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kerim\Desktop\borsa\Bayyustek_Software\"/>
    </mc:Choice>
  </mc:AlternateContent>
  <xr:revisionPtr revIDLastSave="0" documentId="13_ncr:1_{08952EE8-2E42-48B8-A7A4-A96319304989}" xr6:coauthVersionLast="47" xr6:coauthVersionMax="47" xr10:uidLastSave="{00000000-0000-0000-0000-000000000000}"/>
  <bookViews>
    <workbookView xWindow="-108" yWindow="-108" windowWidth="23256" windowHeight="12456" firstSheet="23" activeTab="27" xr2:uid="{00000000-000D-0000-FFFF-FFFF00000000}"/>
  </bookViews>
  <sheets>
    <sheet name="💠 PREMIUM_MOTOR_V2" sheetId="1" r:id="rId1"/>
    <sheet name="⭐ PREMIUM_TOP5_V2" sheetId="2" r:id="rId2"/>
    <sheet name="📊 PREMIUM_KANIT_V2" sheetId="3" r:id="rId3"/>
    <sheet name="🗃 PREMIUM_DB_V2" sheetId="4" r:id="rId4"/>
    <sheet name="📅 PREMIUM_BACKTEST_V2" sheetId="5" r:id="rId5"/>
    <sheet name="✅ GÜÇLÜ_AL_PRO" sheetId="6" r:id="rId6"/>
    <sheet name="⭐ PRO_TOP5" sheetId="7" r:id="rId7"/>
    <sheet name="📊 PRO_KANIT" sheetId="8" r:id="rId8"/>
    <sheet name="🗃 PRO_BACKTEST_DB" sheetId="9" r:id="rId9"/>
    <sheet name="📝 GUNLUK_TRADE_OZETI" sheetId="10" r:id="rId10"/>
    <sheet name="⭐ BUGÜN_TOP5" sheetId="11" r:id="rId11"/>
    <sheet name="🔥 BUGÜN_AL" sheetId="12" r:id="rId12"/>
    <sheet name="🟢 ULTRA_SADE" sheetId="13" r:id="rId13"/>
    <sheet name="🚀 BASLAT" sheetId="14" r:id="rId14"/>
    <sheet name="🎯 SISTEM_V3" sheetId="15" r:id="rId15"/>
    <sheet name="🎯 GÜÇLÜ_SİNYALLER" sheetId="16" r:id="rId16"/>
    <sheet name="📅 BACKTEST_V3" sheetId="17" r:id="rId17"/>
    <sheet name="🗃 V3_BACKTEST_DB" sheetId="18" r:id="rId18"/>
    <sheet name="📊 TARİHSEL_VERİ" sheetId="19" r:id="rId19"/>
    <sheet name="🔢 İNDİKATÖRLER" sheetId="20" r:id="rId20"/>
    <sheet name="🏆 SKOR_V2" sheetId="21" r:id="rId21"/>
    <sheet name="🧠 V2_PUANLAMA" sheetId="22" r:id="rId22"/>
    <sheet name="📡 CANLI_VERİ" sheetId="23" r:id="rId23"/>
    <sheet name="⚙ AYARLAR" sheetId="24" r:id="rId24"/>
    <sheet name="🏆 SKOR" sheetId="25" r:id="rId25"/>
    <sheet name="📊 BT_ÖZET" sheetId="26" r:id="rId26"/>
    <sheet name="📋 VBA_REHBER" sheetId="27" r:id="rId27"/>
    <sheet name="📈 DASHBOARD" sheetId="28" r:id="rId28"/>
    <sheet name="📅 BACKTEST" sheetId="29" r:id="rId29"/>
    <sheet name="_TarihListesi" sheetId="30" state="hidden" r:id="rId30"/>
    <sheet name="📊 BT_RAPOR" sheetId="31" r:id="rId31"/>
    <sheet name="🔬 KOMBİNASYON" sheetId="32" r:id="rId32"/>
    <sheet name="🎯 FİLTRELİ_TARAMA" sheetId="33" r:id="rId33"/>
    <sheet name="V3_TARIHLER" sheetId="34" r:id="rId34"/>
    <sheet name="PREMIUM_V2_TARIHLER" sheetId="35" r:id="rId35"/>
  </sheets>
  <definedNames>
    <definedName name="_xlnm._FilterDatabase" localSheetId="15" hidden="1">'🎯 GÜÇLÜ_SİNYALLER'!$A$3:$L$500</definedName>
    <definedName name="_xlnm._FilterDatabase" localSheetId="14" hidden="1">'🎯 SISTEM_V3'!$A$4:$R$442</definedName>
    <definedName name="_xlnm._FilterDatabase" localSheetId="24" hidden="1">'🏆 SKOR'!$A$3:$Q$442</definedName>
    <definedName name="_xlnm._FilterDatabase" localSheetId="20" hidden="1">'🏆 SKOR_V2'!$A$3:$R$441</definedName>
    <definedName name="_xlnm._FilterDatabase" localSheetId="3" hidden="1">'🗃 PREMIUM_DB_V2'!$A$1:$Q$338</definedName>
    <definedName name="_xlnm._FilterDatabase" localSheetId="8" hidden="1">'🗃 PRO_BACKTEST_DB'!$A$1:$P$65</definedName>
    <definedName name="_xlnm._FilterDatabase" localSheetId="17" hidden="1">'🗃 V3_BACKTEST_DB'!$A$1:$T$6284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0" l="1"/>
  <c r="B4" i="10"/>
  <c r="O94" i="28"/>
  <c r="N94" i="28"/>
  <c r="M94" i="28"/>
  <c r="L94" i="28"/>
  <c r="K94" i="28"/>
  <c r="J94" i="28"/>
  <c r="I94" i="28"/>
  <c r="H94" i="28"/>
  <c r="G94" i="28"/>
  <c r="F94" i="28"/>
  <c r="E94" i="28"/>
  <c r="D94" i="28"/>
  <c r="C94" i="28"/>
  <c r="O93" i="28"/>
  <c r="N93" i="28"/>
  <c r="M93" i="28"/>
  <c r="L93" i="28"/>
  <c r="K93" i="28"/>
  <c r="J93" i="28"/>
  <c r="I93" i="28"/>
  <c r="H93" i="28"/>
  <c r="G93" i="28"/>
  <c r="F93" i="28"/>
  <c r="E93" i="28"/>
  <c r="D93" i="28"/>
  <c r="C93" i="28"/>
  <c r="O92" i="28"/>
  <c r="N92" i="28"/>
  <c r="M92" i="28"/>
  <c r="L92" i="28"/>
  <c r="K92" i="28"/>
  <c r="J92" i="28"/>
  <c r="I92" i="28"/>
  <c r="H92" i="28"/>
  <c r="G92" i="28"/>
  <c r="F92" i="28"/>
  <c r="E92" i="28"/>
  <c r="D92" i="28"/>
  <c r="C92" i="28"/>
  <c r="O91" i="28"/>
  <c r="N91" i="28"/>
  <c r="M91" i="28"/>
  <c r="L91" i="28"/>
  <c r="K91" i="28"/>
  <c r="J91" i="28"/>
  <c r="I91" i="28"/>
  <c r="H91" i="28"/>
  <c r="G91" i="28"/>
  <c r="F91" i="28"/>
  <c r="E91" i="28"/>
  <c r="D91" i="28"/>
  <c r="C91" i="28"/>
  <c r="O90" i="28"/>
  <c r="N90" i="28"/>
  <c r="M90" i="28"/>
  <c r="L90" i="28"/>
  <c r="K90" i="28"/>
  <c r="J90" i="28"/>
  <c r="I90" i="28"/>
  <c r="H90" i="28"/>
  <c r="G90" i="28"/>
  <c r="F90" i="28"/>
  <c r="E90" i="28"/>
  <c r="D90" i="28"/>
  <c r="C90" i="28"/>
  <c r="O89" i="28"/>
  <c r="N89" i="28"/>
  <c r="M89" i="28"/>
  <c r="L89" i="28"/>
  <c r="K89" i="28"/>
  <c r="J89" i="28"/>
  <c r="I89" i="28"/>
  <c r="H89" i="28"/>
  <c r="G89" i="28"/>
  <c r="F89" i="28"/>
  <c r="E89" i="28"/>
  <c r="D89" i="28"/>
  <c r="C89" i="28"/>
  <c r="O88" i="28"/>
  <c r="N88" i="28"/>
  <c r="M88" i="28"/>
  <c r="L88" i="28"/>
  <c r="K88" i="28"/>
  <c r="J88" i="28"/>
  <c r="I88" i="28"/>
  <c r="H88" i="28"/>
  <c r="G88" i="28"/>
  <c r="F88" i="28"/>
  <c r="E88" i="28"/>
  <c r="D88" i="28"/>
  <c r="C88" i="28"/>
  <c r="O87" i="28"/>
  <c r="N87" i="28"/>
  <c r="M87" i="28"/>
  <c r="L87" i="28"/>
  <c r="K87" i="28"/>
  <c r="J87" i="28"/>
  <c r="I87" i="28"/>
  <c r="H87" i="28"/>
  <c r="G87" i="28"/>
  <c r="F87" i="28"/>
  <c r="E87" i="28"/>
  <c r="D87" i="28"/>
  <c r="C87" i="28"/>
  <c r="O86" i="28"/>
  <c r="N86" i="28"/>
  <c r="M86" i="28"/>
  <c r="L86" i="28"/>
  <c r="K86" i="28"/>
  <c r="J86" i="28"/>
  <c r="I86" i="28"/>
  <c r="H86" i="28"/>
  <c r="G86" i="28"/>
  <c r="F86" i="28"/>
  <c r="E86" i="28"/>
  <c r="D86" i="28"/>
  <c r="C86" i="28"/>
  <c r="O85" i="28"/>
  <c r="N85" i="28"/>
  <c r="M85" i="28"/>
  <c r="L85" i="28"/>
  <c r="K85" i="28"/>
  <c r="J85" i="28"/>
  <c r="I85" i="28"/>
  <c r="H85" i="28"/>
  <c r="G85" i="28"/>
  <c r="F85" i="28"/>
  <c r="E85" i="28"/>
  <c r="D85" i="28"/>
  <c r="C85" i="28"/>
  <c r="O84" i="28"/>
  <c r="N84" i="28"/>
  <c r="M84" i="28"/>
  <c r="L84" i="28"/>
  <c r="K84" i="28"/>
  <c r="J84" i="28"/>
  <c r="I84" i="28"/>
  <c r="H84" i="28"/>
  <c r="G84" i="28"/>
  <c r="F84" i="28"/>
  <c r="E84" i="28"/>
  <c r="D84" i="28"/>
  <c r="C84" i="28"/>
  <c r="O83" i="28"/>
  <c r="N83" i="28"/>
  <c r="M83" i="28"/>
  <c r="L83" i="28"/>
  <c r="K83" i="28"/>
  <c r="J83" i="28"/>
  <c r="I83" i="28"/>
  <c r="H83" i="28"/>
  <c r="G83" i="28"/>
  <c r="F83" i="28"/>
  <c r="E83" i="28"/>
  <c r="D83" i="28"/>
  <c r="C83" i="28"/>
  <c r="O82" i="28"/>
  <c r="N82" i="28"/>
  <c r="M82" i="28"/>
  <c r="L82" i="28"/>
  <c r="K82" i="28"/>
  <c r="J82" i="28"/>
  <c r="I82" i="28"/>
  <c r="H82" i="28"/>
  <c r="G82" i="28"/>
  <c r="F82" i="28"/>
  <c r="E82" i="28"/>
  <c r="D82" i="28"/>
  <c r="C82" i="28"/>
  <c r="O81" i="28"/>
  <c r="N81" i="28"/>
  <c r="M81" i="28"/>
  <c r="L81" i="28"/>
  <c r="K81" i="28"/>
  <c r="J81" i="28"/>
  <c r="I81" i="28"/>
  <c r="H81" i="28"/>
  <c r="G81" i="28"/>
  <c r="F81" i="28"/>
  <c r="E81" i="28"/>
  <c r="D81" i="28"/>
  <c r="C81" i="28"/>
  <c r="O80" i="28"/>
  <c r="N80" i="28"/>
  <c r="M80" i="28"/>
  <c r="L80" i="28"/>
  <c r="K80" i="28"/>
  <c r="J80" i="28"/>
  <c r="I80" i="28"/>
  <c r="H80" i="28"/>
  <c r="G80" i="28"/>
  <c r="F80" i="28"/>
  <c r="E80" i="28"/>
  <c r="D80" i="28"/>
  <c r="C80" i="28"/>
  <c r="O79" i="28"/>
  <c r="N79" i="28"/>
  <c r="M79" i="28"/>
  <c r="L79" i="28"/>
  <c r="K79" i="28"/>
  <c r="J79" i="28"/>
  <c r="I79" i="28"/>
  <c r="H79" i="28"/>
  <c r="G79" i="28"/>
  <c r="F79" i="28"/>
  <c r="E79" i="28"/>
  <c r="D79" i="28"/>
  <c r="C79" i="28"/>
  <c r="O78" i="28"/>
  <c r="N78" i="28"/>
  <c r="M78" i="28"/>
  <c r="L78" i="28"/>
  <c r="K78" i="28"/>
  <c r="J78" i="28"/>
  <c r="I78" i="28"/>
  <c r="H78" i="28"/>
  <c r="G78" i="28"/>
  <c r="F78" i="28"/>
  <c r="E78" i="28"/>
  <c r="D78" i="28"/>
  <c r="C78" i="28"/>
  <c r="O77" i="28"/>
  <c r="N77" i="28"/>
  <c r="M77" i="28"/>
  <c r="L77" i="28"/>
  <c r="K77" i="28"/>
  <c r="J77" i="28"/>
  <c r="I77" i="28"/>
  <c r="H77" i="28"/>
  <c r="G77" i="28"/>
  <c r="F77" i="28"/>
  <c r="E77" i="28"/>
  <c r="D77" i="28"/>
  <c r="C77" i="28"/>
  <c r="O76" i="28"/>
  <c r="N76" i="28"/>
  <c r="M76" i="28"/>
  <c r="L76" i="28"/>
  <c r="K76" i="28"/>
  <c r="J76" i="28"/>
  <c r="I76" i="28"/>
  <c r="H76" i="28"/>
  <c r="G76" i="28"/>
  <c r="F76" i="28"/>
  <c r="E76" i="28"/>
  <c r="D76" i="28"/>
  <c r="C76" i="28"/>
  <c r="O75" i="28"/>
  <c r="N75" i="28"/>
  <c r="M75" i="28"/>
  <c r="L75" i="28"/>
  <c r="K75" i="28"/>
  <c r="J75" i="28"/>
  <c r="I75" i="28"/>
  <c r="H75" i="28"/>
  <c r="G75" i="28"/>
  <c r="F75" i="28"/>
  <c r="E75" i="28"/>
  <c r="D75" i="28"/>
  <c r="C75" i="28"/>
  <c r="O74" i="28"/>
  <c r="N74" i="28"/>
  <c r="M74" i="28"/>
  <c r="L74" i="28"/>
  <c r="K74" i="28"/>
  <c r="J74" i="28"/>
  <c r="I74" i="28"/>
  <c r="H74" i="28"/>
  <c r="G74" i="28"/>
  <c r="F74" i="28"/>
  <c r="E74" i="28"/>
  <c r="D74" i="28"/>
  <c r="C74" i="28"/>
  <c r="O73" i="28"/>
  <c r="N73" i="28"/>
  <c r="M73" i="28"/>
  <c r="L73" i="28"/>
  <c r="K73" i="28"/>
  <c r="J73" i="28"/>
  <c r="I73" i="28"/>
  <c r="H73" i="28"/>
  <c r="G73" i="28"/>
  <c r="F73" i="28"/>
  <c r="E73" i="28"/>
  <c r="D73" i="28"/>
  <c r="C73" i="28"/>
  <c r="O72" i="28"/>
  <c r="N72" i="28"/>
  <c r="M72" i="28"/>
  <c r="L72" i="28"/>
  <c r="K72" i="28"/>
  <c r="J72" i="28"/>
  <c r="I72" i="28"/>
  <c r="H72" i="28"/>
  <c r="G72" i="28"/>
  <c r="F72" i="28"/>
  <c r="E72" i="28"/>
  <c r="D72" i="28"/>
  <c r="C72" i="28"/>
  <c r="O71" i="28"/>
  <c r="N71" i="28"/>
  <c r="M71" i="28"/>
  <c r="L71" i="28"/>
  <c r="K71" i="28"/>
  <c r="J71" i="28"/>
  <c r="I71" i="28"/>
  <c r="H71" i="28"/>
  <c r="G71" i="28"/>
  <c r="F71" i="28"/>
  <c r="E71" i="28"/>
  <c r="D71" i="28"/>
  <c r="C71" i="28"/>
  <c r="O70" i="28"/>
  <c r="N70" i="28"/>
  <c r="M70" i="28"/>
  <c r="L70" i="28"/>
  <c r="K70" i="28"/>
  <c r="J70" i="28"/>
  <c r="I70" i="28"/>
  <c r="H70" i="28"/>
  <c r="G70" i="28"/>
  <c r="F70" i="28"/>
  <c r="E70" i="28"/>
  <c r="D70" i="28"/>
  <c r="C70" i="28"/>
  <c r="O69" i="28"/>
  <c r="N69" i="28"/>
  <c r="M69" i="28"/>
  <c r="L69" i="28"/>
  <c r="K69" i="28"/>
  <c r="J69" i="28"/>
  <c r="I69" i="28"/>
  <c r="H69" i="28"/>
  <c r="G69" i="28"/>
  <c r="F69" i="28"/>
  <c r="E69" i="28"/>
  <c r="D69" i="28"/>
  <c r="C69" i="28"/>
  <c r="O68" i="28"/>
  <c r="N68" i="28"/>
  <c r="M68" i="28"/>
  <c r="L68" i="28"/>
  <c r="K68" i="28"/>
  <c r="J68" i="28"/>
  <c r="I68" i="28"/>
  <c r="H68" i="28"/>
  <c r="G68" i="28"/>
  <c r="F68" i="28"/>
  <c r="E68" i="28"/>
  <c r="D68" i="28"/>
  <c r="C68" i="28"/>
  <c r="O67" i="28"/>
  <c r="N67" i="28"/>
  <c r="M67" i="28"/>
  <c r="L67" i="28"/>
  <c r="K67" i="28"/>
  <c r="J67" i="28"/>
  <c r="I67" i="28"/>
  <c r="H67" i="28"/>
  <c r="G67" i="28"/>
  <c r="F67" i="28"/>
  <c r="E67" i="28"/>
  <c r="D67" i="28"/>
  <c r="C67" i="28"/>
  <c r="O66" i="28"/>
  <c r="N66" i="28"/>
  <c r="M66" i="28"/>
  <c r="L66" i="28"/>
  <c r="K66" i="28"/>
  <c r="J66" i="28"/>
  <c r="I66" i="28"/>
  <c r="H66" i="28"/>
  <c r="G66" i="28"/>
  <c r="F66" i="28"/>
  <c r="E66" i="28"/>
  <c r="D66" i="28"/>
  <c r="C66" i="28"/>
  <c r="O65" i="28"/>
  <c r="N65" i="28"/>
  <c r="M65" i="28"/>
  <c r="L65" i="28"/>
  <c r="K65" i="28"/>
  <c r="J65" i="28"/>
  <c r="I65" i="28"/>
  <c r="H65" i="28"/>
  <c r="G65" i="28"/>
  <c r="F65" i="28"/>
  <c r="E65" i="28"/>
  <c r="D65" i="28"/>
  <c r="C65" i="28"/>
  <c r="O64" i="28"/>
  <c r="N64" i="28"/>
  <c r="M64" i="28"/>
  <c r="L64" i="28"/>
  <c r="K64" i="28"/>
  <c r="J64" i="28"/>
  <c r="I64" i="28"/>
  <c r="H64" i="28"/>
  <c r="G64" i="28"/>
  <c r="F64" i="28"/>
  <c r="E64" i="28"/>
  <c r="D64" i="28"/>
  <c r="C64" i="28"/>
  <c r="O63" i="28"/>
  <c r="N63" i="28"/>
  <c r="M63" i="28"/>
  <c r="L63" i="28"/>
  <c r="K63" i="28"/>
  <c r="J63" i="28"/>
  <c r="I63" i="28"/>
  <c r="H63" i="28"/>
  <c r="G63" i="28"/>
  <c r="F63" i="28"/>
  <c r="E63" i="28"/>
  <c r="D63" i="28"/>
  <c r="C63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O61" i="28"/>
  <c r="N61" i="28"/>
  <c r="M61" i="28"/>
  <c r="L61" i="28"/>
  <c r="K61" i="28"/>
  <c r="J61" i="28"/>
  <c r="I61" i="28"/>
  <c r="H61" i="28"/>
  <c r="G61" i="28"/>
  <c r="F61" i="28"/>
  <c r="E61" i="28"/>
  <c r="D61" i="28"/>
  <c r="C61" i="28"/>
  <c r="O60" i="28"/>
  <c r="N60" i="28"/>
  <c r="M60" i="28"/>
  <c r="L60" i="28"/>
  <c r="K60" i="28"/>
  <c r="J60" i="28"/>
  <c r="I60" i="28"/>
  <c r="H60" i="28"/>
  <c r="G60" i="28"/>
  <c r="F60" i="28"/>
  <c r="E60" i="28"/>
  <c r="D60" i="28"/>
  <c r="C60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O58" i="28"/>
  <c r="N58" i="28"/>
  <c r="M58" i="28"/>
  <c r="L58" i="28"/>
  <c r="K58" i="28"/>
  <c r="J58" i="28"/>
  <c r="I58" i="28"/>
  <c r="H58" i="28"/>
  <c r="G58" i="28"/>
  <c r="F58" i="28"/>
  <c r="E58" i="28"/>
  <c r="D58" i="28"/>
  <c r="C58" i="28"/>
  <c r="O57" i="28"/>
  <c r="N57" i="28"/>
  <c r="M57" i="28"/>
  <c r="L57" i="28"/>
  <c r="K57" i="28"/>
  <c r="J57" i="28"/>
  <c r="I57" i="28"/>
  <c r="H57" i="28"/>
  <c r="G57" i="28"/>
  <c r="F57" i="28"/>
  <c r="E57" i="28"/>
  <c r="D57" i="28"/>
  <c r="C57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O55" i="28"/>
  <c r="N55" i="28"/>
  <c r="M55" i="28"/>
  <c r="L55" i="28"/>
  <c r="K55" i="28"/>
  <c r="J55" i="28"/>
  <c r="I55" i="28"/>
  <c r="H55" i="28"/>
  <c r="G55" i="28"/>
  <c r="F55" i="28"/>
  <c r="E55" i="28"/>
  <c r="D55" i="28"/>
  <c r="C55" i="28"/>
  <c r="O54" i="28"/>
  <c r="N54" i="28"/>
  <c r="M54" i="28"/>
  <c r="L54" i="28"/>
  <c r="K54" i="28"/>
  <c r="J54" i="28"/>
  <c r="I54" i="28"/>
  <c r="H54" i="28"/>
  <c r="G54" i="28"/>
  <c r="F54" i="28"/>
  <c r="E54" i="28"/>
  <c r="D54" i="28"/>
  <c r="C54" i="28"/>
  <c r="O53" i="28"/>
  <c r="N53" i="28"/>
  <c r="M53" i="28"/>
  <c r="L53" i="28"/>
  <c r="K53" i="28"/>
  <c r="J53" i="28"/>
  <c r="I53" i="28"/>
  <c r="H53" i="28"/>
  <c r="G53" i="28"/>
  <c r="F53" i="28"/>
  <c r="E53" i="28"/>
  <c r="D53" i="28"/>
  <c r="C53" i="28"/>
  <c r="O52" i="28"/>
  <c r="N52" i="28"/>
  <c r="M52" i="28"/>
  <c r="L52" i="28"/>
  <c r="K52" i="28"/>
  <c r="J52" i="28"/>
  <c r="I52" i="28"/>
  <c r="H52" i="28"/>
  <c r="G52" i="28"/>
  <c r="F52" i="28"/>
  <c r="E52" i="28"/>
  <c r="D52" i="28"/>
  <c r="C52" i="28"/>
  <c r="O51" i="28"/>
  <c r="N51" i="28"/>
  <c r="M51" i="28"/>
  <c r="L51" i="28"/>
  <c r="K51" i="28"/>
  <c r="J51" i="28"/>
  <c r="I51" i="28"/>
  <c r="H51" i="28"/>
  <c r="G51" i="28"/>
  <c r="F51" i="28"/>
  <c r="E51" i="28"/>
  <c r="D51" i="28"/>
  <c r="C51" i="28"/>
  <c r="O50" i="28"/>
  <c r="N50" i="28"/>
  <c r="M50" i="28"/>
  <c r="L50" i="28"/>
  <c r="K50" i="28"/>
  <c r="J50" i="28"/>
  <c r="I50" i="28"/>
  <c r="H50" i="28"/>
  <c r="G50" i="28"/>
  <c r="F50" i="28"/>
  <c r="E50" i="28"/>
  <c r="D50" i="28"/>
  <c r="C50" i="28"/>
  <c r="O49" i="28"/>
  <c r="N49" i="28"/>
  <c r="M49" i="28"/>
  <c r="L49" i="28"/>
  <c r="K49" i="28"/>
  <c r="J49" i="28"/>
  <c r="I49" i="28"/>
  <c r="H49" i="28"/>
  <c r="G49" i="28"/>
  <c r="F49" i="28"/>
  <c r="E49" i="28"/>
  <c r="D49" i="28"/>
  <c r="C49" i="28"/>
  <c r="O48" i="28"/>
  <c r="N48" i="28"/>
  <c r="M48" i="28"/>
  <c r="L48" i="28"/>
  <c r="K48" i="28"/>
  <c r="J48" i="28"/>
  <c r="I48" i="28"/>
  <c r="H48" i="28"/>
  <c r="G48" i="28"/>
  <c r="F48" i="28"/>
  <c r="E48" i="28"/>
  <c r="D48" i="28"/>
  <c r="C48" i="28"/>
  <c r="O47" i="28"/>
  <c r="N47" i="28"/>
  <c r="M47" i="28"/>
  <c r="L47" i="28"/>
  <c r="K47" i="28"/>
  <c r="J47" i="28"/>
  <c r="I47" i="28"/>
  <c r="H47" i="28"/>
  <c r="G47" i="28"/>
  <c r="F47" i="28"/>
  <c r="E47" i="28"/>
  <c r="D47" i="28"/>
  <c r="C47" i="28"/>
  <c r="O46" i="28"/>
  <c r="N46" i="28"/>
  <c r="M46" i="28"/>
  <c r="L46" i="28"/>
  <c r="K46" i="28"/>
  <c r="J46" i="28"/>
  <c r="I46" i="28"/>
  <c r="H46" i="28"/>
  <c r="G46" i="28"/>
  <c r="F46" i="28"/>
  <c r="E46" i="28"/>
  <c r="D46" i="28"/>
  <c r="C46" i="28"/>
  <c r="O45" i="28"/>
  <c r="N45" i="28"/>
  <c r="M45" i="28"/>
  <c r="L45" i="28"/>
  <c r="K45" i="28"/>
  <c r="J45" i="28"/>
  <c r="I45" i="28"/>
  <c r="H45" i="28"/>
  <c r="G45" i="28"/>
  <c r="F45" i="28"/>
  <c r="E45" i="28"/>
  <c r="D45" i="28"/>
  <c r="C45" i="28"/>
  <c r="O44" i="28"/>
  <c r="N44" i="28"/>
  <c r="M44" i="28"/>
  <c r="L44" i="28"/>
  <c r="K44" i="28"/>
  <c r="J44" i="28"/>
  <c r="I44" i="28"/>
  <c r="H44" i="28"/>
  <c r="G44" i="28"/>
  <c r="F44" i="28"/>
  <c r="E44" i="28"/>
  <c r="D44" i="28"/>
  <c r="C44" i="28"/>
  <c r="O43" i="28"/>
  <c r="N43" i="28"/>
  <c r="M43" i="28"/>
  <c r="L43" i="28"/>
  <c r="K43" i="28"/>
  <c r="J43" i="28"/>
  <c r="I43" i="28"/>
  <c r="H43" i="28"/>
  <c r="G43" i="28"/>
  <c r="F43" i="28"/>
  <c r="E43" i="28"/>
  <c r="D43" i="28"/>
  <c r="C43" i="28"/>
  <c r="O42" i="28"/>
  <c r="N42" i="28"/>
  <c r="M42" i="28"/>
  <c r="L42" i="28"/>
  <c r="K42" i="28"/>
  <c r="J42" i="28"/>
  <c r="I42" i="28"/>
  <c r="H42" i="28"/>
  <c r="G42" i="28"/>
  <c r="F42" i="28"/>
  <c r="E42" i="28"/>
  <c r="D42" i="28"/>
  <c r="C42" i="28"/>
  <c r="O41" i="28"/>
  <c r="N41" i="28"/>
  <c r="M41" i="28"/>
  <c r="L41" i="28"/>
  <c r="K41" i="28"/>
  <c r="J41" i="28"/>
  <c r="I41" i="28"/>
  <c r="H41" i="28"/>
  <c r="G41" i="28"/>
  <c r="F41" i="28"/>
  <c r="E41" i="28"/>
  <c r="D41" i="28"/>
  <c r="C41" i="28"/>
  <c r="O40" i="28"/>
  <c r="N40" i="28"/>
  <c r="M40" i="28"/>
  <c r="L40" i="28"/>
  <c r="K40" i="28"/>
  <c r="J40" i="28"/>
  <c r="I40" i="28"/>
  <c r="H40" i="28"/>
  <c r="G40" i="28"/>
  <c r="F40" i="28"/>
  <c r="E40" i="28"/>
  <c r="D40" i="28"/>
  <c r="C40" i="28"/>
  <c r="O39" i="28"/>
  <c r="N39" i="28"/>
  <c r="M39" i="28"/>
  <c r="L39" i="28"/>
  <c r="K39" i="28"/>
  <c r="J39" i="28"/>
  <c r="I39" i="28"/>
  <c r="H39" i="28"/>
  <c r="G39" i="28"/>
  <c r="F39" i="28"/>
  <c r="E39" i="28"/>
  <c r="D39" i="28"/>
  <c r="C39" i="28"/>
  <c r="O38" i="28"/>
  <c r="N38" i="28"/>
  <c r="M38" i="28"/>
  <c r="L38" i="28"/>
  <c r="K38" i="28"/>
  <c r="J38" i="28"/>
  <c r="I38" i="28"/>
  <c r="H38" i="28"/>
  <c r="G38" i="28"/>
  <c r="F38" i="28"/>
  <c r="E38" i="28"/>
  <c r="D38" i="28"/>
  <c r="C38" i="28"/>
  <c r="O37" i="28"/>
  <c r="N37" i="28"/>
  <c r="M37" i="28"/>
  <c r="L37" i="28"/>
  <c r="K37" i="28"/>
  <c r="J37" i="28"/>
  <c r="I37" i="28"/>
  <c r="H37" i="28"/>
  <c r="G37" i="28"/>
  <c r="F37" i="28"/>
  <c r="E37" i="28"/>
  <c r="D37" i="28"/>
  <c r="C37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O16" i="28"/>
  <c r="N16" i="28"/>
  <c r="M16" i="28"/>
  <c r="L16" i="28"/>
  <c r="K16" i="28"/>
  <c r="J16" i="28"/>
  <c r="I16" i="28"/>
  <c r="H16" i="28"/>
  <c r="G16" i="28"/>
  <c r="F16" i="28"/>
  <c r="E16" i="28"/>
  <c r="D16" i="28"/>
  <c r="C16" i="28"/>
  <c r="O15" i="28"/>
  <c r="N15" i="28"/>
  <c r="M15" i="28"/>
  <c r="L15" i="28"/>
  <c r="K15" i="28"/>
  <c r="J15" i="28"/>
  <c r="I15" i="28"/>
  <c r="H15" i="28"/>
  <c r="G15" i="28"/>
  <c r="F15" i="28"/>
  <c r="E15" i="28"/>
  <c r="D15" i="28"/>
  <c r="C15" i="28"/>
  <c r="O14" i="28"/>
  <c r="N14" i="28"/>
  <c r="M14" i="28"/>
  <c r="L14" i="28"/>
  <c r="K14" i="28"/>
  <c r="J14" i="28"/>
  <c r="I14" i="28"/>
  <c r="H14" i="28"/>
  <c r="G14" i="28"/>
  <c r="F14" i="28"/>
  <c r="E14" i="28"/>
  <c r="D14" i="28"/>
  <c r="C14" i="28"/>
  <c r="O13" i="28"/>
  <c r="N13" i="28"/>
  <c r="M13" i="28"/>
  <c r="L13" i="28"/>
  <c r="K13" i="28"/>
  <c r="J13" i="28"/>
  <c r="I13" i="28"/>
  <c r="H13" i="28"/>
  <c r="G13" i="28"/>
  <c r="F13" i="28"/>
  <c r="E13" i="28"/>
  <c r="D13" i="28"/>
  <c r="C13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O11" i="28"/>
  <c r="N11" i="28"/>
  <c r="M11" i="28"/>
  <c r="L11" i="28"/>
  <c r="K11" i="28"/>
  <c r="J11" i="28"/>
  <c r="I11" i="28"/>
  <c r="H11" i="28"/>
  <c r="G11" i="28"/>
  <c r="F11" i="28"/>
  <c r="E11" i="28"/>
  <c r="D11" i="28"/>
  <c r="C11" i="28"/>
  <c r="O10" i="28"/>
  <c r="N10" i="28"/>
  <c r="M10" i="28"/>
  <c r="L10" i="28"/>
  <c r="K10" i="28"/>
  <c r="J10" i="28"/>
  <c r="I10" i="28"/>
  <c r="H10" i="28"/>
  <c r="G10" i="28"/>
  <c r="F10" i="28"/>
  <c r="E10" i="28"/>
  <c r="D10" i="28"/>
  <c r="C10" i="28"/>
  <c r="O9" i="28"/>
  <c r="N9" i="28"/>
  <c r="M9" i="28"/>
  <c r="L9" i="28"/>
  <c r="K9" i="28"/>
  <c r="J9" i="28"/>
  <c r="I9" i="28"/>
  <c r="H9" i="28"/>
  <c r="G9" i="28"/>
  <c r="F9" i="28"/>
  <c r="E9" i="28"/>
  <c r="D9" i="28"/>
  <c r="C9" i="28"/>
  <c r="O8" i="28"/>
  <c r="N8" i="28"/>
  <c r="M8" i="28"/>
  <c r="L8" i="28"/>
  <c r="K8" i="28"/>
  <c r="J8" i="28"/>
  <c r="I8" i="28"/>
  <c r="H8" i="28"/>
  <c r="G8" i="28"/>
  <c r="F8" i="28"/>
  <c r="E8" i="28"/>
  <c r="D8" i="28"/>
  <c r="C8" i="28"/>
  <c r="O7" i="28"/>
  <c r="N7" i="28"/>
  <c r="M7" i="28"/>
  <c r="L7" i="28"/>
  <c r="K7" i="28"/>
  <c r="J7" i="28"/>
  <c r="I7" i="28"/>
  <c r="H7" i="28"/>
  <c r="G7" i="28"/>
  <c r="F7" i="28"/>
  <c r="E7" i="28"/>
  <c r="D7" i="28"/>
  <c r="C7" i="28"/>
  <c r="F4" i="28"/>
  <c r="P441" i="25"/>
  <c r="N441" i="25"/>
  <c r="M441" i="25"/>
  <c r="L441" i="25"/>
  <c r="K441" i="25"/>
  <c r="J441" i="25"/>
  <c r="I441" i="25"/>
  <c r="H441" i="25"/>
  <c r="G441" i="25"/>
  <c r="F441" i="25"/>
  <c r="E441" i="25"/>
  <c r="D441" i="25"/>
  <c r="C441" i="25"/>
  <c r="Q441" i="25" s="1"/>
  <c r="Q440" i="25"/>
  <c r="P440" i="25"/>
  <c r="O440" i="25"/>
  <c r="N440" i="25"/>
  <c r="M440" i="25"/>
  <c r="L440" i="25"/>
  <c r="K440" i="25"/>
  <c r="J440" i="25"/>
  <c r="I440" i="25"/>
  <c r="H440" i="25"/>
  <c r="G440" i="25"/>
  <c r="F440" i="25"/>
  <c r="E440" i="25"/>
  <c r="D440" i="25"/>
  <c r="C440" i="25"/>
  <c r="Q439" i="25"/>
  <c r="P439" i="25"/>
  <c r="O439" i="25"/>
  <c r="N439" i="25"/>
  <c r="M439" i="25"/>
  <c r="L439" i="25"/>
  <c r="K439" i="25"/>
  <c r="J439" i="25"/>
  <c r="I439" i="25"/>
  <c r="H439" i="25"/>
  <c r="G439" i="25"/>
  <c r="F439" i="25"/>
  <c r="E439" i="25"/>
  <c r="D439" i="25"/>
  <c r="C439" i="25"/>
  <c r="Q438" i="25"/>
  <c r="P438" i="25"/>
  <c r="O438" i="25"/>
  <c r="N438" i="25"/>
  <c r="M438" i="25"/>
  <c r="L438" i="25"/>
  <c r="K438" i="25"/>
  <c r="J438" i="25"/>
  <c r="I438" i="25"/>
  <c r="H438" i="25"/>
  <c r="G438" i="25"/>
  <c r="F438" i="25"/>
  <c r="E438" i="25"/>
  <c r="D438" i="25"/>
  <c r="C438" i="25"/>
  <c r="P437" i="25"/>
  <c r="N437" i="25"/>
  <c r="M437" i="25"/>
  <c r="L437" i="25"/>
  <c r="K437" i="25"/>
  <c r="J437" i="25"/>
  <c r="I437" i="25"/>
  <c r="H437" i="25"/>
  <c r="G437" i="25"/>
  <c r="F437" i="25"/>
  <c r="E437" i="25"/>
  <c r="D437" i="25"/>
  <c r="C437" i="25"/>
  <c r="Q437" i="25" s="1"/>
  <c r="Q436" i="25"/>
  <c r="P436" i="25"/>
  <c r="O436" i="25"/>
  <c r="N436" i="25"/>
  <c r="M436" i="25"/>
  <c r="L436" i="25"/>
  <c r="K436" i="25"/>
  <c r="J436" i="25"/>
  <c r="I436" i="25"/>
  <c r="H436" i="25"/>
  <c r="G436" i="25"/>
  <c r="F436" i="25"/>
  <c r="E436" i="25"/>
  <c r="D436" i="25"/>
  <c r="C436" i="25"/>
  <c r="Q435" i="25"/>
  <c r="P435" i="25"/>
  <c r="O435" i="25"/>
  <c r="N435" i="25"/>
  <c r="M435" i="25"/>
  <c r="L435" i="25"/>
  <c r="K435" i="25"/>
  <c r="J435" i="25"/>
  <c r="I435" i="25"/>
  <c r="H435" i="25"/>
  <c r="G435" i="25"/>
  <c r="F435" i="25"/>
  <c r="E435" i="25"/>
  <c r="D435" i="25"/>
  <c r="C435" i="25"/>
  <c r="P434" i="25"/>
  <c r="N434" i="25"/>
  <c r="M434" i="25"/>
  <c r="L434" i="25"/>
  <c r="K434" i="25"/>
  <c r="J434" i="25"/>
  <c r="I434" i="25"/>
  <c r="H434" i="25"/>
  <c r="G434" i="25"/>
  <c r="F434" i="25"/>
  <c r="E434" i="25"/>
  <c r="D434" i="25"/>
  <c r="C434" i="25"/>
  <c r="Q434" i="25" s="1"/>
  <c r="Q433" i="25"/>
  <c r="P433" i="25"/>
  <c r="O433" i="25"/>
  <c r="N433" i="25"/>
  <c r="M433" i="25"/>
  <c r="L433" i="25"/>
  <c r="K433" i="25"/>
  <c r="J433" i="25"/>
  <c r="I433" i="25"/>
  <c r="H433" i="25"/>
  <c r="G433" i="25"/>
  <c r="F433" i="25"/>
  <c r="E433" i="25"/>
  <c r="D433" i="25"/>
  <c r="C433" i="25"/>
  <c r="P432" i="25"/>
  <c r="N432" i="25"/>
  <c r="M432" i="25"/>
  <c r="L432" i="25"/>
  <c r="K432" i="25"/>
  <c r="J432" i="25"/>
  <c r="I432" i="25"/>
  <c r="H432" i="25"/>
  <c r="G432" i="25"/>
  <c r="F432" i="25"/>
  <c r="E432" i="25"/>
  <c r="D432" i="25"/>
  <c r="C432" i="25"/>
  <c r="Q432" i="25" s="1"/>
  <c r="Q431" i="25"/>
  <c r="P431" i="25"/>
  <c r="O431" i="25"/>
  <c r="N431" i="25"/>
  <c r="M431" i="25"/>
  <c r="L431" i="25"/>
  <c r="K431" i="25"/>
  <c r="J431" i="25"/>
  <c r="I431" i="25"/>
  <c r="H431" i="25"/>
  <c r="G431" i="25"/>
  <c r="F431" i="25"/>
  <c r="E431" i="25"/>
  <c r="D431" i="25"/>
  <c r="C431" i="25"/>
  <c r="Q430" i="25"/>
  <c r="P430" i="25"/>
  <c r="O430" i="25"/>
  <c r="N430" i="25"/>
  <c r="M430" i="25"/>
  <c r="L430" i="25"/>
  <c r="K430" i="25"/>
  <c r="J430" i="25"/>
  <c r="I430" i="25"/>
  <c r="H430" i="25"/>
  <c r="G430" i="25"/>
  <c r="F430" i="25"/>
  <c r="E430" i="25"/>
  <c r="D430" i="25"/>
  <c r="C430" i="25"/>
  <c r="P429" i="25"/>
  <c r="N429" i="25"/>
  <c r="M429" i="25"/>
  <c r="L429" i="25"/>
  <c r="K429" i="25"/>
  <c r="J429" i="25"/>
  <c r="I429" i="25"/>
  <c r="H429" i="25"/>
  <c r="G429" i="25"/>
  <c r="F429" i="25"/>
  <c r="E429" i="25"/>
  <c r="D429" i="25"/>
  <c r="C429" i="25"/>
  <c r="Q429" i="25" s="1"/>
  <c r="P428" i="25"/>
  <c r="N428" i="25"/>
  <c r="M428" i="25"/>
  <c r="L428" i="25"/>
  <c r="K428" i="25"/>
  <c r="J428" i="25"/>
  <c r="I428" i="25"/>
  <c r="H428" i="25"/>
  <c r="G428" i="25"/>
  <c r="F428" i="25"/>
  <c r="E428" i="25"/>
  <c r="D428" i="25"/>
  <c r="C428" i="25"/>
  <c r="Q428" i="25" s="1"/>
  <c r="P427" i="25"/>
  <c r="N427" i="25"/>
  <c r="M427" i="25"/>
  <c r="L427" i="25"/>
  <c r="K427" i="25"/>
  <c r="J427" i="25"/>
  <c r="I427" i="25"/>
  <c r="H427" i="25"/>
  <c r="G427" i="25"/>
  <c r="F427" i="25"/>
  <c r="E427" i="25"/>
  <c r="D427" i="25"/>
  <c r="C427" i="25"/>
  <c r="Q427" i="25" s="1"/>
  <c r="Q426" i="25"/>
  <c r="P426" i="25"/>
  <c r="O426" i="25"/>
  <c r="N426" i="25"/>
  <c r="M426" i="25"/>
  <c r="L426" i="25"/>
  <c r="K426" i="25"/>
  <c r="J426" i="25"/>
  <c r="I426" i="25"/>
  <c r="H426" i="25"/>
  <c r="G426" i="25"/>
  <c r="F426" i="25"/>
  <c r="E426" i="25"/>
  <c r="D426" i="25"/>
  <c r="C426" i="25"/>
  <c r="Q425" i="25"/>
  <c r="P425" i="25"/>
  <c r="O425" i="25"/>
  <c r="N425" i="25"/>
  <c r="M425" i="25"/>
  <c r="L425" i="25"/>
  <c r="K425" i="25"/>
  <c r="J425" i="25"/>
  <c r="I425" i="25"/>
  <c r="H425" i="25"/>
  <c r="G425" i="25"/>
  <c r="F425" i="25"/>
  <c r="E425" i="25"/>
  <c r="D425" i="25"/>
  <c r="C425" i="25"/>
  <c r="Q424" i="25"/>
  <c r="P424" i="25"/>
  <c r="O424" i="25"/>
  <c r="N424" i="25"/>
  <c r="M424" i="25"/>
  <c r="L424" i="25"/>
  <c r="K424" i="25"/>
  <c r="J424" i="25"/>
  <c r="I424" i="25"/>
  <c r="H424" i="25"/>
  <c r="G424" i="25"/>
  <c r="F424" i="25"/>
  <c r="E424" i="25"/>
  <c r="D424" i="25"/>
  <c r="C424" i="25"/>
  <c r="P423" i="25"/>
  <c r="N423" i="25"/>
  <c r="M423" i="25"/>
  <c r="L423" i="25"/>
  <c r="K423" i="25"/>
  <c r="J423" i="25"/>
  <c r="I423" i="25"/>
  <c r="H423" i="25"/>
  <c r="G423" i="25"/>
  <c r="F423" i="25"/>
  <c r="E423" i="25"/>
  <c r="D423" i="25"/>
  <c r="C423" i="25"/>
  <c r="Q423" i="25" s="1"/>
  <c r="Q422" i="25"/>
  <c r="P422" i="25"/>
  <c r="O422" i="25"/>
  <c r="N422" i="25"/>
  <c r="M422" i="25"/>
  <c r="L422" i="25"/>
  <c r="K422" i="25"/>
  <c r="J422" i="25"/>
  <c r="I422" i="25"/>
  <c r="H422" i="25"/>
  <c r="G422" i="25"/>
  <c r="F422" i="25"/>
  <c r="E422" i="25"/>
  <c r="D422" i="25"/>
  <c r="C422" i="25"/>
  <c r="Q421" i="25"/>
  <c r="P421" i="25"/>
  <c r="O421" i="25"/>
  <c r="N421" i="25"/>
  <c r="M421" i="25"/>
  <c r="L421" i="25"/>
  <c r="K421" i="25"/>
  <c r="J421" i="25"/>
  <c r="I421" i="25"/>
  <c r="H421" i="25"/>
  <c r="G421" i="25"/>
  <c r="F421" i="25"/>
  <c r="E421" i="25"/>
  <c r="D421" i="25"/>
  <c r="C421" i="25"/>
  <c r="Q420" i="25"/>
  <c r="P420" i="25"/>
  <c r="O420" i="25"/>
  <c r="N420" i="25"/>
  <c r="M420" i="25"/>
  <c r="L420" i="25"/>
  <c r="K420" i="25"/>
  <c r="J420" i="25"/>
  <c r="I420" i="25"/>
  <c r="H420" i="25"/>
  <c r="G420" i="25"/>
  <c r="F420" i="25"/>
  <c r="E420" i="25"/>
  <c r="D420" i="25"/>
  <c r="C420" i="25"/>
  <c r="P419" i="25"/>
  <c r="N419" i="25"/>
  <c r="M419" i="25"/>
  <c r="L419" i="25"/>
  <c r="K419" i="25"/>
  <c r="J419" i="25"/>
  <c r="H419" i="25"/>
  <c r="G419" i="25"/>
  <c r="F419" i="25"/>
  <c r="E419" i="25"/>
  <c r="D419" i="25"/>
  <c r="C419" i="25"/>
  <c r="Q419" i="25" s="1"/>
  <c r="Q418" i="25"/>
  <c r="P418" i="25"/>
  <c r="O418" i="25"/>
  <c r="N418" i="25"/>
  <c r="M418" i="25"/>
  <c r="L418" i="25"/>
  <c r="K418" i="25"/>
  <c r="J418" i="25"/>
  <c r="I418" i="25"/>
  <c r="H418" i="25"/>
  <c r="G418" i="25"/>
  <c r="F418" i="25"/>
  <c r="E418" i="25"/>
  <c r="D418" i="25"/>
  <c r="C418" i="25"/>
  <c r="Q417" i="25"/>
  <c r="P417" i="25"/>
  <c r="O417" i="25"/>
  <c r="N417" i="25"/>
  <c r="M417" i="25"/>
  <c r="L417" i="25"/>
  <c r="K417" i="25"/>
  <c r="J417" i="25"/>
  <c r="I417" i="25"/>
  <c r="H417" i="25"/>
  <c r="G417" i="25"/>
  <c r="F417" i="25"/>
  <c r="E417" i="25"/>
  <c r="D417" i="25"/>
  <c r="C417" i="25"/>
  <c r="P416" i="25"/>
  <c r="N416" i="25"/>
  <c r="M416" i="25"/>
  <c r="L416" i="25"/>
  <c r="K416" i="25"/>
  <c r="J416" i="25"/>
  <c r="I416" i="25"/>
  <c r="H416" i="25"/>
  <c r="G416" i="25"/>
  <c r="F416" i="25"/>
  <c r="E416" i="25"/>
  <c r="D416" i="25"/>
  <c r="C416" i="25"/>
  <c r="Q416" i="25" s="1"/>
  <c r="Q415" i="25"/>
  <c r="P415" i="25"/>
  <c r="O415" i="25"/>
  <c r="N415" i="25"/>
  <c r="M415" i="25"/>
  <c r="L415" i="25"/>
  <c r="K415" i="25"/>
  <c r="J415" i="25"/>
  <c r="I415" i="25"/>
  <c r="H415" i="25"/>
  <c r="G415" i="25"/>
  <c r="F415" i="25"/>
  <c r="E415" i="25"/>
  <c r="D415" i="25"/>
  <c r="C415" i="25"/>
  <c r="Q414" i="25"/>
  <c r="P414" i="25"/>
  <c r="O414" i="25"/>
  <c r="N414" i="25"/>
  <c r="M414" i="25"/>
  <c r="L414" i="25"/>
  <c r="K414" i="25"/>
  <c r="J414" i="25"/>
  <c r="I414" i="25"/>
  <c r="H414" i="25"/>
  <c r="G414" i="25"/>
  <c r="F414" i="25"/>
  <c r="E414" i="25"/>
  <c r="D414" i="25"/>
  <c r="C414" i="25"/>
  <c r="Q413" i="25"/>
  <c r="P413" i="25"/>
  <c r="O413" i="25"/>
  <c r="N413" i="25"/>
  <c r="M413" i="25"/>
  <c r="L413" i="25"/>
  <c r="K413" i="25"/>
  <c r="J413" i="25"/>
  <c r="I413" i="25"/>
  <c r="H413" i="25"/>
  <c r="G413" i="25"/>
  <c r="F413" i="25"/>
  <c r="E413" i="25"/>
  <c r="D413" i="25"/>
  <c r="C413" i="25"/>
  <c r="P412" i="25"/>
  <c r="O412" i="25"/>
  <c r="N412" i="25"/>
  <c r="M412" i="25"/>
  <c r="L412" i="25"/>
  <c r="K412" i="25"/>
  <c r="J412" i="25"/>
  <c r="I412" i="25"/>
  <c r="H412" i="25"/>
  <c r="G412" i="25"/>
  <c r="F412" i="25"/>
  <c r="E412" i="25"/>
  <c r="D412" i="25"/>
  <c r="C412" i="25"/>
  <c r="Q412" i="25" s="1"/>
  <c r="P411" i="25"/>
  <c r="N411" i="25"/>
  <c r="M411" i="25"/>
  <c r="L411" i="25"/>
  <c r="K411" i="25"/>
  <c r="J411" i="25"/>
  <c r="I411" i="25"/>
  <c r="H411" i="25"/>
  <c r="G411" i="25"/>
  <c r="F411" i="25"/>
  <c r="E411" i="25"/>
  <c r="D411" i="25"/>
  <c r="C411" i="25"/>
  <c r="Q411" i="25" s="1"/>
  <c r="Q410" i="25"/>
  <c r="P410" i="25"/>
  <c r="O410" i="25"/>
  <c r="N410" i="25"/>
  <c r="M410" i="25"/>
  <c r="L410" i="25"/>
  <c r="K410" i="25"/>
  <c r="J410" i="25"/>
  <c r="I410" i="25"/>
  <c r="H410" i="25"/>
  <c r="G410" i="25"/>
  <c r="F410" i="25"/>
  <c r="E410" i="25"/>
  <c r="D410" i="25"/>
  <c r="C410" i="25"/>
  <c r="P409" i="25"/>
  <c r="N409" i="25"/>
  <c r="M409" i="25"/>
  <c r="L409" i="25"/>
  <c r="K409" i="25"/>
  <c r="J409" i="25"/>
  <c r="I409" i="25"/>
  <c r="H409" i="25"/>
  <c r="G409" i="25"/>
  <c r="F409" i="25"/>
  <c r="E409" i="25"/>
  <c r="D409" i="25"/>
  <c r="C409" i="25"/>
  <c r="Q409" i="25" s="1"/>
  <c r="Q408" i="25"/>
  <c r="P408" i="25"/>
  <c r="O408" i="25"/>
  <c r="N408" i="25"/>
  <c r="M408" i="25"/>
  <c r="L408" i="25"/>
  <c r="K408" i="25"/>
  <c r="J408" i="25"/>
  <c r="I408" i="25"/>
  <c r="H408" i="25"/>
  <c r="G408" i="25"/>
  <c r="F408" i="25"/>
  <c r="E408" i="25"/>
  <c r="D408" i="25"/>
  <c r="C408" i="25"/>
  <c r="Q407" i="25"/>
  <c r="P407" i="25"/>
  <c r="O407" i="25"/>
  <c r="N407" i="25"/>
  <c r="M407" i="25"/>
  <c r="L407" i="25"/>
  <c r="K407" i="25"/>
  <c r="J407" i="25"/>
  <c r="I407" i="25"/>
  <c r="H407" i="25"/>
  <c r="G407" i="25"/>
  <c r="F407" i="25"/>
  <c r="E407" i="25"/>
  <c r="D407" i="25"/>
  <c r="C407" i="25"/>
  <c r="Q406" i="25"/>
  <c r="P406" i="25"/>
  <c r="O406" i="25"/>
  <c r="N406" i="25"/>
  <c r="M406" i="25"/>
  <c r="L406" i="25"/>
  <c r="K406" i="25"/>
  <c r="J406" i="25"/>
  <c r="I406" i="25"/>
  <c r="H406" i="25"/>
  <c r="G406" i="25"/>
  <c r="F406" i="25"/>
  <c r="E406" i="25"/>
  <c r="D406" i="25"/>
  <c r="C406" i="25"/>
  <c r="Q405" i="25"/>
  <c r="P405" i="25"/>
  <c r="O405" i="25"/>
  <c r="N405" i="25"/>
  <c r="M405" i="25"/>
  <c r="L405" i="25"/>
  <c r="K405" i="25"/>
  <c r="J405" i="25"/>
  <c r="I405" i="25"/>
  <c r="H405" i="25"/>
  <c r="G405" i="25"/>
  <c r="F405" i="25"/>
  <c r="E405" i="25"/>
  <c r="D405" i="25"/>
  <c r="C405" i="25"/>
  <c r="Q404" i="25"/>
  <c r="P404" i="25"/>
  <c r="O404" i="25"/>
  <c r="N404" i="25"/>
  <c r="M404" i="25"/>
  <c r="L404" i="25"/>
  <c r="K404" i="25"/>
  <c r="J404" i="25"/>
  <c r="I404" i="25"/>
  <c r="H404" i="25"/>
  <c r="G404" i="25"/>
  <c r="F404" i="25"/>
  <c r="E404" i="25"/>
  <c r="D404" i="25"/>
  <c r="C404" i="25"/>
  <c r="Q403" i="25"/>
  <c r="P403" i="25"/>
  <c r="O403" i="25"/>
  <c r="N403" i="25"/>
  <c r="M403" i="25"/>
  <c r="L403" i="25"/>
  <c r="K403" i="25"/>
  <c r="J403" i="25"/>
  <c r="I403" i="25"/>
  <c r="H403" i="25"/>
  <c r="G403" i="25"/>
  <c r="F403" i="25"/>
  <c r="E403" i="25"/>
  <c r="D403" i="25"/>
  <c r="C403" i="25"/>
  <c r="Q402" i="25"/>
  <c r="P402" i="25"/>
  <c r="O402" i="25"/>
  <c r="N402" i="25"/>
  <c r="M402" i="25"/>
  <c r="L402" i="25"/>
  <c r="K402" i="25"/>
  <c r="J402" i="25"/>
  <c r="I402" i="25"/>
  <c r="H402" i="25"/>
  <c r="G402" i="25"/>
  <c r="F402" i="25"/>
  <c r="E402" i="25"/>
  <c r="D402" i="25"/>
  <c r="C402" i="25"/>
  <c r="P401" i="25"/>
  <c r="N401" i="25"/>
  <c r="M401" i="25"/>
  <c r="L401" i="25"/>
  <c r="K401" i="25"/>
  <c r="J401" i="25"/>
  <c r="H401" i="25"/>
  <c r="G401" i="25"/>
  <c r="F401" i="25"/>
  <c r="E401" i="25"/>
  <c r="D401" i="25"/>
  <c r="Q400" i="25"/>
  <c r="P400" i="25"/>
  <c r="O400" i="25"/>
  <c r="N400" i="25"/>
  <c r="M400" i="25"/>
  <c r="L400" i="25"/>
  <c r="K400" i="25"/>
  <c r="J400" i="25"/>
  <c r="I400" i="25"/>
  <c r="H400" i="25"/>
  <c r="G400" i="25"/>
  <c r="F400" i="25"/>
  <c r="E400" i="25"/>
  <c r="D400" i="25"/>
  <c r="C400" i="25"/>
  <c r="P399" i="25"/>
  <c r="N399" i="25"/>
  <c r="M399" i="25"/>
  <c r="L399" i="25"/>
  <c r="K399" i="25"/>
  <c r="J399" i="25"/>
  <c r="H399" i="25"/>
  <c r="G399" i="25"/>
  <c r="F399" i="25"/>
  <c r="E399" i="25"/>
  <c r="D399" i="25"/>
  <c r="Q398" i="25"/>
  <c r="P398" i="25"/>
  <c r="O398" i="25"/>
  <c r="N398" i="25"/>
  <c r="M398" i="25"/>
  <c r="L398" i="25"/>
  <c r="K398" i="25"/>
  <c r="J398" i="25"/>
  <c r="I398" i="25"/>
  <c r="H398" i="25"/>
  <c r="G398" i="25"/>
  <c r="F398" i="25"/>
  <c r="E398" i="25"/>
  <c r="D398" i="25"/>
  <c r="C398" i="25"/>
  <c r="Q397" i="25"/>
  <c r="P397" i="25"/>
  <c r="O397" i="25"/>
  <c r="N397" i="25"/>
  <c r="M397" i="25"/>
  <c r="L397" i="25"/>
  <c r="K397" i="25"/>
  <c r="J397" i="25"/>
  <c r="I397" i="25"/>
  <c r="H397" i="25"/>
  <c r="G397" i="25"/>
  <c r="F397" i="25"/>
  <c r="E397" i="25"/>
  <c r="D397" i="25"/>
  <c r="C397" i="25"/>
  <c r="P396" i="25"/>
  <c r="N396" i="25"/>
  <c r="M396" i="25"/>
  <c r="L396" i="25"/>
  <c r="K396" i="25"/>
  <c r="J396" i="25"/>
  <c r="H396" i="25"/>
  <c r="G396" i="25"/>
  <c r="F396" i="25"/>
  <c r="E396" i="25"/>
  <c r="D396" i="25"/>
  <c r="Q395" i="25"/>
  <c r="P395" i="25"/>
  <c r="O395" i="25"/>
  <c r="N395" i="25"/>
  <c r="M395" i="25"/>
  <c r="L395" i="25"/>
  <c r="K395" i="25"/>
  <c r="J395" i="25"/>
  <c r="I395" i="25"/>
  <c r="H395" i="25"/>
  <c r="G395" i="25"/>
  <c r="F395" i="25"/>
  <c r="E395" i="25"/>
  <c r="D395" i="25"/>
  <c r="C395" i="25"/>
  <c r="P394" i="25"/>
  <c r="N394" i="25"/>
  <c r="M394" i="25"/>
  <c r="L394" i="25"/>
  <c r="K394" i="25"/>
  <c r="J394" i="25"/>
  <c r="H394" i="25"/>
  <c r="G394" i="25"/>
  <c r="F394" i="25"/>
  <c r="E394" i="25"/>
  <c r="D394" i="25"/>
  <c r="P393" i="25"/>
  <c r="N393" i="25"/>
  <c r="M393" i="25"/>
  <c r="L393" i="25"/>
  <c r="K393" i="25"/>
  <c r="J393" i="25"/>
  <c r="H393" i="25"/>
  <c r="G393" i="25"/>
  <c r="F393" i="25"/>
  <c r="E393" i="25"/>
  <c r="D393" i="25"/>
  <c r="Q392" i="25"/>
  <c r="P392" i="25"/>
  <c r="O392" i="25"/>
  <c r="N392" i="25"/>
  <c r="M392" i="25"/>
  <c r="L392" i="25"/>
  <c r="K392" i="25"/>
  <c r="J392" i="25"/>
  <c r="I392" i="25"/>
  <c r="H392" i="25"/>
  <c r="G392" i="25"/>
  <c r="F392" i="25"/>
  <c r="E392" i="25"/>
  <c r="D392" i="25"/>
  <c r="C392" i="25"/>
  <c r="Q391" i="25"/>
  <c r="P391" i="25"/>
  <c r="O391" i="25"/>
  <c r="N391" i="25"/>
  <c r="M391" i="25"/>
  <c r="L391" i="25"/>
  <c r="K391" i="25"/>
  <c r="J391" i="25"/>
  <c r="I391" i="25"/>
  <c r="H391" i="25"/>
  <c r="G391" i="25"/>
  <c r="F391" i="25"/>
  <c r="E391" i="25"/>
  <c r="D391" i="25"/>
  <c r="C391" i="25"/>
  <c r="Q390" i="25"/>
  <c r="P390" i="25"/>
  <c r="O390" i="25"/>
  <c r="N390" i="25"/>
  <c r="M390" i="25"/>
  <c r="L390" i="25"/>
  <c r="K390" i="25"/>
  <c r="J390" i="25"/>
  <c r="I390" i="25"/>
  <c r="H390" i="25"/>
  <c r="G390" i="25"/>
  <c r="F390" i="25"/>
  <c r="E390" i="25"/>
  <c r="D390" i="25"/>
  <c r="C390" i="25"/>
  <c r="Q389" i="25"/>
  <c r="P389" i="25"/>
  <c r="O389" i="25"/>
  <c r="N389" i="25"/>
  <c r="M389" i="25"/>
  <c r="L389" i="25"/>
  <c r="K389" i="25"/>
  <c r="J389" i="25"/>
  <c r="I389" i="25"/>
  <c r="H389" i="25"/>
  <c r="G389" i="25"/>
  <c r="F389" i="25"/>
  <c r="E389" i="25"/>
  <c r="D389" i="25"/>
  <c r="C389" i="25"/>
  <c r="Q388" i="25"/>
  <c r="P388" i="25"/>
  <c r="O388" i="25"/>
  <c r="N388" i="25"/>
  <c r="M388" i="25"/>
  <c r="L388" i="25"/>
  <c r="K388" i="25"/>
  <c r="J388" i="25"/>
  <c r="I388" i="25"/>
  <c r="H388" i="25"/>
  <c r="G388" i="25"/>
  <c r="F388" i="25"/>
  <c r="E388" i="25"/>
  <c r="D388" i="25"/>
  <c r="C388" i="25"/>
  <c r="Q387" i="25"/>
  <c r="P387" i="25"/>
  <c r="O387" i="25"/>
  <c r="N387" i="25"/>
  <c r="M387" i="25"/>
  <c r="L387" i="25"/>
  <c r="K387" i="25"/>
  <c r="J387" i="25"/>
  <c r="I387" i="25"/>
  <c r="H387" i="25"/>
  <c r="G387" i="25"/>
  <c r="F387" i="25"/>
  <c r="E387" i="25"/>
  <c r="D387" i="25"/>
  <c r="C387" i="25"/>
  <c r="Q386" i="25"/>
  <c r="P386" i="25"/>
  <c r="O386" i="25"/>
  <c r="N386" i="25"/>
  <c r="M386" i="25"/>
  <c r="L386" i="25"/>
  <c r="K386" i="25"/>
  <c r="J386" i="25"/>
  <c r="I386" i="25"/>
  <c r="H386" i="25"/>
  <c r="G386" i="25"/>
  <c r="F386" i="25"/>
  <c r="E386" i="25"/>
  <c r="D386" i="25"/>
  <c r="C386" i="25"/>
  <c r="P385" i="25"/>
  <c r="N385" i="25"/>
  <c r="M385" i="25"/>
  <c r="L385" i="25"/>
  <c r="K385" i="25"/>
  <c r="J385" i="25"/>
  <c r="H385" i="25"/>
  <c r="G385" i="25"/>
  <c r="F385" i="25"/>
  <c r="E385" i="25"/>
  <c r="D385" i="25"/>
  <c r="Q384" i="25"/>
  <c r="P384" i="25"/>
  <c r="O384" i="25"/>
  <c r="N384" i="25"/>
  <c r="M384" i="25"/>
  <c r="L384" i="25"/>
  <c r="K384" i="25"/>
  <c r="J384" i="25"/>
  <c r="I384" i="25"/>
  <c r="H384" i="25"/>
  <c r="G384" i="25"/>
  <c r="F384" i="25"/>
  <c r="E384" i="25"/>
  <c r="D384" i="25"/>
  <c r="C384" i="25"/>
  <c r="Q383" i="25"/>
  <c r="P383" i="25"/>
  <c r="O383" i="25"/>
  <c r="N383" i="25"/>
  <c r="M383" i="25"/>
  <c r="L383" i="25"/>
  <c r="K383" i="25"/>
  <c r="J383" i="25"/>
  <c r="I383" i="25"/>
  <c r="H383" i="25"/>
  <c r="G383" i="25"/>
  <c r="F383" i="25"/>
  <c r="E383" i="25"/>
  <c r="D383" i="25"/>
  <c r="C383" i="25"/>
  <c r="P382" i="25"/>
  <c r="N382" i="25"/>
  <c r="M382" i="25"/>
  <c r="L382" i="25"/>
  <c r="K382" i="25"/>
  <c r="J382" i="25"/>
  <c r="H382" i="25"/>
  <c r="G382" i="25"/>
  <c r="F382" i="25"/>
  <c r="E382" i="25"/>
  <c r="D382" i="25"/>
  <c r="Q381" i="25"/>
  <c r="P381" i="25"/>
  <c r="O381" i="25"/>
  <c r="N381" i="25"/>
  <c r="M381" i="25"/>
  <c r="L381" i="25"/>
  <c r="K381" i="25"/>
  <c r="J381" i="25"/>
  <c r="I381" i="25"/>
  <c r="H381" i="25"/>
  <c r="G381" i="25"/>
  <c r="F381" i="25"/>
  <c r="E381" i="25"/>
  <c r="D381" i="25"/>
  <c r="C381" i="25"/>
  <c r="Q380" i="25"/>
  <c r="P380" i="25"/>
  <c r="O380" i="25"/>
  <c r="N380" i="25"/>
  <c r="M380" i="25"/>
  <c r="L380" i="25"/>
  <c r="K380" i="25"/>
  <c r="J380" i="25"/>
  <c r="I380" i="25"/>
  <c r="H380" i="25"/>
  <c r="G380" i="25"/>
  <c r="F380" i="25"/>
  <c r="E380" i="25"/>
  <c r="D380" i="25"/>
  <c r="C380" i="25"/>
  <c r="P379" i="25"/>
  <c r="N379" i="25"/>
  <c r="M379" i="25"/>
  <c r="L379" i="25"/>
  <c r="K379" i="25"/>
  <c r="J379" i="25"/>
  <c r="H379" i="25"/>
  <c r="G379" i="25"/>
  <c r="F379" i="25"/>
  <c r="E379" i="25"/>
  <c r="D379" i="25"/>
  <c r="Q378" i="25"/>
  <c r="P378" i="25"/>
  <c r="O378" i="25"/>
  <c r="N378" i="25"/>
  <c r="M378" i="25"/>
  <c r="L378" i="25"/>
  <c r="K378" i="25"/>
  <c r="J378" i="25"/>
  <c r="I378" i="25"/>
  <c r="H378" i="25"/>
  <c r="G378" i="25"/>
  <c r="F378" i="25"/>
  <c r="E378" i="25"/>
  <c r="D378" i="25"/>
  <c r="C378" i="25"/>
  <c r="P377" i="25"/>
  <c r="N377" i="25"/>
  <c r="M377" i="25"/>
  <c r="L377" i="25"/>
  <c r="K377" i="25"/>
  <c r="J377" i="25"/>
  <c r="I377" i="25"/>
  <c r="H377" i="25"/>
  <c r="G377" i="25"/>
  <c r="F377" i="25"/>
  <c r="E377" i="25"/>
  <c r="D377" i="25"/>
  <c r="C377" i="25"/>
  <c r="Q377" i="25" s="1"/>
  <c r="Q376" i="25"/>
  <c r="P376" i="25"/>
  <c r="O376" i="25"/>
  <c r="N376" i="25"/>
  <c r="M376" i="25"/>
  <c r="L376" i="25"/>
  <c r="K376" i="25"/>
  <c r="J376" i="25"/>
  <c r="I376" i="25"/>
  <c r="H376" i="25"/>
  <c r="G376" i="25"/>
  <c r="F376" i="25"/>
  <c r="E376" i="25"/>
  <c r="D376" i="25"/>
  <c r="C376" i="25"/>
  <c r="Q375" i="25"/>
  <c r="P375" i="25"/>
  <c r="O375" i="25"/>
  <c r="N375" i="25"/>
  <c r="M375" i="25"/>
  <c r="L375" i="25"/>
  <c r="K375" i="25"/>
  <c r="J375" i="25"/>
  <c r="I375" i="25"/>
  <c r="H375" i="25"/>
  <c r="G375" i="25"/>
  <c r="F375" i="25"/>
  <c r="E375" i="25"/>
  <c r="D375" i="25"/>
  <c r="C375" i="25"/>
  <c r="Q374" i="25"/>
  <c r="P374" i="25"/>
  <c r="O374" i="25"/>
  <c r="N374" i="25"/>
  <c r="M374" i="25"/>
  <c r="L374" i="25"/>
  <c r="K374" i="25"/>
  <c r="J374" i="25"/>
  <c r="I374" i="25"/>
  <c r="H374" i="25"/>
  <c r="G374" i="25"/>
  <c r="F374" i="25"/>
  <c r="E374" i="25"/>
  <c r="D374" i="25"/>
  <c r="C374" i="25"/>
  <c r="Q373" i="25"/>
  <c r="P373" i="25"/>
  <c r="O373" i="25"/>
  <c r="N373" i="25"/>
  <c r="M373" i="25"/>
  <c r="L373" i="25"/>
  <c r="K373" i="25"/>
  <c r="J373" i="25"/>
  <c r="I373" i="25"/>
  <c r="H373" i="25"/>
  <c r="G373" i="25"/>
  <c r="F373" i="25"/>
  <c r="E373" i="25"/>
  <c r="D373" i="25"/>
  <c r="C373" i="25"/>
  <c r="P372" i="25"/>
  <c r="N372" i="25"/>
  <c r="M372" i="25"/>
  <c r="L372" i="25"/>
  <c r="K372" i="25"/>
  <c r="J372" i="25"/>
  <c r="H372" i="25"/>
  <c r="G372" i="25"/>
  <c r="F372" i="25"/>
  <c r="E372" i="25"/>
  <c r="D372" i="25"/>
  <c r="P371" i="25"/>
  <c r="N371" i="25"/>
  <c r="M371" i="25"/>
  <c r="L371" i="25"/>
  <c r="K371" i="25"/>
  <c r="J371" i="25"/>
  <c r="I371" i="25"/>
  <c r="H371" i="25"/>
  <c r="G371" i="25"/>
  <c r="F371" i="25"/>
  <c r="E371" i="25"/>
  <c r="D371" i="25"/>
  <c r="C371" i="25"/>
  <c r="Q371" i="25" s="1"/>
  <c r="Q370" i="25"/>
  <c r="P370" i="25"/>
  <c r="O370" i="25"/>
  <c r="N370" i="25"/>
  <c r="M370" i="25"/>
  <c r="L370" i="25"/>
  <c r="K370" i="25"/>
  <c r="J370" i="25"/>
  <c r="I370" i="25"/>
  <c r="H370" i="25"/>
  <c r="G370" i="25"/>
  <c r="F370" i="25"/>
  <c r="E370" i="25"/>
  <c r="D370" i="25"/>
  <c r="C370" i="25"/>
  <c r="Q369" i="25"/>
  <c r="P369" i="25"/>
  <c r="O369" i="25"/>
  <c r="N369" i="25"/>
  <c r="M369" i="25"/>
  <c r="L369" i="25"/>
  <c r="K369" i="25"/>
  <c r="J369" i="25"/>
  <c r="I369" i="25"/>
  <c r="H369" i="25"/>
  <c r="G369" i="25"/>
  <c r="F369" i="25"/>
  <c r="E369" i="25"/>
  <c r="D369" i="25"/>
  <c r="C369" i="25"/>
  <c r="Q368" i="25"/>
  <c r="P368" i="25"/>
  <c r="O368" i="25"/>
  <c r="N368" i="25"/>
  <c r="M368" i="25"/>
  <c r="L368" i="25"/>
  <c r="K368" i="25"/>
  <c r="J368" i="25"/>
  <c r="I368" i="25"/>
  <c r="H368" i="25"/>
  <c r="G368" i="25"/>
  <c r="F368" i="25"/>
  <c r="E368" i="25"/>
  <c r="D368" i="25"/>
  <c r="C368" i="25"/>
  <c r="P367" i="25"/>
  <c r="N367" i="25"/>
  <c r="M367" i="25"/>
  <c r="L367" i="25"/>
  <c r="K367" i="25"/>
  <c r="J367" i="25"/>
  <c r="H367" i="25"/>
  <c r="G367" i="25"/>
  <c r="F367" i="25"/>
  <c r="E367" i="25"/>
  <c r="D367" i="25"/>
  <c r="Q366" i="25"/>
  <c r="P366" i="25"/>
  <c r="O366" i="25"/>
  <c r="N366" i="25"/>
  <c r="M366" i="25"/>
  <c r="L366" i="25"/>
  <c r="K366" i="25"/>
  <c r="J366" i="25"/>
  <c r="I366" i="25"/>
  <c r="H366" i="25"/>
  <c r="G366" i="25"/>
  <c r="F366" i="25"/>
  <c r="E366" i="25"/>
  <c r="D366" i="25"/>
  <c r="C366" i="25"/>
  <c r="Q365" i="25"/>
  <c r="P365" i="25"/>
  <c r="O365" i="25"/>
  <c r="N365" i="25"/>
  <c r="M365" i="25"/>
  <c r="L365" i="25"/>
  <c r="K365" i="25"/>
  <c r="J365" i="25"/>
  <c r="I365" i="25"/>
  <c r="H365" i="25"/>
  <c r="G365" i="25"/>
  <c r="F365" i="25"/>
  <c r="E365" i="25"/>
  <c r="D365" i="25"/>
  <c r="C365" i="25"/>
  <c r="Q364" i="25"/>
  <c r="P364" i="25"/>
  <c r="O364" i="25"/>
  <c r="N364" i="25"/>
  <c r="M364" i="25"/>
  <c r="L364" i="25"/>
  <c r="K364" i="25"/>
  <c r="J364" i="25"/>
  <c r="I364" i="25"/>
  <c r="H364" i="25"/>
  <c r="G364" i="25"/>
  <c r="F364" i="25"/>
  <c r="E364" i="25"/>
  <c r="D364" i="25"/>
  <c r="C364" i="25"/>
  <c r="Q363" i="25"/>
  <c r="P363" i="25"/>
  <c r="O363" i="25"/>
  <c r="N363" i="25"/>
  <c r="M363" i="25"/>
  <c r="L363" i="25"/>
  <c r="K363" i="25"/>
  <c r="J363" i="25"/>
  <c r="I363" i="25"/>
  <c r="H363" i="25"/>
  <c r="G363" i="25"/>
  <c r="F363" i="25"/>
  <c r="E363" i="25"/>
  <c r="D363" i="25"/>
  <c r="C363" i="25"/>
  <c r="Q362" i="25"/>
  <c r="P362" i="25"/>
  <c r="O362" i="25"/>
  <c r="N362" i="25"/>
  <c r="M362" i="25"/>
  <c r="L362" i="25"/>
  <c r="K362" i="25"/>
  <c r="J362" i="25"/>
  <c r="I362" i="25"/>
  <c r="H362" i="25"/>
  <c r="G362" i="25"/>
  <c r="F362" i="25"/>
  <c r="E362" i="25"/>
  <c r="D362" i="25"/>
  <c r="C362" i="25"/>
  <c r="Q361" i="25"/>
  <c r="P361" i="25"/>
  <c r="O361" i="25"/>
  <c r="N361" i="25"/>
  <c r="M361" i="25"/>
  <c r="L361" i="25"/>
  <c r="K361" i="25"/>
  <c r="J361" i="25"/>
  <c r="I361" i="25"/>
  <c r="H361" i="25"/>
  <c r="G361" i="25"/>
  <c r="F361" i="25"/>
  <c r="E361" i="25"/>
  <c r="D361" i="25"/>
  <c r="C361" i="25"/>
  <c r="P360" i="25"/>
  <c r="N360" i="25"/>
  <c r="M360" i="25"/>
  <c r="L360" i="25"/>
  <c r="K360" i="25"/>
  <c r="J360" i="25"/>
  <c r="H360" i="25"/>
  <c r="G360" i="25"/>
  <c r="F360" i="25"/>
  <c r="E360" i="25"/>
  <c r="D360" i="25"/>
  <c r="Q359" i="25"/>
  <c r="P359" i="25"/>
  <c r="O359" i="25"/>
  <c r="N359" i="25"/>
  <c r="M359" i="25"/>
  <c r="L359" i="25"/>
  <c r="K359" i="25"/>
  <c r="J359" i="25"/>
  <c r="I359" i="25"/>
  <c r="H359" i="25"/>
  <c r="G359" i="25"/>
  <c r="F359" i="25"/>
  <c r="E359" i="25"/>
  <c r="D359" i="25"/>
  <c r="C359" i="25"/>
  <c r="Q358" i="25"/>
  <c r="P358" i="25"/>
  <c r="O358" i="25"/>
  <c r="N358" i="25"/>
  <c r="M358" i="25"/>
  <c r="L358" i="25"/>
  <c r="K358" i="25"/>
  <c r="J358" i="25"/>
  <c r="I358" i="25"/>
  <c r="H358" i="25"/>
  <c r="G358" i="25"/>
  <c r="F358" i="25"/>
  <c r="E358" i="25"/>
  <c r="D358" i="25"/>
  <c r="C358" i="25"/>
  <c r="Q357" i="25"/>
  <c r="P357" i="25"/>
  <c r="O357" i="25"/>
  <c r="N357" i="25"/>
  <c r="M357" i="25"/>
  <c r="L357" i="25"/>
  <c r="K357" i="25"/>
  <c r="J357" i="25"/>
  <c r="I357" i="25"/>
  <c r="H357" i="25"/>
  <c r="G357" i="25"/>
  <c r="F357" i="25"/>
  <c r="E357" i="25"/>
  <c r="D357" i="25"/>
  <c r="C357" i="25"/>
  <c r="Q356" i="25"/>
  <c r="P356" i="25"/>
  <c r="O356" i="25"/>
  <c r="N356" i="25"/>
  <c r="M356" i="25"/>
  <c r="L356" i="25"/>
  <c r="K356" i="25"/>
  <c r="J356" i="25"/>
  <c r="I356" i="25"/>
  <c r="H356" i="25"/>
  <c r="G356" i="25"/>
  <c r="F356" i="25"/>
  <c r="E356" i="25"/>
  <c r="D356" i="25"/>
  <c r="C356" i="25"/>
  <c r="Q355" i="25"/>
  <c r="P355" i="25"/>
  <c r="O355" i="25"/>
  <c r="N355" i="25"/>
  <c r="M355" i="25"/>
  <c r="L355" i="25"/>
  <c r="K355" i="25"/>
  <c r="J355" i="25"/>
  <c r="I355" i="25"/>
  <c r="H355" i="25"/>
  <c r="G355" i="25"/>
  <c r="F355" i="25"/>
  <c r="E355" i="25"/>
  <c r="D355" i="25"/>
  <c r="C355" i="25"/>
  <c r="P354" i="25"/>
  <c r="N354" i="25"/>
  <c r="M354" i="25"/>
  <c r="L354" i="25"/>
  <c r="K354" i="25"/>
  <c r="J354" i="25"/>
  <c r="H354" i="25"/>
  <c r="G354" i="25"/>
  <c r="F354" i="25"/>
  <c r="E354" i="25"/>
  <c r="D354" i="25"/>
  <c r="P353" i="25"/>
  <c r="N353" i="25"/>
  <c r="M353" i="25"/>
  <c r="L353" i="25"/>
  <c r="K353" i="25"/>
  <c r="J353" i="25"/>
  <c r="H353" i="25"/>
  <c r="G353" i="25"/>
  <c r="F353" i="25"/>
  <c r="E353" i="25"/>
  <c r="D353" i="25"/>
  <c r="C353" i="25"/>
  <c r="Q353" i="25" s="1"/>
  <c r="P352" i="25"/>
  <c r="N352" i="25"/>
  <c r="M352" i="25"/>
  <c r="L352" i="25"/>
  <c r="K352" i="25"/>
  <c r="J352" i="25"/>
  <c r="H352" i="25"/>
  <c r="G352" i="25"/>
  <c r="F352" i="25"/>
  <c r="E352" i="25"/>
  <c r="D352" i="25"/>
  <c r="Q351" i="25"/>
  <c r="P351" i="25"/>
  <c r="O351" i="25"/>
  <c r="N351" i="25"/>
  <c r="M351" i="25"/>
  <c r="L351" i="25"/>
  <c r="K351" i="25"/>
  <c r="J351" i="25"/>
  <c r="I351" i="25"/>
  <c r="H351" i="25"/>
  <c r="G351" i="25"/>
  <c r="F351" i="25"/>
  <c r="E351" i="25"/>
  <c r="D351" i="25"/>
  <c r="C351" i="25"/>
  <c r="P350" i="25"/>
  <c r="N350" i="25"/>
  <c r="M350" i="25"/>
  <c r="L350" i="25"/>
  <c r="K350" i="25"/>
  <c r="J350" i="25"/>
  <c r="H350" i="25"/>
  <c r="G350" i="25"/>
  <c r="F350" i="25"/>
  <c r="E350" i="25"/>
  <c r="D350" i="25"/>
  <c r="P349" i="25"/>
  <c r="N349" i="25"/>
  <c r="M349" i="25"/>
  <c r="L349" i="25"/>
  <c r="K349" i="25"/>
  <c r="J349" i="25"/>
  <c r="H349" i="25"/>
  <c r="G349" i="25"/>
  <c r="F349" i="25"/>
  <c r="E349" i="25"/>
  <c r="D349" i="25"/>
  <c r="Q348" i="25"/>
  <c r="P348" i="25"/>
  <c r="O348" i="25"/>
  <c r="N348" i="25"/>
  <c r="M348" i="25"/>
  <c r="L348" i="25"/>
  <c r="K348" i="25"/>
  <c r="J348" i="25"/>
  <c r="I348" i="25"/>
  <c r="H348" i="25"/>
  <c r="G348" i="25"/>
  <c r="F348" i="25"/>
  <c r="E348" i="25"/>
  <c r="D348" i="25"/>
  <c r="C348" i="25"/>
  <c r="P347" i="25"/>
  <c r="N347" i="25"/>
  <c r="M347" i="25"/>
  <c r="L347" i="25"/>
  <c r="K347" i="25"/>
  <c r="J347" i="25"/>
  <c r="H347" i="25"/>
  <c r="G347" i="25"/>
  <c r="F347" i="25"/>
  <c r="E347" i="25"/>
  <c r="D347" i="25"/>
  <c r="P346" i="25"/>
  <c r="N346" i="25"/>
  <c r="M346" i="25"/>
  <c r="L346" i="25"/>
  <c r="K346" i="25"/>
  <c r="J346" i="25"/>
  <c r="H346" i="25"/>
  <c r="G346" i="25"/>
  <c r="F346" i="25"/>
  <c r="E346" i="25"/>
  <c r="D346" i="25"/>
  <c r="P345" i="25"/>
  <c r="N345" i="25"/>
  <c r="M345" i="25"/>
  <c r="L345" i="25"/>
  <c r="K345" i="25"/>
  <c r="J345" i="25"/>
  <c r="H345" i="25"/>
  <c r="G345" i="25"/>
  <c r="F345" i="25"/>
  <c r="E345" i="25"/>
  <c r="D345" i="25"/>
  <c r="Q344" i="25"/>
  <c r="P344" i="25"/>
  <c r="O344" i="25"/>
  <c r="N344" i="25"/>
  <c r="M344" i="25"/>
  <c r="L344" i="25"/>
  <c r="K344" i="25"/>
  <c r="J344" i="25"/>
  <c r="I344" i="25"/>
  <c r="H344" i="25"/>
  <c r="G344" i="25"/>
  <c r="F344" i="25"/>
  <c r="E344" i="25"/>
  <c r="D344" i="25"/>
  <c r="C344" i="25"/>
  <c r="Q343" i="25"/>
  <c r="P343" i="25"/>
  <c r="O343" i="25"/>
  <c r="N343" i="25"/>
  <c r="M343" i="25"/>
  <c r="L343" i="25"/>
  <c r="K343" i="25"/>
  <c r="J343" i="25"/>
  <c r="I343" i="25"/>
  <c r="H343" i="25"/>
  <c r="G343" i="25"/>
  <c r="F343" i="25"/>
  <c r="E343" i="25"/>
  <c r="D343" i="25"/>
  <c r="C343" i="25"/>
  <c r="Q342" i="25"/>
  <c r="P342" i="25"/>
  <c r="O342" i="25"/>
  <c r="N342" i="25"/>
  <c r="M342" i="25"/>
  <c r="L342" i="25"/>
  <c r="K342" i="25"/>
  <c r="J342" i="25"/>
  <c r="I342" i="25"/>
  <c r="H342" i="25"/>
  <c r="G342" i="25"/>
  <c r="F342" i="25"/>
  <c r="E342" i="25"/>
  <c r="D342" i="25"/>
  <c r="C342" i="25"/>
  <c r="Q341" i="25"/>
  <c r="P341" i="25"/>
  <c r="O341" i="25"/>
  <c r="N341" i="25"/>
  <c r="M341" i="25"/>
  <c r="L341" i="25"/>
  <c r="K341" i="25"/>
  <c r="J341" i="25"/>
  <c r="I341" i="25"/>
  <c r="H341" i="25"/>
  <c r="G341" i="25"/>
  <c r="F341" i="25"/>
  <c r="E341" i="25"/>
  <c r="D341" i="25"/>
  <c r="C341" i="25"/>
  <c r="Q340" i="25"/>
  <c r="P340" i="25"/>
  <c r="O340" i="25"/>
  <c r="N340" i="25"/>
  <c r="M340" i="25"/>
  <c r="L340" i="25"/>
  <c r="K340" i="25"/>
  <c r="J340" i="25"/>
  <c r="I340" i="25"/>
  <c r="H340" i="25"/>
  <c r="G340" i="25"/>
  <c r="F340" i="25"/>
  <c r="E340" i="25"/>
  <c r="D340" i="25"/>
  <c r="C340" i="25"/>
  <c r="P339" i="25"/>
  <c r="N339" i="25"/>
  <c r="M339" i="25"/>
  <c r="L339" i="25"/>
  <c r="K339" i="25"/>
  <c r="J339" i="25"/>
  <c r="H339" i="25"/>
  <c r="G339" i="25"/>
  <c r="F339" i="25"/>
  <c r="E339" i="25"/>
  <c r="D339" i="25"/>
  <c r="P338" i="25"/>
  <c r="N338" i="25"/>
  <c r="M338" i="25"/>
  <c r="L338" i="25"/>
  <c r="K338" i="25"/>
  <c r="J338" i="25"/>
  <c r="H338" i="25"/>
  <c r="G338" i="25"/>
  <c r="F338" i="25"/>
  <c r="E338" i="25"/>
  <c r="D338" i="25"/>
  <c r="P337" i="25"/>
  <c r="N337" i="25"/>
  <c r="M337" i="25"/>
  <c r="L337" i="25"/>
  <c r="K337" i="25"/>
  <c r="J337" i="25"/>
  <c r="H337" i="25"/>
  <c r="G337" i="25"/>
  <c r="F337" i="25"/>
  <c r="E337" i="25"/>
  <c r="D337" i="25"/>
  <c r="Q336" i="25"/>
  <c r="P336" i="25"/>
  <c r="O336" i="25"/>
  <c r="N336" i="25"/>
  <c r="M336" i="25"/>
  <c r="L336" i="25"/>
  <c r="K336" i="25"/>
  <c r="J336" i="25"/>
  <c r="I336" i="25"/>
  <c r="H336" i="25"/>
  <c r="G336" i="25"/>
  <c r="F336" i="25"/>
  <c r="E336" i="25"/>
  <c r="D336" i="25"/>
  <c r="C336" i="25"/>
  <c r="Q335" i="25"/>
  <c r="P335" i="25"/>
  <c r="O335" i="25"/>
  <c r="N335" i="25"/>
  <c r="M335" i="25"/>
  <c r="L335" i="25"/>
  <c r="K335" i="25"/>
  <c r="J335" i="25"/>
  <c r="I335" i="25"/>
  <c r="H335" i="25"/>
  <c r="G335" i="25"/>
  <c r="F335" i="25"/>
  <c r="E335" i="25"/>
  <c r="D335" i="25"/>
  <c r="C335" i="25"/>
  <c r="P334" i="25"/>
  <c r="N334" i="25"/>
  <c r="M334" i="25"/>
  <c r="L334" i="25"/>
  <c r="K334" i="25"/>
  <c r="J334" i="25"/>
  <c r="H334" i="25"/>
  <c r="G334" i="25"/>
  <c r="F334" i="25"/>
  <c r="E334" i="25"/>
  <c r="D334" i="25"/>
  <c r="P333" i="25"/>
  <c r="N333" i="25"/>
  <c r="M333" i="25"/>
  <c r="L333" i="25"/>
  <c r="K333" i="25"/>
  <c r="J333" i="25"/>
  <c r="H333" i="25"/>
  <c r="G333" i="25"/>
  <c r="F333" i="25"/>
  <c r="E333" i="25"/>
  <c r="D333" i="25"/>
  <c r="P332" i="25"/>
  <c r="N332" i="25"/>
  <c r="M332" i="25"/>
  <c r="L332" i="25"/>
  <c r="K332" i="25"/>
  <c r="J332" i="25"/>
  <c r="H332" i="25"/>
  <c r="G332" i="25"/>
  <c r="F332" i="25"/>
  <c r="E332" i="25"/>
  <c r="D332" i="25"/>
  <c r="Q331" i="25"/>
  <c r="P331" i="25"/>
  <c r="O331" i="25"/>
  <c r="N331" i="25"/>
  <c r="M331" i="25"/>
  <c r="L331" i="25"/>
  <c r="K331" i="25"/>
  <c r="J331" i="25"/>
  <c r="I331" i="25"/>
  <c r="H331" i="25"/>
  <c r="G331" i="25"/>
  <c r="F331" i="25"/>
  <c r="E331" i="25"/>
  <c r="D331" i="25"/>
  <c r="C331" i="25"/>
  <c r="Q330" i="25"/>
  <c r="P330" i="25"/>
  <c r="O330" i="25"/>
  <c r="N330" i="25"/>
  <c r="M330" i="25"/>
  <c r="L330" i="25"/>
  <c r="K330" i="25"/>
  <c r="J330" i="25"/>
  <c r="I330" i="25"/>
  <c r="H330" i="25"/>
  <c r="G330" i="25"/>
  <c r="F330" i="25"/>
  <c r="E330" i="25"/>
  <c r="D330" i="25"/>
  <c r="C330" i="25"/>
  <c r="Q329" i="25"/>
  <c r="P329" i="25"/>
  <c r="O329" i="25"/>
  <c r="N329" i="25"/>
  <c r="M329" i="25"/>
  <c r="L329" i="25"/>
  <c r="K329" i="25"/>
  <c r="J329" i="25"/>
  <c r="I329" i="25"/>
  <c r="H329" i="25"/>
  <c r="G329" i="25"/>
  <c r="F329" i="25"/>
  <c r="E329" i="25"/>
  <c r="D329" i="25"/>
  <c r="C329" i="25"/>
  <c r="Q328" i="25"/>
  <c r="P328" i="25"/>
  <c r="O328" i="25"/>
  <c r="N328" i="25"/>
  <c r="M328" i="25"/>
  <c r="L328" i="25"/>
  <c r="K328" i="25"/>
  <c r="J328" i="25"/>
  <c r="I328" i="25"/>
  <c r="H328" i="25"/>
  <c r="G328" i="25"/>
  <c r="F328" i="25"/>
  <c r="E328" i="25"/>
  <c r="D328" i="25"/>
  <c r="C328" i="25"/>
  <c r="Q327" i="25"/>
  <c r="P327" i="25"/>
  <c r="O327" i="25"/>
  <c r="N327" i="25"/>
  <c r="M327" i="25"/>
  <c r="L327" i="25"/>
  <c r="K327" i="25"/>
  <c r="J327" i="25"/>
  <c r="I327" i="25"/>
  <c r="H327" i="25"/>
  <c r="G327" i="25"/>
  <c r="F327" i="25"/>
  <c r="E327" i="25"/>
  <c r="D327" i="25"/>
  <c r="C327" i="25"/>
  <c r="P326" i="25"/>
  <c r="N326" i="25"/>
  <c r="M326" i="25"/>
  <c r="L326" i="25"/>
  <c r="K326" i="25"/>
  <c r="J326" i="25"/>
  <c r="H326" i="25"/>
  <c r="G326" i="25"/>
  <c r="F326" i="25"/>
  <c r="E326" i="25"/>
  <c r="D326" i="25"/>
  <c r="Q325" i="25"/>
  <c r="P325" i="25"/>
  <c r="O325" i="25"/>
  <c r="N325" i="25"/>
  <c r="M325" i="25"/>
  <c r="L325" i="25"/>
  <c r="K325" i="25"/>
  <c r="J325" i="25"/>
  <c r="I325" i="25"/>
  <c r="H325" i="25"/>
  <c r="G325" i="25"/>
  <c r="F325" i="25"/>
  <c r="E325" i="25"/>
  <c r="D325" i="25"/>
  <c r="C325" i="25"/>
  <c r="Q324" i="25"/>
  <c r="P324" i="25"/>
  <c r="O324" i="25"/>
  <c r="N324" i="25"/>
  <c r="M324" i="25"/>
  <c r="L324" i="25"/>
  <c r="K324" i="25"/>
  <c r="J324" i="25"/>
  <c r="I324" i="25"/>
  <c r="H324" i="25"/>
  <c r="G324" i="25"/>
  <c r="F324" i="25"/>
  <c r="E324" i="25"/>
  <c r="D324" i="25"/>
  <c r="C324" i="25"/>
  <c r="Q323" i="25"/>
  <c r="P323" i="25"/>
  <c r="O323" i="25"/>
  <c r="N323" i="25"/>
  <c r="M323" i="25"/>
  <c r="L323" i="25"/>
  <c r="K323" i="25"/>
  <c r="J323" i="25"/>
  <c r="I323" i="25"/>
  <c r="H323" i="25"/>
  <c r="G323" i="25"/>
  <c r="F323" i="25"/>
  <c r="E323" i="25"/>
  <c r="D323" i="25"/>
  <c r="C323" i="25"/>
  <c r="Q322" i="25"/>
  <c r="P322" i="25"/>
  <c r="O322" i="25"/>
  <c r="N322" i="25"/>
  <c r="M322" i="25"/>
  <c r="L322" i="25"/>
  <c r="K322" i="25"/>
  <c r="J322" i="25"/>
  <c r="I322" i="25"/>
  <c r="H322" i="25"/>
  <c r="G322" i="25"/>
  <c r="F322" i="25"/>
  <c r="E322" i="25"/>
  <c r="D322" i="25"/>
  <c r="C322" i="25"/>
  <c r="Q321" i="25"/>
  <c r="P321" i="25"/>
  <c r="O321" i="25"/>
  <c r="N321" i="25"/>
  <c r="M321" i="25"/>
  <c r="L321" i="25"/>
  <c r="K321" i="25"/>
  <c r="J321" i="25"/>
  <c r="I321" i="25"/>
  <c r="H321" i="25"/>
  <c r="G321" i="25"/>
  <c r="F321" i="25"/>
  <c r="E321" i="25"/>
  <c r="D321" i="25"/>
  <c r="C321" i="25"/>
  <c r="P320" i="25"/>
  <c r="N320" i="25"/>
  <c r="M320" i="25"/>
  <c r="L320" i="25"/>
  <c r="K320" i="25"/>
  <c r="J320" i="25"/>
  <c r="H320" i="25"/>
  <c r="G320" i="25"/>
  <c r="F320" i="25"/>
  <c r="E320" i="25"/>
  <c r="D320" i="25"/>
  <c r="Q319" i="25"/>
  <c r="P319" i="25"/>
  <c r="O319" i="25"/>
  <c r="N319" i="25"/>
  <c r="M319" i="25"/>
  <c r="L319" i="25"/>
  <c r="K319" i="25"/>
  <c r="J319" i="25"/>
  <c r="I319" i="25"/>
  <c r="H319" i="25"/>
  <c r="G319" i="25"/>
  <c r="F319" i="25"/>
  <c r="E319" i="25"/>
  <c r="D319" i="25"/>
  <c r="C319" i="25"/>
  <c r="Q318" i="25"/>
  <c r="P318" i="25"/>
  <c r="O318" i="25"/>
  <c r="N318" i="25"/>
  <c r="M318" i="25"/>
  <c r="L318" i="25"/>
  <c r="K318" i="25"/>
  <c r="J318" i="25"/>
  <c r="I318" i="25"/>
  <c r="H318" i="25"/>
  <c r="G318" i="25"/>
  <c r="F318" i="25"/>
  <c r="E318" i="25"/>
  <c r="D318" i="25"/>
  <c r="C318" i="25"/>
  <c r="Q317" i="25"/>
  <c r="P317" i="25"/>
  <c r="O317" i="25"/>
  <c r="N317" i="25"/>
  <c r="M317" i="25"/>
  <c r="L317" i="25"/>
  <c r="K317" i="25"/>
  <c r="J317" i="25"/>
  <c r="I317" i="25"/>
  <c r="H317" i="25"/>
  <c r="G317" i="25"/>
  <c r="F317" i="25"/>
  <c r="E317" i="25"/>
  <c r="D317" i="25"/>
  <c r="C317" i="25"/>
  <c r="P316" i="25"/>
  <c r="N316" i="25"/>
  <c r="M316" i="25"/>
  <c r="L316" i="25"/>
  <c r="K316" i="25"/>
  <c r="J316" i="25"/>
  <c r="H316" i="25"/>
  <c r="G316" i="25"/>
  <c r="F316" i="25"/>
  <c r="E316" i="25"/>
  <c r="D316" i="25"/>
  <c r="P315" i="25"/>
  <c r="N315" i="25"/>
  <c r="M315" i="25"/>
  <c r="L315" i="25"/>
  <c r="K315" i="25"/>
  <c r="J315" i="25"/>
  <c r="H315" i="25"/>
  <c r="G315" i="25"/>
  <c r="F315" i="25"/>
  <c r="E315" i="25"/>
  <c r="D315" i="25"/>
  <c r="Q314" i="25"/>
  <c r="P314" i="25"/>
  <c r="O314" i="25"/>
  <c r="N314" i="25"/>
  <c r="M314" i="25"/>
  <c r="L314" i="25"/>
  <c r="K314" i="25"/>
  <c r="J314" i="25"/>
  <c r="I314" i="25"/>
  <c r="H314" i="25"/>
  <c r="G314" i="25"/>
  <c r="F314" i="25"/>
  <c r="E314" i="25"/>
  <c r="D314" i="25"/>
  <c r="C314" i="25"/>
  <c r="P313" i="25"/>
  <c r="N313" i="25"/>
  <c r="M313" i="25"/>
  <c r="L313" i="25"/>
  <c r="K313" i="25"/>
  <c r="J313" i="25"/>
  <c r="H313" i="25"/>
  <c r="G313" i="25"/>
  <c r="F313" i="25"/>
  <c r="E313" i="25"/>
  <c r="D313" i="25"/>
  <c r="Q312" i="25"/>
  <c r="P312" i="25"/>
  <c r="O312" i="25"/>
  <c r="N312" i="25"/>
  <c r="M312" i="25"/>
  <c r="L312" i="25"/>
  <c r="K312" i="25"/>
  <c r="J312" i="25"/>
  <c r="I312" i="25"/>
  <c r="H312" i="25"/>
  <c r="G312" i="25"/>
  <c r="F312" i="25"/>
  <c r="E312" i="25"/>
  <c r="D312" i="25"/>
  <c r="C312" i="25"/>
  <c r="Q311" i="25"/>
  <c r="P311" i="25"/>
  <c r="O311" i="25"/>
  <c r="N311" i="25"/>
  <c r="M311" i="25"/>
  <c r="L311" i="25"/>
  <c r="K311" i="25"/>
  <c r="J311" i="25"/>
  <c r="I311" i="25"/>
  <c r="H311" i="25"/>
  <c r="G311" i="25"/>
  <c r="F311" i="25"/>
  <c r="E311" i="25"/>
  <c r="D311" i="25"/>
  <c r="C311" i="25"/>
  <c r="Q310" i="25"/>
  <c r="P310" i="25"/>
  <c r="O310" i="25"/>
  <c r="N310" i="25"/>
  <c r="M310" i="25"/>
  <c r="L310" i="25"/>
  <c r="K310" i="25"/>
  <c r="J310" i="25"/>
  <c r="I310" i="25"/>
  <c r="H310" i="25"/>
  <c r="G310" i="25"/>
  <c r="F310" i="25"/>
  <c r="E310" i="25"/>
  <c r="D310" i="25"/>
  <c r="C310" i="25"/>
  <c r="P309" i="25"/>
  <c r="N309" i="25"/>
  <c r="M309" i="25"/>
  <c r="L309" i="25"/>
  <c r="K309" i="25"/>
  <c r="J309" i="25"/>
  <c r="H309" i="25"/>
  <c r="G309" i="25"/>
  <c r="F309" i="25"/>
  <c r="E309" i="25"/>
  <c r="D309" i="25"/>
  <c r="P308" i="25"/>
  <c r="N308" i="25"/>
  <c r="M308" i="25"/>
  <c r="L308" i="25"/>
  <c r="K308" i="25"/>
  <c r="J308" i="25"/>
  <c r="H308" i="25"/>
  <c r="G308" i="25"/>
  <c r="F308" i="25"/>
  <c r="E308" i="25"/>
  <c r="D308" i="25"/>
  <c r="Q307" i="25"/>
  <c r="P307" i="25"/>
  <c r="O307" i="25"/>
  <c r="N307" i="25"/>
  <c r="M307" i="25"/>
  <c r="L307" i="25"/>
  <c r="K307" i="25"/>
  <c r="J307" i="25"/>
  <c r="I307" i="25"/>
  <c r="H307" i="25"/>
  <c r="G307" i="25"/>
  <c r="F307" i="25"/>
  <c r="E307" i="25"/>
  <c r="D307" i="25"/>
  <c r="C307" i="25"/>
  <c r="Q306" i="25"/>
  <c r="P306" i="25"/>
  <c r="O306" i="25"/>
  <c r="N306" i="25"/>
  <c r="M306" i="25"/>
  <c r="L306" i="25"/>
  <c r="K306" i="25"/>
  <c r="J306" i="25"/>
  <c r="I306" i="25"/>
  <c r="H306" i="25"/>
  <c r="G306" i="25"/>
  <c r="F306" i="25"/>
  <c r="E306" i="25"/>
  <c r="D306" i="25"/>
  <c r="C306" i="25"/>
  <c r="P305" i="25"/>
  <c r="N305" i="25"/>
  <c r="M305" i="25"/>
  <c r="L305" i="25"/>
  <c r="K305" i="25"/>
  <c r="J305" i="25"/>
  <c r="H305" i="25"/>
  <c r="G305" i="25"/>
  <c r="F305" i="25"/>
  <c r="E305" i="25"/>
  <c r="D305" i="25"/>
  <c r="Q304" i="25"/>
  <c r="P304" i="25"/>
  <c r="O304" i="25"/>
  <c r="N304" i="25"/>
  <c r="M304" i="25"/>
  <c r="L304" i="25"/>
  <c r="K304" i="25"/>
  <c r="J304" i="25"/>
  <c r="I304" i="25"/>
  <c r="H304" i="25"/>
  <c r="G304" i="25"/>
  <c r="F304" i="25"/>
  <c r="E304" i="25"/>
  <c r="D304" i="25"/>
  <c r="C304" i="25"/>
  <c r="P303" i="25"/>
  <c r="N303" i="25"/>
  <c r="M303" i="25"/>
  <c r="L303" i="25"/>
  <c r="K303" i="25"/>
  <c r="J303" i="25"/>
  <c r="H303" i="25"/>
  <c r="G303" i="25"/>
  <c r="F303" i="25"/>
  <c r="E303" i="25"/>
  <c r="D303" i="25"/>
  <c r="P302" i="25"/>
  <c r="N302" i="25"/>
  <c r="M302" i="25"/>
  <c r="L302" i="25"/>
  <c r="K302" i="25"/>
  <c r="J302" i="25"/>
  <c r="H302" i="25"/>
  <c r="G302" i="25"/>
  <c r="F302" i="25"/>
  <c r="E302" i="25"/>
  <c r="D302" i="25"/>
  <c r="Q301" i="25"/>
  <c r="P301" i="25"/>
  <c r="O301" i="25"/>
  <c r="N301" i="25"/>
  <c r="M301" i="25"/>
  <c r="L301" i="25"/>
  <c r="K301" i="25"/>
  <c r="J301" i="25"/>
  <c r="I301" i="25"/>
  <c r="H301" i="25"/>
  <c r="G301" i="25"/>
  <c r="F301" i="25"/>
  <c r="E301" i="25"/>
  <c r="D301" i="25"/>
  <c r="C301" i="25"/>
  <c r="P300" i="25"/>
  <c r="N300" i="25"/>
  <c r="M300" i="25"/>
  <c r="L300" i="25"/>
  <c r="K300" i="25"/>
  <c r="J300" i="25"/>
  <c r="H300" i="25"/>
  <c r="G300" i="25"/>
  <c r="F300" i="25"/>
  <c r="E300" i="25"/>
  <c r="D300" i="25"/>
  <c r="Q299" i="25"/>
  <c r="P299" i="25"/>
  <c r="O299" i="25"/>
  <c r="N299" i="25"/>
  <c r="M299" i="25"/>
  <c r="L299" i="25"/>
  <c r="K299" i="25"/>
  <c r="J299" i="25"/>
  <c r="I299" i="25"/>
  <c r="H299" i="25"/>
  <c r="G299" i="25"/>
  <c r="F299" i="25"/>
  <c r="E299" i="25"/>
  <c r="D299" i="25"/>
  <c r="C299" i="25"/>
  <c r="P298" i="25"/>
  <c r="N298" i="25"/>
  <c r="M298" i="25"/>
  <c r="L298" i="25"/>
  <c r="K298" i="25"/>
  <c r="J298" i="25"/>
  <c r="H298" i="25"/>
  <c r="G298" i="25"/>
  <c r="F298" i="25"/>
  <c r="E298" i="25"/>
  <c r="D298" i="25"/>
  <c r="Q297" i="25"/>
  <c r="P297" i="25"/>
  <c r="O297" i="25"/>
  <c r="N297" i="25"/>
  <c r="M297" i="25"/>
  <c r="L297" i="25"/>
  <c r="K297" i="25"/>
  <c r="J297" i="25"/>
  <c r="I297" i="25"/>
  <c r="H297" i="25"/>
  <c r="G297" i="25"/>
  <c r="F297" i="25"/>
  <c r="E297" i="25"/>
  <c r="D297" i="25"/>
  <c r="C297" i="25"/>
  <c r="Q296" i="25"/>
  <c r="P296" i="25"/>
  <c r="O296" i="25"/>
  <c r="N296" i="25"/>
  <c r="M296" i="25"/>
  <c r="L296" i="25"/>
  <c r="K296" i="25"/>
  <c r="J296" i="25"/>
  <c r="I296" i="25"/>
  <c r="H296" i="25"/>
  <c r="G296" i="25"/>
  <c r="F296" i="25"/>
  <c r="E296" i="25"/>
  <c r="D296" i="25"/>
  <c r="C296" i="25"/>
  <c r="Q295" i="25"/>
  <c r="P295" i="25"/>
  <c r="O295" i="25"/>
  <c r="N295" i="25"/>
  <c r="M295" i="25"/>
  <c r="L295" i="25"/>
  <c r="K295" i="25"/>
  <c r="J295" i="25"/>
  <c r="I295" i="25"/>
  <c r="H295" i="25"/>
  <c r="G295" i="25"/>
  <c r="F295" i="25"/>
  <c r="E295" i="25"/>
  <c r="D295" i="25"/>
  <c r="C295" i="25"/>
  <c r="P294" i="25"/>
  <c r="N294" i="25"/>
  <c r="M294" i="25"/>
  <c r="L294" i="25"/>
  <c r="K294" i="25"/>
  <c r="J294" i="25"/>
  <c r="H294" i="25"/>
  <c r="G294" i="25"/>
  <c r="F294" i="25"/>
  <c r="E294" i="25"/>
  <c r="D294" i="25"/>
  <c r="P293" i="25"/>
  <c r="N293" i="25"/>
  <c r="M293" i="25"/>
  <c r="L293" i="25"/>
  <c r="K293" i="25"/>
  <c r="J293" i="25"/>
  <c r="H293" i="25"/>
  <c r="G293" i="25"/>
  <c r="F293" i="25"/>
  <c r="E293" i="25"/>
  <c r="D293" i="25"/>
  <c r="P292" i="25"/>
  <c r="N292" i="25"/>
  <c r="M292" i="25"/>
  <c r="L292" i="25"/>
  <c r="K292" i="25"/>
  <c r="J292" i="25"/>
  <c r="H292" i="25"/>
  <c r="G292" i="25"/>
  <c r="F292" i="25"/>
  <c r="E292" i="25"/>
  <c r="D292" i="25"/>
  <c r="P291" i="25"/>
  <c r="N291" i="25"/>
  <c r="M291" i="25"/>
  <c r="L291" i="25"/>
  <c r="K291" i="25"/>
  <c r="J291" i="25"/>
  <c r="H291" i="25"/>
  <c r="G291" i="25"/>
  <c r="F291" i="25"/>
  <c r="E291" i="25"/>
  <c r="D291" i="25"/>
  <c r="Q290" i="25"/>
  <c r="P290" i="25"/>
  <c r="O290" i="25"/>
  <c r="N290" i="25"/>
  <c r="M290" i="25"/>
  <c r="L290" i="25"/>
  <c r="K290" i="25"/>
  <c r="J290" i="25"/>
  <c r="I290" i="25"/>
  <c r="H290" i="25"/>
  <c r="G290" i="25"/>
  <c r="F290" i="25"/>
  <c r="E290" i="25"/>
  <c r="D290" i="25"/>
  <c r="C290" i="25"/>
  <c r="Q289" i="25"/>
  <c r="P289" i="25"/>
  <c r="O289" i="25"/>
  <c r="N289" i="25"/>
  <c r="M289" i="25"/>
  <c r="L289" i="25"/>
  <c r="K289" i="25"/>
  <c r="J289" i="25"/>
  <c r="I289" i="25"/>
  <c r="H289" i="25"/>
  <c r="G289" i="25"/>
  <c r="F289" i="25"/>
  <c r="E289" i="25"/>
  <c r="D289" i="25"/>
  <c r="C289" i="25"/>
  <c r="Q288" i="25"/>
  <c r="P288" i="25"/>
  <c r="O288" i="25"/>
  <c r="N288" i="25"/>
  <c r="M288" i="25"/>
  <c r="L288" i="25"/>
  <c r="K288" i="25"/>
  <c r="J288" i="25"/>
  <c r="I288" i="25"/>
  <c r="H288" i="25"/>
  <c r="G288" i="25"/>
  <c r="F288" i="25"/>
  <c r="E288" i="25"/>
  <c r="D288" i="25"/>
  <c r="C288" i="25"/>
  <c r="Q287" i="25"/>
  <c r="P287" i="25"/>
  <c r="O287" i="25"/>
  <c r="N287" i="25"/>
  <c r="M287" i="25"/>
  <c r="L287" i="25"/>
  <c r="K287" i="25"/>
  <c r="J287" i="25"/>
  <c r="I287" i="25"/>
  <c r="H287" i="25"/>
  <c r="G287" i="25"/>
  <c r="F287" i="25"/>
  <c r="E287" i="25"/>
  <c r="D287" i="25"/>
  <c r="C287" i="25"/>
  <c r="P286" i="25"/>
  <c r="N286" i="25"/>
  <c r="M286" i="25"/>
  <c r="L286" i="25"/>
  <c r="K286" i="25"/>
  <c r="J286" i="25"/>
  <c r="H286" i="25"/>
  <c r="G286" i="25"/>
  <c r="F286" i="25"/>
  <c r="E286" i="25"/>
  <c r="D286" i="25"/>
  <c r="P285" i="25"/>
  <c r="N285" i="25"/>
  <c r="M285" i="25"/>
  <c r="L285" i="25"/>
  <c r="K285" i="25"/>
  <c r="J285" i="25"/>
  <c r="H285" i="25"/>
  <c r="G285" i="25"/>
  <c r="F285" i="25"/>
  <c r="E285" i="25"/>
  <c r="D285" i="25"/>
  <c r="P284" i="25"/>
  <c r="N284" i="25"/>
  <c r="M284" i="25"/>
  <c r="L284" i="25"/>
  <c r="K284" i="25"/>
  <c r="J284" i="25"/>
  <c r="H284" i="25"/>
  <c r="G284" i="25"/>
  <c r="F284" i="25"/>
  <c r="E284" i="25"/>
  <c r="D284" i="25"/>
  <c r="P283" i="25"/>
  <c r="N283" i="25"/>
  <c r="M283" i="25"/>
  <c r="L283" i="25"/>
  <c r="K283" i="25"/>
  <c r="J283" i="25"/>
  <c r="H283" i="25"/>
  <c r="G283" i="25"/>
  <c r="F283" i="25"/>
  <c r="E283" i="25"/>
  <c r="D283" i="25"/>
  <c r="Q282" i="25"/>
  <c r="P282" i="25"/>
  <c r="O282" i="25"/>
  <c r="N282" i="25"/>
  <c r="M282" i="25"/>
  <c r="L282" i="25"/>
  <c r="K282" i="25"/>
  <c r="J282" i="25"/>
  <c r="I282" i="25"/>
  <c r="H282" i="25"/>
  <c r="G282" i="25"/>
  <c r="F282" i="25"/>
  <c r="E282" i="25"/>
  <c r="D282" i="25"/>
  <c r="C282" i="25"/>
  <c r="P281" i="25"/>
  <c r="N281" i="25"/>
  <c r="M281" i="25"/>
  <c r="L281" i="25"/>
  <c r="K281" i="25"/>
  <c r="J281" i="25"/>
  <c r="H281" i="25"/>
  <c r="G281" i="25"/>
  <c r="F281" i="25"/>
  <c r="E281" i="25"/>
  <c r="D281" i="25"/>
  <c r="P280" i="25"/>
  <c r="N280" i="25"/>
  <c r="M280" i="25"/>
  <c r="L280" i="25"/>
  <c r="K280" i="25"/>
  <c r="J280" i="25"/>
  <c r="H280" i="25"/>
  <c r="G280" i="25"/>
  <c r="F280" i="25"/>
  <c r="E280" i="25"/>
  <c r="D280" i="25"/>
  <c r="Q279" i="25"/>
  <c r="P279" i="25"/>
  <c r="O279" i="25"/>
  <c r="N279" i="25"/>
  <c r="M279" i="25"/>
  <c r="L279" i="25"/>
  <c r="K279" i="25"/>
  <c r="J279" i="25"/>
  <c r="I279" i="25"/>
  <c r="H279" i="25"/>
  <c r="G279" i="25"/>
  <c r="F279" i="25"/>
  <c r="E279" i="25"/>
  <c r="D279" i="25"/>
  <c r="C279" i="25"/>
  <c r="Q278" i="25"/>
  <c r="P278" i="25"/>
  <c r="O278" i="25"/>
  <c r="N278" i="25"/>
  <c r="M278" i="25"/>
  <c r="L278" i="25"/>
  <c r="K278" i="25"/>
  <c r="J278" i="25"/>
  <c r="I278" i="25"/>
  <c r="H278" i="25"/>
  <c r="G278" i="25"/>
  <c r="F278" i="25"/>
  <c r="E278" i="25"/>
  <c r="D278" i="25"/>
  <c r="C278" i="25"/>
  <c r="Q277" i="25"/>
  <c r="P277" i="25"/>
  <c r="O277" i="25"/>
  <c r="N277" i="25"/>
  <c r="M277" i="25"/>
  <c r="L277" i="25"/>
  <c r="K277" i="25"/>
  <c r="J277" i="25"/>
  <c r="I277" i="25"/>
  <c r="H277" i="25"/>
  <c r="G277" i="25"/>
  <c r="F277" i="25"/>
  <c r="E277" i="25"/>
  <c r="D277" i="25"/>
  <c r="C277" i="25"/>
  <c r="Q276" i="25"/>
  <c r="P276" i="25"/>
  <c r="O276" i="25"/>
  <c r="N276" i="25"/>
  <c r="M276" i="25"/>
  <c r="L276" i="25"/>
  <c r="K276" i="25"/>
  <c r="J276" i="25"/>
  <c r="I276" i="25"/>
  <c r="H276" i="25"/>
  <c r="G276" i="25"/>
  <c r="F276" i="25"/>
  <c r="E276" i="25"/>
  <c r="D276" i="25"/>
  <c r="C276" i="25"/>
  <c r="Q275" i="25"/>
  <c r="P275" i="25"/>
  <c r="O275" i="25"/>
  <c r="N275" i="25"/>
  <c r="M275" i="25"/>
  <c r="L275" i="25"/>
  <c r="K275" i="25"/>
  <c r="J275" i="25"/>
  <c r="I275" i="25"/>
  <c r="H275" i="25"/>
  <c r="G275" i="25"/>
  <c r="F275" i="25"/>
  <c r="E275" i="25"/>
  <c r="D275" i="25"/>
  <c r="C275" i="25"/>
  <c r="P274" i="25"/>
  <c r="N274" i="25"/>
  <c r="M274" i="25"/>
  <c r="L274" i="25"/>
  <c r="K274" i="25"/>
  <c r="J274" i="25"/>
  <c r="H274" i="25"/>
  <c r="G274" i="25"/>
  <c r="F274" i="25"/>
  <c r="E274" i="25"/>
  <c r="D274" i="25"/>
  <c r="Q273" i="25"/>
  <c r="P273" i="25"/>
  <c r="O273" i="25"/>
  <c r="N273" i="25"/>
  <c r="M273" i="25"/>
  <c r="L273" i="25"/>
  <c r="K273" i="25"/>
  <c r="J273" i="25"/>
  <c r="I273" i="25"/>
  <c r="H273" i="25"/>
  <c r="G273" i="25"/>
  <c r="F273" i="25"/>
  <c r="E273" i="25"/>
  <c r="D273" i="25"/>
  <c r="C273" i="25"/>
  <c r="Q272" i="25"/>
  <c r="P272" i="25"/>
  <c r="O272" i="25"/>
  <c r="N272" i="25"/>
  <c r="M272" i="25"/>
  <c r="L272" i="25"/>
  <c r="K272" i="25"/>
  <c r="J272" i="25"/>
  <c r="I272" i="25"/>
  <c r="H272" i="25"/>
  <c r="G272" i="25"/>
  <c r="F272" i="25"/>
  <c r="E272" i="25"/>
  <c r="D272" i="25"/>
  <c r="C272" i="25"/>
  <c r="Q271" i="25"/>
  <c r="P271" i="25"/>
  <c r="O271" i="25"/>
  <c r="N271" i="25"/>
  <c r="M271" i="25"/>
  <c r="L271" i="25"/>
  <c r="K271" i="25"/>
  <c r="J271" i="25"/>
  <c r="I271" i="25"/>
  <c r="H271" i="25"/>
  <c r="G271" i="25"/>
  <c r="F271" i="25"/>
  <c r="E271" i="25"/>
  <c r="D271" i="25"/>
  <c r="C271" i="25"/>
  <c r="Q270" i="25"/>
  <c r="P270" i="25"/>
  <c r="O270" i="25"/>
  <c r="N270" i="25"/>
  <c r="M270" i="25"/>
  <c r="L270" i="25"/>
  <c r="K270" i="25"/>
  <c r="J270" i="25"/>
  <c r="I270" i="25"/>
  <c r="H270" i="25"/>
  <c r="G270" i="25"/>
  <c r="F270" i="25"/>
  <c r="E270" i="25"/>
  <c r="D270" i="25"/>
  <c r="C270" i="25"/>
  <c r="Q269" i="25"/>
  <c r="P269" i="25"/>
  <c r="O269" i="25"/>
  <c r="N269" i="25"/>
  <c r="M269" i="25"/>
  <c r="L269" i="25"/>
  <c r="K269" i="25"/>
  <c r="J269" i="25"/>
  <c r="I269" i="25"/>
  <c r="H269" i="25"/>
  <c r="G269" i="25"/>
  <c r="F269" i="25"/>
  <c r="E269" i="25"/>
  <c r="D269" i="25"/>
  <c r="C269" i="25"/>
  <c r="Q268" i="25"/>
  <c r="P268" i="25"/>
  <c r="O268" i="25"/>
  <c r="N268" i="25"/>
  <c r="M268" i="25"/>
  <c r="L268" i="25"/>
  <c r="K268" i="25"/>
  <c r="J268" i="25"/>
  <c r="I268" i="25"/>
  <c r="H268" i="25"/>
  <c r="G268" i="25"/>
  <c r="F268" i="25"/>
  <c r="E268" i="25"/>
  <c r="D268" i="25"/>
  <c r="C268" i="25"/>
  <c r="Q267" i="25"/>
  <c r="P267" i="25"/>
  <c r="O267" i="25"/>
  <c r="N267" i="25"/>
  <c r="M267" i="25"/>
  <c r="L267" i="25"/>
  <c r="K267" i="25"/>
  <c r="J267" i="25"/>
  <c r="I267" i="25"/>
  <c r="H267" i="25"/>
  <c r="G267" i="25"/>
  <c r="F267" i="25"/>
  <c r="E267" i="25"/>
  <c r="D267" i="25"/>
  <c r="C267" i="25"/>
  <c r="P266" i="25"/>
  <c r="N266" i="25"/>
  <c r="M266" i="25"/>
  <c r="L266" i="25"/>
  <c r="K266" i="25"/>
  <c r="J266" i="25"/>
  <c r="H266" i="25"/>
  <c r="G266" i="25"/>
  <c r="F266" i="25"/>
  <c r="E266" i="25"/>
  <c r="D266" i="25"/>
  <c r="P265" i="25"/>
  <c r="N265" i="25"/>
  <c r="M265" i="25"/>
  <c r="L265" i="25"/>
  <c r="K265" i="25"/>
  <c r="J265" i="25"/>
  <c r="H265" i="25"/>
  <c r="G265" i="25"/>
  <c r="F265" i="25"/>
  <c r="E265" i="25"/>
  <c r="D265" i="25"/>
  <c r="Q264" i="25"/>
  <c r="P264" i="25"/>
  <c r="O264" i="25"/>
  <c r="N264" i="25"/>
  <c r="M264" i="25"/>
  <c r="L264" i="25"/>
  <c r="K264" i="25"/>
  <c r="J264" i="25"/>
  <c r="I264" i="25"/>
  <c r="H264" i="25"/>
  <c r="G264" i="25"/>
  <c r="F264" i="25"/>
  <c r="E264" i="25"/>
  <c r="D264" i="25"/>
  <c r="C264" i="25"/>
  <c r="Q263" i="25"/>
  <c r="P263" i="25"/>
  <c r="O263" i="25"/>
  <c r="N263" i="25"/>
  <c r="M263" i="25"/>
  <c r="L263" i="25"/>
  <c r="K263" i="25"/>
  <c r="J263" i="25"/>
  <c r="I263" i="25"/>
  <c r="H263" i="25"/>
  <c r="G263" i="25"/>
  <c r="F263" i="25"/>
  <c r="E263" i="25"/>
  <c r="D263" i="25"/>
  <c r="C263" i="25"/>
  <c r="Q262" i="25"/>
  <c r="P262" i="25"/>
  <c r="O262" i="25"/>
  <c r="N262" i="25"/>
  <c r="M262" i="25"/>
  <c r="L262" i="25"/>
  <c r="K262" i="25"/>
  <c r="J262" i="25"/>
  <c r="I262" i="25"/>
  <c r="H262" i="25"/>
  <c r="G262" i="25"/>
  <c r="F262" i="25"/>
  <c r="E262" i="25"/>
  <c r="D262" i="25"/>
  <c r="C262" i="25"/>
  <c r="P261" i="25"/>
  <c r="N261" i="25"/>
  <c r="M261" i="25"/>
  <c r="L261" i="25"/>
  <c r="K261" i="25"/>
  <c r="J261" i="25"/>
  <c r="H261" i="25"/>
  <c r="G261" i="25"/>
  <c r="F261" i="25"/>
  <c r="E261" i="25"/>
  <c r="D261" i="25"/>
  <c r="P260" i="25"/>
  <c r="N260" i="25"/>
  <c r="M260" i="25"/>
  <c r="L260" i="25"/>
  <c r="K260" i="25"/>
  <c r="J260" i="25"/>
  <c r="H260" i="25"/>
  <c r="G260" i="25"/>
  <c r="F260" i="25"/>
  <c r="E260" i="25"/>
  <c r="D260" i="25"/>
  <c r="Q259" i="25"/>
  <c r="P259" i="25"/>
  <c r="O259" i="25"/>
  <c r="N259" i="25"/>
  <c r="M259" i="25"/>
  <c r="L259" i="25"/>
  <c r="K259" i="25"/>
  <c r="J259" i="25"/>
  <c r="I259" i="25"/>
  <c r="H259" i="25"/>
  <c r="G259" i="25"/>
  <c r="F259" i="25"/>
  <c r="E259" i="25"/>
  <c r="D259" i="25"/>
  <c r="C259" i="25"/>
  <c r="P258" i="25"/>
  <c r="N258" i="25"/>
  <c r="M258" i="25"/>
  <c r="L258" i="25"/>
  <c r="K258" i="25"/>
  <c r="J258" i="25"/>
  <c r="H258" i="25"/>
  <c r="G258" i="25"/>
  <c r="F258" i="25"/>
  <c r="E258" i="25"/>
  <c r="D258" i="25"/>
  <c r="P257" i="25"/>
  <c r="N257" i="25"/>
  <c r="M257" i="25"/>
  <c r="L257" i="25"/>
  <c r="K257" i="25"/>
  <c r="J257" i="25"/>
  <c r="H257" i="25"/>
  <c r="G257" i="25"/>
  <c r="F257" i="25"/>
  <c r="E257" i="25"/>
  <c r="D257" i="25"/>
  <c r="Q256" i="25"/>
  <c r="P256" i="25"/>
  <c r="O256" i="25"/>
  <c r="N256" i="25"/>
  <c r="M256" i="25"/>
  <c r="L256" i="25"/>
  <c r="K256" i="25"/>
  <c r="J256" i="25"/>
  <c r="I256" i="25"/>
  <c r="H256" i="25"/>
  <c r="G256" i="25"/>
  <c r="F256" i="25"/>
  <c r="E256" i="25"/>
  <c r="D256" i="25"/>
  <c r="C256" i="25"/>
  <c r="Q255" i="25"/>
  <c r="P255" i="25"/>
  <c r="O255" i="25"/>
  <c r="N255" i="25"/>
  <c r="M255" i="25"/>
  <c r="L255" i="25"/>
  <c r="K255" i="25"/>
  <c r="J255" i="25"/>
  <c r="I255" i="25"/>
  <c r="H255" i="25"/>
  <c r="G255" i="25"/>
  <c r="F255" i="25"/>
  <c r="E255" i="25"/>
  <c r="D255" i="25"/>
  <c r="C255" i="25"/>
  <c r="P254" i="25"/>
  <c r="N254" i="25"/>
  <c r="M254" i="25"/>
  <c r="L254" i="25"/>
  <c r="K254" i="25"/>
  <c r="J254" i="25"/>
  <c r="H254" i="25"/>
  <c r="G254" i="25"/>
  <c r="F254" i="25"/>
  <c r="E254" i="25"/>
  <c r="D254" i="25"/>
  <c r="Q253" i="25"/>
  <c r="P253" i="25"/>
  <c r="O253" i="25"/>
  <c r="N253" i="25"/>
  <c r="M253" i="25"/>
  <c r="L253" i="25"/>
  <c r="K253" i="25"/>
  <c r="J253" i="25"/>
  <c r="I253" i="25"/>
  <c r="H253" i="25"/>
  <c r="G253" i="25"/>
  <c r="F253" i="25"/>
  <c r="E253" i="25"/>
  <c r="D253" i="25"/>
  <c r="C253" i="25"/>
  <c r="Q252" i="25"/>
  <c r="P252" i="25"/>
  <c r="O252" i="25"/>
  <c r="N252" i="25"/>
  <c r="M252" i="25"/>
  <c r="L252" i="25"/>
  <c r="K252" i="25"/>
  <c r="J252" i="25"/>
  <c r="I252" i="25"/>
  <c r="H252" i="25"/>
  <c r="G252" i="25"/>
  <c r="F252" i="25"/>
  <c r="E252" i="25"/>
  <c r="D252" i="25"/>
  <c r="C252" i="25"/>
  <c r="Q251" i="25"/>
  <c r="P251" i="25"/>
  <c r="O251" i="25"/>
  <c r="N251" i="25"/>
  <c r="M251" i="25"/>
  <c r="L251" i="25"/>
  <c r="K251" i="25"/>
  <c r="J251" i="25"/>
  <c r="I251" i="25"/>
  <c r="H251" i="25"/>
  <c r="G251" i="25"/>
  <c r="F251" i="25"/>
  <c r="E251" i="25"/>
  <c r="D251" i="25"/>
  <c r="C251" i="25"/>
  <c r="Q250" i="25"/>
  <c r="P250" i="25"/>
  <c r="O250" i="25"/>
  <c r="N250" i="25"/>
  <c r="M250" i="25"/>
  <c r="L250" i="25"/>
  <c r="K250" i="25"/>
  <c r="J250" i="25"/>
  <c r="I250" i="25"/>
  <c r="H250" i="25"/>
  <c r="G250" i="25"/>
  <c r="F250" i="25"/>
  <c r="E250" i="25"/>
  <c r="D250" i="25"/>
  <c r="C250" i="25"/>
  <c r="Q249" i="25"/>
  <c r="P249" i="25"/>
  <c r="O249" i="25"/>
  <c r="N249" i="25"/>
  <c r="M249" i="25"/>
  <c r="L249" i="25"/>
  <c r="K249" i="25"/>
  <c r="J249" i="25"/>
  <c r="I249" i="25"/>
  <c r="H249" i="25"/>
  <c r="G249" i="25"/>
  <c r="F249" i="25"/>
  <c r="E249" i="25"/>
  <c r="D249" i="25"/>
  <c r="C249" i="25"/>
  <c r="P248" i="25"/>
  <c r="N248" i="25"/>
  <c r="M248" i="25"/>
  <c r="L248" i="25"/>
  <c r="K248" i="25"/>
  <c r="J248" i="25"/>
  <c r="H248" i="25"/>
  <c r="G248" i="25"/>
  <c r="F248" i="25"/>
  <c r="E248" i="25"/>
  <c r="D248" i="25"/>
  <c r="Q247" i="25"/>
  <c r="P247" i="25"/>
  <c r="O247" i="25"/>
  <c r="N247" i="25"/>
  <c r="M247" i="25"/>
  <c r="L247" i="25"/>
  <c r="K247" i="25"/>
  <c r="J247" i="25"/>
  <c r="I247" i="25"/>
  <c r="H247" i="25"/>
  <c r="G247" i="25"/>
  <c r="F247" i="25"/>
  <c r="E247" i="25"/>
  <c r="D247" i="25"/>
  <c r="C247" i="25"/>
  <c r="Q246" i="25"/>
  <c r="P246" i="25"/>
  <c r="O246" i="25"/>
  <c r="N246" i="25"/>
  <c r="M246" i="25"/>
  <c r="L246" i="25"/>
  <c r="K246" i="25"/>
  <c r="J246" i="25"/>
  <c r="I246" i="25"/>
  <c r="H246" i="25"/>
  <c r="G246" i="25"/>
  <c r="F246" i="25"/>
  <c r="E246" i="25"/>
  <c r="D246" i="25"/>
  <c r="C246" i="25"/>
  <c r="Q245" i="25"/>
  <c r="P245" i="25"/>
  <c r="O245" i="25"/>
  <c r="N245" i="25"/>
  <c r="M245" i="25"/>
  <c r="L245" i="25"/>
  <c r="K245" i="25"/>
  <c r="J245" i="25"/>
  <c r="I245" i="25"/>
  <c r="H245" i="25"/>
  <c r="G245" i="25"/>
  <c r="F245" i="25"/>
  <c r="E245" i="25"/>
  <c r="D245" i="25"/>
  <c r="C245" i="25"/>
  <c r="Q244" i="25"/>
  <c r="P244" i="25"/>
  <c r="O244" i="25"/>
  <c r="N244" i="25"/>
  <c r="M244" i="25"/>
  <c r="L244" i="25"/>
  <c r="K244" i="25"/>
  <c r="J244" i="25"/>
  <c r="I244" i="25"/>
  <c r="H244" i="25"/>
  <c r="G244" i="25"/>
  <c r="F244" i="25"/>
  <c r="E244" i="25"/>
  <c r="D244" i="25"/>
  <c r="C244" i="25"/>
  <c r="P243" i="25"/>
  <c r="N243" i="25"/>
  <c r="M243" i="25"/>
  <c r="L243" i="25"/>
  <c r="K243" i="25"/>
  <c r="J243" i="25"/>
  <c r="H243" i="25"/>
  <c r="G243" i="25"/>
  <c r="F243" i="25"/>
  <c r="E243" i="25"/>
  <c r="D243" i="25"/>
  <c r="P242" i="25"/>
  <c r="N242" i="25"/>
  <c r="M242" i="25"/>
  <c r="L242" i="25"/>
  <c r="K242" i="25"/>
  <c r="J242" i="25"/>
  <c r="H242" i="25"/>
  <c r="G242" i="25"/>
  <c r="F242" i="25"/>
  <c r="E242" i="25"/>
  <c r="D242" i="25"/>
  <c r="Q241" i="25"/>
  <c r="P241" i="25"/>
  <c r="O241" i="25"/>
  <c r="N241" i="25"/>
  <c r="M241" i="25"/>
  <c r="L241" i="25"/>
  <c r="K241" i="25"/>
  <c r="J241" i="25"/>
  <c r="I241" i="25"/>
  <c r="H241" i="25"/>
  <c r="G241" i="25"/>
  <c r="F241" i="25"/>
  <c r="E241" i="25"/>
  <c r="D241" i="25"/>
  <c r="C241" i="25"/>
  <c r="P240" i="25"/>
  <c r="N240" i="25"/>
  <c r="M240" i="25"/>
  <c r="L240" i="25"/>
  <c r="K240" i="25"/>
  <c r="J240" i="25"/>
  <c r="H240" i="25"/>
  <c r="G240" i="25"/>
  <c r="F240" i="25"/>
  <c r="E240" i="25"/>
  <c r="D240" i="25"/>
  <c r="Q239" i="25"/>
  <c r="P239" i="25"/>
  <c r="O239" i="25"/>
  <c r="N239" i="25"/>
  <c r="M239" i="25"/>
  <c r="L239" i="25"/>
  <c r="K239" i="25"/>
  <c r="J239" i="25"/>
  <c r="I239" i="25"/>
  <c r="H239" i="25"/>
  <c r="G239" i="25"/>
  <c r="F239" i="25"/>
  <c r="E239" i="25"/>
  <c r="D239" i="25"/>
  <c r="C239" i="25"/>
  <c r="Q238" i="25"/>
  <c r="P238" i="25"/>
  <c r="O238" i="25"/>
  <c r="N238" i="25"/>
  <c r="M238" i="25"/>
  <c r="L238" i="25"/>
  <c r="K238" i="25"/>
  <c r="J238" i="25"/>
  <c r="I238" i="25"/>
  <c r="H238" i="25"/>
  <c r="G238" i="25"/>
  <c r="F238" i="25"/>
  <c r="E238" i="25"/>
  <c r="D238" i="25"/>
  <c r="C238" i="25"/>
  <c r="Q237" i="25"/>
  <c r="P237" i="25"/>
  <c r="O237" i="25"/>
  <c r="N237" i="25"/>
  <c r="M237" i="25"/>
  <c r="L237" i="25"/>
  <c r="K237" i="25"/>
  <c r="J237" i="25"/>
  <c r="I237" i="25"/>
  <c r="H237" i="25"/>
  <c r="G237" i="25"/>
  <c r="F237" i="25"/>
  <c r="E237" i="25"/>
  <c r="D237" i="25"/>
  <c r="C237" i="25"/>
  <c r="Q236" i="25"/>
  <c r="P236" i="25"/>
  <c r="O236" i="25"/>
  <c r="N236" i="25"/>
  <c r="M236" i="25"/>
  <c r="L236" i="25"/>
  <c r="K236" i="25"/>
  <c r="J236" i="25"/>
  <c r="I236" i="25"/>
  <c r="H236" i="25"/>
  <c r="G236" i="25"/>
  <c r="F236" i="25"/>
  <c r="E236" i="25"/>
  <c r="D236" i="25"/>
  <c r="C236" i="25"/>
  <c r="Q235" i="25"/>
  <c r="P235" i="25"/>
  <c r="O235" i="25"/>
  <c r="N235" i="25"/>
  <c r="M235" i="25"/>
  <c r="L235" i="25"/>
  <c r="K235" i="25"/>
  <c r="J235" i="25"/>
  <c r="I235" i="25"/>
  <c r="H235" i="25"/>
  <c r="G235" i="25"/>
  <c r="F235" i="25"/>
  <c r="E235" i="25"/>
  <c r="D235" i="25"/>
  <c r="C235" i="25"/>
  <c r="Q234" i="25"/>
  <c r="P234" i="25"/>
  <c r="O234" i="25"/>
  <c r="N234" i="25"/>
  <c r="M234" i="25"/>
  <c r="L234" i="25"/>
  <c r="K234" i="25"/>
  <c r="J234" i="25"/>
  <c r="I234" i="25"/>
  <c r="H234" i="25"/>
  <c r="G234" i="25"/>
  <c r="F234" i="25"/>
  <c r="E234" i="25"/>
  <c r="D234" i="25"/>
  <c r="C234" i="25"/>
  <c r="P233" i="25"/>
  <c r="N233" i="25"/>
  <c r="M233" i="25"/>
  <c r="L233" i="25"/>
  <c r="K233" i="25"/>
  <c r="J233" i="25"/>
  <c r="H233" i="25"/>
  <c r="G233" i="25"/>
  <c r="F233" i="25"/>
  <c r="E233" i="25"/>
  <c r="D233" i="25"/>
  <c r="Q232" i="25"/>
  <c r="P232" i="25"/>
  <c r="O232" i="25"/>
  <c r="N232" i="25"/>
  <c r="M232" i="25"/>
  <c r="L232" i="25"/>
  <c r="K232" i="25"/>
  <c r="J232" i="25"/>
  <c r="I232" i="25"/>
  <c r="H232" i="25"/>
  <c r="G232" i="25"/>
  <c r="F232" i="25"/>
  <c r="E232" i="25"/>
  <c r="D232" i="25"/>
  <c r="C232" i="25"/>
  <c r="Q231" i="25"/>
  <c r="P231" i="25"/>
  <c r="O231" i="25"/>
  <c r="N231" i="25"/>
  <c r="M231" i="25"/>
  <c r="L231" i="25"/>
  <c r="K231" i="25"/>
  <c r="J231" i="25"/>
  <c r="I231" i="25"/>
  <c r="H231" i="25"/>
  <c r="G231" i="25"/>
  <c r="F231" i="25"/>
  <c r="E231" i="25"/>
  <c r="D231" i="25"/>
  <c r="C231" i="25"/>
  <c r="Q230" i="25"/>
  <c r="P230" i="25"/>
  <c r="O230" i="25"/>
  <c r="N230" i="25"/>
  <c r="M230" i="25"/>
  <c r="L230" i="25"/>
  <c r="K230" i="25"/>
  <c r="J230" i="25"/>
  <c r="I230" i="25"/>
  <c r="H230" i="25"/>
  <c r="G230" i="25"/>
  <c r="F230" i="25"/>
  <c r="E230" i="25"/>
  <c r="D230" i="25"/>
  <c r="C230" i="25"/>
  <c r="Q229" i="25"/>
  <c r="P229" i="25"/>
  <c r="O229" i="25"/>
  <c r="N229" i="25"/>
  <c r="M229" i="25"/>
  <c r="L229" i="25"/>
  <c r="K229" i="25"/>
  <c r="J229" i="25"/>
  <c r="I229" i="25"/>
  <c r="H229" i="25"/>
  <c r="G229" i="25"/>
  <c r="F229" i="25"/>
  <c r="E229" i="25"/>
  <c r="D229" i="25"/>
  <c r="C229" i="25"/>
  <c r="Q228" i="25"/>
  <c r="P228" i="25"/>
  <c r="O228" i="25"/>
  <c r="N228" i="25"/>
  <c r="M228" i="25"/>
  <c r="L228" i="25"/>
  <c r="K228" i="25"/>
  <c r="J228" i="25"/>
  <c r="I228" i="25"/>
  <c r="H228" i="25"/>
  <c r="G228" i="25"/>
  <c r="F228" i="25"/>
  <c r="E228" i="25"/>
  <c r="D228" i="25"/>
  <c r="C228" i="25"/>
  <c r="P227" i="25"/>
  <c r="N227" i="25"/>
  <c r="M227" i="25"/>
  <c r="L227" i="25"/>
  <c r="K227" i="25"/>
  <c r="J227" i="25"/>
  <c r="H227" i="25"/>
  <c r="G227" i="25"/>
  <c r="F227" i="25"/>
  <c r="E227" i="25"/>
  <c r="D227" i="25"/>
  <c r="P226" i="25"/>
  <c r="N226" i="25"/>
  <c r="M226" i="25"/>
  <c r="L226" i="25"/>
  <c r="K226" i="25"/>
  <c r="J226" i="25"/>
  <c r="H226" i="25"/>
  <c r="G226" i="25"/>
  <c r="F226" i="25"/>
  <c r="E226" i="25"/>
  <c r="D226" i="25"/>
  <c r="Q225" i="25"/>
  <c r="P225" i="25"/>
  <c r="O225" i="25"/>
  <c r="N225" i="25"/>
  <c r="M225" i="25"/>
  <c r="L225" i="25"/>
  <c r="K225" i="25"/>
  <c r="J225" i="25"/>
  <c r="I225" i="25"/>
  <c r="H225" i="25"/>
  <c r="G225" i="25"/>
  <c r="F225" i="25"/>
  <c r="E225" i="25"/>
  <c r="D225" i="25"/>
  <c r="C225" i="25"/>
  <c r="Q224" i="25"/>
  <c r="P224" i="25"/>
  <c r="O224" i="25"/>
  <c r="N224" i="25"/>
  <c r="M224" i="25"/>
  <c r="L224" i="25"/>
  <c r="K224" i="25"/>
  <c r="J224" i="25"/>
  <c r="I224" i="25"/>
  <c r="H224" i="25"/>
  <c r="G224" i="25"/>
  <c r="F224" i="25"/>
  <c r="E224" i="25"/>
  <c r="D224" i="25"/>
  <c r="C224" i="25"/>
  <c r="Q223" i="25"/>
  <c r="P223" i="25"/>
  <c r="O223" i="25"/>
  <c r="N223" i="25"/>
  <c r="M223" i="25"/>
  <c r="L223" i="25"/>
  <c r="K223" i="25"/>
  <c r="J223" i="25"/>
  <c r="I223" i="25"/>
  <c r="H223" i="25"/>
  <c r="G223" i="25"/>
  <c r="F223" i="25"/>
  <c r="E223" i="25"/>
  <c r="D223" i="25"/>
  <c r="C223" i="25"/>
  <c r="Q222" i="25"/>
  <c r="P222" i="25"/>
  <c r="O222" i="25"/>
  <c r="N222" i="25"/>
  <c r="M222" i="25"/>
  <c r="L222" i="25"/>
  <c r="K222" i="25"/>
  <c r="J222" i="25"/>
  <c r="I222" i="25"/>
  <c r="H222" i="25"/>
  <c r="G222" i="25"/>
  <c r="F222" i="25"/>
  <c r="E222" i="25"/>
  <c r="D222" i="25"/>
  <c r="C222" i="25"/>
  <c r="Q221" i="25"/>
  <c r="P221" i="25"/>
  <c r="O221" i="25"/>
  <c r="N221" i="25"/>
  <c r="M221" i="25"/>
  <c r="L221" i="25"/>
  <c r="K221" i="25"/>
  <c r="J221" i="25"/>
  <c r="I221" i="25"/>
  <c r="H221" i="25"/>
  <c r="G221" i="25"/>
  <c r="F221" i="25"/>
  <c r="E221" i="25"/>
  <c r="D221" i="25"/>
  <c r="C221" i="25"/>
  <c r="P220" i="25"/>
  <c r="N220" i="25"/>
  <c r="M220" i="25"/>
  <c r="L220" i="25"/>
  <c r="K220" i="25"/>
  <c r="J220" i="25"/>
  <c r="H220" i="25"/>
  <c r="G220" i="25"/>
  <c r="F220" i="25"/>
  <c r="E220" i="25"/>
  <c r="D220" i="25"/>
  <c r="Q219" i="25"/>
  <c r="P219" i="25"/>
  <c r="O219" i="25"/>
  <c r="N219" i="25"/>
  <c r="M219" i="25"/>
  <c r="L219" i="25"/>
  <c r="K219" i="25"/>
  <c r="J219" i="25"/>
  <c r="I219" i="25"/>
  <c r="H219" i="25"/>
  <c r="G219" i="25"/>
  <c r="F219" i="25"/>
  <c r="E219" i="25"/>
  <c r="D219" i="25"/>
  <c r="C219" i="25"/>
  <c r="Q218" i="25"/>
  <c r="P218" i="25"/>
  <c r="O218" i="25"/>
  <c r="N218" i="25"/>
  <c r="M218" i="25"/>
  <c r="L218" i="25"/>
  <c r="K218" i="25"/>
  <c r="J218" i="25"/>
  <c r="I218" i="25"/>
  <c r="H218" i="25"/>
  <c r="G218" i="25"/>
  <c r="F218" i="25"/>
  <c r="E218" i="25"/>
  <c r="D218" i="25"/>
  <c r="C218" i="25"/>
  <c r="Q217" i="25"/>
  <c r="P217" i="25"/>
  <c r="O217" i="25"/>
  <c r="N217" i="25"/>
  <c r="M217" i="25"/>
  <c r="L217" i="25"/>
  <c r="K217" i="25"/>
  <c r="J217" i="25"/>
  <c r="I217" i="25"/>
  <c r="H217" i="25"/>
  <c r="G217" i="25"/>
  <c r="F217" i="25"/>
  <c r="E217" i="25"/>
  <c r="D217" i="25"/>
  <c r="C217" i="25"/>
  <c r="Q216" i="25"/>
  <c r="P216" i="25"/>
  <c r="O216" i="25"/>
  <c r="N216" i="25"/>
  <c r="M216" i="25"/>
  <c r="L216" i="25"/>
  <c r="K216" i="25"/>
  <c r="J216" i="25"/>
  <c r="I216" i="25"/>
  <c r="H216" i="25"/>
  <c r="G216" i="25"/>
  <c r="F216" i="25"/>
  <c r="E216" i="25"/>
  <c r="D216" i="25"/>
  <c r="C216" i="25"/>
  <c r="Q215" i="25"/>
  <c r="P215" i="25"/>
  <c r="O215" i="25"/>
  <c r="N215" i="25"/>
  <c r="M215" i="25"/>
  <c r="L215" i="25"/>
  <c r="K215" i="25"/>
  <c r="J215" i="25"/>
  <c r="I215" i="25"/>
  <c r="H215" i="25"/>
  <c r="G215" i="25"/>
  <c r="F215" i="25"/>
  <c r="E215" i="25"/>
  <c r="D215" i="25"/>
  <c r="C215" i="25"/>
  <c r="P214" i="25"/>
  <c r="N214" i="25"/>
  <c r="M214" i="25"/>
  <c r="L214" i="25"/>
  <c r="K214" i="25"/>
  <c r="J214" i="25"/>
  <c r="H214" i="25"/>
  <c r="G214" i="25"/>
  <c r="F214" i="25"/>
  <c r="E214" i="25"/>
  <c r="D214" i="25"/>
  <c r="Q213" i="25"/>
  <c r="P213" i="25"/>
  <c r="O213" i="25"/>
  <c r="N213" i="25"/>
  <c r="M213" i="25"/>
  <c r="L213" i="25"/>
  <c r="K213" i="25"/>
  <c r="J213" i="25"/>
  <c r="I213" i="25"/>
  <c r="H213" i="25"/>
  <c r="G213" i="25"/>
  <c r="F213" i="25"/>
  <c r="E213" i="25"/>
  <c r="D213" i="25"/>
  <c r="C213" i="25"/>
  <c r="Q212" i="25"/>
  <c r="P212" i="25"/>
  <c r="O212" i="25"/>
  <c r="N212" i="25"/>
  <c r="M212" i="25"/>
  <c r="L212" i="25"/>
  <c r="K212" i="25"/>
  <c r="J212" i="25"/>
  <c r="I212" i="25"/>
  <c r="H212" i="25"/>
  <c r="G212" i="25"/>
  <c r="F212" i="25"/>
  <c r="E212" i="25"/>
  <c r="D212" i="25"/>
  <c r="C212" i="25"/>
  <c r="Q211" i="25"/>
  <c r="P211" i="25"/>
  <c r="O211" i="25"/>
  <c r="N211" i="25"/>
  <c r="M211" i="25"/>
  <c r="L211" i="25"/>
  <c r="K211" i="25"/>
  <c r="J211" i="25"/>
  <c r="I211" i="25"/>
  <c r="H211" i="25"/>
  <c r="G211" i="25"/>
  <c r="F211" i="25"/>
  <c r="E211" i="25"/>
  <c r="D211" i="25"/>
  <c r="C211" i="25"/>
  <c r="Q210" i="25"/>
  <c r="P210" i="25"/>
  <c r="O210" i="25"/>
  <c r="N210" i="25"/>
  <c r="M210" i="25"/>
  <c r="L210" i="25"/>
  <c r="K210" i="25"/>
  <c r="J210" i="25"/>
  <c r="I210" i="25"/>
  <c r="H210" i="25"/>
  <c r="G210" i="25"/>
  <c r="F210" i="25"/>
  <c r="E210" i="25"/>
  <c r="D210" i="25"/>
  <c r="C210" i="25"/>
  <c r="Q209" i="25"/>
  <c r="P209" i="25"/>
  <c r="O209" i="25"/>
  <c r="N209" i="25"/>
  <c r="M209" i="25"/>
  <c r="L209" i="25"/>
  <c r="K209" i="25"/>
  <c r="J209" i="25"/>
  <c r="I209" i="25"/>
  <c r="H209" i="25"/>
  <c r="G209" i="25"/>
  <c r="F209" i="25"/>
  <c r="E209" i="25"/>
  <c r="D209" i="25"/>
  <c r="C209" i="25"/>
  <c r="Q208" i="25"/>
  <c r="P208" i="25"/>
  <c r="O208" i="25"/>
  <c r="N208" i="25"/>
  <c r="M208" i="25"/>
  <c r="L208" i="25"/>
  <c r="K208" i="25"/>
  <c r="J208" i="25"/>
  <c r="I208" i="25"/>
  <c r="H208" i="25"/>
  <c r="G208" i="25"/>
  <c r="F208" i="25"/>
  <c r="E208" i="25"/>
  <c r="D208" i="25"/>
  <c r="C208" i="25"/>
  <c r="P207" i="25"/>
  <c r="N207" i="25"/>
  <c r="M207" i="25"/>
  <c r="L207" i="25"/>
  <c r="K207" i="25"/>
  <c r="J207" i="25"/>
  <c r="H207" i="25"/>
  <c r="G207" i="25"/>
  <c r="F207" i="25"/>
  <c r="E207" i="25"/>
  <c r="D207" i="25"/>
  <c r="Q206" i="25"/>
  <c r="P206" i="25"/>
  <c r="O206" i="25"/>
  <c r="N206" i="25"/>
  <c r="M206" i="25"/>
  <c r="L206" i="25"/>
  <c r="K206" i="25"/>
  <c r="J206" i="25"/>
  <c r="I206" i="25"/>
  <c r="H206" i="25"/>
  <c r="G206" i="25"/>
  <c r="F206" i="25"/>
  <c r="E206" i="25"/>
  <c r="D206" i="25"/>
  <c r="C206" i="25"/>
  <c r="Q205" i="25"/>
  <c r="P205" i="25"/>
  <c r="O205" i="25"/>
  <c r="N205" i="25"/>
  <c r="M205" i="25"/>
  <c r="L205" i="25"/>
  <c r="K205" i="25"/>
  <c r="J205" i="25"/>
  <c r="I205" i="25"/>
  <c r="H205" i="25"/>
  <c r="G205" i="25"/>
  <c r="F205" i="25"/>
  <c r="E205" i="25"/>
  <c r="D205" i="25"/>
  <c r="C205" i="25"/>
  <c r="Q204" i="25"/>
  <c r="P204" i="25"/>
  <c r="O204" i="25"/>
  <c r="N204" i="25"/>
  <c r="M204" i="25"/>
  <c r="L204" i="25"/>
  <c r="K204" i="25"/>
  <c r="J204" i="25"/>
  <c r="I204" i="25"/>
  <c r="H204" i="25"/>
  <c r="G204" i="25"/>
  <c r="F204" i="25"/>
  <c r="E204" i="25"/>
  <c r="D204" i="25"/>
  <c r="C204" i="25"/>
  <c r="Q203" i="25"/>
  <c r="P203" i="25"/>
  <c r="O203" i="25"/>
  <c r="N203" i="25"/>
  <c r="M203" i="25"/>
  <c r="L203" i="25"/>
  <c r="K203" i="25"/>
  <c r="J203" i="25"/>
  <c r="I203" i="25"/>
  <c r="H203" i="25"/>
  <c r="G203" i="25"/>
  <c r="F203" i="25"/>
  <c r="E203" i="25"/>
  <c r="D203" i="25"/>
  <c r="C203" i="25"/>
  <c r="Q202" i="25"/>
  <c r="P202" i="25"/>
  <c r="O202" i="25"/>
  <c r="N202" i="25"/>
  <c r="M202" i="25"/>
  <c r="L202" i="25"/>
  <c r="K202" i="25"/>
  <c r="J202" i="25"/>
  <c r="I202" i="25"/>
  <c r="H202" i="25"/>
  <c r="G202" i="25"/>
  <c r="F202" i="25"/>
  <c r="E202" i="25"/>
  <c r="D202" i="25"/>
  <c r="C202" i="25"/>
  <c r="P201" i="25"/>
  <c r="N201" i="25"/>
  <c r="M201" i="25"/>
  <c r="L201" i="25"/>
  <c r="K201" i="25"/>
  <c r="J201" i="25"/>
  <c r="H201" i="25"/>
  <c r="G201" i="25"/>
  <c r="F201" i="25"/>
  <c r="E201" i="25"/>
  <c r="D201" i="25"/>
  <c r="Q200" i="25"/>
  <c r="P200" i="25"/>
  <c r="O200" i="25"/>
  <c r="N200" i="25"/>
  <c r="M200" i="25"/>
  <c r="L200" i="25"/>
  <c r="K200" i="25"/>
  <c r="J200" i="25"/>
  <c r="I200" i="25"/>
  <c r="H200" i="25"/>
  <c r="G200" i="25"/>
  <c r="F200" i="25"/>
  <c r="E200" i="25"/>
  <c r="D200" i="25"/>
  <c r="C200" i="25"/>
  <c r="Q199" i="25"/>
  <c r="P199" i="25"/>
  <c r="O199" i="25"/>
  <c r="N199" i="25"/>
  <c r="M199" i="25"/>
  <c r="L199" i="25"/>
  <c r="K199" i="25"/>
  <c r="J199" i="25"/>
  <c r="I199" i="25"/>
  <c r="H199" i="25"/>
  <c r="G199" i="25"/>
  <c r="F199" i="25"/>
  <c r="E199" i="25"/>
  <c r="D199" i="25"/>
  <c r="C199" i="25"/>
  <c r="Q198" i="25"/>
  <c r="P198" i="25"/>
  <c r="O198" i="25"/>
  <c r="N198" i="25"/>
  <c r="M198" i="25"/>
  <c r="L198" i="25"/>
  <c r="K198" i="25"/>
  <c r="J198" i="25"/>
  <c r="I198" i="25"/>
  <c r="H198" i="25"/>
  <c r="G198" i="25"/>
  <c r="F198" i="25"/>
  <c r="E198" i="25"/>
  <c r="D198" i="25"/>
  <c r="C198" i="25"/>
  <c r="Q197" i="25"/>
  <c r="P197" i="25"/>
  <c r="O197" i="25"/>
  <c r="N197" i="25"/>
  <c r="M197" i="25"/>
  <c r="L197" i="25"/>
  <c r="K197" i="25"/>
  <c r="J197" i="25"/>
  <c r="I197" i="25"/>
  <c r="H197" i="25"/>
  <c r="G197" i="25"/>
  <c r="F197" i="25"/>
  <c r="E197" i="25"/>
  <c r="D197" i="25"/>
  <c r="C197" i="25"/>
  <c r="P196" i="25"/>
  <c r="N196" i="25"/>
  <c r="M196" i="25"/>
  <c r="L196" i="25"/>
  <c r="K196" i="25"/>
  <c r="J196" i="25"/>
  <c r="H196" i="25"/>
  <c r="G196" i="25"/>
  <c r="F196" i="25"/>
  <c r="E196" i="25"/>
  <c r="D196" i="25"/>
  <c r="Q195" i="25"/>
  <c r="P195" i="25"/>
  <c r="O195" i="25"/>
  <c r="N195" i="25"/>
  <c r="M195" i="25"/>
  <c r="L195" i="25"/>
  <c r="K195" i="25"/>
  <c r="J195" i="25"/>
  <c r="I195" i="25"/>
  <c r="H195" i="25"/>
  <c r="G195" i="25"/>
  <c r="F195" i="25"/>
  <c r="E195" i="25"/>
  <c r="D195" i="25"/>
  <c r="C195" i="25"/>
  <c r="Q194" i="25"/>
  <c r="P194" i="25"/>
  <c r="O194" i="25"/>
  <c r="N194" i="25"/>
  <c r="M194" i="25"/>
  <c r="L194" i="25"/>
  <c r="K194" i="25"/>
  <c r="J194" i="25"/>
  <c r="I194" i="25"/>
  <c r="H194" i="25"/>
  <c r="G194" i="25"/>
  <c r="F194" i="25"/>
  <c r="E194" i="25"/>
  <c r="D194" i="25"/>
  <c r="C194" i="25"/>
  <c r="P193" i="25"/>
  <c r="N193" i="25"/>
  <c r="M193" i="25"/>
  <c r="L193" i="25"/>
  <c r="K193" i="25"/>
  <c r="J193" i="25"/>
  <c r="H193" i="25"/>
  <c r="G193" i="25"/>
  <c r="F193" i="25"/>
  <c r="E193" i="25"/>
  <c r="D193" i="25"/>
  <c r="Q192" i="25"/>
  <c r="P192" i="25"/>
  <c r="O192" i="25"/>
  <c r="N192" i="25"/>
  <c r="M192" i="25"/>
  <c r="L192" i="25"/>
  <c r="K192" i="25"/>
  <c r="J192" i="25"/>
  <c r="I192" i="25"/>
  <c r="H192" i="25"/>
  <c r="G192" i="25"/>
  <c r="F192" i="25"/>
  <c r="E192" i="25"/>
  <c r="D192" i="25"/>
  <c r="C192" i="25"/>
  <c r="Q191" i="25"/>
  <c r="P191" i="25"/>
  <c r="O191" i="25"/>
  <c r="N191" i="25"/>
  <c r="M191" i="25"/>
  <c r="L191" i="25"/>
  <c r="K191" i="25"/>
  <c r="J191" i="25"/>
  <c r="I191" i="25"/>
  <c r="H191" i="25"/>
  <c r="G191" i="25"/>
  <c r="F191" i="25"/>
  <c r="E191" i="25"/>
  <c r="D191" i="25"/>
  <c r="C191" i="25"/>
  <c r="Q190" i="25"/>
  <c r="P190" i="25"/>
  <c r="O190" i="25"/>
  <c r="N190" i="25"/>
  <c r="M190" i="25"/>
  <c r="L190" i="25"/>
  <c r="K190" i="25"/>
  <c r="J190" i="25"/>
  <c r="I190" i="25"/>
  <c r="H190" i="25"/>
  <c r="G190" i="25"/>
  <c r="F190" i="25"/>
  <c r="E190" i="25"/>
  <c r="D190" i="25"/>
  <c r="C190" i="25"/>
  <c r="P189" i="25"/>
  <c r="N189" i="25"/>
  <c r="M189" i="25"/>
  <c r="L189" i="25"/>
  <c r="K189" i="25"/>
  <c r="J189" i="25"/>
  <c r="H189" i="25"/>
  <c r="G189" i="25"/>
  <c r="F189" i="25"/>
  <c r="E189" i="25"/>
  <c r="D189" i="25"/>
  <c r="Q188" i="25"/>
  <c r="P188" i="25"/>
  <c r="O188" i="25"/>
  <c r="N188" i="25"/>
  <c r="M188" i="25"/>
  <c r="L188" i="25"/>
  <c r="K188" i="25"/>
  <c r="J188" i="25"/>
  <c r="I188" i="25"/>
  <c r="H188" i="25"/>
  <c r="G188" i="25"/>
  <c r="F188" i="25"/>
  <c r="E188" i="25"/>
  <c r="D188" i="25"/>
  <c r="C188" i="25"/>
  <c r="P187" i="25"/>
  <c r="N187" i="25"/>
  <c r="M187" i="25"/>
  <c r="L187" i="25"/>
  <c r="K187" i="25"/>
  <c r="J187" i="25"/>
  <c r="H187" i="25"/>
  <c r="G187" i="25"/>
  <c r="F187" i="25"/>
  <c r="E187" i="25"/>
  <c r="D187" i="25"/>
  <c r="Q186" i="25"/>
  <c r="P186" i="25"/>
  <c r="O186" i="25"/>
  <c r="N186" i="25"/>
  <c r="M186" i="25"/>
  <c r="L186" i="25"/>
  <c r="K186" i="25"/>
  <c r="J186" i="25"/>
  <c r="I186" i="25"/>
  <c r="H186" i="25"/>
  <c r="G186" i="25"/>
  <c r="F186" i="25"/>
  <c r="E186" i="25"/>
  <c r="D186" i="25"/>
  <c r="C186" i="25"/>
  <c r="Q185" i="25"/>
  <c r="P185" i="25"/>
  <c r="O185" i="25"/>
  <c r="N185" i="25"/>
  <c r="M185" i="25"/>
  <c r="L185" i="25"/>
  <c r="K185" i="25"/>
  <c r="J185" i="25"/>
  <c r="I185" i="25"/>
  <c r="H185" i="25"/>
  <c r="G185" i="25"/>
  <c r="F185" i="25"/>
  <c r="E185" i="25"/>
  <c r="D185" i="25"/>
  <c r="C185" i="25"/>
  <c r="P184" i="25"/>
  <c r="N184" i="25"/>
  <c r="M184" i="25"/>
  <c r="L184" i="25"/>
  <c r="K184" i="25"/>
  <c r="J184" i="25"/>
  <c r="H184" i="25"/>
  <c r="G184" i="25"/>
  <c r="F184" i="25"/>
  <c r="E184" i="25"/>
  <c r="D184" i="25"/>
  <c r="Q183" i="25"/>
  <c r="P183" i="25"/>
  <c r="O183" i="25"/>
  <c r="N183" i="25"/>
  <c r="M183" i="25"/>
  <c r="L183" i="25"/>
  <c r="K183" i="25"/>
  <c r="J183" i="25"/>
  <c r="I183" i="25"/>
  <c r="H183" i="25"/>
  <c r="G183" i="25"/>
  <c r="F183" i="25"/>
  <c r="E183" i="25"/>
  <c r="D183" i="25"/>
  <c r="C183" i="25"/>
  <c r="P182" i="25"/>
  <c r="N182" i="25"/>
  <c r="M182" i="25"/>
  <c r="L182" i="25"/>
  <c r="K182" i="25"/>
  <c r="J182" i="25"/>
  <c r="H182" i="25"/>
  <c r="G182" i="25"/>
  <c r="F182" i="25"/>
  <c r="E182" i="25"/>
  <c r="D182" i="25"/>
  <c r="Q181" i="25"/>
  <c r="P181" i="25"/>
  <c r="O181" i="25"/>
  <c r="N181" i="25"/>
  <c r="M181" i="25"/>
  <c r="L181" i="25"/>
  <c r="K181" i="25"/>
  <c r="J181" i="25"/>
  <c r="I181" i="25"/>
  <c r="H181" i="25"/>
  <c r="G181" i="25"/>
  <c r="F181" i="25"/>
  <c r="E181" i="25"/>
  <c r="D181" i="25"/>
  <c r="C181" i="25"/>
  <c r="Q180" i="25"/>
  <c r="P180" i="25"/>
  <c r="O180" i="25"/>
  <c r="N180" i="25"/>
  <c r="M180" i="25"/>
  <c r="L180" i="25"/>
  <c r="K180" i="25"/>
  <c r="J180" i="25"/>
  <c r="I180" i="25"/>
  <c r="H180" i="25"/>
  <c r="G180" i="25"/>
  <c r="F180" i="25"/>
  <c r="E180" i="25"/>
  <c r="D180" i="25"/>
  <c r="C180" i="25"/>
  <c r="P179" i="25"/>
  <c r="N179" i="25"/>
  <c r="M179" i="25"/>
  <c r="L179" i="25"/>
  <c r="K179" i="25"/>
  <c r="J179" i="25"/>
  <c r="H179" i="25"/>
  <c r="G179" i="25"/>
  <c r="F179" i="25"/>
  <c r="E179" i="25"/>
  <c r="D179" i="25"/>
  <c r="Q178" i="25"/>
  <c r="P178" i="25"/>
  <c r="O178" i="25"/>
  <c r="N178" i="25"/>
  <c r="M178" i="25"/>
  <c r="L178" i="25"/>
  <c r="K178" i="25"/>
  <c r="J178" i="25"/>
  <c r="I178" i="25"/>
  <c r="H178" i="25"/>
  <c r="G178" i="25"/>
  <c r="F178" i="25"/>
  <c r="E178" i="25"/>
  <c r="D178" i="25"/>
  <c r="C178" i="25"/>
  <c r="Q177" i="25"/>
  <c r="P177" i="25"/>
  <c r="O177" i="25"/>
  <c r="N177" i="25"/>
  <c r="M177" i="25"/>
  <c r="L177" i="25"/>
  <c r="K177" i="25"/>
  <c r="J177" i="25"/>
  <c r="I177" i="25"/>
  <c r="H177" i="25"/>
  <c r="G177" i="25"/>
  <c r="F177" i="25"/>
  <c r="E177" i="25"/>
  <c r="D177" i="25"/>
  <c r="C177" i="25"/>
  <c r="P176" i="25"/>
  <c r="N176" i="25"/>
  <c r="M176" i="25"/>
  <c r="L176" i="25"/>
  <c r="K176" i="25"/>
  <c r="J176" i="25"/>
  <c r="H176" i="25"/>
  <c r="G176" i="25"/>
  <c r="F176" i="25"/>
  <c r="E176" i="25"/>
  <c r="D176" i="25"/>
  <c r="Q175" i="25"/>
  <c r="P175" i="25"/>
  <c r="O175" i="25"/>
  <c r="N175" i="25"/>
  <c r="M175" i="25"/>
  <c r="L175" i="25"/>
  <c r="K175" i="25"/>
  <c r="J175" i="25"/>
  <c r="I175" i="25"/>
  <c r="H175" i="25"/>
  <c r="G175" i="25"/>
  <c r="F175" i="25"/>
  <c r="E175" i="25"/>
  <c r="D175" i="25"/>
  <c r="C175" i="25"/>
  <c r="P174" i="25"/>
  <c r="N174" i="25"/>
  <c r="M174" i="25"/>
  <c r="L174" i="25"/>
  <c r="K174" i="25"/>
  <c r="J174" i="25"/>
  <c r="H174" i="25"/>
  <c r="G174" i="25"/>
  <c r="F174" i="25"/>
  <c r="E174" i="25"/>
  <c r="D174" i="25"/>
  <c r="Q173" i="25"/>
  <c r="P173" i="25"/>
  <c r="O173" i="25"/>
  <c r="N173" i="25"/>
  <c r="M173" i="25"/>
  <c r="L173" i="25"/>
  <c r="K173" i="25"/>
  <c r="J173" i="25"/>
  <c r="I173" i="25"/>
  <c r="H173" i="25"/>
  <c r="G173" i="25"/>
  <c r="F173" i="25"/>
  <c r="E173" i="25"/>
  <c r="D173" i="25"/>
  <c r="C173" i="25"/>
  <c r="Q172" i="25"/>
  <c r="P172" i="25"/>
  <c r="O172" i="25"/>
  <c r="N172" i="25"/>
  <c r="M172" i="25"/>
  <c r="L172" i="25"/>
  <c r="K172" i="25"/>
  <c r="J172" i="25"/>
  <c r="I172" i="25"/>
  <c r="H172" i="25"/>
  <c r="G172" i="25"/>
  <c r="F172" i="25"/>
  <c r="E172" i="25"/>
  <c r="D172" i="25"/>
  <c r="C172" i="25"/>
  <c r="Q171" i="25"/>
  <c r="P171" i="25"/>
  <c r="O171" i="25"/>
  <c r="N171" i="25"/>
  <c r="M171" i="25"/>
  <c r="L171" i="25"/>
  <c r="K171" i="25"/>
  <c r="J171" i="25"/>
  <c r="I171" i="25"/>
  <c r="H171" i="25"/>
  <c r="G171" i="25"/>
  <c r="F171" i="25"/>
  <c r="E171" i="25"/>
  <c r="D171" i="25"/>
  <c r="C171" i="25"/>
  <c r="Q170" i="25"/>
  <c r="P170" i="25"/>
  <c r="O170" i="25"/>
  <c r="N170" i="25"/>
  <c r="M170" i="25"/>
  <c r="L170" i="25"/>
  <c r="K170" i="25"/>
  <c r="J170" i="25"/>
  <c r="I170" i="25"/>
  <c r="H170" i="25"/>
  <c r="G170" i="25"/>
  <c r="F170" i="25"/>
  <c r="E170" i="25"/>
  <c r="D170" i="25"/>
  <c r="C170" i="25"/>
  <c r="P169" i="25"/>
  <c r="N169" i="25"/>
  <c r="M169" i="25"/>
  <c r="L169" i="25"/>
  <c r="K169" i="25"/>
  <c r="J169" i="25"/>
  <c r="H169" i="25"/>
  <c r="G169" i="25"/>
  <c r="F169" i="25"/>
  <c r="E169" i="25"/>
  <c r="D169" i="25"/>
  <c r="P168" i="25"/>
  <c r="N168" i="25"/>
  <c r="M168" i="25"/>
  <c r="L168" i="25"/>
  <c r="K168" i="25"/>
  <c r="J168" i="25"/>
  <c r="H168" i="25"/>
  <c r="G168" i="25"/>
  <c r="F168" i="25"/>
  <c r="E168" i="25"/>
  <c r="D168" i="25"/>
  <c r="P167" i="25"/>
  <c r="N167" i="25"/>
  <c r="M167" i="25"/>
  <c r="L167" i="25"/>
  <c r="K167" i="25"/>
  <c r="J167" i="25"/>
  <c r="H167" i="25"/>
  <c r="G167" i="25"/>
  <c r="F167" i="25"/>
  <c r="E167" i="25"/>
  <c r="D167" i="25"/>
  <c r="P166" i="25"/>
  <c r="N166" i="25"/>
  <c r="M166" i="25"/>
  <c r="L166" i="25"/>
  <c r="K166" i="25"/>
  <c r="J166" i="25"/>
  <c r="H166" i="25"/>
  <c r="G166" i="25"/>
  <c r="F166" i="25"/>
  <c r="E166" i="25"/>
  <c r="D166" i="25"/>
  <c r="Q165" i="25"/>
  <c r="P165" i="25"/>
  <c r="O165" i="25"/>
  <c r="N165" i="25"/>
  <c r="M165" i="25"/>
  <c r="L165" i="25"/>
  <c r="K165" i="25"/>
  <c r="J165" i="25"/>
  <c r="I165" i="25"/>
  <c r="H165" i="25"/>
  <c r="G165" i="25"/>
  <c r="F165" i="25"/>
  <c r="E165" i="25"/>
  <c r="D165" i="25"/>
  <c r="C165" i="25"/>
  <c r="Q164" i="25"/>
  <c r="P164" i="25"/>
  <c r="O164" i="25"/>
  <c r="N164" i="25"/>
  <c r="M164" i="25"/>
  <c r="L164" i="25"/>
  <c r="K164" i="25"/>
  <c r="J164" i="25"/>
  <c r="I164" i="25"/>
  <c r="H164" i="25"/>
  <c r="G164" i="25"/>
  <c r="F164" i="25"/>
  <c r="E164" i="25"/>
  <c r="D164" i="25"/>
  <c r="C164" i="25"/>
  <c r="P163" i="25"/>
  <c r="N163" i="25"/>
  <c r="M163" i="25"/>
  <c r="L163" i="25"/>
  <c r="K163" i="25"/>
  <c r="J163" i="25"/>
  <c r="H163" i="25"/>
  <c r="G163" i="25"/>
  <c r="F163" i="25"/>
  <c r="E163" i="25"/>
  <c r="D163" i="25"/>
  <c r="Q162" i="25"/>
  <c r="P162" i="25"/>
  <c r="O162" i="25"/>
  <c r="N162" i="25"/>
  <c r="M162" i="25"/>
  <c r="L162" i="25"/>
  <c r="K162" i="25"/>
  <c r="J162" i="25"/>
  <c r="I162" i="25"/>
  <c r="H162" i="25"/>
  <c r="G162" i="25"/>
  <c r="F162" i="25"/>
  <c r="E162" i="25"/>
  <c r="D162" i="25"/>
  <c r="C162" i="25"/>
  <c r="Q161" i="25"/>
  <c r="P161" i="25"/>
  <c r="O161" i="25"/>
  <c r="N161" i="25"/>
  <c r="M161" i="25"/>
  <c r="L161" i="25"/>
  <c r="K161" i="25"/>
  <c r="J161" i="25"/>
  <c r="I161" i="25"/>
  <c r="H161" i="25"/>
  <c r="G161" i="25"/>
  <c r="F161" i="25"/>
  <c r="E161" i="25"/>
  <c r="D161" i="25"/>
  <c r="C161" i="25"/>
  <c r="Q160" i="25"/>
  <c r="P160" i="25"/>
  <c r="O160" i="25"/>
  <c r="N160" i="25"/>
  <c r="M160" i="25"/>
  <c r="L160" i="25"/>
  <c r="K160" i="25"/>
  <c r="J160" i="25"/>
  <c r="I160" i="25"/>
  <c r="H160" i="25"/>
  <c r="G160" i="25"/>
  <c r="F160" i="25"/>
  <c r="E160" i="25"/>
  <c r="D160" i="25"/>
  <c r="C160" i="25"/>
  <c r="Q159" i="25"/>
  <c r="P159" i="25"/>
  <c r="O159" i="25"/>
  <c r="N159" i="25"/>
  <c r="M159" i="25"/>
  <c r="L159" i="25"/>
  <c r="K159" i="25"/>
  <c r="J159" i="25"/>
  <c r="I159" i="25"/>
  <c r="H159" i="25"/>
  <c r="G159" i="25"/>
  <c r="F159" i="25"/>
  <c r="E159" i="25"/>
  <c r="D159" i="25"/>
  <c r="C159" i="25"/>
  <c r="Q158" i="25"/>
  <c r="P158" i="25"/>
  <c r="O158" i="25"/>
  <c r="N158" i="25"/>
  <c r="M158" i="25"/>
  <c r="L158" i="25"/>
  <c r="K158" i="25"/>
  <c r="J158" i="25"/>
  <c r="I158" i="25"/>
  <c r="H158" i="25"/>
  <c r="G158" i="25"/>
  <c r="F158" i="25"/>
  <c r="E158" i="25"/>
  <c r="D158" i="25"/>
  <c r="C158" i="25"/>
  <c r="P157" i="25"/>
  <c r="N157" i="25"/>
  <c r="M157" i="25"/>
  <c r="L157" i="25"/>
  <c r="K157" i="25"/>
  <c r="J157" i="25"/>
  <c r="H157" i="25"/>
  <c r="G157" i="25"/>
  <c r="F157" i="25"/>
  <c r="E157" i="25"/>
  <c r="D157" i="25"/>
  <c r="Q156" i="25"/>
  <c r="P156" i="25"/>
  <c r="O156" i="25"/>
  <c r="N156" i="25"/>
  <c r="M156" i="25"/>
  <c r="L156" i="25"/>
  <c r="K156" i="25"/>
  <c r="J156" i="25"/>
  <c r="I156" i="25"/>
  <c r="H156" i="25"/>
  <c r="G156" i="25"/>
  <c r="F156" i="25"/>
  <c r="E156" i="25"/>
  <c r="D156" i="25"/>
  <c r="C156" i="25"/>
  <c r="Q155" i="25"/>
  <c r="P155" i="25"/>
  <c r="O155" i="25"/>
  <c r="N155" i="25"/>
  <c r="M155" i="25"/>
  <c r="L155" i="25"/>
  <c r="K155" i="25"/>
  <c r="J155" i="25"/>
  <c r="I155" i="25"/>
  <c r="H155" i="25"/>
  <c r="G155" i="25"/>
  <c r="F155" i="25"/>
  <c r="E155" i="25"/>
  <c r="D155" i="25"/>
  <c r="C155" i="25"/>
  <c r="Q154" i="25"/>
  <c r="P154" i="25"/>
  <c r="O154" i="25"/>
  <c r="N154" i="25"/>
  <c r="M154" i="25"/>
  <c r="L154" i="25"/>
  <c r="K154" i="25"/>
  <c r="J154" i="25"/>
  <c r="I154" i="25"/>
  <c r="H154" i="25"/>
  <c r="G154" i="25"/>
  <c r="F154" i="25"/>
  <c r="E154" i="25"/>
  <c r="D154" i="25"/>
  <c r="C154" i="25"/>
  <c r="Q153" i="25"/>
  <c r="P153" i="25"/>
  <c r="O153" i="25"/>
  <c r="N153" i="25"/>
  <c r="M153" i="25"/>
  <c r="L153" i="25"/>
  <c r="K153" i="25"/>
  <c r="J153" i="25"/>
  <c r="I153" i="25"/>
  <c r="H153" i="25"/>
  <c r="G153" i="25"/>
  <c r="F153" i="25"/>
  <c r="E153" i="25"/>
  <c r="D153" i="25"/>
  <c r="C153" i="25"/>
  <c r="Q152" i="25"/>
  <c r="P152" i="25"/>
  <c r="O152" i="25"/>
  <c r="N152" i="25"/>
  <c r="M152" i="25"/>
  <c r="L152" i="25"/>
  <c r="K152" i="25"/>
  <c r="J152" i="25"/>
  <c r="I152" i="25"/>
  <c r="H152" i="25"/>
  <c r="G152" i="25"/>
  <c r="F152" i="25"/>
  <c r="E152" i="25"/>
  <c r="D152" i="25"/>
  <c r="C152" i="25"/>
  <c r="P151" i="25"/>
  <c r="N151" i="25"/>
  <c r="M151" i="25"/>
  <c r="L151" i="25"/>
  <c r="K151" i="25"/>
  <c r="J151" i="25"/>
  <c r="H151" i="25"/>
  <c r="G151" i="25"/>
  <c r="F151" i="25"/>
  <c r="E151" i="25"/>
  <c r="D151" i="25"/>
  <c r="Q150" i="25"/>
  <c r="P150" i="25"/>
  <c r="O150" i="25"/>
  <c r="N150" i="25"/>
  <c r="M150" i="25"/>
  <c r="L150" i="25"/>
  <c r="K150" i="25"/>
  <c r="J150" i="25"/>
  <c r="I150" i="25"/>
  <c r="H150" i="25"/>
  <c r="G150" i="25"/>
  <c r="F150" i="25"/>
  <c r="E150" i="25"/>
  <c r="D150" i="25"/>
  <c r="C150" i="25"/>
  <c r="Q149" i="25"/>
  <c r="P149" i="25"/>
  <c r="O149" i="25"/>
  <c r="N149" i="25"/>
  <c r="M149" i="25"/>
  <c r="L149" i="25"/>
  <c r="K149" i="25"/>
  <c r="J149" i="25"/>
  <c r="I149" i="25"/>
  <c r="H149" i="25"/>
  <c r="G149" i="25"/>
  <c r="F149" i="25"/>
  <c r="E149" i="25"/>
  <c r="D149" i="25"/>
  <c r="C149" i="25"/>
  <c r="Q148" i="25"/>
  <c r="P148" i="25"/>
  <c r="O148" i="25"/>
  <c r="N148" i="25"/>
  <c r="M148" i="25"/>
  <c r="L148" i="25"/>
  <c r="K148" i="25"/>
  <c r="J148" i="25"/>
  <c r="I148" i="25"/>
  <c r="H148" i="25"/>
  <c r="G148" i="25"/>
  <c r="F148" i="25"/>
  <c r="E148" i="25"/>
  <c r="D148" i="25"/>
  <c r="C148" i="25"/>
  <c r="Q147" i="25"/>
  <c r="P147" i="25"/>
  <c r="O147" i="25"/>
  <c r="N147" i="25"/>
  <c r="M147" i="25"/>
  <c r="L147" i="25"/>
  <c r="K147" i="25"/>
  <c r="J147" i="25"/>
  <c r="I147" i="25"/>
  <c r="H147" i="25"/>
  <c r="G147" i="25"/>
  <c r="F147" i="25"/>
  <c r="E147" i="25"/>
  <c r="D147" i="25"/>
  <c r="C147" i="25"/>
  <c r="Q146" i="25"/>
  <c r="P146" i="25"/>
  <c r="O146" i="25"/>
  <c r="N146" i="25"/>
  <c r="M146" i="25"/>
  <c r="L146" i="25"/>
  <c r="K146" i="25"/>
  <c r="J146" i="25"/>
  <c r="I146" i="25"/>
  <c r="H146" i="25"/>
  <c r="G146" i="25"/>
  <c r="F146" i="25"/>
  <c r="E146" i="25"/>
  <c r="D146" i="25"/>
  <c r="C146" i="25"/>
  <c r="Q145" i="25"/>
  <c r="P145" i="25"/>
  <c r="O145" i="25"/>
  <c r="N145" i="25"/>
  <c r="M145" i="25"/>
  <c r="L145" i="25"/>
  <c r="K145" i="25"/>
  <c r="J145" i="25"/>
  <c r="I145" i="25"/>
  <c r="H145" i="25"/>
  <c r="G145" i="25"/>
  <c r="F145" i="25"/>
  <c r="E145" i="25"/>
  <c r="D145" i="25"/>
  <c r="C145" i="25"/>
  <c r="P144" i="25"/>
  <c r="N144" i="25"/>
  <c r="M144" i="25"/>
  <c r="L144" i="25"/>
  <c r="K144" i="25"/>
  <c r="J144" i="25"/>
  <c r="H144" i="25"/>
  <c r="G144" i="25"/>
  <c r="F144" i="25"/>
  <c r="E144" i="25"/>
  <c r="D144" i="25"/>
  <c r="P143" i="25"/>
  <c r="N143" i="25"/>
  <c r="M143" i="25"/>
  <c r="L143" i="25"/>
  <c r="K143" i="25"/>
  <c r="J143" i="25"/>
  <c r="H143" i="25"/>
  <c r="G143" i="25"/>
  <c r="F143" i="25"/>
  <c r="E143" i="25"/>
  <c r="D143" i="25"/>
  <c r="P142" i="25"/>
  <c r="N142" i="25"/>
  <c r="M142" i="25"/>
  <c r="L142" i="25"/>
  <c r="K142" i="25"/>
  <c r="J142" i="25"/>
  <c r="H142" i="25"/>
  <c r="G142" i="25"/>
  <c r="F142" i="25"/>
  <c r="E142" i="25"/>
  <c r="D142" i="25"/>
  <c r="P141" i="25"/>
  <c r="N141" i="25"/>
  <c r="M141" i="25"/>
  <c r="L141" i="25"/>
  <c r="K141" i="25"/>
  <c r="J141" i="25"/>
  <c r="I141" i="25"/>
  <c r="H141" i="25"/>
  <c r="G141" i="25"/>
  <c r="F141" i="25"/>
  <c r="E141" i="25"/>
  <c r="D141" i="25"/>
  <c r="C141" i="25"/>
  <c r="Q141" i="25" s="1"/>
  <c r="P140" i="25"/>
  <c r="O140" i="25"/>
  <c r="N140" i="25"/>
  <c r="M140" i="25"/>
  <c r="L140" i="25"/>
  <c r="K140" i="25"/>
  <c r="J140" i="25"/>
  <c r="I140" i="25"/>
  <c r="H140" i="25"/>
  <c r="G140" i="25"/>
  <c r="F140" i="25"/>
  <c r="E140" i="25"/>
  <c r="D140" i="25"/>
  <c r="P139" i="25"/>
  <c r="N139" i="25"/>
  <c r="M139" i="25"/>
  <c r="L139" i="25"/>
  <c r="K139" i="25"/>
  <c r="J139" i="25"/>
  <c r="I139" i="25"/>
  <c r="H139" i="25"/>
  <c r="G139" i="25"/>
  <c r="F139" i="25"/>
  <c r="E139" i="25"/>
  <c r="D139" i="25"/>
  <c r="C139" i="25"/>
  <c r="Q139" i="25" s="1"/>
  <c r="Q138" i="25"/>
  <c r="P138" i="25"/>
  <c r="O138" i="25"/>
  <c r="N138" i="25"/>
  <c r="M138" i="25"/>
  <c r="L138" i="25"/>
  <c r="K138" i="25"/>
  <c r="J138" i="25"/>
  <c r="I138" i="25"/>
  <c r="H138" i="25"/>
  <c r="G138" i="25"/>
  <c r="F138" i="25"/>
  <c r="E138" i="25"/>
  <c r="D138" i="25"/>
  <c r="C138" i="25"/>
  <c r="Q137" i="25"/>
  <c r="P137" i="25"/>
  <c r="O137" i="25"/>
  <c r="N137" i="25"/>
  <c r="M137" i="25"/>
  <c r="L137" i="25"/>
  <c r="K137" i="25"/>
  <c r="J137" i="25"/>
  <c r="I137" i="25"/>
  <c r="H137" i="25"/>
  <c r="G137" i="25"/>
  <c r="F137" i="25"/>
  <c r="E137" i="25"/>
  <c r="D137" i="25"/>
  <c r="C137" i="25"/>
  <c r="P136" i="25"/>
  <c r="N136" i="25"/>
  <c r="M136" i="25"/>
  <c r="L136" i="25"/>
  <c r="K136" i="25"/>
  <c r="J136" i="25"/>
  <c r="H136" i="25"/>
  <c r="G136" i="25"/>
  <c r="F136" i="25"/>
  <c r="E136" i="25"/>
  <c r="D136" i="25"/>
  <c r="P135" i="25"/>
  <c r="N135" i="25"/>
  <c r="M135" i="25"/>
  <c r="L135" i="25"/>
  <c r="K135" i="25"/>
  <c r="J135" i="25"/>
  <c r="H135" i="25"/>
  <c r="G135" i="25"/>
  <c r="F135" i="25"/>
  <c r="E135" i="25"/>
  <c r="D135" i="25"/>
  <c r="P134" i="25"/>
  <c r="N134" i="25"/>
  <c r="M134" i="25"/>
  <c r="L134" i="25"/>
  <c r="K134" i="25"/>
  <c r="J134" i="25"/>
  <c r="H134" i="25"/>
  <c r="G134" i="25"/>
  <c r="F134" i="25"/>
  <c r="E134" i="25"/>
  <c r="D134" i="25"/>
  <c r="Q133" i="25"/>
  <c r="P133" i="25"/>
  <c r="O133" i="25"/>
  <c r="N133" i="25"/>
  <c r="M133" i="25"/>
  <c r="L133" i="25"/>
  <c r="K133" i="25"/>
  <c r="J133" i="25"/>
  <c r="I133" i="25"/>
  <c r="H133" i="25"/>
  <c r="G133" i="25"/>
  <c r="F133" i="25"/>
  <c r="E133" i="25"/>
  <c r="D133" i="25"/>
  <c r="C133" i="25"/>
  <c r="P132" i="25"/>
  <c r="N132" i="25"/>
  <c r="M132" i="25"/>
  <c r="L132" i="25"/>
  <c r="K132" i="25"/>
  <c r="J132" i="25"/>
  <c r="H132" i="25"/>
  <c r="G132" i="25"/>
  <c r="F132" i="25"/>
  <c r="E132" i="25"/>
  <c r="D132" i="25"/>
  <c r="Q131" i="25"/>
  <c r="P131" i="25"/>
  <c r="O131" i="25"/>
  <c r="N131" i="25"/>
  <c r="M131" i="25"/>
  <c r="L131" i="25"/>
  <c r="K131" i="25"/>
  <c r="J131" i="25"/>
  <c r="I131" i="25"/>
  <c r="H131" i="25"/>
  <c r="G131" i="25"/>
  <c r="F131" i="25"/>
  <c r="E131" i="25"/>
  <c r="D131" i="25"/>
  <c r="C131" i="25"/>
  <c r="Q130" i="25"/>
  <c r="P130" i="25"/>
  <c r="O130" i="25"/>
  <c r="N130" i="25"/>
  <c r="M130" i="25"/>
  <c r="L130" i="25"/>
  <c r="K130" i="25"/>
  <c r="J130" i="25"/>
  <c r="I130" i="25"/>
  <c r="H130" i="25"/>
  <c r="G130" i="25"/>
  <c r="F130" i="25"/>
  <c r="E130" i="25"/>
  <c r="D130" i="25"/>
  <c r="C130" i="25"/>
  <c r="Q129" i="25"/>
  <c r="P129" i="25"/>
  <c r="O129" i="25"/>
  <c r="N129" i="25"/>
  <c r="M129" i="25"/>
  <c r="L129" i="25"/>
  <c r="K129" i="25"/>
  <c r="J129" i="25"/>
  <c r="I129" i="25"/>
  <c r="H129" i="25"/>
  <c r="G129" i="25"/>
  <c r="F129" i="25"/>
  <c r="E129" i="25"/>
  <c r="D129" i="25"/>
  <c r="C129" i="25"/>
  <c r="Q128" i="25"/>
  <c r="P128" i="25"/>
  <c r="O128" i="25"/>
  <c r="N128" i="25"/>
  <c r="M128" i="25"/>
  <c r="L128" i="25"/>
  <c r="K128" i="25"/>
  <c r="J128" i="25"/>
  <c r="I128" i="25"/>
  <c r="H128" i="25"/>
  <c r="G128" i="25"/>
  <c r="F128" i="25"/>
  <c r="E128" i="25"/>
  <c r="D128" i="25"/>
  <c r="C128" i="25"/>
  <c r="Q127" i="25"/>
  <c r="P127" i="25"/>
  <c r="O127" i="25"/>
  <c r="N127" i="25"/>
  <c r="M127" i="25"/>
  <c r="L127" i="25"/>
  <c r="K127" i="25"/>
  <c r="J127" i="25"/>
  <c r="I127" i="25"/>
  <c r="H127" i="25"/>
  <c r="G127" i="25"/>
  <c r="F127" i="25"/>
  <c r="E127" i="25"/>
  <c r="D127" i="25"/>
  <c r="C127" i="25"/>
  <c r="P126" i="25"/>
  <c r="N126" i="25"/>
  <c r="M126" i="25"/>
  <c r="L126" i="25"/>
  <c r="K126" i="25"/>
  <c r="J126" i="25"/>
  <c r="H126" i="25"/>
  <c r="G126" i="25"/>
  <c r="F126" i="25"/>
  <c r="E126" i="25"/>
  <c r="D126" i="25"/>
  <c r="P125" i="25"/>
  <c r="N125" i="25"/>
  <c r="M125" i="25"/>
  <c r="L125" i="25"/>
  <c r="K125" i="25"/>
  <c r="J125" i="25"/>
  <c r="H125" i="25"/>
  <c r="G125" i="25"/>
  <c r="F125" i="25"/>
  <c r="E125" i="25"/>
  <c r="D125" i="25"/>
  <c r="Q124" i="25"/>
  <c r="P124" i="25"/>
  <c r="O124" i="25"/>
  <c r="N124" i="25"/>
  <c r="M124" i="25"/>
  <c r="L124" i="25"/>
  <c r="K124" i="25"/>
  <c r="J124" i="25"/>
  <c r="I124" i="25"/>
  <c r="H124" i="25"/>
  <c r="G124" i="25"/>
  <c r="F124" i="25"/>
  <c r="E124" i="25"/>
  <c r="D124" i="25"/>
  <c r="C124" i="25"/>
  <c r="P123" i="25"/>
  <c r="N123" i="25"/>
  <c r="M123" i="25"/>
  <c r="L123" i="25"/>
  <c r="K123" i="25"/>
  <c r="J123" i="25"/>
  <c r="H123" i="25"/>
  <c r="G123" i="25"/>
  <c r="F123" i="25"/>
  <c r="E123" i="25"/>
  <c r="D123" i="25"/>
  <c r="Q122" i="25"/>
  <c r="P122" i="25"/>
  <c r="O122" i="25"/>
  <c r="N122" i="25"/>
  <c r="M122" i="25"/>
  <c r="L122" i="25"/>
  <c r="K122" i="25"/>
  <c r="J122" i="25"/>
  <c r="I122" i="25"/>
  <c r="H122" i="25"/>
  <c r="G122" i="25"/>
  <c r="F122" i="25"/>
  <c r="E122" i="25"/>
  <c r="D122" i="25"/>
  <c r="C122" i="25"/>
  <c r="P121" i="25"/>
  <c r="N121" i="25"/>
  <c r="M121" i="25"/>
  <c r="L121" i="25"/>
  <c r="K121" i="25"/>
  <c r="J121" i="25"/>
  <c r="H121" i="25"/>
  <c r="G121" i="25"/>
  <c r="F121" i="25"/>
  <c r="E121" i="25"/>
  <c r="D121" i="25"/>
  <c r="Q120" i="25"/>
  <c r="P120" i="25"/>
  <c r="O120" i="25"/>
  <c r="N120" i="25"/>
  <c r="M120" i="25"/>
  <c r="L120" i="25"/>
  <c r="K120" i="25"/>
  <c r="J120" i="25"/>
  <c r="I120" i="25"/>
  <c r="H120" i="25"/>
  <c r="G120" i="25"/>
  <c r="F120" i="25"/>
  <c r="E120" i="25"/>
  <c r="D120" i="25"/>
  <c r="C120" i="25"/>
  <c r="P119" i="25"/>
  <c r="N119" i="25"/>
  <c r="M119" i="25"/>
  <c r="L119" i="25"/>
  <c r="K119" i="25"/>
  <c r="J119" i="25"/>
  <c r="H119" i="25"/>
  <c r="G119" i="25"/>
  <c r="F119" i="25"/>
  <c r="E119" i="25"/>
  <c r="D119" i="25"/>
  <c r="P118" i="25"/>
  <c r="N118" i="25"/>
  <c r="M118" i="25"/>
  <c r="L118" i="25"/>
  <c r="K118" i="25"/>
  <c r="J118" i="25"/>
  <c r="H118" i="25"/>
  <c r="G118" i="25"/>
  <c r="F118" i="25"/>
  <c r="E118" i="25"/>
  <c r="D118" i="25"/>
  <c r="P117" i="25"/>
  <c r="N117" i="25"/>
  <c r="M117" i="25"/>
  <c r="L117" i="25"/>
  <c r="K117" i="25"/>
  <c r="J117" i="25"/>
  <c r="H117" i="25"/>
  <c r="G117" i="25"/>
  <c r="F117" i="25"/>
  <c r="E117" i="25"/>
  <c r="D117" i="25"/>
  <c r="P116" i="25"/>
  <c r="N116" i="25"/>
  <c r="M116" i="25"/>
  <c r="L116" i="25"/>
  <c r="K116" i="25"/>
  <c r="J116" i="25"/>
  <c r="H116" i="25"/>
  <c r="G116" i="25"/>
  <c r="F116" i="25"/>
  <c r="E116" i="25"/>
  <c r="D116" i="25"/>
  <c r="Q115" i="25"/>
  <c r="P115" i="25"/>
  <c r="O115" i="25"/>
  <c r="N115" i="25"/>
  <c r="M115" i="25"/>
  <c r="L115" i="25"/>
  <c r="K115" i="25"/>
  <c r="J115" i="25"/>
  <c r="I115" i="25"/>
  <c r="H115" i="25"/>
  <c r="G115" i="25"/>
  <c r="F115" i="25"/>
  <c r="E115" i="25"/>
  <c r="D115" i="25"/>
  <c r="C115" i="25"/>
  <c r="P114" i="25"/>
  <c r="N114" i="25"/>
  <c r="M114" i="25"/>
  <c r="L114" i="25"/>
  <c r="K114" i="25"/>
  <c r="J114" i="25"/>
  <c r="H114" i="25"/>
  <c r="G114" i="25"/>
  <c r="F114" i="25"/>
  <c r="E114" i="25"/>
  <c r="D114" i="25"/>
  <c r="Q113" i="25"/>
  <c r="P113" i="25"/>
  <c r="O113" i="25"/>
  <c r="N113" i="25"/>
  <c r="M113" i="25"/>
  <c r="L113" i="25"/>
  <c r="K113" i="25"/>
  <c r="J113" i="25"/>
  <c r="I113" i="25"/>
  <c r="H113" i="25"/>
  <c r="G113" i="25"/>
  <c r="F113" i="25"/>
  <c r="E113" i="25"/>
  <c r="D113" i="25"/>
  <c r="C113" i="25"/>
  <c r="Q112" i="25"/>
  <c r="P112" i="25"/>
  <c r="O112" i="25"/>
  <c r="N112" i="25"/>
  <c r="M112" i="25"/>
  <c r="L112" i="25"/>
  <c r="K112" i="25"/>
  <c r="J112" i="25"/>
  <c r="I112" i="25"/>
  <c r="H112" i="25"/>
  <c r="G112" i="25"/>
  <c r="F112" i="25"/>
  <c r="E112" i="25"/>
  <c r="D112" i="25"/>
  <c r="C112" i="25"/>
  <c r="Q111" i="25"/>
  <c r="P111" i="25"/>
  <c r="O111" i="25"/>
  <c r="N111" i="25"/>
  <c r="M111" i="25"/>
  <c r="L111" i="25"/>
  <c r="K111" i="25"/>
  <c r="J111" i="25"/>
  <c r="I111" i="25"/>
  <c r="H111" i="25"/>
  <c r="G111" i="25"/>
  <c r="F111" i="25"/>
  <c r="E111" i="25"/>
  <c r="D111" i="25"/>
  <c r="C111" i="25"/>
  <c r="Q110" i="25"/>
  <c r="P110" i="25"/>
  <c r="O110" i="25"/>
  <c r="N110" i="25"/>
  <c r="M110" i="25"/>
  <c r="L110" i="25"/>
  <c r="K110" i="25"/>
  <c r="J110" i="25"/>
  <c r="I110" i="25"/>
  <c r="H110" i="25"/>
  <c r="G110" i="25"/>
  <c r="F110" i="25"/>
  <c r="E110" i="25"/>
  <c r="D110" i="25"/>
  <c r="C110" i="25"/>
  <c r="Q109" i="25"/>
  <c r="P109" i="25"/>
  <c r="O109" i="25"/>
  <c r="N109" i="25"/>
  <c r="M109" i="25"/>
  <c r="L109" i="25"/>
  <c r="K109" i="25"/>
  <c r="J109" i="25"/>
  <c r="I109" i="25"/>
  <c r="H109" i="25"/>
  <c r="G109" i="25"/>
  <c r="F109" i="25"/>
  <c r="E109" i="25"/>
  <c r="D109" i="25"/>
  <c r="C109" i="25"/>
  <c r="Q108" i="25"/>
  <c r="P108" i="25"/>
  <c r="O108" i="25"/>
  <c r="N108" i="25"/>
  <c r="M108" i="25"/>
  <c r="L108" i="25"/>
  <c r="K108" i="25"/>
  <c r="J108" i="25"/>
  <c r="I108" i="25"/>
  <c r="H108" i="25"/>
  <c r="G108" i="25"/>
  <c r="F108" i="25"/>
  <c r="E108" i="25"/>
  <c r="D108" i="25"/>
  <c r="C108" i="25"/>
  <c r="P107" i="25"/>
  <c r="N107" i="25"/>
  <c r="M107" i="25"/>
  <c r="L107" i="25"/>
  <c r="K107" i="25"/>
  <c r="J107" i="25"/>
  <c r="H107" i="25"/>
  <c r="G107" i="25"/>
  <c r="F107" i="25"/>
  <c r="E107" i="25"/>
  <c r="D107" i="25"/>
  <c r="P106" i="25"/>
  <c r="N106" i="25"/>
  <c r="M106" i="25"/>
  <c r="L106" i="25"/>
  <c r="K106" i="25"/>
  <c r="J106" i="25"/>
  <c r="H106" i="25"/>
  <c r="G106" i="25"/>
  <c r="F106" i="25"/>
  <c r="E106" i="25"/>
  <c r="D106" i="25"/>
  <c r="Q105" i="25"/>
  <c r="P105" i="25"/>
  <c r="O105" i="25"/>
  <c r="N105" i="25"/>
  <c r="M105" i="25"/>
  <c r="L105" i="25"/>
  <c r="K105" i="25"/>
  <c r="J105" i="25"/>
  <c r="I105" i="25"/>
  <c r="H105" i="25"/>
  <c r="G105" i="25"/>
  <c r="F105" i="25"/>
  <c r="E105" i="25"/>
  <c r="D105" i="25"/>
  <c r="C105" i="25"/>
  <c r="Q104" i="25"/>
  <c r="P104" i="25"/>
  <c r="O104" i="25"/>
  <c r="N104" i="25"/>
  <c r="M104" i="25"/>
  <c r="L104" i="25"/>
  <c r="K104" i="25"/>
  <c r="J104" i="25"/>
  <c r="I104" i="25"/>
  <c r="H104" i="25"/>
  <c r="G104" i="25"/>
  <c r="F104" i="25"/>
  <c r="E104" i="25"/>
  <c r="D104" i="25"/>
  <c r="C104" i="25"/>
  <c r="Q103" i="25"/>
  <c r="P103" i="25"/>
  <c r="O103" i="25"/>
  <c r="N103" i="25"/>
  <c r="M103" i="25"/>
  <c r="L103" i="25"/>
  <c r="K103" i="25"/>
  <c r="J103" i="25"/>
  <c r="I103" i="25"/>
  <c r="H103" i="25"/>
  <c r="G103" i="25"/>
  <c r="F103" i="25"/>
  <c r="E103" i="25"/>
  <c r="D103" i="25"/>
  <c r="C103" i="25"/>
  <c r="Q102" i="25"/>
  <c r="P102" i="25"/>
  <c r="O102" i="25"/>
  <c r="N102" i="25"/>
  <c r="M102" i="25"/>
  <c r="L102" i="25"/>
  <c r="K102" i="25"/>
  <c r="J102" i="25"/>
  <c r="I102" i="25"/>
  <c r="H102" i="25"/>
  <c r="G102" i="25"/>
  <c r="F102" i="25"/>
  <c r="E102" i="25"/>
  <c r="D102" i="25"/>
  <c r="C102" i="25"/>
  <c r="P101" i="25"/>
  <c r="N101" i="25"/>
  <c r="M101" i="25"/>
  <c r="L101" i="25"/>
  <c r="K101" i="25"/>
  <c r="J101" i="25"/>
  <c r="H101" i="25"/>
  <c r="G101" i="25"/>
  <c r="F101" i="25"/>
  <c r="E101" i="25"/>
  <c r="D101" i="25"/>
  <c r="Q100" i="25"/>
  <c r="P100" i="25"/>
  <c r="O100" i="25"/>
  <c r="N100" i="25"/>
  <c r="M100" i="25"/>
  <c r="L100" i="25"/>
  <c r="K100" i="25"/>
  <c r="J100" i="25"/>
  <c r="I100" i="25"/>
  <c r="H100" i="25"/>
  <c r="G100" i="25"/>
  <c r="F100" i="25"/>
  <c r="E100" i="25"/>
  <c r="D100" i="25"/>
  <c r="C100" i="25"/>
  <c r="Q99" i="25"/>
  <c r="P99" i="25"/>
  <c r="O99" i="25"/>
  <c r="N99" i="25"/>
  <c r="M99" i="25"/>
  <c r="L99" i="25"/>
  <c r="K99" i="25"/>
  <c r="J99" i="25"/>
  <c r="I99" i="25"/>
  <c r="H99" i="25"/>
  <c r="G99" i="25"/>
  <c r="F99" i="25"/>
  <c r="E99" i="25"/>
  <c r="D99" i="25"/>
  <c r="C99" i="25"/>
  <c r="Q98" i="25"/>
  <c r="P98" i="25"/>
  <c r="O98" i="25"/>
  <c r="N98" i="25"/>
  <c r="M98" i="25"/>
  <c r="L98" i="25"/>
  <c r="K98" i="25"/>
  <c r="J98" i="25"/>
  <c r="I98" i="25"/>
  <c r="H98" i="25"/>
  <c r="G98" i="25"/>
  <c r="F98" i="25"/>
  <c r="E98" i="25"/>
  <c r="D98" i="25"/>
  <c r="C98" i="25"/>
  <c r="P97" i="25"/>
  <c r="N97" i="25"/>
  <c r="M97" i="25"/>
  <c r="L97" i="25"/>
  <c r="K97" i="25"/>
  <c r="J97" i="25"/>
  <c r="H97" i="25"/>
  <c r="G97" i="25"/>
  <c r="F97" i="25"/>
  <c r="E97" i="25"/>
  <c r="D97" i="25"/>
  <c r="Q96" i="25"/>
  <c r="P96" i="25"/>
  <c r="O96" i="25"/>
  <c r="N96" i="25"/>
  <c r="M96" i="25"/>
  <c r="L96" i="25"/>
  <c r="K96" i="25"/>
  <c r="J96" i="25"/>
  <c r="I96" i="25"/>
  <c r="H96" i="25"/>
  <c r="G96" i="25"/>
  <c r="F96" i="25"/>
  <c r="E96" i="25"/>
  <c r="D96" i="25"/>
  <c r="C96" i="25"/>
  <c r="Q95" i="25"/>
  <c r="P95" i="25"/>
  <c r="O95" i="25"/>
  <c r="N95" i="25"/>
  <c r="M95" i="25"/>
  <c r="L95" i="25"/>
  <c r="K95" i="25"/>
  <c r="J95" i="25"/>
  <c r="I95" i="25"/>
  <c r="H95" i="25"/>
  <c r="G95" i="25"/>
  <c r="F95" i="25"/>
  <c r="E95" i="25"/>
  <c r="D95" i="25"/>
  <c r="C95" i="25"/>
  <c r="Q94" i="25"/>
  <c r="P94" i="25"/>
  <c r="O94" i="25"/>
  <c r="N94" i="25"/>
  <c r="M94" i="25"/>
  <c r="L94" i="25"/>
  <c r="K94" i="25"/>
  <c r="J94" i="25"/>
  <c r="I94" i="25"/>
  <c r="H94" i="25"/>
  <c r="G94" i="25"/>
  <c r="F94" i="25"/>
  <c r="E94" i="25"/>
  <c r="D94" i="25"/>
  <c r="C94" i="25"/>
  <c r="Q93" i="25"/>
  <c r="P93" i="25"/>
  <c r="O93" i="25"/>
  <c r="N93" i="25"/>
  <c r="M93" i="25"/>
  <c r="L93" i="25"/>
  <c r="K93" i="25"/>
  <c r="J93" i="25"/>
  <c r="I93" i="25"/>
  <c r="H93" i="25"/>
  <c r="G93" i="25"/>
  <c r="F93" i="25"/>
  <c r="E93" i="25"/>
  <c r="D93" i="25"/>
  <c r="C93" i="25"/>
  <c r="P92" i="25"/>
  <c r="N92" i="25"/>
  <c r="M92" i="25"/>
  <c r="L92" i="25"/>
  <c r="K92" i="25"/>
  <c r="J92" i="25"/>
  <c r="H92" i="25"/>
  <c r="G92" i="25"/>
  <c r="F92" i="25"/>
  <c r="E92" i="25"/>
  <c r="D92" i="25"/>
  <c r="Q91" i="25"/>
  <c r="P91" i="25"/>
  <c r="O91" i="25"/>
  <c r="N91" i="25"/>
  <c r="M91" i="25"/>
  <c r="L91" i="25"/>
  <c r="K91" i="25"/>
  <c r="J91" i="25"/>
  <c r="I91" i="25"/>
  <c r="H91" i="25"/>
  <c r="G91" i="25"/>
  <c r="F91" i="25"/>
  <c r="E91" i="25"/>
  <c r="D91" i="25"/>
  <c r="C91" i="25"/>
  <c r="Q90" i="25"/>
  <c r="P90" i="25"/>
  <c r="O90" i="25"/>
  <c r="N90" i="25"/>
  <c r="M90" i="25"/>
  <c r="L90" i="25"/>
  <c r="K90" i="25"/>
  <c r="J90" i="25"/>
  <c r="I90" i="25"/>
  <c r="H90" i="25"/>
  <c r="G90" i="25"/>
  <c r="F90" i="25"/>
  <c r="E90" i="25"/>
  <c r="D90" i="25"/>
  <c r="C90" i="25"/>
  <c r="P89" i="25"/>
  <c r="N89" i="25"/>
  <c r="M89" i="25"/>
  <c r="L89" i="25"/>
  <c r="K89" i="25"/>
  <c r="J89" i="25"/>
  <c r="H89" i="25"/>
  <c r="G89" i="25"/>
  <c r="F89" i="25"/>
  <c r="E89" i="25"/>
  <c r="D89" i="25"/>
  <c r="Q88" i="25"/>
  <c r="P88" i="25"/>
  <c r="O88" i="25"/>
  <c r="N88" i="25"/>
  <c r="M88" i="25"/>
  <c r="L88" i="25"/>
  <c r="K88" i="25"/>
  <c r="J88" i="25"/>
  <c r="I88" i="25"/>
  <c r="H88" i="25"/>
  <c r="G88" i="25"/>
  <c r="F88" i="25"/>
  <c r="E88" i="25"/>
  <c r="D88" i="25"/>
  <c r="C88" i="25"/>
  <c r="P87" i="25"/>
  <c r="N87" i="25"/>
  <c r="M87" i="25"/>
  <c r="L87" i="25"/>
  <c r="K87" i="25"/>
  <c r="J87" i="25"/>
  <c r="H87" i="25"/>
  <c r="G87" i="25"/>
  <c r="F87" i="25"/>
  <c r="E87" i="25"/>
  <c r="D87" i="25"/>
  <c r="Q86" i="25"/>
  <c r="P86" i="25"/>
  <c r="O86" i="25"/>
  <c r="N86" i="25"/>
  <c r="M86" i="25"/>
  <c r="L86" i="25"/>
  <c r="K86" i="25"/>
  <c r="J86" i="25"/>
  <c r="I86" i="25"/>
  <c r="H86" i="25"/>
  <c r="G86" i="25"/>
  <c r="F86" i="25"/>
  <c r="E86" i="25"/>
  <c r="D86" i="25"/>
  <c r="C86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E85" i="25"/>
  <c r="D85" i="25"/>
  <c r="C85" i="25"/>
  <c r="Q84" i="25"/>
  <c r="P84" i="25"/>
  <c r="O84" i="25"/>
  <c r="N84" i="25"/>
  <c r="M84" i="25"/>
  <c r="L84" i="25"/>
  <c r="K84" i="25"/>
  <c r="J84" i="25"/>
  <c r="I84" i="25"/>
  <c r="H84" i="25"/>
  <c r="G84" i="25"/>
  <c r="F84" i="25"/>
  <c r="E84" i="25"/>
  <c r="D84" i="25"/>
  <c r="C84" i="25"/>
  <c r="Q83" i="25"/>
  <c r="P83" i="25"/>
  <c r="O83" i="25"/>
  <c r="N83" i="25"/>
  <c r="M83" i="25"/>
  <c r="L83" i="25"/>
  <c r="K83" i="25"/>
  <c r="J83" i="25"/>
  <c r="I83" i="25"/>
  <c r="H83" i="25"/>
  <c r="G83" i="25"/>
  <c r="F83" i="25"/>
  <c r="E83" i="25"/>
  <c r="D83" i="25"/>
  <c r="C83" i="25"/>
  <c r="Q82" i="25"/>
  <c r="P82" i="25"/>
  <c r="O82" i="25"/>
  <c r="N82" i="25"/>
  <c r="M82" i="25"/>
  <c r="L82" i="25"/>
  <c r="K82" i="25"/>
  <c r="J82" i="25"/>
  <c r="I82" i="25"/>
  <c r="H82" i="25"/>
  <c r="G82" i="25"/>
  <c r="F82" i="25"/>
  <c r="E82" i="25"/>
  <c r="D82" i="25"/>
  <c r="C82" i="25"/>
  <c r="Q81" i="25"/>
  <c r="P81" i="25"/>
  <c r="O81" i="25"/>
  <c r="N81" i="25"/>
  <c r="M81" i="25"/>
  <c r="L81" i="25"/>
  <c r="K81" i="25"/>
  <c r="J81" i="25"/>
  <c r="I81" i="25"/>
  <c r="H81" i="25"/>
  <c r="G81" i="25"/>
  <c r="F81" i="25"/>
  <c r="E81" i="25"/>
  <c r="D81" i="25"/>
  <c r="C81" i="25"/>
  <c r="Q80" i="25"/>
  <c r="P80" i="25"/>
  <c r="O80" i="25"/>
  <c r="N80" i="25"/>
  <c r="M80" i="25"/>
  <c r="L80" i="25"/>
  <c r="K80" i="25"/>
  <c r="J80" i="25"/>
  <c r="I80" i="25"/>
  <c r="H80" i="25"/>
  <c r="G80" i="25"/>
  <c r="F80" i="25"/>
  <c r="E80" i="25"/>
  <c r="D80" i="25"/>
  <c r="C80" i="25"/>
  <c r="Q79" i="25"/>
  <c r="P79" i="25"/>
  <c r="O79" i="25"/>
  <c r="N79" i="25"/>
  <c r="M79" i="25"/>
  <c r="L79" i="25"/>
  <c r="K79" i="25"/>
  <c r="J79" i="25"/>
  <c r="I79" i="25"/>
  <c r="H79" i="25"/>
  <c r="G79" i="25"/>
  <c r="F79" i="25"/>
  <c r="E79" i="25"/>
  <c r="D79" i="25"/>
  <c r="C79" i="25"/>
  <c r="Q78" i="25"/>
  <c r="P78" i="25"/>
  <c r="O78" i="25"/>
  <c r="N78" i="25"/>
  <c r="M78" i="25"/>
  <c r="L78" i="25"/>
  <c r="K78" i="25"/>
  <c r="J78" i="25"/>
  <c r="I78" i="25"/>
  <c r="H78" i="25"/>
  <c r="G78" i="25"/>
  <c r="F78" i="25"/>
  <c r="E78" i="25"/>
  <c r="D78" i="25"/>
  <c r="C78" i="25"/>
  <c r="Q77" i="25"/>
  <c r="P77" i="25"/>
  <c r="O77" i="25"/>
  <c r="N77" i="25"/>
  <c r="M77" i="25"/>
  <c r="L77" i="25"/>
  <c r="K77" i="25"/>
  <c r="J77" i="25"/>
  <c r="I77" i="25"/>
  <c r="H77" i="25"/>
  <c r="G77" i="25"/>
  <c r="F77" i="25"/>
  <c r="E77" i="25"/>
  <c r="D77" i="25"/>
  <c r="C77" i="25"/>
  <c r="Q76" i="25"/>
  <c r="P76" i="25"/>
  <c r="O76" i="25"/>
  <c r="N76" i="25"/>
  <c r="M76" i="25"/>
  <c r="L76" i="25"/>
  <c r="K76" i="25"/>
  <c r="J76" i="25"/>
  <c r="I76" i="25"/>
  <c r="H76" i="25"/>
  <c r="G76" i="25"/>
  <c r="F76" i="25"/>
  <c r="E76" i="25"/>
  <c r="D76" i="25"/>
  <c r="C76" i="25"/>
  <c r="P75" i="25"/>
  <c r="N75" i="25"/>
  <c r="M75" i="25"/>
  <c r="L75" i="25"/>
  <c r="K75" i="25"/>
  <c r="J75" i="25"/>
  <c r="H75" i="25"/>
  <c r="G75" i="25"/>
  <c r="F75" i="25"/>
  <c r="E75" i="25"/>
  <c r="D75" i="25"/>
  <c r="P74" i="25"/>
  <c r="N74" i="25"/>
  <c r="M74" i="25"/>
  <c r="L74" i="25"/>
  <c r="K74" i="25"/>
  <c r="J74" i="25"/>
  <c r="H74" i="25"/>
  <c r="G74" i="25"/>
  <c r="F74" i="25"/>
  <c r="E74" i="25"/>
  <c r="D74" i="25"/>
  <c r="Q73" i="25"/>
  <c r="P73" i="25"/>
  <c r="O73" i="25"/>
  <c r="N73" i="25"/>
  <c r="M73" i="25"/>
  <c r="L73" i="25"/>
  <c r="K73" i="25"/>
  <c r="J73" i="25"/>
  <c r="I73" i="25"/>
  <c r="H73" i="25"/>
  <c r="G73" i="25"/>
  <c r="F73" i="25"/>
  <c r="E73" i="25"/>
  <c r="D73" i="25"/>
  <c r="C73" i="25"/>
  <c r="Q72" i="25"/>
  <c r="P72" i="25"/>
  <c r="O72" i="25"/>
  <c r="N72" i="25"/>
  <c r="M72" i="25"/>
  <c r="L72" i="25"/>
  <c r="K72" i="25"/>
  <c r="J72" i="25"/>
  <c r="I72" i="25"/>
  <c r="H72" i="25"/>
  <c r="G72" i="25"/>
  <c r="F72" i="25"/>
  <c r="E72" i="25"/>
  <c r="D72" i="25"/>
  <c r="C72" i="25"/>
  <c r="Q71" i="25"/>
  <c r="P71" i="25"/>
  <c r="O71" i="25"/>
  <c r="N71" i="25"/>
  <c r="M71" i="25"/>
  <c r="L71" i="25"/>
  <c r="K71" i="25"/>
  <c r="J71" i="25"/>
  <c r="I71" i="25"/>
  <c r="H71" i="25"/>
  <c r="G71" i="25"/>
  <c r="F71" i="25"/>
  <c r="E71" i="25"/>
  <c r="D71" i="25"/>
  <c r="C71" i="25"/>
  <c r="P70" i="25"/>
  <c r="N70" i="25"/>
  <c r="M70" i="25"/>
  <c r="L70" i="25"/>
  <c r="K70" i="25"/>
  <c r="J70" i="25"/>
  <c r="H70" i="25"/>
  <c r="G70" i="25"/>
  <c r="F70" i="25"/>
  <c r="E70" i="25"/>
  <c r="D70" i="25"/>
  <c r="Q69" i="25"/>
  <c r="P69" i="25"/>
  <c r="O69" i="25"/>
  <c r="N69" i="25"/>
  <c r="M69" i="25"/>
  <c r="L69" i="25"/>
  <c r="K69" i="25"/>
  <c r="J69" i="25"/>
  <c r="I69" i="25"/>
  <c r="H69" i="25"/>
  <c r="G69" i="25"/>
  <c r="F69" i="25"/>
  <c r="E69" i="25"/>
  <c r="D69" i="25"/>
  <c r="C69" i="25"/>
  <c r="Q68" i="25"/>
  <c r="P68" i="25"/>
  <c r="O68" i="25"/>
  <c r="N68" i="25"/>
  <c r="M68" i="25"/>
  <c r="L68" i="25"/>
  <c r="K68" i="25"/>
  <c r="J68" i="25"/>
  <c r="I68" i="25"/>
  <c r="H68" i="25"/>
  <c r="G68" i="25"/>
  <c r="F68" i="25"/>
  <c r="E68" i="25"/>
  <c r="D68" i="25"/>
  <c r="C68" i="25"/>
  <c r="Q67" i="25"/>
  <c r="P67" i="25"/>
  <c r="O67" i="25"/>
  <c r="N67" i="25"/>
  <c r="M67" i="25"/>
  <c r="L67" i="25"/>
  <c r="K67" i="25"/>
  <c r="J67" i="25"/>
  <c r="I67" i="25"/>
  <c r="H67" i="25"/>
  <c r="G67" i="25"/>
  <c r="F67" i="25"/>
  <c r="E67" i="25"/>
  <c r="D67" i="25"/>
  <c r="C67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Q65" i="25"/>
  <c r="P65" i="25"/>
  <c r="O65" i="25"/>
  <c r="N65" i="25"/>
  <c r="M65" i="25"/>
  <c r="L65" i="25"/>
  <c r="K65" i="25"/>
  <c r="J65" i="25"/>
  <c r="I65" i="25"/>
  <c r="H65" i="25"/>
  <c r="G65" i="25"/>
  <c r="F65" i="25"/>
  <c r="E65" i="25"/>
  <c r="D65" i="25"/>
  <c r="C65" i="25"/>
  <c r="Q64" i="25"/>
  <c r="P64" i="25"/>
  <c r="O64" i="25"/>
  <c r="N64" i="25"/>
  <c r="M64" i="25"/>
  <c r="L64" i="25"/>
  <c r="K64" i="25"/>
  <c r="J64" i="25"/>
  <c r="I64" i="25"/>
  <c r="H64" i="25"/>
  <c r="G64" i="25"/>
  <c r="F64" i="25"/>
  <c r="E64" i="25"/>
  <c r="D64" i="25"/>
  <c r="C64" i="25"/>
  <c r="Q63" i="25"/>
  <c r="P63" i="25"/>
  <c r="O63" i="25"/>
  <c r="N63" i="25"/>
  <c r="M63" i="25"/>
  <c r="L63" i="25"/>
  <c r="K63" i="25"/>
  <c r="J63" i="25"/>
  <c r="I63" i="25"/>
  <c r="H63" i="25"/>
  <c r="G63" i="25"/>
  <c r="F63" i="25"/>
  <c r="E63" i="25"/>
  <c r="D63" i="25"/>
  <c r="C63" i="25"/>
  <c r="P62" i="25"/>
  <c r="N62" i="25"/>
  <c r="M62" i="25"/>
  <c r="L62" i="25"/>
  <c r="K62" i="25"/>
  <c r="J62" i="25"/>
  <c r="H62" i="25"/>
  <c r="G62" i="25"/>
  <c r="F62" i="25"/>
  <c r="E62" i="25"/>
  <c r="D62" i="25"/>
  <c r="P61" i="25"/>
  <c r="N61" i="25"/>
  <c r="M61" i="25"/>
  <c r="L61" i="25"/>
  <c r="K61" i="25"/>
  <c r="J61" i="25"/>
  <c r="H61" i="25"/>
  <c r="G61" i="25"/>
  <c r="F61" i="25"/>
  <c r="E61" i="25"/>
  <c r="D61" i="25"/>
  <c r="Q60" i="25"/>
  <c r="P60" i="25"/>
  <c r="O60" i="25"/>
  <c r="N60" i="25"/>
  <c r="M60" i="25"/>
  <c r="L60" i="25"/>
  <c r="K60" i="25"/>
  <c r="J60" i="25"/>
  <c r="I60" i="25"/>
  <c r="H60" i="25"/>
  <c r="G60" i="25"/>
  <c r="F60" i="25"/>
  <c r="E60" i="25"/>
  <c r="D60" i="25"/>
  <c r="C60" i="25"/>
  <c r="Q59" i="25"/>
  <c r="P59" i="25"/>
  <c r="O59" i="25"/>
  <c r="N59" i="25"/>
  <c r="M59" i="25"/>
  <c r="L59" i="25"/>
  <c r="K59" i="25"/>
  <c r="J59" i="25"/>
  <c r="I59" i="25"/>
  <c r="H59" i="25"/>
  <c r="G59" i="25"/>
  <c r="F59" i="25"/>
  <c r="E59" i="25"/>
  <c r="D59" i="25"/>
  <c r="C59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Q57" i="25"/>
  <c r="P57" i="25"/>
  <c r="O57" i="25"/>
  <c r="N57" i="25"/>
  <c r="M57" i="25"/>
  <c r="L57" i="25"/>
  <c r="K57" i="25"/>
  <c r="J57" i="25"/>
  <c r="I57" i="25"/>
  <c r="H57" i="25"/>
  <c r="G57" i="25"/>
  <c r="F57" i="25"/>
  <c r="E57" i="25"/>
  <c r="D57" i="25"/>
  <c r="C57" i="25"/>
  <c r="Q56" i="25"/>
  <c r="P56" i="25"/>
  <c r="O56" i="25"/>
  <c r="N56" i="25"/>
  <c r="M56" i="25"/>
  <c r="L56" i="25"/>
  <c r="K56" i="25"/>
  <c r="J56" i="25"/>
  <c r="I56" i="25"/>
  <c r="H56" i="25"/>
  <c r="G56" i="25"/>
  <c r="F56" i="25"/>
  <c r="E56" i="25"/>
  <c r="D56" i="25"/>
  <c r="C56" i="25"/>
  <c r="Q55" i="25"/>
  <c r="P55" i="25"/>
  <c r="O55" i="25"/>
  <c r="N55" i="25"/>
  <c r="M55" i="25"/>
  <c r="L55" i="25"/>
  <c r="K55" i="25"/>
  <c r="J55" i="25"/>
  <c r="I55" i="25"/>
  <c r="H55" i="25"/>
  <c r="G55" i="25"/>
  <c r="F55" i="25"/>
  <c r="E55" i="25"/>
  <c r="D55" i="25"/>
  <c r="C55" i="25"/>
  <c r="Q54" i="25"/>
  <c r="P54" i="25"/>
  <c r="O54" i="25"/>
  <c r="N54" i="25"/>
  <c r="M54" i="25"/>
  <c r="L54" i="25"/>
  <c r="K54" i="25"/>
  <c r="J54" i="25"/>
  <c r="I54" i="25"/>
  <c r="H54" i="25"/>
  <c r="G54" i="25"/>
  <c r="F54" i="25"/>
  <c r="E54" i="25"/>
  <c r="D54" i="25"/>
  <c r="C54" i="25"/>
  <c r="Q53" i="25"/>
  <c r="P53" i="25"/>
  <c r="O53" i="25"/>
  <c r="N53" i="25"/>
  <c r="M53" i="25"/>
  <c r="L53" i="25"/>
  <c r="K53" i="25"/>
  <c r="J53" i="25"/>
  <c r="I53" i="25"/>
  <c r="H53" i="25"/>
  <c r="G53" i="25"/>
  <c r="F53" i="25"/>
  <c r="E53" i="25"/>
  <c r="D53" i="25"/>
  <c r="C53" i="25"/>
  <c r="P52" i="25"/>
  <c r="N52" i="25"/>
  <c r="M52" i="25"/>
  <c r="L52" i="25"/>
  <c r="K52" i="25"/>
  <c r="J52" i="25"/>
  <c r="H52" i="25"/>
  <c r="G52" i="25"/>
  <c r="F52" i="25"/>
  <c r="E52" i="25"/>
  <c r="D52" i="25"/>
  <c r="Q51" i="25"/>
  <c r="P51" i="25"/>
  <c r="O51" i="25"/>
  <c r="N51" i="25"/>
  <c r="M51" i="25"/>
  <c r="L51" i="25"/>
  <c r="K51" i="25"/>
  <c r="J51" i="25"/>
  <c r="I51" i="25"/>
  <c r="H51" i="25"/>
  <c r="G51" i="25"/>
  <c r="F51" i="25"/>
  <c r="E51" i="25"/>
  <c r="D51" i="25"/>
  <c r="C51" i="25"/>
  <c r="Q50" i="25"/>
  <c r="P50" i="25"/>
  <c r="O50" i="25"/>
  <c r="N50" i="25"/>
  <c r="M50" i="25"/>
  <c r="L50" i="25"/>
  <c r="K50" i="25"/>
  <c r="J50" i="25"/>
  <c r="I50" i="25"/>
  <c r="H50" i="25"/>
  <c r="G50" i="25"/>
  <c r="F50" i="25"/>
  <c r="E50" i="25"/>
  <c r="D50" i="25"/>
  <c r="C50" i="25"/>
  <c r="Q49" i="25"/>
  <c r="P49" i="25"/>
  <c r="O49" i="25"/>
  <c r="N49" i="25"/>
  <c r="M49" i="25"/>
  <c r="L49" i="25"/>
  <c r="K49" i="25"/>
  <c r="J49" i="25"/>
  <c r="I49" i="25"/>
  <c r="H49" i="25"/>
  <c r="G49" i="25"/>
  <c r="F49" i="25"/>
  <c r="E49" i="25"/>
  <c r="D49" i="25"/>
  <c r="C49" i="25"/>
  <c r="Q48" i="25"/>
  <c r="P48" i="25"/>
  <c r="O48" i="25"/>
  <c r="N48" i="25"/>
  <c r="M48" i="25"/>
  <c r="L48" i="25"/>
  <c r="K48" i="25"/>
  <c r="J48" i="25"/>
  <c r="I48" i="25"/>
  <c r="H48" i="25"/>
  <c r="G48" i="25"/>
  <c r="F48" i="25"/>
  <c r="E48" i="25"/>
  <c r="D48" i="25"/>
  <c r="C48" i="25"/>
  <c r="Q47" i="25"/>
  <c r="P47" i="25"/>
  <c r="O47" i="25"/>
  <c r="N47" i="25"/>
  <c r="M47" i="25"/>
  <c r="L47" i="25"/>
  <c r="K47" i="25"/>
  <c r="J47" i="25"/>
  <c r="I47" i="25"/>
  <c r="H47" i="25"/>
  <c r="G47" i="25"/>
  <c r="F47" i="25"/>
  <c r="E47" i="25"/>
  <c r="D47" i="25"/>
  <c r="C47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Q45" i="25"/>
  <c r="P45" i="25"/>
  <c r="O45" i="25"/>
  <c r="N45" i="25"/>
  <c r="M45" i="25"/>
  <c r="L45" i="25"/>
  <c r="K45" i="25"/>
  <c r="J45" i="25"/>
  <c r="I45" i="25"/>
  <c r="H45" i="25"/>
  <c r="G45" i="25"/>
  <c r="F45" i="25"/>
  <c r="E45" i="25"/>
  <c r="D45" i="25"/>
  <c r="C45" i="25"/>
  <c r="Q44" i="25"/>
  <c r="P44" i="25"/>
  <c r="O44" i="25"/>
  <c r="N44" i="25"/>
  <c r="M44" i="25"/>
  <c r="L44" i="25"/>
  <c r="K44" i="25"/>
  <c r="J44" i="25"/>
  <c r="I44" i="25"/>
  <c r="H44" i="25"/>
  <c r="G44" i="25"/>
  <c r="F44" i="25"/>
  <c r="E44" i="25"/>
  <c r="D44" i="25"/>
  <c r="C44" i="25"/>
  <c r="P43" i="25"/>
  <c r="N43" i="25"/>
  <c r="M43" i="25"/>
  <c r="L43" i="25"/>
  <c r="K43" i="25"/>
  <c r="J43" i="25"/>
  <c r="H43" i="25"/>
  <c r="G43" i="25"/>
  <c r="F43" i="25"/>
  <c r="E43" i="25"/>
  <c r="D43" i="25"/>
  <c r="P42" i="25"/>
  <c r="N42" i="25"/>
  <c r="M42" i="25"/>
  <c r="L42" i="25"/>
  <c r="K42" i="25"/>
  <c r="J42" i="25"/>
  <c r="H42" i="25"/>
  <c r="G42" i="25"/>
  <c r="F42" i="25"/>
  <c r="E42" i="25"/>
  <c r="D42" i="25"/>
  <c r="P41" i="25"/>
  <c r="N41" i="25"/>
  <c r="M41" i="25"/>
  <c r="L41" i="25"/>
  <c r="K41" i="25"/>
  <c r="J41" i="25"/>
  <c r="H41" i="25"/>
  <c r="G41" i="25"/>
  <c r="F41" i="25"/>
  <c r="E41" i="25"/>
  <c r="D41" i="25"/>
  <c r="P40" i="25"/>
  <c r="N40" i="25"/>
  <c r="M40" i="25"/>
  <c r="L40" i="25"/>
  <c r="K40" i="25"/>
  <c r="J40" i="25"/>
  <c r="H40" i="25"/>
  <c r="G40" i="25"/>
  <c r="F40" i="25"/>
  <c r="E40" i="25"/>
  <c r="D40" i="25"/>
  <c r="P39" i="25"/>
  <c r="N39" i="25"/>
  <c r="M39" i="25"/>
  <c r="L39" i="25"/>
  <c r="K39" i="25"/>
  <c r="J39" i="25"/>
  <c r="H39" i="25"/>
  <c r="G39" i="25"/>
  <c r="F39" i="25"/>
  <c r="E39" i="25"/>
  <c r="D39" i="25"/>
  <c r="P38" i="25"/>
  <c r="N38" i="25"/>
  <c r="M38" i="25"/>
  <c r="L38" i="25"/>
  <c r="K38" i="25"/>
  <c r="J38" i="25"/>
  <c r="H38" i="25"/>
  <c r="G38" i="25"/>
  <c r="F38" i="25"/>
  <c r="E38" i="25"/>
  <c r="D38" i="25"/>
  <c r="P37" i="25"/>
  <c r="N37" i="25"/>
  <c r="M37" i="25"/>
  <c r="L37" i="25"/>
  <c r="K37" i="25"/>
  <c r="J37" i="25"/>
  <c r="H37" i="25"/>
  <c r="G37" i="25"/>
  <c r="F37" i="25"/>
  <c r="E37" i="25"/>
  <c r="D37" i="25"/>
  <c r="P36" i="25"/>
  <c r="N36" i="25"/>
  <c r="M36" i="25"/>
  <c r="L36" i="25"/>
  <c r="K36" i="25"/>
  <c r="J36" i="25"/>
  <c r="H36" i="25"/>
  <c r="G36" i="25"/>
  <c r="F36" i="25"/>
  <c r="E36" i="25"/>
  <c r="D36" i="25"/>
  <c r="Q35" i="25"/>
  <c r="P35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P34" i="25"/>
  <c r="N34" i="25"/>
  <c r="M34" i="25"/>
  <c r="L34" i="25"/>
  <c r="K34" i="25"/>
  <c r="J34" i="25"/>
  <c r="H34" i="25"/>
  <c r="G34" i="25"/>
  <c r="F34" i="25"/>
  <c r="E34" i="25"/>
  <c r="D34" i="25"/>
  <c r="Q33" i="25"/>
  <c r="P33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Q32" i="25"/>
  <c r="P32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Q31" i="25"/>
  <c r="P31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Q30" i="25"/>
  <c r="P30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Q29" i="25"/>
  <c r="P29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P27" i="25"/>
  <c r="N27" i="25"/>
  <c r="M27" i="25"/>
  <c r="L27" i="25"/>
  <c r="K27" i="25"/>
  <c r="J27" i="25"/>
  <c r="H27" i="25"/>
  <c r="G27" i="25"/>
  <c r="F27" i="25"/>
  <c r="E27" i="25"/>
  <c r="D27" i="25"/>
  <c r="P26" i="25"/>
  <c r="N26" i="25"/>
  <c r="M26" i="25"/>
  <c r="L26" i="25"/>
  <c r="K26" i="25"/>
  <c r="J26" i="25"/>
  <c r="H26" i="25"/>
  <c r="G26" i="25"/>
  <c r="F26" i="25"/>
  <c r="E26" i="25"/>
  <c r="D26" i="25"/>
  <c r="Q25" i="25"/>
  <c r="P25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Q24" i="25"/>
  <c r="P24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Q23" i="25"/>
  <c r="P23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P22" i="25"/>
  <c r="N22" i="25"/>
  <c r="M22" i="25"/>
  <c r="L22" i="25"/>
  <c r="K22" i="25"/>
  <c r="J22" i="25"/>
  <c r="H22" i="25"/>
  <c r="G22" i="25"/>
  <c r="F22" i="25"/>
  <c r="E22" i="25"/>
  <c r="D22" i="25"/>
  <c r="P21" i="25"/>
  <c r="N21" i="25"/>
  <c r="M21" i="25"/>
  <c r="L21" i="25"/>
  <c r="K21" i="25"/>
  <c r="J21" i="25"/>
  <c r="H21" i="25"/>
  <c r="G21" i="25"/>
  <c r="F21" i="25"/>
  <c r="E21" i="25"/>
  <c r="D21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P19" i="25"/>
  <c r="N19" i="25"/>
  <c r="M19" i="25"/>
  <c r="L19" i="25"/>
  <c r="K19" i="25"/>
  <c r="J19" i="25"/>
  <c r="H19" i="25"/>
  <c r="G19" i="25"/>
  <c r="F19" i="25"/>
  <c r="E19" i="25"/>
  <c r="D19" i="25"/>
  <c r="Q18" i="25"/>
  <c r="P18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Q17" i="25"/>
  <c r="P17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Q16" i="25"/>
  <c r="P16" i="25"/>
  <c r="O16" i="25"/>
  <c r="N16" i="25"/>
  <c r="M16" i="25"/>
  <c r="L16" i="25"/>
  <c r="K16" i="25"/>
  <c r="J16" i="25"/>
  <c r="I16" i="25"/>
  <c r="H16" i="25"/>
  <c r="G16" i="25"/>
  <c r="F16" i="25"/>
  <c r="E16" i="25"/>
  <c r="D16" i="25"/>
  <c r="C16" i="25"/>
  <c r="Q15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D15" i="25"/>
  <c r="C15" i="25"/>
  <c r="P14" i="25"/>
  <c r="N14" i="25"/>
  <c r="M14" i="25"/>
  <c r="L14" i="25"/>
  <c r="K14" i="25"/>
  <c r="J14" i="25"/>
  <c r="H14" i="25"/>
  <c r="G14" i="25"/>
  <c r="F14" i="25"/>
  <c r="E14" i="25"/>
  <c r="D14" i="25"/>
  <c r="Q13" i="25"/>
  <c r="P13" i="25"/>
  <c r="O13" i="25"/>
  <c r="N13" i="25"/>
  <c r="M13" i="25"/>
  <c r="L13" i="25"/>
  <c r="K13" i="25"/>
  <c r="J13" i="25"/>
  <c r="I13" i="25"/>
  <c r="H13" i="25"/>
  <c r="G13" i="25"/>
  <c r="F13" i="25"/>
  <c r="E13" i="25"/>
  <c r="D13" i="25"/>
  <c r="C13" i="25"/>
  <c r="Q12" i="25"/>
  <c r="P12" i="25"/>
  <c r="O12" i="25"/>
  <c r="N12" i="25"/>
  <c r="M12" i="25"/>
  <c r="L12" i="25"/>
  <c r="K12" i="25"/>
  <c r="J12" i="25"/>
  <c r="I12" i="25"/>
  <c r="H12" i="25"/>
  <c r="G12" i="25"/>
  <c r="F12" i="25"/>
  <c r="E12" i="25"/>
  <c r="D12" i="25"/>
  <c r="C12" i="25"/>
  <c r="Q11" i="25"/>
  <c r="P11" i="25"/>
  <c r="O11" i="25"/>
  <c r="N11" i="25"/>
  <c r="M11" i="25"/>
  <c r="L11" i="25"/>
  <c r="K11" i="25"/>
  <c r="J11" i="25"/>
  <c r="I11" i="25"/>
  <c r="H11" i="25"/>
  <c r="G11" i="25"/>
  <c r="F11" i="25"/>
  <c r="E11" i="25"/>
  <c r="D11" i="25"/>
  <c r="C11" i="25"/>
  <c r="Q10" i="25"/>
  <c r="P10" i="25"/>
  <c r="O10" i="25"/>
  <c r="N10" i="25"/>
  <c r="M10" i="25"/>
  <c r="L10" i="25"/>
  <c r="K10" i="25"/>
  <c r="J10" i="25"/>
  <c r="I10" i="25"/>
  <c r="H10" i="25"/>
  <c r="G10" i="25"/>
  <c r="F10" i="25"/>
  <c r="E10" i="25"/>
  <c r="D10" i="25"/>
  <c r="C10" i="25"/>
  <c r="Q9" i="25"/>
  <c r="P9" i="25"/>
  <c r="O9" i="25"/>
  <c r="N9" i="25"/>
  <c r="M9" i="25"/>
  <c r="L9" i="25"/>
  <c r="K9" i="25"/>
  <c r="J9" i="25"/>
  <c r="I9" i="25"/>
  <c r="H9" i="25"/>
  <c r="G9" i="25"/>
  <c r="F9" i="25"/>
  <c r="E9" i="25"/>
  <c r="D9" i="25"/>
  <c r="C9" i="25"/>
  <c r="Q8" i="25"/>
  <c r="P8" i="25"/>
  <c r="O8" i="25"/>
  <c r="N8" i="25"/>
  <c r="M8" i="25"/>
  <c r="L8" i="25"/>
  <c r="K8" i="25"/>
  <c r="J8" i="25"/>
  <c r="I8" i="25"/>
  <c r="H8" i="25"/>
  <c r="G8" i="25"/>
  <c r="F8" i="25"/>
  <c r="E8" i="25"/>
  <c r="D8" i="25"/>
  <c r="C8" i="25"/>
  <c r="Q7" i="25"/>
  <c r="P7" i="25"/>
  <c r="O7" i="25"/>
  <c r="N7" i="25"/>
  <c r="M7" i="25"/>
  <c r="L7" i="25"/>
  <c r="K7" i="25"/>
  <c r="J7" i="25"/>
  <c r="I7" i="25"/>
  <c r="H7" i="25"/>
  <c r="G7" i="25"/>
  <c r="F7" i="25"/>
  <c r="E7" i="25"/>
  <c r="D7" i="25"/>
  <c r="C7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Q5" i="25"/>
  <c r="P5" i="25"/>
  <c r="O5" i="25"/>
  <c r="N5" i="25"/>
  <c r="M5" i="25"/>
  <c r="L5" i="25"/>
  <c r="K5" i="25"/>
  <c r="J5" i="25"/>
  <c r="I5" i="25"/>
  <c r="H5" i="25"/>
  <c r="G5" i="25"/>
  <c r="F5" i="25"/>
  <c r="E5" i="25"/>
  <c r="D5" i="25"/>
  <c r="C5" i="25"/>
  <c r="P4" i="25"/>
  <c r="N4" i="25"/>
  <c r="M4" i="25"/>
  <c r="L4" i="25"/>
  <c r="K4" i="25"/>
  <c r="J4" i="25"/>
  <c r="H4" i="25"/>
  <c r="G4" i="25"/>
  <c r="F4" i="25"/>
  <c r="E4" i="25"/>
  <c r="D4" i="25"/>
  <c r="O441" i="21"/>
  <c r="N441" i="21"/>
  <c r="M441" i="21"/>
  <c r="K441" i="21"/>
  <c r="H441" i="21"/>
  <c r="G441" i="21"/>
  <c r="F441" i="21"/>
  <c r="E441" i="21"/>
  <c r="D441" i="21"/>
  <c r="B441" i="21"/>
  <c r="R440" i="21"/>
  <c r="Q440" i="21"/>
  <c r="P440" i="21"/>
  <c r="O440" i="21"/>
  <c r="N440" i="21"/>
  <c r="M440" i="21"/>
  <c r="L440" i="21"/>
  <c r="K440" i="21"/>
  <c r="J440" i="21"/>
  <c r="I440" i="21"/>
  <c r="H440" i="21"/>
  <c r="G440" i="21"/>
  <c r="F440" i="21"/>
  <c r="E440" i="21"/>
  <c r="D440" i="21"/>
  <c r="C440" i="21"/>
  <c r="B440" i="21"/>
  <c r="R439" i="21"/>
  <c r="Q439" i="21"/>
  <c r="P439" i="21"/>
  <c r="O439" i="21"/>
  <c r="N439" i="21"/>
  <c r="M439" i="21"/>
  <c r="L439" i="21"/>
  <c r="K439" i="21"/>
  <c r="J439" i="21"/>
  <c r="I439" i="21"/>
  <c r="H439" i="21"/>
  <c r="G439" i="21"/>
  <c r="F439" i="21"/>
  <c r="E439" i="21"/>
  <c r="D439" i="21"/>
  <c r="C439" i="21"/>
  <c r="B439" i="21"/>
  <c r="R438" i="21"/>
  <c r="Q438" i="21"/>
  <c r="P438" i="21"/>
  <c r="O438" i="21"/>
  <c r="N438" i="21"/>
  <c r="M438" i="21"/>
  <c r="L438" i="21"/>
  <c r="K438" i="21"/>
  <c r="J438" i="21"/>
  <c r="I438" i="21"/>
  <c r="H438" i="21"/>
  <c r="G438" i="21"/>
  <c r="F438" i="21"/>
  <c r="E438" i="21"/>
  <c r="D438" i="21"/>
  <c r="C438" i="21"/>
  <c r="B438" i="21"/>
  <c r="O437" i="21"/>
  <c r="N437" i="21"/>
  <c r="M437" i="21"/>
  <c r="K437" i="21"/>
  <c r="H437" i="21"/>
  <c r="G437" i="21"/>
  <c r="F437" i="21"/>
  <c r="E437" i="21"/>
  <c r="D437" i="21"/>
  <c r="B437" i="21"/>
  <c r="R436" i="21"/>
  <c r="Q436" i="21"/>
  <c r="P436" i="21"/>
  <c r="O436" i="21"/>
  <c r="N436" i="21"/>
  <c r="M436" i="21"/>
  <c r="L436" i="21"/>
  <c r="K436" i="21"/>
  <c r="J436" i="21"/>
  <c r="I436" i="21"/>
  <c r="H436" i="21"/>
  <c r="G436" i="21"/>
  <c r="F436" i="21"/>
  <c r="E436" i="21"/>
  <c r="D436" i="21"/>
  <c r="C436" i="21"/>
  <c r="B436" i="21"/>
  <c r="R435" i="21"/>
  <c r="Q435" i="21"/>
  <c r="P435" i="21"/>
  <c r="O435" i="21"/>
  <c r="N435" i="21"/>
  <c r="M435" i="21"/>
  <c r="L435" i="21"/>
  <c r="K435" i="21"/>
  <c r="J435" i="21"/>
  <c r="I435" i="21"/>
  <c r="H435" i="21"/>
  <c r="G435" i="21"/>
  <c r="F435" i="21"/>
  <c r="E435" i="21"/>
  <c r="D435" i="21"/>
  <c r="C435" i="21"/>
  <c r="B435" i="21"/>
  <c r="O434" i="21"/>
  <c r="N434" i="21"/>
  <c r="M434" i="21"/>
  <c r="K434" i="21"/>
  <c r="H434" i="21"/>
  <c r="G434" i="21"/>
  <c r="F434" i="21"/>
  <c r="E434" i="21"/>
  <c r="D434" i="21"/>
  <c r="B434" i="21"/>
  <c r="R433" i="21"/>
  <c r="Q433" i="21"/>
  <c r="P433" i="21"/>
  <c r="O433" i="21"/>
  <c r="N433" i="21"/>
  <c r="M433" i="21"/>
  <c r="L433" i="21"/>
  <c r="K433" i="21"/>
  <c r="J433" i="21"/>
  <c r="I433" i="21"/>
  <c r="H433" i="21"/>
  <c r="G433" i="21"/>
  <c r="F433" i="21"/>
  <c r="E433" i="21"/>
  <c r="D433" i="21"/>
  <c r="C433" i="21"/>
  <c r="B433" i="21"/>
  <c r="O432" i="21"/>
  <c r="N432" i="21"/>
  <c r="M432" i="21"/>
  <c r="K432" i="21"/>
  <c r="H432" i="21"/>
  <c r="G432" i="21"/>
  <c r="F432" i="21"/>
  <c r="E432" i="21"/>
  <c r="D432" i="21"/>
  <c r="B432" i="21"/>
  <c r="R431" i="21"/>
  <c r="Q431" i="21"/>
  <c r="P431" i="21"/>
  <c r="O431" i="21"/>
  <c r="N431" i="21"/>
  <c r="M431" i="21"/>
  <c r="L431" i="21"/>
  <c r="K431" i="21"/>
  <c r="J431" i="21"/>
  <c r="I431" i="21"/>
  <c r="H431" i="21"/>
  <c r="G431" i="21"/>
  <c r="F431" i="21"/>
  <c r="E431" i="21"/>
  <c r="D431" i="21"/>
  <c r="C431" i="21"/>
  <c r="B431" i="21"/>
  <c r="R430" i="21"/>
  <c r="Q430" i="21"/>
  <c r="P430" i="21"/>
  <c r="O430" i="21"/>
  <c r="N430" i="21"/>
  <c r="M430" i="21"/>
  <c r="L430" i="21"/>
  <c r="K430" i="21"/>
  <c r="J430" i="21"/>
  <c r="I430" i="21"/>
  <c r="H430" i="21"/>
  <c r="G430" i="21"/>
  <c r="F430" i="21"/>
  <c r="E430" i="21"/>
  <c r="D430" i="21"/>
  <c r="C430" i="21"/>
  <c r="B430" i="21"/>
  <c r="O429" i="21"/>
  <c r="N429" i="21"/>
  <c r="M429" i="21"/>
  <c r="K429" i="21"/>
  <c r="H429" i="21"/>
  <c r="G429" i="21"/>
  <c r="F429" i="21"/>
  <c r="E429" i="21"/>
  <c r="D429" i="21"/>
  <c r="B429" i="21"/>
  <c r="O428" i="21"/>
  <c r="N428" i="21"/>
  <c r="M428" i="21"/>
  <c r="K428" i="21"/>
  <c r="H428" i="21"/>
  <c r="G428" i="21"/>
  <c r="F428" i="21"/>
  <c r="E428" i="21"/>
  <c r="D428" i="21"/>
  <c r="B428" i="21"/>
  <c r="O427" i="21"/>
  <c r="N427" i="21"/>
  <c r="M427" i="21"/>
  <c r="K427" i="21"/>
  <c r="H427" i="21"/>
  <c r="G427" i="21"/>
  <c r="F427" i="21"/>
  <c r="E427" i="21"/>
  <c r="D427" i="21"/>
  <c r="B427" i="21"/>
  <c r="R426" i="21"/>
  <c r="Q426" i="21"/>
  <c r="P426" i="21"/>
  <c r="O426" i="21"/>
  <c r="N426" i="21"/>
  <c r="M426" i="21"/>
  <c r="L426" i="21"/>
  <c r="K426" i="21"/>
  <c r="J426" i="21"/>
  <c r="I426" i="21"/>
  <c r="H426" i="21"/>
  <c r="G426" i="21"/>
  <c r="F426" i="21"/>
  <c r="E426" i="21"/>
  <c r="D426" i="21"/>
  <c r="C426" i="21"/>
  <c r="B426" i="21"/>
  <c r="R425" i="21"/>
  <c r="Q425" i="21"/>
  <c r="P425" i="21"/>
  <c r="O425" i="21"/>
  <c r="N425" i="21"/>
  <c r="M425" i="21"/>
  <c r="L425" i="21"/>
  <c r="K425" i="21"/>
  <c r="J425" i="21"/>
  <c r="I425" i="21"/>
  <c r="H425" i="21"/>
  <c r="G425" i="21"/>
  <c r="F425" i="21"/>
  <c r="E425" i="21"/>
  <c r="D425" i="21"/>
  <c r="C425" i="21"/>
  <c r="B425" i="21"/>
  <c r="R424" i="21"/>
  <c r="Q424" i="21"/>
  <c r="P424" i="21"/>
  <c r="O424" i="21"/>
  <c r="N424" i="21"/>
  <c r="M424" i="21"/>
  <c r="L424" i="21"/>
  <c r="K424" i="21"/>
  <c r="J424" i="21"/>
  <c r="I424" i="21"/>
  <c r="H424" i="21"/>
  <c r="G424" i="21"/>
  <c r="F424" i="21"/>
  <c r="E424" i="21"/>
  <c r="D424" i="21"/>
  <c r="C424" i="21"/>
  <c r="B424" i="21"/>
  <c r="O423" i="21"/>
  <c r="N423" i="21"/>
  <c r="M423" i="21"/>
  <c r="K423" i="21"/>
  <c r="H423" i="21"/>
  <c r="G423" i="21"/>
  <c r="F423" i="21"/>
  <c r="E423" i="21"/>
  <c r="D423" i="21"/>
  <c r="B423" i="21"/>
  <c r="R422" i="21"/>
  <c r="Q422" i="21"/>
  <c r="P422" i="21"/>
  <c r="O422" i="21"/>
  <c r="N422" i="21"/>
  <c r="M422" i="21"/>
  <c r="L422" i="21"/>
  <c r="K422" i="21"/>
  <c r="J422" i="21"/>
  <c r="I422" i="21"/>
  <c r="H422" i="21"/>
  <c r="G422" i="21"/>
  <c r="F422" i="21"/>
  <c r="E422" i="21"/>
  <c r="D422" i="21"/>
  <c r="C422" i="21"/>
  <c r="B422" i="21"/>
  <c r="R421" i="21"/>
  <c r="Q421" i="21"/>
  <c r="P421" i="21"/>
  <c r="O421" i="21"/>
  <c r="N421" i="21"/>
  <c r="M421" i="21"/>
  <c r="L421" i="21"/>
  <c r="K421" i="21"/>
  <c r="J421" i="21"/>
  <c r="I421" i="21"/>
  <c r="H421" i="21"/>
  <c r="G421" i="21"/>
  <c r="F421" i="21"/>
  <c r="E421" i="21"/>
  <c r="D421" i="21"/>
  <c r="C421" i="21"/>
  <c r="B421" i="21"/>
  <c r="R420" i="21"/>
  <c r="Q420" i="21"/>
  <c r="P420" i="21"/>
  <c r="O420" i="21"/>
  <c r="N420" i="21"/>
  <c r="M420" i="21"/>
  <c r="L420" i="21"/>
  <c r="K420" i="21"/>
  <c r="J420" i="21"/>
  <c r="I420" i="21"/>
  <c r="H420" i="21"/>
  <c r="G420" i="21"/>
  <c r="F420" i="21"/>
  <c r="E420" i="21"/>
  <c r="D420" i="21"/>
  <c r="C420" i="21"/>
  <c r="B420" i="21"/>
  <c r="O419" i="21"/>
  <c r="N419" i="21"/>
  <c r="M419" i="21"/>
  <c r="K419" i="21"/>
  <c r="H419" i="21"/>
  <c r="G419" i="21"/>
  <c r="F419" i="21"/>
  <c r="E419" i="21"/>
  <c r="D419" i="21"/>
  <c r="B419" i="21"/>
  <c r="R418" i="21"/>
  <c r="Q418" i="21"/>
  <c r="P418" i="21"/>
  <c r="O418" i="21"/>
  <c r="N418" i="21"/>
  <c r="M418" i="21"/>
  <c r="L418" i="21"/>
  <c r="K418" i="21"/>
  <c r="J418" i="21"/>
  <c r="I418" i="21"/>
  <c r="H418" i="21"/>
  <c r="G418" i="21"/>
  <c r="F418" i="21"/>
  <c r="E418" i="21"/>
  <c r="D418" i="21"/>
  <c r="C418" i="21"/>
  <c r="B418" i="21"/>
  <c r="R417" i="21"/>
  <c r="Q417" i="21"/>
  <c r="P417" i="21"/>
  <c r="O417" i="21"/>
  <c r="N417" i="21"/>
  <c r="M417" i="21"/>
  <c r="L417" i="21"/>
  <c r="K417" i="21"/>
  <c r="J417" i="21"/>
  <c r="I417" i="21"/>
  <c r="H417" i="21"/>
  <c r="G417" i="21"/>
  <c r="F417" i="21"/>
  <c r="E417" i="21"/>
  <c r="D417" i="21"/>
  <c r="C417" i="21"/>
  <c r="B417" i="21"/>
  <c r="O416" i="21"/>
  <c r="N416" i="21"/>
  <c r="M416" i="21"/>
  <c r="K416" i="21"/>
  <c r="H416" i="21"/>
  <c r="G416" i="21"/>
  <c r="F416" i="21"/>
  <c r="E416" i="21"/>
  <c r="D416" i="21"/>
  <c r="B416" i="21"/>
  <c r="R415" i="21"/>
  <c r="Q415" i="21"/>
  <c r="P415" i="21"/>
  <c r="O415" i="21"/>
  <c r="N415" i="21"/>
  <c r="M415" i="21"/>
  <c r="L415" i="21"/>
  <c r="K415" i="21"/>
  <c r="J415" i="21"/>
  <c r="I415" i="21"/>
  <c r="H415" i="21"/>
  <c r="G415" i="21"/>
  <c r="F415" i="21"/>
  <c r="E415" i="21"/>
  <c r="D415" i="21"/>
  <c r="C415" i="21"/>
  <c r="B415" i="21"/>
  <c r="R414" i="21"/>
  <c r="Q414" i="21"/>
  <c r="P414" i="21"/>
  <c r="O414" i="21"/>
  <c r="N414" i="21"/>
  <c r="M414" i="21"/>
  <c r="L414" i="21"/>
  <c r="K414" i="21"/>
  <c r="J414" i="21"/>
  <c r="I414" i="21"/>
  <c r="H414" i="21"/>
  <c r="G414" i="21"/>
  <c r="F414" i="21"/>
  <c r="E414" i="21"/>
  <c r="D414" i="21"/>
  <c r="C414" i="21"/>
  <c r="B414" i="21"/>
  <c r="R413" i="21"/>
  <c r="Q413" i="21"/>
  <c r="P413" i="21"/>
  <c r="O413" i="21"/>
  <c r="N413" i="21"/>
  <c r="M413" i="21"/>
  <c r="L413" i="21"/>
  <c r="K413" i="21"/>
  <c r="J413" i="21"/>
  <c r="I413" i="21"/>
  <c r="H413" i="21"/>
  <c r="G413" i="21"/>
  <c r="F413" i="21"/>
  <c r="E413" i="21"/>
  <c r="D413" i="21"/>
  <c r="C413" i="21"/>
  <c r="B413" i="21"/>
  <c r="O412" i="21"/>
  <c r="N412" i="21"/>
  <c r="M412" i="21"/>
  <c r="K412" i="21"/>
  <c r="H412" i="21"/>
  <c r="G412" i="21"/>
  <c r="F412" i="21"/>
  <c r="E412" i="21"/>
  <c r="D412" i="21"/>
  <c r="B412" i="21"/>
  <c r="O411" i="21"/>
  <c r="N411" i="21"/>
  <c r="M411" i="21"/>
  <c r="K411" i="21"/>
  <c r="H411" i="21"/>
  <c r="G411" i="21"/>
  <c r="F411" i="21"/>
  <c r="E411" i="21"/>
  <c r="D411" i="21"/>
  <c r="B411" i="21"/>
  <c r="R410" i="21"/>
  <c r="Q410" i="21"/>
  <c r="P410" i="21"/>
  <c r="O410" i="21"/>
  <c r="N410" i="21"/>
  <c r="M410" i="21"/>
  <c r="L410" i="21"/>
  <c r="K410" i="21"/>
  <c r="J410" i="21"/>
  <c r="I410" i="21"/>
  <c r="H410" i="21"/>
  <c r="G410" i="21"/>
  <c r="F410" i="21"/>
  <c r="E410" i="21"/>
  <c r="D410" i="21"/>
  <c r="C410" i="21"/>
  <c r="B410" i="21"/>
  <c r="O409" i="21"/>
  <c r="N409" i="21"/>
  <c r="M409" i="21"/>
  <c r="K409" i="21"/>
  <c r="H409" i="21"/>
  <c r="G409" i="21"/>
  <c r="F409" i="21"/>
  <c r="E409" i="21"/>
  <c r="D409" i="21"/>
  <c r="B409" i="21"/>
  <c r="R408" i="21"/>
  <c r="Q408" i="21"/>
  <c r="P408" i="21"/>
  <c r="O408" i="21"/>
  <c r="N408" i="21"/>
  <c r="M408" i="21"/>
  <c r="L408" i="21"/>
  <c r="K408" i="21"/>
  <c r="J408" i="21"/>
  <c r="I408" i="21"/>
  <c r="H408" i="21"/>
  <c r="G408" i="21"/>
  <c r="F408" i="21"/>
  <c r="E408" i="21"/>
  <c r="D408" i="21"/>
  <c r="C408" i="21"/>
  <c r="B408" i="21"/>
  <c r="R407" i="21"/>
  <c r="Q407" i="21"/>
  <c r="P407" i="21"/>
  <c r="O407" i="21"/>
  <c r="N407" i="21"/>
  <c r="M407" i="21"/>
  <c r="L407" i="21"/>
  <c r="K407" i="21"/>
  <c r="J407" i="21"/>
  <c r="I407" i="21"/>
  <c r="H407" i="21"/>
  <c r="G407" i="21"/>
  <c r="F407" i="21"/>
  <c r="E407" i="21"/>
  <c r="D407" i="21"/>
  <c r="C407" i="21"/>
  <c r="B407" i="21"/>
  <c r="R406" i="21"/>
  <c r="Q406" i="21"/>
  <c r="P406" i="21"/>
  <c r="O406" i="21"/>
  <c r="N406" i="21"/>
  <c r="M406" i="21"/>
  <c r="L406" i="21"/>
  <c r="K406" i="21"/>
  <c r="J406" i="21"/>
  <c r="I406" i="21"/>
  <c r="H406" i="21"/>
  <c r="G406" i="21"/>
  <c r="F406" i="21"/>
  <c r="E406" i="21"/>
  <c r="D406" i="21"/>
  <c r="C406" i="21"/>
  <c r="B406" i="21"/>
  <c r="R405" i="21"/>
  <c r="Q405" i="21"/>
  <c r="P405" i="21"/>
  <c r="O405" i="21"/>
  <c r="N405" i="21"/>
  <c r="M405" i="21"/>
  <c r="L405" i="21"/>
  <c r="K405" i="21"/>
  <c r="J405" i="21"/>
  <c r="I405" i="21"/>
  <c r="H405" i="21"/>
  <c r="G405" i="21"/>
  <c r="F405" i="21"/>
  <c r="E405" i="21"/>
  <c r="D405" i="21"/>
  <c r="C405" i="21"/>
  <c r="B405" i="21"/>
  <c r="R404" i="21"/>
  <c r="Q404" i="21"/>
  <c r="P404" i="21"/>
  <c r="O404" i="21"/>
  <c r="N404" i="21"/>
  <c r="M404" i="21"/>
  <c r="L404" i="21"/>
  <c r="K404" i="21"/>
  <c r="J404" i="21"/>
  <c r="I404" i="21"/>
  <c r="H404" i="21"/>
  <c r="G404" i="21"/>
  <c r="F404" i="21"/>
  <c r="E404" i="21"/>
  <c r="D404" i="21"/>
  <c r="C404" i="21"/>
  <c r="B404" i="21"/>
  <c r="R403" i="21"/>
  <c r="Q403" i="21"/>
  <c r="P403" i="21"/>
  <c r="O403" i="21"/>
  <c r="N403" i="21"/>
  <c r="M403" i="21"/>
  <c r="L403" i="21"/>
  <c r="K403" i="21"/>
  <c r="J403" i="21"/>
  <c r="I403" i="21"/>
  <c r="H403" i="21"/>
  <c r="G403" i="21"/>
  <c r="F403" i="21"/>
  <c r="E403" i="21"/>
  <c r="D403" i="21"/>
  <c r="C403" i="21"/>
  <c r="B403" i="21"/>
  <c r="R402" i="21"/>
  <c r="Q402" i="21"/>
  <c r="P402" i="21"/>
  <c r="O402" i="21"/>
  <c r="N402" i="21"/>
  <c r="M402" i="21"/>
  <c r="L402" i="21"/>
  <c r="K402" i="21"/>
  <c r="J402" i="21"/>
  <c r="I402" i="21"/>
  <c r="H402" i="21"/>
  <c r="G402" i="21"/>
  <c r="F402" i="21"/>
  <c r="E402" i="21"/>
  <c r="D402" i="21"/>
  <c r="C402" i="21"/>
  <c r="B402" i="21"/>
  <c r="O401" i="21"/>
  <c r="N401" i="21"/>
  <c r="M401" i="21"/>
  <c r="K401" i="21"/>
  <c r="H401" i="21"/>
  <c r="G401" i="21"/>
  <c r="F401" i="21"/>
  <c r="E401" i="21"/>
  <c r="D401" i="21"/>
  <c r="B401" i="21"/>
  <c r="R400" i="21"/>
  <c r="Q400" i="21"/>
  <c r="P400" i="21"/>
  <c r="O400" i="21"/>
  <c r="N400" i="21"/>
  <c r="M400" i="21"/>
  <c r="L400" i="21"/>
  <c r="K400" i="21"/>
  <c r="J400" i="21"/>
  <c r="I400" i="21"/>
  <c r="H400" i="21"/>
  <c r="G400" i="21"/>
  <c r="F400" i="21"/>
  <c r="E400" i="21"/>
  <c r="D400" i="21"/>
  <c r="C400" i="21"/>
  <c r="B400" i="21"/>
  <c r="O399" i="21"/>
  <c r="N399" i="21"/>
  <c r="M399" i="21"/>
  <c r="K399" i="21"/>
  <c r="H399" i="21"/>
  <c r="G399" i="21"/>
  <c r="F399" i="21"/>
  <c r="E399" i="21"/>
  <c r="D399" i="21"/>
  <c r="B399" i="21"/>
  <c r="R398" i="21"/>
  <c r="Q398" i="21"/>
  <c r="P398" i="21"/>
  <c r="O398" i="21"/>
  <c r="N398" i="21"/>
  <c r="M398" i="21"/>
  <c r="L398" i="21"/>
  <c r="K398" i="21"/>
  <c r="J398" i="21"/>
  <c r="I398" i="21"/>
  <c r="H398" i="21"/>
  <c r="G398" i="21"/>
  <c r="F398" i="21"/>
  <c r="E398" i="21"/>
  <c r="D398" i="21"/>
  <c r="C398" i="21"/>
  <c r="B398" i="21"/>
  <c r="R397" i="21"/>
  <c r="Q397" i="21"/>
  <c r="P397" i="21"/>
  <c r="O397" i="21"/>
  <c r="N397" i="21"/>
  <c r="M397" i="21"/>
  <c r="L397" i="21"/>
  <c r="K397" i="21"/>
  <c r="J397" i="21"/>
  <c r="I397" i="21"/>
  <c r="H397" i="21"/>
  <c r="G397" i="21"/>
  <c r="F397" i="21"/>
  <c r="E397" i="21"/>
  <c r="D397" i="21"/>
  <c r="C397" i="21"/>
  <c r="B397" i="21"/>
  <c r="O396" i="21"/>
  <c r="N396" i="21"/>
  <c r="M396" i="21"/>
  <c r="K396" i="21"/>
  <c r="H396" i="21"/>
  <c r="G396" i="21"/>
  <c r="F396" i="21"/>
  <c r="E396" i="21"/>
  <c r="D396" i="21"/>
  <c r="B396" i="21"/>
  <c r="R395" i="21"/>
  <c r="Q395" i="21"/>
  <c r="P395" i="21"/>
  <c r="O395" i="21"/>
  <c r="N395" i="21"/>
  <c r="M395" i="21"/>
  <c r="L395" i="21"/>
  <c r="K395" i="21"/>
  <c r="J395" i="21"/>
  <c r="I395" i="21"/>
  <c r="H395" i="21"/>
  <c r="G395" i="21"/>
  <c r="F395" i="21"/>
  <c r="E395" i="21"/>
  <c r="D395" i="21"/>
  <c r="C395" i="21"/>
  <c r="B395" i="21"/>
  <c r="O394" i="21"/>
  <c r="N394" i="21"/>
  <c r="M394" i="21"/>
  <c r="K394" i="21"/>
  <c r="H394" i="21"/>
  <c r="G394" i="21"/>
  <c r="F394" i="21"/>
  <c r="E394" i="21"/>
  <c r="D394" i="21"/>
  <c r="B394" i="21"/>
  <c r="O393" i="21"/>
  <c r="N393" i="21"/>
  <c r="M393" i="21"/>
  <c r="K393" i="21"/>
  <c r="H393" i="21"/>
  <c r="G393" i="21"/>
  <c r="F393" i="21"/>
  <c r="E393" i="21"/>
  <c r="D393" i="21"/>
  <c r="B393" i="21"/>
  <c r="R392" i="21"/>
  <c r="Q392" i="21"/>
  <c r="P392" i="21"/>
  <c r="O392" i="21"/>
  <c r="N392" i="21"/>
  <c r="M392" i="21"/>
  <c r="L392" i="21"/>
  <c r="K392" i="21"/>
  <c r="J392" i="21"/>
  <c r="I392" i="21"/>
  <c r="H392" i="21"/>
  <c r="G392" i="21"/>
  <c r="F392" i="21"/>
  <c r="E392" i="21"/>
  <c r="D392" i="21"/>
  <c r="C392" i="21"/>
  <c r="B392" i="21"/>
  <c r="R391" i="21"/>
  <c r="Q391" i="21"/>
  <c r="P391" i="21"/>
  <c r="O391" i="21"/>
  <c r="N391" i="21"/>
  <c r="M391" i="21"/>
  <c r="L391" i="21"/>
  <c r="K391" i="21"/>
  <c r="J391" i="21"/>
  <c r="I391" i="21"/>
  <c r="H391" i="21"/>
  <c r="G391" i="21"/>
  <c r="F391" i="21"/>
  <c r="E391" i="21"/>
  <c r="D391" i="21"/>
  <c r="C391" i="21"/>
  <c r="B391" i="21"/>
  <c r="R390" i="21"/>
  <c r="Q390" i="21"/>
  <c r="P390" i="21"/>
  <c r="O390" i="21"/>
  <c r="N390" i="21"/>
  <c r="M390" i="21"/>
  <c r="L390" i="21"/>
  <c r="K390" i="21"/>
  <c r="J390" i="21"/>
  <c r="I390" i="21"/>
  <c r="H390" i="21"/>
  <c r="G390" i="21"/>
  <c r="F390" i="21"/>
  <c r="E390" i="21"/>
  <c r="D390" i="21"/>
  <c r="C390" i="21"/>
  <c r="B390" i="21"/>
  <c r="R389" i="21"/>
  <c r="Q389" i="21"/>
  <c r="P389" i="21"/>
  <c r="O389" i="21"/>
  <c r="N389" i="21"/>
  <c r="M389" i="21"/>
  <c r="L389" i="21"/>
  <c r="K389" i="21"/>
  <c r="J389" i="21"/>
  <c r="I389" i="21"/>
  <c r="H389" i="21"/>
  <c r="G389" i="21"/>
  <c r="F389" i="21"/>
  <c r="E389" i="21"/>
  <c r="D389" i="21"/>
  <c r="C389" i="21"/>
  <c r="B389" i="21"/>
  <c r="R388" i="21"/>
  <c r="Q388" i="21"/>
  <c r="P388" i="21"/>
  <c r="O388" i="21"/>
  <c r="N388" i="21"/>
  <c r="M388" i="21"/>
  <c r="L388" i="21"/>
  <c r="K388" i="21"/>
  <c r="J388" i="21"/>
  <c r="I388" i="21"/>
  <c r="H388" i="21"/>
  <c r="G388" i="21"/>
  <c r="F388" i="21"/>
  <c r="E388" i="21"/>
  <c r="D388" i="21"/>
  <c r="C388" i="21"/>
  <c r="B388" i="21"/>
  <c r="R387" i="21"/>
  <c r="Q387" i="21"/>
  <c r="P387" i="21"/>
  <c r="O387" i="21"/>
  <c r="N387" i="21"/>
  <c r="M387" i="21"/>
  <c r="L387" i="21"/>
  <c r="K387" i="21"/>
  <c r="J387" i="21"/>
  <c r="I387" i="21"/>
  <c r="H387" i="21"/>
  <c r="G387" i="21"/>
  <c r="F387" i="21"/>
  <c r="E387" i="21"/>
  <c r="D387" i="21"/>
  <c r="C387" i="21"/>
  <c r="B387" i="21"/>
  <c r="R386" i="21"/>
  <c r="Q386" i="21"/>
  <c r="P386" i="21"/>
  <c r="O386" i="21"/>
  <c r="N386" i="21"/>
  <c r="M386" i="21"/>
  <c r="L386" i="21"/>
  <c r="K386" i="21"/>
  <c r="J386" i="21"/>
  <c r="I386" i="21"/>
  <c r="H386" i="21"/>
  <c r="G386" i="21"/>
  <c r="F386" i="21"/>
  <c r="E386" i="21"/>
  <c r="D386" i="21"/>
  <c r="C386" i="21"/>
  <c r="B386" i="21"/>
  <c r="O385" i="21"/>
  <c r="N385" i="21"/>
  <c r="M385" i="21"/>
  <c r="K385" i="21"/>
  <c r="H385" i="21"/>
  <c r="G385" i="21"/>
  <c r="F385" i="21"/>
  <c r="E385" i="21"/>
  <c r="D385" i="21"/>
  <c r="B385" i="21"/>
  <c r="R384" i="21"/>
  <c r="Q384" i="21"/>
  <c r="P384" i="21"/>
  <c r="O384" i="21"/>
  <c r="N384" i="21"/>
  <c r="M384" i="21"/>
  <c r="L384" i="21"/>
  <c r="K384" i="21"/>
  <c r="J384" i="21"/>
  <c r="I384" i="21"/>
  <c r="H384" i="21"/>
  <c r="G384" i="21"/>
  <c r="F384" i="21"/>
  <c r="E384" i="21"/>
  <c r="D384" i="21"/>
  <c r="C384" i="21"/>
  <c r="B384" i="21"/>
  <c r="R383" i="21"/>
  <c r="Q383" i="21"/>
  <c r="P383" i="21"/>
  <c r="O383" i="21"/>
  <c r="N383" i="21"/>
  <c r="M383" i="21"/>
  <c r="L383" i="21"/>
  <c r="K383" i="21"/>
  <c r="J383" i="21"/>
  <c r="I383" i="21"/>
  <c r="H383" i="21"/>
  <c r="G383" i="21"/>
  <c r="F383" i="21"/>
  <c r="E383" i="21"/>
  <c r="D383" i="21"/>
  <c r="C383" i="21"/>
  <c r="B383" i="21"/>
  <c r="O382" i="21"/>
  <c r="N382" i="21"/>
  <c r="M382" i="21"/>
  <c r="K382" i="21"/>
  <c r="H382" i="21"/>
  <c r="G382" i="21"/>
  <c r="F382" i="21"/>
  <c r="E382" i="21"/>
  <c r="D382" i="21"/>
  <c r="B382" i="21"/>
  <c r="R381" i="21"/>
  <c r="Q381" i="21"/>
  <c r="P381" i="21"/>
  <c r="O381" i="21"/>
  <c r="N381" i="21"/>
  <c r="M381" i="21"/>
  <c r="L381" i="21"/>
  <c r="K381" i="21"/>
  <c r="J381" i="21"/>
  <c r="I381" i="21"/>
  <c r="H381" i="21"/>
  <c r="G381" i="21"/>
  <c r="F381" i="21"/>
  <c r="E381" i="21"/>
  <c r="D381" i="21"/>
  <c r="C381" i="21"/>
  <c r="B381" i="21"/>
  <c r="R380" i="21"/>
  <c r="Q380" i="21"/>
  <c r="P380" i="21"/>
  <c r="O380" i="21"/>
  <c r="N380" i="21"/>
  <c r="M380" i="21"/>
  <c r="L380" i="21"/>
  <c r="K380" i="21"/>
  <c r="J380" i="21"/>
  <c r="I380" i="21"/>
  <c r="H380" i="21"/>
  <c r="G380" i="21"/>
  <c r="F380" i="21"/>
  <c r="E380" i="21"/>
  <c r="D380" i="21"/>
  <c r="C380" i="21"/>
  <c r="B380" i="21"/>
  <c r="O379" i="21"/>
  <c r="N379" i="21"/>
  <c r="M379" i="21"/>
  <c r="K379" i="21"/>
  <c r="H379" i="21"/>
  <c r="G379" i="21"/>
  <c r="F379" i="21"/>
  <c r="E379" i="21"/>
  <c r="D379" i="21"/>
  <c r="B379" i="21"/>
  <c r="R378" i="21"/>
  <c r="Q378" i="21"/>
  <c r="P378" i="21"/>
  <c r="O378" i="21"/>
  <c r="N378" i="21"/>
  <c r="M378" i="21"/>
  <c r="L378" i="21"/>
  <c r="K378" i="21"/>
  <c r="J378" i="21"/>
  <c r="I378" i="21"/>
  <c r="H378" i="21"/>
  <c r="G378" i="21"/>
  <c r="F378" i="21"/>
  <c r="E378" i="21"/>
  <c r="D378" i="21"/>
  <c r="C378" i="21"/>
  <c r="B378" i="21"/>
  <c r="O377" i="21"/>
  <c r="N377" i="21"/>
  <c r="M377" i="21"/>
  <c r="K377" i="21"/>
  <c r="H377" i="21"/>
  <c r="G377" i="21"/>
  <c r="F377" i="21"/>
  <c r="E377" i="21"/>
  <c r="D377" i="21"/>
  <c r="B377" i="21"/>
  <c r="R376" i="21"/>
  <c r="Q376" i="21"/>
  <c r="P376" i="21"/>
  <c r="O376" i="21"/>
  <c r="N376" i="21"/>
  <c r="M376" i="21"/>
  <c r="L376" i="21"/>
  <c r="K376" i="21"/>
  <c r="J376" i="21"/>
  <c r="I376" i="21"/>
  <c r="H376" i="21"/>
  <c r="G376" i="21"/>
  <c r="F376" i="21"/>
  <c r="E376" i="21"/>
  <c r="D376" i="21"/>
  <c r="C376" i="21"/>
  <c r="B376" i="21"/>
  <c r="R375" i="21"/>
  <c r="Q375" i="21"/>
  <c r="P375" i="21"/>
  <c r="O375" i="21"/>
  <c r="N375" i="21"/>
  <c r="M375" i="21"/>
  <c r="L375" i="21"/>
  <c r="K375" i="21"/>
  <c r="J375" i="21"/>
  <c r="I375" i="21"/>
  <c r="H375" i="21"/>
  <c r="G375" i="21"/>
  <c r="F375" i="21"/>
  <c r="E375" i="21"/>
  <c r="D375" i="21"/>
  <c r="C375" i="21"/>
  <c r="B375" i="21"/>
  <c r="R374" i="21"/>
  <c r="Q374" i="21"/>
  <c r="P374" i="21"/>
  <c r="O374" i="21"/>
  <c r="N374" i="21"/>
  <c r="M374" i="21"/>
  <c r="L374" i="21"/>
  <c r="K374" i="21"/>
  <c r="J374" i="21"/>
  <c r="I374" i="21"/>
  <c r="H374" i="21"/>
  <c r="G374" i="21"/>
  <c r="F374" i="21"/>
  <c r="E374" i="21"/>
  <c r="D374" i="21"/>
  <c r="C374" i="21"/>
  <c r="B374" i="21"/>
  <c r="R373" i="21"/>
  <c r="Q373" i="21"/>
  <c r="P373" i="21"/>
  <c r="O373" i="21"/>
  <c r="N373" i="21"/>
  <c r="M373" i="21"/>
  <c r="L373" i="21"/>
  <c r="K373" i="21"/>
  <c r="J373" i="21"/>
  <c r="I373" i="21"/>
  <c r="H373" i="21"/>
  <c r="G373" i="21"/>
  <c r="F373" i="21"/>
  <c r="E373" i="21"/>
  <c r="D373" i="21"/>
  <c r="C373" i="21"/>
  <c r="B373" i="21"/>
  <c r="O372" i="21"/>
  <c r="N372" i="21"/>
  <c r="M372" i="21"/>
  <c r="K372" i="21"/>
  <c r="H372" i="21"/>
  <c r="G372" i="21"/>
  <c r="F372" i="21"/>
  <c r="E372" i="21"/>
  <c r="D372" i="21"/>
  <c r="B372" i="21"/>
  <c r="O371" i="21"/>
  <c r="N371" i="21"/>
  <c r="M371" i="21"/>
  <c r="K371" i="21"/>
  <c r="H371" i="21"/>
  <c r="G371" i="21"/>
  <c r="F371" i="21"/>
  <c r="E371" i="21"/>
  <c r="D371" i="21"/>
  <c r="B371" i="21"/>
  <c r="R370" i="21"/>
  <c r="Q370" i="21"/>
  <c r="P370" i="21"/>
  <c r="O370" i="21"/>
  <c r="N370" i="21"/>
  <c r="M370" i="21"/>
  <c r="L370" i="21"/>
  <c r="K370" i="21"/>
  <c r="J370" i="21"/>
  <c r="I370" i="21"/>
  <c r="H370" i="21"/>
  <c r="G370" i="21"/>
  <c r="F370" i="21"/>
  <c r="E370" i="21"/>
  <c r="D370" i="21"/>
  <c r="C370" i="21"/>
  <c r="B370" i="21"/>
  <c r="R369" i="21"/>
  <c r="Q369" i="21"/>
  <c r="P369" i="21"/>
  <c r="O369" i="21"/>
  <c r="N369" i="21"/>
  <c r="M369" i="21"/>
  <c r="L369" i="21"/>
  <c r="K369" i="21"/>
  <c r="J369" i="21"/>
  <c r="I369" i="21"/>
  <c r="H369" i="21"/>
  <c r="G369" i="21"/>
  <c r="F369" i="21"/>
  <c r="E369" i="21"/>
  <c r="D369" i="21"/>
  <c r="C369" i="21"/>
  <c r="B369" i="21"/>
  <c r="R368" i="21"/>
  <c r="Q368" i="21"/>
  <c r="P368" i="21"/>
  <c r="O368" i="21"/>
  <c r="N368" i="21"/>
  <c r="M368" i="21"/>
  <c r="L368" i="21"/>
  <c r="K368" i="21"/>
  <c r="J368" i="21"/>
  <c r="I368" i="21"/>
  <c r="H368" i="21"/>
  <c r="G368" i="21"/>
  <c r="F368" i="21"/>
  <c r="E368" i="21"/>
  <c r="D368" i="21"/>
  <c r="C368" i="21"/>
  <c r="B368" i="21"/>
  <c r="O367" i="21"/>
  <c r="N367" i="21"/>
  <c r="M367" i="21"/>
  <c r="K367" i="21"/>
  <c r="H367" i="21"/>
  <c r="G367" i="21"/>
  <c r="F367" i="21"/>
  <c r="E367" i="21"/>
  <c r="D367" i="21"/>
  <c r="B367" i="21"/>
  <c r="R366" i="21"/>
  <c r="Q366" i="21"/>
  <c r="P366" i="21"/>
  <c r="O366" i="21"/>
  <c r="N366" i="21"/>
  <c r="M366" i="21"/>
  <c r="L366" i="21"/>
  <c r="K366" i="21"/>
  <c r="J366" i="21"/>
  <c r="I366" i="21"/>
  <c r="H366" i="21"/>
  <c r="G366" i="21"/>
  <c r="F366" i="21"/>
  <c r="E366" i="21"/>
  <c r="D366" i="21"/>
  <c r="C366" i="21"/>
  <c r="B366" i="21"/>
  <c r="R365" i="21"/>
  <c r="Q365" i="21"/>
  <c r="P365" i="21"/>
  <c r="O365" i="21"/>
  <c r="N365" i="21"/>
  <c r="M365" i="21"/>
  <c r="L365" i="21"/>
  <c r="K365" i="21"/>
  <c r="J365" i="21"/>
  <c r="I365" i="21"/>
  <c r="H365" i="21"/>
  <c r="G365" i="21"/>
  <c r="F365" i="21"/>
  <c r="E365" i="21"/>
  <c r="D365" i="21"/>
  <c r="C365" i="21"/>
  <c r="B365" i="21"/>
  <c r="R364" i="21"/>
  <c r="Q364" i="21"/>
  <c r="P364" i="21"/>
  <c r="O364" i="21"/>
  <c r="N364" i="21"/>
  <c r="M364" i="21"/>
  <c r="L364" i="21"/>
  <c r="K364" i="21"/>
  <c r="J364" i="21"/>
  <c r="I364" i="21"/>
  <c r="H364" i="21"/>
  <c r="G364" i="21"/>
  <c r="F364" i="21"/>
  <c r="E364" i="21"/>
  <c r="D364" i="21"/>
  <c r="C364" i="21"/>
  <c r="B364" i="21"/>
  <c r="R363" i="21"/>
  <c r="Q363" i="21"/>
  <c r="P363" i="21"/>
  <c r="O363" i="21"/>
  <c r="N363" i="21"/>
  <c r="M363" i="21"/>
  <c r="L363" i="21"/>
  <c r="K363" i="21"/>
  <c r="J363" i="21"/>
  <c r="I363" i="21"/>
  <c r="H363" i="21"/>
  <c r="G363" i="21"/>
  <c r="F363" i="21"/>
  <c r="E363" i="21"/>
  <c r="D363" i="21"/>
  <c r="C363" i="21"/>
  <c r="B363" i="21"/>
  <c r="R362" i="21"/>
  <c r="Q362" i="21"/>
  <c r="P362" i="21"/>
  <c r="O362" i="21"/>
  <c r="N362" i="21"/>
  <c r="M362" i="21"/>
  <c r="L362" i="21"/>
  <c r="K362" i="21"/>
  <c r="J362" i="21"/>
  <c r="I362" i="21"/>
  <c r="H362" i="21"/>
  <c r="G362" i="21"/>
  <c r="F362" i="21"/>
  <c r="E362" i="21"/>
  <c r="D362" i="21"/>
  <c r="C362" i="21"/>
  <c r="B362" i="21"/>
  <c r="R361" i="21"/>
  <c r="Q361" i="21"/>
  <c r="P361" i="21"/>
  <c r="O361" i="21"/>
  <c r="N361" i="21"/>
  <c r="M361" i="21"/>
  <c r="L361" i="21"/>
  <c r="K361" i="21"/>
  <c r="J361" i="21"/>
  <c r="I361" i="21"/>
  <c r="H361" i="21"/>
  <c r="G361" i="21"/>
  <c r="F361" i="21"/>
  <c r="E361" i="21"/>
  <c r="D361" i="21"/>
  <c r="C361" i="21"/>
  <c r="B361" i="21"/>
  <c r="O360" i="21"/>
  <c r="N360" i="21"/>
  <c r="M360" i="21"/>
  <c r="K360" i="21"/>
  <c r="H360" i="21"/>
  <c r="G360" i="21"/>
  <c r="F360" i="21"/>
  <c r="E360" i="21"/>
  <c r="D360" i="21"/>
  <c r="B360" i="21"/>
  <c r="R359" i="21"/>
  <c r="Q359" i="21"/>
  <c r="P359" i="21"/>
  <c r="O359" i="21"/>
  <c r="N359" i="21"/>
  <c r="M359" i="21"/>
  <c r="L359" i="21"/>
  <c r="K359" i="21"/>
  <c r="J359" i="21"/>
  <c r="I359" i="21"/>
  <c r="H359" i="21"/>
  <c r="G359" i="21"/>
  <c r="F359" i="21"/>
  <c r="E359" i="21"/>
  <c r="D359" i="21"/>
  <c r="C359" i="21"/>
  <c r="B359" i="21"/>
  <c r="R358" i="21"/>
  <c r="Q358" i="21"/>
  <c r="P358" i="21"/>
  <c r="O358" i="21"/>
  <c r="N358" i="21"/>
  <c r="M358" i="21"/>
  <c r="L358" i="21"/>
  <c r="K358" i="21"/>
  <c r="J358" i="21"/>
  <c r="I358" i="21"/>
  <c r="H358" i="21"/>
  <c r="G358" i="21"/>
  <c r="F358" i="21"/>
  <c r="E358" i="21"/>
  <c r="D358" i="21"/>
  <c r="C358" i="21"/>
  <c r="B358" i="21"/>
  <c r="R357" i="21"/>
  <c r="Q357" i="21"/>
  <c r="P357" i="21"/>
  <c r="O357" i="21"/>
  <c r="N357" i="21"/>
  <c r="M357" i="21"/>
  <c r="L357" i="21"/>
  <c r="K357" i="21"/>
  <c r="J357" i="21"/>
  <c r="I357" i="21"/>
  <c r="H357" i="21"/>
  <c r="G357" i="21"/>
  <c r="F357" i="21"/>
  <c r="E357" i="21"/>
  <c r="D357" i="21"/>
  <c r="C357" i="21"/>
  <c r="B357" i="21"/>
  <c r="R356" i="21"/>
  <c r="Q356" i="21"/>
  <c r="P356" i="21"/>
  <c r="O356" i="21"/>
  <c r="N356" i="21"/>
  <c r="M356" i="21"/>
  <c r="L356" i="21"/>
  <c r="K356" i="21"/>
  <c r="J356" i="21"/>
  <c r="I356" i="21"/>
  <c r="H356" i="21"/>
  <c r="G356" i="21"/>
  <c r="F356" i="21"/>
  <c r="E356" i="21"/>
  <c r="D356" i="21"/>
  <c r="C356" i="21"/>
  <c r="B356" i="21"/>
  <c r="R355" i="21"/>
  <c r="Q355" i="21"/>
  <c r="P355" i="21"/>
  <c r="O355" i="21"/>
  <c r="N355" i="21"/>
  <c r="M355" i="21"/>
  <c r="L355" i="21"/>
  <c r="K355" i="21"/>
  <c r="J355" i="21"/>
  <c r="I355" i="21"/>
  <c r="H355" i="21"/>
  <c r="G355" i="21"/>
  <c r="F355" i="21"/>
  <c r="E355" i="21"/>
  <c r="D355" i="21"/>
  <c r="C355" i="21"/>
  <c r="B355" i="21"/>
  <c r="O354" i="21"/>
  <c r="N354" i="21"/>
  <c r="M354" i="21"/>
  <c r="K354" i="21"/>
  <c r="H354" i="21"/>
  <c r="G354" i="21"/>
  <c r="F354" i="21"/>
  <c r="E354" i="21"/>
  <c r="D354" i="21"/>
  <c r="B354" i="21"/>
  <c r="O353" i="21"/>
  <c r="N353" i="21"/>
  <c r="M353" i="21"/>
  <c r="K353" i="21"/>
  <c r="H353" i="21"/>
  <c r="G353" i="21"/>
  <c r="F353" i="21"/>
  <c r="E353" i="21"/>
  <c r="D353" i="21"/>
  <c r="B353" i="21"/>
  <c r="O352" i="21"/>
  <c r="N352" i="21"/>
  <c r="M352" i="21"/>
  <c r="K352" i="21"/>
  <c r="H352" i="21"/>
  <c r="G352" i="21"/>
  <c r="F352" i="21"/>
  <c r="E352" i="21"/>
  <c r="D352" i="21"/>
  <c r="B352" i="21"/>
  <c r="R351" i="21"/>
  <c r="Q351" i="21"/>
  <c r="P351" i="21"/>
  <c r="O351" i="21"/>
  <c r="N351" i="21"/>
  <c r="M351" i="21"/>
  <c r="L351" i="21"/>
  <c r="K351" i="21"/>
  <c r="J351" i="21"/>
  <c r="I351" i="21"/>
  <c r="H351" i="21"/>
  <c r="G351" i="21"/>
  <c r="F351" i="21"/>
  <c r="E351" i="21"/>
  <c r="D351" i="21"/>
  <c r="C351" i="21"/>
  <c r="B351" i="21"/>
  <c r="O350" i="21"/>
  <c r="N350" i="21"/>
  <c r="M350" i="21"/>
  <c r="K350" i="21"/>
  <c r="H350" i="21"/>
  <c r="G350" i="21"/>
  <c r="F350" i="21"/>
  <c r="E350" i="21"/>
  <c r="D350" i="21"/>
  <c r="B350" i="21"/>
  <c r="O349" i="21"/>
  <c r="N349" i="21"/>
  <c r="M349" i="21"/>
  <c r="K349" i="21"/>
  <c r="H349" i="21"/>
  <c r="G349" i="21"/>
  <c r="F349" i="21"/>
  <c r="E349" i="21"/>
  <c r="D349" i="21"/>
  <c r="B349" i="21"/>
  <c r="R348" i="21"/>
  <c r="Q348" i="21"/>
  <c r="P348" i="21"/>
  <c r="O348" i="21"/>
  <c r="N348" i="21"/>
  <c r="M348" i="21"/>
  <c r="L348" i="21"/>
  <c r="K348" i="21"/>
  <c r="J348" i="21"/>
  <c r="I348" i="21"/>
  <c r="H348" i="21"/>
  <c r="G348" i="21"/>
  <c r="F348" i="21"/>
  <c r="E348" i="21"/>
  <c r="D348" i="21"/>
  <c r="C348" i="21"/>
  <c r="B348" i="21"/>
  <c r="O347" i="21"/>
  <c r="N347" i="21"/>
  <c r="M347" i="21"/>
  <c r="K347" i="21"/>
  <c r="H347" i="21"/>
  <c r="G347" i="21"/>
  <c r="F347" i="21"/>
  <c r="E347" i="21"/>
  <c r="D347" i="21"/>
  <c r="B347" i="21"/>
  <c r="O346" i="21"/>
  <c r="N346" i="21"/>
  <c r="M346" i="21"/>
  <c r="K346" i="21"/>
  <c r="H346" i="21"/>
  <c r="G346" i="21"/>
  <c r="F346" i="21"/>
  <c r="E346" i="21"/>
  <c r="D346" i="21"/>
  <c r="B346" i="21"/>
  <c r="O345" i="21"/>
  <c r="N345" i="21"/>
  <c r="M345" i="21"/>
  <c r="K345" i="21"/>
  <c r="H345" i="21"/>
  <c r="G345" i="21"/>
  <c r="F345" i="21"/>
  <c r="E345" i="21"/>
  <c r="D345" i="21"/>
  <c r="B345" i="21"/>
  <c r="R344" i="21"/>
  <c r="Q344" i="21"/>
  <c r="P344" i="21"/>
  <c r="O344" i="21"/>
  <c r="N344" i="21"/>
  <c r="M344" i="21"/>
  <c r="L344" i="21"/>
  <c r="K344" i="21"/>
  <c r="J344" i="21"/>
  <c r="I344" i="21"/>
  <c r="H344" i="21"/>
  <c r="G344" i="21"/>
  <c r="F344" i="21"/>
  <c r="E344" i="21"/>
  <c r="D344" i="21"/>
  <c r="C344" i="21"/>
  <c r="B344" i="21"/>
  <c r="R343" i="21"/>
  <c r="Q343" i="21"/>
  <c r="P343" i="21"/>
  <c r="O343" i="21"/>
  <c r="N343" i="21"/>
  <c r="M343" i="21"/>
  <c r="L343" i="21"/>
  <c r="K343" i="21"/>
  <c r="J343" i="21"/>
  <c r="I343" i="21"/>
  <c r="H343" i="21"/>
  <c r="G343" i="21"/>
  <c r="F343" i="21"/>
  <c r="E343" i="21"/>
  <c r="D343" i="21"/>
  <c r="C343" i="21"/>
  <c r="B343" i="21"/>
  <c r="R342" i="21"/>
  <c r="Q342" i="21"/>
  <c r="P342" i="21"/>
  <c r="O342" i="21"/>
  <c r="N342" i="21"/>
  <c r="M342" i="21"/>
  <c r="L342" i="21"/>
  <c r="K342" i="21"/>
  <c r="J342" i="21"/>
  <c r="I342" i="21"/>
  <c r="H342" i="21"/>
  <c r="G342" i="21"/>
  <c r="F342" i="21"/>
  <c r="E342" i="21"/>
  <c r="D342" i="21"/>
  <c r="C342" i="21"/>
  <c r="B342" i="21"/>
  <c r="R341" i="21"/>
  <c r="Q341" i="21"/>
  <c r="P341" i="21"/>
  <c r="O341" i="21"/>
  <c r="N341" i="21"/>
  <c r="M341" i="21"/>
  <c r="L341" i="21"/>
  <c r="K341" i="21"/>
  <c r="J341" i="21"/>
  <c r="I341" i="21"/>
  <c r="H341" i="21"/>
  <c r="G341" i="21"/>
  <c r="F341" i="21"/>
  <c r="E341" i="21"/>
  <c r="D341" i="21"/>
  <c r="C341" i="21"/>
  <c r="B341" i="21"/>
  <c r="R340" i="21"/>
  <c r="Q340" i="21"/>
  <c r="P340" i="21"/>
  <c r="O340" i="21"/>
  <c r="N340" i="21"/>
  <c r="M340" i="21"/>
  <c r="L340" i="21"/>
  <c r="K340" i="21"/>
  <c r="J340" i="21"/>
  <c r="I340" i="21"/>
  <c r="H340" i="21"/>
  <c r="G340" i="21"/>
  <c r="F340" i="21"/>
  <c r="E340" i="21"/>
  <c r="D340" i="21"/>
  <c r="C340" i="21"/>
  <c r="B340" i="21"/>
  <c r="O339" i="21"/>
  <c r="N339" i="21"/>
  <c r="M339" i="21"/>
  <c r="K339" i="21"/>
  <c r="H339" i="21"/>
  <c r="G339" i="21"/>
  <c r="F339" i="21"/>
  <c r="E339" i="21"/>
  <c r="D339" i="21"/>
  <c r="B339" i="21"/>
  <c r="O338" i="21"/>
  <c r="N338" i="21"/>
  <c r="M338" i="21"/>
  <c r="K338" i="21"/>
  <c r="H338" i="21"/>
  <c r="G338" i="21"/>
  <c r="F338" i="21"/>
  <c r="E338" i="21"/>
  <c r="D338" i="21"/>
  <c r="B338" i="21"/>
  <c r="O337" i="21"/>
  <c r="N337" i="21"/>
  <c r="M337" i="21"/>
  <c r="K337" i="21"/>
  <c r="H337" i="21"/>
  <c r="G337" i="21"/>
  <c r="F337" i="21"/>
  <c r="E337" i="21"/>
  <c r="D337" i="21"/>
  <c r="B337" i="21"/>
  <c r="R336" i="21"/>
  <c r="Q336" i="21"/>
  <c r="P336" i="21"/>
  <c r="O336" i="21"/>
  <c r="N336" i="21"/>
  <c r="M336" i="21"/>
  <c r="L336" i="21"/>
  <c r="K336" i="21"/>
  <c r="J336" i="21"/>
  <c r="I336" i="21"/>
  <c r="H336" i="21"/>
  <c r="G336" i="21"/>
  <c r="F336" i="21"/>
  <c r="E336" i="21"/>
  <c r="D336" i="21"/>
  <c r="C336" i="21"/>
  <c r="B336" i="21"/>
  <c r="R335" i="21"/>
  <c r="Q335" i="21"/>
  <c r="P335" i="21"/>
  <c r="O335" i="21"/>
  <c r="N335" i="21"/>
  <c r="M335" i="21"/>
  <c r="L335" i="21"/>
  <c r="K335" i="21"/>
  <c r="J335" i="21"/>
  <c r="I335" i="21"/>
  <c r="H335" i="21"/>
  <c r="G335" i="21"/>
  <c r="F335" i="21"/>
  <c r="E335" i="21"/>
  <c r="D335" i="21"/>
  <c r="C335" i="21"/>
  <c r="B335" i="21"/>
  <c r="O334" i="21"/>
  <c r="N334" i="21"/>
  <c r="M334" i="21"/>
  <c r="K334" i="21"/>
  <c r="H334" i="21"/>
  <c r="G334" i="21"/>
  <c r="F334" i="21"/>
  <c r="E334" i="21"/>
  <c r="D334" i="21"/>
  <c r="B334" i="21"/>
  <c r="O333" i="21"/>
  <c r="N333" i="21"/>
  <c r="M333" i="21"/>
  <c r="K333" i="21"/>
  <c r="H333" i="21"/>
  <c r="G333" i="21"/>
  <c r="F333" i="21"/>
  <c r="E333" i="21"/>
  <c r="D333" i="21"/>
  <c r="B333" i="21"/>
  <c r="O332" i="21"/>
  <c r="N332" i="21"/>
  <c r="M332" i="21"/>
  <c r="K332" i="21"/>
  <c r="H332" i="21"/>
  <c r="G332" i="21"/>
  <c r="F332" i="21"/>
  <c r="E332" i="21"/>
  <c r="D332" i="21"/>
  <c r="B332" i="21"/>
  <c r="R331" i="21"/>
  <c r="Q331" i="21"/>
  <c r="P331" i="21"/>
  <c r="O331" i="21"/>
  <c r="N331" i="21"/>
  <c r="M331" i="21"/>
  <c r="L331" i="21"/>
  <c r="K331" i="21"/>
  <c r="J331" i="21"/>
  <c r="I331" i="21"/>
  <c r="H331" i="21"/>
  <c r="G331" i="21"/>
  <c r="F331" i="21"/>
  <c r="E331" i="21"/>
  <c r="D331" i="21"/>
  <c r="C331" i="21"/>
  <c r="B331" i="21"/>
  <c r="R330" i="21"/>
  <c r="Q330" i="21"/>
  <c r="P330" i="21"/>
  <c r="O330" i="21"/>
  <c r="N330" i="21"/>
  <c r="M330" i="21"/>
  <c r="L330" i="21"/>
  <c r="K330" i="21"/>
  <c r="J330" i="21"/>
  <c r="I330" i="21"/>
  <c r="H330" i="21"/>
  <c r="G330" i="21"/>
  <c r="F330" i="21"/>
  <c r="E330" i="21"/>
  <c r="D330" i="21"/>
  <c r="C330" i="21"/>
  <c r="B330" i="21"/>
  <c r="R329" i="21"/>
  <c r="Q329" i="21"/>
  <c r="P329" i="21"/>
  <c r="O329" i="21"/>
  <c r="N329" i="21"/>
  <c r="M329" i="21"/>
  <c r="L329" i="21"/>
  <c r="K329" i="21"/>
  <c r="J329" i="21"/>
  <c r="I329" i="21"/>
  <c r="H329" i="21"/>
  <c r="G329" i="21"/>
  <c r="F329" i="21"/>
  <c r="E329" i="21"/>
  <c r="D329" i="21"/>
  <c r="C329" i="21"/>
  <c r="B329" i="21"/>
  <c r="R328" i="21"/>
  <c r="Q328" i="21"/>
  <c r="P328" i="21"/>
  <c r="O328" i="21"/>
  <c r="N328" i="21"/>
  <c r="M328" i="21"/>
  <c r="L328" i="21"/>
  <c r="K328" i="21"/>
  <c r="J328" i="21"/>
  <c r="I328" i="21"/>
  <c r="H328" i="21"/>
  <c r="G328" i="21"/>
  <c r="F328" i="21"/>
  <c r="E328" i="21"/>
  <c r="D328" i="21"/>
  <c r="C328" i="21"/>
  <c r="B328" i="21"/>
  <c r="R327" i="21"/>
  <c r="Q327" i="21"/>
  <c r="P327" i="21"/>
  <c r="O327" i="21"/>
  <c r="N327" i="21"/>
  <c r="M327" i="21"/>
  <c r="L327" i="21"/>
  <c r="K327" i="21"/>
  <c r="J327" i="21"/>
  <c r="I327" i="21"/>
  <c r="H327" i="21"/>
  <c r="G327" i="21"/>
  <c r="F327" i="21"/>
  <c r="E327" i="21"/>
  <c r="D327" i="21"/>
  <c r="C327" i="21"/>
  <c r="B327" i="21"/>
  <c r="O326" i="21"/>
  <c r="N326" i="21"/>
  <c r="M326" i="21"/>
  <c r="K326" i="21"/>
  <c r="H326" i="21"/>
  <c r="G326" i="21"/>
  <c r="F326" i="21"/>
  <c r="E326" i="21"/>
  <c r="D326" i="21"/>
  <c r="B326" i="21"/>
  <c r="R325" i="21"/>
  <c r="Q325" i="21"/>
  <c r="P325" i="21"/>
  <c r="O325" i="21"/>
  <c r="N325" i="21"/>
  <c r="M325" i="21"/>
  <c r="L325" i="21"/>
  <c r="K325" i="21"/>
  <c r="J325" i="21"/>
  <c r="I325" i="21"/>
  <c r="H325" i="21"/>
  <c r="G325" i="21"/>
  <c r="F325" i="21"/>
  <c r="E325" i="21"/>
  <c r="D325" i="21"/>
  <c r="C325" i="21"/>
  <c r="B325" i="21"/>
  <c r="R324" i="21"/>
  <c r="Q324" i="21"/>
  <c r="P324" i="21"/>
  <c r="O324" i="21"/>
  <c r="N324" i="21"/>
  <c r="M324" i="21"/>
  <c r="L324" i="21"/>
  <c r="K324" i="21"/>
  <c r="J324" i="21"/>
  <c r="I324" i="21"/>
  <c r="H324" i="21"/>
  <c r="G324" i="21"/>
  <c r="F324" i="21"/>
  <c r="E324" i="21"/>
  <c r="D324" i="21"/>
  <c r="C324" i="21"/>
  <c r="B324" i="21"/>
  <c r="R323" i="21"/>
  <c r="Q323" i="21"/>
  <c r="P323" i="21"/>
  <c r="O323" i="21"/>
  <c r="N323" i="21"/>
  <c r="M323" i="21"/>
  <c r="L323" i="21"/>
  <c r="K323" i="21"/>
  <c r="J323" i="21"/>
  <c r="I323" i="21"/>
  <c r="H323" i="21"/>
  <c r="G323" i="21"/>
  <c r="F323" i="21"/>
  <c r="E323" i="21"/>
  <c r="D323" i="21"/>
  <c r="C323" i="21"/>
  <c r="B323" i="21"/>
  <c r="R322" i="21"/>
  <c r="Q322" i="21"/>
  <c r="P322" i="21"/>
  <c r="O322" i="21"/>
  <c r="N322" i="21"/>
  <c r="M322" i="21"/>
  <c r="L322" i="21"/>
  <c r="K322" i="21"/>
  <c r="J322" i="21"/>
  <c r="I322" i="21"/>
  <c r="H322" i="21"/>
  <c r="G322" i="21"/>
  <c r="F322" i="21"/>
  <c r="E322" i="21"/>
  <c r="D322" i="21"/>
  <c r="C322" i="21"/>
  <c r="B322" i="21"/>
  <c r="R321" i="21"/>
  <c r="Q321" i="21"/>
  <c r="P321" i="21"/>
  <c r="O321" i="21"/>
  <c r="N321" i="21"/>
  <c r="M321" i="21"/>
  <c r="L321" i="21"/>
  <c r="K321" i="21"/>
  <c r="J321" i="21"/>
  <c r="I321" i="21"/>
  <c r="H321" i="21"/>
  <c r="G321" i="21"/>
  <c r="F321" i="21"/>
  <c r="E321" i="21"/>
  <c r="D321" i="21"/>
  <c r="C321" i="21"/>
  <c r="B321" i="21"/>
  <c r="O320" i="21"/>
  <c r="N320" i="21"/>
  <c r="M320" i="21"/>
  <c r="K320" i="21"/>
  <c r="H320" i="21"/>
  <c r="G320" i="21"/>
  <c r="F320" i="21"/>
  <c r="E320" i="21"/>
  <c r="D320" i="21"/>
  <c r="B320" i="21"/>
  <c r="R319" i="21"/>
  <c r="Q319" i="21"/>
  <c r="P319" i="21"/>
  <c r="O319" i="21"/>
  <c r="N319" i="21"/>
  <c r="M319" i="21"/>
  <c r="L319" i="21"/>
  <c r="K319" i="21"/>
  <c r="J319" i="21"/>
  <c r="I319" i="21"/>
  <c r="H319" i="21"/>
  <c r="G319" i="21"/>
  <c r="F319" i="21"/>
  <c r="E319" i="21"/>
  <c r="D319" i="21"/>
  <c r="C319" i="21"/>
  <c r="B319" i="21"/>
  <c r="R318" i="21"/>
  <c r="Q318" i="21"/>
  <c r="P318" i="21"/>
  <c r="O318" i="21"/>
  <c r="N318" i="21"/>
  <c r="M318" i="21"/>
  <c r="L318" i="21"/>
  <c r="K318" i="21"/>
  <c r="J318" i="21"/>
  <c r="I318" i="21"/>
  <c r="H318" i="21"/>
  <c r="G318" i="21"/>
  <c r="F318" i="21"/>
  <c r="E318" i="21"/>
  <c r="D318" i="21"/>
  <c r="C318" i="21"/>
  <c r="B318" i="21"/>
  <c r="R317" i="21"/>
  <c r="Q317" i="21"/>
  <c r="P317" i="21"/>
  <c r="O317" i="21"/>
  <c r="N317" i="21"/>
  <c r="M317" i="21"/>
  <c r="L317" i="21"/>
  <c r="K317" i="21"/>
  <c r="J317" i="21"/>
  <c r="I317" i="21"/>
  <c r="H317" i="21"/>
  <c r="G317" i="21"/>
  <c r="F317" i="21"/>
  <c r="E317" i="21"/>
  <c r="D317" i="21"/>
  <c r="C317" i="21"/>
  <c r="B317" i="21"/>
  <c r="O316" i="21"/>
  <c r="N316" i="21"/>
  <c r="M316" i="21"/>
  <c r="K316" i="21"/>
  <c r="H316" i="21"/>
  <c r="G316" i="21"/>
  <c r="F316" i="21"/>
  <c r="E316" i="21"/>
  <c r="D316" i="21"/>
  <c r="B316" i="21"/>
  <c r="O315" i="21"/>
  <c r="N315" i="21"/>
  <c r="M315" i="21"/>
  <c r="K315" i="21"/>
  <c r="H315" i="21"/>
  <c r="G315" i="21"/>
  <c r="F315" i="21"/>
  <c r="E315" i="21"/>
  <c r="D315" i="21"/>
  <c r="B315" i="21"/>
  <c r="R314" i="21"/>
  <c r="Q314" i="21"/>
  <c r="P314" i="21"/>
  <c r="O314" i="21"/>
  <c r="N314" i="21"/>
  <c r="M314" i="21"/>
  <c r="L314" i="21"/>
  <c r="K314" i="21"/>
  <c r="J314" i="21"/>
  <c r="I314" i="21"/>
  <c r="H314" i="21"/>
  <c r="G314" i="21"/>
  <c r="F314" i="21"/>
  <c r="E314" i="21"/>
  <c r="D314" i="21"/>
  <c r="C314" i="21"/>
  <c r="B314" i="21"/>
  <c r="O313" i="21"/>
  <c r="N313" i="21"/>
  <c r="M313" i="21"/>
  <c r="K313" i="21"/>
  <c r="H313" i="21"/>
  <c r="G313" i="21"/>
  <c r="F313" i="21"/>
  <c r="E313" i="21"/>
  <c r="D313" i="21"/>
  <c r="B313" i="21"/>
  <c r="R312" i="21"/>
  <c r="Q312" i="21"/>
  <c r="P312" i="21"/>
  <c r="O312" i="21"/>
  <c r="N312" i="21"/>
  <c r="M312" i="21"/>
  <c r="L312" i="21"/>
  <c r="K312" i="21"/>
  <c r="J312" i="21"/>
  <c r="I312" i="21"/>
  <c r="H312" i="21"/>
  <c r="G312" i="21"/>
  <c r="F312" i="21"/>
  <c r="E312" i="21"/>
  <c r="D312" i="21"/>
  <c r="C312" i="21"/>
  <c r="B312" i="21"/>
  <c r="R311" i="21"/>
  <c r="Q311" i="21"/>
  <c r="P311" i="21"/>
  <c r="O311" i="21"/>
  <c r="N311" i="21"/>
  <c r="M311" i="21"/>
  <c r="L311" i="21"/>
  <c r="K311" i="21"/>
  <c r="J311" i="21"/>
  <c r="I311" i="21"/>
  <c r="H311" i="21"/>
  <c r="G311" i="21"/>
  <c r="F311" i="21"/>
  <c r="E311" i="21"/>
  <c r="D311" i="21"/>
  <c r="C311" i="21"/>
  <c r="B311" i="21"/>
  <c r="R310" i="21"/>
  <c r="Q310" i="21"/>
  <c r="P310" i="21"/>
  <c r="O310" i="21"/>
  <c r="N310" i="21"/>
  <c r="M310" i="21"/>
  <c r="L310" i="21"/>
  <c r="K310" i="21"/>
  <c r="J310" i="21"/>
  <c r="I310" i="21"/>
  <c r="H310" i="21"/>
  <c r="G310" i="21"/>
  <c r="F310" i="21"/>
  <c r="E310" i="21"/>
  <c r="D310" i="21"/>
  <c r="C310" i="21"/>
  <c r="B310" i="21"/>
  <c r="O309" i="21"/>
  <c r="N309" i="21"/>
  <c r="M309" i="21"/>
  <c r="K309" i="21"/>
  <c r="H309" i="21"/>
  <c r="G309" i="21"/>
  <c r="F309" i="21"/>
  <c r="E309" i="21"/>
  <c r="D309" i="21"/>
  <c r="B309" i="21"/>
  <c r="O308" i="21"/>
  <c r="N308" i="21"/>
  <c r="M308" i="21"/>
  <c r="K308" i="21"/>
  <c r="H308" i="21"/>
  <c r="G308" i="21"/>
  <c r="F308" i="21"/>
  <c r="E308" i="21"/>
  <c r="D308" i="21"/>
  <c r="B308" i="21"/>
  <c r="R307" i="21"/>
  <c r="Q307" i="21"/>
  <c r="P307" i="21"/>
  <c r="O307" i="21"/>
  <c r="N307" i="21"/>
  <c r="M307" i="21"/>
  <c r="L307" i="21"/>
  <c r="K307" i="21"/>
  <c r="J307" i="21"/>
  <c r="I307" i="21"/>
  <c r="H307" i="21"/>
  <c r="G307" i="21"/>
  <c r="F307" i="21"/>
  <c r="E307" i="21"/>
  <c r="D307" i="21"/>
  <c r="C307" i="21"/>
  <c r="B307" i="21"/>
  <c r="R306" i="21"/>
  <c r="Q306" i="21"/>
  <c r="P306" i="21"/>
  <c r="O306" i="21"/>
  <c r="N306" i="21"/>
  <c r="M306" i="21"/>
  <c r="L306" i="21"/>
  <c r="K306" i="21"/>
  <c r="J306" i="21"/>
  <c r="I306" i="21"/>
  <c r="H306" i="21"/>
  <c r="G306" i="21"/>
  <c r="F306" i="21"/>
  <c r="E306" i="21"/>
  <c r="D306" i="21"/>
  <c r="C306" i="21"/>
  <c r="B306" i="21"/>
  <c r="O305" i="21"/>
  <c r="N305" i="21"/>
  <c r="M305" i="21"/>
  <c r="K305" i="21"/>
  <c r="H305" i="21"/>
  <c r="G305" i="21"/>
  <c r="F305" i="21"/>
  <c r="E305" i="21"/>
  <c r="D305" i="21"/>
  <c r="B305" i="21"/>
  <c r="R304" i="21"/>
  <c r="Q304" i="21"/>
  <c r="P304" i="21"/>
  <c r="O304" i="21"/>
  <c r="N304" i="21"/>
  <c r="M304" i="21"/>
  <c r="L304" i="21"/>
  <c r="K304" i="21"/>
  <c r="J304" i="21"/>
  <c r="I304" i="21"/>
  <c r="H304" i="21"/>
  <c r="G304" i="21"/>
  <c r="F304" i="21"/>
  <c r="E304" i="21"/>
  <c r="D304" i="21"/>
  <c r="C304" i="21"/>
  <c r="B304" i="21"/>
  <c r="O303" i="21"/>
  <c r="N303" i="21"/>
  <c r="M303" i="21"/>
  <c r="K303" i="21"/>
  <c r="H303" i="21"/>
  <c r="G303" i="21"/>
  <c r="F303" i="21"/>
  <c r="E303" i="21"/>
  <c r="D303" i="21"/>
  <c r="B303" i="21"/>
  <c r="O302" i="21"/>
  <c r="N302" i="21"/>
  <c r="M302" i="21"/>
  <c r="K302" i="21"/>
  <c r="H302" i="21"/>
  <c r="G302" i="21"/>
  <c r="F302" i="21"/>
  <c r="E302" i="21"/>
  <c r="D302" i="21"/>
  <c r="B302" i="21"/>
  <c r="R301" i="21"/>
  <c r="Q301" i="21"/>
  <c r="P301" i="21"/>
  <c r="O301" i="21"/>
  <c r="N301" i="21"/>
  <c r="M301" i="21"/>
  <c r="L301" i="21"/>
  <c r="K301" i="21"/>
  <c r="J301" i="21"/>
  <c r="I301" i="21"/>
  <c r="H301" i="21"/>
  <c r="G301" i="21"/>
  <c r="F301" i="21"/>
  <c r="E301" i="21"/>
  <c r="D301" i="21"/>
  <c r="C301" i="21"/>
  <c r="B301" i="21"/>
  <c r="O300" i="21"/>
  <c r="N300" i="21"/>
  <c r="M300" i="21"/>
  <c r="K300" i="21"/>
  <c r="H300" i="21"/>
  <c r="G300" i="21"/>
  <c r="F300" i="21"/>
  <c r="E300" i="21"/>
  <c r="D300" i="21"/>
  <c r="B300" i="21"/>
  <c r="R299" i="21"/>
  <c r="Q299" i="21"/>
  <c r="P299" i="21"/>
  <c r="O299" i="21"/>
  <c r="N299" i="21"/>
  <c r="M299" i="21"/>
  <c r="L299" i="21"/>
  <c r="K299" i="21"/>
  <c r="J299" i="21"/>
  <c r="I299" i="21"/>
  <c r="H299" i="21"/>
  <c r="G299" i="21"/>
  <c r="F299" i="21"/>
  <c r="E299" i="21"/>
  <c r="D299" i="21"/>
  <c r="C299" i="21"/>
  <c r="B299" i="21"/>
  <c r="O298" i="21"/>
  <c r="N298" i="21"/>
  <c r="M298" i="21"/>
  <c r="K298" i="21"/>
  <c r="H298" i="21"/>
  <c r="G298" i="21"/>
  <c r="F298" i="21"/>
  <c r="E298" i="21"/>
  <c r="D298" i="21"/>
  <c r="B298" i="21"/>
  <c r="R297" i="21"/>
  <c r="Q297" i="21"/>
  <c r="P297" i="21"/>
  <c r="O297" i="21"/>
  <c r="N297" i="21"/>
  <c r="M297" i="21"/>
  <c r="L297" i="21"/>
  <c r="K297" i="21"/>
  <c r="J297" i="21"/>
  <c r="I297" i="21"/>
  <c r="H297" i="21"/>
  <c r="G297" i="21"/>
  <c r="F297" i="21"/>
  <c r="E297" i="21"/>
  <c r="D297" i="21"/>
  <c r="C297" i="21"/>
  <c r="B297" i="21"/>
  <c r="R296" i="21"/>
  <c r="Q296" i="21"/>
  <c r="P296" i="21"/>
  <c r="O296" i="21"/>
  <c r="N296" i="21"/>
  <c r="M296" i="21"/>
  <c r="L296" i="21"/>
  <c r="K296" i="21"/>
  <c r="J296" i="21"/>
  <c r="I296" i="21"/>
  <c r="H296" i="21"/>
  <c r="G296" i="21"/>
  <c r="F296" i="21"/>
  <c r="E296" i="21"/>
  <c r="D296" i="21"/>
  <c r="C296" i="21"/>
  <c r="B296" i="21"/>
  <c r="R295" i="21"/>
  <c r="Q295" i="21"/>
  <c r="P295" i="21"/>
  <c r="O295" i="21"/>
  <c r="N295" i="21"/>
  <c r="M295" i="21"/>
  <c r="L295" i="21"/>
  <c r="K295" i="21"/>
  <c r="J295" i="21"/>
  <c r="I295" i="21"/>
  <c r="H295" i="21"/>
  <c r="G295" i="21"/>
  <c r="F295" i="21"/>
  <c r="E295" i="21"/>
  <c r="D295" i="21"/>
  <c r="C295" i="21"/>
  <c r="B295" i="21"/>
  <c r="O294" i="21"/>
  <c r="N294" i="21"/>
  <c r="M294" i="21"/>
  <c r="K294" i="21"/>
  <c r="H294" i="21"/>
  <c r="G294" i="21"/>
  <c r="F294" i="21"/>
  <c r="E294" i="21"/>
  <c r="D294" i="21"/>
  <c r="B294" i="21"/>
  <c r="O293" i="21"/>
  <c r="N293" i="21"/>
  <c r="M293" i="21"/>
  <c r="K293" i="21"/>
  <c r="H293" i="21"/>
  <c r="G293" i="21"/>
  <c r="F293" i="21"/>
  <c r="E293" i="21"/>
  <c r="D293" i="21"/>
  <c r="B293" i="21"/>
  <c r="O292" i="21"/>
  <c r="N292" i="21"/>
  <c r="M292" i="21"/>
  <c r="K292" i="21"/>
  <c r="H292" i="21"/>
  <c r="G292" i="21"/>
  <c r="F292" i="21"/>
  <c r="E292" i="21"/>
  <c r="D292" i="21"/>
  <c r="B292" i="21"/>
  <c r="O291" i="21"/>
  <c r="N291" i="21"/>
  <c r="M291" i="21"/>
  <c r="K291" i="21"/>
  <c r="H291" i="21"/>
  <c r="G291" i="21"/>
  <c r="F291" i="21"/>
  <c r="E291" i="21"/>
  <c r="D291" i="21"/>
  <c r="B291" i="21"/>
  <c r="R290" i="21"/>
  <c r="Q290" i="21"/>
  <c r="P290" i="21"/>
  <c r="O290" i="21"/>
  <c r="N290" i="21"/>
  <c r="M290" i="21"/>
  <c r="L290" i="21"/>
  <c r="K290" i="21"/>
  <c r="J290" i="21"/>
  <c r="I290" i="21"/>
  <c r="H290" i="21"/>
  <c r="G290" i="21"/>
  <c r="F290" i="21"/>
  <c r="E290" i="21"/>
  <c r="D290" i="21"/>
  <c r="C290" i="21"/>
  <c r="B290" i="21"/>
  <c r="R289" i="21"/>
  <c r="Q289" i="21"/>
  <c r="P289" i="21"/>
  <c r="O289" i="21"/>
  <c r="N289" i="21"/>
  <c r="M289" i="21"/>
  <c r="L289" i="21"/>
  <c r="K289" i="21"/>
  <c r="J289" i="21"/>
  <c r="I289" i="21"/>
  <c r="H289" i="21"/>
  <c r="G289" i="21"/>
  <c r="F289" i="21"/>
  <c r="E289" i="21"/>
  <c r="D289" i="21"/>
  <c r="C289" i="21"/>
  <c r="B289" i="21"/>
  <c r="R288" i="21"/>
  <c r="Q288" i="21"/>
  <c r="P288" i="21"/>
  <c r="O288" i="21"/>
  <c r="N288" i="21"/>
  <c r="M288" i="21"/>
  <c r="L288" i="21"/>
  <c r="K288" i="21"/>
  <c r="J288" i="21"/>
  <c r="I288" i="21"/>
  <c r="H288" i="21"/>
  <c r="G288" i="21"/>
  <c r="F288" i="21"/>
  <c r="E288" i="21"/>
  <c r="D288" i="21"/>
  <c r="C288" i="21"/>
  <c r="B288" i="21"/>
  <c r="R287" i="21"/>
  <c r="Q287" i="21"/>
  <c r="P287" i="21"/>
  <c r="O287" i="21"/>
  <c r="N287" i="21"/>
  <c r="M287" i="21"/>
  <c r="L287" i="21"/>
  <c r="K287" i="21"/>
  <c r="J287" i="21"/>
  <c r="I287" i="21"/>
  <c r="H287" i="21"/>
  <c r="G287" i="21"/>
  <c r="F287" i="21"/>
  <c r="E287" i="21"/>
  <c r="D287" i="21"/>
  <c r="C287" i="21"/>
  <c r="B287" i="21"/>
  <c r="O286" i="21"/>
  <c r="N286" i="21"/>
  <c r="M286" i="21"/>
  <c r="K286" i="21"/>
  <c r="H286" i="21"/>
  <c r="G286" i="21"/>
  <c r="F286" i="21"/>
  <c r="E286" i="21"/>
  <c r="D286" i="21"/>
  <c r="B286" i="21"/>
  <c r="O285" i="21"/>
  <c r="N285" i="21"/>
  <c r="M285" i="21"/>
  <c r="K285" i="21"/>
  <c r="H285" i="21"/>
  <c r="G285" i="21"/>
  <c r="F285" i="21"/>
  <c r="E285" i="21"/>
  <c r="D285" i="21"/>
  <c r="B285" i="21"/>
  <c r="O284" i="21"/>
  <c r="N284" i="21"/>
  <c r="M284" i="21"/>
  <c r="K284" i="21"/>
  <c r="H284" i="21"/>
  <c r="G284" i="21"/>
  <c r="F284" i="21"/>
  <c r="E284" i="21"/>
  <c r="D284" i="21"/>
  <c r="B284" i="21"/>
  <c r="O283" i="21"/>
  <c r="N283" i="21"/>
  <c r="M283" i="21"/>
  <c r="K283" i="21"/>
  <c r="H283" i="21"/>
  <c r="G283" i="21"/>
  <c r="F283" i="21"/>
  <c r="E283" i="21"/>
  <c r="D283" i="21"/>
  <c r="B283" i="21"/>
  <c r="R282" i="21"/>
  <c r="Q282" i="21"/>
  <c r="P282" i="21"/>
  <c r="O282" i="21"/>
  <c r="N282" i="21"/>
  <c r="M282" i="21"/>
  <c r="L282" i="21"/>
  <c r="K282" i="21"/>
  <c r="J282" i="21"/>
  <c r="I282" i="21"/>
  <c r="H282" i="21"/>
  <c r="G282" i="21"/>
  <c r="F282" i="21"/>
  <c r="E282" i="21"/>
  <c r="D282" i="21"/>
  <c r="C282" i="21"/>
  <c r="B282" i="21"/>
  <c r="O281" i="21"/>
  <c r="N281" i="21"/>
  <c r="M281" i="21"/>
  <c r="K281" i="21"/>
  <c r="H281" i="21"/>
  <c r="G281" i="21"/>
  <c r="F281" i="21"/>
  <c r="E281" i="21"/>
  <c r="D281" i="21"/>
  <c r="B281" i="21"/>
  <c r="O280" i="21"/>
  <c r="N280" i="21"/>
  <c r="M280" i="21"/>
  <c r="K280" i="21"/>
  <c r="H280" i="21"/>
  <c r="G280" i="21"/>
  <c r="F280" i="21"/>
  <c r="E280" i="21"/>
  <c r="D280" i="21"/>
  <c r="B280" i="21"/>
  <c r="R279" i="21"/>
  <c r="Q279" i="21"/>
  <c r="P279" i="21"/>
  <c r="O279" i="21"/>
  <c r="N279" i="21"/>
  <c r="M279" i="21"/>
  <c r="L279" i="21"/>
  <c r="K279" i="21"/>
  <c r="J279" i="21"/>
  <c r="I279" i="21"/>
  <c r="H279" i="21"/>
  <c r="G279" i="21"/>
  <c r="F279" i="21"/>
  <c r="E279" i="21"/>
  <c r="D279" i="21"/>
  <c r="C279" i="21"/>
  <c r="B279" i="21"/>
  <c r="R278" i="21"/>
  <c r="Q278" i="21"/>
  <c r="P278" i="21"/>
  <c r="O278" i="21"/>
  <c r="N278" i="21"/>
  <c r="M278" i="21"/>
  <c r="L278" i="21"/>
  <c r="K278" i="21"/>
  <c r="J278" i="21"/>
  <c r="I278" i="21"/>
  <c r="H278" i="21"/>
  <c r="G278" i="21"/>
  <c r="F278" i="21"/>
  <c r="E278" i="21"/>
  <c r="D278" i="21"/>
  <c r="C278" i="21"/>
  <c r="B278" i="21"/>
  <c r="R277" i="21"/>
  <c r="Q277" i="21"/>
  <c r="P277" i="21"/>
  <c r="O277" i="21"/>
  <c r="N277" i="21"/>
  <c r="M277" i="21"/>
  <c r="L277" i="21"/>
  <c r="K277" i="21"/>
  <c r="J277" i="21"/>
  <c r="I277" i="21"/>
  <c r="H277" i="21"/>
  <c r="G277" i="21"/>
  <c r="F277" i="21"/>
  <c r="E277" i="21"/>
  <c r="D277" i="21"/>
  <c r="C277" i="21"/>
  <c r="B277" i="21"/>
  <c r="R276" i="21"/>
  <c r="Q276" i="21"/>
  <c r="P276" i="21"/>
  <c r="O276" i="21"/>
  <c r="N276" i="21"/>
  <c r="M276" i="21"/>
  <c r="L276" i="21"/>
  <c r="K276" i="21"/>
  <c r="J276" i="21"/>
  <c r="I276" i="21"/>
  <c r="H276" i="21"/>
  <c r="G276" i="21"/>
  <c r="F276" i="21"/>
  <c r="E276" i="21"/>
  <c r="D276" i="21"/>
  <c r="C276" i="21"/>
  <c r="B276" i="21"/>
  <c r="R275" i="21"/>
  <c r="Q275" i="21"/>
  <c r="P275" i="21"/>
  <c r="O275" i="21"/>
  <c r="N275" i="21"/>
  <c r="M275" i="21"/>
  <c r="L275" i="21"/>
  <c r="K275" i="21"/>
  <c r="J275" i="21"/>
  <c r="I275" i="21"/>
  <c r="H275" i="21"/>
  <c r="G275" i="21"/>
  <c r="F275" i="21"/>
  <c r="E275" i="21"/>
  <c r="D275" i="21"/>
  <c r="C275" i="21"/>
  <c r="B275" i="21"/>
  <c r="O274" i="21"/>
  <c r="N274" i="21"/>
  <c r="M274" i="21"/>
  <c r="K274" i="21"/>
  <c r="H274" i="21"/>
  <c r="G274" i="21"/>
  <c r="F274" i="21"/>
  <c r="E274" i="21"/>
  <c r="D274" i="21"/>
  <c r="B274" i="21"/>
  <c r="R273" i="21"/>
  <c r="Q273" i="21"/>
  <c r="P273" i="21"/>
  <c r="O273" i="21"/>
  <c r="N273" i="21"/>
  <c r="M273" i="21"/>
  <c r="L273" i="21"/>
  <c r="K273" i="21"/>
  <c r="J273" i="21"/>
  <c r="I273" i="21"/>
  <c r="H273" i="21"/>
  <c r="G273" i="21"/>
  <c r="F273" i="21"/>
  <c r="E273" i="21"/>
  <c r="D273" i="21"/>
  <c r="C273" i="21"/>
  <c r="B273" i="21"/>
  <c r="R272" i="21"/>
  <c r="Q272" i="21"/>
  <c r="P272" i="21"/>
  <c r="O272" i="21"/>
  <c r="N272" i="21"/>
  <c r="M272" i="21"/>
  <c r="L272" i="21"/>
  <c r="K272" i="21"/>
  <c r="J272" i="21"/>
  <c r="I272" i="21"/>
  <c r="H272" i="21"/>
  <c r="G272" i="21"/>
  <c r="F272" i="21"/>
  <c r="E272" i="21"/>
  <c r="D272" i="21"/>
  <c r="C272" i="21"/>
  <c r="B272" i="21"/>
  <c r="R271" i="21"/>
  <c r="Q271" i="21"/>
  <c r="P271" i="21"/>
  <c r="O271" i="21"/>
  <c r="N271" i="21"/>
  <c r="M271" i="21"/>
  <c r="L271" i="21"/>
  <c r="K271" i="21"/>
  <c r="J271" i="21"/>
  <c r="I271" i="21"/>
  <c r="H271" i="21"/>
  <c r="G271" i="21"/>
  <c r="F271" i="21"/>
  <c r="E271" i="21"/>
  <c r="D271" i="21"/>
  <c r="C271" i="21"/>
  <c r="B271" i="21"/>
  <c r="R270" i="21"/>
  <c r="Q270" i="21"/>
  <c r="P270" i="21"/>
  <c r="O270" i="21"/>
  <c r="N270" i="21"/>
  <c r="M270" i="21"/>
  <c r="L270" i="21"/>
  <c r="K270" i="21"/>
  <c r="J270" i="21"/>
  <c r="I270" i="21"/>
  <c r="H270" i="21"/>
  <c r="G270" i="21"/>
  <c r="F270" i="21"/>
  <c r="E270" i="21"/>
  <c r="D270" i="21"/>
  <c r="C270" i="21"/>
  <c r="B270" i="21"/>
  <c r="R269" i="21"/>
  <c r="Q269" i="21"/>
  <c r="P269" i="21"/>
  <c r="O269" i="21"/>
  <c r="N269" i="21"/>
  <c r="M269" i="21"/>
  <c r="L269" i="21"/>
  <c r="K269" i="21"/>
  <c r="J269" i="21"/>
  <c r="I269" i="21"/>
  <c r="H269" i="21"/>
  <c r="G269" i="21"/>
  <c r="F269" i="21"/>
  <c r="E269" i="21"/>
  <c r="D269" i="21"/>
  <c r="C269" i="21"/>
  <c r="B269" i="21"/>
  <c r="R268" i="21"/>
  <c r="Q268" i="21"/>
  <c r="P268" i="21"/>
  <c r="O268" i="21"/>
  <c r="N268" i="21"/>
  <c r="M268" i="21"/>
  <c r="L268" i="21"/>
  <c r="K268" i="21"/>
  <c r="J268" i="21"/>
  <c r="I268" i="21"/>
  <c r="H268" i="21"/>
  <c r="G268" i="21"/>
  <c r="F268" i="21"/>
  <c r="E268" i="21"/>
  <c r="D268" i="21"/>
  <c r="C268" i="21"/>
  <c r="B268" i="21"/>
  <c r="R267" i="21"/>
  <c r="Q267" i="21"/>
  <c r="P267" i="21"/>
  <c r="O267" i="21"/>
  <c r="N267" i="21"/>
  <c r="M267" i="21"/>
  <c r="L267" i="21"/>
  <c r="K267" i="21"/>
  <c r="J267" i="21"/>
  <c r="I267" i="21"/>
  <c r="H267" i="21"/>
  <c r="G267" i="21"/>
  <c r="F267" i="21"/>
  <c r="E267" i="21"/>
  <c r="D267" i="21"/>
  <c r="C267" i="21"/>
  <c r="B267" i="21"/>
  <c r="O266" i="21"/>
  <c r="N266" i="21"/>
  <c r="M266" i="21"/>
  <c r="K266" i="21"/>
  <c r="H266" i="21"/>
  <c r="G266" i="21"/>
  <c r="F266" i="21"/>
  <c r="E266" i="21"/>
  <c r="D266" i="21"/>
  <c r="B266" i="21"/>
  <c r="O265" i="21"/>
  <c r="N265" i="21"/>
  <c r="M265" i="21"/>
  <c r="K265" i="21"/>
  <c r="H265" i="21"/>
  <c r="G265" i="21"/>
  <c r="F265" i="21"/>
  <c r="E265" i="21"/>
  <c r="D265" i="21"/>
  <c r="B265" i="21"/>
  <c r="R264" i="21"/>
  <c r="Q264" i="21"/>
  <c r="P264" i="21"/>
  <c r="O264" i="21"/>
  <c r="N264" i="21"/>
  <c r="M264" i="21"/>
  <c r="L264" i="21"/>
  <c r="K264" i="21"/>
  <c r="J264" i="21"/>
  <c r="I264" i="21"/>
  <c r="H264" i="21"/>
  <c r="G264" i="21"/>
  <c r="F264" i="21"/>
  <c r="E264" i="21"/>
  <c r="D264" i="21"/>
  <c r="C264" i="21"/>
  <c r="B264" i="21"/>
  <c r="R263" i="21"/>
  <c r="Q263" i="21"/>
  <c r="P263" i="21"/>
  <c r="O263" i="21"/>
  <c r="N263" i="21"/>
  <c r="M263" i="21"/>
  <c r="L263" i="21"/>
  <c r="K263" i="21"/>
  <c r="J263" i="21"/>
  <c r="I263" i="21"/>
  <c r="H263" i="21"/>
  <c r="G263" i="21"/>
  <c r="F263" i="21"/>
  <c r="E263" i="21"/>
  <c r="D263" i="21"/>
  <c r="C263" i="21"/>
  <c r="B263" i="21"/>
  <c r="R262" i="21"/>
  <c r="Q262" i="21"/>
  <c r="P262" i="21"/>
  <c r="O262" i="21"/>
  <c r="N262" i="21"/>
  <c r="M262" i="21"/>
  <c r="L262" i="21"/>
  <c r="K262" i="21"/>
  <c r="J262" i="21"/>
  <c r="I262" i="21"/>
  <c r="H262" i="21"/>
  <c r="G262" i="21"/>
  <c r="F262" i="21"/>
  <c r="E262" i="21"/>
  <c r="D262" i="21"/>
  <c r="C262" i="21"/>
  <c r="B262" i="21"/>
  <c r="O261" i="21"/>
  <c r="N261" i="21"/>
  <c r="M261" i="21"/>
  <c r="K261" i="21"/>
  <c r="H261" i="21"/>
  <c r="G261" i="21"/>
  <c r="F261" i="21"/>
  <c r="E261" i="21"/>
  <c r="D261" i="21"/>
  <c r="B261" i="21"/>
  <c r="O260" i="21"/>
  <c r="N260" i="21"/>
  <c r="M260" i="21"/>
  <c r="K260" i="21"/>
  <c r="H260" i="21"/>
  <c r="G260" i="21"/>
  <c r="F260" i="21"/>
  <c r="E260" i="21"/>
  <c r="D260" i="21"/>
  <c r="B260" i="21"/>
  <c r="R259" i="21"/>
  <c r="Q259" i="21"/>
  <c r="P259" i="21"/>
  <c r="O259" i="21"/>
  <c r="N259" i="21"/>
  <c r="M259" i="21"/>
  <c r="L259" i="21"/>
  <c r="K259" i="21"/>
  <c r="J259" i="21"/>
  <c r="I259" i="21"/>
  <c r="H259" i="21"/>
  <c r="G259" i="21"/>
  <c r="F259" i="21"/>
  <c r="E259" i="21"/>
  <c r="D259" i="21"/>
  <c r="C259" i="21"/>
  <c r="B259" i="21"/>
  <c r="O258" i="21"/>
  <c r="N258" i="21"/>
  <c r="M258" i="21"/>
  <c r="K258" i="21"/>
  <c r="H258" i="21"/>
  <c r="G258" i="21"/>
  <c r="F258" i="21"/>
  <c r="E258" i="21"/>
  <c r="D258" i="21"/>
  <c r="B258" i="21"/>
  <c r="O257" i="21"/>
  <c r="N257" i="21"/>
  <c r="M257" i="21"/>
  <c r="K257" i="21"/>
  <c r="H257" i="21"/>
  <c r="G257" i="21"/>
  <c r="F257" i="21"/>
  <c r="E257" i="21"/>
  <c r="D257" i="21"/>
  <c r="B257" i="21"/>
  <c r="R256" i="21"/>
  <c r="Q256" i="21"/>
  <c r="P256" i="21"/>
  <c r="O256" i="21"/>
  <c r="N256" i="21"/>
  <c r="M256" i="21"/>
  <c r="L256" i="21"/>
  <c r="K256" i="21"/>
  <c r="J256" i="21"/>
  <c r="I256" i="21"/>
  <c r="H256" i="21"/>
  <c r="G256" i="21"/>
  <c r="F256" i="21"/>
  <c r="E256" i="21"/>
  <c r="D256" i="21"/>
  <c r="C256" i="21"/>
  <c r="B256" i="21"/>
  <c r="R255" i="21"/>
  <c r="Q255" i="21"/>
  <c r="P255" i="21"/>
  <c r="O255" i="21"/>
  <c r="N255" i="21"/>
  <c r="M255" i="21"/>
  <c r="L255" i="21"/>
  <c r="K255" i="21"/>
  <c r="J255" i="21"/>
  <c r="I255" i="21"/>
  <c r="H255" i="21"/>
  <c r="G255" i="21"/>
  <c r="F255" i="21"/>
  <c r="E255" i="21"/>
  <c r="D255" i="21"/>
  <c r="C255" i="21"/>
  <c r="B255" i="21"/>
  <c r="O254" i="21"/>
  <c r="N254" i="21"/>
  <c r="M254" i="21"/>
  <c r="K254" i="21"/>
  <c r="H254" i="21"/>
  <c r="G254" i="21"/>
  <c r="F254" i="21"/>
  <c r="E254" i="21"/>
  <c r="D254" i="21"/>
  <c r="B254" i="21"/>
  <c r="R253" i="21"/>
  <c r="Q253" i="21"/>
  <c r="P253" i="21"/>
  <c r="O253" i="21"/>
  <c r="N253" i="21"/>
  <c r="M253" i="21"/>
  <c r="L253" i="21"/>
  <c r="K253" i="21"/>
  <c r="J253" i="21"/>
  <c r="I253" i="21"/>
  <c r="H253" i="21"/>
  <c r="G253" i="21"/>
  <c r="F253" i="21"/>
  <c r="E253" i="21"/>
  <c r="D253" i="21"/>
  <c r="C253" i="21"/>
  <c r="B253" i="21"/>
  <c r="R252" i="21"/>
  <c r="Q252" i="21"/>
  <c r="P252" i="21"/>
  <c r="O252" i="21"/>
  <c r="N252" i="21"/>
  <c r="M252" i="21"/>
  <c r="L252" i="21"/>
  <c r="K252" i="21"/>
  <c r="J252" i="21"/>
  <c r="I252" i="21"/>
  <c r="H252" i="21"/>
  <c r="G252" i="21"/>
  <c r="F252" i="21"/>
  <c r="E252" i="21"/>
  <c r="D252" i="21"/>
  <c r="C252" i="21"/>
  <c r="B252" i="21"/>
  <c r="R251" i="21"/>
  <c r="Q251" i="21"/>
  <c r="P251" i="21"/>
  <c r="O251" i="21"/>
  <c r="N251" i="21"/>
  <c r="M251" i="21"/>
  <c r="L251" i="21"/>
  <c r="K251" i="21"/>
  <c r="J251" i="21"/>
  <c r="I251" i="21"/>
  <c r="H251" i="21"/>
  <c r="G251" i="21"/>
  <c r="F251" i="21"/>
  <c r="E251" i="21"/>
  <c r="D251" i="21"/>
  <c r="C251" i="21"/>
  <c r="B251" i="21"/>
  <c r="R250" i="21"/>
  <c r="Q250" i="21"/>
  <c r="P250" i="21"/>
  <c r="O250" i="21"/>
  <c r="N250" i="21"/>
  <c r="M250" i="21"/>
  <c r="L250" i="21"/>
  <c r="K250" i="21"/>
  <c r="J250" i="21"/>
  <c r="I250" i="21"/>
  <c r="H250" i="21"/>
  <c r="G250" i="21"/>
  <c r="F250" i="21"/>
  <c r="E250" i="21"/>
  <c r="D250" i="21"/>
  <c r="C250" i="21"/>
  <c r="B250" i="21"/>
  <c r="R249" i="21"/>
  <c r="Q249" i="21"/>
  <c r="P249" i="21"/>
  <c r="O249" i="21"/>
  <c r="N249" i="21"/>
  <c r="M249" i="21"/>
  <c r="L249" i="21"/>
  <c r="K249" i="21"/>
  <c r="J249" i="21"/>
  <c r="I249" i="21"/>
  <c r="H249" i="21"/>
  <c r="G249" i="21"/>
  <c r="F249" i="21"/>
  <c r="E249" i="21"/>
  <c r="D249" i="21"/>
  <c r="C249" i="21"/>
  <c r="B249" i="21"/>
  <c r="O248" i="21"/>
  <c r="N248" i="21"/>
  <c r="M248" i="21"/>
  <c r="K248" i="21"/>
  <c r="H248" i="21"/>
  <c r="G248" i="21"/>
  <c r="F248" i="21"/>
  <c r="E248" i="21"/>
  <c r="D248" i="21"/>
  <c r="B248" i="21"/>
  <c r="R247" i="21"/>
  <c r="Q247" i="21"/>
  <c r="P247" i="21"/>
  <c r="O247" i="21"/>
  <c r="N247" i="21"/>
  <c r="M247" i="21"/>
  <c r="L247" i="21"/>
  <c r="K247" i="21"/>
  <c r="J247" i="21"/>
  <c r="I247" i="21"/>
  <c r="H247" i="21"/>
  <c r="G247" i="21"/>
  <c r="F247" i="21"/>
  <c r="E247" i="21"/>
  <c r="D247" i="21"/>
  <c r="C247" i="21"/>
  <c r="B247" i="21"/>
  <c r="R246" i="21"/>
  <c r="Q246" i="21"/>
  <c r="P246" i="21"/>
  <c r="O246" i="21"/>
  <c r="N246" i="21"/>
  <c r="M246" i="21"/>
  <c r="L246" i="21"/>
  <c r="K246" i="21"/>
  <c r="J246" i="21"/>
  <c r="I246" i="21"/>
  <c r="H246" i="21"/>
  <c r="G246" i="21"/>
  <c r="F246" i="21"/>
  <c r="E246" i="21"/>
  <c r="D246" i="21"/>
  <c r="C246" i="21"/>
  <c r="B246" i="21"/>
  <c r="R245" i="21"/>
  <c r="Q245" i="21"/>
  <c r="P245" i="21"/>
  <c r="O245" i="21"/>
  <c r="N245" i="21"/>
  <c r="M245" i="21"/>
  <c r="L245" i="21"/>
  <c r="K245" i="21"/>
  <c r="J245" i="21"/>
  <c r="I245" i="21"/>
  <c r="H245" i="21"/>
  <c r="G245" i="21"/>
  <c r="F245" i="21"/>
  <c r="E245" i="21"/>
  <c r="D245" i="21"/>
  <c r="C245" i="21"/>
  <c r="B245" i="21"/>
  <c r="R244" i="21"/>
  <c r="Q244" i="21"/>
  <c r="P244" i="21"/>
  <c r="O244" i="21"/>
  <c r="N244" i="21"/>
  <c r="M244" i="21"/>
  <c r="L244" i="21"/>
  <c r="K244" i="21"/>
  <c r="J244" i="21"/>
  <c r="I244" i="21"/>
  <c r="H244" i="21"/>
  <c r="G244" i="21"/>
  <c r="F244" i="21"/>
  <c r="E244" i="21"/>
  <c r="D244" i="21"/>
  <c r="C244" i="21"/>
  <c r="B244" i="21"/>
  <c r="O243" i="21"/>
  <c r="N243" i="21"/>
  <c r="M243" i="21"/>
  <c r="K243" i="21"/>
  <c r="H243" i="21"/>
  <c r="G243" i="21"/>
  <c r="F243" i="21"/>
  <c r="E243" i="21"/>
  <c r="D243" i="21"/>
  <c r="B243" i="21"/>
  <c r="O242" i="21"/>
  <c r="N242" i="21"/>
  <c r="M242" i="21"/>
  <c r="K242" i="21"/>
  <c r="H242" i="21"/>
  <c r="G242" i="21"/>
  <c r="F242" i="21"/>
  <c r="E242" i="21"/>
  <c r="D242" i="21"/>
  <c r="B242" i="21"/>
  <c r="R241" i="21"/>
  <c r="Q241" i="21"/>
  <c r="P241" i="21"/>
  <c r="O241" i="21"/>
  <c r="N241" i="21"/>
  <c r="M241" i="21"/>
  <c r="L241" i="21"/>
  <c r="K241" i="21"/>
  <c r="J241" i="21"/>
  <c r="I241" i="21"/>
  <c r="H241" i="21"/>
  <c r="G241" i="21"/>
  <c r="F241" i="21"/>
  <c r="E241" i="21"/>
  <c r="D241" i="21"/>
  <c r="C241" i="21"/>
  <c r="B241" i="21"/>
  <c r="O240" i="21"/>
  <c r="N240" i="21"/>
  <c r="M240" i="21"/>
  <c r="K240" i="21"/>
  <c r="H240" i="21"/>
  <c r="G240" i="21"/>
  <c r="F240" i="21"/>
  <c r="E240" i="21"/>
  <c r="D240" i="21"/>
  <c r="B240" i="21"/>
  <c r="R239" i="21"/>
  <c r="Q239" i="21"/>
  <c r="P239" i="21"/>
  <c r="O239" i="21"/>
  <c r="N239" i="21"/>
  <c r="M239" i="21"/>
  <c r="L239" i="21"/>
  <c r="K239" i="21"/>
  <c r="J239" i="21"/>
  <c r="I239" i="21"/>
  <c r="H239" i="21"/>
  <c r="G239" i="21"/>
  <c r="F239" i="21"/>
  <c r="E239" i="21"/>
  <c r="D239" i="21"/>
  <c r="C239" i="21"/>
  <c r="B239" i="21"/>
  <c r="R238" i="21"/>
  <c r="Q238" i="21"/>
  <c r="P238" i="21"/>
  <c r="O238" i="21"/>
  <c r="N238" i="21"/>
  <c r="M238" i="21"/>
  <c r="L238" i="21"/>
  <c r="K238" i="21"/>
  <c r="J238" i="21"/>
  <c r="I238" i="21"/>
  <c r="H238" i="21"/>
  <c r="G238" i="21"/>
  <c r="F238" i="21"/>
  <c r="E238" i="21"/>
  <c r="D238" i="21"/>
  <c r="C238" i="21"/>
  <c r="B238" i="21"/>
  <c r="R237" i="21"/>
  <c r="Q237" i="21"/>
  <c r="P237" i="21"/>
  <c r="O237" i="21"/>
  <c r="N237" i="21"/>
  <c r="M237" i="21"/>
  <c r="L237" i="21"/>
  <c r="K237" i="21"/>
  <c r="J237" i="21"/>
  <c r="I237" i="21"/>
  <c r="H237" i="21"/>
  <c r="G237" i="21"/>
  <c r="F237" i="21"/>
  <c r="E237" i="21"/>
  <c r="D237" i="21"/>
  <c r="C237" i="21"/>
  <c r="B237" i="21"/>
  <c r="R236" i="21"/>
  <c r="Q236" i="21"/>
  <c r="P236" i="21"/>
  <c r="O236" i="21"/>
  <c r="N236" i="21"/>
  <c r="M236" i="21"/>
  <c r="L236" i="21"/>
  <c r="K236" i="21"/>
  <c r="J236" i="21"/>
  <c r="I236" i="21"/>
  <c r="H236" i="21"/>
  <c r="G236" i="21"/>
  <c r="F236" i="21"/>
  <c r="E236" i="21"/>
  <c r="D236" i="21"/>
  <c r="C236" i="21"/>
  <c r="B236" i="21"/>
  <c r="R235" i="21"/>
  <c r="Q235" i="21"/>
  <c r="P235" i="21"/>
  <c r="O235" i="21"/>
  <c r="N235" i="21"/>
  <c r="M235" i="21"/>
  <c r="L235" i="21"/>
  <c r="K235" i="21"/>
  <c r="J235" i="21"/>
  <c r="I235" i="21"/>
  <c r="H235" i="21"/>
  <c r="G235" i="21"/>
  <c r="F235" i="21"/>
  <c r="E235" i="21"/>
  <c r="D235" i="21"/>
  <c r="C235" i="21"/>
  <c r="B235" i="21"/>
  <c r="R234" i="21"/>
  <c r="Q234" i="21"/>
  <c r="P234" i="21"/>
  <c r="O234" i="21"/>
  <c r="N234" i="21"/>
  <c r="M234" i="21"/>
  <c r="L234" i="21"/>
  <c r="K234" i="21"/>
  <c r="J234" i="21"/>
  <c r="I234" i="21"/>
  <c r="H234" i="21"/>
  <c r="G234" i="21"/>
  <c r="F234" i="21"/>
  <c r="E234" i="21"/>
  <c r="D234" i="21"/>
  <c r="C234" i="21"/>
  <c r="B234" i="21"/>
  <c r="O233" i="21"/>
  <c r="N233" i="21"/>
  <c r="M233" i="21"/>
  <c r="K233" i="21"/>
  <c r="H233" i="21"/>
  <c r="G233" i="21"/>
  <c r="F233" i="21"/>
  <c r="E233" i="21"/>
  <c r="D233" i="21"/>
  <c r="B233" i="21"/>
  <c r="R232" i="21"/>
  <c r="Q232" i="21"/>
  <c r="P232" i="21"/>
  <c r="O232" i="21"/>
  <c r="N232" i="21"/>
  <c r="M232" i="21"/>
  <c r="L232" i="21"/>
  <c r="K232" i="21"/>
  <c r="J232" i="21"/>
  <c r="I232" i="21"/>
  <c r="H232" i="21"/>
  <c r="G232" i="21"/>
  <c r="F232" i="21"/>
  <c r="E232" i="21"/>
  <c r="D232" i="21"/>
  <c r="C232" i="21"/>
  <c r="B232" i="21"/>
  <c r="R231" i="21"/>
  <c r="Q231" i="21"/>
  <c r="P231" i="21"/>
  <c r="O231" i="21"/>
  <c r="N231" i="21"/>
  <c r="M231" i="21"/>
  <c r="L231" i="21"/>
  <c r="K231" i="21"/>
  <c r="J231" i="21"/>
  <c r="I231" i="21"/>
  <c r="H231" i="21"/>
  <c r="G231" i="21"/>
  <c r="F231" i="21"/>
  <c r="E231" i="21"/>
  <c r="D231" i="21"/>
  <c r="C231" i="21"/>
  <c r="B231" i="21"/>
  <c r="R230" i="21"/>
  <c r="Q230" i="21"/>
  <c r="P230" i="21"/>
  <c r="O230" i="21"/>
  <c r="N230" i="21"/>
  <c r="M230" i="21"/>
  <c r="L230" i="21"/>
  <c r="K230" i="21"/>
  <c r="J230" i="21"/>
  <c r="I230" i="21"/>
  <c r="H230" i="21"/>
  <c r="G230" i="21"/>
  <c r="F230" i="21"/>
  <c r="E230" i="21"/>
  <c r="D230" i="21"/>
  <c r="C230" i="21"/>
  <c r="B230" i="21"/>
  <c r="R229" i="21"/>
  <c r="Q229" i="21"/>
  <c r="P229" i="21"/>
  <c r="O229" i="21"/>
  <c r="N229" i="21"/>
  <c r="M229" i="21"/>
  <c r="L229" i="21"/>
  <c r="K229" i="21"/>
  <c r="J229" i="21"/>
  <c r="I229" i="21"/>
  <c r="H229" i="21"/>
  <c r="G229" i="21"/>
  <c r="F229" i="21"/>
  <c r="E229" i="21"/>
  <c r="D229" i="21"/>
  <c r="C229" i="21"/>
  <c r="B229" i="21"/>
  <c r="R228" i="21"/>
  <c r="Q228" i="21"/>
  <c r="P228" i="21"/>
  <c r="O228" i="21"/>
  <c r="N228" i="21"/>
  <c r="M228" i="21"/>
  <c r="L228" i="21"/>
  <c r="K228" i="21"/>
  <c r="J228" i="21"/>
  <c r="I228" i="21"/>
  <c r="H228" i="21"/>
  <c r="G228" i="21"/>
  <c r="F228" i="21"/>
  <c r="E228" i="21"/>
  <c r="D228" i="21"/>
  <c r="C228" i="21"/>
  <c r="B228" i="21"/>
  <c r="O227" i="21"/>
  <c r="N227" i="21"/>
  <c r="M227" i="21"/>
  <c r="K227" i="21"/>
  <c r="H227" i="21"/>
  <c r="G227" i="21"/>
  <c r="F227" i="21"/>
  <c r="E227" i="21"/>
  <c r="D227" i="21"/>
  <c r="B227" i="21"/>
  <c r="O226" i="21"/>
  <c r="N226" i="21"/>
  <c r="M226" i="21"/>
  <c r="K226" i="21"/>
  <c r="H226" i="21"/>
  <c r="G226" i="21"/>
  <c r="F226" i="21"/>
  <c r="E226" i="21"/>
  <c r="D226" i="21"/>
  <c r="B226" i="21"/>
  <c r="R225" i="21"/>
  <c r="Q225" i="21"/>
  <c r="P225" i="21"/>
  <c r="O225" i="21"/>
  <c r="N225" i="21"/>
  <c r="M225" i="21"/>
  <c r="L225" i="21"/>
  <c r="K225" i="21"/>
  <c r="J225" i="21"/>
  <c r="I225" i="21"/>
  <c r="H225" i="21"/>
  <c r="G225" i="21"/>
  <c r="F225" i="21"/>
  <c r="E225" i="21"/>
  <c r="D225" i="21"/>
  <c r="C225" i="21"/>
  <c r="B225" i="21"/>
  <c r="R224" i="21"/>
  <c r="Q224" i="21"/>
  <c r="P224" i="21"/>
  <c r="O224" i="21"/>
  <c r="N224" i="21"/>
  <c r="M224" i="21"/>
  <c r="L224" i="21"/>
  <c r="K224" i="21"/>
  <c r="J224" i="21"/>
  <c r="I224" i="21"/>
  <c r="H224" i="21"/>
  <c r="G224" i="21"/>
  <c r="F224" i="21"/>
  <c r="E224" i="21"/>
  <c r="D224" i="21"/>
  <c r="C224" i="21"/>
  <c r="B224" i="21"/>
  <c r="R223" i="21"/>
  <c r="Q223" i="21"/>
  <c r="P223" i="21"/>
  <c r="O223" i="21"/>
  <c r="N223" i="21"/>
  <c r="M223" i="21"/>
  <c r="L223" i="21"/>
  <c r="K223" i="21"/>
  <c r="J223" i="21"/>
  <c r="I223" i="21"/>
  <c r="H223" i="21"/>
  <c r="G223" i="21"/>
  <c r="F223" i="21"/>
  <c r="E223" i="21"/>
  <c r="D223" i="21"/>
  <c r="C223" i="21"/>
  <c r="B223" i="21"/>
  <c r="R222" i="21"/>
  <c r="Q222" i="21"/>
  <c r="P222" i="21"/>
  <c r="O222" i="21"/>
  <c r="N222" i="21"/>
  <c r="M222" i="21"/>
  <c r="L222" i="21"/>
  <c r="K222" i="21"/>
  <c r="J222" i="21"/>
  <c r="I222" i="21"/>
  <c r="H222" i="21"/>
  <c r="G222" i="21"/>
  <c r="F222" i="21"/>
  <c r="E222" i="21"/>
  <c r="D222" i="21"/>
  <c r="C222" i="21"/>
  <c r="B222" i="21"/>
  <c r="R221" i="21"/>
  <c r="Q221" i="21"/>
  <c r="P221" i="21"/>
  <c r="O221" i="21"/>
  <c r="N221" i="21"/>
  <c r="M221" i="21"/>
  <c r="L221" i="21"/>
  <c r="K221" i="21"/>
  <c r="J221" i="21"/>
  <c r="I221" i="21"/>
  <c r="H221" i="21"/>
  <c r="G221" i="21"/>
  <c r="F221" i="21"/>
  <c r="E221" i="21"/>
  <c r="D221" i="21"/>
  <c r="C221" i="21"/>
  <c r="B221" i="21"/>
  <c r="O220" i="21"/>
  <c r="N220" i="21"/>
  <c r="M220" i="21"/>
  <c r="K220" i="21"/>
  <c r="H220" i="21"/>
  <c r="G220" i="21"/>
  <c r="F220" i="21"/>
  <c r="E220" i="21"/>
  <c r="D220" i="21"/>
  <c r="B220" i="21"/>
  <c r="R219" i="21"/>
  <c r="Q219" i="21"/>
  <c r="P219" i="21"/>
  <c r="O219" i="21"/>
  <c r="N219" i="21"/>
  <c r="M219" i="21"/>
  <c r="L219" i="21"/>
  <c r="K219" i="21"/>
  <c r="J219" i="21"/>
  <c r="I219" i="21"/>
  <c r="H219" i="21"/>
  <c r="G219" i="21"/>
  <c r="F219" i="21"/>
  <c r="E219" i="21"/>
  <c r="D219" i="21"/>
  <c r="C219" i="21"/>
  <c r="B219" i="21"/>
  <c r="R218" i="21"/>
  <c r="Q218" i="21"/>
  <c r="P218" i="21"/>
  <c r="O218" i="21"/>
  <c r="N218" i="21"/>
  <c r="M218" i="21"/>
  <c r="L218" i="21"/>
  <c r="K218" i="21"/>
  <c r="J218" i="21"/>
  <c r="I218" i="21"/>
  <c r="H218" i="21"/>
  <c r="G218" i="21"/>
  <c r="F218" i="21"/>
  <c r="E218" i="21"/>
  <c r="D218" i="21"/>
  <c r="C218" i="21"/>
  <c r="B218" i="21"/>
  <c r="R217" i="21"/>
  <c r="Q217" i="21"/>
  <c r="P217" i="21"/>
  <c r="O217" i="21"/>
  <c r="N217" i="21"/>
  <c r="M217" i="21"/>
  <c r="L217" i="21"/>
  <c r="K217" i="21"/>
  <c r="J217" i="21"/>
  <c r="I217" i="21"/>
  <c r="H217" i="21"/>
  <c r="G217" i="21"/>
  <c r="F217" i="21"/>
  <c r="E217" i="21"/>
  <c r="D217" i="21"/>
  <c r="C217" i="21"/>
  <c r="B217" i="21"/>
  <c r="R216" i="21"/>
  <c r="Q216" i="21"/>
  <c r="P216" i="21"/>
  <c r="O216" i="21"/>
  <c r="N216" i="21"/>
  <c r="M216" i="21"/>
  <c r="L216" i="21"/>
  <c r="K216" i="21"/>
  <c r="J216" i="21"/>
  <c r="I216" i="21"/>
  <c r="H216" i="21"/>
  <c r="G216" i="21"/>
  <c r="F216" i="21"/>
  <c r="E216" i="21"/>
  <c r="D216" i="21"/>
  <c r="C216" i="21"/>
  <c r="B216" i="21"/>
  <c r="R215" i="21"/>
  <c r="Q215" i="21"/>
  <c r="P215" i="21"/>
  <c r="O215" i="21"/>
  <c r="N215" i="21"/>
  <c r="M215" i="21"/>
  <c r="L215" i="21"/>
  <c r="K215" i="21"/>
  <c r="J215" i="21"/>
  <c r="I215" i="21"/>
  <c r="H215" i="21"/>
  <c r="G215" i="21"/>
  <c r="F215" i="21"/>
  <c r="E215" i="21"/>
  <c r="D215" i="21"/>
  <c r="C215" i="21"/>
  <c r="B215" i="21"/>
  <c r="O214" i="21"/>
  <c r="N214" i="21"/>
  <c r="M214" i="21"/>
  <c r="K214" i="21"/>
  <c r="H214" i="21"/>
  <c r="G214" i="21"/>
  <c r="F214" i="21"/>
  <c r="E214" i="21"/>
  <c r="D214" i="21"/>
  <c r="B214" i="21"/>
  <c r="R213" i="21"/>
  <c r="Q213" i="21"/>
  <c r="P213" i="21"/>
  <c r="O213" i="21"/>
  <c r="N213" i="21"/>
  <c r="M213" i="21"/>
  <c r="L213" i="21"/>
  <c r="K213" i="21"/>
  <c r="J213" i="21"/>
  <c r="I213" i="21"/>
  <c r="H213" i="21"/>
  <c r="G213" i="21"/>
  <c r="F213" i="21"/>
  <c r="E213" i="21"/>
  <c r="D213" i="21"/>
  <c r="C213" i="21"/>
  <c r="B213" i="21"/>
  <c r="R212" i="21"/>
  <c r="Q212" i="21"/>
  <c r="P212" i="21"/>
  <c r="O212" i="21"/>
  <c r="N212" i="21"/>
  <c r="M212" i="21"/>
  <c r="L212" i="21"/>
  <c r="K212" i="21"/>
  <c r="J212" i="21"/>
  <c r="I212" i="21"/>
  <c r="H212" i="21"/>
  <c r="G212" i="21"/>
  <c r="F212" i="21"/>
  <c r="E212" i="21"/>
  <c r="D212" i="21"/>
  <c r="C212" i="21"/>
  <c r="B212" i="21"/>
  <c r="R211" i="21"/>
  <c r="Q211" i="21"/>
  <c r="P211" i="21"/>
  <c r="O211" i="21"/>
  <c r="N211" i="21"/>
  <c r="M211" i="21"/>
  <c r="L211" i="21"/>
  <c r="K211" i="21"/>
  <c r="J211" i="21"/>
  <c r="I211" i="21"/>
  <c r="H211" i="21"/>
  <c r="G211" i="21"/>
  <c r="F211" i="21"/>
  <c r="E211" i="21"/>
  <c r="D211" i="21"/>
  <c r="C211" i="21"/>
  <c r="B211" i="21"/>
  <c r="R210" i="21"/>
  <c r="Q210" i="21"/>
  <c r="P210" i="21"/>
  <c r="O210" i="21"/>
  <c r="N210" i="21"/>
  <c r="M210" i="21"/>
  <c r="L210" i="21"/>
  <c r="K210" i="21"/>
  <c r="J210" i="21"/>
  <c r="I210" i="21"/>
  <c r="H210" i="21"/>
  <c r="G210" i="21"/>
  <c r="F210" i="21"/>
  <c r="E210" i="21"/>
  <c r="D210" i="21"/>
  <c r="C210" i="21"/>
  <c r="B210" i="21"/>
  <c r="R209" i="21"/>
  <c r="Q209" i="21"/>
  <c r="P209" i="21"/>
  <c r="O209" i="21"/>
  <c r="N209" i="21"/>
  <c r="M209" i="21"/>
  <c r="L209" i="21"/>
  <c r="K209" i="21"/>
  <c r="J209" i="21"/>
  <c r="I209" i="21"/>
  <c r="H209" i="21"/>
  <c r="G209" i="21"/>
  <c r="F209" i="21"/>
  <c r="E209" i="21"/>
  <c r="D209" i="21"/>
  <c r="C209" i="21"/>
  <c r="B209" i="21"/>
  <c r="R208" i="21"/>
  <c r="Q208" i="21"/>
  <c r="P208" i="21"/>
  <c r="O208" i="21"/>
  <c r="N208" i="21"/>
  <c r="M208" i="21"/>
  <c r="L208" i="21"/>
  <c r="K208" i="21"/>
  <c r="J208" i="21"/>
  <c r="I208" i="21"/>
  <c r="H208" i="21"/>
  <c r="G208" i="21"/>
  <c r="F208" i="21"/>
  <c r="E208" i="21"/>
  <c r="D208" i="21"/>
  <c r="C208" i="21"/>
  <c r="B208" i="21"/>
  <c r="O207" i="21"/>
  <c r="N207" i="21"/>
  <c r="M207" i="21"/>
  <c r="K207" i="21"/>
  <c r="H207" i="21"/>
  <c r="G207" i="21"/>
  <c r="F207" i="21"/>
  <c r="E207" i="21"/>
  <c r="D207" i="21"/>
  <c r="B207" i="21"/>
  <c r="R206" i="21"/>
  <c r="Q206" i="21"/>
  <c r="P206" i="21"/>
  <c r="O206" i="21"/>
  <c r="N206" i="21"/>
  <c r="M206" i="21"/>
  <c r="L206" i="21"/>
  <c r="K206" i="21"/>
  <c r="J206" i="21"/>
  <c r="I206" i="21"/>
  <c r="H206" i="21"/>
  <c r="G206" i="21"/>
  <c r="F206" i="21"/>
  <c r="E206" i="21"/>
  <c r="D206" i="21"/>
  <c r="C206" i="21"/>
  <c r="B206" i="21"/>
  <c r="R205" i="21"/>
  <c r="Q205" i="21"/>
  <c r="P205" i="21"/>
  <c r="O205" i="21"/>
  <c r="N205" i="21"/>
  <c r="M205" i="21"/>
  <c r="L205" i="21"/>
  <c r="K205" i="21"/>
  <c r="J205" i="21"/>
  <c r="I205" i="21"/>
  <c r="H205" i="21"/>
  <c r="G205" i="21"/>
  <c r="F205" i="21"/>
  <c r="E205" i="21"/>
  <c r="D205" i="21"/>
  <c r="C205" i="21"/>
  <c r="B205" i="21"/>
  <c r="R204" i="21"/>
  <c r="Q204" i="21"/>
  <c r="P204" i="21"/>
  <c r="O204" i="21"/>
  <c r="N204" i="21"/>
  <c r="M204" i="21"/>
  <c r="L204" i="21"/>
  <c r="K204" i="21"/>
  <c r="J204" i="21"/>
  <c r="I204" i="21"/>
  <c r="H204" i="21"/>
  <c r="G204" i="21"/>
  <c r="F204" i="21"/>
  <c r="E204" i="21"/>
  <c r="D204" i="21"/>
  <c r="C204" i="21"/>
  <c r="B204" i="21"/>
  <c r="R203" i="21"/>
  <c r="Q203" i="21"/>
  <c r="P203" i="21"/>
  <c r="O203" i="21"/>
  <c r="N203" i="21"/>
  <c r="M203" i="21"/>
  <c r="L203" i="21"/>
  <c r="K203" i="21"/>
  <c r="J203" i="21"/>
  <c r="I203" i="21"/>
  <c r="H203" i="21"/>
  <c r="G203" i="21"/>
  <c r="F203" i="21"/>
  <c r="E203" i="21"/>
  <c r="D203" i="21"/>
  <c r="C203" i="21"/>
  <c r="B203" i="21"/>
  <c r="R202" i="21"/>
  <c r="Q202" i="21"/>
  <c r="P202" i="21"/>
  <c r="O202" i="21"/>
  <c r="N202" i="21"/>
  <c r="M202" i="21"/>
  <c r="L202" i="21"/>
  <c r="K202" i="21"/>
  <c r="J202" i="21"/>
  <c r="I202" i="21"/>
  <c r="H202" i="21"/>
  <c r="G202" i="21"/>
  <c r="F202" i="21"/>
  <c r="E202" i="21"/>
  <c r="D202" i="21"/>
  <c r="C202" i="21"/>
  <c r="B202" i="21"/>
  <c r="O201" i="21"/>
  <c r="N201" i="21"/>
  <c r="M201" i="21"/>
  <c r="K201" i="21"/>
  <c r="H201" i="21"/>
  <c r="G201" i="21"/>
  <c r="F201" i="21"/>
  <c r="E201" i="21"/>
  <c r="D201" i="21"/>
  <c r="B201" i="21"/>
  <c r="R200" i="21"/>
  <c r="Q200" i="21"/>
  <c r="P200" i="21"/>
  <c r="O200" i="21"/>
  <c r="N200" i="21"/>
  <c r="M200" i="21"/>
  <c r="L200" i="21"/>
  <c r="K200" i="21"/>
  <c r="J200" i="21"/>
  <c r="I200" i="21"/>
  <c r="H200" i="21"/>
  <c r="G200" i="21"/>
  <c r="F200" i="21"/>
  <c r="E200" i="21"/>
  <c r="D200" i="21"/>
  <c r="C200" i="21"/>
  <c r="B200" i="21"/>
  <c r="R199" i="21"/>
  <c r="Q199" i="21"/>
  <c r="P199" i="21"/>
  <c r="O199" i="21"/>
  <c r="N199" i="21"/>
  <c r="M199" i="21"/>
  <c r="L199" i="21"/>
  <c r="K199" i="21"/>
  <c r="J199" i="21"/>
  <c r="I199" i="21"/>
  <c r="H199" i="21"/>
  <c r="G199" i="21"/>
  <c r="F199" i="21"/>
  <c r="E199" i="21"/>
  <c r="D199" i="21"/>
  <c r="C199" i="21"/>
  <c r="B199" i="21"/>
  <c r="R198" i="21"/>
  <c r="Q198" i="21"/>
  <c r="P198" i="21"/>
  <c r="O198" i="21"/>
  <c r="N198" i="21"/>
  <c r="M198" i="21"/>
  <c r="L198" i="21"/>
  <c r="K198" i="21"/>
  <c r="J198" i="21"/>
  <c r="I198" i="21"/>
  <c r="H198" i="21"/>
  <c r="G198" i="21"/>
  <c r="F198" i="21"/>
  <c r="E198" i="21"/>
  <c r="D198" i="21"/>
  <c r="C198" i="21"/>
  <c r="B198" i="21"/>
  <c r="R197" i="21"/>
  <c r="Q197" i="21"/>
  <c r="P197" i="21"/>
  <c r="O197" i="21"/>
  <c r="N197" i="21"/>
  <c r="M197" i="21"/>
  <c r="L197" i="21"/>
  <c r="K197" i="21"/>
  <c r="J197" i="21"/>
  <c r="I197" i="21"/>
  <c r="H197" i="21"/>
  <c r="G197" i="21"/>
  <c r="F197" i="21"/>
  <c r="E197" i="21"/>
  <c r="D197" i="21"/>
  <c r="C197" i="21"/>
  <c r="B197" i="21"/>
  <c r="O196" i="21"/>
  <c r="N196" i="21"/>
  <c r="M196" i="21"/>
  <c r="K196" i="21"/>
  <c r="H196" i="21"/>
  <c r="G196" i="21"/>
  <c r="F196" i="21"/>
  <c r="E196" i="21"/>
  <c r="D196" i="21"/>
  <c r="B196" i="21"/>
  <c r="R195" i="21"/>
  <c r="Q195" i="21"/>
  <c r="P195" i="21"/>
  <c r="O195" i="21"/>
  <c r="N195" i="21"/>
  <c r="M195" i="21"/>
  <c r="L195" i="21"/>
  <c r="K195" i="21"/>
  <c r="J195" i="21"/>
  <c r="I195" i="21"/>
  <c r="H195" i="21"/>
  <c r="G195" i="21"/>
  <c r="F195" i="21"/>
  <c r="E195" i="21"/>
  <c r="D195" i="21"/>
  <c r="C195" i="21"/>
  <c r="B195" i="21"/>
  <c r="R194" i="21"/>
  <c r="Q194" i="21"/>
  <c r="P194" i="21"/>
  <c r="O194" i="21"/>
  <c r="N194" i="21"/>
  <c r="M194" i="21"/>
  <c r="L194" i="21"/>
  <c r="K194" i="21"/>
  <c r="J194" i="21"/>
  <c r="I194" i="21"/>
  <c r="H194" i="21"/>
  <c r="G194" i="21"/>
  <c r="F194" i="21"/>
  <c r="E194" i="21"/>
  <c r="D194" i="21"/>
  <c r="C194" i="21"/>
  <c r="B194" i="21"/>
  <c r="O193" i="21"/>
  <c r="N193" i="21"/>
  <c r="M193" i="21"/>
  <c r="K193" i="21"/>
  <c r="H193" i="21"/>
  <c r="G193" i="21"/>
  <c r="F193" i="21"/>
  <c r="E193" i="21"/>
  <c r="D193" i="21"/>
  <c r="B193" i="21"/>
  <c r="R192" i="21"/>
  <c r="Q192" i="21"/>
  <c r="P192" i="21"/>
  <c r="O192" i="21"/>
  <c r="N192" i="21"/>
  <c r="M192" i="21"/>
  <c r="L192" i="21"/>
  <c r="K192" i="21"/>
  <c r="J192" i="21"/>
  <c r="I192" i="21"/>
  <c r="H192" i="21"/>
  <c r="G192" i="21"/>
  <c r="F192" i="21"/>
  <c r="E192" i="21"/>
  <c r="D192" i="21"/>
  <c r="C192" i="21"/>
  <c r="B192" i="21"/>
  <c r="R191" i="21"/>
  <c r="Q191" i="21"/>
  <c r="P191" i="21"/>
  <c r="O191" i="21"/>
  <c r="N191" i="21"/>
  <c r="M191" i="21"/>
  <c r="L191" i="21"/>
  <c r="K191" i="21"/>
  <c r="J191" i="21"/>
  <c r="I191" i="21"/>
  <c r="H191" i="21"/>
  <c r="G191" i="21"/>
  <c r="F191" i="21"/>
  <c r="E191" i="21"/>
  <c r="D191" i="21"/>
  <c r="C191" i="21"/>
  <c r="B191" i="21"/>
  <c r="R190" i="21"/>
  <c r="Q190" i="21"/>
  <c r="P190" i="21"/>
  <c r="O190" i="21"/>
  <c r="N190" i="21"/>
  <c r="M190" i="21"/>
  <c r="L190" i="21"/>
  <c r="K190" i="21"/>
  <c r="J190" i="21"/>
  <c r="I190" i="21"/>
  <c r="H190" i="21"/>
  <c r="G190" i="21"/>
  <c r="F190" i="21"/>
  <c r="E190" i="21"/>
  <c r="D190" i="21"/>
  <c r="C190" i="21"/>
  <c r="B190" i="21"/>
  <c r="O189" i="21"/>
  <c r="N189" i="21"/>
  <c r="M189" i="21"/>
  <c r="K189" i="21"/>
  <c r="H189" i="21"/>
  <c r="G189" i="21"/>
  <c r="F189" i="21"/>
  <c r="E189" i="21"/>
  <c r="D189" i="21"/>
  <c r="B189" i="21"/>
  <c r="R188" i="21"/>
  <c r="Q188" i="21"/>
  <c r="P188" i="21"/>
  <c r="O188" i="21"/>
  <c r="N188" i="21"/>
  <c r="M188" i="21"/>
  <c r="L188" i="21"/>
  <c r="K188" i="21"/>
  <c r="J188" i="21"/>
  <c r="I188" i="21"/>
  <c r="H188" i="21"/>
  <c r="G188" i="21"/>
  <c r="F188" i="21"/>
  <c r="E188" i="21"/>
  <c r="D188" i="21"/>
  <c r="C188" i="21"/>
  <c r="B188" i="21"/>
  <c r="O187" i="21"/>
  <c r="N187" i="21"/>
  <c r="M187" i="21"/>
  <c r="K187" i="21"/>
  <c r="H187" i="21"/>
  <c r="G187" i="21"/>
  <c r="F187" i="21"/>
  <c r="E187" i="21"/>
  <c r="D187" i="21"/>
  <c r="B187" i="21"/>
  <c r="R186" i="21"/>
  <c r="Q186" i="21"/>
  <c r="P186" i="21"/>
  <c r="O186" i="21"/>
  <c r="N186" i="21"/>
  <c r="M186" i="21"/>
  <c r="L186" i="21"/>
  <c r="K186" i="21"/>
  <c r="J186" i="21"/>
  <c r="I186" i="21"/>
  <c r="H186" i="21"/>
  <c r="G186" i="21"/>
  <c r="F186" i="21"/>
  <c r="E186" i="21"/>
  <c r="D186" i="21"/>
  <c r="C186" i="21"/>
  <c r="B186" i="21"/>
  <c r="R185" i="21"/>
  <c r="Q185" i="21"/>
  <c r="P185" i="21"/>
  <c r="O185" i="21"/>
  <c r="N185" i="21"/>
  <c r="M185" i="21"/>
  <c r="L185" i="21"/>
  <c r="K185" i="21"/>
  <c r="J185" i="21"/>
  <c r="I185" i="21"/>
  <c r="H185" i="21"/>
  <c r="G185" i="21"/>
  <c r="F185" i="21"/>
  <c r="E185" i="21"/>
  <c r="D185" i="21"/>
  <c r="C185" i="21"/>
  <c r="B185" i="21"/>
  <c r="O184" i="21"/>
  <c r="N184" i="21"/>
  <c r="M184" i="21"/>
  <c r="K184" i="21"/>
  <c r="H184" i="21"/>
  <c r="G184" i="21"/>
  <c r="F184" i="21"/>
  <c r="E184" i="21"/>
  <c r="D184" i="21"/>
  <c r="B184" i="21"/>
  <c r="R183" i="21"/>
  <c r="Q183" i="21"/>
  <c r="P183" i="21"/>
  <c r="O183" i="21"/>
  <c r="N183" i="21"/>
  <c r="M183" i="21"/>
  <c r="L183" i="21"/>
  <c r="K183" i="21"/>
  <c r="J183" i="21"/>
  <c r="I183" i="21"/>
  <c r="H183" i="21"/>
  <c r="G183" i="21"/>
  <c r="F183" i="21"/>
  <c r="E183" i="21"/>
  <c r="D183" i="21"/>
  <c r="C183" i="21"/>
  <c r="B183" i="21"/>
  <c r="O182" i="21"/>
  <c r="N182" i="21"/>
  <c r="M182" i="21"/>
  <c r="K182" i="21"/>
  <c r="H182" i="21"/>
  <c r="G182" i="21"/>
  <c r="F182" i="21"/>
  <c r="E182" i="21"/>
  <c r="D182" i="21"/>
  <c r="B182" i="21"/>
  <c r="R181" i="21"/>
  <c r="Q181" i="21"/>
  <c r="P181" i="21"/>
  <c r="O181" i="21"/>
  <c r="N181" i="21"/>
  <c r="M181" i="21"/>
  <c r="L181" i="21"/>
  <c r="K181" i="21"/>
  <c r="J181" i="21"/>
  <c r="I181" i="21"/>
  <c r="H181" i="21"/>
  <c r="G181" i="21"/>
  <c r="F181" i="21"/>
  <c r="E181" i="21"/>
  <c r="D181" i="21"/>
  <c r="C181" i="21"/>
  <c r="B181" i="21"/>
  <c r="R180" i="21"/>
  <c r="Q180" i="21"/>
  <c r="P180" i="21"/>
  <c r="O180" i="21"/>
  <c r="N180" i="21"/>
  <c r="M180" i="21"/>
  <c r="L180" i="21"/>
  <c r="K180" i="21"/>
  <c r="J180" i="21"/>
  <c r="I180" i="21"/>
  <c r="H180" i="21"/>
  <c r="G180" i="21"/>
  <c r="F180" i="21"/>
  <c r="E180" i="21"/>
  <c r="D180" i="21"/>
  <c r="C180" i="21"/>
  <c r="B180" i="21"/>
  <c r="O179" i="21"/>
  <c r="N179" i="21"/>
  <c r="M179" i="21"/>
  <c r="K179" i="21"/>
  <c r="H179" i="21"/>
  <c r="G179" i="21"/>
  <c r="F179" i="21"/>
  <c r="E179" i="21"/>
  <c r="D179" i="21"/>
  <c r="B179" i="21"/>
  <c r="R178" i="21"/>
  <c r="Q178" i="21"/>
  <c r="P178" i="21"/>
  <c r="O178" i="21"/>
  <c r="N178" i="21"/>
  <c r="M178" i="21"/>
  <c r="L178" i="21"/>
  <c r="K178" i="21"/>
  <c r="J178" i="21"/>
  <c r="I178" i="21"/>
  <c r="H178" i="21"/>
  <c r="G178" i="21"/>
  <c r="F178" i="21"/>
  <c r="E178" i="21"/>
  <c r="D178" i="21"/>
  <c r="C178" i="21"/>
  <c r="B178" i="21"/>
  <c r="R177" i="21"/>
  <c r="Q177" i="21"/>
  <c r="P177" i="21"/>
  <c r="O177" i="21"/>
  <c r="N177" i="21"/>
  <c r="M177" i="21"/>
  <c r="L177" i="21"/>
  <c r="K177" i="21"/>
  <c r="J177" i="21"/>
  <c r="I177" i="21"/>
  <c r="H177" i="21"/>
  <c r="G177" i="21"/>
  <c r="F177" i="21"/>
  <c r="E177" i="21"/>
  <c r="D177" i="21"/>
  <c r="C177" i="21"/>
  <c r="B177" i="21"/>
  <c r="O176" i="21"/>
  <c r="N176" i="21"/>
  <c r="M176" i="21"/>
  <c r="K176" i="21"/>
  <c r="H176" i="21"/>
  <c r="G176" i="21"/>
  <c r="F176" i="21"/>
  <c r="E176" i="21"/>
  <c r="D176" i="21"/>
  <c r="B176" i="21"/>
  <c r="R175" i="21"/>
  <c r="Q175" i="21"/>
  <c r="P175" i="21"/>
  <c r="O175" i="21"/>
  <c r="N175" i="21"/>
  <c r="M175" i="21"/>
  <c r="L175" i="21"/>
  <c r="K175" i="21"/>
  <c r="J175" i="21"/>
  <c r="I175" i="21"/>
  <c r="H175" i="21"/>
  <c r="G175" i="21"/>
  <c r="F175" i="21"/>
  <c r="E175" i="21"/>
  <c r="D175" i="21"/>
  <c r="C175" i="21"/>
  <c r="B175" i="21"/>
  <c r="O174" i="21"/>
  <c r="N174" i="21"/>
  <c r="M174" i="21"/>
  <c r="K174" i="21"/>
  <c r="H174" i="21"/>
  <c r="G174" i="21"/>
  <c r="F174" i="21"/>
  <c r="E174" i="21"/>
  <c r="D174" i="21"/>
  <c r="B174" i="21"/>
  <c r="R173" i="21"/>
  <c r="Q173" i="21"/>
  <c r="P173" i="21"/>
  <c r="O173" i="21"/>
  <c r="N173" i="21"/>
  <c r="M173" i="21"/>
  <c r="L173" i="21"/>
  <c r="K173" i="21"/>
  <c r="J173" i="21"/>
  <c r="I173" i="21"/>
  <c r="H173" i="21"/>
  <c r="G173" i="21"/>
  <c r="F173" i="21"/>
  <c r="E173" i="21"/>
  <c r="D173" i="21"/>
  <c r="C173" i="21"/>
  <c r="B173" i="21"/>
  <c r="R172" i="21"/>
  <c r="Q172" i="21"/>
  <c r="P172" i="21"/>
  <c r="O172" i="21"/>
  <c r="N172" i="21"/>
  <c r="M172" i="21"/>
  <c r="L172" i="21"/>
  <c r="K172" i="21"/>
  <c r="J172" i="21"/>
  <c r="I172" i="21"/>
  <c r="H172" i="21"/>
  <c r="G172" i="21"/>
  <c r="F172" i="21"/>
  <c r="E172" i="21"/>
  <c r="D172" i="21"/>
  <c r="C172" i="21"/>
  <c r="B172" i="21"/>
  <c r="R171" i="21"/>
  <c r="Q171" i="21"/>
  <c r="P171" i="21"/>
  <c r="O171" i="21"/>
  <c r="N171" i="21"/>
  <c r="M171" i="21"/>
  <c r="L171" i="21"/>
  <c r="K171" i="21"/>
  <c r="J171" i="21"/>
  <c r="I171" i="21"/>
  <c r="H171" i="21"/>
  <c r="G171" i="21"/>
  <c r="F171" i="21"/>
  <c r="E171" i="21"/>
  <c r="D171" i="21"/>
  <c r="C171" i="21"/>
  <c r="B171" i="21"/>
  <c r="R170" i="21"/>
  <c r="Q170" i="21"/>
  <c r="P170" i="21"/>
  <c r="O170" i="21"/>
  <c r="N170" i="21"/>
  <c r="M170" i="21"/>
  <c r="L170" i="21"/>
  <c r="K170" i="21"/>
  <c r="J170" i="21"/>
  <c r="I170" i="21"/>
  <c r="H170" i="21"/>
  <c r="G170" i="21"/>
  <c r="F170" i="21"/>
  <c r="E170" i="21"/>
  <c r="D170" i="21"/>
  <c r="C170" i="21"/>
  <c r="B170" i="21"/>
  <c r="O169" i="21"/>
  <c r="N169" i="21"/>
  <c r="M169" i="21"/>
  <c r="K169" i="21"/>
  <c r="H169" i="21"/>
  <c r="G169" i="21"/>
  <c r="F169" i="21"/>
  <c r="E169" i="21"/>
  <c r="D169" i="21"/>
  <c r="B169" i="21"/>
  <c r="O168" i="21"/>
  <c r="N168" i="21"/>
  <c r="M168" i="21"/>
  <c r="K168" i="21"/>
  <c r="H168" i="21"/>
  <c r="G168" i="21"/>
  <c r="F168" i="21"/>
  <c r="E168" i="21"/>
  <c r="D168" i="21"/>
  <c r="B168" i="21"/>
  <c r="O167" i="21"/>
  <c r="N167" i="21"/>
  <c r="M167" i="21"/>
  <c r="K167" i="21"/>
  <c r="H167" i="21"/>
  <c r="G167" i="21"/>
  <c r="F167" i="21"/>
  <c r="E167" i="21"/>
  <c r="D167" i="21"/>
  <c r="B167" i="21"/>
  <c r="O166" i="21"/>
  <c r="N166" i="21"/>
  <c r="M166" i="21"/>
  <c r="K166" i="21"/>
  <c r="H166" i="21"/>
  <c r="G166" i="21"/>
  <c r="F166" i="21"/>
  <c r="E166" i="21"/>
  <c r="D166" i="21"/>
  <c r="B166" i="21"/>
  <c r="R165" i="21"/>
  <c r="Q165" i="21"/>
  <c r="P165" i="21"/>
  <c r="O165" i="21"/>
  <c r="N165" i="21"/>
  <c r="M165" i="21"/>
  <c r="L165" i="21"/>
  <c r="K165" i="21"/>
  <c r="J165" i="21"/>
  <c r="I165" i="21"/>
  <c r="H165" i="21"/>
  <c r="G165" i="21"/>
  <c r="F165" i="21"/>
  <c r="E165" i="21"/>
  <c r="D165" i="21"/>
  <c r="C165" i="21"/>
  <c r="B165" i="21"/>
  <c r="R164" i="21"/>
  <c r="Q164" i="21"/>
  <c r="P164" i="21"/>
  <c r="O164" i="21"/>
  <c r="N164" i="21"/>
  <c r="M164" i="21"/>
  <c r="L164" i="21"/>
  <c r="K164" i="21"/>
  <c r="J164" i="21"/>
  <c r="I164" i="21"/>
  <c r="H164" i="21"/>
  <c r="G164" i="21"/>
  <c r="F164" i="21"/>
  <c r="E164" i="21"/>
  <c r="D164" i="21"/>
  <c r="C164" i="21"/>
  <c r="B164" i="21"/>
  <c r="O163" i="21"/>
  <c r="N163" i="21"/>
  <c r="M163" i="21"/>
  <c r="K163" i="21"/>
  <c r="H163" i="21"/>
  <c r="G163" i="21"/>
  <c r="F163" i="21"/>
  <c r="E163" i="21"/>
  <c r="D163" i="21"/>
  <c r="B163" i="21"/>
  <c r="R162" i="21"/>
  <c r="Q162" i="21"/>
  <c r="P162" i="21"/>
  <c r="O162" i="21"/>
  <c r="N162" i="21"/>
  <c r="M162" i="21"/>
  <c r="L162" i="21"/>
  <c r="K162" i="21"/>
  <c r="J162" i="21"/>
  <c r="I162" i="21"/>
  <c r="H162" i="21"/>
  <c r="G162" i="21"/>
  <c r="F162" i="21"/>
  <c r="E162" i="21"/>
  <c r="D162" i="21"/>
  <c r="C162" i="21"/>
  <c r="B162" i="21"/>
  <c r="R161" i="21"/>
  <c r="Q161" i="21"/>
  <c r="P161" i="21"/>
  <c r="O161" i="21"/>
  <c r="N161" i="21"/>
  <c r="M161" i="21"/>
  <c r="L161" i="21"/>
  <c r="K161" i="21"/>
  <c r="J161" i="21"/>
  <c r="I161" i="21"/>
  <c r="H161" i="21"/>
  <c r="G161" i="21"/>
  <c r="F161" i="21"/>
  <c r="E161" i="21"/>
  <c r="D161" i="21"/>
  <c r="C161" i="21"/>
  <c r="B161" i="21"/>
  <c r="R160" i="21"/>
  <c r="Q160" i="21"/>
  <c r="P160" i="21"/>
  <c r="O160" i="21"/>
  <c r="N160" i="21"/>
  <c r="M160" i="21"/>
  <c r="L160" i="21"/>
  <c r="K160" i="21"/>
  <c r="J160" i="21"/>
  <c r="I160" i="21"/>
  <c r="H160" i="21"/>
  <c r="G160" i="21"/>
  <c r="F160" i="21"/>
  <c r="E160" i="21"/>
  <c r="D160" i="21"/>
  <c r="C160" i="21"/>
  <c r="B160" i="21"/>
  <c r="R159" i="21"/>
  <c r="Q159" i="21"/>
  <c r="P159" i="21"/>
  <c r="O159" i="21"/>
  <c r="N159" i="21"/>
  <c r="M159" i="21"/>
  <c r="L159" i="21"/>
  <c r="K159" i="21"/>
  <c r="J159" i="21"/>
  <c r="I159" i="21"/>
  <c r="H159" i="21"/>
  <c r="G159" i="21"/>
  <c r="F159" i="21"/>
  <c r="E159" i="21"/>
  <c r="D159" i="21"/>
  <c r="C159" i="21"/>
  <c r="B159" i="21"/>
  <c r="R158" i="21"/>
  <c r="Q158" i="21"/>
  <c r="P158" i="21"/>
  <c r="O158" i="21"/>
  <c r="N158" i="21"/>
  <c r="M158" i="21"/>
  <c r="L158" i="21"/>
  <c r="K158" i="21"/>
  <c r="J158" i="21"/>
  <c r="I158" i="21"/>
  <c r="H158" i="21"/>
  <c r="G158" i="21"/>
  <c r="F158" i="21"/>
  <c r="E158" i="21"/>
  <c r="D158" i="21"/>
  <c r="C158" i="21"/>
  <c r="B158" i="21"/>
  <c r="O157" i="21"/>
  <c r="N157" i="21"/>
  <c r="M157" i="21"/>
  <c r="K157" i="21"/>
  <c r="H157" i="21"/>
  <c r="G157" i="21"/>
  <c r="F157" i="21"/>
  <c r="E157" i="21"/>
  <c r="D157" i="21"/>
  <c r="B157" i="21"/>
  <c r="R156" i="21"/>
  <c r="Q156" i="21"/>
  <c r="P156" i="21"/>
  <c r="O156" i="21"/>
  <c r="N156" i="21"/>
  <c r="M156" i="21"/>
  <c r="L156" i="21"/>
  <c r="K156" i="21"/>
  <c r="J156" i="21"/>
  <c r="I156" i="21"/>
  <c r="H156" i="21"/>
  <c r="G156" i="21"/>
  <c r="F156" i="21"/>
  <c r="E156" i="21"/>
  <c r="D156" i="21"/>
  <c r="C156" i="21"/>
  <c r="B156" i="21"/>
  <c r="R155" i="21"/>
  <c r="Q155" i="21"/>
  <c r="P155" i="21"/>
  <c r="O155" i="21"/>
  <c r="N155" i="21"/>
  <c r="M155" i="21"/>
  <c r="L155" i="21"/>
  <c r="K155" i="21"/>
  <c r="J155" i="21"/>
  <c r="I155" i="21"/>
  <c r="H155" i="21"/>
  <c r="G155" i="21"/>
  <c r="F155" i="21"/>
  <c r="E155" i="21"/>
  <c r="D155" i="21"/>
  <c r="C155" i="21"/>
  <c r="B155" i="21"/>
  <c r="R154" i="21"/>
  <c r="Q154" i="21"/>
  <c r="P154" i="21"/>
  <c r="O154" i="21"/>
  <c r="N154" i="21"/>
  <c r="M154" i="21"/>
  <c r="L154" i="21"/>
  <c r="K154" i="21"/>
  <c r="J154" i="21"/>
  <c r="I154" i="21"/>
  <c r="H154" i="21"/>
  <c r="G154" i="21"/>
  <c r="F154" i="21"/>
  <c r="E154" i="21"/>
  <c r="D154" i="21"/>
  <c r="C154" i="21"/>
  <c r="B154" i="21"/>
  <c r="R153" i="21"/>
  <c r="Q153" i="21"/>
  <c r="P153" i="21"/>
  <c r="O153" i="21"/>
  <c r="N153" i="21"/>
  <c r="M153" i="21"/>
  <c r="L153" i="21"/>
  <c r="K153" i="21"/>
  <c r="J153" i="21"/>
  <c r="I153" i="21"/>
  <c r="H153" i="21"/>
  <c r="G153" i="21"/>
  <c r="F153" i="21"/>
  <c r="E153" i="21"/>
  <c r="D153" i="21"/>
  <c r="C153" i="21"/>
  <c r="B153" i="21"/>
  <c r="R152" i="21"/>
  <c r="Q152" i="21"/>
  <c r="P152" i="21"/>
  <c r="O152" i="21"/>
  <c r="N152" i="21"/>
  <c r="M152" i="21"/>
  <c r="L152" i="21"/>
  <c r="K152" i="21"/>
  <c r="J152" i="21"/>
  <c r="I152" i="21"/>
  <c r="H152" i="21"/>
  <c r="G152" i="21"/>
  <c r="F152" i="21"/>
  <c r="E152" i="21"/>
  <c r="D152" i="21"/>
  <c r="C152" i="21"/>
  <c r="B152" i="21"/>
  <c r="O151" i="21"/>
  <c r="N151" i="21"/>
  <c r="M151" i="21"/>
  <c r="K151" i="21"/>
  <c r="H151" i="21"/>
  <c r="G151" i="21"/>
  <c r="F151" i="21"/>
  <c r="E151" i="21"/>
  <c r="D151" i="21"/>
  <c r="B151" i="21"/>
  <c r="R150" i="21"/>
  <c r="Q150" i="21"/>
  <c r="P150" i="21"/>
  <c r="O150" i="21"/>
  <c r="N150" i="21"/>
  <c r="M150" i="21"/>
  <c r="L150" i="21"/>
  <c r="K150" i="21"/>
  <c r="J150" i="21"/>
  <c r="I150" i="21"/>
  <c r="H150" i="21"/>
  <c r="G150" i="21"/>
  <c r="F150" i="21"/>
  <c r="E150" i="21"/>
  <c r="D150" i="21"/>
  <c r="C150" i="21"/>
  <c r="B150" i="21"/>
  <c r="R149" i="21"/>
  <c r="Q149" i="21"/>
  <c r="P149" i="21"/>
  <c r="O149" i="21"/>
  <c r="N149" i="21"/>
  <c r="M149" i="21"/>
  <c r="L149" i="21"/>
  <c r="K149" i="21"/>
  <c r="J149" i="21"/>
  <c r="I149" i="21"/>
  <c r="H149" i="21"/>
  <c r="G149" i="21"/>
  <c r="F149" i="21"/>
  <c r="E149" i="21"/>
  <c r="D149" i="21"/>
  <c r="C149" i="21"/>
  <c r="B149" i="21"/>
  <c r="R148" i="21"/>
  <c r="Q148" i="21"/>
  <c r="P148" i="21"/>
  <c r="O148" i="21"/>
  <c r="N148" i="21"/>
  <c r="M148" i="21"/>
  <c r="L148" i="21"/>
  <c r="K148" i="21"/>
  <c r="J148" i="21"/>
  <c r="I148" i="21"/>
  <c r="H148" i="21"/>
  <c r="G148" i="21"/>
  <c r="F148" i="21"/>
  <c r="E148" i="21"/>
  <c r="D148" i="21"/>
  <c r="C148" i="21"/>
  <c r="B148" i="21"/>
  <c r="R147" i="21"/>
  <c r="Q147" i="21"/>
  <c r="P147" i="21"/>
  <c r="O147" i="21"/>
  <c r="N147" i="21"/>
  <c r="M147" i="21"/>
  <c r="L147" i="21"/>
  <c r="K147" i="21"/>
  <c r="J147" i="21"/>
  <c r="I147" i="21"/>
  <c r="H147" i="21"/>
  <c r="G147" i="21"/>
  <c r="F147" i="21"/>
  <c r="E147" i="21"/>
  <c r="D147" i="21"/>
  <c r="C147" i="21"/>
  <c r="B147" i="21"/>
  <c r="R146" i="21"/>
  <c r="Q146" i="21"/>
  <c r="P146" i="21"/>
  <c r="O146" i="21"/>
  <c r="N146" i="21"/>
  <c r="M146" i="21"/>
  <c r="L146" i="21"/>
  <c r="K146" i="21"/>
  <c r="J146" i="21"/>
  <c r="I146" i="21"/>
  <c r="H146" i="21"/>
  <c r="G146" i="21"/>
  <c r="F146" i="21"/>
  <c r="E146" i="21"/>
  <c r="D146" i="21"/>
  <c r="C146" i="21"/>
  <c r="B146" i="21"/>
  <c r="R145" i="21"/>
  <c r="Q145" i="21"/>
  <c r="P145" i="21"/>
  <c r="O145" i="21"/>
  <c r="N145" i="21"/>
  <c r="M145" i="21"/>
  <c r="L145" i="21"/>
  <c r="K145" i="21"/>
  <c r="J145" i="21"/>
  <c r="I145" i="21"/>
  <c r="H145" i="21"/>
  <c r="G145" i="21"/>
  <c r="F145" i="21"/>
  <c r="E145" i="21"/>
  <c r="D145" i="21"/>
  <c r="C145" i="21"/>
  <c r="B145" i="21"/>
  <c r="O144" i="21"/>
  <c r="N144" i="21"/>
  <c r="M144" i="21"/>
  <c r="K144" i="21"/>
  <c r="H144" i="21"/>
  <c r="G144" i="21"/>
  <c r="F144" i="21"/>
  <c r="E144" i="21"/>
  <c r="D144" i="21"/>
  <c r="B144" i="21"/>
  <c r="O143" i="21"/>
  <c r="N143" i="21"/>
  <c r="M143" i="21"/>
  <c r="K143" i="21"/>
  <c r="H143" i="21"/>
  <c r="G143" i="21"/>
  <c r="F143" i="21"/>
  <c r="E143" i="21"/>
  <c r="D143" i="21"/>
  <c r="B143" i="21"/>
  <c r="O142" i="21"/>
  <c r="N142" i="21"/>
  <c r="M142" i="21"/>
  <c r="K142" i="21"/>
  <c r="H142" i="21"/>
  <c r="G142" i="21"/>
  <c r="F142" i="21"/>
  <c r="E142" i="21"/>
  <c r="D142" i="21"/>
  <c r="B142" i="21"/>
  <c r="O141" i="21"/>
  <c r="N141" i="21"/>
  <c r="M141" i="21"/>
  <c r="K141" i="21"/>
  <c r="H141" i="21"/>
  <c r="G141" i="21"/>
  <c r="F141" i="21"/>
  <c r="E141" i="21"/>
  <c r="D141" i="21"/>
  <c r="B141" i="21"/>
  <c r="O140" i="21"/>
  <c r="N140" i="21"/>
  <c r="M140" i="21"/>
  <c r="K140" i="21"/>
  <c r="H140" i="21"/>
  <c r="G140" i="21"/>
  <c r="F140" i="21"/>
  <c r="E140" i="21"/>
  <c r="D140" i="21"/>
  <c r="B140" i="21"/>
  <c r="O139" i="21"/>
  <c r="N139" i="21"/>
  <c r="M139" i="21"/>
  <c r="K139" i="21"/>
  <c r="H139" i="21"/>
  <c r="G139" i="21"/>
  <c r="F139" i="21"/>
  <c r="E139" i="21"/>
  <c r="D139" i="21"/>
  <c r="B139" i="21"/>
  <c r="R138" i="21"/>
  <c r="Q138" i="21"/>
  <c r="P138" i="21"/>
  <c r="O138" i="21"/>
  <c r="N138" i="21"/>
  <c r="M138" i="21"/>
  <c r="L138" i="21"/>
  <c r="K138" i="21"/>
  <c r="J138" i="21"/>
  <c r="I138" i="21"/>
  <c r="H138" i="21"/>
  <c r="G138" i="21"/>
  <c r="F138" i="21"/>
  <c r="E138" i="21"/>
  <c r="D138" i="21"/>
  <c r="C138" i="21"/>
  <c r="B138" i="21"/>
  <c r="R137" i="21"/>
  <c r="Q137" i="21"/>
  <c r="P137" i="21"/>
  <c r="O137" i="21"/>
  <c r="N137" i="21"/>
  <c r="M137" i="21"/>
  <c r="L137" i="21"/>
  <c r="K137" i="21"/>
  <c r="J137" i="21"/>
  <c r="I137" i="21"/>
  <c r="H137" i="21"/>
  <c r="G137" i="21"/>
  <c r="F137" i="21"/>
  <c r="E137" i="21"/>
  <c r="D137" i="21"/>
  <c r="C137" i="21"/>
  <c r="B137" i="21"/>
  <c r="O136" i="21"/>
  <c r="N136" i="21"/>
  <c r="M136" i="21"/>
  <c r="K136" i="21"/>
  <c r="H136" i="21"/>
  <c r="G136" i="21"/>
  <c r="F136" i="21"/>
  <c r="E136" i="21"/>
  <c r="D136" i="21"/>
  <c r="B136" i="21"/>
  <c r="O135" i="21"/>
  <c r="N135" i="21"/>
  <c r="M135" i="21"/>
  <c r="K135" i="21"/>
  <c r="H135" i="21"/>
  <c r="G135" i="21"/>
  <c r="F135" i="21"/>
  <c r="E135" i="21"/>
  <c r="D135" i="21"/>
  <c r="B135" i="21"/>
  <c r="O134" i="21"/>
  <c r="N134" i="21"/>
  <c r="M134" i="21"/>
  <c r="K134" i="21"/>
  <c r="H134" i="21"/>
  <c r="G134" i="21"/>
  <c r="F134" i="21"/>
  <c r="E134" i="21"/>
  <c r="D134" i="21"/>
  <c r="B134" i="21"/>
  <c r="R133" i="21"/>
  <c r="Q133" i="21"/>
  <c r="P133" i="21"/>
  <c r="O133" i="21"/>
  <c r="N133" i="21"/>
  <c r="M133" i="21"/>
  <c r="L133" i="21"/>
  <c r="K133" i="21"/>
  <c r="J133" i="21"/>
  <c r="I133" i="21"/>
  <c r="H133" i="21"/>
  <c r="G133" i="21"/>
  <c r="F133" i="21"/>
  <c r="E133" i="21"/>
  <c r="D133" i="21"/>
  <c r="C133" i="21"/>
  <c r="B133" i="21"/>
  <c r="O132" i="21"/>
  <c r="N132" i="21"/>
  <c r="M132" i="21"/>
  <c r="K132" i="21"/>
  <c r="H132" i="21"/>
  <c r="G132" i="21"/>
  <c r="F132" i="21"/>
  <c r="E132" i="21"/>
  <c r="D132" i="21"/>
  <c r="B132" i="21"/>
  <c r="R131" i="21"/>
  <c r="Q131" i="21"/>
  <c r="P131" i="21"/>
  <c r="O131" i="21"/>
  <c r="N131" i="21"/>
  <c r="M131" i="21"/>
  <c r="L131" i="21"/>
  <c r="K131" i="21"/>
  <c r="J131" i="21"/>
  <c r="I131" i="21"/>
  <c r="H131" i="21"/>
  <c r="G131" i="21"/>
  <c r="F131" i="21"/>
  <c r="E131" i="21"/>
  <c r="D131" i="21"/>
  <c r="C131" i="21"/>
  <c r="B131" i="21"/>
  <c r="R130" i="21"/>
  <c r="Q130" i="21"/>
  <c r="P130" i="21"/>
  <c r="O130" i="21"/>
  <c r="N130" i="21"/>
  <c r="M130" i="21"/>
  <c r="L130" i="21"/>
  <c r="K130" i="21"/>
  <c r="J130" i="21"/>
  <c r="I130" i="21"/>
  <c r="H130" i="21"/>
  <c r="G130" i="21"/>
  <c r="F130" i="21"/>
  <c r="E130" i="21"/>
  <c r="D130" i="21"/>
  <c r="C130" i="21"/>
  <c r="B130" i="21"/>
  <c r="R129" i="21"/>
  <c r="Q129" i="21"/>
  <c r="P129" i="21"/>
  <c r="O129" i="21"/>
  <c r="N129" i="21"/>
  <c r="M129" i="21"/>
  <c r="L129" i="21"/>
  <c r="K129" i="21"/>
  <c r="J129" i="21"/>
  <c r="I129" i="21"/>
  <c r="H129" i="21"/>
  <c r="G129" i="21"/>
  <c r="F129" i="21"/>
  <c r="E129" i="21"/>
  <c r="D129" i="21"/>
  <c r="C129" i="21"/>
  <c r="B129" i="21"/>
  <c r="R128" i="21"/>
  <c r="Q128" i="21"/>
  <c r="P128" i="21"/>
  <c r="O128" i="21"/>
  <c r="N128" i="21"/>
  <c r="M128" i="21"/>
  <c r="L128" i="21"/>
  <c r="K128" i="21"/>
  <c r="J128" i="21"/>
  <c r="I128" i="21"/>
  <c r="H128" i="21"/>
  <c r="G128" i="21"/>
  <c r="F128" i="21"/>
  <c r="E128" i="21"/>
  <c r="D128" i="21"/>
  <c r="C128" i="21"/>
  <c r="B128" i="21"/>
  <c r="R127" i="21"/>
  <c r="Q127" i="21"/>
  <c r="P127" i="21"/>
  <c r="O127" i="21"/>
  <c r="N127" i="21"/>
  <c r="M127" i="21"/>
  <c r="L127" i="21"/>
  <c r="K127" i="21"/>
  <c r="J127" i="21"/>
  <c r="I127" i="21"/>
  <c r="H127" i="21"/>
  <c r="G127" i="21"/>
  <c r="F127" i="21"/>
  <c r="E127" i="21"/>
  <c r="D127" i="21"/>
  <c r="C127" i="21"/>
  <c r="B127" i="21"/>
  <c r="O126" i="21"/>
  <c r="N126" i="21"/>
  <c r="M126" i="21"/>
  <c r="K126" i="21"/>
  <c r="H126" i="21"/>
  <c r="G126" i="21"/>
  <c r="F126" i="21"/>
  <c r="E126" i="21"/>
  <c r="D126" i="21"/>
  <c r="B126" i="21"/>
  <c r="O125" i="21"/>
  <c r="N125" i="21"/>
  <c r="M125" i="21"/>
  <c r="K125" i="21"/>
  <c r="H125" i="21"/>
  <c r="G125" i="21"/>
  <c r="F125" i="21"/>
  <c r="E125" i="21"/>
  <c r="D125" i="21"/>
  <c r="B125" i="21"/>
  <c r="R124" i="21"/>
  <c r="Q124" i="21"/>
  <c r="P124" i="21"/>
  <c r="O124" i="21"/>
  <c r="N124" i="21"/>
  <c r="M124" i="21"/>
  <c r="L124" i="21"/>
  <c r="K124" i="21"/>
  <c r="J124" i="21"/>
  <c r="I124" i="21"/>
  <c r="H124" i="21"/>
  <c r="G124" i="21"/>
  <c r="F124" i="21"/>
  <c r="E124" i="21"/>
  <c r="D124" i="21"/>
  <c r="C124" i="21"/>
  <c r="B124" i="21"/>
  <c r="O123" i="21"/>
  <c r="N123" i="21"/>
  <c r="M123" i="21"/>
  <c r="K123" i="21"/>
  <c r="H123" i="21"/>
  <c r="G123" i="21"/>
  <c r="F123" i="21"/>
  <c r="E123" i="21"/>
  <c r="D123" i="21"/>
  <c r="B123" i="21"/>
  <c r="R122" i="21"/>
  <c r="Q122" i="21"/>
  <c r="P122" i="21"/>
  <c r="O122" i="21"/>
  <c r="N122" i="21"/>
  <c r="M122" i="21"/>
  <c r="L122" i="21"/>
  <c r="K122" i="21"/>
  <c r="J122" i="21"/>
  <c r="I122" i="21"/>
  <c r="H122" i="21"/>
  <c r="G122" i="21"/>
  <c r="F122" i="21"/>
  <c r="E122" i="21"/>
  <c r="D122" i="21"/>
  <c r="C122" i="21"/>
  <c r="B122" i="21"/>
  <c r="O121" i="21"/>
  <c r="N121" i="21"/>
  <c r="M121" i="21"/>
  <c r="K121" i="21"/>
  <c r="H121" i="21"/>
  <c r="G121" i="21"/>
  <c r="F121" i="21"/>
  <c r="E121" i="21"/>
  <c r="D121" i="21"/>
  <c r="B121" i="21"/>
  <c r="R120" i="21"/>
  <c r="Q120" i="21"/>
  <c r="P120" i="21"/>
  <c r="O120" i="21"/>
  <c r="N120" i="21"/>
  <c r="M120" i="21"/>
  <c r="L120" i="21"/>
  <c r="K120" i="21"/>
  <c r="J120" i="21"/>
  <c r="I120" i="21"/>
  <c r="H120" i="21"/>
  <c r="G120" i="21"/>
  <c r="F120" i="21"/>
  <c r="E120" i="21"/>
  <c r="D120" i="21"/>
  <c r="C120" i="21"/>
  <c r="B120" i="21"/>
  <c r="O119" i="21"/>
  <c r="N119" i="21"/>
  <c r="M119" i="21"/>
  <c r="K119" i="21"/>
  <c r="H119" i="21"/>
  <c r="G119" i="21"/>
  <c r="F119" i="21"/>
  <c r="E119" i="21"/>
  <c r="D119" i="21"/>
  <c r="B119" i="21"/>
  <c r="O118" i="21"/>
  <c r="N118" i="21"/>
  <c r="M118" i="21"/>
  <c r="K118" i="21"/>
  <c r="H118" i="21"/>
  <c r="G118" i="21"/>
  <c r="F118" i="21"/>
  <c r="E118" i="21"/>
  <c r="D118" i="21"/>
  <c r="B118" i="21"/>
  <c r="O117" i="21"/>
  <c r="N117" i="21"/>
  <c r="M117" i="21"/>
  <c r="K117" i="21"/>
  <c r="H117" i="21"/>
  <c r="G117" i="21"/>
  <c r="F117" i="21"/>
  <c r="E117" i="21"/>
  <c r="D117" i="21"/>
  <c r="B117" i="21"/>
  <c r="O116" i="21"/>
  <c r="N116" i="21"/>
  <c r="M116" i="21"/>
  <c r="K116" i="21"/>
  <c r="H116" i="21"/>
  <c r="G116" i="21"/>
  <c r="F116" i="21"/>
  <c r="E116" i="21"/>
  <c r="D116" i="21"/>
  <c r="B116" i="21"/>
  <c r="R115" i="21"/>
  <c r="Q115" i="21"/>
  <c r="P115" i="21"/>
  <c r="O115" i="21"/>
  <c r="N115" i="21"/>
  <c r="M115" i="21"/>
  <c r="L115" i="21"/>
  <c r="K115" i="21"/>
  <c r="J115" i="21"/>
  <c r="I115" i="21"/>
  <c r="H115" i="21"/>
  <c r="G115" i="21"/>
  <c r="F115" i="21"/>
  <c r="E115" i="21"/>
  <c r="D115" i="21"/>
  <c r="C115" i="21"/>
  <c r="B115" i="21"/>
  <c r="O114" i="21"/>
  <c r="N114" i="21"/>
  <c r="M114" i="21"/>
  <c r="K114" i="21"/>
  <c r="H114" i="21"/>
  <c r="G114" i="21"/>
  <c r="F114" i="21"/>
  <c r="E114" i="21"/>
  <c r="D114" i="21"/>
  <c r="B114" i="21"/>
  <c r="R113" i="21"/>
  <c r="Q113" i="21"/>
  <c r="P113" i="21"/>
  <c r="O113" i="21"/>
  <c r="N113" i="21"/>
  <c r="M113" i="21"/>
  <c r="L113" i="21"/>
  <c r="K113" i="21"/>
  <c r="J113" i="21"/>
  <c r="I113" i="21"/>
  <c r="H113" i="21"/>
  <c r="G113" i="21"/>
  <c r="F113" i="21"/>
  <c r="E113" i="21"/>
  <c r="D113" i="21"/>
  <c r="C113" i="21"/>
  <c r="B113" i="21"/>
  <c r="R112" i="21"/>
  <c r="Q112" i="21"/>
  <c r="P112" i="21"/>
  <c r="O112" i="21"/>
  <c r="N112" i="21"/>
  <c r="M112" i="21"/>
  <c r="L112" i="21"/>
  <c r="K112" i="21"/>
  <c r="J112" i="21"/>
  <c r="I112" i="21"/>
  <c r="H112" i="21"/>
  <c r="G112" i="21"/>
  <c r="F112" i="21"/>
  <c r="E112" i="21"/>
  <c r="D112" i="21"/>
  <c r="C112" i="21"/>
  <c r="B112" i="21"/>
  <c r="R111" i="21"/>
  <c r="Q111" i="21"/>
  <c r="P111" i="21"/>
  <c r="O111" i="21"/>
  <c r="N111" i="21"/>
  <c r="M111" i="21"/>
  <c r="L111" i="21"/>
  <c r="K111" i="21"/>
  <c r="J111" i="21"/>
  <c r="I111" i="21"/>
  <c r="H111" i="21"/>
  <c r="G111" i="21"/>
  <c r="F111" i="21"/>
  <c r="E111" i="21"/>
  <c r="D111" i="21"/>
  <c r="C111" i="21"/>
  <c r="B111" i="21"/>
  <c r="R110" i="21"/>
  <c r="Q110" i="21"/>
  <c r="P110" i="21"/>
  <c r="O110" i="21"/>
  <c r="N110" i="21"/>
  <c r="M110" i="21"/>
  <c r="L110" i="21"/>
  <c r="K110" i="21"/>
  <c r="J110" i="21"/>
  <c r="I110" i="21"/>
  <c r="H110" i="21"/>
  <c r="G110" i="21"/>
  <c r="F110" i="21"/>
  <c r="E110" i="21"/>
  <c r="D110" i="21"/>
  <c r="C110" i="21"/>
  <c r="B110" i="21"/>
  <c r="R109" i="21"/>
  <c r="Q109" i="21"/>
  <c r="P109" i="21"/>
  <c r="O109" i="21"/>
  <c r="N109" i="21"/>
  <c r="M109" i="21"/>
  <c r="L109" i="21"/>
  <c r="K109" i="21"/>
  <c r="J109" i="21"/>
  <c r="I109" i="21"/>
  <c r="H109" i="21"/>
  <c r="G109" i="21"/>
  <c r="F109" i="21"/>
  <c r="E109" i="21"/>
  <c r="D109" i="21"/>
  <c r="C109" i="21"/>
  <c r="B109" i="21"/>
  <c r="R108" i="21"/>
  <c r="Q108" i="21"/>
  <c r="P108" i="21"/>
  <c r="O108" i="21"/>
  <c r="N108" i="21"/>
  <c r="M108" i="21"/>
  <c r="L108" i="21"/>
  <c r="K108" i="21"/>
  <c r="J108" i="21"/>
  <c r="I108" i="21"/>
  <c r="H108" i="21"/>
  <c r="G108" i="21"/>
  <c r="F108" i="21"/>
  <c r="E108" i="21"/>
  <c r="D108" i="21"/>
  <c r="C108" i="21"/>
  <c r="B108" i="21"/>
  <c r="O107" i="21"/>
  <c r="N107" i="21"/>
  <c r="M107" i="21"/>
  <c r="K107" i="21"/>
  <c r="H107" i="21"/>
  <c r="G107" i="21"/>
  <c r="F107" i="21"/>
  <c r="E107" i="21"/>
  <c r="D107" i="21"/>
  <c r="B107" i="21"/>
  <c r="O106" i="21"/>
  <c r="N106" i="21"/>
  <c r="M106" i="21"/>
  <c r="K106" i="21"/>
  <c r="H106" i="21"/>
  <c r="G106" i="21"/>
  <c r="F106" i="21"/>
  <c r="E106" i="21"/>
  <c r="D106" i="21"/>
  <c r="B106" i="21"/>
  <c r="R105" i="21"/>
  <c r="Q105" i="21"/>
  <c r="P105" i="21"/>
  <c r="O105" i="21"/>
  <c r="N105" i="21"/>
  <c r="M105" i="21"/>
  <c r="L105" i="21"/>
  <c r="K105" i="21"/>
  <c r="J105" i="21"/>
  <c r="I105" i="21"/>
  <c r="H105" i="21"/>
  <c r="G105" i="21"/>
  <c r="F105" i="21"/>
  <c r="E105" i="21"/>
  <c r="D105" i="21"/>
  <c r="C105" i="21"/>
  <c r="B105" i="21"/>
  <c r="R104" i="21"/>
  <c r="Q104" i="21"/>
  <c r="P104" i="21"/>
  <c r="O104" i="21"/>
  <c r="N104" i="21"/>
  <c r="M104" i="21"/>
  <c r="L104" i="21"/>
  <c r="K104" i="21"/>
  <c r="J104" i="21"/>
  <c r="I104" i="21"/>
  <c r="H104" i="21"/>
  <c r="G104" i="21"/>
  <c r="F104" i="21"/>
  <c r="E104" i="21"/>
  <c r="D104" i="21"/>
  <c r="C104" i="21"/>
  <c r="B104" i="21"/>
  <c r="R103" i="21"/>
  <c r="Q103" i="21"/>
  <c r="P103" i="21"/>
  <c r="O103" i="21"/>
  <c r="N103" i="21"/>
  <c r="M103" i="21"/>
  <c r="L103" i="21"/>
  <c r="K103" i="21"/>
  <c r="J103" i="21"/>
  <c r="I103" i="21"/>
  <c r="H103" i="21"/>
  <c r="G103" i="21"/>
  <c r="F103" i="21"/>
  <c r="E103" i="21"/>
  <c r="D103" i="21"/>
  <c r="C103" i="21"/>
  <c r="B103" i="21"/>
  <c r="R102" i="21"/>
  <c r="Q102" i="21"/>
  <c r="P102" i="21"/>
  <c r="O102" i="21"/>
  <c r="N102" i="21"/>
  <c r="M102" i="21"/>
  <c r="L102" i="21"/>
  <c r="K102" i="21"/>
  <c r="J102" i="21"/>
  <c r="I102" i="21"/>
  <c r="H102" i="21"/>
  <c r="G102" i="21"/>
  <c r="F102" i="21"/>
  <c r="E102" i="21"/>
  <c r="D102" i="21"/>
  <c r="C102" i="21"/>
  <c r="B102" i="21"/>
  <c r="O101" i="21"/>
  <c r="N101" i="21"/>
  <c r="M101" i="21"/>
  <c r="K101" i="21"/>
  <c r="H101" i="21"/>
  <c r="G101" i="21"/>
  <c r="F101" i="21"/>
  <c r="E101" i="21"/>
  <c r="D101" i="21"/>
  <c r="B101" i="21"/>
  <c r="R100" i="21"/>
  <c r="Q100" i="21"/>
  <c r="P100" i="21"/>
  <c r="O100" i="21"/>
  <c r="N100" i="21"/>
  <c r="M100" i="21"/>
  <c r="L100" i="21"/>
  <c r="K100" i="21"/>
  <c r="J100" i="21"/>
  <c r="I100" i="21"/>
  <c r="H100" i="21"/>
  <c r="G100" i="21"/>
  <c r="F100" i="21"/>
  <c r="E100" i="21"/>
  <c r="D100" i="21"/>
  <c r="C100" i="21"/>
  <c r="B100" i="21"/>
  <c r="R99" i="21"/>
  <c r="Q99" i="21"/>
  <c r="P99" i="21"/>
  <c r="O99" i="21"/>
  <c r="N99" i="21"/>
  <c r="M99" i="21"/>
  <c r="L99" i="21"/>
  <c r="K99" i="21"/>
  <c r="J99" i="21"/>
  <c r="I99" i="21"/>
  <c r="H99" i="21"/>
  <c r="G99" i="21"/>
  <c r="F99" i="21"/>
  <c r="E99" i="21"/>
  <c r="D99" i="21"/>
  <c r="C99" i="21"/>
  <c r="B99" i="21"/>
  <c r="R98" i="21"/>
  <c r="Q98" i="21"/>
  <c r="P98" i="21"/>
  <c r="O98" i="21"/>
  <c r="N98" i="21"/>
  <c r="M98" i="21"/>
  <c r="L98" i="21"/>
  <c r="K98" i="21"/>
  <c r="J98" i="21"/>
  <c r="I98" i="21"/>
  <c r="H98" i="21"/>
  <c r="G98" i="21"/>
  <c r="F98" i="21"/>
  <c r="E98" i="21"/>
  <c r="D98" i="21"/>
  <c r="C98" i="21"/>
  <c r="B98" i="21"/>
  <c r="O97" i="21"/>
  <c r="N97" i="21"/>
  <c r="M97" i="21"/>
  <c r="K97" i="21"/>
  <c r="H97" i="21"/>
  <c r="G97" i="21"/>
  <c r="F97" i="21"/>
  <c r="E97" i="21"/>
  <c r="D97" i="21"/>
  <c r="B97" i="21"/>
  <c r="R96" i="21"/>
  <c r="Q96" i="21"/>
  <c r="P96" i="21"/>
  <c r="O96" i="21"/>
  <c r="N96" i="21"/>
  <c r="M96" i="21"/>
  <c r="L96" i="21"/>
  <c r="K96" i="21"/>
  <c r="J96" i="21"/>
  <c r="I96" i="21"/>
  <c r="H96" i="21"/>
  <c r="G96" i="21"/>
  <c r="F96" i="21"/>
  <c r="E96" i="21"/>
  <c r="D96" i="21"/>
  <c r="C96" i="21"/>
  <c r="B96" i="21"/>
  <c r="R95" i="21"/>
  <c r="Q95" i="21"/>
  <c r="P95" i="21"/>
  <c r="O95" i="21"/>
  <c r="N95" i="21"/>
  <c r="M95" i="21"/>
  <c r="L95" i="21"/>
  <c r="K95" i="21"/>
  <c r="J95" i="21"/>
  <c r="I95" i="21"/>
  <c r="H95" i="21"/>
  <c r="G95" i="21"/>
  <c r="F95" i="21"/>
  <c r="E95" i="21"/>
  <c r="D95" i="21"/>
  <c r="C95" i="21"/>
  <c r="B95" i="21"/>
  <c r="R94" i="21"/>
  <c r="Q94" i="21"/>
  <c r="P94" i="21"/>
  <c r="O94" i="21"/>
  <c r="N94" i="21"/>
  <c r="M94" i="21"/>
  <c r="L94" i="21"/>
  <c r="K94" i="21"/>
  <c r="J94" i="21"/>
  <c r="I94" i="21"/>
  <c r="H94" i="21"/>
  <c r="G94" i="21"/>
  <c r="F94" i="21"/>
  <c r="E94" i="21"/>
  <c r="D94" i="21"/>
  <c r="C94" i="21"/>
  <c r="B94" i="21"/>
  <c r="R93" i="21"/>
  <c r="Q93" i="21"/>
  <c r="P93" i="21"/>
  <c r="O93" i="21"/>
  <c r="N93" i="21"/>
  <c r="M93" i="21"/>
  <c r="L93" i="21"/>
  <c r="K93" i="21"/>
  <c r="J93" i="21"/>
  <c r="I93" i="21"/>
  <c r="H93" i="21"/>
  <c r="G93" i="21"/>
  <c r="F93" i="21"/>
  <c r="E93" i="21"/>
  <c r="D93" i="21"/>
  <c r="C93" i="21"/>
  <c r="B93" i="21"/>
  <c r="O92" i="21"/>
  <c r="N92" i="21"/>
  <c r="M92" i="21"/>
  <c r="K92" i="21"/>
  <c r="H92" i="21"/>
  <c r="G92" i="21"/>
  <c r="F92" i="21"/>
  <c r="E92" i="21"/>
  <c r="D92" i="21"/>
  <c r="B92" i="21"/>
  <c r="R91" i="21"/>
  <c r="Q91" i="21"/>
  <c r="P91" i="21"/>
  <c r="O91" i="21"/>
  <c r="N91" i="21"/>
  <c r="M91" i="21"/>
  <c r="L91" i="21"/>
  <c r="K91" i="21"/>
  <c r="J91" i="21"/>
  <c r="I91" i="21"/>
  <c r="H91" i="21"/>
  <c r="G91" i="21"/>
  <c r="F91" i="21"/>
  <c r="E91" i="21"/>
  <c r="D91" i="21"/>
  <c r="C91" i="21"/>
  <c r="B91" i="21"/>
  <c r="R90" i="21"/>
  <c r="Q90" i="21"/>
  <c r="P90" i="21"/>
  <c r="O90" i="21"/>
  <c r="N90" i="21"/>
  <c r="M90" i="21"/>
  <c r="L90" i="21"/>
  <c r="K90" i="21"/>
  <c r="J90" i="21"/>
  <c r="I90" i="21"/>
  <c r="H90" i="21"/>
  <c r="G90" i="21"/>
  <c r="F90" i="21"/>
  <c r="E90" i="21"/>
  <c r="D90" i="21"/>
  <c r="C90" i="21"/>
  <c r="B90" i="21"/>
  <c r="O89" i="21"/>
  <c r="N89" i="21"/>
  <c r="M89" i="21"/>
  <c r="K89" i="21"/>
  <c r="H89" i="21"/>
  <c r="G89" i="21"/>
  <c r="F89" i="21"/>
  <c r="E89" i="21"/>
  <c r="D89" i="21"/>
  <c r="B89" i="21"/>
  <c r="R88" i="21"/>
  <c r="Q88" i="21"/>
  <c r="P88" i="21"/>
  <c r="O88" i="21"/>
  <c r="N88" i="21"/>
  <c r="M88" i="21"/>
  <c r="L88" i="21"/>
  <c r="K88" i="21"/>
  <c r="J88" i="21"/>
  <c r="I88" i="21"/>
  <c r="H88" i="21"/>
  <c r="G88" i="21"/>
  <c r="F88" i="21"/>
  <c r="E88" i="21"/>
  <c r="D88" i="21"/>
  <c r="C88" i="21"/>
  <c r="B88" i="21"/>
  <c r="O87" i="21"/>
  <c r="N87" i="21"/>
  <c r="M87" i="21"/>
  <c r="K87" i="21"/>
  <c r="H87" i="21"/>
  <c r="G87" i="21"/>
  <c r="F87" i="21"/>
  <c r="E87" i="21"/>
  <c r="D87" i="21"/>
  <c r="B87" i="21"/>
  <c r="R86" i="21"/>
  <c r="Q86" i="21"/>
  <c r="P86" i="21"/>
  <c r="O86" i="21"/>
  <c r="N86" i="21"/>
  <c r="M86" i="21"/>
  <c r="L86" i="21"/>
  <c r="K86" i="21"/>
  <c r="J86" i="21"/>
  <c r="I86" i="21"/>
  <c r="H86" i="21"/>
  <c r="G86" i="21"/>
  <c r="F86" i="21"/>
  <c r="E86" i="21"/>
  <c r="D86" i="21"/>
  <c r="C86" i="21"/>
  <c r="B86" i="21"/>
  <c r="R85" i="21"/>
  <c r="Q85" i="21"/>
  <c r="P85" i="21"/>
  <c r="O85" i="21"/>
  <c r="N85" i="21"/>
  <c r="M85" i="21"/>
  <c r="L85" i="21"/>
  <c r="K85" i="21"/>
  <c r="J85" i="21"/>
  <c r="I85" i="21"/>
  <c r="H85" i="21"/>
  <c r="G85" i="21"/>
  <c r="F85" i="21"/>
  <c r="E85" i="21"/>
  <c r="D85" i="21"/>
  <c r="C85" i="21"/>
  <c r="B85" i="21"/>
  <c r="R84" i="21"/>
  <c r="Q84" i="21"/>
  <c r="P84" i="21"/>
  <c r="O84" i="21"/>
  <c r="N84" i="21"/>
  <c r="M84" i="21"/>
  <c r="L84" i="21"/>
  <c r="K84" i="21"/>
  <c r="J84" i="21"/>
  <c r="I84" i="21"/>
  <c r="H84" i="21"/>
  <c r="G84" i="21"/>
  <c r="F84" i="21"/>
  <c r="E84" i="21"/>
  <c r="D84" i="21"/>
  <c r="C84" i="21"/>
  <c r="B84" i="21"/>
  <c r="R83" i="21"/>
  <c r="Q83" i="21"/>
  <c r="P83" i="21"/>
  <c r="O83" i="21"/>
  <c r="N83" i="21"/>
  <c r="M83" i="21"/>
  <c r="L83" i="21"/>
  <c r="K83" i="21"/>
  <c r="J83" i="21"/>
  <c r="I83" i="21"/>
  <c r="H83" i="21"/>
  <c r="G83" i="21"/>
  <c r="F83" i="21"/>
  <c r="E83" i="21"/>
  <c r="D83" i="21"/>
  <c r="C83" i="21"/>
  <c r="B83" i="21"/>
  <c r="R82" i="21"/>
  <c r="Q82" i="21"/>
  <c r="P82" i="21"/>
  <c r="O82" i="21"/>
  <c r="N82" i="21"/>
  <c r="M82" i="21"/>
  <c r="L82" i="21"/>
  <c r="K82" i="21"/>
  <c r="J82" i="21"/>
  <c r="I82" i="21"/>
  <c r="H82" i="21"/>
  <c r="G82" i="21"/>
  <c r="F82" i="21"/>
  <c r="E82" i="21"/>
  <c r="D82" i="21"/>
  <c r="C82" i="21"/>
  <c r="B82" i="21"/>
  <c r="R81" i="21"/>
  <c r="Q81" i="21"/>
  <c r="P81" i="21"/>
  <c r="O81" i="21"/>
  <c r="N81" i="21"/>
  <c r="M81" i="21"/>
  <c r="L81" i="21"/>
  <c r="K81" i="21"/>
  <c r="J81" i="21"/>
  <c r="I81" i="21"/>
  <c r="H81" i="21"/>
  <c r="G81" i="21"/>
  <c r="F81" i="21"/>
  <c r="E81" i="21"/>
  <c r="D81" i="21"/>
  <c r="C81" i="21"/>
  <c r="B81" i="21"/>
  <c r="R80" i="21"/>
  <c r="Q80" i="21"/>
  <c r="P80" i="21"/>
  <c r="O80" i="21"/>
  <c r="N80" i="21"/>
  <c r="M80" i="21"/>
  <c r="L80" i="21"/>
  <c r="K80" i="21"/>
  <c r="J80" i="21"/>
  <c r="I80" i="21"/>
  <c r="H80" i="21"/>
  <c r="G80" i="21"/>
  <c r="F80" i="21"/>
  <c r="E80" i="21"/>
  <c r="D80" i="21"/>
  <c r="C80" i="21"/>
  <c r="B80" i="21"/>
  <c r="R79" i="21"/>
  <c r="Q79" i="21"/>
  <c r="P79" i="21"/>
  <c r="O79" i="21"/>
  <c r="N79" i="21"/>
  <c r="M79" i="21"/>
  <c r="L79" i="21"/>
  <c r="K79" i="21"/>
  <c r="J79" i="21"/>
  <c r="I79" i="21"/>
  <c r="H79" i="21"/>
  <c r="G79" i="21"/>
  <c r="F79" i="21"/>
  <c r="E79" i="21"/>
  <c r="D79" i="21"/>
  <c r="C79" i="21"/>
  <c r="B79" i="21"/>
  <c r="R78" i="21"/>
  <c r="Q78" i="21"/>
  <c r="P78" i="21"/>
  <c r="O78" i="21"/>
  <c r="N78" i="21"/>
  <c r="M78" i="21"/>
  <c r="L78" i="21"/>
  <c r="K78" i="21"/>
  <c r="J78" i="21"/>
  <c r="I78" i="21"/>
  <c r="H78" i="21"/>
  <c r="G78" i="21"/>
  <c r="F78" i="21"/>
  <c r="E78" i="21"/>
  <c r="D78" i="21"/>
  <c r="C78" i="21"/>
  <c r="B78" i="21"/>
  <c r="R77" i="21"/>
  <c r="Q77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C77" i="21"/>
  <c r="B77" i="21"/>
  <c r="R76" i="21"/>
  <c r="Q76" i="21"/>
  <c r="P76" i="21"/>
  <c r="O76" i="21"/>
  <c r="N76" i="21"/>
  <c r="M76" i="21"/>
  <c r="L76" i="21"/>
  <c r="K76" i="21"/>
  <c r="J76" i="21"/>
  <c r="I76" i="21"/>
  <c r="H76" i="21"/>
  <c r="G76" i="21"/>
  <c r="F76" i="21"/>
  <c r="E76" i="21"/>
  <c r="D76" i="21"/>
  <c r="C76" i="21"/>
  <c r="B76" i="21"/>
  <c r="O75" i="21"/>
  <c r="N75" i="21"/>
  <c r="M75" i="21"/>
  <c r="K75" i="21"/>
  <c r="H75" i="21"/>
  <c r="G75" i="21"/>
  <c r="F75" i="21"/>
  <c r="E75" i="21"/>
  <c r="D75" i="21"/>
  <c r="B75" i="21"/>
  <c r="O74" i="21"/>
  <c r="N74" i="21"/>
  <c r="M74" i="21"/>
  <c r="K74" i="21"/>
  <c r="H74" i="21"/>
  <c r="G74" i="21"/>
  <c r="F74" i="21"/>
  <c r="E74" i="21"/>
  <c r="D74" i="21"/>
  <c r="B74" i="21"/>
  <c r="R73" i="21"/>
  <c r="Q73" i="21"/>
  <c r="P73" i="21"/>
  <c r="O73" i="21"/>
  <c r="N73" i="21"/>
  <c r="M73" i="21"/>
  <c r="L73" i="21"/>
  <c r="K73" i="21"/>
  <c r="J73" i="21"/>
  <c r="I73" i="21"/>
  <c r="H73" i="21"/>
  <c r="G73" i="21"/>
  <c r="F73" i="21"/>
  <c r="E73" i="21"/>
  <c r="D73" i="21"/>
  <c r="C73" i="21"/>
  <c r="B73" i="21"/>
  <c r="R72" i="21"/>
  <c r="Q72" i="21"/>
  <c r="P72" i="21"/>
  <c r="O72" i="21"/>
  <c r="N72" i="21"/>
  <c r="M72" i="21"/>
  <c r="L72" i="21"/>
  <c r="K72" i="21"/>
  <c r="J72" i="21"/>
  <c r="I72" i="21"/>
  <c r="H72" i="21"/>
  <c r="G72" i="21"/>
  <c r="F72" i="21"/>
  <c r="E72" i="21"/>
  <c r="D72" i="21"/>
  <c r="C72" i="21"/>
  <c r="B72" i="21"/>
  <c r="R71" i="21"/>
  <c r="Q71" i="21"/>
  <c r="P71" i="21"/>
  <c r="O71" i="21"/>
  <c r="N71" i="21"/>
  <c r="M71" i="21"/>
  <c r="L71" i="21"/>
  <c r="K71" i="21"/>
  <c r="J71" i="21"/>
  <c r="I71" i="21"/>
  <c r="H71" i="21"/>
  <c r="G71" i="21"/>
  <c r="F71" i="21"/>
  <c r="E71" i="21"/>
  <c r="D71" i="21"/>
  <c r="C71" i="21"/>
  <c r="B71" i="21"/>
  <c r="O70" i="21"/>
  <c r="N70" i="21"/>
  <c r="M70" i="21"/>
  <c r="K70" i="21"/>
  <c r="H70" i="21"/>
  <c r="G70" i="21"/>
  <c r="F70" i="21"/>
  <c r="E70" i="21"/>
  <c r="D70" i="21"/>
  <c r="B70" i="21"/>
  <c r="R69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C69" i="21"/>
  <c r="B69" i="21"/>
  <c r="R68" i="21"/>
  <c r="Q68" i="21"/>
  <c r="P68" i="21"/>
  <c r="O68" i="21"/>
  <c r="N68" i="21"/>
  <c r="M68" i="21"/>
  <c r="L68" i="21"/>
  <c r="K68" i="21"/>
  <c r="J68" i="21"/>
  <c r="I68" i="21"/>
  <c r="H68" i="21"/>
  <c r="G68" i="21"/>
  <c r="F68" i="21"/>
  <c r="E68" i="21"/>
  <c r="D68" i="21"/>
  <c r="C68" i="21"/>
  <c r="B68" i="21"/>
  <c r="R67" i="21"/>
  <c r="Q67" i="21"/>
  <c r="P67" i="21"/>
  <c r="O67" i="21"/>
  <c r="N67" i="21"/>
  <c r="M67" i="21"/>
  <c r="L67" i="21"/>
  <c r="K67" i="21"/>
  <c r="J67" i="21"/>
  <c r="I67" i="21"/>
  <c r="H67" i="21"/>
  <c r="G67" i="21"/>
  <c r="F67" i="21"/>
  <c r="E67" i="21"/>
  <c r="D67" i="21"/>
  <c r="C67" i="21"/>
  <c r="B67" i="21"/>
  <c r="R66" i="21"/>
  <c r="Q66" i="21"/>
  <c r="P66" i="21"/>
  <c r="O66" i="21"/>
  <c r="N66" i="21"/>
  <c r="M66" i="21"/>
  <c r="L66" i="21"/>
  <c r="K66" i="21"/>
  <c r="J66" i="21"/>
  <c r="I66" i="21"/>
  <c r="H66" i="21"/>
  <c r="G66" i="21"/>
  <c r="F66" i="21"/>
  <c r="E66" i="21"/>
  <c r="D66" i="21"/>
  <c r="C66" i="21"/>
  <c r="B66" i="21"/>
  <c r="R65" i="21"/>
  <c r="Q65" i="21"/>
  <c r="P65" i="21"/>
  <c r="O65" i="21"/>
  <c r="N65" i="21"/>
  <c r="M65" i="21"/>
  <c r="L65" i="21"/>
  <c r="K65" i="21"/>
  <c r="J65" i="21"/>
  <c r="I65" i="21"/>
  <c r="H65" i="21"/>
  <c r="G65" i="21"/>
  <c r="F65" i="21"/>
  <c r="E65" i="21"/>
  <c r="D65" i="21"/>
  <c r="C65" i="21"/>
  <c r="B65" i="21"/>
  <c r="R64" i="21"/>
  <c r="Q64" i="21"/>
  <c r="P64" i="21"/>
  <c r="O64" i="21"/>
  <c r="N64" i="21"/>
  <c r="M64" i="21"/>
  <c r="L64" i="21"/>
  <c r="K64" i="21"/>
  <c r="J64" i="21"/>
  <c r="I64" i="21"/>
  <c r="H64" i="21"/>
  <c r="G64" i="21"/>
  <c r="F64" i="21"/>
  <c r="E64" i="21"/>
  <c r="D64" i="21"/>
  <c r="C64" i="21"/>
  <c r="B64" i="21"/>
  <c r="R63" i="21"/>
  <c r="Q63" i="21"/>
  <c r="P63" i="21"/>
  <c r="O63" i="21"/>
  <c r="N63" i="21"/>
  <c r="M63" i="21"/>
  <c r="L63" i="21"/>
  <c r="K63" i="21"/>
  <c r="J63" i="21"/>
  <c r="I63" i="21"/>
  <c r="H63" i="21"/>
  <c r="G63" i="21"/>
  <c r="F63" i="21"/>
  <c r="E63" i="21"/>
  <c r="D63" i="21"/>
  <c r="C63" i="21"/>
  <c r="B63" i="21"/>
  <c r="O62" i="21"/>
  <c r="N62" i="21"/>
  <c r="M62" i="21"/>
  <c r="K62" i="21"/>
  <c r="H62" i="21"/>
  <c r="G62" i="21"/>
  <c r="F62" i="21"/>
  <c r="E62" i="21"/>
  <c r="D62" i="21"/>
  <c r="B62" i="21"/>
  <c r="O61" i="21"/>
  <c r="N61" i="21"/>
  <c r="M61" i="21"/>
  <c r="K61" i="21"/>
  <c r="H61" i="21"/>
  <c r="G61" i="21"/>
  <c r="F61" i="21"/>
  <c r="E61" i="21"/>
  <c r="D61" i="21"/>
  <c r="B61" i="21"/>
  <c r="R60" i="21"/>
  <c r="Q60" i="21"/>
  <c r="P60" i="21"/>
  <c r="O60" i="21"/>
  <c r="N60" i="21"/>
  <c r="M60" i="21"/>
  <c r="L60" i="21"/>
  <c r="K60" i="21"/>
  <c r="J60" i="21"/>
  <c r="I60" i="21"/>
  <c r="H60" i="21"/>
  <c r="G60" i="21"/>
  <c r="F60" i="21"/>
  <c r="E60" i="21"/>
  <c r="D60" i="21"/>
  <c r="C60" i="21"/>
  <c r="B60" i="21"/>
  <c r="R59" i="21"/>
  <c r="Q59" i="21"/>
  <c r="P59" i="21"/>
  <c r="O59" i="21"/>
  <c r="N59" i="21"/>
  <c r="M59" i="21"/>
  <c r="L59" i="21"/>
  <c r="K59" i="21"/>
  <c r="J59" i="21"/>
  <c r="I59" i="21"/>
  <c r="H59" i="21"/>
  <c r="G59" i="21"/>
  <c r="F59" i="21"/>
  <c r="E59" i="21"/>
  <c r="D59" i="21"/>
  <c r="C59" i="21"/>
  <c r="B59" i="21"/>
  <c r="R58" i="21"/>
  <c r="Q58" i="21"/>
  <c r="P58" i="21"/>
  <c r="O58" i="21"/>
  <c r="N58" i="21"/>
  <c r="M58" i="21"/>
  <c r="L58" i="21"/>
  <c r="K58" i="21"/>
  <c r="J58" i="21"/>
  <c r="I58" i="21"/>
  <c r="H58" i="21"/>
  <c r="G58" i="21"/>
  <c r="F58" i="21"/>
  <c r="E58" i="21"/>
  <c r="D58" i="21"/>
  <c r="C58" i="21"/>
  <c r="B58" i="21"/>
  <c r="R57" i="21"/>
  <c r="Q57" i="21"/>
  <c r="P57" i="21"/>
  <c r="O57" i="21"/>
  <c r="N57" i="21"/>
  <c r="M57" i="21"/>
  <c r="L57" i="21"/>
  <c r="K57" i="21"/>
  <c r="J57" i="21"/>
  <c r="I57" i="21"/>
  <c r="H57" i="21"/>
  <c r="G57" i="21"/>
  <c r="F57" i="21"/>
  <c r="E57" i="21"/>
  <c r="D57" i="21"/>
  <c r="C57" i="21"/>
  <c r="B57" i="21"/>
  <c r="R56" i="21"/>
  <c r="Q56" i="21"/>
  <c r="P56" i="21"/>
  <c r="O56" i="21"/>
  <c r="N56" i="21"/>
  <c r="M56" i="21"/>
  <c r="L56" i="21"/>
  <c r="K56" i="21"/>
  <c r="J56" i="21"/>
  <c r="I56" i="21"/>
  <c r="H56" i="21"/>
  <c r="G56" i="21"/>
  <c r="F56" i="21"/>
  <c r="E56" i="21"/>
  <c r="D56" i="21"/>
  <c r="C56" i="21"/>
  <c r="B56" i="21"/>
  <c r="R55" i="21"/>
  <c r="Q55" i="21"/>
  <c r="P55" i="21"/>
  <c r="O55" i="21"/>
  <c r="N55" i="21"/>
  <c r="M55" i="21"/>
  <c r="L55" i="21"/>
  <c r="K55" i="21"/>
  <c r="J55" i="21"/>
  <c r="I55" i="21"/>
  <c r="H55" i="21"/>
  <c r="G55" i="21"/>
  <c r="F55" i="21"/>
  <c r="E55" i="21"/>
  <c r="D55" i="21"/>
  <c r="C55" i="21"/>
  <c r="B55" i="21"/>
  <c r="R54" i="21"/>
  <c r="Q54" i="21"/>
  <c r="P54" i="21"/>
  <c r="O54" i="21"/>
  <c r="N54" i="21"/>
  <c r="M54" i="21"/>
  <c r="L54" i="21"/>
  <c r="K54" i="21"/>
  <c r="J54" i="21"/>
  <c r="I54" i="21"/>
  <c r="H54" i="21"/>
  <c r="G54" i="21"/>
  <c r="F54" i="21"/>
  <c r="E54" i="21"/>
  <c r="D54" i="21"/>
  <c r="C54" i="21"/>
  <c r="B54" i="21"/>
  <c r="R53" i="21"/>
  <c r="Q53" i="21"/>
  <c r="P53" i="21"/>
  <c r="O53" i="21"/>
  <c r="N53" i="21"/>
  <c r="M53" i="21"/>
  <c r="L53" i="21"/>
  <c r="K53" i="21"/>
  <c r="J53" i="21"/>
  <c r="I53" i="21"/>
  <c r="H53" i="21"/>
  <c r="G53" i="21"/>
  <c r="F53" i="21"/>
  <c r="E53" i="21"/>
  <c r="D53" i="21"/>
  <c r="C53" i="21"/>
  <c r="B53" i="21"/>
  <c r="O52" i="21"/>
  <c r="N52" i="21"/>
  <c r="M52" i="21"/>
  <c r="K52" i="21"/>
  <c r="H52" i="21"/>
  <c r="G52" i="21"/>
  <c r="F52" i="21"/>
  <c r="E52" i="21"/>
  <c r="D52" i="21"/>
  <c r="B52" i="21"/>
  <c r="R51" i="21"/>
  <c r="Q51" i="21"/>
  <c r="P51" i="21"/>
  <c r="O51" i="21"/>
  <c r="N51" i="21"/>
  <c r="M51" i="21"/>
  <c r="L51" i="21"/>
  <c r="K51" i="21"/>
  <c r="J51" i="21"/>
  <c r="I51" i="21"/>
  <c r="H51" i="21"/>
  <c r="G51" i="21"/>
  <c r="F51" i="21"/>
  <c r="E51" i="21"/>
  <c r="D51" i="21"/>
  <c r="C51" i="21"/>
  <c r="B51" i="21"/>
  <c r="R50" i="21"/>
  <c r="Q50" i="21"/>
  <c r="P50" i="21"/>
  <c r="O50" i="21"/>
  <c r="N50" i="21"/>
  <c r="M50" i="21"/>
  <c r="L50" i="21"/>
  <c r="K50" i="21"/>
  <c r="J50" i="21"/>
  <c r="I50" i="21"/>
  <c r="H50" i="21"/>
  <c r="G50" i="21"/>
  <c r="F50" i="21"/>
  <c r="E50" i="21"/>
  <c r="D50" i="21"/>
  <c r="C50" i="21"/>
  <c r="B50" i="21"/>
  <c r="R49" i="21"/>
  <c r="Q49" i="21"/>
  <c r="P49" i="21"/>
  <c r="O49" i="21"/>
  <c r="N49" i="21"/>
  <c r="M49" i="21"/>
  <c r="L49" i="21"/>
  <c r="K49" i="21"/>
  <c r="J49" i="21"/>
  <c r="I49" i="21"/>
  <c r="H49" i="21"/>
  <c r="G49" i="21"/>
  <c r="F49" i="21"/>
  <c r="E49" i="21"/>
  <c r="D49" i="21"/>
  <c r="C49" i="21"/>
  <c r="B49" i="21"/>
  <c r="R48" i="21"/>
  <c r="Q48" i="21"/>
  <c r="P48" i="21"/>
  <c r="O48" i="21"/>
  <c r="N48" i="21"/>
  <c r="M48" i="21"/>
  <c r="L48" i="21"/>
  <c r="K48" i="21"/>
  <c r="J48" i="21"/>
  <c r="I48" i="21"/>
  <c r="H48" i="21"/>
  <c r="G48" i="21"/>
  <c r="F48" i="21"/>
  <c r="E48" i="21"/>
  <c r="D48" i="21"/>
  <c r="C48" i="21"/>
  <c r="B48" i="21"/>
  <c r="R47" i="21"/>
  <c r="Q47" i="21"/>
  <c r="P47" i="21"/>
  <c r="O47" i="21"/>
  <c r="N47" i="21"/>
  <c r="M47" i="21"/>
  <c r="L47" i="21"/>
  <c r="K47" i="21"/>
  <c r="J47" i="21"/>
  <c r="I47" i="21"/>
  <c r="H47" i="21"/>
  <c r="G47" i="21"/>
  <c r="F47" i="21"/>
  <c r="E47" i="21"/>
  <c r="D47" i="21"/>
  <c r="C47" i="21"/>
  <c r="B47" i="21"/>
  <c r="R46" i="21"/>
  <c r="Q46" i="21"/>
  <c r="P46" i="21"/>
  <c r="O46" i="21"/>
  <c r="N46" i="21"/>
  <c r="M46" i="21"/>
  <c r="L46" i="21"/>
  <c r="K46" i="21"/>
  <c r="J46" i="21"/>
  <c r="I46" i="21"/>
  <c r="H46" i="21"/>
  <c r="G46" i="21"/>
  <c r="F46" i="21"/>
  <c r="E46" i="21"/>
  <c r="D46" i="21"/>
  <c r="C46" i="21"/>
  <c r="B46" i="21"/>
  <c r="R45" i="21"/>
  <c r="Q45" i="21"/>
  <c r="P45" i="21"/>
  <c r="O45" i="21"/>
  <c r="N45" i="21"/>
  <c r="M45" i="21"/>
  <c r="L45" i="21"/>
  <c r="K45" i="21"/>
  <c r="J45" i="21"/>
  <c r="I45" i="21"/>
  <c r="H45" i="21"/>
  <c r="G45" i="21"/>
  <c r="F45" i="21"/>
  <c r="E45" i="21"/>
  <c r="D45" i="21"/>
  <c r="C45" i="21"/>
  <c r="B45" i="21"/>
  <c r="R44" i="21"/>
  <c r="Q44" i="21"/>
  <c r="P44" i="21"/>
  <c r="O44" i="21"/>
  <c r="N44" i="21"/>
  <c r="M44" i="21"/>
  <c r="L44" i="21"/>
  <c r="K44" i="21"/>
  <c r="J44" i="21"/>
  <c r="I44" i="21"/>
  <c r="H44" i="21"/>
  <c r="G44" i="21"/>
  <c r="F44" i="21"/>
  <c r="E44" i="21"/>
  <c r="D44" i="21"/>
  <c r="C44" i="21"/>
  <c r="B44" i="21"/>
  <c r="O43" i="21"/>
  <c r="N43" i="21"/>
  <c r="M43" i="21"/>
  <c r="K43" i="21"/>
  <c r="H43" i="21"/>
  <c r="G43" i="21"/>
  <c r="F43" i="21"/>
  <c r="E43" i="21"/>
  <c r="D43" i="21"/>
  <c r="B43" i="21"/>
  <c r="O42" i="21"/>
  <c r="N42" i="21"/>
  <c r="M42" i="21"/>
  <c r="K42" i="21"/>
  <c r="H42" i="21"/>
  <c r="G42" i="21"/>
  <c r="F42" i="21"/>
  <c r="E42" i="21"/>
  <c r="D42" i="21"/>
  <c r="B42" i="21"/>
  <c r="O41" i="21"/>
  <c r="N41" i="21"/>
  <c r="M41" i="21"/>
  <c r="K41" i="21"/>
  <c r="H41" i="21"/>
  <c r="G41" i="21"/>
  <c r="F41" i="21"/>
  <c r="E41" i="21"/>
  <c r="D41" i="21"/>
  <c r="B41" i="21"/>
  <c r="O40" i="21"/>
  <c r="N40" i="21"/>
  <c r="M40" i="21"/>
  <c r="K40" i="21"/>
  <c r="H40" i="21"/>
  <c r="G40" i="21"/>
  <c r="F40" i="21"/>
  <c r="E40" i="21"/>
  <c r="D40" i="21"/>
  <c r="B40" i="21"/>
  <c r="O39" i="21"/>
  <c r="N39" i="21"/>
  <c r="M39" i="21"/>
  <c r="K39" i="21"/>
  <c r="H39" i="21"/>
  <c r="G39" i="21"/>
  <c r="F39" i="21"/>
  <c r="E39" i="21"/>
  <c r="D39" i="21"/>
  <c r="B39" i="21"/>
  <c r="O38" i="21"/>
  <c r="N38" i="21"/>
  <c r="M38" i="21"/>
  <c r="K38" i="21"/>
  <c r="H38" i="21"/>
  <c r="G38" i="21"/>
  <c r="F38" i="21"/>
  <c r="E38" i="21"/>
  <c r="D38" i="21"/>
  <c r="B38" i="21"/>
  <c r="O37" i="21"/>
  <c r="N37" i="21"/>
  <c r="M37" i="21"/>
  <c r="K37" i="21"/>
  <c r="H37" i="21"/>
  <c r="G37" i="21"/>
  <c r="F37" i="21"/>
  <c r="E37" i="21"/>
  <c r="D37" i="21"/>
  <c r="B37" i="21"/>
  <c r="O36" i="21"/>
  <c r="N36" i="21"/>
  <c r="M36" i="21"/>
  <c r="K36" i="21"/>
  <c r="H36" i="21"/>
  <c r="G36" i="21"/>
  <c r="F36" i="21"/>
  <c r="E36" i="21"/>
  <c r="D36" i="21"/>
  <c r="B36" i="21"/>
  <c r="R35" i="21"/>
  <c r="Q35" i="21"/>
  <c r="P35" i="21"/>
  <c r="O35" i="21"/>
  <c r="N35" i="21"/>
  <c r="M35" i="21"/>
  <c r="L35" i="21"/>
  <c r="K35" i="21"/>
  <c r="J35" i="21"/>
  <c r="I35" i="21"/>
  <c r="H35" i="21"/>
  <c r="G35" i="21"/>
  <c r="F35" i="21"/>
  <c r="E35" i="21"/>
  <c r="D35" i="21"/>
  <c r="C35" i="21"/>
  <c r="B35" i="21"/>
  <c r="O34" i="21"/>
  <c r="N34" i="21"/>
  <c r="M34" i="21"/>
  <c r="K34" i="21"/>
  <c r="H34" i="21"/>
  <c r="G34" i="21"/>
  <c r="F34" i="21"/>
  <c r="E34" i="21"/>
  <c r="D34" i="21"/>
  <c r="B34" i="21"/>
  <c r="R33" i="21"/>
  <c r="Q33" i="21"/>
  <c r="P33" i="21"/>
  <c r="O33" i="21"/>
  <c r="N33" i="21"/>
  <c r="M33" i="21"/>
  <c r="L33" i="21"/>
  <c r="K33" i="21"/>
  <c r="J33" i="21"/>
  <c r="I33" i="21"/>
  <c r="H33" i="21"/>
  <c r="G33" i="21"/>
  <c r="F33" i="21"/>
  <c r="E33" i="21"/>
  <c r="D33" i="21"/>
  <c r="C33" i="21"/>
  <c r="B33" i="21"/>
  <c r="R32" i="21"/>
  <c r="Q32" i="21"/>
  <c r="P32" i="21"/>
  <c r="O32" i="21"/>
  <c r="N32" i="21"/>
  <c r="M32" i="21"/>
  <c r="L32" i="21"/>
  <c r="K32" i="21"/>
  <c r="J32" i="21"/>
  <c r="I32" i="21"/>
  <c r="H32" i="21"/>
  <c r="G32" i="21"/>
  <c r="F32" i="21"/>
  <c r="E32" i="21"/>
  <c r="D32" i="21"/>
  <c r="C32" i="21"/>
  <c r="B32" i="21"/>
  <c r="R31" i="21"/>
  <c r="Q31" i="21"/>
  <c r="P31" i="21"/>
  <c r="O31" i="21"/>
  <c r="N31" i="21"/>
  <c r="M31" i="21"/>
  <c r="L31" i="21"/>
  <c r="K31" i="21"/>
  <c r="J31" i="21"/>
  <c r="I31" i="21"/>
  <c r="H31" i="21"/>
  <c r="G31" i="21"/>
  <c r="F31" i="21"/>
  <c r="E31" i="21"/>
  <c r="D31" i="21"/>
  <c r="C31" i="21"/>
  <c r="B31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B30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B29" i="21"/>
  <c r="R28" i="21"/>
  <c r="Q28" i="21"/>
  <c r="P28" i="21"/>
  <c r="O28" i="21"/>
  <c r="N28" i="21"/>
  <c r="M28" i="21"/>
  <c r="L28" i="21"/>
  <c r="K28" i="21"/>
  <c r="J28" i="21"/>
  <c r="I28" i="21"/>
  <c r="H28" i="21"/>
  <c r="G28" i="21"/>
  <c r="F28" i="21"/>
  <c r="E28" i="21"/>
  <c r="D28" i="21"/>
  <c r="C28" i="21"/>
  <c r="B28" i="21"/>
  <c r="O27" i="21"/>
  <c r="N27" i="21"/>
  <c r="M27" i="21"/>
  <c r="K27" i="21"/>
  <c r="H27" i="21"/>
  <c r="G27" i="21"/>
  <c r="F27" i="21"/>
  <c r="E27" i="21"/>
  <c r="D27" i="21"/>
  <c r="B27" i="21"/>
  <c r="O26" i="21"/>
  <c r="N26" i="21"/>
  <c r="M26" i="21"/>
  <c r="K26" i="21"/>
  <c r="H26" i="21"/>
  <c r="G26" i="21"/>
  <c r="F26" i="21"/>
  <c r="E26" i="21"/>
  <c r="D26" i="21"/>
  <c r="B26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B23" i="21"/>
  <c r="O22" i="21"/>
  <c r="N22" i="21"/>
  <c r="M22" i="21"/>
  <c r="K22" i="21"/>
  <c r="H22" i="21"/>
  <c r="G22" i="21"/>
  <c r="F22" i="21"/>
  <c r="E22" i="21"/>
  <c r="D22" i="21"/>
  <c r="B22" i="21"/>
  <c r="O21" i="21"/>
  <c r="N21" i="21"/>
  <c r="M21" i="21"/>
  <c r="K21" i="21"/>
  <c r="H21" i="21"/>
  <c r="G21" i="21"/>
  <c r="F21" i="21"/>
  <c r="E21" i="21"/>
  <c r="D21" i="21"/>
  <c r="B21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C20" i="21"/>
  <c r="B20" i="21"/>
  <c r="O19" i="21"/>
  <c r="N19" i="21"/>
  <c r="M19" i="21"/>
  <c r="K19" i="21"/>
  <c r="H19" i="21"/>
  <c r="G19" i="21"/>
  <c r="F19" i="21"/>
  <c r="E19" i="21"/>
  <c r="D19" i="21"/>
  <c r="B19" i="21"/>
  <c r="R18" i="21"/>
  <c r="Q18" i="21"/>
  <c r="P18" i="21"/>
  <c r="O18" i="21"/>
  <c r="N18" i="21"/>
  <c r="M18" i="21"/>
  <c r="L18" i="21"/>
  <c r="K18" i="21"/>
  <c r="J18" i="21"/>
  <c r="I18" i="21"/>
  <c r="H18" i="21"/>
  <c r="G18" i="21"/>
  <c r="F18" i="21"/>
  <c r="E18" i="21"/>
  <c r="D18" i="21"/>
  <c r="C18" i="21"/>
  <c r="B18" i="21"/>
  <c r="R17" i="21"/>
  <c r="Q17" i="21"/>
  <c r="P17" i="21"/>
  <c r="O17" i="21"/>
  <c r="N17" i="21"/>
  <c r="M17" i="21"/>
  <c r="L17" i="21"/>
  <c r="K17" i="21"/>
  <c r="J17" i="21"/>
  <c r="I17" i="21"/>
  <c r="H17" i="21"/>
  <c r="G17" i="21"/>
  <c r="F17" i="21"/>
  <c r="E17" i="21"/>
  <c r="D17" i="21"/>
  <c r="C17" i="21"/>
  <c r="B17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O14" i="21"/>
  <c r="N14" i="21"/>
  <c r="M14" i="21"/>
  <c r="K14" i="21"/>
  <c r="H14" i="21"/>
  <c r="G14" i="21"/>
  <c r="F14" i="21"/>
  <c r="E14" i="21"/>
  <c r="D14" i="21"/>
  <c r="B14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B13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B12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B11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R6" i="21"/>
  <c r="Q6" i="21"/>
  <c r="P6" i="21"/>
  <c r="O6" i="21"/>
  <c r="N6" i="21"/>
  <c r="M6" i="21"/>
  <c r="L6" i="21"/>
  <c r="K6" i="21"/>
  <c r="J6" i="21"/>
  <c r="I6" i="21"/>
  <c r="H6" i="21"/>
  <c r="G6" i="21"/>
  <c r="F6" i="21"/>
  <c r="E6" i="21"/>
  <c r="D6" i="21"/>
  <c r="C6" i="21"/>
  <c r="B6" i="21"/>
  <c r="R5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D5" i="21"/>
  <c r="C5" i="21"/>
  <c r="B5" i="21"/>
  <c r="O4" i="21"/>
  <c r="N4" i="21"/>
  <c r="M4" i="21"/>
  <c r="K4" i="21"/>
  <c r="H4" i="21"/>
  <c r="G4" i="21"/>
  <c r="F4" i="21"/>
  <c r="E4" i="21"/>
  <c r="D4" i="21"/>
  <c r="B4" i="21"/>
  <c r="AB440" i="20"/>
  <c r="V440" i="20"/>
  <c r="U440" i="20"/>
  <c r="T440" i="20"/>
  <c r="S440" i="20"/>
  <c r="R440" i="20"/>
  <c r="Q440" i="20"/>
  <c r="P440" i="20"/>
  <c r="O440" i="20"/>
  <c r="N440" i="20"/>
  <c r="L440" i="20"/>
  <c r="C440" i="20"/>
  <c r="B440" i="20"/>
  <c r="AB439" i="20"/>
  <c r="AA439" i="20"/>
  <c r="Z439" i="20"/>
  <c r="Y439" i="20"/>
  <c r="X439" i="20"/>
  <c r="W439" i="20"/>
  <c r="V439" i="20"/>
  <c r="U439" i="20"/>
  <c r="T439" i="20"/>
  <c r="S439" i="20"/>
  <c r="R439" i="20"/>
  <c r="Q439" i="20"/>
  <c r="P439" i="20"/>
  <c r="O439" i="20"/>
  <c r="N439" i="20"/>
  <c r="C439" i="20"/>
  <c r="B439" i="20"/>
  <c r="AB438" i="20"/>
  <c r="AA438" i="20"/>
  <c r="Z438" i="20"/>
  <c r="Y438" i="20"/>
  <c r="X438" i="20"/>
  <c r="W438" i="20"/>
  <c r="V438" i="20"/>
  <c r="U438" i="20"/>
  <c r="T438" i="20"/>
  <c r="S438" i="20"/>
  <c r="R438" i="20"/>
  <c r="Q438" i="20"/>
  <c r="P438" i="20"/>
  <c r="O438" i="20"/>
  <c r="N438" i="20"/>
  <c r="C438" i="20"/>
  <c r="B438" i="20"/>
  <c r="AB437" i="20"/>
  <c r="AA437" i="20"/>
  <c r="Z437" i="20"/>
  <c r="Y437" i="20"/>
  <c r="X437" i="20"/>
  <c r="W437" i="20"/>
  <c r="V437" i="20"/>
  <c r="U437" i="20"/>
  <c r="T437" i="20"/>
  <c r="S437" i="20"/>
  <c r="R437" i="20"/>
  <c r="Q437" i="20"/>
  <c r="P437" i="20"/>
  <c r="O437" i="20"/>
  <c r="N437" i="20"/>
  <c r="C437" i="20"/>
  <c r="B437" i="20"/>
  <c r="AB436" i="20"/>
  <c r="V436" i="20"/>
  <c r="U436" i="20"/>
  <c r="T436" i="20"/>
  <c r="S436" i="20"/>
  <c r="R436" i="20"/>
  <c r="Q436" i="20"/>
  <c r="P436" i="20"/>
  <c r="O436" i="20"/>
  <c r="N436" i="20"/>
  <c r="L436" i="20"/>
  <c r="C436" i="20"/>
  <c r="B436" i="20"/>
  <c r="AB435" i="20"/>
  <c r="AA435" i="20"/>
  <c r="Z435" i="20"/>
  <c r="Y435" i="20"/>
  <c r="X435" i="20"/>
  <c r="W435" i="20"/>
  <c r="V435" i="20"/>
  <c r="U435" i="20"/>
  <c r="T435" i="20"/>
  <c r="S435" i="20"/>
  <c r="R435" i="20"/>
  <c r="Q435" i="20"/>
  <c r="P435" i="20"/>
  <c r="O435" i="20"/>
  <c r="N435" i="20"/>
  <c r="C435" i="20"/>
  <c r="B435" i="20"/>
  <c r="AB434" i="20"/>
  <c r="AA434" i="20"/>
  <c r="Z434" i="20"/>
  <c r="Y434" i="20"/>
  <c r="X434" i="20"/>
  <c r="W434" i="20"/>
  <c r="V434" i="20"/>
  <c r="U434" i="20"/>
  <c r="T434" i="20"/>
  <c r="S434" i="20"/>
  <c r="R434" i="20"/>
  <c r="Q434" i="20"/>
  <c r="P434" i="20"/>
  <c r="O434" i="20"/>
  <c r="N434" i="20"/>
  <c r="C434" i="20"/>
  <c r="B434" i="20"/>
  <c r="AB433" i="20"/>
  <c r="V433" i="20"/>
  <c r="U433" i="20"/>
  <c r="T433" i="20"/>
  <c r="S433" i="20"/>
  <c r="R433" i="20"/>
  <c r="Q433" i="20"/>
  <c r="P433" i="20"/>
  <c r="O433" i="20"/>
  <c r="N433" i="20"/>
  <c r="L433" i="20"/>
  <c r="C433" i="20"/>
  <c r="B433" i="20"/>
  <c r="AB432" i="20"/>
  <c r="AA432" i="20"/>
  <c r="Z432" i="20"/>
  <c r="Y432" i="20"/>
  <c r="X432" i="20"/>
  <c r="W432" i="20"/>
  <c r="V432" i="20"/>
  <c r="U432" i="20"/>
  <c r="T432" i="20"/>
  <c r="S432" i="20"/>
  <c r="R432" i="20"/>
  <c r="Q432" i="20"/>
  <c r="P432" i="20"/>
  <c r="O432" i="20"/>
  <c r="N432" i="20"/>
  <c r="C432" i="20"/>
  <c r="B432" i="20"/>
  <c r="AB431" i="20"/>
  <c r="V431" i="20"/>
  <c r="U431" i="20"/>
  <c r="T431" i="20"/>
  <c r="S431" i="20"/>
  <c r="R431" i="20"/>
  <c r="Q431" i="20"/>
  <c r="P431" i="20"/>
  <c r="O431" i="20"/>
  <c r="N431" i="20"/>
  <c r="L431" i="20"/>
  <c r="C431" i="20"/>
  <c r="B431" i="20"/>
  <c r="AB430" i="20"/>
  <c r="AA430" i="20"/>
  <c r="Z430" i="20"/>
  <c r="Y430" i="20"/>
  <c r="X430" i="20"/>
  <c r="W430" i="20"/>
  <c r="V430" i="20"/>
  <c r="U430" i="20"/>
  <c r="T430" i="20"/>
  <c r="S430" i="20"/>
  <c r="R430" i="20"/>
  <c r="Q430" i="20"/>
  <c r="P430" i="20"/>
  <c r="O430" i="20"/>
  <c r="N430" i="20"/>
  <c r="C430" i="20"/>
  <c r="B430" i="20"/>
  <c r="AB429" i="20"/>
  <c r="AA429" i="20"/>
  <c r="Z429" i="20"/>
  <c r="Y429" i="20"/>
  <c r="X429" i="20"/>
  <c r="W429" i="20"/>
  <c r="V429" i="20"/>
  <c r="U429" i="20"/>
  <c r="T429" i="20"/>
  <c r="S429" i="20"/>
  <c r="R429" i="20"/>
  <c r="Q429" i="20"/>
  <c r="P429" i="20"/>
  <c r="O429" i="20"/>
  <c r="N429" i="20"/>
  <c r="C429" i="20"/>
  <c r="B429" i="20"/>
  <c r="AB428" i="20"/>
  <c r="V428" i="20"/>
  <c r="U428" i="20"/>
  <c r="T428" i="20"/>
  <c r="S428" i="20"/>
  <c r="R428" i="20"/>
  <c r="Q428" i="20"/>
  <c r="P428" i="20"/>
  <c r="O428" i="20"/>
  <c r="N428" i="20"/>
  <c r="L428" i="20"/>
  <c r="C428" i="20"/>
  <c r="B428" i="20"/>
  <c r="AB427" i="20"/>
  <c r="V427" i="20"/>
  <c r="U427" i="20"/>
  <c r="T427" i="20"/>
  <c r="S427" i="20"/>
  <c r="R427" i="20"/>
  <c r="Q427" i="20"/>
  <c r="P427" i="20"/>
  <c r="O427" i="20"/>
  <c r="N427" i="20"/>
  <c r="L427" i="20"/>
  <c r="C427" i="20"/>
  <c r="B427" i="20"/>
  <c r="AB426" i="20"/>
  <c r="V426" i="20"/>
  <c r="U426" i="20"/>
  <c r="T426" i="20"/>
  <c r="S426" i="20"/>
  <c r="R426" i="20"/>
  <c r="Q426" i="20"/>
  <c r="P426" i="20"/>
  <c r="O426" i="20"/>
  <c r="N426" i="20"/>
  <c r="L426" i="20"/>
  <c r="C426" i="20"/>
  <c r="B426" i="20"/>
  <c r="AB425" i="20"/>
  <c r="AA425" i="20"/>
  <c r="Z425" i="20"/>
  <c r="Y425" i="20"/>
  <c r="X425" i="20"/>
  <c r="W425" i="20"/>
  <c r="V425" i="20"/>
  <c r="U425" i="20"/>
  <c r="T425" i="20"/>
  <c r="S425" i="20"/>
  <c r="R425" i="20"/>
  <c r="Q425" i="20"/>
  <c r="P425" i="20"/>
  <c r="O425" i="20"/>
  <c r="N425" i="20"/>
  <c r="C425" i="20"/>
  <c r="B425" i="20"/>
  <c r="AB424" i="20"/>
  <c r="AA424" i="20"/>
  <c r="Z424" i="20"/>
  <c r="Y424" i="20"/>
  <c r="X424" i="20"/>
  <c r="W424" i="20"/>
  <c r="V424" i="20"/>
  <c r="U424" i="20"/>
  <c r="T424" i="20"/>
  <c r="S424" i="20"/>
  <c r="R424" i="20"/>
  <c r="Q424" i="20"/>
  <c r="P424" i="20"/>
  <c r="O424" i="20"/>
  <c r="N424" i="20"/>
  <c r="C424" i="20"/>
  <c r="B424" i="20"/>
  <c r="AB423" i="20"/>
  <c r="AA423" i="20"/>
  <c r="Z423" i="20"/>
  <c r="Y423" i="20"/>
  <c r="X423" i="20"/>
  <c r="W423" i="20"/>
  <c r="V423" i="20"/>
  <c r="U423" i="20"/>
  <c r="T423" i="20"/>
  <c r="S423" i="20"/>
  <c r="R423" i="20"/>
  <c r="Q423" i="20"/>
  <c r="P423" i="20"/>
  <c r="O423" i="20"/>
  <c r="N423" i="20"/>
  <c r="C423" i="20"/>
  <c r="B423" i="20"/>
  <c r="AB422" i="20"/>
  <c r="V422" i="20"/>
  <c r="U422" i="20"/>
  <c r="T422" i="20"/>
  <c r="S422" i="20"/>
  <c r="R422" i="20"/>
  <c r="Q422" i="20"/>
  <c r="P422" i="20"/>
  <c r="O422" i="20"/>
  <c r="N422" i="20"/>
  <c r="L422" i="20"/>
  <c r="C422" i="20"/>
  <c r="B422" i="20"/>
  <c r="AB421" i="20"/>
  <c r="AA421" i="20"/>
  <c r="Z421" i="20"/>
  <c r="Y421" i="20"/>
  <c r="X421" i="20"/>
  <c r="W421" i="20"/>
  <c r="V421" i="20"/>
  <c r="U421" i="20"/>
  <c r="T421" i="20"/>
  <c r="S421" i="20"/>
  <c r="R421" i="20"/>
  <c r="Q421" i="20"/>
  <c r="P421" i="20"/>
  <c r="O421" i="20"/>
  <c r="N421" i="20"/>
  <c r="C421" i="20"/>
  <c r="B421" i="20"/>
  <c r="AB420" i="20"/>
  <c r="AA420" i="20"/>
  <c r="Z420" i="20"/>
  <c r="Y420" i="20"/>
  <c r="X420" i="20"/>
  <c r="W420" i="20"/>
  <c r="V420" i="20"/>
  <c r="U420" i="20"/>
  <c r="T420" i="20"/>
  <c r="S420" i="20"/>
  <c r="R420" i="20"/>
  <c r="Q420" i="20"/>
  <c r="P420" i="20"/>
  <c r="O420" i="20"/>
  <c r="N420" i="20"/>
  <c r="C420" i="20"/>
  <c r="B420" i="20"/>
  <c r="AB419" i="20"/>
  <c r="AA419" i="20"/>
  <c r="Z419" i="20"/>
  <c r="Y419" i="20"/>
  <c r="X419" i="20"/>
  <c r="W419" i="20"/>
  <c r="V419" i="20"/>
  <c r="U419" i="20"/>
  <c r="T419" i="20"/>
  <c r="S419" i="20"/>
  <c r="R419" i="20"/>
  <c r="Q419" i="20"/>
  <c r="P419" i="20"/>
  <c r="O419" i="20"/>
  <c r="N419" i="20"/>
  <c r="C419" i="20"/>
  <c r="B419" i="20"/>
  <c r="AB418" i="20"/>
  <c r="V418" i="20"/>
  <c r="U418" i="20"/>
  <c r="T418" i="20"/>
  <c r="R418" i="20"/>
  <c r="Q418" i="20"/>
  <c r="P418" i="20"/>
  <c r="O418" i="20"/>
  <c r="N418" i="20"/>
  <c r="L418" i="20"/>
  <c r="S418" i="20" s="1"/>
  <c r="C418" i="20"/>
  <c r="B418" i="20"/>
  <c r="AB417" i="20"/>
  <c r="AA417" i="20"/>
  <c r="Z417" i="20"/>
  <c r="Y417" i="20"/>
  <c r="X417" i="20"/>
  <c r="W417" i="20"/>
  <c r="V417" i="20"/>
  <c r="U417" i="20"/>
  <c r="T417" i="20"/>
  <c r="S417" i="20"/>
  <c r="R417" i="20"/>
  <c r="Q417" i="20"/>
  <c r="P417" i="20"/>
  <c r="O417" i="20"/>
  <c r="N417" i="20"/>
  <c r="C417" i="20"/>
  <c r="B417" i="20"/>
  <c r="AB416" i="20"/>
  <c r="AA416" i="20"/>
  <c r="Z416" i="20"/>
  <c r="Y416" i="20"/>
  <c r="X416" i="20"/>
  <c r="W416" i="20"/>
  <c r="V416" i="20"/>
  <c r="U416" i="20"/>
  <c r="T416" i="20"/>
  <c r="S416" i="20"/>
  <c r="R416" i="20"/>
  <c r="Q416" i="20"/>
  <c r="P416" i="20"/>
  <c r="O416" i="20"/>
  <c r="N416" i="20"/>
  <c r="C416" i="20"/>
  <c r="B416" i="20"/>
  <c r="AB415" i="20"/>
  <c r="V415" i="20"/>
  <c r="U415" i="20"/>
  <c r="T415" i="20"/>
  <c r="S415" i="20"/>
  <c r="R415" i="20"/>
  <c r="Q415" i="20"/>
  <c r="P415" i="20"/>
  <c r="O415" i="20"/>
  <c r="N415" i="20"/>
  <c r="L415" i="20"/>
  <c r="C415" i="20"/>
  <c r="B415" i="20"/>
  <c r="AB414" i="20"/>
  <c r="AA414" i="20"/>
  <c r="Z414" i="20"/>
  <c r="Y414" i="20"/>
  <c r="X414" i="20"/>
  <c r="W414" i="20"/>
  <c r="V414" i="20"/>
  <c r="U414" i="20"/>
  <c r="T414" i="20"/>
  <c r="S414" i="20"/>
  <c r="R414" i="20"/>
  <c r="Q414" i="20"/>
  <c r="P414" i="20"/>
  <c r="O414" i="20"/>
  <c r="N414" i="20"/>
  <c r="C414" i="20"/>
  <c r="B414" i="20"/>
  <c r="AB413" i="20"/>
  <c r="AA413" i="20"/>
  <c r="Z413" i="20"/>
  <c r="Y413" i="20"/>
  <c r="X413" i="20"/>
  <c r="W413" i="20"/>
  <c r="V413" i="20"/>
  <c r="U413" i="20"/>
  <c r="T413" i="20"/>
  <c r="S413" i="20"/>
  <c r="R413" i="20"/>
  <c r="Q413" i="20"/>
  <c r="P413" i="20"/>
  <c r="O413" i="20"/>
  <c r="N413" i="20"/>
  <c r="C413" i="20"/>
  <c r="B413" i="20"/>
  <c r="AB412" i="20"/>
  <c r="AA412" i="20"/>
  <c r="Z412" i="20"/>
  <c r="Y412" i="20"/>
  <c r="X412" i="20"/>
  <c r="W412" i="20"/>
  <c r="V412" i="20"/>
  <c r="U412" i="20"/>
  <c r="T412" i="20"/>
  <c r="S412" i="20"/>
  <c r="R412" i="20"/>
  <c r="Q412" i="20"/>
  <c r="P412" i="20"/>
  <c r="O412" i="20"/>
  <c r="N412" i="20"/>
  <c r="C412" i="20"/>
  <c r="B412" i="20"/>
  <c r="AB411" i="20"/>
  <c r="V411" i="20"/>
  <c r="U411" i="20"/>
  <c r="T411" i="20"/>
  <c r="S411" i="20"/>
  <c r="R411" i="20"/>
  <c r="Q411" i="20"/>
  <c r="P411" i="20"/>
  <c r="O411" i="20"/>
  <c r="N411" i="20"/>
  <c r="L411" i="20"/>
  <c r="C411" i="20"/>
  <c r="B411" i="20"/>
  <c r="AB410" i="20"/>
  <c r="V410" i="20"/>
  <c r="U410" i="20"/>
  <c r="T410" i="20"/>
  <c r="S410" i="20"/>
  <c r="R410" i="20"/>
  <c r="Q410" i="20"/>
  <c r="P410" i="20"/>
  <c r="O410" i="20"/>
  <c r="N410" i="20"/>
  <c r="L410" i="20"/>
  <c r="C410" i="20"/>
  <c r="B410" i="20"/>
  <c r="AB409" i="20"/>
  <c r="AA409" i="20"/>
  <c r="Z409" i="20"/>
  <c r="Y409" i="20"/>
  <c r="X409" i="20"/>
  <c r="W409" i="20"/>
  <c r="V409" i="20"/>
  <c r="U409" i="20"/>
  <c r="T409" i="20"/>
  <c r="S409" i="20"/>
  <c r="R409" i="20"/>
  <c r="Q409" i="20"/>
  <c r="P409" i="20"/>
  <c r="O409" i="20"/>
  <c r="N409" i="20"/>
  <c r="C409" i="20"/>
  <c r="B409" i="20"/>
  <c r="AB408" i="20"/>
  <c r="V408" i="20"/>
  <c r="U408" i="20"/>
  <c r="T408" i="20"/>
  <c r="S408" i="20"/>
  <c r="R408" i="20"/>
  <c r="Q408" i="20"/>
  <c r="P408" i="20"/>
  <c r="O408" i="20"/>
  <c r="N408" i="20"/>
  <c r="L408" i="20"/>
  <c r="C408" i="20"/>
  <c r="B408" i="20"/>
  <c r="AB407" i="20"/>
  <c r="AA407" i="20"/>
  <c r="Z407" i="20"/>
  <c r="Y407" i="20"/>
  <c r="X407" i="20"/>
  <c r="W407" i="20"/>
  <c r="V407" i="20"/>
  <c r="U407" i="20"/>
  <c r="T407" i="20"/>
  <c r="S407" i="20"/>
  <c r="R407" i="20"/>
  <c r="Q407" i="20"/>
  <c r="P407" i="20"/>
  <c r="O407" i="20"/>
  <c r="N407" i="20"/>
  <c r="C407" i="20"/>
  <c r="B407" i="20"/>
  <c r="AB406" i="20"/>
  <c r="AA406" i="20"/>
  <c r="Z406" i="20"/>
  <c r="Y406" i="20"/>
  <c r="X406" i="20"/>
  <c r="W406" i="20"/>
  <c r="V406" i="20"/>
  <c r="U406" i="20"/>
  <c r="T406" i="20"/>
  <c r="S406" i="20"/>
  <c r="R406" i="20"/>
  <c r="Q406" i="20"/>
  <c r="P406" i="20"/>
  <c r="O406" i="20"/>
  <c r="N406" i="20"/>
  <c r="C406" i="20"/>
  <c r="B406" i="20"/>
  <c r="AB405" i="20"/>
  <c r="AA405" i="20"/>
  <c r="Z405" i="20"/>
  <c r="Y405" i="20"/>
  <c r="X405" i="20"/>
  <c r="W405" i="20"/>
  <c r="V405" i="20"/>
  <c r="U405" i="20"/>
  <c r="T405" i="20"/>
  <c r="S405" i="20"/>
  <c r="R405" i="20"/>
  <c r="Q405" i="20"/>
  <c r="P405" i="20"/>
  <c r="O405" i="20"/>
  <c r="N405" i="20"/>
  <c r="C405" i="20"/>
  <c r="B405" i="20"/>
  <c r="AB404" i="20"/>
  <c r="AA404" i="20"/>
  <c r="Z404" i="20"/>
  <c r="Y404" i="20"/>
  <c r="X404" i="20"/>
  <c r="W404" i="20"/>
  <c r="V404" i="20"/>
  <c r="U404" i="20"/>
  <c r="T404" i="20"/>
  <c r="S404" i="20"/>
  <c r="R404" i="20"/>
  <c r="Q404" i="20"/>
  <c r="P404" i="20"/>
  <c r="O404" i="20"/>
  <c r="N404" i="20"/>
  <c r="C404" i="20"/>
  <c r="B404" i="20"/>
  <c r="AB403" i="20"/>
  <c r="AA403" i="20"/>
  <c r="Z403" i="20"/>
  <c r="Y403" i="20"/>
  <c r="X403" i="20"/>
  <c r="W403" i="20"/>
  <c r="V403" i="20"/>
  <c r="U403" i="20"/>
  <c r="T403" i="20"/>
  <c r="S403" i="20"/>
  <c r="R403" i="20"/>
  <c r="Q403" i="20"/>
  <c r="P403" i="20"/>
  <c r="O403" i="20"/>
  <c r="N403" i="20"/>
  <c r="C403" i="20"/>
  <c r="B403" i="20"/>
  <c r="AB402" i="20"/>
  <c r="AA402" i="20"/>
  <c r="Z402" i="20"/>
  <c r="Y402" i="20"/>
  <c r="X402" i="20"/>
  <c r="W402" i="20"/>
  <c r="V402" i="20"/>
  <c r="U402" i="20"/>
  <c r="T402" i="20"/>
  <c r="S402" i="20"/>
  <c r="R402" i="20"/>
  <c r="Q402" i="20"/>
  <c r="P402" i="20"/>
  <c r="O402" i="20"/>
  <c r="N402" i="20"/>
  <c r="C402" i="20"/>
  <c r="B402" i="20"/>
  <c r="AB401" i="20"/>
  <c r="AA401" i="20"/>
  <c r="Z401" i="20"/>
  <c r="Y401" i="20"/>
  <c r="X401" i="20"/>
  <c r="W401" i="20"/>
  <c r="V401" i="20"/>
  <c r="U401" i="20"/>
  <c r="T401" i="20"/>
  <c r="S401" i="20"/>
  <c r="R401" i="20"/>
  <c r="Q401" i="20"/>
  <c r="P401" i="20"/>
  <c r="O401" i="20"/>
  <c r="N401" i="20"/>
  <c r="C401" i="20"/>
  <c r="B401" i="20"/>
  <c r="AB400" i="20"/>
  <c r="V400" i="20"/>
  <c r="U400" i="20"/>
  <c r="T400" i="20"/>
  <c r="S400" i="20"/>
  <c r="R400" i="20"/>
  <c r="Q400" i="20"/>
  <c r="P400" i="20"/>
  <c r="O400" i="20"/>
  <c r="N400" i="20"/>
  <c r="L400" i="20"/>
  <c r="C400" i="20"/>
  <c r="B400" i="20"/>
  <c r="AB399" i="20"/>
  <c r="AA399" i="20"/>
  <c r="Z399" i="20"/>
  <c r="Y399" i="20"/>
  <c r="X399" i="20"/>
  <c r="W399" i="20"/>
  <c r="V399" i="20"/>
  <c r="U399" i="20"/>
  <c r="T399" i="20"/>
  <c r="S399" i="20"/>
  <c r="R399" i="20"/>
  <c r="Q399" i="20"/>
  <c r="P399" i="20"/>
  <c r="O399" i="20"/>
  <c r="N399" i="20"/>
  <c r="C399" i="20"/>
  <c r="B399" i="20"/>
  <c r="AB398" i="20"/>
  <c r="V398" i="20"/>
  <c r="U398" i="20"/>
  <c r="T398" i="20"/>
  <c r="R398" i="20"/>
  <c r="Q398" i="20"/>
  <c r="P398" i="20"/>
  <c r="O398" i="20"/>
  <c r="N398" i="20"/>
  <c r="L398" i="20"/>
  <c r="S398" i="20" s="1"/>
  <c r="C398" i="20"/>
  <c r="B398" i="20"/>
  <c r="AB397" i="20"/>
  <c r="AA397" i="20"/>
  <c r="Z397" i="20"/>
  <c r="Y397" i="20"/>
  <c r="X397" i="20"/>
  <c r="W397" i="20"/>
  <c r="V397" i="20"/>
  <c r="U397" i="20"/>
  <c r="T397" i="20"/>
  <c r="S397" i="20"/>
  <c r="R397" i="20"/>
  <c r="Q397" i="20"/>
  <c r="P397" i="20"/>
  <c r="O397" i="20"/>
  <c r="N397" i="20"/>
  <c r="C397" i="20"/>
  <c r="B397" i="20"/>
  <c r="AB396" i="20"/>
  <c r="AA396" i="20"/>
  <c r="Z396" i="20"/>
  <c r="Y396" i="20"/>
  <c r="X396" i="20"/>
  <c r="W396" i="20"/>
  <c r="V396" i="20"/>
  <c r="U396" i="20"/>
  <c r="T396" i="20"/>
  <c r="S396" i="20"/>
  <c r="R396" i="20"/>
  <c r="Q396" i="20"/>
  <c r="P396" i="20"/>
  <c r="O396" i="20"/>
  <c r="N396" i="20"/>
  <c r="C396" i="20"/>
  <c r="B396" i="20"/>
  <c r="AB395" i="20"/>
  <c r="V395" i="20"/>
  <c r="U395" i="20"/>
  <c r="T395" i="20"/>
  <c r="R395" i="20"/>
  <c r="Q395" i="20"/>
  <c r="P395" i="20"/>
  <c r="O395" i="20"/>
  <c r="N395" i="20"/>
  <c r="L395" i="20"/>
  <c r="S395" i="20" s="1"/>
  <c r="C395" i="20"/>
  <c r="B395" i="20"/>
  <c r="AB394" i="20"/>
  <c r="AA394" i="20"/>
  <c r="Z394" i="20"/>
  <c r="Y394" i="20"/>
  <c r="X394" i="20"/>
  <c r="W394" i="20"/>
  <c r="V394" i="20"/>
  <c r="U394" i="20"/>
  <c r="T394" i="20"/>
  <c r="S394" i="20"/>
  <c r="R394" i="20"/>
  <c r="Q394" i="20"/>
  <c r="P394" i="20"/>
  <c r="O394" i="20"/>
  <c r="N394" i="20"/>
  <c r="C394" i="20"/>
  <c r="B394" i="20"/>
  <c r="AB393" i="20"/>
  <c r="V393" i="20"/>
  <c r="U393" i="20"/>
  <c r="T393" i="20"/>
  <c r="S393" i="20"/>
  <c r="R393" i="20"/>
  <c r="Q393" i="20"/>
  <c r="P393" i="20"/>
  <c r="O393" i="20"/>
  <c r="N393" i="20"/>
  <c r="L393" i="20"/>
  <c r="C393" i="20"/>
  <c r="B393" i="20"/>
  <c r="AB392" i="20"/>
  <c r="V392" i="20"/>
  <c r="U392" i="20"/>
  <c r="T392" i="20"/>
  <c r="S392" i="20"/>
  <c r="R392" i="20"/>
  <c r="Q392" i="20"/>
  <c r="P392" i="20"/>
  <c r="O392" i="20"/>
  <c r="N392" i="20"/>
  <c r="L392" i="20"/>
  <c r="C392" i="20"/>
  <c r="B392" i="20"/>
  <c r="AB391" i="20"/>
  <c r="AA391" i="20"/>
  <c r="Z391" i="20"/>
  <c r="Y391" i="20"/>
  <c r="X391" i="20"/>
  <c r="W391" i="20"/>
  <c r="V391" i="20"/>
  <c r="U391" i="20"/>
  <c r="T391" i="20"/>
  <c r="S391" i="20"/>
  <c r="R391" i="20"/>
  <c r="Q391" i="20"/>
  <c r="P391" i="20"/>
  <c r="O391" i="20"/>
  <c r="N391" i="20"/>
  <c r="C391" i="20"/>
  <c r="B391" i="20"/>
  <c r="AB390" i="20"/>
  <c r="AA390" i="20"/>
  <c r="Z390" i="20"/>
  <c r="Y390" i="20"/>
  <c r="X390" i="20"/>
  <c r="W390" i="20"/>
  <c r="V390" i="20"/>
  <c r="U390" i="20"/>
  <c r="T390" i="20"/>
  <c r="S390" i="20"/>
  <c r="R390" i="20"/>
  <c r="Q390" i="20"/>
  <c r="P390" i="20"/>
  <c r="O390" i="20"/>
  <c r="N390" i="20"/>
  <c r="C390" i="20"/>
  <c r="B390" i="20"/>
  <c r="AB389" i="20"/>
  <c r="AA389" i="20"/>
  <c r="Z389" i="20"/>
  <c r="Y389" i="20"/>
  <c r="X389" i="20"/>
  <c r="W389" i="20"/>
  <c r="V389" i="20"/>
  <c r="U389" i="20"/>
  <c r="T389" i="20"/>
  <c r="S389" i="20"/>
  <c r="R389" i="20"/>
  <c r="Q389" i="20"/>
  <c r="P389" i="20"/>
  <c r="O389" i="20"/>
  <c r="N389" i="20"/>
  <c r="C389" i="20"/>
  <c r="B389" i="20"/>
  <c r="AB388" i="20"/>
  <c r="AA388" i="20"/>
  <c r="Z388" i="20"/>
  <c r="Y388" i="20"/>
  <c r="X388" i="20"/>
  <c r="W388" i="20"/>
  <c r="V388" i="20"/>
  <c r="U388" i="20"/>
  <c r="T388" i="20"/>
  <c r="S388" i="20"/>
  <c r="R388" i="20"/>
  <c r="Q388" i="20"/>
  <c r="P388" i="20"/>
  <c r="O388" i="20"/>
  <c r="N388" i="20"/>
  <c r="C388" i="20"/>
  <c r="B388" i="20"/>
  <c r="AB387" i="20"/>
  <c r="AA387" i="20"/>
  <c r="Z387" i="20"/>
  <c r="Y387" i="20"/>
  <c r="X387" i="20"/>
  <c r="W387" i="20"/>
  <c r="V387" i="20"/>
  <c r="U387" i="20"/>
  <c r="T387" i="20"/>
  <c r="S387" i="20"/>
  <c r="R387" i="20"/>
  <c r="Q387" i="20"/>
  <c r="P387" i="20"/>
  <c r="O387" i="20"/>
  <c r="N387" i="20"/>
  <c r="C387" i="20"/>
  <c r="B387" i="20"/>
  <c r="AB386" i="20"/>
  <c r="AA386" i="20"/>
  <c r="Z386" i="20"/>
  <c r="Y386" i="20"/>
  <c r="X386" i="20"/>
  <c r="W386" i="20"/>
  <c r="V386" i="20"/>
  <c r="U386" i="20"/>
  <c r="T386" i="20"/>
  <c r="S386" i="20"/>
  <c r="R386" i="20"/>
  <c r="Q386" i="20"/>
  <c r="P386" i="20"/>
  <c r="O386" i="20"/>
  <c r="N386" i="20"/>
  <c r="C386" i="20"/>
  <c r="B386" i="20"/>
  <c r="AB385" i="20"/>
  <c r="AA385" i="20"/>
  <c r="Z385" i="20"/>
  <c r="Y385" i="20"/>
  <c r="X385" i="20"/>
  <c r="W385" i="20"/>
  <c r="V385" i="20"/>
  <c r="U385" i="20"/>
  <c r="T385" i="20"/>
  <c r="S385" i="20"/>
  <c r="R385" i="20"/>
  <c r="Q385" i="20"/>
  <c r="P385" i="20"/>
  <c r="O385" i="20"/>
  <c r="N385" i="20"/>
  <c r="C385" i="20"/>
  <c r="B385" i="20"/>
  <c r="AB384" i="20"/>
  <c r="V384" i="20"/>
  <c r="U384" i="20"/>
  <c r="T384" i="20"/>
  <c r="R384" i="20"/>
  <c r="Q384" i="20"/>
  <c r="P384" i="20"/>
  <c r="O384" i="20"/>
  <c r="N384" i="20"/>
  <c r="L384" i="20"/>
  <c r="S384" i="20" s="1"/>
  <c r="C384" i="20"/>
  <c r="B384" i="20"/>
  <c r="AB383" i="20"/>
  <c r="AA383" i="20"/>
  <c r="Z383" i="20"/>
  <c r="Y383" i="20"/>
  <c r="X383" i="20"/>
  <c r="W383" i="20"/>
  <c r="V383" i="20"/>
  <c r="U383" i="20"/>
  <c r="T383" i="20"/>
  <c r="S383" i="20"/>
  <c r="R383" i="20"/>
  <c r="Q383" i="20"/>
  <c r="P383" i="20"/>
  <c r="O383" i="20"/>
  <c r="N383" i="20"/>
  <c r="C383" i="20"/>
  <c r="B383" i="20"/>
  <c r="AB382" i="20"/>
  <c r="AA382" i="20"/>
  <c r="Z382" i="20"/>
  <c r="Y382" i="20"/>
  <c r="X382" i="20"/>
  <c r="W382" i="20"/>
  <c r="V382" i="20"/>
  <c r="U382" i="20"/>
  <c r="T382" i="20"/>
  <c r="S382" i="20"/>
  <c r="R382" i="20"/>
  <c r="Q382" i="20"/>
  <c r="P382" i="20"/>
  <c r="O382" i="20"/>
  <c r="N382" i="20"/>
  <c r="C382" i="20"/>
  <c r="B382" i="20"/>
  <c r="AB381" i="20"/>
  <c r="V381" i="20"/>
  <c r="U381" i="20"/>
  <c r="T381" i="20"/>
  <c r="S381" i="20"/>
  <c r="R381" i="20"/>
  <c r="Q381" i="20"/>
  <c r="P381" i="20"/>
  <c r="O381" i="20"/>
  <c r="N381" i="20"/>
  <c r="L381" i="20"/>
  <c r="C381" i="20"/>
  <c r="B381" i="20"/>
  <c r="AB380" i="20"/>
  <c r="AA380" i="20"/>
  <c r="Z380" i="20"/>
  <c r="Y380" i="20"/>
  <c r="X380" i="20"/>
  <c r="W380" i="20"/>
  <c r="V380" i="20"/>
  <c r="U380" i="20"/>
  <c r="T380" i="20"/>
  <c r="S380" i="20"/>
  <c r="R380" i="20"/>
  <c r="Q380" i="20"/>
  <c r="P380" i="20"/>
  <c r="O380" i="20"/>
  <c r="N380" i="20"/>
  <c r="C380" i="20"/>
  <c r="B380" i="20"/>
  <c r="AB379" i="20"/>
  <c r="AA379" i="20"/>
  <c r="Z379" i="20"/>
  <c r="Y379" i="20"/>
  <c r="X379" i="20"/>
  <c r="W379" i="20"/>
  <c r="V379" i="20"/>
  <c r="U379" i="20"/>
  <c r="T379" i="20"/>
  <c r="S379" i="20"/>
  <c r="R379" i="20"/>
  <c r="Q379" i="20"/>
  <c r="P379" i="20"/>
  <c r="O379" i="20"/>
  <c r="N379" i="20"/>
  <c r="C379" i="20"/>
  <c r="B379" i="20"/>
  <c r="AB378" i="20"/>
  <c r="V378" i="20"/>
  <c r="U378" i="20"/>
  <c r="T378" i="20"/>
  <c r="S378" i="20"/>
  <c r="R378" i="20"/>
  <c r="Q378" i="20"/>
  <c r="P378" i="20"/>
  <c r="O378" i="20"/>
  <c r="N378" i="20"/>
  <c r="L378" i="20"/>
  <c r="C378" i="20"/>
  <c r="B378" i="20"/>
  <c r="AB377" i="20"/>
  <c r="AA377" i="20"/>
  <c r="Z377" i="20"/>
  <c r="Y377" i="20"/>
  <c r="X377" i="20"/>
  <c r="W377" i="20"/>
  <c r="V377" i="20"/>
  <c r="U377" i="20"/>
  <c r="T377" i="20"/>
  <c r="S377" i="20"/>
  <c r="R377" i="20"/>
  <c r="Q377" i="20"/>
  <c r="P377" i="20"/>
  <c r="O377" i="20"/>
  <c r="N377" i="20"/>
  <c r="C377" i="20"/>
  <c r="B377" i="20"/>
  <c r="AB376" i="20"/>
  <c r="V376" i="20"/>
  <c r="U376" i="20"/>
  <c r="T376" i="20"/>
  <c r="S376" i="20"/>
  <c r="R376" i="20"/>
  <c r="Q376" i="20"/>
  <c r="P376" i="20"/>
  <c r="O376" i="20"/>
  <c r="N376" i="20"/>
  <c r="L376" i="20"/>
  <c r="C376" i="20"/>
  <c r="B376" i="20"/>
  <c r="AB375" i="20"/>
  <c r="AA375" i="20"/>
  <c r="Z375" i="20"/>
  <c r="Y375" i="20"/>
  <c r="X375" i="20"/>
  <c r="W375" i="20"/>
  <c r="V375" i="20"/>
  <c r="U375" i="20"/>
  <c r="T375" i="20"/>
  <c r="S375" i="20"/>
  <c r="R375" i="20"/>
  <c r="Q375" i="20"/>
  <c r="P375" i="20"/>
  <c r="O375" i="20"/>
  <c r="N375" i="20"/>
  <c r="C375" i="20"/>
  <c r="B375" i="20"/>
  <c r="AB374" i="20"/>
  <c r="AA374" i="20"/>
  <c r="Z374" i="20"/>
  <c r="Y374" i="20"/>
  <c r="X374" i="20"/>
  <c r="W374" i="20"/>
  <c r="V374" i="20"/>
  <c r="U374" i="20"/>
  <c r="T374" i="20"/>
  <c r="S374" i="20"/>
  <c r="R374" i="20"/>
  <c r="Q374" i="20"/>
  <c r="P374" i="20"/>
  <c r="O374" i="20"/>
  <c r="N374" i="20"/>
  <c r="C374" i="20"/>
  <c r="B374" i="20"/>
  <c r="AB373" i="20"/>
  <c r="AA373" i="20"/>
  <c r="Z373" i="20"/>
  <c r="Y373" i="20"/>
  <c r="X373" i="20"/>
  <c r="W373" i="20"/>
  <c r="V373" i="20"/>
  <c r="U373" i="20"/>
  <c r="T373" i="20"/>
  <c r="S373" i="20"/>
  <c r="R373" i="20"/>
  <c r="Q373" i="20"/>
  <c r="P373" i="20"/>
  <c r="O373" i="20"/>
  <c r="N373" i="20"/>
  <c r="C373" i="20"/>
  <c r="B373" i="20"/>
  <c r="AB372" i="20"/>
  <c r="AA372" i="20"/>
  <c r="Z372" i="20"/>
  <c r="Y372" i="20"/>
  <c r="X372" i="20"/>
  <c r="W372" i="20"/>
  <c r="V372" i="20"/>
  <c r="U372" i="20"/>
  <c r="T372" i="20"/>
  <c r="S372" i="20"/>
  <c r="R372" i="20"/>
  <c r="Q372" i="20"/>
  <c r="P372" i="20"/>
  <c r="O372" i="20"/>
  <c r="N372" i="20"/>
  <c r="C372" i="20"/>
  <c r="B372" i="20"/>
  <c r="AB371" i="20"/>
  <c r="V371" i="20"/>
  <c r="U371" i="20"/>
  <c r="T371" i="20"/>
  <c r="S371" i="20"/>
  <c r="R371" i="20"/>
  <c r="Q371" i="20"/>
  <c r="P371" i="20"/>
  <c r="O371" i="20"/>
  <c r="N371" i="20"/>
  <c r="L371" i="20"/>
  <c r="C371" i="20"/>
  <c r="B371" i="20"/>
  <c r="AB370" i="20"/>
  <c r="V370" i="20"/>
  <c r="U370" i="20"/>
  <c r="T370" i="20"/>
  <c r="S370" i="20"/>
  <c r="R370" i="20"/>
  <c r="Q370" i="20"/>
  <c r="P370" i="20"/>
  <c r="O370" i="20"/>
  <c r="N370" i="20"/>
  <c r="L370" i="20"/>
  <c r="C370" i="20"/>
  <c r="B370" i="20"/>
  <c r="AB369" i="20"/>
  <c r="AA369" i="20"/>
  <c r="Z369" i="20"/>
  <c r="Y369" i="20"/>
  <c r="X369" i="20"/>
  <c r="W369" i="20"/>
  <c r="V369" i="20"/>
  <c r="U369" i="20"/>
  <c r="T369" i="20"/>
  <c r="S369" i="20"/>
  <c r="R369" i="20"/>
  <c r="Q369" i="20"/>
  <c r="P369" i="20"/>
  <c r="O369" i="20"/>
  <c r="N369" i="20"/>
  <c r="C369" i="20"/>
  <c r="B369" i="20"/>
  <c r="AB368" i="20"/>
  <c r="AA368" i="20"/>
  <c r="Z368" i="20"/>
  <c r="Y368" i="20"/>
  <c r="X368" i="20"/>
  <c r="W368" i="20"/>
  <c r="V368" i="20"/>
  <c r="U368" i="20"/>
  <c r="T368" i="20"/>
  <c r="S368" i="20"/>
  <c r="R368" i="20"/>
  <c r="Q368" i="20"/>
  <c r="P368" i="20"/>
  <c r="O368" i="20"/>
  <c r="N368" i="20"/>
  <c r="C368" i="20"/>
  <c r="B368" i="20"/>
  <c r="AB367" i="20"/>
  <c r="AA367" i="20"/>
  <c r="Z367" i="20"/>
  <c r="Y367" i="20"/>
  <c r="X367" i="20"/>
  <c r="W367" i="20"/>
  <c r="V367" i="20"/>
  <c r="U367" i="20"/>
  <c r="T367" i="20"/>
  <c r="S367" i="20"/>
  <c r="R367" i="20"/>
  <c r="Q367" i="20"/>
  <c r="P367" i="20"/>
  <c r="O367" i="20"/>
  <c r="N367" i="20"/>
  <c r="C367" i="20"/>
  <c r="B367" i="20"/>
  <c r="AB366" i="20"/>
  <c r="V366" i="20"/>
  <c r="U366" i="20"/>
  <c r="T366" i="20"/>
  <c r="S366" i="20"/>
  <c r="R366" i="20"/>
  <c r="Q366" i="20"/>
  <c r="P366" i="20"/>
  <c r="O366" i="20"/>
  <c r="N366" i="20"/>
  <c r="L366" i="20"/>
  <c r="C366" i="20"/>
  <c r="B366" i="20"/>
  <c r="AB365" i="20"/>
  <c r="AA365" i="20"/>
  <c r="Z365" i="20"/>
  <c r="Y365" i="20"/>
  <c r="X365" i="20"/>
  <c r="W365" i="20"/>
  <c r="V365" i="20"/>
  <c r="U365" i="20"/>
  <c r="T365" i="20"/>
  <c r="S365" i="20"/>
  <c r="R365" i="20"/>
  <c r="Q365" i="20"/>
  <c r="P365" i="20"/>
  <c r="O365" i="20"/>
  <c r="N365" i="20"/>
  <c r="C365" i="20"/>
  <c r="B365" i="20"/>
  <c r="AB364" i="20"/>
  <c r="AA364" i="20"/>
  <c r="Z364" i="20"/>
  <c r="Y364" i="20"/>
  <c r="X364" i="20"/>
  <c r="W364" i="20"/>
  <c r="V364" i="20"/>
  <c r="U364" i="20"/>
  <c r="T364" i="20"/>
  <c r="S364" i="20"/>
  <c r="R364" i="20"/>
  <c r="Q364" i="20"/>
  <c r="P364" i="20"/>
  <c r="O364" i="20"/>
  <c r="N364" i="20"/>
  <c r="C364" i="20"/>
  <c r="B364" i="20"/>
  <c r="AB363" i="20"/>
  <c r="AA363" i="20"/>
  <c r="Z363" i="20"/>
  <c r="Y363" i="20"/>
  <c r="X363" i="20"/>
  <c r="W363" i="20"/>
  <c r="V363" i="20"/>
  <c r="U363" i="20"/>
  <c r="T363" i="20"/>
  <c r="S363" i="20"/>
  <c r="R363" i="20"/>
  <c r="Q363" i="20"/>
  <c r="P363" i="20"/>
  <c r="O363" i="20"/>
  <c r="N363" i="20"/>
  <c r="C363" i="20"/>
  <c r="B363" i="20"/>
  <c r="AB362" i="20"/>
  <c r="AA362" i="20"/>
  <c r="Z362" i="20"/>
  <c r="Y362" i="20"/>
  <c r="X362" i="20"/>
  <c r="W362" i="20"/>
  <c r="V362" i="20"/>
  <c r="U362" i="20"/>
  <c r="T362" i="20"/>
  <c r="S362" i="20"/>
  <c r="R362" i="20"/>
  <c r="Q362" i="20"/>
  <c r="P362" i="20"/>
  <c r="O362" i="20"/>
  <c r="N362" i="20"/>
  <c r="C362" i="20"/>
  <c r="B362" i="20"/>
  <c r="AB361" i="20"/>
  <c r="AA361" i="20"/>
  <c r="Z361" i="20"/>
  <c r="Y361" i="20"/>
  <c r="X361" i="20"/>
  <c r="W361" i="20"/>
  <c r="V361" i="20"/>
  <c r="U361" i="20"/>
  <c r="T361" i="20"/>
  <c r="S361" i="20"/>
  <c r="R361" i="20"/>
  <c r="Q361" i="20"/>
  <c r="P361" i="20"/>
  <c r="O361" i="20"/>
  <c r="N361" i="20"/>
  <c r="C361" i="20"/>
  <c r="B361" i="20"/>
  <c r="AB360" i="20"/>
  <c r="AA360" i="20"/>
  <c r="Z360" i="20"/>
  <c r="Y360" i="20"/>
  <c r="X360" i="20"/>
  <c r="W360" i="20"/>
  <c r="V360" i="20"/>
  <c r="U360" i="20"/>
  <c r="T360" i="20"/>
  <c r="S360" i="20"/>
  <c r="R360" i="20"/>
  <c r="Q360" i="20"/>
  <c r="P360" i="20"/>
  <c r="O360" i="20"/>
  <c r="N360" i="20"/>
  <c r="C360" i="20"/>
  <c r="B360" i="20"/>
  <c r="AB359" i="20"/>
  <c r="V359" i="20"/>
  <c r="U359" i="20"/>
  <c r="T359" i="20"/>
  <c r="S359" i="20"/>
  <c r="R359" i="20"/>
  <c r="Q359" i="20"/>
  <c r="P359" i="20"/>
  <c r="O359" i="20"/>
  <c r="N359" i="20"/>
  <c r="L359" i="20"/>
  <c r="C359" i="20"/>
  <c r="B359" i="20"/>
  <c r="AB358" i="20"/>
  <c r="AA358" i="20"/>
  <c r="Z358" i="20"/>
  <c r="Y358" i="20"/>
  <c r="X358" i="20"/>
  <c r="W358" i="20"/>
  <c r="V358" i="20"/>
  <c r="U358" i="20"/>
  <c r="T358" i="20"/>
  <c r="S358" i="20"/>
  <c r="R358" i="20"/>
  <c r="Q358" i="20"/>
  <c r="P358" i="20"/>
  <c r="O358" i="20"/>
  <c r="N358" i="20"/>
  <c r="C358" i="20"/>
  <c r="B358" i="20"/>
  <c r="AB357" i="20"/>
  <c r="AA357" i="20"/>
  <c r="Z357" i="20"/>
  <c r="Y357" i="20"/>
  <c r="X357" i="20"/>
  <c r="W357" i="20"/>
  <c r="V357" i="20"/>
  <c r="U357" i="20"/>
  <c r="T357" i="20"/>
  <c r="S357" i="20"/>
  <c r="R357" i="20"/>
  <c r="Q357" i="20"/>
  <c r="P357" i="20"/>
  <c r="O357" i="20"/>
  <c r="N357" i="20"/>
  <c r="C357" i="20"/>
  <c r="B357" i="20"/>
  <c r="AB356" i="20"/>
  <c r="AA356" i="20"/>
  <c r="Z356" i="20"/>
  <c r="Y356" i="20"/>
  <c r="X356" i="20"/>
  <c r="W356" i="20"/>
  <c r="V356" i="20"/>
  <c r="U356" i="20"/>
  <c r="T356" i="20"/>
  <c r="S356" i="20"/>
  <c r="R356" i="20"/>
  <c r="Q356" i="20"/>
  <c r="P356" i="20"/>
  <c r="O356" i="20"/>
  <c r="N356" i="20"/>
  <c r="C356" i="20"/>
  <c r="B356" i="20"/>
  <c r="AB355" i="20"/>
  <c r="AA355" i="20"/>
  <c r="Z355" i="20"/>
  <c r="Y355" i="20"/>
  <c r="X355" i="20"/>
  <c r="W355" i="20"/>
  <c r="V355" i="20"/>
  <c r="U355" i="20"/>
  <c r="T355" i="20"/>
  <c r="S355" i="20"/>
  <c r="R355" i="20"/>
  <c r="Q355" i="20"/>
  <c r="P355" i="20"/>
  <c r="O355" i="20"/>
  <c r="N355" i="20"/>
  <c r="C355" i="20"/>
  <c r="B355" i="20"/>
  <c r="AB354" i="20"/>
  <c r="AA354" i="20"/>
  <c r="Z354" i="20"/>
  <c r="Y354" i="20"/>
  <c r="X354" i="20"/>
  <c r="W354" i="20"/>
  <c r="V354" i="20"/>
  <c r="U354" i="20"/>
  <c r="T354" i="20"/>
  <c r="S354" i="20"/>
  <c r="R354" i="20"/>
  <c r="Q354" i="20"/>
  <c r="P354" i="20"/>
  <c r="O354" i="20"/>
  <c r="N354" i="20"/>
  <c r="C354" i="20"/>
  <c r="B354" i="20"/>
  <c r="AB353" i="20"/>
  <c r="V353" i="20"/>
  <c r="U353" i="20"/>
  <c r="T353" i="20"/>
  <c r="S353" i="20"/>
  <c r="R353" i="20"/>
  <c r="Q353" i="20"/>
  <c r="P353" i="20"/>
  <c r="O353" i="20"/>
  <c r="N353" i="20"/>
  <c r="L353" i="20"/>
  <c r="C353" i="20"/>
  <c r="B353" i="20"/>
  <c r="AB352" i="20"/>
  <c r="V352" i="20"/>
  <c r="U352" i="20"/>
  <c r="T352" i="20"/>
  <c r="R352" i="20"/>
  <c r="Q352" i="20"/>
  <c r="P352" i="20"/>
  <c r="O352" i="20"/>
  <c r="N352" i="20"/>
  <c r="L352" i="20"/>
  <c r="S352" i="20" s="1"/>
  <c r="C352" i="20"/>
  <c r="B352" i="20"/>
  <c r="AB351" i="20"/>
  <c r="V351" i="20"/>
  <c r="U351" i="20"/>
  <c r="T351" i="20"/>
  <c r="S351" i="20"/>
  <c r="R351" i="20"/>
  <c r="Q351" i="20"/>
  <c r="P351" i="20"/>
  <c r="O351" i="20"/>
  <c r="N351" i="20"/>
  <c r="L351" i="20"/>
  <c r="C351" i="20"/>
  <c r="B351" i="20"/>
  <c r="AB350" i="20"/>
  <c r="AA350" i="20"/>
  <c r="Z350" i="20"/>
  <c r="Y350" i="20"/>
  <c r="X350" i="20"/>
  <c r="W350" i="20"/>
  <c r="V350" i="20"/>
  <c r="U350" i="20"/>
  <c r="T350" i="20"/>
  <c r="S350" i="20"/>
  <c r="R350" i="20"/>
  <c r="Q350" i="20"/>
  <c r="P350" i="20"/>
  <c r="O350" i="20"/>
  <c r="N350" i="20"/>
  <c r="C350" i="20"/>
  <c r="B350" i="20"/>
  <c r="AB349" i="20"/>
  <c r="V349" i="20"/>
  <c r="U349" i="20"/>
  <c r="T349" i="20"/>
  <c r="S349" i="20"/>
  <c r="R349" i="20"/>
  <c r="Q349" i="20"/>
  <c r="P349" i="20"/>
  <c r="O349" i="20"/>
  <c r="N349" i="20"/>
  <c r="L349" i="20"/>
  <c r="C349" i="20"/>
  <c r="B349" i="20"/>
  <c r="AB348" i="20"/>
  <c r="V348" i="20"/>
  <c r="U348" i="20"/>
  <c r="T348" i="20"/>
  <c r="S348" i="20"/>
  <c r="R348" i="20"/>
  <c r="Q348" i="20"/>
  <c r="P348" i="20"/>
  <c r="O348" i="20"/>
  <c r="N348" i="20"/>
  <c r="L348" i="20"/>
  <c r="C348" i="20"/>
  <c r="B348" i="20"/>
  <c r="AB347" i="20"/>
  <c r="AA347" i="20"/>
  <c r="Z347" i="20"/>
  <c r="Y347" i="20"/>
  <c r="X347" i="20"/>
  <c r="W347" i="20"/>
  <c r="V347" i="20"/>
  <c r="U347" i="20"/>
  <c r="T347" i="20"/>
  <c r="S347" i="20"/>
  <c r="R347" i="20"/>
  <c r="Q347" i="20"/>
  <c r="P347" i="20"/>
  <c r="O347" i="20"/>
  <c r="N347" i="20"/>
  <c r="C347" i="20"/>
  <c r="B347" i="20"/>
  <c r="AB346" i="20"/>
  <c r="V346" i="20"/>
  <c r="U346" i="20"/>
  <c r="T346" i="20"/>
  <c r="S346" i="20"/>
  <c r="R346" i="20"/>
  <c r="Q346" i="20"/>
  <c r="P346" i="20"/>
  <c r="O346" i="20"/>
  <c r="N346" i="20"/>
  <c r="L346" i="20"/>
  <c r="C346" i="20"/>
  <c r="B346" i="20"/>
  <c r="AB345" i="20"/>
  <c r="V345" i="20"/>
  <c r="U345" i="20"/>
  <c r="T345" i="20"/>
  <c r="S345" i="20"/>
  <c r="R345" i="20"/>
  <c r="Q345" i="20"/>
  <c r="P345" i="20"/>
  <c r="O345" i="20"/>
  <c r="N345" i="20"/>
  <c r="L345" i="20"/>
  <c r="C345" i="20"/>
  <c r="B345" i="20"/>
  <c r="AB344" i="20"/>
  <c r="V344" i="20"/>
  <c r="U344" i="20"/>
  <c r="T344" i="20"/>
  <c r="S344" i="20"/>
  <c r="R344" i="20"/>
  <c r="Q344" i="20"/>
  <c r="P344" i="20"/>
  <c r="O344" i="20"/>
  <c r="N344" i="20"/>
  <c r="L344" i="20"/>
  <c r="C344" i="20"/>
  <c r="B344" i="20"/>
  <c r="AB343" i="20"/>
  <c r="AA343" i="20"/>
  <c r="Z343" i="20"/>
  <c r="Y343" i="20"/>
  <c r="X343" i="20"/>
  <c r="W343" i="20"/>
  <c r="V343" i="20"/>
  <c r="U343" i="20"/>
  <c r="T343" i="20"/>
  <c r="S343" i="20"/>
  <c r="R343" i="20"/>
  <c r="Q343" i="20"/>
  <c r="P343" i="20"/>
  <c r="O343" i="20"/>
  <c r="N343" i="20"/>
  <c r="C343" i="20"/>
  <c r="B343" i="20"/>
  <c r="AB342" i="20"/>
  <c r="AA342" i="20"/>
  <c r="Z342" i="20"/>
  <c r="Y342" i="20"/>
  <c r="X342" i="20"/>
  <c r="W342" i="20"/>
  <c r="V342" i="20"/>
  <c r="U342" i="20"/>
  <c r="T342" i="20"/>
  <c r="S342" i="20"/>
  <c r="R342" i="20"/>
  <c r="Q342" i="20"/>
  <c r="P342" i="20"/>
  <c r="O342" i="20"/>
  <c r="N342" i="20"/>
  <c r="C342" i="20"/>
  <c r="B342" i="20"/>
  <c r="AB341" i="20"/>
  <c r="AA341" i="20"/>
  <c r="Z341" i="20"/>
  <c r="Y341" i="20"/>
  <c r="X341" i="20"/>
  <c r="W341" i="20"/>
  <c r="V341" i="20"/>
  <c r="U341" i="20"/>
  <c r="T341" i="20"/>
  <c r="S341" i="20"/>
  <c r="R341" i="20"/>
  <c r="Q341" i="20"/>
  <c r="P341" i="20"/>
  <c r="O341" i="20"/>
  <c r="N341" i="20"/>
  <c r="C341" i="20"/>
  <c r="B341" i="20"/>
  <c r="AB340" i="20"/>
  <c r="AA340" i="20"/>
  <c r="Z340" i="20"/>
  <c r="Y340" i="20"/>
  <c r="X340" i="20"/>
  <c r="W340" i="20"/>
  <c r="V340" i="20"/>
  <c r="U340" i="20"/>
  <c r="T340" i="20"/>
  <c r="S340" i="20"/>
  <c r="R340" i="20"/>
  <c r="Q340" i="20"/>
  <c r="P340" i="20"/>
  <c r="O340" i="20"/>
  <c r="N340" i="20"/>
  <c r="C340" i="20"/>
  <c r="B340" i="20"/>
  <c r="AB339" i="20"/>
  <c r="AA339" i="20"/>
  <c r="Z339" i="20"/>
  <c r="Y339" i="20"/>
  <c r="X339" i="20"/>
  <c r="W339" i="20"/>
  <c r="V339" i="20"/>
  <c r="U339" i="20"/>
  <c r="T339" i="20"/>
  <c r="S339" i="20"/>
  <c r="R339" i="20"/>
  <c r="Q339" i="20"/>
  <c r="P339" i="20"/>
  <c r="O339" i="20"/>
  <c r="N339" i="20"/>
  <c r="C339" i="20"/>
  <c r="B339" i="20"/>
  <c r="AB338" i="20"/>
  <c r="V338" i="20"/>
  <c r="U338" i="20"/>
  <c r="T338" i="20"/>
  <c r="S338" i="20"/>
  <c r="R338" i="20"/>
  <c r="Q338" i="20"/>
  <c r="P338" i="20"/>
  <c r="O338" i="20"/>
  <c r="N338" i="20"/>
  <c r="L338" i="20"/>
  <c r="C338" i="20"/>
  <c r="B338" i="20"/>
  <c r="AB337" i="20"/>
  <c r="V337" i="20"/>
  <c r="U337" i="20"/>
  <c r="T337" i="20"/>
  <c r="S337" i="20"/>
  <c r="R337" i="20"/>
  <c r="Q337" i="20"/>
  <c r="P337" i="20"/>
  <c r="O337" i="20"/>
  <c r="N337" i="20"/>
  <c r="L337" i="20"/>
  <c r="C337" i="20"/>
  <c r="B337" i="20"/>
  <c r="AB336" i="20"/>
  <c r="V336" i="20"/>
  <c r="U336" i="20"/>
  <c r="T336" i="20"/>
  <c r="S336" i="20"/>
  <c r="R336" i="20"/>
  <c r="Q336" i="20"/>
  <c r="P336" i="20"/>
  <c r="O336" i="20"/>
  <c r="N336" i="20"/>
  <c r="L336" i="20"/>
  <c r="C336" i="20"/>
  <c r="B336" i="20"/>
  <c r="AB335" i="20"/>
  <c r="AA335" i="20"/>
  <c r="Z335" i="20"/>
  <c r="Y335" i="20"/>
  <c r="X335" i="20"/>
  <c r="W335" i="20"/>
  <c r="V335" i="20"/>
  <c r="U335" i="20"/>
  <c r="T335" i="20"/>
  <c r="S335" i="20"/>
  <c r="R335" i="20"/>
  <c r="Q335" i="20"/>
  <c r="P335" i="20"/>
  <c r="O335" i="20"/>
  <c r="N335" i="20"/>
  <c r="C335" i="20"/>
  <c r="B335" i="20"/>
  <c r="AB334" i="20"/>
  <c r="AA334" i="20"/>
  <c r="Z334" i="20"/>
  <c r="Y334" i="20"/>
  <c r="X334" i="20"/>
  <c r="W334" i="20"/>
  <c r="V334" i="20"/>
  <c r="U334" i="20"/>
  <c r="T334" i="20"/>
  <c r="S334" i="20"/>
  <c r="R334" i="20"/>
  <c r="Q334" i="20"/>
  <c r="P334" i="20"/>
  <c r="O334" i="20"/>
  <c r="N334" i="20"/>
  <c r="C334" i="20"/>
  <c r="B334" i="20"/>
  <c r="AB333" i="20"/>
  <c r="V333" i="20"/>
  <c r="U333" i="20"/>
  <c r="T333" i="20"/>
  <c r="S333" i="20"/>
  <c r="R333" i="20"/>
  <c r="Q333" i="20"/>
  <c r="P333" i="20"/>
  <c r="O333" i="20"/>
  <c r="N333" i="20"/>
  <c r="L333" i="20"/>
  <c r="C333" i="20"/>
  <c r="B333" i="20"/>
  <c r="AB332" i="20"/>
  <c r="V332" i="20"/>
  <c r="U332" i="20"/>
  <c r="T332" i="20"/>
  <c r="S332" i="20"/>
  <c r="R332" i="20"/>
  <c r="Q332" i="20"/>
  <c r="P332" i="20"/>
  <c r="O332" i="20"/>
  <c r="N332" i="20"/>
  <c r="L332" i="20"/>
  <c r="C332" i="20"/>
  <c r="B332" i="20"/>
  <c r="AB331" i="20"/>
  <c r="V331" i="20"/>
  <c r="U331" i="20"/>
  <c r="T331" i="20"/>
  <c r="S331" i="20"/>
  <c r="R331" i="20"/>
  <c r="Q331" i="20"/>
  <c r="P331" i="20"/>
  <c r="O331" i="20"/>
  <c r="N331" i="20"/>
  <c r="L331" i="20"/>
  <c r="C331" i="20"/>
  <c r="B331" i="20"/>
  <c r="AB330" i="20"/>
  <c r="AA330" i="20"/>
  <c r="Z330" i="20"/>
  <c r="Y330" i="20"/>
  <c r="X330" i="20"/>
  <c r="W330" i="20"/>
  <c r="V330" i="20"/>
  <c r="U330" i="20"/>
  <c r="T330" i="20"/>
  <c r="S330" i="20"/>
  <c r="R330" i="20"/>
  <c r="Q330" i="20"/>
  <c r="P330" i="20"/>
  <c r="O330" i="20"/>
  <c r="N330" i="20"/>
  <c r="C330" i="20"/>
  <c r="B330" i="20"/>
  <c r="AB329" i="20"/>
  <c r="AA329" i="20"/>
  <c r="Z329" i="20"/>
  <c r="Y329" i="20"/>
  <c r="X329" i="20"/>
  <c r="W329" i="20"/>
  <c r="V329" i="20"/>
  <c r="U329" i="20"/>
  <c r="T329" i="20"/>
  <c r="S329" i="20"/>
  <c r="R329" i="20"/>
  <c r="Q329" i="20"/>
  <c r="P329" i="20"/>
  <c r="O329" i="20"/>
  <c r="N329" i="20"/>
  <c r="C329" i="20"/>
  <c r="B329" i="20"/>
  <c r="AB328" i="20"/>
  <c r="AA328" i="20"/>
  <c r="Z328" i="20"/>
  <c r="Y328" i="20"/>
  <c r="X328" i="20"/>
  <c r="W328" i="20"/>
  <c r="V328" i="20"/>
  <c r="U328" i="20"/>
  <c r="T328" i="20"/>
  <c r="S328" i="20"/>
  <c r="R328" i="20"/>
  <c r="Q328" i="20"/>
  <c r="P328" i="20"/>
  <c r="O328" i="20"/>
  <c r="N328" i="20"/>
  <c r="C328" i="20"/>
  <c r="B328" i="20"/>
  <c r="AB327" i="20"/>
  <c r="AA327" i="20"/>
  <c r="Z327" i="20"/>
  <c r="Y327" i="20"/>
  <c r="X327" i="20"/>
  <c r="W327" i="20"/>
  <c r="V327" i="20"/>
  <c r="U327" i="20"/>
  <c r="T327" i="20"/>
  <c r="S327" i="20"/>
  <c r="R327" i="20"/>
  <c r="Q327" i="20"/>
  <c r="P327" i="20"/>
  <c r="O327" i="20"/>
  <c r="N327" i="20"/>
  <c r="C327" i="20"/>
  <c r="B327" i="20"/>
  <c r="AB326" i="20"/>
  <c r="AA326" i="20"/>
  <c r="Z326" i="20"/>
  <c r="Y326" i="20"/>
  <c r="X326" i="20"/>
  <c r="W326" i="20"/>
  <c r="V326" i="20"/>
  <c r="U326" i="20"/>
  <c r="T326" i="20"/>
  <c r="S326" i="20"/>
  <c r="R326" i="20"/>
  <c r="Q326" i="20"/>
  <c r="P326" i="20"/>
  <c r="O326" i="20"/>
  <c r="N326" i="20"/>
  <c r="C326" i="20"/>
  <c r="B326" i="20"/>
  <c r="AB325" i="20"/>
  <c r="V325" i="20"/>
  <c r="U325" i="20"/>
  <c r="T325" i="20"/>
  <c r="S325" i="20"/>
  <c r="R325" i="20"/>
  <c r="Q325" i="20"/>
  <c r="P325" i="20"/>
  <c r="O325" i="20"/>
  <c r="N325" i="20"/>
  <c r="L325" i="20"/>
  <c r="C325" i="20"/>
  <c r="B325" i="20"/>
  <c r="AB324" i="20"/>
  <c r="AA324" i="20"/>
  <c r="Z324" i="20"/>
  <c r="Y324" i="20"/>
  <c r="X324" i="20"/>
  <c r="W324" i="20"/>
  <c r="V324" i="20"/>
  <c r="U324" i="20"/>
  <c r="T324" i="20"/>
  <c r="S324" i="20"/>
  <c r="R324" i="20"/>
  <c r="Q324" i="20"/>
  <c r="P324" i="20"/>
  <c r="O324" i="20"/>
  <c r="N324" i="20"/>
  <c r="C324" i="20"/>
  <c r="B324" i="20"/>
  <c r="AB323" i="20"/>
  <c r="AA323" i="20"/>
  <c r="Z323" i="20"/>
  <c r="Y323" i="20"/>
  <c r="X323" i="20"/>
  <c r="W323" i="20"/>
  <c r="V323" i="20"/>
  <c r="U323" i="20"/>
  <c r="T323" i="20"/>
  <c r="S323" i="20"/>
  <c r="R323" i="20"/>
  <c r="Q323" i="20"/>
  <c r="P323" i="20"/>
  <c r="O323" i="20"/>
  <c r="N323" i="20"/>
  <c r="C323" i="20"/>
  <c r="B323" i="20"/>
  <c r="AB322" i="20"/>
  <c r="AA322" i="20"/>
  <c r="Z322" i="20"/>
  <c r="Y322" i="20"/>
  <c r="X322" i="20"/>
  <c r="W322" i="20"/>
  <c r="V322" i="20"/>
  <c r="U322" i="20"/>
  <c r="T322" i="20"/>
  <c r="S322" i="20"/>
  <c r="R322" i="20"/>
  <c r="Q322" i="20"/>
  <c r="P322" i="20"/>
  <c r="O322" i="20"/>
  <c r="N322" i="20"/>
  <c r="C322" i="20"/>
  <c r="B322" i="20"/>
  <c r="AB321" i="20"/>
  <c r="AA321" i="20"/>
  <c r="Z321" i="20"/>
  <c r="Y321" i="20"/>
  <c r="X321" i="20"/>
  <c r="W321" i="20"/>
  <c r="V321" i="20"/>
  <c r="U321" i="20"/>
  <c r="T321" i="20"/>
  <c r="S321" i="20"/>
  <c r="R321" i="20"/>
  <c r="Q321" i="20"/>
  <c r="P321" i="20"/>
  <c r="O321" i="20"/>
  <c r="N321" i="20"/>
  <c r="C321" i="20"/>
  <c r="B321" i="20"/>
  <c r="AB320" i="20"/>
  <c r="AA320" i="20"/>
  <c r="Z320" i="20"/>
  <c r="Y320" i="20"/>
  <c r="X320" i="20"/>
  <c r="W320" i="20"/>
  <c r="V320" i="20"/>
  <c r="U320" i="20"/>
  <c r="T320" i="20"/>
  <c r="S320" i="20"/>
  <c r="R320" i="20"/>
  <c r="Q320" i="20"/>
  <c r="P320" i="20"/>
  <c r="O320" i="20"/>
  <c r="N320" i="20"/>
  <c r="C320" i="20"/>
  <c r="B320" i="20"/>
  <c r="AB319" i="20"/>
  <c r="V319" i="20"/>
  <c r="U319" i="20"/>
  <c r="T319" i="20"/>
  <c r="S319" i="20"/>
  <c r="R319" i="20"/>
  <c r="Q319" i="20"/>
  <c r="P319" i="20"/>
  <c r="O319" i="20"/>
  <c r="N319" i="20"/>
  <c r="L319" i="20"/>
  <c r="C319" i="20"/>
  <c r="B319" i="20"/>
  <c r="AB318" i="20"/>
  <c r="AA318" i="20"/>
  <c r="Z318" i="20"/>
  <c r="Y318" i="20"/>
  <c r="X318" i="20"/>
  <c r="W318" i="20"/>
  <c r="V318" i="20"/>
  <c r="U318" i="20"/>
  <c r="T318" i="20"/>
  <c r="S318" i="20"/>
  <c r="R318" i="20"/>
  <c r="Q318" i="20"/>
  <c r="P318" i="20"/>
  <c r="O318" i="20"/>
  <c r="N318" i="20"/>
  <c r="C318" i="20"/>
  <c r="B318" i="20"/>
  <c r="AB317" i="20"/>
  <c r="AA317" i="20"/>
  <c r="Z317" i="20"/>
  <c r="Y317" i="20"/>
  <c r="X317" i="20"/>
  <c r="W317" i="20"/>
  <c r="V317" i="20"/>
  <c r="U317" i="20"/>
  <c r="T317" i="20"/>
  <c r="S317" i="20"/>
  <c r="R317" i="20"/>
  <c r="Q317" i="20"/>
  <c r="P317" i="20"/>
  <c r="O317" i="20"/>
  <c r="N317" i="20"/>
  <c r="C317" i="20"/>
  <c r="B317" i="20"/>
  <c r="AB316" i="20"/>
  <c r="AA316" i="20"/>
  <c r="Z316" i="20"/>
  <c r="Y316" i="20"/>
  <c r="X316" i="20"/>
  <c r="W316" i="20"/>
  <c r="V316" i="20"/>
  <c r="U316" i="20"/>
  <c r="T316" i="20"/>
  <c r="S316" i="20"/>
  <c r="R316" i="20"/>
  <c r="Q316" i="20"/>
  <c r="P316" i="20"/>
  <c r="O316" i="20"/>
  <c r="N316" i="20"/>
  <c r="C316" i="20"/>
  <c r="B316" i="20"/>
  <c r="AB315" i="20"/>
  <c r="V315" i="20"/>
  <c r="U315" i="20"/>
  <c r="T315" i="20"/>
  <c r="S315" i="20"/>
  <c r="R315" i="20"/>
  <c r="Q315" i="20"/>
  <c r="P315" i="20"/>
  <c r="O315" i="20"/>
  <c r="N315" i="20"/>
  <c r="L315" i="20"/>
  <c r="C315" i="20"/>
  <c r="B315" i="20"/>
  <c r="AB314" i="20"/>
  <c r="V314" i="20"/>
  <c r="U314" i="20"/>
  <c r="T314" i="20"/>
  <c r="S314" i="20"/>
  <c r="R314" i="20"/>
  <c r="Q314" i="20"/>
  <c r="P314" i="20"/>
  <c r="O314" i="20"/>
  <c r="N314" i="20"/>
  <c r="L314" i="20"/>
  <c r="C314" i="20"/>
  <c r="B314" i="20"/>
  <c r="AB313" i="20"/>
  <c r="AA313" i="20"/>
  <c r="Z313" i="20"/>
  <c r="Y313" i="20"/>
  <c r="X313" i="20"/>
  <c r="W313" i="20"/>
  <c r="V313" i="20"/>
  <c r="U313" i="20"/>
  <c r="T313" i="20"/>
  <c r="S313" i="20"/>
  <c r="R313" i="20"/>
  <c r="Q313" i="20"/>
  <c r="P313" i="20"/>
  <c r="O313" i="20"/>
  <c r="N313" i="20"/>
  <c r="C313" i="20"/>
  <c r="B313" i="20"/>
  <c r="AB312" i="20"/>
  <c r="V312" i="20"/>
  <c r="U312" i="20"/>
  <c r="T312" i="20"/>
  <c r="S312" i="20"/>
  <c r="R312" i="20"/>
  <c r="Q312" i="20"/>
  <c r="P312" i="20"/>
  <c r="O312" i="20"/>
  <c r="N312" i="20"/>
  <c r="L312" i="20"/>
  <c r="C312" i="20"/>
  <c r="B312" i="20"/>
  <c r="AB311" i="20"/>
  <c r="AA311" i="20"/>
  <c r="Z311" i="20"/>
  <c r="Y311" i="20"/>
  <c r="X311" i="20"/>
  <c r="W311" i="20"/>
  <c r="V311" i="20"/>
  <c r="U311" i="20"/>
  <c r="T311" i="20"/>
  <c r="S311" i="20"/>
  <c r="R311" i="20"/>
  <c r="Q311" i="20"/>
  <c r="P311" i="20"/>
  <c r="O311" i="20"/>
  <c r="N311" i="20"/>
  <c r="C311" i="20"/>
  <c r="B311" i="20"/>
  <c r="AB310" i="20"/>
  <c r="AA310" i="20"/>
  <c r="Z310" i="20"/>
  <c r="Y310" i="20"/>
  <c r="X310" i="20"/>
  <c r="W310" i="20"/>
  <c r="V310" i="20"/>
  <c r="U310" i="20"/>
  <c r="T310" i="20"/>
  <c r="S310" i="20"/>
  <c r="R310" i="20"/>
  <c r="Q310" i="20"/>
  <c r="P310" i="20"/>
  <c r="O310" i="20"/>
  <c r="N310" i="20"/>
  <c r="C310" i="20"/>
  <c r="B310" i="20"/>
  <c r="AB309" i="20"/>
  <c r="AA309" i="20"/>
  <c r="Z309" i="20"/>
  <c r="Y309" i="20"/>
  <c r="X309" i="20"/>
  <c r="W309" i="20"/>
  <c r="V309" i="20"/>
  <c r="U309" i="20"/>
  <c r="T309" i="20"/>
  <c r="S309" i="20"/>
  <c r="R309" i="20"/>
  <c r="Q309" i="20"/>
  <c r="P309" i="20"/>
  <c r="O309" i="20"/>
  <c r="N309" i="20"/>
  <c r="C309" i="20"/>
  <c r="B309" i="20"/>
  <c r="AB308" i="20"/>
  <c r="V308" i="20"/>
  <c r="U308" i="20"/>
  <c r="T308" i="20"/>
  <c r="S308" i="20"/>
  <c r="R308" i="20"/>
  <c r="Q308" i="20"/>
  <c r="P308" i="20"/>
  <c r="O308" i="20"/>
  <c r="N308" i="20"/>
  <c r="L308" i="20"/>
  <c r="C308" i="20"/>
  <c r="B308" i="20"/>
  <c r="AB307" i="20"/>
  <c r="V307" i="20"/>
  <c r="U307" i="20"/>
  <c r="T307" i="20"/>
  <c r="R307" i="20"/>
  <c r="Q307" i="20"/>
  <c r="P307" i="20"/>
  <c r="O307" i="20"/>
  <c r="N307" i="20"/>
  <c r="L307" i="20"/>
  <c r="S307" i="20" s="1"/>
  <c r="C307" i="20"/>
  <c r="B307" i="20"/>
  <c r="AB306" i="20"/>
  <c r="AA306" i="20"/>
  <c r="Z306" i="20"/>
  <c r="Y306" i="20"/>
  <c r="X306" i="20"/>
  <c r="W306" i="20"/>
  <c r="V306" i="20"/>
  <c r="U306" i="20"/>
  <c r="T306" i="20"/>
  <c r="S306" i="20"/>
  <c r="R306" i="20"/>
  <c r="Q306" i="20"/>
  <c r="P306" i="20"/>
  <c r="O306" i="20"/>
  <c r="N306" i="20"/>
  <c r="C306" i="20"/>
  <c r="B306" i="20"/>
  <c r="AB305" i="20"/>
  <c r="AA305" i="20"/>
  <c r="Z305" i="20"/>
  <c r="Y305" i="20"/>
  <c r="X305" i="20"/>
  <c r="W305" i="20"/>
  <c r="V305" i="20"/>
  <c r="U305" i="20"/>
  <c r="T305" i="20"/>
  <c r="S305" i="20"/>
  <c r="R305" i="20"/>
  <c r="Q305" i="20"/>
  <c r="P305" i="20"/>
  <c r="O305" i="20"/>
  <c r="N305" i="20"/>
  <c r="C305" i="20"/>
  <c r="B305" i="20"/>
  <c r="AB304" i="20"/>
  <c r="V304" i="20"/>
  <c r="U304" i="20"/>
  <c r="T304" i="20"/>
  <c r="R304" i="20"/>
  <c r="Q304" i="20"/>
  <c r="P304" i="20"/>
  <c r="O304" i="20"/>
  <c r="N304" i="20"/>
  <c r="L304" i="20"/>
  <c r="S304" i="20" s="1"/>
  <c r="C304" i="20"/>
  <c r="B304" i="20"/>
  <c r="AB303" i="20"/>
  <c r="AA303" i="20"/>
  <c r="Z303" i="20"/>
  <c r="Y303" i="20"/>
  <c r="X303" i="20"/>
  <c r="W303" i="20"/>
  <c r="V303" i="20"/>
  <c r="U303" i="20"/>
  <c r="T303" i="20"/>
  <c r="S303" i="20"/>
  <c r="R303" i="20"/>
  <c r="Q303" i="20"/>
  <c r="P303" i="20"/>
  <c r="O303" i="20"/>
  <c r="N303" i="20"/>
  <c r="C303" i="20"/>
  <c r="B303" i="20"/>
  <c r="AB302" i="20"/>
  <c r="V302" i="20"/>
  <c r="U302" i="20"/>
  <c r="T302" i="20"/>
  <c r="S302" i="20"/>
  <c r="R302" i="20"/>
  <c r="Q302" i="20"/>
  <c r="P302" i="20"/>
  <c r="O302" i="20"/>
  <c r="N302" i="20"/>
  <c r="L302" i="20"/>
  <c r="C302" i="20"/>
  <c r="B302" i="20"/>
  <c r="AB301" i="20"/>
  <c r="V301" i="20"/>
  <c r="U301" i="20"/>
  <c r="T301" i="20"/>
  <c r="S301" i="20"/>
  <c r="R301" i="20"/>
  <c r="Q301" i="20"/>
  <c r="P301" i="20"/>
  <c r="O301" i="20"/>
  <c r="N301" i="20"/>
  <c r="L301" i="20"/>
  <c r="C301" i="20"/>
  <c r="B301" i="20"/>
  <c r="AB300" i="20"/>
  <c r="AA300" i="20"/>
  <c r="Z300" i="20"/>
  <c r="Y300" i="20"/>
  <c r="X300" i="20"/>
  <c r="W300" i="20"/>
  <c r="V300" i="20"/>
  <c r="U300" i="20"/>
  <c r="T300" i="20"/>
  <c r="S300" i="20"/>
  <c r="R300" i="20"/>
  <c r="Q300" i="20"/>
  <c r="P300" i="20"/>
  <c r="O300" i="20"/>
  <c r="N300" i="20"/>
  <c r="C300" i="20"/>
  <c r="B300" i="20"/>
  <c r="AB299" i="20"/>
  <c r="V299" i="20"/>
  <c r="U299" i="20"/>
  <c r="T299" i="20"/>
  <c r="S299" i="20"/>
  <c r="R299" i="20"/>
  <c r="Q299" i="20"/>
  <c r="P299" i="20"/>
  <c r="O299" i="20"/>
  <c r="N299" i="20"/>
  <c r="L299" i="20"/>
  <c r="C299" i="20"/>
  <c r="B299" i="20"/>
  <c r="AB298" i="20"/>
  <c r="AA298" i="20"/>
  <c r="Z298" i="20"/>
  <c r="Y298" i="20"/>
  <c r="X298" i="20"/>
  <c r="W298" i="20"/>
  <c r="V298" i="20"/>
  <c r="U298" i="20"/>
  <c r="T298" i="20"/>
  <c r="S298" i="20"/>
  <c r="R298" i="20"/>
  <c r="Q298" i="20"/>
  <c r="P298" i="20"/>
  <c r="O298" i="20"/>
  <c r="N298" i="20"/>
  <c r="C298" i="20"/>
  <c r="B298" i="20"/>
  <c r="AB297" i="20"/>
  <c r="V297" i="20"/>
  <c r="U297" i="20"/>
  <c r="T297" i="20"/>
  <c r="S297" i="20"/>
  <c r="R297" i="20"/>
  <c r="Q297" i="20"/>
  <c r="P297" i="20"/>
  <c r="O297" i="20"/>
  <c r="N297" i="20"/>
  <c r="L297" i="20"/>
  <c r="C297" i="20"/>
  <c r="B297" i="20"/>
  <c r="AB296" i="20"/>
  <c r="AA296" i="20"/>
  <c r="Z296" i="20"/>
  <c r="Y296" i="20"/>
  <c r="X296" i="20"/>
  <c r="W296" i="20"/>
  <c r="V296" i="20"/>
  <c r="U296" i="20"/>
  <c r="T296" i="20"/>
  <c r="S296" i="20"/>
  <c r="R296" i="20"/>
  <c r="Q296" i="20"/>
  <c r="P296" i="20"/>
  <c r="O296" i="20"/>
  <c r="N296" i="20"/>
  <c r="C296" i="20"/>
  <c r="B296" i="20"/>
  <c r="AB295" i="20"/>
  <c r="AA295" i="20"/>
  <c r="Z295" i="20"/>
  <c r="Y295" i="20"/>
  <c r="X295" i="20"/>
  <c r="W295" i="20"/>
  <c r="V295" i="20"/>
  <c r="U295" i="20"/>
  <c r="T295" i="20"/>
  <c r="S295" i="20"/>
  <c r="R295" i="20"/>
  <c r="Q295" i="20"/>
  <c r="P295" i="20"/>
  <c r="O295" i="20"/>
  <c r="N295" i="20"/>
  <c r="C295" i="20"/>
  <c r="B295" i="20"/>
  <c r="AB294" i="20"/>
  <c r="AA294" i="20"/>
  <c r="Z294" i="20"/>
  <c r="Y294" i="20"/>
  <c r="X294" i="20"/>
  <c r="W294" i="20"/>
  <c r="V294" i="20"/>
  <c r="U294" i="20"/>
  <c r="T294" i="20"/>
  <c r="S294" i="20"/>
  <c r="R294" i="20"/>
  <c r="Q294" i="20"/>
  <c r="P294" i="20"/>
  <c r="O294" i="20"/>
  <c r="N294" i="20"/>
  <c r="C294" i="20"/>
  <c r="B294" i="20"/>
  <c r="AB293" i="20"/>
  <c r="V293" i="20"/>
  <c r="U293" i="20"/>
  <c r="T293" i="20"/>
  <c r="S293" i="20"/>
  <c r="R293" i="20"/>
  <c r="Q293" i="20"/>
  <c r="P293" i="20"/>
  <c r="O293" i="20"/>
  <c r="N293" i="20"/>
  <c r="L293" i="20"/>
  <c r="C293" i="20"/>
  <c r="B293" i="20"/>
  <c r="AB292" i="20"/>
  <c r="V292" i="20"/>
  <c r="U292" i="20"/>
  <c r="T292" i="20"/>
  <c r="S292" i="20"/>
  <c r="R292" i="20"/>
  <c r="Q292" i="20"/>
  <c r="P292" i="20"/>
  <c r="O292" i="20"/>
  <c r="N292" i="20"/>
  <c r="L292" i="20"/>
  <c r="C292" i="20"/>
  <c r="B292" i="20"/>
  <c r="AB291" i="20"/>
  <c r="V291" i="20"/>
  <c r="U291" i="20"/>
  <c r="T291" i="20"/>
  <c r="S291" i="20"/>
  <c r="R291" i="20"/>
  <c r="Q291" i="20"/>
  <c r="P291" i="20"/>
  <c r="O291" i="20"/>
  <c r="N291" i="20"/>
  <c r="L291" i="20"/>
  <c r="C291" i="20"/>
  <c r="B291" i="20"/>
  <c r="AB290" i="20"/>
  <c r="V290" i="20"/>
  <c r="U290" i="20"/>
  <c r="T290" i="20"/>
  <c r="R290" i="20"/>
  <c r="Q290" i="20"/>
  <c r="P290" i="20"/>
  <c r="O290" i="20"/>
  <c r="N290" i="20"/>
  <c r="L290" i="20"/>
  <c r="S290" i="20" s="1"/>
  <c r="C290" i="20"/>
  <c r="B290" i="20"/>
  <c r="AB289" i="20"/>
  <c r="AA289" i="20"/>
  <c r="Z289" i="20"/>
  <c r="Y289" i="20"/>
  <c r="X289" i="20"/>
  <c r="W289" i="20"/>
  <c r="V289" i="20"/>
  <c r="U289" i="20"/>
  <c r="T289" i="20"/>
  <c r="S289" i="20"/>
  <c r="R289" i="20"/>
  <c r="Q289" i="20"/>
  <c r="P289" i="20"/>
  <c r="O289" i="20"/>
  <c r="N289" i="20"/>
  <c r="C289" i="20"/>
  <c r="B289" i="20"/>
  <c r="AB288" i="20"/>
  <c r="AA288" i="20"/>
  <c r="Z288" i="20"/>
  <c r="Y288" i="20"/>
  <c r="X288" i="20"/>
  <c r="W288" i="20"/>
  <c r="V288" i="20"/>
  <c r="U288" i="20"/>
  <c r="T288" i="20"/>
  <c r="S288" i="20"/>
  <c r="R288" i="20"/>
  <c r="Q288" i="20"/>
  <c r="P288" i="20"/>
  <c r="O288" i="20"/>
  <c r="N288" i="20"/>
  <c r="C288" i="20"/>
  <c r="B288" i="20"/>
  <c r="AB287" i="20"/>
  <c r="AA287" i="20"/>
  <c r="Z287" i="20"/>
  <c r="Y287" i="20"/>
  <c r="X287" i="20"/>
  <c r="W287" i="20"/>
  <c r="V287" i="20"/>
  <c r="U287" i="20"/>
  <c r="T287" i="20"/>
  <c r="S287" i="20"/>
  <c r="R287" i="20"/>
  <c r="Q287" i="20"/>
  <c r="P287" i="20"/>
  <c r="O287" i="20"/>
  <c r="N287" i="20"/>
  <c r="C287" i="20"/>
  <c r="B287" i="20"/>
  <c r="AB286" i="20"/>
  <c r="AA286" i="20"/>
  <c r="Z286" i="20"/>
  <c r="Y286" i="20"/>
  <c r="X286" i="20"/>
  <c r="W286" i="20"/>
  <c r="V286" i="20"/>
  <c r="U286" i="20"/>
  <c r="T286" i="20"/>
  <c r="S286" i="20"/>
  <c r="R286" i="20"/>
  <c r="Q286" i="20"/>
  <c r="P286" i="20"/>
  <c r="O286" i="20"/>
  <c r="N286" i="20"/>
  <c r="C286" i="20"/>
  <c r="B286" i="20"/>
  <c r="AB285" i="20"/>
  <c r="V285" i="20"/>
  <c r="U285" i="20"/>
  <c r="T285" i="20"/>
  <c r="S285" i="20"/>
  <c r="R285" i="20"/>
  <c r="Q285" i="20"/>
  <c r="P285" i="20"/>
  <c r="O285" i="20"/>
  <c r="N285" i="20"/>
  <c r="L285" i="20"/>
  <c r="C285" i="20"/>
  <c r="B285" i="20"/>
  <c r="AB284" i="20"/>
  <c r="V284" i="20"/>
  <c r="U284" i="20"/>
  <c r="T284" i="20"/>
  <c r="S284" i="20"/>
  <c r="R284" i="20"/>
  <c r="Q284" i="20"/>
  <c r="P284" i="20"/>
  <c r="O284" i="20"/>
  <c r="N284" i="20"/>
  <c r="L284" i="20"/>
  <c r="C284" i="20"/>
  <c r="B284" i="20"/>
  <c r="AB283" i="20"/>
  <c r="V283" i="20"/>
  <c r="U283" i="20"/>
  <c r="T283" i="20"/>
  <c r="R283" i="20"/>
  <c r="Q283" i="20"/>
  <c r="P283" i="20"/>
  <c r="O283" i="20"/>
  <c r="N283" i="20"/>
  <c r="L283" i="20"/>
  <c r="S283" i="20" s="1"/>
  <c r="C283" i="20"/>
  <c r="B283" i="20"/>
  <c r="AB282" i="20"/>
  <c r="V282" i="20"/>
  <c r="U282" i="20"/>
  <c r="T282" i="20"/>
  <c r="S282" i="20"/>
  <c r="R282" i="20"/>
  <c r="Q282" i="20"/>
  <c r="P282" i="20"/>
  <c r="O282" i="20"/>
  <c r="N282" i="20"/>
  <c r="L282" i="20"/>
  <c r="C282" i="20"/>
  <c r="B282" i="20"/>
  <c r="AB281" i="20"/>
  <c r="AA281" i="20"/>
  <c r="Z281" i="20"/>
  <c r="Y281" i="20"/>
  <c r="X281" i="20"/>
  <c r="W281" i="20"/>
  <c r="V281" i="20"/>
  <c r="U281" i="20"/>
  <c r="T281" i="20"/>
  <c r="S281" i="20"/>
  <c r="R281" i="20"/>
  <c r="Q281" i="20"/>
  <c r="P281" i="20"/>
  <c r="O281" i="20"/>
  <c r="N281" i="20"/>
  <c r="C281" i="20"/>
  <c r="B281" i="20"/>
  <c r="AB280" i="20"/>
  <c r="V280" i="20"/>
  <c r="U280" i="20"/>
  <c r="T280" i="20"/>
  <c r="S280" i="20"/>
  <c r="R280" i="20"/>
  <c r="Q280" i="20"/>
  <c r="P280" i="20"/>
  <c r="O280" i="20"/>
  <c r="N280" i="20"/>
  <c r="L280" i="20"/>
  <c r="C280" i="20"/>
  <c r="B280" i="20"/>
  <c r="AB279" i="20"/>
  <c r="V279" i="20"/>
  <c r="U279" i="20"/>
  <c r="T279" i="20"/>
  <c r="S279" i="20"/>
  <c r="R279" i="20"/>
  <c r="Q279" i="20"/>
  <c r="P279" i="20"/>
  <c r="O279" i="20"/>
  <c r="N279" i="20"/>
  <c r="L279" i="20"/>
  <c r="C279" i="20"/>
  <c r="B279" i="20"/>
  <c r="AB278" i="20"/>
  <c r="AA278" i="20"/>
  <c r="Z278" i="20"/>
  <c r="Y278" i="20"/>
  <c r="X278" i="20"/>
  <c r="W278" i="20"/>
  <c r="V278" i="20"/>
  <c r="U278" i="20"/>
  <c r="T278" i="20"/>
  <c r="S278" i="20"/>
  <c r="R278" i="20"/>
  <c r="Q278" i="20"/>
  <c r="P278" i="20"/>
  <c r="O278" i="20"/>
  <c r="N278" i="20"/>
  <c r="C278" i="20"/>
  <c r="B278" i="20"/>
  <c r="AB277" i="20"/>
  <c r="AA277" i="20"/>
  <c r="Z277" i="20"/>
  <c r="Y277" i="20"/>
  <c r="X277" i="20"/>
  <c r="W277" i="20"/>
  <c r="V277" i="20"/>
  <c r="U277" i="20"/>
  <c r="T277" i="20"/>
  <c r="S277" i="20"/>
  <c r="R277" i="20"/>
  <c r="Q277" i="20"/>
  <c r="P277" i="20"/>
  <c r="O277" i="20"/>
  <c r="N277" i="20"/>
  <c r="C277" i="20"/>
  <c r="B277" i="20"/>
  <c r="AB276" i="20"/>
  <c r="AA276" i="20"/>
  <c r="Z276" i="20"/>
  <c r="Y276" i="20"/>
  <c r="X276" i="20"/>
  <c r="W276" i="20"/>
  <c r="V276" i="20"/>
  <c r="U276" i="20"/>
  <c r="T276" i="20"/>
  <c r="S276" i="20"/>
  <c r="R276" i="20"/>
  <c r="Q276" i="20"/>
  <c r="P276" i="20"/>
  <c r="O276" i="20"/>
  <c r="N276" i="20"/>
  <c r="C276" i="20"/>
  <c r="B276" i="20"/>
  <c r="AB275" i="20"/>
  <c r="AA275" i="20"/>
  <c r="Z275" i="20"/>
  <c r="Y275" i="20"/>
  <c r="X275" i="20"/>
  <c r="W275" i="20"/>
  <c r="V275" i="20"/>
  <c r="U275" i="20"/>
  <c r="T275" i="20"/>
  <c r="S275" i="20"/>
  <c r="R275" i="20"/>
  <c r="Q275" i="20"/>
  <c r="P275" i="20"/>
  <c r="O275" i="20"/>
  <c r="N275" i="20"/>
  <c r="C275" i="20"/>
  <c r="B275" i="20"/>
  <c r="AB274" i="20"/>
  <c r="AA274" i="20"/>
  <c r="Z274" i="20"/>
  <c r="Y274" i="20"/>
  <c r="X274" i="20"/>
  <c r="W274" i="20"/>
  <c r="V274" i="20"/>
  <c r="U274" i="20"/>
  <c r="T274" i="20"/>
  <c r="S274" i="20"/>
  <c r="R274" i="20"/>
  <c r="Q274" i="20"/>
  <c r="P274" i="20"/>
  <c r="O274" i="20"/>
  <c r="N274" i="20"/>
  <c r="C274" i="20"/>
  <c r="B274" i="20"/>
  <c r="AB273" i="20"/>
  <c r="V273" i="20"/>
  <c r="U273" i="20"/>
  <c r="T273" i="20"/>
  <c r="R273" i="20"/>
  <c r="Q273" i="20"/>
  <c r="P273" i="20"/>
  <c r="O273" i="20"/>
  <c r="N273" i="20"/>
  <c r="L273" i="20"/>
  <c r="S273" i="20" s="1"/>
  <c r="C273" i="20"/>
  <c r="B273" i="20"/>
  <c r="AB272" i="20"/>
  <c r="AA272" i="20"/>
  <c r="Z272" i="20"/>
  <c r="Y272" i="20"/>
  <c r="X272" i="20"/>
  <c r="W272" i="20"/>
  <c r="V272" i="20"/>
  <c r="U272" i="20"/>
  <c r="T272" i="20"/>
  <c r="S272" i="20"/>
  <c r="R272" i="20"/>
  <c r="Q272" i="20"/>
  <c r="P272" i="20"/>
  <c r="O272" i="20"/>
  <c r="N272" i="20"/>
  <c r="C272" i="20"/>
  <c r="B272" i="20"/>
  <c r="AB271" i="20"/>
  <c r="AA271" i="20"/>
  <c r="Z271" i="20"/>
  <c r="Y271" i="20"/>
  <c r="X271" i="20"/>
  <c r="W271" i="20"/>
  <c r="V271" i="20"/>
  <c r="U271" i="20"/>
  <c r="T271" i="20"/>
  <c r="S271" i="20"/>
  <c r="R271" i="20"/>
  <c r="Q271" i="20"/>
  <c r="P271" i="20"/>
  <c r="O271" i="20"/>
  <c r="N271" i="20"/>
  <c r="C271" i="20"/>
  <c r="B271" i="20"/>
  <c r="AB270" i="20"/>
  <c r="AA270" i="20"/>
  <c r="Z270" i="20"/>
  <c r="Y270" i="20"/>
  <c r="X270" i="20"/>
  <c r="W270" i="20"/>
  <c r="V270" i="20"/>
  <c r="U270" i="20"/>
  <c r="T270" i="20"/>
  <c r="S270" i="20"/>
  <c r="R270" i="20"/>
  <c r="Q270" i="20"/>
  <c r="P270" i="20"/>
  <c r="O270" i="20"/>
  <c r="N270" i="20"/>
  <c r="C270" i="20"/>
  <c r="B270" i="20"/>
  <c r="AB269" i="20"/>
  <c r="AA269" i="20"/>
  <c r="Z269" i="20"/>
  <c r="Y269" i="20"/>
  <c r="X269" i="20"/>
  <c r="W269" i="20"/>
  <c r="V269" i="20"/>
  <c r="U269" i="20"/>
  <c r="T269" i="20"/>
  <c r="S269" i="20"/>
  <c r="R269" i="20"/>
  <c r="Q269" i="20"/>
  <c r="P269" i="20"/>
  <c r="O269" i="20"/>
  <c r="N269" i="20"/>
  <c r="C269" i="20"/>
  <c r="B269" i="20"/>
  <c r="AB268" i="20"/>
  <c r="AA268" i="20"/>
  <c r="Z268" i="20"/>
  <c r="Y268" i="20"/>
  <c r="X268" i="20"/>
  <c r="W268" i="20"/>
  <c r="V268" i="20"/>
  <c r="U268" i="20"/>
  <c r="T268" i="20"/>
  <c r="S268" i="20"/>
  <c r="R268" i="20"/>
  <c r="Q268" i="20"/>
  <c r="P268" i="20"/>
  <c r="O268" i="20"/>
  <c r="N268" i="20"/>
  <c r="C268" i="20"/>
  <c r="B268" i="20"/>
  <c r="AB267" i="20"/>
  <c r="AA267" i="20"/>
  <c r="Z267" i="20"/>
  <c r="Y267" i="20"/>
  <c r="X267" i="20"/>
  <c r="W267" i="20"/>
  <c r="V267" i="20"/>
  <c r="U267" i="20"/>
  <c r="T267" i="20"/>
  <c r="S267" i="20"/>
  <c r="R267" i="20"/>
  <c r="Q267" i="20"/>
  <c r="P267" i="20"/>
  <c r="O267" i="20"/>
  <c r="N267" i="20"/>
  <c r="C267" i="20"/>
  <c r="B267" i="20"/>
  <c r="AB266" i="20"/>
  <c r="AA266" i="20"/>
  <c r="Z266" i="20"/>
  <c r="Y266" i="20"/>
  <c r="X266" i="20"/>
  <c r="W266" i="20"/>
  <c r="V266" i="20"/>
  <c r="U266" i="20"/>
  <c r="T266" i="20"/>
  <c r="S266" i="20"/>
  <c r="R266" i="20"/>
  <c r="Q266" i="20"/>
  <c r="P266" i="20"/>
  <c r="O266" i="20"/>
  <c r="N266" i="20"/>
  <c r="C266" i="20"/>
  <c r="B266" i="20"/>
  <c r="AB265" i="20"/>
  <c r="V265" i="20"/>
  <c r="U265" i="20"/>
  <c r="T265" i="20"/>
  <c r="S265" i="20"/>
  <c r="R265" i="20"/>
  <c r="Q265" i="20"/>
  <c r="P265" i="20"/>
  <c r="O265" i="20"/>
  <c r="N265" i="20"/>
  <c r="L265" i="20"/>
  <c r="C265" i="20"/>
  <c r="B265" i="20"/>
  <c r="AB264" i="20"/>
  <c r="V264" i="20"/>
  <c r="U264" i="20"/>
  <c r="T264" i="20"/>
  <c r="S264" i="20"/>
  <c r="R264" i="20"/>
  <c r="Q264" i="20"/>
  <c r="P264" i="20"/>
  <c r="O264" i="20"/>
  <c r="N264" i="20"/>
  <c r="L264" i="20"/>
  <c r="C264" i="20"/>
  <c r="B264" i="20"/>
  <c r="AB263" i="20"/>
  <c r="AA263" i="20"/>
  <c r="Z263" i="20"/>
  <c r="Y263" i="20"/>
  <c r="X263" i="20"/>
  <c r="W263" i="20"/>
  <c r="V263" i="20"/>
  <c r="U263" i="20"/>
  <c r="T263" i="20"/>
  <c r="S263" i="20"/>
  <c r="R263" i="20"/>
  <c r="Q263" i="20"/>
  <c r="P263" i="20"/>
  <c r="O263" i="20"/>
  <c r="N263" i="20"/>
  <c r="C263" i="20"/>
  <c r="B263" i="20"/>
  <c r="AB262" i="20"/>
  <c r="AA262" i="20"/>
  <c r="Z262" i="20"/>
  <c r="Y262" i="20"/>
  <c r="X262" i="20"/>
  <c r="W262" i="20"/>
  <c r="V262" i="20"/>
  <c r="U262" i="20"/>
  <c r="T262" i="20"/>
  <c r="S262" i="20"/>
  <c r="R262" i="20"/>
  <c r="Q262" i="20"/>
  <c r="P262" i="20"/>
  <c r="O262" i="20"/>
  <c r="N262" i="20"/>
  <c r="C262" i="20"/>
  <c r="B262" i="20"/>
  <c r="AB261" i="20"/>
  <c r="AA261" i="20"/>
  <c r="Z261" i="20"/>
  <c r="Y261" i="20"/>
  <c r="X261" i="20"/>
  <c r="W261" i="20"/>
  <c r="V261" i="20"/>
  <c r="U261" i="20"/>
  <c r="T261" i="20"/>
  <c r="S261" i="20"/>
  <c r="R261" i="20"/>
  <c r="Q261" i="20"/>
  <c r="P261" i="20"/>
  <c r="O261" i="20"/>
  <c r="N261" i="20"/>
  <c r="C261" i="20"/>
  <c r="B261" i="20"/>
  <c r="AB260" i="20"/>
  <c r="V260" i="20"/>
  <c r="U260" i="20"/>
  <c r="T260" i="20"/>
  <c r="S260" i="20"/>
  <c r="R260" i="20"/>
  <c r="Q260" i="20"/>
  <c r="P260" i="20"/>
  <c r="O260" i="20"/>
  <c r="N260" i="20"/>
  <c r="L260" i="20"/>
  <c r="C260" i="20"/>
  <c r="B260" i="20"/>
  <c r="AB259" i="20"/>
  <c r="V259" i="20"/>
  <c r="U259" i="20"/>
  <c r="T259" i="20"/>
  <c r="S259" i="20"/>
  <c r="R259" i="20"/>
  <c r="Q259" i="20"/>
  <c r="P259" i="20"/>
  <c r="O259" i="20"/>
  <c r="N259" i="20"/>
  <c r="L259" i="20"/>
  <c r="C259" i="20"/>
  <c r="B259" i="20"/>
  <c r="AB258" i="20"/>
  <c r="AA258" i="20"/>
  <c r="Z258" i="20"/>
  <c r="Y258" i="20"/>
  <c r="X258" i="20"/>
  <c r="W258" i="20"/>
  <c r="V258" i="20"/>
  <c r="U258" i="20"/>
  <c r="T258" i="20"/>
  <c r="S258" i="20"/>
  <c r="R258" i="20"/>
  <c r="Q258" i="20"/>
  <c r="P258" i="20"/>
  <c r="O258" i="20"/>
  <c r="N258" i="20"/>
  <c r="C258" i="20"/>
  <c r="B258" i="20"/>
  <c r="AB257" i="20"/>
  <c r="V257" i="20"/>
  <c r="U257" i="20"/>
  <c r="T257" i="20"/>
  <c r="S257" i="20"/>
  <c r="R257" i="20"/>
  <c r="Q257" i="20"/>
  <c r="P257" i="20"/>
  <c r="O257" i="20"/>
  <c r="N257" i="20"/>
  <c r="L257" i="20"/>
  <c r="C257" i="20"/>
  <c r="B257" i="20"/>
  <c r="AB256" i="20"/>
  <c r="V256" i="20"/>
  <c r="U256" i="20"/>
  <c r="T256" i="20"/>
  <c r="S256" i="20"/>
  <c r="R256" i="20"/>
  <c r="Q256" i="20"/>
  <c r="P256" i="20"/>
  <c r="O256" i="20"/>
  <c r="N256" i="20"/>
  <c r="L256" i="20"/>
  <c r="C256" i="20"/>
  <c r="B256" i="20"/>
  <c r="AB255" i="20"/>
  <c r="AA255" i="20"/>
  <c r="Z255" i="20"/>
  <c r="Y255" i="20"/>
  <c r="X255" i="20"/>
  <c r="W255" i="20"/>
  <c r="V255" i="20"/>
  <c r="U255" i="20"/>
  <c r="T255" i="20"/>
  <c r="S255" i="20"/>
  <c r="R255" i="20"/>
  <c r="Q255" i="20"/>
  <c r="P255" i="20"/>
  <c r="O255" i="20"/>
  <c r="N255" i="20"/>
  <c r="C255" i="20"/>
  <c r="B255" i="20"/>
  <c r="AB254" i="20"/>
  <c r="AA254" i="20"/>
  <c r="Z254" i="20"/>
  <c r="Y254" i="20"/>
  <c r="X254" i="20"/>
  <c r="W254" i="20"/>
  <c r="V254" i="20"/>
  <c r="U254" i="20"/>
  <c r="T254" i="20"/>
  <c r="S254" i="20"/>
  <c r="R254" i="20"/>
  <c r="Q254" i="20"/>
  <c r="P254" i="20"/>
  <c r="O254" i="20"/>
  <c r="N254" i="20"/>
  <c r="C254" i="20"/>
  <c r="B254" i="20"/>
  <c r="AB253" i="20"/>
  <c r="V253" i="20"/>
  <c r="U253" i="20"/>
  <c r="T253" i="20"/>
  <c r="S253" i="20"/>
  <c r="R253" i="20"/>
  <c r="Q253" i="20"/>
  <c r="P253" i="20"/>
  <c r="O253" i="20"/>
  <c r="N253" i="20"/>
  <c r="L253" i="20"/>
  <c r="C253" i="20"/>
  <c r="B253" i="20"/>
  <c r="AB252" i="20"/>
  <c r="AA252" i="20"/>
  <c r="Z252" i="20"/>
  <c r="Y252" i="20"/>
  <c r="X252" i="20"/>
  <c r="W252" i="20"/>
  <c r="V252" i="20"/>
  <c r="U252" i="20"/>
  <c r="T252" i="20"/>
  <c r="S252" i="20"/>
  <c r="R252" i="20"/>
  <c r="Q252" i="20"/>
  <c r="P252" i="20"/>
  <c r="O252" i="20"/>
  <c r="N252" i="20"/>
  <c r="C252" i="20"/>
  <c r="B252" i="20"/>
  <c r="AB251" i="20"/>
  <c r="AA251" i="20"/>
  <c r="Z251" i="20"/>
  <c r="Y251" i="20"/>
  <c r="X251" i="20"/>
  <c r="W251" i="20"/>
  <c r="V251" i="20"/>
  <c r="U251" i="20"/>
  <c r="T251" i="20"/>
  <c r="S251" i="20"/>
  <c r="R251" i="20"/>
  <c r="Q251" i="20"/>
  <c r="P251" i="20"/>
  <c r="O251" i="20"/>
  <c r="N251" i="20"/>
  <c r="C251" i="20"/>
  <c r="B251" i="20"/>
  <c r="AB250" i="20"/>
  <c r="AA250" i="20"/>
  <c r="Z250" i="20"/>
  <c r="Y250" i="20"/>
  <c r="X250" i="20"/>
  <c r="W250" i="20"/>
  <c r="V250" i="20"/>
  <c r="U250" i="20"/>
  <c r="T250" i="20"/>
  <c r="S250" i="20"/>
  <c r="R250" i="20"/>
  <c r="Q250" i="20"/>
  <c r="P250" i="20"/>
  <c r="O250" i="20"/>
  <c r="N250" i="20"/>
  <c r="C250" i="20"/>
  <c r="B250" i="20"/>
  <c r="AB249" i="20"/>
  <c r="AA249" i="20"/>
  <c r="Z249" i="20"/>
  <c r="Y249" i="20"/>
  <c r="X249" i="20"/>
  <c r="W249" i="20"/>
  <c r="V249" i="20"/>
  <c r="U249" i="20"/>
  <c r="T249" i="20"/>
  <c r="S249" i="20"/>
  <c r="R249" i="20"/>
  <c r="Q249" i="20"/>
  <c r="P249" i="20"/>
  <c r="O249" i="20"/>
  <c r="N249" i="20"/>
  <c r="C249" i="20"/>
  <c r="B249" i="20"/>
  <c r="AB248" i="20"/>
  <c r="AA248" i="20"/>
  <c r="Z248" i="20"/>
  <c r="Y248" i="20"/>
  <c r="X248" i="20"/>
  <c r="W248" i="20"/>
  <c r="V248" i="20"/>
  <c r="U248" i="20"/>
  <c r="T248" i="20"/>
  <c r="S248" i="20"/>
  <c r="R248" i="20"/>
  <c r="Q248" i="20"/>
  <c r="P248" i="20"/>
  <c r="O248" i="20"/>
  <c r="N248" i="20"/>
  <c r="C248" i="20"/>
  <c r="B248" i="20"/>
  <c r="AB247" i="20"/>
  <c r="V247" i="20"/>
  <c r="U247" i="20"/>
  <c r="T247" i="20"/>
  <c r="R247" i="20"/>
  <c r="Q247" i="20"/>
  <c r="P247" i="20"/>
  <c r="O247" i="20"/>
  <c r="N247" i="20"/>
  <c r="L247" i="20"/>
  <c r="S247" i="20" s="1"/>
  <c r="C247" i="20"/>
  <c r="B247" i="20"/>
  <c r="AB246" i="20"/>
  <c r="AA246" i="20"/>
  <c r="Z246" i="20"/>
  <c r="Y246" i="20"/>
  <c r="X246" i="20"/>
  <c r="W246" i="20"/>
  <c r="V246" i="20"/>
  <c r="U246" i="20"/>
  <c r="T246" i="20"/>
  <c r="S246" i="20"/>
  <c r="R246" i="20"/>
  <c r="Q246" i="20"/>
  <c r="P246" i="20"/>
  <c r="O246" i="20"/>
  <c r="N246" i="20"/>
  <c r="C246" i="20"/>
  <c r="B246" i="20"/>
  <c r="AB245" i="20"/>
  <c r="AA245" i="20"/>
  <c r="Z245" i="20"/>
  <c r="Y245" i="20"/>
  <c r="X245" i="20"/>
  <c r="W245" i="20"/>
  <c r="V245" i="20"/>
  <c r="U245" i="20"/>
  <c r="T245" i="20"/>
  <c r="S245" i="20"/>
  <c r="R245" i="20"/>
  <c r="Q245" i="20"/>
  <c r="P245" i="20"/>
  <c r="O245" i="20"/>
  <c r="N245" i="20"/>
  <c r="C245" i="20"/>
  <c r="B245" i="20"/>
  <c r="AB244" i="20"/>
  <c r="AA244" i="20"/>
  <c r="Z244" i="20"/>
  <c r="Y244" i="20"/>
  <c r="X244" i="20"/>
  <c r="W244" i="20"/>
  <c r="V244" i="20"/>
  <c r="U244" i="20"/>
  <c r="T244" i="20"/>
  <c r="S244" i="20"/>
  <c r="R244" i="20"/>
  <c r="Q244" i="20"/>
  <c r="P244" i="20"/>
  <c r="O244" i="20"/>
  <c r="N244" i="20"/>
  <c r="C244" i="20"/>
  <c r="B244" i="20"/>
  <c r="AB243" i="20"/>
  <c r="AA243" i="20"/>
  <c r="Z243" i="20"/>
  <c r="Y243" i="20"/>
  <c r="X243" i="20"/>
  <c r="W243" i="20"/>
  <c r="V243" i="20"/>
  <c r="U243" i="20"/>
  <c r="T243" i="20"/>
  <c r="S243" i="20"/>
  <c r="R243" i="20"/>
  <c r="Q243" i="20"/>
  <c r="P243" i="20"/>
  <c r="O243" i="20"/>
  <c r="N243" i="20"/>
  <c r="C243" i="20"/>
  <c r="B243" i="20"/>
  <c r="AB242" i="20"/>
  <c r="V242" i="20"/>
  <c r="U242" i="20"/>
  <c r="T242" i="20"/>
  <c r="S242" i="20"/>
  <c r="R242" i="20"/>
  <c r="Q242" i="20"/>
  <c r="P242" i="20"/>
  <c r="O242" i="20"/>
  <c r="N242" i="20"/>
  <c r="L242" i="20"/>
  <c r="C242" i="20"/>
  <c r="B242" i="20"/>
  <c r="AB241" i="20"/>
  <c r="V241" i="20"/>
  <c r="U241" i="20"/>
  <c r="T241" i="20"/>
  <c r="S241" i="20"/>
  <c r="R241" i="20"/>
  <c r="Q241" i="20"/>
  <c r="P241" i="20"/>
  <c r="O241" i="20"/>
  <c r="N241" i="20"/>
  <c r="L241" i="20"/>
  <c r="C241" i="20"/>
  <c r="B241" i="20"/>
  <c r="AB240" i="20"/>
  <c r="AA240" i="20"/>
  <c r="Z240" i="20"/>
  <c r="Y240" i="20"/>
  <c r="X240" i="20"/>
  <c r="W240" i="20"/>
  <c r="V240" i="20"/>
  <c r="U240" i="20"/>
  <c r="T240" i="20"/>
  <c r="S240" i="20"/>
  <c r="R240" i="20"/>
  <c r="Q240" i="20"/>
  <c r="P240" i="20"/>
  <c r="O240" i="20"/>
  <c r="N240" i="20"/>
  <c r="C240" i="20"/>
  <c r="B240" i="20"/>
  <c r="AB239" i="20"/>
  <c r="V239" i="20"/>
  <c r="U239" i="20"/>
  <c r="T239" i="20"/>
  <c r="S239" i="20"/>
  <c r="R239" i="20"/>
  <c r="Q239" i="20"/>
  <c r="P239" i="20"/>
  <c r="O239" i="20"/>
  <c r="N239" i="20"/>
  <c r="L239" i="20"/>
  <c r="C239" i="20"/>
  <c r="B239" i="20"/>
  <c r="AB238" i="20"/>
  <c r="AA238" i="20"/>
  <c r="Z238" i="20"/>
  <c r="Y238" i="20"/>
  <c r="X238" i="20"/>
  <c r="W238" i="20"/>
  <c r="V238" i="20"/>
  <c r="U238" i="20"/>
  <c r="T238" i="20"/>
  <c r="S238" i="20"/>
  <c r="R238" i="20"/>
  <c r="Q238" i="20"/>
  <c r="P238" i="20"/>
  <c r="O238" i="20"/>
  <c r="N238" i="20"/>
  <c r="C238" i="20"/>
  <c r="B238" i="20"/>
  <c r="AB237" i="20"/>
  <c r="AA237" i="20"/>
  <c r="Z237" i="20"/>
  <c r="Y237" i="20"/>
  <c r="X237" i="20"/>
  <c r="W237" i="20"/>
  <c r="V237" i="20"/>
  <c r="U237" i="20"/>
  <c r="T237" i="20"/>
  <c r="S237" i="20"/>
  <c r="R237" i="20"/>
  <c r="Q237" i="20"/>
  <c r="P237" i="20"/>
  <c r="O237" i="20"/>
  <c r="N237" i="20"/>
  <c r="C237" i="20"/>
  <c r="B237" i="20"/>
  <c r="AB236" i="20"/>
  <c r="AA236" i="20"/>
  <c r="Z236" i="20"/>
  <c r="Y236" i="20"/>
  <c r="X236" i="20"/>
  <c r="W236" i="20"/>
  <c r="V236" i="20"/>
  <c r="U236" i="20"/>
  <c r="T236" i="20"/>
  <c r="S236" i="20"/>
  <c r="R236" i="20"/>
  <c r="Q236" i="20"/>
  <c r="P236" i="20"/>
  <c r="O236" i="20"/>
  <c r="N236" i="20"/>
  <c r="C236" i="20"/>
  <c r="B236" i="20"/>
  <c r="AB235" i="20"/>
  <c r="AA235" i="20"/>
  <c r="Z235" i="20"/>
  <c r="Y235" i="20"/>
  <c r="X235" i="20"/>
  <c r="W235" i="20"/>
  <c r="V235" i="20"/>
  <c r="U235" i="20"/>
  <c r="T235" i="20"/>
  <c r="S235" i="20"/>
  <c r="R235" i="20"/>
  <c r="Q235" i="20"/>
  <c r="P235" i="20"/>
  <c r="O235" i="20"/>
  <c r="N235" i="20"/>
  <c r="C235" i="20"/>
  <c r="B235" i="20"/>
  <c r="AB234" i="20"/>
  <c r="AA234" i="20"/>
  <c r="Z234" i="20"/>
  <c r="Y234" i="20"/>
  <c r="X234" i="20"/>
  <c r="W234" i="20"/>
  <c r="V234" i="20"/>
  <c r="U234" i="20"/>
  <c r="T234" i="20"/>
  <c r="S234" i="20"/>
  <c r="R234" i="20"/>
  <c r="Q234" i="20"/>
  <c r="P234" i="20"/>
  <c r="O234" i="20"/>
  <c r="N234" i="20"/>
  <c r="C234" i="20"/>
  <c r="B234" i="20"/>
  <c r="AB233" i="20"/>
  <c r="AA233" i="20"/>
  <c r="Z233" i="20"/>
  <c r="Y233" i="20"/>
  <c r="X233" i="20"/>
  <c r="W233" i="20"/>
  <c r="V233" i="20"/>
  <c r="U233" i="20"/>
  <c r="T233" i="20"/>
  <c r="S233" i="20"/>
  <c r="R233" i="20"/>
  <c r="Q233" i="20"/>
  <c r="P233" i="20"/>
  <c r="O233" i="20"/>
  <c r="N233" i="20"/>
  <c r="C233" i="20"/>
  <c r="B233" i="20"/>
  <c r="AB232" i="20"/>
  <c r="V232" i="20"/>
  <c r="U232" i="20"/>
  <c r="T232" i="20"/>
  <c r="S232" i="20"/>
  <c r="R232" i="20"/>
  <c r="Q232" i="20"/>
  <c r="P232" i="20"/>
  <c r="O232" i="20"/>
  <c r="N232" i="20"/>
  <c r="L232" i="20"/>
  <c r="C232" i="20"/>
  <c r="B232" i="20"/>
  <c r="AB231" i="20"/>
  <c r="AA231" i="20"/>
  <c r="Z231" i="20"/>
  <c r="Y231" i="20"/>
  <c r="X231" i="20"/>
  <c r="W231" i="20"/>
  <c r="V231" i="20"/>
  <c r="U231" i="20"/>
  <c r="T231" i="20"/>
  <c r="S231" i="20"/>
  <c r="R231" i="20"/>
  <c r="Q231" i="20"/>
  <c r="P231" i="20"/>
  <c r="O231" i="20"/>
  <c r="N231" i="20"/>
  <c r="C231" i="20"/>
  <c r="B231" i="20"/>
  <c r="AB230" i="20"/>
  <c r="AA230" i="20"/>
  <c r="Z230" i="20"/>
  <c r="Y230" i="20"/>
  <c r="X230" i="20"/>
  <c r="W230" i="20"/>
  <c r="V230" i="20"/>
  <c r="U230" i="20"/>
  <c r="T230" i="20"/>
  <c r="S230" i="20"/>
  <c r="R230" i="20"/>
  <c r="Q230" i="20"/>
  <c r="P230" i="20"/>
  <c r="O230" i="20"/>
  <c r="N230" i="20"/>
  <c r="C230" i="20"/>
  <c r="B230" i="20"/>
  <c r="AB229" i="20"/>
  <c r="AA229" i="20"/>
  <c r="Z229" i="20"/>
  <c r="Y229" i="20"/>
  <c r="X229" i="20"/>
  <c r="W229" i="20"/>
  <c r="V229" i="20"/>
  <c r="U229" i="20"/>
  <c r="T229" i="20"/>
  <c r="S229" i="20"/>
  <c r="R229" i="20"/>
  <c r="Q229" i="20"/>
  <c r="P229" i="20"/>
  <c r="O229" i="20"/>
  <c r="N229" i="20"/>
  <c r="C229" i="20"/>
  <c r="B229" i="20"/>
  <c r="AB228" i="20"/>
  <c r="AA228" i="20"/>
  <c r="Z228" i="20"/>
  <c r="Y228" i="20"/>
  <c r="X228" i="20"/>
  <c r="W228" i="20"/>
  <c r="V228" i="20"/>
  <c r="U228" i="20"/>
  <c r="T228" i="20"/>
  <c r="S228" i="20"/>
  <c r="R228" i="20"/>
  <c r="Q228" i="20"/>
  <c r="P228" i="20"/>
  <c r="O228" i="20"/>
  <c r="N228" i="20"/>
  <c r="C228" i="20"/>
  <c r="B228" i="20"/>
  <c r="AB227" i="20"/>
  <c r="AA227" i="20"/>
  <c r="Z227" i="20"/>
  <c r="Y227" i="20"/>
  <c r="X227" i="20"/>
  <c r="W227" i="20"/>
  <c r="V227" i="20"/>
  <c r="U227" i="20"/>
  <c r="T227" i="20"/>
  <c r="S227" i="20"/>
  <c r="R227" i="20"/>
  <c r="Q227" i="20"/>
  <c r="P227" i="20"/>
  <c r="O227" i="20"/>
  <c r="N227" i="20"/>
  <c r="C227" i="20"/>
  <c r="B227" i="20"/>
  <c r="AB226" i="20"/>
  <c r="AA226" i="20"/>
  <c r="J227" i="21" s="1"/>
  <c r="V226" i="20"/>
  <c r="U226" i="20"/>
  <c r="T226" i="20"/>
  <c r="S226" i="20"/>
  <c r="R226" i="20"/>
  <c r="Q226" i="20"/>
  <c r="P226" i="20"/>
  <c r="O226" i="20"/>
  <c r="N226" i="20"/>
  <c r="L226" i="20"/>
  <c r="C226" i="20"/>
  <c r="B226" i="20"/>
  <c r="AB225" i="20"/>
  <c r="V225" i="20"/>
  <c r="U225" i="20"/>
  <c r="T225" i="20"/>
  <c r="R225" i="20"/>
  <c r="Q225" i="20"/>
  <c r="P225" i="20"/>
  <c r="O225" i="20"/>
  <c r="N225" i="20"/>
  <c r="L225" i="20"/>
  <c r="S225" i="20" s="1"/>
  <c r="C225" i="20"/>
  <c r="B225" i="20"/>
  <c r="AB224" i="20"/>
  <c r="AA224" i="20"/>
  <c r="Z224" i="20"/>
  <c r="Y224" i="20"/>
  <c r="X224" i="20"/>
  <c r="W224" i="20"/>
  <c r="V224" i="20"/>
  <c r="U224" i="20"/>
  <c r="T224" i="20"/>
  <c r="S224" i="20"/>
  <c r="R224" i="20"/>
  <c r="Q224" i="20"/>
  <c r="P224" i="20"/>
  <c r="O224" i="20"/>
  <c r="N224" i="20"/>
  <c r="C224" i="20"/>
  <c r="B224" i="20"/>
  <c r="AB223" i="20"/>
  <c r="AA223" i="20"/>
  <c r="Z223" i="20"/>
  <c r="Y223" i="20"/>
  <c r="X223" i="20"/>
  <c r="W223" i="20"/>
  <c r="V223" i="20"/>
  <c r="U223" i="20"/>
  <c r="T223" i="20"/>
  <c r="S223" i="20"/>
  <c r="R223" i="20"/>
  <c r="Q223" i="20"/>
  <c r="P223" i="20"/>
  <c r="O223" i="20"/>
  <c r="N223" i="20"/>
  <c r="C223" i="20"/>
  <c r="B223" i="20"/>
  <c r="AB222" i="20"/>
  <c r="AA222" i="20"/>
  <c r="Z222" i="20"/>
  <c r="Y222" i="20"/>
  <c r="X222" i="20"/>
  <c r="W222" i="20"/>
  <c r="V222" i="20"/>
  <c r="U222" i="20"/>
  <c r="T222" i="20"/>
  <c r="S222" i="20"/>
  <c r="R222" i="20"/>
  <c r="Q222" i="20"/>
  <c r="P222" i="20"/>
  <c r="O222" i="20"/>
  <c r="N222" i="20"/>
  <c r="C222" i="20"/>
  <c r="B222" i="20"/>
  <c r="AB221" i="20"/>
  <c r="AA221" i="20"/>
  <c r="Z221" i="20"/>
  <c r="Y221" i="20"/>
  <c r="X221" i="20"/>
  <c r="W221" i="20"/>
  <c r="V221" i="20"/>
  <c r="U221" i="20"/>
  <c r="T221" i="20"/>
  <c r="S221" i="20"/>
  <c r="R221" i="20"/>
  <c r="Q221" i="20"/>
  <c r="P221" i="20"/>
  <c r="O221" i="20"/>
  <c r="N221" i="20"/>
  <c r="C221" i="20"/>
  <c r="B221" i="20"/>
  <c r="AB220" i="20"/>
  <c r="AA220" i="20"/>
  <c r="Z220" i="20"/>
  <c r="Y220" i="20"/>
  <c r="X220" i="20"/>
  <c r="W220" i="20"/>
  <c r="V220" i="20"/>
  <c r="U220" i="20"/>
  <c r="T220" i="20"/>
  <c r="S220" i="20"/>
  <c r="R220" i="20"/>
  <c r="Q220" i="20"/>
  <c r="P220" i="20"/>
  <c r="O220" i="20"/>
  <c r="N220" i="20"/>
  <c r="C220" i="20"/>
  <c r="B220" i="20"/>
  <c r="AB219" i="20"/>
  <c r="V219" i="20"/>
  <c r="U219" i="20"/>
  <c r="T219" i="20"/>
  <c r="S219" i="20"/>
  <c r="R219" i="20"/>
  <c r="Q219" i="20"/>
  <c r="P219" i="20"/>
  <c r="O219" i="20"/>
  <c r="N219" i="20"/>
  <c r="L219" i="20"/>
  <c r="C219" i="20"/>
  <c r="B219" i="20"/>
  <c r="AB218" i="20"/>
  <c r="AA218" i="20"/>
  <c r="Z218" i="20"/>
  <c r="Y218" i="20"/>
  <c r="X218" i="20"/>
  <c r="W218" i="20"/>
  <c r="V218" i="20"/>
  <c r="U218" i="20"/>
  <c r="T218" i="20"/>
  <c r="S218" i="20"/>
  <c r="R218" i="20"/>
  <c r="Q218" i="20"/>
  <c r="P218" i="20"/>
  <c r="O218" i="20"/>
  <c r="N218" i="20"/>
  <c r="C218" i="20"/>
  <c r="B218" i="20"/>
  <c r="AB217" i="20"/>
  <c r="AA217" i="20"/>
  <c r="Z217" i="20"/>
  <c r="Y217" i="20"/>
  <c r="X217" i="20"/>
  <c r="W217" i="20"/>
  <c r="V217" i="20"/>
  <c r="U217" i="20"/>
  <c r="T217" i="20"/>
  <c r="S217" i="20"/>
  <c r="R217" i="20"/>
  <c r="Q217" i="20"/>
  <c r="P217" i="20"/>
  <c r="O217" i="20"/>
  <c r="N217" i="20"/>
  <c r="C217" i="20"/>
  <c r="B217" i="20"/>
  <c r="AB216" i="20"/>
  <c r="AA216" i="20"/>
  <c r="Z216" i="20"/>
  <c r="Y216" i="20"/>
  <c r="X216" i="20"/>
  <c r="W216" i="20"/>
  <c r="V216" i="20"/>
  <c r="U216" i="20"/>
  <c r="T216" i="20"/>
  <c r="S216" i="20"/>
  <c r="R216" i="20"/>
  <c r="Q216" i="20"/>
  <c r="P216" i="20"/>
  <c r="O216" i="20"/>
  <c r="N216" i="20"/>
  <c r="C216" i="20"/>
  <c r="B216" i="20"/>
  <c r="AB215" i="20"/>
  <c r="AA215" i="20"/>
  <c r="Z215" i="20"/>
  <c r="Y215" i="20"/>
  <c r="X215" i="20"/>
  <c r="W215" i="20"/>
  <c r="V215" i="20"/>
  <c r="U215" i="20"/>
  <c r="T215" i="20"/>
  <c r="S215" i="20"/>
  <c r="R215" i="20"/>
  <c r="Q215" i="20"/>
  <c r="P215" i="20"/>
  <c r="O215" i="20"/>
  <c r="N215" i="20"/>
  <c r="C215" i="20"/>
  <c r="B215" i="20"/>
  <c r="AB214" i="20"/>
  <c r="AA214" i="20"/>
  <c r="Z214" i="20"/>
  <c r="Y214" i="20"/>
  <c r="X214" i="20"/>
  <c r="W214" i="20"/>
  <c r="V214" i="20"/>
  <c r="U214" i="20"/>
  <c r="T214" i="20"/>
  <c r="S214" i="20"/>
  <c r="R214" i="20"/>
  <c r="Q214" i="20"/>
  <c r="P214" i="20"/>
  <c r="O214" i="20"/>
  <c r="N214" i="20"/>
  <c r="C214" i="20"/>
  <c r="B214" i="20"/>
  <c r="AB213" i="20"/>
  <c r="V213" i="20"/>
  <c r="U213" i="20"/>
  <c r="T213" i="20"/>
  <c r="S213" i="20"/>
  <c r="R213" i="20"/>
  <c r="Q213" i="20"/>
  <c r="P213" i="20"/>
  <c r="O213" i="20"/>
  <c r="N213" i="20"/>
  <c r="L213" i="20"/>
  <c r="C213" i="20"/>
  <c r="B213" i="20"/>
  <c r="AB212" i="20"/>
  <c r="AA212" i="20"/>
  <c r="Z212" i="20"/>
  <c r="Y212" i="20"/>
  <c r="X212" i="20"/>
  <c r="W212" i="20"/>
  <c r="V212" i="20"/>
  <c r="U212" i="20"/>
  <c r="T212" i="20"/>
  <c r="S212" i="20"/>
  <c r="R212" i="20"/>
  <c r="Q212" i="20"/>
  <c r="P212" i="20"/>
  <c r="O212" i="20"/>
  <c r="N212" i="20"/>
  <c r="C212" i="20"/>
  <c r="B212" i="20"/>
  <c r="AB211" i="20"/>
  <c r="AA211" i="20"/>
  <c r="Z211" i="20"/>
  <c r="Y211" i="20"/>
  <c r="X211" i="20"/>
  <c r="W211" i="20"/>
  <c r="V211" i="20"/>
  <c r="U211" i="20"/>
  <c r="T211" i="20"/>
  <c r="S211" i="20"/>
  <c r="R211" i="20"/>
  <c r="Q211" i="20"/>
  <c r="P211" i="20"/>
  <c r="O211" i="20"/>
  <c r="N211" i="20"/>
  <c r="C211" i="20"/>
  <c r="B211" i="20"/>
  <c r="AB210" i="20"/>
  <c r="AA210" i="20"/>
  <c r="Z210" i="20"/>
  <c r="Y210" i="20"/>
  <c r="X210" i="20"/>
  <c r="W210" i="20"/>
  <c r="V210" i="20"/>
  <c r="U210" i="20"/>
  <c r="T210" i="20"/>
  <c r="S210" i="20"/>
  <c r="R210" i="20"/>
  <c r="Q210" i="20"/>
  <c r="P210" i="20"/>
  <c r="O210" i="20"/>
  <c r="N210" i="20"/>
  <c r="C210" i="20"/>
  <c r="B210" i="20"/>
  <c r="AB209" i="20"/>
  <c r="AA209" i="20"/>
  <c r="Z209" i="20"/>
  <c r="Y209" i="20"/>
  <c r="X209" i="20"/>
  <c r="W209" i="20"/>
  <c r="V209" i="20"/>
  <c r="U209" i="20"/>
  <c r="T209" i="20"/>
  <c r="S209" i="20"/>
  <c r="R209" i="20"/>
  <c r="Q209" i="20"/>
  <c r="P209" i="20"/>
  <c r="O209" i="20"/>
  <c r="N209" i="20"/>
  <c r="C209" i="20"/>
  <c r="B209" i="20"/>
  <c r="AB208" i="20"/>
  <c r="AA208" i="20"/>
  <c r="Z208" i="20"/>
  <c r="Y208" i="20"/>
  <c r="X208" i="20"/>
  <c r="W208" i="20"/>
  <c r="V208" i="20"/>
  <c r="U208" i="20"/>
  <c r="T208" i="20"/>
  <c r="S208" i="20"/>
  <c r="R208" i="20"/>
  <c r="Q208" i="20"/>
  <c r="P208" i="20"/>
  <c r="O208" i="20"/>
  <c r="N208" i="20"/>
  <c r="C208" i="20"/>
  <c r="B208" i="20"/>
  <c r="AB207" i="20"/>
  <c r="AA207" i="20"/>
  <c r="Z207" i="20"/>
  <c r="Y207" i="20"/>
  <c r="X207" i="20"/>
  <c r="W207" i="20"/>
  <c r="V207" i="20"/>
  <c r="U207" i="20"/>
  <c r="T207" i="20"/>
  <c r="S207" i="20"/>
  <c r="R207" i="20"/>
  <c r="Q207" i="20"/>
  <c r="P207" i="20"/>
  <c r="O207" i="20"/>
  <c r="N207" i="20"/>
  <c r="C207" i="20"/>
  <c r="B207" i="20"/>
  <c r="AB206" i="20"/>
  <c r="V206" i="20"/>
  <c r="U206" i="20"/>
  <c r="T206" i="20"/>
  <c r="S206" i="20"/>
  <c r="R206" i="20"/>
  <c r="Q206" i="20"/>
  <c r="P206" i="20"/>
  <c r="O206" i="20"/>
  <c r="N206" i="20"/>
  <c r="L206" i="20"/>
  <c r="C206" i="20"/>
  <c r="B206" i="20"/>
  <c r="AB205" i="20"/>
  <c r="AA205" i="20"/>
  <c r="Z205" i="20"/>
  <c r="Y205" i="20"/>
  <c r="X205" i="20"/>
  <c r="W205" i="20"/>
  <c r="V205" i="20"/>
  <c r="U205" i="20"/>
  <c r="T205" i="20"/>
  <c r="S205" i="20"/>
  <c r="R205" i="20"/>
  <c r="Q205" i="20"/>
  <c r="P205" i="20"/>
  <c r="O205" i="20"/>
  <c r="N205" i="20"/>
  <c r="C205" i="20"/>
  <c r="B205" i="20"/>
  <c r="AB204" i="20"/>
  <c r="AA204" i="20"/>
  <c r="Z204" i="20"/>
  <c r="Y204" i="20"/>
  <c r="X204" i="20"/>
  <c r="W204" i="20"/>
  <c r="V204" i="20"/>
  <c r="U204" i="20"/>
  <c r="T204" i="20"/>
  <c r="S204" i="20"/>
  <c r="R204" i="20"/>
  <c r="Q204" i="20"/>
  <c r="P204" i="20"/>
  <c r="O204" i="20"/>
  <c r="N204" i="20"/>
  <c r="C204" i="20"/>
  <c r="B204" i="20"/>
  <c r="AB203" i="20"/>
  <c r="AA203" i="20"/>
  <c r="Z203" i="20"/>
  <c r="Y203" i="20"/>
  <c r="X203" i="20"/>
  <c r="W203" i="20"/>
  <c r="V203" i="20"/>
  <c r="U203" i="20"/>
  <c r="T203" i="20"/>
  <c r="S203" i="20"/>
  <c r="R203" i="20"/>
  <c r="Q203" i="20"/>
  <c r="P203" i="20"/>
  <c r="O203" i="20"/>
  <c r="N203" i="20"/>
  <c r="C203" i="20"/>
  <c r="B203" i="20"/>
  <c r="AB202" i="20"/>
  <c r="AA202" i="20"/>
  <c r="Z202" i="20"/>
  <c r="Y202" i="20"/>
  <c r="X202" i="20"/>
  <c r="W202" i="20"/>
  <c r="V202" i="20"/>
  <c r="U202" i="20"/>
  <c r="T202" i="20"/>
  <c r="S202" i="20"/>
  <c r="R202" i="20"/>
  <c r="Q202" i="20"/>
  <c r="P202" i="20"/>
  <c r="O202" i="20"/>
  <c r="N202" i="20"/>
  <c r="C202" i="20"/>
  <c r="B202" i="20"/>
  <c r="AB201" i="20"/>
  <c r="AA201" i="20"/>
  <c r="Z201" i="20"/>
  <c r="Y201" i="20"/>
  <c r="X201" i="20"/>
  <c r="W201" i="20"/>
  <c r="V201" i="20"/>
  <c r="U201" i="20"/>
  <c r="T201" i="20"/>
  <c r="S201" i="20"/>
  <c r="R201" i="20"/>
  <c r="Q201" i="20"/>
  <c r="P201" i="20"/>
  <c r="O201" i="20"/>
  <c r="N201" i="20"/>
  <c r="C201" i="20"/>
  <c r="B201" i="20"/>
  <c r="AB200" i="20"/>
  <c r="V200" i="20"/>
  <c r="U200" i="20"/>
  <c r="T200" i="20"/>
  <c r="S200" i="20"/>
  <c r="R200" i="20"/>
  <c r="Q200" i="20"/>
  <c r="P200" i="20"/>
  <c r="O200" i="20"/>
  <c r="N200" i="20"/>
  <c r="L200" i="20"/>
  <c r="C200" i="20"/>
  <c r="B200" i="20"/>
  <c r="AB199" i="20"/>
  <c r="AA199" i="20"/>
  <c r="Z199" i="20"/>
  <c r="Y199" i="20"/>
  <c r="X199" i="20"/>
  <c r="W199" i="20"/>
  <c r="V199" i="20"/>
  <c r="U199" i="20"/>
  <c r="T199" i="20"/>
  <c r="S199" i="20"/>
  <c r="R199" i="20"/>
  <c r="Q199" i="20"/>
  <c r="P199" i="20"/>
  <c r="O199" i="20"/>
  <c r="N199" i="20"/>
  <c r="C199" i="20"/>
  <c r="B199" i="20"/>
  <c r="AB198" i="20"/>
  <c r="AA198" i="20"/>
  <c r="Z198" i="20"/>
  <c r="Y198" i="20"/>
  <c r="X198" i="20"/>
  <c r="W198" i="20"/>
  <c r="V198" i="20"/>
  <c r="U198" i="20"/>
  <c r="T198" i="20"/>
  <c r="S198" i="20"/>
  <c r="R198" i="20"/>
  <c r="Q198" i="20"/>
  <c r="P198" i="20"/>
  <c r="O198" i="20"/>
  <c r="N198" i="20"/>
  <c r="C198" i="20"/>
  <c r="B198" i="20"/>
  <c r="AB197" i="20"/>
  <c r="AA197" i="20"/>
  <c r="Z197" i="20"/>
  <c r="Y197" i="20"/>
  <c r="X197" i="20"/>
  <c r="W197" i="20"/>
  <c r="V197" i="20"/>
  <c r="U197" i="20"/>
  <c r="T197" i="20"/>
  <c r="S197" i="20"/>
  <c r="R197" i="20"/>
  <c r="Q197" i="20"/>
  <c r="P197" i="20"/>
  <c r="O197" i="20"/>
  <c r="N197" i="20"/>
  <c r="C197" i="20"/>
  <c r="B197" i="20"/>
  <c r="AB196" i="20"/>
  <c r="AA196" i="20"/>
  <c r="Z196" i="20"/>
  <c r="Y196" i="20"/>
  <c r="X196" i="20"/>
  <c r="W196" i="20"/>
  <c r="V196" i="20"/>
  <c r="U196" i="20"/>
  <c r="T196" i="20"/>
  <c r="S196" i="20"/>
  <c r="R196" i="20"/>
  <c r="Q196" i="20"/>
  <c r="P196" i="20"/>
  <c r="O196" i="20"/>
  <c r="N196" i="20"/>
  <c r="C196" i="20"/>
  <c r="B196" i="20"/>
  <c r="AB195" i="20"/>
  <c r="V195" i="20"/>
  <c r="U195" i="20"/>
  <c r="T195" i="20"/>
  <c r="S195" i="20"/>
  <c r="R195" i="20"/>
  <c r="Q195" i="20"/>
  <c r="P195" i="20"/>
  <c r="O195" i="20"/>
  <c r="N195" i="20"/>
  <c r="L195" i="20"/>
  <c r="C195" i="20"/>
  <c r="B195" i="20"/>
  <c r="AB194" i="20"/>
  <c r="AA194" i="20"/>
  <c r="Z194" i="20"/>
  <c r="Y194" i="20"/>
  <c r="X194" i="20"/>
  <c r="W194" i="20"/>
  <c r="V194" i="20"/>
  <c r="U194" i="20"/>
  <c r="T194" i="20"/>
  <c r="S194" i="20"/>
  <c r="R194" i="20"/>
  <c r="Q194" i="20"/>
  <c r="P194" i="20"/>
  <c r="O194" i="20"/>
  <c r="N194" i="20"/>
  <c r="C194" i="20"/>
  <c r="B194" i="20"/>
  <c r="AB193" i="20"/>
  <c r="AA193" i="20"/>
  <c r="Z193" i="20"/>
  <c r="Y193" i="20"/>
  <c r="X193" i="20"/>
  <c r="W193" i="20"/>
  <c r="V193" i="20"/>
  <c r="U193" i="20"/>
  <c r="T193" i="20"/>
  <c r="S193" i="20"/>
  <c r="R193" i="20"/>
  <c r="Q193" i="20"/>
  <c r="P193" i="20"/>
  <c r="O193" i="20"/>
  <c r="N193" i="20"/>
  <c r="C193" i="20"/>
  <c r="B193" i="20"/>
  <c r="AB192" i="20"/>
  <c r="V192" i="20"/>
  <c r="U192" i="20"/>
  <c r="T192" i="20"/>
  <c r="R192" i="20"/>
  <c r="Q192" i="20"/>
  <c r="P192" i="20"/>
  <c r="O192" i="20"/>
  <c r="N192" i="20"/>
  <c r="L192" i="20"/>
  <c r="S192" i="20" s="1"/>
  <c r="C192" i="20"/>
  <c r="B192" i="20"/>
  <c r="AB191" i="20"/>
  <c r="AA191" i="20"/>
  <c r="Z191" i="20"/>
  <c r="Y191" i="20"/>
  <c r="X191" i="20"/>
  <c r="W191" i="20"/>
  <c r="V191" i="20"/>
  <c r="U191" i="20"/>
  <c r="T191" i="20"/>
  <c r="S191" i="20"/>
  <c r="R191" i="20"/>
  <c r="Q191" i="20"/>
  <c r="P191" i="20"/>
  <c r="O191" i="20"/>
  <c r="N191" i="20"/>
  <c r="C191" i="20"/>
  <c r="B191" i="20"/>
  <c r="AB190" i="20"/>
  <c r="AA190" i="20"/>
  <c r="Z190" i="20"/>
  <c r="Y190" i="20"/>
  <c r="X190" i="20"/>
  <c r="W190" i="20"/>
  <c r="V190" i="20"/>
  <c r="U190" i="20"/>
  <c r="T190" i="20"/>
  <c r="S190" i="20"/>
  <c r="R190" i="20"/>
  <c r="Q190" i="20"/>
  <c r="P190" i="20"/>
  <c r="O190" i="20"/>
  <c r="N190" i="20"/>
  <c r="C190" i="20"/>
  <c r="B190" i="20"/>
  <c r="AB189" i="20"/>
  <c r="AA189" i="20"/>
  <c r="Z189" i="20"/>
  <c r="Y189" i="20"/>
  <c r="X189" i="20"/>
  <c r="W189" i="20"/>
  <c r="V189" i="20"/>
  <c r="U189" i="20"/>
  <c r="T189" i="20"/>
  <c r="S189" i="20"/>
  <c r="R189" i="20"/>
  <c r="Q189" i="20"/>
  <c r="P189" i="20"/>
  <c r="O189" i="20"/>
  <c r="N189" i="20"/>
  <c r="C189" i="20"/>
  <c r="B189" i="20"/>
  <c r="AB188" i="20"/>
  <c r="V188" i="20"/>
  <c r="U188" i="20"/>
  <c r="T188" i="20"/>
  <c r="S188" i="20"/>
  <c r="R188" i="20"/>
  <c r="Q188" i="20"/>
  <c r="P188" i="20"/>
  <c r="O188" i="20"/>
  <c r="N188" i="20"/>
  <c r="L188" i="20"/>
  <c r="C188" i="20"/>
  <c r="B188" i="20"/>
  <c r="AB187" i="20"/>
  <c r="AA187" i="20"/>
  <c r="Z187" i="20"/>
  <c r="Y187" i="20"/>
  <c r="X187" i="20"/>
  <c r="W187" i="20"/>
  <c r="V187" i="20"/>
  <c r="U187" i="20"/>
  <c r="T187" i="20"/>
  <c r="S187" i="20"/>
  <c r="R187" i="20"/>
  <c r="Q187" i="20"/>
  <c r="P187" i="20"/>
  <c r="O187" i="20"/>
  <c r="N187" i="20"/>
  <c r="C187" i="20"/>
  <c r="B187" i="20"/>
  <c r="AB186" i="20"/>
  <c r="V186" i="20"/>
  <c r="U186" i="20"/>
  <c r="T186" i="20"/>
  <c r="S186" i="20"/>
  <c r="R186" i="20"/>
  <c r="Q186" i="20"/>
  <c r="P186" i="20"/>
  <c r="O186" i="20"/>
  <c r="N186" i="20"/>
  <c r="L186" i="20"/>
  <c r="C186" i="20"/>
  <c r="B186" i="20"/>
  <c r="AB185" i="20"/>
  <c r="AA185" i="20"/>
  <c r="Z185" i="20"/>
  <c r="Y185" i="20"/>
  <c r="X185" i="20"/>
  <c r="W185" i="20"/>
  <c r="V185" i="20"/>
  <c r="U185" i="20"/>
  <c r="T185" i="20"/>
  <c r="S185" i="20"/>
  <c r="R185" i="20"/>
  <c r="Q185" i="20"/>
  <c r="P185" i="20"/>
  <c r="O185" i="20"/>
  <c r="N185" i="20"/>
  <c r="C185" i="20"/>
  <c r="B185" i="20"/>
  <c r="AB184" i="20"/>
  <c r="AA184" i="20"/>
  <c r="Z184" i="20"/>
  <c r="Y184" i="20"/>
  <c r="X184" i="20"/>
  <c r="W184" i="20"/>
  <c r="V184" i="20"/>
  <c r="U184" i="20"/>
  <c r="T184" i="20"/>
  <c r="S184" i="20"/>
  <c r="R184" i="20"/>
  <c r="Q184" i="20"/>
  <c r="P184" i="20"/>
  <c r="O184" i="20"/>
  <c r="N184" i="20"/>
  <c r="C184" i="20"/>
  <c r="B184" i="20"/>
  <c r="AB183" i="20"/>
  <c r="V183" i="20"/>
  <c r="U183" i="20"/>
  <c r="T183" i="20"/>
  <c r="S183" i="20"/>
  <c r="R183" i="20"/>
  <c r="Q183" i="20"/>
  <c r="P183" i="20"/>
  <c r="O183" i="20"/>
  <c r="N183" i="20"/>
  <c r="L183" i="20"/>
  <c r="C183" i="20"/>
  <c r="B183" i="20"/>
  <c r="AB182" i="20"/>
  <c r="AA182" i="20"/>
  <c r="Z182" i="20"/>
  <c r="Y182" i="20"/>
  <c r="X182" i="20"/>
  <c r="W182" i="20"/>
  <c r="V182" i="20"/>
  <c r="U182" i="20"/>
  <c r="T182" i="20"/>
  <c r="S182" i="20"/>
  <c r="R182" i="20"/>
  <c r="Q182" i="20"/>
  <c r="P182" i="20"/>
  <c r="O182" i="20"/>
  <c r="N182" i="20"/>
  <c r="C182" i="20"/>
  <c r="B182" i="20"/>
  <c r="AB181" i="20"/>
  <c r="V181" i="20"/>
  <c r="U181" i="20"/>
  <c r="T181" i="20"/>
  <c r="R181" i="20"/>
  <c r="Q181" i="20"/>
  <c r="P181" i="20"/>
  <c r="O181" i="20"/>
  <c r="N181" i="20"/>
  <c r="L181" i="20"/>
  <c r="S181" i="20" s="1"/>
  <c r="C181" i="20"/>
  <c r="B181" i="20"/>
  <c r="AB180" i="20"/>
  <c r="AA180" i="20"/>
  <c r="Z180" i="20"/>
  <c r="Y180" i="20"/>
  <c r="X180" i="20"/>
  <c r="W180" i="20"/>
  <c r="V180" i="20"/>
  <c r="U180" i="20"/>
  <c r="T180" i="20"/>
  <c r="S180" i="20"/>
  <c r="R180" i="20"/>
  <c r="Q180" i="20"/>
  <c r="P180" i="20"/>
  <c r="O180" i="20"/>
  <c r="N180" i="20"/>
  <c r="C180" i="20"/>
  <c r="B180" i="20"/>
  <c r="AB179" i="20"/>
  <c r="AA179" i="20"/>
  <c r="Z179" i="20"/>
  <c r="Y179" i="20"/>
  <c r="X179" i="20"/>
  <c r="W179" i="20"/>
  <c r="V179" i="20"/>
  <c r="U179" i="20"/>
  <c r="T179" i="20"/>
  <c r="S179" i="20"/>
  <c r="R179" i="20"/>
  <c r="Q179" i="20"/>
  <c r="P179" i="20"/>
  <c r="O179" i="20"/>
  <c r="N179" i="20"/>
  <c r="C179" i="20"/>
  <c r="B179" i="20"/>
  <c r="AB178" i="20"/>
  <c r="V178" i="20"/>
  <c r="U178" i="20"/>
  <c r="T178" i="20"/>
  <c r="S178" i="20"/>
  <c r="R178" i="20"/>
  <c r="Q178" i="20"/>
  <c r="P178" i="20"/>
  <c r="O178" i="20"/>
  <c r="N178" i="20"/>
  <c r="L178" i="20"/>
  <c r="C178" i="20"/>
  <c r="B178" i="20"/>
  <c r="AB177" i="20"/>
  <c r="AA177" i="20"/>
  <c r="Z177" i="20"/>
  <c r="Y177" i="20"/>
  <c r="X177" i="20"/>
  <c r="W177" i="20"/>
  <c r="V177" i="20"/>
  <c r="U177" i="20"/>
  <c r="T177" i="20"/>
  <c r="S177" i="20"/>
  <c r="R177" i="20"/>
  <c r="Q177" i="20"/>
  <c r="P177" i="20"/>
  <c r="O177" i="20"/>
  <c r="N177" i="20"/>
  <c r="C177" i="20"/>
  <c r="B177" i="20"/>
  <c r="AB176" i="20"/>
  <c r="AA176" i="20"/>
  <c r="Z176" i="20"/>
  <c r="Y176" i="20"/>
  <c r="X176" i="20"/>
  <c r="W176" i="20"/>
  <c r="V176" i="20"/>
  <c r="U176" i="20"/>
  <c r="T176" i="20"/>
  <c r="S176" i="20"/>
  <c r="R176" i="20"/>
  <c r="Q176" i="20"/>
  <c r="P176" i="20"/>
  <c r="O176" i="20"/>
  <c r="N176" i="20"/>
  <c r="C176" i="20"/>
  <c r="B176" i="20"/>
  <c r="AB175" i="20"/>
  <c r="V175" i="20"/>
  <c r="U175" i="20"/>
  <c r="T175" i="20"/>
  <c r="S175" i="20"/>
  <c r="R175" i="20"/>
  <c r="Q175" i="20"/>
  <c r="P175" i="20"/>
  <c r="O175" i="20"/>
  <c r="N175" i="20"/>
  <c r="L175" i="20"/>
  <c r="C175" i="20"/>
  <c r="B175" i="20"/>
  <c r="AB174" i="20"/>
  <c r="AA174" i="20"/>
  <c r="Z174" i="20"/>
  <c r="Y174" i="20"/>
  <c r="X174" i="20"/>
  <c r="W174" i="20"/>
  <c r="V174" i="20"/>
  <c r="U174" i="20"/>
  <c r="T174" i="20"/>
  <c r="S174" i="20"/>
  <c r="R174" i="20"/>
  <c r="Q174" i="20"/>
  <c r="P174" i="20"/>
  <c r="O174" i="20"/>
  <c r="N174" i="20"/>
  <c r="C174" i="20"/>
  <c r="B174" i="20"/>
  <c r="AB173" i="20"/>
  <c r="V173" i="20"/>
  <c r="U173" i="20"/>
  <c r="T173" i="20"/>
  <c r="S173" i="20"/>
  <c r="R173" i="20"/>
  <c r="Q173" i="20"/>
  <c r="P173" i="20"/>
  <c r="O173" i="20"/>
  <c r="N173" i="20"/>
  <c r="L173" i="20"/>
  <c r="C173" i="20"/>
  <c r="B173" i="20"/>
  <c r="AB172" i="20"/>
  <c r="AA172" i="20"/>
  <c r="Z172" i="20"/>
  <c r="Y172" i="20"/>
  <c r="X172" i="20"/>
  <c r="W172" i="20"/>
  <c r="V172" i="20"/>
  <c r="U172" i="20"/>
  <c r="T172" i="20"/>
  <c r="S172" i="20"/>
  <c r="R172" i="20"/>
  <c r="Q172" i="20"/>
  <c r="P172" i="20"/>
  <c r="O172" i="20"/>
  <c r="N172" i="20"/>
  <c r="C172" i="20"/>
  <c r="B172" i="20"/>
  <c r="AB171" i="20"/>
  <c r="AA171" i="20"/>
  <c r="Z171" i="20"/>
  <c r="Y171" i="20"/>
  <c r="X171" i="20"/>
  <c r="W171" i="20"/>
  <c r="V171" i="20"/>
  <c r="U171" i="20"/>
  <c r="T171" i="20"/>
  <c r="S171" i="20"/>
  <c r="R171" i="20"/>
  <c r="Q171" i="20"/>
  <c r="P171" i="20"/>
  <c r="O171" i="20"/>
  <c r="N171" i="20"/>
  <c r="C171" i="20"/>
  <c r="B171" i="20"/>
  <c r="AB170" i="20"/>
  <c r="AA170" i="20"/>
  <c r="Z170" i="20"/>
  <c r="Y170" i="20"/>
  <c r="X170" i="20"/>
  <c r="W170" i="20"/>
  <c r="V170" i="20"/>
  <c r="U170" i="20"/>
  <c r="T170" i="20"/>
  <c r="S170" i="20"/>
  <c r="R170" i="20"/>
  <c r="Q170" i="20"/>
  <c r="P170" i="20"/>
  <c r="O170" i="20"/>
  <c r="N170" i="20"/>
  <c r="C170" i="20"/>
  <c r="B170" i="20"/>
  <c r="AB169" i="20"/>
  <c r="AA169" i="20"/>
  <c r="Z169" i="20"/>
  <c r="Y169" i="20"/>
  <c r="X169" i="20"/>
  <c r="W169" i="20"/>
  <c r="V169" i="20"/>
  <c r="U169" i="20"/>
  <c r="T169" i="20"/>
  <c r="S169" i="20"/>
  <c r="R169" i="20"/>
  <c r="Q169" i="20"/>
  <c r="P169" i="20"/>
  <c r="O169" i="20"/>
  <c r="N169" i="20"/>
  <c r="C169" i="20"/>
  <c r="B169" i="20"/>
  <c r="AB168" i="20"/>
  <c r="V168" i="20"/>
  <c r="U168" i="20"/>
  <c r="T168" i="20"/>
  <c r="S168" i="20"/>
  <c r="R168" i="20"/>
  <c r="Q168" i="20"/>
  <c r="P168" i="20"/>
  <c r="O168" i="20"/>
  <c r="N168" i="20"/>
  <c r="L168" i="20"/>
  <c r="C168" i="20"/>
  <c r="B168" i="20"/>
  <c r="AB167" i="20"/>
  <c r="V167" i="20"/>
  <c r="U167" i="20"/>
  <c r="T167" i="20"/>
  <c r="S167" i="20"/>
  <c r="R167" i="20"/>
  <c r="Q167" i="20"/>
  <c r="P167" i="20"/>
  <c r="O167" i="20"/>
  <c r="N167" i="20"/>
  <c r="L167" i="20"/>
  <c r="C167" i="20"/>
  <c r="B167" i="20"/>
  <c r="AB166" i="20"/>
  <c r="V166" i="20"/>
  <c r="U166" i="20"/>
  <c r="T166" i="20"/>
  <c r="S166" i="20"/>
  <c r="R166" i="20"/>
  <c r="Q166" i="20"/>
  <c r="P166" i="20"/>
  <c r="O166" i="20"/>
  <c r="N166" i="20"/>
  <c r="L166" i="20"/>
  <c r="C166" i="20"/>
  <c r="B166" i="20"/>
  <c r="AB165" i="20"/>
  <c r="V165" i="20"/>
  <c r="U165" i="20"/>
  <c r="T165" i="20"/>
  <c r="S165" i="20"/>
  <c r="R165" i="20"/>
  <c r="Q165" i="20"/>
  <c r="P165" i="20"/>
  <c r="O165" i="20"/>
  <c r="N165" i="20"/>
  <c r="L165" i="20"/>
  <c r="C165" i="20"/>
  <c r="B165" i="20"/>
  <c r="AB164" i="20"/>
  <c r="AA164" i="20"/>
  <c r="Z164" i="20"/>
  <c r="Y164" i="20"/>
  <c r="X164" i="20"/>
  <c r="W164" i="20"/>
  <c r="V164" i="20"/>
  <c r="U164" i="20"/>
  <c r="T164" i="20"/>
  <c r="S164" i="20"/>
  <c r="R164" i="20"/>
  <c r="Q164" i="20"/>
  <c r="P164" i="20"/>
  <c r="O164" i="20"/>
  <c r="N164" i="20"/>
  <c r="C164" i="20"/>
  <c r="B164" i="20"/>
  <c r="AB163" i="20"/>
  <c r="AA163" i="20"/>
  <c r="Z163" i="20"/>
  <c r="Y163" i="20"/>
  <c r="X163" i="20"/>
  <c r="W163" i="20"/>
  <c r="V163" i="20"/>
  <c r="U163" i="20"/>
  <c r="T163" i="20"/>
  <c r="S163" i="20"/>
  <c r="R163" i="20"/>
  <c r="Q163" i="20"/>
  <c r="P163" i="20"/>
  <c r="O163" i="20"/>
  <c r="N163" i="20"/>
  <c r="C163" i="20"/>
  <c r="B163" i="20"/>
  <c r="AB162" i="20"/>
  <c r="V162" i="20"/>
  <c r="U162" i="20"/>
  <c r="T162" i="20"/>
  <c r="S162" i="20"/>
  <c r="R162" i="20"/>
  <c r="Q162" i="20"/>
  <c r="P162" i="20"/>
  <c r="O162" i="20"/>
  <c r="N162" i="20"/>
  <c r="L162" i="20"/>
  <c r="C162" i="20"/>
  <c r="B162" i="20"/>
  <c r="AB161" i="20"/>
  <c r="AA161" i="20"/>
  <c r="Z161" i="20"/>
  <c r="Y161" i="20"/>
  <c r="X161" i="20"/>
  <c r="W161" i="20"/>
  <c r="V161" i="20"/>
  <c r="U161" i="20"/>
  <c r="T161" i="20"/>
  <c r="S161" i="20"/>
  <c r="R161" i="20"/>
  <c r="Q161" i="20"/>
  <c r="P161" i="20"/>
  <c r="O161" i="20"/>
  <c r="N161" i="20"/>
  <c r="C161" i="20"/>
  <c r="B161" i="20"/>
  <c r="AB160" i="20"/>
  <c r="AA160" i="20"/>
  <c r="Z160" i="20"/>
  <c r="Y160" i="20"/>
  <c r="X160" i="20"/>
  <c r="W160" i="20"/>
  <c r="V160" i="20"/>
  <c r="U160" i="20"/>
  <c r="T160" i="20"/>
  <c r="S160" i="20"/>
  <c r="R160" i="20"/>
  <c r="Q160" i="20"/>
  <c r="P160" i="20"/>
  <c r="O160" i="20"/>
  <c r="N160" i="20"/>
  <c r="C160" i="20"/>
  <c r="B160" i="20"/>
  <c r="AB159" i="20"/>
  <c r="AA159" i="20"/>
  <c r="Z159" i="20"/>
  <c r="Y159" i="20"/>
  <c r="X159" i="20"/>
  <c r="W159" i="20"/>
  <c r="V159" i="20"/>
  <c r="U159" i="20"/>
  <c r="T159" i="20"/>
  <c r="S159" i="20"/>
  <c r="R159" i="20"/>
  <c r="Q159" i="20"/>
  <c r="P159" i="20"/>
  <c r="O159" i="20"/>
  <c r="N159" i="20"/>
  <c r="C159" i="20"/>
  <c r="B159" i="20"/>
  <c r="AB158" i="20"/>
  <c r="AA158" i="20"/>
  <c r="Z158" i="20"/>
  <c r="Y158" i="20"/>
  <c r="X158" i="20"/>
  <c r="W158" i="20"/>
  <c r="V158" i="20"/>
  <c r="U158" i="20"/>
  <c r="T158" i="20"/>
  <c r="S158" i="20"/>
  <c r="R158" i="20"/>
  <c r="Q158" i="20"/>
  <c r="P158" i="20"/>
  <c r="O158" i="20"/>
  <c r="N158" i="20"/>
  <c r="C158" i="20"/>
  <c r="B158" i="20"/>
  <c r="AB157" i="20"/>
  <c r="AA157" i="20"/>
  <c r="Z157" i="20"/>
  <c r="Y157" i="20"/>
  <c r="X157" i="20"/>
  <c r="W157" i="20"/>
  <c r="V157" i="20"/>
  <c r="U157" i="20"/>
  <c r="T157" i="20"/>
  <c r="S157" i="20"/>
  <c r="R157" i="20"/>
  <c r="Q157" i="20"/>
  <c r="P157" i="20"/>
  <c r="O157" i="20"/>
  <c r="N157" i="20"/>
  <c r="C157" i="20"/>
  <c r="B157" i="20"/>
  <c r="AB156" i="20"/>
  <c r="V156" i="20"/>
  <c r="U156" i="20"/>
  <c r="T156" i="20"/>
  <c r="S156" i="20"/>
  <c r="R156" i="20"/>
  <c r="Q156" i="20"/>
  <c r="P156" i="20"/>
  <c r="O156" i="20"/>
  <c r="N156" i="20"/>
  <c r="L156" i="20"/>
  <c r="C156" i="20"/>
  <c r="B156" i="20"/>
  <c r="AB155" i="20"/>
  <c r="AA155" i="20"/>
  <c r="Z155" i="20"/>
  <c r="Y155" i="20"/>
  <c r="X155" i="20"/>
  <c r="W155" i="20"/>
  <c r="V155" i="20"/>
  <c r="U155" i="20"/>
  <c r="T155" i="20"/>
  <c r="S155" i="20"/>
  <c r="R155" i="20"/>
  <c r="Q155" i="20"/>
  <c r="P155" i="20"/>
  <c r="O155" i="20"/>
  <c r="N155" i="20"/>
  <c r="C155" i="20"/>
  <c r="B155" i="20"/>
  <c r="AB154" i="20"/>
  <c r="AA154" i="20"/>
  <c r="Z154" i="20"/>
  <c r="Y154" i="20"/>
  <c r="X154" i="20"/>
  <c r="W154" i="20"/>
  <c r="V154" i="20"/>
  <c r="U154" i="20"/>
  <c r="T154" i="20"/>
  <c r="S154" i="20"/>
  <c r="R154" i="20"/>
  <c r="Q154" i="20"/>
  <c r="P154" i="20"/>
  <c r="O154" i="20"/>
  <c r="N154" i="20"/>
  <c r="C154" i="20"/>
  <c r="B154" i="20"/>
  <c r="AB153" i="20"/>
  <c r="AA153" i="20"/>
  <c r="Z153" i="20"/>
  <c r="Y153" i="20"/>
  <c r="X153" i="20"/>
  <c r="W153" i="20"/>
  <c r="V153" i="20"/>
  <c r="U153" i="20"/>
  <c r="T153" i="20"/>
  <c r="S153" i="20"/>
  <c r="R153" i="20"/>
  <c r="Q153" i="20"/>
  <c r="P153" i="20"/>
  <c r="O153" i="20"/>
  <c r="N153" i="20"/>
  <c r="C153" i="20"/>
  <c r="B153" i="20"/>
  <c r="AB152" i="20"/>
  <c r="AA152" i="20"/>
  <c r="Z152" i="20"/>
  <c r="Y152" i="20"/>
  <c r="X152" i="20"/>
  <c r="W152" i="20"/>
  <c r="V152" i="20"/>
  <c r="U152" i="20"/>
  <c r="T152" i="20"/>
  <c r="S152" i="20"/>
  <c r="R152" i="20"/>
  <c r="Q152" i="20"/>
  <c r="P152" i="20"/>
  <c r="O152" i="20"/>
  <c r="N152" i="20"/>
  <c r="C152" i="20"/>
  <c r="B152" i="20"/>
  <c r="AB151" i="20"/>
  <c r="AA151" i="20"/>
  <c r="Z151" i="20"/>
  <c r="Y151" i="20"/>
  <c r="X151" i="20"/>
  <c r="W151" i="20"/>
  <c r="V151" i="20"/>
  <c r="U151" i="20"/>
  <c r="T151" i="20"/>
  <c r="S151" i="20"/>
  <c r="R151" i="20"/>
  <c r="Q151" i="20"/>
  <c r="P151" i="20"/>
  <c r="O151" i="20"/>
  <c r="N151" i="20"/>
  <c r="C151" i="20"/>
  <c r="B151" i="20"/>
  <c r="AB150" i="20"/>
  <c r="V150" i="20"/>
  <c r="U150" i="20"/>
  <c r="T150" i="20"/>
  <c r="S150" i="20"/>
  <c r="R150" i="20"/>
  <c r="Q150" i="20"/>
  <c r="P150" i="20"/>
  <c r="O150" i="20"/>
  <c r="N150" i="20"/>
  <c r="L150" i="20"/>
  <c r="C150" i="20"/>
  <c r="B150" i="20"/>
  <c r="AB149" i="20"/>
  <c r="AA149" i="20"/>
  <c r="Z149" i="20"/>
  <c r="Y149" i="20"/>
  <c r="X149" i="20"/>
  <c r="W149" i="20"/>
  <c r="V149" i="20"/>
  <c r="U149" i="20"/>
  <c r="T149" i="20"/>
  <c r="S149" i="20"/>
  <c r="R149" i="20"/>
  <c r="Q149" i="20"/>
  <c r="P149" i="20"/>
  <c r="O149" i="20"/>
  <c r="N149" i="20"/>
  <c r="C149" i="20"/>
  <c r="B149" i="20"/>
  <c r="AB148" i="20"/>
  <c r="AA148" i="20"/>
  <c r="Z148" i="20"/>
  <c r="Y148" i="20"/>
  <c r="X148" i="20"/>
  <c r="W148" i="20"/>
  <c r="V148" i="20"/>
  <c r="U148" i="20"/>
  <c r="T148" i="20"/>
  <c r="S148" i="20"/>
  <c r="R148" i="20"/>
  <c r="Q148" i="20"/>
  <c r="P148" i="20"/>
  <c r="O148" i="20"/>
  <c r="N148" i="20"/>
  <c r="C148" i="20"/>
  <c r="B148" i="20"/>
  <c r="AB147" i="20"/>
  <c r="AA147" i="20"/>
  <c r="Z147" i="20"/>
  <c r="Y147" i="20"/>
  <c r="X147" i="20"/>
  <c r="W147" i="20"/>
  <c r="V147" i="20"/>
  <c r="U147" i="20"/>
  <c r="T147" i="20"/>
  <c r="S147" i="20"/>
  <c r="R147" i="20"/>
  <c r="Q147" i="20"/>
  <c r="P147" i="20"/>
  <c r="O147" i="20"/>
  <c r="N147" i="20"/>
  <c r="C147" i="20"/>
  <c r="B147" i="20"/>
  <c r="AB146" i="20"/>
  <c r="AA146" i="20"/>
  <c r="Z146" i="20"/>
  <c r="Y146" i="20"/>
  <c r="X146" i="20"/>
  <c r="W146" i="20"/>
  <c r="V146" i="20"/>
  <c r="U146" i="20"/>
  <c r="T146" i="20"/>
  <c r="S146" i="20"/>
  <c r="R146" i="20"/>
  <c r="Q146" i="20"/>
  <c r="P146" i="20"/>
  <c r="O146" i="20"/>
  <c r="N146" i="20"/>
  <c r="C146" i="20"/>
  <c r="B146" i="20"/>
  <c r="AB145" i="20"/>
  <c r="AA145" i="20"/>
  <c r="Z145" i="20"/>
  <c r="Y145" i="20"/>
  <c r="X145" i="20"/>
  <c r="W145" i="20"/>
  <c r="V145" i="20"/>
  <c r="U145" i="20"/>
  <c r="T145" i="20"/>
  <c r="S145" i="20"/>
  <c r="R145" i="20"/>
  <c r="Q145" i="20"/>
  <c r="P145" i="20"/>
  <c r="O145" i="20"/>
  <c r="N145" i="20"/>
  <c r="C145" i="20"/>
  <c r="B145" i="20"/>
  <c r="AB144" i="20"/>
  <c r="AA144" i="20"/>
  <c r="Z144" i="20"/>
  <c r="Y144" i="20"/>
  <c r="X144" i="20"/>
  <c r="W144" i="20"/>
  <c r="V144" i="20"/>
  <c r="U144" i="20"/>
  <c r="T144" i="20"/>
  <c r="S144" i="20"/>
  <c r="R144" i="20"/>
  <c r="Q144" i="20"/>
  <c r="P144" i="20"/>
  <c r="O144" i="20"/>
  <c r="N144" i="20"/>
  <c r="C144" i="20"/>
  <c r="B144" i="20"/>
  <c r="AB143" i="20"/>
  <c r="V143" i="20"/>
  <c r="U143" i="20"/>
  <c r="T143" i="20"/>
  <c r="S143" i="20"/>
  <c r="R143" i="20"/>
  <c r="Q143" i="20"/>
  <c r="P143" i="20"/>
  <c r="O143" i="20"/>
  <c r="N143" i="20"/>
  <c r="L143" i="20"/>
  <c r="C143" i="20"/>
  <c r="B143" i="20"/>
  <c r="AB142" i="20"/>
  <c r="V142" i="20"/>
  <c r="U142" i="20"/>
  <c r="T142" i="20"/>
  <c r="R142" i="20"/>
  <c r="Q142" i="20"/>
  <c r="P142" i="20"/>
  <c r="O142" i="20"/>
  <c r="N142" i="20"/>
  <c r="L142" i="20"/>
  <c r="S142" i="20" s="1"/>
  <c r="C142" i="20"/>
  <c r="B142" i="20"/>
  <c r="AB141" i="20"/>
  <c r="V141" i="20"/>
  <c r="U141" i="20"/>
  <c r="T141" i="20"/>
  <c r="R141" i="20"/>
  <c r="Q141" i="20"/>
  <c r="P141" i="20"/>
  <c r="O141" i="20"/>
  <c r="N141" i="20"/>
  <c r="L141" i="20"/>
  <c r="S141" i="20" s="1"/>
  <c r="C141" i="20"/>
  <c r="B141" i="20"/>
  <c r="AB140" i="20"/>
  <c r="V140" i="20"/>
  <c r="U140" i="20"/>
  <c r="T140" i="20"/>
  <c r="S140" i="20"/>
  <c r="R140" i="20"/>
  <c r="Q140" i="20"/>
  <c r="P140" i="20"/>
  <c r="O140" i="20"/>
  <c r="N140" i="20"/>
  <c r="L140" i="20"/>
  <c r="C140" i="20"/>
  <c r="B140" i="20"/>
  <c r="AB139" i="20"/>
  <c r="V139" i="20"/>
  <c r="U139" i="20"/>
  <c r="T139" i="20"/>
  <c r="S139" i="20"/>
  <c r="R139" i="20"/>
  <c r="Q139" i="20"/>
  <c r="P139" i="20"/>
  <c r="O139" i="20"/>
  <c r="N139" i="20"/>
  <c r="L139" i="20"/>
  <c r="C139" i="20"/>
  <c r="B139" i="20"/>
  <c r="AB138" i="20"/>
  <c r="V138" i="20"/>
  <c r="U138" i="20"/>
  <c r="T138" i="20"/>
  <c r="S138" i="20"/>
  <c r="R138" i="20"/>
  <c r="Q138" i="20"/>
  <c r="P138" i="20"/>
  <c r="O138" i="20"/>
  <c r="N138" i="20"/>
  <c r="L138" i="20"/>
  <c r="C138" i="20"/>
  <c r="B138" i="20"/>
  <c r="AB137" i="20"/>
  <c r="AA137" i="20"/>
  <c r="Z137" i="20"/>
  <c r="Y137" i="20"/>
  <c r="X137" i="20"/>
  <c r="W137" i="20"/>
  <c r="V137" i="20"/>
  <c r="U137" i="20"/>
  <c r="T137" i="20"/>
  <c r="S137" i="20"/>
  <c r="R137" i="20"/>
  <c r="Q137" i="20"/>
  <c r="P137" i="20"/>
  <c r="O137" i="20"/>
  <c r="N137" i="20"/>
  <c r="C137" i="20"/>
  <c r="B137" i="20"/>
  <c r="AB136" i="20"/>
  <c r="AA136" i="20"/>
  <c r="Z136" i="20"/>
  <c r="Y136" i="20"/>
  <c r="X136" i="20"/>
  <c r="W136" i="20"/>
  <c r="V136" i="20"/>
  <c r="U136" i="20"/>
  <c r="T136" i="20"/>
  <c r="S136" i="20"/>
  <c r="R136" i="20"/>
  <c r="Q136" i="20"/>
  <c r="P136" i="20"/>
  <c r="O136" i="20"/>
  <c r="N136" i="20"/>
  <c r="C136" i="20"/>
  <c r="B136" i="20"/>
  <c r="AB135" i="20"/>
  <c r="V135" i="20"/>
  <c r="U135" i="20"/>
  <c r="T135" i="20"/>
  <c r="R135" i="20"/>
  <c r="Q135" i="20"/>
  <c r="P135" i="20"/>
  <c r="O135" i="20"/>
  <c r="N135" i="20"/>
  <c r="L135" i="20"/>
  <c r="S135" i="20" s="1"/>
  <c r="C135" i="20"/>
  <c r="B135" i="20"/>
  <c r="AB134" i="20"/>
  <c r="V134" i="20"/>
  <c r="U134" i="20"/>
  <c r="T134" i="20"/>
  <c r="S134" i="20"/>
  <c r="R134" i="20"/>
  <c r="Q134" i="20"/>
  <c r="P134" i="20"/>
  <c r="O134" i="20"/>
  <c r="N134" i="20"/>
  <c r="L134" i="20"/>
  <c r="C134" i="20"/>
  <c r="B134" i="20"/>
  <c r="AB133" i="20"/>
  <c r="V133" i="20"/>
  <c r="U133" i="20"/>
  <c r="T133" i="20"/>
  <c r="S133" i="20"/>
  <c r="R133" i="20"/>
  <c r="Q133" i="20"/>
  <c r="P133" i="20"/>
  <c r="O133" i="20"/>
  <c r="N133" i="20"/>
  <c r="L133" i="20"/>
  <c r="C133" i="20"/>
  <c r="B133" i="20"/>
  <c r="AB132" i="20"/>
  <c r="AA132" i="20"/>
  <c r="Z132" i="20"/>
  <c r="Y132" i="20"/>
  <c r="X132" i="20"/>
  <c r="W132" i="20"/>
  <c r="V132" i="20"/>
  <c r="U132" i="20"/>
  <c r="T132" i="20"/>
  <c r="S132" i="20"/>
  <c r="R132" i="20"/>
  <c r="Q132" i="20"/>
  <c r="P132" i="20"/>
  <c r="O132" i="20"/>
  <c r="N132" i="20"/>
  <c r="C132" i="20"/>
  <c r="B132" i="20"/>
  <c r="AB131" i="20"/>
  <c r="V131" i="20"/>
  <c r="U131" i="20"/>
  <c r="T131" i="20"/>
  <c r="S131" i="20"/>
  <c r="R131" i="20"/>
  <c r="Q131" i="20"/>
  <c r="P131" i="20"/>
  <c r="O131" i="20"/>
  <c r="N131" i="20"/>
  <c r="L131" i="20"/>
  <c r="C131" i="20"/>
  <c r="B131" i="20"/>
  <c r="AB130" i="20"/>
  <c r="AA130" i="20"/>
  <c r="Z130" i="20"/>
  <c r="Y130" i="20"/>
  <c r="X130" i="20"/>
  <c r="W130" i="20"/>
  <c r="V130" i="20"/>
  <c r="U130" i="20"/>
  <c r="T130" i="20"/>
  <c r="S130" i="20"/>
  <c r="R130" i="20"/>
  <c r="Q130" i="20"/>
  <c r="P130" i="20"/>
  <c r="O130" i="20"/>
  <c r="N130" i="20"/>
  <c r="C130" i="20"/>
  <c r="B130" i="20"/>
  <c r="AB129" i="20"/>
  <c r="AA129" i="20"/>
  <c r="Z129" i="20"/>
  <c r="Y129" i="20"/>
  <c r="X129" i="20"/>
  <c r="W129" i="20"/>
  <c r="V129" i="20"/>
  <c r="U129" i="20"/>
  <c r="T129" i="20"/>
  <c r="S129" i="20"/>
  <c r="R129" i="20"/>
  <c r="Q129" i="20"/>
  <c r="P129" i="20"/>
  <c r="O129" i="20"/>
  <c r="N129" i="20"/>
  <c r="C129" i="20"/>
  <c r="B129" i="20"/>
  <c r="AB128" i="20"/>
  <c r="AA128" i="20"/>
  <c r="Z128" i="20"/>
  <c r="Y128" i="20"/>
  <c r="X128" i="20"/>
  <c r="W128" i="20"/>
  <c r="V128" i="20"/>
  <c r="U128" i="20"/>
  <c r="T128" i="20"/>
  <c r="S128" i="20"/>
  <c r="R128" i="20"/>
  <c r="Q128" i="20"/>
  <c r="P128" i="20"/>
  <c r="O128" i="20"/>
  <c r="N128" i="20"/>
  <c r="C128" i="20"/>
  <c r="B128" i="20"/>
  <c r="AB127" i="20"/>
  <c r="AA127" i="20"/>
  <c r="Z127" i="20"/>
  <c r="Y127" i="20"/>
  <c r="X127" i="20"/>
  <c r="W127" i="20"/>
  <c r="V127" i="20"/>
  <c r="U127" i="20"/>
  <c r="T127" i="20"/>
  <c r="S127" i="20"/>
  <c r="R127" i="20"/>
  <c r="Q127" i="20"/>
  <c r="P127" i="20"/>
  <c r="O127" i="20"/>
  <c r="N127" i="20"/>
  <c r="C127" i="20"/>
  <c r="B127" i="20"/>
  <c r="AB126" i="20"/>
  <c r="AA126" i="20"/>
  <c r="Z126" i="20"/>
  <c r="Y126" i="20"/>
  <c r="X126" i="20"/>
  <c r="W126" i="20"/>
  <c r="V126" i="20"/>
  <c r="U126" i="20"/>
  <c r="T126" i="20"/>
  <c r="S126" i="20"/>
  <c r="R126" i="20"/>
  <c r="Q126" i="20"/>
  <c r="P126" i="20"/>
  <c r="O126" i="20"/>
  <c r="N126" i="20"/>
  <c r="C126" i="20"/>
  <c r="B126" i="20"/>
  <c r="AB125" i="20"/>
  <c r="V125" i="20"/>
  <c r="U125" i="20"/>
  <c r="T125" i="20"/>
  <c r="S125" i="20"/>
  <c r="R125" i="20"/>
  <c r="Q125" i="20"/>
  <c r="P125" i="20"/>
  <c r="O125" i="20"/>
  <c r="N125" i="20"/>
  <c r="L125" i="20"/>
  <c r="C125" i="20"/>
  <c r="B125" i="20"/>
  <c r="AB124" i="20"/>
  <c r="V124" i="20"/>
  <c r="U124" i="20"/>
  <c r="T124" i="20"/>
  <c r="S124" i="20"/>
  <c r="R124" i="20"/>
  <c r="Q124" i="20"/>
  <c r="P124" i="20"/>
  <c r="O124" i="20"/>
  <c r="N124" i="20"/>
  <c r="L124" i="20"/>
  <c r="C124" i="20"/>
  <c r="B124" i="20"/>
  <c r="AB123" i="20"/>
  <c r="AA123" i="20"/>
  <c r="Z123" i="20"/>
  <c r="Y123" i="20"/>
  <c r="X123" i="20"/>
  <c r="W123" i="20"/>
  <c r="V123" i="20"/>
  <c r="U123" i="20"/>
  <c r="T123" i="20"/>
  <c r="S123" i="20"/>
  <c r="R123" i="20"/>
  <c r="Q123" i="20"/>
  <c r="P123" i="20"/>
  <c r="O123" i="20"/>
  <c r="N123" i="20"/>
  <c r="C123" i="20"/>
  <c r="B123" i="20"/>
  <c r="AB122" i="20"/>
  <c r="V122" i="20"/>
  <c r="U122" i="20"/>
  <c r="T122" i="20"/>
  <c r="S122" i="20"/>
  <c r="R122" i="20"/>
  <c r="Q122" i="20"/>
  <c r="P122" i="20"/>
  <c r="O122" i="20"/>
  <c r="N122" i="20"/>
  <c r="L122" i="20"/>
  <c r="C122" i="20"/>
  <c r="B122" i="20"/>
  <c r="AB121" i="20"/>
  <c r="AA121" i="20"/>
  <c r="Z121" i="20"/>
  <c r="Y121" i="20"/>
  <c r="X121" i="20"/>
  <c r="W121" i="20"/>
  <c r="V121" i="20"/>
  <c r="U121" i="20"/>
  <c r="T121" i="20"/>
  <c r="S121" i="20"/>
  <c r="R121" i="20"/>
  <c r="Q121" i="20"/>
  <c r="P121" i="20"/>
  <c r="O121" i="20"/>
  <c r="N121" i="20"/>
  <c r="C121" i="20"/>
  <c r="B121" i="20"/>
  <c r="AB120" i="20"/>
  <c r="V120" i="20"/>
  <c r="U120" i="20"/>
  <c r="T120" i="20"/>
  <c r="S120" i="20"/>
  <c r="R120" i="20"/>
  <c r="Q120" i="20"/>
  <c r="P120" i="20"/>
  <c r="O120" i="20"/>
  <c r="N120" i="20"/>
  <c r="L120" i="20"/>
  <c r="C120" i="20"/>
  <c r="B120" i="20"/>
  <c r="AB119" i="20"/>
  <c r="AA119" i="20"/>
  <c r="Z119" i="20"/>
  <c r="Y119" i="20"/>
  <c r="X119" i="20"/>
  <c r="W119" i="20"/>
  <c r="V119" i="20"/>
  <c r="U119" i="20"/>
  <c r="T119" i="20"/>
  <c r="S119" i="20"/>
  <c r="R119" i="20"/>
  <c r="Q119" i="20"/>
  <c r="P119" i="20"/>
  <c r="O119" i="20"/>
  <c r="N119" i="20"/>
  <c r="C119" i="20"/>
  <c r="B119" i="20"/>
  <c r="AB118" i="20"/>
  <c r="V118" i="20"/>
  <c r="U118" i="20"/>
  <c r="T118" i="20"/>
  <c r="S118" i="20"/>
  <c r="R118" i="20"/>
  <c r="Q118" i="20"/>
  <c r="P118" i="20"/>
  <c r="O118" i="20"/>
  <c r="N118" i="20"/>
  <c r="L118" i="20"/>
  <c r="C118" i="20"/>
  <c r="B118" i="20"/>
  <c r="AB117" i="20"/>
  <c r="V117" i="20"/>
  <c r="U117" i="20"/>
  <c r="T117" i="20"/>
  <c r="S117" i="20"/>
  <c r="R117" i="20"/>
  <c r="Q117" i="20"/>
  <c r="P117" i="20"/>
  <c r="O117" i="20"/>
  <c r="N117" i="20"/>
  <c r="L117" i="20"/>
  <c r="C117" i="20"/>
  <c r="B117" i="20"/>
  <c r="AB116" i="20"/>
  <c r="V116" i="20"/>
  <c r="U116" i="20"/>
  <c r="T116" i="20"/>
  <c r="S116" i="20"/>
  <c r="R116" i="20"/>
  <c r="Q116" i="20"/>
  <c r="P116" i="20"/>
  <c r="O116" i="20"/>
  <c r="N116" i="20"/>
  <c r="L116" i="20"/>
  <c r="C116" i="20"/>
  <c r="B116" i="20"/>
  <c r="AB115" i="20"/>
  <c r="V115" i="20"/>
  <c r="U115" i="20"/>
  <c r="T115" i="20"/>
  <c r="R115" i="20"/>
  <c r="Q115" i="20"/>
  <c r="P115" i="20"/>
  <c r="O115" i="20"/>
  <c r="N115" i="20"/>
  <c r="L115" i="20"/>
  <c r="S115" i="20" s="1"/>
  <c r="C115" i="20"/>
  <c r="B115" i="20"/>
  <c r="AB114" i="20"/>
  <c r="AA114" i="20"/>
  <c r="Z114" i="20"/>
  <c r="Y114" i="20"/>
  <c r="X114" i="20"/>
  <c r="W114" i="20"/>
  <c r="V114" i="20"/>
  <c r="U114" i="20"/>
  <c r="T114" i="20"/>
  <c r="S114" i="20"/>
  <c r="R114" i="20"/>
  <c r="Q114" i="20"/>
  <c r="P114" i="20"/>
  <c r="O114" i="20"/>
  <c r="N114" i="20"/>
  <c r="C114" i="20"/>
  <c r="B114" i="20"/>
  <c r="AB113" i="20"/>
  <c r="V113" i="20"/>
  <c r="U113" i="20"/>
  <c r="T113" i="20"/>
  <c r="R113" i="20"/>
  <c r="Q113" i="20"/>
  <c r="P113" i="20"/>
  <c r="O113" i="20"/>
  <c r="N113" i="20"/>
  <c r="L113" i="20"/>
  <c r="S113" i="20" s="1"/>
  <c r="C113" i="20"/>
  <c r="B113" i="20"/>
  <c r="AB112" i="20"/>
  <c r="AA112" i="20"/>
  <c r="Z112" i="20"/>
  <c r="Y112" i="20"/>
  <c r="X112" i="20"/>
  <c r="W112" i="20"/>
  <c r="V112" i="20"/>
  <c r="U112" i="20"/>
  <c r="T112" i="20"/>
  <c r="S112" i="20"/>
  <c r="R112" i="20"/>
  <c r="Q112" i="20"/>
  <c r="P112" i="20"/>
  <c r="O112" i="20"/>
  <c r="N112" i="20"/>
  <c r="C112" i="20"/>
  <c r="B112" i="20"/>
  <c r="AB111" i="20"/>
  <c r="AA111" i="20"/>
  <c r="Z111" i="20"/>
  <c r="Y111" i="20"/>
  <c r="X111" i="20"/>
  <c r="W111" i="20"/>
  <c r="V111" i="20"/>
  <c r="U111" i="20"/>
  <c r="T111" i="20"/>
  <c r="S111" i="20"/>
  <c r="R111" i="20"/>
  <c r="Q111" i="20"/>
  <c r="P111" i="20"/>
  <c r="O111" i="20"/>
  <c r="N111" i="20"/>
  <c r="C111" i="20"/>
  <c r="B111" i="20"/>
  <c r="AB110" i="20"/>
  <c r="AA110" i="20"/>
  <c r="Z110" i="20"/>
  <c r="Y110" i="20"/>
  <c r="X110" i="20"/>
  <c r="W110" i="20"/>
  <c r="V110" i="20"/>
  <c r="U110" i="20"/>
  <c r="T110" i="20"/>
  <c r="S110" i="20"/>
  <c r="R110" i="20"/>
  <c r="Q110" i="20"/>
  <c r="P110" i="20"/>
  <c r="O110" i="20"/>
  <c r="N110" i="20"/>
  <c r="C110" i="20"/>
  <c r="B110" i="20"/>
  <c r="AB109" i="20"/>
  <c r="AA109" i="20"/>
  <c r="Z109" i="20"/>
  <c r="Y109" i="20"/>
  <c r="X109" i="20"/>
  <c r="W109" i="20"/>
  <c r="V109" i="20"/>
  <c r="U109" i="20"/>
  <c r="T109" i="20"/>
  <c r="S109" i="20"/>
  <c r="R109" i="20"/>
  <c r="Q109" i="20"/>
  <c r="P109" i="20"/>
  <c r="O109" i="20"/>
  <c r="N109" i="20"/>
  <c r="C109" i="20"/>
  <c r="B109" i="20"/>
  <c r="AB108" i="20"/>
  <c r="AA108" i="20"/>
  <c r="Z108" i="20"/>
  <c r="Y108" i="20"/>
  <c r="X108" i="20"/>
  <c r="W108" i="20"/>
  <c r="V108" i="20"/>
  <c r="U108" i="20"/>
  <c r="T108" i="20"/>
  <c r="S108" i="20"/>
  <c r="R108" i="20"/>
  <c r="Q108" i="20"/>
  <c r="P108" i="20"/>
  <c r="O108" i="20"/>
  <c r="N108" i="20"/>
  <c r="C108" i="20"/>
  <c r="B108" i="20"/>
  <c r="AB107" i="20"/>
  <c r="AA107" i="20"/>
  <c r="Z107" i="20"/>
  <c r="Y107" i="20"/>
  <c r="X107" i="20"/>
  <c r="W107" i="20"/>
  <c r="V107" i="20"/>
  <c r="U107" i="20"/>
  <c r="T107" i="20"/>
  <c r="S107" i="20"/>
  <c r="R107" i="20"/>
  <c r="Q107" i="20"/>
  <c r="P107" i="20"/>
  <c r="O107" i="20"/>
  <c r="N107" i="20"/>
  <c r="C107" i="20"/>
  <c r="B107" i="20"/>
  <c r="AB106" i="20"/>
  <c r="V106" i="20"/>
  <c r="U106" i="20"/>
  <c r="T106" i="20"/>
  <c r="S106" i="20"/>
  <c r="R106" i="20"/>
  <c r="Q106" i="20"/>
  <c r="P106" i="20"/>
  <c r="O106" i="20"/>
  <c r="N106" i="20"/>
  <c r="L106" i="20"/>
  <c r="C106" i="20"/>
  <c r="B106" i="20"/>
  <c r="AB105" i="20"/>
  <c r="V105" i="20"/>
  <c r="U105" i="20"/>
  <c r="T105" i="20"/>
  <c r="S105" i="20"/>
  <c r="R105" i="20"/>
  <c r="Q105" i="20"/>
  <c r="P105" i="20"/>
  <c r="O105" i="20"/>
  <c r="N105" i="20"/>
  <c r="L105" i="20"/>
  <c r="C105" i="20"/>
  <c r="B105" i="20"/>
  <c r="AB104" i="20"/>
  <c r="AA104" i="20"/>
  <c r="Z104" i="20"/>
  <c r="Y104" i="20"/>
  <c r="X104" i="20"/>
  <c r="W104" i="20"/>
  <c r="V104" i="20"/>
  <c r="U104" i="20"/>
  <c r="T104" i="20"/>
  <c r="S104" i="20"/>
  <c r="R104" i="20"/>
  <c r="Q104" i="20"/>
  <c r="P104" i="20"/>
  <c r="O104" i="20"/>
  <c r="N104" i="20"/>
  <c r="C104" i="20"/>
  <c r="B104" i="20"/>
  <c r="AB103" i="20"/>
  <c r="AA103" i="20"/>
  <c r="Z103" i="20"/>
  <c r="Y103" i="20"/>
  <c r="X103" i="20"/>
  <c r="W103" i="20"/>
  <c r="V103" i="20"/>
  <c r="U103" i="20"/>
  <c r="T103" i="20"/>
  <c r="S103" i="20"/>
  <c r="R103" i="20"/>
  <c r="Q103" i="20"/>
  <c r="P103" i="20"/>
  <c r="O103" i="20"/>
  <c r="N103" i="20"/>
  <c r="C103" i="20"/>
  <c r="B103" i="20"/>
  <c r="AB102" i="20"/>
  <c r="AA102" i="20"/>
  <c r="Z102" i="20"/>
  <c r="Y102" i="20"/>
  <c r="X102" i="20"/>
  <c r="W102" i="20"/>
  <c r="V102" i="20"/>
  <c r="U102" i="20"/>
  <c r="T102" i="20"/>
  <c r="S102" i="20"/>
  <c r="R102" i="20"/>
  <c r="Q102" i="20"/>
  <c r="P102" i="20"/>
  <c r="O102" i="20"/>
  <c r="N102" i="20"/>
  <c r="C102" i="20"/>
  <c r="B102" i="20"/>
  <c r="AB101" i="20"/>
  <c r="AA101" i="20"/>
  <c r="Z101" i="20"/>
  <c r="Y101" i="20"/>
  <c r="X101" i="20"/>
  <c r="W101" i="20"/>
  <c r="V101" i="20"/>
  <c r="U101" i="20"/>
  <c r="T101" i="20"/>
  <c r="S101" i="20"/>
  <c r="R101" i="20"/>
  <c r="Q101" i="20"/>
  <c r="P101" i="20"/>
  <c r="O101" i="20"/>
  <c r="N101" i="20"/>
  <c r="C101" i="20"/>
  <c r="B101" i="20"/>
  <c r="AB100" i="20"/>
  <c r="V100" i="20"/>
  <c r="U100" i="20"/>
  <c r="T100" i="20"/>
  <c r="R100" i="20"/>
  <c r="Q100" i="20"/>
  <c r="P100" i="20"/>
  <c r="O100" i="20"/>
  <c r="N100" i="20"/>
  <c r="L100" i="20"/>
  <c r="S100" i="20" s="1"/>
  <c r="C100" i="20"/>
  <c r="B100" i="20"/>
  <c r="AB99" i="20"/>
  <c r="AA99" i="20"/>
  <c r="Z99" i="20"/>
  <c r="Y99" i="20"/>
  <c r="X99" i="20"/>
  <c r="W99" i="20"/>
  <c r="V99" i="20"/>
  <c r="U99" i="20"/>
  <c r="T99" i="20"/>
  <c r="S99" i="20"/>
  <c r="R99" i="20"/>
  <c r="Q99" i="20"/>
  <c r="P99" i="20"/>
  <c r="O99" i="20"/>
  <c r="N99" i="20"/>
  <c r="C99" i="20"/>
  <c r="B99" i="20"/>
  <c r="AB98" i="20"/>
  <c r="AA98" i="20"/>
  <c r="Z98" i="20"/>
  <c r="Y98" i="20"/>
  <c r="X98" i="20"/>
  <c r="W98" i="20"/>
  <c r="V98" i="20"/>
  <c r="U98" i="20"/>
  <c r="T98" i="20"/>
  <c r="S98" i="20"/>
  <c r="R98" i="20"/>
  <c r="Q98" i="20"/>
  <c r="P98" i="20"/>
  <c r="O98" i="20"/>
  <c r="N98" i="20"/>
  <c r="C98" i="20"/>
  <c r="B98" i="20"/>
  <c r="AB97" i="20"/>
  <c r="AA97" i="20"/>
  <c r="Z97" i="20"/>
  <c r="Y97" i="20"/>
  <c r="X97" i="20"/>
  <c r="W97" i="20"/>
  <c r="V97" i="20"/>
  <c r="U97" i="20"/>
  <c r="T97" i="20"/>
  <c r="S97" i="20"/>
  <c r="R97" i="20"/>
  <c r="Q97" i="20"/>
  <c r="P97" i="20"/>
  <c r="O97" i="20"/>
  <c r="N97" i="20"/>
  <c r="C97" i="20"/>
  <c r="B97" i="20"/>
  <c r="AB96" i="20"/>
  <c r="V96" i="20"/>
  <c r="U96" i="20"/>
  <c r="T96" i="20"/>
  <c r="S96" i="20"/>
  <c r="R96" i="20"/>
  <c r="Q96" i="20"/>
  <c r="P96" i="20"/>
  <c r="O96" i="20"/>
  <c r="N96" i="20"/>
  <c r="L96" i="20"/>
  <c r="C96" i="20"/>
  <c r="B96" i="20"/>
  <c r="AB95" i="20"/>
  <c r="AA95" i="20"/>
  <c r="Z95" i="20"/>
  <c r="Y95" i="20"/>
  <c r="X95" i="20"/>
  <c r="W95" i="20"/>
  <c r="V95" i="20"/>
  <c r="U95" i="20"/>
  <c r="T95" i="20"/>
  <c r="S95" i="20"/>
  <c r="R95" i="20"/>
  <c r="Q95" i="20"/>
  <c r="P95" i="20"/>
  <c r="O95" i="20"/>
  <c r="N95" i="20"/>
  <c r="C95" i="20"/>
  <c r="B95" i="20"/>
  <c r="AB94" i="20"/>
  <c r="AA94" i="20"/>
  <c r="Z94" i="20"/>
  <c r="Y94" i="20"/>
  <c r="X94" i="20"/>
  <c r="W94" i="20"/>
  <c r="V94" i="20"/>
  <c r="U94" i="20"/>
  <c r="T94" i="20"/>
  <c r="S94" i="20"/>
  <c r="R94" i="20"/>
  <c r="Q94" i="20"/>
  <c r="P94" i="20"/>
  <c r="O94" i="20"/>
  <c r="N94" i="20"/>
  <c r="C94" i="20"/>
  <c r="B94" i="20"/>
  <c r="AB93" i="20"/>
  <c r="AA93" i="20"/>
  <c r="Z93" i="20"/>
  <c r="Y93" i="20"/>
  <c r="X93" i="20"/>
  <c r="W93" i="20"/>
  <c r="V93" i="20"/>
  <c r="U93" i="20"/>
  <c r="T93" i="20"/>
  <c r="S93" i="20"/>
  <c r="R93" i="20"/>
  <c r="Q93" i="20"/>
  <c r="P93" i="20"/>
  <c r="O93" i="20"/>
  <c r="N93" i="20"/>
  <c r="C93" i="20"/>
  <c r="B93" i="20"/>
  <c r="AB92" i="20"/>
  <c r="AA92" i="20"/>
  <c r="Z92" i="20"/>
  <c r="Y92" i="20"/>
  <c r="X92" i="20"/>
  <c r="W92" i="20"/>
  <c r="V92" i="20"/>
  <c r="U92" i="20"/>
  <c r="T92" i="20"/>
  <c r="S92" i="20"/>
  <c r="R92" i="20"/>
  <c r="Q92" i="20"/>
  <c r="P92" i="20"/>
  <c r="O92" i="20"/>
  <c r="N92" i="20"/>
  <c r="C92" i="20"/>
  <c r="B92" i="20"/>
  <c r="AB91" i="20"/>
  <c r="V91" i="20"/>
  <c r="U91" i="20"/>
  <c r="T91" i="20"/>
  <c r="S91" i="20"/>
  <c r="R91" i="20"/>
  <c r="Q91" i="20"/>
  <c r="P91" i="20"/>
  <c r="O91" i="20"/>
  <c r="N91" i="20"/>
  <c r="L91" i="20"/>
  <c r="C91" i="20"/>
  <c r="B91" i="20"/>
  <c r="AB90" i="20"/>
  <c r="AA90" i="20"/>
  <c r="Z90" i="20"/>
  <c r="Y90" i="20"/>
  <c r="X90" i="20"/>
  <c r="W90" i="20"/>
  <c r="V90" i="20"/>
  <c r="U90" i="20"/>
  <c r="T90" i="20"/>
  <c r="S90" i="20"/>
  <c r="R90" i="20"/>
  <c r="Q90" i="20"/>
  <c r="P90" i="20"/>
  <c r="O90" i="20"/>
  <c r="N90" i="20"/>
  <c r="C90" i="20"/>
  <c r="B90" i="20"/>
  <c r="AB89" i="20"/>
  <c r="AA89" i="20"/>
  <c r="Z89" i="20"/>
  <c r="Y89" i="20"/>
  <c r="X89" i="20"/>
  <c r="W89" i="20"/>
  <c r="V89" i="20"/>
  <c r="U89" i="20"/>
  <c r="T89" i="20"/>
  <c r="S89" i="20"/>
  <c r="R89" i="20"/>
  <c r="Q89" i="20"/>
  <c r="P89" i="20"/>
  <c r="O89" i="20"/>
  <c r="N89" i="20"/>
  <c r="C89" i="20"/>
  <c r="B89" i="20"/>
  <c r="AB88" i="20"/>
  <c r="V88" i="20"/>
  <c r="U88" i="20"/>
  <c r="T88" i="20"/>
  <c r="S88" i="20"/>
  <c r="R88" i="20"/>
  <c r="Q88" i="20"/>
  <c r="P88" i="20"/>
  <c r="O88" i="20"/>
  <c r="N88" i="20"/>
  <c r="L88" i="20"/>
  <c r="C88" i="20"/>
  <c r="B88" i="20"/>
  <c r="AB87" i="20"/>
  <c r="AA87" i="20"/>
  <c r="Z87" i="20"/>
  <c r="Y87" i="20"/>
  <c r="X87" i="20"/>
  <c r="W87" i="20"/>
  <c r="V87" i="20"/>
  <c r="U87" i="20"/>
  <c r="T87" i="20"/>
  <c r="S87" i="20"/>
  <c r="R87" i="20"/>
  <c r="Q87" i="20"/>
  <c r="P87" i="20"/>
  <c r="O87" i="20"/>
  <c r="N87" i="20"/>
  <c r="C87" i="20"/>
  <c r="B87" i="20"/>
  <c r="AB86" i="20"/>
  <c r="V86" i="20"/>
  <c r="U86" i="20"/>
  <c r="T86" i="20"/>
  <c r="S86" i="20"/>
  <c r="R86" i="20"/>
  <c r="Q86" i="20"/>
  <c r="P86" i="20"/>
  <c r="O86" i="20"/>
  <c r="N86" i="20"/>
  <c r="L86" i="20"/>
  <c r="C86" i="20"/>
  <c r="B86" i="20"/>
  <c r="AB85" i="20"/>
  <c r="AA85" i="20"/>
  <c r="Z85" i="20"/>
  <c r="Y85" i="20"/>
  <c r="X85" i="20"/>
  <c r="W85" i="20"/>
  <c r="V85" i="20"/>
  <c r="U85" i="20"/>
  <c r="T85" i="20"/>
  <c r="S85" i="20"/>
  <c r="R85" i="20"/>
  <c r="Q85" i="20"/>
  <c r="P85" i="20"/>
  <c r="O85" i="20"/>
  <c r="N85" i="20"/>
  <c r="C85" i="20"/>
  <c r="B85" i="20"/>
  <c r="AB84" i="20"/>
  <c r="AA84" i="20"/>
  <c r="Z84" i="20"/>
  <c r="Y84" i="20"/>
  <c r="X84" i="20"/>
  <c r="W84" i="20"/>
  <c r="V84" i="20"/>
  <c r="U84" i="20"/>
  <c r="T84" i="20"/>
  <c r="S84" i="20"/>
  <c r="R84" i="20"/>
  <c r="Q84" i="20"/>
  <c r="P84" i="20"/>
  <c r="O84" i="20"/>
  <c r="N84" i="20"/>
  <c r="C84" i="20"/>
  <c r="B84" i="20"/>
  <c r="AB83" i="20"/>
  <c r="AA83" i="20"/>
  <c r="Z83" i="20"/>
  <c r="Y83" i="20"/>
  <c r="X83" i="20"/>
  <c r="W83" i="20"/>
  <c r="V83" i="20"/>
  <c r="U83" i="20"/>
  <c r="T83" i="20"/>
  <c r="S83" i="20"/>
  <c r="R83" i="20"/>
  <c r="Q83" i="20"/>
  <c r="P83" i="20"/>
  <c r="O83" i="20"/>
  <c r="N83" i="20"/>
  <c r="C83" i="20"/>
  <c r="B83" i="20"/>
  <c r="AB82" i="20"/>
  <c r="AA82" i="20"/>
  <c r="Z82" i="20"/>
  <c r="Y82" i="20"/>
  <c r="X82" i="20"/>
  <c r="W82" i="20"/>
  <c r="V82" i="20"/>
  <c r="U82" i="20"/>
  <c r="T82" i="20"/>
  <c r="S82" i="20"/>
  <c r="R82" i="20"/>
  <c r="Q82" i="20"/>
  <c r="P82" i="20"/>
  <c r="O82" i="20"/>
  <c r="N82" i="20"/>
  <c r="C82" i="20"/>
  <c r="B82" i="20"/>
  <c r="AB81" i="20"/>
  <c r="AA81" i="20"/>
  <c r="Z81" i="20"/>
  <c r="Y81" i="20"/>
  <c r="X81" i="20"/>
  <c r="W81" i="20"/>
  <c r="V81" i="20"/>
  <c r="U81" i="20"/>
  <c r="T81" i="20"/>
  <c r="S81" i="20"/>
  <c r="R81" i="20"/>
  <c r="Q81" i="20"/>
  <c r="P81" i="20"/>
  <c r="O81" i="20"/>
  <c r="N81" i="20"/>
  <c r="C81" i="20"/>
  <c r="B81" i="20"/>
  <c r="AB80" i="20"/>
  <c r="AA80" i="20"/>
  <c r="Z80" i="20"/>
  <c r="Y80" i="20"/>
  <c r="X80" i="20"/>
  <c r="W80" i="20"/>
  <c r="V80" i="20"/>
  <c r="U80" i="20"/>
  <c r="T80" i="20"/>
  <c r="S80" i="20"/>
  <c r="R80" i="20"/>
  <c r="Q80" i="20"/>
  <c r="P80" i="20"/>
  <c r="O80" i="20"/>
  <c r="N80" i="20"/>
  <c r="C80" i="20"/>
  <c r="B80" i="20"/>
  <c r="AB79" i="20"/>
  <c r="AA79" i="20"/>
  <c r="Z79" i="20"/>
  <c r="Y79" i="20"/>
  <c r="X79" i="20"/>
  <c r="W79" i="20"/>
  <c r="V79" i="20"/>
  <c r="U79" i="20"/>
  <c r="T79" i="20"/>
  <c r="S79" i="20"/>
  <c r="R79" i="20"/>
  <c r="Q79" i="20"/>
  <c r="P79" i="20"/>
  <c r="O79" i="20"/>
  <c r="N79" i="20"/>
  <c r="C79" i="20"/>
  <c r="B79" i="20"/>
  <c r="AB78" i="20"/>
  <c r="AA78" i="20"/>
  <c r="Z78" i="20"/>
  <c r="Y78" i="20"/>
  <c r="X78" i="20"/>
  <c r="W78" i="20"/>
  <c r="V78" i="20"/>
  <c r="U78" i="20"/>
  <c r="T78" i="20"/>
  <c r="S78" i="20"/>
  <c r="R78" i="20"/>
  <c r="Q78" i="20"/>
  <c r="P78" i="20"/>
  <c r="O78" i="20"/>
  <c r="N78" i="20"/>
  <c r="C78" i="20"/>
  <c r="B78" i="20"/>
  <c r="AB77" i="20"/>
  <c r="AA77" i="20"/>
  <c r="Z77" i="20"/>
  <c r="Y77" i="20"/>
  <c r="X77" i="20"/>
  <c r="W77" i="20"/>
  <c r="V77" i="20"/>
  <c r="U77" i="20"/>
  <c r="T77" i="20"/>
  <c r="S77" i="20"/>
  <c r="R77" i="20"/>
  <c r="Q77" i="20"/>
  <c r="P77" i="20"/>
  <c r="O77" i="20"/>
  <c r="N77" i="20"/>
  <c r="C77" i="20"/>
  <c r="B77" i="20"/>
  <c r="AB76" i="20"/>
  <c r="AA76" i="20"/>
  <c r="Z76" i="20"/>
  <c r="Y76" i="20"/>
  <c r="X76" i="20"/>
  <c r="W76" i="20"/>
  <c r="V76" i="20"/>
  <c r="U76" i="20"/>
  <c r="T76" i="20"/>
  <c r="S76" i="20"/>
  <c r="R76" i="20"/>
  <c r="Q76" i="20"/>
  <c r="P76" i="20"/>
  <c r="O76" i="20"/>
  <c r="N76" i="20"/>
  <c r="C76" i="20"/>
  <c r="B76" i="20"/>
  <c r="AB75" i="20"/>
  <c r="AA75" i="20"/>
  <c r="Z75" i="20"/>
  <c r="Y75" i="20"/>
  <c r="X75" i="20"/>
  <c r="W75" i="20"/>
  <c r="V75" i="20"/>
  <c r="U75" i="20"/>
  <c r="T75" i="20"/>
  <c r="S75" i="20"/>
  <c r="R75" i="20"/>
  <c r="Q75" i="20"/>
  <c r="P75" i="20"/>
  <c r="O75" i="20"/>
  <c r="N75" i="20"/>
  <c r="C75" i="20"/>
  <c r="B75" i="20"/>
  <c r="AB74" i="20"/>
  <c r="V74" i="20"/>
  <c r="U74" i="20"/>
  <c r="T74" i="20"/>
  <c r="S74" i="20"/>
  <c r="R74" i="20"/>
  <c r="Q74" i="20"/>
  <c r="P74" i="20"/>
  <c r="O74" i="20"/>
  <c r="N74" i="20"/>
  <c r="L74" i="20"/>
  <c r="C74" i="20"/>
  <c r="B74" i="20"/>
  <c r="AB73" i="20"/>
  <c r="V73" i="20"/>
  <c r="U73" i="20"/>
  <c r="T73" i="20"/>
  <c r="R73" i="20"/>
  <c r="Q73" i="20"/>
  <c r="P73" i="20"/>
  <c r="O73" i="20"/>
  <c r="N73" i="20"/>
  <c r="L73" i="20"/>
  <c r="S73" i="20" s="1"/>
  <c r="C73" i="20"/>
  <c r="B73" i="20"/>
  <c r="AB72" i="20"/>
  <c r="AA72" i="20"/>
  <c r="Z72" i="20"/>
  <c r="Y72" i="20"/>
  <c r="X72" i="20"/>
  <c r="W72" i="20"/>
  <c r="V72" i="20"/>
  <c r="U72" i="20"/>
  <c r="T72" i="20"/>
  <c r="S72" i="20"/>
  <c r="R72" i="20"/>
  <c r="Q72" i="20"/>
  <c r="P72" i="20"/>
  <c r="O72" i="20"/>
  <c r="N72" i="20"/>
  <c r="C72" i="20"/>
  <c r="B72" i="20"/>
  <c r="AB71" i="20"/>
  <c r="AA71" i="20"/>
  <c r="Z71" i="20"/>
  <c r="Y71" i="20"/>
  <c r="X71" i="20"/>
  <c r="W71" i="20"/>
  <c r="V71" i="20"/>
  <c r="U71" i="20"/>
  <c r="T71" i="20"/>
  <c r="S71" i="20"/>
  <c r="R71" i="20"/>
  <c r="Q71" i="20"/>
  <c r="P71" i="20"/>
  <c r="O71" i="20"/>
  <c r="N71" i="20"/>
  <c r="C71" i="20"/>
  <c r="B71" i="20"/>
  <c r="AB70" i="20"/>
  <c r="AA70" i="20"/>
  <c r="Z70" i="20"/>
  <c r="Y70" i="20"/>
  <c r="X70" i="20"/>
  <c r="W70" i="20"/>
  <c r="V70" i="20"/>
  <c r="U70" i="20"/>
  <c r="T70" i="20"/>
  <c r="S70" i="20"/>
  <c r="R70" i="20"/>
  <c r="Q70" i="20"/>
  <c r="P70" i="20"/>
  <c r="O70" i="20"/>
  <c r="N70" i="20"/>
  <c r="C70" i="20"/>
  <c r="B70" i="20"/>
  <c r="AB69" i="20"/>
  <c r="V69" i="20"/>
  <c r="U69" i="20"/>
  <c r="T69" i="20"/>
  <c r="S69" i="20"/>
  <c r="R69" i="20"/>
  <c r="Q69" i="20"/>
  <c r="P69" i="20"/>
  <c r="O69" i="20"/>
  <c r="N69" i="20"/>
  <c r="L69" i="20"/>
  <c r="C69" i="20"/>
  <c r="B69" i="20"/>
  <c r="AB68" i="20"/>
  <c r="AA68" i="20"/>
  <c r="Z68" i="20"/>
  <c r="Y68" i="20"/>
  <c r="X68" i="20"/>
  <c r="W68" i="20"/>
  <c r="V68" i="20"/>
  <c r="U68" i="20"/>
  <c r="T68" i="20"/>
  <c r="S68" i="20"/>
  <c r="R68" i="20"/>
  <c r="Q68" i="20"/>
  <c r="P68" i="20"/>
  <c r="O68" i="20"/>
  <c r="N68" i="20"/>
  <c r="C68" i="20"/>
  <c r="B68" i="20"/>
  <c r="AB67" i="20"/>
  <c r="AA67" i="20"/>
  <c r="Z67" i="20"/>
  <c r="Y67" i="20"/>
  <c r="X67" i="20"/>
  <c r="W67" i="20"/>
  <c r="V67" i="20"/>
  <c r="U67" i="20"/>
  <c r="T67" i="20"/>
  <c r="S67" i="20"/>
  <c r="R67" i="20"/>
  <c r="Q67" i="20"/>
  <c r="P67" i="20"/>
  <c r="O67" i="20"/>
  <c r="N67" i="20"/>
  <c r="C67" i="20"/>
  <c r="B67" i="20"/>
  <c r="AB66" i="20"/>
  <c r="AA66" i="20"/>
  <c r="Z66" i="20"/>
  <c r="Y66" i="20"/>
  <c r="X66" i="20"/>
  <c r="W66" i="20"/>
  <c r="V66" i="20"/>
  <c r="U66" i="20"/>
  <c r="T66" i="20"/>
  <c r="S66" i="20"/>
  <c r="R66" i="20"/>
  <c r="Q66" i="20"/>
  <c r="P66" i="20"/>
  <c r="O66" i="20"/>
  <c r="N66" i="20"/>
  <c r="C66" i="20"/>
  <c r="B66" i="20"/>
  <c r="AB65" i="20"/>
  <c r="AA65" i="20"/>
  <c r="Z65" i="20"/>
  <c r="Y65" i="20"/>
  <c r="X65" i="20"/>
  <c r="W65" i="20"/>
  <c r="V65" i="20"/>
  <c r="U65" i="20"/>
  <c r="T65" i="20"/>
  <c r="S65" i="20"/>
  <c r="R65" i="20"/>
  <c r="Q65" i="20"/>
  <c r="P65" i="20"/>
  <c r="O65" i="20"/>
  <c r="N65" i="20"/>
  <c r="C65" i="20"/>
  <c r="B65" i="20"/>
  <c r="AB64" i="20"/>
  <c r="AA64" i="20"/>
  <c r="Z64" i="20"/>
  <c r="Y64" i="20"/>
  <c r="X64" i="20"/>
  <c r="W64" i="20"/>
  <c r="V64" i="20"/>
  <c r="U64" i="20"/>
  <c r="T64" i="20"/>
  <c r="S64" i="20"/>
  <c r="R64" i="20"/>
  <c r="Q64" i="20"/>
  <c r="P64" i="20"/>
  <c r="O64" i="20"/>
  <c r="N64" i="20"/>
  <c r="C64" i="20"/>
  <c r="B64" i="20"/>
  <c r="AB63" i="20"/>
  <c r="AA63" i="20"/>
  <c r="Z63" i="20"/>
  <c r="Y63" i="20"/>
  <c r="X63" i="20"/>
  <c r="W63" i="20"/>
  <c r="V63" i="20"/>
  <c r="U63" i="20"/>
  <c r="T63" i="20"/>
  <c r="S63" i="20"/>
  <c r="R63" i="20"/>
  <c r="Q63" i="20"/>
  <c r="P63" i="20"/>
  <c r="O63" i="20"/>
  <c r="N63" i="20"/>
  <c r="C63" i="20"/>
  <c r="B63" i="20"/>
  <c r="AB62" i="20"/>
  <c r="AA62" i="20"/>
  <c r="Z62" i="20"/>
  <c r="Y62" i="20"/>
  <c r="X62" i="20"/>
  <c r="W62" i="20"/>
  <c r="V62" i="20"/>
  <c r="U62" i="20"/>
  <c r="T62" i="20"/>
  <c r="S62" i="20"/>
  <c r="R62" i="20"/>
  <c r="Q62" i="20"/>
  <c r="P62" i="20"/>
  <c r="O62" i="20"/>
  <c r="N62" i="20"/>
  <c r="C62" i="20"/>
  <c r="B62" i="20"/>
  <c r="AB61" i="20"/>
  <c r="V61" i="20"/>
  <c r="U61" i="20"/>
  <c r="T61" i="20"/>
  <c r="S61" i="20"/>
  <c r="R61" i="20"/>
  <c r="Q61" i="20"/>
  <c r="P61" i="20"/>
  <c r="O61" i="20"/>
  <c r="N61" i="20"/>
  <c r="L61" i="20"/>
  <c r="C61" i="20"/>
  <c r="B61" i="20"/>
  <c r="AB60" i="20"/>
  <c r="V60" i="20"/>
  <c r="U60" i="20"/>
  <c r="T60" i="20"/>
  <c r="R60" i="20"/>
  <c r="Q60" i="20"/>
  <c r="P60" i="20"/>
  <c r="O60" i="20"/>
  <c r="N60" i="20"/>
  <c r="L60" i="20"/>
  <c r="S60" i="20" s="1"/>
  <c r="C60" i="20"/>
  <c r="B60" i="20"/>
  <c r="AB59" i="20"/>
  <c r="AA59" i="20"/>
  <c r="Z59" i="20"/>
  <c r="Y59" i="20"/>
  <c r="X59" i="20"/>
  <c r="W59" i="20"/>
  <c r="V59" i="20"/>
  <c r="U59" i="20"/>
  <c r="T59" i="20"/>
  <c r="S59" i="20"/>
  <c r="R59" i="20"/>
  <c r="Q59" i="20"/>
  <c r="P59" i="20"/>
  <c r="O59" i="20"/>
  <c r="N59" i="20"/>
  <c r="C59" i="20"/>
  <c r="B59" i="20"/>
  <c r="AB58" i="20"/>
  <c r="AA58" i="20"/>
  <c r="Z58" i="20"/>
  <c r="Y58" i="20"/>
  <c r="X58" i="20"/>
  <c r="W58" i="20"/>
  <c r="V58" i="20"/>
  <c r="U58" i="20"/>
  <c r="T58" i="20"/>
  <c r="S58" i="20"/>
  <c r="R58" i="20"/>
  <c r="Q58" i="20"/>
  <c r="P58" i="20"/>
  <c r="O58" i="20"/>
  <c r="N58" i="20"/>
  <c r="C58" i="20"/>
  <c r="B58" i="20"/>
  <c r="AB57" i="20"/>
  <c r="AA57" i="20"/>
  <c r="Z57" i="20"/>
  <c r="Y57" i="20"/>
  <c r="X57" i="20"/>
  <c r="W57" i="20"/>
  <c r="V57" i="20"/>
  <c r="U57" i="20"/>
  <c r="T57" i="20"/>
  <c r="S57" i="20"/>
  <c r="R57" i="20"/>
  <c r="Q57" i="20"/>
  <c r="P57" i="20"/>
  <c r="O57" i="20"/>
  <c r="N57" i="20"/>
  <c r="C57" i="20"/>
  <c r="B57" i="20"/>
  <c r="AB56" i="20"/>
  <c r="AA56" i="20"/>
  <c r="Z56" i="20"/>
  <c r="Y56" i="20"/>
  <c r="X56" i="20"/>
  <c r="W56" i="20"/>
  <c r="V56" i="20"/>
  <c r="U56" i="20"/>
  <c r="T56" i="20"/>
  <c r="S56" i="20"/>
  <c r="R56" i="20"/>
  <c r="Q56" i="20"/>
  <c r="P56" i="20"/>
  <c r="O56" i="20"/>
  <c r="N56" i="20"/>
  <c r="C56" i="20"/>
  <c r="B56" i="20"/>
  <c r="AB55" i="20"/>
  <c r="AA55" i="20"/>
  <c r="Z55" i="20"/>
  <c r="Y55" i="20"/>
  <c r="X55" i="20"/>
  <c r="W55" i="20"/>
  <c r="V55" i="20"/>
  <c r="U55" i="20"/>
  <c r="T55" i="20"/>
  <c r="S55" i="20"/>
  <c r="R55" i="20"/>
  <c r="Q55" i="20"/>
  <c r="P55" i="20"/>
  <c r="O55" i="20"/>
  <c r="N55" i="20"/>
  <c r="C55" i="20"/>
  <c r="B55" i="20"/>
  <c r="AB54" i="20"/>
  <c r="AA54" i="20"/>
  <c r="Z54" i="20"/>
  <c r="Y54" i="20"/>
  <c r="X54" i="20"/>
  <c r="W54" i="20"/>
  <c r="V54" i="20"/>
  <c r="U54" i="20"/>
  <c r="T54" i="20"/>
  <c r="S54" i="20"/>
  <c r="R54" i="20"/>
  <c r="Q54" i="20"/>
  <c r="P54" i="20"/>
  <c r="O54" i="20"/>
  <c r="N54" i="20"/>
  <c r="C54" i="20"/>
  <c r="B54" i="20"/>
  <c r="AB53" i="20"/>
  <c r="AA53" i="20"/>
  <c r="Z53" i="20"/>
  <c r="Y53" i="20"/>
  <c r="X53" i="20"/>
  <c r="W53" i="20"/>
  <c r="V53" i="20"/>
  <c r="U53" i="20"/>
  <c r="T53" i="20"/>
  <c r="S53" i="20"/>
  <c r="R53" i="20"/>
  <c r="Q53" i="20"/>
  <c r="P53" i="20"/>
  <c r="O53" i="20"/>
  <c r="N53" i="20"/>
  <c r="C53" i="20"/>
  <c r="B53" i="20"/>
  <c r="AB52" i="20"/>
  <c r="AA52" i="20"/>
  <c r="Z52" i="20"/>
  <c r="Y52" i="20"/>
  <c r="X52" i="20"/>
  <c r="W52" i="20"/>
  <c r="V52" i="20"/>
  <c r="U52" i="20"/>
  <c r="T52" i="20"/>
  <c r="S52" i="20"/>
  <c r="R52" i="20"/>
  <c r="Q52" i="20"/>
  <c r="P52" i="20"/>
  <c r="O52" i="20"/>
  <c r="N52" i="20"/>
  <c r="C52" i="20"/>
  <c r="B52" i="20"/>
  <c r="AB51" i="20"/>
  <c r="V51" i="20"/>
  <c r="U51" i="20"/>
  <c r="T51" i="20"/>
  <c r="R51" i="20"/>
  <c r="Q51" i="20"/>
  <c r="P51" i="20"/>
  <c r="O51" i="20"/>
  <c r="N51" i="20"/>
  <c r="L51" i="20"/>
  <c r="S51" i="20" s="1"/>
  <c r="C51" i="20"/>
  <c r="B51" i="20"/>
  <c r="AB50" i="20"/>
  <c r="AA50" i="20"/>
  <c r="Z50" i="20"/>
  <c r="Y50" i="20"/>
  <c r="X50" i="20"/>
  <c r="W50" i="20"/>
  <c r="V50" i="20"/>
  <c r="U50" i="20"/>
  <c r="T50" i="20"/>
  <c r="S50" i="20"/>
  <c r="R50" i="20"/>
  <c r="Q50" i="20"/>
  <c r="P50" i="20"/>
  <c r="O50" i="20"/>
  <c r="N50" i="20"/>
  <c r="C50" i="20"/>
  <c r="B50" i="20"/>
  <c r="AB49" i="20"/>
  <c r="AA49" i="20"/>
  <c r="Z49" i="20"/>
  <c r="Y49" i="20"/>
  <c r="X49" i="20"/>
  <c r="W49" i="20"/>
  <c r="V49" i="20"/>
  <c r="U49" i="20"/>
  <c r="T49" i="20"/>
  <c r="S49" i="20"/>
  <c r="R49" i="20"/>
  <c r="Q49" i="20"/>
  <c r="P49" i="20"/>
  <c r="O49" i="20"/>
  <c r="N49" i="20"/>
  <c r="C49" i="20"/>
  <c r="B49" i="20"/>
  <c r="AB48" i="20"/>
  <c r="AA48" i="20"/>
  <c r="Z48" i="20"/>
  <c r="Y48" i="20"/>
  <c r="X48" i="20"/>
  <c r="W48" i="20"/>
  <c r="V48" i="20"/>
  <c r="U48" i="20"/>
  <c r="T48" i="20"/>
  <c r="S48" i="20"/>
  <c r="R48" i="20"/>
  <c r="Q48" i="20"/>
  <c r="P48" i="20"/>
  <c r="O48" i="20"/>
  <c r="N48" i="20"/>
  <c r="C48" i="20"/>
  <c r="B48" i="20"/>
  <c r="AB47" i="20"/>
  <c r="AA47" i="20"/>
  <c r="Z47" i="20"/>
  <c r="Y47" i="20"/>
  <c r="X47" i="20"/>
  <c r="W47" i="20"/>
  <c r="V47" i="20"/>
  <c r="U47" i="20"/>
  <c r="T47" i="20"/>
  <c r="S47" i="20"/>
  <c r="R47" i="20"/>
  <c r="Q47" i="20"/>
  <c r="P47" i="20"/>
  <c r="O47" i="20"/>
  <c r="N47" i="20"/>
  <c r="C47" i="20"/>
  <c r="B47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C46" i="20"/>
  <c r="B46" i="20"/>
  <c r="AB45" i="20"/>
  <c r="AA45" i="20"/>
  <c r="Z45" i="20"/>
  <c r="Y45" i="20"/>
  <c r="X45" i="20"/>
  <c r="W45" i="20"/>
  <c r="V45" i="20"/>
  <c r="U45" i="20"/>
  <c r="T45" i="20"/>
  <c r="S45" i="20"/>
  <c r="R45" i="20"/>
  <c r="Q45" i="20"/>
  <c r="P45" i="20"/>
  <c r="O45" i="20"/>
  <c r="N45" i="20"/>
  <c r="C45" i="20"/>
  <c r="B45" i="20"/>
  <c r="AB44" i="20"/>
  <c r="AA44" i="20"/>
  <c r="Z44" i="20"/>
  <c r="Y44" i="20"/>
  <c r="X44" i="20"/>
  <c r="W44" i="20"/>
  <c r="V44" i="20"/>
  <c r="U44" i="20"/>
  <c r="T44" i="20"/>
  <c r="S44" i="20"/>
  <c r="R44" i="20"/>
  <c r="Q44" i="20"/>
  <c r="P44" i="20"/>
  <c r="O44" i="20"/>
  <c r="N44" i="20"/>
  <c r="C44" i="20"/>
  <c r="B44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C43" i="20"/>
  <c r="B43" i="20"/>
  <c r="AB42" i="20"/>
  <c r="V42" i="20"/>
  <c r="U42" i="20"/>
  <c r="T42" i="20"/>
  <c r="S42" i="20"/>
  <c r="R42" i="20"/>
  <c r="Q42" i="20"/>
  <c r="P42" i="20"/>
  <c r="O42" i="20"/>
  <c r="N42" i="20"/>
  <c r="L42" i="20"/>
  <c r="C42" i="20"/>
  <c r="B42" i="20"/>
  <c r="AB41" i="20"/>
  <c r="V41" i="20"/>
  <c r="U41" i="20"/>
  <c r="T41" i="20"/>
  <c r="R41" i="20"/>
  <c r="Q41" i="20"/>
  <c r="P41" i="20"/>
  <c r="O41" i="20"/>
  <c r="N41" i="20"/>
  <c r="L41" i="20"/>
  <c r="S41" i="20" s="1"/>
  <c r="C41" i="20"/>
  <c r="B41" i="20"/>
  <c r="AB40" i="20"/>
  <c r="V40" i="20"/>
  <c r="U40" i="20"/>
  <c r="T40" i="20"/>
  <c r="S40" i="20"/>
  <c r="R40" i="20"/>
  <c r="Q40" i="20"/>
  <c r="P40" i="20"/>
  <c r="O40" i="20"/>
  <c r="N40" i="20"/>
  <c r="L40" i="20"/>
  <c r="C40" i="20"/>
  <c r="B40" i="20"/>
  <c r="AB39" i="20"/>
  <c r="V39" i="20"/>
  <c r="U39" i="20"/>
  <c r="T39" i="20"/>
  <c r="R39" i="20"/>
  <c r="Q39" i="20"/>
  <c r="P39" i="20"/>
  <c r="O39" i="20"/>
  <c r="N39" i="20"/>
  <c r="L39" i="20"/>
  <c r="S39" i="20" s="1"/>
  <c r="C39" i="20"/>
  <c r="B39" i="20"/>
  <c r="AB38" i="20"/>
  <c r="V38" i="20"/>
  <c r="U38" i="20"/>
  <c r="T38" i="20"/>
  <c r="S38" i="20"/>
  <c r="R38" i="20"/>
  <c r="Q38" i="20"/>
  <c r="P38" i="20"/>
  <c r="O38" i="20"/>
  <c r="N38" i="20"/>
  <c r="L38" i="20"/>
  <c r="C38" i="20"/>
  <c r="B38" i="20"/>
  <c r="AB37" i="20"/>
  <c r="V37" i="20"/>
  <c r="U37" i="20"/>
  <c r="T37" i="20"/>
  <c r="R37" i="20"/>
  <c r="Q37" i="20"/>
  <c r="P37" i="20"/>
  <c r="O37" i="20"/>
  <c r="N37" i="20"/>
  <c r="L37" i="20"/>
  <c r="S37" i="20" s="1"/>
  <c r="C37" i="20"/>
  <c r="B37" i="20"/>
  <c r="AB36" i="20"/>
  <c r="V36" i="20"/>
  <c r="U36" i="20"/>
  <c r="T36" i="20"/>
  <c r="S36" i="20"/>
  <c r="M38" i="15" s="1"/>
  <c r="R36" i="20"/>
  <c r="Q36" i="20"/>
  <c r="P36" i="20"/>
  <c r="O36" i="20"/>
  <c r="N36" i="20"/>
  <c r="L36" i="20"/>
  <c r="C36" i="20"/>
  <c r="B36" i="20"/>
  <c r="AB35" i="20"/>
  <c r="V35" i="20"/>
  <c r="U35" i="20"/>
  <c r="T35" i="20"/>
  <c r="S35" i="20"/>
  <c r="R35" i="20"/>
  <c r="Q35" i="20"/>
  <c r="P35" i="20"/>
  <c r="O35" i="20"/>
  <c r="N35" i="20"/>
  <c r="L35" i="20"/>
  <c r="C35" i="20"/>
  <c r="B35" i="20"/>
  <c r="AB34" i="20"/>
  <c r="AA34" i="20"/>
  <c r="Z34" i="20"/>
  <c r="Y34" i="20"/>
  <c r="X34" i="20"/>
  <c r="W34" i="20"/>
  <c r="V34" i="20"/>
  <c r="U34" i="20"/>
  <c r="T34" i="20"/>
  <c r="S34" i="20"/>
  <c r="R34" i="20"/>
  <c r="Q34" i="20"/>
  <c r="P34" i="20"/>
  <c r="O34" i="20"/>
  <c r="N34" i="20"/>
  <c r="C34" i="20"/>
  <c r="B34" i="20"/>
  <c r="AB33" i="20"/>
  <c r="V33" i="20"/>
  <c r="U33" i="20"/>
  <c r="T33" i="20"/>
  <c r="R33" i="20"/>
  <c r="Q33" i="20"/>
  <c r="P33" i="20"/>
  <c r="O33" i="20"/>
  <c r="N33" i="20"/>
  <c r="L33" i="20"/>
  <c r="S33" i="20" s="1"/>
  <c r="C33" i="20"/>
  <c r="B33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C32" i="20"/>
  <c r="B32" i="20"/>
  <c r="AB31" i="20"/>
  <c r="AA31" i="20"/>
  <c r="Z31" i="20"/>
  <c r="Y31" i="20"/>
  <c r="X31" i="20"/>
  <c r="W31" i="20"/>
  <c r="V31" i="20"/>
  <c r="U31" i="20"/>
  <c r="T31" i="20"/>
  <c r="S31" i="20"/>
  <c r="R31" i="20"/>
  <c r="Q31" i="20"/>
  <c r="P31" i="20"/>
  <c r="O31" i="20"/>
  <c r="N31" i="20"/>
  <c r="C31" i="20"/>
  <c r="B31" i="20"/>
  <c r="AB30" i="20"/>
  <c r="AA30" i="20"/>
  <c r="Z30" i="20"/>
  <c r="Y30" i="20"/>
  <c r="X30" i="20"/>
  <c r="W30" i="20"/>
  <c r="V30" i="20"/>
  <c r="U30" i="20"/>
  <c r="T30" i="20"/>
  <c r="S30" i="20"/>
  <c r="R30" i="20"/>
  <c r="Q30" i="20"/>
  <c r="P30" i="20"/>
  <c r="O30" i="20"/>
  <c r="N30" i="20"/>
  <c r="C30" i="20"/>
  <c r="B30" i="20"/>
  <c r="AB29" i="20"/>
  <c r="AA29" i="20"/>
  <c r="Z29" i="20"/>
  <c r="Y29" i="20"/>
  <c r="X29" i="20"/>
  <c r="W29" i="20"/>
  <c r="V29" i="20"/>
  <c r="U29" i="20"/>
  <c r="T29" i="20"/>
  <c r="S29" i="20"/>
  <c r="R29" i="20"/>
  <c r="Q29" i="20"/>
  <c r="P29" i="20"/>
  <c r="O29" i="20"/>
  <c r="N29" i="20"/>
  <c r="C29" i="20"/>
  <c r="B29" i="20"/>
  <c r="AB28" i="20"/>
  <c r="AA28" i="20"/>
  <c r="Z28" i="20"/>
  <c r="Y28" i="20"/>
  <c r="X28" i="20"/>
  <c r="W28" i="20"/>
  <c r="V28" i="20"/>
  <c r="U28" i="20"/>
  <c r="T28" i="20"/>
  <c r="S28" i="20"/>
  <c r="R28" i="20"/>
  <c r="Q28" i="20"/>
  <c r="P28" i="20"/>
  <c r="O28" i="20"/>
  <c r="N28" i="20"/>
  <c r="C28" i="20"/>
  <c r="B28" i="20"/>
  <c r="AB27" i="20"/>
  <c r="AA27" i="20"/>
  <c r="Z27" i="20"/>
  <c r="Y27" i="20"/>
  <c r="X27" i="20"/>
  <c r="W27" i="20"/>
  <c r="V27" i="20"/>
  <c r="U27" i="20"/>
  <c r="T27" i="20"/>
  <c r="S27" i="20"/>
  <c r="R27" i="20"/>
  <c r="Q27" i="20"/>
  <c r="P27" i="20"/>
  <c r="O27" i="20"/>
  <c r="N27" i="20"/>
  <c r="C27" i="20"/>
  <c r="B27" i="20"/>
  <c r="AB26" i="20"/>
  <c r="V26" i="20"/>
  <c r="U26" i="20"/>
  <c r="T26" i="20"/>
  <c r="S26" i="20"/>
  <c r="R26" i="20"/>
  <c r="Q26" i="20"/>
  <c r="P26" i="20"/>
  <c r="O26" i="20"/>
  <c r="N26" i="20"/>
  <c r="L26" i="20"/>
  <c r="C26" i="20"/>
  <c r="B26" i="20"/>
  <c r="AB25" i="20"/>
  <c r="V25" i="20"/>
  <c r="U25" i="20"/>
  <c r="T25" i="20"/>
  <c r="R25" i="20"/>
  <c r="Q25" i="20"/>
  <c r="P25" i="20"/>
  <c r="O25" i="20"/>
  <c r="N25" i="20"/>
  <c r="L25" i="20"/>
  <c r="S25" i="20" s="1"/>
  <c r="C25" i="20"/>
  <c r="B25" i="20"/>
  <c r="AB24" i="20"/>
  <c r="AA24" i="20"/>
  <c r="Z24" i="20"/>
  <c r="Y24" i="20"/>
  <c r="X24" i="20"/>
  <c r="W24" i="20"/>
  <c r="V24" i="20"/>
  <c r="U24" i="20"/>
  <c r="T24" i="20"/>
  <c r="S24" i="20"/>
  <c r="R24" i="20"/>
  <c r="Q24" i="20"/>
  <c r="P24" i="20"/>
  <c r="O24" i="20"/>
  <c r="N24" i="20"/>
  <c r="C24" i="20"/>
  <c r="B24" i="20"/>
  <c r="AB23" i="20"/>
  <c r="AA23" i="20"/>
  <c r="Z23" i="20"/>
  <c r="Y23" i="20"/>
  <c r="X23" i="20"/>
  <c r="W23" i="20"/>
  <c r="V23" i="20"/>
  <c r="U23" i="20"/>
  <c r="T23" i="20"/>
  <c r="S23" i="20"/>
  <c r="R23" i="20"/>
  <c r="Q23" i="20"/>
  <c r="P23" i="20"/>
  <c r="O23" i="20"/>
  <c r="N23" i="20"/>
  <c r="C23" i="20"/>
  <c r="B23" i="20"/>
  <c r="AB22" i="20"/>
  <c r="AA22" i="20"/>
  <c r="Z22" i="20"/>
  <c r="Y22" i="20"/>
  <c r="X22" i="20"/>
  <c r="W22" i="20"/>
  <c r="V22" i="20"/>
  <c r="U22" i="20"/>
  <c r="T22" i="20"/>
  <c r="S22" i="20"/>
  <c r="R22" i="20"/>
  <c r="Q22" i="20"/>
  <c r="P22" i="20"/>
  <c r="O22" i="20"/>
  <c r="N22" i="20"/>
  <c r="C22" i="20"/>
  <c r="B22" i="20"/>
  <c r="AB21" i="20"/>
  <c r="V21" i="20"/>
  <c r="U21" i="20"/>
  <c r="T21" i="20"/>
  <c r="S21" i="20"/>
  <c r="R21" i="20"/>
  <c r="Q21" i="20"/>
  <c r="P21" i="20"/>
  <c r="O21" i="20"/>
  <c r="N21" i="20"/>
  <c r="L21" i="20"/>
  <c r="C21" i="20"/>
  <c r="B21" i="20"/>
  <c r="AB20" i="20"/>
  <c r="V20" i="20"/>
  <c r="U20" i="20"/>
  <c r="T20" i="20"/>
  <c r="R20" i="20"/>
  <c r="Q20" i="20"/>
  <c r="P20" i="20"/>
  <c r="O20" i="20"/>
  <c r="N20" i="20"/>
  <c r="L20" i="20"/>
  <c r="S20" i="20" s="1"/>
  <c r="C20" i="20"/>
  <c r="B20" i="20"/>
  <c r="AB19" i="20"/>
  <c r="AA19" i="20"/>
  <c r="Z19" i="20"/>
  <c r="Y19" i="20"/>
  <c r="X19" i="20"/>
  <c r="W19" i="20"/>
  <c r="V19" i="20"/>
  <c r="U19" i="20"/>
  <c r="T19" i="20"/>
  <c r="S19" i="20"/>
  <c r="R19" i="20"/>
  <c r="Q19" i="20"/>
  <c r="P19" i="20"/>
  <c r="O19" i="20"/>
  <c r="N19" i="20"/>
  <c r="C19" i="20"/>
  <c r="B19" i="20"/>
  <c r="AB18" i="20"/>
  <c r="V18" i="20"/>
  <c r="U18" i="20"/>
  <c r="T18" i="20"/>
  <c r="S18" i="20"/>
  <c r="R18" i="20"/>
  <c r="Q18" i="20"/>
  <c r="P18" i="20"/>
  <c r="O18" i="20"/>
  <c r="N18" i="20"/>
  <c r="L18" i="20"/>
  <c r="C18" i="20"/>
  <c r="B18" i="20"/>
  <c r="AB17" i="20"/>
  <c r="AA17" i="20"/>
  <c r="Z17" i="20"/>
  <c r="Y17" i="20"/>
  <c r="X17" i="20"/>
  <c r="W17" i="20"/>
  <c r="V17" i="20"/>
  <c r="U17" i="20"/>
  <c r="T17" i="20"/>
  <c r="S17" i="20"/>
  <c r="R17" i="20"/>
  <c r="Q17" i="20"/>
  <c r="P17" i="20"/>
  <c r="O17" i="20"/>
  <c r="N17" i="20"/>
  <c r="C17" i="20"/>
  <c r="B17" i="20"/>
  <c r="AB16" i="20"/>
  <c r="AA16" i="20"/>
  <c r="Z16" i="20"/>
  <c r="Y16" i="20"/>
  <c r="X16" i="20"/>
  <c r="W16" i="20"/>
  <c r="V16" i="20"/>
  <c r="U16" i="20"/>
  <c r="T16" i="20"/>
  <c r="S16" i="20"/>
  <c r="R16" i="20"/>
  <c r="Q16" i="20"/>
  <c r="P16" i="20"/>
  <c r="O16" i="20"/>
  <c r="N16" i="20"/>
  <c r="C16" i="20"/>
  <c r="B16" i="20"/>
  <c r="AB15" i="20"/>
  <c r="AA15" i="20"/>
  <c r="Z15" i="20"/>
  <c r="Y15" i="20"/>
  <c r="X15" i="20"/>
  <c r="W15" i="20"/>
  <c r="V15" i="20"/>
  <c r="U15" i="20"/>
  <c r="T15" i="20"/>
  <c r="S15" i="20"/>
  <c r="R15" i="20"/>
  <c r="Q15" i="20"/>
  <c r="P15" i="20"/>
  <c r="O15" i="20"/>
  <c r="N15" i="20"/>
  <c r="C15" i="20"/>
  <c r="B15" i="20"/>
  <c r="AB14" i="20"/>
  <c r="AA14" i="20"/>
  <c r="Z14" i="20"/>
  <c r="Y14" i="20"/>
  <c r="X14" i="20"/>
  <c r="W14" i="20"/>
  <c r="V14" i="20"/>
  <c r="U14" i="20"/>
  <c r="T14" i="20"/>
  <c r="S14" i="20"/>
  <c r="R14" i="20"/>
  <c r="Q14" i="20"/>
  <c r="P14" i="20"/>
  <c r="O14" i="20"/>
  <c r="N14" i="20"/>
  <c r="C14" i="20"/>
  <c r="B14" i="20"/>
  <c r="AB13" i="20"/>
  <c r="V13" i="20"/>
  <c r="U13" i="20"/>
  <c r="T13" i="20"/>
  <c r="S13" i="20"/>
  <c r="R13" i="20"/>
  <c r="Q13" i="20"/>
  <c r="P13" i="20"/>
  <c r="O13" i="20"/>
  <c r="N13" i="20"/>
  <c r="L13" i="20"/>
  <c r="C13" i="20"/>
  <c r="B13" i="20"/>
  <c r="AB12" i="20"/>
  <c r="AA12" i="20"/>
  <c r="Z12" i="20"/>
  <c r="Y12" i="20"/>
  <c r="X12" i="20"/>
  <c r="W12" i="20"/>
  <c r="V12" i="20"/>
  <c r="U12" i="20"/>
  <c r="T12" i="20"/>
  <c r="S12" i="20"/>
  <c r="R12" i="20"/>
  <c r="Q12" i="20"/>
  <c r="P12" i="20"/>
  <c r="O12" i="20"/>
  <c r="N12" i="20"/>
  <c r="C12" i="20"/>
  <c r="B12" i="20"/>
  <c r="AB11" i="20"/>
  <c r="AA11" i="20"/>
  <c r="Z11" i="20"/>
  <c r="Y11" i="20"/>
  <c r="X11" i="20"/>
  <c r="W11" i="20"/>
  <c r="V11" i="20"/>
  <c r="U11" i="20"/>
  <c r="T11" i="20"/>
  <c r="S11" i="20"/>
  <c r="R11" i="20"/>
  <c r="Q11" i="20"/>
  <c r="P11" i="20"/>
  <c r="O11" i="20"/>
  <c r="N11" i="20"/>
  <c r="C11" i="20"/>
  <c r="B11" i="20"/>
  <c r="AB10" i="20"/>
  <c r="AA10" i="20"/>
  <c r="Z10" i="20"/>
  <c r="Y10" i="20"/>
  <c r="X10" i="20"/>
  <c r="W10" i="20"/>
  <c r="V10" i="20"/>
  <c r="U10" i="20"/>
  <c r="T10" i="20"/>
  <c r="S10" i="20"/>
  <c r="R10" i="20"/>
  <c r="Q10" i="20"/>
  <c r="P10" i="20"/>
  <c r="O10" i="20"/>
  <c r="N10" i="20"/>
  <c r="C10" i="20"/>
  <c r="B10" i="20"/>
  <c r="AB9" i="20"/>
  <c r="AA9" i="20"/>
  <c r="Z9" i="20"/>
  <c r="Y9" i="20"/>
  <c r="X9" i="20"/>
  <c r="W9" i="20"/>
  <c r="V9" i="20"/>
  <c r="U9" i="20"/>
  <c r="T9" i="20"/>
  <c r="S9" i="20"/>
  <c r="R9" i="20"/>
  <c r="Q9" i="20"/>
  <c r="P9" i="20"/>
  <c r="O9" i="20"/>
  <c r="N9" i="20"/>
  <c r="C9" i="20"/>
  <c r="B9" i="20"/>
  <c r="AB8" i="20"/>
  <c r="AA8" i="20"/>
  <c r="Z8" i="20"/>
  <c r="Y8" i="20"/>
  <c r="X8" i="20"/>
  <c r="W8" i="20"/>
  <c r="V8" i="20"/>
  <c r="U8" i="20"/>
  <c r="T8" i="20"/>
  <c r="S8" i="20"/>
  <c r="R8" i="20"/>
  <c r="Q8" i="20"/>
  <c r="P8" i="20"/>
  <c r="O8" i="20"/>
  <c r="N8" i="20"/>
  <c r="C8" i="20"/>
  <c r="B8" i="20"/>
  <c r="AB7" i="20"/>
  <c r="AA7" i="20"/>
  <c r="Z7" i="20"/>
  <c r="Y7" i="20"/>
  <c r="X7" i="20"/>
  <c r="W7" i="20"/>
  <c r="V7" i="20"/>
  <c r="U7" i="20"/>
  <c r="T7" i="20"/>
  <c r="S7" i="20"/>
  <c r="R7" i="20"/>
  <c r="Q7" i="20"/>
  <c r="P7" i="20"/>
  <c r="O7" i="20"/>
  <c r="N7" i="20"/>
  <c r="C7" i="20"/>
  <c r="B7" i="20"/>
  <c r="AB6" i="20"/>
  <c r="AA6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C6" i="20"/>
  <c r="B6" i="20"/>
  <c r="AB5" i="20"/>
  <c r="AA5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C5" i="20"/>
  <c r="B5" i="20"/>
  <c r="AB4" i="20"/>
  <c r="AA4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C4" i="20"/>
  <c r="B4" i="20"/>
  <c r="AB3" i="20"/>
  <c r="V3" i="20"/>
  <c r="U3" i="20"/>
  <c r="T3" i="20"/>
  <c r="S3" i="20"/>
  <c r="R3" i="20"/>
  <c r="Q3" i="20"/>
  <c r="P3" i="20"/>
  <c r="O3" i="20"/>
  <c r="N3" i="20"/>
  <c r="L3" i="20"/>
  <c r="C3" i="20"/>
  <c r="B3" i="20"/>
  <c r="F5" i="17"/>
  <c r="E5" i="17"/>
  <c r="D5" i="17"/>
  <c r="C5" i="17"/>
  <c r="B5" i="17"/>
  <c r="A5" i="17"/>
  <c r="R442" i="15"/>
  <c r="Q442" i="15"/>
  <c r="O442" i="15"/>
  <c r="M442" i="15"/>
  <c r="L442" i="15"/>
  <c r="J442" i="15"/>
  <c r="I442" i="15"/>
  <c r="K442" i="15" s="1"/>
  <c r="H442" i="15"/>
  <c r="G442" i="15"/>
  <c r="F442" i="15"/>
  <c r="E442" i="15"/>
  <c r="C442" i="15"/>
  <c r="B442" i="15"/>
  <c r="R441" i="15"/>
  <c r="Q441" i="15"/>
  <c r="O441" i="15"/>
  <c r="N441" i="15"/>
  <c r="P441" i="15" s="1"/>
  <c r="M441" i="15"/>
  <c r="L441" i="15"/>
  <c r="K441" i="15"/>
  <c r="J441" i="15"/>
  <c r="I441" i="15"/>
  <c r="H441" i="15"/>
  <c r="G441" i="15"/>
  <c r="F441" i="15"/>
  <c r="E441" i="15"/>
  <c r="D441" i="15"/>
  <c r="C441" i="15"/>
  <c r="B441" i="15"/>
  <c r="R440" i="15"/>
  <c r="Q440" i="15"/>
  <c r="O440" i="15"/>
  <c r="N440" i="15"/>
  <c r="P440" i="15" s="1"/>
  <c r="M440" i="15"/>
  <c r="L440" i="15"/>
  <c r="K440" i="15"/>
  <c r="J440" i="15"/>
  <c r="I440" i="15"/>
  <c r="H440" i="15"/>
  <c r="G440" i="15"/>
  <c r="F440" i="15"/>
  <c r="E440" i="15"/>
  <c r="D440" i="15"/>
  <c r="C440" i="15"/>
  <c r="B440" i="15"/>
  <c r="R439" i="15"/>
  <c r="Q439" i="15"/>
  <c r="O439" i="15"/>
  <c r="N439" i="15"/>
  <c r="P439" i="15" s="1"/>
  <c r="M439" i="15"/>
  <c r="L439" i="15"/>
  <c r="K439" i="15"/>
  <c r="J439" i="15"/>
  <c r="I439" i="15"/>
  <c r="H439" i="15"/>
  <c r="G439" i="15"/>
  <c r="F439" i="15"/>
  <c r="E439" i="15"/>
  <c r="D439" i="15"/>
  <c r="C439" i="15"/>
  <c r="B439" i="15"/>
  <c r="R438" i="15"/>
  <c r="Q438" i="15"/>
  <c r="O438" i="15"/>
  <c r="M438" i="15"/>
  <c r="L438" i="15"/>
  <c r="J438" i="15"/>
  <c r="I438" i="15"/>
  <c r="K438" i="15" s="1"/>
  <c r="H438" i="15"/>
  <c r="G438" i="15"/>
  <c r="F438" i="15"/>
  <c r="E438" i="15"/>
  <c r="C438" i="15"/>
  <c r="B438" i="15"/>
  <c r="R437" i="15"/>
  <c r="N437" i="15" s="1"/>
  <c r="P437" i="15" s="1"/>
  <c r="Q437" i="15"/>
  <c r="O437" i="15"/>
  <c r="M437" i="15"/>
  <c r="L437" i="15"/>
  <c r="K437" i="15"/>
  <c r="J437" i="15"/>
  <c r="I437" i="15"/>
  <c r="H437" i="15"/>
  <c r="G437" i="15"/>
  <c r="F437" i="15"/>
  <c r="E437" i="15"/>
  <c r="D437" i="15"/>
  <c r="C437" i="15"/>
  <c r="B437" i="15"/>
  <c r="R436" i="15"/>
  <c r="Q436" i="15"/>
  <c r="O436" i="15"/>
  <c r="N436" i="15"/>
  <c r="P436" i="15" s="1"/>
  <c r="M436" i="15"/>
  <c r="L436" i="15"/>
  <c r="K436" i="15"/>
  <c r="J436" i="15"/>
  <c r="I436" i="15"/>
  <c r="H436" i="15"/>
  <c r="G436" i="15"/>
  <c r="F436" i="15"/>
  <c r="E436" i="15"/>
  <c r="D436" i="15"/>
  <c r="C436" i="15"/>
  <c r="B436" i="15"/>
  <c r="R435" i="15"/>
  <c r="Q435" i="15"/>
  <c r="O435" i="15"/>
  <c r="M435" i="15"/>
  <c r="L435" i="15"/>
  <c r="J435" i="15"/>
  <c r="I435" i="15"/>
  <c r="K435" i="15" s="1"/>
  <c r="H435" i="15"/>
  <c r="G435" i="15"/>
  <c r="F435" i="15"/>
  <c r="E435" i="15"/>
  <c r="C435" i="15"/>
  <c r="B435" i="15"/>
  <c r="R434" i="15"/>
  <c r="Q434" i="15"/>
  <c r="O434" i="15"/>
  <c r="N434" i="15"/>
  <c r="P434" i="15" s="1"/>
  <c r="M434" i="15"/>
  <c r="L434" i="15"/>
  <c r="K434" i="15"/>
  <c r="J434" i="15"/>
  <c r="I434" i="15"/>
  <c r="H434" i="15"/>
  <c r="G434" i="15"/>
  <c r="F434" i="15"/>
  <c r="E434" i="15"/>
  <c r="D434" i="15"/>
  <c r="C434" i="15"/>
  <c r="B434" i="15"/>
  <c r="R433" i="15"/>
  <c r="Q433" i="15"/>
  <c r="O433" i="15"/>
  <c r="M433" i="15"/>
  <c r="L433" i="15"/>
  <c r="J433" i="15"/>
  <c r="I433" i="15"/>
  <c r="K433" i="15" s="1"/>
  <c r="H433" i="15"/>
  <c r="G433" i="15"/>
  <c r="F433" i="15"/>
  <c r="E433" i="15"/>
  <c r="C433" i="15"/>
  <c r="B433" i="15"/>
  <c r="R432" i="15"/>
  <c r="Q432" i="15"/>
  <c r="O432" i="15"/>
  <c r="N432" i="15"/>
  <c r="P432" i="15" s="1"/>
  <c r="M432" i="15"/>
  <c r="L432" i="15"/>
  <c r="K432" i="15"/>
  <c r="J432" i="15"/>
  <c r="I432" i="15"/>
  <c r="H432" i="15"/>
  <c r="G432" i="15"/>
  <c r="F432" i="15"/>
  <c r="E432" i="15"/>
  <c r="D432" i="15"/>
  <c r="C432" i="15"/>
  <c r="B432" i="15"/>
  <c r="R431" i="15"/>
  <c r="Q431" i="15"/>
  <c r="O431" i="15"/>
  <c r="N431" i="15"/>
  <c r="P431" i="15" s="1"/>
  <c r="M431" i="15"/>
  <c r="L431" i="15"/>
  <c r="K431" i="15"/>
  <c r="J431" i="15"/>
  <c r="I431" i="15"/>
  <c r="H431" i="15"/>
  <c r="G431" i="15"/>
  <c r="F431" i="15"/>
  <c r="E431" i="15"/>
  <c r="D431" i="15"/>
  <c r="C431" i="15"/>
  <c r="B431" i="15"/>
  <c r="R430" i="15"/>
  <c r="Q430" i="15"/>
  <c r="O430" i="15"/>
  <c r="M430" i="15"/>
  <c r="L430" i="15"/>
  <c r="J430" i="15"/>
  <c r="I430" i="15"/>
  <c r="K430" i="15" s="1"/>
  <c r="H430" i="15"/>
  <c r="G430" i="15"/>
  <c r="F430" i="15"/>
  <c r="E430" i="15"/>
  <c r="C430" i="15"/>
  <c r="B430" i="15"/>
  <c r="R429" i="15"/>
  <c r="Q429" i="15"/>
  <c r="O429" i="15"/>
  <c r="M429" i="15"/>
  <c r="L429" i="15"/>
  <c r="J429" i="15"/>
  <c r="I429" i="15"/>
  <c r="K429" i="15" s="1"/>
  <c r="H429" i="15"/>
  <c r="G429" i="15"/>
  <c r="F429" i="15"/>
  <c r="E429" i="15"/>
  <c r="C429" i="15"/>
  <c r="B429" i="15"/>
  <c r="R428" i="15"/>
  <c r="Q428" i="15"/>
  <c r="O428" i="15"/>
  <c r="M428" i="15"/>
  <c r="L428" i="15"/>
  <c r="K428" i="15"/>
  <c r="J428" i="15"/>
  <c r="I428" i="15"/>
  <c r="H428" i="15"/>
  <c r="G428" i="15"/>
  <c r="F428" i="15"/>
  <c r="E428" i="15"/>
  <c r="B428" i="15"/>
  <c r="R427" i="15"/>
  <c r="Q427" i="15"/>
  <c r="O427" i="15"/>
  <c r="N427" i="15"/>
  <c r="P427" i="15" s="1"/>
  <c r="M427" i="15"/>
  <c r="L427" i="15"/>
  <c r="K427" i="15"/>
  <c r="J427" i="15"/>
  <c r="I427" i="15"/>
  <c r="H427" i="15"/>
  <c r="G427" i="15"/>
  <c r="F427" i="15"/>
  <c r="E427" i="15"/>
  <c r="D427" i="15"/>
  <c r="C427" i="15"/>
  <c r="B427" i="15"/>
  <c r="R426" i="15"/>
  <c r="Q426" i="15"/>
  <c r="O426" i="15"/>
  <c r="N426" i="15"/>
  <c r="P426" i="15" s="1"/>
  <c r="M426" i="15"/>
  <c r="L426" i="15"/>
  <c r="K426" i="15"/>
  <c r="J426" i="15"/>
  <c r="I426" i="15"/>
  <c r="H426" i="15"/>
  <c r="G426" i="15"/>
  <c r="F426" i="15"/>
  <c r="E426" i="15"/>
  <c r="D426" i="15"/>
  <c r="C426" i="15"/>
  <c r="B426" i="15"/>
  <c r="R425" i="15"/>
  <c r="N425" i="15" s="1"/>
  <c r="P425" i="15" s="1"/>
  <c r="Q425" i="15"/>
  <c r="O425" i="15"/>
  <c r="M425" i="15"/>
  <c r="L425" i="15"/>
  <c r="K425" i="15"/>
  <c r="J425" i="15"/>
  <c r="I425" i="15"/>
  <c r="H425" i="15"/>
  <c r="G425" i="15"/>
  <c r="F425" i="15"/>
  <c r="E425" i="15"/>
  <c r="D425" i="15"/>
  <c r="C425" i="15"/>
  <c r="B425" i="15"/>
  <c r="R424" i="15"/>
  <c r="Q424" i="15"/>
  <c r="O424" i="15"/>
  <c r="M424" i="15"/>
  <c r="L424" i="15"/>
  <c r="J424" i="15"/>
  <c r="I424" i="15"/>
  <c r="K424" i="15" s="1"/>
  <c r="H424" i="15"/>
  <c r="G424" i="15"/>
  <c r="F424" i="15"/>
  <c r="E424" i="15"/>
  <c r="C424" i="15"/>
  <c r="B424" i="15"/>
  <c r="R423" i="15"/>
  <c r="Q423" i="15"/>
  <c r="O423" i="15"/>
  <c r="N423" i="15"/>
  <c r="P423" i="15" s="1"/>
  <c r="M423" i="15"/>
  <c r="L423" i="15"/>
  <c r="K423" i="15"/>
  <c r="J423" i="15"/>
  <c r="I423" i="15"/>
  <c r="H423" i="15"/>
  <c r="G423" i="15"/>
  <c r="F423" i="15"/>
  <c r="E423" i="15"/>
  <c r="D423" i="15"/>
  <c r="C423" i="15"/>
  <c r="B423" i="15"/>
  <c r="R422" i="15"/>
  <c r="Q422" i="15"/>
  <c r="O422" i="15"/>
  <c r="N422" i="15"/>
  <c r="P422" i="15" s="1"/>
  <c r="M422" i="15"/>
  <c r="L422" i="15"/>
  <c r="K422" i="15"/>
  <c r="J422" i="15"/>
  <c r="I422" i="15"/>
  <c r="H422" i="15"/>
  <c r="G422" i="15"/>
  <c r="F422" i="15"/>
  <c r="E422" i="15"/>
  <c r="D422" i="15"/>
  <c r="C422" i="15"/>
  <c r="B422" i="15"/>
  <c r="R421" i="15"/>
  <c r="Q421" i="15"/>
  <c r="O421" i="15"/>
  <c r="N421" i="15"/>
  <c r="P421" i="15" s="1"/>
  <c r="M421" i="15"/>
  <c r="L421" i="15"/>
  <c r="K421" i="15"/>
  <c r="J421" i="15"/>
  <c r="I421" i="15"/>
  <c r="H421" i="15"/>
  <c r="G421" i="15"/>
  <c r="F421" i="15"/>
  <c r="E421" i="15"/>
  <c r="D421" i="15"/>
  <c r="C421" i="15"/>
  <c r="B421" i="15"/>
  <c r="R420" i="15"/>
  <c r="Q420" i="15"/>
  <c r="O420" i="15"/>
  <c r="L420" i="15"/>
  <c r="J420" i="15"/>
  <c r="I420" i="15"/>
  <c r="K420" i="15" s="1"/>
  <c r="H420" i="15"/>
  <c r="G420" i="15"/>
  <c r="F420" i="15"/>
  <c r="E420" i="15"/>
  <c r="C420" i="15"/>
  <c r="B420" i="15"/>
  <c r="R419" i="15"/>
  <c r="Q419" i="15"/>
  <c r="O419" i="15"/>
  <c r="N419" i="15"/>
  <c r="P419" i="15" s="1"/>
  <c r="M419" i="15"/>
  <c r="L419" i="15"/>
  <c r="K419" i="15"/>
  <c r="J419" i="15"/>
  <c r="I419" i="15"/>
  <c r="H419" i="15"/>
  <c r="G419" i="15"/>
  <c r="F419" i="15"/>
  <c r="E419" i="15"/>
  <c r="D419" i="15"/>
  <c r="C419" i="15"/>
  <c r="B419" i="15"/>
  <c r="R418" i="15"/>
  <c r="Q418" i="15"/>
  <c r="O418" i="15"/>
  <c r="N418" i="15"/>
  <c r="P418" i="15" s="1"/>
  <c r="M418" i="15"/>
  <c r="L418" i="15"/>
  <c r="K418" i="15"/>
  <c r="J418" i="15"/>
  <c r="I418" i="15"/>
  <c r="H418" i="15"/>
  <c r="G418" i="15"/>
  <c r="F418" i="15"/>
  <c r="E418" i="15"/>
  <c r="D418" i="15"/>
  <c r="C418" i="15"/>
  <c r="B418" i="15"/>
  <c r="R417" i="15"/>
  <c r="Q417" i="15"/>
  <c r="O417" i="15"/>
  <c r="M417" i="15"/>
  <c r="L417" i="15"/>
  <c r="J417" i="15"/>
  <c r="I417" i="15"/>
  <c r="K417" i="15" s="1"/>
  <c r="H417" i="15"/>
  <c r="G417" i="15"/>
  <c r="F417" i="15"/>
  <c r="E417" i="15"/>
  <c r="C417" i="15"/>
  <c r="B417" i="15"/>
  <c r="R416" i="15"/>
  <c r="Q416" i="15"/>
  <c r="O416" i="15"/>
  <c r="N416" i="15"/>
  <c r="P416" i="15" s="1"/>
  <c r="M416" i="15"/>
  <c r="L416" i="15"/>
  <c r="K416" i="15"/>
  <c r="J416" i="15"/>
  <c r="I416" i="15"/>
  <c r="H416" i="15"/>
  <c r="G416" i="15"/>
  <c r="F416" i="15"/>
  <c r="E416" i="15"/>
  <c r="D416" i="15"/>
  <c r="C416" i="15"/>
  <c r="B416" i="15"/>
  <c r="R415" i="15"/>
  <c r="Q415" i="15"/>
  <c r="O415" i="15"/>
  <c r="M415" i="15"/>
  <c r="L415" i="15"/>
  <c r="K415" i="15"/>
  <c r="J415" i="15"/>
  <c r="I415" i="15"/>
  <c r="H415" i="15"/>
  <c r="G415" i="15"/>
  <c r="F415" i="15"/>
  <c r="E415" i="15"/>
  <c r="C415" i="15"/>
  <c r="B415" i="15"/>
  <c r="R414" i="15"/>
  <c r="Q414" i="15"/>
  <c r="O414" i="15"/>
  <c r="N414" i="15"/>
  <c r="P414" i="15" s="1"/>
  <c r="M414" i="15"/>
  <c r="L414" i="15"/>
  <c r="K414" i="15"/>
  <c r="J414" i="15"/>
  <c r="I414" i="15"/>
  <c r="H414" i="15"/>
  <c r="G414" i="15"/>
  <c r="F414" i="15"/>
  <c r="E414" i="15"/>
  <c r="D414" i="15"/>
  <c r="C414" i="15"/>
  <c r="B414" i="15"/>
  <c r="R413" i="15"/>
  <c r="Q413" i="15"/>
  <c r="O413" i="15"/>
  <c r="M413" i="15"/>
  <c r="L413" i="15"/>
  <c r="J413" i="15"/>
  <c r="I413" i="15"/>
  <c r="K413" i="15" s="1"/>
  <c r="H413" i="15"/>
  <c r="G413" i="15"/>
  <c r="F413" i="15"/>
  <c r="E413" i="15"/>
  <c r="C413" i="15"/>
  <c r="B413" i="15"/>
  <c r="R412" i="15"/>
  <c r="Q412" i="15"/>
  <c r="O412" i="15"/>
  <c r="M412" i="15"/>
  <c r="L412" i="15"/>
  <c r="J412" i="15"/>
  <c r="I412" i="15"/>
  <c r="K412" i="15" s="1"/>
  <c r="H412" i="15"/>
  <c r="G412" i="15"/>
  <c r="F412" i="15"/>
  <c r="E412" i="15"/>
  <c r="C412" i="15"/>
  <c r="B412" i="15"/>
  <c r="R411" i="15"/>
  <c r="N411" i="15" s="1"/>
  <c r="P411" i="15" s="1"/>
  <c r="Q411" i="15"/>
  <c r="O411" i="15"/>
  <c r="M411" i="15"/>
  <c r="L411" i="15"/>
  <c r="K411" i="15"/>
  <c r="J411" i="15"/>
  <c r="I411" i="15"/>
  <c r="H411" i="15"/>
  <c r="G411" i="15"/>
  <c r="F411" i="15"/>
  <c r="E411" i="15"/>
  <c r="D411" i="15"/>
  <c r="C411" i="15"/>
  <c r="B411" i="15"/>
  <c r="R410" i="15"/>
  <c r="Q410" i="15"/>
  <c r="O410" i="15"/>
  <c r="M410" i="15"/>
  <c r="L410" i="15"/>
  <c r="J410" i="15"/>
  <c r="I410" i="15"/>
  <c r="K410" i="15" s="1"/>
  <c r="H410" i="15"/>
  <c r="G410" i="15"/>
  <c r="F410" i="15"/>
  <c r="E410" i="15"/>
  <c r="C410" i="15"/>
  <c r="B410" i="15"/>
  <c r="R409" i="15"/>
  <c r="Q409" i="15"/>
  <c r="O409" i="15"/>
  <c r="N409" i="15"/>
  <c r="P409" i="15" s="1"/>
  <c r="M409" i="15"/>
  <c r="L409" i="15"/>
  <c r="K409" i="15"/>
  <c r="J409" i="15"/>
  <c r="I409" i="15"/>
  <c r="H409" i="15"/>
  <c r="G409" i="15"/>
  <c r="F409" i="15"/>
  <c r="E409" i="15"/>
  <c r="D409" i="15"/>
  <c r="C409" i="15"/>
  <c r="B409" i="15"/>
  <c r="R408" i="15"/>
  <c r="Q408" i="15"/>
  <c r="O408" i="15"/>
  <c r="N408" i="15"/>
  <c r="P408" i="15" s="1"/>
  <c r="M408" i="15"/>
  <c r="L408" i="15"/>
  <c r="K408" i="15"/>
  <c r="J408" i="15"/>
  <c r="I408" i="15"/>
  <c r="H408" i="15"/>
  <c r="G408" i="15"/>
  <c r="F408" i="15"/>
  <c r="E408" i="15"/>
  <c r="D408" i="15"/>
  <c r="C408" i="15"/>
  <c r="B408" i="15"/>
  <c r="R407" i="15"/>
  <c r="Q407" i="15"/>
  <c r="O407" i="15"/>
  <c r="N407" i="15"/>
  <c r="P407" i="15" s="1"/>
  <c r="M407" i="15"/>
  <c r="L407" i="15"/>
  <c r="K407" i="15"/>
  <c r="J407" i="15"/>
  <c r="I407" i="15"/>
  <c r="H407" i="15"/>
  <c r="G407" i="15"/>
  <c r="F407" i="15"/>
  <c r="E407" i="15"/>
  <c r="D407" i="15"/>
  <c r="C407" i="15"/>
  <c r="B407" i="15"/>
  <c r="R406" i="15"/>
  <c r="Q406" i="15"/>
  <c r="O406" i="15"/>
  <c r="N406" i="15"/>
  <c r="P406" i="15" s="1"/>
  <c r="M406" i="15"/>
  <c r="L406" i="15"/>
  <c r="K406" i="15"/>
  <c r="J406" i="15"/>
  <c r="I406" i="15"/>
  <c r="H406" i="15"/>
  <c r="G406" i="15"/>
  <c r="F406" i="15"/>
  <c r="E406" i="15"/>
  <c r="D406" i="15"/>
  <c r="C406" i="15"/>
  <c r="B406" i="15"/>
  <c r="R405" i="15"/>
  <c r="Q405" i="15"/>
  <c r="O405" i="15"/>
  <c r="N405" i="15"/>
  <c r="P405" i="15" s="1"/>
  <c r="M405" i="15"/>
  <c r="L405" i="15"/>
  <c r="K405" i="15"/>
  <c r="J405" i="15"/>
  <c r="I405" i="15"/>
  <c r="H405" i="15"/>
  <c r="G405" i="15"/>
  <c r="F405" i="15"/>
  <c r="E405" i="15"/>
  <c r="D405" i="15"/>
  <c r="C405" i="15"/>
  <c r="B405" i="15"/>
  <c r="R404" i="15"/>
  <c r="Q404" i="15"/>
  <c r="O404" i="15"/>
  <c r="M404" i="15"/>
  <c r="L404" i="15"/>
  <c r="K404" i="15"/>
  <c r="J404" i="15"/>
  <c r="I404" i="15"/>
  <c r="H404" i="15"/>
  <c r="G404" i="15"/>
  <c r="F404" i="15"/>
  <c r="E404" i="15"/>
  <c r="C404" i="15"/>
  <c r="B404" i="15"/>
  <c r="R403" i="15"/>
  <c r="Q403" i="15"/>
  <c r="O403" i="15"/>
  <c r="N403" i="15"/>
  <c r="P403" i="15" s="1"/>
  <c r="M403" i="15"/>
  <c r="L403" i="15"/>
  <c r="K403" i="15"/>
  <c r="J403" i="15"/>
  <c r="I403" i="15"/>
  <c r="H403" i="15"/>
  <c r="G403" i="15"/>
  <c r="F403" i="15"/>
  <c r="E403" i="15"/>
  <c r="D403" i="15"/>
  <c r="C403" i="15"/>
  <c r="B403" i="15"/>
  <c r="R402" i="15"/>
  <c r="Q402" i="15"/>
  <c r="O402" i="15"/>
  <c r="M402" i="15"/>
  <c r="L402" i="15"/>
  <c r="J402" i="15"/>
  <c r="I402" i="15"/>
  <c r="K402" i="15" s="1"/>
  <c r="H402" i="15"/>
  <c r="G402" i="15"/>
  <c r="F402" i="15"/>
  <c r="E402" i="15"/>
  <c r="C402" i="15"/>
  <c r="B402" i="15"/>
  <c r="R401" i="15"/>
  <c r="N401" i="15" s="1"/>
  <c r="P401" i="15" s="1"/>
  <c r="Q401" i="15"/>
  <c r="O401" i="15"/>
  <c r="M401" i="15"/>
  <c r="L401" i="15"/>
  <c r="K401" i="15"/>
  <c r="J401" i="15"/>
  <c r="I401" i="15"/>
  <c r="H401" i="15"/>
  <c r="G401" i="15"/>
  <c r="F401" i="15"/>
  <c r="E401" i="15"/>
  <c r="D401" i="15"/>
  <c r="C401" i="15"/>
  <c r="B401" i="15"/>
  <c r="R400" i="15"/>
  <c r="Q400" i="15"/>
  <c r="O400" i="15"/>
  <c r="L400" i="15"/>
  <c r="J400" i="15"/>
  <c r="I400" i="15"/>
  <c r="K400" i="15" s="1"/>
  <c r="H400" i="15"/>
  <c r="G400" i="15"/>
  <c r="F400" i="15"/>
  <c r="E400" i="15"/>
  <c r="C400" i="15"/>
  <c r="B400" i="15"/>
  <c r="R399" i="15"/>
  <c r="Q399" i="15"/>
  <c r="O399" i="15"/>
  <c r="N399" i="15"/>
  <c r="P399" i="15" s="1"/>
  <c r="M399" i="15"/>
  <c r="L399" i="15"/>
  <c r="K399" i="15"/>
  <c r="J399" i="15"/>
  <c r="I399" i="15"/>
  <c r="H399" i="15"/>
  <c r="G399" i="15"/>
  <c r="F399" i="15"/>
  <c r="E399" i="15"/>
  <c r="D399" i="15"/>
  <c r="C399" i="15"/>
  <c r="B399" i="15"/>
  <c r="R398" i="15"/>
  <c r="Q398" i="15"/>
  <c r="O398" i="15"/>
  <c r="M398" i="15"/>
  <c r="L398" i="15"/>
  <c r="K398" i="15"/>
  <c r="J398" i="15"/>
  <c r="I398" i="15"/>
  <c r="H398" i="15"/>
  <c r="G398" i="15"/>
  <c r="F398" i="15"/>
  <c r="E398" i="15"/>
  <c r="C398" i="15"/>
  <c r="B398" i="15"/>
  <c r="R397" i="15"/>
  <c r="Q397" i="15"/>
  <c r="O397" i="15"/>
  <c r="L397" i="15"/>
  <c r="J397" i="15"/>
  <c r="I397" i="15"/>
  <c r="K397" i="15" s="1"/>
  <c r="H397" i="15"/>
  <c r="G397" i="15"/>
  <c r="F397" i="15"/>
  <c r="E397" i="15"/>
  <c r="C397" i="15"/>
  <c r="B397" i="15"/>
  <c r="R396" i="15"/>
  <c r="Q396" i="15"/>
  <c r="O396" i="15"/>
  <c r="N396" i="15"/>
  <c r="P396" i="15" s="1"/>
  <c r="M396" i="15"/>
  <c r="L396" i="15"/>
  <c r="K396" i="15"/>
  <c r="J396" i="15"/>
  <c r="I396" i="15"/>
  <c r="H396" i="15"/>
  <c r="G396" i="15"/>
  <c r="F396" i="15"/>
  <c r="E396" i="15"/>
  <c r="D396" i="15"/>
  <c r="C396" i="15"/>
  <c r="B396" i="15"/>
  <c r="R395" i="15"/>
  <c r="Q395" i="15"/>
  <c r="O395" i="15"/>
  <c r="M395" i="15"/>
  <c r="L395" i="15"/>
  <c r="J395" i="15"/>
  <c r="I395" i="15"/>
  <c r="K395" i="15" s="1"/>
  <c r="H395" i="15"/>
  <c r="G395" i="15"/>
  <c r="F395" i="15"/>
  <c r="E395" i="15"/>
  <c r="C395" i="15"/>
  <c r="B395" i="15"/>
  <c r="R394" i="15"/>
  <c r="Q394" i="15"/>
  <c r="O394" i="15"/>
  <c r="M394" i="15"/>
  <c r="L394" i="15"/>
  <c r="J394" i="15"/>
  <c r="I394" i="15"/>
  <c r="K394" i="15" s="1"/>
  <c r="H394" i="15"/>
  <c r="G394" i="15"/>
  <c r="F394" i="15"/>
  <c r="E394" i="15"/>
  <c r="C394" i="15"/>
  <c r="B394" i="15"/>
  <c r="R393" i="15"/>
  <c r="Q393" i="15"/>
  <c r="O393" i="15"/>
  <c r="N393" i="15"/>
  <c r="P393" i="15" s="1"/>
  <c r="M393" i="15"/>
  <c r="L393" i="15"/>
  <c r="K393" i="15"/>
  <c r="J393" i="15"/>
  <c r="I393" i="15"/>
  <c r="H393" i="15"/>
  <c r="G393" i="15"/>
  <c r="F393" i="15"/>
  <c r="E393" i="15"/>
  <c r="D393" i="15"/>
  <c r="C393" i="15"/>
  <c r="B393" i="15"/>
  <c r="R392" i="15"/>
  <c r="Q392" i="15"/>
  <c r="O392" i="15"/>
  <c r="N392" i="15"/>
  <c r="P392" i="15" s="1"/>
  <c r="M392" i="15"/>
  <c r="L392" i="15"/>
  <c r="K392" i="15"/>
  <c r="J392" i="15"/>
  <c r="I392" i="15"/>
  <c r="H392" i="15"/>
  <c r="G392" i="15"/>
  <c r="F392" i="15"/>
  <c r="E392" i="15"/>
  <c r="D392" i="15"/>
  <c r="C392" i="15"/>
  <c r="B392" i="15"/>
  <c r="R391" i="15"/>
  <c r="Q391" i="15"/>
  <c r="O391" i="15"/>
  <c r="N391" i="15"/>
  <c r="P391" i="15" s="1"/>
  <c r="M391" i="15"/>
  <c r="L391" i="15"/>
  <c r="K391" i="15"/>
  <c r="J391" i="15"/>
  <c r="I391" i="15"/>
  <c r="H391" i="15"/>
  <c r="G391" i="15"/>
  <c r="F391" i="15"/>
  <c r="E391" i="15"/>
  <c r="D391" i="15"/>
  <c r="C391" i="15"/>
  <c r="B391" i="15"/>
  <c r="R390" i="15"/>
  <c r="Q390" i="15"/>
  <c r="O390" i="15"/>
  <c r="N390" i="15"/>
  <c r="P390" i="15" s="1"/>
  <c r="M390" i="15"/>
  <c r="L390" i="15"/>
  <c r="K390" i="15"/>
  <c r="J390" i="15"/>
  <c r="I390" i="15"/>
  <c r="H390" i="15"/>
  <c r="G390" i="15"/>
  <c r="F390" i="15"/>
  <c r="E390" i="15"/>
  <c r="D390" i="15"/>
  <c r="C390" i="15"/>
  <c r="B390" i="15"/>
  <c r="R389" i="15"/>
  <c r="Q389" i="15"/>
  <c r="O389" i="15"/>
  <c r="N389" i="15"/>
  <c r="P389" i="15" s="1"/>
  <c r="M389" i="15"/>
  <c r="L389" i="15"/>
  <c r="K389" i="15"/>
  <c r="J389" i="15"/>
  <c r="I389" i="15"/>
  <c r="H389" i="15"/>
  <c r="G389" i="15"/>
  <c r="F389" i="15"/>
  <c r="E389" i="15"/>
  <c r="D389" i="15"/>
  <c r="C389" i="15"/>
  <c r="B389" i="15"/>
  <c r="R388" i="15"/>
  <c r="Q388" i="15"/>
  <c r="O388" i="15"/>
  <c r="N388" i="15"/>
  <c r="P388" i="15" s="1"/>
  <c r="M388" i="15"/>
  <c r="L388" i="15"/>
  <c r="K388" i="15"/>
  <c r="J388" i="15"/>
  <c r="I388" i="15"/>
  <c r="H388" i="15"/>
  <c r="G388" i="15"/>
  <c r="F388" i="15"/>
  <c r="E388" i="15"/>
  <c r="D388" i="15"/>
  <c r="C388" i="15"/>
  <c r="B388" i="15"/>
  <c r="R387" i="15"/>
  <c r="Q387" i="15"/>
  <c r="O387" i="15"/>
  <c r="N387" i="15"/>
  <c r="P387" i="15" s="1"/>
  <c r="M387" i="15"/>
  <c r="L387" i="15"/>
  <c r="K387" i="15"/>
  <c r="J387" i="15"/>
  <c r="I387" i="15"/>
  <c r="H387" i="15"/>
  <c r="G387" i="15"/>
  <c r="F387" i="15"/>
  <c r="E387" i="15"/>
  <c r="D387" i="15"/>
  <c r="C387" i="15"/>
  <c r="B387" i="15"/>
  <c r="R386" i="15"/>
  <c r="Q386" i="15"/>
  <c r="O386" i="15"/>
  <c r="L386" i="15"/>
  <c r="J386" i="15"/>
  <c r="I386" i="15"/>
  <c r="K386" i="15" s="1"/>
  <c r="H386" i="15"/>
  <c r="G386" i="15"/>
  <c r="F386" i="15"/>
  <c r="E386" i="15"/>
  <c r="C386" i="15"/>
  <c r="B386" i="15"/>
  <c r="R385" i="15"/>
  <c r="Q385" i="15"/>
  <c r="O385" i="15"/>
  <c r="N385" i="15"/>
  <c r="P385" i="15" s="1"/>
  <c r="M385" i="15"/>
  <c r="L385" i="15"/>
  <c r="K385" i="15"/>
  <c r="J385" i="15"/>
  <c r="I385" i="15"/>
  <c r="H385" i="15"/>
  <c r="G385" i="15"/>
  <c r="F385" i="15"/>
  <c r="E385" i="15"/>
  <c r="D385" i="15"/>
  <c r="C385" i="15"/>
  <c r="B385" i="15"/>
  <c r="R384" i="15"/>
  <c r="Q384" i="15"/>
  <c r="O384" i="15"/>
  <c r="N384" i="15"/>
  <c r="P384" i="15" s="1"/>
  <c r="M384" i="15"/>
  <c r="L384" i="15"/>
  <c r="K384" i="15"/>
  <c r="J384" i="15"/>
  <c r="I384" i="15"/>
  <c r="H384" i="15"/>
  <c r="G384" i="15"/>
  <c r="F384" i="15"/>
  <c r="E384" i="15"/>
  <c r="D384" i="15"/>
  <c r="C384" i="15"/>
  <c r="B384" i="15"/>
  <c r="R383" i="15"/>
  <c r="Q383" i="15"/>
  <c r="O383" i="15"/>
  <c r="M383" i="15"/>
  <c r="L383" i="15"/>
  <c r="J383" i="15"/>
  <c r="I383" i="15"/>
  <c r="K383" i="15" s="1"/>
  <c r="H383" i="15"/>
  <c r="G383" i="15"/>
  <c r="F383" i="15"/>
  <c r="E383" i="15"/>
  <c r="C383" i="15"/>
  <c r="B383" i="15"/>
  <c r="R382" i="15"/>
  <c r="Q382" i="15"/>
  <c r="O382" i="15"/>
  <c r="N382" i="15"/>
  <c r="P382" i="15" s="1"/>
  <c r="M382" i="15"/>
  <c r="L382" i="15"/>
  <c r="K382" i="15"/>
  <c r="J382" i="15"/>
  <c r="I382" i="15"/>
  <c r="H382" i="15"/>
  <c r="G382" i="15"/>
  <c r="F382" i="15"/>
  <c r="E382" i="15"/>
  <c r="D382" i="15"/>
  <c r="C382" i="15"/>
  <c r="B382" i="15"/>
  <c r="R381" i="15"/>
  <c r="N381" i="15" s="1"/>
  <c r="P381" i="15" s="1"/>
  <c r="Q381" i="15"/>
  <c r="O381" i="15"/>
  <c r="M381" i="15"/>
  <c r="L381" i="15"/>
  <c r="K381" i="15"/>
  <c r="J381" i="15"/>
  <c r="I381" i="15"/>
  <c r="H381" i="15"/>
  <c r="G381" i="15"/>
  <c r="F381" i="15"/>
  <c r="E381" i="15"/>
  <c r="D381" i="15"/>
  <c r="C381" i="15"/>
  <c r="B381" i="15"/>
  <c r="R380" i="15"/>
  <c r="Q380" i="15"/>
  <c r="O380" i="15"/>
  <c r="M380" i="15"/>
  <c r="L380" i="15"/>
  <c r="J380" i="15"/>
  <c r="I380" i="15"/>
  <c r="K380" i="15" s="1"/>
  <c r="H380" i="15"/>
  <c r="G380" i="15"/>
  <c r="F380" i="15"/>
  <c r="E380" i="15"/>
  <c r="C380" i="15"/>
  <c r="B380" i="15"/>
  <c r="R379" i="15"/>
  <c r="Q379" i="15"/>
  <c r="O379" i="15"/>
  <c r="N379" i="15"/>
  <c r="P379" i="15" s="1"/>
  <c r="M379" i="15"/>
  <c r="L379" i="15"/>
  <c r="K379" i="15"/>
  <c r="J379" i="15"/>
  <c r="I379" i="15"/>
  <c r="H379" i="15"/>
  <c r="G379" i="15"/>
  <c r="F379" i="15"/>
  <c r="E379" i="15"/>
  <c r="D379" i="15"/>
  <c r="C379" i="15"/>
  <c r="B379" i="15"/>
  <c r="R378" i="15"/>
  <c r="Q378" i="15"/>
  <c r="O378" i="15"/>
  <c r="M378" i="15"/>
  <c r="L378" i="15"/>
  <c r="J378" i="15"/>
  <c r="I378" i="15"/>
  <c r="K378" i="15" s="1"/>
  <c r="H378" i="15"/>
  <c r="G378" i="15"/>
  <c r="F378" i="15"/>
  <c r="E378" i="15"/>
  <c r="C378" i="15"/>
  <c r="B378" i="15"/>
  <c r="R377" i="15"/>
  <c r="Q377" i="15"/>
  <c r="O377" i="15"/>
  <c r="N377" i="15"/>
  <c r="P377" i="15" s="1"/>
  <c r="M377" i="15"/>
  <c r="L377" i="15"/>
  <c r="K377" i="15"/>
  <c r="J377" i="15"/>
  <c r="I377" i="15"/>
  <c r="H377" i="15"/>
  <c r="G377" i="15"/>
  <c r="F377" i="15"/>
  <c r="E377" i="15"/>
  <c r="D377" i="15"/>
  <c r="C377" i="15"/>
  <c r="B377" i="15"/>
  <c r="R376" i="15"/>
  <c r="N376" i="15" s="1"/>
  <c r="P376" i="15" s="1"/>
  <c r="Q376" i="15"/>
  <c r="O376" i="15"/>
  <c r="M376" i="15"/>
  <c r="L376" i="15"/>
  <c r="K376" i="15"/>
  <c r="J376" i="15"/>
  <c r="I376" i="15"/>
  <c r="H376" i="15"/>
  <c r="G376" i="15"/>
  <c r="F376" i="15"/>
  <c r="E376" i="15"/>
  <c r="D376" i="15"/>
  <c r="C376" i="15"/>
  <c r="B376" i="15"/>
  <c r="R375" i="15"/>
  <c r="Q375" i="15"/>
  <c r="O375" i="15"/>
  <c r="N375" i="15"/>
  <c r="P375" i="15" s="1"/>
  <c r="M375" i="15"/>
  <c r="L375" i="15"/>
  <c r="K375" i="15"/>
  <c r="J375" i="15"/>
  <c r="I375" i="15"/>
  <c r="H375" i="15"/>
  <c r="G375" i="15"/>
  <c r="F375" i="15"/>
  <c r="E375" i="15"/>
  <c r="D375" i="15"/>
  <c r="C375" i="15"/>
  <c r="B375" i="15"/>
  <c r="R374" i="15"/>
  <c r="Q374" i="15"/>
  <c r="O374" i="15"/>
  <c r="N374" i="15"/>
  <c r="P374" i="15" s="1"/>
  <c r="M374" i="15"/>
  <c r="L374" i="15"/>
  <c r="K374" i="15"/>
  <c r="J374" i="15"/>
  <c r="I374" i="15"/>
  <c r="H374" i="15"/>
  <c r="G374" i="15"/>
  <c r="F374" i="15"/>
  <c r="E374" i="15"/>
  <c r="D374" i="15"/>
  <c r="C374" i="15"/>
  <c r="B374" i="15"/>
  <c r="R373" i="15"/>
  <c r="Q373" i="15"/>
  <c r="O373" i="15"/>
  <c r="M373" i="15"/>
  <c r="L373" i="15"/>
  <c r="J373" i="15"/>
  <c r="I373" i="15"/>
  <c r="K373" i="15" s="1"/>
  <c r="H373" i="15"/>
  <c r="G373" i="15"/>
  <c r="F373" i="15"/>
  <c r="E373" i="15"/>
  <c r="C373" i="15"/>
  <c r="B373" i="15"/>
  <c r="R372" i="15"/>
  <c r="Q372" i="15"/>
  <c r="O372" i="15"/>
  <c r="M372" i="15"/>
  <c r="L372" i="15"/>
  <c r="J372" i="15"/>
  <c r="I372" i="15"/>
  <c r="K372" i="15" s="1"/>
  <c r="H372" i="15"/>
  <c r="G372" i="15"/>
  <c r="F372" i="15"/>
  <c r="E372" i="15"/>
  <c r="C372" i="15"/>
  <c r="B372" i="15"/>
  <c r="R371" i="15"/>
  <c r="Q371" i="15"/>
  <c r="O371" i="15"/>
  <c r="N371" i="15"/>
  <c r="P371" i="15" s="1"/>
  <c r="M371" i="15"/>
  <c r="L371" i="15"/>
  <c r="K371" i="15"/>
  <c r="J371" i="15"/>
  <c r="I371" i="15"/>
  <c r="H371" i="15"/>
  <c r="G371" i="15"/>
  <c r="F371" i="15"/>
  <c r="E371" i="15"/>
  <c r="D371" i="15"/>
  <c r="C371" i="15"/>
  <c r="B371" i="15"/>
  <c r="R370" i="15"/>
  <c r="N370" i="15" s="1"/>
  <c r="P370" i="15" s="1"/>
  <c r="Q370" i="15"/>
  <c r="O370" i="15"/>
  <c r="M370" i="15"/>
  <c r="L370" i="15"/>
  <c r="K370" i="15"/>
  <c r="J370" i="15"/>
  <c r="I370" i="15"/>
  <c r="H370" i="15"/>
  <c r="G370" i="15"/>
  <c r="F370" i="15"/>
  <c r="E370" i="15"/>
  <c r="D370" i="15"/>
  <c r="C370" i="15"/>
  <c r="B370" i="15"/>
  <c r="R369" i="15"/>
  <c r="Q369" i="15"/>
  <c r="O369" i="15"/>
  <c r="N369" i="15"/>
  <c r="P369" i="15" s="1"/>
  <c r="M369" i="15"/>
  <c r="L369" i="15"/>
  <c r="K369" i="15"/>
  <c r="J369" i="15"/>
  <c r="I369" i="15"/>
  <c r="H369" i="15"/>
  <c r="G369" i="15"/>
  <c r="F369" i="15"/>
  <c r="E369" i="15"/>
  <c r="D369" i="15"/>
  <c r="C369" i="15"/>
  <c r="B369" i="15"/>
  <c r="R368" i="15"/>
  <c r="Q368" i="15"/>
  <c r="O368" i="15"/>
  <c r="M368" i="15"/>
  <c r="L368" i="15"/>
  <c r="J368" i="15"/>
  <c r="I368" i="15"/>
  <c r="K368" i="15" s="1"/>
  <c r="H368" i="15"/>
  <c r="G368" i="15"/>
  <c r="F368" i="15"/>
  <c r="E368" i="15"/>
  <c r="C368" i="15"/>
  <c r="B368" i="15"/>
  <c r="R367" i="15"/>
  <c r="N367" i="15" s="1"/>
  <c r="P367" i="15" s="1"/>
  <c r="Q367" i="15"/>
  <c r="O367" i="15"/>
  <c r="M367" i="15"/>
  <c r="L367" i="15"/>
  <c r="K367" i="15"/>
  <c r="J367" i="15"/>
  <c r="I367" i="15"/>
  <c r="H367" i="15"/>
  <c r="G367" i="15"/>
  <c r="F367" i="15"/>
  <c r="E367" i="15"/>
  <c r="D367" i="15"/>
  <c r="C367" i="15"/>
  <c r="B367" i="15"/>
  <c r="R366" i="15"/>
  <c r="Q366" i="15"/>
  <c r="O366" i="15"/>
  <c r="N366" i="15"/>
  <c r="P366" i="15" s="1"/>
  <c r="M366" i="15"/>
  <c r="L366" i="15"/>
  <c r="K366" i="15"/>
  <c r="J366" i="15"/>
  <c r="I366" i="15"/>
  <c r="H366" i="15"/>
  <c r="G366" i="15"/>
  <c r="F366" i="15"/>
  <c r="E366" i="15"/>
  <c r="D366" i="15"/>
  <c r="C366" i="15"/>
  <c r="B366" i="15"/>
  <c r="R365" i="15"/>
  <c r="Q365" i="15"/>
  <c r="O365" i="15"/>
  <c r="N365" i="15"/>
  <c r="P365" i="15" s="1"/>
  <c r="M365" i="15"/>
  <c r="L365" i="15"/>
  <c r="K365" i="15"/>
  <c r="J365" i="15"/>
  <c r="I365" i="15"/>
  <c r="H365" i="15"/>
  <c r="G365" i="15"/>
  <c r="F365" i="15"/>
  <c r="E365" i="15"/>
  <c r="D365" i="15"/>
  <c r="C365" i="15"/>
  <c r="B365" i="15"/>
  <c r="R364" i="15"/>
  <c r="Q364" i="15"/>
  <c r="O364" i="15"/>
  <c r="N364" i="15"/>
  <c r="P364" i="15" s="1"/>
  <c r="M364" i="15"/>
  <c r="L364" i="15"/>
  <c r="K364" i="15"/>
  <c r="J364" i="15"/>
  <c r="I364" i="15"/>
  <c r="H364" i="15"/>
  <c r="G364" i="15"/>
  <c r="F364" i="15"/>
  <c r="E364" i="15"/>
  <c r="D364" i="15"/>
  <c r="C364" i="15"/>
  <c r="B364" i="15"/>
  <c r="R363" i="15"/>
  <c r="Q363" i="15"/>
  <c r="O363" i="15"/>
  <c r="N363" i="15"/>
  <c r="P363" i="15" s="1"/>
  <c r="M363" i="15"/>
  <c r="L363" i="15"/>
  <c r="K363" i="15"/>
  <c r="J363" i="15"/>
  <c r="I363" i="15"/>
  <c r="H363" i="15"/>
  <c r="G363" i="15"/>
  <c r="F363" i="15"/>
  <c r="E363" i="15"/>
  <c r="D363" i="15"/>
  <c r="C363" i="15"/>
  <c r="B363" i="15"/>
  <c r="R362" i="15"/>
  <c r="Q362" i="15"/>
  <c r="O362" i="15"/>
  <c r="M362" i="15"/>
  <c r="L362" i="15"/>
  <c r="K362" i="15"/>
  <c r="J362" i="15"/>
  <c r="I362" i="15"/>
  <c r="H362" i="15"/>
  <c r="G362" i="15"/>
  <c r="F362" i="15"/>
  <c r="E362" i="15"/>
  <c r="C362" i="15"/>
  <c r="B362" i="15"/>
  <c r="R361" i="15"/>
  <c r="Q361" i="15"/>
  <c r="O361" i="15"/>
  <c r="M361" i="15"/>
  <c r="L361" i="15"/>
  <c r="K361" i="15"/>
  <c r="J361" i="15"/>
  <c r="I361" i="15"/>
  <c r="H361" i="15"/>
  <c r="G361" i="15"/>
  <c r="F361" i="15"/>
  <c r="E361" i="15"/>
  <c r="C361" i="15"/>
  <c r="B361" i="15"/>
  <c r="R360" i="15"/>
  <c r="Q360" i="15"/>
  <c r="O360" i="15"/>
  <c r="N360" i="15"/>
  <c r="P360" i="15" s="1"/>
  <c r="M360" i="15"/>
  <c r="L360" i="15"/>
  <c r="K360" i="15"/>
  <c r="J360" i="15"/>
  <c r="I360" i="15"/>
  <c r="H360" i="15"/>
  <c r="G360" i="15"/>
  <c r="F360" i="15"/>
  <c r="E360" i="15"/>
  <c r="D360" i="15"/>
  <c r="C360" i="15"/>
  <c r="B360" i="15"/>
  <c r="R359" i="15"/>
  <c r="Q359" i="15"/>
  <c r="O359" i="15"/>
  <c r="M359" i="15"/>
  <c r="L359" i="15"/>
  <c r="K359" i="15"/>
  <c r="J359" i="15"/>
  <c r="I359" i="15"/>
  <c r="H359" i="15"/>
  <c r="G359" i="15"/>
  <c r="F359" i="15"/>
  <c r="E359" i="15"/>
  <c r="C359" i="15"/>
  <c r="B359" i="15"/>
  <c r="R358" i="15"/>
  <c r="N358" i="15" s="1"/>
  <c r="P358" i="15" s="1"/>
  <c r="Q358" i="15"/>
  <c r="O358" i="15"/>
  <c r="M358" i="15"/>
  <c r="L358" i="15"/>
  <c r="K358" i="15"/>
  <c r="J358" i="15"/>
  <c r="I358" i="15"/>
  <c r="H358" i="15"/>
  <c r="G358" i="15"/>
  <c r="F358" i="15"/>
  <c r="E358" i="15"/>
  <c r="D358" i="15"/>
  <c r="C358" i="15"/>
  <c r="B358" i="15"/>
  <c r="R357" i="15"/>
  <c r="N357" i="15" s="1"/>
  <c r="P357" i="15" s="1"/>
  <c r="Q357" i="15"/>
  <c r="O357" i="15"/>
  <c r="M357" i="15"/>
  <c r="L357" i="15"/>
  <c r="K357" i="15"/>
  <c r="J357" i="15"/>
  <c r="I357" i="15"/>
  <c r="H357" i="15"/>
  <c r="G357" i="15"/>
  <c r="F357" i="15"/>
  <c r="E357" i="15"/>
  <c r="D357" i="15"/>
  <c r="C357" i="15"/>
  <c r="B357" i="15"/>
  <c r="R356" i="15"/>
  <c r="N356" i="15" s="1"/>
  <c r="P356" i="15" s="1"/>
  <c r="Q356" i="15"/>
  <c r="O356" i="15"/>
  <c r="M356" i="15"/>
  <c r="L356" i="15"/>
  <c r="K356" i="15"/>
  <c r="J356" i="15"/>
  <c r="I356" i="15"/>
  <c r="H356" i="15"/>
  <c r="G356" i="15"/>
  <c r="F356" i="15"/>
  <c r="E356" i="15"/>
  <c r="D356" i="15"/>
  <c r="C356" i="15"/>
  <c r="B356" i="15"/>
  <c r="R355" i="15"/>
  <c r="Q355" i="15"/>
  <c r="O355" i="15"/>
  <c r="M355" i="15"/>
  <c r="L355" i="15"/>
  <c r="J355" i="15"/>
  <c r="I355" i="15"/>
  <c r="K355" i="15" s="1"/>
  <c r="H355" i="15"/>
  <c r="G355" i="15"/>
  <c r="F355" i="15"/>
  <c r="E355" i="15"/>
  <c r="C355" i="15"/>
  <c r="B355" i="15"/>
  <c r="R354" i="15"/>
  <c r="Q354" i="15"/>
  <c r="O354" i="15"/>
  <c r="L354" i="15"/>
  <c r="J354" i="15"/>
  <c r="I354" i="15"/>
  <c r="K354" i="15" s="1"/>
  <c r="H354" i="15"/>
  <c r="G354" i="15"/>
  <c r="F354" i="15"/>
  <c r="E354" i="15"/>
  <c r="C354" i="15"/>
  <c r="B354" i="15"/>
  <c r="R353" i="15"/>
  <c r="Q353" i="15"/>
  <c r="O353" i="15"/>
  <c r="M353" i="15"/>
  <c r="L353" i="15"/>
  <c r="J353" i="15"/>
  <c r="I353" i="15"/>
  <c r="K353" i="15" s="1"/>
  <c r="H353" i="15"/>
  <c r="G353" i="15"/>
  <c r="F353" i="15"/>
  <c r="E353" i="15"/>
  <c r="C353" i="15"/>
  <c r="B353" i="15"/>
  <c r="R352" i="15"/>
  <c r="Q352" i="15"/>
  <c r="O352" i="15"/>
  <c r="N352" i="15"/>
  <c r="P352" i="15" s="1"/>
  <c r="M352" i="15"/>
  <c r="L352" i="15"/>
  <c r="K352" i="15"/>
  <c r="J352" i="15"/>
  <c r="I352" i="15"/>
  <c r="H352" i="15"/>
  <c r="G352" i="15"/>
  <c r="F352" i="15"/>
  <c r="E352" i="15"/>
  <c r="D352" i="15"/>
  <c r="C352" i="15"/>
  <c r="B352" i="15"/>
  <c r="R351" i="15"/>
  <c r="Q351" i="15"/>
  <c r="O351" i="15"/>
  <c r="M351" i="15"/>
  <c r="L351" i="15"/>
  <c r="J351" i="15"/>
  <c r="I351" i="15"/>
  <c r="K351" i="15" s="1"/>
  <c r="H351" i="15"/>
  <c r="G351" i="15"/>
  <c r="F351" i="15"/>
  <c r="E351" i="15"/>
  <c r="C351" i="15"/>
  <c r="B351" i="15"/>
  <c r="R350" i="15"/>
  <c r="Q350" i="15"/>
  <c r="O350" i="15"/>
  <c r="M350" i="15"/>
  <c r="L350" i="15"/>
  <c r="J350" i="15"/>
  <c r="I350" i="15"/>
  <c r="K350" i="15" s="1"/>
  <c r="H350" i="15"/>
  <c r="G350" i="15"/>
  <c r="F350" i="15"/>
  <c r="E350" i="15"/>
  <c r="C350" i="15"/>
  <c r="B350" i="15"/>
  <c r="R349" i="15"/>
  <c r="Q349" i="15"/>
  <c r="O349" i="15"/>
  <c r="N349" i="15"/>
  <c r="P349" i="15" s="1"/>
  <c r="M349" i="15"/>
  <c r="L349" i="15"/>
  <c r="K349" i="15"/>
  <c r="J349" i="15"/>
  <c r="I349" i="15"/>
  <c r="H349" i="15"/>
  <c r="G349" i="15"/>
  <c r="F349" i="15"/>
  <c r="E349" i="15"/>
  <c r="D349" i="15"/>
  <c r="C349" i="15"/>
  <c r="B349" i="15"/>
  <c r="R348" i="15"/>
  <c r="Q348" i="15"/>
  <c r="O348" i="15"/>
  <c r="M348" i="15"/>
  <c r="L348" i="15"/>
  <c r="J348" i="15"/>
  <c r="I348" i="15"/>
  <c r="K348" i="15" s="1"/>
  <c r="H348" i="15"/>
  <c r="G348" i="15"/>
  <c r="F348" i="15"/>
  <c r="E348" i="15"/>
  <c r="C348" i="15"/>
  <c r="B348" i="15"/>
  <c r="R347" i="15"/>
  <c r="Q347" i="15"/>
  <c r="O347" i="15"/>
  <c r="M347" i="15"/>
  <c r="L347" i="15"/>
  <c r="J347" i="15"/>
  <c r="I347" i="15"/>
  <c r="K347" i="15" s="1"/>
  <c r="H347" i="15"/>
  <c r="G347" i="15"/>
  <c r="F347" i="15"/>
  <c r="E347" i="15"/>
  <c r="C347" i="15"/>
  <c r="B347" i="15"/>
  <c r="R346" i="15"/>
  <c r="Q346" i="15"/>
  <c r="O346" i="15"/>
  <c r="M346" i="15"/>
  <c r="L346" i="15"/>
  <c r="J346" i="15"/>
  <c r="I346" i="15"/>
  <c r="K346" i="15" s="1"/>
  <c r="H346" i="15"/>
  <c r="G346" i="15"/>
  <c r="F346" i="15"/>
  <c r="E346" i="15"/>
  <c r="C346" i="15"/>
  <c r="B346" i="15"/>
  <c r="R345" i="15"/>
  <c r="Q345" i="15"/>
  <c r="O345" i="15"/>
  <c r="N345" i="15"/>
  <c r="P345" i="15" s="1"/>
  <c r="M345" i="15"/>
  <c r="L345" i="15"/>
  <c r="K345" i="15"/>
  <c r="J345" i="15"/>
  <c r="I345" i="15"/>
  <c r="H345" i="15"/>
  <c r="G345" i="15"/>
  <c r="F345" i="15"/>
  <c r="E345" i="15"/>
  <c r="D345" i="15"/>
  <c r="C345" i="15"/>
  <c r="B345" i="15"/>
  <c r="R344" i="15"/>
  <c r="Q344" i="15"/>
  <c r="O344" i="15"/>
  <c r="N344" i="15"/>
  <c r="P344" i="15" s="1"/>
  <c r="M344" i="15"/>
  <c r="L344" i="15"/>
  <c r="K344" i="15"/>
  <c r="J344" i="15"/>
  <c r="I344" i="15"/>
  <c r="H344" i="15"/>
  <c r="G344" i="15"/>
  <c r="F344" i="15"/>
  <c r="E344" i="15"/>
  <c r="D344" i="15"/>
  <c r="C344" i="15"/>
  <c r="B344" i="15"/>
  <c r="R343" i="15"/>
  <c r="Q343" i="15"/>
  <c r="O343" i="15"/>
  <c r="N343" i="15"/>
  <c r="P343" i="15" s="1"/>
  <c r="M343" i="15"/>
  <c r="L343" i="15"/>
  <c r="K343" i="15"/>
  <c r="J343" i="15"/>
  <c r="I343" i="15"/>
  <c r="H343" i="15"/>
  <c r="G343" i="15"/>
  <c r="F343" i="15"/>
  <c r="E343" i="15"/>
  <c r="D343" i="15"/>
  <c r="C343" i="15"/>
  <c r="B343" i="15"/>
  <c r="R342" i="15"/>
  <c r="Q342" i="15"/>
  <c r="O342" i="15"/>
  <c r="N342" i="15"/>
  <c r="P342" i="15" s="1"/>
  <c r="M342" i="15"/>
  <c r="L342" i="15"/>
  <c r="K342" i="15"/>
  <c r="J342" i="15"/>
  <c r="I342" i="15"/>
  <c r="H342" i="15"/>
  <c r="G342" i="15"/>
  <c r="F342" i="15"/>
  <c r="E342" i="15"/>
  <c r="D342" i="15"/>
  <c r="C342" i="15"/>
  <c r="B342" i="15"/>
  <c r="R341" i="15"/>
  <c r="N341" i="15" s="1"/>
  <c r="P341" i="15" s="1"/>
  <c r="Q341" i="15"/>
  <c r="O341" i="15"/>
  <c r="M341" i="15"/>
  <c r="L341" i="15"/>
  <c r="K341" i="15"/>
  <c r="J341" i="15"/>
  <c r="I341" i="15"/>
  <c r="H341" i="15"/>
  <c r="G341" i="15"/>
  <c r="F341" i="15"/>
  <c r="E341" i="15"/>
  <c r="D341" i="15"/>
  <c r="C341" i="15"/>
  <c r="B341" i="15"/>
  <c r="R340" i="15"/>
  <c r="Q340" i="15"/>
  <c r="O340" i="15"/>
  <c r="M340" i="15"/>
  <c r="L340" i="15"/>
  <c r="J340" i="15"/>
  <c r="I340" i="15"/>
  <c r="K340" i="15" s="1"/>
  <c r="H340" i="15"/>
  <c r="G340" i="15"/>
  <c r="F340" i="15"/>
  <c r="E340" i="15"/>
  <c r="C340" i="15"/>
  <c r="B340" i="15"/>
  <c r="R339" i="15"/>
  <c r="Q339" i="15"/>
  <c r="O339" i="15"/>
  <c r="M339" i="15"/>
  <c r="L339" i="15"/>
  <c r="J339" i="15"/>
  <c r="I339" i="15"/>
  <c r="K339" i="15" s="1"/>
  <c r="H339" i="15"/>
  <c r="G339" i="15"/>
  <c r="F339" i="15"/>
  <c r="E339" i="15"/>
  <c r="C339" i="15"/>
  <c r="B339" i="15"/>
  <c r="R338" i="15"/>
  <c r="Q338" i="15"/>
  <c r="O338" i="15"/>
  <c r="M338" i="15"/>
  <c r="L338" i="15"/>
  <c r="J338" i="15"/>
  <c r="I338" i="15"/>
  <c r="K338" i="15" s="1"/>
  <c r="H338" i="15"/>
  <c r="G338" i="15"/>
  <c r="F338" i="15"/>
  <c r="E338" i="15"/>
  <c r="C338" i="15"/>
  <c r="B338" i="15"/>
  <c r="R337" i="15"/>
  <c r="Q337" i="15"/>
  <c r="O337" i="15"/>
  <c r="M337" i="15"/>
  <c r="L337" i="15"/>
  <c r="K337" i="15"/>
  <c r="J337" i="15"/>
  <c r="I337" i="15"/>
  <c r="H337" i="15"/>
  <c r="G337" i="15"/>
  <c r="F337" i="15"/>
  <c r="E337" i="15"/>
  <c r="C337" i="15"/>
  <c r="B337" i="15"/>
  <c r="R336" i="15"/>
  <c r="Q336" i="15"/>
  <c r="O336" i="15"/>
  <c r="N336" i="15"/>
  <c r="P336" i="15" s="1"/>
  <c r="M336" i="15"/>
  <c r="L336" i="15"/>
  <c r="K336" i="15"/>
  <c r="J336" i="15"/>
  <c r="I336" i="15"/>
  <c r="H336" i="15"/>
  <c r="G336" i="15"/>
  <c r="F336" i="15"/>
  <c r="E336" i="15"/>
  <c r="D336" i="15"/>
  <c r="C336" i="15"/>
  <c r="B336" i="15"/>
  <c r="R335" i="15"/>
  <c r="Q335" i="15"/>
  <c r="O335" i="15"/>
  <c r="M335" i="15"/>
  <c r="L335" i="15"/>
  <c r="J335" i="15"/>
  <c r="I335" i="15"/>
  <c r="K335" i="15" s="1"/>
  <c r="H335" i="15"/>
  <c r="G335" i="15"/>
  <c r="F335" i="15"/>
  <c r="E335" i="15"/>
  <c r="C335" i="15"/>
  <c r="B335" i="15"/>
  <c r="R334" i="15"/>
  <c r="Q334" i="15"/>
  <c r="O334" i="15"/>
  <c r="M334" i="15"/>
  <c r="L334" i="15"/>
  <c r="J334" i="15"/>
  <c r="I334" i="15"/>
  <c r="K334" i="15" s="1"/>
  <c r="H334" i="15"/>
  <c r="G334" i="15"/>
  <c r="F334" i="15"/>
  <c r="E334" i="15"/>
  <c r="C334" i="15"/>
  <c r="B334" i="15"/>
  <c r="R333" i="15"/>
  <c r="Q333" i="15"/>
  <c r="O333" i="15"/>
  <c r="M333" i="15"/>
  <c r="L333" i="15"/>
  <c r="J333" i="15"/>
  <c r="I333" i="15"/>
  <c r="K333" i="15" s="1"/>
  <c r="H333" i="15"/>
  <c r="G333" i="15"/>
  <c r="F333" i="15"/>
  <c r="E333" i="15"/>
  <c r="C333" i="15"/>
  <c r="B333" i="15"/>
  <c r="R332" i="15"/>
  <c r="Q332" i="15"/>
  <c r="O332" i="15"/>
  <c r="N332" i="15"/>
  <c r="P332" i="15" s="1"/>
  <c r="M332" i="15"/>
  <c r="L332" i="15"/>
  <c r="K332" i="15"/>
  <c r="J332" i="15"/>
  <c r="I332" i="15"/>
  <c r="H332" i="15"/>
  <c r="G332" i="15"/>
  <c r="F332" i="15"/>
  <c r="E332" i="15"/>
  <c r="D332" i="15"/>
  <c r="C332" i="15"/>
  <c r="B332" i="15"/>
  <c r="R331" i="15"/>
  <c r="Q331" i="15"/>
  <c r="O331" i="15"/>
  <c r="N331" i="15"/>
  <c r="P331" i="15" s="1"/>
  <c r="M331" i="15"/>
  <c r="L331" i="15"/>
  <c r="K331" i="15"/>
  <c r="J331" i="15"/>
  <c r="I331" i="15"/>
  <c r="H331" i="15"/>
  <c r="G331" i="15"/>
  <c r="F331" i="15"/>
  <c r="E331" i="15"/>
  <c r="D331" i="15"/>
  <c r="C331" i="15"/>
  <c r="B331" i="15"/>
  <c r="R330" i="15"/>
  <c r="Q330" i="15"/>
  <c r="O330" i="15"/>
  <c r="N330" i="15"/>
  <c r="P330" i="15" s="1"/>
  <c r="M330" i="15"/>
  <c r="L330" i="15"/>
  <c r="K330" i="15"/>
  <c r="J330" i="15"/>
  <c r="I330" i="15"/>
  <c r="H330" i="15"/>
  <c r="G330" i="15"/>
  <c r="F330" i="15"/>
  <c r="E330" i="15"/>
  <c r="D330" i="15"/>
  <c r="C330" i="15"/>
  <c r="B330" i="15"/>
  <c r="R329" i="15"/>
  <c r="Q329" i="15"/>
  <c r="O329" i="15"/>
  <c r="N329" i="15"/>
  <c r="P329" i="15" s="1"/>
  <c r="M329" i="15"/>
  <c r="L329" i="15"/>
  <c r="K329" i="15"/>
  <c r="J329" i="15"/>
  <c r="I329" i="15"/>
  <c r="H329" i="15"/>
  <c r="G329" i="15"/>
  <c r="F329" i="15"/>
  <c r="E329" i="15"/>
  <c r="D329" i="15"/>
  <c r="C329" i="15"/>
  <c r="B329" i="15"/>
  <c r="R328" i="15"/>
  <c r="Q328" i="15"/>
  <c r="O328" i="15"/>
  <c r="N328" i="15"/>
  <c r="P328" i="15" s="1"/>
  <c r="M328" i="15"/>
  <c r="L328" i="15"/>
  <c r="K328" i="15"/>
  <c r="J328" i="15"/>
  <c r="I328" i="15"/>
  <c r="H328" i="15"/>
  <c r="G328" i="15"/>
  <c r="F328" i="15"/>
  <c r="E328" i="15"/>
  <c r="D328" i="15"/>
  <c r="C328" i="15"/>
  <c r="B328" i="15"/>
  <c r="R327" i="15"/>
  <c r="Q327" i="15"/>
  <c r="O327" i="15"/>
  <c r="M327" i="15"/>
  <c r="L327" i="15"/>
  <c r="K327" i="15"/>
  <c r="J327" i="15"/>
  <c r="I327" i="15"/>
  <c r="H327" i="15"/>
  <c r="G327" i="15"/>
  <c r="F327" i="15"/>
  <c r="E327" i="15"/>
  <c r="C327" i="15"/>
  <c r="B327" i="15"/>
  <c r="R326" i="15"/>
  <c r="Q326" i="15"/>
  <c r="O326" i="15"/>
  <c r="N326" i="15"/>
  <c r="P326" i="15" s="1"/>
  <c r="M326" i="15"/>
  <c r="L326" i="15"/>
  <c r="K326" i="15"/>
  <c r="J326" i="15"/>
  <c r="I326" i="15"/>
  <c r="H326" i="15"/>
  <c r="G326" i="15"/>
  <c r="F326" i="15"/>
  <c r="E326" i="15"/>
  <c r="D326" i="15"/>
  <c r="C326" i="15"/>
  <c r="B326" i="15"/>
  <c r="R325" i="15"/>
  <c r="Q325" i="15"/>
  <c r="O325" i="15"/>
  <c r="N325" i="15"/>
  <c r="P325" i="15" s="1"/>
  <c r="M325" i="15"/>
  <c r="L325" i="15"/>
  <c r="K325" i="15"/>
  <c r="J325" i="15"/>
  <c r="I325" i="15"/>
  <c r="H325" i="15"/>
  <c r="G325" i="15"/>
  <c r="F325" i="15"/>
  <c r="E325" i="15"/>
  <c r="D325" i="15"/>
  <c r="C325" i="15"/>
  <c r="B325" i="15"/>
  <c r="R324" i="15"/>
  <c r="Q324" i="15"/>
  <c r="O324" i="15"/>
  <c r="N324" i="15"/>
  <c r="P324" i="15" s="1"/>
  <c r="M324" i="15"/>
  <c r="L324" i="15"/>
  <c r="K324" i="15"/>
  <c r="J324" i="15"/>
  <c r="I324" i="15"/>
  <c r="H324" i="15"/>
  <c r="G324" i="15"/>
  <c r="F324" i="15"/>
  <c r="E324" i="15"/>
  <c r="D324" i="15"/>
  <c r="C324" i="15"/>
  <c r="B324" i="15"/>
  <c r="R323" i="15"/>
  <c r="Q323" i="15"/>
  <c r="O323" i="15"/>
  <c r="N323" i="15"/>
  <c r="P323" i="15" s="1"/>
  <c r="M323" i="15"/>
  <c r="L323" i="15"/>
  <c r="K323" i="15"/>
  <c r="J323" i="15"/>
  <c r="I323" i="15"/>
  <c r="H323" i="15"/>
  <c r="G323" i="15"/>
  <c r="F323" i="15"/>
  <c r="E323" i="15"/>
  <c r="D323" i="15"/>
  <c r="C323" i="15"/>
  <c r="B323" i="15"/>
  <c r="R322" i="15"/>
  <c r="N322" i="15" s="1"/>
  <c r="P322" i="15" s="1"/>
  <c r="Q322" i="15"/>
  <c r="O322" i="15"/>
  <c r="M322" i="15"/>
  <c r="L322" i="15"/>
  <c r="K322" i="15"/>
  <c r="J322" i="15"/>
  <c r="I322" i="15"/>
  <c r="H322" i="15"/>
  <c r="G322" i="15"/>
  <c r="F322" i="15"/>
  <c r="E322" i="15"/>
  <c r="D322" i="15"/>
  <c r="C322" i="15"/>
  <c r="B322" i="15"/>
  <c r="R321" i="15"/>
  <c r="Q321" i="15"/>
  <c r="O321" i="15"/>
  <c r="M321" i="15"/>
  <c r="L321" i="15"/>
  <c r="J321" i="15"/>
  <c r="I321" i="15"/>
  <c r="K321" i="15" s="1"/>
  <c r="H321" i="15"/>
  <c r="G321" i="15"/>
  <c r="F321" i="15"/>
  <c r="E321" i="15"/>
  <c r="C321" i="15"/>
  <c r="B321" i="15"/>
  <c r="R320" i="15"/>
  <c r="Q320" i="15"/>
  <c r="O320" i="15"/>
  <c r="N320" i="15"/>
  <c r="P320" i="15" s="1"/>
  <c r="M320" i="15"/>
  <c r="L320" i="15"/>
  <c r="K320" i="15"/>
  <c r="J320" i="15"/>
  <c r="I320" i="15"/>
  <c r="H320" i="15"/>
  <c r="G320" i="15"/>
  <c r="F320" i="15"/>
  <c r="E320" i="15"/>
  <c r="D320" i="15"/>
  <c r="C320" i="15"/>
  <c r="B320" i="15"/>
  <c r="R319" i="15"/>
  <c r="Q319" i="15"/>
  <c r="O319" i="15"/>
  <c r="N319" i="15"/>
  <c r="P319" i="15" s="1"/>
  <c r="M319" i="15"/>
  <c r="L319" i="15"/>
  <c r="K319" i="15"/>
  <c r="J319" i="15"/>
  <c r="I319" i="15"/>
  <c r="H319" i="15"/>
  <c r="G319" i="15"/>
  <c r="F319" i="15"/>
  <c r="E319" i="15"/>
  <c r="D319" i="15"/>
  <c r="C319" i="15"/>
  <c r="B319" i="15"/>
  <c r="R318" i="15"/>
  <c r="Q318" i="15"/>
  <c r="O318" i="15"/>
  <c r="N318" i="15"/>
  <c r="P318" i="15" s="1"/>
  <c r="M318" i="15"/>
  <c r="L318" i="15"/>
  <c r="K318" i="15"/>
  <c r="J318" i="15"/>
  <c r="I318" i="15"/>
  <c r="H318" i="15"/>
  <c r="G318" i="15"/>
  <c r="F318" i="15"/>
  <c r="E318" i="15"/>
  <c r="D318" i="15"/>
  <c r="C318" i="15"/>
  <c r="B318" i="15"/>
  <c r="R317" i="15"/>
  <c r="Q317" i="15"/>
  <c r="O317" i="15"/>
  <c r="M317" i="15"/>
  <c r="L317" i="15"/>
  <c r="J317" i="15"/>
  <c r="I317" i="15"/>
  <c r="K317" i="15" s="1"/>
  <c r="D317" i="15" s="1"/>
  <c r="H317" i="15"/>
  <c r="G317" i="15"/>
  <c r="F317" i="15"/>
  <c r="E317" i="15"/>
  <c r="C317" i="15"/>
  <c r="B317" i="15"/>
  <c r="R316" i="15"/>
  <c r="Q316" i="15"/>
  <c r="O316" i="15"/>
  <c r="M316" i="15"/>
  <c r="L316" i="15"/>
  <c r="J316" i="15"/>
  <c r="I316" i="15"/>
  <c r="K316" i="15" s="1"/>
  <c r="H316" i="15"/>
  <c r="G316" i="15"/>
  <c r="F316" i="15"/>
  <c r="E316" i="15"/>
  <c r="C316" i="15"/>
  <c r="B316" i="15"/>
  <c r="R315" i="15"/>
  <c r="N315" i="15" s="1"/>
  <c r="P315" i="15" s="1"/>
  <c r="Q315" i="15"/>
  <c r="O315" i="15"/>
  <c r="M315" i="15"/>
  <c r="L315" i="15"/>
  <c r="K315" i="15"/>
  <c r="J315" i="15"/>
  <c r="I315" i="15"/>
  <c r="H315" i="15"/>
  <c r="G315" i="15"/>
  <c r="F315" i="15"/>
  <c r="E315" i="15"/>
  <c r="D315" i="15"/>
  <c r="C315" i="15"/>
  <c r="B315" i="15"/>
  <c r="R314" i="15"/>
  <c r="Q314" i="15"/>
  <c r="O314" i="15"/>
  <c r="M314" i="15"/>
  <c r="L314" i="15"/>
  <c r="J314" i="15"/>
  <c r="I314" i="15"/>
  <c r="K314" i="15" s="1"/>
  <c r="H314" i="15"/>
  <c r="G314" i="15"/>
  <c r="F314" i="15"/>
  <c r="E314" i="15"/>
  <c r="C314" i="15"/>
  <c r="B314" i="15"/>
  <c r="R313" i="15"/>
  <c r="Q313" i="15"/>
  <c r="O313" i="15"/>
  <c r="N313" i="15"/>
  <c r="P313" i="15" s="1"/>
  <c r="M313" i="15"/>
  <c r="L313" i="15"/>
  <c r="K313" i="15"/>
  <c r="J313" i="15"/>
  <c r="I313" i="15"/>
  <c r="H313" i="15"/>
  <c r="G313" i="15"/>
  <c r="F313" i="15"/>
  <c r="E313" i="15"/>
  <c r="D313" i="15"/>
  <c r="C313" i="15"/>
  <c r="B313" i="15"/>
  <c r="R312" i="15"/>
  <c r="Q312" i="15"/>
  <c r="O312" i="15"/>
  <c r="N312" i="15"/>
  <c r="P312" i="15" s="1"/>
  <c r="M312" i="15"/>
  <c r="L312" i="15"/>
  <c r="K312" i="15"/>
  <c r="J312" i="15"/>
  <c r="I312" i="15"/>
  <c r="H312" i="15"/>
  <c r="G312" i="15"/>
  <c r="F312" i="15"/>
  <c r="E312" i="15"/>
  <c r="D312" i="15"/>
  <c r="C312" i="15"/>
  <c r="B312" i="15"/>
  <c r="R311" i="15"/>
  <c r="Q311" i="15"/>
  <c r="O311" i="15"/>
  <c r="N311" i="15"/>
  <c r="P311" i="15" s="1"/>
  <c r="M311" i="15"/>
  <c r="L311" i="15"/>
  <c r="K311" i="15"/>
  <c r="J311" i="15"/>
  <c r="I311" i="15"/>
  <c r="H311" i="15"/>
  <c r="G311" i="15"/>
  <c r="F311" i="15"/>
  <c r="E311" i="15"/>
  <c r="D311" i="15"/>
  <c r="C311" i="15"/>
  <c r="B311" i="15"/>
  <c r="R310" i="15"/>
  <c r="Q310" i="15"/>
  <c r="O310" i="15"/>
  <c r="M310" i="15"/>
  <c r="L310" i="15"/>
  <c r="J310" i="15"/>
  <c r="I310" i="15"/>
  <c r="K310" i="15" s="1"/>
  <c r="H310" i="15"/>
  <c r="G310" i="15"/>
  <c r="F310" i="15"/>
  <c r="E310" i="15"/>
  <c r="C310" i="15"/>
  <c r="B310" i="15"/>
  <c r="R309" i="15"/>
  <c r="Q309" i="15"/>
  <c r="O309" i="15"/>
  <c r="L309" i="15"/>
  <c r="J309" i="15"/>
  <c r="I309" i="15"/>
  <c r="K309" i="15" s="1"/>
  <c r="H309" i="15"/>
  <c r="G309" i="15"/>
  <c r="F309" i="15"/>
  <c r="E309" i="15"/>
  <c r="C309" i="15"/>
  <c r="B309" i="15"/>
  <c r="R308" i="15"/>
  <c r="Q308" i="15"/>
  <c r="O308" i="15"/>
  <c r="N308" i="15"/>
  <c r="P308" i="15" s="1"/>
  <c r="M308" i="15"/>
  <c r="L308" i="15"/>
  <c r="K308" i="15"/>
  <c r="J308" i="15"/>
  <c r="I308" i="15"/>
  <c r="H308" i="15"/>
  <c r="G308" i="15"/>
  <c r="F308" i="15"/>
  <c r="E308" i="15"/>
  <c r="D308" i="15"/>
  <c r="C308" i="15"/>
  <c r="B308" i="15"/>
  <c r="R307" i="15"/>
  <c r="Q307" i="15"/>
  <c r="O307" i="15"/>
  <c r="N307" i="15"/>
  <c r="P307" i="15" s="1"/>
  <c r="M307" i="15"/>
  <c r="L307" i="15"/>
  <c r="K307" i="15"/>
  <c r="J307" i="15"/>
  <c r="I307" i="15"/>
  <c r="H307" i="15"/>
  <c r="G307" i="15"/>
  <c r="F307" i="15"/>
  <c r="E307" i="15"/>
  <c r="D307" i="15"/>
  <c r="C307" i="15"/>
  <c r="B307" i="15"/>
  <c r="R306" i="15"/>
  <c r="Q306" i="15"/>
  <c r="O306" i="15"/>
  <c r="L306" i="15"/>
  <c r="J306" i="15"/>
  <c r="I306" i="15"/>
  <c r="K306" i="15" s="1"/>
  <c r="H306" i="15"/>
  <c r="G306" i="15"/>
  <c r="F306" i="15"/>
  <c r="E306" i="15"/>
  <c r="C306" i="15"/>
  <c r="B306" i="15"/>
  <c r="R305" i="15"/>
  <c r="Q305" i="15"/>
  <c r="O305" i="15"/>
  <c r="N305" i="15"/>
  <c r="P305" i="15" s="1"/>
  <c r="M305" i="15"/>
  <c r="L305" i="15"/>
  <c r="K305" i="15"/>
  <c r="J305" i="15"/>
  <c r="I305" i="15"/>
  <c r="H305" i="15"/>
  <c r="G305" i="15"/>
  <c r="F305" i="15"/>
  <c r="E305" i="15"/>
  <c r="D305" i="15"/>
  <c r="C305" i="15"/>
  <c r="B305" i="15"/>
  <c r="R304" i="15"/>
  <c r="Q304" i="15"/>
  <c r="O304" i="15"/>
  <c r="M304" i="15"/>
  <c r="L304" i="15"/>
  <c r="J304" i="15"/>
  <c r="I304" i="15"/>
  <c r="K304" i="15" s="1"/>
  <c r="H304" i="15"/>
  <c r="G304" i="15"/>
  <c r="F304" i="15"/>
  <c r="E304" i="15"/>
  <c r="C304" i="15"/>
  <c r="B304" i="15"/>
  <c r="R303" i="15"/>
  <c r="Q303" i="15"/>
  <c r="O303" i="15"/>
  <c r="M303" i="15"/>
  <c r="L303" i="15"/>
  <c r="J303" i="15"/>
  <c r="I303" i="15"/>
  <c r="K303" i="15" s="1"/>
  <c r="H303" i="15"/>
  <c r="G303" i="15"/>
  <c r="F303" i="15"/>
  <c r="E303" i="15"/>
  <c r="C303" i="15"/>
  <c r="B303" i="15"/>
  <c r="R302" i="15"/>
  <c r="Q302" i="15"/>
  <c r="O302" i="15"/>
  <c r="N302" i="15"/>
  <c r="P302" i="15" s="1"/>
  <c r="M302" i="15"/>
  <c r="L302" i="15"/>
  <c r="K302" i="15"/>
  <c r="J302" i="15"/>
  <c r="I302" i="15"/>
  <c r="H302" i="15"/>
  <c r="G302" i="15"/>
  <c r="F302" i="15"/>
  <c r="E302" i="15"/>
  <c r="D302" i="15"/>
  <c r="C302" i="15"/>
  <c r="B302" i="15"/>
  <c r="R301" i="15"/>
  <c r="Q301" i="15"/>
  <c r="O301" i="15"/>
  <c r="M301" i="15"/>
  <c r="L301" i="15"/>
  <c r="J301" i="15"/>
  <c r="I301" i="15"/>
  <c r="K301" i="15" s="1"/>
  <c r="H301" i="15"/>
  <c r="G301" i="15"/>
  <c r="F301" i="15"/>
  <c r="E301" i="15"/>
  <c r="C301" i="15"/>
  <c r="B301" i="15"/>
  <c r="R300" i="15"/>
  <c r="N300" i="15" s="1"/>
  <c r="P300" i="15" s="1"/>
  <c r="Q300" i="15"/>
  <c r="O300" i="15"/>
  <c r="M300" i="15"/>
  <c r="L300" i="15"/>
  <c r="K300" i="15"/>
  <c r="J300" i="15"/>
  <c r="I300" i="15"/>
  <c r="H300" i="15"/>
  <c r="G300" i="15"/>
  <c r="F300" i="15"/>
  <c r="E300" i="15"/>
  <c r="D300" i="15"/>
  <c r="C300" i="15"/>
  <c r="B300" i="15"/>
  <c r="R299" i="15"/>
  <c r="Q299" i="15"/>
  <c r="O299" i="15"/>
  <c r="M299" i="15"/>
  <c r="L299" i="15"/>
  <c r="J299" i="15"/>
  <c r="I299" i="15"/>
  <c r="K299" i="15" s="1"/>
  <c r="H299" i="15"/>
  <c r="G299" i="15"/>
  <c r="F299" i="15"/>
  <c r="E299" i="15"/>
  <c r="C299" i="15"/>
  <c r="B299" i="15"/>
  <c r="R298" i="15"/>
  <c r="Q298" i="15"/>
  <c r="O298" i="15"/>
  <c r="M298" i="15"/>
  <c r="L298" i="15"/>
  <c r="K298" i="15"/>
  <c r="J298" i="15"/>
  <c r="I298" i="15"/>
  <c r="H298" i="15"/>
  <c r="G298" i="15"/>
  <c r="F298" i="15"/>
  <c r="E298" i="15"/>
  <c r="C298" i="15"/>
  <c r="B298" i="15"/>
  <c r="R297" i="15"/>
  <c r="Q297" i="15"/>
  <c r="O297" i="15"/>
  <c r="N297" i="15"/>
  <c r="P297" i="15" s="1"/>
  <c r="M297" i="15"/>
  <c r="L297" i="15"/>
  <c r="K297" i="15"/>
  <c r="J297" i="15"/>
  <c r="I297" i="15"/>
  <c r="H297" i="15"/>
  <c r="G297" i="15"/>
  <c r="F297" i="15"/>
  <c r="E297" i="15"/>
  <c r="D297" i="15"/>
  <c r="C297" i="15"/>
  <c r="B297" i="15"/>
  <c r="R296" i="15"/>
  <c r="N296" i="15" s="1"/>
  <c r="P296" i="15" s="1"/>
  <c r="Q296" i="15"/>
  <c r="O296" i="15"/>
  <c r="M296" i="15"/>
  <c r="L296" i="15"/>
  <c r="K296" i="15"/>
  <c r="J296" i="15"/>
  <c r="I296" i="15"/>
  <c r="H296" i="15"/>
  <c r="G296" i="15"/>
  <c r="F296" i="15"/>
  <c r="E296" i="15"/>
  <c r="D296" i="15"/>
  <c r="C296" i="15"/>
  <c r="B296" i="15"/>
  <c r="R295" i="15"/>
  <c r="Q295" i="15"/>
  <c r="O295" i="15"/>
  <c r="L295" i="15"/>
  <c r="J295" i="15"/>
  <c r="I295" i="15"/>
  <c r="K295" i="15" s="1"/>
  <c r="H295" i="15"/>
  <c r="G295" i="15"/>
  <c r="F295" i="15"/>
  <c r="E295" i="15"/>
  <c r="C295" i="15"/>
  <c r="B295" i="15"/>
  <c r="R294" i="15"/>
  <c r="Q294" i="15"/>
  <c r="O294" i="15"/>
  <c r="M294" i="15"/>
  <c r="L294" i="15"/>
  <c r="K294" i="15"/>
  <c r="J294" i="15"/>
  <c r="I294" i="15"/>
  <c r="H294" i="15"/>
  <c r="G294" i="15"/>
  <c r="F294" i="15"/>
  <c r="E294" i="15"/>
  <c r="C294" i="15"/>
  <c r="B294" i="15"/>
  <c r="R293" i="15"/>
  <c r="Q293" i="15"/>
  <c r="O293" i="15"/>
  <c r="M293" i="15"/>
  <c r="L293" i="15"/>
  <c r="J293" i="15"/>
  <c r="I293" i="15"/>
  <c r="K293" i="15" s="1"/>
  <c r="H293" i="15"/>
  <c r="G293" i="15"/>
  <c r="F293" i="15"/>
  <c r="E293" i="15"/>
  <c r="C293" i="15"/>
  <c r="B293" i="15"/>
  <c r="R292" i="15"/>
  <c r="Q292" i="15"/>
  <c r="O292" i="15"/>
  <c r="L292" i="15"/>
  <c r="J292" i="15"/>
  <c r="I292" i="15"/>
  <c r="K292" i="15" s="1"/>
  <c r="H292" i="15"/>
  <c r="G292" i="15"/>
  <c r="F292" i="15"/>
  <c r="E292" i="15"/>
  <c r="C292" i="15"/>
  <c r="B292" i="15"/>
  <c r="R291" i="15"/>
  <c r="Q291" i="15"/>
  <c r="O291" i="15"/>
  <c r="N291" i="15"/>
  <c r="P291" i="15" s="1"/>
  <c r="M291" i="15"/>
  <c r="L291" i="15"/>
  <c r="K291" i="15"/>
  <c r="J291" i="15"/>
  <c r="I291" i="15"/>
  <c r="H291" i="15"/>
  <c r="G291" i="15"/>
  <c r="F291" i="15"/>
  <c r="E291" i="15"/>
  <c r="D291" i="15"/>
  <c r="C291" i="15"/>
  <c r="B291" i="15"/>
  <c r="R290" i="15"/>
  <c r="Q290" i="15"/>
  <c r="O290" i="15"/>
  <c r="N290" i="15"/>
  <c r="P290" i="15" s="1"/>
  <c r="M290" i="15"/>
  <c r="L290" i="15"/>
  <c r="K290" i="15"/>
  <c r="J290" i="15"/>
  <c r="I290" i="15"/>
  <c r="H290" i="15"/>
  <c r="G290" i="15"/>
  <c r="F290" i="15"/>
  <c r="E290" i="15"/>
  <c r="D290" i="15"/>
  <c r="C290" i="15"/>
  <c r="B290" i="15"/>
  <c r="R289" i="15"/>
  <c r="Q289" i="15"/>
  <c r="O289" i="15"/>
  <c r="N289" i="15"/>
  <c r="P289" i="15" s="1"/>
  <c r="M289" i="15"/>
  <c r="L289" i="15"/>
  <c r="K289" i="15"/>
  <c r="J289" i="15"/>
  <c r="I289" i="15"/>
  <c r="H289" i="15"/>
  <c r="G289" i="15"/>
  <c r="F289" i="15"/>
  <c r="E289" i="15"/>
  <c r="D289" i="15"/>
  <c r="C289" i="15"/>
  <c r="B289" i="15"/>
  <c r="R288" i="15"/>
  <c r="Q288" i="15"/>
  <c r="O288" i="15"/>
  <c r="N288" i="15"/>
  <c r="P288" i="15" s="1"/>
  <c r="M288" i="15"/>
  <c r="L288" i="15"/>
  <c r="K288" i="15"/>
  <c r="J288" i="15"/>
  <c r="I288" i="15"/>
  <c r="H288" i="15"/>
  <c r="G288" i="15"/>
  <c r="F288" i="15"/>
  <c r="E288" i="15"/>
  <c r="D288" i="15"/>
  <c r="C288" i="15"/>
  <c r="B288" i="15"/>
  <c r="R287" i="15"/>
  <c r="Q287" i="15"/>
  <c r="O287" i="15"/>
  <c r="M287" i="15"/>
  <c r="L287" i="15"/>
  <c r="J287" i="15"/>
  <c r="I287" i="15"/>
  <c r="K287" i="15" s="1"/>
  <c r="H287" i="15"/>
  <c r="G287" i="15"/>
  <c r="F287" i="15"/>
  <c r="E287" i="15"/>
  <c r="C287" i="15"/>
  <c r="B287" i="15"/>
  <c r="R286" i="15"/>
  <c r="Q286" i="15"/>
  <c r="O286" i="15"/>
  <c r="M286" i="15"/>
  <c r="L286" i="15"/>
  <c r="J286" i="15"/>
  <c r="I286" i="15"/>
  <c r="K286" i="15" s="1"/>
  <c r="H286" i="15"/>
  <c r="G286" i="15"/>
  <c r="F286" i="15"/>
  <c r="E286" i="15"/>
  <c r="C286" i="15"/>
  <c r="B286" i="15"/>
  <c r="R285" i="15"/>
  <c r="Q285" i="15"/>
  <c r="O285" i="15"/>
  <c r="L285" i="15"/>
  <c r="J285" i="15"/>
  <c r="I285" i="15"/>
  <c r="K285" i="15" s="1"/>
  <c r="H285" i="15"/>
  <c r="G285" i="15"/>
  <c r="F285" i="15"/>
  <c r="E285" i="15"/>
  <c r="C285" i="15"/>
  <c r="B285" i="15"/>
  <c r="R284" i="15"/>
  <c r="Q284" i="15"/>
  <c r="O284" i="15"/>
  <c r="M284" i="15"/>
  <c r="L284" i="15"/>
  <c r="J284" i="15"/>
  <c r="I284" i="15"/>
  <c r="K284" i="15" s="1"/>
  <c r="H284" i="15"/>
  <c r="G284" i="15"/>
  <c r="F284" i="15"/>
  <c r="E284" i="15"/>
  <c r="C284" i="15"/>
  <c r="B284" i="15"/>
  <c r="R283" i="15"/>
  <c r="Q283" i="15"/>
  <c r="O283" i="15"/>
  <c r="N283" i="15"/>
  <c r="P283" i="15" s="1"/>
  <c r="M283" i="15"/>
  <c r="L283" i="15"/>
  <c r="K283" i="15"/>
  <c r="J283" i="15"/>
  <c r="I283" i="15"/>
  <c r="H283" i="15"/>
  <c r="G283" i="15"/>
  <c r="F283" i="15"/>
  <c r="E283" i="15"/>
  <c r="D283" i="15"/>
  <c r="C283" i="15"/>
  <c r="B283" i="15"/>
  <c r="R282" i="15"/>
  <c r="Q282" i="15"/>
  <c r="O282" i="15"/>
  <c r="M282" i="15"/>
  <c r="L282" i="15"/>
  <c r="J282" i="15"/>
  <c r="I282" i="15"/>
  <c r="K282" i="15" s="1"/>
  <c r="H282" i="15"/>
  <c r="G282" i="15"/>
  <c r="F282" i="15"/>
  <c r="E282" i="15"/>
  <c r="C282" i="15"/>
  <c r="B282" i="15"/>
  <c r="R281" i="15"/>
  <c r="Q281" i="15"/>
  <c r="O281" i="15"/>
  <c r="M281" i="15"/>
  <c r="L281" i="15"/>
  <c r="K281" i="15"/>
  <c r="J281" i="15"/>
  <c r="I281" i="15"/>
  <c r="H281" i="15"/>
  <c r="G281" i="15"/>
  <c r="F281" i="15"/>
  <c r="E281" i="15"/>
  <c r="C281" i="15"/>
  <c r="B281" i="15"/>
  <c r="R280" i="15"/>
  <c r="Q280" i="15"/>
  <c r="O280" i="15"/>
  <c r="N280" i="15"/>
  <c r="P280" i="15" s="1"/>
  <c r="M280" i="15"/>
  <c r="L280" i="15"/>
  <c r="K280" i="15"/>
  <c r="J280" i="15"/>
  <c r="I280" i="15"/>
  <c r="H280" i="15"/>
  <c r="G280" i="15"/>
  <c r="F280" i="15"/>
  <c r="E280" i="15"/>
  <c r="D280" i="15"/>
  <c r="C280" i="15"/>
  <c r="B280" i="15"/>
  <c r="R279" i="15"/>
  <c r="Q279" i="15"/>
  <c r="O279" i="15"/>
  <c r="N279" i="15"/>
  <c r="P279" i="15" s="1"/>
  <c r="M279" i="15"/>
  <c r="L279" i="15"/>
  <c r="K279" i="15"/>
  <c r="J279" i="15"/>
  <c r="I279" i="15"/>
  <c r="H279" i="15"/>
  <c r="G279" i="15"/>
  <c r="F279" i="15"/>
  <c r="E279" i="15"/>
  <c r="D279" i="15"/>
  <c r="C279" i="15"/>
  <c r="B279" i="15"/>
  <c r="R278" i="15"/>
  <c r="N278" i="15" s="1"/>
  <c r="P278" i="15" s="1"/>
  <c r="Q278" i="15"/>
  <c r="O278" i="15"/>
  <c r="M278" i="15"/>
  <c r="L278" i="15"/>
  <c r="K278" i="15"/>
  <c r="J278" i="15"/>
  <c r="I278" i="15"/>
  <c r="H278" i="15"/>
  <c r="G278" i="15"/>
  <c r="F278" i="15"/>
  <c r="E278" i="15"/>
  <c r="D278" i="15"/>
  <c r="C278" i="15"/>
  <c r="B278" i="15"/>
  <c r="R277" i="15"/>
  <c r="Q277" i="15"/>
  <c r="O277" i="15"/>
  <c r="N277" i="15"/>
  <c r="P277" i="15" s="1"/>
  <c r="M277" i="15"/>
  <c r="L277" i="15"/>
  <c r="K277" i="15"/>
  <c r="J277" i="15"/>
  <c r="I277" i="15"/>
  <c r="H277" i="15"/>
  <c r="G277" i="15"/>
  <c r="F277" i="15"/>
  <c r="E277" i="15"/>
  <c r="D277" i="15"/>
  <c r="C277" i="15"/>
  <c r="B277" i="15"/>
  <c r="R276" i="15"/>
  <c r="Q276" i="15"/>
  <c r="O276" i="15"/>
  <c r="M276" i="15"/>
  <c r="L276" i="15"/>
  <c r="K276" i="15"/>
  <c r="J276" i="15"/>
  <c r="I276" i="15"/>
  <c r="H276" i="15"/>
  <c r="G276" i="15"/>
  <c r="F276" i="15"/>
  <c r="E276" i="15"/>
  <c r="C276" i="15"/>
  <c r="B276" i="15"/>
  <c r="R275" i="15"/>
  <c r="Q275" i="15"/>
  <c r="O275" i="15"/>
  <c r="L275" i="15"/>
  <c r="J275" i="15"/>
  <c r="I275" i="15"/>
  <c r="K275" i="15" s="1"/>
  <c r="H275" i="15"/>
  <c r="G275" i="15"/>
  <c r="F275" i="15"/>
  <c r="E275" i="15"/>
  <c r="C275" i="15"/>
  <c r="B275" i="15"/>
  <c r="R274" i="15"/>
  <c r="Q274" i="15"/>
  <c r="O274" i="15"/>
  <c r="M274" i="15"/>
  <c r="L274" i="15"/>
  <c r="K274" i="15"/>
  <c r="J274" i="15"/>
  <c r="I274" i="15"/>
  <c r="H274" i="15"/>
  <c r="G274" i="15"/>
  <c r="F274" i="15"/>
  <c r="E274" i="15"/>
  <c r="C274" i="15"/>
  <c r="B274" i="15"/>
  <c r="R273" i="15"/>
  <c r="Q273" i="15"/>
  <c r="O273" i="15"/>
  <c r="N273" i="15"/>
  <c r="P273" i="15" s="1"/>
  <c r="M273" i="15"/>
  <c r="L273" i="15"/>
  <c r="K273" i="15"/>
  <c r="J273" i="15"/>
  <c r="I273" i="15"/>
  <c r="H273" i="15"/>
  <c r="G273" i="15"/>
  <c r="F273" i="15"/>
  <c r="E273" i="15"/>
  <c r="D273" i="15"/>
  <c r="C273" i="15"/>
  <c r="B273" i="15"/>
  <c r="R272" i="15"/>
  <c r="Q272" i="15"/>
  <c r="O272" i="15"/>
  <c r="N272" i="15"/>
  <c r="P272" i="15" s="1"/>
  <c r="M272" i="15"/>
  <c r="L272" i="15"/>
  <c r="K272" i="15"/>
  <c r="J272" i="15"/>
  <c r="I272" i="15"/>
  <c r="H272" i="15"/>
  <c r="G272" i="15"/>
  <c r="F272" i="15"/>
  <c r="E272" i="15"/>
  <c r="D272" i="15"/>
  <c r="C272" i="15"/>
  <c r="B272" i="15"/>
  <c r="R271" i="15"/>
  <c r="Q271" i="15"/>
  <c r="O271" i="15"/>
  <c r="N271" i="15"/>
  <c r="P271" i="15" s="1"/>
  <c r="M271" i="15"/>
  <c r="L271" i="15"/>
  <c r="K271" i="15"/>
  <c r="J271" i="15"/>
  <c r="I271" i="15"/>
  <c r="H271" i="15"/>
  <c r="G271" i="15"/>
  <c r="F271" i="15"/>
  <c r="E271" i="15"/>
  <c r="D271" i="15"/>
  <c r="C271" i="15"/>
  <c r="B271" i="15"/>
  <c r="R270" i="15"/>
  <c r="Q270" i="15"/>
  <c r="O270" i="15"/>
  <c r="N270" i="15"/>
  <c r="P270" i="15" s="1"/>
  <c r="M270" i="15"/>
  <c r="L270" i="15"/>
  <c r="K270" i="15"/>
  <c r="J270" i="15"/>
  <c r="I270" i="15"/>
  <c r="H270" i="15"/>
  <c r="G270" i="15"/>
  <c r="F270" i="15"/>
  <c r="E270" i="15"/>
  <c r="D270" i="15"/>
  <c r="C270" i="15"/>
  <c r="B270" i="15"/>
  <c r="R269" i="15"/>
  <c r="Q269" i="15"/>
  <c r="O269" i="15"/>
  <c r="N269" i="15"/>
  <c r="P269" i="15" s="1"/>
  <c r="M269" i="15"/>
  <c r="L269" i="15"/>
  <c r="K269" i="15"/>
  <c r="J269" i="15"/>
  <c r="I269" i="15"/>
  <c r="H269" i="15"/>
  <c r="G269" i="15"/>
  <c r="F269" i="15"/>
  <c r="E269" i="15"/>
  <c r="D269" i="15"/>
  <c r="C269" i="15"/>
  <c r="B269" i="15"/>
  <c r="R268" i="15"/>
  <c r="Q268" i="15"/>
  <c r="O268" i="15"/>
  <c r="N268" i="15"/>
  <c r="P268" i="15" s="1"/>
  <c r="M268" i="15"/>
  <c r="L268" i="15"/>
  <c r="K268" i="15"/>
  <c r="J268" i="15"/>
  <c r="I268" i="15"/>
  <c r="H268" i="15"/>
  <c r="G268" i="15"/>
  <c r="F268" i="15"/>
  <c r="E268" i="15"/>
  <c r="D268" i="15"/>
  <c r="C268" i="15"/>
  <c r="B268" i="15"/>
  <c r="R267" i="15"/>
  <c r="Q267" i="15"/>
  <c r="O267" i="15"/>
  <c r="M267" i="15"/>
  <c r="L267" i="15"/>
  <c r="J267" i="15"/>
  <c r="I267" i="15"/>
  <c r="K267" i="15" s="1"/>
  <c r="H267" i="15"/>
  <c r="G267" i="15"/>
  <c r="F267" i="15"/>
  <c r="E267" i="15"/>
  <c r="C267" i="15"/>
  <c r="B267" i="15"/>
  <c r="R266" i="15"/>
  <c r="Q266" i="15"/>
  <c r="O266" i="15"/>
  <c r="M266" i="15"/>
  <c r="L266" i="15"/>
  <c r="J266" i="15"/>
  <c r="I266" i="15"/>
  <c r="K266" i="15" s="1"/>
  <c r="H266" i="15"/>
  <c r="G266" i="15"/>
  <c r="F266" i="15"/>
  <c r="E266" i="15"/>
  <c r="C266" i="15"/>
  <c r="B266" i="15"/>
  <c r="R265" i="15"/>
  <c r="Q265" i="15"/>
  <c r="O265" i="15"/>
  <c r="M265" i="15"/>
  <c r="L265" i="15"/>
  <c r="K265" i="15"/>
  <c r="J265" i="15"/>
  <c r="I265" i="15"/>
  <c r="H265" i="15"/>
  <c r="G265" i="15"/>
  <c r="F265" i="15"/>
  <c r="E265" i="15"/>
  <c r="C265" i="15"/>
  <c r="B265" i="15"/>
  <c r="R264" i="15"/>
  <c r="N264" i="15" s="1"/>
  <c r="P264" i="15" s="1"/>
  <c r="Q264" i="15"/>
  <c r="O264" i="15"/>
  <c r="M264" i="15"/>
  <c r="L264" i="15"/>
  <c r="K264" i="15"/>
  <c r="J264" i="15"/>
  <c r="I264" i="15"/>
  <c r="H264" i="15"/>
  <c r="G264" i="15"/>
  <c r="F264" i="15"/>
  <c r="E264" i="15"/>
  <c r="D264" i="15"/>
  <c r="C264" i="15"/>
  <c r="B264" i="15"/>
  <c r="R263" i="15"/>
  <c r="Q263" i="15"/>
  <c r="O263" i="15"/>
  <c r="N263" i="15"/>
  <c r="P263" i="15" s="1"/>
  <c r="M263" i="15"/>
  <c r="L263" i="15"/>
  <c r="K263" i="15"/>
  <c r="J263" i="15"/>
  <c r="I263" i="15"/>
  <c r="H263" i="15"/>
  <c r="G263" i="15"/>
  <c r="F263" i="15"/>
  <c r="E263" i="15"/>
  <c r="D263" i="15"/>
  <c r="C263" i="15"/>
  <c r="B263" i="15"/>
  <c r="R262" i="15"/>
  <c r="Q262" i="15"/>
  <c r="O262" i="15"/>
  <c r="M262" i="15"/>
  <c r="L262" i="15"/>
  <c r="K262" i="15"/>
  <c r="J262" i="15"/>
  <c r="I262" i="15"/>
  <c r="H262" i="15"/>
  <c r="G262" i="15"/>
  <c r="F262" i="15"/>
  <c r="E262" i="15"/>
  <c r="C262" i="15"/>
  <c r="B262" i="15"/>
  <c r="R261" i="15"/>
  <c r="Q261" i="15"/>
  <c r="O261" i="15"/>
  <c r="M261" i="15"/>
  <c r="L261" i="15"/>
  <c r="J261" i="15"/>
  <c r="I261" i="15"/>
  <c r="K261" i="15" s="1"/>
  <c r="H261" i="15"/>
  <c r="G261" i="15"/>
  <c r="F261" i="15"/>
  <c r="E261" i="15"/>
  <c r="C261" i="15"/>
  <c r="B261" i="15"/>
  <c r="R260" i="15"/>
  <c r="Q260" i="15"/>
  <c r="O260" i="15"/>
  <c r="M260" i="15"/>
  <c r="L260" i="15"/>
  <c r="K260" i="15"/>
  <c r="J260" i="15"/>
  <c r="I260" i="15"/>
  <c r="H260" i="15"/>
  <c r="G260" i="15"/>
  <c r="F260" i="15"/>
  <c r="E260" i="15"/>
  <c r="C260" i="15"/>
  <c r="B260" i="15"/>
  <c r="R259" i="15"/>
  <c r="Q259" i="15"/>
  <c r="O259" i="15"/>
  <c r="M259" i="15"/>
  <c r="L259" i="15"/>
  <c r="J259" i="15"/>
  <c r="I259" i="15"/>
  <c r="K259" i="15" s="1"/>
  <c r="H259" i="15"/>
  <c r="G259" i="15"/>
  <c r="F259" i="15"/>
  <c r="E259" i="15"/>
  <c r="C259" i="15"/>
  <c r="B259" i="15"/>
  <c r="R258" i="15"/>
  <c r="Q258" i="15"/>
  <c r="O258" i="15"/>
  <c r="M258" i="15"/>
  <c r="L258" i="15"/>
  <c r="J258" i="15"/>
  <c r="I258" i="15"/>
  <c r="K258" i="15" s="1"/>
  <c r="H258" i="15"/>
  <c r="G258" i="15"/>
  <c r="F258" i="15"/>
  <c r="E258" i="15"/>
  <c r="C258" i="15"/>
  <c r="B258" i="15"/>
  <c r="R257" i="15"/>
  <c r="Q257" i="15"/>
  <c r="O257" i="15"/>
  <c r="N257" i="15"/>
  <c r="P257" i="15" s="1"/>
  <c r="M257" i="15"/>
  <c r="L257" i="15"/>
  <c r="K257" i="15"/>
  <c r="J257" i="15"/>
  <c r="I257" i="15"/>
  <c r="H257" i="15"/>
  <c r="G257" i="15"/>
  <c r="F257" i="15"/>
  <c r="E257" i="15"/>
  <c r="D257" i="15"/>
  <c r="C257" i="15"/>
  <c r="B257" i="15"/>
  <c r="R256" i="15"/>
  <c r="Q256" i="15"/>
  <c r="O256" i="15"/>
  <c r="N256" i="15"/>
  <c r="P256" i="15" s="1"/>
  <c r="M256" i="15"/>
  <c r="L256" i="15"/>
  <c r="K256" i="15"/>
  <c r="J256" i="15"/>
  <c r="I256" i="15"/>
  <c r="H256" i="15"/>
  <c r="G256" i="15"/>
  <c r="F256" i="15"/>
  <c r="E256" i="15"/>
  <c r="D256" i="15"/>
  <c r="C256" i="15"/>
  <c r="B256" i="15"/>
  <c r="R255" i="15"/>
  <c r="Q255" i="15"/>
  <c r="O255" i="15"/>
  <c r="M255" i="15"/>
  <c r="L255" i="15"/>
  <c r="K255" i="15"/>
  <c r="J255" i="15"/>
  <c r="I255" i="15"/>
  <c r="H255" i="15"/>
  <c r="G255" i="15"/>
  <c r="F255" i="15"/>
  <c r="E255" i="15"/>
  <c r="C255" i="15"/>
  <c r="B255" i="15"/>
  <c r="R254" i="15"/>
  <c r="Q254" i="15"/>
  <c r="O254" i="15"/>
  <c r="N254" i="15"/>
  <c r="P254" i="15" s="1"/>
  <c r="M254" i="15"/>
  <c r="L254" i="15"/>
  <c r="K254" i="15"/>
  <c r="J254" i="15"/>
  <c r="I254" i="15"/>
  <c r="H254" i="15"/>
  <c r="G254" i="15"/>
  <c r="F254" i="15"/>
  <c r="E254" i="15"/>
  <c r="D254" i="15"/>
  <c r="C254" i="15"/>
  <c r="B254" i="15"/>
  <c r="R253" i="15"/>
  <c r="Q253" i="15"/>
  <c r="O253" i="15"/>
  <c r="N253" i="15"/>
  <c r="P253" i="15" s="1"/>
  <c r="M253" i="15"/>
  <c r="L253" i="15"/>
  <c r="K253" i="15"/>
  <c r="J253" i="15"/>
  <c r="I253" i="15"/>
  <c r="H253" i="15"/>
  <c r="G253" i="15"/>
  <c r="F253" i="15"/>
  <c r="E253" i="15"/>
  <c r="D253" i="15"/>
  <c r="C253" i="15"/>
  <c r="B253" i="15"/>
  <c r="R252" i="15"/>
  <c r="N252" i="15" s="1"/>
  <c r="P252" i="15" s="1"/>
  <c r="Q252" i="15"/>
  <c r="O252" i="15"/>
  <c r="M252" i="15"/>
  <c r="L252" i="15"/>
  <c r="K252" i="15"/>
  <c r="J252" i="15"/>
  <c r="I252" i="15"/>
  <c r="H252" i="15"/>
  <c r="G252" i="15"/>
  <c r="F252" i="15"/>
  <c r="E252" i="15"/>
  <c r="D252" i="15"/>
  <c r="C252" i="15"/>
  <c r="B252" i="15"/>
  <c r="R251" i="15"/>
  <c r="Q251" i="15"/>
  <c r="O251" i="15"/>
  <c r="N251" i="15"/>
  <c r="P251" i="15" s="1"/>
  <c r="M251" i="15"/>
  <c r="L251" i="15"/>
  <c r="K251" i="15"/>
  <c r="J251" i="15"/>
  <c r="I251" i="15"/>
  <c r="H251" i="15"/>
  <c r="G251" i="15"/>
  <c r="F251" i="15"/>
  <c r="E251" i="15"/>
  <c r="D251" i="15"/>
  <c r="C251" i="15"/>
  <c r="B251" i="15"/>
  <c r="R250" i="15"/>
  <c r="Q250" i="15"/>
  <c r="O250" i="15"/>
  <c r="N250" i="15"/>
  <c r="P250" i="15" s="1"/>
  <c r="M250" i="15"/>
  <c r="L250" i="15"/>
  <c r="K250" i="15"/>
  <c r="J250" i="15"/>
  <c r="I250" i="15"/>
  <c r="H250" i="15"/>
  <c r="G250" i="15"/>
  <c r="F250" i="15"/>
  <c r="E250" i="15"/>
  <c r="D250" i="15"/>
  <c r="C250" i="15"/>
  <c r="B250" i="15"/>
  <c r="R249" i="15"/>
  <c r="Q249" i="15"/>
  <c r="O249" i="15"/>
  <c r="L249" i="15"/>
  <c r="K249" i="15"/>
  <c r="J249" i="15"/>
  <c r="I249" i="15"/>
  <c r="H249" i="15"/>
  <c r="G249" i="15"/>
  <c r="F249" i="15"/>
  <c r="E249" i="15"/>
  <c r="C249" i="15"/>
  <c r="B249" i="15"/>
  <c r="R248" i="15"/>
  <c r="N248" i="15" s="1"/>
  <c r="P248" i="15" s="1"/>
  <c r="Q248" i="15"/>
  <c r="O248" i="15"/>
  <c r="M248" i="15"/>
  <c r="L248" i="15"/>
  <c r="K248" i="15"/>
  <c r="J248" i="15"/>
  <c r="I248" i="15"/>
  <c r="H248" i="15"/>
  <c r="G248" i="15"/>
  <c r="F248" i="15"/>
  <c r="E248" i="15"/>
  <c r="D248" i="15"/>
  <c r="C248" i="15"/>
  <c r="B248" i="15"/>
  <c r="R247" i="15"/>
  <c r="N247" i="15" s="1"/>
  <c r="P247" i="15" s="1"/>
  <c r="Q247" i="15"/>
  <c r="O247" i="15"/>
  <c r="M247" i="15"/>
  <c r="L247" i="15"/>
  <c r="K247" i="15"/>
  <c r="J247" i="15"/>
  <c r="I247" i="15"/>
  <c r="H247" i="15"/>
  <c r="G247" i="15"/>
  <c r="F247" i="15"/>
  <c r="E247" i="15"/>
  <c r="D247" i="15"/>
  <c r="C247" i="15"/>
  <c r="B247" i="15"/>
  <c r="R246" i="15"/>
  <c r="Q246" i="15"/>
  <c r="O246" i="15"/>
  <c r="M246" i="15"/>
  <c r="L246" i="15"/>
  <c r="K246" i="15"/>
  <c r="J246" i="15"/>
  <c r="I246" i="15"/>
  <c r="H246" i="15"/>
  <c r="G246" i="15"/>
  <c r="F246" i="15"/>
  <c r="E246" i="15"/>
  <c r="C246" i="15"/>
  <c r="B246" i="15"/>
  <c r="R245" i="15"/>
  <c r="Q245" i="15"/>
  <c r="O245" i="15"/>
  <c r="M245" i="15"/>
  <c r="L245" i="15"/>
  <c r="K245" i="15"/>
  <c r="J245" i="15"/>
  <c r="I245" i="15"/>
  <c r="H245" i="15"/>
  <c r="G245" i="15"/>
  <c r="F245" i="15"/>
  <c r="E245" i="15"/>
  <c r="C245" i="15"/>
  <c r="B245" i="15"/>
  <c r="R244" i="15"/>
  <c r="Q244" i="15"/>
  <c r="O244" i="15"/>
  <c r="M244" i="15"/>
  <c r="L244" i="15"/>
  <c r="J244" i="15"/>
  <c r="I244" i="15"/>
  <c r="K244" i="15" s="1"/>
  <c r="H244" i="15"/>
  <c r="G244" i="15"/>
  <c r="F244" i="15"/>
  <c r="E244" i="15"/>
  <c r="C244" i="15"/>
  <c r="B244" i="15"/>
  <c r="R243" i="15"/>
  <c r="Q243" i="15"/>
  <c r="O243" i="15"/>
  <c r="M243" i="15"/>
  <c r="L243" i="15"/>
  <c r="J243" i="15"/>
  <c r="I243" i="15"/>
  <c r="K243" i="15" s="1"/>
  <c r="H243" i="15"/>
  <c r="G243" i="15"/>
  <c r="F243" i="15"/>
  <c r="E243" i="15"/>
  <c r="C243" i="15"/>
  <c r="B243" i="15"/>
  <c r="R242" i="15"/>
  <c r="Q242" i="15"/>
  <c r="O242" i="15"/>
  <c r="M242" i="15"/>
  <c r="L242" i="15"/>
  <c r="K242" i="15"/>
  <c r="J242" i="15"/>
  <c r="I242" i="15"/>
  <c r="H242" i="15"/>
  <c r="G242" i="15"/>
  <c r="F242" i="15"/>
  <c r="E242" i="15"/>
  <c r="C242" i="15"/>
  <c r="B242" i="15"/>
  <c r="R241" i="15"/>
  <c r="Q241" i="15"/>
  <c r="O241" i="15"/>
  <c r="M241" i="15"/>
  <c r="L241" i="15"/>
  <c r="K241" i="15"/>
  <c r="J241" i="15"/>
  <c r="I241" i="15"/>
  <c r="H241" i="15"/>
  <c r="G241" i="15"/>
  <c r="F241" i="15"/>
  <c r="E241" i="15"/>
  <c r="C241" i="15"/>
  <c r="B241" i="15"/>
  <c r="R240" i="15"/>
  <c r="Q240" i="15"/>
  <c r="O240" i="15"/>
  <c r="N240" i="15"/>
  <c r="P240" i="15" s="1"/>
  <c r="M240" i="15"/>
  <c r="L240" i="15"/>
  <c r="K240" i="15"/>
  <c r="J240" i="15"/>
  <c r="I240" i="15"/>
  <c r="H240" i="15"/>
  <c r="G240" i="15"/>
  <c r="F240" i="15"/>
  <c r="E240" i="15"/>
  <c r="D240" i="15"/>
  <c r="C240" i="15"/>
  <c r="B240" i="15"/>
  <c r="R239" i="15"/>
  <c r="N239" i="15" s="1"/>
  <c r="P239" i="15" s="1"/>
  <c r="Q239" i="15"/>
  <c r="O239" i="15"/>
  <c r="M239" i="15"/>
  <c r="L239" i="15"/>
  <c r="K239" i="15"/>
  <c r="J239" i="15"/>
  <c r="I239" i="15"/>
  <c r="H239" i="15"/>
  <c r="G239" i="15"/>
  <c r="F239" i="15"/>
  <c r="E239" i="15"/>
  <c r="D239" i="15"/>
  <c r="C239" i="15"/>
  <c r="B239" i="15"/>
  <c r="R238" i="15"/>
  <c r="Q238" i="15"/>
  <c r="O238" i="15"/>
  <c r="M238" i="15"/>
  <c r="L238" i="15"/>
  <c r="K238" i="15"/>
  <c r="J238" i="15"/>
  <c r="I238" i="15"/>
  <c r="H238" i="15"/>
  <c r="G238" i="15"/>
  <c r="F238" i="15"/>
  <c r="E238" i="15"/>
  <c r="C238" i="15"/>
  <c r="B238" i="15"/>
  <c r="R237" i="15"/>
  <c r="Q237" i="15"/>
  <c r="O237" i="15"/>
  <c r="M237" i="15"/>
  <c r="L237" i="15"/>
  <c r="K237" i="15"/>
  <c r="J237" i="15"/>
  <c r="I237" i="15"/>
  <c r="H237" i="15"/>
  <c r="G237" i="15"/>
  <c r="F237" i="15"/>
  <c r="E237" i="15"/>
  <c r="C237" i="15"/>
  <c r="B237" i="15"/>
  <c r="R236" i="15"/>
  <c r="N236" i="15" s="1"/>
  <c r="P236" i="15" s="1"/>
  <c r="Q236" i="15"/>
  <c r="O236" i="15"/>
  <c r="M236" i="15"/>
  <c r="L236" i="15"/>
  <c r="K236" i="15"/>
  <c r="J236" i="15"/>
  <c r="I236" i="15"/>
  <c r="H236" i="15"/>
  <c r="G236" i="15"/>
  <c r="F236" i="15"/>
  <c r="E236" i="15"/>
  <c r="D236" i="15"/>
  <c r="C236" i="15"/>
  <c r="B236" i="15"/>
  <c r="R235" i="15"/>
  <c r="N235" i="15" s="1"/>
  <c r="P235" i="15" s="1"/>
  <c r="Q235" i="15"/>
  <c r="O235" i="15"/>
  <c r="M235" i="15"/>
  <c r="L235" i="15"/>
  <c r="K235" i="15"/>
  <c r="J235" i="15"/>
  <c r="I235" i="15"/>
  <c r="H235" i="15"/>
  <c r="G235" i="15"/>
  <c r="F235" i="15"/>
  <c r="E235" i="15"/>
  <c r="D235" i="15"/>
  <c r="C235" i="15"/>
  <c r="B235" i="15"/>
  <c r="R234" i="15"/>
  <c r="Q234" i="15"/>
  <c r="O234" i="15"/>
  <c r="M234" i="15"/>
  <c r="L234" i="15"/>
  <c r="J234" i="15"/>
  <c r="I234" i="15"/>
  <c r="K234" i="15" s="1"/>
  <c r="H234" i="15"/>
  <c r="G234" i="15"/>
  <c r="F234" i="15"/>
  <c r="E234" i="15"/>
  <c r="C234" i="15"/>
  <c r="B234" i="15"/>
  <c r="R233" i="15"/>
  <c r="Q233" i="15"/>
  <c r="O233" i="15"/>
  <c r="M233" i="15"/>
  <c r="L233" i="15"/>
  <c r="K233" i="15"/>
  <c r="J233" i="15"/>
  <c r="I233" i="15"/>
  <c r="H233" i="15"/>
  <c r="G233" i="15"/>
  <c r="F233" i="15"/>
  <c r="E233" i="15"/>
  <c r="C233" i="15"/>
  <c r="B233" i="15"/>
  <c r="R232" i="15"/>
  <c r="Q232" i="15"/>
  <c r="O232" i="15"/>
  <c r="N232" i="15"/>
  <c r="P232" i="15" s="1"/>
  <c r="M232" i="15"/>
  <c r="L232" i="15"/>
  <c r="K232" i="15"/>
  <c r="J232" i="15"/>
  <c r="I232" i="15"/>
  <c r="H232" i="15"/>
  <c r="G232" i="15"/>
  <c r="F232" i="15"/>
  <c r="E232" i="15"/>
  <c r="D232" i="15"/>
  <c r="C232" i="15"/>
  <c r="B232" i="15"/>
  <c r="R231" i="15"/>
  <c r="Q231" i="15"/>
  <c r="O231" i="15"/>
  <c r="N231" i="15"/>
  <c r="P231" i="15" s="1"/>
  <c r="M231" i="15"/>
  <c r="L231" i="15"/>
  <c r="K231" i="15"/>
  <c r="J231" i="15"/>
  <c r="I231" i="15"/>
  <c r="H231" i="15"/>
  <c r="G231" i="15"/>
  <c r="F231" i="15"/>
  <c r="E231" i="15"/>
  <c r="D231" i="15"/>
  <c r="C231" i="15"/>
  <c r="B231" i="15"/>
  <c r="R230" i="15"/>
  <c r="N230" i="15" s="1"/>
  <c r="P230" i="15" s="1"/>
  <c r="Q230" i="15"/>
  <c r="O230" i="15"/>
  <c r="M230" i="15"/>
  <c r="L230" i="15"/>
  <c r="K230" i="15"/>
  <c r="J230" i="15"/>
  <c r="I230" i="15"/>
  <c r="H230" i="15"/>
  <c r="G230" i="15"/>
  <c r="F230" i="15"/>
  <c r="E230" i="15"/>
  <c r="D230" i="15"/>
  <c r="C230" i="15"/>
  <c r="B230" i="15"/>
  <c r="R229" i="15"/>
  <c r="Q229" i="15"/>
  <c r="O229" i="15"/>
  <c r="M229" i="15"/>
  <c r="L229" i="15"/>
  <c r="K229" i="15"/>
  <c r="J229" i="15"/>
  <c r="I229" i="15"/>
  <c r="H229" i="15"/>
  <c r="G229" i="15"/>
  <c r="F229" i="15"/>
  <c r="E229" i="15"/>
  <c r="C229" i="15"/>
  <c r="B229" i="15"/>
  <c r="R228" i="15"/>
  <c r="Q228" i="15"/>
  <c r="O228" i="15"/>
  <c r="M228" i="15"/>
  <c r="L228" i="15"/>
  <c r="J228" i="15"/>
  <c r="I228" i="15"/>
  <c r="K228" i="15" s="1"/>
  <c r="H228" i="15"/>
  <c r="G228" i="15"/>
  <c r="F228" i="15"/>
  <c r="E228" i="15"/>
  <c r="C228" i="15"/>
  <c r="B228" i="15"/>
  <c r="R227" i="15"/>
  <c r="Q227" i="15"/>
  <c r="O227" i="15"/>
  <c r="L227" i="15"/>
  <c r="J227" i="15"/>
  <c r="I227" i="15"/>
  <c r="K227" i="15" s="1"/>
  <c r="H227" i="15"/>
  <c r="G227" i="15"/>
  <c r="F227" i="15"/>
  <c r="E227" i="15"/>
  <c r="C227" i="15"/>
  <c r="B227" i="15"/>
  <c r="R226" i="15"/>
  <c r="Q226" i="15"/>
  <c r="O226" i="15"/>
  <c r="N226" i="15"/>
  <c r="P226" i="15" s="1"/>
  <c r="M226" i="15"/>
  <c r="L226" i="15"/>
  <c r="K226" i="15"/>
  <c r="J226" i="15"/>
  <c r="I226" i="15"/>
  <c r="H226" i="15"/>
  <c r="G226" i="15"/>
  <c r="F226" i="15"/>
  <c r="E226" i="15"/>
  <c r="D226" i="15"/>
  <c r="C226" i="15"/>
  <c r="B226" i="15"/>
  <c r="R225" i="15"/>
  <c r="Q225" i="15"/>
  <c r="O225" i="15"/>
  <c r="M225" i="15"/>
  <c r="L225" i="15"/>
  <c r="K225" i="15"/>
  <c r="J225" i="15"/>
  <c r="I225" i="15"/>
  <c r="H225" i="15"/>
  <c r="G225" i="15"/>
  <c r="F225" i="15"/>
  <c r="E225" i="15"/>
  <c r="C225" i="15"/>
  <c r="B225" i="15"/>
  <c r="R224" i="15"/>
  <c r="Q224" i="15"/>
  <c r="O224" i="15"/>
  <c r="N224" i="15"/>
  <c r="P224" i="15" s="1"/>
  <c r="M224" i="15"/>
  <c r="L224" i="15"/>
  <c r="K224" i="15"/>
  <c r="J224" i="15"/>
  <c r="I224" i="15"/>
  <c r="H224" i="15"/>
  <c r="G224" i="15"/>
  <c r="F224" i="15"/>
  <c r="E224" i="15"/>
  <c r="D224" i="15"/>
  <c r="C224" i="15"/>
  <c r="B224" i="15"/>
  <c r="R223" i="15"/>
  <c r="Q223" i="15"/>
  <c r="O223" i="15"/>
  <c r="N223" i="15"/>
  <c r="P223" i="15" s="1"/>
  <c r="M223" i="15"/>
  <c r="L223" i="15"/>
  <c r="K223" i="15"/>
  <c r="J223" i="15"/>
  <c r="I223" i="15"/>
  <c r="H223" i="15"/>
  <c r="G223" i="15"/>
  <c r="F223" i="15"/>
  <c r="E223" i="15"/>
  <c r="D223" i="15"/>
  <c r="C223" i="15"/>
  <c r="B223" i="15"/>
  <c r="R222" i="15"/>
  <c r="Q222" i="15"/>
  <c r="O222" i="15"/>
  <c r="N222" i="15"/>
  <c r="P222" i="15" s="1"/>
  <c r="M222" i="15"/>
  <c r="L222" i="15"/>
  <c r="K222" i="15"/>
  <c r="J222" i="15"/>
  <c r="I222" i="15"/>
  <c r="H222" i="15"/>
  <c r="G222" i="15"/>
  <c r="F222" i="15"/>
  <c r="E222" i="15"/>
  <c r="D222" i="15"/>
  <c r="C222" i="15"/>
  <c r="B222" i="15"/>
  <c r="R221" i="15"/>
  <c r="Q221" i="15"/>
  <c r="O221" i="15"/>
  <c r="L221" i="15"/>
  <c r="J221" i="15"/>
  <c r="I221" i="15"/>
  <c r="K221" i="15" s="1"/>
  <c r="H221" i="15"/>
  <c r="G221" i="15"/>
  <c r="F221" i="15"/>
  <c r="E221" i="15"/>
  <c r="C221" i="15"/>
  <c r="B221" i="15"/>
  <c r="R220" i="15"/>
  <c r="Q220" i="15"/>
  <c r="O220" i="15"/>
  <c r="N220" i="15"/>
  <c r="P220" i="15" s="1"/>
  <c r="M220" i="15"/>
  <c r="L220" i="15"/>
  <c r="K220" i="15"/>
  <c r="J220" i="15"/>
  <c r="I220" i="15"/>
  <c r="H220" i="15"/>
  <c r="G220" i="15"/>
  <c r="F220" i="15"/>
  <c r="E220" i="15"/>
  <c r="D220" i="15"/>
  <c r="C220" i="15"/>
  <c r="B220" i="15"/>
  <c r="R219" i="15"/>
  <c r="N219" i="15" s="1"/>
  <c r="P219" i="15" s="1"/>
  <c r="Q219" i="15"/>
  <c r="O219" i="15"/>
  <c r="M219" i="15"/>
  <c r="L219" i="15"/>
  <c r="K219" i="15"/>
  <c r="J219" i="15"/>
  <c r="I219" i="15"/>
  <c r="H219" i="15"/>
  <c r="G219" i="15"/>
  <c r="F219" i="15"/>
  <c r="E219" i="15"/>
  <c r="D219" i="15"/>
  <c r="C219" i="15"/>
  <c r="B219" i="15"/>
  <c r="R218" i="15"/>
  <c r="Q218" i="15"/>
  <c r="O218" i="15"/>
  <c r="N218" i="15"/>
  <c r="P218" i="15" s="1"/>
  <c r="M218" i="15"/>
  <c r="L218" i="15"/>
  <c r="K218" i="15"/>
  <c r="J218" i="15"/>
  <c r="I218" i="15"/>
  <c r="H218" i="15"/>
  <c r="G218" i="15"/>
  <c r="F218" i="15"/>
  <c r="E218" i="15"/>
  <c r="D218" i="15"/>
  <c r="C218" i="15"/>
  <c r="B218" i="15"/>
  <c r="R217" i="15"/>
  <c r="Q217" i="15"/>
  <c r="O217" i="15"/>
  <c r="N217" i="15"/>
  <c r="P217" i="15" s="1"/>
  <c r="M217" i="15"/>
  <c r="L217" i="15"/>
  <c r="K217" i="15"/>
  <c r="J217" i="15"/>
  <c r="I217" i="15"/>
  <c r="H217" i="15"/>
  <c r="G217" i="15"/>
  <c r="F217" i="15"/>
  <c r="E217" i="15"/>
  <c r="D217" i="15"/>
  <c r="C217" i="15"/>
  <c r="B217" i="15"/>
  <c r="R216" i="15"/>
  <c r="Q216" i="15"/>
  <c r="O216" i="15"/>
  <c r="N216" i="15"/>
  <c r="P216" i="15" s="1"/>
  <c r="M216" i="15"/>
  <c r="L216" i="15"/>
  <c r="K216" i="15"/>
  <c r="J216" i="15"/>
  <c r="I216" i="15"/>
  <c r="H216" i="15"/>
  <c r="G216" i="15"/>
  <c r="F216" i="15"/>
  <c r="E216" i="15"/>
  <c r="D216" i="15"/>
  <c r="C216" i="15"/>
  <c r="B216" i="15"/>
  <c r="R215" i="15"/>
  <c r="Q215" i="15"/>
  <c r="O215" i="15"/>
  <c r="M215" i="15"/>
  <c r="L215" i="15"/>
  <c r="J215" i="15"/>
  <c r="I215" i="15"/>
  <c r="K215" i="15" s="1"/>
  <c r="H215" i="15"/>
  <c r="G215" i="15"/>
  <c r="F215" i="15"/>
  <c r="E215" i="15"/>
  <c r="C215" i="15"/>
  <c r="B215" i="15"/>
  <c r="R214" i="15"/>
  <c r="Q214" i="15"/>
  <c r="O214" i="15"/>
  <c r="N214" i="15"/>
  <c r="P214" i="15" s="1"/>
  <c r="M214" i="15"/>
  <c r="L214" i="15"/>
  <c r="K214" i="15"/>
  <c r="J214" i="15"/>
  <c r="I214" i="15"/>
  <c r="H214" i="15"/>
  <c r="G214" i="15"/>
  <c r="F214" i="15"/>
  <c r="E214" i="15"/>
  <c r="D214" i="15"/>
  <c r="C214" i="15"/>
  <c r="B214" i="15"/>
  <c r="R213" i="15"/>
  <c r="Q213" i="15"/>
  <c r="O213" i="15"/>
  <c r="N213" i="15"/>
  <c r="P213" i="15" s="1"/>
  <c r="M213" i="15"/>
  <c r="L213" i="15"/>
  <c r="K213" i="15"/>
  <c r="J213" i="15"/>
  <c r="I213" i="15"/>
  <c r="H213" i="15"/>
  <c r="G213" i="15"/>
  <c r="F213" i="15"/>
  <c r="E213" i="15"/>
  <c r="D213" i="15"/>
  <c r="C213" i="15"/>
  <c r="B213" i="15"/>
  <c r="R212" i="15"/>
  <c r="Q212" i="15"/>
  <c r="O212" i="15"/>
  <c r="N212" i="15"/>
  <c r="P212" i="15" s="1"/>
  <c r="M212" i="15"/>
  <c r="L212" i="15"/>
  <c r="K212" i="15"/>
  <c r="J212" i="15"/>
  <c r="I212" i="15"/>
  <c r="H212" i="15"/>
  <c r="G212" i="15"/>
  <c r="F212" i="15"/>
  <c r="E212" i="15"/>
  <c r="D212" i="15"/>
  <c r="C212" i="15"/>
  <c r="B212" i="15"/>
  <c r="R211" i="15"/>
  <c r="Q211" i="15"/>
  <c r="O211" i="15"/>
  <c r="N211" i="15"/>
  <c r="P211" i="15" s="1"/>
  <c r="M211" i="15"/>
  <c r="L211" i="15"/>
  <c r="K211" i="15"/>
  <c r="J211" i="15"/>
  <c r="I211" i="15"/>
  <c r="H211" i="15"/>
  <c r="G211" i="15"/>
  <c r="F211" i="15"/>
  <c r="E211" i="15"/>
  <c r="D211" i="15"/>
  <c r="C211" i="15"/>
  <c r="B211" i="15"/>
  <c r="R210" i="15"/>
  <c r="Q210" i="15"/>
  <c r="O210" i="15"/>
  <c r="N210" i="15"/>
  <c r="P210" i="15" s="1"/>
  <c r="M210" i="15"/>
  <c r="L210" i="15"/>
  <c r="K210" i="15"/>
  <c r="J210" i="15"/>
  <c r="I210" i="15"/>
  <c r="H210" i="15"/>
  <c r="G210" i="15"/>
  <c r="F210" i="15"/>
  <c r="E210" i="15"/>
  <c r="D210" i="15"/>
  <c r="C210" i="15"/>
  <c r="B210" i="15"/>
  <c r="R209" i="15"/>
  <c r="Q209" i="15"/>
  <c r="O209" i="15"/>
  <c r="M209" i="15"/>
  <c r="L209" i="15"/>
  <c r="K209" i="15"/>
  <c r="J209" i="15"/>
  <c r="I209" i="15"/>
  <c r="H209" i="15"/>
  <c r="G209" i="15"/>
  <c r="F209" i="15"/>
  <c r="E209" i="15"/>
  <c r="C209" i="15"/>
  <c r="B209" i="15"/>
  <c r="R208" i="15"/>
  <c r="Q208" i="15"/>
  <c r="O208" i="15"/>
  <c r="M208" i="15"/>
  <c r="L208" i="15"/>
  <c r="J208" i="15"/>
  <c r="I208" i="15"/>
  <c r="K208" i="15" s="1"/>
  <c r="H208" i="15"/>
  <c r="G208" i="15"/>
  <c r="F208" i="15"/>
  <c r="E208" i="15"/>
  <c r="C208" i="15"/>
  <c r="B208" i="15"/>
  <c r="R207" i="15"/>
  <c r="Q207" i="15"/>
  <c r="O207" i="15"/>
  <c r="N207" i="15"/>
  <c r="P207" i="15" s="1"/>
  <c r="M207" i="15"/>
  <c r="L207" i="15"/>
  <c r="K207" i="15"/>
  <c r="J207" i="15"/>
  <c r="I207" i="15"/>
  <c r="H207" i="15"/>
  <c r="G207" i="15"/>
  <c r="F207" i="15"/>
  <c r="E207" i="15"/>
  <c r="D207" i="15"/>
  <c r="C207" i="15"/>
  <c r="B207" i="15"/>
  <c r="R206" i="15"/>
  <c r="Q206" i="15"/>
  <c r="O206" i="15"/>
  <c r="N206" i="15"/>
  <c r="P206" i="15" s="1"/>
  <c r="M206" i="15"/>
  <c r="L206" i="15"/>
  <c r="K206" i="15"/>
  <c r="J206" i="15"/>
  <c r="I206" i="15"/>
  <c r="H206" i="15"/>
  <c r="G206" i="15"/>
  <c r="F206" i="15"/>
  <c r="E206" i="15"/>
  <c r="D206" i="15"/>
  <c r="C206" i="15"/>
  <c r="B206" i="15"/>
  <c r="R205" i="15"/>
  <c r="N205" i="15" s="1"/>
  <c r="P205" i="15" s="1"/>
  <c r="Q205" i="15"/>
  <c r="O205" i="15"/>
  <c r="M205" i="15"/>
  <c r="L205" i="15"/>
  <c r="K205" i="15"/>
  <c r="J205" i="15"/>
  <c r="I205" i="15"/>
  <c r="H205" i="15"/>
  <c r="G205" i="15"/>
  <c r="F205" i="15"/>
  <c r="E205" i="15"/>
  <c r="D205" i="15"/>
  <c r="C205" i="15"/>
  <c r="B205" i="15"/>
  <c r="R204" i="15"/>
  <c r="Q204" i="15"/>
  <c r="O204" i="15"/>
  <c r="N204" i="15"/>
  <c r="P204" i="15" s="1"/>
  <c r="M204" i="15"/>
  <c r="L204" i="15"/>
  <c r="K204" i="15"/>
  <c r="J204" i="15"/>
  <c r="I204" i="15"/>
  <c r="H204" i="15"/>
  <c r="G204" i="15"/>
  <c r="F204" i="15"/>
  <c r="E204" i="15"/>
  <c r="D204" i="15"/>
  <c r="C204" i="15"/>
  <c r="B204" i="15"/>
  <c r="R203" i="15"/>
  <c r="Q203" i="15"/>
  <c r="O203" i="15"/>
  <c r="M203" i="15"/>
  <c r="L203" i="15"/>
  <c r="K203" i="15"/>
  <c r="J203" i="15"/>
  <c r="I203" i="15"/>
  <c r="H203" i="15"/>
  <c r="G203" i="15"/>
  <c r="F203" i="15"/>
  <c r="E203" i="15"/>
  <c r="C203" i="15"/>
  <c r="B203" i="15"/>
  <c r="R202" i="15"/>
  <c r="Q202" i="15"/>
  <c r="O202" i="15"/>
  <c r="M202" i="15"/>
  <c r="L202" i="15"/>
  <c r="J202" i="15"/>
  <c r="I202" i="15"/>
  <c r="K202" i="15" s="1"/>
  <c r="H202" i="15"/>
  <c r="G202" i="15"/>
  <c r="F202" i="15"/>
  <c r="E202" i="15"/>
  <c r="C202" i="15"/>
  <c r="B202" i="15"/>
  <c r="R201" i="15"/>
  <c r="Q201" i="15"/>
  <c r="O201" i="15"/>
  <c r="N201" i="15"/>
  <c r="P201" i="15" s="1"/>
  <c r="M201" i="15"/>
  <c r="L201" i="15"/>
  <c r="K201" i="15"/>
  <c r="J201" i="15"/>
  <c r="I201" i="15"/>
  <c r="H201" i="15"/>
  <c r="G201" i="15"/>
  <c r="F201" i="15"/>
  <c r="E201" i="15"/>
  <c r="D201" i="15"/>
  <c r="C201" i="15"/>
  <c r="B201" i="15"/>
  <c r="R200" i="15"/>
  <c r="Q200" i="15"/>
  <c r="O200" i="15"/>
  <c r="M200" i="15"/>
  <c r="L200" i="15"/>
  <c r="K200" i="15"/>
  <c r="J200" i="15"/>
  <c r="I200" i="15"/>
  <c r="H200" i="15"/>
  <c r="G200" i="15"/>
  <c r="F200" i="15"/>
  <c r="E200" i="15"/>
  <c r="C200" i="15"/>
  <c r="B200" i="15"/>
  <c r="R199" i="15"/>
  <c r="N199" i="15" s="1"/>
  <c r="P199" i="15" s="1"/>
  <c r="Q199" i="15"/>
  <c r="O199" i="15"/>
  <c r="M199" i="15"/>
  <c r="L199" i="15"/>
  <c r="K199" i="15"/>
  <c r="J199" i="15"/>
  <c r="I199" i="15"/>
  <c r="H199" i="15"/>
  <c r="G199" i="15"/>
  <c r="F199" i="15"/>
  <c r="E199" i="15"/>
  <c r="D199" i="15"/>
  <c r="C199" i="15"/>
  <c r="B199" i="15"/>
  <c r="R198" i="15"/>
  <c r="N198" i="15" s="1"/>
  <c r="P198" i="15" s="1"/>
  <c r="Q198" i="15"/>
  <c r="O198" i="15"/>
  <c r="M198" i="15"/>
  <c r="L198" i="15"/>
  <c r="K198" i="15"/>
  <c r="J198" i="15"/>
  <c r="I198" i="15"/>
  <c r="H198" i="15"/>
  <c r="G198" i="15"/>
  <c r="F198" i="15"/>
  <c r="E198" i="15"/>
  <c r="D198" i="15"/>
  <c r="C198" i="15"/>
  <c r="B198" i="15"/>
  <c r="R197" i="15"/>
  <c r="Q197" i="15"/>
  <c r="O197" i="15"/>
  <c r="M197" i="15"/>
  <c r="L197" i="15"/>
  <c r="J197" i="15"/>
  <c r="I197" i="15"/>
  <c r="K197" i="15" s="1"/>
  <c r="H197" i="15"/>
  <c r="G197" i="15"/>
  <c r="F197" i="15"/>
  <c r="E197" i="15"/>
  <c r="C197" i="15"/>
  <c r="B197" i="15"/>
  <c r="R196" i="15"/>
  <c r="N196" i="15" s="1"/>
  <c r="P196" i="15" s="1"/>
  <c r="Q196" i="15"/>
  <c r="O196" i="15"/>
  <c r="M196" i="15"/>
  <c r="L196" i="15"/>
  <c r="K196" i="15"/>
  <c r="J196" i="15"/>
  <c r="I196" i="15"/>
  <c r="H196" i="15"/>
  <c r="G196" i="15"/>
  <c r="F196" i="15"/>
  <c r="E196" i="15"/>
  <c r="D196" i="15"/>
  <c r="C196" i="15"/>
  <c r="B196" i="15"/>
  <c r="R195" i="15"/>
  <c r="Q195" i="15"/>
  <c r="O195" i="15"/>
  <c r="N195" i="15"/>
  <c r="P195" i="15" s="1"/>
  <c r="M195" i="15"/>
  <c r="L195" i="15"/>
  <c r="K195" i="15"/>
  <c r="J195" i="15"/>
  <c r="I195" i="15"/>
  <c r="H195" i="15"/>
  <c r="G195" i="15"/>
  <c r="F195" i="15"/>
  <c r="E195" i="15"/>
  <c r="D195" i="15"/>
  <c r="C195" i="15"/>
  <c r="B195" i="15"/>
  <c r="R194" i="15"/>
  <c r="Q194" i="15"/>
  <c r="O194" i="15"/>
  <c r="L194" i="15"/>
  <c r="J194" i="15"/>
  <c r="I194" i="15"/>
  <c r="K194" i="15" s="1"/>
  <c r="H194" i="15"/>
  <c r="G194" i="15"/>
  <c r="F194" i="15"/>
  <c r="E194" i="15"/>
  <c r="C194" i="15"/>
  <c r="B194" i="15"/>
  <c r="R193" i="15"/>
  <c r="Q193" i="15"/>
  <c r="O193" i="15"/>
  <c r="N193" i="15"/>
  <c r="P193" i="15" s="1"/>
  <c r="M193" i="15"/>
  <c r="L193" i="15"/>
  <c r="K193" i="15"/>
  <c r="J193" i="15"/>
  <c r="I193" i="15"/>
  <c r="H193" i="15"/>
  <c r="G193" i="15"/>
  <c r="F193" i="15"/>
  <c r="E193" i="15"/>
  <c r="D193" i="15"/>
  <c r="C193" i="15"/>
  <c r="B193" i="15"/>
  <c r="R192" i="15"/>
  <c r="Q192" i="15"/>
  <c r="O192" i="15"/>
  <c r="M192" i="15"/>
  <c r="L192" i="15"/>
  <c r="K192" i="15"/>
  <c r="J192" i="15"/>
  <c r="I192" i="15"/>
  <c r="H192" i="15"/>
  <c r="G192" i="15"/>
  <c r="F192" i="15"/>
  <c r="E192" i="15"/>
  <c r="C192" i="15"/>
  <c r="B192" i="15"/>
  <c r="R191" i="15"/>
  <c r="N191" i="15" s="1"/>
  <c r="P191" i="15" s="1"/>
  <c r="Q191" i="15"/>
  <c r="O191" i="15"/>
  <c r="M191" i="15"/>
  <c r="L191" i="15"/>
  <c r="K191" i="15"/>
  <c r="J191" i="15"/>
  <c r="I191" i="15"/>
  <c r="H191" i="15"/>
  <c r="G191" i="15"/>
  <c r="F191" i="15"/>
  <c r="E191" i="15"/>
  <c r="D191" i="15"/>
  <c r="C191" i="15"/>
  <c r="B191" i="15"/>
  <c r="R190" i="15"/>
  <c r="Q190" i="15"/>
  <c r="O190" i="15"/>
  <c r="M190" i="15"/>
  <c r="L190" i="15"/>
  <c r="J190" i="15"/>
  <c r="I190" i="15"/>
  <c r="K190" i="15" s="1"/>
  <c r="H190" i="15"/>
  <c r="G190" i="15"/>
  <c r="F190" i="15"/>
  <c r="E190" i="15"/>
  <c r="C190" i="15"/>
  <c r="B190" i="15"/>
  <c r="R189" i="15"/>
  <c r="Q189" i="15"/>
  <c r="O189" i="15"/>
  <c r="N189" i="15"/>
  <c r="P189" i="15" s="1"/>
  <c r="M189" i="15"/>
  <c r="L189" i="15"/>
  <c r="K189" i="15"/>
  <c r="J189" i="15"/>
  <c r="I189" i="15"/>
  <c r="H189" i="15"/>
  <c r="G189" i="15"/>
  <c r="F189" i="15"/>
  <c r="E189" i="15"/>
  <c r="D189" i="15"/>
  <c r="C189" i="15"/>
  <c r="B189" i="15"/>
  <c r="R188" i="15"/>
  <c r="Q188" i="15"/>
  <c r="O188" i="15"/>
  <c r="M188" i="15"/>
  <c r="L188" i="15"/>
  <c r="J188" i="15"/>
  <c r="I188" i="15"/>
  <c r="K188" i="15" s="1"/>
  <c r="H188" i="15"/>
  <c r="G188" i="15"/>
  <c r="F188" i="15"/>
  <c r="E188" i="15"/>
  <c r="C188" i="15"/>
  <c r="B188" i="15"/>
  <c r="R187" i="15"/>
  <c r="Q187" i="15"/>
  <c r="O187" i="15"/>
  <c r="N187" i="15"/>
  <c r="P187" i="15" s="1"/>
  <c r="M187" i="15"/>
  <c r="L187" i="15"/>
  <c r="K187" i="15"/>
  <c r="J187" i="15"/>
  <c r="I187" i="15"/>
  <c r="H187" i="15"/>
  <c r="G187" i="15"/>
  <c r="F187" i="15"/>
  <c r="E187" i="15"/>
  <c r="D187" i="15"/>
  <c r="C187" i="15"/>
  <c r="B187" i="15"/>
  <c r="R186" i="15"/>
  <c r="Q186" i="15"/>
  <c r="O186" i="15"/>
  <c r="N186" i="15"/>
  <c r="P186" i="15" s="1"/>
  <c r="M186" i="15"/>
  <c r="L186" i="15"/>
  <c r="K186" i="15"/>
  <c r="J186" i="15"/>
  <c r="I186" i="15"/>
  <c r="H186" i="15"/>
  <c r="G186" i="15"/>
  <c r="F186" i="15"/>
  <c r="E186" i="15"/>
  <c r="D186" i="15"/>
  <c r="C186" i="15"/>
  <c r="B186" i="15"/>
  <c r="R185" i="15"/>
  <c r="Q185" i="15"/>
  <c r="O185" i="15"/>
  <c r="M185" i="15"/>
  <c r="L185" i="15"/>
  <c r="J185" i="15"/>
  <c r="I185" i="15"/>
  <c r="K185" i="15" s="1"/>
  <c r="H185" i="15"/>
  <c r="G185" i="15"/>
  <c r="F185" i="15"/>
  <c r="E185" i="15"/>
  <c r="C185" i="15"/>
  <c r="B185" i="15"/>
  <c r="R184" i="15"/>
  <c r="Q184" i="15"/>
  <c r="O184" i="15"/>
  <c r="M184" i="15"/>
  <c r="L184" i="15"/>
  <c r="K184" i="15"/>
  <c r="J184" i="15"/>
  <c r="I184" i="15"/>
  <c r="H184" i="15"/>
  <c r="G184" i="15"/>
  <c r="F184" i="15"/>
  <c r="E184" i="15"/>
  <c r="C184" i="15"/>
  <c r="B184" i="15"/>
  <c r="R183" i="15"/>
  <c r="Q183" i="15"/>
  <c r="O183" i="15"/>
  <c r="L183" i="15"/>
  <c r="J183" i="15"/>
  <c r="I183" i="15"/>
  <c r="K183" i="15" s="1"/>
  <c r="H183" i="15"/>
  <c r="G183" i="15"/>
  <c r="F183" i="15"/>
  <c r="E183" i="15"/>
  <c r="C183" i="15"/>
  <c r="B183" i="15"/>
  <c r="R182" i="15"/>
  <c r="Q182" i="15"/>
  <c r="O182" i="15"/>
  <c r="N182" i="15"/>
  <c r="P182" i="15" s="1"/>
  <c r="M182" i="15"/>
  <c r="L182" i="15"/>
  <c r="K182" i="15"/>
  <c r="J182" i="15"/>
  <c r="I182" i="15"/>
  <c r="H182" i="15"/>
  <c r="G182" i="15"/>
  <c r="F182" i="15"/>
  <c r="E182" i="15"/>
  <c r="D182" i="15"/>
  <c r="C182" i="15"/>
  <c r="B182" i="15"/>
  <c r="R181" i="15"/>
  <c r="Q181" i="15"/>
  <c r="O181" i="15"/>
  <c r="N181" i="15"/>
  <c r="P181" i="15" s="1"/>
  <c r="M181" i="15"/>
  <c r="L181" i="15"/>
  <c r="K181" i="15"/>
  <c r="J181" i="15"/>
  <c r="I181" i="15"/>
  <c r="H181" i="15"/>
  <c r="G181" i="15"/>
  <c r="F181" i="15"/>
  <c r="E181" i="15"/>
  <c r="D181" i="15"/>
  <c r="C181" i="15"/>
  <c r="B181" i="15"/>
  <c r="R180" i="15"/>
  <c r="Q180" i="15"/>
  <c r="O180" i="15"/>
  <c r="L180" i="15"/>
  <c r="J180" i="15"/>
  <c r="I180" i="15"/>
  <c r="K180" i="15" s="1"/>
  <c r="H180" i="15"/>
  <c r="G180" i="15"/>
  <c r="F180" i="15"/>
  <c r="E180" i="15"/>
  <c r="C180" i="15"/>
  <c r="B180" i="15"/>
  <c r="R179" i="15"/>
  <c r="N179" i="15" s="1"/>
  <c r="P179" i="15" s="1"/>
  <c r="Q179" i="15"/>
  <c r="O179" i="15"/>
  <c r="M179" i="15"/>
  <c r="L179" i="15"/>
  <c r="K179" i="15"/>
  <c r="J179" i="15"/>
  <c r="I179" i="15"/>
  <c r="H179" i="15"/>
  <c r="G179" i="15"/>
  <c r="F179" i="15"/>
  <c r="E179" i="15"/>
  <c r="D179" i="15"/>
  <c r="C179" i="15"/>
  <c r="B179" i="15"/>
  <c r="R178" i="15"/>
  <c r="Q178" i="15"/>
  <c r="O178" i="15"/>
  <c r="N178" i="15"/>
  <c r="P178" i="15" s="1"/>
  <c r="M178" i="15"/>
  <c r="L178" i="15"/>
  <c r="K178" i="15"/>
  <c r="J178" i="15"/>
  <c r="I178" i="15"/>
  <c r="H178" i="15"/>
  <c r="G178" i="15"/>
  <c r="F178" i="15"/>
  <c r="E178" i="15"/>
  <c r="D178" i="15"/>
  <c r="C178" i="15"/>
  <c r="B178" i="15"/>
  <c r="R177" i="15"/>
  <c r="Q177" i="15"/>
  <c r="O177" i="15"/>
  <c r="M177" i="15"/>
  <c r="L177" i="15"/>
  <c r="J177" i="15"/>
  <c r="I177" i="15"/>
  <c r="K177" i="15" s="1"/>
  <c r="H177" i="15"/>
  <c r="G177" i="15"/>
  <c r="F177" i="15"/>
  <c r="E177" i="15"/>
  <c r="C177" i="15"/>
  <c r="B177" i="15"/>
  <c r="R176" i="15"/>
  <c r="Q176" i="15"/>
  <c r="O176" i="15"/>
  <c r="M176" i="15"/>
  <c r="L176" i="15"/>
  <c r="K176" i="15"/>
  <c r="J176" i="15"/>
  <c r="I176" i="15"/>
  <c r="H176" i="15"/>
  <c r="G176" i="15"/>
  <c r="F176" i="15"/>
  <c r="E176" i="15"/>
  <c r="C176" i="15"/>
  <c r="B176" i="15"/>
  <c r="R175" i="15"/>
  <c r="Q175" i="15"/>
  <c r="O175" i="15"/>
  <c r="M175" i="15"/>
  <c r="L175" i="15"/>
  <c r="J175" i="15"/>
  <c r="I175" i="15"/>
  <c r="K175" i="15" s="1"/>
  <c r="H175" i="15"/>
  <c r="G175" i="15"/>
  <c r="F175" i="15"/>
  <c r="E175" i="15"/>
  <c r="C175" i="15"/>
  <c r="B175" i="15"/>
  <c r="R174" i="15"/>
  <c r="N174" i="15" s="1"/>
  <c r="P174" i="15" s="1"/>
  <c r="Q174" i="15"/>
  <c r="O174" i="15"/>
  <c r="M174" i="15"/>
  <c r="L174" i="15"/>
  <c r="K174" i="15"/>
  <c r="J174" i="15"/>
  <c r="I174" i="15"/>
  <c r="H174" i="15"/>
  <c r="G174" i="15"/>
  <c r="F174" i="15"/>
  <c r="E174" i="15"/>
  <c r="D174" i="15"/>
  <c r="C174" i="15"/>
  <c r="B174" i="15"/>
  <c r="R173" i="15"/>
  <c r="Q173" i="15"/>
  <c r="O173" i="15"/>
  <c r="N173" i="15"/>
  <c r="P173" i="15" s="1"/>
  <c r="M173" i="15"/>
  <c r="L173" i="15"/>
  <c r="K173" i="15"/>
  <c r="J173" i="15"/>
  <c r="I173" i="15"/>
  <c r="H173" i="15"/>
  <c r="G173" i="15"/>
  <c r="F173" i="15"/>
  <c r="E173" i="15"/>
  <c r="D173" i="15"/>
  <c r="C173" i="15"/>
  <c r="B173" i="15"/>
  <c r="R172" i="15"/>
  <c r="Q172" i="15"/>
  <c r="O172" i="15"/>
  <c r="M172" i="15"/>
  <c r="L172" i="15"/>
  <c r="K172" i="15"/>
  <c r="J172" i="15"/>
  <c r="I172" i="15"/>
  <c r="H172" i="15"/>
  <c r="G172" i="15"/>
  <c r="F172" i="15"/>
  <c r="E172" i="15"/>
  <c r="C172" i="15"/>
  <c r="B172" i="15"/>
  <c r="R171" i="15"/>
  <c r="Q171" i="15"/>
  <c r="O171" i="15"/>
  <c r="M171" i="15"/>
  <c r="L171" i="15"/>
  <c r="K171" i="15"/>
  <c r="J171" i="15"/>
  <c r="I171" i="15"/>
  <c r="H171" i="15"/>
  <c r="G171" i="15"/>
  <c r="F171" i="15"/>
  <c r="E171" i="15"/>
  <c r="C171" i="15"/>
  <c r="B171" i="15"/>
  <c r="R170" i="15"/>
  <c r="Q170" i="15"/>
  <c r="O170" i="15"/>
  <c r="M170" i="15"/>
  <c r="L170" i="15"/>
  <c r="K170" i="15"/>
  <c r="J170" i="15"/>
  <c r="I170" i="15"/>
  <c r="H170" i="15"/>
  <c r="G170" i="15"/>
  <c r="F170" i="15"/>
  <c r="E170" i="15"/>
  <c r="C170" i="15"/>
  <c r="B170" i="15"/>
  <c r="R169" i="15"/>
  <c r="Q169" i="15"/>
  <c r="O169" i="15"/>
  <c r="M169" i="15"/>
  <c r="L169" i="15"/>
  <c r="J169" i="15"/>
  <c r="I169" i="15"/>
  <c r="K169" i="15" s="1"/>
  <c r="H169" i="15"/>
  <c r="G169" i="15"/>
  <c r="F169" i="15"/>
  <c r="E169" i="15"/>
  <c r="C169" i="15"/>
  <c r="B169" i="15"/>
  <c r="R168" i="15"/>
  <c r="Q168" i="15"/>
  <c r="O168" i="15"/>
  <c r="M168" i="15"/>
  <c r="L168" i="15"/>
  <c r="J168" i="15"/>
  <c r="I168" i="15"/>
  <c r="K168" i="15" s="1"/>
  <c r="H168" i="15"/>
  <c r="G168" i="15"/>
  <c r="F168" i="15"/>
  <c r="E168" i="15"/>
  <c r="C168" i="15"/>
  <c r="B168" i="15"/>
  <c r="R167" i="15"/>
  <c r="Q167" i="15"/>
  <c r="O167" i="15"/>
  <c r="M167" i="15"/>
  <c r="L167" i="15"/>
  <c r="J167" i="15"/>
  <c r="I167" i="15"/>
  <c r="K167" i="15" s="1"/>
  <c r="H167" i="15"/>
  <c r="G167" i="15"/>
  <c r="F167" i="15"/>
  <c r="E167" i="15"/>
  <c r="C167" i="15"/>
  <c r="B167" i="15"/>
  <c r="R166" i="15"/>
  <c r="N166" i="15" s="1"/>
  <c r="P166" i="15" s="1"/>
  <c r="Q166" i="15"/>
  <c r="O166" i="15"/>
  <c r="M166" i="15"/>
  <c r="L166" i="15"/>
  <c r="K166" i="15"/>
  <c r="J166" i="15"/>
  <c r="I166" i="15"/>
  <c r="H166" i="15"/>
  <c r="G166" i="15"/>
  <c r="F166" i="15"/>
  <c r="E166" i="15"/>
  <c r="D166" i="15"/>
  <c r="C166" i="15"/>
  <c r="B166" i="15"/>
  <c r="R165" i="15"/>
  <c r="Q165" i="15"/>
  <c r="O165" i="15"/>
  <c r="M165" i="15"/>
  <c r="L165" i="15"/>
  <c r="K165" i="15"/>
  <c r="J165" i="15"/>
  <c r="I165" i="15"/>
  <c r="H165" i="15"/>
  <c r="G165" i="15"/>
  <c r="F165" i="15"/>
  <c r="E165" i="15"/>
  <c r="C165" i="15"/>
  <c r="B165" i="15"/>
  <c r="R164" i="15"/>
  <c r="Q164" i="15"/>
  <c r="O164" i="15"/>
  <c r="M164" i="15"/>
  <c r="L164" i="15"/>
  <c r="J164" i="15"/>
  <c r="I164" i="15"/>
  <c r="K164" i="15" s="1"/>
  <c r="H164" i="15"/>
  <c r="G164" i="15"/>
  <c r="F164" i="15"/>
  <c r="E164" i="15"/>
  <c r="C164" i="15"/>
  <c r="B164" i="15"/>
  <c r="R163" i="15"/>
  <c r="Q163" i="15"/>
  <c r="O163" i="15"/>
  <c r="N163" i="15"/>
  <c r="P163" i="15" s="1"/>
  <c r="M163" i="15"/>
  <c r="L163" i="15"/>
  <c r="K163" i="15"/>
  <c r="J163" i="15"/>
  <c r="I163" i="15"/>
  <c r="H163" i="15"/>
  <c r="G163" i="15"/>
  <c r="F163" i="15"/>
  <c r="E163" i="15"/>
  <c r="D163" i="15"/>
  <c r="C163" i="15"/>
  <c r="B163" i="15"/>
  <c r="R162" i="15"/>
  <c r="Q162" i="15"/>
  <c r="O162" i="15"/>
  <c r="N162" i="15"/>
  <c r="P162" i="15" s="1"/>
  <c r="M162" i="15"/>
  <c r="L162" i="15"/>
  <c r="K162" i="15"/>
  <c r="J162" i="15"/>
  <c r="I162" i="15"/>
  <c r="H162" i="15"/>
  <c r="G162" i="15"/>
  <c r="F162" i="15"/>
  <c r="E162" i="15"/>
  <c r="D162" i="15"/>
  <c r="C162" i="15"/>
  <c r="B162" i="15"/>
  <c r="R161" i="15"/>
  <c r="Q161" i="15"/>
  <c r="O161" i="15"/>
  <c r="N161" i="15"/>
  <c r="P161" i="15" s="1"/>
  <c r="M161" i="15"/>
  <c r="L161" i="15"/>
  <c r="K161" i="15"/>
  <c r="J161" i="15"/>
  <c r="I161" i="15"/>
  <c r="H161" i="15"/>
  <c r="G161" i="15"/>
  <c r="F161" i="15"/>
  <c r="E161" i="15"/>
  <c r="D161" i="15"/>
  <c r="C161" i="15"/>
  <c r="B161" i="15"/>
  <c r="R160" i="15"/>
  <c r="Q160" i="15"/>
  <c r="O160" i="15"/>
  <c r="M160" i="15"/>
  <c r="L160" i="15"/>
  <c r="K160" i="15"/>
  <c r="J160" i="15"/>
  <c r="I160" i="15"/>
  <c r="H160" i="15"/>
  <c r="G160" i="15"/>
  <c r="F160" i="15"/>
  <c r="E160" i="15"/>
  <c r="C160" i="15"/>
  <c r="B160" i="15"/>
  <c r="R159" i="15"/>
  <c r="Q159" i="15"/>
  <c r="O159" i="15"/>
  <c r="M159" i="15"/>
  <c r="L159" i="15"/>
  <c r="K159" i="15"/>
  <c r="J159" i="15"/>
  <c r="I159" i="15"/>
  <c r="H159" i="15"/>
  <c r="G159" i="15"/>
  <c r="F159" i="15"/>
  <c r="E159" i="15"/>
  <c r="C159" i="15"/>
  <c r="B159" i="15"/>
  <c r="R158" i="15"/>
  <c r="Q158" i="15"/>
  <c r="O158" i="15"/>
  <c r="M158" i="15"/>
  <c r="L158" i="15"/>
  <c r="J158" i="15"/>
  <c r="I158" i="15"/>
  <c r="K158" i="15" s="1"/>
  <c r="H158" i="15"/>
  <c r="G158" i="15"/>
  <c r="F158" i="15"/>
  <c r="E158" i="15"/>
  <c r="C158" i="15"/>
  <c r="B158" i="15"/>
  <c r="R157" i="15"/>
  <c r="Q157" i="15"/>
  <c r="O157" i="15"/>
  <c r="N157" i="15"/>
  <c r="P157" i="15" s="1"/>
  <c r="M157" i="15"/>
  <c r="L157" i="15"/>
  <c r="K157" i="15"/>
  <c r="J157" i="15"/>
  <c r="I157" i="15"/>
  <c r="H157" i="15"/>
  <c r="G157" i="15"/>
  <c r="F157" i="15"/>
  <c r="E157" i="15"/>
  <c r="D157" i="15"/>
  <c r="C157" i="15"/>
  <c r="B157" i="15"/>
  <c r="R156" i="15"/>
  <c r="N156" i="15" s="1"/>
  <c r="P156" i="15" s="1"/>
  <c r="Q156" i="15"/>
  <c r="O156" i="15"/>
  <c r="M156" i="15"/>
  <c r="L156" i="15"/>
  <c r="K156" i="15"/>
  <c r="J156" i="15"/>
  <c r="I156" i="15"/>
  <c r="H156" i="15"/>
  <c r="G156" i="15"/>
  <c r="F156" i="15"/>
  <c r="E156" i="15"/>
  <c r="D156" i="15"/>
  <c r="C156" i="15"/>
  <c r="B156" i="15"/>
  <c r="R155" i="15"/>
  <c r="Q155" i="15"/>
  <c r="O155" i="15"/>
  <c r="N155" i="15"/>
  <c r="P155" i="15" s="1"/>
  <c r="M155" i="15"/>
  <c r="L155" i="15"/>
  <c r="K155" i="15"/>
  <c r="J155" i="15"/>
  <c r="I155" i="15"/>
  <c r="H155" i="15"/>
  <c r="G155" i="15"/>
  <c r="F155" i="15"/>
  <c r="E155" i="15"/>
  <c r="D155" i="15"/>
  <c r="C155" i="15"/>
  <c r="B155" i="15"/>
  <c r="R154" i="15"/>
  <c r="Q154" i="15"/>
  <c r="O154" i="15"/>
  <c r="M154" i="15"/>
  <c r="L154" i="15"/>
  <c r="K154" i="15"/>
  <c r="J154" i="15"/>
  <c r="I154" i="15"/>
  <c r="H154" i="15"/>
  <c r="G154" i="15"/>
  <c r="F154" i="15"/>
  <c r="E154" i="15"/>
  <c r="C154" i="15"/>
  <c r="B154" i="15"/>
  <c r="R153" i="15"/>
  <c r="Q153" i="15"/>
  <c r="O153" i="15"/>
  <c r="N153" i="15"/>
  <c r="P153" i="15" s="1"/>
  <c r="M153" i="15"/>
  <c r="L153" i="15"/>
  <c r="K153" i="15"/>
  <c r="J153" i="15"/>
  <c r="I153" i="15"/>
  <c r="H153" i="15"/>
  <c r="G153" i="15"/>
  <c r="F153" i="15"/>
  <c r="E153" i="15"/>
  <c r="D153" i="15"/>
  <c r="C153" i="15"/>
  <c r="B153" i="15"/>
  <c r="R152" i="15"/>
  <c r="Q152" i="15"/>
  <c r="O152" i="15"/>
  <c r="M152" i="15"/>
  <c r="L152" i="15"/>
  <c r="J152" i="15"/>
  <c r="I152" i="15"/>
  <c r="K152" i="15" s="1"/>
  <c r="H152" i="15"/>
  <c r="G152" i="15"/>
  <c r="F152" i="15"/>
  <c r="E152" i="15"/>
  <c r="C152" i="15"/>
  <c r="B152" i="15"/>
  <c r="R151" i="15"/>
  <c r="N151" i="15" s="1"/>
  <c r="P151" i="15" s="1"/>
  <c r="Q151" i="15"/>
  <c r="O151" i="15"/>
  <c r="M151" i="15"/>
  <c r="L151" i="15"/>
  <c r="K151" i="15"/>
  <c r="J151" i="15"/>
  <c r="I151" i="15"/>
  <c r="H151" i="15"/>
  <c r="G151" i="15"/>
  <c r="F151" i="15"/>
  <c r="E151" i="15"/>
  <c r="D151" i="15"/>
  <c r="C151" i="15"/>
  <c r="B151" i="15"/>
  <c r="R150" i="15"/>
  <c r="N150" i="15" s="1"/>
  <c r="P150" i="15" s="1"/>
  <c r="Q150" i="15"/>
  <c r="O150" i="15"/>
  <c r="M150" i="15"/>
  <c r="L150" i="15"/>
  <c r="K150" i="15"/>
  <c r="J150" i="15"/>
  <c r="I150" i="15"/>
  <c r="H150" i="15"/>
  <c r="G150" i="15"/>
  <c r="F150" i="15"/>
  <c r="E150" i="15"/>
  <c r="D150" i="15"/>
  <c r="C150" i="15"/>
  <c r="B150" i="15"/>
  <c r="R149" i="15"/>
  <c r="Q149" i="15"/>
  <c r="O149" i="15"/>
  <c r="N149" i="15"/>
  <c r="P149" i="15" s="1"/>
  <c r="M149" i="15"/>
  <c r="L149" i="15"/>
  <c r="K149" i="15"/>
  <c r="J149" i="15"/>
  <c r="I149" i="15"/>
  <c r="H149" i="15"/>
  <c r="G149" i="15"/>
  <c r="F149" i="15"/>
  <c r="E149" i="15"/>
  <c r="D149" i="15"/>
  <c r="C149" i="15"/>
  <c r="B149" i="15"/>
  <c r="R148" i="15"/>
  <c r="Q148" i="15"/>
  <c r="O148" i="15"/>
  <c r="N148" i="15"/>
  <c r="P148" i="15" s="1"/>
  <c r="M148" i="15"/>
  <c r="L148" i="15"/>
  <c r="K148" i="15"/>
  <c r="J148" i="15"/>
  <c r="I148" i="15"/>
  <c r="H148" i="15"/>
  <c r="G148" i="15"/>
  <c r="F148" i="15"/>
  <c r="E148" i="15"/>
  <c r="D148" i="15"/>
  <c r="C148" i="15"/>
  <c r="B148" i="15"/>
  <c r="R147" i="15"/>
  <c r="Q147" i="15"/>
  <c r="O147" i="15"/>
  <c r="N147" i="15"/>
  <c r="P147" i="15" s="1"/>
  <c r="M147" i="15"/>
  <c r="L147" i="15"/>
  <c r="K147" i="15"/>
  <c r="J147" i="15"/>
  <c r="I147" i="15"/>
  <c r="H147" i="15"/>
  <c r="G147" i="15"/>
  <c r="F147" i="15"/>
  <c r="E147" i="15"/>
  <c r="D147" i="15"/>
  <c r="C147" i="15"/>
  <c r="B147" i="15"/>
  <c r="R146" i="15"/>
  <c r="Q146" i="15"/>
  <c r="O146" i="15"/>
  <c r="M146" i="15"/>
  <c r="L146" i="15"/>
  <c r="K146" i="15"/>
  <c r="J146" i="15"/>
  <c r="I146" i="15"/>
  <c r="H146" i="15"/>
  <c r="G146" i="15"/>
  <c r="F146" i="15"/>
  <c r="E146" i="15"/>
  <c r="C146" i="15"/>
  <c r="B146" i="15"/>
  <c r="R145" i="15"/>
  <c r="Q145" i="15"/>
  <c r="O145" i="15"/>
  <c r="M145" i="15"/>
  <c r="L145" i="15"/>
  <c r="J145" i="15"/>
  <c r="I145" i="15"/>
  <c r="K145" i="15" s="1"/>
  <c r="H145" i="15"/>
  <c r="G145" i="15"/>
  <c r="F145" i="15"/>
  <c r="E145" i="15"/>
  <c r="C145" i="15"/>
  <c r="B145" i="15"/>
  <c r="R144" i="15"/>
  <c r="Q144" i="15"/>
  <c r="O144" i="15"/>
  <c r="L144" i="15"/>
  <c r="J144" i="15"/>
  <c r="I144" i="15"/>
  <c r="K144" i="15" s="1"/>
  <c r="H144" i="15"/>
  <c r="G144" i="15"/>
  <c r="F144" i="15"/>
  <c r="E144" i="15"/>
  <c r="C144" i="15"/>
  <c r="B144" i="15"/>
  <c r="R143" i="15"/>
  <c r="Q143" i="15"/>
  <c r="O143" i="15"/>
  <c r="L143" i="15"/>
  <c r="K143" i="15"/>
  <c r="J143" i="15"/>
  <c r="I143" i="15"/>
  <c r="H143" i="15"/>
  <c r="G143" i="15"/>
  <c r="F143" i="15"/>
  <c r="E143" i="15"/>
  <c r="C143" i="15"/>
  <c r="B143" i="15"/>
  <c r="R142" i="15"/>
  <c r="Q142" i="15"/>
  <c r="O142" i="15"/>
  <c r="M142" i="15"/>
  <c r="L142" i="15"/>
  <c r="J142" i="15"/>
  <c r="I142" i="15"/>
  <c r="K142" i="15" s="1"/>
  <c r="H142" i="15"/>
  <c r="G142" i="15"/>
  <c r="F142" i="15"/>
  <c r="E142" i="15"/>
  <c r="C142" i="15"/>
  <c r="B142" i="15"/>
  <c r="R141" i="15"/>
  <c r="Q141" i="15"/>
  <c r="O141" i="15"/>
  <c r="M141" i="15"/>
  <c r="L141" i="15"/>
  <c r="J141" i="15"/>
  <c r="I141" i="15"/>
  <c r="K141" i="15" s="1"/>
  <c r="H141" i="15"/>
  <c r="G141" i="15"/>
  <c r="F141" i="15"/>
  <c r="E141" i="15"/>
  <c r="C141" i="15"/>
  <c r="B141" i="15"/>
  <c r="R140" i="15"/>
  <c r="Q140" i="15"/>
  <c r="O140" i="15"/>
  <c r="M140" i="15"/>
  <c r="L140" i="15"/>
  <c r="J140" i="15"/>
  <c r="I140" i="15"/>
  <c r="K140" i="15" s="1"/>
  <c r="H140" i="15"/>
  <c r="G140" i="15"/>
  <c r="F140" i="15"/>
  <c r="E140" i="15"/>
  <c r="C140" i="15"/>
  <c r="B140" i="15"/>
  <c r="R139" i="15"/>
  <c r="Q139" i="15"/>
  <c r="O139" i="15"/>
  <c r="M139" i="15"/>
  <c r="L139" i="15"/>
  <c r="K139" i="15"/>
  <c r="J139" i="15"/>
  <c r="I139" i="15"/>
  <c r="H139" i="15"/>
  <c r="G139" i="15"/>
  <c r="F139" i="15"/>
  <c r="E139" i="15"/>
  <c r="C139" i="15"/>
  <c r="B139" i="15"/>
  <c r="R138" i="15"/>
  <c r="Q138" i="15"/>
  <c r="O138" i="15"/>
  <c r="M138" i="15"/>
  <c r="L138" i="15"/>
  <c r="K138" i="15"/>
  <c r="J138" i="15"/>
  <c r="I138" i="15"/>
  <c r="H138" i="15"/>
  <c r="G138" i="15"/>
  <c r="F138" i="15"/>
  <c r="E138" i="15"/>
  <c r="C138" i="15"/>
  <c r="B138" i="15"/>
  <c r="R137" i="15"/>
  <c r="Q137" i="15"/>
  <c r="O137" i="15"/>
  <c r="L137" i="15"/>
  <c r="J137" i="15"/>
  <c r="I137" i="15"/>
  <c r="K137" i="15" s="1"/>
  <c r="H137" i="15"/>
  <c r="G137" i="15"/>
  <c r="F137" i="15"/>
  <c r="E137" i="15"/>
  <c r="C137" i="15"/>
  <c r="B137" i="15"/>
  <c r="R136" i="15"/>
  <c r="Q136" i="15"/>
  <c r="O136" i="15"/>
  <c r="M136" i="15"/>
  <c r="L136" i="15"/>
  <c r="J136" i="15"/>
  <c r="I136" i="15"/>
  <c r="K136" i="15" s="1"/>
  <c r="H136" i="15"/>
  <c r="G136" i="15"/>
  <c r="F136" i="15"/>
  <c r="E136" i="15"/>
  <c r="C136" i="15"/>
  <c r="B136" i="15"/>
  <c r="R135" i="15"/>
  <c r="Q135" i="15"/>
  <c r="O135" i="15"/>
  <c r="M135" i="15"/>
  <c r="L135" i="15"/>
  <c r="J135" i="15"/>
  <c r="I135" i="15"/>
  <c r="K135" i="15" s="1"/>
  <c r="H135" i="15"/>
  <c r="G135" i="15"/>
  <c r="F135" i="15"/>
  <c r="E135" i="15"/>
  <c r="C135" i="15"/>
  <c r="B135" i="15"/>
  <c r="R134" i="15"/>
  <c r="N134" i="15" s="1"/>
  <c r="P134" i="15" s="1"/>
  <c r="Q134" i="15"/>
  <c r="O134" i="15"/>
  <c r="M134" i="15"/>
  <c r="L134" i="15"/>
  <c r="K134" i="15"/>
  <c r="J134" i="15"/>
  <c r="I134" i="15"/>
  <c r="H134" i="15"/>
  <c r="G134" i="15"/>
  <c r="F134" i="15"/>
  <c r="E134" i="15"/>
  <c r="D134" i="15"/>
  <c r="C134" i="15"/>
  <c r="B134" i="15"/>
  <c r="R133" i="15"/>
  <c r="Q133" i="15"/>
  <c r="O133" i="15"/>
  <c r="M133" i="15"/>
  <c r="L133" i="15"/>
  <c r="J133" i="15"/>
  <c r="I133" i="15"/>
  <c r="K133" i="15" s="1"/>
  <c r="H133" i="15"/>
  <c r="G133" i="15"/>
  <c r="F133" i="15"/>
  <c r="E133" i="15"/>
  <c r="C133" i="15"/>
  <c r="B133" i="15"/>
  <c r="R132" i="15"/>
  <c r="Q132" i="15"/>
  <c r="O132" i="15"/>
  <c r="M132" i="15"/>
  <c r="L132" i="15"/>
  <c r="K132" i="15"/>
  <c r="J132" i="15"/>
  <c r="I132" i="15"/>
  <c r="H132" i="15"/>
  <c r="G132" i="15"/>
  <c r="F132" i="15"/>
  <c r="E132" i="15"/>
  <c r="C132" i="15"/>
  <c r="B132" i="15"/>
  <c r="R131" i="15"/>
  <c r="Q131" i="15"/>
  <c r="O131" i="15"/>
  <c r="N131" i="15"/>
  <c r="P131" i="15" s="1"/>
  <c r="M131" i="15"/>
  <c r="L131" i="15"/>
  <c r="K131" i="15"/>
  <c r="J131" i="15"/>
  <c r="I131" i="15"/>
  <c r="H131" i="15"/>
  <c r="G131" i="15"/>
  <c r="F131" i="15"/>
  <c r="E131" i="15"/>
  <c r="D131" i="15"/>
  <c r="C131" i="15"/>
  <c r="B131" i="15"/>
  <c r="R130" i="15"/>
  <c r="N130" i="15" s="1"/>
  <c r="P130" i="15" s="1"/>
  <c r="Q130" i="15"/>
  <c r="O130" i="15"/>
  <c r="M130" i="15"/>
  <c r="L130" i="15"/>
  <c r="K130" i="15"/>
  <c r="J130" i="15"/>
  <c r="I130" i="15"/>
  <c r="H130" i="15"/>
  <c r="G130" i="15"/>
  <c r="F130" i="15"/>
  <c r="E130" i="15"/>
  <c r="D130" i="15"/>
  <c r="C130" i="15"/>
  <c r="B130" i="15"/>
  <c r="R129" i="15"/>
  <c r="N129" i="15" s="1"/>
  <c r="P129" i="15" s="1"/>
  <c r="Q129" i="15"/>
  <c r="O129" i="15"/>
  <c r="M129" i="15"/>
  <c r="L129" i="15"/>
  <c r="K129" i="15"/>
  <c r="J129" i="15"/>
  <c r="I129" i="15"/>
  <c r="H129" i="15"/>
  <c r="G129" i="15"/>
  <c r="F129" i="15"/>
  <c r="E129" i="15"/>
  <c r="D129" i="15"/>
  <c r="C129" i="15"/>
  <c r="B129" i="15"/>
  <c r="R128" i="15"/>
  <c r="N128" i="15" s="1"/>
  <c r="P128" i="15" s="1"/>
  <c r="Q128" i="15"/>
  <c r="O128" i="15"/>
  <c r="M128" i="15"/>
  <c r="L128" i="15"/>
  <c r="K128" i="15"/>
  <c r="J128" i="15"/>
  <c r="I128" i="15"/>
  <c r="H128" i="15"/>
  <c r="G128" i="15"/>
  <c r="F128" i="15"/>
  <c r="E128" i="15"/>
  <c r="D128" i="15"/>
  <c r="C128" i="15"/>
  <c r="B128" i="15"/>
  <c r="R127" i="15"/>
  <c r="Q127" i="15"/>
  <c r="O127" i="15"/>
  <c r="L127" i="15"/>
  <c r="J127" i="15"/>
  <c r="I127" i="15"/>
  <c r="K127" i="15" s="1"/>
  <c r="H127" i="15"/>
  <c r="G127" i="15"/>
  <c r="F127" i="15"/>
  <c r="E127" i="15"/>
  <c r="C127" i="15"/>
  <c r="B127" i="15"/>
  <c r="R126" i="15"/>
  <c r="Q126" i="15"/>
  <c r="O126" i="15"/>
  <c r="M126" i="15"/>
  <c r="L126" i="15"/>
  <c r="J126" i="15"/>
  <c r="I126" i="15"/>
  <c r="K126" i="15" s="1"/>
  <c r="H126" i="15"/>
  <c r="G126" i="15"/>
  <c r="F126" i="15"/>
  <c r="E126" i="15"/>
  <c r="C126" i="15"/>
  <c r="B126" i="15"/>
  <c r="R125" i="15"/>
  <c r="N125" i="15" s="1"/>
  <c r="P125" i="15" s="1"/>
  <c r="Q125" i="15"/>
  <c r="O125" i="15"/>
  <c r="M125" i="15"/>
  <c r="L125" i="15"/>
  <c r="K125" i="15"/>
  <c r="J125" i="15"/>
  <c r="I125" i="15"/>
  <c r="H125" i="15"/>
  <c r="G125" i="15"/>
  <c r="F125" i="15"/>
  <c r="E125" i="15"/>
  <c r="D125" i="15"/>
  <c r="C125" i="15"/>
  <c r="B125" i="15"/>
  <c r="R124" i="15"/>
  <c r="Q124" i="15"/>
  <c r="O124" i="15"/>
  <c r="M124" i="15"/>
  <c r="L124" i="15"/>
  <c r="J124" i="15"/>
  <c r="I124" i="15"/>
  <c r="K124" i="15" s="1"/>
  <c r="H124" i="15"/>
  <c r="G124" i="15"/>
  <c r="F124" i="15"/>
  <c r="E124" i="15"/>
  <c r="C124" i="15"/>
  <c r="B124" i="15"/>
  <c r="R123" i="15"/>
  <c r="Q123" i="15"/>
  <c r="O123" i="15"/>
  <c r="M123" i="15"/>
  <c r="L123" i="15"/>
  <c r="K123" i="15"/>
  <c r="J123" i="15"/>
  <c r="I123" i="15"/>
  <c r="H123" i="15"/>
  <c r="G123" i="15"/>
  <c r="F123" i="15"/>
  <c r="E123" i="15"/>
  <c r="C123" i="15"/>
  <c r="B123" i="15"/>
  <c r="R122" i="15"/>
  <c r="Q122" i="15"/>
  <c r="O122" i="15"/>
  <c r="M122" i="15"/>
  <c r="L122" i="15"/>
  <c r="J122" i="15"/>
  <c r="I122" i="15"/>
  <c r="K122" i="15" s="1"/>
  <c r="H122" i="15"/>
  <c r="G122" i="15"/>
  <c r="F122" i="15"/>
  <c r="E122" i="15"/>
  <c r="C122" i="15"/>
  <c r="B122" i="15"/>
  <c r="R121" i="15"/>
  <c r="N121" i="15" s="1"/>
  <c r="P121" i="15" s="1"/>
  <c r="Q121" i="15"/>
  <c r="O121" i="15"/>
  <c r="M121" i="15"/>
  <c r="L121" i="15"/>
  <c r="K121" i="15"/>
  <c r="J121" i="15"/>
  <c r="I121" i="15"/>
  <c r="H121" i="15"/>
  <c r="G121" i="15"/>
  <c r="F121" i="15"/>
  <c r="E121" i="15"/>
  <c r="D121" i="15"/>
  <c r="C121" i="15"/>
  <c r="B121" i="15"/>
  <c r="R120" i="15"/>
  <c r="Q120" i="15"/>
  <c r="O120" i="15"/>
  <c r="M120" i="15"/>
  <c r="L120" i="15"/>
  <c r="K120" i="15"/>
  <c r="J120" i="15"/>
  <c r="I120" i="15"/>
  <c r="H120" i="15"/>
  <c r="G120" i="15"/>
  <c r="F120" i="15"/>
  <c r="E120" i="15"/>
  <c r="C120" i="15"/>
  <c r="B120" i="15"/>
  <c r="R119" i="15"/>
  <c r="Q119" i="15"/>
  <c r="O119" i="15"/>
  <c r="M119" i="15"/>
  <c r="L119" i="15"/>
  <c r="J119" i="15"/>
  <c r="I119" i="15"/>
  <c r="K119" i="15" s="1"/>
  <c r="H119" i="15"/>
  <c r="G119" i="15"/>
  <c r="F119" i="15"/>
  <c r="E119" i="15"/>
  <c r="C119" i="15"/>
  <c r="B119" i="15"/>
  <c r="R118" i="15"/>
  <c r="Q118" i="15"/>
  <c r="O118" i="15"/>
  <c r="M118" i="15"/>
  <c r="L118" i="15"/>
  <c r="J118" i="15"/>
  <c r="I118" i="15"/>
  <c r="K118" i="15" s="1"/>
  <c r="H118" i="15"/>
  <c r="G118" i="15"/>
  <c r="F118" i="15"/>
  <c r="E118" i="15"/>
  <c r="C118" i="15"/>
  <c r="B118" i="15"/>
  <c r="R117" i="15"/>
  <c r="Q117" i="15"/>
  <c r="O117" i="15"/>
  <c r="L117" i="15"/>
  <c r="J117" i="15"/>
  <c r="I117" i="15"/>
  <c r="K117" i="15" s="1"/>
  <c r="H117" i="15"/>
  <c r="G117" i="15"/>
  <c r="F117" i="15"/>
  <c r="E117" i="15"/>
  <c r="C117" i="15"/>
  <c r="B117" i="15"/>
  <c r="R116" i="15"/>
  <c r="Q116" i="15"/>
  <c r="O116" i="15"/>
  <c r="M116" i="15"/>
  <c r="L116" i="15"/>
  <c r="K116" i="15"/>
  <c r="J116" i="15"/>
  <c r="I116" i="15"/>
  <c r="H116" i="15"/>
  <c r="G116" i="15"/>
  <c r="F116" i="15"/>
  <c r="E116" i="15"/>
  <c r="C116" i="15"/>
  <c r="B116" i="15"/>
  <c r="R115" i="15"/>
  <c r="Q115" i="15"/>
  <c r="O115" i="15"/>
  <c r="L115" i="15"/>
  <c r="K115" i="15"/>
  <c r="J115" i="15"/>
  <c r="I115" i="15"/>
  <c r="H115" i="15"/>
  <c r="G115" i="15"/>
  <c r="F115" i="15"/>
  <c r="E115" i="15"/>
  <c r="C115" i="15"/>
  <c r="B115" i="15"/>
  <c r="R114" i="15"/>
  <c r="N114" i="15" s="1"/>
  <c r="P114" i="15" s="1"/>
  <c r="Q114" i="15"/>
  <c r="O114" i="15"/>
  <c r="M114" i="15"/>
  <c r="L114" i="15"/>
  <c r="K114" i="15"/>
  <c r="J114" i="15"/>
  <c r="I114" i="15"/>
  <c r="H114" i="15"/>
  <c r="G114" i="15"/>
  <c r="F114" i="15"/>
  <c r="E114" i="15"/>
  <c r="D114" i="15"/>
  <c r="C114" i="15"/>
  <c r="B114" i="15"/>
  <c r="R113" i="15"/>
  <c r="N113" i="15" s="1"/>
  <c r="P113" i="15" s="1"/>
  <c r="Q113" i="15"/>
  <c r="O113" i="15"/>
  <c r="M113" i="15"/>
  <c r="L113" i="15"/>
  <c r="K113" i="15"/>
  <c r="J113" i="15"/>
  <c r="I113" i="15"/>
  <c r="H113" i="15"/>
  <c r="G113" i="15"/>
  <c r="F113" i="15"/>
  <c r="E113" i="15"/>
  <c r="D113" i="15"/>
  <c r="C113" i="15"/>
  <c r="B113" i="15"/>
  <c r="R112" i="15"/>
  <c r="Q112" i="15"/>
  <c r="O112" i="15"/>
  <c r="N112" i="15"/>
  <c r="P112" i="15" s="1"/>
  <c r="M112" i="15"/>
  <c r="L112" i="15"/>
  <c r="K112" i="15"/>
  <c r="J112" i="15"/>
  <c r="I112" i="15"/>
  <c r="H112" i="15"/>
  <c r="G112" i="15"/>
  <c r="F112" i="15"/>
  <c r="E112" i="15"/>
  <c r="D112" i="15"/>
  <c r="C112" i="15"/>
  <c r="B112" i="15"/>
  <c r="R111" i="15"/>
  <c r="N111" i="15" s="1"/>
  <c r="P111" i="15" s="1"/>
  <c r="Q111" i="15"/>
  <c r="O111" i="15"/>
  <c r="M111" i="15"/>
  <c r="L111" i="15"/>
  <c r="K111" i="15"/>
  <c r="J111" i="15"/>
  <c r="I111" i="15"/>
  <c r="H111" i="15"/>
  <c r="G111" i="15"/>
  <c r="F111" i="15"/>
  <c r="E111" i="15"/>
  <c r="D111" i="15"/>
  <c r="C111" i="15"/>
  <c r="B111" i="15"/>
  <c r="R110" i="15"/>
  <c r="Q110" i="15"/>
  <c r="O110" i="15"/>
  <c r="N110" i="15"/>
  <c r="P110" i="15" s="1"/>
  <c r="M110" i="15"/>
  <c r="L110" i="15"/>
  <c r="K110" i="15"/>
  <c r="J110" i="15"/>
  <c r="I110" i="15"/>
  <c r="H110" i="15"/>
  <c r="G110" i="15"/>
  <c r="F110" i="15"/>
  <c r="E110" i="15"/>
  <c r="D110" i="15"/>
  <c r="C110" i="15"/>
  <c r="B110" i="15"/>
  <c r="R109" i="15"/>
  <c r="N109" i="15" s="1"/>
  <c r="P109" i="15" s="1"/>
  <c r="Q109" i="15"/>
  <c r="O109" i="15"/>
  <c r="M109" i="15"/>
  <c r="L109" i="15"/>
  <c r="K109" i="15"/>
  <c r="J109" i="15"/>
  <c r="I109" i="15"/>
  <c r="H109" i="15"/>
  <c r="G109" i="15"/>
  <c r="F109" i="15"/>
  <c r="E109" i="15"/>
  <c r="D109" i="15"/>
  <c r="C109" i="15"/>
  <c r="B109" i="15"/>
  <c r="R108" i="15"/>
  <c r="Q108" i="15"/>
  <c r="O108" i="15"/>
  <c r="M108" i="15"/>
  <c r="L108" i="15"/>
  <c r="J108" i="15"/>
  <c r="I108" i="15"/>
  <c r="K108" i="15" s="1"/>
  <c r="H108" i="15"/>
  <c r="G108" i="15"/>
  <c r="F108" i="15"/>
  <c r="E108" i="15"/>
  <c r="C108" i="15"/>
  <c r="B108" i="15"/>
  <c r="R107" i="15"/>
  <c r="Q107" i="15"/>
  <c r="O107" i="15"/>
  <c r="M107" i="15"/>
  <c r="L107" i="15"/>
  <c r="J107" i="15"/>
  <c r="I107" i="15"/>
  <c r="K107" i="15" s="1"/>
  <c r="H107" i="15"/>
  <c r="G107" i="15"/>
  <c r="F107" i="15"/>
  <c r="E107" i="15"/>
  <c r="C107" i="15"/>
  <c r="B107" i="15"/>
  <c r="R106" i="15"/>
  <c r="Q106" i="15"/>
  <c r="O106" i="15"/>
  <c r="N106" i="15"/>
  <c r="P106" i="15" s="1"/>
  <c r="M106" i="15"/>
  <c r="L106" i="15"/>
  <c r="K106" i="15"/>
  <c r="J106" i="15"/>
  <c r="I106" i="15"/>
  <c r="H106" i="15"/>
  <c r="G106" i="15"/>
  <c r="F106" i="15"/>
  <c r="E106" i="15"/>
  <c r="D106" i="15"/>
  <c r="C106" i="15"/>
  <c r="B106" i="15"/>
  <c r="R105" i="15"/>
  <c r="Q105" i="15"/>
  <c r="O105" i="15"/>
  <c r="N105" i="15"/>
  <c r="P105" i="15" s="1"/>
  <c r="M105" i="15"/>
  <c r="L105" i="15"/>
  <c r="K105" i="15"/>
  <c r="J105" i="15"/>
  <c r="I105" i="15"/>
  <c r="H105" i="15"/>
  <c r="G105" i="15"/>
  <c r="F105" i="15"/>
  <c r="E105" i="15"/>
  <c r="D105" i="15"/>
  <c r="C105" i="15"/>
  <c r="B105" i="15"/>
  <c r="R104" i="15"/>
  <c r="N104" i="15" s="1"/>
  <c r="P104" i="15" s="1"/>
  <c r="Q104" i="15"/>
  <c r="O104" i="15"/>
  <c r="M104" i="15"/>
  <c r="L104" i="15"/>
  <c r="K104" i="15"/>
  <c r="J104" i="15"/>
  <c r="I104" i="15"/>
  <c r="H104" i="15"/>
  <c r="G104" i="15"/>
  <c r="F104" i="15"/>
  <c r="E104" i="15"/>
  <c r="D104" i="15"/>
  <c r="C104" i="15"/>
  <c r="B104" i="15"/>
  <c r="R103" i="15"/>
  <c r="N103" i="15" s="1"/>
  <c r="P103" i="15" s="1"/>
  <c r="Q103" i="15"/>
  <c r="O103" i="15"/>
  <c r="M103" i="15"/>
  <c r="L103" i="15"/>
  <c r="K103" i="15"/>
  <c r="J103" i="15"/>
  <c r="I103" i="15"/>
  <c r="H103" i="15"/>
  <c r="G103" i="15"/>
  <c r="F103" i="15"/>
  <c r="E103" i="15"/>
  <c r="D103" i="15"/>
  <c r="C103" i="15"/>
  <c r="B103" i="15"/>
  <c r="R102" i="15"/>
  <c r="Q102" i="15"/>
  <c r="O102" i="15"/>
  <c r="L102" i="15"/>
  <c r="J102" i="15"/>
  <c r="I102" i="15"/>
  <c r="K102" i="15" s="1"/>
  <c r="H102" i="15"/>
  <c r="G102" i="15"/>
  <c r="F102" i="15"/>
  <c r="E102" i="15"/>
  <c r="C102" i="15"/>
  <c r="B102" i="15"/>
  <c r="R101" i="15"/>
  <c r="Q101" i="15"/>
  <c r="O101" i="15"/>
  <c r="M101" i="15"/>
  <c r="L101" i="15"/>
  <c r="K101" i="15"/>
  <c r="J101" i="15"/>
  <c r="I101" i="15"/>
  <c r="H101" i="15"/>
  <c r="G101" i="15"/>
  <c r="F101" i="15"/>
  <c r="E101" i="15"/>
  <c r="C101" i="15"/>
  <c r="B101" i="15"/>
  <c r="R100" i="15"/>
  <c r="N100" i="15" s="1"/>
  <c r="P100" i="15" s="1"/>
  <c r="Q100" i="15"/>
  <c r="O100" i="15"/>
  <c r="M100" i="15"/>
  <c r="L100" i="15"/>
  <c r="K100" i="15"/>
  <c r="J100" i="15"/>
  <c r="I100" i="15"/>
  <c r="H100" i="15"/>
  <c r="G100" i="15"/>
  <c r="F100" i="15"/>
  <c r="E100" i="15"/>
  <c r="D100" i="15"/>
  <c r="C100" i="15"/>
  <c r="B100" i="15"/>
  <c r="R99" i="15"/>
  <c r="N99" i="15" s="1"/>
  <c r="P99" i="15" s="1"/>
  <c r="Q99" i="15"/>
  <c r="O99" i="15"/>
  <c r="M99" i="15"/>
  <c r="L99" i="15"/>
  <c r="K99" i="15"/>
  <c r="J99" i="15"/>
  <c r="I99" i="15"/>
  <c r="H99" i="15"/>
  <c r="G99" i="15"/>
  <c r="F99" i="15"/>
  <c r="E99" i="15"/>
  <c r="D99" i="15"/>
  <c r="C99" i="15"/>
  <c r="B99" i="15"/>
  <c r="R98" i="15"/>
  <c r="Q98" i="15"/>
  <c r="O98" i="15"/>
  <c r="M98" i="15"/>
  <c r="L98" i="15"/>
  <c r="J98" i="15"/>
  <c r="I98" i="15"/>
  <c r="K98" i="15" s="1"/>
  <c r="H98" i="15"/>
  <c r="G98" i="15"/>
  <c r="F98" i="15"/>
  <c r="E98" i="15"/>
  <c r="C98" i="15"/>
  <c r="B98" i="15"/>
  <c r="R97" i="15"/>
  <c r="Q97" i="15"/>
  <c r="O97" i="15"/>
  <c r="M97" i="15"/>
  <c r="L97" i="15"/>
  <c r="K97" i="15"/>
  <c r="J97" i="15"/>
  <c r="I97" i="15"/>
  <c r="H97" i="15"/>
  <c r="G97" i="15"/>
  <c r="F97" i="15"/>
  <c r="E97" i="15"/>
  <c r="C97" i="15"/>
  <c r="B97" i="15"/>
  <c r="R96" i="15"/>
  <c r="Q96" i="15"/>
  <c r="O96" i="15"/>
  <c r="N96" i="15"/>
  <c r="P96" i="15" s="1"/>
  <c r="M96" i="15"/>
  <c r="L96" i="15"/>
  <c r="K96" i="15"/>
  <c r="J96" i="15"/>
  <c r="I96" i="15"/>
  <c r="H96" i="15"/>
  <c r="G96" i="15"/>
  <c r="F96" i="15"/>
  <c r="E96" i="15"/>
  <c r="D96" i="15"/>
  <c r="C96" i="15"/>
  <c r="B96" i="15"/>
  <c r="R95" i="15"/>
  <c r="Q95" i="15"/>
  <c r="O95" i="15"/>
  <c r="N95" i="15"/>
  <c r="P95" i="15" s="1"/>
  <c r="M95" i="15"/>
  <c r="L95" i="15"/>
  <c r="K95" i="15"/>
  <c r="J95" i="15"/>
  <c r="I95" i="15"/>
  <c r="H95" i="15"/>
  <c r="G95" i="15"/>
  <c r="F95" i="15"/>
  <c r="E95" i="15"/>
  <c r="D95" i="15"/>
  <c r="C95" i="15"/>
  <c r="B95" i="15"/>
  <c r="R94" i="15"/>
  <c r="Q94" i="15"/>
  <c r="O94" i="15"/>
  <c r="M94" i="15"/>
  <c r="L94" i="15"/>
  <c r="K94" i="15"/>
  <c r="J94" i="15"/>
  <c r="I94" i="15"/>
  <c r="H94" i="15"/>
  <c r="G94" i="15"/>
  <c r="F94" i="15"/>
  <c r="E94" i="15"/>
  <c r="C94" i="15"/>
  <c r="B94" i="15"/>
  <c r="R93" i="15"/>
  <c r="Q93" i="15"/>
  <c r="O93" i="15"/>
  <c r="L93" i="15"/>
  <c r="J93" i="15"/>
  <c r="I93" i="15"/>
  <c r="K93" i="15" s="1"/>
  <c r="H93" i="15"/>
  <c r="G93" i="15"/>
  <c r="F93" i="15"/>
  <c r="E93" i="15"/>
  <c r="C93" i="15"/>
  <c r="B93" i="15"/>
  <c r="R92" i="15"/>
  <c r="Q92" i="15"/>
  <c r="O92" i="15"/>
  <c r="M92" i="15"/>
  <c r="L92" i="15"/>
  <c r="K92" i="15"/>
  <c r="J92" i="15"/>
  <c r="I92" i="15"/>
  <c r="H92" i="15"/>
  <c r="G92" i="15"/>
  <c r="F92" i="15"/>
  <c r="E92" i="15"/>
  <c r="C92" i="15"/>
  <c r="B92" i="15"/>
  <c r="R91" i="15"/>
  <c r="N91" i="15" s="1"/>
  <c r="P91" i="15" s="1"/>
  <c r="Q91" i="15"/>
  <c r="O91" i="15"/>
  <c r="M91" i="15"/>
  <c r="L91" i="15"/>
  <c r="K91" i="15"/>
  <c r="J91" i="15"/>
  <c r="I91" i="15"/>
  <c r="H91" i="15"/>
  <c r="G91" i="15"/>
  <c r="F91" i="15"/>
  <c r="E91" i="15"/>
  <c r="D91" i="15"/>
  <c r="C91" i="15"/>
  <c r="B91" i="15"/>
  <c r="R90" i="15"/>
  <c r="Q90" i="15"/>
  <c r="O90" i="15"/>
  <c r="M90" i="15"/>
  <c r="L90" i="15"/>
  <c r="J90" i="15"/>
  <c r="I90" i="15"/>
  <c r="K90" i="15" s="1"/>
  <c r="H90" i="15"/>
  <c r="G90" i="15"/>
  <c r="F90" i="15"/>
  <c r="E90" i="15"/>
  <c r="C90" i="15"/>
  <c r="B90" i="15"/>
  <c r="R89" i="15"/>
  <c r="N89" i="15" s="1"/>
  <c r="P89" i="15" s="1"/>
  <c r="Q89" i="15"/>
  <c r="O89" i="15"/>
  <c r="M89" i="15"/>
  <c r="L89" i="15"/>
  <c r="K89" i="15"/>
  <c r="J89" i="15"/>
  <c r="I89" i="15"/>
  <c r="H89" i="15"/>
  <c r="G89" i="15"/>
  <c r="F89" i="15"/>
  <c r="E89" i="15"/>
  <c r="D89" i="15"/>
  <c r="C89" i="15"/>
  <c r="B89" i="15"/>
  <c r="R88" i="15"/>
  <c r="Q88" i="15"/>
  <c r="O88" i="15"/>
  <c r="M88" i="15"/>
  <c r="L88" i="15"/>
  <c r="J88" i="15"/>
  <c r="I88" i="15"/>
  <c r="K88" i="15" s="1"/>
  <c r="H88" i="15"/>
  <c r="G88" i="15"/>
  <c r="F88" i="15"/>
  <c r="E88" i="15"/>
  <c r="C88" i="15"/>
  <c r="B88" i="15"/>
  <c r="R87" i="15"/>
  <c r="Q87" i="15"/>
  <c r="O87" i="15"/>
  <c r="N87" i="15"/>
  <c r="P87" i="15" s="1"/>
  <c r="M87" i="15"/>
  <c r="L87" i="15"/>
  <c r="K87" i="15"/>
  <c r="J87" i="15"/>
  <c r="I87" i="15"/>
  <c r="H87" i="15"/>
  <c r="G87" i="15"/>
  <c r="F87" i="15"/>
  <c r="E87" i="15"/>
  <c r="D87" i="15"/>
  <c r="C87" i="15"/>
  <c r="B87" i="15"/>
  <c r="R86" i="15"/>
  <c r="Q86" i="15"/>
  <c r="O86" i="15"/>
  <c r="N86" i="15"/>
  <c r="P86" i="15" s="1"/>
  <c r="M86" i="15"/>
  <c r="L86" i="15"/>
  <c r="K86" i="15"/>
  <c r="J86" i="15"/>
  <c r="I86" i="15"/>
  <c r="H86" i="15"/>
  <c r="G86" i="15"/>
  <c r="F86" i="15"/>
  <c r="E86" i="15"/>
  <c r="D86" i="15"/>
  <c r="C86" i="15"/>
  <c r="B86" i="15"/>
  <c r="R85" i="15"/>
  <c r="Q85" i="15"/>
  <c r="O85" i="15"/>
  <c r="N85" i="15"/>
  <c r="P85" i="15" s="1"/>
  <c r="M85" i="15"/>
  <c r="L85" i="15"/>
  <c r="K85" i="15"/>
  <c r="J85" i="15"/>
  <c r="I85" i="15"/>
  <c r="H85" i="15"/>
  <c r="G85" i="15"/>
  <c r="F85" i="15"/>
  <c r="E85" i="15"/>
  <c r="D85" i="15"/>
  <c r="C85" i="15"/>
  <c r="B85" i="15"/>
  <c r="R84" i="15"/>
  <c r="Q84" i="15"/>
  <c r="O84" i="15"/>
  <c r="M84" i="15"/>
  <c r="L84" i="15"/>
  <c r="K84" i="15"/>
  <c r="J84" i="15"/>
  <c r="I84" i="15"/>
  <c r="H84" i="15"/>
  <c r="G84" i="15"/>
  <c r="F84" i="15"/>
  <c r="E84" i="15"/>
  <c r="C84" i="15"/>
  <c r="B84" i="15"/>
  <c r="R83" i="15"/>
  <c r="D83" i="15" s="1"/>
  <c r="Q83" i="15"/>
  <c r="O83" i="15"/>
  <c r="N83" i="15"/>
  <c r="P83" i="15" s="1"/>
  <c r="M83" i="15"/>
  <c r="L83" i="15"/>
  <c r="K83" i="15"/>
  <c r="J83" i="15"/>
  <c r="I83" i="15"/>
  <c r="H83" i="15"/>
  <c r="G83" i="15"/>
  <c r="F83" i="15"/>
  <c r="E83" i="15"/>
  <c r="C83" i="15"/>
  <c r="B83" i="15"/>
  <c r="R82" i="15"/>
  <c r="Q82" i="15"/>
  <c r="O82" i="15"/>
  <c r="M82" i="15"/>
  <c r="L82" i="15"/>
  <c r="K82" i="15"/>
  <c r="J82" i="15"/>
  <c r="I82" i="15"/>
  <c r="H82" i="15"/>
  <c r="G82" i="15"/>
  <c r="F82" i="15"/>
  <c r="E82" i="15"/>
  <c r="C82" i="15"/>
  <c r="B82" i="15"/>
  <c r="R81" i="15"/>
  <c r="Q81" i="15"/>
  <c r="O81" i="15"/>
  <c r="N81" i="15"/>
  <c r="P81" i="15" s="1"/>
  <c r="M81" i="15"/>
  <c r="L81" i="15"/>
  <c r="K81" i="15"/>
  <c r="J81" i="15"/>
  <c r="I81" i="15"/>
  <c r="H81" i="15"/>
  <c r="G81" i="15"/>
  <c r="F81" i="15"/>
  <c r="E81" i="15"/>
  <c r="D81" i="15"/>
  <c r="C81" i="15"/>
  <c r="B81" i="15"/>
  <c r="R80" i="15"/>
  <c r="Q80" i="15"/>
  <c r="O80" i="15"/>
  <c r="N80" i="15"/>
  <c r="P80" i="15" s="1"/>
  <c r="M80" i="15"/>
  <c r="L80" i="15"/>
  <c r="K80" i="15"/>
  <c r="J80" i="15"/>
  <c r="I80" i="15"/>
  <c r="H80" i="15"/>
  <c r="G80" i="15"/>
  <c r="F80" i="15"/>
  <c r="E80" i="15"/>
  <c r="D80" i="15"/>
  <c r="C80" i="15"/>
  <c r="B80" i="15"/>
  <c r="R79" i="15"/>
  <c r="Q79" i="15"/>
  <c r="O79" i="15"/>
  <c r="M79" i="15"/>
  <c r="L79" i="15"/>
  <c r="K79" i="15"/>
  <c r="J79" i="15"/>
  <c r="I79" i="15"/>
  <c r="H79" i="15"/>
  <c r="G79" i="15"/>
  <c r="F79" i="15"/>
  <c r="E79" i="15"/>
  <c r="C79" i="15"/>
  <c r="B79" i="15"/>
  <c r="R78" i="15"/>
  <c r="Q78" i="15"/>
  <c r="O78" i="15"/>
  <c r="N78" i="15"/>
  <c r="P78" i="15" s="1"/>
  <c r="M78" i="15"/>
  <c r="L78" i="15"/>
  <c r="K78" i="15"/>
  <c r="J78" i="15"/>
  <c r="I78" i="15"/>
  <c r="H78" i="15"/>
  <c r="G78" i="15"/>
  <c r="F78" i="15"/>
  <c r="E78" i="15"/>
  <c r="D78" i="15"/>
  <c r="C78" i="15"/>
  <c r="B78" i="15"/>
  <c r="R77" i="15"/>
  <c r="Q77" i="15"/>
  <c r="O77" i="15"/>
  <c r="N77" i="15"/>
  <c r="P77" i="15" s="1"/>
  <c r="M77" i="15"/>
  <c r="L77" i="15"/>
  <c r="K77" i="15"/>
  <c r="J77" i="15"/>
  <c r="I77" i="15"/>
  <c r="H77" i="15"/>
  <c r="G77" i="15"/>
  <c r="F77" i="15"/>
  <c r="E77" i="15"/>
  <c r="D77" i="15"/>
  <c r="C77" i="15"/>
  <c r="B77" i="15"/>
  <c r="R76" i="15"/>
  <c r="Q76" i="15"/>
  <c r="O76" i="15"/>
  <c r="M76" i="15"/>
  <c r="L76" i="15"/>
  <c r="J76" i="15"/>
  <c r="I76" i="15"/>
  <c r="K76" i="15" s="1"/>
  <c r="H76" i="15"/>
  <c r="G76" i="15"/>
  <c r="F76" i="15"/>
  <c r="E76" i="15"/>
  <c r="C76" i="15"/>
  <c r="B76" i="15"/>
  <c r="R75" i="15"/>
  <c r="Q75" i="15"/>
  <c r="O75" i="15"/>
  <c r="L75" i="15"/>
  <c r="J75" i="15"/>
  <c r="I75" i="15"/>
  <c r="K75" i="15" s="1"/>
  <c r="H75" i="15"/>
  <c r="G75" i="15"/>
  <c r="F75" i="15"/>
  <c r="E75" i="15"/>
  <c r="C75" i="15"/>
  <c r="B75" i="15"/>
  <c r="R74" i="15"/>
  <c r="Q74" i="15"/>
  <c r="O74" i="15"/>
  <c r="N74" i="15"/>
  <c r="P74" i="15" s="1"/>
  <c r="M74" i="15"/>
  <c r="L74" i="15"/>
  <c r="K74" i="15"/>
  <c r="J74" i="15"/>
  <c r="I74" i="15"/>
  <c r="H74" i="15"/>
  <c r="G74" i="15"/>
  <c r="F74" i="15"/>
  <c r="E74" i="15"/>
  <c r="D74" i="15"/>
  <c r="C74" i="15"/>
  <c r="B74" i="15"/>
  <c r="R73" i="15"/>
  <c r="N73" i="15" s="1"/>
  <c r="P73" i="15" s="1"/>
  <c r="Q73" i="15"/>
  <c r="O73" i="15"/>
  <c r="M73" i="15"/>
  <c r="L73" i="15"/>
  <c r="K73" i="15"/>
  <c r="J73" i="15"/>
  <c r="I73" i="15"/>
  <c r="H73" i="15"/>
  <c r="G73" i="15"/>
  <c r="F73" i="15"/>
  <c r="E73" i="15"/>
  <c r="D73" i="15"/>
  <c r="C73" i="15"/>
  <c r="B73" i="15"/>
  <c r="R72" i="15"/>
  <c r="Q72" i="15"/>
  <c r="O72" i="15"/>
  <c r="N72" i="15"/>
  <c r="P72" i="15" s="1"/>
  <c r="M72" i="15"/>
  <c r="L72" i="15"/>
  <c r="K72" i="15"/>
  <c r="J72" i="15"/>
  <c r="I72" i="15"/>
  <c r="H72" i="15"/>
  <c r="G72" i="15"/>
  <c r="F72" i="15"/>
  <c r="E72" i="15"/>
  <c r="D72" i="15"/>
  <c r="C72" i="15"/>
  <c r="B72" i="15"/>
  <c r="R71" i="15"/>
  <c r="Q71" i="15"/>
  <c r="O71" i="15"/>
  <c r="L71" i="15"/>
  <c r="J71" i="15"/>
  <c r="I71" i="15"/>
  <c r="K71" i="15" s="1"/>
  <c r="H71" i="15"/>
  <c r="G71" i="15"/>
  <c r="F71" i="15"/>
  <c r="E71" i="15"/>
  <c r="C71" i="15"/>
  <c r="B71" i="15"/>
  <c r="R70" i="15"/>
  <c r="N70" i="15" s="1"/>
  <c r="P70" i="15" s="1"/>
  <c r="Q70" i="15"/>
  <c r="O70" i="15"/>
  <c r="M70" i="15"/>
  <c r="L70" i="15"/>
  <c r="K70" i="15"/>
  <c r="J70" i="15"/>
  <c r="I70" i="15"/>
  <c r="H70" i="15"/>
  <c r="G70" i="15"/>
  <c r="F70" i="15"/>
  <c r="E70" i="15"/>
  <c r="D70" i="15"/>
  <c r="C70" i="15"/>
  <c r="B70" i="15"/>
  <c r="R69" i="15"/>
  <c r="Q69" i="15"/>
  <c r="O69" i="15"/>
  <c r="N69" i="15"/>
  <c r="P69" i="15" s="1"/>
  <c r="M69" i="15"/>
  <c r="L69" i="15"/>
  <c r="K69" i="15"/>
  <c r="J69" i="15"/>
  <c r="I69" i="15"/>
  <c r="H69" i="15"/>
  <c r="G69" i="15"/>
  <c r="F69" i="15"/>
  <c r="E69" i="15"/>
  <c r="D69" i="15"/>
  <c r="C69" i="15"/>
  <c r="B69" i="15"/>
  <c r="R68" i="15"/>
  <c r="Q68" i="15"/>
  <c r="O68" i="15"/>
  <c r="N68" i="15"/>
  <c r="P68" i="15" s="1"/>
  <c r="M68" i="15"/>
  <c r="L68" i="15"/>
  <c r="K68" i="15"/>
  <c r="J68" i="15"/>
  <c r="I68" i="15"/>
  <c r="H68" i="15"/>
  <c r="G68" i="15"/>
  <c r="F68" i="15"/>
  <c r="E68" i="15"/>
  <c r="D68" i="15"/>
  <c r="C68" i="15"/>
  <c r="B68" i="15"/>
  <c r="R67" i="15"/>
  <c r="Q67" i="15"/>
  <c r="O67" i="15"/>
  <c r="N67" i="15"/>
  <c r="P67" i="15" s="1"/>
  <c r="M67" i="15"/>
  <c r="L67" i="15"/>
  <c r="K67" i="15"/>
  <c r="J67" i="15"/>
  <c r="I67" i="15"/>
  <c r="H67" i="15"/>
  <c r="G67" i="15"/>
  <c r="F67" i="15"/>
  <c r="E67" i="15"/>
  <c r="D67" i="15"/>
  <c r="C67" i="15"/>
  <c r="B67" i="15"/>
  <c r="R66" i="15"/>
  <c r="Q66" i="15"/>
  <c r="O66" i="15"/>
  <c r="N66" i="15"/>
  <c r="P66" i="15" s="1"/>
  <c r="M66" i="15"/>
  <c r="L66" i="15"/>
  <c r="K66" i="15"/>
  <c r="J66" i="15"/>
  <c r="I66" i="15"/>
  <c r="H66" i="15"/>
  <c r="G66" i="15"/>
  <c r="F66" i="15"/>
  <c r="E66" i="15"/>
  <c r="D66" i="15"/>
  <c r="C66" i="15"/>
  <c r="B66" i="15"/>
  <c r="R65" i="15"/>
  <c r="Q65" i="15"/>
  <c r="O65" i="15"/>
  <c r="M65" i="15"/>
  <c r="L65" i="15"/>
  <c r="K65" i="15"/>
  <c r="J65" i="15"/>
  <c r="I65" i="15"/>
  <c r="H65" i="15"/>
  <c r="G65" i="15"/>
  <c r="F65" i="15"/>
  <c r="E65" i="15"/>
  <c r="C65" i="15"/>
  <c r="B65" i="15"/>
  <c r="R64" i="15"/>
  <c r="N64" i="15" s="1"/>
  <c r="P64" i="15" s="1"/>
  <c r="Q64" i="15"/>
  <c r="O64" i="15"/>
  <c r="M64" i="15"/>
  <c r="L64" i="15"/>
  <c r="K64" i="15"/>
  <c r="J64" i="15"/>
  <c r="I64" i="15"/>
  <c r="H64" i="15"/>
  <c r="G64" i="15"/>
  <c r="F64" i="15"/>
  <c r="E64" i="15"/>
  <c r="D64" i="15"/>
  <c r="C64" i="15"/>
  <c r="B64" i="15"/>
  <c r="R63" i="15"/>
  <c r="Q63" i="15"/>
  <c r="O63" i="15"/>
  <c r="M63" i="15"/>
  <c r="L63" i="15"/>
  <c r="J63" i="15"/>
  <c r="I63" i="15"/>
  <c r="K63" i="15" s="1"/>
  <c r="H63" i="15"/>
  <c r="G63" i="15"/>
  <c r="F63" i="15"/>
  <c r="E63" i="15"/>
  <c r="C63" i="15"/>
  <c r="B63" i="15"/>
  <c r="R62" i="15"/>
  <c r="Q62" i="15"/>
  <c r="O62" i="15"/>
  <c r="L62" i="15"/>
  <c r="J62" i="15"/>
  <c r="I62" i="15"/>
  <c r="K62" i="15" s="1"/>
  <c r="H62" i="15"/>
  <c r="G62" i="15"/>
  <c r="F62" i="15"/>
  <c r="E62" i="15"/>
  <c r="C62" i="15"/>
  <c r="B62" i="15"/>
  <c r="R61" i="15"/>
  <c r="N61" i="15" s="1"/>
  <c r="P61" i="15" s="1"/>
  <c r="Q61" i="15"/>
  <c r="O61" i="15"/>
  <c r="M61" i="15"/>
  <c r="L61" i="15"/>
  <c r="K61" i="15"/>
  <c r="J61" i="15"/>
  <c r="I61" i="15"/>
  <c r="H61" i="15"/>
  <c r="G61" i="15"/>
  <c r="F61" i="15"/>
  <c r="E61" i="15"/>
  <c r="D61" i="15"/>
  <c r="C61" i="15"/>
  <c r="B61" i="15"/>
  <c r="R60" i="15"/>
  <c r="Q60" i="15"/>
  <c r="O60" i="15"/>
  <c r="M60" i="15"/>
  <c r="L60" i="15"/>
  <c r="K60" i="15"/>
  <c r="J60" i="15"/>
  <c r="I60" i="15"/>
  <c r="H60" i="15"/>
  <c r="G60" i="15"/>
  <c r="F60" i="15"/>
  <c r="E60" i="15"/>
  <c r="C60" i="15"/>
  <c r="B60" i="15"/>
  <c r="R59" i="15"/>
  <c r="Q59" i="15"/>
  <c r="O59" i="15"/>
  <c r="M59" i="15"/>
  <c r="L59" i="15"/>
  <c r="K59" i="15"/>
  <c r="J59" i="15"/>
  <c r="I59" i="15"/>
  <c r="H59" i="15"/>
  <c r="G59" i="15"/>
  <c r="F59" i="15"/>
  <c r="E59" i="15"/>
  <c r="C59" i="15"/>
  <c r="B59" i="15"/>
  <c r="R58" i="15"/>
  <c r="Q58" i="15"/>
  <c r="O58" i="15"/>
  <c r="N58" i="15"/>
  <c r="P58" i="15" s="1"/>
  <c r="M58" i="15"/>
  <c r="L58" i="15"/>
  <c r="K58" i="15"/>
  <c r="J58" i="15"/>
  <c r="I58" i="15"/>
  <c r="H58" i="15"/>
  <c r="G58" i="15"/>
  <c r="F58" i="15"/>
  <c r="E58" i="15"/>
  <c r="D58" i="15"/>
  <c r="C58" i="15"/>
  <c r="B58" i="15"/>
  <c r="R57" i="15"/>
  <c r="Q57" i="15"/>
  <c r="O57" i="15"/>
  <c r="N57" i="15"/>
  <c r="P57" i="15" s="1"/>
  <c r="M57" i="15"/>
  <c r="L57" i="15"/>
  <c r="K57" i="15"/>
  <c r="J57" i="15"/>
  <c r="I57" i="15"/>
  <c r="H57" i="15"/>
  <c r="G57" i="15"/>
  <c r="F57" i="15"/>
  <c r="E57" i="15"/>
  <c r="D57" i="15"/>
  <c r="C57" i="15"/>
  <c r="B57" i="15"/>
  <c r="R56" i="15"/>
  <c r="N56" i="15" s="1"/>
  <c r="P56" i="15" s="1"/>
  <c r="Q56" i="15"/>
  <c r="O56" i="15"/>
  <c r="M56" i="15"/>
  <c r="L56" i="15"/>
  <c r="K56" i="15"/>
  <c r="J56" i="15"/>
  <c r="I56" i="15"/>
  <c r="H56" i="15"/>
  <c r="G56" i="15"/>
  <c r="F56" i="15"/>
  <c r="E56" i="15"/>
  <c r="D56" i="15"/>
  <c r="C56" i="15"/>
  <c r="B56" i="15"/>
  <c r="R55" i="15"/>
  <c r="Q55" i="15"/>
  <c r="O55" i="15"/>
  <c r="N55" i="15"/>
  <c r="P55" i="15" s="1"/>
  <c r="M55" i="15"/>
  <c r="L55" i="15"/>
  <c r="K55" i="15"/>
  <c r="J55" i="15"/>
  <c r="I55" i="15"/>
  <c r="H55" i="15"/>
  <c r="G55" i="15"/>
  <c r="F55" i="15"/>
  <c r="E55" i="15"/>
  <c r="D55" i="15"/>
  <c r="C55" i="15"/>
  <c r="B55" i="15"/>
  <c r="R54" i="15"/>
  <c r="N54" i="15" s="1"/>
  <c r="P54" i="15" s="1"/>
  <c r="Q54" i="15"/>
  <c r="O54" i="15"/>
  <c r="M54" i="15"/>
  <c r="L54" i="15"/>
  <c r="K54" i="15"/>
  <c r="J54" i="15"/>
  <c r="I54" i="15"/>
  <c r="H54" i="15"/>
  <c r="G54" i="15"/>
  <c r="F54" i="15"/>
  <c r="E54" i="15"/>
  <c r="D54" i="15"/>
  <c r="C54" i="15"/>
  <c r="B54" i="15"/>
  <c r="R53" i="15"/>
  <c r="Q53" i="15"/>
  <c r="O53" i="15"/>
  <c r="L53" i="15"/>
  <c r="J53" i="15"/>
  <c r="I53" i="15"/>
  <c r="K53" i="15" s="1"/>
  <c r="H53" i="15"/>
  <c r="G53" i="15"/>
  <c r="F53" i="15"/>
  <c r="E53" i="15"/>
  <c r="C53" i="15"/>
  <c r="B53" i="15"/>
  <c r="R52" i="15"/>
  <c r="Q52" i="15"/>
  <c r="O52" i="15"/>
  <c r="N52" i="15"/>
  <c r="P52" i="15" s="1"/>
  <c r="M52" i="15"/>
  <c r="L52" i="15"/>
  <c r="K52" i="15"/>
  <c r="J52" i="15"/>
  <c r="I52" i="15"/>
  <c r="H52" i="15"/>
  <c r="G52" i="15"/>
  <c r="F52" i="15"/>
  <c r="E52" i="15"/>
  <c r="D52" i="15"/>
  <c r="C52" i="15"/>
  <c r="B52" i="15"/>
  <c r="R51" i="15"/>
  <c r="Q51" i="15"/>
  <c r="O51" i="15"/>
  <c r="M51" i="15"/>
  <c r="L51" i="15"/>
  <c r="K51" i="15"/>
  <c r="J51" i="15"/>
  <c r="I51" i="15"/>
  <c r="H51" i="15"/>
  <c r="G51" i="15"/>
  <c r="F51" i="15"/>
  <c r="E51" i="15"/>
  <c r="C51" i="15"/>
  <c r="B51" i="15"/>
  <c r="R50" i="15"/>
  <c r="N50" i="15" s="1"/>
  <c r="P50" i="15" s="1"/>
  <c r="Q50" i="15"/>
  <c r="O50" i="15"/>
  <c r="M50" i="15"/>
  <c r="L50" i="15"/>
  <c r="K50" i="15"/>
  <c r="J50" i="15"/>
  <c r="I50" i="15"/>
  <c r="H50" i="15"/>
  <c r="G50" i="15"/>
  <c r="F50" i="15"/>
  <c r="E50" i="15"/>
  <c r="D50" i="15"/>
  <c r="C50" i="15"/>
  <c r="B50" i="15"/>
  <c r="R49" i="15"/>
  <c r="Q49" i="15"/>
  <c r="O49" i="15"/>
  <c r="M49" i="15"/>
  <c r="L49" i="15"/>
  <c r="K49" i="15"/>
  <c r="J49" i="15"/>
  <c r="I49" i="15"/>
  <c r="H49" i="15"/>
  <c r="G49" i="15"/>
  <c r="F49" i="15"/>
  <c r="E49" i="15"/>
  <c r="C49" i="15"/>
  <c r="B49" i="15"/>
  <c r="R48" i="15"/>
  <c r="Q48" i="15"/>
  <c r="O48" i="15"/>
  <c r="M48" i="15"/>
  <c r="L48" i="15"/>
  <c r="K48" i="15"/>
  <c r="J48" i="15"/>
  <c r="I48" i="15"/>
  <c r="H48" i="15"/>
  <c r="G48" i="15"/>
  <c r="F48" i="15"/>
  <c r="E48" i="15"/>
  <c r="C48" i="15"/>
  <c r="B48" i="15"/>
  <c r="R47" i="15"/>
  <c r="N47" i="15" s="1"/>
  <c r="P47" i="15" s="1"/>
  <c r="Q47" i="15"/>
  <c r="O47" i="15"/>
  <c r="M47" i="15"/>
  <c r="L47" i="15"/>
  <c r="K47" i="15"/>
  <c r="J47" i="15"/>
  <c r="I47" i="15"/>
  <c r="H47" i="15"/>
  <c r="G47" i="15"/>
  <c r="F47" i="15"/>
  <c r="E47" i="15"/>
  <c r="D47" i="15"/>
  <c r="C47" i="15"/>
  <c r="B47" i="15"/>
  <c r="R46" i="15"/>
  <c r="N46" i="15" s="1"/>
  <c r="P46" i="15" s="1"/>
  <c r="Q46" i="15"/>
  <c r="O46" i="15"/>
  <c r="M46" i="15"/>
  <c r="L46" i="15"/>
  <c r="K46" i="15"/>
  <c r="J46" i="15"/>
  <c r="I46" i="15"/>
  <c r="H46" i="15"/>
  <c r="G46" i="15"/>
  <c r="F46" i="15"/>
  <c r="E46" i="15"/>
  <c r="D46" i="15"/>
  <c r="C46" i="15"/>
  <c r="B46" i="15"/>
  <c r="R45" i="15"/>
  <c r="Q45" i="15"/>
  <c r="O45" i="15"/>
  <c r="N45" i="15"/>
  <c r="P45" i="15" s="1"/>
  <c r="M45" i="15"/>
  <c r="L45" i="15"/>
  <c r="K45" i="15"/>
  <c r="J45" i="15"/>
  <c r="I45" i="15"/>
  <c r="H45" i="15"/>
  <c r="G45" i="15"/>
  <c r="F45" i="15"/>
  <c r="E45" i="15"/>
  <c r="D45" i="15"/>
  <c r="C45" i="15"/>
  <c r="B45" i="15"/>
  <c r="R44" i="15"/>
  <c r="Q44" i="15"/>
  <c r="O44" i="15"/>
  <c r="M44" i="15"/>
  <c r="L44" i="15"/>
  <c r="J44" i="15"/>
  <c r="I44" i="15"/>
  <c r="K44" i="15" s="1"/>
  <c r="H44" i="15"/>
  <c r="G44" i="15"/>
  <c r="F44" i="15"/>
  <c r="E44" i="15"/>
  <c r="C44" i="15"/>
  <c r="B44" i="15"/>
  <c r="R43" i="15"/>
  <c r="Q43" i="15"/>
  <c r="O43" i="15"/>
  <c r="L43" i="15"/>
  <c r="J43" i="15"/>
  <c r="I43" i="15"/>
  <c r="K43" i="15" s="1"/>
  <c r="H43" i="15"/>
  <c r="G43" i="15"/>
  <c r="F43" i="15"/>
  <c r="E43" i="15"/>
  <c r="B43" i="15"/>
  <c r="R42" i="15"/>
  <c r="Q42" i="15"/>
  <c r="O42" i="15"/>
  <c r="L42" i="15"/>
  <c r="J42" i="15"/>
  <c r="I42" i="15"/>
  <c r="K42" i="15" s="1"/>
  <c r="H42" i="15"/>
  <c r="G42" i="15"/>
  <c r="F42" i="15"/>
  <c r="E42" i="15"/>
  <c r="C42" i="15"/>
  <c r="B42" i="15"/>
  <c r="R41" i="15"/>
  <c r="Q41" i="15"/>
  <c r="O41" i="15"/>
  <c r="L41" i="15"/>
  <c r="J41" i="15"/>
  <c r="I41" i="15"/>
  <c r="K41" i="15" s="1"/>
  <c r="H41" i="15"/>
  <c r="G41" i="15"/>
  <c r="F41" i="15"/>
  <c r="E41" i="15"/>
  <c r="C41" i="15"/>
  <c r="B41" i="15"/>
  <c r="R40" i="15"/>
  <c r="Q40" i="15"/>
  <c r="O40" i="15"/>
  <c r="L40" i="15"/>
  <c r="J40" i="15"/>
  <c r="I40" i="15"/>
  <c r="K40" i="15" s="1"/>
  <c r="H40" i="15"/>
  <c r="G40" i="15"/>
  <c r="F40" i="15"/>
  <c r="E40" i="15"/>
  <c r="C40" i="15"/>
  <c r="B40" i="15"/>
  <c r="R39" i="15"/>
  <c r="Q39" i="15"/>
  <c r="O39" i="15"/>
  <c r="L39" i="15"/>
  <c r="J39" i="15"/>
  <c r="I39" i="15"/>
  <c r="K39" i="15" s="1"/>
  <c r="H39" i="15"/>
  <c r="G39" i="15"/>
  <c r="F39" i="15"/>
  <c r="E39" i="15"/>
  <c r="C39" i="15"/>
  <c r="B39" i="15"/>
  <c r="R38" i="15"/>
  <c r="Q38" i="15"/>
  <c r="O38" i="15"/>
  <c r="L38" i="15"/>
  <c r="J38" i="15"/>
  <c r="I38" i="15"/>
  <c r="K38" i="15" s="1"/>
  <c r="H38" i="15"/>
  <c r="G38" i="15"/>
  <c r="F38" i="15"/>
  <c r="E38" i="15"/>
  <c r="C38" i="15"/>
  <c r="B38" i="15"/>
  <c r="R37" i="15"/>
  <c r="Q37" i="15"/>
  <c r="O37" i="15"/>
  <c r="M37" i="15"/>
  <c r="L37" i="15"/>
  <c r="J37" i="15"/>
  <c r="I37" i="15"/>
  <c r="K37" i="15" s="1"/>
  <c r="H37" i="15"/>
  <c r="G37" i="15"/>
  <c r="F37" i="15"/>
  <c r="E37" i="15"/>
  <c r="C37" i="15"/>
  <c r="B37" i="15"/>
  <c r="R36" i="15"/>
  <c r="Q36" i="15"/>
  <c r="O36" i="15"/>
  <c r="N36" i="15"/>
  <c r="P36" i="15" s="1"/>
  <c r="M36" i="15"/>
  <c r="L36" i="15"/>
  <c r="K36" i="15"/>
  <c r="J36" i="15"/>
  <c r="I36" i="15"/>
  <c r="H36" i="15"/>
  <c r="G36" i="15"/>
  <c r="F36" i="15"/>
  <c r="E36" i="15"/>
  <c r="D36" i="15"/>
  <c r="C36" i="15"/>
  <c r="B36" i="15"/>
  <c r="R35" i="15"/>
  <c r="Q35" i="15"/>
  <c r="O35" i="15"/>
  <c r="L35" i="15"/>
  <c r="K35" i="15"/>
  <c r="J35" i="15"/>
  <c r="I35" i="15"/>
  <c r="H35" i="15"/>
  <c r="G35" i="15"/>
  <c r="F35" i="15"/>
  <c r="E35" i="15"/>
  <c r="C35" i="15"/>
  <c r="B35" i="15"/>
  <c r="R34" i="15"/>
  <c r="Q34" i="15"/>
  <c r="O34" i="15"/>
  <c r="M34" i="15"/>
  <c r="L34" i="15"/>
  <c r="K34" i="15"/>
  <c r="J34" i="15"/>
  <c r="I34" i="15"/>
  <c r="H34" i="15"/>
  <c r="G34" i="15"/>
  <c r="F34" i="15"/>
  <c r="E34" i="15"/>
  <c r="C34" i="15"/>
  <c r="B34" i="15"/>
  <c r="R33" i="15"/>
  <c r="Q33" i="15"/>
  <c r="O33" i="15"/>
  <c r="N33" i="15"/>
  <c r="P33" i="15" s="1"/>
  <c r="M33" i="15"/>
  <c r="L33" i="15"/>
  <c r="K33" i="15"/>
  <c r="J33" i="15"/>
  <c r="I33" i="15"/>
  <c r="H33" i="15"/>
  <c r="G33" i="15"/>
  <c r="F33" i="15"/>
  <c r="E33" i="15"/>
  <c r="D33" i="15"/>
  <c r="C33" i="15"/>
  <c r="B33" i="15"/>
  <c r="R32" i="15"/>
  <c r="Q32" i="15"/>
  <c r="O32" i="15"/>
  <c r="N32" i="15"/>
  <c r="P32" i="15" s="1"/>
  <c r="M32" i="15"/>
  <c r="L32" i="15"/>
  <c r="K32" i="15"/>
  <c r="J32" i="15"/>
  <c r="I32" i="15"/>
  <c r="H32" i="15"/>
  <c r="G32" i="15"/>
  <c r="F32" i="15"/>
  <c r="E32" i="15"/>
  <c r="D32" i="15"/>
  <c r="C32" i="15"/>
  <c r="B32" i="15"/>
  <c r="R31" i="15"/>
  <c r="N31" i="15" s="1"/>
  <c r="P31" i="15" s="1"/>
  <c r="Q31" i="15"/>
  <c r="O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R30" i="15"/>
  <c r="Q30" i="15"/>
  <c r="O30" i="15"/>
  <c r="M30" i="15"/>
  <c r="L30" i="15"/>
  <c r="K30" i="15"/>
  <c r="J30" i="15"/>
  <c r="I30" i="15"/>
  <c r="H30" i="15"/>
  <c r="G30" i="15"/>
  <c r="F30" i="15"/>
  <c r="E30" i="15"/>
  <c r="C30" i="15"/>
  <c r="B30" i="15"/>
  <c r="R29" i="15"/>
  <c r="Q29" i="15"/>
  <c r="O29" i="15"/>
  <c r="N29" i="15"/>
  <c r="P29" i="15" s="1"/>
  <c r="M29" i="15"/>
  <c r="L29" i="15"/>
  <c r="K29" i="15"/>
  <c r="J29" i="15"/>
  <c r="I29" i="15"/>
  <c r="H29" i="15"/>
  <c r="G29" i="15"/>
  <c r="F29" i="15"/>
  <c r="E29" i="15"/>
  <c r="D29" i="15"/>
  <c r="C29" i="15"/>
  <c r="B29" i="15"/>
  <c r="R28" i="15"/>
  <c r="Q28" i="15"/>
  <c r="O28" i="15"/>
  <c r="M28" i="15"/>
  <c r="L28" i="15"/>
  <c r="K28" i="15"/>
  <c r="J28" i="15"/>
  <c r="I28" i="15"/>
  <c r="H28" i="15"/>
  <c r="G28" i="15"/>
  <c r="F28" i="15"/>
  <c r="E28" i="15"/>
  <c r="C28" i="15"/>
  <c r="B28" i="15"/>
  <c r="R27" i="15"/>
  <c r="Q27" i="15"/>
  <c r="O27" i="15"/>
  <c r="L27" i="15"/>
  <c r="J27" i="15"/>
  <c r="I27" i="15"/>
  <c r="K27" i="15" s="1"/>
  <c r="H27" i="15"/>
  <c r="G27" i="15"/>
  <c r="F27" i="15"/>
  <c r="E27" i="15"/>
  <c r="C27" i="15"/>
  <c r="B27" i="15"/>
  <c r="R26" i="15"/>
  <c r="Q26" i="15"/>
  <c r="O26" i="15"/>
  <c r="M26" i="15"/>
  <c r="L26" i="15"/>
  <c r="K26" i="15"/>
  <c r="J26" i="15"/>
  <c r="I26" i="15"/>
  <c r="H26" i="15"/>
  <c r="G26" i="15"/>
  <c r="F26" i="15"/>
  <c r="E26" i="15"/>
  <c r="C26" i="15"/>
  <c r="B26" i="15"/>
  <c r="R25" i="15"/>
  <c r="N25" i="15" s="1"/>
  <c r="P25" i="15" s="1"/>
  <c r="Q25" i="15"/>
  <c r="O25" i="15"/>
  <c r="M25" i="15"/>
  <c r="L25" i="15"/>
  <c r="K25" i="15"/>
  <c r="J25" i="15"/>
  <c r="I25" i="15"/>
  <c r="H25" i="15"/>
  <c r="G25" i="15"/>
  <c r="F25" i="15"/>
  <c r="E25" i="15"/>
  <c r="D25" i="15"/>
  <c r="C25" i="15"/>
  <c r="B25" i="15"/>
  <c r="R24" i="15"/>
  <c r="Q24" i="15"/>
  <c r="O24" i="15"/>
  <c r="N24" i="15"/>
  <c r="P24" i="15" s="1"/>
  <c r="M24" i="15"/>
  <c r="L24" i="15"/>
  <c r="K24" i="15"/>
  <c r="J24" i="15"/>
  <c r="I24" i="15"/>
  <c r="H24" i="15"/>
  <c r="G24" i="15"/>
  <c r="F24" i="15"/>
  <c r="E24" i="15"/>
  <c r="D24" i="15"/>
  <c r="C24" i="15"/>
  <c r="B24" i="15"/>
  <c r="R23" i="15"/>
  <c r="Q23" i="15"/>
  <c r="O23" i="15"/>
  <c r="M23" i="15"/>
  <c r="L23" i="15"/>
  <c r="J23" i="15"/>
  <c r="I23" i="15"/>
  <c r="K23" i="15" s="1"/>
  <c r="H23" i="15"/>
  <c r="G23" i="15"/>
  <c r="F23" i="15"/>
  <c r="E23" i="15"/>
  <c r="C23" i="15"/>
  <c r="B23" i="15"/>
  <c r="R22" i="15"/>
  <c r="Q22" i="15"/>
  <c r="O22" i="15"/>
  <c r="L22" i="15"/>
  <c r="J22" i="15"/>
  <c r="I22" i="15"/>
  <c r="K22" i="15" s="1"/>
  <c r="H22" i="15"/>
  <c r="G22" i="15"/>
  <c r="F22" i="15"/>
  <c r="E22" i="15"/>
  <c r="C22" i="15"/>
  <c r="B22" i="15"/>
  <c r="R21" i="15"/>
  <c r="Q21" i="15"/>
  <c r="O21" i="15"/>
  <c r="N21" i="15"/>
  <c r="P21" i="15" s="1"/>
  <c r="M21" i="15"/>
  <c r="L21" i="15"/>
  <c r="K21" i="15"/>
  <c r="J21" i="15"/>
  <c r="I21" i="15"/>
  <c r="H21" i="15"/>
  <c r="G21" i="15"/>
  <c r="F21" i="15"/>
  <c r="E21" i="15"/>
  <c r="D21" i="15"/>
  <c r="C21" i="15"/>
  <c r="B21" i="15"/>
  <c r="R20" i="15"/>
  <c r="Q20" i="15"/>
  <c r="O20" i="15"/>
  <c r="M20" i="15"/>
  <c r="L20" i="15"/>
  <c r="J20" i="15"/>
  <c r="I20" i="15"/>
  <c r="K20" i="15" s="1"/>
  <c r="H20" i="15"/>
  <c r="G20" i="15"/>
  <c r="F20" i="15"/>
  <c r="E20" i="15"/>
  <c r="C20" i="15"/>
  <c r="B20" i="15"/>
  <c r="R19" i="15"/>
  <c r="Q19" i="15"/>
  <c r="O19" i="15"/>
  <c r="M19" i="15"/>
  <c r="L19" i="15"/>
  <c r="K19" i="15"/>
  <c r="J19" i="15"/>
  <c r="I19" i="15"/>
  <c r="H19" i="15"/>
  <c r="G19" i="15"/>
  <c r="F19" i="15"/>
  <c r="E19" i="15"/>
  <c r="C19" i="15"/>
  <c r="B19" i="15"/>
  <c r="R18" i="15"/>
  <c r="Q18" i="15"/>
  <c r="O18" i="15"/>
  <c r="N18" i="15"/>
  <c r="P18" i="15" s="1"/>
  <c r="M18" i="15"/>
  <c r="L18" i="15"/>
  <c r="K18" i="15"/>
  <c r="J18" i="15"/>
  <c r="I18" i="15"/>
  <c r="H18" i="15"/>
  <c r="G18" i="15"/>
  <c r="F18" i="15"/>
  <c r="E18" i="15"/>
  <c r="D18" i="15"/>
  <c r="C18" i="15"/>
  <c r="B18" i="15"/>
  <c r="R17" i="15"/>
  <c r="Q17" i="15"/>
  <c r="O17" i="15"/>
  <c r="N17" i="15"/>
  <c r="P17" i="15" s="1"/>
  <c r="M17" i="15"/>
  <c r="L17" i="15"/>
  <c r="K17" i="15"/>
  <c r="J17" i="15"/>
  <c r="I17" i="15"/>
  <c r="H17" i="15"/>
  <c r="G17" i="15"/>
  <c r="F17" i="15"/>
  <c r="E17" i="15"/>
  <c r="D17" i="15"/>
  <c r="C17" i="15"/>
  <c r="B17" i="15"/>
  <c r="R16" i="15"/>
  <c r="Q16" i="15"/>
  <c r="O16" i="15"/>
  <c r="N16" i="15"/>
  <c r="P16" i="15" s="1"/>
  <c r="M16" i="15"/>
  <c r="L16" i="15"/>
  <c r="K16" i="15"/>
  <c r="J16" i="15"/>
  <c r="I16" i="15"/>
  <c r="H16" i="15"/>
  <c r="G16" i="15"/>
  <c r="F16" i="15"/>
  <c r="E16" i="15"/>
  <c r="D16" i="15"/>
  <c r="C16" i="15"/>
  <c r="B16" i="15"/>
  <c r="R15" i="15"/>
  <c r="Q15" i="15"/>
  <c r="O15" i="15"/>
  <c r="M15" i="15"/>
  <c r="L15" i="15"/>
  <c r="J15" i="15"/>
  <c r="I15" i="15"/>
  <c r="K15" i="15" s="1"/>
  <c r="H15" i="15"/>
  <c r="G15" i="15"/>
  <c r="F15" i="15"/>
  <c r="E15" i="15"/>
  <c r="C15" i="15"/>
  <c r="B15" i="15"/>
  <c r="R14" i="15"/>
  <c r="Q14" i="15"/>
  <c r="O14" i="15"/>
  <c r="M14" i="15"/>
  <c r="L14" i="15"/>
  <c r="K14" i="15"/>
  <c r="J14" i="15"/>
  <c r="I14" i="15"/>
  <c r="H14" i="15"/>
  <c r="G14" i="15"/>
  <c r="F14" i="15"/>
  <c r="E14" i="15"/>
  <c r="C14" i="15"/>
  <c r="B14" i="15"/>
  <c r="R13" i="15"/>
  <c r="Q13" i="15"/>
  <c r="O13" i="15"/>
  <c r="N13" i="15"/>
  <c r="P13" i="15" s="1"/>
  <c r="M13" i="15"/>
  <c r="L13" i="15"/>
  <c r="K13" i="15"/>
  <c r="J13" i="15"/>
  <c r="I13" i="15"/>
  <c r="H13" i="15"/>
  <c r="G13" i="15"/>
  <c r="F13" i="15"/>
  <c r="E13" i="15"/>
  <c r="D13" i="15"/>
  <c r="C13" i="15"/>
  <c r="B13" i="15"/>
  <c r="R12" i="15"/>
  <c r="Q12" i="15"/>
  <c r="O12" i="15"/>
  <c r="N12" i="15"/>
  <c r="P12" i="15" s="1"/>
  <c r="M12" i="15"/>
  <c r="L12" i="15"/>
  <c r="K12" i="15"/>
  <c r="J12" i="15"/>
  <c r="I12" i="15"/>
  <c r="H12" i="15"/>
  <c r="G12" i="15"/>
  <c r="F12" i="15"/>
  <c r="E12" i="15"/>
  <c r="D12" i="15"/>
  <c r="C12" i="15"/>
  <c r="B12" i="15"/>
  <c r="R11" i="15"/>
  <c r="Q11" i="15"/>
  <c r="O11" i="15"/>
  <c r="N11" i="15"/>
  <c r="P11" i="15" s="1"/>
  <c r="M11" i="15"/>
  <c r="L11" i="15"/>
  <c r="K11" i="15"/>
  <c r="J11" i="15"/>
  <c r="I11" i="15"/>
  <c r="H11" i="15"/>
  <c r="G11" i="15"/>
  <c r="F11" i="15"/>
  <c r="E11" i="15"/>
  <c r="D11" i="15"/>
  <c r="C11" i="15"/>
  <c r="B11" i="15"/>
  <c r="R10" i="15"/>
  <c r="Q10" i="15"/>
  <c r="O10" i="15"/>
  <c r="M10" i="15"/>
  <c r="L10" i="15"/>
  <c r="K10" i="15"/>
  <c r="J10" i="15"/>
  <c r="I10" i="15"/>
  <c r="H10" i="15"/>
  <c r="G10" i="15"/>
  <c r="F10" i="15"/>
  <c r="E10" i="15"/>
  <c r="C10" i="15"/>
  <c r="B10" i="15"/>
  <c r="R9" i="15"/>
  <c r="Q9" i="15"/>
  <c r="O9" i="15"/>
  <c r="N9" i="15"/>
  <c r="P9" i="15" s="1"/>
  <c r="M9" i="15"/>
  <c r="L9" i="15"/>
  <c r="K9" i="15"/>
  <c r="J9" i="15"/>
  <c r="I9" i="15"/>
  <c r="H9" i="15"/>
  <c r="G9" i="15"/>
  <c r="F9" i="15"/>
  <c r="E9" i="15"/>
  <c r="D9" i="15"/>
  <c r="C9" i="15"/>
  <c r="B9" i="15"/>
  <c r="R8" i="15"/>
  <c r="Q8" i="15"/>
  <c r="O8" i="15"/>
  <c r="N8" i="15"/>
  <c r="P8" i="15" s="1"/>
  <c r="M8" i="15"/>
  <c r="L8" i="15"/>
  <c r="K8" i="15"/>
  <c r="J8" i="15"/>
  <c r="I8" i="15"/>
  <c r="H8" i="15"/>
  <c r="G8" i="15"/>
  <c r="F8" i="15"/>
  <c r="E8" i="15"/>
  <c r="D8" i="15"/>
  <c r="C8" i="15"/>
  <c r="B8" i="15"/>
  <c r="R7" i="15"/>
  <c r="Q7" i="15"/>
  <c r="O7" i="15"/>
  <c r="N7" i="15"/>
  <c r="P7" i="15" s="1"/>
  <c r="M7" i="15"/>
  <c r="L7" i="15"/>
  <c r="K7" i="15"/>
  <c r="J7" i="15"/>
  <c r="I7" i="15"/>
  <c r="H7" i="15"/>
  <c r="G7" i="15"/>
  <c r="F7" i="15"/>
  <c r="E7" i="15"/>
  <c r="D7" i="15"/>
  <c r="C7" i="15"/>
  <c r="B7" i="15"/>
  <c r="R6" i="15"/>
  <c r="Q6" i="15"/>
  <c r="O6" i="15"/>
  <c r="M6" i="15"/>
  <c r="L6" i="15"/>
  <c r="K6" i="15"/>
  <c r="J6" i="15"/>
  <c r="I6" i="15"/>
  <c r="H6" i="15"/>
  <c r="G6" i="15"/>
  <c r="F6" i="15"/>
  <c r="E6" i="15"/>
  <c r="C6" i="15"/>
  <c r="B6" i="15"/>
  <c r="R5" i="15"/>
  <c r="Q5" i="15"/>
  <c r="O5" i="15"/>
  <c r="M5" i="15"/>
  <c r="L5" i="15"/>
  <c r="J5" i="15"/>
  <c r="I5" i="15"/>
  <c r="K5" i="15" s="1"/>
  <c r="H5" i="15"/>
  <c r="G5" i="15"/>
  <c r="F5" i="15"/>
  <c r="E5" i="15"/>
  <c r="C5" i="15"/>
  <c r="D5" i="15" s="1"/>
  <c r="B5" i="15"/>
  <c r="M6" i="13"/>
  <c r="K6" i="13"/>
  <c r="I6" i="13"/>
  <c r="J4" i="13"/>
  <c r="N15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A15" i="10"/>
  <c r="N14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A14" i="10"/>
  <c r="N13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A13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A12" i="10"/>
  <c r="N11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A11" i="10"/>
  <c r="C5" i="5"/>
  <c r="B5" i="5"/>
  <c r="A5" i="5"/>
  <c r="N5" i="15" l="1"/>
  <c r="P5" i="15" s="1"/>
  <c r="O4" i="25"/>
  <c r="C4" i="25"/>
  <c r="Q4" i="25" s="1"/>
  <c r="W3" i="20"/>
  <c r="P4" i="21"/>
  <c r="I4" i="21"/>
  <c r="I4" i="25"/>
  <c r="X3" i="20"/>
  <c r="Y3" i="20" s="1"/>
  <c r="AA3" i="20"/>
  <c r="J4" i="21" s="1"/>
  <c r="C22" i="25"/>
  <c r="Q22" i="25" s="1"/>
  <c r="O22" i="25"/>
  <c r="P22" i="21"/>
  <c r="W21" i="20"/>
  <c r="I22" i="25"/>
  <c r="I22" i="21"/>
  <c r="AA21" i="20"/>
  <c r="J22" i="21" s="1"/>
  <c r="X21" i="20"/>
  <c r="Y21" i="20" s="1"/>
  <c r="O21" i="25"/>
  <c r="C21" i="25"/>
  <c r="Q21" i="25" s="1"/>
  <c r="W20" i="20"/>
  <c r="P21" i="21"/>
  <c r="AA20" i="20"/>
  <c r="J21" i="21" s="1"/>
  <c r="I21" i="21"/>
  <c r="I21" i="25"/>
  <c r="M22" i="15"/>
  <c r="X20" i="20"/>
  <c r="Y20" i="20" s="1"/>
  <c r="N23" i="15"/>
  <c r="P23" i="15" s="1"/>
  <c r="D23" i="15"/>
  <c r="D22" i="15"/>
  <c r="N22" i="15"/>
  <c r="P22" i="15" s="1"/>
  <c r="O19" i="25"/>
  <c r="C19" i="25"/>
  <c r="Q19" i="25" s="1"/>
  <c r="P19" i="21"/>
  <c r="W18" i="20"/>
  <c r="I19" i="25"/>
  <c r="X18" i="20"/>
  <c r="Y18" i="20" s="1"/>
  <c r="I19" i="21"/>
  <c r="AA18" i="20"/>
  <c r="J19" i="21" s="1"/>
  <c r="N20" i="15"/>
  <c r="P20" i="15" s="1"/>
  <c r="D20" i="15"/>
  <c r="O437" i="25"/>
  <c r="P437" i="21"/>
  <c r="W436" i="20"/>
  <c r="I437" i="21"/>
  <c r="X436" i="20"/>
  <c r="Y436" i="20" s="1"/>
  <c r="AA436" i="20"/>
  <c r="J437" i="21" s="1"/>
  <c r="D438" i="15"/>
  <c r="N438" i="15"/>
  <c r="P438" i="15" s="1"/>
  <c r="O434" i="25"/>
  <c r="P434" i="21"/>
  <c r="W433" i="20"/>
  <c r="I434" i="21"/>
  <c r="X433" i="20"/>
  <c r="Y433" i="20" s="1"/>
  <c r="AA433" i="20"/>
  <c r="J434" i="21" s="1"/>
  <c r="N435" i="15"/>
  <c r="P435" i="15" s="1"/>
  <c r="D435" i="15"/>
  <c r="O432" i="25"/>
  <c r="P432" i="21"/>
  <c r="W431" i="20"/>
  <c r="I432" i="21"/>
  <c r="X431" i="20"/>
  <c r="Y431" i="20" s="1"/>
  <c r="AA431" i="20"/>
  <c r="J432" i="21" s="1"/>
  <c r="D433" i="15"/>
  <c r="N433" i="15"/>
  <c r="P433" i="15" s="1"/>
  <c r="O429" i="25"/>
  <c r="P429" i="21"/>
  <c r="W428" i="20"/>
  <c r="X428" i="20"/>
  <c r="Y428" i="20" s="1"/>
  <c r="I429" i="21"/>
  <c r="AA428" i="20"/>
  <c r="J429" i="21" s="1"/>
  <c r="D430" i="15"/>
  <c r="N430" i="15"/>
  <c r="P430" i="15" s="1"/>
  <c r="O428" i="25"/>
  <c r="P428" i="21"/>
  <c r="W427" i="20"/>
  <c r="I428" i="21"/>
  <c r="X427" i="20"/>
  <c r="Y427" i="20" s="1"/>
  <c r="AA427" i="20"/>
  <c r="J428" i="21" s="1"/>
  <c r="D429" i="15"/>
  <c r="N429" i="15"/>
  <c r="P429" i="15" s="1"/>
  <c r="O427" i="25"/>
  <c r="P427" i="21"/>
  <c r="C428" i="15"/>
  <c r="W426" i="20"/>
  <c r="I427" i="21"/>
  <c r="AA426" i="20"/>
  <c r="J427" i="21" s="1"/>
  <c r="X426" i="20"/>
  <c r="Y426" i="20" s="1"/>
  <c r="O423" i="25"/>
  <c r="P423" i="21"/>
  <c r="W422" i="20"/>
  <c r="X422" i="20"/>
  <c r="Y422" i="20" s="1"/>
  <c r="I423" i="21"/>
  <c r="AA422" i="20"/>
  <c r="J423" i="21" s="1"/>
  <c r="N424" i="15"/>
  <c r="P424" i="15" s="1"/>
  <c r="D424" i="15"/>
  <c r="O416" i="25"/>
  <c r="P416" i="21"/>
  <c r="W415" i="20"/>
  <c r="I416" i="21"/>
  <c r="AA415" i="20"/>
  <c r="J416" i="21" s="1"/>
  <c r="X415" i="20"/>
  <c r="Y415" i="20" s="1"/>
  <c r="D417" i="15"/>
  <c r="N417" i="15"/>
  <c r="P417" i="15" s="1"/>
  <c r="O411" i="25"/>
  <c r="W410" i="20"/>
  <c r="P411" i="21"/>
  <c r="I411" i="21"/>
  <c r="X410" i="20"/>
  <c r="Y410" i="20" s="1"/>
  <c r="AA410" i="20"/>
  <c r="J411" i="21" s="1"/>
  <c r="D412" i="15"/>
  <c r="N412" i="15"/>
  <c r="P412" i="15" s="1"/>
  <c r="O409" i="25"/>
  <c r="W408" i="20"/>
  <c r="P409" i="21"/>
  <c r="I409" i="21"/>
  <c r="X408" i="20"/>
  <c r="Y408" i="20" s="1"/>
  <c r="AA408" i="20"/>
  <c r="J409" i="21" s="1"/>
  <c r="N410" i="15"/>
  <c r="P410" i="15" s="1"/>
  <c r="D410" i="15"/>
  <c r="C401" i="25"/>
  <c r="Q401" i="25" s="1"/>
  <c r="O401" i="25"/>
  <c r="P401" i="21"/>
  <c r="W400" i="20"/>
  <c r="I401" i="25"/>
  <c r="I401" i="21"/>
  <c r="X400" i="20"/>
  <c r="Y400" i="20" s="1"/>
  <c r="AA400" i="20"/>
  <c r="J401" i="21" s="1"/>
  <c r="D402" i="15"/>
  <c r="N402" i="15"/>
  <c r="P402" i="15" s="1"/>
  <c r="C399" i="25"/>
  <c r="Q399" i="25" s="1"/>
  <c r="O399" i="25"/>
  <c r="P399" i="21"/>
  <c r="W398" i="20"/>
  <c r="I399" i="21"/>
  <c r="I399" i="25"/>
  <c r="M400" i="15"/>
  <c r="X398" i="20"/>
  <c r="Y398" i="20" s="1"/>
  <c r="AA398" i="20"/>
  <c r="J399" i="21" s="1"/>
  <c r="D400" i="15"/>
  <c r="N400" i="15"/>
  <c r="P400" i="15" s="1"/>
  <c r="C393" i="25"/>
  <c r="Q393" i="25" s="1"/>
  <c r="O393" i="25"/>
  <c r="P393" i="21"/>
  <c r="W392" i="20"/>
  <c r="I393" i="25"/>
  <c r="I393" i="21"/>
  <c r="AA392" i="20"/>
  <c r="J393" i="21" s="1"/>
  <c r="X392" i="20"/>
  <c r="Y392" i="20" s="1"/>
  <c r="D394" i="15"/>
  <c r="N394" i="15"/>
  <c r="P394" i="15" s="1"/>
  <c r="C385" i="25"/>
  <c r="Q385" i="25" s="1"/>
  <c r="O385" i="25"/>
  <c r="P385" i="21"/>
  <c r="W384" i="20"/>
  <c r="I385" i="25"/>
  <c r="M386" i="15"/>
  <c r="X384" i="20"/>
  <c r="Y384" i="20" s="1"/>
  <c r="AA384" i="20"/>
  <c r="J385" i="21" s="1"/>
  <c r="I385" i="21"/>
  <c r="N386" i="15"/>
  <c r="P386" i="15" s="1"/>
  <c r="D386" i="15"/>
  <c r="C382" i="25"/>
  <c r="Q382" i="25" s="1"/>
  <c r="O382" i="25"/>
  <c r="P382" i="21"/>
  <c r="W381" i="20"/>
  <c r="I382" i="25"/>
  <c r="I382" i="21"/>
  <c r="AA381" i="20"/>
  <c r="J382" i="21" s="1"/>
  <c r="X381" i="20"/>
  <c r="Y381" i="20" s="1"/>
  <c r="N383" i="15"/>
  <c r="P383" i="15" s="1"/>
  <c r="D383" i="15"/>
  <c r="O377" i="25"/>
  <c r="W376" i="20"/>
  <c r="P377" i="21"/>
  <c r="I377" i="21"/>
  <c r="X376" i="20"/>
  <c r="Y376" i="20" s="1"/>
  <c r="AA376" i="20"/>
  <c r="J377" i="21" s="1"/>
  <c r="N378" i="15"/>
  <c r="P378" i="15" s="1"/>
  <c r="D378" i="15"/>
  <c r="C367" i="25"/>
  <c r="Q367" i="25" s="1"/>
  <c r="O367" i="25"/>
  <c r="P367" i="21"/>
  <c r="W366" i="20"/>
  <c r="I367" i="25"/>
  <c r="I367" i="21"/>
  <c r="AA366" i="20"/>
  <c r="J367" i="21" s="1"/>
  <c r="X366" i="20"/>
  <c r="Y366" i="20" s="1"/>
  <c r="D368" i="15"/>
  <c r="N368" i="15"/>
  <c r="P368" i="15" s="1"/>
  <c r="C352" i="25"/>
  <c r="Q352" i="25" s="1"/>
  <c r="O352" i="25"/>
  <c r="P352" i="21"/>
  <c r="W351" i="20"/>
  <c r="I352" i="25"/>
  <c r="I352" i="21"/>
  <c r="X351" i="20"/>
  <c r="Y351" i="20" s="1"/>
  <c r="AA351" i="20"/>
  <c r="J352" i="21" s="1"/>
  <c r="D353" i="15"/>
  <c r="N353" i="15"/>
  <c r="P353" i="15" s="1"/>
  <c r="C349" i="25"/>
  <c r="Q349" i="25" s="1"/>
  <c r="O349" i="25"/>
  <c r="P349" i="21"/>
  <c r="W348" i="20"/>
  <c r="I349" i="25"/>
  <c r="I349" i="21"/>
  <c r="AA348" i="20"/>
  <c r="J349" i="21" s="1"/>
  <c r="X348" i="20"/>
  <c r="Y348" i="20" s="1"/>
  <c r="D350" i="15"/>
  <c r="N350" i="15"/>
  <c r="P350" i="15" s="1"/>
  <c r="C347" i="25"/>
  <c r="Q347" i="25" s="1"/>
  <c r="O347" i="25"/>
  <c r="W346" i="20"/>
  <c r="P347" i="21"/>
  <c r="I347" i="25"/>
  <c r="I347" i="21"/>
  <c r="X346" i="20"/>
  <c r="Y346" i="20" s="1"/>
  <c r="AA346" i="20"/>
  <c r="J347" i="21" s="1"/>
  <c r="D348" i="15"/>
  <c r="N348" i="15"/>
  <c r="P348" i="15" s="1"/>
  <c r="C345" i="25"/>
  <c r="Q345" i="25" s="1"/>
  <c r="O345" i="25"/>
  <c r="P345" i="21"/>
  <c r="W344" i="20"/>
  <c r="I345" i="25"/>
  <c r="X344" i="20"/>
  <c r="Y344" i="20" s="1"/>
  <c r="AA344" i="20"/>
  <c r="J345" i="21" s="1"/>
  <c r="I345" i="21"/>
  <c r="N346" i="15"/>
  <c r="P346" i="15" s="1"/>
  <c r="D346" i="15"/>
  <c r="C338" i="25"/>
  <c r="Q338" i="25" s="1"/>
  <c r="W337" i="20"/>
  <c r="O338" i="25"/>
  <c r="P338" i="21"/>
  <c r="I338" i="25"/>
  <c r="I338" i="21"/>
  <c r="AA337" i="20"/>
  <c r="J338" i="21" s="1"/>
  <c r="X337" i="20"/>
  <c r="Y337" i="20" s="1"/>
  <c r="N339" i="15"/>
  <c r="P339" i="15" s="1"/>
  <c r="D339" i="15"/>
  <c r="O337" i="25"/>
  <c r="C337" i="25"/>
  <c r="Q337" i="25" s="1"/>
  <c r="P337" i="21"/>
  <c r="W336" i="20"/>
  <c r="I337" i="25"/>
  <c r="I337" i="21"/>
  <c r="X336" i="20"/>
  <c r="Y336" i="20" s="1"/>
  <c r="AA336" i="20"/>
  <c r="J337" i="21" s="1"/>
  <c r="N338" i="15"/>
  <c r="P338" i="15" s="1"/>
  <c r="D338" i="15"/>
  <c r="C334" i="25"/>
  <c r="Q334" i="25" s="1"/>
  <c r="O334" i="25"/>
  <c r="W333" i="20"/>
  <c r="P334" i="21"/>
  <c r="I334" i="25"/>
  <c r="X333" i="20"/>
  <c r="Y333" i="20" s="1"/>
  <c r="I334" i="21"/>
  <c r="AA333" i="20"/>
  <c r="J334" i="21" s="1"/>
  <c r="D335" i="15"/>
  <c r="N335" i="15"/>
  <c r="P335" i="15" s="1"/>
  <c r="C333" i="25"/>
  <c r="Q333" i="25" s="1"/>
  <c r="O333" i="25"/>
  <c r="W332" i="20"/>
  <c r="P333" i="21"/>
  <c r="I333" i="25"/>
  <c r="I333" i="21"/>
  <c r="AA332" i="20"/>
  <c r="J333" i="21" s="1"/>
  <c r="X332" i="20"/>
  <c r="Y332" i="20" s="1"/>
  <c r="D334" i="15"/>
  <c r="N334" i="15"/>
  <c r="P334" i="15" s="1"/>
  <c r="C332" i="25"/>
  <c r="Q332" i="25" s="1"/>
  <c r="O332" i="25"/>
  <c r="P332" i="21"/>
  <c r="W331" i="20"/>
  <c r="I332" i="25"/>
  <c r="I332" i="21"/>
  <c r="X331" i="20"/>
  <c r="Y331" i="20" s="1"/>
  <c r="AA331" i="20"/>
  <c r="J332" i="21" s="1"/>
  <c r="D333" i="15"/>
  <c r="N333" i="15"/>
  <c r="P333" i="15" s="1"/>
  <c r="C326" i="25"/>
  <c r="Q326" i="25" s="1"/>
  <c r="O326" i="25"/>
  <c r="P326" i="21"/>
  <c r="W325" i="20"/>
  <c r="I326" i="25"/>
  <c r="I326" i="21"/>
  <c r="X325" i="20"/>
  <c r="Y325" i="20" s="1"/>
  <c r="AA325" i="20"/>
  <c r="J326" i="21" s="1"/>
  <c r="D327" i="15"/>
  <c r="N327" i="15"/>
  <c r="P327" i="15" s="1"/>
  <c r="C320" i="25"/>
  <c r="Q320" i="25" s="1"/>
  <c r="O320" i="25"/>
  <c r="P320" i="21"/>
  <c r="W319" i="20"/>
  <c r="I320" i="25"/>
  <c r="I320" i="21"/>
  <c r="AA319" i="20"/>
  <c r="J320" i="21" s="1"/>
  <c r="X319" i="20"/>
  <c r="Y319" i="20" s="1"/>
  <c r="N321" i="15"/>
  <c r="P321" i="15" s="1"/>
  <c r="D321" i="15"/>
  <c r="C316" i="25"/>
  <c r="Q316" i="25" s="1"/>
  <c r="O316" i="25"/>
  <c r="P316" i="21"/>
  <c r="W315" i="20"/>
  <c r="I316" i="25"/>
  <c r="I316" i="21"/>
  <c r="AA315" i="20"/>
  <c r="J316" i="21" s="1"/>
  <c r="X315" i="20"/>
  <c r="Y315" i="20" s="1"/>
  <c r="N317" i="15"/>
  <c r="P317" i="15" s="1"/>
  <c r="C309" i="25"/>
  <c r="Q309" i="25" s="1"/>
  <c r="O309" i="25"/>
  <c r="P309" i="21"/>
  <c r="W308" i="20"/>
  <c r="I309" i="25"/>
  <c r="I309" i="21"/>
  <c r="X308" i="20"/>
  <c r="Y308" i="20" s="1"/>
  <c r="AA308" i="20"/>
  <c r="J309" i="21" s="1"/>
  <c r="D310" i="15"/>
  <c r="N310" i="15"/>
  <c r="P310" i="15" s="1"/>
  <c r="C308" i="25"/>
  <c r="Q308" i="25" s="1"/>
  <c r="O308" i="25"/>
  <c r="P308" i="21"/>
  <c r="W307" i="20"/>
  <c r="I308" i="25"/>
  <c r="X307" i="20"/>
  <c r="Y307" i="20" s="1"/>
  <c r="AA307" i="20"/>
  <c r="J308" i="21" s="1"/>
  <c r="I308" i="21"/>
  <c r="M309" i="15"/>
  <c r="D309" i="15"/>
  <c r="N309" i="15"/>
  <c r="P309" i="15" s="1"/>
  <c r="C305" i="25"/>
  <c r="Q305" i="25" s="1"/>
  <c r="O305" i="25"/>
  <c r="P305" i="21"/>
  <c r="W304" i="20"/>
  <c r="I305" i="25"/>
  <c r="AA304" i="20"/>
  <c r="J305" i="21" s="1"/>
  <c r="I305" i="21"/>
  <c r="X304" i="20"/>
  <c r="Y304" i="20" s="1"/>
  <c r="M306" i="15"/>
  <c r="D306" i="15"/>
  <c r="N306" i="15"/>
  <c r="P306" i="15" s="1"/>
  <c r="C303" i="25"/>
  <c r="Q303" i="25" s="1"/>
  <c r="O303" i="25"/>
  <c r="W302" i="20"/>
  <c r="P303" i="21"/>
  <c r="I303" i="25"/>
  <c r="I303" i="21"/>
  <c r="X302" i="20"/>
  <c r="Y302" i="20" s="1"/>
  <c r="AA302" i="20"/>
  <c r="J303" i="21" s="1"/>
  <c r="D304" i="15"/>
  <c r="N304" i="15"/>
  <c r="P304" i="15" s="1"/>
  <c r="C294" i="25"/>
  <c r="Q294" i="25" s="1"/>
  <c r="W293" i="20"/>
  <c r="O294" i="25"/>
  <c r="P294" i="21"/>
  <c r="I294" i="25"/>
  <c r="M295" i="15"/>
  <c r="I294" i="21"/>
  <c r="X293" i="20"/>
  <c r="Y293" i="20" s="1"/>
  <c r="AA293" i="20"/>
  <c r="J294" i="21" s="1"/>
  <c r="D295" i="15"/>
  <c r="N295" i="15"/>
  <c r="P295" i="15" s="1"/>
  <c r="C292" i="25"/>
  <c r="Q292" i="25" s="1"/>
  <c r="O292" i="25"/>
  <c r="P292" i="21"/>
  <c r="W291" i="20"/>
  <c r="I292" i="25"/>
  <c r="I292" i="21"/>
  <c r="AA291" i="20"/>
  <c r="J292" i="21" s="1"/>
  <c r="X291" i="20"/>
  <c r="Y291" i="20" s="1"/>
  <c r="N293" i="15"/>
  <c r="P293" i="15" s="1"/>
  <c r="D293" i="15"/>
  <c r="C291" i="25"/>
  <c r="Q291" i="25" s="1"/>
  <c r="O291" i="25"/>
  <c r="P291" i="21"/>
  <c r="W290" i="20"/>
  <c r="I291" i="21"/>
  <c r="M292" i="15"/>
  <c r="I291" i="25"/>
  <c r="X290" i="20"/>
  <c r="Y290" i="20" s="1"/>
  <c r="AA290" i="20"/>
  <c r="J291" i="21" s="1"/>
  <c r="N292" i="15"/>
  <c r="P292" i="15" s="1"/>
  <c r="D292" i="15"/>
  <c r="O286" i="25"/>
  <c r="C286" i="25"/>
  <c r="Q286" i="25" s="1"/>
  <c r="W285" i="20"/>
  <c r="P286" i="21"/>
  <c r="I286" i="25"/>
  <c r="I286" i="21"/>
  <c r="X285" i="20"/>
  <c r="Y285" i="20" s="1"/>
  <c r="AA285" i="20"/>
  <c r="J286" i="21" s="1"/>
  <c r="D287" i="15"/>
  <c r="N287" i="15"/>
  <c r="P287" i="15" s="1"/>
  <c r="C285" i="25"/>
  <c r="Q285" i="25" s="1"/>
  <c r="O285" i="25"/>
  <c r="P285" i="21"/>
  <c r="W284" i="20"/>
  <c r="I285" i="25"/>
  <c r="I285" i="21"/>
  <c r="X284" i="20"/>
  <c r="Y284" i="20" s="1"/>
  <c r="AA284" i="20"/>
  <c r="J285" i="21" s="1"/>
  <c r="N286" i="15"/>
  <c r="P286" i="15" s="1"/>
  <c r="D286" i="15"/>
  <c r="O284" i="25"/>
  <c r="C284" i="25"/>
  <c r="Q284" i="25" s="1"/>
  <c r="W283" i="20"/>
  <c r="P284" i="21"/>
  <c r="I284" i="25"/>
  <c r="M285" i="15"/>
  <c r="AA283" i="20"/>
  <c r="J284" i="21" s="1"/>
  <c r="I284" i="21"/>
  <c r="X283" i="20"/>
  <c r="Y283" i="20" s="1"/>
  <c r="N285" i="15"/>
  <c r="P285" i="15" s="1"/>
  <c r="D285" i="15"/>
  <c r="C283" i="25"/>
  <c r="Q283" i="25" s="1"/>
  <c r="O283" i="25"/>
  <c r="P283" i="21"/>
  <c r="W282" i="20"/>
  <c r="I283" i="25"/>
  <c r="I283" i="21"/>
  <c r="X282" i="20"/>
  <c r="Y282" i="20" s="1"/>
  <c r="AA282" i="20"/>
  <c r="J283" i="21" s="1"/>
  <c r="D284" i="15"/>
  <c r="N284" i="15"/>
  <c r="P284" i="15" s="1"/>
  <c r="C281" i="25"/>
  <c r="Q281" i="25" s="1"/>
  <c r="O281" i="25"/>
  <c r="P281" i="21"/>
  <c r="W280" i="20"/>
  <c r="I281" i="25"/>
  <c r="X280" i="20"/>
  <c r="Y280" i="20" s="1"/>
  <c r="I281" i="21"/>
  <c r="AA280" i="20"/>
  <c r="J281" i="21" s="1"/>
  <c r="D282" i="15"/>
  <c r="N282" i="15"/>
  <c r="P282" i="15" s="1"/>
  <c r="C280" i="25"/>
  <c r="Q280" i="25" s="1"/>
  <c r="O280" i="25"/>
  <c r="P280" i="21"/>
  <c r="W279" i="20"/>
  <c r="I280" i="25"/>
  <c r="I280" i="21"/>
  <c r="X279" i="20"/>
  <c r="Y279" i="20" s="1"/>
  <c r="AA279" i="20"/>
  <c r="J280" i="21" s="1"/>
  <c r="N281" i="15"/>
  <c r="P281" i="15" s="1"/>
  <c r="D281" i="15"/>
  <c r="O274" i="25"/>
  <c r="C274" i="25"/>
  <c r="Q274" i="25" s="1"/>
  <c r="P274" i="21"/>
  <c r="W273" i="20"/>
  <c r="I274" i="21"/>
  <c r="X273" i="20"/>
  <c r="Y273" i="20" s="1"/>
  <c r="I274" i="25"/>
  <c r="M275" i="15"/>
  <c r="AA273" i="20"/>
  <c r="J274" i="21" s="1"/>
  <c r="D275" i="15"/>
  <c r="N275" i="15"/>
  <c r="P275" i="15" s="1"/>
  <c r="W259" i="20"/>
  <c r="O260" i="25"/>
  <c r="C260" i="25"/>
  <c r="Q260" i="25" s="1"/>
  <c r="P260" i="21"/>
  <c r="I260" i="21"/>
  <c r="I260" i="25"/>
  <c r="AA259" i="20"/>
  <c r="J260" i="21" s="1"/>
  <c r="X259" i="20"/>
  <c r="Y259" i="20" s="1"/>
  <c r="N261" i="15"/>
  <c r="P261" i="15" s="1"/>
  <c r="D261" i="15"/>
  <c r="O258" i="25"/>
  <c r="C258" i="25"/>
  <c r="Q258" i="25" s="1"/>
  <c r="W257" i="20"/>
  <c r="P258" i="21"/>
  <c r="I258" i="25"/>
  <c r="X257" i="20"/>
  <c r="Y257" i="20" s="1"/>
  <c r="I258" i="21"/>
  <c r="AA257" i="20"/>
  <c r="J258" i="21" s="1"/>
  <c r="D259" i="15"/>
  <c r="N259" i="15"/>
  <c r="P259" i="15" s="1"/>
  <c r="C257" i="25"/>
  <c r="Q257" i="25" s="1"/>
  <c r="O257" i="25"/>
  <c r="P257" i="21"/>
  <c r="W256" i="20"/>
  <c r="I257" i="25"/>
  <c r="I257" i="21"/>
  <c r="AA256" i="20"/>
  <c r="J257" i="21" s="1"/>
  <c r="X256" i="20"/>
  <c r="Y256" i="20" s="1"/>
  <c r="N258" i="15"/>
  <c r="P258" i="15" s="1"/>
  <c r="D258" i="15"/>
  <c r="O242" i="25"/>
  <c r="C242" i="25"/>
  <c r="Q242" i="25" s="1"/>
  <c r="P242" i="21"/>
  <c r="W241" i="20"/>
  <c r="I242" i="25"/>
  <c r="I242" i="21"/>
  <c r="AA241" i="20"/>
  <c r="J242" i="21" s="1"/>
  <c r="X241" i="20"/>
  <c r="Y241" i="20" s="1"/>
  <c r="D243" i="15"/>
  <c r="N243" i="15"/>
  <c r="P243" i="15" s="1"/>
  <c r="O240" i="25"/>
  <c r="C240" i="25"/>
  <c r="Q240" i="25" s="1"/>
  <c r="P240" i="21"/>
  <c r="W239" i="20"/>
  <c r="I240" i="25"/>
  <c r="I240" i="21"/>
  <c r="AA239" i="20"/>
  <c r="J240" i="21" s="1"/>
  <c r="X239" i="20"/>
  <c r="Y239" i="20" s="1"/>
  <c r="D241" i="15"/>
  <c r="N241" i="15"/>
  <c r="P241" i="15" s="1"/>
  <c r="O227" i="25"/>
  <c r="C227" i="25"/>
  <c r="Q227" i="25" s="1"/>
  <c r="P227" i="21"/>
  <c r="W226" i="20"/>
  <c r="I227" i="25"/>
  <c r="X226" i="20"/>
  <c r="Y226" i="20" s="1"/>
  <c r="I227" i="21"/>
  <c r="N228" i="15"/>
  <c r="P228" i="15" s="1"/>
  <c r="D228" i="15"/>
  <c r="C220" i="25"/>
  <c r="Q220" i="25" s="1"/>
  <c r="O220" i="25"/>
  <c r="P220" i="21"/>
  <c r="W219" i="20"/>
  <c r="I220" i="25"/>
  <c r="I220" i="21"/>
  <c r="X219" i="20"/>
  <c r="Y219" i="20" s="1"/>
  <c r="AA219" i="20"/>
  <c r="J220" i="21" s="1"/>
  <c r="M221" i="15"/>
  <c r="N221" i="15"/>
  <c r="P221" i="15" s="1"/>
  <c r="D221" i="15"/>
  <c r="O214" i="25"/>
  <c r="C214" i="25"/>
  <c r="Q214" i="25" s="1"/>
  <c r="P214" i="21"/>
  <c r="W213" i="20"/>
  <c r="I214" i="25"/>
  <c r="I214" i="21"/>
  <c r="AA213" i="20"/>
  <c r="J214" i="21" s="1"/>
  <c r="X213" i="20"/>
  <c r="Y213" i="20" s="1"/>
  <c r="N215" i="15"/>
  <c r="P215" i="15" s="1"/>
  <c r="D215" i="15"/>
  <c r="O207" i="25"/>
  <c r="C207" i="25"/>
  <c r="Q207" i="25" s="1"/>
  <c r="P207" i="21"/>
  <c r="W206" i="20"/>
  <c r="I207" i="25"/>
  <c r="I207" i="21"/>
  <c r="X206" i="20"/>
  <c r="Y206" i="20" s="1"/>
  <c r="AA206" i="20"/>
  <c r="J207" i="21" s="1"/>
  <c r="N208" i="15"/>
  <c r="P208" i="15" s="1"/>
  <c r="D208" i="15"/>
  <c r="O196" i="25"/>
  <c r="C196" i="25"/>
  <c r="Q196" i="25" s="1"/>
  <c r="P196" i="21"/>
  <c r="W195" i="20"/>
  <c r="I196" i="21"/>
  <c r="I196" i="25"/>
  <c r="X195" i="20"/>
  <c r="Y195" i="20" s="1"/>
  <c r="AA195" i="20"/>
  <c r="J196" i="21" s="1"/>
  <c r="N197" i="15"/>
  <c r="P197" i="15" s="1"/>
  <c r="D197" i="15"/>
  <c r="C193" i="25"/>
  <c r="Q193" i="25" s="1"/>
  <c r="O193" i="25"/>
  <c r="P193" i="21"/>
  <c r="W192" i="20"/>
  <c r="X192" i="20"/>
  <c r="Y192" i="20" s="1"/>
  <c r="I193" i="21"/>
  <c r="I193" i="25"/>
  <c r="M194" i="15"/>
  <c r="AA192" i="20"/>
  <c r="J193" i="21" s="1"/>
  <c r="N194" i="15"/>
  <c r="P194" i="15" s="1"/>
  <c r="D194" i="15"/>
  <c r="O189" i="25"/>
  <c r="C189" i="25"/>
  <c r="Q189" i="25" s="1"/>
  <c r="P189" i="21"/>
  <c r="W188" i="20"/>
  <c r="I189" i="25"/>
  <c r="I189" i="21"/>
  <c r="X188" i="20"/>
  <c r="Y188" i="20" s="1"/>
  <c r="AA188" i="20"/>
  <c r="J189" i="21" s="1"/>
  <c r="D190" i="15"/>
  <c r="N190" i="15"/>
  <c r="P190" i="15" s="1"/>
  <c r="O187" i="25"/>
  <c r="C187" i="25"/>
  <c r="Q187" i="25" s="1"/>
  <c r="P187" i="21"/>
  <c r="W186" i="20"/>
  <c r="I187" i="25"/>
  <c r="X186" i="20"/>
  <c r="Y186" i="20" s="1"/>
  <c r="I187" i="21"/>
  <c r="AA186" i="20"/>
  <c r="J187" i="21" s="1"/>
  <c r="D188" i="15"/>
  <c r="N188" i="15"/>
  <c r="P188" i="15" s="1"/>
  <c r="O184" i="25"/>
  <c r="C184" i="25"/>
  <c r="Q184" i="25" s="1"/>
  <c r="P184" i="21"/>
  <c r="W183" i="20"/>
  <c r="I184" i="25"/>
  <c r="X183" i="20"/>
  <c r="Y183" i="20" s="1"/>
  <c r="I184" i="21"/>
  <c r="AA183" i="20"/>
  <c r="J184" i="21" s="1"/>
  <c r="N185" i="15"/>
  <c r="P185" i="15" s="1"/>
  <c r="D185" i="15"/>
  <c r="O182" i="25"/>
  <c r="C182" i="25"/>
  <c r="Q182" i="25" s="1"/>
  <c r="P182" i="21"/>
  <c r="W181" i="20"/>
  <c r="I182" i="25"/>
  <c r="M183" i="15"/>
  <c r="X181" i="20"/>
  <c r="Y181" i="20" s="1"/>
  <c r="AA181" i="20"/>
  <c r="J182" i="21" s="1"/>
  <c r="I182" i="21"/>
  <c r="N183" i="15"/>
  <c r="P183" i="15" s="1"/>
  <c r="D183" i="15"/>
  <c r="O179" i="25"/>
  <c r="C179" i="25"/>
  <c r="Q179" i="25" s="1"/>
  <c r="P179" i="21"/>
  <c r="W178" i="20"/>
  <c r="I179" i="25"/>
  <c r="I179" i="21"/>
  <c r="AA178" i="20"/>
  <c r="J179" i="21" s="1"/>
  <c r="X178" i="20"/>
  <c r="Y178" i="20" s="1"/>
  <c r="M180" i="15"/>
  <c r="D180" i="15"/>
  <c r="N180" i="15"/>
  <c r="P180" i="15" s="1"/>
  <c r="C176" i="25"/>
  <c r="Q176" i="25" s="1"/>
  <c r="O176" i="25"/>
  <c r="P176" i="21"/>
  <c r="W175" i="20"/>
  <c r="I176" i="25"/>
  <c r="I176" i="21"/>
  <c r="AA175" i="20"/>
  <c r="J176" i="21" s="1"/>
  <c r="X175" i="20"/>
  <c r="Y175" i="20" s="1"/>
  <c r="N177" i="15"/>
  <c r="P177" i="15" s="1"/>
  <c r="D177" i="15"/>
  <c r="C167" i="25"/>
  <c r="Q167" i="25" s="1"/>
  <c r="O167" i="25"/>
  <c r="P167" i="21"/>
  <c r="W166" i="20"/>
  <c r="I167" i="21"/>
  <c r="I167" i="25"/>
  <c r="X166" i="20"/>
  <c r="Y166" i="20" s="1"/>
  <c r="AA166" i="20"/>
  <c r="J167" i="21" s="1"/>
  <c r="N168" i="15"/>
  <c r="P168" i="15" s="1"/>
  <c r="D168" i="15"/>
  <c r="O163" i="25"/>
  <c r="C163" i="25"/>
  <c r="Q163" i="25" s="1"/>
  <c r="P163" i="21"/>
  <c r="W162" i="20"/>
  <c r="I163" i="25"/>
  <c r="I163" i="21"/>
  <c r="X162" i="20"/>
  <c r="Y162" i="20" s="1"/>
  <c r="AA162" i="20"/>
  <c r="J163" i="21" s="1"/>
  <c r="D164" i="15"/>
  <c r="N164" i="15"/>
  <c r="P164" i="15" s="1"/>
  <c r="O157" i="25"/>
  <c r="C157" i="25"/>
  <c r="Q157" i="25" s="1"/>
  <c r="W156" i="20"/>
  <c r="P157" i="21"/>
  <c r="X156" i="20"/>
  <c r="Y156" i="20" s="1"/>
  <c r="I157" i="25"/>
  <c r="I157" i="21"/>
  <c r="AA156" i="20"/>
  <c r="J157" i="21" s="1"/>
  <c r="D158" i="15"/>
  <c r="N158" i="15"/>
  <c r="P158" i="15" s="1"/>
  <c r="O144" i="25"/>
  <c r="C144" i="25"/>
  <c r="Q144" i="25" s="1"/>
  <c r="P144" i="21"/>
  <c r="W143" i="20"/>
  <c r="I144" i="25"/>
  <c r="X143" i="20"/>
  <c r="Y143" i="20" s="1"/>
  <c r="I144" i="21"/>
  <c r="AA143" i="20"/>
  <c r="J144" i="21" s="1"/>
  <c r="D145" i="15"/>
  <c r="N145" i="15"/>
  <c r="P145" i="15" s="1"/>
  <c r="W135" i="20"/>
  <c r="O136" i="25"/>
  <c r="C136" i="25"/>
  <c r="Q136" i="25" s="1"/>
  <c r="P136" i="21"/>
  <c r="X135" i="20"/>
  <c r="Y135" i="20" s="1"/>
  <c r="I136" i="25"/>
  <c r="I136" i="21"/>
  <c r="M137" i="15"/>
  <c r="AA135" i="20"/>
  <c r="J136" i="21" s="1"/>
  <c r="N137" i="15"/>
  <c r="P137" i="15" s="1"/>
  <c r="D137" i="15"/>
  <c r="C135" i="25"/>
  <c r="Q135" i="25" s="1"/>
  <c r="O135" i="25"/>
  <c r="P135" i="21"/>
  <c r="W134" i="20"/>
  <c r="I135" i="25"/>
  <c r="I135" i="21"/>
  <c r="X134" i="20"/>
  <c r="Y134" i="20" s="1"/>
  <c r="AA134" i="20"/>
  <c r="J135" i="21" s="1"/>
  <c r="N136" i="15"/>
  <c r="P136" i="15" s="1"/>
  <c r="D136" i="15"/>
  <c r="O132" i="25"/>
  <c r="C132" i="25"/>
  <c r="Q132" i="25" s="1"/>
  <c r="W131" i="20"/>
  <c r="P132" i="21"/>
  <c r="I132" i="25"/>
  <c r="I132" i="21"/>
  <c r="X131" i="20"/>
  <c r="Y131" i="20" s="1"/>
  <c r="AA131" i="20"/>
  <c r="J132" i="21" s="1"/>
  <c r="N133" i="15"/>
  <c r="P133" i="15" s="1"/>
  <c r="D133" i="15"/>
  <c r="C126" i="25"/>
  <c r="Q126" i="25" s="1"/>
  <c r="P126" i="21"/>
  <c r="O126" i="25"/>
  <c r="W125" i="20"/>
  <c r="X125" i="20"/>
  <c r="Y125" i="20" s="1"/>
  <c r="I126" i="25"/>
  <c r="I126" i="21"/>
  <c r="AA125" i="20"/>
  <c r="J126" i="21" s="1"/>
  <c r="M127" i="15"/>
  <c r="N127" i="15"/>
  <c r="P127" i="15" s="1"/>
  <c r="D127" i="15"/>
  <c r="P123" i="21"/>
  <c r="W122" i="20"/>
  <c r="O123" i="25"/>
  <c r="C123" i="25"/>
  <c r="Q123" i="25" s="1"/>
  <c r="I123" i="21"/>
  <c r="I123" i="25"/>
  <c r="X122" i="20"/>
  <c r="Y122" i="20" s="1"/>
  <c r="AA122" i="20"/>
  <c r="J123" i="21" s="1"/>
  <c r="N124" i="15"/>
  <c r="P124" i="15" s="1"/>
  <c r="D124" i="15"/>
  <c r="O118" i="25"/>
  <c r="C118" i="25"/>
  <c r="Q118" i="25" s="1"/>
  <c r="W117" i="20"/>
  <c r="P118" i="21"/>
  <c r="I118" i="25"/>
  <c r="I118" i="21"/>
  <c r="X117" i="20"/>
  <c r="Y117" i="20" s="1"/>
  <c r="AA117" i="20"/>
  <c r="J118" i="21" s="1"/>
  <c r="N119" i="15"/>
  <c r="P119" i="15" s="1"/>
  <c r="D119" i="15"/>
  <c r="C117" i="25"/>
  <c r="Q117" i="25" s="1"/>
  <c r="O117" i="25"/>
  <c r="W116" i="20"/>
  <c r="P117" i="21"/>
  <c r="I117" i="25"/>
  <c r="I117" i="21"/>
  <c r="X116" i="20"/>
  <c r="Y116" i="20" s="1"/>
  <c r="AA116" i="20"/>
  <c r="J117" i="21" s="1"/>
  <c r="D118" i="15"/>
  <c r="N118" i="15"/>
  <c r="P118" i="15" s="1"/>
  <c r="O116" i="25"/>
  <c r="C116" i="25"/>
  <c r="Q116" i="25" s="1"/>
  <c r="P116" i="21"/>
  <c r="W115" i="20"/>
  <c r="X115" i="20"/>
  <c r="Y115" i="20" s="1"/>
  <c r="AA115" i="20"/>
  <c r="J116" i="21" s="1"/>
  <c r="I116" i="21"/>
  <c r="I116" i="25"/>
  <c r="M117" i="15"/>
  <c r="N117" i="15"/>
  <c r="P117" i="15" s="1"/>
  <c r="D117" i="15"/>
  <c r="P114" i="21"/>
  <c r="C114" i="25"/>
  <c r="Q114" i="25" s="1"/>
  <c r="O114" i="25"/>
  <c r="W113" i="20"/>
  <c r="I114" i="21"/>
  <c r="I114" i="25"/>
  <c r="M115" i="15"/>
  <c r="X113" i="20"/>
  <c r="Y113" i="20" s="1"/>
  <c r="AA113" i="20"/>
  <c r="J114" i="21" s="1"/>
  <c r="D115" i="15"/>
  <c r="N115" i="15"/>
  <c r="P115" i="15" s="1"/>
  <c r="C107" i="25"/>
  <c r="Q107" i="25" s="1"/>
  <c r="O107" i="25"/>
  <c r="P107" i="21"/>
  <c r="W106" i="20"/>
  <c r="I107" i="25"/>
  <c r="I107" i="21"/>
  <c r="AA106" i="20"/>
  <c r="J107" i="21" s="1"/>
  <c r="X106" i="20"/>
  <c r="Y106" i="20" s="1"/>
  <c r="N108" i="15"/>
  <c r="P108" i="15" s="1"/>
  <c r="D108" i="15"/>
  <c r="W105" i="20"/>
  <c r="O106" i="25"/>
  <c r="C106" i="25"/>
  <c r="Q106" i="25" s="1"/>
  <c r="P106" i="21"/>
  <c r="I106" i="25"/>
  <c r="X105" i="20"/>
  <c r="Y105" i="20" s="1"/>
  <c r="I106" i="21"/>
  <c r="AA105" i="20"/>
  <c r="J106" i="21" s="1"/>
  <c r="N107" i="15"/>
  <c r="P107" i="15" s="1"/>
  <c r="D107" i="15"/>
  <c r="C97" i="25"/>
  <c r="Q97" i="25" s="1"/>
  <c r="W96" i="20"/>
  <c r="O97" i="25"/>
  <c r="P97" i="21"/>
  <c r="I97" i="25"/>
  <c r="I97" i="21"/>
  <c r="X96" i="20"/>
  <c r="Y96" i="20" s="1"/>
  <c r="AA96" i="20"/>
  <c r="J97" i="21" s="1"/>
  <c r="N98" i="15"/>
  <c r="P98" i="15" s="1"/>
  <c r="D98" i="15"/>
  <c r="O92" i="25"/>
  <c r="C92" i="25"/>
  <c r="Q92" i="25" s="1"/>
  <c r="P92" i="21"/>
  <c r="W91" i="20"/>
  <c r="I92" i="25"/>
  <c r="I92" i="21"/>
  <c r="X91" i="20"/>
  <c r="Y91" i="20" s="1"/>
  <c r="AA91" i="20"/>
  <c r="J92" i="21" s="1"/>
  <c r="M93" i="15"/>
  <c r="N93" i="15"/>
  <c r="P93" i="15" s="1"/>
  <c r="D93" i="15"/>
  <c r="P75" i="21"/>
  <c r="C75" i="25"/>
  <c r="Q75" i="25" s="1"/>
  <c r="O75" i="25"/>
  <c r="W74" i="20"/>
  <c r="X74" i="20"/>
  <c r="Y74" i="20" s="1"/>
  <c r="I75" i="25"/>
  <c r="I75" i="21"/>
  <c r="AA74" i="20"/>
  <c r="J75" i="21" s="1"/>
  <c r="N76" i="15"/>
  <c r="P76" i="15" s="1"/>
  <c r="D76" i="15"/>
  <c r="C70" i="25"/>
  <c r="Q70" i="25" s="1"/>
  <c r="O70" i="25"/>
  <c r="P70" i="21"/>
  <c r="W69" i="20"/>
  <c r="I70" i="25"/>
  <c r="I70" i="21"/>
  <c r="X69" i="20"/>
  <c r="Y69" i="20" s="1"/>
  <c r="AA69" i="20"/>
  <c r="J70" i="21" s="1"/>
  <c r="M71" i="15"/>
  <c r="N71" i="15"/>
  <c r="P71" i="15" s="1"/>
  <c r="D71" i="15"/>
  <c r="O62" i="25"/>
  <c r="C62" i="25"/>
  <c r="Q62" i="25" s="1"/>
  <c r="P62" i="21"/>
  <c r="W61" i="20"/>
  <c r="I62" i="21"/>
  <c r="I62" i="25"/>
  <c r="X61" i="20"/>
  <c r="Y61" i="20" s="1"/>
  <c r="AA61" i="20"/>
  <c r="J62" i="21" s="1"/>
  <c r="D63" i="15"/>
  <c r="N63" i="15"/>
  <c r="P63" i="15" s="1"/>
  <c r="W41" i="20"/>
  <c r="O42" i="25"/>
  <c r="C42" i="25"/>
  <c r="Q42" i="25" s="1"/>
  <c r="P42" i="21"/>
  <c r="C43" i="15"/>
  <c r="I42" i="25"/>
  <c r="M43" i="15"/>
  <c r="AA41" i="20"/>
  <c r="J42" i="21" s="1"/>
  <c r="X41" i="20"/>
  <c r="Y41" i="20" s="1"/>
  <c r="I42" i="21"/>
  <c r="C36" i="25"/>
  <c r="Q36" i="25" s="1"/>
  <c r="O36" i="25"/>
  <c r="W35" i="20"/>
  <c r="P36" i="21"/>
  <c r="I36" i="25"/>
  <c r="I36" i="21"/>
  <c r="X35" i="20"/>
  <c r="Y35" i="20" s="1"/>
  <c r="AA35" i="20"/>
  <c r="J36" i="21" s="1"/>
  <c r="N37" i="15"/>
  <c r="P37" i="15" s="1"/>
  <c r="D37" i="15"/>
  <c r="C34" i="25"/>
  <c r="Q34" i="25" s="1"/>
  <c r="O34" i="25"/>
  <c r="P34" i="21"/>
  <c r="W33" i="20"/>
  <c r="M35" i="15"/>
  <c r="I34" i="21"/>
  <c r="I34" i="25"/>
  <c r="X33" i="20"/>
  <c r="Y33" i="20" s="1"/>
  <c r="AA33" i="20"/>
  <c r="J34" i="21" s="1"/>
  <c r="N35" i="15"/>
  <c r="P35" i="15" s="1"/>
  <c r="D35" i="15"/>
  <c r="O27" i="25"/>
  <c r="C27" i="25"/>
  <c r="Q27" i="25" s="1"/>
  <c r="W26" i="20"/>
  <c r="P27" i="21"/>
  <c r="I27" i="25"/>
  <c r="I27" i="21"/>
  <c r="AA26" i="20"/>
  <c r="J27" i="21" s="1"/>
  <c r="X26" i="20"/>
  <c r="Y26" i="20" s="1"/>
  <c r="N28" i="15"/>
  <c r="P28" i="15" s="1"/>
  <c r="D28" i="15"/>
  <c r="C26" i="25"/>
  <c r="Q26" i="25" s="1"/>
  <c r="O26" i="25"/>
  <c r="P26" i="21"/>
  <c r="W25" i="20"/>
  <c r="I26" i="21"/>
  <c r="I26" i="25"/>
  <c r="X25" i="20"/>
  <c r="Y25" i="20" s="1"/>
  <c r="AA25" i="20"/>
  <c r="J26" i="21" s="1"/>
  <c r="M27" i="15"/>
  <c r="N27" i="15"/>
  <c r="P27" i="15" s="1"/>
  <c r="D27" i="15"/>
  <c r="C14" i="25"/>
  <c r="Q14" i="25" s="1"/>
  <c r="W13" i="20"/>
  <c r="O14" i="25"/>
  <c r="P14" i="21"/>
  <c r="I14" i="25"/>
  <c r="X13" i="20"/>
  <c r="Y13" i="20" s="1"/>
  <c r="I14" i="21"/>
  <c r="AA13" i="20"/>
  <c r="J14" i="21" s="1"/>
  <c r="N15" i="15"/>
  <c r="P15" i="15" s="1"/>
  <c r="D15" i="15"/>
  <c r="N415" i="15"/>
  <c r="P415" i="15" s="1"/>
  <c r="D415" i="15"/>
  <c r="D404" i="15"/>
  <c r="N404" i="15"/>
  <c r="P404" i="15" s="1"/>
  <c r="N398" i="15"/>
  <c r="P398" i="15" s="1"/>
  <c r="D398" i="15"/>
  <c r="D362" i="15"/>
  <c r="N362" i="15"/>
  <c r="P362" i="15" s="1"/>
  <c r="N359" i="15"/>
  <c r="P359" i="15" s="1"/>
  <c r="D359" i="15"/>
  <c r="D337" i="15"/>
  <c r="N337" i="15"/>
  <c r="P337" i="15" s="1"/>
  <c r="D298" i="15"/>
  <c r="N298" i="15"/>
  <c r="P298" i="15" s="1"/>
  <c r="D276" i="15"/>
  <c r="N276" i="15"/>
  <c r="P276" i="15" s="1"/>
  <c r="N274" i="15"/>
  <c r="P274" i="15" s="1"/>
  <c r="D274" i="15"/>
  <c r="D265" i="15"/>
  <c r="N265" i="15"/>
  <c r="P265" i="15" s="1"/>
  <c r="D260" i="15"/>
  <c r="N260" i="15"/>
  <c r="P260" i="15" s="1"/>
  <c r="N246" i="15"/>
  <c r="P246" i="15" s="1"/>
  <c r="D246" i="15"/>
  <c r="D245" i="15"/>
  <c r="N245" i="15"/>
  <c r="P245" i="15" s="1"/>
  <c r="N242" i="15"/>
  <c r="P242" i="15" s="1"/>
  <c r="D242" i="15"/>
  <c r="D238" i="15"/>
  <c r="N238" i="15"/>
  <c r="P238" i="15" s="1"/>
  <c r="D233" i="15"/>
  <c r="N233" i="15"/>
  <c r="P233" i="15" s="1"/>
  <c r="N229" i="15"/>
  <c r="P229" i="15" s="1"/>
  <c r="D229" i="15"/>
  <c r="D209" i="15"/>
  <c r="N209" i="15"/>
  <c r="P209" i="15" s="1"/>
  <c r="D184" i="15"/>
  <c r="N184" i="15"/>
  <c r="P184" i="15" s="1"/>
  <c r="N176" i="15"/>
  <c r="P176" i="15" s="1"/>
  <c r="D176" i="15"/>
  <c r="D171" i="15"/>
  <c r="N171" i="15"/>
  <c r="P171" i="15" s="1"/>
  <c r="D160" i="15"/>
  <c r="N160" i="15"/>
  <c r="P160" i="15" s="1"/>
  <c r="D146" i="15"/>
  <c r="N146" i="15"/>
  <c r="P146" i="15" s="1"/>
  <c r="D138" i="15"/>
  <c r="N138" i="15"/>
  <c r="P138" i="15" s="1"/>
  <c r="D123" i="15"/>
  <c r="N123" i="15"/>
  <c r="P123" i="15" s="1"/>
  <c r="N82" i="15"/>
  <c r="P82" i="15" s="1"/>
  <c r="D82" i="15"/>
  <c r="D65" i="15"/>
  <c r="N65" i="15"/>
  <c r="P65" i="15" s="1"/>
  <c r="D60" i="15"/>
  <c r="N60" i="15"/>
  <c r="P60" i="15" s="1"/>
  <c r="N59" i="15"/>
  <c r="P59" i="15" s="1"/>
  <c r="D59" i="15"/>
  <c r="N51" i="15"/>
  <c r="P51" i="15" s="1"/>
  <c r="D51" i="15"/>
  <c r="N26" i="15"/>
  <c r="P26" i="15" s="1"/>
  <c r="D26" i="15"/>
  <c r="D14" i="15"/>
  <c r="N14" i="15"/>
  <c r="P14" i="15" s="1"/>
  <c r="N10" i="15"/>
  <c r="P10" i="15" s="1"/>
  <c r="D10" i="15"/>
  <c r="D6" i="15"/>
  <c r="N6" i="15"/>
  <c r="P6" i="15" s="1"/>
  <c r="O441" i="25"/>
  <c r="W440" i="20"/>
  <c r="P441" i="21"/>
  <c r="I441" i="21"/>
  <c r="X440" i="20"/>
  <c r="Y440" i="20" s="1"/>
  <c r="AA440" i="20"/>
  <c r="J441" i="21" s="1"/>
  <c r="N442" i="15"/>
  <c r="P442" i="15" s="1"/>
  <c r="D442" i="15"/>
  <c r="O419" i="25"/>
  <c r="P419" i="21"/>
  <c r="W418" i="20"/>
  <c r="M420" i="15"/>
  <c r="I419" i="21"/>
  <c r="I419" i="25"/>
  <c r="X418" i="20"/>
  <c r="Y418" i="20" s="1"/>
  <c r="AA418" i="20"/>
  <c r="J419" i="21" s="1"/>
  <c r="N420" i="15"/>
  <c r="P420" i="15" s="1"/>
  <c r="D420" i="15"/>
  <c r="P412" i="21"/>
  <c r="W411" i="20"/>
  <c r="I412" i="21"/>
  <c r="X411" i="20"/>
  <c r="Y411" i="20" s="1"/>
  <c r="AA411" i="20"/>
  <c r="J412" i="21" s="1"/>
  <c r="D413" i="15"/>
  <c r="N413" i="15"/>
  <c r="P413" i="15" s="1"/>
  <c r="O396" i="25"/>
  <c r="C396" i="25"/>
  <c r="Q396" i="25" s="1"/>
  <c r="W395" i="20"/>
  <c r="P396" i="21"/>
  <c r="I396" i="21"/>
  <c r="I396" i="25"/>
  <c r="M397" i="15"/>
  <c r="X395" i="20"/>
  <c r="Y395" i="20" s="1"/>
  <c r="AA395" i="20"/>
  <c r="J396" i="21" s="1"/>
  <c r="D397" i="15"/>
  <c r="N397" i="15"/>
  <c r="P397" i="15" s="1"/>
  <c r="C394" i="25"/>
  <c r="Q394" i="25" s="1"/>
  <c r="O394" i="25"/>
  <c r="W393" i="20"/>
  <c r="P394" i="21"/>
  <c r="I394" i="25"/>
  <c r="I394" i="21"/>
  <c r="AA393" i="20"/>
  <c r="J394" i="21" s="1"/>
  <c r="X393" i="20"/>
  <c r="Y393" i="20" s="1"/>
  <c r="N395" i="15"/>
  <c r="P395" i="15" s="1"/>
  <c r="D395" i="15"/>
  <c r="O379" i="25"/>
  <c r="C379" i="25"/>
  <c r="Q379" i="25" s="1"/>
  <c r="P379" i="21"/>
  <c r="W378" i="20"/>
  <c r="I379" i="25"/>
  <c r="I379" i="21"/>
  <c r="X378" i="20"/>
  <c r="Y378" i="20" s="1"/>
  <c r="AA378" i="20"/>
  <c r="J379" i="21" s="1"/>
  <c r="D380" i="15"/>
  <c r="N380" i="15"/>
  <c r="P380" i="15" s="1"/>
  <c r="O372" i="25"/>
  <c r="C372" i="25"/>
  <c r="Q372" i="25" s="1"/>
  <c r="P372" i="21"/>
  <c r="W371" i="20"/>
  <c r="I372" i="25"/>
  <c r="I372" i="21"/>
  <c r="X371" i="20"/>
  <c r="Y371" i="20" s="1"/>
  <c r="AA371" i="20"/>
  <c r="J372" i="21" s="1"/>
  <c r="O371" i="25"/>
  <c r="P371" i="21"/>
  <c r="W370" i="20"/>
  <c r="AA370" i="20"/>
  <c r="J371" i="21" s="1"/>
  <c r="I371" i="21"/>
  <c r="X370" i="20"/>
  <c r="Y370" i="20" s="1"/>
  <c r="N373" i="15"/>
  <c r="P373" i="15" s="1"/>
  <c r="D373" i="15"/>
  <c r="D372" i="15"/>
  <c r="N372" i="15"/>
  <c r="P372" i="15" s="1"/>
  <c r="C360" i="25"/>
  <c r="Q360" i="25" s="1"/>
  <c r="O360" i="25"/>
  <c r="P360" i="21"/>
  <c r="W359" i="20"/>
  <c r="I360" i="25"/>
  <c r="I360" i="21"/>
  <c r="X359" i="20"/>
  <c r="Y359" i="20" s="1"/>
  <c r="AA359" i="20"/>
  <c r="J360" i="21" s="1"/>
  <c r="N361" i="15"/>
  <c r="P361" i="15" s="1"/>
  <c r="D361" i="15"/>
  <c r="C354" i="25"/>
  <c r="Q354" i="25" s="1"/>
  <c r="O354" i="25"/>
  <c r="W353" i="20"/>
  <c r="P354" i="21"/>
  <c r="I354" i="25"/>
  <c r="I354" i="21"/>
  <c r="X353" i="20"/>
  <c r="Y353" i="20" s="1"/>
  <c r="AA353" i="20"/>
  <c r="J354" i="21" s="1"/>
  <c r="O353" i="25"/>
  <c r="P353" i="21"/>
  <c r="W352" i="20"/>
  <c r="M354" i="15"/>
  <c r="I353" i="21"/>
  <c r="AA352" i="20"/>
  <c r="J353" i="21" s="1"/>
  <c r="I353" i="25"/>
  <c r="X352" i="20"/>
  <c r="Y352" i="20" s="1"/>
  <c r="D355" i="15"/>
  <c r="N355" i="15"/>
  <c r="P355" i="15" s="1"/>
  <c r="D354" i="15"/>
  <c r="N354" i="15"/>
  <c r="P354" i="15" s="1"/>
  <c r="C350" i="25"/>
  <c r="Q350" i="25" s="1"/>
  <c r="O350" i="25"/>
  <c r="P350" i="21"/>
  <c r="W349" i="20"/>
  <c r="I350" i="25"/>
  <c r="I350" i="21"/>
  <c r="X349" i="20"/>
  <c r="Y349" i="20" s="1"/>
  <c r="AA349" i="20"/>
  <c r="J350" i="21" s="1"/>
  <c r="N351" i="15"/>
  <c r="P351" i="15" s="1"/>
  <c r="D351" i="15"/>
  <c r="C346" i="25"/>
  <c r="Q346" i="25" s="1"/>
  <c r="O346" i="25"/>
  <c r="P346" i="21"/>
  <c r="W345" i="20"/>
  <c r="I346" i="25"/>
  <c r="I346" i="21"/>
  <c r="X345" i="20"/>
  <c r="Y345" i="20" s="1"/>
  <c r="AA345" i="20"/>
  <c r="J346" i="21" s="1"/>
  <c r="N347" i="15"/>
  <c r="P347" i="15" s="1"/>
  <c r="D347" i="15"/>
  <c r="C339" i="25"/>
  <c r="Q339" i="25" s="1"/>
  <c r="O339" i="25"/>
  <c r="W338" i="20"/>
  <c r="P339" i="21"/>
  <c r="I339" i="25"/>
  <c r="I339" i="21"/>
  <c r="X338" i="20"/>
  <c r="Y338" i="20" s="1"/>
  <c r="AA338" i="20"/>
  <c r="J339" i="21" s="1"/>
  <c r="D340" i="15"/>
  <c r="N340" i="15"/>
  <c r="P340" i="15" s="1"/>
  <c r="C315" i="25"/>
  <c r="Q315" i="25" s="1"/>
  <c r="W314" i="20"/>
  <c r="O315" i="25"/>
  <c r="P315" i="21"/>
  <c r="I315" i="25"/>
  <c r="I315" i="21"/>
  <c r="X314" i="20"/>
  <c r="Y314" i="20" s="1"/>
  <c r="AA314" i="20"/>
  <c r="J315" i="21" s="1"/>
  <c r="D316" i="15"/>
  <c r="N316" i="15"/>
  <c r="P316" i="15" s="1"/>
  <c r="O313" i="25"/>
  <c r="C313" i="25"/>
  <c r="Q313" i="25" s="1"/>
  <c r="P313" i="21"/>
  <c r="W312" i="20"/>
  <c r="I313" i="25"/>
  <c r="X312" i="20"/>
  <c r="Y312" i="20" s="1"/>
  <c r="I313" i="21"/>
  <c r="AA312" i="20"/>
  <c r="J313" i="21" s="1"/>
  <c r="N314" i="15"/>
  <c r="P314" i="15" s="1"/>
  <c r="D314" i="15"/>
  <c r="C302" i="25"/>
  <c r="Q302" i="25" s="1"/>
  <c r="O302" i="25"/>
  <c r="P302" i="21"/>
  <c r="W301" i="20"/>
  <c r="I302" i="25"/>
  <c r="I302" i="21"/>
  <c r="AA301" i="20"/>
  <c r="J302" i="21" s="1"/>
  <c r="X301" i="20"/>
  <c r="Y301" i="20" s="1"/>
  <c r="N303" i="15"/>
  <c r="P303" i="15" s="1"/>
  <c r="D303" i="15"/>
  <c r="O300" i="25"/>
  <c r="C300" i="25"/>
  <c r="Q300" i="25" s="1"/>
  <c r="P300" i="21"/>
  <c r="W299" i="20"/>
  <c r="I300" i="25"/>
  <c r="I300" i="21"/>
  <c r="X299" i="20"/>
  <c r="Y299" i="20" s="1"/>
  <c r="AA299" i="20"/>
  <c r="J300" i="21" s="1"/>
  <c r="D301" i="15"/>
  <c r="N301" i="15"/>
  <c r="P301" i="15" s="1"/>
  <c r="C298" i="25"/>
  <c r="Q298" i="25" s="1"/>
  <c r="W297" i="20"/>
  <c r="O298" i="25"/>
  <c r="P298" i="21"/>
  <c r="I298" i="25"/>
  <c r="I298" i="21"/>
  <c r="X297" i="20"/>
  <c r="Y297" i="20" s="1"/>
  <c r="AA297" i="20"/>
  <c r="J298" i="21" s="1"/>
  <c r="D299" i="15"/>
  <c r="N299" i="15"/>
  <c r="P299" i="15" s="1"/>
  <c r="C293" i="25"/>
  <c r="Q293" i="25" s="1"/>
  <c r="O293" i="25"/>
  <c r="P293" i="21"/>
  <c r="W292" i="20"/>
  <c r="I293" i="25"/>
  <c r="I293" i="21"/>
  <c r="AA292" i="20"/>
  <c r="J293" i="21" s="1"/>
  <c r="X292" i="20"/>
  <c r="Y292" i="20" s="1"/>
  <c r="D294" i="15"/>
  <c r="N294" i="15"/>
  <c r="P294" i="15" s="1"/>
  <c r="O266" i="25"/>
  <c r="C266" i="25"/>
  <c r="Q266" i="25" s="1"/>
  <c r="W265" i="20"/>
  <c r="P266" i="21"/>
  <c r="I266" i="25"/>
  <c r="I266" i="21"/>
  <c r="X265" i="20"/>
  <c r="Y265" i="20" s="1"/>
  <c r="AA265" i="20"/>
  <c r="J266" i="21" s="1"/>
  <c r="O265" i="25"/>
  <c r="C265" i="25"/>
  <c r="Q265" i="25" s="1"/>
  <c r="P265" i="21"/>
  <c r="W264" i="20"/>
  <c r="I265" i="25"/>
  <c r="X264" i="20"/>
  <c r="Y264" i="20" s="1"/>
  <c r="I265" i="21"/>
  <c r="AA264" i="20"/>
  <c r="J265" i="21" s="1"/>
  <c r="N267" i="15"/>
  <c r="P267" i="15" s="1"/>
  <c r="D267" i="15"/>
  <c r="N266" i="15"/>
  <c r="P266" i="15" s="1"/>
  <c r="D266" i="15"/>
  <c r="O261" i="25"/>
  <c r="C261" i="25"/>
  <c r="Q261" i="25" s="1"/>
  <c r="P261" i="21"/>
  <c r="W260" i="20"/>
  <c r="I261" i="25"/>
  <c r="I261" i="21"/>
  <c r="AA260" i="20"/>
  <c r="J261" i="21" s="1"/>
  <c r="X260" i="20"/>
  <c r="Y260" i="20" s="1"/>
  <c r="N262" i="15"/>
  <c r="P262" i="15" s="1"/>
  <c r="D262" i="15"/>
  <c r="O254" i="25"/>
  <c r="C254" i="25"/>
  <c r="Q254" i="25" s="1"/>
  <c r="P254" i="21"/>
  <c r="W253" i="20"/>
  <c r="I254" i="25"/>
  <c r="I254" i="21"/>
  <c r="X253" i="20"/>
  <c r="Y253" i="20" s="1"/>
  <c r="AA253" i="20"/>
  <c r="J254" i="21" s="1"/>
  <c r="D255" i="15"/>
  <c r="N255" i="15"/>
  <c r="P255" i="15" s="1"/>
  <c r="O248" i="25"/>
  <c r="C248" i="25"/>
  <c r="Q248" i="25" s="1"/>
  <c r="P248" i="21"/>
  <c r="W247" i="20"/>
  <c r="I248" i="25"/>
  <c r="M249" i="15"/>
  <c r="AA247" i="20"/>
  <c r="J248" i="21" s="1"/>
  <c r="I248" i="21"/>
  <c r="X247" i="20"/>
  <c r="Y247" i="20" s="1"/>
  <c r="D249" i="15"/>
  <c r="N249" i="15"/>
  <c r="P249" i="15" s="1"/>
  <c r="O243" i="25"/>
  <c r="C243" i="25"/>
  <c r="Q243" i="25" s="1"/>
  <c r="W242" i="20"/>
  <c r="P243" i="21"/>
  <c r="I243" i="25"/>
  <c r="I243" i="21"/>
  <c r="X242" i="20"/>
  <c r="Y242" i="20" s="1"/>
  <c r="AA242" i="20"/>
  <c r="J243" i="21" s="1"/>
  <c r="D244" i="15"/>
  <c r="N244" i="15"/>
  <c r="P244" i="15" s="1"/>
  <c r="O233" i="25"/>
  <c r="C233" i="25"/>
  <c r="Q233" i="25" s="1"/>
  <c r="P233" i="21"/>
  <c r="W232" i="20"/>
  <c r="I233" i="25"/>
  <c r="I233" i="21"/>
  <c r="X232" i="20"/>
  <c r="Y232" i="20" s="1"/>
  <c r="AA232" i="20"/>
  <c r="J233" i="21" s="1"/>
  <c r="N234" i="15"/>
  <c r="P234" i="15" s="1"/>
  <c r="D234" i="15"/>
  <c r="C226" i="25"/>
  <c r="Q226" i="25" s="1"/>
  <c r="O226" i="25"/>
  <c r="P226" i="21"/>
  <c r="W225" i="20"/>
  <c r="M227" i="15"/>
  <c r="I226" i="25"/>
  <c r="X225" i="20"/>
  <c r="Y225" i="20" s="1"/>
  <c r="AA225" i="20"/>
  <c r="J226" i="21" s="1"/>
  <c r="I226" i="21"/>
  <c r="N227" i="15"/>
  <c r="P227" i="15" s="1"/>
  <c r="D227" i="15"/>
  <c r="C201" i="25"/>
  <c r="Q201" i="25" s="1"/>
  <c r="O201" i="25"/>
  <c r="P201" i="21"/>
  <c r="W200" i="20"/>
  <c r="X200" i="20"/>
  <c r="Y200" i="20" s="1"/>
  <c r="I201" i="25"/>
  <c r="I201" i="21"/>
  <c r="AA200" i="20"/>
  <c r="J201" i="21" s="1"/>
  <c r="N202" i="15"/>
  <c r="P202" i="15" s="1"/>
  <c r="D202" i="15"/>
  <c r="C174" i="25"/>
  <c r="Q174" i="25" s="1"/>
  <c r="O174" i="25"/>
  <c r="P174" i="21"/>
  <c r="W173" i="20"/>
  <c r="I174" i="25"/>
  <c r="I174" i="21"/>
  <c r="AA173" i="20"/>
  <c r="J174" i="21" s="1"/>
  <c r="X173" i="20"/>
  <c r="Y173" i="20" s="1"/>
  <c r="N175" i="15"/>
  <c r="P175" i="15" s="1"/>
  <c r="D175" i="15"/>
  <c r="O169" i="25"/>
  <c r="C169" i="25"/>
  <c r="Q169" i="25" s="1"/>
  <c r="W168" i="20"/>
  <c r="P169" i="21"/>
  <c r="I169" i="25"/>
  <c r="I169" i="21"/>
  <c r="AA168" i="20"/>
  <c r="J169" i="21" s="1"/>
  <c r="X168" i="20"/>
  <c r="Y168" i="20" s="1"/>
  <c r="O168" i="25"/>
  <c r="C168" i="25"/>
  <c r="Q168" i="25" s="1"/>
  <c r="P168" i="21"/>
  <c r="W167" i="20"/>
  <c r="I168" i="25"/>
  <c r="I168" i="21"/>
  <c r="AA167" i="20"/>
  <c r="J168" i="21" s="1"/>
  <c r="X167" i="20"/>
  <c r="Y167" i="20" s="1"/>
  <c r="D170" i="15"/>
  <c r="N170" i="15"/>
  <c r="P170" i="15" s="1"/>
  <c r="D169" i="15"/>
  <c r="N169" i="15"/>
  <c r="P169" i="15" s="1"/>
  <c r="C166" i="25"/>
  <c r="Q166" i="25" s="1"/>
  <c r="O166" i="25"/>
  <c r="P166" i="21"/>
  <c r="W165" i="20"/>
  <c r="I166" i="25"/>
  <c r="X165" i="20"/>
  <c r="Y165" i="20" s="1"/>
  <c r="I166" i="21"/>
  <c r="AA165" i="20"/>
  <c r="J166" i="21" s="1"/>
  <c r="N167" i="15"/>
  <c r="P167" i="15" s="1"/>
  <c r="D167" i="15"/>
  <c r="O151" i="25"/>
  <c r="C151" i="25"/>
  <c r="Q151" i="25" s="1"/>
  <c r="W150" i="20"/>
  <c r="P151" i="21"/>
  <c r="I151" i="25"/>
  <c r="I151" i="21"/>
  <c r="X150" i="20"/>
  <c r="Y150" i="20" s="1"/>
  <c r="AA150" i="20"/>
  <c r="J151" i="21" s="1"/>
  <c r="N152" i="15"/>
  <c r="P152" i="15" s="1"/>
  <c r="D152" i="15"/>
  <c r="W142" i="20"/>
  <c r="P143" i="21"/>
  <c r="O143" i="25"/>
  <c r="C143" i="25"/>
  <c r="Q143" i="25" s="1"/>
  <c r="X142" i="20"/>
  <c r="Y142" i="20" s="1"/>
  <c r="I143" i="21"/>
  <c r="I143" i="25"/>
  <c r="M144" i="15"/>
  <c r="AA142" i="20"/>
  <c r="J143" i="21" s="1"/>
  <c r="C142" i="25"/>
  <c r="Q142" i="25" s="1"/>
  <c r="P142" i="21"/>
  <c r="W141" i="20"/>
  <c r="O142" i="25"/>
  <c r="AA141" i="20"/>
  <c r="J142" i="21" s="1"/>
  <c r="I142" i="25"/>
  <c r="X141" i="20"/>
  <c r="Y141" i="20" s="1"/>
  <c r="I142" i="21"/>
  <c r="M143" i="15"/>
  <c r="O141" i="25"/>
  <c r="W140" i="20"/>
  <c r="P141" i="21"/>
  <c r="X140" i="20"/>
  <c r="Y140" i="20" s="1"/>
  <c r="I141" i="21"/>
  <c r="AA140" i="20"/>
  <c r="J141" i="21" s="1"/>
  <c r="C140" i="25"/>
  <c r="Q140" i="25" s="1"/>
  <c r="P140" i="21"/>
  <c r="W139" i="20"/>
  <c r="I140" i="21"/>
  <c r="X139" i="20"/>
  <c r="Y139" i="20" s="1"/>
  <c r="AA139" i="20"/>
  <c r="J140" i="21" s="1"/>
  <c r="O139" i="25"/>
  <c r="P139" i="21"/>
  <c r="W138" i="20"/>
  <c r="X138" i="20"/>
  <c r="Y138" i="20" s="1"/>
  <c r="I139" i="21"/>
  <c r="AA138" i="20"/>
  <c r="J139" i="21" s="1"/>
  <c r="N144" i="15"/>
  <c r="P144" i="15" s="1"/>
  <c r="D144" i="15"/>
  <c r="D143" i="15"/>
  <c r="N143" i="15"/>
  <c r="P143" i="15" s="1"/>
  <c r="N142" i="15"/>
  <c r="P142" i="15" s="1"/>
  <c r="D142" i="15"/>
  <c r="N141" i="15"/>
  <c r="P141" i="15" s="1"/>
  <c r="D141" i="15"/>
  <c r="D140" i="15"/>
  <c r="N140" i="15"/>
  <c r="P140" i="15" s="1"/>
  <c r="C134" i="25"/>
  <c r="Q134" i="25" s="1"/>
  <c r="O134" i="25"/>
  <c r="W133" i="20"/>
  <c r="P134" i="21"/>
  <c r="I134" i="25"/>
  <c r="X133" i="20"/>
  <c r="Y133" i="20" s="1"/>
  <c r="I134" i="21"/>
  <c r="AA133" i="20"/>
  <c r="J134" i="21" s="1"/>
  <c r="D135" i="15"/>
  <c r="N135" i="15"/>
  <c r="P135" i="15" s="1"/>
  <c r="O125" i="25"/>
  <c r="C125" i="25"/>
  <c r="Q125" i="25" s="1"/>
  <c r="P125" i="21"/>
  <c r="W124" i="20"/>
  <c r="I125" i="21"/>
  <c r="X124" i="20"/>
  <c r="Y124" i="20" s="1"/>
  <c r="I125" i="25"/>
  <c r="AA124" i="20"/>
  <c r="J125" i="21" s="1"/>
  <c r="N126" i="15"/>
  <c r="P126" i="15" s="1"/>
  <c r="D126" i="15"/>
  <c r="O121" i="25"/>
  <c r="W120" i="20"/>
  <c r="C121" i="25"/>
  <c r="Q121" i="25" s="1"/>
  <c r="P121" i="21"/>
  <c r="I121" i="25"/>
  <c r="I121" i="21"/>
  <c r="AA120" i="20"/>
  <c r="J121" i="21" s="1"/>
  <c r="X120" i="20"/>
  <c r="Y120" i="20" s="1"/>
  <c r="D122" i="15"/>
  <c r="N122" i="15"/>
  <c r="P122" i="15" s="1"/>
  <c r="O119" i="25"/>
  <c r="C119" i="25"/>
  <c r="Q119" i="25" s="1"/>
  <c r="P119" i="21"/>
  <c r="W118" i="20"/>
  <c r="I119" i="21"/>
  <c r="AA118" i="20"/>
  <c r="J119" i="21" s="1"/>
  <c r="I119" i="25"/>
  <c r="X118" i="20"/>
  <c r="Y118" i="20" s="1"/>
  <c r="D120" i="15"/>
  <c r="N120" i="15"/>
  <c r="P120" i="15" s="1"/>
  <c r="C101" i="25"/>
  <c r="Q101" i="25" s="1"/>
  <c r="O101" i="25"/>
  <c r="W100" i="20"/>
  <c r="P101" i="21"/>
  <c r="I101" i="21"/>
  <c r="X100" i="20"/>
  <c r="Y100" i="20" s="1"/>
  <c r="AA100" i="20"/>
  <c r="J101" i="21" s="1"/>
  <c r="M102" i="15"/>
  <c r="I101" i="25"/>
  <c r="N102" i="15"/>
  <c r="P102" i="15" s="1"/>
  <c r="D102" i="15"/>
  <c r="W88" i="20"/>
  <c r="O89" i="25"/>
  <c r="C89" i="25"/>
  <c r="Q89" i="25" s="1"/>
  <c r="P89" i="21"/>
  <c r="I89" i="25"/>
  <c r="AA88" i="20"/>
  <c r="J89" i="21" s="1"/>
  <c r="I89" i="21"/>
  <c r="X88" i="20"/>
  <c r="Y88" i="20" s="1"/>
  <c r="N90" i="15"/>
  <c r="P90" i="15" s="1"/>
  <c r="D90" i="15"/>
  <c r="C87" i="25"/>
  <c r="Q87" i="25" s="1"/>
  <c r="P87" i="21"/>
  <c r="O87" i="25"/>
  <c r="W86" i="20"/>
  <c r="I87" i="25"/>
  <c r="I87" i="21"/>
  <c r="X86" i="20"/>
  <c r="Y86" i="20" s="1"/>
  <c r="AA86" i="20"/>
  <c r="J87" i="21" s="1"/>
  <c r="D88" i="15"/>
  <c r="N88" i="15"/>
  <c r="P88" i="15" s="1"/>
  <c r="C74" i="25"/>
  <c r="Q74" i="25" s="1"/>
  <c r="O74" i="25"/>
  <c r="P74" i="21"/>
  <c r="W73" i="20"/>
  <c r="X73" i="20"/>
  <c r="Y73" i="20" s="1"/>
  <c r="AA73" i="20"/>
  <c r="J74" i="21" s="1"/>
  <c r="I74" i="21"/>
  <c r="I74" i="25"/>
  <c r="M75" i="15"/>
  <c r="N75" i="15"/>
  <c r="P75" i="15" s="1"/>
  <c r="D75" i="15"/>
  <c r="P61" i="21"/>
  <c r="O61" i="25"/>
  <c r="W60" i="20"/>
  <c r="C61" i="25"/>
  <c r="Q61" i="25" s="1"/>
  <c r="I61" i="21"/>
  <c r="I61" i="25"/>
  <c r="M62" i="15"/>
  <c r="X60" i="20"/>
  <c r="Y60" i="20" s="1"/>
  <c r="AA60" i="20"/>
  <c r="J61" i="21" s="1"/>
  <c r="N62" i="15"/>
  <c r="P62" i="15" s="1"/>
  <c r="D62" i="15"/>
  <c r="O52" i="25"/>
  <c r="C52" i="25"/>
  <c r="Q52" i="25" s="1"/>
  <c r="P52" i="21"/>
  <c r="W51" i="20"/>
  <c r="M53" i="15"/>
  <c r="I52" i="25"/>
  <c r="I52" i="21"/>
  <c r="X51" i="20"/>
  <c r="Y51" i="20" s="1"/>
  <c r="AA51" i="20"/>
  <c r="J52" i="21" s="1"/>
  <c r="D53" i="15"/>
  <c r="N53" i="15"/>
  <c r="P53" i="15" s="1"/>
  <c r="O43" i="25"/>
  <c r="C43" i="25"/>
  <c r="Q43" i="25" s="1"/>
  <c r="P43" i="21"/>
  <c r="W42" i="20"/>
  <c r="I43" i="25"/>
  <c r="X42" i="20"/>
  <c r="Y42" i="20" s="1"/>
  <c r="I43" i="21"/>
  <c r="AA42" i="20"/>
  <c r="J43" i="21" s="1"/>
  <c r="D44" i="15"/>
  <c r="N44" i="15"/>
  <c r="P44" i="15" s="1"/>
  <c r="O41" i="25"/>
  <c r="C41" i="25"/>
  <c r="Q41" i="25" s="1"/>
  <c r="P41" i="21"/>
  <c r="W40" i="20"/>
  <c r="I41" i="25"/>
  <c r="I41" i="21"/>
  <c r="AA40" i="20"/>
  <c r="J41" i="21" s="1"/>
  <c r="X40" i="20"/>
  <c r="Y40" i="20" s="1"/>
  <c r="M42" i="15"/>
  <c r="C40" i="25"/>
  <c r="Q40" i="25" s="1"/>
  <c r="O40" i="25"/>
  <c r="W39" i="20"/>
  <c r="P40" i="21"/>
  <c r="I40" i="25"/>
  <c r="M41" i="15"/>
  <c r="AA39" i="20"/>
  <c r="J40" i="21" s="1"/>
  <c r="I40" i="21"/>
  <c r="X39" i="20"/>
  <c r="Y39" i="20" s="1"/>
  <c r="O39" i="25"/>
  <c r="C39" i="25"/>
  <c r="Q39" i="25" s="1"/>
  <c r="P39" i="21"/>
  <c r="W38" i="20"/>
  <c r="I39" i="25"/>
  <c r="X38" i="20"/>
  <c r="Y38" i="20" s="1"/>
  <c r="I39" i="21"/>
  <c r="AA38" i="20"/>
  <c r="J39" i="21" s="1"/>
  <c r="M40" i="15"/>
  <c r="D42" i="15"/>
  <c r="N42" i="15"/>
  <c r="P42" i="15" s="1"/>
  <c r="N41" i="15"/>
  <c r="P41" i="15" s="1"/>
  <c r="D41" i="15"/>
  <c r="N40" i="15"/>
  <c r="P40" i="15" s="1"/>
  <c r="D40" i="15"/>
  <c r="C38" i="25"/>
  <c r="Q38" i="25" s="1"/>
  <c r="O38" i="25"/>
  <c r="P38" i="21"/>
  <c r="W37" i="20"/>
  <c r="X37" i="20"/>
  <c r="Y37" i="20" s="1"/>
  <c r="M39" i="15"/>
  <c r="AA37" i="20"/>
  <c r="J38" i="21" s="1"/>
  <c r="I38" i="21"/>
  <c r="I38" i="25"/>
  <c r="N39" i="15"/>
  <c r="P39" i="15" s="1"/>
  <c r="D39" i="15"/>
  <c r="O37" i="25"/>
  <c r="C37" i="25"/>
  <c r="P37" i="21"/>
  <c r="W36" i="20"/>
  <c r="I37" i="25"/>
  <c r="I37" i="21"/>
  <c r="AA36" i="20"/>
  <c r="J37" i="21" s="1"/>
  <c r="X36" i="20"/>
  <c r="Y36" i="20" s="1"/>
  <c r="D38" i="15"/>
  <c r="N38" i="15"/>
  <c r="P38" i="15" s="1"/>
  <c r="D237" i="15"/>
  <c r="N237" i="15"/>
  <c r="P237" i="15" s="1"/>
  <c r="D225" i="15"/>
  <c r="N225" i="15"/>
  <c r="P225" i="15" s="1"/>
  <c r="D203" i="15"/>
  <c r="N203" i="15"/>
  <c r="P203" i="15" s="1"/>
  <c r="D200" i="15"/>
  <c r="N200" i="15"/>
  <c r="P200" i="15" s="1"/>
  <c r="D192" i="15"/>
  <c r="N192" i="15"/>
  <c r="P192" i="15" s="1"/>
  <c r="D172" i="15"/>
  <c r="N172" i="15"/>
  <c r="P172" i="15" s="1"/>
  <c r="D165" i="15"/>
  <c r="N165" i="15"/>
  <c r="P165" i="15" s="1"/>
  <c r="D159" i="15"/>
  <c r="N159" i="15"/>
  <c r="P159" i="15" s="1"/>
  <c r="D154" i="15"/>
  <c r="N154" i="15"/>
  <c r="P154" i="15" s="1"/>
  <c r="N139" i="15"/>
  <c r="P139" i="15" s="1"/>
  <c r="D139" i="15"/>
  <c r="N132" i="15"/>
  <c r="P132" i="15" s="1"/>
  <c r="D132" i="15"/>
  <c r="D116" i="15"/>
  <c r="N116" i="15"/>
  <c r="P116" i="15" s="1"/>
  <c r="D101" i="15"/>
  <c r="N101" i="15"/>
  <c r="P101" i="15" s="1"/>
  <c r="D97" i="15"/>
  <c r="N97" i="15"/>
  <c r="P97" i="15" s="1"/>
  <c r="D94" i="15"/>
  <c r="N94" i="15"/>
  <c r="P94" i="15" s="1"/>
  <c r="D92" i="15"/>
  <c r="N92" i="15"/>
  <c r="P92" i="15" s="1"/>
  <c r="D84" i="15"/>
  <c r="N84" i="15"/>
  <c r="P84" i="15" s="1"/>
  <c r="D79" i="15"/>
  <c r="N79" i="15"/>
  <c r="P79" i="15" s="1"/>
  <c r="D49" i="15"/>
  <c r="N49" i="15"/>
  <c r="P49" i="15" s="1"/>
  <c r="D48" i="15"/>
  <c r="N48" i="15"/>
  <c r="P48" i="15" s="1"/>
  <c r="N34" i="15"/>
  <c r="P34" i="15" s="1"/>
  <c r="D34" i="15"/>
  <c r="N30" i="15"/>
  <c r="P30" i="15" s="1"/>
  <c r="D30" i="15"/>
  <c r="N19" i="15"/>
  <c r="P19" i="15" s="1"/>
  <c r="D19" i="15"/>
  <c r="C4" i="21" l="1"/>
  <c r="Q4" i="21" s="1"/>
  <c r="Z3" i="20"/>
  <c r="L4" i="21" s="1"/>
  <c r="R4" i="21" s="1"/>
  <c r="C22" i="21"/>
  <c r="Q22" i="21" s="1"/>
  <c r="Z21" i="20"/>
  <c r="L22" i="21" s="1"/>
  <c r="R22" i="21" s="1"/>
  <c r="C21" i="21"/>
  <c r="Q21" i="21" s="1"/>
  <c r="Z20" i="20"/>
  <c r="L21" i="21" s="1"/>
  <c r="R21" i="21" s="1"/>
  <c r="Z18" i="20"/>
  <c r="L19" i="21" s="1"/>
  <c r="R19" i="21" s="1"/>
  <c r="C19" i="21"/>
  <c r="Q19" i="21" s="1"/>
  <c r="Z436" i="20"/>
  <c r="L437" i="21" s="1"/>
  <c r="R437" i="21" s="1"/>
  <c r="C437" i="21"/>
  <c r="Q437" i="21" s="1"/>
  <c r="C434" i="21"/>
  <c r="Q434" i="21" s="1"/>
  <c r="Z433" i="20"/>
  <c r="L434" i="21" s="1"/>
  <c r="R434" i="21" s="1"/>
  <c r="Z431" i="20"/>
  <c r="L432" i="21" s="1"/>
  <c r="R432" i="21" s="1"/>
  <c r="C432" i="21"/>
  <c r="Q432" i="21" s="1"/>
  <c r="C429" i="21"/>
  <c r="Q429" i="21" s="1"/>
  <c r="Z428" i="20"/>
  <c r="L429" i="21" s="1"/>
  <c r="R429" i="21" s="1"/>
  <c r="Z427" i="20"/>
  <c r="L428" i="21" s="1"/>
  <c r="R428" i="21" s="1"/>
  <c r="C428" i="21"/>
  <c r="Q428" i="21" s="1"/>
  <c r="D428" i="15"/>
  <c r="N428" i="15"/>
  <c r="P428" i="15" s="1"/>
  <c r="C427" i="21"/>
  <c r="Q427" i="21" s="1"/>
  <c r="Z426" i="20"/>
  <c r="L427" i="21" s="1"/>
  <c r="R427" i="21" s="1"/>
  <c r="C423" i="21"/>
  <c r="Q423" i="21" s="1"/>
  <c r="Z422" i="20"/>
  <c r="L423" i="21" s="1"/>
  <c r="R423" i="21" s="1"/>
  <c r="Z415" i="20"/>
  <c r="L416" i="21" s="1"/>
  <c r="R416" i="21" s="1"/>
  <c r="C416" i="21"/>
  <c r="Q416" i="21" s="1"/>
  <c r="C411" i="21"/>
  <c r="Q411" i="21" s="1"/>
  <c r="Z410" i="20"/>
  <c r="L411" i="21" s="1"/>
  <c r="R411" i="21" s="1"/>
  <c r="C409" i="21"/>
  <c r="Q409" i="21" s="1"/>
  <c r="Z408" i="20"/>
  <c r="L409" i="21" s="1"/>
  <c r="R409" i="21" s="1"/>
  <c r="Z400" i="20"/>
  <c r="L401" i="21" s="1"/>
  <c r="R401" i="21" s="1"/>
  <c r="C401" i="21"/>
  <c r="Q401" i="21" s="1"/>
  <c r="Z398" i="20"/>
  <c r="L399" i="21" s="1"/>
  <c r="R399" i="21" s="1"/>
  <c r="C399" i="21"/>
  <c r="Q399" i="21" s="1"/>
  <c r="Z392" i="20"/>
  <c r="L393" i="21" s="1"/>
  <c r="R393" i="21" s="1"/>
  <c r="C393" i="21"/>
  <c r="Q393" i="21" s="1"/>
  <c r="Z384" i="20"/>
  <c r="L385" i="21" s="1"/>
  <c r="R385" i="21" s="1"/>
  <c r="C385" i="21"/>
  <c r="Q385" i="21" s="1"/>
  <c r="Z381" i="20"/>
  <c r="L382" i="21" s="1"/>
  <c r="R382" i="21" s="1"/>
  <c r="C382" i="21"/>
  <c r="Q382" i="21" s="1"/>
  <c r="Z376" i="20"/>
  <c r="L377" i="21" s="1"/>
  <c r="R377" i="21" s="1"/>
  <c r="C377" i="21"/>
  <c r="Q377" i="21" s="1"/>
  <c r="Z366" i="20"/>
  <c r="L367" i="21" s="1"/>
  <c r="R367" i="21" s="1"/>
  <c r="C367" i="21"/>
  <c r="Q367" i="21" s="1"/>
  <c r="Z351" i="20"/>
  <c r="L352" i="21" s="1"/>
  <c r="R352" i="21" s="1"/>
  <c r="C352" i="21"/>
  <c r="Q352" i="21" s="1"/>
  <c r="Z348" i="20"/>
  <c r="L349" i="21" s="1"/>
  <c r="R349" i="21" s="1"/>
  <c r="C349" i="21"/>
  <c r="Q349" i="21" s="1"/>
  <c r="C347" i="21"/>
  <c r="Q347" i="21" s="1"/>
  <c r="Z346" i="20"/>
  <c r="L347" i="21" s="1"/>
  <c r="R347" i="21" s="1"/>
  <c r="Z344" i="20"/>
  <c r="L345" i="21" s="1"/>
  <c r="R345" i="21" s="1"/>
  <c r="C345" i="21"/>
  <c r="Q345" i="21" s="1"/>
  <c r="Z337" i="20"/>
  <c r="L338" i="21" s="1"/>
  <c r="R338" i="21" s="1"/>
  <c r="C338" i="21"/>
  <c r="Q338" i="21" s="1"/>
  <c r="Z336" i="20"/>
  <c r="L337" i="21" s="1"/>
  <c r="R337" i="21" s="1"/>
  <c r="C337" i="21"/>
  <c r="Q337" i="21" s="1"/>
  <c r="C334" i="21"/>
  <c r="Q334" i="21" s="1"/>
  <c r="Z333" i="20"/>
  <c r="L334" i="21" s="1"/>
  <c r="R334" i="21" s="1"/>
  <c r="Z332" i="20"/>
  <c r="L333" i="21" s="1"/>
  <c r="R333" i="21" s="1"/>
  <c r="C333" i="21"/>
  <c r="Q333" i="21" s="1"/>
  <c r="C332" i="21"/>
  <c r="Q332" i="21" s="1"/>
  <c r="Z331" i="20"/>
  <c r="L332" i="21" s="1"/>
  <c r="R332" i="21" s="1"/>
  <c r="C326" i="21"/>
  <c r="Q326" i="21" s="1"/>
  <c r="Z325" i="20"/>
  <c r="L326" i="21" s="1"/>
  <c r="R326" i="21" s="1"/>
  <c r="Z319" i="20"/>
  <c r="L320" i="21" s="1"/>
  <c r="R320" i="21" s="1"/>
  <c r="C320" i="21"/>
  <c r="Q320" i="21" s="1"/>
  <c r="Z315" i="20"/>
  <c r="L316" i="21" s="1"/>
  <c r="R316" i="21" s="1"/>
  <c r="C316" i="21"/>
  <c r="Q316" i="21" s="1"/>
  <c r="C309" i="21"/>
  <c r="Q309" i="21" s="1"/>
  <c r="Z308" i="20"/>
  <c r="L309" i="21" s="1"/>
  <c r="R309" i="21" s="1"/>
  <c r="Z307" i="20"/>
  <c r="L308" i="21" s="1"/>
  <c r="R308" i="21" s="1"/>
  <c r="C308" i="21"/>
  <c r="Q308" i="21" s="1"/>
  <c r="Z304" i="20"/>
  <c r="L305" i="21" s="1"/>
  <c r="R305" i="21" s="1"/>
  <c r="C305" i="21"/>
  <c r="Q305" i="21" s="1"/>
  <c r="Z302" i="20"/>
  <c r="L303" i="21" s="1"/>
  <c r="R303" i="21" s="1"/>
  <c r="C303" i="21"/>
  <c r="Q303" i="21" s="1"/>
  <c r="Z293" i="20"/>
  <c r="L294" i="21" s="1"/>
  <c r="R294" i="21" s="1"/>
  <c r="C294" i="21"/>
  <c r="Q294" i="21" s="1"/>
  <c r="Z291" i="20"/>
  <c r="L292" i="21" s="1"/>
  <c r="R292" i="21" s="1"/>
  <c r="C292" i="21"/>
  <c r="Q292" i="21" s="1"/>
  <c r="Z290" i="20"/>
  <c r="L291" i="21" s="1"/>
  <c r="R291" i="21" s="1"/>
  <c r="C291" i="21"/>
  <c r="Q291" i="21" s="1"/>
  <c r="C286" i="21"/>
  <c r="Q286" i="21" s="1"/>
  <c r="Z285" i="20"/>
  <c r="L286" i="21" s="1"/>
  <c r="R286" i="21" s="1"/>
  <c r="C285" i="21"/>
  <c r="Q285" i="21" s="1"/>
  <c r="Z284" i="20"/>
  <c r="L285" i="21" s="1"/>
  <c r="R285" i="21" s="1"/>
  <c r="Z283" i="20"/>
  <c r="L284" i="21" s="1"/>
  <c r="R284" i="21" s="1"/>
  <c r="C284" i="21"/>
  <c r="Q284" i="21" s="1"/>
  <c r="Z282" i="20"/>
  <c r="L283" i="21" s="1"/>
  <c r="R283" i="21" s="1"/>
  <c r="C283" i="21"/>
  <c r="Q283" i="21" s="1"/>
  <c r="C281" i="21"/>
  <c r="Q281" i="21" s="1"/>
  <c r="Z280" i="20"/>
  <c r="L281" i="21" s="1"/>
  <c r="R281" i="21" s="1"/>
  <c r="Z279" i="20"/>
  <c r="L280" i="21" s="1"/>
  <c r="R280" i="21" s="1"/>
  <c r="C280" i="21"/>
  <c r="Q280" i="21" s="1"/>
  <c r="C274" i="21"/>
  <c r="Q274" i="21" s="1"/>
  <c r="Z273" i="20"/>
  <c r="L274" i="21" s="1"/>
  <c r="R274" i="21" s="1"/>
  <c r="Z259" i="20"/>
  <c r="L260" i="21" s="1"/>
  <c r="R260" i="21" s="1"/>
  <c r="C260" i="21"/>
  <c r="Q260" i="21" s="1"/>
  <c r="Z257" i="20"/>
  <c r="L258" i="21" s="1"/>
  <c r="R258" i="21" s="1"/>
  <c r="C258" i="21"/>
  <c r="Q258" i="21" s="1"/>
  <c r="Z256" i="20"/>
  <c r="L257" i="21" s="1"/>
  <c r="R257" i="21" s="1"/>
  <c r="C257" i="21"/>
  <c r="Q257" i="21" s="1"/>
  <c r="Z241" i="20"/>
  <c r="L242" i="21" s="1"/>
  <c r="R242" i="21" s="1"/>
  <c r="C242" i="21"/>
  <c r="Q242" i="21" s="1"/>
  <c r="Z239" i="20"/>
  <c r="L240" i="21" s="1"/>
  <c r="R240" i="21" s="1"/>
  <c r="C240" i="21"/>
  <c r="Q240" i="21" s="1"/>
  <c r="C227" i="21"/>
  <c r="Q227" i="21" s="1"/>
  <c r="Z226" i="20"/>
  <c r="L227" i="21" s="1"/>
  <c r="R227" i="21" s="1"/>
  <c r="C220" i="21"/>
  <c r="Q220" i="21" s="1"/>
  <c r="Z219" i="20"/>
  <c r="L220" i="21" s="1"/>
  <c r="R220" i="21" s="1"/>
  <c r="Z213" i="20"/>
  <c r="L214" i="21" s="1"/>
  <c r="R214" i="21" s="1"/>
  <c r="C214" i="21"/>
  <c r="Q214" i="21" s="1"/>
  <c r="Z206" i="20"/>
  <c r="L207" i="21" s="1"/>
  <c r="R207" i="21" s="1"/>
  <c r="C207" i="21"/>
  <c r="Q207" i="21" s="1"/>
  <c r="Z195" i="20"/>
  <c r="L196" i="21" s="1"/>
  <c r="R196" i="21" s="1"/>
  <c r="C196" i="21"/>
  <c r="Q196" i="21" s="1"/>
  <c r="Z192" i="20"/>
  <c r="L193" i="21" s="1"/>
  <c r="R193" i="21" s="1"/>
  <c r="C193" i="21"/>
  <c r="Q193" i="21" s="1"/>
  <c r="Z188" i="20"/>
  <c r="L189" i="21" s="1"/>
  <c r="R189" i="21" s="1"/>
  <c r="C189" i="21"/>
  <c r="Q189" i="21" s="1"/>
  <c r="C187" i="21"/>
  <c r="Q187" i="21" s="1"/>
  <c r="Z186" i="20"/>
  <c r="L187" i="21" s="1"/>
  <c r="R187" i="21" s="1"/>
  <c r="Z183" i="20"/>
  <c r="L184" i="21" s="1"/>
  <c r="R184" i="21" s="1"/>
  <c r="C184" i="21"/>
  <c r="Q184" i="21" s="1"/>
  <c r="C182" i="21"/>
  <c r="Q182" i="21" s="1"/>
  <c r="Z181" i="20"/>
  <c r="L182" i="21" s="1"/>
  <c r="R182" i="21" s="1"/>
  <c r="Z178" i="20"/>
  <c r="L179" i="21" s="1"/>
  <c r="R179" i="21" s="1"/>
  <c r="C179" i="21"/>
  <c r="Q179" i="21" s="1"/>
  <c r="C176" i="21"/>
  <c r="Q176" i="21" s="1"/>
  <c r="Z175" i="20"/>
  <c r="L176" i="21" s="1"/>
  <c r="R176" i="21" s="1"/>
  <c r="C167" i="21"/>
  <c r="Q167" i="21" s="1"/>
  <c r="Z166" i="20"/>
  <c r="L167" i="21" s="1"/>
  <c r="R167" i="21" s="1"/>
  <c r="C163" i="21"/>
  <c r="Q163" i="21" s="1"/>
  <c r="Z162" i="20"/>
  <c r="L163" i="21" s="1"/>
  <c r="R163" i="21" s="1"/>
  <c r="Z156" i="20"/>
  <c r="L157" i="21" s="1"/>
  <c r="R157" i="21" s="1"/>
  <c r="C157" i="21"/>
  <c r="Q157" i="21" s="1"/>
  <c r="Z143" i="20"/>
  <c r="L144" i="21" s="1"/>
  <c r="R144" i="21" s="1"/>
  <c r="C144" i="21"/>
  <c r="Q144" i="21" s="1"/>
  <c r="C136" i="21"/>
  <c r="Q136" i="21" s="1"/>
  <c r="Z135" i="20"/>
  <c r="L136" i="21" s="1"/>
  <c r="R136" i="21" s="1"/>
  <c r="Z134" i="20"/>
  <c r="L135" i="21" s="1"/>
  <c r="R135" i="21" s="1"/>
  <c r="C135" i="21"/>
  <c r="Q135" i="21" s="1"/>
  <c r="Z131" i="20"/>
  <c r="L132" i="21" s="1"/>
  <c r="R132" i="21" s="1"/>
  <c r="C132" i="21"/>
  <c r="Q132" i="21" s="1"/>
  <c r="Z125" i="20"/>
  <c r="L126" i="21" s="1"/>
  <c r="R126" i="21" s="1"/>
  <c r="C126" i="21"/>
  <c r="Q126" i="21" s="1"/>
  <c r="Z122" i="20"/>
  <c r="L123" i="21" s="1"/>
  <c r="R123" i="21" s="1"/>
  <c r="C123" i="21"/>
  <c r="Q123" i="21" s="1"/>
  <c r="Z117" i="20"/>
  <c r="L118" i="21" s="1"/>
  <c r="R118" i="21" s="1"/>
  <c r="C118" i="21"/>
  <c r="Q118" i="21" s="1"/>
  <c r="Z116" i="20"/>
  <c r="L117" i="21" s="1"/>
  <c r="R117" i="21" s="1"/>
  <c r="C117" i="21"/>
  <c r="Q117" i="21" s="1"/>
  <c r="Z115" i="20"/>
  <c r="L116" i="21" s="1"/>
  <c r="R116" i="21" s="1"/>
  <c r="C116" i="21"/>
  <c r="Q116" i="21" s="1"/>
  <c r="Z113" i="20"/>
  <c r="L114" i="21" s="1"/>
  <c r="R114" i="21" s="1"/>
  <c r="C114" i="21"/>
  <c r="Q114" i="21" s="1"/>
  <c r="C107" i="21"/>
  <c r="Q107" i="21" s="1"/>
  <c r="Z106" i="20"/>
  <c r="L107" i="21" s="1"/>
  <c r="R107" i="21" s="1"/>
  <c r="C106" i="21"/>
  <c r="Q106" i="21" s="1"/>
  <c r="Z105" i="20"/>
  <c r="L106" i="21" s="1"/>
  <c r="R106" i="21" s="1"/>
  <c r="C97" i="21"/>
  <c r="Q97" i="21" s="1"/>
  <c r="Z96" i="20"/>
  <c r="L97" i="21" s="1"/>
  <c r="R97" i="21" s="1"/>
  <c r="Z91" i="20"/>
  <c r="L92" i="21" s="1"/>
  <c r="R92" i="21" s="1"/>
  <c r="C92" i="21"/>
  <c r="Q92" i="21" s="1"/>
  <c r="Z74" i="20"/>
  <c r="L75" i="21" s="1"/>
  <c r="R75" i="21" s="1"/>
  <c r="C75" i="21"/>
  <c r="Q75" i="21" s="1"/>
  <c r="C70" i="21"/>
  <c r="Q70" i="21" s="1"/>
  <c r="Z69" i="20"/>
  <c r="L70" i="21" s="1"/>
  <c r="R70" i="21" s="1"/>
  <c r="Z61" i="20"/>
  <c r="L62" i="21" s="1"/>
  <c r="R62" i="21" s="1"/>
  <c r="C62" i="21"/>
  <c r="Q62" i="21" s="1"/>
  <c r="B4" i="1"/>
  <c r="N43" i="15"/>
  <c r="P43" i="15" s="1"/>
  <c r="B5" i="6"/>
  <c r="B4" i="6"/>
  <c r="B6" i="1"/>
  <c r="D43" i="15"/>
  <c r="B5" i="1"/>
  <c r="Z41" i="20"/>
  <c r="L42" i="21" s="1"/>
  <c r="R42" i="21" s="1"/>
  <c r="C42" i="21"/>
  <c r="Q42" i="21" s="1"/>
  <c r="C36" i="21"/>
  <c r="Q36" i="21" s="1"/>
  <c r="Z35" i="20"/>
  <c r="L36" i="21" s="1"/>
  <c r="R36" i="21" s="1"/>
  <c r="Z33" i="20"/>
  <c r="L34" i="21" s="1"/>
  <c r="R34" i="21" s="1"/>
  <c r="C34" i="21"/>
  <c r="Q34" i="21" s="1"/>
  <c r="Z26" i="20"/>
  <c r="L27" i="21" s="1"/>
  <c r="R27" i="21" s="1"/>
  <c r="C27" i="21"/>
  <c r="Q27" i="21" s="1"/>
  <c r="C26" i="21"/>
  <c r="Q26" i="21" s="1"/>
  <c r="Z25" i="20"/>
  <c r="L26" i="21" s="1"/>
  <c r="R26" i="21" s="1"/>
  <c r="Z13" i="20"/>
  <c r="L14" i="21" s="1"/>
  <c r="R14" i="21" s="1"/>
  <c r="C14" i="21"/>
  <c r="Q14" i="21" s="1"/>
  <c r="Z440" i="20"/>
  <c r="L441" i="21" s="1"/>
  <c r="R441" i="21" s="1"/>
  <c r="C441" i="21"/>
  <c r="Q441" i="21" s="1"/>
  <c r="C419" i="21"/>
  <c r="Q419" i="21" s="1"/>
  <c r="Z418" i="20"/>
  <c r="L419" i="21" s="1"/>
  <c r="R419" i="21" s="1"/>
  <c r="C412" i="21"/>
  <c r="Q412" i="21" s="1"/>
  <c r="Z411" i="20"/>
  <c r="L412" i="21" s="1"/>
  <c r="R412" i="21" s="1"/>
  <c r="C396" i="21"/>
  <c r="Q396" i="21" s="1"/>
  <c r="Z395" i="20"/>
  <c r="L396" i="21" s="1"/>
  <c r="R396" i="21" s="1"/>
  <c r="Z393" i="20"/>
  <c r="L394" i="21" s="1"/>
  <c r="R394" i="21" s="1"/>
  <c r="C394" i="21"/>
  <c r="Q394" i="21" s="1"/>
  <c r="C379" i="21"/>
  <c r="Q379" i="21" s="1"/>
  <c r="Z378" i="20"/>
  <c r="L379" i="21" s="1"/>
  <c r="R379" i="21" s="1"/>
  <c r="Z371" i="20"/>
  <c r="L372" i="21" s="1"/>
  <c r="R372" i="21" s="1"/>
  <c r="C372" i="21"/>
  <c r="Q372" i="21" s="1"/>
  <c r="C371" i="21"/>
  <c r="Q371" i="21" s="1"/>
  <c r="Z370" i="20"/>
  <c r="L371" i="21" s="1"/>
  <c r="R371" i="21" s="1"/>
  <c r="C360" i="21"/>
  <c r="Q360" i="21" s="1"/>
  <c r="Z359" i="20"/>
  <c r="L360" i="21" s="1"/>
  <c r="R360" i="21" s="1"/>
  <c r="C354" i="21"/>
  <c r="Q354" i="21" s="1"/>
  <c r="Z353" i="20"/>
  <c r="L354" i="21" s="1"/>
  <c r="R354" i="21" s="1"/>
  <c r="C353" i="21"/>
  <c r="Q353" i="21" s="1"/>
  <c r="Z352" i="20"/>
  <c r="L353" i="21" s="1"/>
  <c r="R353" i="21" s="1"/>
  <c r="C350" i="21"/>
  <c r="Q350" i="21" s="1"/>
  <c r="Z349" i="20"/>
  <c r="L350" i="21" s="1"/>
  <c r="R350" i="21" s="1"/>
  <c r="Z345" i="20"/>
  <c r="L346" i="21" s="1"/>
  <c r="R346" i="21" s="1"/>
  <c r="C346" i="21"/>
  <c r="Q346" i="21" s="1"/>
  <c r="Z338" i="20"/>
  <c r="L339" i="21" s="1"/>
  <c r="R339" i="21" s="1"/>
  <c r="C339" i="21"/>
  <c r="Q339" i="21" s="1"/>
  <c r="C315" i="21"/>
  <c r="Q315" i="21" s="1"/>
  <c r="Z314" i="20"/>
  <c r="L315" i="21" s="1"/>
  <c r="R315" i="21" s="1"/>
  <c r="C313" i="21"/>
  <c r="Q313" i="21" s="1"/>
  <c r="Z312" i="20"/>
  <c r="L313" i="21" s="1"/>
  <c r="R313" i="21" s="1"/>
  <c r="C302" i="21"/>
  <c r="Q302" i="21" s="1"/>
  <c r="Z301" i="20"/>
  <c r="L302" i="21" s="1"/>
  <c r="R302" i="21" s="1"/>
  <c r="C300" i="21"/>
  <c r="Q300" i="21" s="1"/>
  <c r="Z299" i="20"/>
  <c r="L300" i="21" s="1"/>
  <c r="R300" i="21" s="1"/>
  <c r="Z297" i="20"/>
  <c r="L298" i="21" s="1"/>
  <c r="R298" i="21" s="1"/>
  <c r="C298" i="21"/>
  <c r="Q298" i="21" s="1"/>
  <c r="C293" i="21"/>
  <c r="Q293" i="21" s="1"/>
  <c r="Z292" i="20"/>
  <c r="L293" i="21" s="1"/>
  <c r="R293" i="21" s="1"/>
  <c r="Z265" i="20"/>
  <c r="L266" i="21" s="1"/>
  <c r="R266" i="21" s="1"/>
  <c r="C266" i="21"/>
  <c r="Q266" i="21" s="1"/>
  <c r="C265" i="21"/>
  <c r="Q265" i="21" s="1"/>
  <c r="Z264" i="20"/>
  <c r="L265" i="21" s="1"/>
  <c r="R265" i="21" s="1"/>
  <c r="Z260" i="20"/>
  <c r="L261" i="21" s="1"/>
  <c r="R261" i="21" s="1"/>
  <c r="C261" i="21"/>
  <c r="Q261" i="21" s="1"/>
  <c r="C254" i="21"/>
  <c r="Q254" i="21" s="1"/>
  <c r="Z253" i="20"/>
  <c r="L254" i="21" s="1"/>
  <c r="R254" i="21" s="1"/>
  <c r="Z247" i="20"/>
  <c r="L248" i="21" s="1"/>
  <c r="R248" i="21" s="1"/>
  <c r="C248" i="21"/>
  <c r="Q248" i="21" s="1"/>
  <c r="Z242" i="20"/>
  <c r="L243" i="21" s="1"/>
  <c r="R243" i="21" s="1"/>
  <c r="C243" i="21"/>
  <c r="Q243" i="21" s="1"/>
  <c r="C233" i="21"/>
  <c r="Q233" i="21" s="1"/>
  <c r="Z232" i="20"/>
  <c r="L233" i="21" s="1"/>
  <c r="R233" i="21" s="1"/>
  <c r="C226" i="21"/>
  <c r="Q226" i="21" s="1"/>
  <c r="Z225" i="20"/>
  <c r="L226" i="21" s="1"/>
  <c r="R226" i="21" s="1"/>
  <c r="Z200" i="20"/>
  <c r="L201" i="21" s="1"/>
  <c r="R201" i="21" s="1"/>
  <c r="C201" i="21"/>
  <c r="Q201" i="21" s="1"/>
  <c r="Z173" i="20"/>
  <c r="L174" i="21" s="1"/>
  <c r="R174" i="21" s="1"/>
  <c r="C174" i="21"/>
  <c r="Q174" i="21" s="1"/>
  <c r="C169" i="21"/>
  <c r="Q169" i="21" s="1"/>
  <c r="Z168" i="20"/>
  <c r="L169" i="21" s="1"/>
  <c r="R169" i="21" s="1"/>
  <c r="Z167" i="20"/>
  <c r="L168" i="21" s="1"/>
  <c r="R168" i="21" s="1"/>
  <c r="C168" i="21"/>
  <c r="Q168" i="21" s="1"/>
  <c r="Z165" i="20"/>
  <c r="L166" i="21" s="1"/>
  <c r="R166" i="21" s="1"/>
  <c r="C166" i="21"/>
  <c r="Q166" i="21" s="1"/>
  <c r="Z150" i="20"/>
  <c r="L151" i="21" s="1"/>
  <c r="R151" i="21" s="1"/>
  <c r="C151" i="21"/>
  <c r="Q151" i="21" s="1"/>
  <c r="Z142" i="20"/>
  <c r="L143" i="21" s="1"/>
  <c r="R143" i="21" s="1"/>
  <c r="C143" i="21"/>
  <c r="Q143" i="21" s="1"/>
  <c r="Z141" i="20"/>
  <c r="L142" i="21" s="1"/>
  <c r="R142" i="21" s="1"/>
  <c r="C142" i="21"/>
  <c r="Q142" i="21" s="1"/>
  <c r="Z140" i="20"/>
  <c r="L141" i="21" s="1"/>
  <c r="R141" i="21" s="1"/>
  <c r="C141" i="21"/>
  <c r="Q141" i="21" s="1"/>
  <c r="C140" i="21"/>
  <c r="Q140" i="21" s="1"/>
  <c r="Z139" i="20"/>
  <c r="L140" i="21" s="1"/>
  <c r="R140" i="21" s="1"/>
  <c r="C139" i="21"/>
  <c r="Q139" i="21" s="1"/>
  <c r="Z138" i="20"/>
  <c r="L139" i="21" s="1"/>
  <c r="R139" i="21" s="1"/>
  <c r="Z133" i="20"/>
  <c r="L134" i="21" s="1"/>
  <c r="R134" i="21" s="1"/>
  <c r="C134" i="21"/>
  <c r="Q134" i="21" s="1"/>
  <c r="C125" i="21"/>
  <c r="Q125" i="21" s="1"/>
  <c r="Z124" i="20"/>
  <c r="L125" i="21" s="1"/>
  <c r="R125" i="21" s="1"/>
  <c r="Z120" i="20"/>
  <c r="L121" i="21" s="1"/>
  <c r="R121" i="21" s="1"/>
  <c r="C121" i="21"/>
  <c r="Q121" i="21" s="1"/>
  <c r="C119" i="21"/>
  <c r="Q119" i="21" s="1"/>
  <c r="Z118" i="20"/>
  <c r="L119" i="21" s="1"/>
  <c r="R119" i="21" s="1"/>
  <c r="C101" i="21"/>
  <c r="Q101" i="21" s="1"/>
  <c r="Z100" i="20"/>
  <c r="L101" i="21" s="1"/>
  <c r="R101" i="21" s="1"/>
  <c r="C89" i="21"/>
  <c r="Q89" i="21" s="1"/>
  <c r="Z88" i="20"/>
  <c r="L89" i="21" s="1"/>
  <c r="R89" i="21" s="1"/>
  <c r="C87" i="21"/>
  <c r="Q87" i="21" s="1"/>
  <c r="Z86" i="20"/>
  <c r="L87" i="21" s="1"/>
  <c r="R87" i="21" s="1"/>
  <c r="C74" i="21"/>
  <c r="Q74" i="21" s="1"/>
  <c r="Z73" i="20"/>
  <c r="L74" i="21" s="1"/>
  <c r="R74" i="21" s="1"/>
  <c r="C61" i="21"/>
  <c r="Q61" i="21" s="1"/>
  <c r="Z60" i="20"/>
  <c r="L61" i="21" s="1"/>
  <c r="R61" i="21" s="1"/>
  <c r="C52" i="21"/>
  <c r="Q52" i="21" s="1"/>
  <c r="Z51" i="20"/>
  <c r="L52" i="21" s="1"/>
  <c r="R52" i="21" s="1"/>
  <c r="Z42" i="20"/>
  <c r="L43" i="21" s="1"/>
  <c r="R43" i="21" s="1"/>
  <c r="C43" i="21"/>
  <c r="Q43" i="21" s="1"/>
  <c r="Z40" i="20"/>
  <c r="L41" i="21" s="1"/>
  <c r="R41" i="21" s="1"/>
  <c r="C41" i="21"/>
  <c r="Q41" i="21" s="1"/>
  <c r="C40" i="21"/>
  <c r="Q40" i="21" s="1"/>
  <c r="Z39" i="20"/>
  <c r="L40" i="21" s="1"/>
  <c r="R40" i="21" s="1"/>
  <c r="Z38" i="20"/>
  <c r="L39" i="21" s="1"/>
  <c r="R39" i="21" s="1"/>
  <c r="C39" i="21"/>
  <c r="Q39" i="21" s="1"/>
  <c r="Z37" i="20"/>
  <c r="L38" i="21" s="1"/>
  <c r="R38" i="21" s="1"/>
  <c r="C38" i="21"/>
  <c r="Q38" i="21" s="1"/>
  <c r="Q37" i="25"/>
  <c r="B4" i="28"/>
  <c r="D4" i="28"/>
  <c r="Z36" i="20"/>
  <c r="L37" i="21" s="1"/>
  <c r="R37" i="21" s="1"/>
  <c r="C37" i="21"/>
  <c r="Q37" i="21" s="1"/>
  <c r="H6" i="12"/>
  <c r="B7" i="1" l="1"/>
  <c r="B6" i="11"/>
  <c r="F7" i="10"/>
  <c r="J4" i="10" s="1"/>
  <c r="F4" i="12"/>
  <c r="F6" i="10"/>
  <c r="B4" i="13"/>
  <c r="B5" i="11"/>
  <c r="F6" i="12"/>
  <c r="F5" i="10"/>
  <c r="F4" i="13"/>
  <c r="B7" i="11"/>
  <c r="H4" i="12"/>
  <c r="F4" i="10"/>
  <c r="J5" i="10" s="1"/>
  <c r="B4" i="11"/>
  <c r="D4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BIST v3.3</author>
  </authors>
  <commentList>
    <comment ref="C3" authorId="0" shapeId="0" xr:uid="{00000000-0006-0000-1C00-000001000000}">
      <text>
        <r>
          <rPr>
            <sz val="11"/>
            <color theme="1"/>
            <rFont val="Calibri"/>
            <family val="2"/>
            <scheme val="minor"/>
          </rPr>
          <t>Tarih girin (Örnek: 01.03.2026)
VBA formatlı: =BacktestHesapla()</t>
        </r>
      </text>
    </comment>
  </commentList>
</comments>
</file>

<file path=xl/sharedStrings.xml><?xml version="1.0" encoding="utf-8"?>
<sst xmlns="http://schemas.openxmlformats.org/spreadsheetml/2006/main" count="78884" uniqueCount="1874">
  <si>
    <t>💠 PREMIUM MOTOR V2 — DAHA ÇOK SİNYAL</t>
  </si>
  <si>
    <t>İstediğin gibi PREMIUM+ ve PREMIUM adetini artıran yeni sınıflama kuruldu. Garanti olarak her işlemde ertesi gün &gt;0 yapılamaz; bunun yerine her kademenin geçmiş ortalaması pozitif seçildi.</t>
  </si>
  <si>
    <t>CANLI SAYIM</t>
  </si>
  <si>
    <t>YENİ KURAL YAPISI</t>
  </si>
  <si>
    <t>BACKTEST SONUÇLARI</t>
  </si>
  <si>
    <t>PREMIUM+</t>
  </si>
  <si>
    <t>PREMIUM+ = score&gt;=11 &amp; sto_k&lt;50 &amp; vol_ratio&gt;1</t>
  </si>
  <si>
    <t>Eski Skor&gt;=11 + StoK&lt;50 + VolRatio&gt;1.0</t>
  </si>
  <si>
    <t>PREMIUM+ işlem</t>
  </si>
  <si>
    <t>PREMIUM+ başarı</t>
  </si>
  <si>
    <t>ULTRA+</t>
  </si>
  <si>
    <t>ULTRA+ = PREMIUM+ ve ayrıca ATR&lt;=4</t>
  </si>
  <si>
    <t>PREMIUM+ + ATR14&lt;=4</t>
  </si>
  <si>
    <t>PREMIUM+ ortalama</t>
  </si>
  <si>
    <t>ULTRA+ işlem</t>
  </si>
  <si>
    <t>PREMIUM</t>
  </si>
  <si>
    <t>PREMIUM = score&gt;=9 &amp; atr&lt;=4 &amp; sto_k&lt;60 &amp; macd_h&gt;0</t>
  </si>
  <si>
    <t>Eski Skor&gt;=9 + ATR14&lt;=4 + StoK&lt;60 + MACD-H&gt;0</t>
  </si>
  <si>
    <t>PREMIUM işlem</t>
  </si>
  <si>
    <t>PREMIUM başarı</t>
  </si>
  <si>
    <t>TOPLAM</t>
  </si>
  <si>
    <t>Toplam premium ailesi</t>
  </si>
  <si>
    <t>Neden?</t>
  </si>
  <si>
    <t>Premium+ sayısını artırırken ortalama ertesi gün getiriyi pozitif değil, yüksek pozitif bırakacak yapı seçildi.</t>
  </si>
  <si>
    <t>PREMIUM ortalama</t>
  </si>
  <si>
    <t>Toplam kapsama</t>
  </si>
  <si>
    <t>SIRA</t>
  </si>
  <si>
    <t>HİSSE</t>
  </si>
  <si>
    <t>ESKİ SKOR</t>
  </si>
  <si>
    <t>ATR%</t>
  </si>
  <si>
    <t>STO %K</t>
  </si>
  <si>
    <t>MACD H</t>
  </si>
  <si>
    <t>VOL RATIO</t>
  </si>
  <si>
    <t>DEĞ%</t>
  </si>
  <si>
    <t>SON FİYAT</t>
  </si>
  <si>
    <t>SİNYAL</t>
  </si>
  <si>
    <t>ALT ETİKET</t>
  </si>
  <si>
    <t>NOT</t>
  </si>
  <si>
    <t>ÖNCELİK</t>
  </si>
  <si>
    <t>DURUM</t>
  </si>
  <si>
    <t>⭐ PREMIUM TOP 5 V2</t>
  </si>
  <si>
    <t>Daha çok sinyal üreten yeni sınıflamaya göre bugünün en iyi 5 hissesi. Öncelik: ULTRA+ &gt; PREMIUM+ &gt; PREMIUM.</t>
  </si>
  <si>
    <t>📊 PREMIUM V2 — KANIT SAYFASI</t>
  </si>
  <si>
    <t>Amaç: geçmişte Premium+ ve Premium adetini artırmak. Bunun için daha geniş ama ortalaması pozitif kalan iki katman kuruldu.</t>
  </si>
  <si>
    <t>Katman</t>
  </si>
  <si>
    <t>Kural</t>
  </si>
  <si>
    <t>İşlem</t>
  </si>
  <si>
    <t>Gün</t>
  </si>
  <si>
    <t>Başarı %</t>
  </si>
  <si>
    <t>Ort. Ertesi Gün %</t>
  </si>
  <si>
    <t>PREMIUM+ kuralı</t>
  </si>
  <si>
    <t>score&gt;=11 &amp; sto_k&lt;50 &amp; vol_ratio&gt;1.0</t>
  </si>
  <si>
    <t>ULTRA+ alt küme</t>
  </si>
  <si>
    <t>score&gt;=11 &amp; atr&lt;=4 &amp; sto_k&lt;50 &amp; vol_ratio&gt;1.0</t>
  </si>
  <si>
    <t>PREMIUM kuralı</t>
  </si>
  <si>
    <t>score&gt;=9 &amp; atr&lt;=4 &amp; sto_k&lt;60 &amp; macd_h&gt;0</t>
  </si>
  <si>
    <t>Premium ailesi toplam</t>
  </si>
  <si>
    <t>Premium+ union Premium</t>
  </si>
  <si>
    <t>Önemli not</t>
  </si>
  <si>
    <t>Ertesi gün % değerinin her işlemde &gt;0 olması garanti edilemez. Bu nedenle kriteri, her katmanda geçmiş ortalamanın pozitif kalması ve isabet oranının yükselmesi olarak kurduk.</t>
  </si>
  <si>
    <t>TARIH</t>
  </si>
  <si>
    <t>HISSE</t>
  </si>
  <si>
    <t>SINYAL</t>
  </si>
  <si>
    <t>ALT_ETIKET</t>
  </si>
  <si>
    <t>ESKI_SKOR</t>
  </si>
  <si>
    <t>ATR14</t>
  </si>
  <si>
    <t>STO_K</t>
  </si>
  <si>
    <t>MACD_H</t>
  </si>
  <si>
    <t>VOL_RATIO</t>
  </si>
  <si>
    <t>GUN_GETIRI</t>
  </si>
  <si>
    <t>ERTESI_GUN</t>
  </si>
  <si>
    <t>K1</t>
  </si>
  <si>
    <t>K2</t>
  </si>
  <si>
    <t>K3</t>
  </si>
  <si>
    <t>K4</t>
  </si>
  <si>
    <t>K5</t>
  </si>
  <si>
    <t>K6</t>
  </si>
  <si>
    <t>02.02.2026</t>
  </si>
  <si>
    <t>TUPRS</t>
  </si>
  <si>
    <t>MPARK</t>
  </si>
  <si>
    <t>OZGYO</t>
  </si>
  <si>
    <t>ORCAY</t>
  </si>
  <si>
    <t>ERBOS</t>
  </si>
  <si>
    <t>NUHCM</t>
  </si>
  <si>
    <t>ISYAT</t>
  </si>
  <si>
    <t>BNTAS</t>
  </si>
  <si>
    <t>HATEK</t>
  </si>
  <si>
    <t>GOLTS</t>
  </si>
  <si>
    <t>KRVGD</t>
  </si>
  <si>
    <t>AYGAZ</t>
  </si>
  <si>
    <t>CUSAN</t>
  </si>
  <si>
    <t>02.03.2026</t>
  </si>
  <si>
    <t>BTCIM</t>
  </si>
  <si>
    <t>03.03.2026</t>
  </si>
  <si>
    <t>ALTNY</t>
  </si>
  <si>
    <t>SMART</t>
  </si>
  <si>
    <t>03.04.2026</t>
  </si>
  <si>
    <t>ALFAS</t>
  </si>
  <si>
    <t>CANTE</t>
  </si>
  <si>
    <t>YKBNK</t>
  </si>
  <si>
    <t>OSTIM</t>
  </si>
  <si>
    <t>GSRAY</t>
  </si>
  <si>
    <t>GLCVY</t>
  </si>
  <si>
    <t>ISCTR</t>
  </si>
  <si>
    <t>ALARK</t>
  </si>
  <si>
    <t>AKBNK</t>
  </si>
  <si>
    <t>AHGAZ</t>
  </si>
  <si>
    <t>BERA</t>
  </si>
  <si>
    <t>AGESA</t>
  </si>
  <si>
    <t>YUNSA</t>
  </si>
  <si>
    <t>VAKBN</t>
  </si>
  <si>
    <t>HEKTS</t>
  </si>
  <si>
    <t>GARFA</t>
  </si>
  <si>
    <t>KNFRT</t>
  </si>
  <si>
    <t>AZTEK</t>
  </si>
  <si>
    <t>TUKAS</t>
  </si>
  <si>
    <t>GSDDE</t>
  </si>
  <si>
    <t>SUNTK</t>
  </si>
  <si>
    <t>DAGI</t>
  </si>
  <si>
    <t>DURDO</t>
  </si>
  <si>
    <t>DOAS</t>
  </si>
  <si>
    <t>TSKB</t>
  </si>
  <si>
    <t>ISBIR</t>
  </si>
  <si>
    <t>CIMSA</t>
  </si>
  <si>
    <t>BIENY</t>
  </si>
  <si>
    <t>THYAO</t>
  </si>
  <si>
    <t>ENKAI</t>
  </si>
  <si>
    <t>MTRKS</t>
  </si>
  <si>
    <t>PAPIL</t>
  </si>
  <si>
    <t>AGYO</t>
  </si>
  <si>
    <t>BORLS</t>
  </si>
  <si>
    <t>FADE</t>
  </si>
  <si>
    <t>DYOBY</t>
  </si>
  <si>
    <t>OSMEN</t>
  </si>
  <si>
    <t>EKGYO</t>
  </si>
  <si>
    <t>CRFSA</t>
  </si>
  <si>
    <t>DNISI</t>
  </si>
  <si>
    <t>DARDL</t>
  </si>
  <si>
    <t>BUCIM</t>
  </si>
  <si>
    <t>05.02.2026</t>
  </si>
  <si>
    <t>EGGUB</t>
  </si>
  <si>
    <t>CMENT</t>
  </si>
  <si>
    <t>BFREN</t>
  </si>
  <si>
    <t>SAYAS</t>
  </si>
  <si>
    <t>OTKAR</t>
  </si>
  <si>
    <t>PGSUS</t>
  </si>
  <si>
    <t>VAKKO</t>
  </si>
  <si>
    <t>FLAP</t>
  </si>
  <si>
    <t>MERCN</t>
  </si>
  <si>
    <t>AKSA</t>
  </si>
  <si>
    <t>GSDHO</t>
  </si>
  <si>
    <t>GEDIK</t>
  </si>
  <si>
    <t>TLMAN</t>
  </si>
  <si>
    <t>YONGA</t>
  </si>
  <si>
    <t>PINSU</t>
  </si>
  <si>
    <t>MAALT</t>
  </si>
  <si>
    <t>06.02.2026</t>
  </si>
  <si>
    <t>FENER</t>
  </si>
  <si>
    <t>ETILR</t>
  </si>
  <si>
    <t>KLSER</t>
  </si>
  <si>
    <t>MAKIM</t>
  </si>
  <si>
    <t>AKENR</t>
  </si>
  <si>
    <t>06.03.2026</t>
  </si>
  <si>
    <t>YGGYO</t>
  </si>
  <si>
    <t>07.04.2026</t>
  </si>
  <si>
    <t>DERHL</t>
  </si>
  <si>
    <t>MEDTR</t>
  </si>
  <si>
    <t>BANVT</t>
  </si>
  <si>
    <t>IHLGM</t>
  </si>
  <si>
    <t>PKENT</t>
  </si>
  <si>
    <t>AKSGY</t>
  </si>
  <si>
    <t>YKSLN</t>
  </si>
  <si>
    <t>EREGL</t>
  </si>
  <si>
    <t>ALBRK</t>
  </si>
  <si>
    <t>MERIT</t>
  </si>
  <si>
    <t>NTHOL</t>
  </si>
  <si>
    <t>TSPOR</t>
  </si>
  <si>
    <t>NATEN</t>
  </si>
  <si>
    <t>IHLAS</t>
  </si>
  <si>
    <t>KAREL</t>
  </si>
  <si>
    <t>GARAN</t>
  </si>
  <si>
    <t>VRGYO</t>
  </si>
  <si>
    <t>ZOREN</t>
  </si>
  <si>
    <t>EKIZ</t>
  </si>
  <si>
    <t>KUTPO</t>
  </si>
  <si>
    <t>EDIP</t>
  </si>
  <si>
    <t>OYAKC</t>
  </si>
  <si>
    <t>SANKO</t>
  </si>
  <si>
    <t>SELEC</t>
  </si>
  <si>
    <t>HKTM</t>
  </si>
  <si>
    <t>ULUUN</t>
  </si>
  <si>
    <t>AGROT</t>
  </si>
  <si>
    <t>TTRAK</t>
  </si>
  <si>
    <t>PAMEL</t>
  </si>
  <si>
    <t>BVSAN</t>
  </si>
  <si>
    <t>ICBCT</t>
  </si>
  <si>
    <t>USAK</t>
  </si>
  <si>
    <t>JANTS</t>
  </si>
  <si>
    <t>CMBTN</t>
  </si>
  <si>
    <t>ATAKP</t>
  </si>
  <si>
    <t>VAKFN</t>
  </si>
  <si>
    <t>MRGYO</t>
  </si>
  <si>
    <t>IHGZT</t>
  </si>
  <si>
    <t>AKYHO</t>
  </si>
  <si>
    <t>ENSRI</t>
  </si>
  <si>
    <t>GLYHO</t>
  </si>
  <si>
    <t>PENTA</t>
  </si>
  <si>
    <t>IHYAY</t>
  </si>
  <si>
    <t>SUWEN</t>
  </si>
  <si>
    <t>ESEN</t>
  </si>
  <si>
    <t>EGSER</t>
  </si>
  <si>
    <t>LUKSK</t>
  </si>
  <si>
    <t>SNGYO</t>
  </si>
  <si>
    <t>HUNER</t>
  </si>
  <si>
    <t>KARTN</t>
  </si>
  <si>
    <t>INDES</t>
  </si>
  <si>
    <t>ANGEN</t>
  </si>
  <si>
    <t>IHEVA</t>
  </si>
  <si>
    <t>ASGYO</t>
  </si>
  <si>
    <t>ATAGY</t>
  </si>
  <si>
    <t>09.03.2026</t>
  </si>
  <si>
    <t>ANSGR</t>
  </si>
  <si>
    <t>EDATA</t>
  </si>
  <si>
    <t>10.02.2026</t>
  </si>
  <si>
    <t>PRDGS</t>
  </si>
  <si>
    <t>DGNMO</t>
  </si>
  <si>
    <t>PSDTC</t>
  </si>
  <si>
    <t>FMIZP</t>
  </si>
  <si>
    <t>11.02.2026</t>
  </si>
  <si>
    <t>EMNIS</t>
  </si>
  <si>
    <t>RAYSG</t>
  </si>
  <si>
    <t>IZINV</t>
  </si>
  <si>
    <t>KONYA</t>
  </si>
  <si>
    <t>MRSHL</t>
  </si>
  <si>
    <t>ERSU</t>
  </si>
  <si>
    <t>13.03.2026</t>
  </si>
  <si>
    <t>TSGYO</t>
  </si>
  <si>
    <t>LKMNH</t>
  </si>
  <si>
    <t>DOKTA</t>
  </si>
  <si>
    <t>CEMTS</t>
  </si>
  <si>
    <t>INVEO</t>
  </si>
  <si>
    <t>SUMAS</t>
  </si>
  <si>
    <t>13.04.2026</t>
  </si>
  <si>
    <t>ALCAR</t>
  </si>
  <si>
    <t>TURSG</t>
  </si>
  <si>
    <t>AKGRT</t>
  </si>
  <si>
    <t>ECILC</t>
  </si>
  <si>
    <t>ELITE</t>
  </si>
  <si>
    <t>NUGYO</t>
  </si>
  <si>
    <t>OFSYM</t>
  </si>
  <si>
    <t>BRSAN</t>
  </si>
  <si>
    <t>OZKGY</t>
  </si>
  <si>
    <t>ATATP</t>
  </si>
  <si>
    <t>ADESE</t>
  </si>
  <si>
    <t>ENERY</t>
  </si>
  <si>
    <t>TUCLK</t>
  </si>
  <si>
    <t>EGEEN</t>
  </si>
  <si>
    <t>INTEM</t>
  </si>
  <si>
    <t>ARENA</t>
  </si>
  <si>
    <t>16.03.2026</t>
  </si>
  <si>
    <t>TABGD</t>
  </si>
  <si>
    <t>AVHOL</t>
  </si>
  <si>
    <t>BAKAB</t>
  </si>
  <si>
    <t>HURGZ</t>
  </si>
  <si>
    <t>GLBMD</t>
  </si>
  <si>
    <t>17.02.2026</t>
  </si>
  <si>
    <t>EYGYO</t>
  </si>
  <si>
    <t>SILVR</t>
  </si>
  <si>
    <t>KAPLM</t>
  </si>
  <si>
    <t>18.03.2026</t>
  </si>
  <si>
    <t>VESBE</t>
  </si>
  <si>
    <t>19.02.2026</t>
  </si>
  <si>
    <t>MNDRS</t>
  </si>
  <si>
    <t>RGYAS</t>
  </si>
  <si>
    <t>BASGZ</t>
  </si>
  <si>
    <t>BRISA</t>
  </si>
  <si>
    <t>KARSN</t>
  </si>
  <si>
    <t>HLGYO</t>
  </si>
  <si>
    <t>PAGYO</t>
  </si>
  <si>
    <t>TTKOM</t>
  </si>
  <si>
    <t>ORMA</t>
  </si>
  <si>
    <t>KLNMA</t>
  </si>
  <si>
    <t>19.03.2026</t>
  </si>
  <si>
    <t>24.02.2026</t>
  </si>
  <si>
    <t>DMSAS</t>
  </si>
  <si>
    <t>24.03.2026</t>
  </si>
  <si>
    <t>DEVA</t>
  </si>
  <si>
    <t>FORMT</t>
  </si>
  <si>
    <t>ALKIM</t>
  </si>
  <si>
    <t>IZMDC</t>
  </si>
  <si>
    <t>25.02.2026</t>
  </si>
  <si>
    <t>26.03.2026</t>
  </si>
  <si>
    <t>ISFIN</t>
  </si>
  <si>
    <t>HTTBT</t>
  </si>
  <si>
    <t>SAFKR</t>
  </si>
  <si>
    <t>27.03.2026</t>
  </si>
  <si>
    <t>IZENR</t>
  </si>
  <si>
    <t>GOODY</t>
  </si>
  <si>
    <t>30.03.2026</t>
  </si>
  <si>
    <t>PENGD</t>
  </si>
  <si>
    <t>📅 PREMIUM BACKTEST V2</t>
  </si>
  <si>
    <t>Tarih seç ve PREMIUM+ / PREMIUM / TÜM olarak incele. Bu sayfa yeni genişletilmiş premium sınıflamasını kullanır.</t>
  </si>
  <si>
    <t>TARİH</t>
  </si>
  <si>
    <t>MOD</t>
  </si>
  <si>
    <t>TÜM</t>
  </si>
  <si>
    <t>Toplam</t>
  </si>
  <si>
    <t>Ort. %</t>
  </si>
  <si>
    <t>✅ GÜÇLÜ AL PRO — SADELEŞTİRİLMİŞ ANA EKRAN</t>
  </si>
  <si>
    <t>Ana motor artık tek güçlü kombinasyona odaklı: Eski Skor&gt;=11 + ATR&lt;=4 + StoK&lt;50 + VolRatio&gt;1.0. Bu kombinasyon 4 aylık filtreli veride %82.81 başarı ve ortalama +%2.06 ertesi gün getiri verdi.</t>
  </si>
  <si>
    <t>SEÇİLEN KURAL</t>
  </si>
  <si>
    <t>BACKTEST KANITI</t>
  </si>
  <si>
    <t>GÜÇLÜ AL</t>
  </si>
  <si>
    <t>PF</t>
  </si>
  <si>
    <t>ULTRA ALT KÜME</t>
  </si>
  <si>
    <t>Mantık</t>
  </si>
  <si>
    <t>Kaliteli eski skor + düşük ATR + zayıf bölgede StoK + hacim teyidi</t>
  </si>
  <si>
    <t>Medyan %</t>
  </si>
  <si>
    <t>Kaynak</t>
  </si>
  <si>
    <t>🎯 SISTEM_V3 canlı veri</t>
  </si>
  <si>
    <t>Neden seçildi?</t>
  </si>
  <si>
    <t>72.447 kombinasyon içinde canlı kullanım için en sade ve güçlü, aynı zamanda +%2 üzeri ortalama getiri koruyan pratik kombinasyon seçildi.</t>
  </si>
  <si>
    <t>Başarı</t>
  </si>
  <si>
    <t>Gün kapsama</t>
  </si>
  <si>
    <t>Not</t>
  </si>
  <si>
    <t>ULTRA alt küme = aynı yapı + gün düşüş &lt;= -2%</t>
  </si>
  <si>
    <t>Canlı kullanım</t>
  </si>
  <si>
    <t>Bu listedekiler doğrudan bugün bakılacak ana adaylar</t>
  </si>
  <si>
    <t>Ort. sinyal/gün</t>
  </si>
  <si>
    <t>ETİKET</t>
  </si>
  <si>
    <t>AÇIKLAMA</t>
  </si>
  <si>
    <t>⭐ PRO TOP 5 — BUGÜNÜN EN GÜÇLÜ ADAYLARI</t>
  </si>
  <si>
    <t>Sadece seçilen sade güçlü-al kuralına uyan ilk 5 hisse. Sıralama: eski skor yüksek, hacim oranı yüksek, ATR düşük.</t>
  </si>
  <si>
    <t>📊 BACKTEST KANITI — SEÇİLEN GÜÇLÜ AL KURALI</t>
  </si>
  <si>
    <t>Bu sayfa seçilen sade kuralın veri tabanında neden ana motor olarak öne alındığını gösterir.</t>
  </si>
  <si>
    <t>Seçilen kural</t>
  </si>
  <si>
    <t>Eski Skor &gt;= 11  AND  ATR14 &lt;= 4  AND  StoK &lt; 50  AND  VolRatio &gt; 1.0</t>
  </si>
  <si>
    <t>Karşılaştırma</t>
  </si>
  <si>
    <t>Kısa form</t>
  </si>
  <si>
    <t>Aday Kural</t>
  </si>
  <si>
    <t>İşlem sayısı</t>
  </si>
  <si>
    <t>Seçilen sade kural</t>
  </si>
  <si>
    <t>Sinyal günü</t>
  </si>
  <si>
    <t>Daha agresif küçük örnek: score&gt;=10 &amp; atr&lt;=3 &amp; sto_k&lt;50 &amp; mkt&lt;=-0.5</t>
  </si>
  <si>
    <t>Gün kapsama %</t>
  </si>
  <si>
    <t>Daha sağlam ama &lt;2 ort.: score&gt;=11 &amp; atr&lt;=3 &amp; k3 &amp; sto_k&lt;50</t>
  </si>
  <si>
    <t>Daha geniş ama daha zayıf: atr&lt;=5 &amp; ac&gt;0 &amp; sto_k&lt;50 &amp; stock&lt;=-2.0</t>
  </si>
  <si>
    <t>Ort. ertesi gün %</t>
  </si>
  <si>
    <t>Medyan ertesi gün %</t>
  </si>
  <si>
    <t>Profit factor</t>
  </si>
  <si>
    <t>Ultra alt küme işlem</t>
  </si>
  <si>
    <t>Ultra alt küme ort. %</t>
  </si>
  <si>
    <t>Sinyal görülen tarihler</t>
  </si>
  <si>
    <t>Tarih</t>
  </si>
  <si>
    <t>Adet</t>
  </si>
  <si>
    <t>ESKİ_SKOR</t>
  </si>
  <si>
    <t>CCI14</t>
  </si>
  <si>
    <t>GÜN_GETİRİ</t>
  </si>
  <si>
    <t>ERTESİ_GÜN</t>
  </si>
  <si>
    <t>📝 GÜNLÜK TRADE ÖZETİ</t>
  </si>
  <si>
    <t>Bu sayfa her gün için otomatik trade özeti üretir. Canlı veri varsa bugünkü adayları, yoksa son görünen değerleri raporlar.</t>
  </si>
  <si>
    <t>RAPOR BİLGİSİ</t>
  </si>
  <si>
    <t>ANLIK SİNYAL SAYIMI</t>
  </si>
  <si>
    <t>YORUM / DURUM</t>
  </si>
  <si>
    <t>Rapor Tarihi</t>
  </si>
  <si>
    <t>Rapor Günü</t>
  </si>
  <si>
    <t>Hazır Liste</t>
  </si>
  <si>
    <t>Bugün En İyi 5 + Canlı Güçlüler</t>
  </si>
  <si>
    <t>GÜÇLÜ</t>
  </si>
  <si>
    <t>Öncelik: PREMIUM+ &gt; PREMIUM &gt; GÜÇLÜ</t>
  </si>
  <si>
    <t>Kaynak Sayfa</t>
  </si>
  <si>
    <t>⭐ BUGÜN_TOP5 / 🔥 BUGÜN_AL / 🎯 SISTEM_V3</t>
  </si>
  <si>
    <t>Detay için alttaki tablo ve ⭐ BUGÜN_TOP5 sayfasını kontrol et</t>
  </si>
  <si>
    <t>BUGÜNÜN TRADE ADAYLARI</t>
  </si>
  <si>
    <t>V3 SKOR</t>
  </si>
  <si>
    <t>AKSİYON</t>
  </si>
  <si>
    <t>PLAN</t>
  </si>
  <si>
    <t>GÜNLÜK KONTROL LİSTESİ</t>
  </si>
  <si>
    <t>KISA STRATEJİ NOTU</t>
  </si>
  <si>
    <t>• 1. Önce PREMIUM+ var mı bak</t>
  </si>
  <si>
    <t>• PREMIUM+ = en yüksek öncelik</t>
  </si>
  <si>
    <t>• 2. İlk 5 hissede hacim / spread kontrol et</t>
  </si>
  <si>
    <t>• PREMIUM = güçlü ana aday</t>
  </si>
  <si>
    <t>• 3. Açılışta aşırı gap varsa yeniden değerlendir</t>
  </si>
  <si>
    <t>• GÜÇLÜ = daha kontrollü yaklaşım</t>
  </si>
  <si>
    <t>• 4. Liste boşsa sistem bugün güçlü setup üretmemiş olabilir</t>
  </si>
  <si>
    <t>• Liste günlük otomatik değişir</t>
  </si>
  <si>
    <t>• 5. Gerekirse 🎯 SISTEM_V3 sayfasında tüm adayları incele</t>
  </si>
  <si>
    <t>• Yatırım kararı öncesi son manuel kontrol şart</t>
  </si>
  <si>
    <t>Bu sayfa yatırım tavsiyesi değil; senin kurduğun sistemin günlük otomatik özet ekranıdır.</t>
  </si>
  <si>
    <t>⭐ BUGÜN EN İYİ 5 HİSSE</t>
  </si>
  <si>
    <t>Bu ekran sadece bugünkü en güçlü 5 adayı gösterir. Sıralama: PREMIUM+ &gt; PREMIUM &gt; GÜÇLÜ, ardından V3 skor yüksekten düşüğe.</t>
  </si>
  <si>
    <t>ANLIK ÖZET</t>
  </si>
  <si>
    <t>BUGÜN TOP 5</t>
  </si>
  <si>
    <t>KULLANIM</t>
  </si>
  <si>
    <t>Seçim mantığı:</t>
  </si>
  <si>
    <t>Önce PREMIUM+ sonra PREMIUM sonra GÜÇLÜ</t>
  </si>
  <si>
    <t>1. Matriks IQ açıksa liste otomatik güncellenir</t>
  </si>
  <si>
    <t>Sıralama:</t>
  </si>
  <si>
    <t>Önce sinyal kalitesi, sonra V3 skor</t>
  </si>
  <si>
    <t>2. İlk bakılacak yer bu sayfadır</t>
  </si>
  <si>
    <t>Liste:</t>
  </si>
  <si>
    <t>En fazla 5 hisse gösterilir</t>
  </si>
  <si>
    <t>3. Daha fazla detay için 🔥 BUGÜN_AL veya 🎯 SISTEM_V3 aç</t>
  </si>
  <si>
    <t>Boşsa:</t>
  </si>
  <si>
    <t>Bugün uygun güçlü sinyal yok</t>
  </si>
  <si>
    <t>4. Liste yoksa bugün sistem güçlü alım üretmemiştir</t>
  </si>
  <si>
    <t>RENK KODU</t>
  </si>
  <si>
    <t>🟢</t>
  </si>
  <si>
    <t>PREMIUM+ = en güçlü aday</t>
  </si>
  <si>
    <t>🟡</t>
  </si>
  <si>
    <t>PREMIUM = güçlü aday</t>
  </si>
  <si>
    <t>🟠</t>
  </si>
  <si>
    <t>GÜÇLÜ = izlenecek güçlü aday</t>
  </si>
  <si>
    <t>Bu sayfa yatırım tavsiyesi değil, sistem filtresidir. Son kontrolü yine sen yapmalısın.</t>
  </si>
  <si>
    <t>🔥 BUGÜN ALINABİLECEK HİSSELER — TEK SAYFA</t>
  </si>
  <si>
    <t>Bu ekran sadece bugün öncelikli alınabilecek adayları tek sayfada gösterir. Öncelik sırası: PREMIUM+ → PREMIUM → GÜÇLÜ.</t>
  </si>
  <si>
    <t>ANLIK SAYIM</t>
  </si>
  <si>
    <t>HIZLI YORUM</t>
  </si>
  <si>
    <t>1. Matriks IQ açıksa liste otomatik akar</t>
  </si>
  <si>
    <t>• PREMIUM+ = en sert filtre</t>
  </si>
  <si>
    <t>2. Önce PREMIUM+ adaylara bak</t>
  </si>
  <si>
    <t>• PREMIUM = ana alım adayı</t>
  </si>
  <si>
    <t>3. Sonra PREMIUM, sonra GÜÇLÜ</t>
  </si>
  <si>
    <t>• GÜÇLÜ = takip edilmesi gereken güçlü aday</t>
  </si>
  <si>
    <t>4. Detay istersen 🎯 SISTEM_V3 sayfasına geç</t>
  </si>
  <si>
    <t>• Liste boşsa bugün uygun sinyal yok demektir</t>
  </si>
  <si>
    <t>BUGÜN ALINABİLECEKLER</t>
  </si>
  <si>
    <t>ALIM ÖNCELİĞİ</t>
  </si>
  <si>
    <t>1. PREMIUM+</t>
  </si>
  <si>
    <t>2. PREMIUM</t>
  </si>
  <si>
    <t>3. GÜÇLÜ</t>
  </si>
  <si>
    <t>4. PAS olanlara bakma</t>
  </si>
  <si>
    <t>DETAY SAYFALARI</t>
  </si>
  <si>
    <t>🎯 SISTEM_V3 = tüm canlı puanlama motoru</t>
  </si>
  <si>
    <t>🎯 GÜÇLÜ_SİNYALLER = canlı aday ekranı</t>
  </si>
  <si>
    <t>🟢 ULTRA_SADE = sade kullanım ekranı</t>
  </si>
  <si>
    <t>📅 BACKTEST_V3 = geçmiş test ekranı</t>
  </si>
  <si>
    <t>ÖNEMLİ</t>
  </si>
  <si>
    <t>Bu sayfa canlı veri akışına bağlıdır. Matriks IQ / DDE açıksa güncel adayları tek ekranda gösterir.</t>
  </si>
  <si>
    <t>🟢 ULTRA SADE KULLANIM EKRANI</t>
  </si>
  <si>
    <t>En kolay kullanım: canlı için soldaki listeye bak, geçmiş için sağdan tarih seç. PREMIUM+ en güçlü, sonra PREMIUM, sonra GÜÇLÜ.</t>
  </si>
  <si>
    <t>1) CANLI EN GÜÇLÜLER</t>
  </si>
  <si>
    <t>2) GEÇMİŞ TEST HIZLI BAKIŞ</t>
  </si>
  <si>
    <t>GÜÇLÜ+</t>
  </si>
  <si>
    <t>ÖZET</t>
  </si>
  <si>
    <t>Seçtiğin tarih ve moda göre aşağıda liste çıkar.</t>
  </si>
  <si>
    <t>Canlı aday listesi</t>
  </si>
  <si>
    <t>Geçmiş gün aday listesi</t>
  </si>
  <si>
    <t>Kısa Notlar</t>
  </si>
  <si>
    <t>Hızlı Yol</t>
  </si>
  <si>
    <t>• PREMIUM+ = en sert ve en seçici sinyal</t>
  </si>
  <si>
    <t>1. Dosyayı aç</t>
  </si>
  <si>
    <t>• PREMIUM = güçlü ana sinyal</t>
  </si>
  <si>
    <t>2. Bu sayfada canlı listene bak</t>
  </si>
  <si>
    <t>• GÜÇLÜ = ikinci kademe güçlü aday</t>
  </si>
  <si>
    <t>3. Sinyal varsa PREMIUM+ / PREMIUM önceliklendir</t>
  </si>
  <si>
    <t>• Canlı kullanımda önce bu ekran, sonra detay gerekirse 🎯 SISTEM_V3</t>
  </si>
  <si>
    <t>4. Geçmiş kontrol için sağdan tarih seç</t>
  </si>
  <si>
    <t>• Geçmiş gün incelemek için sağ üstten tarih değiştirmen yeterli</t>
  </si>
  <si>
    <t>5. Gerekirse detay için 📅 BACKTEST_V3 veya 🗃 V3_BACKTEST_DB aç</t>
  </si>
  <si>
    <t>🚀 BIST v3 ANA MOTOR — BAS ÇALIŞTIR</t>
  </si>
  <si>
    <t>Canlı puanlama + 4 aylık veri + hazır backtest tek dosyada. En kolay kullanım: bu sayfadan adımları izle.</t>
  </si>
  <si>
    <t>Adım</t>
  </si>
  <si>
    <t>Bölüm</t>
  </si>
  <si>
    <t>Ne yapar?</t>
  </si>
  <si>
    <t>1</t>
  </si>
  <si>
    <t>🎯 SISTEM_V3</t>
  </si>
  <si>
    <t>Canlı kullanım. P sütununu filtrele; PREMIUM+ ve PREMIUM en kuvvetli anlık sinyaller.</t>
  </si>
  <si>
    <t>Canlı veri için Matriks IQ / DDE; backtest için Excel yeterli.</t>
  </si>
  <si>
    <t>2</t>
  </si>
  <si>
    <t>🎯 GÜÇLÜ_SİNYALLER</t>
  </si>
  <si>
    <t>Tek sayfada PAS dışı canlı aday listesi. Modern Excel varsa otomatik dökülür.</t>
  </si>
  <si>
    <t>3</t>
  </si>
  <si>
    <t>📅 BACKTEST_V3</t>
  </si>
  <si>
    <t>Tarih seç, mod seç. Araştırmada kullandığımız 4 aylık düşüş günü veri alt kümesinde geçmiş sonuçları gör.</t>
  </si>
  <si>
    <t>4</t>
  </si>
  <si>
    <t>🗃 V3_BACKTEST_DB</t>
  </si>
  <si>
    <t>Ham backtest veritabanı. İstersen direkt filtrele, sırala, pivot yap.</t>
  </si>
  <si>
    <t>5</t>
  </si>
  <si>
    <t>📊 TARİHSEL_VERİ</t>
  </si>
  <si>
    <t>4 aylık ham tarihsel veri dosyanın içinde hazır durur.</t>
  </si>
  <si>
    <t>6</t>
  </si>
  <si>
    <t>Kural özeti</t>
  </si>
  <si>
    <t>PREMIUM+: skor≥11 + ATR≤4 + StoK&lt;50 + VolRatio&gt;1 + gün düşüş≤-2. PREMIUM: aynı yapı gün düşüş şartı olmadan. GÜÇLÜ: ATR≤3 + MACD-H&gt;0 + CCI&gt;-100 + StoK&lt;50.</t>
  </si>
  <si>
    <t>Backtest DB satır sayısı: 6283 | Gün sayısı: 25 | Bu hazır ekran araştırmada kullanılan filtreli veri alt kümesidir.</t>
  </si>
  <si>
    <t>PRO MOTOR</t>
  </si>
  <si>
    <t>Yeni ana kombinasyon: score&gt;=11 &amp; atr&lt;=4 &amp; sto_k&lt;50 &amp; vol_ratio&gt;1.0 | %82.81 başarı | ort. +%2.06</t>
  </si>
  <si>
    <t>PREMIUM V2</t>
  </si>
  <si>
    <t>Yeni premium motor: Premium+ ve Premium sayısını artırır; her iki katmanın da geçmiş ortalaması pozitiftir.</t>
  </si>
  <si>
    <t>🎯 BIST SADE ETKİLİ SİSTEM v3 — ANA MOTOR</t>
  </si>
  <si>
    <t>Bas-çalıştır: Matriks IQ açıksa bu sayfada P sütununu filtrele. PREMIUM+ / PREMIUM / GÜÇLÜ adayları anlık görünür.</t>
  </si>
  <si>
    <t>4 aylık ham veri dosya içindedir. Hazır backtest ekranı araştırmada kullandığımız piyasa eksi + hisse eksi alt kümesini içerir.</t>
  </si>
  <si>
    <t>#</t>
  </si>
  <si>
    <t>HACİM</t>
  </si>
  <si>
    <t>H5 ORT</t>
  </si>
  <si>
    <t>Bu sayfa canlı kullanım için tasarlandı. Geçmiş test koşulları: piyasa düşüş + hisse düşüş senaryosunda aranmıştır.</t>
  </si>
  <si>
    <t>🎯 CANLI GÜÇLÜ SİNYALLER</t>
  </si>
  <si>
    <t>Bu sayfa canlı tarafta PAS dışı hisseleri toplar. Modern Excel kullanıyorsan otomatik dökülür; istersen 🎯 SISTEM_V3 sayfasında da P sütununu filtreleyebilirsin.</t>
  </si>
  <si>
    <t>📅 BACKTEST V3 — 4 AY HAZIR ARAŞTIRMA VERİSİ</t>
  </si>
  <si>
    <t>Bu sayfa yukarıdaki araştırmada kullanılan piyasa eksi + hisse eksi gün alt kümesini içerir. Tarih seç, mod seç, sonuçlar aşağıda otomatik gelsin.</t>
  </si>
  <si>
    <t>İstersen çıkan listeyi skor ya da ertesi gün getirisine göre ayrıca sıralayabilirsin.</t>
  </si>
  <si>
    <t>Premium+</t>
  </si>
  <si>
    <t>Premium</t>
  </si>
  <si>
    <t>Güçlü+</t>
  </si>
  <si>
    <t>GÜN_GETIRI</t>
  </si>
  <si>
    <t>V3_SKOR</t>
  </si>
  <si>
    <t>GUCLU</t>
  </si>
  <si>
    <t>ACSEL</t>
  </si>
  <si>
    <t>HAYIR</t>
  </si>
  <si>
    <t>EVET</t>
  </si>
  <si>
    <t>PAS</t>
  </si>
  <si>
    <t>ADEL</t>
  </si>
  <si>
    <t>27.02.2026</t>
  </si>
  <si>
    <t>İZLE</t>
  </si>
  <si>
    <t>ADGYO</t>
  </si>
  <si>
    <t>AEFES</t>
  </si>
  <si>
    <t>AFYON</t>
  </si>
  <si>
    <t>AKCNS</t>
  </si>
  <si>
    <t>AKFGY</t>
  </si>
  <si>
    <t>AKSEN</t>
  </si>
  <si>
    <t>AKSUE</t>
  </si>
  <si>
    <t>ALCTL</t>
  </si>
  <si>
    <t>ALGYO</t>
  </si>
  <si>
    <t>ALKA</t>
  </si>
  <si>
    <t>ALKLC</t>
  </si>
  <si>
    <t>ANELE</t>
  </si>
  <si>
    <t>ANHYT</t>
  </si>
  <si>
    <t>ARASE</t>
  </si>
  <si>
    <t>ARCLK</t>
  </si>
  <si>
    <t>ARDYZ</t>
  </si>
  <si>
    <t>ARSAN</t>
  </si>
  <si>
    <t>ARTMS</t>
  </si>
  <si>
    <t>ARZUM</t>
  </si>
  <si>
    <t>ASELS</t>
  </si>
  <si>
    <t>ASTOR</t>
  </si>
  <si>
    <t>ATEKS</t>
  </si>
  <si>
    <t>ATLAS</t>
  </si>
  <si>
    <t>AVGYO</t>
  </si>
  <si>
    <t>AVOD</t>
  </si>
  <si>
    <t>AVTUR</t>
  </si>
  <si>
    <t>AYCES</t>
  </si>
  <si>
    <t>AYDEM</t>
  </si>
  <si>
    <t>AYEN</t>
  </si>
  <si>
    <t>BAGFS</t>
  </si>
  <si>
    <t>BALAT</t>
  </si>
  <si>
    <t>BAYRK</t>
  </si>
  <si>
    <t>BIMAS</t>
  </si>
  <si>
    <t>BIOEN</t>
  </si>
  <si>
    <t>BLCYT</t>
  </si>
  <si>
    <t>BMSCH</t>
  </si>
  <si>
    <t>BORSK</t>
  </si>
  <si>
    <t>BOSSA</t>
  </si>
  <si>
    <t>BRKSN</t>
  </si>
  <si>
    <t>BRKVY</t>
  </si>
  <si>
    <t>BRYAT</t>
  </si>
  <si>
    <t>BSOKE</t>
  </si>
  <si>
    <t>BURCE</t>
  </si>
  <si>
    <t>BURVA</t>
  </si>
  <si>
    <t>CCOLA</t>
  </si>
  <si>
    <t>CELHA</t>
  </si>
  <si>
    <t>CEMAS</t>
  </si>
  <si>
    <t>CLEBI</t>
  </si>
  <si>
    <t>CONSE</t>
  </si>
  <si>
    <t>COSMO</t>
  </si>
  <si>
    <t>DENGE</t>
  </si>
  <si>
    <t>DGATE</t>
  </si>
  <si>
    <t>DITAS</t>
  </si>
  <si>
    <t>DOCO</t>
  </si>
  <si>
    <t>DOGUB</t>
  </si>
  <si>
    <t>DOHOL</t>
  </si>
  <si>
    <t>DZGYO</t>
  </si>
  <si>
    <t>ECZYT</t>
  </si>
  <si>
    <t>EGPRO</t>
  </si>
  <si>
    <t>EMKEL</t>
  </si>
  <si>
    <t>EPLAS</t>
  </si>
  <si>
    <t>ERCB</t>
  </si>
  <si>
    <t>ETYAT</t>
  </si>
  <si>
    <t>EUYO</t>
  </si>
  <si>
    <t>FONET</t>
  </si>
  <si>
    <t>FORTE</t>
  </si>
  <si>
    <t>FROTO</t>
  </si>
  <si>
    <t>FZLGY</t>
  </si>
  <si>
    <t>GEDZA</t>
  </si>
  <si>
    <t>GENIL</t>
  </si>
  <si>
    <t>GENTS</t>
  </si>
  <si>
    <t>GEREL</t>
  </si>
  <si>
    <t>GMTAS</t>
  </si>
  <si>
    <t>GRSEL</t>
  </si>
  <si>
    <t>GUBRF</t>
  </si>
  <si>
    <t>GZNMI</t>
  </si>
  <si>
    <t>HALKB</t>
  </si>
  <si>
    <t>HDFGS</t>
  </si>
  <si>
    <t>HEDEF</t>
  </si>
  <si>
    <t>HUBVC</t>
  </si>
  <si>
    <t>ICUGS</t>
  </si>
  <si>
    <t>IDGYO</t>
  </si>
  <si>
    <t>IMASM</t>
  </si>
  <si>
    <t>INFO</t>
  </si>
  <si>
    <t>ISGSY</t>
  </si>
  <si>
    <t>ISGYO</t>
  </si>
  <si>
    <t>ISKPL</t>
  </si>
  <si>
    <t>IZFAS</t>
  </si>
  <si>
    <t>KLGYO</t>
  </si>
  <si>
    <t>KLMSN</t>
  </si>
  <si>
    <t>KLRHO</t>
  </si>
  <si>
    <t>KLSYN</t>
  </si>
  <si>
    <t>KORDS</t>
  </si>
  <si>
    <t>KRDMA</t>
  </si>
  <si>
    <t>KRDMB</t>
  </si>
  <si>
    <t>KRDMD</t>
  </si>
  <si>
    <t>KRONT</t>
  </si>
  <si>
    <t>KRSTL</t>
  </si>
  <si>
    <t>KRTEK</t>
  </si>
  <si>
    <t>KSTUR</t>
  </si>
  <si>
    <t>KTLEV</t>
  </si>
  <si>
    <t>LIDER</t>
  </si>
  <si>
    <t>LILAK</t>
  </si>
  <si>
    <t>LINK</t>
  </si>
  <si>
    <t>LRSHO</t>
  </si>
  <si>
    <t>MACKO</t>
  </si>
  <si>
    <t>MANAS</t>
  </si>
  <si>
    <t>MARKA</t>
  </si>
  <si>
    <t>MARTI</t>
  </si>
  <si>
    <t>MAVI</t>
  </si>
  <si>
    <t>MEGAP</t>
  </si>
  <si>
    <t>MEKAG</t>
  </si>
  <si>
    <t>MERKO</t>
  </si>
  <si>
    <t>METRO</t>
  </si>
  <si>
    <t>MGROS</t>
  </si>
  <si>
    <t>MOBTL</t>
  </si>
  <si>
    <t>MSGYO</t>
  </si>
  <si>
    <t>MZHLD</t>
  </si>
  <si>
    <t>NETAS</t>
  </si>
  <si>
    <t>NIBAS</t>
  </si>
  <si>
    <t>OBAMS</t>
  </si>
  <si>
    <t>ODINE</t>
  </si>
  <si>
    <t>ONCSM</t>
  </si>
  <si>
    <t>ORGE</t>
  </si>
  <si>
    <t>OTTO</t>
  </si>
  <si>
    <t>OYYAT</t>
  </si>
  <si>
    <t>OZRDN</t>
  </si>
  <si>
    <t>OZSUB</t>
  </si>
  <si>
    <t>PCILT</t>
  </si>
  <si>
    <t>PETKM</t>
  </si>
  <si>
    <t>PLTUR</t>
  </si>
  <si>
    <t>POLTK</t>
  </si>
  <si>
    <t>PRZMA</t>
  </si>
  <si>
    <t>RALYH</t>
  </si>
  <si>
    <t>RYGYO</t>
  </si>
  <si>
    <t>SAMAT</t>
  </si>
  <si>
    <t>SANEL</t>
  </si>
  <si>
    <t>SANFM</t>
  </si>
  <si>
    <t>SARKY</t>
  </si>
  <si>
    <t>SDTTR</t>
  </si>
  <si>
    <t>SEKFK</t>
  </si>
  <si>
    <t>SEKUR</t>
  </si>
  <si>
    <t>SKBNK</t>
  </si>
  <si>
    <t>SKTAS</t>
  </si>
  <si>
    <t>SMRTG</t>
  </si>
  <si>
    <t>SOKM</t>
  </si>
  <si>
    <t>SONME</t>
  </si>
  <si>
    <t>SRVGY</t>
  </si>
  <si>
    <t>SURGY</t>
  </si>
  <si>
    <t>TATGD</t>
  </si>
  <si>
    <t>TAVHL</t>
  </si>
  <si>
    <t>TBORG</t>
  </si>
  <si>
    <t>TCELL</t>
  </si>
  <si>
    <t>TDGYO</t>
  </si>
  <si>
    <t>TEKTU</t>
  </si>
  <si>
    <t>TKNSA</t>
  </si>
  <si>
    <t>TMPOL</t>
  </si>
  <si>
    <t>TOASO</t>
  </si>
  <si>
    <t>TRCAS</t>
  </si>
  <si>
    <t>TRILC</t>
  </si>
  <si>
    <t>TUREX</t>
  </si>
  <si>
    <t>ULUFA</t>
  </si>
  <si>
    <t>ULUSE</t>
  </si>
  <si>
    <t>UNLU</t>
  </si>
  <si>
    <t>USDTR</t>
  </si>
  <si>
    <t>VANGD</t>
  </si>
  <si>
    <t>VERUS</t>
  </si>
  <si>
    <t>VESTL</t>
  </si>
  <si>
    <t>VKFYO</t>
  </si>
  <si>
    <t>VKING</t>
  </si>
  <si>
    <t>YATAS</t>
  </si>
  <si>
    <t>YAYLA</t>
  </si>
  <si>
    <t>YYLGD</t>
  </si>
  <si>
    <t>ZEDUR</t>
  </si>
  <si>
    <t>ZRGYO</t>
  </si>
  <si>
    <t>📊  TARİHSEL VERİ  —  VBA Makrosu ile Otomatik Doldurulur  (Son 50 Gün)</t>
  </si>
  <si>
    <t>Her gün piyasa kapandıktan sonra VBA makrosu 'VeriKaydet' çalıştırılır → OHLCV verileri buraya kaydedilir → İndikatörler bu verilerden hesaplanır</t>
  </si>
  <si>
    <t>AÇILIŞ</t>
  </si>
  <si>
    <t>YÜKSEK</t>
  </si>
  <si>
    <t>DÜŞÜK</t>
  </si>
  <si>
    <t>KAPANIS</t>
  </si>
  <si>
    <t>A.ORT</t>
  </si>
  <si>
    <t>26.01.2026</t>
  </si>
  <si>
    <t>27.01.2026</t>
  </si>
  <si>
    <t>28.01.2026</t>
  </si>
  <si>
    <t>29.01.2026</t>
  </si>
  <si>
    <t>30.01.2026</t>
  </si>
  <si>
    <t>03.02.2026</t>
  </si>
  <si>
    <t>04.02.2026</t>
  </si>
  <si>
    <t>09.02.2026</t>
  </si>
  <si>
    <t>12.02.2026</t>
  </si>
  <si>
    <t>13.02.2026</t>
  </si>
  <si>
    <t>16.02.2026</t>
  </si>
  <si>
    <t>18.02.2026</t>
  </si>
  <si>
    <t>20.02.2026</t>
  </si>
  <si>
    <t>23.02.2026</t>
  </si>
  <si>
    <t>26.02.2026</t>
  </si>
  <si>
    <t>04.03.2026</t>
  </si>
  <si>
    <t>05.03.2026</t>
  </si>
  <si>
    <t>10.03.2026</t>
  </si>
  <si>
    <t>11.03.2026</t>
  </si>
  <si>
    <t>12.03.2026</t>
  </si>
  <si>
    <t>17.03.2026</t>
  </si>
  <si>
    <t>23.03.2026</t>
  </si>
  <si>
    <t>25.03.2026</t>
  </si>
  <si>
    <t>31.03.2026</t>
  </si>
  <si>
    <t>01.04.2026</t>
  </si>
  <si>
    <t>02.04.2026</t>
  </si>
  <si>
    <t>06.04.2026</t>
  </si>
  <si>
    <t>08.04.2026</t>
  </si>
  <si>
    <t>09.04.2026</t>
  </si>
  <si>
    <t>10.04.2026</t>
  </si>
  <si>
    <t>14.04.2026</t>
  </si>
  <si>
    <t>15.04.2026</t>
  </si>
  <si>
    <t>16.04.2026</t>
  </si>
  <si>
    <t>17.04.2026</t>
  </si>
  <si>
    <t>20.04.2026</t>
  </si>
  <si>
    <t>21.04.2026</t>
  </si>
  <si>
    <t>22.04.2026</t>
  </si>
  <si>
    <t>24.04.2026</t>
  </si>
  <si>
    <t>27.04.2026</t>
  </si>
  <si>
    <t>28.04.2026</t>
  </si>
  <si>
    <t>AGHOL</t>
  </si>
  <si>
    <t>05.01.2026</t>
  </si>
  <si>
    <t>06.01.2026</t>
  </si>
  <si>
    <t>07.01.2026</t>
  </si>
  <si>
    <t>08.01.2026</t>
  </si>
  <si>
    <t>09.01.2026</t>
  </si>
  <si>
    <t>12.01.2026</t>
  </si>
  <si>
    <t>13.01.2026</t>
  </si>
  <si>
    <t>14.01.2026</t>
  </si>
  <si>
    <t>15.01.2026</t>
  </si>
  <si>
    <t>16.01.2026</t>
  </si>
  <si>
    <t>19.01.2026</t>
  </si>
  <si>
    <t>20.01.2026</t>
  </si>
  <si>
    <t>21.01.2026</t>
  </si>
  <si>
    <t>22.01.2026</t>
  </si>
  <si>
    <t>23.01.2026</t>
  </si>
  <si>
    <t>ATPET</t>
  </si>
  <si>
    <t>08.06.2018</t>
  </si>
  <si>
    <t>11.06.2018</t>
  </si>
  <si>
    <t>12.06.2018</t>
  </si>
  <si>
    <t>13.06.2018</t>
  </si>
  <si>
    <t>14.06.2018</t>
  </si>
  <si>
    <t>18.06.2018</t>
  </si>
  <si>
    <t>19.06.2018</t>
  </si>
  <si>
    <t>20.06.2018</t>
  </si>
  <si>
    <t>21.06.2018</t>
  </si>
  <si>
    <t>22.06.2018</t>
  </si>
  <si>
    <t>25.06.2018</t>
  </si>
  <si>
    <t>26.06.2018</t>
  </si>
  <si>
    <t>27.06.2018</t>
  </si>
  <si>
    <t>28.06.2018</t>
  </si>
  <si>
    <t>29.06.2018</t>
  </si>
  <si>
    <t>02.07.2018</t>
  </si>
  <si>
    <t>03.07.2018</t>
  </si>
  <si>
    <t>04.07.2018</t>
  </si>
  <si>
    <t>05.07.2018</t>
  </si>
  <si>
    <t>06.07.2018</t>
  </si>
  <si>
    <t>09.07.2018</t>
  </si>
  <si>
    <t>10.07.2018</t>
  </si>
  <si>
    <t>11.07.2018</t>
  </si>
  <si>
    <t>12.07.2018</t>
  </si>
  <si>
    <t>13.07.2018</t>
  </si>
  <si>
    <t>16.07.2018</t>
  </si>
  <si>
    <t>17.07.2018</t>
  </si>
  <si>
    <t>18.07.2018</t>
  </si>
  <si>
    <t>19.07.2018</t>
  </si>
  <si>
    <t>20.07.2018</t>
  </si>
  <si>
    <t>23.07.2018</t>
  </si>
  <si>
    <t>24.07.2018</t>
  </si>
  <si>
    <t>25.07.2018</t>
  </si>
  <si>
    <t>26.07.2018</t>
  </si>
  <si>
    <t>27.07.2018</t>
  </si>
  <si>
    <t>30.07.2018</t>
  </si>
  <si>
    <t>31.07.2018</t>
  </si>
  <si>
    <t>01.08.2018</t>
  </si>
  <si>
    <t>02.08.2018</t>
  </si>
  <si>
    <t>03.08.2018</t>
  </si>
  <si>
    <t>06.08.2018</t>
  </si>
  <si>
    <t>07.08.2018</t>
  </si>
  <si>
    <t>08.08.2018</t>
  </si>
  <si>
    <t>09.08.2018</t>
  </si>
  <si>
    <t>10.08.2018</t>
  </si>
  <si>
    <t>13.08.2018</t>
  </si>
  <si>
    <t>14.08.2018</t>
  </si>
  <si>
    <t>15.08.2018</t>
  </si>
  <si>
    <t>16.08.2018</t>
  </si>
  <si>
    <t>17.08.2018</t>
  </si>
  <si>
    <t>20.08.2018</t>
  </si>
  <si>
    <t>27.08.2018</t>
  </si>
  <si>
    <t>28.08.2018</t>
  </si>
  <si>
    <t>29.08.2018</t>
  </si>
  <si>
    <t>31.08.2018</t>
  </si>
  <si>
    <t>03.09.2018</t>
  </si>
  <si>
    <t>04.09.2018</t>
  </si>
  <si>
    <t>05.09.2018</t>
  </si>
  <si>
    <t>06.09.2018</t>
  </si>
  <si>
    <t>07.09.2018</t>
  </si>
  <si>
    <t>10.09.2018</t>
  </si>
  <si>
    <t>11.09.2018</t>
  </si>
  <si>
    <t>12.09.2018</t>
  </si>
  <si>
    <t>13.09.2018</t>
  </si>
  <si>
    <t>14.09.2018</t>
  </si>
  <si>
    <t>ESEMS</t>
  </si>
  <si>
    <t>17.01.2018</t>
  </si>
  <si>
    <t>18.01.2018</t>
  </si>
  <si>
    <t>19.01.2018</t>
  </si>
  <si>
    <t>22.01.2018</t>
  </si>
  <si>
    <t>23.01.2018</t>
  </si>
  <si>
    <t>24.01.2018</t>
  </si>
  <si>
    <t>25.01.2018</t>
  </si>
  <si>
    <t>26.01.2018</t>
  </si>
  <si>
    <t>29.01.2018</t>
  </si>
  <si>
    <t>30.01.2018</t>
  </si>
  <si>
    <t>31.01.2018</t>
  </si>
  <si>
    <t>01.02.2018</t>
  </si>
  <si>
    <t>02.02.2018</t>
  </si>
  <si>
    <t>05.02.2018</t>
  </si>
  <si>
    <t>06.02.2018</t>
  </si>
  <si>
    <t>07.02.2018</t>
  </si>
  <si>
    <t>08.02.2018</t>
  </si>
  <si>
    <t>09.02.2018</t>
  </si>
  <si>
    <t>12.02.2018</t>
  </si>
  <si>
    <t>13.02.2018</t>
  </si>
  <si>
    <t>14.02.2018</t>
  </si>
  <si>
    <t>15.02.2018</t>
  </si>
  <si>
    <t>16.02.2018</t>
  </si>
  <si>
    <t>19.02.2018</t>
  </si>
  <si>
    <t>20.02.2018</t>
  </si>
  <si>
    <t>21.02.2018</t>
  </si>
  <si>
    <t>22.02.2018</t>
  </si>
  <si>
    <t>23.02.2018</t>
  </si>
  <si>
    <t>26.02.2018</t>
  </si>
  <si>
    <t>27.02.2018</t>
  </si>
  <si>
    <t>28.02.2018</t>
  </si>
  <si>
    <t>01.03.2018</t>
  </si>
  <si>
    <t>02.03.2018</t>
  </si>
  <si>
    <t>05.03.2018</t>
  </si>
  <si>
    <t>06.03.2018</t>
  </si>
  <si>
    <t>07.03.2018</t>
  </si>
  <si>
    <t>08.03.2018</t>
  </si>
  <si>
    <t>09.03.2018</t>
  </si>
  <si>
    <t>12.03.2018</t>
  </si>
  <si>
    <t>13.03.2018</t>
  </si>
  <si>
    <t>14.03.2018</t>
  </si>
  <si>
    <t>15.03.2018</t>
  </si>
  <si>
    <t>16.03.2018</t>
  </si>
  <si>
    <t>19.03.2018</t>
  </si>
  <si>
    <t>20.03.2018</t>
  </si>
  <si>
    <t>21.03.2018</t>
  </si>
  <si>
    <t>22.03.2018</t>
  </si>
  <si>
    <t>23.03.2018</t>
  </si>
  <si>
    <t>26.03.2018</t>
  </si>
  <si>
    <t>27.03.2018</t>
  </si>
  <si>
    <t>28.03.2018</t>
  </si>
  <si>
    <t>29.03.2018</t>
  </si>
  <si>
    <t>30.03.2018</t>
  </si>
  <si>
    <t>02.04.2018</t>
  </si>
  <si>
    <t>03.04.2018</t>
  </si>
  <si>
    <t>04.04.2018</t>
  </si>
  <si>
    <t>05.04.2018</t>
  </si>
  <si>
    <t>06.04.2018</t>
  </si>
  <si>
    <t>09.04.2018</t>
  </si>
  <si>
    <t>10.04.2018</t>
  </si>
  <si>
    <t>11.04.2018</t>
  </si>
  <si>
    <t>12.04.2018</t>
  </si>
  <si>
    <t>13.04.2018</t>
  </si>
  <si>
    <t>16.04.2018</t>
  </si>
  <si>
    <t>17.04.2018</t>
  </si>
  <si>
    <t>ISATR</t>
  </si>
  <si>
    <t>21.10.2022</t>
  </si>
  <si>
    <t>25.10.2022</t>
  </si>
  <si>
    <t>08.11.2022</t>
  </si>
  <si>
    <t>09.11.2022</t>
  </si>
  <si>
    <t>23.11.2022</t>
  </si>
  <si>
    <t>29.11.2022</t>
  </si>
  <si>
    <t>08.12.2022</t>
  </si>
  <si>
    <t>15.12.2022</t>
  </si>
  <si>
    <t>20.12.2022</t>
  </si>
  <si>
    <t>21.12.2022</t>
  </si>
  <si>
    <t>27.12.2022</t>
  </si>
  <si>
    <t>10.01.2023</t>
  </si>
  <si>
    <t>23.02.2023</t>
  </si>
  <si>
    <t>20.03.2023</t>
  </si>
  <si>
    <t>10.04.2023</t>
  </si>
  <si>
    <t>09.06.2023</t>
  </si>
  <si>
    <t>12.06.2023</t>
  </si>
  <si>
    <t>22.06.2023</t>
  </si>
  <si>
    <t>03.07.2023</t>
  </si>
  <si>
    <t>10.07.2023</t>
  </si>
  <si>
    <t>11.07.2023</t>
  </si>
  <si>
    <t>12.07.2023</t>
  </si>
  <si>
    <t>18.07.2023</t>
  </si>
  <si>
    <t>24.07.2023</t>
  </si>
  <si>
    <t>25.07.2023</t>
  </si>
  <si>
    <t>26.07.2023</t>
  </si>
  <si>
    <t>31.07.2023</t>
  </si>
  <si>
    <t>04.08.2023</t>
  </si>
  <si>
    <t>10.08.2023</t>
  </si>
  <si>
    <t>14.08.2023</t>
  </si>
  <si>
    <t>23.08.2023</t>
  </si>
  <si>
    <t>28.08.2023</t>
  </si>
  <si>
    <t>29.08.2023</t>
  </si>
  <si>
    <t>11.09.2023</t>
  </si>
  <si>
    <t>13.09.2023</t>
  </si>
  <si>
    <t>14.09.2023</t>
  </si>
  <si>
    <t>15.09.2023</t>
  </si>
  <si>
    <t>16.10.2023</t>
  </si>
  <si>
    <t>09.11.2023</t>
  </si>
  <si>
    <t>06.12.2023</t>
  </si>
  <si>
    <t>18.01.2024</t>
  </si>
  <si>
    <t>01.02.2024</t>
  </si>
  <si>
    <t>16.02.2024</t>
  </si>
  <si>
    <t>21.02.2024</t>
  </si>
  <si>
    <t>05.03.2024</t>
  </si>
  <si>
    <t>14.03.2024</t>
  </si>
  <si>
    <t>01.04.2024</t>
  </si>
  <si>
    <t>02.04.2024</t>
  </si>
  <si>
    <t>24.04.2024</t>
  </si>
  <si>
    <t>07.05.2024</t>
  </si>
  <si>
    <t>09.05.2024</t>
  </si>
  <si>
    <t>30.05.2024</t>
  </si>
  <si>
    <t>10.06.2024</t>
  </si>
  <si>
    <t>12.06.2024</t>
  </si>
  <si>
    <t>13.06.2024</t>
  </si>
  <si>
    <t>14.06.2024</t>
  </si>
  <si>
    <t>20.06.2024</t>
  </si>
  <si>
    <t>21.06.2024</t>
  </si>
  <si>
    <t>24.06.2024</t>
  </si>
  <si>
    <t>27.06.2024</t>
  </si>
  <si>
    <t>01.07.2024</t>
  </si>
  <si>
    <t>04.07.2024</t>
  </si>
  <si>
    <t>19.07.2024</t>
  </si>
  <si>
    <t>29.08.2024</t>
  </si>
  <si>
    <t>26.09.2025</t>
  </si>
  <si>
    <t>ISKUR</t>
  </si>
  <si>
    <t>26.06.2024</t>
  </si>
  <si>
    <t>17.07.2024</t>
  </si>
  <si>
    <t>18.07.2024</t>
  </si>
  <si>
    <t>30.07.2024</t>
  </si>
  <si>
    <t>07.11.2024</t>
  </si>
  <si>
    <t>09.01.2025</t>
  </si>
  <si>
    <t>14.03.2025</t>
  </si>
  <si>
    <t>08.04.2025</t>
  </si>
  <si>
    <t>09.04.2025</t>
  </si>
  <si>
    <t>11.04.2025</t>
  </si>
  <si>
    <t>14.04.2025</t>
  </si>
  <si>
    <t>15.04.2025</t>
  </si>
  <si>
    <t>16.04.2025</t>
  </si>
  <si>
    <t>18.04.2025</t>
  </si>
  <si>
    <t>21.04.2025</t>
  </si>
  <si>
    <t>02.05.2025</t>
  </si>
  <si>
    <t>07.05.2025</t>
  </si>
  <si>
    <t>09.05.2025</t>
  </si>
  <si>
    <t>16.05.2025</t>
  </si>
  <si>
    <t>26.05.2025</t>
  </si>
  <si>
    <t>30.05.2025</t>
  </si>
  <si>
    <t>04.06.2025</t>
  </si>
  <si>
    <t>26.06.2025</t>
  </si>
  <si>
    <t>30.06.2025</t>
  </si>
  <si>
    <t>01.07.2025</t>
  </si>
  <si>
    <t>03.07.2025</t>
  </si>
  <si>
    <t>10.07.2025</t>
  </si>
  <si>
    <t>11.07.2025</t>
  </si>
  <si>
    <t>21.07.2025</t>
  </si>
  <si>
    <t>06.08.2025</t>
  </si>
  <si>
    <t>07.08.2025</t>
  </si>
  <si>
    <t>11.08.2025</t>
  </si>
  <si>
    <t>20.08.2025</t>
  </si>
  <si>
    <t>29.08.2025</t>
  </si>
  <si>
    <t>01.09.2025</t>
  </si>
  <si>
    <t>03.09.2025</t>
  </si>
  <si>
    <t>08.09.2025</t>
  </si>
  <si>
    <t>10.09.2025</t>
  </si>
  <si>
    <t>11.09.2025</t>
  </si>
  <si>
    <t>12.09.2025</t>
  </si>
  <si>
    <t>15.09.2025</t>
  </si>
  <si>
    <t>16.09.2025</t>
  </si>
  <si>
    <t>29.09.2025</t>
  </si>
  <si>
    <t>03.10.2025</t>
  </si>
  <si>
    <t>08.10.2025</t>
  </si>
  <si>
    <t>20.10.2025</t>
  </si>
  <si>
    <t>21.10.2025</t>
  </si>
  <si>
    <t>12.12.2025</t>
  </si>
  <si>
    <t>KCHOL</t>
  </si>
  <si>
    <t>SAHOL</t>
  </si>
  <si>
    <t>SASA</t>
  </si>
  <si>
    <t>TKFEN</t>
  </si>
  <si>
    <t>🔢  İNDİKATÖRLER  —  Canlı Veri + Tarihsel Veriden Hesaplanan Göstergeler</t>
  </si>
  <si>
    <t>🧠 V2 HAM SKOR</t>
  </si>
  <si>
    <t>🏆 V2 NİHAİ SKOR</t>
  </si>
  <si>
    <t>⭐ V2 SİNYAL</t>
  </si>
  <si>
    <t>🔗 K3+K4+K6</t>
  </si>
  <si>
    <t>🛡 ATR FİLTRE</t>
  </si>
  <si>
    <t>SON</t>
  </si>
  <si>
    <t>Ö.KAP</t>
  </si>
  <si>
    <t>ROC5(%)</t>
  </si>
  <si>
    <t>ATR14(%)</t>
  </si>
  <si>
    <t>STO %D</t>
  </si>
  <si>
    <t>AO</t>
  </si>
  <si>
    <t>AC</t>
  </si>
  <si>
    <t>K1
ROC&gt;0</t>
  </si>
  <si>
    <t>K2
CCI&gt;-100</t>
  </si>
  <si>
    <t>K3
MACDH&gt;0</t>
  </si>
  <si>
    <t>K4
STO K&gt;D</t>
  </si>
  <si>
    <t>K5
AO&gt;0&amp;AC&gt;0</t>
  </si>
  <si>
    <t>K6
HCM&gt;ORT</t>
  </si>
  <si>
    <t>CEZA
ATR&gt;5%</t>
  </si>
  <si>
    <t>SKOR
TOPLAM</t>
  </si>
  <si>
    <t>K4+K5
Birleşik</t>
  </si>
  <si>
    <t>⭐ Sinyal</t>
  </si>
  <si>
    <t>Yeni ağırlıklar + sinerji + ATR cezası</t>
  </si>
  <si>
    <t>0-15 sınırlandırılmış skor</t>
  </si>
  <si>
    <t>Premium / Güçlü / İzle / Pas</t>
  </si>
  <si>
    <t>MACD-H + Stoch + Hacim</t>
  </si>
  <si>
    <t>ATR14&lt;=4 tercih</t>
  </si>
  <si>
    <t>ACGYO</t>
  </si>
  <si>
    <t>?</t>
  </si>
  <si>
    <t>AKFIN</t>
  </si>
  <si>
    <t>AKIGY</t>
  </si>
  <si>
    <t>AKPAZ</t>
  </si>
  <si>
    <t>ALMAD</t>
  </si>
  <si>
    <t>ALNTF</t>
  </si>
  <si>
    <t>ALNUS</t>
  </si>
  <si>
    <t>ALTINS</t>
  </si>
  <si>
    <t>ALTNS</t>
  </si>
  <si>
    <t>ALYAG</t>
  </si>
  <si>
    <t>ARFYO</t>
  </si>
  <si>
    <t>ATALL</t>
  </si>
  <si>
    <t>AYSES</t>
  </si>
  <si>
    <t>BKFIN</t>
  </si>
  <si>
    <t>BMEKS</t>
  </si>
  <si>
    <t>BSTON</t>
  </si>
  <si>
    <t>CSDDE</t>
  </si>
  <si>
    <t>DAGHL</t>
  </si>
  <si>
    <t>DERAS</t>
  </si>
  <si>
    <t>DOBUR</t>
  </si>
  <si>
    <t>DORAY</t>
  </si>
  <si>
    <t>DORE</t>
  </si>
  <si>
    <t>DPAZR</t>
  </si>
  <si>
    <t>DTRND</t>
  </si>
  <si>
    <t>DURAN</t>
  </si>
  <si>
    <t>EFORC</t>
  </si>
  <si>
    <t>ERBUS</t>
  </si>
  <si>
    <t>ERDEM</t>
  </si>
  <si>
    <t>ERDMR</t>
  </si>
  <si>
    <t>ESGYO</t>
  </si>
  <si>
    <t>GPRAM</t>
  </si>
  <si>
    <t>IHLSN</t>
  </si>
  <si>
    <t>IPEKE</t>
  </si>
  <si>
    <t>ITTFK</t>
  </si>
  <si>
    <t>IZTAR</t>
  </si>
  <si>
    <t>KERVT</t>
  </si>
  <si>
    <t>KMRTO</t>
  </si>
  <si>
    <t>KOZAA</t>
  </si>
  <si>
    <t>KOZAL</t>
  </si>
  <si>
    <t>MERAY</t>
  </si>
  <si>
    <t>METUR</t>
  </si>
  <si>
    <t>MIPAZ</t>
  </si>
  <si>
    <t>MNVRL</t>
  </si>
  <si>
    <t>NILYT</t>
  </si>
  <si>
    <t>NTTUR</t>
  </si>
  <si>
    <t>PEHLV</t>
  </si>
  <si>
    <t>PKMER</t>
  </si>
  <si>
    <t>PRIMX</t>
  </si>
  <si>
    <t>QNBFB</t>
  </si>
  <si>
    <t>QNBFL</t>
  </si>
  <si>
    <t>SAGYO</t>
  </si>
  <si>
    <t>SENTE</t>
  </si>
  <si>
    <t>SEZGI</t>
  </si>
  <si>
    <t>SNKRN</t>
  </si>
  <si>
    <t>TETMT</t>
  </si>
  <si>
    <t>TILES</t>
  </si>
  <si>
    <t>TURGZ</t>
  </si>
  <si>
    <t>ZZFIN</t>
  </si>
  <si>
    <t>🏆 BIST v3.3 — OPTİMİZE SKOR V2</t>
  </si>
  <si>
    <t>Araştırma özeti: premium kural = V2 skor&gt;=11 + ATR&lt;=4 + K3+K4+K6 | dengeli kural = V2 skor&gt;=9 + ATR&lt;=4 + K3+K4+K6</t>
  </si>
  <si>
    <t>V2 SKOR</t>
  </si>
  <si>
    <t>K3+K4+K6</t>
  </si>
  <si>
    <t>V2 SİNYAL</t>
  </si>
  <si>
    <t>FARK</t>
  </si>
  <si>
    <t>UYGULAMA KURALI</t>
  </si>
  <si>
    <t>Lejand</t>
  </si>
  <si>
    <t>PREMIUM: V2&gt;=11 &amp; ATR&lt;=4 &amp; K3+K4+K6 | GÜÇLÜ: V2&gt;=9 &amp; ATR&lt;=4 &amp; K3+K4+K6 | İZLE: V2&gt;=8 | PAS: diğer</t>
  </si>
  <si>
    <t>BIST v3.3 — Optimize Edilmiş Puanlama v2</t>
  </si>
  <si>
    <t>Amaç</t>
  </si>
  <si>
    <t>Borsa düşüş günü + hisse eksi kapatmış senaryosunda ertesi gün tepki doğruluğunu artırmak</t>
  </si>
  <si>
    <t>Önerilen ana kural</t>
  </si>
  <si>
    <t>Piyasa negatif, hisse negatif, ATR14&lt;=4, K3=1, K4=1, K6=1, V2 skor&gt;=9</t>
  </si>
  <si>
    <t>Bileşen</t>
  </si>
  <si>
    <t>Tanım</t>
  </si>
  <si>
    <t>Puan/Ağırlık</t>
  </si>
  <si>
    <t>Gerekçe</t>
  </si>
  <si>
    <t>Araştırma sonucu</t>
  </si>
  <si>
    <t>Örnek kural</t>
  </si>
  <si>
    <t>ROC5&gt;0</t>
  </si>
  <si>
    <t>Destekleyici momentum</t>
  </si>
  <si>
    <t>Tek başına katkı var ama çekirdek değil</t>
  </si>
  <si>
    <t>K1=✓</t>
  </si>
  <si>
    <t>İkincil ağırlık</t>
  </si>
  <si>
    <t>CCI14&gt;-100</t>
  </si>
  <si>
    <t>Erken toparlanma filtresi</t>
  </si>
  <si>
    <t>Ayırt gücü orta</t>
  </si>
  <si>
    <t>K2=✓</t>
  </si>
  <si>
    <t>MACD-H&gt;0</t>
  </si>
  <si>
    <t>Dönüş momentumu</t>
  </si>
  <si>
    <t>En güçlü çekirdek kombinasyonun parçası</t>
  </si>
  <si>
    <t>K3=✓</t>
  </si>
  <si>
    <t>Ana bileşen</t>
  </si>
  <si>
    <t>Stoch %K&gt;%D</t>
  </si>
  <si>
    <t>En güçlü tekil sinyal</t>
  </si>
  <si>
    <t>Sıklıkla en iyi kurallarda var</t>
  </si>
  <si>
    <t>K4=✓</t>
  </si>
  <si>
    <t>En yüksek ağırlık</t>
  </si>
  <si>
    <t>AO&gt;0 ve AC&gt;0</t>
  </si>
  <si>
    <t>Momentum teyidi</t>
  </si>
  <si>
    <t>Yararlı ama tek başına şart değil</t>
  </si>
  <si>
    <t>K5=✓</t>
  </si>
  <si>
    <t>Düşük ağırlık</t>
  </si>
  <si>
    <t>Hacim &gt; 5g ort.</t>
  </si>
  <si>
    <t>Hacim teyidi</t>
  </si>
  <si>
    <t>K3+K4+K6 kombinasyonu çok güçlü</t>
  </si>
  <si>
    <t>K6=✓</t>
  </si>
  <si>
    <t>Sinerji-1</t>
  </si>
  <si>
    <t>Asıl tepki omurgası</t>
  </si>
  <si>
    <t>%72.97 doğruluk civarı</t>
  </si>
  <si>
    <t>K3,K4,K6 aynı anda ✓</t>
  </si>
  <si>
    <t>Öncelikli bonus</t>
  </si>
  <si>
    <t>Sinerji-2</t>
  </si>
  <si>
    <t>K1+K3+K4+K6</t>
  </si>
  <si>
    <t>Ek teyit</t>
  </si>
  <si>
    <t>%71.88 doğruluk civarı</t>
  </si>
  <si>
    <t>K1 de ✓</t>
  </si>
  <si>
    <t>İkincil bonus</t>
  </si>
  <si>
    <t>ATR cezası</t>
  </si>
  <si>
    <t>ATR14&lt;=4 ideal</t>
  </si>
  <si>
    <t>Yüksek volatilite cezalandırılır</t>
  </si>
  <si>
    <t>ATR filtresi doğruluğu artırdı</t>
  </si>
  <si>
    <t>ATR&lt;=4 tercih</t>
  </si>
  <si>
    <t>Zorunlu risk kontrolü</t>
  </si>
  <si>
    <t>Formül</t>
  </si>
  <si>
    <t>V2 = 1*K1 + 1*K2 + 3*K3 + 4*K4 + 1*K5 + 3*K6 + 2*(K3+K4+K6) + 1*(K1+K3+K4+K6) - ATR cezası</t>
  </si>
  <si>
    <t>N</t>
  </si>
  <si>
    <t>Doğruluk %</t>
  </si>
  <si>
    <t>Yorum</t>
  </si>
  <si>
    <t>score&gt;=11 &amp; atr&lt;=4 &amp; k3+k4+k6</t>
  </si>
  <si>
    <t>En güçlü premium kural</t>
  </si>
  <si>
    <t>score&gt;=9 &amp; atr&lt;=4 &amp; k3+k4+k6</t>
  </si>
  <si>
    <t>Dengeli güçlü kural</t>
  </si>
  <si>
    <t>score&gt;=9 &amp; atr&lt;=4</t>
  </si>
  <si>
    <t>Daha geniş örneklem</t>
  </si>
  <si>
    <t>score&gt;=9</t>
  </si>
  <si>
    <t>Temel eşik</t>
  </si>
  <si>
    <t>Top1/day</t>
  </si>
  <si>
    <t>Tek en yüksek hissede zayıf</t>
  </si>
  <si>
    <t>📡  CANLI VERİ  —  Matriks DDE Bağlantısı  (MTX|DATA)</t>
  </si>
  <si>
    <t>⚠️  Matriks IQ açık ve DDE aktif olmalıdır.  |  Formül: =MTX|DATA!HİSSE.ALAN</t>
  </si>
  <si>
    <t>NO</t>
  </si>
  <si>
    <t>ÖNC. KAPANIS</t>
  </si>
  <si>
    <t>HACİM (Lot)</t>
  </si>
  <si>
    <t>DEĞİŞİM %</t>
  </si>
  <si>
    <t>AĞIRL. ORT</t>
  </si>
  <si>
    <t>DEGER (TL)</t>
  </si>
  <si>
    <t>📊  BIST v3.1 MOMENTUM TARAYICI  ·  Matriks DDE Bağlantılı</t>
  </si>
  <si>
    <t>📅 Backtest İçin Mevcut Tarihler</t>
  </si>
  <si>
    <t>Matriks IQ açıkken bu dosya otomatik olarak canlı veri çeker ve puanlama yapar</t>
  </si>
  <si>
    <t>Hisse Sayısı (tahmini)</t>
  </si>
  <si>
    <t>AYAR</t>
  </si>
  <si>
    <t>DEĞER</t>
  </si>
  <si>
    <t>DDE Sunucu Adı</t>
  </si>
  <si>
    <t>MTX</t>
  </si>
  <si>
    <t>Matriks DDE sunucu adı (değiştirmeyin)</t>
  </si>
  <si>
    <t>DDE Konu (Topic)</t>
  </si>
  <si>
    <t>DATA</t>
  </si>
  <si>
    <t>DDE topic (değiştirmeyin)</t>
  </si>
  <si>
    <t>Skor Eşiği (≥)</t>
  </si>
  <si>
    <t>Bu değer ve üzeri hisseler filtrelenir</t>
  </si>
  <si>
    <t>Otomatik Yenile</t>
  </si>
  <si>
    <t>EVET / HAYIR</t>
  </si>
  <si>
    <t>Yenileme Sıklığı (dk)</t>
  </si>
  <si>
    <t>Kaç dakikada bir veriler güncellenir</t>
  </si>
  <si>
    <t>Piyasa Saati Başlangıç</t>
  </si>
  <si>
    <t>09:55</t>
  </si>
  <si>
    <t>Piyasa saati dışında güncelleme yapma</t>
  </si>
  <si>
    <t>Piyasa Saati Bitiş</t>
  </si>
  <si>
    <t>18:10</t>
  </si>
  <si>
    <t>ViosBist kapanış saati</t>
  </si>
  <si>
    <t>Veri Birikimi</t>
  </si>
  <si>
    <t>AÇIK</t>
  </si>
  <si>
    <t>Tarihsel veri sayfasına kayıt (indikatörler için)</t>
  </si>
  <si>
    <t>Son Güncelleme</t>
  </si>
  <si>
    <t>Son Güncelleme: 29.04.2026 16:45:10</t>
  </si>
  <si>
    <t>VBA otomatik doldurur</t>
  </si>
  <si>
    <t>Toplam Hisse</t>
  </si>
  <si>
    <t>Taranacak hisse sayısı</t>
  </si>
  <si>
    <t>PUANLAMA FORMÜLÜ</t>
  </si>
  <si>
    <t>K1 (×3)</t>
  </si>
  <si>
    <t>ROC5 &gt; 0  VE  Hacim_Bugün &gt; Hacim_5GÜN_Ort</t>
  </si>
  <si>
    <t>5 günlük fiyat momentumu + hacim onayı</t>
  </si>
  <si>
    <t>CCI14 &gt; -100</t>
  </si>
  <si>
    <t>14 günlük emtia kanalı göstergesi</t>
  </si>
  <si>
    <t>RMF &gt; 0</t>
  </si>
  <si>
    <t>Göreceli para akışı pozitif</t>
  </si>
  <si>
    <t>438 hisse için Matriks DDE formülleri (=MTX|DATA!HİSSE.ALAN)</t>
  </si>
  <si>
    <t>Stokastik(5) &gt; 20  VE  %K &gt; %D</t>
  </si>
  <si>
    <t>Stokastik momentum</t>
  </si>
  <si>
    <t>ROC5, CCI14, ATR14%, STO%K/D, MACD-H, AO, AC sabit + K1-K6 Excel IF formülleri</t>
  </si>
  <si>
    <t>AO &gt; 0  VE  AC &gt; 0</t>
  </si>
  <si>
    <t>Awesome Oscillator + Acceleration</t>
  </si>
  <si>
    <t>İNDİKATÖRLER'e dinamik referans formülleri</t>
  </si>
  <si>
    <t>MACD Histogram &gt; 0</t>
  </si>
  <si>
    <t>MACD sinyal çizgisi üzerinde</t>
  </si>
  <si>
    <t>Canlı SKOR + DDE fiyat referansları</t>
  </si>
  <si>
    <t>ATR14% &gt; 5  →  -2 puan</t>
  </si>
  <si>
    <t>Aşırı volatilite cezası</t>
  </si>
  <si>
    <t>295 hisse × 64 gün — tarihsel_veri_doldur.py ile güncellenebilir</t>
  </si>
  <si>
    <t>K1×3 + K2×3 + K3×3 + K4×2 + K5×2 + K6×2 - Ceza</t>
  </si>
  <si>
    <t>Maksimum = 15 puan</t>
  </si>
  <si>
    <t>yfinance'de bulunamayan semboller; VBA VeriKaydet ile 30 günde tamamlanır</t>
  </si>
  <si>
    <t>⭐  K4+K5 OPTİMAL FİLTRE AYARLARI  (Backtest Doğrulamalı)</t>
  </si>
  <si>
    <t>K4+K5 Filtresi</t>
  </si>
  <si>
    <t>AKTIF</t>
  </si>
  <si>
    <t>AKTIF / DEVRE DISI  —  AKTIF iken sadece K4=✓ VE K5=✓ hisseler Dashboard'a alınır</t>
  </si>
  <si>
    <t>Skor Eşiği (Filtreli)</t>
  </si>
  <si>
    <t>K4+K5 aktifken optimal eşik: 11  (Backtest: %52.8 WR, PF=1.37→2.10)</t>
  </si>
  <si>
    <t>Skor Eşiği (Normal)</t>
  </si>
  <si>
    <t>K4+K5 devre dışı iken kullanılan eşik</t>
  </si>
  <si>
    <t>Min İşlem Hacmi</t>
  </si>
  <si>
    <t>0 = hacim filtresi yok  |  örn: 1000000 = 1M lot minimum</t>
  </si>
  <si>
    <t>Max ATR%</t>
  </si>
  <si>
    <t>Bu ATR% üzerindeki hisseler uyarı alır (0 = filtre yok)</t>
  </si>
  <si>
    <t>Dashboard Sıralaması</t>
  </si>
  <si>
    <t>SKOR</t>
  </si>
  <si>
    <t>SKOR / K4K5 / ATR  —  Hangi kritere göre sıralansın</t>
  </si>
  <si>
    <t>K4K5 Sütun Rengi</t>
  </si>
  <si>
    <t>ALTIN</t>
  </si>
  <si>
    <t>ALTIN / YESİL / MAVI  —  K4+K5=✓ satır vurgu rengi</t>
  </si>
  <si>
    <t>📊 Backtest Sonucu: K4+K5 &amp; Skor≥10  →  %59.3 WinRate, PF=1.91, %80 Günlük Tutarlılık
K4+K5 &amp; Skor≥10 (geniş)  →  107 işlem, %57.9 WinRate, PF=2.10  |  Karşılaştırma: Skor≥10 (mevcut) = %48.3 WinRate, PF=1.17</t>
  </si>
  <si>
    <t>🏆  BIST v3.1 MOMENTUM SKOR TABLOSU  —  Gerçek Zamanlı</t>
  </si>
  <si>
    <t>Formül: K1×3 + K2×3 + K3×3 + K4×2 + K5×2 + K6×2 − Ceza  |  Maks=15  |  VBA Makrosu 'SkorGuncelle' çalıştırıldığında yenilenir</t>
  </si>
  <si>
    <t>K1
×3</t>
  </si>
  <si>
    <t>K2
×3</t>
  </si>
  <si>
    <t>K3
×3</t>
  </si>
  <si>
    <t>K4
×2</t>
  </si>
  <si>
    <t>K5
×2</t>
  </si>
  <si>
    <t>K6
×2</t>
  </si>
  <si>
    <t>CEZA</t>
  </si>
  <si>
    <t>HACIM</t>
  </si>
  <si>
    <t>◀ SKOR ÇUBUĞU ▶</t>
  </si>
  <si>
    <t>K4+K5
Uyum</t>
  </si>
  <si>
    <t>⭐ Öneri</t>
  </si>
  <si>
    <t>📊  BIST v3.3 — BACKTEST ÖZET RAPORU  |  Geçmiş Tüm Tarihler İçin Puanlama &amp; Sonuç</t>
  </si>
  <si>
    <t>Tarih aralığı: 15.12.2025 → 13.03.2026  |  Toplam 64 iş günü  |  295 hisse  |  Skor formülü: K1×3+K2×3+K3×3+K4×2+K5×2+K6×2 − Ceza</t>
  </si>
  <si>
    <t>📈 GENEL İSTATİSTİK  |  Tüm Hisseler Yükseliş Oranı: %45.5  |  Skor≥10 Yükseliş Oranı: %47.7  |  Skor≥13 Yükseliş Oranı: %44.6  |  Ortalama Günlük Değişim: +0.38%  |  Skor≥10 Ort. Değişim: +1.56%</t>
  </si>
  <si>
    <t>📅 TARİH BAZLI ÖZET</t>
  </si>
  <si>
    <t>🏆 SKOR ≥ 10 ANALİZİ</t>
  </si>
  <si>
    <t>Hisse</t>
  </si>
  <si>
    <t>≥15</t>
  </si>
  <si>
    <t>≥13</t>
  </si>
  <si>
    <t>≥10</t>
  </si>
  <si>
    <t>≥8</t>
  </si>
  <si>
    <t>↑Oran%</t>
  </si>
  <si>
    <t>≥10 ↑</t>
  </si>
  <si>
    <t>≥10 ↓</t>
  </si>
  <si>
    <t>≥10 Oran%</t>
  </si>
  <si>
    <t>≥10 Ort%</t>
  </si>
  <si>
    <t>≥13 ↑</t>
  </si>
  <si>
    <t>≥13 Oran%</t>
  </si>
  <si>
    <t>≥13 Ort%</t>
  </si>
  <si>
    <t>Tüm Ort%</t>
  </si>
  <si>
    <t>Tüm↑Oran%</t>
  </si>
  <si>
    <t>—</t>
  </si>
  <si>
    <t>%0</t>
  </si>
  <si>
    <t>%31</t>
  </si>
  <si>
    <t>%44.4</t>
  </si>
  <si>
    <t>+43.58%</t>
  </si>
  <si>
    <t>%39.0</t>
  </si>
  <si>
    <t>+0.20%</t>
  </si>
  <si>
    <t>+12.79%</t>
  </si>
  <si>
    <t>%55</t>
  </si>
  <si>
    <t>%57.5</t>
  </si>
  <si>
    <t>+0.92%</t>
  </si>
  <si>
    <t>%61.1</t>
  </si>
  <si>
    <t>+1.19%</t>
  </si>
  <si>
    <t>+0.62%</t>
  </si>
  <si>
    <t>%33</t>
  </si>
  <si>
    <t>%39.3</t>
  </si>
  <si>
    <t>-0.34%</t>
  </si>
  <si>
    <t>%63.2</t>
  </si>
  <si>
    <t>+0.22%</t>
  </si>
  <si>
    <t>-0.59%</t>
  </si>
  <si>
    <t>%91</t>
  </si>
  <si>
    <t>%75.0</t>
  </si>
  <si>
    <t>+2.10%</t>
  </si>
  <si>
    <t>+1.21%</t>
  </si>
  <si>
    <t>+3.37%</t>
  </si>
  <si>
    <t>%34</t>
  </si>
  <si>
    <t>%44.0</t>
  </si>
  <si>
    <t>-0.95%</t>
  </si>
  <si>
    <t>%42.9</t>
  </si>
  <si>
    <t>-0.87%</t>
  </si>
  <si>
    <t>-0.71%</t>
  </si>
  <si>
    <t>%18</t>
  </si>
  <si>
    <t>%40.5</t>
  </si>
  <si>
    <t>-0.44%</t>
  </si>
  <si>
    <t>%45.5</t>
  </si>
  <si>
    <t>+0.51%</t>
  </si>
  <si>
    <t>-1.71%</t>
  </si>
  <si>
    <t>%82</t>
  </si>
  <si>
    <t>%77.8</t>
  </si>
  <si>
    <t>+1.88%</t>
  </si>
  <si>
    <t>%70.0</t>
  </si>
  <si>
    <t>+0.89%</t>
  </si>
  <si>
    <t>+1.87%</t>
  </si>
  <si>
    <t>%60</t>
  </si>
  <si>
    <t>%68.8</t>
  </si>
  <si>
    <t>+3.63%</t>
  </si>
  <si>
    <t>+5.30%</t>
  </si>
  <si>
    <t>+0.98%</t>
  </si>
  <si>
    <t>%32</t>
  </si>
  <si>
    <t>%58.8</t>
  </si>
  <si>
    <t>+1.52%</t>
  </si>
  <si>
    <t>%57.1</t>
  </si>
  <si>
    <t>+1.51%</t>
  </si>
  <si>
    <t>-0.79%</t>
  </si>
  <si>
    <t>%8</t>
  </si>
  <si>
    <t>%14.3</t>
  </si>
  <si>
    <t>-3.47%</t>
  </si>
  <si>
    <t>%20.0</t>
  </si>
  <si>
    <t>-2.80%</t>
  </si>
  <si>
    <t>-3.82%</t>
  </si>
  <si>
    <t>%28</t>
  </si>
  <si>
    <t>%44.8</t>
  </si>
  <si>
    <t>+0.35%</t>
  </si>
  <si>
    <t>%40.0</t>
  </si>
  <si>
    <t>+0.12%</t>
  </si>
  <si>
    <t>-0.98%</t>
  </si>
  <si>
    <t>%45</t>
  </si>
  <si>
    <t>%33.3</t>
  </si>
  <si>
    <t>-1.53%</t>
  </si>
  <si>
    <t>-3.62%</t>
  </si>
  <si>
    <t>+0.07%</t>
  </si>
  <si>
    <t>%21.4</t>
  </si>
  <si>
    <t>-1.64%</t>
  </si>
  <si>
    <t>%8.3</t>
  </si>
  <si>
    <t>-3.84%</t>
  </si>
  <si>
    <t>-1.58%</t>
  </si>
  <si>
    <t>%25</t>
  </si>
  <si>
    <t>%32.1</t>
  </si>
  <si>
    <t>-0.65%</t>
  </si>
  <si>
    <t>-0.69%</t>
  </si>
  <si>
    <t>-0.73%</t>
  </si>
  <si>
    <t>%62</t>
  </si>
  <si>
    <t>%67.5</t>
  </si>
  <si>
    <t>+1.71%</t>
  </si>
  <si>
    <t>-0.07%</t>
  </si>
  <si>
    <t>+1.04%</t>
  </si>
  <si>
    <t>%68</t>
  </si>
  <si>
    <t>%53.3</t>
  </si>
  <si>
    <t>+0.45%</t>
  </si>
  <si>
    <t>-0.48%</t>
  </si>
  <si>
    <t>+0.80%</t>
  </si>
  <si>
    <t>%6</t>
  </si>
  <si>
    <t>%6.1</t>
  </si>
  <si>
    <t>-4.11%</t>
  </si>
  <si>
    <t>%4.2</t>
  </si>
  <si>
    <t>-4.45%</t>
  </si>
  <si>
    <t>-4.03%</t>
  </si>
  <si>
    <t>%20</t>
  </si>
  <si>
    <t>%16.4</t>
  </si>
  <si>
    <t>-2.03%</t>
  </si>
  <si>
    <t>%16.3</t>
  </si>
  <si>
    <t>-2.20%</t>
  </si>
  <si>
    <t>-1.74%</t>
  </si>
  <si>
    <t>%48</t>
  </si>
  <si>
    <t>%49.8</t>
  </si>
  <si>
    <t>+0.06%</t>
  </si>
  <si>
    <t>%50.3</t>
  </si>
  <si>
    <t>-0.12%</t>
  </si>
  <si>
    <t>+0.10%</t>
  </si>
  <si>
    <t>%79</t>
  </si>
  <si>
    <t>%79.9</t>
  </si>
  <si>
    <t>+1.61%</t>
  </si>
  <si>
    <t>%78.9</t>
  </si>
  <si>
    <t>+1.64%</t>
  </si>
  <si>
    <t>+1.53%</t>
  </si>
  <si>
    <t>%51</t>
  </si>
  <si>
    <t>%52.2</t>
  </si>
  <si>
    <t>%54.1</t>
  </si>
  <si>
    <t>+0.37%</t>
  </si>
  <si>
    <t>+0.55%</t>
  </si>
  <si>
    <t>%71.2</t>
  </si>
  <si>
    <t>+1.37%</t>
  </si>
  <si>
    <t>%62.5</t>
  </si>
  <si>
    <t>+1.16%</t>
  </si>
  <si>
    <t>+1.63%</t>
  </si>
  <si>
    <t>%44</t>
  </si>
  <si>
    <t>%44.3</t>
  </si>
  <si>
    <t>+0.29%</t>
  </si>
  <si>
    <t>%43.5</t>
  </si>
  <si>
    <t>+0.56%</t>
  </si>
  <si>
    <t>+0.18%</t>
  </si>
  <si>
    <t>%47</t>
  </si>
  <si>
    <t>+0.41%</t>
  </si>
  <si>
    <t>+0.31%</t>
  </si>
  <si>
    <t>%90</t>
  </si>
  <si>
    <t>%84.7</t>
  </si>
  <si>
    <t>+2.59%</t>
  </si>
  <si>
    <t>%76.7</t>
  </si>
  <si>
    <t>+2.48%</t>
  </si>
  <si>
    <t>%37</t>
  </si>
  <si>
    <t>%31.9</t>
  </si>
  <si>
    <t>-0.75%</t>
  </si>
  <si>
    <t>%26.8</t>
  </si>
  <si>
    <t>-0.96%</t>
  </si>
  <si>
    <t>-0.31%</t>
  </si>
  <si>
    <t>%24</t>
  </si>
  <si>
    <t>%25.7</t>
  </si>
  <si>
    <t>-0.89%</t>
  </si>
  <si>
    <t>%27.7</t>
  </si>
  <si>
    <t>-0.83%</t>
  </si>
  <si>
    <t>%40.8</t>
  </si>
  <si>
    <t>%42.6</t>
  </si>
  <si>
    <t>%67</t>
  </si>
  <si>
    <t>%72.7</t>
  </si>
  <si>
    <t>+1.35%</t>
  </si>
  <si>
    <t>%62.3</t>
  </si>
  <si>
    <t>+1.20%</t>
  </si>
  <si>
    <t>+1.07%</t>
  </si>
  <si>
    <t>%38</t>
  </si>
  <si>
    <t>%39.1</t>
  </si>
  <si>
    <t>-0.47%</t>
  </si>
  <si>
    <t>%18.8</t>
  </si>
  <si>
    <t>-1.73%</t>
  </si>
  <si>
    <t>-0.22%</t>
  </si>
  <si>
    <t>📊 TOPLAM ÖZET (31 iş günü)  |  Skor≥10 toplam: 2816 işlem  |  Yükseldi: 1281 (%45.5)  |  Düştü: 1469 (%52.2)  |  Ort Skor≥10 Yük Oranı: %47.7  |  Ort Skor≥10 Değişim: +1.56%</t>
  </si>
  <si>
    <t>📋  VBA KURULUM REHBERİ  —  Bu kılavuzu okuyun</t>
  </si>
  <si>
    <t>ADIM 1:</t>
  </si>
  <si>
    <t>Excel'i açın → Alt+F11 ile VBA Editörünü açın</t>
  </si>
  <si>
    <t>ADIM 2:</t>
  </si>
  <si>
    <t>Sol panelde 'Bu Çalışma Kitabı' → Sağ tık → Ekle → Modül</t>
  </si>
  <si>
    <t>ADIM 3:</t>
  </si>
  <si>
    <t>BIST_v31_VBA.bas dosyasının içeriğini yapıştırın (indirilen ZIP'te var)</t>
  </si>
  <si>
    <t>ADIM 4:</t>
  </si>
  <si>
    <t>Matriks IQ programını açın (DDE aktif olmalı)</t>
  </si>
  <si>
    <t>ADIM 5:</t>
  </si>
  <si>
    <t>Excel'e dönün → Alt+F8 → 'BaslatTarama' makrosunu çalıştırın</t>
  </si>
  <si>
    <t>ADIM 6:</t>
  </si>
  <si>
    <t>İlk çalıştırmada 30 gün veri birikimi başlar (CCI/MACD için gerekli)</t>
  </si>
  <si>
    <t>ADIM 7:</t>
  </si>
  <si>
    <t>Her gün piyasa kapanışında 'VeriKaydet' makrosunu çalıştırın</t>
  </si>
  <si>
    <t>ADIM 8:</t>
  </si>
  <si>
    <t>30 gün dolunca tüm indikatörler ve K1-K6 aktif olur</t>
  </si>
  <si>
    <t>ÖNEMLİ:</t>
  </si>
  <si>
    <t>DDE çalışması için Excel Güven Merkezi → DDE'ye izin verilmeli</t>
  </si>
  <si>
    <t>Matriks IQ'da Ayarlar → Genel → Veri Aktarım Tipi: DDE seçili olmalı</t>
  </si>
  <si>
    <t>Excel 64-bit sürümünde DDE bazen çalışmayabilir (32-bit önerilir)</t>
  </si>
  <si>
    <t>────────────────────────────────────────────────────────────</t>
  </si>
  <si>
    <t>BACKTEST KULLANIM KILAVUZU</t>
  </si>
  <si>
    <t>1.</t>
  </si>
  <si>
    <t>📅 BACKTEST sayfasını açın</t>
  </si>
  <si>
    <t>2.</t>
  </si>
  <si>
    <t>C3 hücresine analiz tarihini girin (örnek: 01.03.2026)</t>
  </si>
  <si>
    <t>3.</t>
  </si>
  <si>
    <t>Alt+F8 → 'BtnBacktest' → Çalıştır</t>
  </si>
  <si>
    <t>4.</t>
  </si>
  <si>
    <t>Sonuçlar skor sırasına göre listelenir</t>
  </si>
  <si>
    <t>5.</t>
  </si>
  <si>
    <t>ERTESİ DEĞ% sütunu: yeşil=yükseldi, kırmızı=düştü</t>
  </si>
  <si>
    <t>6.</t>
  </si>
  <si>
    <t>ÖZET satırında başarı oranı gösterilir</t>
  </si>
  <si>
    <t>7.</t>
  </si>
  <si>
    <t>Farklı tarihler için tekrarlayın (backtest)</t>
  </si>
  <si>
    <t>NOT:</t>
  </si>
  <si>
    <t>Tarihsel veri yoksa '?' görünür, VeriKaydet ile birikin</t>
  </si>
  <si>
    <t>🎯  K4+K5 OPTİMAL FİLTRE  —  YENİ MAKRO</t>
  </si>
  <si>
    <t>FiltreTaramaGuncelle()</t>
  </si>
  <si>
    <t>Alt+F8 → FiltreTaramaGuncelle  |  K4+K5 &amp; Skor≥10 hisseleri FİLTRELİ_TARAMA sayfasına yazar</t>
  </si>
  <si>
    <t>DashboardGuncelle_v2()</t>
  </si>
  <si>
    <t>Alt+F8 → DashboardGuncelle_v2  |  Tüm dashboard + K4K5 istatistikleri günceller</t>
  </si>
  <si>
    <t>Otomatik Entegrasyon</t>
  </si>
  <si>
    <t>GunlukOtomatikGuncelle (18:30) → SkorHesapla → FiltreTaramaGuncelle otomatik çalışır</t>
  </si>
  <si>
    <t>Backtest Doğrulaması</t>
  </si>
  <si>
    <t>K4+K5 &amp; Skor≥10: %59.3 WinRate, PF=1.91  |  Skor≥11: %52.8 WinRate, PF=1.37  |  10 gün, 295 hisse</t>
  </si>
  <si>
    <t>📈  BIST v3.1 MOMENTUM  ·  CANLI DASHBOARD</t>
  </si>
  <si>
    <t>VBA Makrosu 'DashboardGuncelle' çalıştırıldığında skor ≥ 10 hisseler burada listelenir</t>
  </si>
  <si>
    <t>SKOR≥10</t>
  </si>
  <si>
    <t>SKOR≥8</t>
  </si>
  <si>
    <t>EN YÜKSEK</t>
  </si>
  <si>
    <t>K4+K5 &amp;
Skor≥10</t>
  </si>
  <si>
    <t>K4+K5 &amp;
Skor≥11</t>
  </si>
  <si>
    <t>🔥 Güçlü AL</t>
  </si>
  <si>
    <t>5G DEĞ%</t>
  </si>
  <si>
    <t>🔥  K4+K5 UYUMLU HİSSELER  (Skor ≥ 10, K4=✓ ve K5=✓)  —  VBA DashboardGuncelle ile otomatik güncellenir</t>
  </si>
  <si>
    <t>ÖNERI</t>
  </si>
  <si>
    <t>ÇUBUK</t>
  </si>
  <si>
    <t>VBA DashboardGuncelle makrosunu çalıştırın veya Excel'i Matriks IQ ile açın</t>
  </si>
  <si>
    <t>📅  BIST v3.3  —  BACKTEST SİSTEMİ  |  Geçmiş Tarih Puanlama + Ertesi Gün Sonucu</t>
  </si>
  <si>
    <t>Bir tarih girin → 'Backtest Hesapla' düğmesine basın → O güne ait skorlar ve ertesi gün yükseliş/düşüş görünür</t>
  </si>
  <si>
    <t>📅 ANALİZ TARİHİ:</t>
  </si>
  <si>
    <t>⬅ Tarih seçin (dropdown veya GG.MM.YYYY yazın)  |  Mevcut 64 tarih  |  VBA ile hesaplanır: Alt+F8 → BacktestHesapla</t>
  </si>
  <si>
    <t>📊 Analiz: 12.03.2026</t>
  </si>
  <si>
    <t>Toplam: 295</t>
  </si>
  <si>
    <t>✅ Skor≥10: 90</t>
  </si>
  <si>
    <t>✅ Skor≥13: 41</t>
  </si>
  <si>
    <t>🟢 Yükseldi: 91</t>
  </si>
  <si>
    <t>🔴 Düştü: 193</t>
  </si>
  <si>
    <t>➡️ Yatay: 11</t>
  </si>
  <si>
    <t>Ort.Değ: +12.79%</t>
  </si>
  <si>
    <t>S≥10 ↑: 40 / 90</t>
  </si>
  <si>
    <t>S≥10 Ort: +43.58%</t>
  </si>
  <si>
    <t>ANALİZ KPNIŞ</t>
  </si>
  <si>
    <t>ERTESİ TRH</t>
  </si>
  <si>
    <t>ERTESİ KAP</t>
  </si>
  <si>
    <t>ERTESİ DEĞ%</t>
  </si>
  <si>
    <t>SONUÇ</t>
  </si>
  <si>
    <t>✓</t>
  </si>
  <si>
    <t>↗️ Hafif Artış</t>
  </si>
  <si>
    <t>🚀 Güçlü Yükseliş</t>
  </si>
  <si>
    <t>✅ Yükseldi</t>
  </si>
  <si>
    <t>✗</t>
  </si>
  <si>
    <t>⚠️ Düştü</t>
  </si>
  <si>
    <t>↘️ Hafif Düşüş</t>
  </si>
  <si>
    <t>-2</t>
  </si>
  <si>
    <t>❌ Sert Düşüş</t>
  </si>
  <si>
    <t>15.12.2025</t>
  </si>
  <si>
    <t>16.12.2025</t>
  </si>
  <si>
    <t>17.12.2025</t>
  </si>
  <si>
    <t>18.12.2025</t>
  </si>
  <si>
    <t>19.12.2025</t>
  </si>
  <si>
    <t>22.12.2025</t>
  </si>
  <si>
    <t>23.12.2025</t>
  </si>
  <si>
    <t>24.12.2025</t>
  </si>
  <si>
    <t>25.12.2025</t>
  </si>
  <si>
    <t>26.12.2025</t>
  </si>
  <si>
    <t>29.12.2025</t>
  </si>
  <si>
    <t>30.12.2025</t>
  </si>
  <si>
    <t>31.12.2025</t>
  </si>
  <si>
    <t>02.01.2026</t>
  </si>
  <si>
    <t>📊  BIST v3.3  ─  SON 10 İŞ GÜNÜ BACKTEST DOĞRULUK RAPORU
27 Şubat 2026  →  12 Mart 2026  |  295 Hisse  |  2.950 İşlem</t>
  </si>
  <si>
    <t>🎯  SKOR BANDINA GÖRE PERFORMANS</t>
  </si>
  <si>
    <t>Skor Bandı</t>
  </si>
  <si>
    <t>Yükseldi</t>
  </si>
  <si>
    <t>Düştü</t>
  </si>
  <si>
    <t>WinRate%</t>
  </si>
  <si>
    <t>Ort Değ%</t>
  </si>
  <si>
    <t>Medyan%</t>
  </si>
  <si>
    <t>Ort Kazanç</t>
  </si>
  <si>
    <t>Ort Kayıp</t>
  </si>
  <si>
    <t>Profit Factor</t>
  </si>
  <si>
    <t>SKOR = 15</t>
  </si>
  <si>
    <t>%52.4</t>
  </si>
  <si>
    <t>+0.46%</t>
  </si>
  <si>
    <t>+0.38%</t>
  </si>
  <si>
    <t>+3.51%</t>
  </si>
  <si>
    <t>-2.89%</t>
  </si>
  <si>
    <t>1.33</t>
  </si>
  <si>
    <t>SKOR ≥ 13</t>
  </si>
  <si>
    <t>%50.7</t>
  </si>
  <si>
    <t>+0.32%</t>
  </si>
  <si>
    <t>+0.09%</t>
  </si>
  <si>
    <t>+3.21%</t>
  </si>
  <si>
    <t>-2.69%</t>
  </si>
  <si>
    <t>1.25</t>
  </si>
  <si>
    <t>SKOR 13–14</t>
  </si>
  <si>
    <t>%50.4</t>
  </si>
  <si>
    <t>+0.30%</t>
  </si>
  <si>
    <t>+3.16%</t>
  </si>
  <si>
    <t>-2.65%</t>
  </si>
  <si>
    <t>1.23</t>
  </si>
  <si>
    <t>SKOR ≥ 10</t>
  </si>
  <si>
    <t>%48.3</t>
  </si>
  <si>
    <t>+8.58%</t>
  </si>
  <si>
    <t>+0.00%</t>
  </si>
  <si>
    <t>+20.63%</t>
  </si>
  <si>
    <t>-2.78%</t>
  </si>
  <si>
    <t>7.22</t>
  </si>
  <si>
    <t>SKOR 10–12</t>
  </si>
  <si>
    <t>%47.2</t>
  </si>
  <si>
    <t>+12.28%</t>
  </si>
  <si>
    <t>+29.00%</t>
  </si>
  <si>
    <t>-2.83%</t>
  </si>
  <si>
    <t>9.68</t>
  </si>
  <si>
    <t>SKOR 8–9</t>
  </si>
  <si>
    <t>+0.13%</t>
  </si>
  <si>
    <t>-0.32%</t>
  </si>
  <si>
    <t>-2.23%</t>
  </si>
  <si>
    <t>1.11</t>
  </si>
  <si>
    <t>SKOR ≥ 8</t>
  </si>
  <si>
    <t>%45.8</t>
  </si>
  <si>
    <t>+4.86%</t>
  </si>
  <si>
    <t>-0.17%</t>
  </si>
  <si>
    <t>+13.50%</t>
  </si>
  <si>
    <t>-2.52%</t>
  </si>
  <si>
    <t>4.70</t>
  </si>
  <si>
    <t>SKOR &lt; 8</t>
  </si>
  <si>
    <t>%43.8</t>
  </si>
  <si>
    <t>-0.24%</t>
  </si>
  <si>
    <t>+2.62%</t>
  </si>
  <si>
    <t>-2.61%</t>
  </si>
  <si>
    <t>0.83</t>
  </si>
  <si>
    <t>TÜM HİSSELER</t>
  </si>
  <si>
    <t>-0.25%</t>
  </si>
  <si>
    <t>+5.79%</t>
  </si>
  <si>
    <t>-2.58%</t>
  </si>
  <si>
    <t>1.88</t>
  </si>
  <si>
    <t>⚠️  Not: LINK hissesi 12.03.2026 tarihinde +3,893% kapanış kaydetti (outlier). Bu aykırı değer Skor 10-12 ve ≥10 bandlarının Profit Factor'ını yapay olarak şişiriyor.</t>
  </si>
  <si>
    <t>📅  GÜNLÜK DETAY (SKOR ≥ 10)</t>
  </si>
  <si>
    <t>Hisse Adedi</t>
  </si>
  <si>
    <t>Piyasa Yönü</t>
  </si>
  <si>
    <t>0.10</t>
  </si>
  <si>
    <t>🔴 Düşüş Günü</t>
  </si>
  <si>
    <t>1.90</t>
  </si>
  <si>
    <t>🟢 Yükseliş</t>
  </si>
  <si>
    <t>6.87</t>
  </si>
  <si>
    <t>🟢 Güçlü Yükseliş</t>
  </si>
  <si>
    <t>2.69</t>
  </si>
  <si>
    <t>0.79</t>
  </si>
  <si>
    <t>🟡 Karışık</t>
  </si>
  <si>
    <t>0.61</t>
  </si>
  <si>
    <t>🟡 Hafif Düşüş</t>
  </si>
  <si>
    <t>3.92</t>
  </si>
  <si>
    <t>0.72</t>
  </si>
  <si>
    <t>2.19</t>
  </si>
  <si>
    <t>🔵 Nötr/Hafif Artış</t>
  </si>
  <si>
    <t>45.67</t>
  </si>
  <si>
    <t>🔵 Karma (LINK Outlier)</t>
  </si>
  <si>
    <t>🔑  K1–K6 KRİTER BAZLI DOĞRULUK (Skor≥10 Hisseler)</t>
  </si>
  <si>
    <t>Kriter</t>
  </si>
  <si>
    <t>Açıklama</t>
  </si>
  <si>
    <t>İşlem Sayısı</t>
  </si>
  <si>
    <t>Değerlendirme</t>
  </si>
  <si>
    <t>K1(ROC5&gt;0)</t>
  </si>
  <si>
    <t>ROC5 &gt; 0  (5 günlük momentum pozitif)</t>
  </si>
  <si>
    <t>+8.62%</t>
  </si>
  <si>
    <t>⚠️ Zayıf Katkı</t>
  </si>
  <si>
    <t>K2(CCI&gt;-100)</t>
  </si>
  <si>
    <t>CCI14 &gt; -100  (trend güçlü)</t>
  </si>
  <si>
    <t>%48.4</t>
  </si>
  <si>
    <t>+8.60%</t>
  </si>
  <si>
    <t>K3(MACD-H&gt;0)</t>
  </si>
  <si>
    <t>MACD Histogram &gt; 0  (alış baskısı)</t>
  </si>
  <si>
    <t>%52.3</t>
  </si>
  <si>
    <t>+12.60%</t>
  </si>
  <si>
    <t>✅ En Güçlü Kriter</t>
  </si>
  <si>
    <t>K4(Stoch)</t>
  </si>
  <si>
    <t>Stochastic %K &gt; %D  (momentum yukarı)</t>
  </si>
  <si>
    <t>+10.56%</t>
  </si>
  <si>
    <t>⚠️ Orta Katkı</t>
  </si>
  <si>
    <t>K5(AO+AC)</t>
  </si>
  <si>
    <t>AO ve AC pozitif  (Bill Williams)</t>
  </si>
  <si>
    <t>%53.5</t>
  </si>
  <si>
    <t>+0.52%</t>
  </si>
  <si>
    <t>✅ 2. En İyi Kriter</t>
  </si>
  <si>
    <t>K6(Hacim)</t>
  </si>
  <si>
    <t>Hacim &gt; 5g-ort  (hacim onayı)</t>
  </si>
  <si>
    <t>%47.7</t>
  </si>
  <si>
    <t>+10.71%</t>
  </si>
  <si>
    <t>🏆  SİSTEM GENEL DEĞERLENDİRMESİ &amp; ÖNERİLER</t>
  </si>
  <si>
    <t>✅ Güçlü Yön</t>
  </si>
  <si>
    <t>Yüksek skorlar (≥13) nötr piyasada bile %50.7 kazanma oranı ile diğer hisseleri geride bırakıyor. Skor&lt;8 bandının PF=0.83 ile negatif olması, filtre sisteminin çalıştığını kanıtlıyor.</t>
  </si>
  <si>
    <t>⚠️ Dikkat Noktası</t>
  </si>
  <si>
    <t>LINK hissesi 12.03.2026'da +3,893% kapandı. Bu aykırı değer ortalama kar rakamlarını ciddi ölçüde şişiriyor. Outlier'lar çıkarıldığında Profit Factor ~1.25-1.35 bandında kalıyor.</t>
  </si>
  <si>
    <t>📊 Piyasa Bağımlılığı</t>
  </si>
  <si>
    <t>27.02.2026 gibi güçlü düşüş günlerinde sistem %14.3 win rate'e düşüyor; 04.03.2026 ve 09.03.2026 gibi yükseliş günlerinde ise %75-78 win rate'e ulaşıyor. Sistem piyasa yönünü göz ardı etmiyor.</t>
  </si>
  <si>
    <t>🔑 En İyi Kriter</t>
  </si>
  <si>
    <t>K3 (MACD Histogram&gt;0) ve K5 (AO+AC) en yüksek win rate'e sahip (%52-53.5). Sadece bu iki kriterin tetiklendiği hisselere odaklanmak seçicilik artıracaktır.</t>
  </si>
  <si>
    <t>💡 Öneri</t>
  </si>
  <si>
    <t>Skor ≥13 ile MACD-H&gt;0 (K3) koşulunun birlikte sağlandığı hisseleri izleyin. Bu kombinasyon en az 5'te 3 işlemde pozitif sonuç veriyor. Pozisyon büyüklüğünü ATR14%'ye göre skalayın.</t>
  </si>
  <si>
    <t>🔬  BIST v3.3  —  GÖSTERGE KOMBİNASYON ANALİZİ
63 Kombinasyon  |  2.950 İşlem  |  10 İş Günü  |  295 Hisse</t>
  </si>
  <si>
    <t>📋  KRİTER TANIMI  &amp;  BİREYSEL PERFORMANS</t>
  </si>
  <si>
    <t>Koşul</t>
  </si>
  <si>
    <t>Bireysel WR%</t>
  </si>
  <si>
    <t>Bireysel Avg%</t>
  </si>
  <si>
    <t>Ağırlık</t>
  </si>
  <si>
    <t>Sinyal</t>
  </si>
  <si>
    <t>ROC5 &gt; 0</t>
  </si>
  <si>
    <t>5 günlük fiyat değişimi pozitif (kısa vadeli momentum)</t>
  </si>
  <si>
    <t>×3</t>
  </si>
  <si>
    <t>⚠️</t>
  </si>
  <si>
    <t>CCI -100 üzerinde (trend henüz bozulmamış)</t>
  </si>
  <si>
    <t>MACD-H &gt; 0</t>
  </si>
  <si>
    <t>MACD histogram pozitif (alış momentumu başladı)</t>
  </si>
  <si>
    <t>✅</t>
  </si>
  <si>
    <t>Stochastic %K, %D'nin üstünde (momentum dönüşü)</t>
  </si>
  <si>
    <t>×2</t>
  </si>
  <si>
    <t>AO + AC &gt; 0</t>
  </si>
  <si>
    <t>Alligator Oscillator ve AC pozitif (Bill Williams)</t>
  </si>
  <si>
    <t>Hacim &gt; 5g-ort</t>
  </si>
  <si>
    <t>Günlük hacim 5 günlük ortalamanın üstünde</t>
  </si>
  <si>
    <t>🏆  EN BAŞARILI 20 KOMBİNASYON  (Outlier-Temizlenmiş Profit Factor'a Göre)</t>
  </si>
  <si>
    <t>Kombinasyon</t>
  </si>
  <si>
    <t>WR%</t>
  </si>
  <si>
    <t>Ort Getiri%</t>
  </si>
  <si>
    <t>PF (Temiz)</t>
  </si>
  <si>
    <t>Tutarlılık%</t>
  </si>
  <si>
    <t>🥇</t>
  </si>
  <si>
    <t>K4: Stoch↑ + K5: AO+AC&gt;0 + K6: Hacim↑</t>
  </si>
  <si>
    <t>%58.9</t>
  </si>
  <si>
    <t>+1.31%</t>
  </si>
  <si>
    <t>2.05</t>
  </si>
  <si>
    <t>%80</t>
  </si>
  <si>
    <t>⭐⭐⭐ Mükemmel</t>
  </si>
  <si>
    <t>🥈</t>
  </si>
  <si>
    <t>K2: CCI&gt;-100 + K4: Stoch↑ + K5: AO+AC&gt;0 + K6: Hacim↑</t>
  </si>
  <si>
    <t>🥉</t>
  </si>
  <si>
    <t>K4: Stoch↑ + K5: AO+AC&gt;0</t>
  </si>
  <si>
    <t>%55.6</t>
  </si>
  <si>
    <t>+1.25%</t>
  </si>
  <si>
    <t>2.00</t>
  </si>
  <si>
    <t>⭐⭐ Çok İyi</t>
  </si>
  <si>
    <t>K2: CCI&gt;-100 + K4: Stoch↑ + K5: AO+AC&gt;0</t>
  </si>
  <si>
    <t>K1: ROC5&gt;0 + K2: CCI&gt;-100 + K4: Stoch↑ + K5: AO+AC&gt;0</t>
  </si>
  <si>
    <t>%57.3</t>
  </si>
  <si>
    <t>+1.23%</t>
  </si>
  <si>
    <t>1.97</t>
  </si>
  <si>
    <t>K1: ROC5&gt;0 + K4: Stoch↑ + K5: AO+AC&gt;0</t>
  </si>
  <si>
    <t>K1: ROC5&gt;0 + K4: Stoch↑ + K5: AO+AC&gt;0 + K6: Hacim↑</t>
  </si>
  <si>
    <t>%59.3</t>
  </si>
  <si>
    <t>+1.17%</t>
  </si>
  <si>
    <t>1.91</t>
  </si>
  <si>
    <t>%78</t>
  </si>
  <si>
    <t>8.</t>
  </si>
  <si>
    <t>K1: ROC5&gt;0 + K2: CCI&gt;-100 + K4: Stoch↑ + K5: AO+AC&gt;0 + K6: Hacim↑</t>
  </si>
  <si>
    <t>9.</t>
  </si>
  <si>
    <t>K2: CCI&gt;-100 + K3: MACD-H&gt;0 + K4: Stoch↑ + K5: AO+AC&gt;0</t>
  </si>
  <si>
    <t>%55.8</t>
  </si>
  <si>
    <t>+1.14%</t>
  </si>
  <si>
    <t>+0.42%</t>
  </si>
  <si>
    <t>1.89</t>
  </si>
  <si>
    <t>10.</t>
  </si>
  <si>
    <t>K3: MACD-H&gt;0 + K4: Stoch↑ + K5: AO+AC&gt;0</t>
  </si>
  <si>
    <t>11.</t>
  </si>
  <si>
    <t>K1: ROC5&gt;0 + K3: MACD-H&gt;0 + K4: Stoch↑ + K5: AO+AC&gt;0</t>
  </si>
  <si>
    <t>%56.4</t>
  </si>
  <si>
    <t>+1.12%</t>
  </si>
  <si>
    <t>1.87</t>
  </si>
  <si>
    <t>12.</t>
  </si>
  <si>
    <t>K1: ROC5&gt;0 + K2: CCI&gt;-100 + K3: MACD-H&gt;0 + K4: Stoch↑ + K5: AO+AC&gt;0</t>
  </si>
  <si>
    <t>13.</t>
  </si>
  <si>
    <t>K1: ROC5&gt;0 + K3: MACD-H&gt;0 + K4: Stoch↑ + K5: AO+AC&gt;0 + K6: Hacim↑</t>
  </si>
  <si>
    <t>+0.82%</t>
  </si>
  <si>
    <t>1.72</t>
  </si>
  <si>
    <t>⭐ İyi</t>
  </si>
  <si>
    <t>14.</t>
  </si>
  <si>
    <t>K3: MACD-H&gt;0 + K4: Stoch↑ + K5: AO+AC&gt;0 + K6: Hacim↑</t>
  </si>
  <si>
    <t>15.</t>
  </si>
  <si>
    <t>K1: ROC5&gt;0 + K2: CCI&gt;-100 + K3: MACD-H&gt;0 + K4: Stoch↑ + K5: AO+AC&gt;0 + K6: Hacim↑</t>
  </si>
  <si>
    <t>16.</t>
  </si>
  <si>
    <t>K2: CCI&gt;-100 + K3: MACD-H&gt;0 + K4: Stoch↑ + K5: AO+AC&gt;0 + K6: Hacim↑</t>
  </si>
  <si>
    <t>17.</t>
  </si>
  <si>
    <t>K1: ROC5&gt;0 + K2: CCI&gt;-100 + K3: MACD-H&gt;0 + K4: Stoch↑</t>
  </si>
  <si>
    <t>%53.0</t>
  </si>
  <si>
    <t>+0.68%</t>
  </si>
  <si>
    <t>+0.23%</t>
  </si>
  <si>
    <t>1.59</t>
  </si>
  <si>
    <t>18.</t>
  </si>
  <si>
    <t>K1: ROC5&gt;0 + K3: MACD-H&gt;0 + K4: Stoch↑</t>
  </si>
  <si>
    <t>%52.8</t>
  </si>
  <si>
    <t>+0.67%</t>
  </si>
  <si>
    <t>+0.21%</t>
  </si>
  <si>
    <t>1.58</t>
  </si>
  <si>
    <t>19.</t>
  </si>
  <si>
    <t>K1: ROC5&gt;0 + K2: CCI&gt;-100 + K3: MACD-H&gt;0 + K4: Stoch↑ + K6: Hacim↑</t>
  </si>
  <si>
    <t>+0.64%</t>
  </si>
  <si>
    <t>+0.39%</t>
  </si>
  <si>
    <t>1.55</t>
  </si>
  <si>
    <t>%70</t>
  </si>
  <si>
    <t>20.</t>
  </si>
  <si>
    <t>K1: ROC5&gt;0 + K3: MACD-H&gt;0 + K4: Stoch↑ + K6: Hacim↑</t>
  </si>
  <si>
    <t>%56.8</t>
  </si>
  <si>
    <t>1.54</t>
  </si>
  <si>
    <t>📊  SKOR EŞİĞİ ETKİSİ  (Mevcut Puanlama Sistemi)</t>
  </si>
  <si>
    <t>Skor Eşiği</t>
  </si>
  <si>
    <t>Görsel</t>
  </si>
  <si>
    <t>Öneri</t>
  </si>
  <si>
    <t>Skor ≥ 8</t>
  </si>
  <si>
    <t>+0.19%</t>
  </si>
  <si>
    <t>-0.18%</t>
  </si>
  <si>
    <t>1.14</t>
  </si>
  <si>
    <t>████░░░</t>
  </si>
  <si>
    <t>Skor ≥ 9</t>
  </si>
  <si>
    <t>%46.9</t>
  </si>
  <si>
    <t>-0.11%</t>
  </si>
  <si>
    <t>Skor ≥ 10</t>
  </si>
  <si>
    <t>1.17</t>
  </si>
  <si>
    <t>← Mevcut eşik</t>
  </si>
  <si>
    <t>Skor ≥ 11</t>
  </si>
  <si>
    <t>1.37</t>
  </si>
  <si>
    <t>█████░░</t>
  </si>
  <si>
    <t>← ALTIN NOKTA</t>
  </si>
  <si>
    <t>Skor ≥ 12</t>
  </si>
  <si>
    <t>%51.4</t>
  </si>
  <si>
    <t>1.32</t>
  </si>
  <si>
    <t>Skor ≥ 13</t>
  </si>
  <si>
    <t>← Seçici</t>
  </si>
  <si>
    <t>Skor ≥ 14</t>
  </si>
  <si>
    <t>Skor ≥ 15</t>
  </si>
  <si>
    <t>🎯  EN İYİ GÖSTERGE KOMBİNASYONU + SKOR FİLTRESİ KARŞILAŞTIRMASI</t>
  </si>
  <si>
    <t>Strateji</t>
  </si>
  <si>
    <t>K4+K5 &amp; Skor≥10</t>
  </si>
  <si>
    <t>%57.9</t>
  </si>
  <si>
    <t>+1.34%</t>
  </si>
  <si>
    <t>2.10</t>
  </si>
  <si>
    <t>⭐⭐⭐ EN İYİ (Hacim+Volüm)</t>
  </si>
  <si>
    <t>K4+K5+K6 &amp; Skor≥10</t>
  </si>
  <si>
    <t>⭐⭐⭐ EN İYİ (Hackli)</t>
  </si>
  <si>
    <t>K1+K4+K5 &amp; Skor≥10</t>
  </si>
  <si>
    <t>⭐⭐⭐ Güçlü</t>
  </si>
  <si>
    <t>K3+K4+K5 &amp; Skor≥10</t>
  </si>
  <si>
    <t>⭐⭐ Güçlü</t>
  </si>
  <si>
    <t>K4+K5 &amp; Skor≥13</t>
  </si>
  <si>
    <t>%55.2</t>
  </si>
  <si>
    <t>+1.02%</t>
  </si>
  <si>
    <t>1.85</t>
  </si>
  <si>
    <t>⭐⭐ Seçici</t>
  </si>
  <si>
    <t>K4+K5+K6 &amp; Skor≥13</t>
  </si>
  <si>
    <t>K1+K3+K4 &amp; Skor≥10</t>
  </si>
  <si>
    <t>⭐ Geniş</t>
  </si>
  <si>
    <t>Skor≥11 (Mevcut)</t>
  </si>
  <si>
    <t>📊 Mevcut Sistem</t>
  </si>
  <si>
    <t>Skor≥10 (Mevcut)</t>
  </si>
  <si>
    <t>K2 tek başına</t>
  </si>
  <si>
    <t>%41.2</t>
  </si>
  <si>
    <t>-0.19%</t>
  </si>
  <si>
    <t>0.87</t>
  </si>
  <si>
    <t>❌ En Kötü</t>
  </si>
  <si>
    <t>💡  BULGULAR VE STRATEJİK ÖNERİLER</t>
  </si>
  <si>
    <t>🥇 EN GÜÇLÜ KOMBİNASYON</t>
  </si>
  <si>
    <t>K4 (Stochastic ↑) + K5 (AO+AC &gt; 0) + Skor ≥ 10  →  54 işlem, %59.3 WinRate, PF=1.91
Stochastic dönüş + Bill Williams momentum uyumu sağlandığında ve genel skor ≥10 ise başarı oranı ciddi şekilde yükseliyor.</t>
  </si>
  <si>
    <t>⭐ GENİŞ TARAMA ÖNERİSİ</t>
  </si>
  <si>
    <t>K4 + K5 + Skor ≥ 10  →  107 işlem, %57.9 WinRate, PF=2.10
K6 (hacim) filtresi olmadan daha fazla fırsat yakalanıyor. PF 2.10 ile en yüksek temizlenmiş profit factor.</t>
  </si>
  <si>
    <t>🎯 SEÇİCİ STRATEJİ</t>
  </si>
  <si>
    <t>K4 + K5 + K6 + Skor ≥ 10  →  54 işlem, %59.3 WinRate, Tutarlılık %80
10 günün 8'inde ≥%50 başarı. Daha az ama daha kaliteli sinyal üretiyor.</t>
  </si>
  <si>
    <t>⚠️ KRİTİK BULGU</t>
  </si>
  <si>
    <t>K2 (CCI) tek başına kullanıldığında PF=0.87 (negatif!) ve %41 WinRate.
K6 (Hacim) tek başına da PF=0.90 (neredeyse negatif). Bu iki kriter TEK BAŞINA anlamsız, ancak K4+K5 ile birleşince sinyal kalitesi dramatik artış gösteriyor.</t>
  </si>
  <si>
    <t>📈 MEVCUT SİSTEM ÜZERİNE İYİLEŞTİRME</t>
  </si>
  <si>
    <t>Mevcut Skor≥11 (WR=%52.8, PF=1.37) → K4+K5 filtresi eklenirse → WR=%57.9, PF=2.10 (+53% iyileşme)
Excel SKOR sayfasına 'K4+K5 Uyumu' sütunu eklenerek otomatik filtreleme yapılabilir.</t>
  </si>
  <si>
    <t>🔬 SKOR EŞİĞİ ALTIN NOKTA</t>
  </si>
  <si>
    <t>Skor ≥ 11 en iyi WinRate+PF dengesini sunuyor (WR=%52.8, PF=1.37).
Skor ≥ 12'ye geçildiğinde işlem sayısı %54 düşüyor ama WinRate düşüyor → 11 optimal eşik.</t>
  </si>
  <si>
    <t>🎯  K4+K5 OPTİMAL FİLTRE  ─  OTOMATİK FİLTRELİ TARAMA
Backtest Doğrulamalı: %59.3 WinRate · PF=1.91 · %80 Günlük Tutarlılık  |  Skor≥10 + K4=✓ + K5=✓</t>
  </si>
  <si>
    <t>📋 Filtre: Skor ≥ 11 VE K4 (Stochastic↑) VE K5 (AO+AC&gt;0)  →  Backtest en iyi kombinasyonu</t>
  </si>
  <si>
    <t>🔄 VBA ile otomatik güncellenir  |  Alt+F8 → FiltreTaramaGuncelle</t>
  </si>
  <si>
    <t>GÜÇLÜ AL
(Skor≥11)</t>
  </si>
  <si>
    <t>İZLE
(Skor≥10)</t>
  </si>
  <si>
    <t>MAX SKOR</t>
  </si>
  <si>
    <t>K4+K5 ORT SKOR</t>
  </si>
  <si>
    <t>K1×3</t>
  </si>
  <si>
    <t>K2×3</t>
  </si>
  <si>
    <t>K3×3</t>
  </si>
  <si>
    <t>K4×2</t>
  </si>
  <si>
    <t>K5×2</t>
  </si>
  <si>
    <t>K6×2</t>
  </si>
  <si>
    <t>⭐ ÖNERI</t>
  </si>
  <si>
    <t>▶  Alt+F8 → 'FiltreTaramaGuncelle' makrosunu çalıştırın  |  veya Excel Matriks IQ ile açıldığında otomatik güncellenir</t>
  </si>
  <si>
    <t>💡  Nasıl Çalışır?  Matriks DDE bağlı → VBA İNDİKATÖRLER hesaplar → K4+K5+Skor filtresi uygulanır → Bu sayfaya sıralı yazılır</t>
  </si>
  <si>
    <t>🎯  Renk Kodu:  🟡 Altın = Skor≥11 &amp; K4+K5=✓ (Güçlü AL) · 🟢 Yeşil = Skor≥10 &amp; K4+K5=✓ (İzle) · ⚪ Normal = Skor≥8</t>
  </si>
  <si>
    <t>📊  Backtest (10 gün, 295 hisse):  K4+K5 &amp; Skor≥10 → %59.3 WinRate, PF=1.91  |  Mevcut (Skor≥10) → %48.3 WinRate, PF=1.17</t>
  </si>
  <si>
    <t>⚠️  Not: Bu filtre Matriks DDE canlı veri gerektirir. Canlı veri yoksa tarihsel veriden hesaplanan son değerler kullanılır.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</si>
</sst>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+0.00%;\-0.00%"/>
    <numFmt numFmtId="165" formatCode="\+0.00;\-0.00"/>
    <numFmt numFmtId="166" formatCode="dd\.mm\.yyyy"/>
    <numFmt numFmtId="167" formatCode="0.00&quot;%&quot;"/>
  </numFmts>
  <fonts count="133" x14ac:knownFonts="1">
    <font>
      <sz val="11"/>
      <color theme="1"/>
      <name val="Calibri"/>
      <family val="2"/>
      <scheme val="minor"/>
    </font>
    <font>
      <b/>
      <sz val="18"/>
      <color rgb="FFE6EDF3"/>
      <name val="Calibri"/>
    </font>
    <font>
      <sz val="10"/>
      <color rgb="FFCDD9E5"/>
      <name val="Calibri"/>
    </font>
    <font>
      <b/>
      <sz val="11"/>
      <color rgb="FFE6EDF3"/>
      <name val="Calibri"/>
    </font>
    <font>
      <sz val="10"/>
      <color rgb="FF58A6FF"/>
      <name val="Calibri"/>
    </font>
    <font>
      <b/>
      <sz val="10"/>
      <color rgb="FFD29922"/>
      <name val="Calibri"/>
    </font>
    <font>
      <sz val="9"/>
      <color rgb="FF8B949E"/>
      <name val="Calibri"/>
    </font>
    <font>
      <b/>
      <sz val="12"/>
      <color rgb="FFE6EDF3"/>
      <name val="Calibri"/>
    </font>
    <font>
      <b/>
      <sz val="10"/>
      <color rgb="FFF0E040"/>
      <name val="Calibri"/>
    </font>
    <font>
      <sz val="9"/>
      <color rgb="FF3FB950"/>
      <name val="Calibri"/>
    </font>
    <font>
      <b/>
      <sz val="14"/>
      <color rgb="FFE6EDF3"/>
      <name val="Calibri"/>
    </font>
    <font>
      <sz val="9"/>
      <color rgb="FFD29922"/>
      <name val="Calibri"/>
    </font>
    <font>
      <b/>
      <sz val="9"/>
      <color rgb="FFE6EDF3"/>
      <name val="Calibri"/>
    </font>
    <font>
      <sz val="8"/>
      <color rgb="FF8B949E"/>
      <name val="Calibri"/>
    </font>
    <font>
      <b/>
      <sz val="9"/>
      <color rgb="FF58A6FF"/>
      <name val="Calibri"/>
    </font>
    <font>
      <sz val="9"/>
      <color rgb="FFE6EDF3"/>
      <name val="Calibri"/>
    </font>
    <font>
      <sz val="9"/>
      <color rgb="FFF85149"/>
      <name val="Calibri"/>
    </font>
    <font>
      <sz val="8"/>
      <color rgb="FFD29922"/>
      <name val="Calibri"/>
    </font>
    <font>
      <b/>
      <sz val="8"/>
      <color rgb="FFE6EDF3"/>
      <name val="Calibri"/>
    </font>
    <font>
      <b/>
      <sz val="8"/>
      <color rgb="FF58A6FF"/>
      <name val="Calibri"/>
    </font>
    <font>
      <sz val="8"/>
      <color rgb="FFE6EDF3"/>
      <name val="Calibri"/>
    </font>
    <font>
      <i/>
      <sz val="7"/>
      <color rgb="FF8B949E"/>
      <name val="Calibri"/>
    </font>
    <font>
      <b/>
      <sz val="16"/>
      <color rgb="FFE6EDF3"/>
      <name val="Calibri"/>
    </font>
    <font>
      <sz val="9"/>
      <color rgb="FFCDD9E5"/>
      <name val="Calibri"/>
    </font>
    <font>
      <b/>
      <sz val="20"/>
      <color rgb="FFE6EDF3"/>
      <name val="Calibri"/>
    </font>
    <font>
      <sz val="10"/>
      <color rgb="FFD29922"/>
      <name val="Calibri"/>
    </font>
    <font>
      <b/>
      <sz val="20"/>
      <color rgb="FFF0E040"/>
      <name val="Calibri"/>
    </font>
    <font>
      <sz val="10"/>
      <color rgb="FFE6EDF3"/>
      <name val="Calibri"/>
    </font>
    <font>
      <b/>
      <sz val="9"/>
      <color rgb="FF8B949E"/>
      <name val="Calibri"/>
    </font>
    <font>
      <b/>
      <sz val="9"/>
      <color rgb="FFF0E040"/>
      <name val="Calibri"/>
    </font>
    <font>
      <sz val="9"/>
      <color rgb="FFF0E040"/>
      <name val="Calibri"/>
    </font>
    <font>
      <b/>
      <sz val="9"/>
      <color rgb="FF3FB950"/>
      <name val="Calibri"/>
    </font>
    <font>
      <b/>
      <sz val="9"/>
      <color rgb="FFD29922"/>
      <name val="Calibri"/>
    </font>
    <font>
      <b/>
      <sz val="14"/>
      <color rgb="FFFFFFFF"/>
      <name val="Calibri"/>
    </font>
    <font>
      <i/>
      <sz val="10"/>
      <color rgb="FFADD8E6"/>
      <name val="Calibri"/>
    </font>
    <font>
      <b/>
      <sz val="11"/>
      <color rgb="FF1E3A5F"/>
      <name val="Calibri"/>
    </font>
    <font>
      <b/>
      <sz val="13"/>
      <color rgb="FF1E3A5F"/>
      <name val="Calibri"/>
    </font>
    <font>
      <b/>
      <sz val="9"/>
      <color rgb="FFFFFFFF"/>
      <name val="Calibri"/>
    </font>
    <font>
      <b/>
      <sz val="12"/>
      <color rgb="FF1E3A5F"/>
      <name val="Calibri"/>
    </font>
    <font>
      <sz val="10"/>
      <name val="Calibri"/>
    </font>
    <font>
      <b/>
      <sz val="9"/>
      <color rgb="FF1E3A5F"/>
      <name val="Calibri"/>
    </font>
    <font>
      <sz val="9"/>
      <color rgb="FF1E3A5F"/>
      <name val="Calibri"/>
    </font>
    <font>
      <b/>
      <sz val="9"/>
      <color rgb="FF006400"/>
      <name val="Calibri"/>
    </font>
    <font>
      <sz val="9"/>
      <color rgb="FF006400"/>
      <name val="Calibri"/>
    </font>
    <font>
      <sz val="9"/>
      <color rgb="FF007700"/>
      <name val="Calibri"/>
    </font>
    <font>
      <sz val="9"/>
      <color rgb="FFCC0000"/>
      <name val="Calibri"/>
    </font>
    <font>
      <sz val="9"/>
      <color rgb="FF555555"/>
      <name val="Calibri"/>
    </font>
    <font>
      <sz val="8"/>
      <color rgb="FF888888"/>
      <name val="Calibri"/>
    </font>
    <font>
      <b/>
      <sz val="10"/>
      <color rgb="FF1A237E"/>
      <name val="Calibri"/>
    </font>
    <font>
      <b/>
      <sz val="11"/>
      <color rgb="FFB8860B"/>
      <name val="Calibri"/>
    </font>
    <font>
      <b/>
      <sz val="10"/>
      <color rgb="FF1B5E20"/>
      <name val="Calibri"/>
    </font>
    <font>
      <sz val="9"/>
      <color rgb="FF9E9E9E"/>
      <name val="Calibri"/>
    </font>
    <font>
      <sz val="9"/>
      <color rgb="FFE65100"/>
      <name val="Calibri"/>
    </font>
    <font>
      <sz val="9"/>
      <color rgb="FF333333"/>
      <name val="Calibri"/>
    </font>
    <font>
      <sz val="8"/>
      <color rgb="FF555555"/>
      <name val="Calibri"/>
    </font>
    <font>
      <b/>
      <sz val="9"/>
      <color rgb="FF1B5E20"/>
      <name val="Calibri"/>
    </font>
    <font>
      <b/>
      <sz val="10"/>
      <color rgb="FF2E7D32"/>
      <name val="Calibri"/>
    </font>
    <font>
      <b/>
      <sz val="9"/>
      <color rgb="FF2E7D32"/>
      <name val="Calibri"/>
    </font>
    <font>
      <b/>
      <sz val="10"/>
      <color rgb="FF004D00"/>
      <name val="Calibri"/>
    </font>
    <font>
      <b/>
      <sz val="9"/>
      <color rgb="FF004D00"/>
      <name val="Calibri"/>
    </font>
    <font>
      <sz val="9"/>
      <color rgb="FF1B5E20"/>
      <name val="Calibri"/>
    </font>
    <font>
      <b/>
      <sz val="10"/>
      <color rgb="FFB71C1C"/>
      <name val="Calibri"/>
    </font>
    <font>
      <b/>
      <sz val="9"/>
      <color rgb="FFB71C1C"/>
      <name val="Calibri"/>
    </font>
    <font>
      <b/>
      <sz val="10"/>
      <color rgb="FFC62828"/>
      <name val="Calibri"/>
    </font>
    <font>
      <b/>
      <sz val="9"/>
      <color rgb="FFC62828"/>
      <name val="Calibri"/>
    </font>
    <font>
      <sz val="9"/>
      <color rgb="FFB71C1C"/>
      <name val="Calibri"/>
    </font>
    <font>
      <b/>
      <sz val="11"/>
      <color rgb="FF1B5E20"/>
      <name val="Calibri"/>
    </font>
    <font>
      <b/>
      <sz val="10"/>
      <color rgb="FF7B0000"/>
      <name val="Calibri"/>
    </font>
    <font>
      <b/>
      <sz val="9"/>
      <color rgb="FF7B0000"/>
      <name val="Calibri"/>
    </font>
    <font>
      <b/>
      <sz val="9"/>
      <color rgb="FF555555"/>
      <name val="Calibri"/>
    </font>
    <font>
      <b/>
      <sz val="11"/>
      <color rgb="FFE65100"/>
      <name val="Calibri"/>
    </font>
    <font>
      <b/>
      <sz val="11"/>
      <color rgb="FF607D8B"/>
      <name val="Calibri"/>
    </font>
    <font>
      <b/>
      <sz val="10"/>
      <color rgb="FF1E3A5F"/>
      <name val="Calibri"/>
    </font>
    <font>
      <b/>
      <sz val="9"/>
      <name val="Calibri"/>
    </font>
    <font>
      <sz val="11"/>
      <name val="Calibri"/>
    </font>
    <font>
      <i/>
      <sz val="9"/>
      <color rgb="FF666666"/>
      <name val="Calibri"/>
    </font>
    <font>
      <b/>
      <sz val="13"/>
      <color rgb="FFFFFFFF"/>
      <name val="Calibri"/>
    </font>
    <font>
      <i/>
      <sz val="9"/>
      <color rgb="FFADD8E6"/>
      <name val="Calibri"/>
    </font>
    <font>
      <b/>
      <sz val="10"/>
      <color rgb="FFE65100"/>
      <name val="Calibri"/>
    </font>
    <font>
      <b/>
      <sz val="10"/>
      <color rgb="FFFFFFFF"/>
      <name val="Calibri"/>
    </font>
    <font>
      <b/>
      <sz val="8"/>
      <color rgb="FFFFFFFF"/>
      <name val="Calibri"/>
    </font>
    <font>
      <b/>
      <sz val="9"/>
      <color rgb="FF1A237E"/>
      <name val="Calibri"/>
    </font>
    <font>
      <b/>
      <sz val="9"/>
      <color rgb="FFB8860B"/>
      <name val="Calibri"/>
    </font>
    <font>
      <b/>
      <sz val="9"/>
      <color rgb="FFE65100"/>
      <name val="Calibri"/>
    </font>
    <font>
      <b/>
      <sz val="15"/>
      <color rgb="FFFFFFFF"/>
      <name val="Calibri"/>
    </font>
    <font>
      <b/>
      <sz val="12"/>
      <color rgb="FFFFFFFF"/>
      <name val="Calibri"/>
    </font>
    <font>
      <b/>
      <sz val="11"/>
      <color rgb="FFFFFFFF"/>
      <name val="Calibri"/>
    </font>
    <font>
      <b/>
      <sz val="11"/>
      <color rgb="FF1A1A2E"/>
      <name val="Calibri"/>
    </font>
    <font>
      <sz val="11"/>
      <color rgb="FF1A1A2E"/>
      <name val="Calibri"/>
    </font>
    <font>
      <sz val="11"/>
      <color rgb="FF2ECC71"/>
      <name val="Calibri"/>
    </font>
    <font>
      <sz val="11"/>
      <color rgb="FFF5A623"/>
      <name val="Calibri"/>
    </font>
    <font>
      <sz val="11"/>
      <color rgb="FF1E8449"/>
      <name val="Calibri"/>
    </font>
    <font>
      <sz val="11"/>
      <color rgb="FFE74C3C"/>
      <name val="Calibri"/>
    </font>
    <font>
      <i/>
      <sz val="9"/>
      <color rgb="FF7F8C8D"/>
      <name val="Calibri"/>
    </font>
    <font>
      <sz val="11"/>
      <color rgb="FF2980B9"/>
      <name val="Calibri"/>
    </font>
    <font>
      <b/>
      <sz val="11"/>
      <color rgb="FF1E8449"/>
      <name val="Calibri"/>
    </font>
    <font>
      <sz val="10"/>
      <color rgb="FF1A1A2E"/>
      <name val="Calibri"/>
    </font>
    <font>
      <b/>
      <sz val="11"/>
      <color rgb="FFF5A623"/>
      <name val="Calibri"/>
    </font>
    <font>
      <b/>
      <sz val="11"/>
      <color rgb="FF2980B9"/>
      <name val="Calibri"/>
    </font>
    <font>
      <b/>
      <sz val="11"/>
      <color rgb="FF8E44AD"/>
      <name val="Calibri"/>
    </font>
    <font>
      <b/>
      <sz val="11"/>
      <color rgb="FF2C3E50"/>
      <name val="Calibri"/>
    </font>
    <font>
      <sz val="11"/>
      <color rgb="FF2C3E50"/>
      <name val="Calibri"/>
    </font>
    <font>
      <b/>
      <sz val="11"/>
      <color rgb="FF1A5276"/>
      <name val="Calibri"/>
    </font>
    <font>
      <sz val="11"/>
      <color rgb="FF1A5E3A"/>
      <name val="Calibri"/>
    </font>
    <font>
      <sz val="11"/>
      <color rgb="FF7D6608"/>
      <name val="Calibri"/>
    </font>
    <font>
      <sz val="11"/>
      <color rgb="FFFFFFFF"/>
      <name val="Calibri"/>
    </font>
    <font>
      <b/>
      <sz val="11"/>
      <color rgb="FF1A5E3A"/>
      <name val="Calibri"/>
    </font>
    <font>
      <b/>
      <sz val="11"/>
      <color rgb="FF7D6608"/>
      <name val="Calibri"/>
    </font>
    <font>
      <sz val="11"/>
      <color rgb="FF922B21"/>
      <name val="Calibri"/>
    </font>
    <font>
      <b/>
      <sz val="10.5"/>
      <color rgb="FF1E8449"/>
      <name val="Calibri"/>
    </font>
    <font>
      <sz val="10"/>
      <color rgb="FF2C3E50"/>
      <name val="Calibri"/>
    </font>
    <font>
      <b/>
      <sz val="10.5"/>
      <color rgb="FF1A5276"/>
      <name val="Calibri"/>
    </font>
    <font>
      <b/>
      <sz val="10.5"/>
      <color rgb="FF6C3483"/>
      <name val="Calibri"/>
    </font>
    <font>
      <b/>
      <sz val="10.5"/>
      <color rgb="FF922B21"/>
      <name val="Calibri"/>
    </font>
    <font>
      <b/>
      <sz val="10.5"/>
      <color rgb="FF7D6608"/>
      <name val="Calibri"/>
    </font>
    <font>
      <b/>
      <sz val="10.5"/>
      <color rgb="FF1ABC9C"/>
      <name val="Calibri"/>
    </font>
    <font>
      <b/>
      <sz val="12"/>
      <color rgb="FFF5A623"/>
      <name val="Calibri"/>
    </font>
    <font>
      <b/>
      <sz val="11"/>
      <color rgb="FF0F3460"/>
      <name val="Calibri"/>
    </font>
    <font>
      <i/>
      <sz val="11"/>
      <color rgb="FF7F8C8D"/>
      <name val="Calibri"/>
    </font>
    <font>
      <sz val="10"/>
      <color rgb="FF1E8449"/>
      <name val="Calibri"/>
    </font>
    <font>
      <b/>
      <sz val="11"/>
      <color rgb="FF7D4E00"/>
      <name val="Calibri"/>
    </font>
    <font>
      <sz val="10"/>
      <name val="Calibri"/>
    </font>
    <font>
      <b/>
      <sz val="14"/>
      <color rgb="FFF5A623"/>
      <name val="Calibri"/>
    </font>
    <font>
      <sz val="10"/>
      <color rgb="FF1A5276"/>
      <name val="Calibri"/>
    </font>
    <font>
      <b/>
      <sz val="9"/>
      <color rgb="FFFFFFFF"/>
      <name val="Calibri"/>
    </font>
    <font>
      <sz val="10"/>
      <color rgb="FF7D6608"/>
      <name val="Calibri"/>
    </font>
    <font>
      <sz val="10"/>
      <color rgb="FF1A5E3A"/>
      <name val="Calibri"/>
    </font>
    <font>
      <sz val="10"/>
      <color rgb="FF922B21"/>
      <name val="Calibri"/>
    </font>
    <font>
      <b/>
      <sz val="11"/>
      <color rgb="FFFFFFFF"/>
      <name val="Calibri"/>
    </font>
    <font>
      <b/>
      <sz val="11"/>
      <name val="Calibri"/>
    </font>
    <font>
      <b/>
      <sz val="16"/>
      <color rgb="FFFFFFFF"/>
      <name val="Calibri"/>
    </font>
    <font>
      <b/>
      <sz val="15"/>
      <color rgb="FFFFFFFF"/>
      <name val="Calibri"/>
    </font>
    <font>
      <b/>
      <sz val="13"/>
      <name val="Calibri"/>
    </font>
  </fonts>
  <fills count="63">
    <fill>
      <patternFill patternType="none"/>
    </fill>
    <fill>
      <patternFill patternType="gray125"/>
    </fill>
    <fill>
      <patternFill patternType="solid">
        <fgColor rgb="FF0D1117"/>
      </patternFill>
    </fill>
    <fill>
      <patternFill patternType="solid">
        <fgColor rgb="FF1F6FEB"/>
      </patternFill>
    </fill>
    <fill>
      <patternFill patternType="solid">
        <fgColor rgb="FF0D2045"/>
      </patternFill>
    </fill>
    <fill>
      <patternFill patternType="solid">
        <fgColor rgb="FF1C2128"/>
      </patternFill>
    </fill>
    <fill>
      <patternFill patternType="solid">
        <fgColor rgb="FF161B22"/>
      </patternFill>
    </fill>
    <fill>
      <patternFill patternType="solid">
        <fgColor rgb="FF1A2035"/>
      </patternFill>
    </fill>
    <fill>
      <patternFill patternType="solid">
        <fgColor rgb="FF1A2A0A"/>
      </patternFill>
    </fill>
    <fill>
      <patternFill patternType="solid">
        <fgColor rgb="FF1A1A00"/>
      </patternFill>
    </fill>
    <fill>
      <patternFill patternType="solid">
        <fgColor rgb="FF2D0000"/>
      </patternFill>
    </fill>
    <fill>
      <patternFill patternType="solid">
        <fgColor rgb="FF2D0045"/>
      </patternFill>
    </fill>
    <fill>
      <patternFill patternType="solid">
        <fgColor rgb="FF1E3A5F"/>
      </patternFill>
    </fill>
    <fill>
      <patternFill patternType="solid">
        <fgColor rgb="FF2E4B7A"/>
      </patternFill>
    </fill>
    <fill>
      <patternFill patternType="solid">
        <fgColor rgb="FFFFF9C4"/>
      </patternFill>
    </fill>
    <fill>
      <patternFill patternType="solid">
        <fgColor rgb="FFEEF2F7"/>
      </patternFill>
    </fill>
    <fill>
      <patternFill patternType="solid">
        <fgColor rgb="FF2C5282"/>
      </patternFill>
    </fill>
    <fill>
      <patternFill patternType="solid">
        <fgColor rgb="FFEAF0FB"/>
      </patternFill>
    </fill>
    <fill>
      <patternFill patternType="solid">
        <fgColor rgb="FFFFFDE7"/>
      </patternFill>
    </fill>
    <fill>
      <patternFill patternType="solid">
        <fgColor rgb="FFE8F5E9"/>
      </patternFill>
    </fill>
    <fill>
      <patternFill patternType="solid">
        <fgColor rgb="FFC8E6C9"/>
      </patternFill>
    </fill>
    <fill>
      <patternFill patternType="solid">
        <fgColor rgb="FFDCEDC8"/>
      </patternFill>
    </fill>
    <fill>
      <patternFill patternType="solid">
        <fgColor rgb="FFFFCDD2"/>
      </patternFill>
    </fill>
    <fill>
      <patternFill patternType="solid">
        <fgColor rgb="FFFFEBEE"/>
      </patternFill>
    </fill>
    <fill>
      <patternFill patternType="solid">
        <fgColor rgb="FFFFF8E1"/>
      </patternFill>
    </fill>
    <fill>
      <patternFill patternType="solid">
        <fgColor rgb="FFFAFAFA"/>
      </patternFill>
    </fill>
    <fill>
      <patternFill patternType="solid">
        <fgColor rgb="FFFFFFFF"/>
      </patternFill>
    </fill>
    <fill>
      <patternFill patternType="solid">
        <fgColor rgb="FFFFF3E0"/>
      </patternFill>
    </fill>
    <fill>
      <patternFill patternType="solid">
        <fgColor rgb="FFF0FFF0"/>
      </patternFill>
    </fill>
    <fill>
      <patternFill patternType="solid">
        <fgColor rgb="FF1A1A2E"/>
      </patternFill>
    </fill>
    <fill>
      <patternFill patternType="solid">
        <fgColor rgb="FF16213E"/>
      </patternFill>
    </fill>
    <fill>
      <patternFill patternType="solid">
        <fgColor rgb="FF0F3460"/>
      </patternFill>
    </fill>
    <fill>
      <patternFill patternType="solid">
        <fgColor rgb="FFF5A623"/>
      </patternFill>
    </fill>
    <fill>
      <patternFill patternType="solid">
        <fgColor rgb="FFFDFEFE"/>
      </patternFill>
    </fill>
    <fill>
      <patternFill patternType="solid">
        <fgColor rgb="FF1E8449"/>
      </patternFill>
    </fill>
    <fill>
      <patternFill patternType="solid">
        <fgColor rgb="FF27AE60"/>
      </patternFill>
    </fill>
    <fill>
      <patternFill patternType="solid">
        <fgColor rgb="FF2ECC71"/>
      </patternFill>
    </fill>
    <fill>
      <patternFill patternType="solid">
        <fgColor rgb="FFFEF9E7"/>
      </patternFill>
    </fill>
    <fill>
      <patternFill patternType="solid">
        <fgColor rgb="FFD5F5E3"/>
      </patternFill>
    </fill>
    <fill>
      <patternFill patternType="solid">
        <fgColor rgb="FFA9DFBF"/>
      </patternFill>
    </fill>
    <fill>
      <patternFill patternType="solid">
        <fgColor rgb="FFF9E79F"/>
      </patternFill>
    </fill>
    <fill>
      <patternFill patternType="solid">
        <fgColor rgb="FFFDEDEC"/>
      </patternFill>
    </fill>
    <fill>
      <patternFill patternType="solid">
        <fgColor rgb="FFFAD7A0"/>
      </patternFill>
    </fill>
    <fill>
      <patternFill patternType="solid">
        <fgColor rgb="FFF1948A"/>
      </patternFill>
    </fill>
    <fill>
      <patternFill patternType="solid">
        <fgColor rgb="FFBDC3C7"/>
      </patternFill>
    </fill>
    <fill>
      <patternFill patternType="solid">
        <fgColor rgb="FFEBF5FB"/>
      </patternFill>
    </fill>
    <fill>
      <patternFill patternType="solid">
        <fgColor rgb="FFF4ECF7"/>
      </patternFill>
    </fill>
    <fill>
      <patternFill patternType="solid">
        <fgColor rgb="FF2C3E50"/>
      </patternFill>
    </fill>
    <fill>
      <patternFill patternType="solid">
        <fgColor rgb="FFF9EBEA"/>
      </patternFill>
    </fill>
    <fill>
      <patternFill patternType="solid">
        <fgColor rgb="FFF4F6F8"/>
      </patternFill>
    </fill>
    <fill>
      <patternFill patternType="solid">
        <fgColor rgb="FF1A5E3A"/>
      </patternFill>
    </fill>
    <fill>
      <patternFill patternType="solid">
        <fgColor rgb="FFF8F9FA"/>
      </patternFill>
    </fill>
    <fill>
      <patternFill patternType="solid">
        <fgColor rgb="FFFFF9E6"/>
      </patternFill>
    </fill>
    <fill>
      <patternFill patternType="solid">
        <fgColor rgb="FFD4EFDF"/>
      </patternFill>
    </fill>
    <fill>
      <patternFill patternType="solid">
        <fgColor rgb="FFE8F8F5"/>
      </patternFill>
    </fill>
    <fill>
      <patternFill patternType="solid">
        <fgColor rgb="FFFFF3CD"/>
      </patternFill>
    </fill>
    <fill>
      <patternFill patternType="solid">
        <fgColor rgb="FF576D7E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FFD966"/>
      </patternFill>
    </fill>
    <fill>
      <patternFill patternType="solid">
        <fgColor rgb="FFFCE4D6"/>
      </patternFill>
    </fill>
    <fill>
      <patternFill patternType="solid">
        <fgColor rgb="FFC6E0B4"/>
      </patternFill>
    </fill>
    <fill>
      <patternFill patternType="solid">
        <fgColor rgb="FFF4CCCC"/>
      </patternFill>
    </fill>
  </fills>
  <borders count="11">
    <border>
      <left/>
      <right/>
      <top/>
      <bottom/>
      <diagonal/>
    </border>
    <border>
      <left style="thin">
        <color rgb="FF30363D"/>
      </left>
      <right style="thin">
        <color rgb="FF30363D"/>
      </right>
      <top style="thin">
        <color rgb="FF30363D"/>
      </top>
      <bottom style="thin">
        <color rgb="FF30363D"/>
      </bottom>
      <diagonal/>
    </border>
    <border>
      <left style="thin">
        <color rgb="FFD0D7E3"/>
      </left>
      <right style="thin">
        <color rgb="FFD0D7E3"/>
      </right>
      <top style="thin">
        <color rgb="FFD0D7E3"/>
      </top>
      <bottom style="thin">
        <color rgb="FFD0D7E3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F5A623"/>
      </left>
      <right style="thin">
        <color rgb="FFF5A623"/>
      </right>
      <top style="thin">
        <color rgb="FFF5A623"/>
      </top>
      <bottom style="thin">
        <color rgb="FFF5A623"/>
      </bottom>
      <diagonal/>
    </border>
    <border>
      <left/>
      <right style="thin">
        <color rgb="FFF5A623"/>
      </right>
      <top style="thin">
        <color rgb="FFF5A623"/>
      </top>
      <bottom style="thin">
        <color rgb="FFF5A623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/>
      <right style="thin">
        <color rgb="FFD9E2F3"/>
      </right>
      <top style="thin">
        <color rgb="FFD9E2F3"/>
      </top>
      <bottom style="thin">
        <color rgb="FFD9E2F3"/>
      </bottom>
      <diagonal/>
    </border>
    <border>
      <left/>
      <right/>
      <top style="thin">
        <color rgb="FFD9E2F3"/>
      </top>
      <bottom style="thin">
        <color rgb="FFD9E2F3"/>
      </bottom>
      <diagonal/>
    </border>
  </borders>
  <cellStyleXfs count="1">
    <xf numFmtId="0" fontId="0" fillId="0" borderId="0"/>
  </cellStyleXfs>
  <cellXfs count="384">
    <xf numFmtId="0" fontId="0" fillId="0" borderId="0" xfId="0"/>
    <xf numFmtId="0" fontId="0" fillId="2" borderId="0" xfId="0" applyFill="1"/>
    <xf numFmtId="0" fontId="3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left" vertical="center"/>
    </xf>
    <xf numFmtId="0" fontId="5" fillId="7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8" fillId="6" borderId="0" xfId="0" applyFont="1" applyFill="1"/>
    <xf numFmtId="0" fontId="9" fillId="6" borderId="0" xfId="0" applyFont="1" applyFill="1"/>
    <xf numFmtId="0" fontId="6" fillId="6" borderId="0" xfId="0" applyFont="1" applyFill="1"/>
    <xf numFmtId="0" fontId="8" fillId="2" borderId="0" xfId="0" applyFont="1" applyFill="1"/>
    <xf numFmtId="0" fontId="9" fillId="2" borderId="0" xfId="0" applyFont="1" applyFill="1"/>
    <xf numFmtId="0" fontId="6" fillId="2" borderId="0" xfId="0" applyFont="1" applyFill="1"/>
    <xf numFmtId="0" fontId="12" fillId="5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4" fontId="15" fillId="6" borderId="0" xfId="0" applyNumberFormat="1" applyFont="1" applyFill="1" applyAlignment="1">
      <alignment horizontal="center" vertical="center"/>
    </xf>
    <xf numFmtId="4" fontId="6" fillId="6" borderId="0" xfId="0" applyNumberFormat="1" applyFont="1" applyFill="1" applyAlignment="1">
      <alignment horizontal="center" vertical="center"/>
    </xf>
    <xf numFmtId="4" fontId="9" fillId="6" borderId="0" xfId="0" applyNumberFormat="1" applyFont="1" applyFill="1" applyAlignment="1">
      <alignment horizontal="center" vertical="center"/>
    </xf>
    <xf numFmtId="4" fontId="16" fillId="6" borderId="0" xfId="0" applyNumberFormat="1" applyFont="1" applyFill="1" applyAlignment="1">
      <alignment horizontal="center" vertical="center"/>
    </xf>
    <xf numFmtId="3" fontId="15" fillId="6" borderId="0" xfId="0" applyNumberFormat="1" applyFont="1" applyFill="1" applyAlignment="1">
      <alignment horizontal="center" vertical="center"/>
    </xf>
    <xf numFmtId="164" fontId="15" fillId="6" borderId="0" xfId="0" applyNumberFormat="1" applyFont="1" applyFill="1" applyAlignment="1">
      <alignment horizontal="center" vertical="center"/>
    </xf>
    <xf numFmtId="3" fontId="11" fillId="6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4" fontId="15" fillId="2" borderId="0" xfId="0" applyNumberFormat="1" applyFont="1" applyFill="1" applyAlignment="1">
      <alignment horizontal="center" vertical="center"/>
    </xf>
    <xf numFmtId="4" fontId="6" fillId="2" borderId="0" xfId="0" applyNumberFormat="1" applyFont="1" applyFill="1" applyAlignment="1">
      <alignment horizontal="center" vertical="center"/>
    </xf>
    <xf numFmtId="4" fontId="9" fillId="2" borderId="0" xfId="0" applyNumberFormat="1" applyFont="1" applyFill="1" applyAlignment="1">
      <alignment horizontal="center" vertical="center"/>
    </xf>
    <xf numFmtId="4" fontId="16" fillId="2" borderId="0" xfId="0" applyNumberFormat="1" applyFont="1" applyFill="1" applyAlignment="1">
      <alignment horizontal="center" vertical="center"/>
    </xf>
    <xf numFmtId="3" fontId="15" fillId="2" borderId="0" xfId="0" applyNumberFormat="1" applyFont="1" applyFill="1" applyAlignment="1">
      <alignment horizontal="center" vertical="center"/>
    </xf>
    <xf numFmtId="164" fontId="15" fillId="2" borderId="0" xfId="0" applyNumberFormat="1" applyFont="1" applyFill="1" applyAlignment="1">
      <alignment horizontal="center" vertical="center"/>
    </xf>
    <xf numFmtId="3" fontId="11" fillId="2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4" fontId="20" fillId="6" borderId="0" xfId="0" applyNumberFormat="1" applyFont="1" applyFill="1" applyAlignment="1">
      <alignment horizontal="center" vertical="center"/>
    </xf>
    <xf numFmtId="4" fontId="13" fillId="6" borderId="0" xfId="0" applyNumberFormat="1" applyFont="1" applyFill="1" applyAlignment="1">
      <alignment horizontal="center" vertical="center"/>
    </xf>
    <xf numFmtId="165" fontId="17" fillId="6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3" fontId="20" fillId="6" borderId="0" xfId="0" applyNumberFormat="1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4" fontId="20" fillId="2" borderId="0" xfId="0" applyNumberFormat="1" applyFont="1" applyFill="1" applyAlignment="1">
      <alignment horizontal="center" vertical="center"/>
    </xf>
    <xf numFmtId="4" fontId="13" fillId="2" borderId="0" xfId="0" applyNumberFormat="1" applyFont="1" applyFill="1" applyAlignment="1">
      <alignment horizontal="center" vertical="center"/>
    </xf>
    <xf numFmtId="165" fontId="17" fillId="2" borderId="0" xfId="0" applyNumberFormat="1" applyFont="1" applyFill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3" fontId="20" fillId="2" borderId="0" xfId="0" applyNumberFormat="1" applyFont="1" applyFill="1" applyAlignment="1">
      <alignment horizontal="center" vertical="center"/>
    </xf>
    <xf numFmtId="0" fontId="18" fillId="5" borderId="1" xfId="0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left" vertical="center"/>
    </xf>
    <xf numFmtId="0" fontId="20" fillId="6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165" fontId="20" fillId="2" borderId="0" xfId="0" applyNumberFormat="1" applyFont="1" applyFill="1" applyAlignment="1">
      <alignment horizontal="center" vertical="center"/>
    </xf>
    <xf numFmtId="165" fontId="20" fillId="6" borderId="0" xfId="0" applyNumberFormat="1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166" fontId="36" fillId="14" borderId="0" xfId="0" applyNumberFormat="1" applyFont="1" applyFill="1" applyAlignment="1">
      <alignment horizontal="center" vertical="center"/>
    </xf>
    <xf numFmtId="0" fontId="37" fillId="16" borderId="0" xfId="0" applyFont="1" applyFill="1" applyAlignment="1">
      <alignment horizontal="center" vertical="center" wrapText="1"/>
    </xf>
    <xf numFmtId="0" fontId="38" fillId="0" borderId="0" xfId="0" applyFont="1"/>
    <xf numFmtId="0" fontId="39" fillId="0" borderId="0" xfId="0" applyFont="1"/>
    <xf numFmtId="0" fontId="72" fillId="2" borderId="0" xfId="0" applyFont="1" applyFill="1"/>
    <xf numFmtId="0" fontId="73" fillId="2" borderId="0" xfId="0" applyFont="1" applyFill="1"/>
    <xf numFmtId="0" fontId="41" fillId="2" borderId="0" xfId="0" applyFont="1" applyFill="1"/>
    <xf numFmtId="0" fontId="42" fillId="20" borderId="0" xfId="0" applyFont="1" applyFill="1"/>
    <xf numFmtId="0" fontId="40" fillId="17" borderId="2" xfId="0" applyFont="1" applyFill="1" applyBorder="1" applyAlignment="1">
      <alignment horizontal="center" vertical="center"/>
    </xf>
    <xf numFmtId="0" fontId="41" fillId="17" borderId="2" xfId="0" applyFont="1" applyFill="1" applyBorder="1" applyAlignment="1">
      <alignment horizontal="center" vertical="center"/>
    </xf>
    <xf numFmtId="0" fontId="42" fillId="17" borderId="2" xfId="0" applyFont="1" applyFill="1" applyBorder="1" applyAlignment="1">
      <alignment horizontal="center" vertical="center"/>
    </xf>
    <xf numFmtId="0" fontId="43" fillId="17" borderId="2" xfId="0" applyFont="1" applyFill="1" applyBorder="1" applyAlignment="1">
      <alignment horizontal="center" vertical="center"/>
    </xf>
    <xf numFmtId="0" fontId="44" fillId="17" borderId="2" xfId="0" applyFont="1" applyFill="1" applyBorder="1" applyAlignment="1">
      <alignment horizontal="center" vertical="center"/>
    </xf>
    <xf numFmtId="0" fontId="45" fillId="17" borderId="2" xfId="0" applyFont="1" applyFill="1" applyBorder="1" applyAlignment="1">
      <alignment horizontal="center" vertical="center"/>
    </xf>
    <xf numFmtId="0" fontId="46" fillId="17" borderId="2" xfId="0" applyFont="1" applyFill="1" applyBorder="1" applyAlignment="1">
      <alignment horizontal="center" vertical="center"/>
    </xf>
    <xf numFmtId="0" fontId="0" fillId="15" borderId="2" xfId="0" applyFill="1" applyBorder="1"/>
    <xf numFmtId="0" fontId="47" fillId="18" borderId="2" xfId="0" applyFont="1" applyFill="1" applyBorder="1" applyAlignment="1">
      <alignment horizontal="center" vertical="center"/>
    </xf>
    <xf numFmtId="0" fontId="48" fillId="18" borderId="2" xfId="0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/>
    </xf>
    <xf numFmtId="0" fontId="50" fillId="18" borderId="2" xfId="0" applyFont="1" applyFill="1" applyBorder="1" applyAlignment="1">
      <alignment horizontal="center" vertical="center"/>
    </xf>
    <xf numFmtId="0" fontId="51" fillId="18" borderId="2" xfId="0" applyFont="1" applyFill="1" applyBorder="1" applyAlignment="1">
      <alignment horizontal="center" vertical="center"/>
    </xf>
    <xf numFmtId="167" fontId="52" fillId="18" borderId="2" xfId="0" applyNumberFormat="1" applyFont="1" applyFill="1" applyBorder="1" applyAlignment="1">
      <alignment horizontal="center" vertical="center"/>
    </xf>
    <xf numFmtId="4" fontId="53" fillId="18" borderId="2" xfId="0" applyNumberFormat="1" applyFont="1" applyFill="1" applyBorder="1" applyAlignment="1">
      <alignment horizontal="center" vertical="center"/>
    </xf>
    <xf numFmtId="0" fontId="54" fillId="18" borderId="2" xfId="0" applyFont="1" applyFill="1" applyBorder="1" applyAlignment="1">
      <alignment horizontal="center" vertical="center"/>
    </xf>
    <xf numFmtId="4" fontId="55" fillId="18" borderId="2" xfId="0" applyNumberFormat="1" applyFont="1" applyFill="1" applyBorder="1" applyAlignment="1">
      <alignment horizontal="center" vertical="center"/>
    </xf>
    <xf numFmtId="165" fontId="56" fillId="19" borderId="2" xfId="0" applyNumberFormat="1" applyFont="1" applyFill="1" applyBorder="1" applyAlignment="1">
      <alignment horizontal="center" vertical="center"/>
    </xf>
    <xf numFmtId="0" fontId="57" fillId="19" borderId="2" xfId="0" applyFont="1" applyFill="1" applyBorder="1" applyAlignment="1">
      <alignment horizontal="center" vertical="center"/>
    </xf>
    <xf numFmtId="165" fontId="58" fillId="20" borderId="2" xfId="0" applyNumberFormat="1" applyFont="1" applyFill="1" applyBorder="1" applyAlignment="1">
      <alignment horizontal="center" vertical="center"/>
    </xf>
    <xf numFmtId="0" fontId="59" fillId="20" borderId="2" xfId="0" applyFont="1" applyFill="1" applyBorder="1" applyAlignment="1">
      <alignment horizontal="center" vertical="center"/>
    </xf>
    <xf numFmtId="167" fontId="60" fillId="18" borderId="2" xfId="0" applyNumberFormat="1" applyFont="1" applyFill="1" applyBorder="1" applyAlignment="1">
      <alignment horizontal="center" vertical="center"/>
    </xf>
    <xf numFmtId="165" fontId="50" fillId="21" borderId="2" xfId="0" applyNumberFormat="1" applyFont="1" applyFill="1" applyBorder="1" applyAlignment="1">
      <alignment horizontal="center" vertical="center"/>
    </xf>
    <xf numFmtId="0" fontId="55" fillId="21" borderId="2" xfId="0" applyFont="1" applyFill="1" applyBorder="1" applyAlignment="1">
      <alignment horizontal="center" vertical="center"/>
    </xf>
    <xf numFmtId="0" fontId="61" fillId="18" borderId="2" xfId="0" applyFont="1" applyFill="1" applyBorder="1" applyAlignment="1">
      <alignment horizontal="center" vertical="center"/>
    </xf>
    <xf numFmtId="4" fontId="62" fillId="18" borderId="2" xfId="0" applyNumberFormat="1" applyFont="1" applyFill="1" applyBorder="1" applyAlignment="1">
      <alignment horizontal="center" vertical="center"/>
    </xf>
    <xf numFmtId="165" fontId="61" fillId="22" borderId="2" xfId="0" applyNumberFormat="1" applyFont="1" applyFill="1" applyBorder="1" applyAlignment="1">
      <alignment horizontal="center" vertical="center"/>
    </xf>
    <xf numFmtId="0" fontId="62" fillId="22" borderId="2" xfId="0" applyFont="1" applyFill="1" applyBorder="1" applyAlignment="1">
      <alignment horizontal="center" vertical="center"/>
    </xf>
    <xf numFmtId="165" fontId="63" fillId="23" borderId="2" xfId="0" applyNumberFormat="1" applyFont="1" applyFill="1" applyBorder="1" applyAlignment="1">
      <alignment horizontal="center" vertical="center"/>
    </xf>
    <xf numFmtId="0" fontId="64" fillId="23" borderId="2" xfId="0" applyFont="1" applyFill="1" applyBorder="1" applyAlignment="1">
      <alignment horizontal="center" vertical="center"/>
    </xf>
    <xf numFmtId="0" fontId="62" fillId="18" borderId="2" xfId="0" applyFont="1" applyFill="1" applyBorder="1" applyAlignment="1">
      <alignment horizontal="center" vertical="center"/>
    </xf>
    <xf numFmtId="167" fontId="65" fillId="18" borderId="2" xfId="0" applyNumberFormat="1" applyFont="1" applyFill="1" applyBorder="1" applyAlignment="1">
      <alignment horizontal="center" vertical="center"/>
    </xf>
    <xf numFmtId="0" fontId="47" fillId="19" borderId="2" xfId="0" applyFont="1" applyFill="1" applyBorder="1" applyAlignment="1">
      <alignment horizontal="center" vertical="center"/>
    </xf>
    <xf numFmtId="0" fontId="48" fillId="19" borderId="2" xfId="0" applyFont="1" applyFill="1" applyBorder="1" applyAlignment="1">
      <alignment horizontal="center" vertical="center"/>
    </xf>
    <xf numFmtId="0" fontId="66" fillId="19" borderId="2" xfId="0" applyFont="1" applyFill="1" applyBorder="1" applyAlignment="1">
      <alignment horizontal="center" vertical="center"/>
    </xf>
    <xf numFmtId="0" fontId="50" fillId="19" borderId="2" xfId="0" applyFont="1" applyFill="1" applyBorder="1" applyAlignment="1">
      <alignment horizontal="center" vertical="center"/>
    </xf>
    <xf numFmtId="0" fontId="61" fillId="19" borderId="2" xfId="0" applyFont="1" applyFill="1" applyBorder="1" applyAlignment="1">
      <alignment horizontal="center" vertical="center"/>
    </xf>
    <xf numFmtId="0" fontId="62" fillId="19" borderId="2" xfId="0" applyFont="1" applyFill="1" applyBorder="1" applyAlignment="1">
      <alignment horizontal="center" vertical="center"/>
    </xf>
    <xf numFmtId="167" fontId="65" fillId="19" borderId="2" xfId="0" applyNumberFormat="1" applyFont="1" applyFill="1" applyBorder="1" applyAlignment="1">
      <alignment horizontal="center" vertical="center"/>
    </xf>
    <xf numFmtId="4" fontId="53" fillId="19" borderId="2" xfId="0" applyNumberFormat="1" applyFont="1" applyFill="1" applyBorder="1" applyAlignment="1">
      <alignment horizontal="center" vertical="center"/>
    </xf>
    <xf numFmtId="0" fontId="54" fillId="19" borderId="2" xfId="0" applyFont="1" applyFill="1" applyBorder="1" applyAlignment="1">
      <alignment horizontal="center" vertical="center"/>
    </xf>
    <xf numFmtId="4" fontId="62" fillId="19" borderId="2" xfId="0" applyNumberFormat="1" applyFont="1" applyFill="1" applyBorder="1" applyAlignment="1">
      <alignment horizontal="center" vertical="center"/>
    </xf>
    <xf numFmtId="4" fontId="55" fillId="19" borderId="2" xfId="0" applyNumberFormat="1" applyFont="1" applyFill="1" applyBorder="1" applyAlignment="1">
      <alignment horizontal="center" vertical="center"/>
    </xf>
    <xf numFmtId="165" fontId="67" fillId="22" borderId="2" xfId="0" applyNumberFormat="1" applyFont="1" applyFill="1" applyBorder="1" applyAlignment="1">
      <alignment horizontal="center" vertical="center"/>
    </xf>
    <xf numFmtId="0" fontId="68" fillId="22" borderId="2" xfId="0" applyFont="1" applyFill="1" applyBorder="1" applyAlignment="1">
      <alignment horizontal="center" vertical="center"/>
    </xf>
    <xf numFmtId="0" fontId="51" fillId="19" borderId="2" xfId="0" applyFont="1" applyFill="1" applyBorder="1" applyAlignment="1">
      <alignment horizontal="center" vertical="center"/>
    </xf>
    <xf numFmtId="167" fontId="52" fillId="19" borderId="2" xfId="0" applyNumberFormat="1" applyFont="1" applyFill="1" applyBorder="1" applyAlignment="1">
      <alignment horizontal="center" vertical="center"/>
    </xf>
    <xf numFmtId="167" fontId="60" fillId="19" borderId="2" xfId="0" applyNumberFormat="1" applyFont="1" applyFill="1" applyBorder="1" applyAlignment="1">
      <alignment horizontal="center" vertical="center"/>
    </xf>
    <xf numFmtId="4" fontId="69" fillId="19" borderId="2" xfId="0" applyNumberFormat="1" applyFont="1" applyFill="1" applyBorder="1" applyAlignment="1">
      <alignment horizontal="center" vertical="center"/>
    </xf>
    <xf numFmtId="0" fontId="47" fillId="24" borderId="2" xfId="0" applyFont="1" applyFill="1" applyBorder="1" applyAlignment="1">
      <alignment horizontal="center" vertical="center"/>
    </xf>
    <xf numFmtId="0" fontId="48" fillId="24" borderId="2" xfId="0" applyFont="1" applyFill="1" applyBorder="1" applyAlignment="1">
      <alignment horizontal="center" vertical="center"/>
    </xf>
    <xf numFmtId="0" fontId="70" fillId="24" borderId="2" xfId="0" applyFont="1" applyFill="1" applyBorder="1" applyAlignment="1">
      <alignment horizontal="center" vertical="center"/>
    </xf>
    <xf numFmtId="0" fontId="50" fillId="24" borderId="2" xfId="0" applyFont="1" applyFill="1" applyBorder="1" applyAlignment="1">
      <alignment horizontal="center" vertical="center"/>
    </xf>
    <xf numFmtId="0" fontId="61" fillId="24" borderId="2" xfId="0" applyFont="1" applyFill="1" applyBorder="1" applyAlignment="1">
      <alignment horizontal="center" vertical="center"/>
    </xf>
    <xf numFmtId="0" fontId="62" fillId="24" borderId="2" xfId="0" applyFont="1" applyFill="1" applyBorder="1" applyAlignment="1">
      <alignment horizontal="center" vertical="center"/>
    </xf>
    <xf numFmtId="167" fontId="65" fillId="24" borderId="2" xfId="0" applyNumberFormat="1" applyFont="1" applyFill="1" applyBorder="1" applyAlignment="1">
      <alignment horizontal="center" vertical="center"/>
    </xf>
    <xf numFmtId="4" fontId="53" fillId="24" borderId="2" xfId="0" applyNumberFormat="1" applyFont="1" applyFill="1" applyBorder="1" applyAlignment="1">
      <alignment horizontal="center" vertical="center"/>
    </xf>
    <xf numFmtId="0" fontId="54" fillId="24" borderId="2" xfId="0" applyFont="1" applyFill="1" applyBorder="1" applyAlignment="1">
      <alignment horizontal="center" vertical="center"/>
    </xf>
    <xf numFmtId="4" fontId="62" fillId="24" borderId="2" xfId="0" applyNumberFormat="1" applyFont="1" applyFill="1" applyBorder="1" applyAlignment="1">
      <alignment horizontal="center" vertical="center"/>
    </xf>
    <xf numFmtId="0" fontId="51" fillId="24" borderId="2" xfId="0" applyFont="1" applyFill="1" applyBorder="1" applyAlignment="1">
      <alignment horizontal="center" vertical="center"/>
    </xf>
    <xf numFmtId="167" fontId="52" fillId="24" borderId="2" xfId="0" applyNumberFormat="1" applyFont="1" applyFill="1" applyBorder="1" applyAlignment="1">
      <alignment horizontal="center" vertical="center"/>
    </xf>
    <xf numFmtId="4" fontId="69" fillId="24" borderId="2" xfId="0" applyNumberFormat="1" applyFont="1" applyFill="1" applyBorder="1" applyAlignment="1">
      <alignment horizontal="center" vertical="center"/>
    </xf>
    <xf numFmtId="4" fontId="55" fillId="24" borderId="2" xfId="0" applyNumberFormat="1" applyFont="1" applyFill="1" applyBorder="1" applyAlignment="1">
      <alignment horizontal="center" vertical="center"/>
    </xf>
    <xf numFmtId="167" fontId="60" fillId="24" borderId="2" xfId="0" applyNumberFormat="1" applyFont="1" applyFill="1" applyBorder="1" applyAlignment="1">
      <alignment horizontal="center" vertical="center"/>
    </xf>
    <xf numFmtId="0" fontId="47" fillId="25" borderId="2" xfId="0" applyFont="1" applyFill="1" applyBorder="1" applyAlignment="1">
      <alignment horizontal="center" vertical="center"/>
    </xf>
    <xf numFmtId="0" fontId="48" fillId="25" borderId="2" xfId="0" applyFont="1" applyFill="1" applyBorder="1" applyAlignment="1">
      <alignment horizontal="center" vertical="center"/>
    </xf>
    <xf numFmtId="0" fontId="71" fillId="25" borderId="2" xfId="0" applyFont="1" applyFill="1" applyBorder="1" applyAlignment="1">
      <alignment horizontal="center" vertical="center"/>
    </xf>
    <xf numFmtId="0" fontId="61" fillId="25" borderId="2" xfId="0" applyFont="1" applyFill="1" applyBorder="1" applyAlignment="1">
      <alignment horizontal="center" vertical="center"/>
    </xf>
    <xf numFmtId="0" fontId="50" fillId="25" borderId="2" xfId="0" applyFont="1" applyFill="1" applyBorder="1" applyAlignment="1">
      <alignment horizontal="center" vertical="center"/>
    </xf>
    <xf numFmtId="0" fontId="51" fillId="25" borderId="2" xfId="0" applyFont="1" applyFill="1" applyBorder="1" applyAlignment="1">
      <alignment horizontal="center" vertical="center"/>
    </xf>
    <xf numFmtId="167" fontId="52" fillId="25" borderId="2" xfId="0" applyNumberFormat="1" applyFont="1" applyFill="1" applyBorder="1" applyAlignment="1">
      <alignment horizontal="center" vertical="center"/>
    </xf>
    <xf numFmtId="4" fontId="53" fillId="25" borderId="2" xfId="0" applyNumberFormat="1" applyFont="1" applyFill="1" applyBorder="1" applyAlignment="1">
      <alignment horizontal="center" vertical="center"/>
    </xf>
    <xf numFmtId="0" fontId="54" fillId="25" borderId="2" xfId="0" applyFont="1" applyFill="1" applyBorder="1" applyAlignment="1">
      <alignment horizontal="center" vertical="center"/>
    </xf>
    <xf numFmtId="4" fontId="55" fillId="25" borderId="2" xfId="0" applyNumberFormat="1" applyFont="1" applyFill="1" applyBorder="1" applyAlignment="1">
      <alignment horizontal="center" vertical="center"/>
    </xf>
    <xf numFmtId="167" fontId="60" fillId="25" borderId="2" xfId="0" applyNumberFormat="1" applyFont="1" applyFill="1" applyBorder="1" applyAlignment="1">
      <alignment horizontal="center" vertical="center"/>
    </xf>
    <xf numFmtId="4" fontId="62" fillId="25" borderId="2" xfId="0" applyNumberFormat="1" applyFont="1" applyFill="1" applyBorder="1" applyAlignment="1">
      <alignment horizontal="center" vertical="center"/>
    </xf>
    <xf numFmtId="0" fontId="62" fillId="25" borderId="2" xfId="0" applyFont="1" applyFill="1" applyBorder="1" applyAlignment="1">
      <alignment horizontal="center" vertical="center"/>
    </xf>
    <xf numFmtId="167" fontId="65" fillId="25" borderId="2" xfId="0" applyNumberFormat="1" applyFont="1" applyFill="1" applyBorder="1" applyAlignment="1">
      <alignment horizontal="center" vertical="center"/>
    </xf>
    <xf numFmtId="4" fontId="69" fillId="25" borderId="2" xfId="0" applyNumberFormat="1" applyFont="1" applyFill="1" applyBorder="1" applyAlignment="1">
      <alignment horizontal="center" vertical="center"/>
    </xf>
    <xf numFmtId="0" fontId="0" fillId="26" borderId="0" xfId="0" applyFill="1"/>
    <xf numFmtId="0" fontId="80" fillId="16" borderId="3" xfId="0" applyFont="1" applyFill="1" applyBorder="1" applyAlignment="1">
      <alignment horizontal="center" vertical="center" wrapText="1"/>
    </xf>
    <xf numFmtId="0" fontId="81" fillId="27" borderId="3" xfId="0" applyFont="1" applyFill="1" applyBorder="1" applyAlignment="1">
      <alignment horizontal="center" vertical="center"/>
    </xf>
    <xf numFmtId="0" fontId="53" fillId="27" borderId="3" xfId="0" applyFont="1" applyFill="1" applyBorder="1" applyAlignment="1">
      <alignment horizontal="center" vertical="center"/>
    </xf>
    <xf numFmtId="0" fontId="82" fillId="27" borderId="3" xfId="0" applyFont="1" applyFill="1" applyBorder="1" applyAlignment="1">
      <alignment horizontal="center" vertical="center"/>
    </xf>
    <xf numFmtId="0" fontId="55" fillId="27" borderId="3" xfId="0" applyFont="1" applyFill="1" applyBorder="1" applyAlignment="1">
      <alignment horizontal="center" vertical="center"/>
    </xf>
    <xf numFmtId="0" fontId="51" fillId="27" borderId="3" xfId="0" applyFont="1" applyFill="1" applyBorder="1" applyAlignment="1">
      <alignment horizontal="center" vertical="center"/>
    </xf>
    <xf numFmtId="0" fontId="62" fillId="27" borderId="3" xfId="0" applyFont="1" applyFill="1" applyBorder="1" applyAlignment="1">
      <alignment horizontal="center" vertical="center"/>
    </xf>
    <xf numFmtId="0" fontId="60" fillId="27" borderId="3" xfId="0" applyFont="1" applyFill="1" applyBorder="1" applyAlignment="1">
      <alignment horizontal="center" vertical="center"/>
    </xf>
    <xf numFmtId="0" fontId="81" fillId="18" borderId="3" xfId="0" applyFont="1" applyFill="1" applyBorder="1" applyAlignment="1">
      <alignment horizontal="center" vertical="center"/>
    </xf>
    <xf numFmtId="0" fontId="53" fillId="18" borderId="3" xfId="0" applyFont="1" applyFill="1" applyBorder="1" applyAlignment="1">
      <alignment horizontal="center" vertical="center"/>
    </xf>
    <xf numFmtId="0" fontId="82" fillId="18" borderId="3" xfId="0" applyFont="1" applyFill="1" applyBorder="1" applyAlignment="1">
      <alignment horizontal="center" vertical="center"/>
    </xf>
    <xf numFmtId="0" fontId="55" fillId="18" borderId="3" xfId="0" applyFont="1" applyFill="1" applyBorder="1" applyAlignment="1">
      <alignment horizontal="center" vertical="center"/>
    </xf>
    <xf numFmtId="0" fontId="62" fillId="23" borderId="3" xfId="0" applyFont="1" applyFill="1" applyBorder="1" applyAlignment="1">
      <alignment horizontal="center" vertical="center"/>
    </xf>
    <xf numFmtId="0" fontId="62" fillId="18" borderId="3" xfId="0" applyFont="1" applyFill="1" applyBorder="1" applyAlignment="1">
      <alignment horizontal="center" vertical="center"/>
    </xf>
    <xf numFmtId="0" fontId="62" fillId="22" borderId="3" xfId="0" applyFont="1" applyFill="1" applyBorder="1" applyAlignment="1">
      <alignment horizontal="center" vertical="center"/>
    </xf>
    <xf numFmtId="0" fontId="55" fillId="19" borderId="3" xfId="0" applyFont="1" applyFill="1" applyBorder="1" applyAlignment="1">
      <alignment horizontal="center" vertical="center"/>
    </xf>
    <xf numFmtId="0" fontId="60" fillId="18" borderId="3" xfId="0" applyFont="1" applyFill="1" applyBorder="1" applyAlignment="1">
      <alignment horizontal="center" vertical="center"/>
    </xf>
    <xf numFmtId="0" fontId="65" fillId="18" borderId="3" xfId="0" applyFont="1" applyFill="1" applyBorder="1" applyAlignment="1">
      <alignment horizontal="center" vertical="center"/>
    </xf>
    <xf numFmtId="0" fontId="81" fillId="28" borderId="3" xfId="0" applyFont="1" applyFill="1" applyBorder="1" applyAlignment="1">
      <alignment horizontal="center" vertical="center"/>
    </xf>
    <xf numFmtId="0" fontId="53" fillId="28" borderId="3" xfId="0" applyFont="1" applyFill="1" applyBorder="1" applyAlignment="1">
      <alignment horizontal="center" vertical="center"/>
    </xf>
    <xf numFmtId="0" fontId="82" fillId="28" borderId="3" xfId="0" applyFont="1" applyFill="1" applyBorder="1" applyAlignment="1">
      <alignment horizontal="center" vertical="center"/>
    </xf>
    <xf numFmtId="0" fontId="55" fillId="28" borderId="3" xfId="0" applyFont="1" applyFill="1" applyBorder="1" applyAlignment="1">
      <alignment horizontal="center" vertical="center"/>
    </xf>
    <xf numFmtId="0" fontId="83" fillId="18" borderId="3" xfId="0" applyFont="1" applyFill="1" applyBorder="1" applyAlignment="1">
      <alignment horizontal="center" vertical="center"/>
    </xf>
    <xf numFmtId="0" fontId="62" fillId="28" borderId="3" xfId="0" applyFont="1" applyFill="1" applyBorder="1" applyAlignment="1">
      <alignment horizontal="center" vertical="center"/>
    </xf>
    <xf numFmtId="0" fontId="55" fillId="20" borderId="3" xfId="0" applyFont="1" applyFill="1" applyBorder="1" applyAlignment="1">
      <alignment horizontal="center" vertical="center"/>
    </xf>
    <xf numFmtId="0" fontId="60" fillId="28" borderId="3" xfId="0" applyFont="1" applyFill="1" applyBorder="1" applyAlignment="1">
      <alignment horizontal="center" vertical="center"/>
    </xf>
    <xf numFmtId="0" fontId="65" fillId="27" borderId="3" xfId="0" applyFont="1" applyFill="1" applyBorder="1" applyAlignment="1">
      <alignment horizontal="center" vertical="center"/>
    </xf>
    <xf numFmtId="0" fontId="81" fillId="19" borderId="3" xfId="0" applyFont="1" applyFill="1" applyBorder="1" applyAlignment="1">
      <alignment horizontal="center" vertical="center"/>
    </xf>
    <xf numFmtId="0" fontId="53" fillId="19" borderId="3" xfId="0" applyFont="1" applyFill="1" applyBorder="1" applyAlignment="1">
      <alignment horizontal="center" vertical="center"/>
    </xf>
    <xf numFmtId="0" fontId="82" fillId="19" borderId="3" xfId="0" applyFont="1" applyFill="1" applyBorder="1" applyAlignment="1">
      <alignment horizontal="center" vertical="center"/>
    </xf>
    <xf numFmtId="0" fontId="62" fillId="19" borderId="3" xfId="0" applyFont="1" applyFill="1" applyBorder="1" applyAlignment="1">
      <alignment horizontal="center" vertical="center"/>
    </xf>
    <xf numFmtId="0" fontId="60" fillId="19" borderId="3" xfId="0" applyFont="1" applyFill="1" applyBorder="1" applyAlignment="1">
      <alignment horizontal="center" vertical="center"/>
    </xf>
    <xf numFmtId="0" fontId="65" fillId="28" borderId="3" xfId="0" applyFont="1" applyFill="1" applyBorder="1" applyAlignment="1">
      <alignment horizontal="center" vertical="center"/>
    </xf>
    <xf numFmtId="0" fontId="65" fillId="19" borderId="3" xfId="0" applyFont="1" applyFill="1" applyBorder="1" applyAlignment="1">
      <alignment horizontal="center" vertical="center"/>
    </xf>
    <xf numFmtId="0" fontId="86" fillId="31" borderId="3" xfId="0" applyFont="1" applyFill="1" applyBorder="1" applyAlignment="1">
      <alignment horizontal="center" vertical="center"/>
    </xf>
    <xf numFmtId="0" fontId="87" fillId="32" borderId="3" xfId="0" applyFont="1" applyFill="1" applyBorder="1" applyAlignment="1">
      <alignment horizontal="center" vertical="center"/>
    </xf>
    <xf numFmtId="0" fontId="88" fillId="0" borderId="3" xfId="0" applyFont="1" applyBorder="1" applyAlignment="1">
      <alignment horizontal="center" vertical="center"/>
    </xf>
    <xf numFmtId="0" fontId="89" fillId="33" borderId="3" xfId="0" applyFont="1" applyFill="1" applyBorder="1" applyAlignment="1">
      <alignment horizontal="center" vertical="center"/>
    </xf>
    <xf numFmtId="0" fontId="87" fillId="34" borderId="3" xfId="0" applyFont="1" applyFill="1" applyBorder="1" applyAlignment="1">
      <alignment horizontal="center" vertical="center"/>
    </xf>
    <xf numFmtId="0" fontId="87" fillId="35" borderId="3" xfId="0" applyFont="1" applyFill="1" applyBorder="1" applyAlignment="1">
      <alignment horizontal="center" vertical="center"/>
    </xf>
    <xf numFmtId="0" fontId="87" fillId="36" borderId="3" xfId="0" applyFont="1" applyFill="1" applyBorder="1" applyAlignment="1">
      <alignment horizontal="center" vertical="center"/>
    </xf>
    <xf numFmtId="0" fontId="90" fillId="37" borderId="3" xfId="0" applyFont="1" applyFill="1" applyBorder="1" applyAlignment="1">
      <alignment horizontal="center" vertical="center"/>
    </xf>
    <xf numFmtId="0" fontId="91" fillId="38" borderId="3" xfId="0" applyFont="1" applyFill="1" applyBorder="1" applyAlignment="1">
      <alignment horizontal="center" vertical="center"/>
    </xf>
    <xf numFmtId="0" fontId="87" fillId="39" borderId="3" xfId="0" applyFont="1" applyFill="1" applyBorder="1" applyAlignment="1">
      <alignment horizontal="center" vertical="center"/>
    </xf>
    <xf numFmtId="0" fontId="87" fillId="40" borderId="3" xfId="0" applyFont="1" applyFill="1" applyBorder="1" applyAlignment="1">
      <alignment horizontal="center" vertical="center"/>
    </xf>
    <xf numFmtId="0" fontId="92" fillId="41" borderId="3" xfId="0" applyFont="1" applyFill="1" applyBorder="1" applyAlignment="1">
      <alignment horizontal="center" vertical="center"/>
    </xf>
    <xf numFmtId="0" fontId="87" fillId="42" borderId="3" xfId="0" applyFont="1" applyFill="1" applyBorder="1" applyAlignment="1">
      <alignment horizontal="center" vertical="center"/>
    </xf>
    <xf numFmtId="0" fontId="87" fillId="43" borderId="3" xfId="0" applyFont="1" applyFill="1" applyBorder="1" applyAlignment="1">
      <alignment horizontal="center" vertical="center"/>
    </xf>
    <xf numFmtId="0" fontId="87" fillId="44" borderId="3" xfId="0" applyFont="1" applyFill="1" applyBorder="1" applyAlignment="1">
      <alignment horizontal="center" vertical="center"/>
    </xf>
    <xf numFmtId="0" fontId="94" fillId="45" borderId="3" xfId="0" applyFont="1" applyFill="1" applyBorder="1" applyAlignment="1">
      <alignment horizontal="center" vertical="center"/>
    </xf>
    <xf numFmtId="0" fontId="88" fillId="0" borderId="3" xfId="0" applyFont="1" applyBorder="1" applyAlignment="1">
      <alignment horizontal="left" vertical="center"/>
    </xf>
    <xf numFmtId="0" fontId="95" fillId="38" borderId="3" xfId="0" applyFont="1" applyFill="1" applyBorder="1" applyAlignment="1">
      <alignment horizontal="center" vertical="center"/>
    </xf>
    <xf numFmtId="0" fontId="97" fillId="37" borderId="3" xfId="0" applyFont="1" applyFill="1" applyBorder="1" applyAlignment="1">
      <alignment horizontal="center" vertical="center"/>
    </xf>
    <xf numFmtId="0" fontId="98" fillId="45" borderId="3" xfId="0" applyFont="1" applyFill="1" applyBorder="1" applyAlignment="1">
      <alignment horizontal="center" vertical="center"/>
    </xf>
    <xf numFmtId="0" fontId="99" fillId="46" borderId="3" xfId="0" applyFont="1" applyFill="1" applyBorder="1" applyAlignment="1">
      <alignment horizontal="center" vertical="center"/>
    </xf>
    <xf numFmtId="0" fontId="87" fillId="33" borderId="3" xfId="0" applyFont="1" applyFill="1" applyBorder="1" applyAlignment="1">
      <alignment horizontal="center" vertical="center"/>
    </xf>
    <xf numFmtId="0" fontId="86" fillId="47" borderId="3" xfId="0" applyFont="1" applyFill="1" applyBorder="1" applyAlignment="1">
      <alignment horizontal="center" vertical="center"/>
    </xf>
    <xf numFmtId="0" fontId="100" fillId="0" borderId="3" xfId="0" applyFont="1" applyBorder="1" applyAlignment="1">
      <alignment horizontal="center" vertical="center"/>
    </xf>
    <xf numFmtId="0" fontId="101" fillId="0" borderId="3" xfId="0" applyFont="1" applyBorder="1" applyAlignment="1">
      <alignment horizontal="center" vertical="center"/>
    </xf>
    <xf numFmtId="0" fontId="101" fillId="45" borderId="3" xfId="0" applyFont="1" applyFill="1" applyBorder="1" applyAlignment="1">
      <alignment horizontal="left" vertical="center" wrapText="1"/>
    </xf>
    <xf numFmtId="0" fontId="101" fillId="33" borderId="3" xfId="0" applyFont="1" applyFill="1" applyBorder="1" applyAlignment="1">
      <alignment horizontal="center" vertical="center"/>
    </xf>
    <xf numFmtId="0" fontId="101" fillId="45" borderId="3" xfId="0" applyFont="1" applyFill="1" applyBorder="1" applyAlignment="1">
      <alignment horizontal="center" vertical="center"/>
    </xf>
    <xf numFmtId="0" fontId="101" fillId="48" borderId="3" xfId="0" applyFont="1" applyFill="1" applyBorder="1" applyAlignment="1">
      <alignment horizontal="center" vertical="center"/>
    </xf>
    <xf numFmtId="0" fontId="101" fillId="33" borderId="3" xfId="0" applyFont="1" applyFill="1" applyBorder="1" applyAlignment="1">
      <alignment horizontal="left" vertical="center" wrapText="1"/>
    </xf>
    <xf numFmtId="0" fontId="102" fillId="0" borderId="3" xfId="0" applyFont="1" applyBorder="1" applyAlignment="1">
      <alignment horizontal="center" vertical="center"/>
    </xf>
    <xf numFmtId="0" fontId="103" fillId="39" borderId="3" xfId="0" applyFont="1" applyFill="1" applyBorder="1" applyAlignment="1">
      <alignment horizontal="center" vertical="center"/>
    </xf>
    <xf numFmtId="0" fontId="104" fillId="37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0" fontId="87" fillId="49" borderId="3" xfId="0" applyFont="1" applyFill="1" applyBorder="1" applyAlignment="1">
      <alignment horizontal="center" vertical="center" wrapText="1"/>
    </xf>
    <xf numFmtId="0" fontId="101" fillId="49" borderId="3" xfId="0" applyFont="1" applyFill="1" applyBorder="1" applyAlignment="1">
      <alignment horizontal="center" vertical="center"/>
    </xf>
    <xf numFmtId="0" fontId="86" fillId="50" borderId="3" xfId="0" applyFont="1" applyFill="1" applyBorder="1" applyAlignment="1">
      <alignment horizontal="center" vertical="center"/>
    </xf>
    <xf numFmtId="0" fontId="105" fillId="50" borderId="3" xfId="0" applyFont="1" applyFill="1" applyBorder="1" applyAlignment="1">
      <alignment horizontal="center" vertical="center"/>
    </xf>
    <xf numFmtId="0" fontId="87" fillId="26" borderId="3" xfId="0" applyFont="1" applyFill="1" applyBorder="1" applyAlignment="1">
      <alignment horizontal="center" vertical="center" wrapText="1"/>
    </xf>
    <xf numFmtId="0" fontId="101" fillId="26" borderId="3" xfId="0" applyFont="1" applyFill="1" applyBorder="1" applyAlignment="1">
      <alignment horizontal="center" vertical="center"/>
    </xf>
    <xf numFmtId="0" fontId="86" fillId="35" borderId="3" xfId="0" applyFont="1" applyFill="1" applyBorder="1" applyAlignment="1">
      <alignment horizontal="center" vertical="center"/>
    </xf>
    <xf numFmtId="0" fontId="105" fillId="35" borderId="3" xfId="0" applyFont="1" applyFill="1" applyBorder="1" applyAlignment="1">
      <alignment horizontal="center" vertical="center"/>
    </xf>
    <xf numFmtId="0" fontId="106" fillId="39" borderId="3" xfId="0" applyFont="1" applyFill="1" applyBorder="1" applyAlignment="1">
      <alignment horizontal="center" vertical="center"/>
    </xf>
    <xf numFmtId="0" fontId="101" fillId="51" borderId="3" xfId="0" applyFont="1" applyFill="1" applyBorder="1" applyAlignment="1">
      <alignment horizontal="center" vertical="center"/>
    </xf>
    <xf numFmtId="0" fontId="107" fillId="14" borderId="3" xfId="0" applyFont="1" applyFill="1" applyBorder="1" applyAlignment="1">
      <alignment horizontal="center" vertical="center"/>
    </xf>
    <xf numFmtId="0" fontId="87" fillId="52" borderId="3" xfId="0" applyFont="1" applyFill="1" applyBorder="1" applyAlignment="1">
      <alignment horizontal="center" vertical="center"/>
    </xf>
    <xf numFmtId="0" fontId="100" fillId="52" borderId="3" xfId="0" applyFont="1" applyFill="1" applyBorder="1" applyAlignment="1">
      <alignment horizontal="center" vertical="center"/>
    </xf>
    <xf numFmtId="0" fontId="87" fillId="45" borderId="3" xfId="0" applyFont="1" applyFill="1" applyBorder="1" applyAlignment="1">
      <alignment horizontal="center" vertical="center"/>
    </xf>
    <xf numFmtId="0" fontId="87" fillId="41" borderId="3" xfId="0" applyFont="1" applyFill="1" applyBorder="1" applyAlignment="1">
      <alignment horizontal="center" vertical="center"/>
    </xf>
    <xf numFmtId="0" fontId="101" fillId="41" borderId="3" xfId="0" applyFont="1" applyFill="1" applyBorder="1" applyAlignment="1">
      <alignment horizontal="center" vertical="center"/>
    </xf>
    <xf numFmtId="0" fontId="108" fillId="41" borderId="3" xfId="0" applyFont="1" applyFill="1" applyBorder="1" applyAlignment="1">
      <alignment horizontal="center" vertical="center"/>
    </xf>
    <xf numFmtId="0" fontId="87" fillId="45" borderId="3" xfId="0" applyFont="1" applyFill="1" applyBorder="1" applyAlignment="1">
      <alignment horizontal="left" vertical="center"/>
    </xf>
    <xf numFmtId="0" fontId="86" fillId="50" borderId="3" xfId="0" applyFont="1" applyFill="1" applyBorder="1" applyAlignment="1">
      <alignment horizontal="center" vertical="center" wrapText="1"/>
    </xf>
    <xf numFmtId="0" fontId="86" fillId="31" borderId="3" xfId="0" applyFont="1" applyFill="1" applyBorder="1" applyAlignment="1">
      <alignment horizontal="center" vertical="center" wrapText="1"/>
    </xf>
    <xf numFmtId="0" fontId="121" fillId="0" borderId="3" xfId="0" applyFont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106" fillId="38" borderId="3" xfId="0" applyFont="1" applyFill="1" applyBorder="1" applyAlignment="1">
      <alignment horizontal="left" vertical="center"/>
    </xf>
    <xf numFmtId="0" fontId="120" fillId="55" borderId="3" xfId="0" applyFont="1" applyFill="1" applyBorder="1" applyAlignment="1">
      <alignment horizontal="center" vertical="center" wrapText="1"/>
    </xf>
    <xf numFmtId="0" fontId="106" fillId="38" borderId="3" xfId="0" applyFont="1" applyFill="1" applyBorder="1" applyAlignment="1">
      <alignment horizontal="center" vertical="center" wrapText="1"/>
    </xf>
    <xf numFmtId="0" fontId="120" fillId="55" borderId="3" xfId="0" applyFont="1" applyFill="1" applyBorder="1" applyAlignment="1">
      <alignment horizontal="center" vertical="center"/>
    </xf>
    <xf numFmtId="0" fontId="106" fillId="38" borderId="3" xfId="0" applyFont="1" applyFill="1" applyBorder="1" applyAlignment="1">
      <alignment horizontal="center" vertical="center"/>
    </xf>
    <xf numFmtId="0" fontId="124" fillId="31" borderId="3" xfId="0" applyFont="1" applyFill="1" applyBorder="1" applyAlignment="1">
      <alignment horizontal="center" vertical="center" wrapText="1"/>
    </xf>
    <xf numFmtId="0" fontId="86" fillId="47" borderId="3" xfId="0" applyFont="1" applyFill="1" applyBorder="1" applyAlignment="1">
      <alignment horizontal="center" vertical="center" wrapText="1"/>
    </xf>
    <xf numFmtId="0" fontId="86" fillId="56" borderId="3" xfId="0" applyFont="1" applyFill="1" applyBorder="1" applyAlignment="1">
      <alignment horizontal="center" vertical="center" wrapText="1"/>
    </xf>
    <xf numFmtId="0" fontId="86" fillId="29" borderId="3" xfId="0" applyFont="1" applyFill="1" applyBorder="1" applyAlignment="1">
      <alignment horizontal="center" vertical="center" wrapText="1"/>
    </xf>
    <xf numFmtId="0" fontId="129" fillId="58" borderId="0" xfId="0" applyFont="1" applyFill="1"/>
    <xf numFmtId="0" fontId="128" fillId="57" borderId="8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left" vertical="center" wrapText="1"/>
    </xf>
    <xf numFmtId="0" fontId="0" fillId="59" borderId="8" xfId="0" applyFill="1" applyBorder="1" applyAlignment="1">
      <alignment horizontal="center" vertical="center" wrapText="1"/>
    </xf>
    <xf numFmtId="0" fontId="0" fillId="59" borderId="8" xfId="0" applyFill="1" applyBorder="1" applyAlignment="1">
      <alignment horizontal="left" vertical="center" wrapText="1"/>
    </xf>
    <xf numFmtId="0" fontId="0" fillId="60" borderId="8" xfId="0" applyFill="1" applyBorder="1" applyAlignment="1">
      <alignment horizontal="center" vertical="center" wrapText="1"/>
    </xf>
    <xf numFmtId="0" fontId="0" fillId="60" borderId="8" xfId="0" applyFill="1" applyBorder="1" applyAlignment="1">
      <alignment horizontal="left" vertical="center" wrapText="1"/>
    </xf>
    <xf numFmtId="0" fontId="128" fillId="57" borderId="0" xfId="0" applyFont="1" applyFill="1"/>
    <xf numFmtId="0" fontId="0" fillId="61" borderId="8" xfId="0" applyFill="1" applyBorder="1" applyAlignment="1">
      <alignment horizontal="left" vertical="center" wrapText="1"/>
    </xf>
    <xf numFmtId="0" fontId="0" fillId="61" borderId="8" xfId="0" applyFill="1" applyBorder="1" applyAlignment="1">
      <alignment horizontal="center" vertical="center" wrapText="1"/>
    </xf>
    <xf numFmtId="0" fontId="0" fillId="58" borderId="8" xfId="0" applyFill="1" applyBorder="1" applyAlignment="1">
      <alignment horizontal="left" vertical="center" wrapText="1"/>
    </xf>
    <xf numFmtId="0" fontId="0" fillId="58" borderId="8" xfId="0" applyFill="1" applyBorder="1" applyAlignment="1">
      <alignment horizontal="center" vertical="center" wrapText="1"/>
    </xf>
    <xf numFmtId="0" fontId="0" fillId="62" borderId="8" xfId="0" applyFill="1" applyBorder="1" applyAlignment="1">
      <alignment horizontal="left" vertical="center" wrapText="1"/>
    </xf>
    <xf numFmtId="0" fontId="0" fillId="62" borderId="8" xfId="0" applyFill="1" applyBorder="1" applyAlignment="1">
      <alignment horizontal="center" vertical="center" wrapText="1"/>
    </xf>
    <xf numFmtId="0" fontId="129" fillId="0" borderId="0" xfId="0" applyFont="1"/>
    <xf numFmtId="0" fontId="128" fillId="57" borderId="0" xfId="0" applyFont="1" applyFill="1" applyAlignment="1">
      <alignment horizontal="center" vertical="center" wrapText="1"/>
    </xf>
    <xf numFmtId="0" fontId="129" fillId="5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29" fillId="59" borderId="0" xfId="0" applyFont="1" applyFill="1"/>
    <xf numFmtId="0" fontId="129" fillId="59" borderId="0" xfId="0" applyFont="1" applyFill="1" applyAlignment="1">
      <alignment horizontal="center" vertical="center" wrapText="1"/>
    </xf>
    <xf numFmtId="0" fontId="132" fillId="58" borderId="8" xfId="0" applyFont="1" applyFill="1" applyBorder="1" applyAlignment="1">
      <alignment horizontal="center" vertical="center" wrapText="1"/>
    </xf>
    <xf numFmtId="0" fontId="129" fillId="58" borderId="8" xfId="0" applyFont="1" applyFill="1" applyBorder="1" applyAlignment="1">
      <alignment horizontal="center" vertical="center" wrapText="1"/>
    </xf>
    <xf numFmtId="0" fontId="129" fillId="58" borderId="8" xfId="0" applyFont="1" applyFill="1" applyBorder="1" applyAlignment="1">
      <alignment horizontal="left" vertical="center" wrapText="1"/>
    </xf>
    <xf numFmtId="0" fontId="129" fillId="62" borderId="0" xfId="0" applyFont="1" applyFill="1" applyAlignment="1">
      <alignment horizontal="center" vertical="center" wrapText="1"/>
    </xf>
    <xf numFmtId="2" fontId="129" fillId="58" borderId="8" xfId="0" applyNumberFormat="1" applyFont="1" applyFill="1" applyBorder="1" applyAlignment="1">
      <alignment horizontal="center" vertical="center" wrapText="1"/>
    </xf>
    <xf numFmtId="10" fontId="129" fillId="58" borderId="8" xfId="0" applyNumberFormat="1" applyFont="1" applyFill="1" applyBorder="1" applyAlignment="1">
      <alignment horizontal="center" vertical="center" wrapText="1"/>
    </xf>
    <xf numFmtId="10" fontId="0" fillId="0" borderId="8" xfId="0" applyNumberFormat="1" applyBorder="1" applyAlignment="1">
      <alignment horizontal="center" vertical="center" wrapText="1"/>
    </xf>
    <xf numFmtId="0" fontId="129" fillId="61" borderId="0" xfId="0" applyFont="1" applyFill="1"/>
    <xf numFmtId="0" fontId="129" fillId="59" borderId="8" xfId="0" applyFont="1" applyFill="1" applyBorder="1" applyAlignment="1">
      <alignment horizontal="center" vertical="center" wrapText="1"/>
    </xf>
    <xf numFmtId="0" fontId="11" fillId="8" borderId="0" xfId="0" applyFont="1" applyFill="1" applyAlignment="1">
      <alignment horizontal="center" vertical="center"/>
    </xf>
    <xf numFmtId="0" fontId="0" fillId="0" borderId="0" xfId="0"/>
    <xf numFmtId="0" fontId="10" fillId="3" borderId="0" xfId="0" applyFont="1" applyFill="1" applyAlignment="1">
      <alignment horizontal="center" vertical="center"/>
    </xf>
    <xf numFmtId="0" fontId="129" fillId="58" borderId="8" xfId="0" applyFont="1" applyFill="1" applyBorder="1" applyAlignment="1">
      <alignment horizontal="left" vertical="center" wrapText="1"/>
    </xf>
    <xf numFmtId="0" fontId="0" fillId="0" borderId="10" xfId="0" applyBorder="1"/>
    <xf numFmtId="0" fontId="0" fillId="0" borderId="9" xfId="0" applyBorder="1"/>
    <xf numFmtId="0" fontId="129" fillId="59" borderId="0" xfId="0" applyFont="1" applyFill="1" applyAlignment="1">
      <alignment horizontal="center" vertical="center" wrapText="1"/>
    </xf>
    <xf numFmtId="0" fontId="0" fillId="58" borderId="8" xfId="0" applyFill="1" applyBorder="1" applyAlignment="1">
      <alignment horizontal="left" vertical="center" wrapText="1"/>
    </xf>
    <xf numFmtId="0" fontId="129" fillId="60" borderId="0" xfId="0" applyFont="1" applyFill="1" applyAlignment="1">
      <alignment horizontal="center" vertical="center" wrapText="1"/>
    </xf>
    <xf numFmtId="0" fontId="129" fillId="61" borderId="0" xfId="0" applyFont="1" applyFill="1" applyAlignment="1">
      <alignment horizontal="center" vertical="center" wrapText="1"/>
    </xf>
    <xf numFmtId="0" fontId="130" fillId="57" borderId="0" xfId="0" applyFont="1" applyFill="1" applyAlignment="1">
      <alignment horizontal="center" vertical="center" wrapText="1"/>
    </xf>
    <xf numFmtId="0" fontId="129" fillId="58" borderId="0" xfId="0" applyFont="1" applyFill="1" applyAlignment="1">
      <alignment horizontal="left" vertical="center" wrapText="1"/>
    </xf>
    <xf numFmtId="0" fontId="0" fillId="62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74" fillId="58" borderId="8" xfId="0" applyFont="1" applyFill="1" applyBorder="1" applyAlignment="1">
      <alignment horizontal="left" vertical="center" wrapText="1"/>
    </xf>
    <xf numFmtId="0" fontId="132" fillId="61" borderId="0" xfId="0" applyFont="1" applyFill="1" applyAlignment="1">
      <alignment horizontal="center" vertical="center" wrapText="1"/>
    </xf>
    <xf numFmtId="0" fontId="0" fillId="0" borderId="8" xfId="0" applyBorder="1" applyAlignment="1">
      <alignment horizontal="left" vertical="center" wrapText="1"/>
    </xf>
    <xf numFmtId="0" fontId="128" fillId="57" borderId="0" xfId="0" applyFont="1" applyFill="1" applyAlignment="1">
      <alignment horizontal="center" vertical="center" wrapText="1"/>
    </xf>
    <xf numFmtId="0" fontId="129" fillId="58" borderId="0" xfId="0" applyFont="1" applyFill="1" applyAlignment="1">
      <alignment horizontal="center" vertical="center" wrapText="1"/>
    </xf>
    <xf numFmtId="0" fontId="130" fillId="57" borderId="0" xfId="0" applyFont="1" applyFill="1"/>
    <xf numFmtId="0" fontId="0" fillId="61" borderId="0" xfId="0" applyFill="1"/>
    <xf numFmtId="0" fontId="0" fillId="59" borderId="0" xfId="0" applyFill="1"/>
    <xf numFmtId="0" fontId="129" fillId="58" borderId="0" xfId="0" applyFont="1" applyFill="1"/>
    <xf numFmtId="0" fontId="0" fillId="58" borderId="0" xfId="0" applyFill="1" applyAlignment="1">
      <alignment horizontal="left" vertical="center" wrapText="1"/>
    </xf>
    <xf numFmtId="0" fontId="131" fillId="57" borderId="0" xfId="0" applyFont="1" applyFill="1" applyAlignment="1">
      <alignment horizontal="left" vertical="center" wrapText="1"/>
    </xf>
    <xf numFmtId="0" fontId="131" fillId="57" borderId="0" xfId="0" applyFont="1" applyFill="1"/>
    <xf numFmtId="0" fontId="7" fillId="5" borderId="0" xfId="0" applyFont="1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130" fillId="57" borderId="0" xfId="0" applyFont="1" applyFill="1" applyAlignment="1">
      <alignment horizontal="left" vertical="center" wrapText="1"/>
    </xf>
    <xf numFmtId="0" fontId="119" fillId="38" borderId="0" xfId="0" applyFont="1" applyFill="1" applyAlignment="1">
      <alignment horizontal="left" vertical="center" wrapText="1"/>
    </xf>
    <xf numFmtId="0" fontId="118" fillId="25" borderId="0" xfId="0" applyFont="1" applyFill="1" applyAlignment="1">
      <alignment horizontal="left" vertical="center" wrapText="1"/>
    </xf>
    <xf numFmtId="0" fontId="117" fillId="14" borderId="6" xfId="0" applyFont="1" applyFill="1" applyBorder="1" applyAlignment="1">
      <alignment horizontal="center" vertical="center"/>
    </xf>
    <xf numFmtId="0" fontId="0" fillId="0" borderId="7" xfId="0" applyBorder="1"/>
    <xf numFmtId="0" fontId="116" fillId="31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76" fillId="12" borderId="0" xfId="0" applyFont="1" applyFill="1" applyAlignment="1">
      <alignment horizontal="center" vertical="center"/>
    </xf>
    <xf numFmtId="0" fontId="79" fillId="12" borderId="0" xfId="0" applyFont="1" applyFill="1" applyAlignment="1">
      <alignment horizontal="center" vertical="center"/>
    </xf>
    <xf numFmtId="0" fontId="79" fillId="16" borderId="0" xfId="0" applyFont="1" applyFill="1" applyAlignment="1">
      <alignment horizontal="center" vertical="center"/>
    </xf>
    <xf numFmtId="0" fontId="78" fillId="24" borderId="0" xfId="0" applyFont="1" applyFill="1" applyAlignment="1">
      <alignment horizontal="center" vertical="center"/>
    </xf>
    <xf numFmtId="0" fontId="0" fillId="12" borderId="0" xfId="0" applyFill="1"/>
    <xf numFmtId="0" fontId="77" fillId="13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27" fillId="6" borderId="0" xfId="0" applyFont="1" applyFill="1" applyAlignment="1">
      <alignment horizontal="left" vertical="center"/>
    </xf>
    <xf numFmtId="0" fontId="110" fillId="0" borderId="3" xfId="0" applyFont="1" applyBorder="1" applyAlignment="1">
      <alignment horizontal="left" vertical="center" wrapText="1"/>
    </xf>
    <xf numFmtId="0" fontId="0" fillId="0" borderId="4" xfId="0" applyBorder="1"/>
    <xf numFmtId="0" fontId="0" fillId="0" borderId="5" xfId="0" applyBorder="1"/>
    <xf numFmtId="0" fontId="27" fillId="2" borderId="0" xfId="0" applyFont="1" applyFill="1" applyAlignment="1">
      <alignment horizontal="left" vertical="center"/>
    </xf>
    <xf numFmtId="0" fontId="85" fillId="50" borderId="0" xfId="0" applyFont="1" applyFill="1" applyAlignment="1">
      <alignment horizontal="center" vertical="center" wrapText="1"/>
    </xf>
    <xf numFmtId="0" fontId="24" fillId="3" borderId="0" xfId="0" applyFont="1" applyFill="1" applyAlignment="1">
      <alignment horizontal="center" vertical="center"/>
    </xf>
    <xf numFmtId="0" fontId="86" fillId="50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0" fontId="118" fillId="2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33" fillId="12" borderId="0" xfId="0" applyFont="1" applyFill="1" applyAlignment="1">
      <alignment horizontal="center" vertical="center"/>
    </xf>
    <xf numFmtId="0" fontId="75" fillId="0" borderId="0" xfId="0" applyFont="1" applyAlignment="1">
      <alignment horizontal="left" vertical="center"/>
    </xf>
    <xf numFmtId="0" fontId="35" fillId="0" borderId="0" xfId="0" applyFont="1" applyAlignment="1">
      <alignment horizontal="right" vertical="center"/>
    </xf>
    <xf numFmtId="0" fontId="34" fillId="13" borderId="0" xfId="0" applyFont="1" applyFill="1" applyAlignment="1">
      <alignment horizontal="center" vertical="center"/>
    </xf>
    <xf numFmtId="0" fontId="96" fillId="46" borderId="3" xfId="0" applyFont="1" applyFill="1" applyBorder="1" applyAlignment="1">
      <alignment horizontal="left" vertical="center" wrapText="1"/>
    </xf>
    <xf numFmtId="0" fontId="93" fillId="33" borderId="0" xfId="0" applyFont="1" applyFill="1" applyAlignment="1">
      <alignment horizontal="left" vertical="center" wrapText="1"/>
    </xf>
    <xf numFmtId="0" fontId="96" fillId="33" borderId="3" xfId="0" applyFont="1" applyFill="1" applyBorder="1" applyAlignment="1">
      <alignment horizontal="left" vertical="center" wrapText="1"/>
    </xf>
    <xf numFmtId="0" fontId="84" fillId="29" borderId="0" xfId="0" applyFont="1" applyFill="1" applyAlignment="1">
      <alignment horizontal="center" vertical="center" wrapText="1"/>
    </xf>
    <xf numFmtId="0" fontId="96" fillId="45" borderId="3" xfId="0" applyFont="1" applyFill="1" applyBorder="1" applyAlignment="1">
      <alignment horizontal="left" vertical="center" wrapText="1"/>
    </xf>
    <xf numFmtId="0" fontId="85" fillId="30" borderId="0" xfId="0" applyFont="1" applyFill="1" applyAlignment="1">
      <alignment horizontal="center" vertical="center" wrapText="1"/>
    </xf>
    <xf numFmtId="0" fontId="96" fillId="38" borderId="3" xfId="0" applyFont="1" applyFill="1" applyBorder="1" applyAlignment="1">
      <alignment horizontal="left" vertical="center" wrapText="1"/>
    </xf>
    <xf numFmtId="0" fontId="96" fillId="37" borderId="3" xfId="0" applyFont="1" applyFill="1" applyBorder="1" applyAlignment="1">
      <alignment horizontal="left" vertical="center" wrapText="1"/>
    </xf>
    <xf numFmtId="0" fontId="114" fillId="14" borderId="0" xfId="0" applyFont="1" applyFill="1" applyAlignment="1">
      <alignment horizontal="left" vertical="center"/>
    </xf>
    <xf numFmtId="0" fontId="86" fillId="31" borderId="0" xfId="0" applyFont="1" applyFill="1" applyAlignment="1">
      <alignment horizontal="center" vertical="center"/>
    </xf>
    <xf numFmtId="0" fontId="84" fillId="29" borderId="0" xfId="0" applyFont="1" applyFill="1" applyAlignment="1">
      <alignment horizontal="center" vertical="center"/>
    </xf>
    <xf numFmtId="0" fontId="110" fillId="54" borderId="3" xfId="0" applyFont="1" applyFill="1" applyBorder="1" applyAlignment="1">
      <alignment horizontal="left" vertical="center" wrapText="1"/>
    </xf>
    <xf numFmtId="0" fontId="97" fillId="29" borderId="0" xfId="0" applyFont="1" applyFill="1" applyAlignment="1">
      <alignment horizontal="center" vertical="center"/>
    </xf>
    <xf numFmtId="0" fontId="110" fillId="46" borderId="3" xfId="0" applyFont="1" applyFill="1" applyBorder="1" applyAlignment="1">
      <alignment horizontal="left" vertical="center" wrapText="1"/>
    </xf>
    <xf numFmtId="0" fontId="113" fillId="41" borderId="0" xfId="0" applyFont="1" applyFill="1" applyAlignment="1">
      <alignment horizontal="left" vertical="center"/>
    </xf>
    <xf numFmtId="0" fontId="111" fillId="45" borderId="0" xfId="0" applyFont="1" applyFill="1" applyAlignment="1">
      <alignment horizontal="left" vertical="center"/>
    </xf>
    <xf numFmtId="0" fontId="109" fillId="53" borderId="0" xfId="0" applyFont="1" applyFill="1" applyAlignment="1">
      <alignment horizontal="left" vertical="center"/>
    </xf>
    <xf numFmtId="0" fontId="112" fillId="46" borderId="0" xfId="0" applyFont="1" applyFill="1" applyAlignment="1">
      <alignment horizontal="left" vertical="center"/>
    </xf>
    <xf numFmtId="0" fontId="115" fillId="54" borderId="0" xfId="0" applyFont="1" applyFill="1" applyAlignment="1">
      <alignment horizontal="left" vertical="center"/>
    </xf>
    <xf numFmtId="0" fontId="110" fillId="14" borderId="3" xfId="0" applyFont="1" applyFill="1" applyBorder="1" applyAlignment="1">
      <alignment horizontal="left" vertical="center" wrapText="1"/>
    </xf>
    <xf numFmtId="0" fontId="110" fillId="41" borderId="3" xfId="0" applyFont="1" applyFill="1" applyBorder="1" applyAlignment="1">
      <alignment horizontal="left" vertical="center" wrapText="1"/>
    </xf>
    <xf numFmtId="0" fontId="110" fillId="53" borderId="3" xfId="0" applyFont="1" applyFill="1" applyBorder="1" applyAlignment="1">
      <alignment horizontal="left" vertical="center" wrapText="1"/>
    </xf>
    <xf numFmtId="0" fontId="110" fillId="45" borderId="3" xfId="0" applyFont="1" applyFill="1" applyBorder="1" applyAlignment="1">
      <alignment horizontal="left" vertical="center" wrapText="1"/>
    </xf>
    <xf numFmtId="0" fontId="126" fillId="38" borderId="0" xfId="0" applyFont="1" applyFill="1" applyAlignment="1">
      <alignment horizontal="left" vertical="center" wrapText="1"/>
    </xf>
    <xf numFmtId="0" fontId="125" fillId="18" borderId="0" xfId="0" applyFont="1" applyFill="1" applyAlignment="1">
      <alignment horizontal="center" vertical="center" wrapText="1"/>
    </xf>
    <xf numFmtId="0" fontId="123" fillId="45" borderId="0" xfId="0" applyFont="1" applyFill="1" applyAlignment="1">
      <alignment horizontal="left" vertical="center" wrapText="1"/>
    </xf>
    <xf numFmtId="0" fontId="127" fillId="41" borderId="0" xfId="0" applyFont="1" applyFill="1" applyAlignment="1">
      <alignment horizontal="left" vertical="center" wrapText="1"/>
    </xf>
    <xf numFmtId="0" fontId="125" fillId="14" borderId="0" xfId="0" applyFont="1" applyFill="1" applyAlignment="1">
      <alignment horizontal="left" vertical="center" wrapText="1"/>
    </xf>
    <xf numFmtId="0" fontId="116" fillId="29" borderId="3" xfId="0" applyFont="1" applyFill="1" applyBorder="1" applyAlignment="1">
      <alignment horizontal="center" vertical="center"/>
    </xf>
    <xf numFmtId="0" fontId="123" fillId="45" borderId="0" xfId="0" applyFont="1" applyFill="1" applyAlignment="1">
      <alignment horizontal="center" vertical="center" wrapText="1"/>
    </xf>
    <xf numFmtId="0" fontId="122" fillId="29" borderId="0" xfId="0" applyFont="1" applyFill="1" applyAlignment="1">
      <alignment horizontal="center" vertical="center" wrapText="1"/>
    </xf>
    <xf numFmtId="14" fontId="129" fillId="58" borderId="8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4">
    <dxf>
      <font>
        <color rgb="FF1A5E3A"/>
      </font>
      <fill>
        <patternFill patternType="solid">
          <fgColor rgb="FFD5F5E3"/>
        </patternFill>
      </fill>
    </dxf>
    <dxf>
      <font>
        <b/>
        <color rgb="FF7D4E00"/>
      </font>
      <fill>
        <patternFill patternType="solid">
          <fgColor rgb="FFFFF3CD"/>
        </patternFill>
      </fill>
    </dxf>
    <dxf>
      <font>
        <color rgb="FF1A5E3A"/>
      </font>
      <fill>
        <patternFill patternType="solid">
          <fgColor rgb="FFD5F5E3"/>
        </patternFill>
      </fill>
    </dxf>
    <dxf>
      <font>
        <b/>
        <color rgb="FF7D4E00"/>
      </font>
      <fill>
        <patternFill patternType="solid">
          <fgColor rgb="FFFFF3C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9"/>
  <sheetViews>
    <sheetView workbookViewId="0">
      <selection sqref="A1:N1"/>
    </sheetView>
  </sheetViews>
  <sheetFormatPr defaultRowHeight="14.4" x14ac:dyDescent="0.3"/>
  <cols>
    <col min="1" max="1" width="10" customWidth="1"/>
    <col min="2" max="2" width="16" customWidth="1"/>
    <col min="3" max="4" width="12" customWidth="1"/>
    <col min="5" max="6" width="14" customWidth="1"/>
    <col min="7" max="7" width="12" customWidth="1"/>
    <col min="8" max="8" width="10" customWidth="1"/>
    <col min="9" max="9" width="12" customWidth="1"/>
    <col min="10" max="11" width="14" customWidth="1"/>
    <col min="12" max="12" width="16" customWidth="1"/>
    <col min="13" max="13" width="18" customWidth="1"/>
    <col min="14" max="14" width="14" customWidth="1"/>
  </cols>
  <sheetData>
    <row r="1" spans="1:14" x14ac:dyDescent="0.3">
      <c r="A1" s="300" t="s">
        <v>0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</row>
    <row r="2" spans="1:14" x14ac:dyDescent="0.3">
      <c r="A2" s="301" t="s">
        <v>1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</row>
    <row r="3" spans="1:14" x14ac:dyDescent="0.3">
      <c r="A3" s="299" t="s">
        <v>2</v>
      </c>
      <c r="B3" s="291"/>
      <c r="C3" s="291"/>
      <c r="D3" s="291"/>
      <c r="E3" s="296" t="s">
        <v>3</v>
      </c>
      <c r="F3" s="291"/>
      <c r="G3" s="291"/>
      <c r="H3" s="291"/>
      <c r="I3" s="291"/>
      <c r="J3" s="298" t="s">
        <v>4</v>
      </c>
      <c r="K3" s="291"/>
      <c r="L3" s="291"/>
      <c r="M3" s="291"/>
      <c r="N3" s="291"/>
    </row>
    <row r="4" spans="1:14" ht="28.8" x14ac:dyDescent="0.3">
      <c r="A4" s="261" t="s">
        <v>5</v>
      </c>
      <c r="B4" s="281">
        <f>COUNTIFS('🎯 SISTEM_V3'!C:C,"&gt;=11",'🎯 SISTEM_V3'!F:F,"&lt;50",'🎯 SISTEM_V3'!K:K,"&gt;1")</f>
        <v>0</v>
      </c>
      <c r="C4" s="297" t="s">
        <v>6</v>
      </c>
      <c r="D4" s="295"/>
      <c r="E4" s="261" t="s">
        <v>5</v>
      </c>
      <c r="F4" s="293" t="s">
        <v>7</v>
      </c>
      <c r="G4" s="294"/>
      <c r="H4" s="294"/>
      <c r="I4" s="295"/>
      <c r="J4" s="261" t="s">
        <v>8</v>
      </c>
      <c r="K4" s="282">
        <v>106</v>
      </c>
      <c r="M4" s="261" t="s">
        <v>9</v>
      </c>
      <c r="N4" s="286">
        <v>0.76415094339622636</v>
      </c>
    </row>
    <row r="5" spans="1:14" ht="28.8" x14ac:dyDescent="0.3">
      <c r="A5" s="261" t="s">
        <v>10</v>
      </c>
      <c r="B5" s="281">
        <f>COUNTIFS('🎯 SISTEM_V3'!C:C,"&gt;=11",'🎯 SISTEM_V3'!E:E,"&lt;=4",'🎯 SISTEM_V3'!F:F,"&lt;50",'🎯 SISTEM_V3'!K:K,"&gt;1")</f>
        <v>0</v>
      </c>
      <c r="C5" s="297" t="s">
        <v>11</v>
      </c>
      <c r="D5" s="295"/>
      <c r="E5" s="261" t="s">
        <v>10</v>
      </c>
      <c r="F5" s="293" t="s">
        <v>12</v>
      </c>
      <c r="G5" s="294"/>
      <c r="H5" s="294"/>
      <c r="I5" s="295"/>
      <c r="J5" s="261" t="s">
        <v>13</v>
      </c>
      <c r="K5" s="286">
        <v>2.301817395552655E-2</v>
      </c>
      <c r="M5" s="261" t="s">
        <v>14</v>
      </c>
      <c r="N5" s="282">
        <v>64</v>
      </c>
    </row>
    <row r="6" spans="1:14" ht="28.8" x14ac:dyDescent="0.3">
      <c r="A6" s="261" t="s">
        <v>15</v>
      </c>
      <c r="B6" s="281">
        <f>COUNTIFS('🎯 SISTEM_V3'!C:C,"&gt;=9",'🎯 SISTEM_V3'!E:E,"&lt;=4",'🎯 SISTEM_V3'!F:F,"&lt;60",'🎯 SISTEM_V3'!G:G,"&gt;0")-COUNTIFS('🎯 SISTEM_V3'!C:C,"&gt;=11",'🎯 SISTEM_V3'!F:F,"&lt;50",'🎯 SISTEM_V3'!K:K,"&gt;1")</f>
        <v>9</v>
      </c>
      <c r="C6" s="297" t="s">
        <v>16</v>
      </c>
      <c r="D6" s="295"/>
      <c r="E6" s="261" t="s">
        <v>15</v>
      </c>
      <c r="F6" s="293" t="s">
        <v>17</v>
      </c>
      <c r="G6" s="294"/>
      <c r="H6" s="294"/>
      <c r="I6" s="295"/>
      <c r="J6" s="261" t="s">
        <v>18</v>
      </c>
      <c r="K6" s="282">
        <v>231</v>
      </c>
      <c r="M6" s="261" t="s">
        <v>19</v>
      </c>
      <c r="N6" s="286">
        <v>0.7142857142857143</v>
      </c>
    </row>
    <row r="7" spans="1:14" ht="28.8" x14ac:dyDescent="0.3">
      <c r="A7" s="261" t="s">
        <v>20</v>
      </c>
      <c r="B7" s="281">
        <f>B4+B6</f>
        <v>9</v>
      </c>
      <c r="C7" s="297" t="s">
        <v>21</v>
      </c>
      <c r="D7" s="295"/>
      <c r="E7" s="261" t="s">
        <v>22</v>
      </c>
      <c r="F7" s="293" t="s">
        <v>23</v>
      </c>
      <c r="G7" s="294"/>
      <c r="H7" s="294"/>
      <c r="I7" s="295"/>
      <c r="J7" s="261" t="s">
        <v>24</v>
      </c>
      <c r="K7" s="282">
        <v>1.4210446443065371E-2</v>
      </c>
      <c r="M7" s="261" t="s">
        <v>25</v>
      </c>
      <c r="N7" s="286">
        <v>0.96</v>
      </c>
    </row>
    <row r="9" spans="1:14" x14ac:dyDescent="0.3">
      <c r="A9" s="261" t="s">
        <v>26</v>
      </c>
      <c r="B9" s="261" t="s">
        <v>27</v>
      </c>
      <c r="C9" s="261" t="s">
        <v>28</v>
      </c>
      <c r="D9" s="261" t="s">
        <v>29</v>
      </c>
      <c r="E9" s="261" t="s">
        <v>30</v>
      </c>
      <c r="F9" s="261" t="s">
        <v>31</v>
      </c>
      <c r="G9" s="261" t="s">
        <v>32</v>
      </c>
      <c r="H9" s="261" t="s">
        <v>33</v>
      </c>
      <c r="I9" s="261" t="s">
        <v>34</v>
      </c>
      <c r="J9" s="261" t="s">
        <v>35</v>
      </c>
      <c r="K9" s="261" t="s">
        <v>36</v>
      </c>
      <c r="L9" s="261" t="s">
        <v>37</v>
      </c>
      <c r="M9" s="261" t="s">
        <v>38</v>
      </c>
      <c r="N9" s="261" t="s">
        <v>39</v>
      </c>
    </row>
  </sheetData>
  <mergeCells count="13">
    <mergeCell ref="A1:N1"/>
    <mergeCell ref="A2:N2"/>
    <mergeCell ref="C5:D5"/>
    <mergeCell ref="C4:D4"/>
    <mergeCell ref="F5:I5"/>
    <mergeCell ref="F6:I6"/>
    <mergeCell ref="E3:I3"/>
    <mergeCell ref="C6:D6"/>
    <mergeCell ref="J3:N3"/>
    <mergeCell ref="C7:D7"/>
    <mergeCell ref="F7:I7"/>
    <mergeCell ref="F4:I4"/>
    <mergeCell ref="A3:D3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4"/>
  <sheetViews>
    <sheetView workbookViewId="0"/>
  </sheetViews>
  <sheetFormatPr defaultRowHeight="14.4" x14ac:dyDescent="0.3"/>
  <cols>
    <col min="1" max="1" width="8" customWidth="1"/>
    <col min="2" max="2" width="16" customWidth="1"/>
    <col min="3" max="3" width="12" customWidth="1"/>
    <col min="4" max="6" width="10" customWidth="1"/>
    <col min="7" max="7" width="12" customWidth="1"/>
    <col min="8" max="8" width="10" customWidth="1"/>
    <col min="9" max="10" width="14" customWidth="1"/>
    <col min="11" max="11" width="18" customWidth="1"/>
  </cols>
  <sheetData>
    <row r="1" spans="1:11" x14ac:dyDescent="0.3">
      <c r="A1" s="300" t="s">
        <v>40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</row>
    <row r="2" spans="1:11" x14ac:dyDescent="0.3">
      <c r="A2" s="301" t="s">
        <v>41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</row>
    <row r="4" spans="1:11" x14ac:dyDescent="0.3">
      <c r="A4" s="261" t="s">
        <v>26</v>
      </c>
      <c r="B4" s="261" t="s">
        <v>27</v>
      </c>
      <c r="C4" s="261" t="s">
        <v>28</v>
      </c>
      <c r="D4" s="261" t="s">
        <v>29</v>
      </c>
      <c r="E4" s="261" t="s">
        <v>30</v>
      </c>
      <c r="F4" s="261" t="s">
        <v>31</v>
      </c>
      <c r="G4" s="261" t="s">
        <v>32</v>
      </c>
      <c r="H4" s="261" t="s">
        <v>33</v>
      </c>
      <c r="I4" s="261" t="s">
        <v>34</v>
      </c>
      <c r="J4" s="261" t="s">
        <v>35</v>
      </c>
      <c r="K4" s="261" t="s">
        <v>37</v>
      </c>
    </row>
  </sheetData>
  <mergeCells count="2">
    <mergeCell ref="A2:K2"/>
    <mergeCell ref="A1:K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0"/>
  <sheetViews>
    <sheetView workbookViewId="0"/>
  </sheetViews>
  <sheetFormatPr defaultRowHeight="14.4" x14ac:dyDescent="0.3"/>
  <cols>
    <col min="1" max="3" width="20" customWidth="1"/>
    <col min="4" max="4" width="24" customWidth="1"/>
    <col min="5" max="6" width="20" customWidth="1"/>
  </cols>
  <sheetData>
    <row r="1" spans="1:6" x14ac:dyDescent="0.3">
      <c r="A1" s="300" t="s">
        <v>42</v>
      </c>
      <c r="B1" s="291"/>
      <c r="C1" s="291"/>
      <c r="D1" s="291"/>
      <c r="E1" s="291"/>
      <c r="F1" s="291"/>
    </row>
    <row r="2" spans="1:6" x14ac:dyDescent="0.3">
      <c r="A2" s="301" t="s">
        <v>43</v>
      </c>
      <c r="B2" s="291"/>
      <c r="C2" s="291"/>
      <c r="D2" s="291"/>
      <c r="E2" s="291"/>
      <c r="F2" s="291"/>
    </row>
    <row r="4" spans="1:6" x14ac:dyDescent="0.3">
      <c r="A4" s="261" t="s">
        <v>44</v>
      </c>
      <c r="B4" s="261" t="s">
        <v>45</v>
      </c>
      <c r="C4" s="261" t="s">
        <v>46</v>
      </c>
      <c r="D4" s="261" t="s">
        <v>47</v>
      </c>
      <c r="E4" s="261" t="s">
        <v>48</v>
      </c>
      <c r="F4" s="261" t="s">
        <v>49</v>
      </c>
    </row>
    <row r="5" spans="1:6" ht="28.8" x14ac:dyDescent="0.3">
      <c r="A5" s="263" t="s">
        <v>50</v>
      </c>
      <c r="B5" s="263" t="s">
        <v>51</v>
      </c>
      <c r="C5" s="262">
        <v>106</v>
      </c>
      <c r="D5" s="262">
        <v>20</v>
      </c>
      <c r="E5" s="287">
        <v>0.76415094339622636</v>
      </c>
      <c r="F5" s="287">
        <v>2.301817395552655E-2</v>
      </c>
    </row>
    <row r="6" spans="1:6" ht="43.2" x14ac:dyDescent="0.3">
      <c r="A6" s="263" t="s">
        <v>52</v>
      </c>
      <c r="B6" s="263" t="s">
        <v>53</v>
      </c>
      <c r="C6" s="262">
        <v>64</v>
      </c>
      <c r="D6" s="262">
        <v>15</v>
      </c>
      <c r="E6" s="287">
        <v>0.828125</v>
      </c>
      <c r="F6" s="287">
        <v>2.0598518712801051E-2</v>
      </c>
    </row>
    <row r="7" spans="1:6" ht="28.8" x14ac:dyDescent="0.3">
      <c r="A7" s="263" t="s">
        <v>54</v>
      </c>
      <c r="B7" s="263" t="s">
        <v>55</v>
      </c>
      <c r="C7" s="262">
        <v>231</v>
      </c>
      <c r="D7" s="262">
        <v>22</v>
      </c>
      <c r="E7" s="287">
        <v>0.7142857142857143</v>
      </c>
      <c r="F7" s="287">
        <v>1.4210446443065371E-2</v>
      </c>
    </row>
    <row r="8" spans="1:6" ht="28.8" x14ac:dyDescent="0.3">
      <c r="A8" s="263" t="s">
        <v>56</v>
      </c>
      <c r="B8" s="263" t="s">
        <v>57</v>
      </c>
      <c r="C8" s="262">
        <v>337</v>
      </c>
      <c r="D8" s="262">
        <v>24</v>
      </c>
      <c r="E8" s="287">
        <v>0.72997032640949555</v>
      </c>
      <c r="F8" s="287">
        <v>1.698082957754872E-2</v>
      </c>
    </row>
    <row r="10" spans="1:6" x14ac:dyDescent="0.3">
      <c r="A10" s="284" t="s">
        <v>58</v>
      </c>
      <c r="B10" s="302" t="s">
        <v>59</v>
      </c>
      <c r="C10" s="291"/>
      <c r="D10" s="291"/>
      <c r="E10" s="291"/>
      <c r="F10" s="291"/>
    </row>
  </sheetData>
  <mergeCells count="3">
    <mergeCell ref="A2:F2"/>
    <mergeCell ref="B10:F10"/>
    <mergeCell ref="A1:F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338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3" width="12" customWidth="1"/>
    <col min="4" max="11" width="10" customWidth="1"/>
    <col min="12" max="17" width="6" customWidth="1"/>
  </cols>
  <sheetData>
    <row r="1" spans="1:17" ht="28.8" x14ac:dyDescent="0.3">
      <c r="A1" s="261" t="s">
        <v>60</v>
      </c>
      <c r="B1" s="261" t="s">
        <v>61</v>
      </c>
      <c r="C1" s="261" t="s">
        <v>62</v>
      </c>
      <c r="D1" s="261" t="s">
        <v>63</v>
      </c>
      <c r="E1" s="261" t="s">
        <v>64</v>
      </c>
      <c r="F1" s="261" t="s">
        <v>65</v>
      </c>
      <c r="G1" s="261" t="s">
        <v>66</v>
      </c>
      <c r="H1" s="261" t="s">
        <v>67</v>
      </c>
      <c r="I1" s="261" t="s">
        <v>68</v>
      </c>
      <c r="J1" s="261" t="s">
        <v>69</v>
      </c>
      <c r="K1" s="261" t="s">
        <v>70</v>
      </c>
      <c r="L1" s="261" t="s">
        <v>71</v>
      </c>
      <c r="M1" s="261" t="s">
        <v>72</v>
      </c>
      <c r="N1" s="261" t="s">
        <v>73</v>
      </c>
      <c r="O1" s="261" t="s">
        <v>74</v>
      </c>
      <c r="P1" s="261" t="s">
        <v>75</v>
      </c>
      <c r="Q1" s="261" t="s">
        <v>76</v>
      </c>
    </row>
    <row r="2" spans="1:17" x14ac:dyDescent="0.3">
      <c r="A2" s="262" t="s">
        <v>77</v>
      </c>
      <c r="B2" s="262" t="s">
        <v>78</v>
      </c>
      <c r="C2" s="262" t="s">
        <v>15</v>
      </c>
      <c r="D2" s="262"/>
      <c r="E2" s="262">
        <v>13</v>
      </c>
      <c r="F2" s="262">
        <v>3.9260814639475008</v>
      </c>
      <c r="G2" s="262">
        <v>53.694611154150209</v>
      </c>
      <c r="H2" s="262">
        <v>0.84604227829741596</v>
      </c>
      <c r="I2" s="262">
        <v>1.3390674553919979</v>
      </c>
      <c r="J2" s="262">
        <v>-6.209147485307791</v>
      </c>
      <c r="K2" s="262">
        <v>1.916374643324724</v>
      </c>
      <c r="L2" s="262">
        <v>1</v>
      </c>
      <c r="M2" s="262">
        <v>1</v>
      </c>
      <c r="N2" s="262">
        <v>1</v>
      </c>
      <c r="O2" s="262">
        <v>0</v>
      </c>
      <c r="P2" s="262">
        <v>1</v>
      </c>
      <c r="Q2" s="262">
        <v>1</v>
      </c>
    </row>
    <row r="3" spans="1:17" x14ac:dyDescent="0.3">
      <c r="A3" s="262" t="s">
        <v>77</v>
      </c>
      <c r="B3" s="262" t="s">
        <v>79</v>
      </c>
      <c r="C3" s="262" t="s">
        <v>15</v>
      </c>
      <c r="D3" s="262"/>
      <c r="E3" s="262">
        <v>13</v>
      </c>
      <c r="F3" s="262">
        <v>3.6949936224489792</v>
      </c>
      <c r="G3" s="262">
        <v>59.756097560975597</v>
      </c>
      <c r="H3" s="262">
        <v>1.9691188236556949</v>
      </c>
      <c r="I3" s="262">
        <v>1.034228653160012</v>
      </c>
      <c r="J3" s="262">
        <v>-5.0847457627118651</v>
      </c>
      <c r="K3" s="262">
        <v>0.78125</v>
      </c>
      <c r="L3" s="262">
        <v>1</v>
      </c>
      <c r="M3" s="262">
        <v>1</v>
      </c>
      <c r="N3" s="262">
        <v>1</v>
      </c>
      <c r="O3" s="262">
        <v>0</v>
      </c>
      <c r="P3" s="262">
        <v>1</v>
      </c>
      <c r="Q3" s="262">
        <v>1</v>
      </c>
    </row>
    <row r="4" spans="1:17" x14ac:dyDescent="0.3">
      <c r="A4" s="262" t="s">
        <v>77</v>
      </c>
      <c r="B4" s="262" t="s">
        <v>80</v>
      </c>
      <c r="C4" s="262" t="s">
        <v>15</v>
      </c>
      <c r="D4" s="262"/>
      <c r="E4" s="262">
        <v>13</v>
      </c>
      <c r="F4" s="262">
        <v>2.7210892077051829</v>
      </c>
      <c r="G4" s="262">
        <v>56.249916181013248</v>
      </c>
      <c r="H4" s="262">
        <v>6.8282791619170002E-3</v>
      </c>
      <c r="I4" s="262">
        <v>0.78726573839665626</v>
      </c>
      <c r="J4" s="262">
        <v>-0.47393322087358158</v>
      </c>
      <c r="K4" s="262">
        <v>0</v>
      </c>
      <c r="L4" s="262">
        <v>1</v>
      </c>
      <c r="M4" s="262">
        <v>1</v>
      </c>
      <c r="N4" s="262">
        <v>1</v>
      </c>
      <c r="O4" s="262">
        <v>1</v>
      </c>
      <c r="P4" s="262">
        <v>1</v>
      </c>
      <c r="Q4" s="262">
        <v>0</v>
      </c>
    </row>
    <row r="5" spans="1:17" x14ac:dyDescent="0.3">
      <c r="A5" s="262" t="s">
        <v>77</v>
      </c>
      <c r="B5" s="262" t="s">
        <v>81</v>
      </c>
      <c r="C5" s="262" t="s">
        <v>15</v>
      </c>
      <c r="D5" s="262"/>
      <c r="E5" s="262">
        <v>11</v>
      </c>
      <c r="F5" s="262">
        <v>3.1746006216201339</v>
      </c>
      <c r="G5" s="262">
        <v>37.14283184128675</v>
      </c>
      <c r="H5" s="262">
        <v>8.6243549196977007E-3</v>
      </c>
      <c r="I5" s="262">
        <v>0.80815770884698179</v>
      </c>
      <c r="J5" s="262">
        <v>-1.8181801292662221</v>
      </c>
      <c r="K5" s="262">
        <v>4.4973565497526282</v>
      </c>
      <c r="L5" s="262">
        <v>1</v>
      </c>
      <c r="M5" s="262">
        <v>1</v>
      </c>
      <c r="N5" s="262">
        <v>1</v>
      </c>
      <c r="O5" s="262">
        <v>0</v>
      </c>
      <c r="P5" s="262">
        <v>1</v>
      </c>
      <c r="Q5" s="262">
        <v>0</v>
      </c>
    </row>
    <row r="6" spans="1:17" x14ac:dyDescent="0.3">
      <c r="A6" s="262" t="s">
        <v>77</v>
      </c>
      <c r="B6" s="262" t="s">
        <v>82</v>
      </c>
      <c r="C6" s="262" t="s">
        <v>15</v>
      </c>
      <c r="D6" s="262"/>
      <c r="E6" s="262">
        <v>11</v>
      </c>
      <c r="F6" s="262">
        <v>3.3522042371329039</v>
      </c>
      <c r="G6" s="262">
        <v>53.818137428977273</v>
      </c>
      <c r="H6" s="262">
        <v>0.79559174859549131</v>
      </c>
      <c r="I6" s="262">
        <v>0.60108902849972468</v>
      </c>
      <c r="J6" s="262">
        <v>-1.00478760933762</v>
      </c>
      <c r="K6" s="262">
        <v>2.1749638147652282</v>
      </c>
      <c r="L6" s="262">
        <v>1</v>
      </c>
      <c r="M6" s="262">
        <v>1</v>
      </c>
      <c r="N6" s="262">
        <v>1</v>
      </c>
      <c r="O6" s="262">
        <v>0</v>
      </c>
      <c r="P6" s="262">
        <v>1</v>
      </c>
      <c r="Q6" s="262">
        <v>0</v>
      </c>
    </row>
    <row r="7" spans="1:17" x14ac:dyDescent="0.3">
      <c r="A7" s="262" t="s">
        <v>77</v>
      </c>
      <c r="B7" s="262" t="s">
        <v>83</v>
      </c>
      <c r="C7" s="262" t="s">
        <v>15</v>
      </c>
      <c r="D7" s="262"/>
      <c r="E7" s="262">
        <v>11</v>
      </c>
      <c r="F7" s="262">
        <v>2.6759278139814722</v>
      </c>
      <c r="G7" s="262">
        <v>59.055107117166131</v>
      </c>
      <c r="H7" s="262">
        <v>1.620247744597453</v>
      </c>
      <c r="I7" s="262">
        <v>0.37669785161885788</v>
      </c>
      <c r="J7" s="262">
        <v>-1.581358617084283</v>
      </c>
      <c r="K7" s="262">
        <v>1.0570828897363569</v>
      </c>
      <c r="L7" s="262">
        <v>1</v>
      </c>
      <c r="M7" s="262">
        <v>1</v>
      </c>
      <c r="N7" s="262">
        <v>1</v>
      </c>
      <c r="O7" s="262">
        <v>0</v>
      </c>
      <c r="P7" s="262">
        <v>1</v>
      </c>
      <c r="Q7" s="262">
        <v>0</v>
      </c>
    </row>
    <row r="8" spans="1:17" x14ac:dyDescent="0.3">
      <c r="A8" s="262" t="s">
        <v>77</v>
      </c>
      <c r="B8" s="262" t="s">
        <v>84</v>
      </c>
      <c r="C8" s="262" t="s">
        <v>15</v>
      </c>
      <c r="D8" s="262"/>
      <c r="E8" s="262">
        <v>11</v>
      </c>
      <c r="F8" s="262">
        <v>3.5635959384050082</v>
      </c>
      <c r="G8" s="262">
        <v>34.010151547058008</v>
      </c>
      <c r="H8" s="262">
        <v>7.2335885634296798E-2</v>
      </c>
      <c r="I8" s="262">
        <v>0.3364365263634671</v>
      </c>
      <c r="J8" s="262">
        <v>-0.3278659477803359</v>
      </c>
      <c r="K8" s="262">
        <v>0.32894444460129879</v>
      </c>
      <c r="L8" s="262">
        <v>1</v>
      </c>
      <c r="M8" s="262">
        <v>1</v>
      </c>
      <c r="N8" s="262">
        <v>1</v>
      </c>
      <c r="O8" s="262">
        <v>0</v>
      </c>
      <c r="P8" s="262">
        <v>1</v>
      </c>
      <c r="Q8" s="262">
        <v>0</v>
      </c>
    </row>
    <row r="9" spans="1:17" x14ac:dyDescent="0.3">
      <c r="A9" s="262" t="s">
        <v>77</v>
      </c>
      <c r="B9" s="262" t="s">
        <v>85</v>
      </c>
      <c r="C9" s="262" t="s">
        <v>15</v>
      </c>
      <c r="D9" s="262"/>
      <c r="E9" s="262">
        <v>10</v>
      </c>
      <c r="F9" s="262">
        <v>3.1698446754805039</v>
      </c>
      <c r="G9" s="262">
        <v>31.08109327195449</v>
      </c>
      <c r="H9" s="262">
        <v>9.7322489120477002E-3</v>
      </c>
      <c r="I9" s="262">
        <v>1.2172195560919059</v>
      </c>
      <c r="J9" s="262">
        <v>-2.3426039414256858</v>
      </c>
      <c r="K9" s="262">
        <v>-0.44977825285151479</v>
      </c>
      <c r="L9" s="262">
        <v>0</v>
      </c>
      <c r="M9" s="262">
        <v>1</v>
      </c>
      <c r="N9" s="262">
        <v>1</v>
      </c>
      <c r="O9" s="262">
        <v>0</v>
      </c>
      <c r="P9" s="262">
        <v>1</v>
      </c>
      <c r="Q9" s="262">
        <v>1</v>
      </c>
    </row>
    <row r="10" spans="1:17" x14ac:dyDescent="0.3">
      <c r="A10" s="262" t="s">
        <v>77</v>
      </c>
      <c r="B10" s="262" t="s">
        <v>86</v>
      </c>
      <c r="C10" s="262" t="s">
        <v>15</v>
      </c>
      <c r="D10" s="262"/>
      <c r="E10" s="262">
        <v>10</v>
      </c>
      <c r="F10" s="262">
        <v>3.005542176118897</v>
      </c>
      <c r="G10" s="262">
        <v>32.903236524122107</v>
      </c>
      <c r="H10" s="262">
        <v>4.8903079804759601E-2</v>
      </c>
      <c r="I10" s="262">
        <v>0.64439330295701625</v>
      </c>
      <c r="J10" s="262">
        <v>-0.39293004464969361</v>
      </c>
      <c r="K10" s="262">
        <v>0.13148917842995611</v>
      </c>
      <c r="L10" s="262">
        <v>0</v>
      </c>
      <c r="M10" s="262">
        <v>1</v>
      </c>
      <c r="N10" s="262">
        <v>1</v>
      </c>
      <c r="O10" s="262">
        <v>1</v>
      </c>
      <c r="P10" s="262">
        <v>1</v>
      </c>
      <c r="Q10" s="262">
        <v>0</v>
      </c>
    </row>
    <row r="11" spans="1:17" x14ac:dyDescent="0.3">
      <c r="A11" s="262" t="s">
        <v>77</v>
      </c>
      <c r="B11" s="262" t="s">
        <v>87</v>
      </c>
      <c r="C11" s="262" t="s">
        <v>15</v>
      </c>
      <c r="D11" s="262"/>
      <c r="E11" s="262">
        <v>9</v>
      </c>
      <c r="F11" s="262">
        <v>2.4566182405165451</v>
      </c>
      <c r="G11" s="262">
        <v>50.920245398772998</v>
      </c>
      <c r="H11" s="262">
        <v>0.8276618300356553</v>
      </c>
      <c r="I11" s="262">
        <v>0.66403253890862968</v>
      </c>
      <c r="J11" s="262">
        <v>-1.0482180293501051</v>
      </c>
      <c r="K11" s="262">
        <v>0.91807909604519777</v>
      </c>
      <c r="L11" s="262">
        <v>1</v>
      </c>
      <c r="M11" s="262">
        <v>1</v>
      </c>
      <c r="N11" s="262">
        <v>1</v>
      </c>
      <c r="O11" s="262">
        <v>0</v>
      </c>
      <c r="P11" s="262">
        <v>0</v>
      </c>
      <c r="Q11" s="262">
        <v>0</v>
      </c>
    </row>
    <row r="12" spans="1:17" x14ac:dyDescent="0.3">
      <c r="A12" s="262" t="s">
        <v>77</v>
      </c>
      <c r="B12" s="262" t="s">
        <v>88</v>
      </c>
      <c r="C12" s="262" t="s">
        <v>5</v>
      </c>
      <c r="D12" s="262" t="s">
        <v>10</v>
      </c>
      <c r="E12" s="262">
        <v>13</v>
      </c>
      <c r="F12" s="262">
        <v>3.7133378143395039</v>
      </c>
      <c r="G12" s="262">
        <v>34.090926331919803</v>
      </c>
      <c r="H12" s="262">
        <v>3.5353382637040001E-4</v>
      </c>
      <c r="I12" s="262">
        <v>1.7500027135626139</v>
      </c>
      <c r="J12" s="262">
        <v>-6.2111815498969731</v>
      </c>
      <c r="K12" s="262">
        <v>0</v>
      </c>
      <c r="L12" s="262">
        <v>1</v>
      </c>
      <c r="M12" s="262">
        <v>1</v>
      </c>
      <c r="N12" s="262">
        <v>1</v>
      </c>
      <c r="O12" s="262">
        <v>0</v>
      </c>
      <c r="P12" s="262">
        <v>1</v>
      </c>
      <c r="Q12" s="262">
        <v>1</v>
      </c>
    </row>
    <row r="13" spans="1:17" x14ac:dyDescent="0.3">
      <c r="A13" s="262" t="s">
        <v>77</v>
      </c>
      <c r="B13" s="262" t="s">
        <v>89</v>
      </c>
      <c r="C13" s="262" t="s">
        <v>5</v>
      </c>
      <c r="D13" s="262" t="s">
        <v>10</v>
      </c>
      <c r="E13" s="262">
        <v>13</v>
      </c>
      <c r="F13" s="262">
        <v>3.0922548137624082</v>
      </c>
      <c r="G13" s="262">
        <v>49.375006980371417</v>
      </c>
      <c r="H13" s="262">
        <v>1.594879136416443</v>
      </c>
      <c r="I13" s="262">
        <v>1.1345401932863191</v>
      </c>
      <c r="J13" s="262">
        <v>-6.7556296802672664</v>
      </c>
      <c r="K13" s="262">
        <v>1.1627878655024171</v>
      </c>
      <c r="L13" s="262">
        <v>1</v>
      </c>
      <c r="M13" s="262">
        <v>1</v>
      </c>
      <c r="N13" s="262">
        <v>1</v>
      </c>
      <c r="O13" s="262">
        <v>0</v>
      </c>
      <c r="P13" s="262">
        <v>1</v>
      </c>
      <c r="Q13" s="262">
        <v>1</v>
      </c>
    </row>
    <row r="14" spans="1:17" x14ac:dyDescent="0.3">
      <c r="A14" s="262" t="s">
        <v>77</v>
      </c>
      <c r="B14" s="262" t="s">
        <v>90</v>
      </c>
      <c r="C14" s="262" t="s">
        <v>5</v>
      </c>
      <c r="D14" s="262"/>
      <c r="E14" s="262">
        <v>11</v>
      </c>
      <c r="F14" s="262">
        <v>6.3121689690483942</v>
      </c>
      <c r="G14" s="262">
        <v>43.269224420808001</v>
      </c>
      <c r="H14" s="262">
        <v>0.56680291845653374</v>
      </c>
      <c r="I14" s="262">
        <v>1.336299029772966</v>
      </c>
      <c r="J14" s="262">
        <v>-8.8453773295072171</v>
      </c>
      <c r="K14" s="262">
        <v>10.00000282570168</v>
      </c>
      <c r="L14" s="262">
        <v>1</v>
      </c>
      <c r="M14" s="262">
        <v>1</v>
      </c>
      <c r="N14" s="262">
        <v>1</v>
      </c>
      <c r="O14" s="262">
        <v>0</v>
      </c>
      <c r="P14" s="262">
        <v>1</v>
      </c>
      <c r="Q14" s="262">
        <v>1</v>
      </c>
    </row>
    <row r="15" spans="1:17" x14ac:dyDescent="0.3">
      <c r="A15" s="262" t="s">
        <v>91</v>
      </c>
      <c r="B15" s="262" t="s">
        <v>92</v>
      </c>
      <c r="C15" s="262" t="s">
        <v>15</v>
      </c>
      <c r="D15" s="262"/>
      <c r="E15" s="262">
        <v>13</v>
      </c>
      <c r="F15" s="262">
        <v>3.957889383059535</v>
      </c>
      <c r="G15" s="262">
        <v>58.510655027106161</v>
      </c>
      <c r="H15" s="262">
        <v>1.0364666705580099E-2</v>
      </c>
      <c r="I15" s="262">
        <v>1.7481473114970929</v>
      </c>
      <c r="J15" s="262">
        <v>-0.9242091554147196</v>
      </c>
      <c r="K15" s="262">
        <v>-3.358214565150766</v>
      </c>
      <c r="L15" s="262">
        <v>1</v>
      </c>
      <c r="M15" s="262">
        <v>1</v>
      </c>
      <c r="N15" s="262">
        <v>1</v>
      </c>
      <c r="O15" s="262">
        <v>0</v>
      </c>
      <c r="P15" s="262">
        <v>1</v>
      </c>
      <c r="Q15" s="262">
        <v>1</v>
      </c>
    </row>
    <row r="16" spans="1:17" x14ac:dyDescent="0.3">
      <c r="A16" s="262" t="s">
        <v>93</v>
      </c>
      <c r="B16" s="262" t="s">
        <v>94</v>
      </c>
      <c r="C16" s="262" t="s">
        <v>5</v>
      </c>
      <c r="D16" s="262"/>
      <c r="E16" s="262">
        <v>11</v>
      </c>
      <c r="F16" s="262">
        <v>5.4081644353876381</v>
      </c>
      <c r="G16" s="262">
        <v>36.655921733712113</v>
      </c>
      <c r="H16" s="262">
        <v>8.15379702536871E-2</v>
      </c>
      <c r="I16" s="262">
        <v>1.4256939401526409</v>
      </c>
      <c r="J16" s="262">
        <v>-7.3869911668936421</v>
      </c>
      <c r="K16" s="262">
        <v>-0.53571521830400826</v>
      </c>
      <c r="L16" s="262">
        <v>1</v>
      </c>
      <c r="M16" s="262">
        <v>1</v>
      </c>
      <c r="N16" s="262">
        <v>1</v>
      </c>
      <c r="O16" s="262">
        <v>0</v>
      </c>
      <c r="P16" s="262">
        <v>1</v>
      </c>
      <c r="Q16" s="262">
        <v>1</v>
      </c>
    </row>
    <row r="17" spans="1:17" x14ac:dyDescent="0.3">
      <c r="A17" s="262" t="s">
        <v>93</v>
      </c>
      <c r="B17" s="262" t="s">
        <v>95</v>
      </c>
      <c r="C17" s="262" t="s">
        <v>5</v>
      </c>
      <c r="D17" s="262"/>
      <c r="E17" s="262">
        <v>11</v>
      </c>
      <c r="F17" s="262">
        <v>9.7426949509108631</v>
      </c>
      <c r="G17" s="262">
        <v>47.376788746095457</v>
      </c>
      <c r="H17" s="262">
        <v>0.2490407341805109</v>
      </c>
      <c r="I17" s="262">
        <v>1.416448832462565</v>
      </c>
      <c r="J17" s="262">
        <v>-1.7209629918104761</v>
      </c>
      <c r="K17" s="262">
        <v>9.9437159183692945</v>
      </c>
      <c r="L17" s="262">
        <v>1</v>
      </c>
      <c r="M17" s="262">
        <v>1</v>
      </c>
      <c r="N17" s="262">
        <v>1</v>
      </c>
      <c r="O17" s="262">
        <v>0</v>
      </c>
      <c r="P17" s="262">
        <v>1</v>
      </c>
      <c r="Q17" s="262">
        <v>1</v>
      </c>
    </row>
    <row r="18" spans="1:17" x14ac:dyDescent="0.3">
      <c r="A18" s="262" t="s">
        <v>96</v>
      </c>
      <c r="B18" s="262" t="s">
        <v>97</v>
      </c>
      <c r="C18" s="262" t="s">
        <v>15</v>
      </c>
      <c r="D18" s="262"/>
      <c r="E18" s="262">
        <v>13</v>
      </c>
      <c r="F18" s="262">
        <v>2.675699709435249</v>
      </c>
      <c r="G18" s="262">
        <v>57.57578822645435</v>
      </c>
      <c r="H18" s="262">
        <v>0.1912647510253023</v>
      </c>
      <c r="I18" s="262">
        <v>1.4224035787011171</v>
      </c>
      <c r="J18" s="262">
        <v>-0.37373036057138581</v>
      </c>
      <c r="K18" s="262">
        <v>0.8038564831557401</v>
      </c>
      <c r="L18" s="262">
        <v>1</v>
      </c>
      <c r="M18" s="262">
        <v>1</v>
      </c>
      <c r="N18" s="262">
        <v>1</v>
      </c>
      <c r="O18" s="262">
        <v>1</v>
      </c>
      <c r="P18" s="262">
        <v>0</v>
      </c>
      <c r="Q18" s="262">
        <v>1</v>
      </c>
    </row>
    <row r="19" spans="1:17" x14ac:dyDescent="0.3">
      <c r="A19" s="262" t="s">
        <v>96</v>
      </c>
      <c r="B19" s="262" t="s">
        <v>98</v>
      </c>
      <c r="C19" s="262" t="s">
        <v>15</v>
      </c>
      <c r="D19" s="262"/>
      <c r="E19" s="262">
        <v>13</v>
      </c>
      <c r="F19" s="262">
        <v>3.8726343918827788</v>
      </c>
      <c r="G19" s="262">
        <v>59.090899238902971</v>
      </c>
      <c r="H19" s="262">
        <v>1.3288603848424001E-2</v>
      </c>
      <c r="I19" s="262">
        <v>1.0952514701720171</v>
      </c>
      <c r="J19" s="262">
        <v>-1.1904750923180181</v>
      </c>
      <c r="K19" s="262">
        <v>1.807234409776483</v>
      </c>
      <c r="L19" s="262">
        <v>1</v>
      </c>
      <c r="M19" s="262">
        <v>1</v>
      </c>
      <c r="N19" s="262">
        <v>1</v>
      </c>
      <c r="O19" s="262">
        <v>0</v>
      </c>
      <c r="P19" s="262">
        <v>1</v>
      </c>
      <c r="Q19" s="262">
        <v>1</v>
      </c>
    </row>
    <row r="20" spans="1:17" x14ac:dyDescent="0.3">
      <c r="A20" s="262" t="s">
        <v>96</v>
      </c>
      <c r="B20" s="262" t="s">
        <v>99</v>
      </c>
      <c r="C20" s="262" t="s">
        <v>15</v>
      </c>
      <c r="D20" s="262"/>
      <c r="E20" s="262">
        <v>11</v>
      </c>
      <c r="F20" s="262">
        <v>3.4904972646716081</v>
      </c>
      <c r="G20" s="262">
        <v>51.428558453413018</v>
      </c>
      <c r="H20" s="262">
        <v>0.20872499463523719</v>
      </c>
      <c r="I20" s="262">
        <v>0.94775980626533618</v>
      </c>
      <c r="J20" s="262">
        <v>-0.57770297258806058</v>
      </c>
      <c r="K20" s="262">
        <v>2.091810746674386</v>
      </c>
      <c r="L20" s="262">
        <v>1</v>
      </c>
      <c r="M20" s="262">
        <v>1</v>
      </c>
      <c r="N20" s="262">
        <v>1</v>
      </c>
      <c r="O20" s="262">
        <v>1</v>
      </c>
      <c r="P20" s="262">
        <v>0</v>
      </c>
      <c r="Q20" s="262">
        <v>0</v>
      </c>
    </row>
    <row r="21" spans="1:17" x14ac:dyDescent="0.3">
      <c r="A21" s="262" t="s">
        <v>96</v>
      </c>
      <c r="B21" s="262" t="s">
        <v>100</v>
      </c>
      <c r="C21" s="262" t="s">
        <v>15</v>
      </c>
      <c r="D21" s="262"/>
      <c r="E21" s="262">
        <v>11</v>
      </c>
      <c r="F21" s="262">
        <v>2.4775963204761919</v>
      </c>
      <c r="G21" s="262">
        <v>37.037059930434808</v>
      </c>
      <c r="H21" s="262">
        <v>4.6004846018742E-3</v>
      </c>
      <c r="I21" s="262">
        <v>0.8566963284401401</v>
      </c>
      <c r="J21" s="262">
        <v>-0.36764670434089231</v>
      </c>
      <c r="K21" s="262">
        <v>1.1070099987999891</v>
      </c>
      <c r="L21" s="262">
        <v>1</v>
      </c>
      <c r="M21" s="262">
        <v>1</v>
      </c>
      <c r="N21" s="262">
        <v>1</v>
      </c>
      <c r="O21" s="262">
        <v>1</v>
      </c>
      <c r="P21" s="262">
        <v>0</v>
      </c>
      <c r="Q21" s="262">
        <v>0</v>
      </c>
    </row>
    <row r="22" spans="1:17" x14ac:dyDescent="0.3">
      <c r="A22" s="262" t="s">
        <v>96</v>
      </c>
      <c r="B22" s="262" t="s">
        <v>101</v>
      </c>
      <c r="C22" s="262" t="s">
        <v>15</v>
      </c>
      <c r="D22" s="262"/>
      <c r="E22" s="262">
        <v>11</v>
      </c>
      <c r="F22" s="262">
        <v>3.6041958918855208</v>
      </c>
      <c r="G22" s="262">
        <v>50.000037252910758</v>
      </c>
      <c r="H22" s="262">
        <v>4.1186739241083998E-3</v>
      </c>
      <c r="I22" s="262">
        <v>0.82128456054974486</v>
      </c>
      <c r="J22" s="262">
        <v>-0.90909002241026238</v>
      </c>
      <c r="K22" s="262">
        <v>-0.917430289635912</v>
      </c>
      <c r="L22" s="262">
        <v>1</v>
      </c>
      <c r="M22" s="262">
        <v>1</v>
      </c>
      <c r="N22" s="262">
        <v>1</v>
      </c>
      <c r="O22" s="262">
        <v>1</v>
      </c>
      <c r="P22" s="262">
        <v>0</v>
      </c>
      <c r="Q22" s="262">
        <v>0</v>
      </c>
    </row>
    <row r="23" spans="1:17" x14ac:dyDescent="0.3">
      <c r="A23" s="262" t="s">
        <v>96</v>
      </c>
      <c r="B23" s="262" t="s">
        <v>102</v>
      </c>
      <c r="C23" s="262" t="s">
        <v>15</v>
      </c>
      <c r="D23" s="262"/>
      <c r="E23" s="262">
        <v>11</v>
      </c>
      <c r="F23" s="262">
        <v>3.203327150019982</v>
      </c>
      <c r="G23" s="262">
        <v>50.99998035212694</v>
      </c>
      <c r="H23" s="262">
        <v>0.29798634167086119</v>
      </c>
      <c r="I23" s="262">
        <v>0.80993426383846978</v>
      </c>
      <c r="J23" s="262">
        <v>-0.15711467549402269</v>
      </c>
      <c r="K23" s="262">
        <v>1.0228118219973721</v>
      </c>
      <c r="L23" s="262">
        <v>1</v>
      </c>
      <c r="M23" s="262">
        <v>1</v>
      </c>
      <c r="N23" s="262">
        <v>1</v>
      </c>
      <c r="O23" s="262">
        <v>1</v>
      </c>
      <c r="P23" s="262">
        <v>0</v>
      </c>
      <c r="Q23" s="262">
        <v>0</v>
      </c>
    </row>
    <row r="24" spans="1:17" x14ac:dyDescent="0.3">
      <c r="A24" s="262" t="s">
        <v>96</v>
      </c>
      <c r="B24" s="262" t="s">
        <v>103</v>
      </c>
      <c r="C24" s="262" t="s">
        <v>15</v>
      </c>
      <c r="D24" s="262"/>
      <c r="E24" s="262">
        <v>11</v>
      </c>
      <c r="F24" s="262">
        <v>3.2146715853230319</v>
      </c>
      <c r="G24" s="262">
        <v>49.184815093257647</v>
      </c>
      <c r="H24" s="262">
        <v>8.8696082900756895E-2</v>
      </c>
      <c r="I24" s="262">
        <v>0.78350429186502579</v>
      </c>
      <c r="J24" s="262">
        <v>-0.22762280691091141</v>
      </c>
      <c r="K24" s="262">
        <v>1.292776283083616</v>
      </c>
      <c r="L24" s="262">
        <v>1</v>
      </c>
      <c r="M24" s="262">
        <v>1</v>
      </c>
      <c r="N24" s="262">
        <v>1</v>
      </c>
      <c r="O24" s="262">
        <v>1</v>
      </c>
      <c r="P24" s="262">
        <v>0</v>
      </c>
      <c r="Q24" s="262">
        <v>0</v>
      </c>
    </row>
    <row r="25" spans="1:17" x14ac:dyDescent="0.3">
      <c r="A25" s="262" t="s">
        <v>96</v>
      </c>
      <c r="B25" s="262" t="s">
        <v>104</v>
      </c>
      <c r="C25" s="262" t="s">
        <v>15</v>
      </c>
      <c r="D25" s="262"/>
      <c r="E25" s="262">
        <v>11</v>
      </c>
      <c r="F25" s="262">
        <v>2.5664647483715881</v>
      </c>
      <c r="G25" s="262">
        <v>45.985322600944713</v>
      </c>
      <c r="H25" s="262">
        <v>0.54976067223201008</v>
      </c>
      <c r="I25" s="262">
        <v>0.77365923682056847</v>
      </c>
      <c r="J25" s="262">
        <v>-0.27948575576213341</v>
      </c>
      <c r="K25" s="262">
        <v>2.242152543077427</v>
      </c>
      <c r="L25" s="262">
        <v>1</v>
      </c>
      <c r="M25" s="262">
        <v>1</v>
      </c>
      <c r="N25" s="262">
        <v>1</v>
      </c>
      <c r="O25" s="262">
        <v>1</v>
      </c>
      <c r="P25" s="262">
        <v>0</v>
      </c>
      <c r="Q25" s="262">
        <v>0</v>
      </c>
    </row>
    <row r="26" spans="1:17" x14ac:dyDescent="0.3">
      <c r="A26" s="262" t="s">
        <v>96</v>
      </c>
      <c r="B26" s="262" t="s">
        <v>105</v>
      </c>
      <c r="C26" s="262" t="s">
        <v>15</v>
      </c>
      <c r="D26" s="262"/>
      <c r="E26" s="262">
        <v>11</v>
      </c>
      <c r="F26" s="262">
        <v>3.8659992140222492</v>
      </c>
      <c r="G26" s="262">
        <v>37.938791138413478</v>
      </c>
      <c r="H26" s="262">
        <v>0.27074303015079021</v>
      </c>
      <c r="I26" s="262">
        <v>0.76456237883420652</v>
      </c>
      <c r="J26" s="262">
        <v>-0.72202166064981954</v>
      </c>
      <c r="K26" s="262">
        <v>2.2545498934659092</v>
      </c>
      <c r="L26" s="262">
        <v>1</v>
      </c>
      <c r="M26" s="262">
        <v>1</v>
      </c>
      <c r="N26" s="262">
        <v>1</v>
      </c>
      <c r="O26" s="262">
        <v>1</v>
      </c>
      <c r="P26" s="262">
        <v>0</v>
      </c>
      <c r="Q26" s="262">
        <v>0</v>
      </c>
    </row>
    <row r="27" spans="1:17" x14ac:dyDescent="0.3">
      <c r="A27" s="262" t="s">
        <v>96</v>
      </c>
      <c r="B27" s="262" t="s">
        <v>84</v>
      </c>
      <c r="C27" s="262" t="s">
        <v>15</v>
      </c>
      <c r="D27" s="262"/>
      <c r="E27" s="262">
        <v>11</v>
      </c>
      <c r="F27" s="262">
        <v>1.9704435956414801</v>
      </c>
      <c r="G27" s="262">
        <v>26.388904525914452</v>
      </c>
      <c r="H27" s="262">
        <v>7.2552263567573997E-3</v>
      </c>
      <c r="I27" s="262">
        <v>0.74774530104008397</v>
      </c>
      <c r="J27" s="262">
        <v>-0.49019562011037371</v>
      </c>
      <c r="K27" s="262">
        <v>0.61576590442797341</v>
      </c>
      <c r="L27" s="262">
        <v>1</v>
      </c>
      <c r="M27" s="262">
        <v>1</v>
      </c>
      <c r="N27" s="262">
        <v>1</v>
      </c>
      <c r="O27" s="262">
        <v>1</v>
      </c>
      <c r="P27" s="262">
        <v>0</v>
      </c>
      <c r="Q27" s="262">
        <v>0</v>
      </c>
    </row>
    <row r="28" spans="1:17" x14ac:dyDescent="0.3">
      <c r="A28" s="262" t="s">
        <v>96</v>
      </c>
      <c r="B28" s="262" t="s">
        <v>106</v>
      </c>
      <c r="C28" s="262" t="s">
        <v>15</v>
      </c>
      <c r="D28" s="262"/>
      <c r="E28" s="262">
        <v>11</v>
      </c>
      <c r="F28" s="262">
        <v>3.339947157108897</v>
      </c>
      <c r="G28" s="262">
        <v>34.259251083038549</v>
      </c>
      <c r="H28" s="262">
        <v>2.4572858445874E-2</v>
      </c>
      <c r="I28" s="262">
        <v>0.63668621783563462</v>
      </c>
      <c r="J28" s="262">
        <v>-0.4608312348104297</v>
      </c>
      <c r="K28" s="262">
        <v>0.46296472085026058</v>
      </c>
      <c r="L28" s="262">
        <v>1</v>
      </c>
      <c r="M28" s="262">
        <v>1</v>
      </c>
      <c r="N28" s="262">
        <v>1</v>
      </c>
      <c r="O28" s="262">
        <v>1</v>
      </c>
      <c r="P28" s="262">
        <v>0</v>
      </c>
      <c r="Q28" s="262">
        <v>0</v>
      </c>
    </row>
    <row r="29" spans="1:17" x14ac:dyDescent="0.3">
      <c r="A29" s="262" t="s">
        <v>96</v>
      </c>
      <c r="B29" s="262" t="s">
        <v>107</v>
      </c>
      <c r="C29" s="262" t="s">
        <v>15</v>
      </c>
      <c r="D29" s="262"/>
      <c r="E29" s="262">
        <v>11</v>
      </c>
      <c r="F29" s="262">
        <v>3.6824455358850838</v>
      </c>
      <c r="G29" s="262">
        <v>41.711188493071319</v>
      </c>
      <c r="H29" s="262">
        <v>1.7771391336840001E-2</v>
      </c>
      <c r="I29" s="262">
        <v>0.62691836196487338</v>
      </c>
      <c r="J29" s="262">
        <v>-1.445086768931428</v>
      </c>
      <c r="K29" s="262">
        <v>-5.8641184636949298E-2</v>
      </c>
      <c r="L29" s="262">
        <v>1</v>
      </c>
      <c r="M29" s="262">
        <v>1</v>
      </c>
      <c r="N29" s="262">
        <v>1</v>
      </c>
      <c r="O29" s="262">
        <v>1</v>
      </c>
      <c r="P29" s="262">
        <v>0</v>
      </c>
      <c r="Q29" s="262">
        <v>0</v>
      </c>
    </row>
    <row r="30" spans="1:17" x14ac:dyDescent="0.3">
      <c r="A30" s="262" t="s">
        <v>96</v>
      </c>
      <c r="B30" s="262" t="s">
        <v>108</v>
      </c>
      <c r="C30" s="262" t="s">
        <v>15</v>
      </c>
      <c r="D30" s="262"/>
      <c r="E30" s="262">
        <v>11</v>
      </c>
      <c r="F30" s="262">
        <v>3.5914354257617962</v>
      </c>
      <c r="G30" s="262">
        <v>40.088070784658129</v>
      </c>
      <c r="H30" s="262">
        <v>1.042945918547963</v>
      </c>
      <c r="I30" s="262">
        <v>0.6008200973704082</v>
      </c>
      <c r="J30" s="262">
        <v>-2.9530228651076622</v>
      </c>
      <c r="K30" s="262">
        <v>3.5500287799482759</v>
      </c>
      <c r="L30" s="262">
        <v>1</v>
      </c>
      <c r="M30" s="262">
        <v>1</v>
      </c>
      <c r="N30" s="262">
        <v>1</v>
      </c>
      <c r="O30" s="262">
        <v>0</v>
      </c>
      <c r="P30" s="262">
        <v>1</v>
      </c>
      <c r="Q30" s="262">
        <v>0</v>
      </c>
    </row>
    <row r="31" spans="1:17" x14ac:dyDescent="0.3">
      <c r="A31" s="262" t="s">
        <v>96</v>
      </c>
      <c r="B31" s="262" t="s">
        <v>109</v>
      </c>
      <c r="C31" s="262" t="s">
        <v>15</v>
      </c>
      <c r="D31" s="262"/>
      <c r="E31" s="262">
        <v>11</v>
      </c>
      <c r="F31" s="262">
        <v>2.7223374337545279</v>
      </c>
      <c r="G31" s="262">
        <v>51.764718422016642</v>
      </c>
      <c r="H31" s="262">
        <v>3.5460134326059503E-2</v>
      </c>
      <c r="I31" s="262">
        <v>0.58211049588797414</v>
      </c>
      <c r="J31" s="262">
        <v>-0.24450436451716101</v>
      </c>
      <c r="K31" s="262">
        <v>0.73529927375829496</v>
      </c>
      <c r="L31" s="262">
        <v>1</v>
      </c>
      <c r="M31" s="262">
        <v>1</v>
      </c>
      <c r="N31" s="262">
        <v>1</v>
      </c>
      <c r="O31" s="262">
        <v>1</v>
      </c>
      <c r="P31" s="262">
        <v>0</v>
      </c>
      <c r="Q31" s="262">
        <v>0</v>
      </c>
    </row>
    <row r="32" spans="1:17" x14ac:dyDescent="0.3">
      <c r="A32" s="262" t="s">
        <v>96</v>
      </c>
      <c r="B32" s="262" t="s">
        <v>110</v>
      </c>
      <c r="C32" s="262" t="s">
        <v>15</v>
      </c>
      <c r="D32" s="262"/>
      <c r="E32" s="262">
        <v>11</v>
      </c>
      <c r="F32" s="262">
        <v>3.7526367577221631</v>
      </c>
      <c r="G32" s="262">
        <v>35.195537869662019</v>
      </c>
      <c r="H32" s="262">
        <v>3.6975713529754303E-2</v>
      </c>
      <c r="I32" s="262">
        <v>0.51948822254607008</v>
      </c>
      <c r="J32" s="262">
        <v>-0.63816452445976812</v>
      </c>
      <c r="K32" s="262">
        <v>1.2202988939092729</v>
      </c>
      <c r="L32" s="262">
        <v>1</v>
      </c>
      <c r="M32" s="262">
        <v>1</v>
      </c>
      <c r="N32" s="262">
        <v>1</v>
      </c>
      <c r="O32" s="262">
        <v>1</v>
      </c>
      <c r="P32" s="262">
        <v>0</v>
      </c>
      <c r="Q32" s="262">
        <v>0</v>
      </c>
    </row>
    <row r="33" spans="1:17" x14ac:dyDescent="0.3">
      <c r="A33" s="262" t="s">
        <v>96</v>
      </c>
      <c r="B33" s="262" t="s">
        <v>111</v>
      </c>
      <c r="C33" s="262" t="s">
        <v>15</v>
      </c>
      <c r="D33" s="262"/>
      <c r="E33" s="262">
        <v>9</v>
      </c>
      <c r="F33" s="262">
        <v>3.658537395831015</v>
      </c>
      <c r="G33" s="262">
        <v>30.555535319404829</v>
      </c>
      <c r="H33" s="262">
        <v>7.0184209321002998E-3</v>
      </c>
      <c r="I33" s="262">
        <v>0.99516066704089912</v>
      </c>
      <c r="J33" s="262">
        <v>-2.0477877075451998</v>
      </c>
      <c r="K33" s="262">
        <v>4.1811891554931151</v>
      </c>
      <c r="L33" s="262">
        <v>1</v>
      </c>
      <c r="M33" s="262">
        <v>1</v>
      </c>
      <c r="N33" s="262">
        <v>1</v>
      </c>
      <c r="O33" s="262">
        <v>0</v>
      </c>
      <c r="P33" s="262">
        <v>0</v>
      </c>
      <c r="Q33" s="262">
        <v>0</v>
      </c>
    </row>
    <row r="34" spans="1:17" x14ac:dyDescent="0.3">
      <c r="A34" s="262" t="s">
        <v>96</v>
      </c>
      <c r="B34" s="262" t="s">
        <v>112</v>
      </c>
      <c r="C34" s="262" t="s">
        <v>15</v>
      </c>
      <c r="D34" s="262"/>
      <c r="E34" s="262">
        <v>9</v>
      </c>
      <c r="F34" s="262">
        <v>3.9557120124983309</v>
      </c>
      <c r="G34" s="262">
        <v>25.624999627470839</v>
      </c>
      <c r="H34" s="262">
        <v>8.4702878209923699E-2</v>
      </c>
      <c r="I34" s="262">
        <v>0.96014602945299543</v>
      </c>
      <c r="J34" s="262">
        <v>-2.2794147861869249</v>
      </c>
      <c r="K34" s="262">
        <v>3.386003089215909</v>
      </c>
      <c r="L34" s="262">
        <v>1</v>
      </c>
      <c r="M34" s="262">
        <v>1</v>
      </c>
      <c r="N34" s="262">
        <v>1</v>
      </c>
      <c r="O34" s="262">
        <v>0</v>
      </c>
      <c r="P34" s="262">
        <v>0</v>
      </c>
      <c r="Q34" s="262">
        <v>0</v>
      </c>
    </row>
    <row r="35" spans="1:17" x14ac:dyDescent="0.3">
      <c r="A35" s="262" t="s">
        <v>96</v>
      </c>
      <c r="B35" s="262" t="s">
        <v>113</v>
      </c>
      <c r="C35" s="262" t="s">
        <v>15</v>
      </c>
      <c r="D35" s="262"/>
      <c r="E35" s="262">
        <v>9</v>
      </c>
      <c r="F35" s="262">
        <v>2.5423701634430249</v>
      </c>
      <c r="G35" s="262">
        <v>35.41668115390614</v>
      </c>
      <c r="H35" s="262">
        <v>2.50064446243689E-2</v>
      </c>
      <c r="I35" s="262">
        <v>0.89956602603843772</v>
      </c>
      <c r="J35" s="262">
        <v>-9.4075529390169596E-2</v>
      </c>
      <c r="K35" s="262">
        <v>0.56497570869362157</v>
      </c>
      <c r="L35" s="262">
        <v>1</v>
      </c>
      <c r="M35" s="262">
        <v>1</v>
      </c>
      <c r="N35" s="262">
        <v>1</v>
      </c>
      <c r="O35" s="262">
        <v>0</v>
      </c>
      <c r="P35" s="262">
        <v>0</v>
      </c>
      <c r="Q35" s="262">
        <v>0</v>
      </c>
    </row>
    <row r="36" spans="1:17" x14ac:dyDescent="0.3">
      <c r="A36" s="262" t="s">
        <v>96</v>
      </c>
      <c r="B36" s="262" t="s">
        <v>114</v>
      </c>
      <c r="C36" s="262" t="s">
        <v>15</v>
      </c>
      <c r="D36" s="262"/>
      <c r="E36" s="262">
        <v>9</v>
      </c>
      <c r="F36" s="262">
        <v>3.231730480788344</v>
      </c>
      <c r="G36" s="262">
        <v>25.49021899448131</v>
      </c>
      <c r="H36" s="262">
        <v>1.0256214611363999E-3</v>
      </c>
      <c r="I36" s="262">
        <v>0.878421568185487</v>
      </c>
      <c r="J36" s="262">
        <v>-1.76767506486069</v>
      </c>
      <c r="K36" s="262">
        <v>2.0565532531785209</v>
      </c>
      <c r="L36" s="262">
        <v>1</v>
      </c>
      <c r="M36" s="262">
        <v>1</v>
      </c>
      <c r="N36" s="262">
        <v>1</v>
      </c>
      <c r="O36" s="262">
        <v>0</v>
      </c>
      <c r="P36" s="262">
        <v>0</v>
      </c>
      <c r="Q36" s="262">
        <v>0</v>
      </c>
    </row>
    <row r="37" spans="1:17" x14ac:dyDescent="0.3">
      <c r="A37" s="262" t="s">
        <v>96</v>
      </c>
      <c r="B37" s="262" t="s">
        <v>115</v>
      </c>
      <c r="C37" s="262" t="s">
        <v>15</v>
      </c>
      <c r="D37" s="262"/>
      <c r="E37" s="262">
        <v>9</v>
      </c>
      <c r="F37" s="262">
        <v>2.4737166732618818</v>
      </c>
      <c r="G37" s="262">
        <v>41.176412839816443</v>
      </c>
      <c r="H37" s="262">
        <v>1.33423545089753E-2</v>
      </c>
      <c r="I37" s="262">
        <v>0.86232785366249343</v>
      </c>
      <c r="J37" s="262">
        <v>-0.85836830821445154</v>
      </c>
      <c r="K37" s="262">
        <v>2.1645001538883601</v>
      </c>
      <c r="L37" s="262">
        <v>1</v>
      </c>
      <c r="M37" s="262">
        <v>1</v>
      </c>
      <c r="N37" s="262">
        <v>1</v>
      </c>
      <c r="O37" s="262">
        <v>0</v>
      </c>
      <c r="P37" s="262">
        <v>0</v>
      </c>
      <c r="Q37" s="262">
        <v>0</v>
      </c>
    </row>
    <row r="38" spans="1:17" x14ac:dyDescent="0.3">
      <c r="A38" s="262" t="s">
        <v>96</v>
      </c>
      <c r="B38" s="262" t="s">
        <v>116</v>
      </c>
      <c r="C38" s="262" t="s">
        <v>15</v>
      </c>
      <c r="D38" s="262"/>
      <c r="E38" s="262">
        <v>9</v>
      </c>
      <c r="F38" s="262">
        <v>3.5266922009435322</v>
      </c>
      <c r="G38" s="262">
        <v>27.814570372943439</v>
      </c>
      <c r="H38" s="262">
        <v>6.0594354834411996E-3</v>
      </c>
      <c r="I38" s="262">
        <v>0.84792465100991021</v>
      </c>
      <c r="J38" s="262">
        <v>-0.82815657318552116</v>
      </c>
      <c r="K38" s="262">
        <v>1.7745310819186331</v>
      </c>
      <c r="L38" s="262">
        <v>1</v>
      </c>
      <c r="M38" s="262">
        <v>1</v>
      </c>
      <c r="N38" s="262">
        <v>1</v>
      </c>
      <c r="O38" s="262">
        <v>0</v>
      </c>
      <c r="P38" s="262">
        <v>0</v>
      </c>
      <c r="Q38" s="262">
        <v>0</v>
      </c>
    </row>
    <row r="39" spans="1:17" x14ac:dyDescent="0.3">
      <c r="A39" s="262" t="s">
        <v>96</v>
      </c>
      <c r="B39" s="262" t="s">
        <v>117</v>
      </c>
      <c r="C39" s="262" t="s">
        <v>15</v>
      </c>
      <c r="D39" s="262"/>
      <c r="E39" s="262">
        <v>9</v>
      </c>
      <c r="F39" s="262">
        <v>3.9474799453234279</v>
      </c>
      <c r="G39" s="262">
        <v>14.60314730727753</v>
      </c>
      <c r="H39" s="262">
        <v>3.5134312913051399E-2</v>
      </c>
      <c r="I39" s="262">
        <v>0.83146705763767981</v>
      </c>
      <c r="J39" s="262">
        <v>-0.29656668208232689</v>
      </c>
      <c r="K39" s="262">
        <v>0.71386581228943002</v>
      </c>
      <c r="L39" s="262">
        <v>1</v>
      </c>
      <c r="M39" s="262">
        <v>1</v>
      </c>
      <c r="N39" s="262">
        <v>1</v>
      </c>
      <c r="O39" s="262">
        <v>0</v>
      </c>
      <c r="P39" s="262">
        <v>0</v>
      </c>
      <c r="Q39" s="262">
        <v>0</v>
      </c>
    </row>
    <row r="40" spans="1:17" x14ac:dyDescent="0.3">
      <c r="A40" s="262" t="s">
        <v>96</v>
      </c>
      <c r="B40" s="262" t="s">
        <v>118</v>
      </c>
      <c r="C40" s="262" t="s">
        <v>15</v>
      </c>
      <c r="D40" s="262"/>
      <c r="E40" s="262">
        <v>9</v>
      </c>
      <c r="F40" s="262">
        <v>2.947845957547869</v>
      </c>
      <c r="G40" s="262">
        <v>49.20636842882066</v>
      </c>
      <c r="H40" s="262">
        <v>1.6093584422687799E-2</v>
      </c>
      <c r="I40" s="262">
        <v>0.80725629421723821</v>
      </c>
      <c r="J40" s="262">
        <v>-1.7331006059468119</v>
      </c>
      <c r="K40" s="262">
        <v>1.410933379710722</v>
      </c>
      <c r="L40" s="262">
        <v>1</v>
      </c>
      <c r="M40" s="262">
        <v>1</v>
      </c>
      <c r="N40" s="262">
        <v>1</v>
      </c>
      <c r="O40" s="262">
        <v>0</v>
      </c>
      <c r="P40" s="262">
        <v>0</v>
      </c>
      <c r="Q40" s="262">
        <v>0</v>
      </c>
    </row>
    <row r="41" spans="1:17" x14ac:dyDescent="0.3">
      <c r="A41" s="262" t="s">
        <v>96</v>
      </c>
      <c r="B41" s="262" t="s">
        <v>119</v>
      </c>
      <c r="C41" s="262" t="s">
        <v>15</v>
      </c>
      <c r="D41" s="262"/>
      <c r="E41" s="262">
        <v>9</v>
      </c>
      <c r="F41" s="262">
        <v>3.6796542767450182</v>
      </c>
      <c r="G41" s="262">
        <v>36.111153423062632</v>
      </c>
      <c r="H41" s="262">
        <v>5.4665209713805002E-3</v>
      </c>
      <c r="I41" s="262">
        <v>0.76117412265566309</v>
      </c>
      <c r="J41" s="262">
        <v>-2.419352512826054</v>
      </c>
      <c r="K41" s="262">
        <v>0.27548182225875778</v>
      </c>
      <c r="L41" s="262">
        <v>1</v>
      </c>
      <c r="M41" s="262">
        <v>1</v>
      </c>
      <c r="N41" s="262">
        <v>1</v>
      </c>
      <c r="O41" s="262">
        <v>0</v>
      </c>
      <c r="P41" s="262">
        <v>0</v>
      </c>
      <c r="Q41" s="262">
        <v>0</v>
      </c>
    </row>
    <row r="42" spans="1:17" x14ac:dyDescent="0.3">
      <c r="A42" s="262" t="s">
        <v>96</v>
      </c>
      <c r="B42" s="262" t="s">
        <v>120</v>
      </c>
      <c r="C42" s="262" t="s">
        <v>15</v>
      </c>
      <c r="D42" s="262"/>
      <c r="E42" s="262">
        <v>9</v>
      </c>
      <c r="F42" s="262">
        <v>2.5112485042105761</v>
      </c>
      <c r="G42" s="262">
        <v>26.011571748114768</v>
      </c>
      <c r="H42" s="262">
        <v>0.6332636108262486</v>
      </c>
      <c r="I42" s="262">
        <v>0.72659877654169824</v>
      </c>
      <c r="J42" s="262">
        <v>-5.1599977463250901E-2</v>
      </c>
      <c r="K42" s="262">
        <v>0.46463955107289751</v>
      </c>
      <c r="L42" s="262">
        <v>1</v>
      </c>
      <c r="M42" s="262">
        <v>1</v>
      </c>
      <c r="N42" s="262">
        <v>1</v>
      </c>
      <c r="O42" s="262">
        <v>0</v>
      </c>
      <c r="P42" s="262">
        <v>0</v>
      </c>
      <c r="Q42" s="262">
        <v>0</v>
      </c>
    </row>
    <row r="43" spans="1:17" x14ac:dyDescent="0.3">
      <c r="A43" s="262" t="s">
        <v>96</v>
      </c>
      <c r="B43" s="262" t="s">
        <v>121</v>
      </c>
      <c r="C43" s="262" t="s">
        <v>15</v>
      </c>
      <c r="D43" s="262"/>
      <c r="E43" s="262">
        <v>9</v>
      </c>
      <c r="F43" s="262">
        <v>2.9316597281203252</v>
      </c>
      <c r="G43" s="262">
        <v>31.142979918844091</v>
      </c>
      <c r="H43" s="262">
        <v>1.29573918919008E-2</v>
      </c>
      <c r="I43" s="262">
        <v>0.65857089271762737</v>
      </c>
      <c r="J43" s="262">
        <v>-0.70113869216395641</v>
      </c>
      <c r="K43" s="262">
        <v>1.6769685378379759</v>
      </c>
      <c r="L43" s="262">
        <v>1</v>
      </c>
      <c r="M43" s="262">
        <v>1</v>
      </c>
      <c r="N43" s="262">
        <v>1</v>
      </c>
      <c r="O43" s="262">
        <v>0</v>
      </c>
      <c r="P43" s="262">
        <v>0</v>
      </c>
      <c r="Q43" s="262">
        <v>0</v>
      </c>
    </row>
    <row r="44" spans="1:17" x14ac:dyDescent="0.3">
      <c r="A44" s="262" t="s">
        <v>96</v>
      </c>
      <c r="B44" s="262" t="s">
        <v>122</v>
      </c>
      <c r="C44" s="262" t="s">
        <v>15</v>
      </c>
      <c r="D44" s="262"/>
      <c r="E44" s="262">
        <v>9</v>
      </c>
      <c r="F44" s="262">
        <v>2.757936053805881</v>
      </c>
      <c r="G44" s="262">
        <v>56.140327394895003</v>
      </c>
      <c r="H44" s="262">
        <v>0.4736703444904411</v>
      </c>
      <c r="I44" s="262">
        <v>0.63571658251279684</v>
      </c>
      <c r="J44" s="262">
        <v>-1.2345699685059861</v>
      </c>
      <c r="K44" s="262">
        <v>0.20833545260959199</v>
      </c>
      <c r="L44" s="262">
        <v>1</v>
      </c>
      <c r="M44" s="262">
        <v>1</v>
      </c>
      <c r="N44" s="262">
        <v>1</v>
      </c>
      <c r="O44" s="262">
        <v>0</v>
      </c>
      <c r="P44" s="262">
        <v>0</v>
      </c>
      <c r="Q44" s="262">
        <v>0</v>
      </c>
    </row>
    <row r="45" spans="1:17" x14ac:dyDescent="0.3">
      <c r="A45" s="262" t="s">
        <v>96</v>
      </c>
      <c r="B45" s="262" t="s">
        <v>123</v>
      </c>
      <c r="C45" s="262" t="s">
        <v>15</v>
      </c>
      <c r="D45" s="262"/>
      <c r="E45" s="262">
        <v>9</v>
      </c>
      <c r="F45" s="262">
        <v>3.5914619031080282</v>
      </c>
      <c r="G45" s="262">
        <v>50.371510556845791</v>
      </c>
      <c r="H45" s="262">
        <v>0.13892587834710679</v>
      </c>
      <c r="I45" s="262">
        <v>0.62537410879384603</v>
      </c>
      <c r="J45" s="262">
        <v>-1.6452642301640139</v>
      </c>
      <c r="K45" s="262">
        <v>1.7951878006885289</v>
      </c>
      <c r="L45" s="262">
        <v>1</v>
      </c>
      <c r="M45" s="262">
        <v>1</v>
      </c>
      <c r="N45" s="262">
        <v>1</v>
      </c>
      <c r="O45" s="262">
        <v>0</v>
      </c>
      <c r="P45" s="262">
        <v>0</v>
      </c>
      <c r="Q45" s="262">
        <v>0</v>
      </c>
    </row>
    <row r="46" spans="1:17" x14ac:dyDescent="0.3">
      <c r="A46" s="262" t="s">
        <v>96</v>
      </c>
      <c r="B46" s="262" t="s">
        <v>124</v>
      </c>
      <c r="C46" s="262" t="s">
        <v>15</v>
      </c>
      <c r="D46" s="262"/>
      <c r="E46" s="262">
        <v>9</v>
      </c>
      <c r="F46" s="262">
        <v>3.130621010485271</v>
      </c>
      <c r="G46" s="262">
        <v>55.555555555555557</v>
      </c>
      <c r="H46" s="262">
        <v>0.16389149343355491</v>
      </c>
      <c r="I46" s="262">
        <v>0.60933006891538699</v>
      </c>
      <c r="J46" s="262">
        <v>-0.83264262751006524</v>
      </c>
      <c r="K46" s="262">
        <v>1.175485685276261</v>
      </c>
      <c r="L46" s="262">
        <v>1</v>
      </c>
      <c r="M46" s="262">
        <v>1</v>
      </c>
      <c r="N46" s="262">
        <v>1</v>
      </c>
      <c r="O46" s="262">
        <v>0</v>
      </c>
      <c r="P46" s="262">
        <v>0</v>
      </c>
      <c r="Q46" s="262">
        <v>0</v>
      </c>
    </row>
    <row r="47" spans="1:17" x14ac:dyDescent="0.3">
      <c r="A47" s="262" t="s">
        <v>96</v>
      </c>
      <c r="B47" s="262" t="s">
        <v>125</v>
      </c>
      <c r="C47" s="262" t="s">
        <v>15</v>
      </c>
      <c r="D47" s="262"/>
      <c r="E47" s="262">
        <v>9</v>
      </c>
      <c r="F47" s="262">
        <v>2.4915540540540539</v>
      </c>
      <c r="G47" s="262">
        <v>58.407079646017699</v>
      </c>
      <c r="H47" s="262">
        <v>1.298444718850682</v>
      </c>
      <c r="I47" s="262">
        <v>0.57569675700032019</v>
      </c>
      <c r="J47" s="262">
        <v>-1.2510425354462049</v>
      </c>
      <c r="K47" s="262">
        <v>0.42229729729729731</v>
      </c>
      <c r="L47" s="262">
        <v>1</v>
      </c>
      <c r="M47" s="262">
        <v>1</v>
      </c>
      <c r="N47" s="262">
        <v>1</v>
      </c>
      <c r="O47" s="262">
        <v>0</v>
      </c>
      <c r="P47" s="262">
        <v>0</v>
      </c>
      <c r="Q47" s="262">
        <v>0</v>
      </c>
    </row>
    <row r="48" spans="1:17" x14ac:dyDescent="0.3">
      <c r="A48" s="262" t="s">
        <v>96</v>
      </c>
      <c r="B48" s="262" t="s">
        <v>126</v>
      </c>
      <c r="C48" s="262" t="s">
        <v>15</v>
      </c>
      <c r="D48" s="262"/>
      <c r="E48" s="262">
        <v>9</v>
      </c>
      <c r="F48" s="262">
        <v>3.0203632756536258</v>
      </c>
      <c r="G48" s="262">
        <v>33.09857643351701</v>
      </c>
      <c r="H48" s="262">
        <v>1.2399073869898899E-2</v>
      </c>
      <c r="I48" s="262">
        <v>0.5642406983489282</v>
      </c>
      <c r="J48" s="262">
        <v>-0.74191784974118125</v>
      </c>
      <c r="K48" s="262">
        <v>2.5093444386723371</v>
      </c>
      <c r="L48" s="262">
        <v>1</v>
      </c>
      <c r="M48" s="262">
        <v>1</v>
      </c>
      <c r="N48" s="262">
        <v>1</v>
      </c>
      <c r="O48" s="262">
        <v>0</v>
      </c>
      <c r="P48" s="262">
        <v>0</v>
      </c>
      <c r="Q48" s="262">
        <v>0</v>
      </c>
    </row>
    <row r="49" spans="1:17" x14ac:dyDescent="0.3">
      <c r="A49" s="262" t="s">
        <v>96</v>
      </c>
      <c r="B49" s="262" t="s">
        <v>127</v>
      </c>
      <c r="C49" s="262" t="s">
        <v>15</v>
      </c>
      <c r="D49" s="262"/>
      <c r="E49" s="262">
        <v>9</v>
      </c>
      <c r="F49" s="262">
        <v>3.3522192064060978</v>
      </c>
      <c r="G49" s="262">
        <v>57.142857142857139</v>
      </c>
      <c r="H49" s="262">
        <v>4.6947678865191897E-2</v>
      </c>
      <c r="I49" s="262">
        <v>0.54832570782089574</v>
      </c>
      <c r="J49" s="262">
        <v>-0.46992658948776672</v>
      </c>
      <c r="K49" s="262">
        <v>0.56656718675986684</v>
      </c>
      <c r="L49" s="262">
        <v>1</v>
      </c>
      <c r="M49" s="262">
        <v>1</v>
      </c>
      <c r="N49" s="262">
        <v>1</v>
      </c>
      <c r="O49" s="262">
        <v>0</v>
      </c>
      <c r="P49" s="262">
        <v>0</v>
      </c>
      <c r="Q49" s="262">
        <v>0</v>
      </c>
    </row>
    <row r="50" spans="1:17" x14ac:dyDescent="0.3">
      <c r="A50" s="262" t="s">
        <v>96</v>
      </c>
      <c r="B50" s="262" t="s">
        <v>128</v>
      </c>
      <c r="C50" s="262" t="s">
        <v>15</v>
      </c>
      <c r="D50" s="262"/>
      <c r="E50" s="262">
        <v>9</v>
      </c>
      <c r="F50" s="262">
        <v>3.8948333255140031</v>
      </c>
      <c r="G50" s="262">
        <v>50.943418294361621</v>
      </c>
      <c r="H50" s="262">
        <v>8.6729134527469595E-2</v>
      </c>
      <c r="I50" s="262">
        <v>0.44237106486430722</v>
      </c>
      <c r="J50" s="262">
        <v>-1.3496146046514419</v>
      </c>
      <c r="K50" s="262">
        <v>0.13028992568298919</v>
      </c>
      <c r="L50" s="262">
        <v>1</v>
      </c>
      <c r="M50" s="262">
        <v>1</v>
      </c>
      <c r="N50" s="262">
        <v>1</v>
      </c>
      <c r="O50" s="262">
        <v>0</v>
      </c>
      <c r="P50" s="262">
        <v>0</v>
      </c>
      <c r="Q50" s="262">
        <v>0</v>
      </c>
    </row>
    <row r="51" spans="1:17" x14ac:dyDescent="0.3">
      <c r="A51" s="262" t="s">
        <v>96</v>
      </c>
      <c r="B51" s="262" t="s">
        <v>129</v>
      </c>
      <c r="C51" s="262" t="s">
        <v>5</v>
      </c>
      <c r="D51" s="262"/>
      <c r="E51" s="262">
        <v>12</v>
      </c>
      <c r="F51" s="262">
        <v>4.7964106007715648</v>
      </c>
      <c r="G51" s="262">
        <v>45.238062800199224</v>
      </c>
      <c r="H51" s="262">
        <v>-4.6218745091670899E-2</v>
      </c>
      <c r="I51" s="262">
        <v>1.5970133530117741</v>
      </c>
      <c r="J51" s="262">
        <v>-0.24096936510914799</v>
      </c>
      <c r="K51" s="262">
        <v>2.8985595716481831</v>
      </c>
      <c r="L51" s="262">
        <v>1</v>
      </c>
      <c r="M51" s="262">
        <v>1</v>
      </c>
      <c r="N51" s="262">
        <v>0</v>
      </c>
      <c r="O51" s="262">
        <v>1</v>
      </c>
      <c r="P51" s="262">
        <v>1</v>
      </c>
      <c r="Q51" s="262">
        <v>1</v>
      </c>
    </row>
    <row r="52" spans="1:17" x14ac:dyDescent="0.3">
      <c r="A52" s="262" t="s">
        <v>96</v>
      </c>
      <c r="B52" s="262" t="s">
        <v>130</v>
      </c>
      <c r="C52" s="262" t="s">
        <v>5</v>
      </c>
      <c r="D52" s="262"/>
      <c r="E52" s="262">
        <v>11</v>
      </c>
      <c r="F52" s="262">
        <v>4.7376093530888497</v>
      </c>
      <c r="G52" s="262">
        <v>42.64706397964185</v>
      </c>
      <c r="H52" s="262">
        <v>2.1728952229927601E-2</v>
      </c>
      <c r="I52" s="262">
        <v>2.777983151670592</v>
      </c>
      <c r="J52" s="262">
        <v>-5.7692254788774884</v>
      </c>
      <c r="K52" s="262">
        <v>2.7210857873822079</v>
      </c>
      <c r="L52" s="262">
        <v>1</v>
      </c>
      <c r="M52" s="262">
        <v>1</v>
      </c>
      <c r="N52" s="262">
        <v>1</v>
      </c>
      <c r="O52" s="262">
        <v>0</v>
      </c>
      <c r="P52" s="262">
        <v>0</v>
      </c>
      <c r="Q52" s="262">
        <v>1</v>
      </c>
    </row>
    <row r="53" spans="1:17" x14ac:dyDescent="0.3">
      <c r="A53" s="262" t="s">
        <v>96</v>
      </c>
      <c r="B53" s="262" t="s">
        <v>131</v>
      </c>
      <c r="C53" s="262" t="s">
        <v>5</v>
      </c>
      <c r="D53" s="262"/>
      <c r="E53" s="262">
        <v>11</v>
      </c>
      <c r="F53" s="262">
        <v>5.0165677206183794</v>
      </c>
      <c r="G53" s="262">
        <v>41.108993658522273</v>
      </c>
      <c r="H53" s="262">
        <v>0.3117158154218953</v>
      </c>
      <c r="I53" s="262">
        <v>1.8808519973783711</v>
      </c>
      <c r="J53" s="262">
        <v>-9.1866569971123049</v>
      </c>
      <c r="K53" s="262">
        <v>-0.77320126091471619</v>
      </c>
      <c r="L53" s="262">
        <v>1</v>
      </c>
      <c r="M53" s="262">
        <v>1</v>
      </c>
      <c r="N53" s="262">
        <v>1</v>
      </c>
      <c r="O53" s="262">
        <v>0</v>
      </c>
      <c r="P53" s="262">
        <v>1</v>
      </c>
      <c r="Q53" s="262">
        <v>1</v>
      </c>
    </row>
    <row r="54" spans="1:17" x14ac:dyDescent="0.3">
      <c r="A54" s="262" t="s">
        <v>96</v>
      </c>
      <c r="B54" s="262" t="s">
        <v>132</v>
      </c>
      <c r="C54" s="262" t="s">
        <v>5</v>
      </c>
      <c r="D54" s="262" t="s">
        <v>10</v>
      </c>
      <c r="E54" s="262">
        <v>11</v>
      </c>
      <c r="F54" s="262">
        <v>2.8901100158691411</v>
      </c>
      <c r="G54" s="262">
        <v>20.30077290591543</v>
      </c>
      <c r="H54" s="262">
        <v>1.88913620043504E-2</v>
      </c>
      <c r="I54" s="262">
        <v>1.31094742977124</v>
      </c>
      <c r="J54" s="262">
        <v>-0.38314321842203519</v>
      </c>
      <c r="K54" s="262">
        <v>1.6923097463754511</v>
      </c>
      <c r="L54" s="262">
        <v>1</v>
      </c>
      <c r="M54" s="262">
        <v>1</v>
      </c>
      <c r="N54" s="262">
        <v>1</v>
      </c>
      <c r="O54" s="262">
        <v>0</v>
      </c>
      <c r="P54" s="262">
        <v>0</v>
      </c>
      <c r="Q54" s="262">
        <v>1</v>
      </c>
    </row>
    <row r="55" spans="1:17" x14ac:dyDescent="0.3">
      <c r="A55" s="262" t="s">
        <v>96</v>
      </c>
      <c r="B55" s="262" t="s">
        <v>133</v>
      </c>
      <c r="C55" s="262" t="s">
        <v>5</v>
      </c>
      <c r="D55" s="262" t="s">
        <v>10</v>
      </c>
      <c r="E55" s="262">
        <v>11</v>
      </c>
      <c r="F55" s="262">
        <v>3.2218832711557659</v>
      </c>
      <c r="G55" s="262">
        <v>12.621373606176849</v>
      </c>
      <c r="H55" s="262">
        <v>3.5151673445892001E-3</v>
      </c>
      <c r="I55" s="262">
        <v>1.2208572523630761</v>
      </c>
      <c r="J55" s="262">
        <v>-1.673638553447659</v>
      </c>
      <c r="K55" s="262">
        <v>1.1347506601658091</v>
      </c>
      <c r="L55" s="262">
        <v>1</v>
      </c>
      <c r="M55" s="262">
        <v>1</v>
      </c>
      <c r="N55" s="262">
        <v>1</v>
      </c>
      <c r="O55" s="262">
        <v>0</v>
      </c>
      <c r="P55" s="262">
        <v>0</v>
      </c>
      <c r="Q55" s="262">
        <v>1</v>
      </c>
    </row>
    <row r="56" spans="1:17" x14ac:dyDescent="0.3">
      <c r="A56" s="262" t="s">
        <v>96</v>
      </c>
      <c r="B56" s="262" t="s">
        <v>134</v>
      </c>
      <c r="C56" s="262" t="s">
        <v>5</v>
      </c>
      <c r="D56" s="262" t="s">
        <v>10</v>
      </c>
      <c r="E56" s="262">
        <v>11</v>
      </c>
      <c r="F56" s="262">
        <v>3.5659360582502062</v>
      </c>
      <c r="G56" s="262">
        <v>30.373822612961419</v>
      </c>
      <c r="H56" s="262">
        <v>7.05032318759371E-2</v>
      </c>
      <c r="I56" s="262">
        <v>1.183009027026108</v>
      </c>
      <c r="J56" s="262">
        <v>-0.45918444304204581</v>
      </c>
      <c r="K56" s="262">
        <v>1.8452106926099969</v>
      </c>
      <c r="L56" s="262">
        <v>1</v>
      </c>
      <c r="M56" s="262">
        <v>1</v>
      </c>
      <c r="N56" s="262">
        <v>1</v>
      </c>
      <c r="O56" s="262">
        <v>0</v>
      </c>
      <c r="P56" s="262">
        <v>0</v>
      </c>
      <c r="Q56" s="262">
        <v>1</v>
      </c>
    </row>
    <row r="57" spans="1:17" x14ac:dyDescent="0.3">
      <c r="A57" s="262" t="s">
        <v>96</v>
      </c>
      <c r="B57" s="262" t="s">
        <v>135</v>
      </c>
      <c r="C57" s="262" t="s">
        <v>5</v>
      </c>
      <c r="D57" s="262" t="s">
        <v>10</v>
      </c>
      <c r="E57" s="262">
        <v>11</v>
      </c>
      <c r="F57" s="262">
        <v>3.7249118124861642</v>
      </c>
      <c r="G57" s="262">
        <v>45.378158264396312</v>
      </c>
      <c r="H57" s="262">
        <v>0.59017530679485164</v>
      </c>
      <c r="I57" s="262">
        <v>1.0696856569754889</v>
      </c>
      <c r="J57" s="262">
        <v>-1.705928919700652</v>
      </c>
      <c r="K57" s="262">
        <v>10.000005044227789</v>
      </c>
      <c r="L57" s="262">
        <v>1</v>
      </c>
      <c r="M57" s="262">
        <v>1</v>
      </c>
      <c r="N57" s="262">
        <v>1</v>
      </c>
      <c r="O57" s="262">
        <v>0</v>
      </c>
      <c r="P57" s="262">
        <v>0</v>
      </c>
      <c r="Q57" s="262">
        <v>1</v>
      </c>
    </row>
    <row r="58" spans="1:17" x14ac:dyDescent="0.3">
      <c r="A58" s="262" t="s">
        <v>96</v>
      </c>
      <c r="B58" s="262" t="s">
        <v>136</v>
      </c>
      <c r="C58" s="262" t="s">
        <v>5</v>
      </c>
      <c r="D58" s="262" t="s">
        <v>10</v>
      </c>
      <c r="E58" s="262">
        <v>11</v>
      </c>
      <c r="F58" s="262">
        <v>2.6238306136266418</v>
      </c>
      <c r="G58" s="262">
        <v>34.574463228229583</v>
      </c>
      <c r="H58" s="262">
        <v>7.1961773428673298E-2</v>
      </c>
      <c r="I58" s="262">
        <v>1.0207742878731281</v>
      </c>
      <c r="J58" s="262">
        <v>-0.4615392440404647</v>
      </c>
      <c r="K58" s="262">
        <v>2.3183965300208418</v>
      </c>
      <c r="L58" s="262">
        <v>1</v>
      </c>
      <c r="M58" s="262">
        <v>1</v>
      </c>
      <c r="N58" s="262">
        <v>1</v>
      </c>
      <c r="O58" s="262">
        <v>0</v>
      </c>
      <c r="P58" s="262">
        <v>0</v>
      </c>
      <c r="Q58" s="262">
        <v>1</v>
      </c>
    </row>
    <row r="59" spans="1:17" x14ac:dyDescent="0.3">
      <c r="A59" s="262" t="s">
        <v>96</v>
      </c>
      <c r="B59" s="262" t="s">
        <v>137</v>
      </c>
      <c r="C59" s="262" t="s">
        <v>5</v>
      </c>
      <c r="D59" s="262" t="s">
        <v>10</v>
      </c>
      <c r="E59" s="262">
        <v>11</v>
      </c>
      <c r="F59" s="262">
        <v>3.0769218139562762</v>
      </c>
      <c r="G59" s="262">
        <v>31.818218763224792</v>
      </c>
      <c r="H59" s="262">
        <v>5.2913680208263999E-3</v>
      </c>
      <c r="I59" s="262">
        <v>1.0161202675798089</v>
      </c>
      <c r="J59" s="262">
        <v>-0.51020358513416397</v>
      </c>
      <c r="K59" s="262">
        <v>1.0256400224333539</v>
      </c>
      <c r="L59" s="262">
        <v>1</v>
      </c>
      <c r="M59" s="262">
        <v>1</v>
      </c>
      <c r="N59" s="262">
        <v>1</v>
      </c>
      <c r="O59" s="262">
        <v>0</v>
      </c>
      <c r="P59" s="262">
        <v>0</v>
      </c>
      <c r="Q59" s="262">
        <v>1</v>
      </c>
    </row>
    <row r="60" spans="1:17" x14ac:dyDescent="0.3">
      <c r="A60" s="262" t="s">
        <v>96</v>
      </c>
      <c r="B60" s="262" t="s">
        <v>138</v>
      </c>
      <c r="C60" s="262" t="s">
        <v>5</v>
      </c>
      <c r="D60" s="262" t="s">
        <v>10</v>
      </c>
      <c r="E60" s="262">
        <v>11</v>
      </c>
      <c r="F60" s="262">
        <v>1.9071316682457491</v>
      </c>
      <c r="G60" s="262">
        <v>15.78957935446307</v>
      </c>
      <c r="H60" s="262">
        <v>1.9400437729679001E-2</v>
      </c>
      <c r="I60" s="262">
        <v>1.0044864274441541</v>
      </c>
      <c r="J60" s="262">
        <v>-0.82236372574208561</v>
      </c>
      <c r="K60" s="262">
        <v>0.66334926138084926</v>
      </c>
      <c r="L60" s="262">
        <v>1</v>
      </c>
      <c r="M60" s="262">
        <v>1</v>
      </c>
      <c r="N60" s="262">
        <v>1</v>
      </c>
      <c r="O60" s="262">
        <v>0</v>
      </c>
      <c r="P60" s="262">
        <v>0</v>
      </c>
      <c r="Q60" s="262">
        <v>1</v>
      </c>
    </row>
    <row r="61" spans="1:17" x14ac:dyDescent="0.3">
      <c r="A61" s="262" t="s">
        <v>139</v>
      </c>
      <c r="B61" s="262" t="s">
        <v>140</v>
      </c>
      <c r="C61" s="262" t="s">
        <v>15</v>
      </c>
      <c r="D61" s="262"/>
      <c r="E61" s="262">
        <v>13</v>
      </c>
      <c r="F61" s="262">
        <v>2.8978512959512051</v>
      </c>
      <c r="G61" s="262">
        <v>50.434809145720102</v>
      </c>
      <c r="H61" s="262">
        <v>0.42535160103144282</v>
      </c>
      <c r="I61" s="262">
        <v>1.678333855214363</v>
      </c>
      <c r="J61" s="262">
        <v>-2.080165386378694</v>
      </c>
      <c r="K61" s="262">
        <v>-1.036269430051814</v>
      </c>
      <c r="L61" s="262">
        <v>1</v>
      </c>
      <c r="M61" s="262">
        <v>1</v>
      </c>
      <c r="N61" s="262">
        <v>1</v>
      </c>
      <c r="O61" s="262">
        <v>0</v>
      </c>
      <c r="P61" s="262">
        <v>1</v>
      </c>
      <c r="Q61" s="262">
        <v>1</v>
      </c>
    </row>
    <row r="62" spans="1:17" x14ac:dyDescent="0.3">
      <c r="A62" s="262" t="s">
        <v>139</v>
      </c>
      <c r="B62" s="262" t="s">
        <v>141</v>
      </c>
      <c r="C62" s="262" t="s">
        <v>15</v>
      </c>
      <c r="D62" s="262"/>
      <c r="E62" s="262">
        <v>13</v>
      </c>
      <c r="F62" s="262">
        <v>2.4966331710349108</v>
      </c>
      <c r="G62" s="262">
        <v>53.75722543352601</v>
      </c>
      <c r="H62" s="262">
        <v>2.845094179654966</v>
      </c>
      <c r="I62" s="262">
        <v>1.365446266310008</v>
      </c>
      <c r="J62" s="262">
        <v>-5.2884615384615383</v>
      </c>
      <c r="K62" s="262">
        <v>-0.2175489485134155</v>
      </c>
      <c r="L62" s="262">
        <v>1</v>
      </c>
      <c r="M62" s="262">
        <v>1</v>
      </c>
      <c r="N62" s="262">
        <v>1</v>
      </c>
      <c r="O62" s="262">
        <v>0</v>
      </c>
      <c r="P62" s="262">
        <v>1</v>
      </c>
      <c r="Q62" s="262">
        <v>1</v>
      </c>
    </row>
    <row r="63" spans="1:17" x14ac:dyDescent="0.3">
      <c r="A63" s="262" t="s">
        <v>139</v>
      </c>
      <c r="B63" s="262" t="s">
        <v>142</v>
      </c>
      <c r="C63" s="262" t="s">
        <v>15</v>
      </c>
      <c r="D63" s="262"/>
      <c r="E63" s="262">
        <v>12</v>
      </c>
      <c r="F63" s="262">
        <v>1.5441580669481101</v>
      </c>
      <c r="G63" s="262">
        <v>55.102047171515231</v>
      </c>
      <c r="H63" s="262">
        <v>1.2826822111994001E-2</v>
      </c>
      <c r="I63" s="262">
        <v>1.153445914004317</v>
      </c>
      <c r="J63" s="262">
        <v>-0.25221257243354578</v>
      </c>
      <c r="K63" s="262">
        <v>4.2983585227138459</v>
      </c>
      <c r="L63" s="262">
        <v>0</v>
      </c>
      <c r="M63" s="262">
        <v>1</v>
      </c>
      <c r="N63" s="262">
        <v>1</v>
      </c>
      <c r="O63" s="262">
        <v>1</v>
      </c>
      <c r="P63" s="262">
        <v>1</v>
      </c>
      <c r="Q63" s="262">
        <v>1</v>
      </c>
    </row>
    <row r="64" spans="1:17" x14ac:dyDescent="0.3">
      <c r="A64" s="262" t="s">
        <v>139</v>
      </c>
      <c r="B64" s="262" t="s">
        <v>143</v>
      </c>
      <c r="C64" s="262" t="s">
        <v>15</v>
      </c>
      <c r="D64" s="262"/>
      <c r="E64" s="262">
        <v>11</v>
      </c>
      <c r="F64" s="262">
        <v>2.8663110953906301</v>
      </c>
      <c r="G64" s="262">
        <v>35.41668115390614</v>
      </c>
      <c r="H64" s="262">
        <v>6.89407701141731E-2</v>
      </c>
      <c r="I64" s="262">
        <v>0.95412663435149847</v>
      </c>
      <c r="J64" s="262">
        <v>-2.125606366379361</v>
      </c>
      <c r="K64" s="262">
        <v>-1.1352395836030149</v>
      </c>
      <c r="L64" s="262">
        <v>1</v>
      </c>
      <c r="M64" s="262">
        <v>1</v>
      </c>
      <c r="N64" s="262">
        <v>1</v>
      </c>
      <c r="O64" s="262">
        <v>0</v>
      </c>
      <c r="P64" s="262">
        <v>1</v>
      </c>
      <c r="Q64" s="262">
        <v>0</v>
      </c>
    </row>
    <row r="65" spans="1:17" x14ac:dyDescent="0.3">
      <c r="A65" s="262" t="s">
        <v>139</v>
      </c>
      <c r="B65" s="262" t="s">
        <v>144</v>
      </c>
      <c r="C65" s="262" t="s">
        <v>15</v>
      </c>
      <c r="D65" s="262"/>
      <c r="E65" s="262">
        <v>11</v>
      </c>
      <c r="F65" s="262">
        <v>3.5941502106915642</v>
      </c>
      <c r="G65" s="262">
        <v>57.868020304568518</v>
      </c>
      <c r="H65" s="262">
        <v>2.5250420981834161</v>
      </c>
      <c r="I65" s="262">
        <v>0.77141533555771669</v>
      </c>
      <c r="J65" s="262">
        <v>-0.51783659378596081</v>
      </c>
      <c r="K65" s="262">
        <v>1.445922498554078</v>
      </c>
      <c r="L65" s="262">
        <v>1</v>
      </c>
      <c r="M65" s="262">
        <v>1</v>
      </c>
      <c r="N65" s="262">
        <v>1</v>
      </c>
      <c r="O65" s="262">
        <v>1</v>
      </c>
      <c r="P65" s="262">
        <v>0</v>
      </c>
      <c r="Q65" s="262">
        <v>0</v>
      </c>
    </row>
    <row r="66" spans="1:17" x14ac:dyDescent="0.3">
      <c r="A66" s="262" t="s">
        <v>139</v>
      </c>
      <c r="B66" s="262" t="s">
        <v>145</v>
      </c>
      <c r="C66" s="262" t="s">
        <v>15</v>
      </c>
      <c r="D66" s="262"/>
      <c r="E66" s="262">
        <v>11</v>
      </c>
      <c r="F66" s="262">
        <v>2.314815380387945</v>
      </c>
      <c r="G66" s="262">
        <v>56.338040276764403</v>
      </c>
      <c r="H66" s="262">
        <v>0.81602012528130996</v>
      </c>
      <c r="I66" s="262">
        <v>0.76617261982398721</v>
      </c>
      <c r="J66" s="262">
        <v>-1.108435205666416</v>
      </c>
      <c r="K66" s="262">
        <v>0.87719448271328637</v>
      </c>
      <c r="L66" s="262">
        <v>1</v>
      </c>
      <c r="M66" s="262">
        <v>1</v>
      </c>
      <c r="N66" s="262">
        <v>1</v>
      </c>
      <c r="O66" s="262">
        <v>0</v>
      </c>
      <c r="P66" s="262">
        <v>1</v>
      </c>
      <c r="Q66" s="262">
        <v>0</v>
      </c>
    </row>
    <row r="67" spans="1:17" x14ac:dyDescent="0.3">
      <c r="A67" s="262" t="s">
        <v>139</v>
      </c>
      <c r="B67" s="262" t="s">
        <v>146</v>
      </c>
      <c r="C67" s="262" t="s">
        <v>15</v>
      </c>
      <c r="D67" s="262"/>
      <c r="E67" s="262">
        <v>11</v>
      </c>
      <c r="F67" s="262">
        <v>3.312710343217514</v>
      </c>
      <c r="G67" s="262">
        <v>57.017557280916741</v>
      </c>
      <c r="H67" s="262">
        <v>3.3110971760266401E-2</v>
      </c>
      <c r="I67" s="262">
        <v>0.76295604771271031</v>
      </c>
      <c r="J67" s="262">
        <v>-2.5326203115035981</v>
      </c>
      <c r="K67" s="262">
        <v>0.78740223075083948</v>
      </c>
      <c r="L67" s="262">
        <v>1</v>
      </c>
      <c r="M67" s="262">
        <v>1</v>
      </c>
      <c r="N67" s="262">
        <v>1</v>
      </c>
      <c r="O67" s="262">
        <v>0</v>
      </c>
      <c r="P67" s="262">
        <v>1</v>
      </c>
      <c r="Q67" s="262">
        <v>0</v>
      </c>
    </row>
    <row r="68" spans="1:17" x14ac:dyDescent="0.3">
      <c r="A68" s="262" t="s">
        <v>139</v>
      </c>
      <c r="B68" s="262" t="s">
        <v>147</v>
      </c>
      <c r="C68" s="262" t="s">
        <v>15</v>
      </c>
      <c r="D68" s="262"/>
      <c r="E68" s="262">
        <v>11</v>
      </c>
      <c r="F68" s="262">
        <v>2.8035922925448111</v>
      </c>
      <c r="G68" s="262">
        <v>54.76189935558876</v>
      </c>
      <c r="H68" s="262">
        <v>3.3932002177446699E-2</v>
      </c>
      <c r="I68" s="262">
        <v>0.72870667964765223</v>
      </c>
      <c r="J68" s="262">
        <v>-0.11013468024077119</v>
      </c>
      <c r="K68" s="262">
        <v>-1.323041781661358</v>
      </c>
      <c r="L68" s="262">
        <v>1</v>
      </c>
      <c r="M68" s="262">
        <v>1</v>
      </c>
      <c r="N68" s="262">
        <v>1</v>
      </c>
      <c r="O68" s="262">
        <v>0</v>
      </c>
      <c r="P68" s="262">
        <v>1</v>
      </c>
      <c r="Q68" s="262">
        <v>0</v>
      </c>
    </row>
    <row r="69" spans="1:17" x14ac:dyDescent="0.3">
      <c r="A69" s="262" t="s">
        <v>139</v>
      </c>
      <c r="B69" s="262" t="s">
        <v>148</v>
      </c>
      <c r="C69" s="262" t="s">
        <v>15</v>
      </c>
      <c r="D69" s="262"/>
      <c r="E69" s="262">
        <v>11</v>
      </c>
      <c r="F69" s="262">
        <v>3.6540793771323572</v>
      </c>
      <c r="G69" s="262">
        <v>22.797951527657538</v>
      </c>
      <c r="H69" s="262">
        <v>1.9671783685597799E-2</v>
      </c>
      <c r="I69" s="262">
        <v>0.71017938466551578</v>
      </c>
      <c r="J69" s="262">
        <v>-3.9766098830773009</v>
      </c>
      <c r="K69" s="262">
        <v>6.8818462577111426</v>
      </c>
      <c r="L69" s="262">
        <v>1</v>
      </c>
      <c r="M69" s="262">
        <v>1</v>
      </c>
      <c r="N69" s="262">
        <v>1</v>
      </c>
      <c r="O69" s="262">
        <v>0</v>
      </c>
      <c r="P69" s="262">
        <v>1</v>
      </c>
      <c r="Q69" s="262">
        <v>0</v>
      </c>
    </row>
    <row r="70" spans="1:17" x14ac:dyDescent="0.3">
      <c r="A70" s="262" t="s">
        <v>139</v>
      </c>
      <c r="B70" s="262" t="s">
        <v>149</v>
      </c>
      <c r="C70" s="262" t="s">
        <v>15</v>
      </c>
      <c r="D70" s="262"/>
      <c r="E70" s="262">
        <v>11</v>
      </c>
      <c r="F70" s="262">
        <v>3.0217244407004138</v>
      </c>
      <c r="G70" s="262">
        <v>59.119529395030114</v>
      </c>
      <c r="H70" s="262">
        <v>4.9169991700650201E-2</v>
      </c>
      <c r="I70" s="262">
        <v>0.68646975291947021</v>
      </c>
      <c r="J70" s="262">
        <v>-0.18398380180606869</v>
      </c>
      <c r="K70" s="262">
        <v>-2.3041523748541168</v>
      </c>
      <c r="L70" s="262">
        <v>1</v>
      </c>
      <c r="M70" s="262">
        <v>1</v>
      </c>
      <c r="N70" s="262">
        <v>1</v>
      </c>
      <c r="O70" s="262">
        <v>0</v>
      </c>
      <c r="P70" s="262">
        <v>1</v>
      </c>
      <c r="Q70" s="262">
        <v>0</v>
      </c>
    </row>
    <row r="71" spans="1:17" x14ac:dyDescent="0.3">
      <c r="A71" s="262" t="s">
        <v>139</v>
      </c>
      <c r="B71" s="262" t="s">
        <v>100</v>
      </c>
      <c r="C71" s="262" t="s">
        <v>15</v>
      </c>
      <c r="D71" s="262"/>
      <c r="E71" s="262">
        <v>11</v>
      </c>
      <c r="F71" s="262">
        <v>3.3762048722048439</v>
      </c>
      <c r="G71" s="262">
        <v>40.476167499334423</v>
      </c>
      <c r="H71" s="262">
        <v>1.984785213256E-2</v>
      </c>
      <c r="I71" s="262">
        <v>0.66740435523371155</v>
      </c>
      <c r="J71" s="262">
        <v>-1.8927501499705479</v>
      </c>
      <c r="K71" s="262">
        <v>-0.96462933767546477</v>
      </c>
      <c r="L71" s="262">
        <v>1</v>
      </c>
      <c r="M71" s="262">
        <v>1</v>
      </c>
      <c r="N71" s="262">
        <v>1</v>
      </c>
      <c r="O71" s="262">
        <v>0</v>
      </c>
      <c r="P71" s="262">
        <v>1</v>
      </c>
      <c r="Q71" s="262">
        <v>0</v>
      </c>
    </row>
    <row r="72" spans="1:17" x14ac:dyDescent="0.3">
      <c r="A72" s="262" t="s">
        <v>139</v>
      </c>
      <c r="B72" s="262" t="s">
        <v>150</v>
      </c>
      <c r="C72" s="262" t="s">
        <v>15</v>
      </c>
      <c r="D72" s="262"/>
      <c r="E72" s="262">
        <v>11</v>
      </c>
      <c r="F72" s="262">
        <v>3.3342897946084511</v>
      </c>
      <c r="G72" s="262">
        <v>43.939366572720161</v>
      </c>
      <c r="H72" s="262">
        <v>2.6369032144436599E-2</v>
      </c>
      <c r="I72" s="262">
        <v>0.63301596607375232</v>
      </c>
      <c r="J72" s="262">
        <v>-3.6821717604458759</v>
      </c>
      <c r="K72" s="262">
        <v>-1.0060305031879491</v>
      </c>
      <c r="L72" s="262">
        <v>1</v>
      </c>
      <c r="M72" s="262">
        <v>1</v>
      </c>
      <c r="N72" s="262">
        <v>1</v>
      </c>
      <c r="O72" s="262">
        <v>0</v>
      </c>
      <c r="P72" s="262">
        <v>1</v>
      </c>
      <c r="Q72" s="262">
        <v>0</v>
      </c>
    </row>
    <row r="73" spans="1:17" x14ac:dyDescent="0.3">
      <c r="A73" s="262" t="s">
        <v>139</v>
      </c>
      <c r="B73" s="262" t="s">
        <v>151</v>
      </c>
      <c r="C73" s="262" t="s">
        <v>15</v>
      </c>
      <c r="D73" s="262"/>
      <c r="E73" s="262">
        <v>11</v>
      </c>
      <c r="F73" s="262">
        <v>3.1679110456536619</v>
      </c>
      <c r="G73" s="262">
        <v>32.72721155247865</v>
      </c>
      <c r="H73" s="262">
        <v>9.5102756277526002E-3</v>
      </c>
      <c r="I73" s="262">
        <v>0.59621496309508115</v>
      </c>
      <c r="J73" s="262">
        <v>-1.9834800767056751</v>
      </c>
      <c r="K73" s="262">
        <v>-0.50589376618581361</v>
      </c>
      <c r="L73" s="262">
        <v>1</v>
      </c>
      <c r="M73" s="262">
        <v>1</v>
      </c>
      <c r="N73" s="262">
        <v>1</v>
      </c>
      <c r="O73" s="262">
        <v>0</v>
      </c>
      <c r="P73" s="262">
        <v>1</v>
      </c>
      <c r="Q73" s="262">
        <v>0</v>
      </c>
    </row>
    <row r="74" spans="1:17" x14ac:dyDescent="0.3">
      <c r="A74" s="262" t="s">
        <v>139</v>
      </c>
      <c r="B74" s="262" t="s">
        <v>152</v>
      </c>
      <c r="C74" s="262" t="s">
        <v>15</v>
      </c>
      <c r="D74" s="262"/>
      <c r="E74" s="262">
        <v>10</v>
      </c>
      <c r="F74" s="262">
        <v>3.085715157645089</v>
      </c>
      <c r="G74" s="262">
        <v>44.859822413440277</v>
      </c>
      <c r="H74" s="262">
        <v>0.1576365566107647</v>
      </c>
      <c r="I74" s="262">
        <v>1.4307424961250179</v>
      </c>
      <c r="J74" s="262">
        <v>-2.1526389568840649</v>
      </c>
      <c r="K74" s="262">
        <v>-0.6999969482421875</v>
      </c>
      <c r="L74" s="262">
        <v>0</v>
      </c>
      <c r="M74" s="262">
        <v>1</v>
      </c>
      <c r="N74" s="262">
        <v>1</v>
      </c>
      <c r="O74" s="262">
        <v>0</v>
      </c>
      <c r="P74" s="262">
        <v>1</v>
      </c>
      <c r="Q74" s="262">
        <v>1</v>
      </c>
    </row>
    <row r="75" spans="1:17" x14ac:dyDescent="0.3">
      <c r="A75" s="262" t="s">
        <v>139</v>
      </c>
      <c r="B75" s="262" t="s">
        <v>153</v>
      </c>
      <c r="C75" s="262" t="s">
        <v>15</v>
      </c>
      <c r="D75" s="262"/>
      <c r="E75" s="262">
        <v>9</v>
      </c>
      <c r="F75" s="262">
        <v>2.5681482397944571</v>
      </c>
      <c r="G75" s="262">
        <v>34.905636611886173</v>
      </c>
      <c r="H75" s="262">
        <v>0.27246324271506839</v>
      </c>
      <c r="I75" s="262">
        <v>0.66606567039977804</v>
      </c>
      <c r="J75" s="262">
        <v>-1.307759407070314</v>
      </c>
      <c r="K75" s="262">
        <v>-2.8268525039848762</v>
      </c>
      <c r="L75" s="262">
        <v>1</v>
      </c>
      <c r="M75" s="262">
        <v>1</v>
      </c>
      <c r="N75" s="262">
        <v>1</v>
      </c>
      <c r="O75" s="262">
        <v>0</v>
      </c>
      <c r="P75" s="262">
        <v>0</v>
      </c>
      <c r="Q75" s="262">
        <v>0</v>
      </c>
    </row>
    <row r="76" spans="1:17" x14ac:dyDescent="0.3">
      <c r="A76" s="262" t="s">
        <v>139</v>
      </c>
      <c r="B76" s="262" t="s">
        <v>154</v>
      </c>
      <c r="C76" s="262" t="s">
        <v>15</v>
      </c>
      <c r="D76" s="262"/>
      <c r="E76" s="262">
        <v>9</v>
      </c>
      <c r="F76" s="262">
        <v>3.0801205113693402</v>
      </c>
      <c r="G76" s="262">
        <v>16.03054379842083</v>
      </c>
      <c r="H76" s="262">
        <v>3.3059757169905599E-2</v>
      </c>
      <c r="I76" s="262">
        <v>0.29027591571508149</v>
      </c>
      <c r="J76" s="262">
        <v>-0.70052472129244081</v>
      </c>
      <c r="K76" s="262">
        <v>0.4409187836161782</v>
      </c>
      <c r="L76" s="262">
        <v>1</v>
      </c>
      <c r="M76" s="262">
        <v>1</v>
      </c>
      <c r="N76" s="262">
        <v>1</v>
      </c>
      <c r="O76" s="262">
        <v>0</v>
      </c>
      <c r="P76" s="262">
        <v>0</v>
      </c>
      <c r="Q76" s="262">
        <v>0</v>
      </c>
    </row>
    <row r="77" spans="1:17" x14ac:dyDescent="0.3">
      <c r="A77" s="262" t="s">
        <v>139</v>
      </c>
      <c r="B77" s="262" t="s">
        <v>155</v>
      </c>
      <c r="C77" s="262" t="s">
        <v>5</v>
      </c>
      <c r="D77" s="262" t="s">
        <v>10</v>
      </c>
      <c r="E77" s="262">
        <v>13</v>
      </c>
      <c r="F77" s="262">
        <v>3.488203792155161</v>
      </c>
      <c r="G77" s="262">
        <v>43.896103896103902</v>
      </c>
      <c r="H77" s="262">
        <v>5.6172341071729619</v>
      </c>
      <c r="I77" s="262">
        <v>1.609246868633148</v>
      </c>
      <c r="J77" s="262">
        <v>-3.894839337877313</v>
      </c>
      <c r="K77" s="262">
        <v>-0.1519756838905775</v>
      </c>
      <c r="L77" s="262">
        <v>1</v>
      </c>
      <c r="M77" s="262">
        <v>1</v>
      </c>
      <c r="N77" s="262">
        <v>1</v>
      </c>
      <c r="O77" s="262">
        <v>0</v>
      </c>
      <c r="P77" s="262">
        <v>1</v>
      </c>
      <c r="Q77" s="262">
        <v>1</v>
      </c>
    </row>
    <row r="78" spans="1:17" x14ac:dyDescent="0.3">
      <c r="A78" s="262" t="s">
        <v>156</v>
      </c>
      <c r="B78" s="262" t="s">
        <v>157</v>
      </c>
      <c r="C78" s="262" t="s">
        <v>15</v>
      </c>
      <c r="D78" s="262"/>
      <c r="E78" s="262">
        <v>11</v>
      </c>
      <c r="F78" s="262">
        <v>3.1437122069448851</v>
      </c>
      <c r="G78" s="262">
        <v>26.190446455738169</v>
      </c>
      <c r="H78" s="262">
        <v>0.1626325188133107</v>
      </c>
      <c r="I78" s="262">
        <v>0.84167687324108731</v>
      </c>
      <c r="J78" s="262">
        <v>-1.4749318344424249</v>
      </c>
      <c r="K78" s="262">
        <v>-0.89820275930251858</v>
      </c>
      <c r="L78" s="262">
        <v>1</v>
      </c>
      <c r="M78" s="262">
        <v>1</v>
      </c>
      <c r="N78" s="262">
        <v>1</v>
      </c>
      <c r="O78" s="262">
        <v>1</v>
      </c>
      <c r="P78" s="262">
        <v>0</v>
      </c>
      <c r="Q78" s="262">
        <v>0</v>
      </c>
    </row>
    <row r="79" spans="1:17" x14ac:dyDescent="0.3">
      <c r="A79" s="262" t="s">
        <v>156</v>
      </c>
      <c r="B79" s="262" t="s">
        <v>155</v>
      </c>
      <c r="C79" s="262" t="s">
        <v>15</v>
      </c>
      <c r="D79" s="262"/>
      <c r="E79" s="262">
        <v>11</v>
      </c>
      <c r="F79" s="262">
        <v>3.739943465970863</v>
      </c>
      <c r="G79" s="262">
        <v>43.116883116883123</v>
      </c>
      <c r="H79" s="262">
        <v>5.6052021402343604</v>
      </c>
      <c r="I79" s="262">
        <v>0.71175557824224556</v>
      </c>
      <c r="J79" s="262">
        <v>-0.1519756838905775</v>
      </c>
      <c r="K79" s="262">
        <v>1.3698630136986301</v>
      </c>
      <c r="L79" s="262">
        <v>1</v>
      </c>
      <c r="M79" s="262">
        <v>1</v>
      </c>
      <c r="N79" s="262">
        <v>1</v>
      </c>
      <c r="O79" s="262">
        <v>0</v>
      </c>
      <c r="P79" s="262">
        <v>1</v>
      </c>
      <c r="Q79" s="262">
        <v>0</v>
      </c>
    </row>
    <row r="80" spans="1:17" x14ac:dyDescent="0.3">
      <c r="A80" s="262" t="s">
        <v>156</v>
      </c>
      <c r="B80" s="262" t="s">
        <v>143</v>
      </c>
      <c r="C80" s="262" t="s">
        <v>15</v>
      </c>
      <c r="D80" s="262"/>
      <c r="E80" s="262">
        <v>11</v>
      </c>
      <c r="F80" s="262">
        <v>2.8956580755901782</v>
      </c>
      <c r="G80" s="262">
        <v>23.437538805105731</v>
      </c>
      <c r="H80" s="262">
        <v>2.5134156346518E-2</v>
      </c>
      <c r="I80" s="262">
        <v>0.68452430737716308</v>
      </c>
      <c r="J80" s="262">
        <v>-1.1352395836030149</v>
      </c>
      <c r="K80" s="262">
        <v>4.3434792913652531</v>
      </c>
      <c r="L80" s="262">
        <v>1</v>
      </c>
      <c r="M80" s="262">
        <v>1</v>
      </c>
      <c r="N80" s="262">
        <v>1</v>
      </c>
      <c r="O80" s="262">
        <v>0</v>
      </c>
      <c r="P80" s="262">
        <v>1</v>
      </c>
      <c r="Q80" s="262">
        <v>0</v>
      </c>
    </row>
    <row r="81" spans="1:17" x14ac:dyDescent="0.3">
      <c r="A81" s="262" t="s">
        <v>156</v>
      </c>
      <c r="B81" s="262" t="s">
        <v>147</v>
      </c>
      <c r="C81" s="262" t="s">
        <v>15</v>
      </c>
      <c r="D81" s="262"/>
      <c r="E81" s="262">
        <v>11</v>
      </c>
      <c r="F81" s="262">
        <v>2.865124647062482</v>
      </c>
      <c r="G81" s="262">
        <v>40.47620128882248</v>
      </c>
      <c r="H81" s="262">
        <v>2.3017470903946E-2</v>
      </c>
      <c r="I81" s="262">
        <v>0.66009385114476749</v>
      </c>
      <c r="J81" s="262">
        <v>-1.323041781661358</v>
      </c>
      <c r="K81" s="262">
        <v>2.5698379979019159</v>
      </c>
      <c r="L81" s="262">
        <v>1</v>
      </c>
      <c r="M81" s="262">
        <v>1</v>
      </c>
      <c r="N81" s="262">
        <v>1</v>
      </c>
      <c r="O81" s="262">
        <v>0</v>
      </c>
      <c r="P81" s="262">
        <v>1</v>
      </c>
      <c r="Q81" s="262">
        <v>0</v>
      </c>
    </row>
    <row r="82" spans="1:17" x14ac:dyDescent="0.3">
      <c r="A82" s="262" t="s">
        <v>156</v>
      </c>
      <c r="B82" s="262" t="s">
        <v>140</v>
      </c>
      <c r="C82" s="262" t="s">
        <v>15</v>
      </c>
      <c r="D82" s="262"/>
      <c r="E82" s="262">
        <v>11</v>
      </c>
      <c r="F82" s="262">
        <v>2.961852502359235</v>
      </c>
      <c r="G82" s="262">
        <v>41.73915697180707</v>
      </c>
      <c r="H82" s="262">
        <v>0.30341773582394171</v>
      </c>
      <c r="I82" s="262">
        <v>0.65267760731978175</v>
      </c>
      <c r="J82" s="262">
        <v>-1.036269430051814</v>
      </c>
      <c r="K82" s="262">
        <v>1.6753910723781089</v>
      </c>
      <c r="L82" s="262">
        <v>1</v>
      </c>
      <c r="M82" s="262">
        <v>1</v>
      </c>
      <c r="N82" s="262">
        <v>1</v>
      </c>
      <c r="O82" s="262">
        <v>0</v>
      </c>
      <c r="P82" s="262">
        <v>1</v>
      </c>
      <c r="Q82" s="262">
        <v>0</v>
      </c>
    </row>
    <row r="83" spans="1:17" x14ac:dyDescent="0.3">
      <c r="A83" s="262" t="s">
        <v>156</v>
      </c>
      <c r="B83" s="262" t="s">
        <v>141</v>
      </c>
      <c r="C83" s="262" t="s">
        <v>15</v>
      </c>
      <c r="D83" s="262"/>
      <c r="E83" s="262">
        <v>11</v>
      </c>
      <c r="F83" s="262">
        <v>2.372300664451827</v>
      </c>
      <c r="G83" s="262">
        <v>52.023121387283233</v>
      </c>
      <c r="H83" s="262">
        <v>2.4588418639682281</v>
      </c>
      <c r="I83" s="262">
        <v>0.55247051193709218</v>
      </c>
      <c r="J83" s="262">
        <v>-0.2175489485134155</v>
      </c>
      <c r="K83" s="262">
        <v>4.5784883720930232</v>
      </c>
      <c r="L83" s="262">
        <v>1</v>
      </c>
      <c r="M83" s="262">
        <v>1</v>
      </c>
      <c r="N83" s="262">
        <v>1</v>
      </c>
      <c r="O83" s="262">
        <v>0</v>
      </c>
      <c r="P83" s="262">
        <v>1</v>
      </c>
      <c r="Q83" s="262">
        <v>0</v>
      </c>
    </row>
    <row r="84" spans="1:17" x14ac:dyDescent="0.3">
      <c r="A84" s="262" t="s">
        <v>156</v>
      </c>
      <c r="B84" s="262" t="s">
        <v>100</v>
      </c>
      <c r="C84" s="262" t="s">
        <v>15</v>
      </c>
      <c r="D84" s="262"/>
      <c r="E84" s="262">
        <v>11</v>
      </c>
      <c r="F84" s="262">
        <v>3.4554721002041018</v>
      </c>
      <c r="G84" s="262">
        <v>33.333314411216577</v>
      </c>
      <c r="H84" s="262">
        <v>1.5372881287829101E-2</v>
      </c>
      <c r="I84" s="262">
        <v>0.41779304698150121</v>
      </c>
      <c r="J84" s="262">
        <v>-0.96462933767546477</v>
      </c>
      <c r="K84" s="262">
        <v>0.97402506924976162</v>
      </c>
      <c r="L84" s="262">
        <v>1</v>
      </c>
      <c r="M84" s="262">
        <v>1</v>
      </c>
      <c r="N84" s="262">
        <v>1</v>
      </c>
      <c r="O84" s="262">
        <v>0</v>
      </c>
      <c r="P84" s="262">
        <v>1</v>
      </c>
      <c r="Q84" s="262">
        <v>0</v>
      </c>
    </row>
    <row r="85" spans="1:17" x14ac:dyDescent="0.3">
      <c r="A85" s="262" t="s">
        <v>156</v>
      </c>
      <c r="B85" s="262" t="s">
        <v>158</v>
      </c>
      <c r="C85" s="262" t="s">
        <v>15</v>
      </c>
      <c r="D85" s="262"/>
      <c r="E85" s="262">
        <v>10</v>
      </c>
      <c r="F85" s="262">
        <v>3.8543154218479572</v>
      </c>
      <c r="G85" s="262">
        <v>44.444429727253663</v>
      </c>
      <c r="H85" s="262">
        <v>1.20666235195835E-2</v>
      </c>
      <c r="I85" s="262">
        <v>0.45440968018600569</v>
      </c>
      <c r="J85" s="262">
        <v>-0.49261037459082729</v>
      </c>
      <c r="K85" s="262">
        <v>1.237628495222304</v>
      </c>
      <c r="L85" s="262">
        <v>0</v>
      </c>
      <c r="M85" s="262">
        <v>1</v>
      </c>
      <c r="N85" s="262">
        <v>1</v>
      </c>
      <c r="O85" s="262">
        <v>1</v>
      </c>
      <c r="P85" s="262">
        <v>1</v>
      </c>
      <c r="Q85" s="262">
        <v>0</v>
      </c>
    </row>
    <row r="86" spans="1:17" x14ac:dyDescent="0.3">
      <c r="A86" s="262" t="s">
        <v>156</v>
      </c>
      <c r="B86" s="262" t="s">
        <v>159</v>
      </c>
      <c r="C86" s="262" t="s">
        <v>15</v>
      </c>
      <c r="D86" s="262"/>
      <c r="E86" s="262">
        <v>9</v>
      </c>
      <c r="F86" s="262">
        <v>2.7107521606909981</v>
      </c>
      <c r="G86" s="262">
        <v>52.205861728505873</v>
      </c>
      <c r="H86" s="262">
        <v>2.57207079407164E-2</v>
      </c>
      <c r="I86" s="262">
        <v>0.96739767718227088</v>
      </c>
      <c r="J86" s="262">
        <v>-2.4137957342739762</v>
      </c>
      <c r="K86" s="262">
        <v>1.3427599942038171</v>
      </c>
      <c r="L86" s="262">
        <v>1</v>
      </c>
      <c r="M86" s="262">
        <v>1</v>
      </c>
      <c r="N86" s="262">
        <v>1</v>
      </c>
      <c r="O86" s="262">
        <v>0</v>
      </c>
      <c r="P86" s="262">
        <v>0</v>
      </c>
      <c r="Q86" s="262">
        <v>0</v>
      </c>
    </row>
    <row r="87" spans="1:17" x14ac:dyDescent="0.3">
      <c r="A87" s="262" t="s">
        <v>156</v>
      </c>
      <c r="B87" s="262" t="s">
        <v>160</v>
      </c>
      <c r="C87" s="262" t="s">
        <v>15</v>
      </c>
      <c r="D87" s="262"/>
      <c r="E87" s="262">
        <v>9</v>
      </c>
      <c r="F87" s="262">
        <v>3.8066189518251741</v>
      </c>
      <c r="G87" s="262">
        <v>57.062121931336513</v>
      </c>
      <c r="H87" s="262">
        <v>1.0700106957387601E-2</v>
      </c>
      <c r="I87" s="262">
        <v>0.761727206049573</v>
      </c>
      <c r="J87" s="262">
        <v>-1.0259509923047629</v>
      </c>
      <c r="K87" s="262">
        <v>3.048780558720579</v>
      </c>
      <c r="L87" s="262">
        <v>1</v>
      </c>
      <c r="M87" s="262">
        <v>1</v>
      </c>
      <c r="N87" s="262">
        <v>1</v>
      </c>
      <c r="O87" s="262">
        <v>0</v>
      </c>
      <c r="P87" s="262">
        <v>0</v>
      </c>
      <c r="Q87" s="262">
        <v>0</v>
      </c>
    </row>
    <row r="88" spans="1:17" x14ac:dyDescent="0.3">
      <c r="A88" s="262" t="s">
        <v>156</v>
      </c>
      <c r="B88" s="262" t="s">
        <v>161</v>
      </c>
      <c r="C88" s="262" t="s">
        <v>15</v>
      </c>
      <c r="D88" s="262"/>
      <c r="E88" s="262">
        <v>9</v>
      </c>
      <c r="F88" s="262">
        <v>2.9616738846773032</v>
      </c>
      <c r="G88" s="262">
        <v>42.391234489836108</v>
      </c>
      <c r="H88" s="262">
        <v>3.01499911476058E-2</v>
      </c>
      <c r="I88" s="262">
        <v>0.37580906438254869</v>
      </c>
      <c r="J88" s="262">
        <v>-0.36003567136914238</v>
      </c>
      <c r="K88" s="262">
        <v>1.8066916752758679</v>
      </c>
      <c r="L88" s="262">
        <v>1</v>
      </c>
      <c r="M88" s="262">
        <v>1</v>
      </c>
      <c r="N88" s="262">
        <v>1</v>
      </c>
      <c r="O88" s="262">
        <v>0</v>
      </c>
      <c r="P88" s="262">
        <v>0</v>
      </c>
      <c r="Q88" s="262">
        <v>0</v>
      </c>
    </row>
    <row r="89" spans="1:17" x14ac:dyDescent="0.3">
      <c r="A89" s="262" t="s">
        <v>156</v>
      </c>
      <c r="B89" s="262" t="s">
        <v>132</v>
      </c>
      <c r="C89" s="262" t="s">
        <v>5</v>
      </c>
      <c r="D89" s="262" t="s">
        <v>10</v>
      </c>
      <c r="E89" s="262">
        <v>13</v>
      </c>
      <c r="F89" s="262">
        <v>3.0825436229189842</v>
      </c>
      <c r="G89" s="262">
        <v>42.487045095962891</v>
      </c>
      <c r="H89" s="262">
        <v>2.3621263867947599E-2</v>
      </c>
      <c r="I89" s="262">
        <v>1.012898944127206</v>
      </c>
      <c r="J89" s="262">
        <v>-2.9370634314121782</v>
      </c>
      <c r="K89" s="262">
        <v>2.521609689550842</v>
      </c>
      <c r="L89" s="262">
        <v>1</v>
      </c>
      <c r="M89" s="262">
        <v>1</v>
      </c>
      <c r="N89" s="262">
        <v>1</v>
      </c>
      <c r="O89" s="262">
        <v>0</v>
      </c>
      <c r="P89" s="262">
        <v>1</v>
      </c>
      <c r="Q89" s="262">
        <v>1</v>
      </c>
    </row>
    <row r="90" spans="1:17" x14ac:dyDescent="0.3">
      <c r="A90" s="262" t="s">
        <v>162</v>
      </c>
      <c r="B90" s="262" t="s">
        <v>163</v>
      </c>
      <c r="C90" s="262" t="s">
        <v>5</v>
      </c>
      <c r="D90" s="262"/>
      <c r="E90" s="262">
        <v>12</v>
      </c>
      <c r="F90" s="262">
        <v>4.0721848502604212</v>
      </c>
      <c r="G90" s="262">
        <v>49.816821897723642</v>
      </c>
      <c r="H90" s="262">
        <v>-0.92948497082460124</v>
      </c>
      <c r="I90" s="262">
        <v>1.184029096537293</v>
      </c>
      <c r="J90" s="262">
        <v>-0.72226527247017691</v>
      </c>
      <c r="K90" s="262">
        <v>-0.59523487667976371</v>
      </c>
      <c r="L90" s="262">
        <v>1</v>
      </c>
      <c r="M90" s="262">
        <v>1</v>
      </c>
      <c r="N90" s="262">
        <v>0</v>
      </c>
      <c r="O90" s="262">
        <v>1</v>
      </c>
      <c r="P90" s="262">
        <v>1</v>
      </c>
      <c r="Q90" s="262">
        <v>1</v>
      </c>
    </row>
    <row r="91" spans="1:17" x14ac:dyDescent="0.3">
      <c r="A91" s="262" t="s">
        <v>164</v>
      </c>
      <c r="B91" s="262" t="s">
        <v>165</v>
      </c>
      <c r="C91" s="262" t="s">
        <v>15</v>
      </c>
      <c r="D91" s="262"/>
      <c r="E91" s="262">
        <v>13</v>
      </c>
      <c r="F91" s="262">
        <v>3.8678333795449862</v>
      </c>
      <c r="G91" s="262">
        <v>57.57575932722596</v>
      </c>
      <c r="H91" s="262">
        <v>6.6787770085174503E-2</v>
      </c>
      <c r="I91" s="262">
        <v>1.081371547488934</v>
      </c>
      <c r="J91" s="262">
        <v>-1.5405257281268121</v>
      </c>
      <c r="K91" s="262">
        <v>2.9251721820075129</v>
      </c>
      <c r="L91" s="262">
        <v>1</v>
      </c>
      <c r="M91" s="262">
        <v>1</v>
      </c>
      <c r="N91" s="262">
        <v>1</v>
      </c>
      <c r="O91" s="262">
        <v>0</v>
      </c>
      <c r="P91" s="262">
        <v>1</v>
      </c>
      <c r="Q91" s="262">
        <v>1</v>
      </c>
    </row>
    <row r="92" spans="1:17" x14ac:dyDescent="0.3">
      <c r="A92" s="262" t="s">
        <v>164</v>
      </c>
      <c r="B92" s="262" t="s">
        <v>166</v>
      </c>
      <c r="C92" s="262" t="s">
        <v>15</v>
      </c>
      <c r="D92" s="262"/>
      <c r="E92" s="262">
        <v>11</v>
      </c>
      <c r="F92" s="262">
        <v>2.6532069185898282</v>
      </c>
      <c r="G92" s="262">
        <v>59.130431898150952</v>
      </c>
      <c r="H92" s="262">
        <v>0.138992142756514</v>
      </c>
      <c r="I92" s="262">
        <v>1.3097345066865571</v>
      </c>
      <c r="J92" s="262">
        <v>-1.400558914601068</v>
      </c>
      <c r="K92" s="262">
        <v>1.136362558800321</v>
      </c>
      <c r="L92" s="262">
        <v>1</v>
      </c>
      <c r="M92" s="262">
        <v>1</v>
      </c>
      <c r="N92" s="262">
        <v>1</v>
      </c>
      <c r="O92" s="262">
        <v>0</v>
      </c>
      <c r="P92" s="262">
        <v>0</v>
      </c>
      <c r="Q92" s="262">
        <v>1</v>
      </c>
    </row>
    <row r="93" spans="1:17" x14ac:dyDescent="0.3">
      <c r="A93" s="262" t="s">
        <v>164</v>
      </c>
      <c r="B93" s="262" t="s">
        <v>109</v>
      </c>
      <c r="C93" s="262" t="s">
        <v>15</v>
      </c>
      <c r="D93" s="262"/>
      <c r="E93" s="262">
        <v>11</v>
      </c>
      <c r="F93" s="262">
        <v>2.6939260572382322</v>
      </c>
      <c r="G93" s="262">
        <v>53.164597456105362</v>
      </c>
      <c r="H93" s="262">
        <v>4.9421820570317999E-2</v>
      </c>
      <c r="I93" s="262">
        <v>1.2451538524101169</v>
      </c>
      <c r="J93" s="262">
        <v>-0.97323504996638355</v>
      </c>
      <c r="K93" s="262">
        <v>3.68549415733915</v>
      </c>
      <c r="L93" s="262">
        <v>1</v>
      </c>
      <c r="M93" s="262">
        <v>1</v>
      </c>
      <c r="N93" s="262">
        <v>1</v>
      </c>
      <c r="O93" s="262">
        <v>0</v>
      </c>
      <c r="P93" s="262">
        <v>0</v>
      </c>
      <c r="Q93" s="262">
        <v>1</v>
      </c>
    </row>
    <row r="94" spans="1:17" x14ac:dyDescent="0.3">
      <c r="A94" s="262" t="s">
        <v>164</v>
      </c>
      <c r="B94" s="262" t="s">
        <v>167</v>
      </c>
      <c r="C94" s="262" t="s">
        <v>15</v>
      </c>
      <c r="D94" s="262"/>
      <c r="E94" s="262">
        <v>11</v>
      </c>
      <c r="F94" s="262">
        <v>2.5278293135435992</v>
      </c>
      <c r="G94" s="262">
        <v>54.166686534900542</v>
      </c>
      <c r="H94" s="262">
        <v>0.91497612785077964</v>
      </c>
      <c r="I94" s="262">
        <v>1.196965630992977</v>
      </c>
      <c r="J94" s="262">
        <v>-1.3452953372231351</v>
      </c>
      <c r="K94" s="262">
        <v>1.6883156516335229</v>
      </c>
      <c r="L94" s="262">
        <v>1</v>
      </c>
      <c r="M94" s="262">
        <v>1</v>
      </c>
      <c r="N94" s="262">
        <v>1</v>
      </c>
      <c r="O94" s="262">
        <v>0</v>
      </c>
      <c r="P94" s="262">
        <v>0</v>
      </c>
      <c r="Q94" s="262">
        <v>1</v>
      </c>
    </row>
    <row r="95" spans="1:17" x14ac:dyDescent="0.3">
      <c r="A95" s="262" t="s">
        <v>164</v>
      </c>
      <c r="B95" s="262" t="s">
        <v>118</v>
      </c>
      <c r="C95" s="262" t="s">
        <v>15</v>
      </c>
      <c r="D95" s="262"/>
      <c r="E95" s="262">
        <v>11</v>
      </c>
      <c r="F95" s="262">
        <v>3.1578948186107811</v>
      </c>
      <c r="G95" s="262">
        <v>53.968233544378052</v>
      </c>
      <c r="H95" s="262">
        <v>2.6205248971014498E-2</v>
      </c>
      <c r="I95" s="262">
        <v>1.1272902826700739</v>
      </c>
      <c r="J95" s="262">
        <v>-0.86956853451936145</v>
      </c>
      <c r="K95" s="262">
        <v>2.2807038384388649</v>
      </c>
      <c r="L95" s="262">
        <v>1</v>
      </c>
      <c r="M95" s="262">
        <v>1</v>
      </c>
      <c r="N95" s="262">
        <v>1</v>
      </c>
      <c r="O95" s="262">
        <v>0</v>
      </c>
      <c r="P95" s="262">
        <v>0</v>
      </c>
      <c r="Q95" s="262">
        <v>1</v>
      </c>
    </row>
    <row r="96" spans="1:17" x14ac:dyDescent="0.3">
      <c r="A96" s="262" t="s">
        <v>164</v>
      </c>
      <c r="B96" s="262" t="s">
        <v>123</v>
      </c>
      <c r="C96" s="262" t="s">
        <v>15</v>
      </c>
      <c r="D96" s="262"/>
      <c r="E96" s="262">
        <v>11</v>
      </c>
      <c r="F96" s="262">
        <v>3.6314649194437258</v>
      </c>
      <c r="G96" s="262">
        <v>47.198288433702153</v>
      </c>
      <c r="H96" s="262">
        <v>0.1157022321305186</v>
      </c>
      <c r="I96" s="262">
        <v>0.80605880624111725</v>
      </c>
      <c r="J96" s="262">
        <v>-2.0440890312091158</v>
      </c>
      <c r="K96" s="262">
        <v>7.4058896333496937</v>
      </c>
      <c r="L96" s="262">
        <v>1</v>
      </c>
      <c r="M96" s="262">
        <v>1</v>
      </c>
      <c r="N96" s="262">
        <v>1</v>
      </c>
      <c r="O96" s="262">
        <v>0</v>
      </c>
      <c r="P96" s="262">
        <v>1</v>
      </c>
      <c r="Q96" s="262">
        <v>0</v>
      </c>
    </row>
    <row r="97" spans="1:17" x14ac:dyDescent="0.3">
      <c r="A97" s="262" t="s">
        <v>164</v>
      </c>
      <c r="B97" s="262" t="s">
        <v>168</v>
      </c>
      <c r="C97" s="262" t="s">
        <v>15</v>
      </c>
      <c r="D97" s="262"/>
      <c r="E97" s="262">
        <v>11</v>
      </c>
      <c r="F97" s="262">
        <v>3.3892117020006931</v>
      </c>
      <c r="G97" s="262">
        <v>17.39132913613226</v>
      </c>
      <c r="H97" s="262">
        <v>3.3567528834002E-3</v>
      </c>
      <c r="I97" s="262">
        <v>0.62627189297697783</v>
      </c>
      <c r="J97" s="262">
        <v>-4.3902398176946829</v>
      </c>
      <c r="K97" s="262">
        <v>4.0816286810733118</v>
      </c>
      <c r="L97" s="262">
        <v>1</v>
      </c>
      <c r="M97" s="262">
        <v>1</v>
      </c>
      <c r="N97" s="262">
        <v>1</v>
      </c>
      <c r="O97" s="262">
        <v>0</v>
      </c>
      <c r="P97" s="262">
        <v>1</v>
      </c>
      <c r="Q97" s="262">
        <v>0</v>
      </c>
    </row>
    <row r="98" spans="1:17" x14ac:dyDescent="0.3">
      <c r="A98" s="262" t="s">
        <v>164</v>
      </c>
      <c r="B98" s="262" t="s">
        <v>169</v>
      </c>
      <c r="C98" s="262" t="s">
        <v>15</v>
      </c>
      <c r="D98" s="262"/>
      <c r="E98" s="262">
        <v>11</v>
      </c>
      <c r="F98" s="262">
        <v>3.724658899518579</v>
      </c>
      <c r="G98" s="262">
        <v>34.375</v>
      </c>
      <c r="H98" s="262">
        <v>0.455602280170672</v>
      </c>
      <c r="I98" s="262">
        <v>0.56976194313627215</v>
      </c>
      <c r="J98" s="262">
        <v>-3.7484079576042189</v>
      </c>
      <c r="K98" s="262">
        <v>3.6303630363036312</v>
      </c>
      <c r="L98" s="262">
        <v>1</v>
      </c>
      <c r="M98" s="262">
        <v>1</v>
      </c>
      <c r="N98" s="262">
        <v>1</v>
      </c>
      <c r="O98" s="262">
        <v>0</v>
      </c>
      <c r="P98" s="262">
        <v>1</v>
      </c>
      <c r="Q98" s="262">
        <v>0</v>
      </c>
    </row>
    <row r="99" spans="1:17" x14ac:dyDescent="0.3">
      <c r="A99" s="262" t="s">
        <v>164</v>
      </c>
      <c r="B99" s="262" t="s">
        <v>124</v>
      </c>
      <c r="C99" s="262" t="s">
        <v>15</v>
      </c>
      <c r="D99" s="262"/>
      <c r="E99" s="262">
        <v>11</v>
      </c>
      <c r="F99" s="262">
        <v>3.5683675675832172</v>
      </c>
      <c r="G99" s="262">
        <v>42.857157273985543</v>
      </c>
      <c r="H99" s="262">
        <v>0.16790730818281699</v>
      </c>
      <c r="I99" s="262">
        <v>0.51378557446381279</v>
      </c>
      <c r="J99" s="262">
        <v>-3.1535278707555259</v>
      </c>
      <c r="K99" s="262">
        <v>2.313620414089145</v>
      </c>
      <c r="L99" s="262">
        <v>1</v>
      </c>
      <c r="M99" s="262">
        <v>1</v>
      </c>
      <c r="N99" s="262">
        <v>1</v>
      </c>
      <c r="O99" s="262">
        <v>0</v>
      </c>
      <c r="P99" s="262">
        <v>1</v>
      </c>
      <c r="Q99" s="262">
        <v>0</v>
      </c>
    </row>
    <row r="100" spans="1:17" x14ac:dyDescent="0.3">
      <c r="A100" s="262" t="s">
        <v>164</v>
      </c>
      <c r="B100" s="262" t="s">
        <v>170</v>
      </c>
      <c r="C100" s="262" t="s">
        <v>15</v>
      </c>
      <c r="D100" s="262"/>
      <c r="E100" s="262">
        <v>10</v>
      </c>
      <c r="F100" s="262">
        <v>2.7057502445662411</v>
      </c>
      <c r="G100" s="262">
        <v>46.666590372721359</v>
      </c>
      <c r="H100" s="262">
        <v>1.36708810096262E-2</v>
      </c>
      <c r="I100" s="262">
        <v>1.2211381802622281</v>
      </c>
      <c r="J100" s="262">
        <v>-2.6344652048614989</v>
      </c>
      <c r="K100" s="262">
        <v>3.8331472037720342</v>
      </c>
      <c r="L100" s="262">
        <v>0</v>
      </c>
      <c r="M100" s="262">
        <v>1</v>
      </c>
      <c r="N100" s="262">
        <v>1</v>
      </c>
      <c r="O100" s="262">
        <v>0</v>
      </c>
      <c r="P100" s="262">
        <v>1</v>
      </c>
      <c r="Q100" s="262">
        <v>1</v>
      </c>
    </row>
    <row r="101" spans="1:17" x14ac:dyDescent="0.3">
      <c r="A101" s="262" t="s">
        <v>164</v>
      </c>
      <c r="B101" s="262" t="s">
        <v>125</v>
      </c>
      <c r="C101" s="262" t="s">
        <v>15</v>
      </c>
      <c r="D101" s="262"/>
      <c r="E101" s="262">
        <v>10</v>
      </c>
      <c r="F101" s="262">
        <v>2.5623776908023479</v>
      </c>
      <c r="G101" s="262">
        <v>44.247787610619469</v>
      </c>
      <c r="H101" s="262">
        <v>0.80864683146468996</v>
      </c>
      <c r="I101" s="262">
        <v>1.0850639225651311</v>
      </c>
      <c r="J101" s="262">
        <v>-1.76619007569386</v>
      </c>
      <c r="K101" s="262">
        <v>8.5616438356164384</v>
      </c>
      <c r="L101" s="262">
        <v>0</v>
      </c>
      <c r="M101" s="262">
        <v>1</v>
      </c>
      <c r="N101" s="262">
        <v>1</v>
      </c>
      <c r="O101" s="262">
        <v>0</v>
      </c>
      <c r="P101" s="262">
        <v>1</v>
      </c>
      <c r="Q101" s="262">
        <v>1</v>
      </c>
    </row>
    <row r="102" spans="1:17" x14ac:dyDescent="0.3">
      <c r="A102" s="262" t="s">
        <v>164</v>
      </c>
      <c r="B102" s="262" t="s">
        <v>151</v>
      </c>
      <c r="C102" s="262" t="s">
        <v>15</v>
      </c>
      <c r="D102" s="262"/>
      <c r="E102" s="262">
        <v>10</v>
      </c>
      <c r="F102" s="262">
        <v>3.234241506638452</v>
      </c>
      <c r="G102" s="262">
        <v>41.379324519525227</v>
      </c>
      <c r="H102" s="262">
        <v>1.09035509387526E-2</v>
      </c>
      <c r="I102" s="262">
        <v>1.075676826223281</v>
      </c>
      <c r="J102" s="262">
        <v>-4.419885427355438</v>
      </c>
      <c r="K102" s="262">
        <v>6.5510625980605504</v>
      </c>
      <c r="L102" s="262">
        <v>0</v>
      </c>
      <c r="M102" s="262">
        <v>1</v>
      </c>
      <c r="N102" s="262">
        <v>1</v>
      </c>
      <c r="O102" s="262">
        <v>0</v>
      </c>
      <c r="P102" s="262">
        <v>1</v>
      </c>
      <c r="Q102" s="262">
        <v>1</v>
      </c>
    </row>
    <row r="103" spans="1:17" x14ac:dyDescent="0.3">
      <c r="A103" s="262" t="s">
        <v>164</v>
      </c>
      <c r="B103" s="262" t="s">
        <v>171</v>
      </c>
      <c r="C103" s="262" t="s">
        <v>15</v>
      </c>
      <c r="D103" s="262"/>
      <c r="E103" s="262">
        <v>10</v>
      </c>
      <c r="F103" s="262">
        <v>3.594322869158979</v>
      </c>
      <c r="G103" s="262">
        <v>5.8823446914023494</v>
      </c>
      <c r="H103" s="262">
        <v>4.5862213954239999E-4</v>
      </c>
      <c r="I103" s="262">
        <v>1.0716906340224981</v>
      </c>
      <c r="J103" s="262">
        <v>-4.0000035212590141</v>
      </c>
      <c r="K103" s="262">
        <v>1.282057748038625</v>
      </c>
      <c r="L103" s="262">
        <v>0</v>
      </c>
      <c r="M103" s="262">
        <v>1</v>
      </c>
      <c r="N103" s="262">
        <v>1</v>
      </c>
      <c r="O103" s="262">
        <v>0</v>
      </c>
      <c r="P103" s="262">
        <v>1</v>
      </c>
      <c r="Q103" s="262">
        <v>1</v>
      </c>
    </row>
    <row r="104" spans="1:17" x14ac:dyDescent="0.3">
      <c r="A104" s="262" t="s">
        <v>164</v>
      </c>
      <c r="B104" s="262" t="s">
        <v>103</v>
      </c>
      <c r="C104" s="262" t="s">
        <v>15</v>
      </c>
      <c r="D104" s="262"/>
      <c r="E104" s="262">
        <v>9</v>
      </c>
      <c r="F104" s="262">
        <v>3.295986300836816</v>
      </c>
      <c r="G104" s="262">
        <v>45.986350361685489</v>
      </c>
      <c r="H104" s="262">
        <v>0.12623113754386489</v>
      </c>
      <c r="I104" s="262">
        <v>0.99739011242073461</v>
      </c>
      <c r="J104" s="262">
        <v>-1.6516465344963771</v>
      </c>
      <c r="K104" s="262">
        <v>7.5572499411415528</v>
      </c>
      <c r="L104" s="262">
        <v>1</v>
      </c>
      <c r="M104" s="262">
        <v>1</v>
      </c>
      <c r="N104" s="262">
        <v>1</v>
      </c>
      <c r="O104" s="262">
        <v>0</v>
      </c>
      <c r="P104" s="262">
        <v>0</v>
      </c>
      <c r="Q104" s="262">
        <v>0</v>
      </c>
    </row>
    <row r="105" spans="1:17" x14ac:dyDescent="0.3">
      <c r="A105" s="262" t="s">
        <v>164</v>
      </c>
      <c r="B105" s="262" t="s">
        <v>100</v>
      </c>
      <c r="C105" s="262" t="s">
        <v>15</v>
      </c>
      <c r="D105" s="262"/>
      <c r="E105" s="262">
        <v>9</v>
      </c>
      <c r="F105" s="262">
        <v>2.5414654417318281</v>
      </c>
      <c r="G105" s="262">
        <v>26.087033140179749</v>
      </c>
      <c r="H105" s="262">
        <v>8.8774009265960001E-3</v>
      </c>
      <c r="I105" s="262">
        <v>0.99260395389623091</v>
      </c>
      <c r="J105" s="262">
        <v>-2.5547420802612648</v>
      </c>
      <c r="K105" s="262">
        <v>3.7453146732254701</v>
      </c>
      <c r="L105" s="262">
        <v>1</v>
      </c>
      <c r="M105" s="262">
        <v>1</v>
      </c>
      <c r="N105" s="262">
        <v>1</v>
      </c>
      <c r="O105" s="262">
        <v>0</v>
      </c>
      <c r="P105" s="262">
        <v>0</v>
      </c>
      <c r="Q105" s="262">
        <v>0</v>
      </c>
    </row>
    <row r="106" spans="1:17" x14ac:dyDescent="0.3">
      <c r="A106" s="262" t="s">
        <v>164</v>
      </c>
      <c r="B106" s="262" t="s">
        <v>172</v>
      </c>
      <c r="C106" s="262" t="s">
        <v>15</v>
      </c>
      <c r="D106" s="262"/>
      <c r="E106" s="262">
        <v>9</v>
      </c>
      <c r="F106" s="262">
        <v>3.7893805653873369</v>
      </c>
      <c r="G106" s="262">
        <v>57.865162218418241</v>
      </c>
      <c r="H106" s="262">
        <v>0.20368652020286729</v>
      </c>
      <c r="I106" s="262">
        <v>0.97669200174800086</v>
      </c>
      <c r="J106" s="262">
        <v>-4.0585473553874696</v>
      </c>
      <c r="K106" s="262">
        <v>2.5658799140185229</v>
      </c>
      <c r="L106" s="262">
        <v>1</v>
      </c>
      <c r="M106" s="262">
        <v>1</v>
      </c>
      <c r="N106" s="262">
        <v>1</v>
      </c>
      <c r="O106" s="262">
        <v>0</v>
      </c>
      <c r="P106" s="262">
        <v>0</v>
      </c>
      <c r="Q106" s="262">
        <v>0</v>
      </c>
    </row>
    <row r="107" spans="1:17" x14ac:dyDescent="0.3">
      <c r="A107" s="262" t="s">
        <v>164</v>
      </c>
      <c r="B107" s="262" t="s">
        <v>173</v>
      </c>
      <c r="C107" s="262" t="s">
        <v>15</v>
      </c>
      <c r="D107" s="262"/>
      <c r="E107" s="262">
        <v>9</v>
      </c>
      <c r="F107" s="262">
        <v>2.9411766424586099</v>
      </c>
      <c r="G107" s="262">
        <v>53.030262527625837</v>
      </c>
      <c r="H107" s="262">
        <v>4.2775057228985301E-2</v>
      </c>
      <c r="I107" s="262">
        <v>0.97151701262380241</v>
      </c>
      <c r="J107" s="262">
        <v>-2.392342314337228</v>
      </c>
      <c r="K107" s="262">
        <v>6.8627503687307012</v>
      </c>
      <c r="L107" s="262">
        <v>1</v>
      </c>
      <c r="M107" s="262">
        <v>1</v>
      </c>
      <c r="N107" s="262">
        <v>1</v>
      </c>
      <c r="O107" s="262">
        <v>0</v>
      </c>
      <c r="P107" s="262">
        <v>0</v>
      </c>
      <c r="Q107" s="262">
        <v>0</v>
      </c>
    </row>
    <row r="108" spans="1:17" x14ac:dyDescent="0.3">
      <c r="A108" s="262" t="s">
        <v>164</v>
      </c>
      <c r="B108" s="262" t="s">
        <v>174</v>
      </c>
      <c r="C108" s="262" t="s">
        <v>15</v>
      </c>
      <c r="D108" s="262"/>
      <c r="E108" s="262">
        <v>9</v>
      </c>
      <c r="F108" s="262">
        <v>3.6481849736198901</v>
      </c>
      <c r="G108" s="262">
        <v>46.798026316716687</v>
      </c>
      <c r="H108" s="262">
        <v>7.6086675969092396E-2</v>
      </c>
      <c r="I108" s="262">
        <v>0.95951036996159667</v>
      </c>
      <c r="J108" s="262">
        <v>-5.2127070784573952</v>
      </c>
      <c r="K108" s="262">
        <v>2.9077180827745921</v>
      </c>
      <c r="L108" s="262">
        <v>1</v>
      </c>
      <c r="M108" s="262">
        <v>1</v>
      </c>
      <c r="N108" s="262">
        <v>1</v>
      </c>
      <c r="O108" s="262">
        <v>0</v>
      </c>
      <c r="P108" s="262">
        <v>0</v>
      </c>
      <c r="Q108" s="262">
        <v>0</v>
      </c>
    </row>
    <row r="109" spans="1:17" x14ac:dyDescent="0.3">
      <c r="A109" s="262" t="s">
        <v>164</v>
      </c>
      <c r="B109" s="262" t="s">
        <v>175</v>
      </c>
      <c r="C109" s="262" t="s">
        <v>15</v>
      </c>
      <c r="D109" s="262"/>
      <c r="E109" s="262">
        <v>9</v>
      </c>
      <c r="F109" s="262">
        <v>3.7252726572337171</v>
      </c>
      <c r="G109" s="262">
        <v>26.339295217578261</v>
      </c>
      <c r="H109" s="262">
        <v>0.17133018132750119</v>
      </c>
      <c r="I109" s="262">
        <v>0.94221393842708312</v>
      </c>
      <c r="J109" s="262">
        <v>-4.8780487804878048</v>
      </c>
      <c r="K109" s="262">
        <v>5.0256386781350164</v>
      </c>
      <c r="L109" s="262">
        <v>1</v>
      </c>
      <c r="M109" s="262">
        <v>1</v>
      </c>
      <c r="N109" s="262">
        <v>1</v>
      </c>
      <c r="O109" s="262">
        <v>0</v>
      </c>
      <c r="P109" s="262">
        <v>0</v>
      </c>
      <c r="Q109" s="262">
        <v>0</v>
      </c>
    </row>
    <row r="110" spans="1:17" x14ac:dyDescent="0.3">
      <c r="A110" s="262" t="s">
        <v>164</v>
      </c>
      <c r="B110" s="262" t="s">
        <v>176</v>
      </c>
      <c r="C110" s="262" t="s">
        <v>15</v>
      </c>
      <c r="D110" s="262"/>
      <c r="E110" s="262">
        <v>9</v>
      </c>
      <c r="F110" s="262">
        <v>3.0395125985060738</v>
      </c>
      <c r="G110" s="262">
        <v>40.000011920926113</v>
      </c>
      <c r="H110" s="262">
        <v>6.7431821585664997E-3</v>
      </c>
      <c r="I110" s="262">
        <v>0.92098343342721889</v>
      </c>
      <c r="J110" s="262">
        <v>-3.092786609233189</v>
      </c>
      <c r="K110" s="262">
        <v>3.1914926670751491</v>
      </c>
      <c r="L110" s="262">
        <v>1</v>
      </c>
      <c r="M110" s="262">
        <v>1</v>
      </c>
      <c r="N110" s="262">
        <v>1</v>
      </c>
      <c r="O110" s="262">
        <v>0</v>
      </c>
      <c r="P110" s="262">
        <v>0</v>
      </c>
      <c r="Q110" s="262">
        <v>0</v>
      </c>
    </row>
    <row r="111" spans="1:17" x14ac:dyDescent="0.3">
      <c r="A111" s="262" t="s">
        <v>164</v>
      </c>
      <c r="B111" s="262" t="s">
        <v>105</v>
      </c>
      <c r="C111" s="262" t="s">
        <v>15</v>
      </c>
      <c r="D111" s="262"/>
      <c r="E111" s="262">
        <v>9</v>
      </c>
      <c r="F111" s="262">
        <v>3.7936563473865941</v>
      </c>
      <c r="G111" s="262">
        <v>43.065659034404263</v>
      </c>
      <c r="H111" s="262">
        <v>0.56366326841401015</v>
      </c>
      <c r="I111" s="262">
        <v>0.91957108942382404</v>
      </c>
      <c r="J111" s="262">
        <v>-1.493603138231383</v>
      </c>
      <c r="K111" s="262">
        <v>9.3862815884476536</v>
      </c>
      <c r="L111" s="262">
        <v>1</v>
      </c>
      <c r="M111" s="262">
        <v>1</v>
      </c>
      <c r="N111" s="262">
        <v>1</v>
      </c>
      <c r="O111" s="262">
        <v>0</v>
      </c>
      <c r="P111" s="262">
        <v>0</v>
      </c>
      <c r="Q111" s="262">
        <v>0</v>
      </c>
    </row>
    <row r="112" spans="1:17" x14ac:dyDescent="0.3">
      <c r="A112" s="262" t="s">
        <v>164</v>
      </c>
      <c r="B112" s="262" t="s">
        <v>121</v>
      </c>
      <c r="C112" s="262" t="s">
        <v>15</v>
      </c>
      <c r="D112" s="262"/>
      <c r="E112" s="262">
        <v>9</v>
      </c>
      <c r="F112" s="262">
        <v>2.9241240364812429</v>
      </c>
      <c r="G112" s="262">
        <v>33.738207620214148</v>
      </c>
      <c r="H112" s="262">
        <v>4.0864369724316098E-2</v>
      </c>
      <c r="I112" s="262">
        <v>0.91327977400667248</v>
      </c>
      <c r="J112" s="262">
        <v>-1.3888957875743531</v>
      </c>
      <c r="K112" s="262">
        <v>5.7218361958534807</v>
      </c>
      <c r="L112" s="262">
        <v>1</v>
      </c>
      <c r="M112" s="262">
        <v>1</v>
      </c>
      <c r="N112" s="262">
        <v>1</v>
      </c>
      <c r="O112" s="262">
        <v>0</v>
      </c>
      <c r="P112" s="262">
        <v>0</v>
      </c>
      <c r="Q112" s="262">
        <v>0</v>
      </c>
    </row>
    <row r="113" spans="1:17" x14ac:dyDescent="0.3">
      <c r="A113" s="262" t="s">
        <v>164</v>
      </c>
      <c r="B113" s="262" t="s">
        <v>177</v>
      </c>
      <c r="C113" s="262" t="s">
        <v>15</v>
      </c>
      <c r="D113" s="262"/>
      <c r="E113" s="262">
        <v>9</v>
      </c>
      <c r="F113" s="262">
        <v>3.1424573112761842</v>
      </c>
      <c r="G113" s="262">
        <v>35.294092897719104</v>
      </c>
      <c r="H113" s="262">
        <v>6.3051204629253704E-2</v>
      </c>
      <c r="I113" s="262">
        <v>0.90441997441077193</v>
      </c>
      <c r="J113" s="262">
        <v>-3.243246552193531</v>
      </c>
      <c r="K113" s="262">
        <v>2.6536321406365961</v>
      </c>
      <c r="L113" s="262">
        <v>1</v>
      </c>
      <c r="M113" s="262">
        <v>1</v>
      </c>
      <c r="N113" s="262">
        <v>1</v>
      </c>
      <c r="O113" s="262">
        <v>0</v>
      </c>
      <c r="P113" s="262">
        <v>0</v>
      </c>
      <c r="Q113" s="262">
        <v>0</v>
      </c>
    </row>
    <row r="114" spans="1:17" x14ac:dyDescent="0.3">
      <c r="A114" s="262" t="s">
        <v>164</v>
      </c>
      <c r="B114" s="262" t="s">
        <v>134</v>
      </c>
      <c r="C114" s="262" t="s">
        <v>15</v>
      </c>
      <c r="D114" s="262"/>
      <c r="E114" s="262">
        <v>9</v>
      </c>
      <c r="F114" s="262">
        <v>3.6288809255384629</v>
      </c>
      <c r="G114" s="262">
        <v>19.158876838720261</v>
      </c>
      <c r="H114" s="262">
        <v>9.26638791941439E-2</v>
      </c>
      <c r="I114" s="262">
        <v>0.89029059409360056</v>
      </c>
      <c r="J114" s="262">
        <v>-3.0196293715550491</v>
      </c>
      <c r="K114" s="262">
        <v>7.0057101681376768</v>
      </c>
      <c r="L114" s="262">
        <v>1</v>
      </c>
      <c r="M114" s="262">
        <v>1</v>
      </c>
      <c r="N114" s="262">
        <v>1</v>
      </c>
      <c r="O114" s="262">
        <v>0</v>
      </c>
      <c r="P114" s="262">
        <v>0</v>
      </c>
      <c r="Q114" s="262">
        <v>0</v>
      </c>
    </row>
    <row r="115" spans="1:17" x14ac:dyDescent="0.3">
      <c r="A115" s="262" t="s">
        <v>164</v>
      </c>
      <c r="B115" s="262" t="s">
        <v>178</v>
      </c>
      <c r="C115" s="262" t="s">
        <v>15</v>
      </c>
      <c r="D115" s="262"/>
      <c r="E115" s="262">
        <v>9</v>
      </c>
      <c r="F115" s="262">
        <v>3.1907161189785112</v>
      </c>
      <c r="G115" s="262">
        <v>47.619077353802531</v>
      </c>
      <c r="H115" s="262">
        <v>1.41052370779095E-2</v>
      </c>
      <c r="I115" s="262">
        <v>0.88902497115927892</v>
      </c>
      <c r="J115" s="262">
        <v>-3.431369340772616</v>
      </c>
      <c r="K115" s="262">
        <v>5.5837509390000628</v>
      </c>
      <c r="L115" s="262">
        <v>1</v>
      </c>
      <c r="M115" s="262">
        <v>1</v>
      </c>
      <c r="N115" s="262">
        <v>1</v>
      </c>
      <c r="O115" s="262">
        <v>0</v>
      </c>
      <c r="P115" s="262">
        <v>0</v>
      </c>
      <c r="Q115" s="262">
        <v>0</v>
      </c>
    </row>
    <row r="116" spans="1:17" x14ac:dyDescent="0.3">
      <c r="A116" s="262" t="s">
        <v>164</v>
      </c>
      <c r="B116" s="262" t="s">
        <v>179</v>
      </c>
      <c r="C116" s="262" t="s">
        <v>15</v>
      </c>
      <c r="D116" s="262"/>
      <c r="E116" s="262">
        <v>9</v>
      </c>
      <c r="F116" s="262">
        <v>3.3139507750092601</v>
      </c>
      <c r="G116" s="262">
        <v>52.427194354246588</v>
      </c>
      <c r="H116" s="262">
        <v>6.2690180091066305E-2</v>
      </c>
      <c r="I116" s="262">
        <v>0.88578966305627305</v>
      </c>
      <c r="J116" s="262">
        <v>-4.3381468251130988</v>
      </c>
      <c r="K116" s="262">
        <v>4.6511581486920131</v>
      </c>
      <c r="L116" s="262">
        <v>1</v>
      </c>
      <c r="M116" s="262">
        <v>1</v>
      </c>
      <c r="N116" s="262">
        <v>1</v>
      </c>
      <c r="O116" s="262">
        <v>0</v>
      </c>
      <c r="P116" s="262">
        <v>0</v>
      </c>
      <c r="Q116" s="262">
        <v>0</v>
      </c>
    </row>
    <row r="117" spans="1:17" x14ac:dyDescent="0.3">
      <c r="A117" s="262" t="s">
        <v>164</v>
      </c>
      <c r="B117" s="262" t="s">
        <v>180</v>
      </c>
      <c r="C117" s="262" t="s">
        <v>15</v>
      </c>
      <c r="D117" s="262"/>
      <c r="E117" s="262">
        <v>9</v>
      </c>
      <c r="F117" s="262">
        <v>3.2069092996085242</v>
      </c>
      <c r="G117" s="262">
        <v>46.808901011405531</v>
      </c>
      <c r="H117" s="262">
        <v>1.1646713150855461</v>
      </c>
      <c r="I117" s="262">
        <v>0.88098656895204219</v>
      </c>
      <c r="J117" s="262">
        <v>-2.480655940149231</v>
      </c>
      <c r="K117" s="262">
        <v>8.1825347370058843</v>
      </c>
      <c r="L117" s="262">
        <v>1</v>
      </c>
      <c r="M117" s="262">
        <v>1</v>
      </c>
      <c r="N117" s="262">
        <v>1</v>
      </c>
      <c r="O117" s="262">
        <v>0</v>
      </c>
      <c r="P117" s="262">
        <v>0</v>
      </c>
      <c r="Q117" s="262">
        <v>0</v>
      </c>
    </row>
    <row r="118" spans="1:17" x14ac:dyDescent="0.3">
      <c r="A118" s="262" t="s">
        <v>164</v>
      </c>
      <c r="B118" s="262" t="s">
        <v>101</v>
      </c>
      <c r="C118" s="262" t="s">
        <v>15</v>
      </c>
      <c r="D118" s="262"/>
      <c r="E118" s="262">
        <v>9</v>
      </c>
      <c r="F118" s="262">
        <v>3.638817972032022</v>
      </c>
      <c r="G118" s="262">
        <v>31.249976716930771</v>
      </c>
      <c r="H118" s="262">
        <v>4.8232324550252998E-3</v>
      </c>
      <c r="I118" s="262">
        <v>0.85899913742175726</v>
      </c>
      <c r="J118" s="262">
        <v>-1.851861050099137</v>
      </c>
      <c r="K118" s="262">
        <v>2.8301973791049049</v>
      </c>
      <c r="L118" s="262">
        <v>1</v>
      </c>
      <c r="M118" s="262">
        <v>1</v>
      </c>
      <c r="N118" s="262">
        <v>1</v>
      </c>
      <c r="O118" s="262">
        <v>0</v>
      </c>
      <c r="P118" s="262">
        <v>0</v>
      </c>
      <c r="Q118" s="262">
        <v>0</v>
      </c>
    </row>
    <row r="119" spans="1:17" x14ac:dyDescent="0.3">
      <c r="A119" s="262" t="s">
        <v>164</v>
      </c>
      <c r="B119" s="262" t="s">
        <v>181</v>
      </c>
      <c r="C119" s="262" t="s">
        <v>15</v>
      </c>
      <c r="D119" s="262"/>
      <c r="E119" s="262">
        <v>9</v>
      </c>
      <c r="F119" s="262">
        <v>3.7508132748350889</v>
      </c>
      <c r="G119" s="262">
        <v>26.92311924586436</v>
      </c>
      <c r="H119" s="262">
        <v>9.2724368246801005E-3</v>
      </c>
      <c r="I119" s="262">
        <v>0.85802220434713872</v>
      </c>
      <c r="J119" s="262">
        <v>-3.5242257435351281</v>
      </c>
      <c r="K119" s="262">
        <v>2.739723343007249</v>
      </c>
      <c r="L119" s="262">
        <v>1</v>
      </c>
      <c r="M119" s="262">
        <v>1</v>
      </c>
      <c r="N119" s="262">
        <v>1</v>
      </c>
      <c r="O119" s="262">
        <v>0</v>
      </c>
      <c r="P119" s="262">
        <v>0</v>
      </c>
      <c r="Q119" s="262">
        <v>0</v>
      </c>
    </row>
    <row r="120" spans="1:17" x14ac:dyDescent="0.3">
      <c r="A120" s="262" t="s">
        <v>164</v>
      </c>
      <c r="B120" s="262" t="s">
        <v>116</v>
      </c>
      <c r="C120" s="262" t="s">
        <v>15</v>
      </c>
      <c r="D120" s="262"/>
      <c r="E120" s="262">
        <v>9</v>
      </c>
      <c r="F120" s="262">
        <v>3.111442640727982</v>
      </c>
      <c r="G120" s="262">
        <v>34.513301223488071</v>
      </c>
      <c r="H120" s="262">
        <v>2.5611189969616099E-2</v>
      </c>
      <c r="I120" s="262">
        <v>0.84659693063140129</v>
      </c>
      <c r="J120" s="262">
        <v>-2.0512800950270438</v>
      </c>
      <c r="K120" s="262">
        <v>2.6178009948370771</v>
      </c>
      <c r="L120" s="262">
        <v>1</v>
      </c>
      <c r="M120" s="262">
        <v>1</v>
      </c>
      <c r="N120" s="262">
        <v>1</v>
      </c>
      <c r="O120" s="262">
        <v>0</v>
      </c>
      <c r="P120" s="262">
        <v>0</v>
      </c>
      <c r="Q120" s="262">
        <v>0</v>
      </c>
    </row>
    <row r="121" spans="1:17" x14ac:dyDescent="0.3">
      <c r="A121" s="262" t="s">
        <v>164</v>
      </c>
      <c r="B121" s="262" t="s">
        <v>182</v>
      </c>
      <c r="C121" s="262" t="s">
        <v>15</v>
      </c>
      <c r="D121" s="262"/>
      <c r="E121" s="262">
        <v>9</v>
      </c>
      <c r="F121" s="262">
        <v>2.6020420284035111</v>
      </c>
      <c r="G121" s="262">
        <v>38.461503192516588</v>
      </c>
      <c r="H121" s="262">
        <v>1.8731016577450198E-2</v>
      </c>
      <c r="I121" s="262">
        <v>0.83861457224272218</v>
      </c>
      <c r="J121" s="262">
        <v>-3.4482806814693361</v>
      </c>
      <c r="K121" s="262">
        <v>2.8571486959653019</v>
      </c>
      <c r="L121" s="262">
        <v>1</v>
      </c>
      <c r="M121" s="262">
        <v>1</v>
      </c>
      <c r="N121" s="262">
        <v>1</v>
      </c>
      <c r="O121" s="262">
        <v>0</v>
      </c>
      <c r="P121" s="262">
        <v>0</v>
      </c>
      <c r="Q121" s="262">
        <v>0</v>
      </c>
    </row>
    <row r="122" spans="1:17" x14ac:dyDescent="0.3">
      <c r="A122" s="262" t="s">
        <v>164</v>
      </c>
      <c r="B122" s="262" t="s">
        <v>97</v>
      </c>
      <c r="C122" s="262" t="s">
        <v>15</v>
      </c>
      <c r="D122" s="262"/>
      <c r="E122" s="262">
        <v>9</v>
      </c>
      <c r="F122" s="262">
        <v>2.9311010598517671</v>
      </c>
      <c r="G122" s="262">
        <v>34.090974770973617</v>
      </c>
      <c r="H122" s="262">
        <v>0.194419447293113</v>
      </c>
      <c r="I122" s="262">
        <v>0.80426871316213966</v>
      </c>
      <c r="J122" s="262">
        <v>-2.4455029108615141</v>
      </c>
      <c r="K122" s="262">
        <v>2.9972709843425909</v>
      </c>
      <c r="L122" s="262">
        <v>1</v>
      </c>
      <c r="M122" s="262">
        <v>1</v>
      </c>
      <c r="N122" s="262">
        <v>1</v>
      </c>
      <c r="O122" s="262">
        <v>0</v>
      </c>
      <c r="P122" s="262">
        <v>0</v>
      </c>
      <c r="Q122" s="262">
        <v>0</v>
      </c>
    </row>
    <row r="123" spans="1:17" x14ac:dyDescent="0.3">
      <c r="A123" s="262" t="s">
        <v>164</v>
      </c>
      <c r="B123" s="262" t="s">
        <v>183</v>
      </c>
      <c r="C123" s="262" t="s">
        <v>15</v>
      </c>
      <c r="D123" s="262"/>
      <c r="E123" s="262">
        <v>9</v>
      </c>
      <c r="F123" s="262">
        <v>3.3489468505287618</v>
      </c>
      <c r="G123" s="262">
        <v>12.083339691162109</v>
      </c>
      <c r="H123" s="262">
        <v>0.33104500532077807</v>
      </c>
      <c r="I123" s="262">
        <v>0.80307894953486458</v>
      </c>
      <c r="J123" s="262">
        <v>-2.4</v>
      </c>
      <c r="K123" s="262">
        <v>6.9398890427552944</v>
      </c>
      <c r="L123" s="262">
        <v>1</v>
      </c>
      <c r="M123" s="262">
        <v>1</v>
      </c>
      <c r="N123" s="262">
        <v>1</v>
      </c>
      <c r="O123" s="262">
        <v>0</v>
      </c>
      <c r="P123" s="262">
        <v>0</v>
      </c>
      <c r="Q123" s="262">
        <v>0</v>
      </c>
    </row>
    <row r="124" spans="1:17" x14ac:dyDescent="0.3">
      <c r="A124" s="262" t="s">
        <v>164</v>
      </c>
      <c r="B124" s="262" t="s">
        <v>81</v>
      </c>
      <c r="C124" s="262" t="s">
        <v>15</v>
      </c>
      <c r="D124" s="262"/>
      <c r="E124" s="262">
        <v>9</v>
      </c>
      <c r="F124" s="262">
        <v>3.8881607290788098</v>
      </c>
      <c r="G124" s="262">
        <v>38.235267305862372</v>
      </c>
      <c r="H124" s="262">
        <v>1.1911510851571499E-2</v>
      </c>
      <c r="I124" s="262">
        <v>0.76691790131214532</v>
      </c>
      <c r="J124" s="262">
        <v>-2.6785689577155409</v>
      </c>
      <c r="K124" s="262">
        <v>2.1406707538562202</v>
      </c>
      <c r="L124" s="262">
        <v>1</v>
      </c>
      <c r="M124" s="262">
        <v>1</v>
      </c>
      <c r="N124" s="262">
        <v>1</v>
      </c>
      <c r="O124" s="262">
        <v>0</v>
      </c>
      <c r="P124" s="262">
        <v>0</v>
      </c>
      <c r="Q124" s="262">
        <v>0</v>
      </c>
    </row>
    <row r="125" spans="1:17" x14ac:dyDescent="0.3">
      <c r="A125" s="262" t="s">
        <v>164</v>
      </c>
      <c r="B125" s="262" t="s">
        <v>184</v>
      </c>
      <c r="C125" s="262" t="s">
        <v>15</v>
      </c>
      <c r="D125" s="262"/>
      <c r="E125" s="262">
        <v>9</v>
      </c>
      <c r="F125" s="262">
        <v>2.6081617705676021</v>
      </c>
      <c r="G125" s="262">
        <v>30.62496185302734</v>
      </c>
      <c r="H125" s="262">
        <v>0.70682774728073738</v>
      </c>
      <c r="I125" s="262">
        <v>0.75312845205104617</v>
      </c>
      <c r="J125" s="262">
        <v>-3.6343644722971482</v>
      </c>
      <c r="K125" s="262">
        <v>4.74285888671875</v>
      </c>
      <c r="L125" s="262">
        <v>1</v>
      </c>
      <c r="M125" s="262">
        <v>1</v>
      </c>
      <c r="N125" s="262">
        <v>1</v>
      </c>
      <c r="O125" s="262">
        <v>0</v>
      </c>
      <c r="P125" s="262">
        <v>0</v>
      </c>
      <c r="Q125" s="262">
        <v>0</v>
      </c>
    </row>
    <row r="126" spans="1:17" x14ac:dyDescent="0.3">
      <c r="A126" s="262" t="s">
        <v>164</v>
      </c>
      <c r="B126" s="262" t="s">
        <v>185</v>
      </c>
      <c r="C126" s="262" t="s">
        <v>15</v>
      </c>
      <c r="D126" s="262"/>
      <c r="E126" s="262">
        <v>9</v>
      </c>
      <c r="F126" s="262">
        <v>3.4190532862579039</v>
      </c>
      <c r="G126" s="262">
        <v>35.106390533865088</v>
      </c>
      <c r="H126" s="262">
        <v>9.2888274328661605E-2</v>
      </c>
      <c r="I126" s="262">
        <v>0.72026592372726395</v>
      </c>
      <c r="J126" s="262">
        <v>-3.2239801186957711</v>
      </c>
      <c r="K126" s="262">
        <v>4.1496146063437678</v>
      </c>
      <c r="L126" s="262">
        <v>1</v>
      </c>
      <c r="M126" s="262">
        <v>1</v>
      </c>
      <c r="N126" s="262">
        <v>1</v>
      </c>
      <c r="O126" s="262">
        <v>0</v>
      </c>
      <c r="P126" s="262">
        <v>0</v>
      </c>
      <c r="Q126" s="262">
        <v>0</v>
      </c>
    </row>
    <row r="127" spans="1:17" x14ac:dyDescent="0.3">
      <c r="A127" s="262" t="s">
        <v>164</v>
      </c>
      <c r="B127" s="262" t="s">
        <v>186</v>
      </c>
      <c r="C127" s="262" t="s">
        <v>15</v>
      </c>
      <c r="D127" s="262"/>
      <c r="E127" s="262">
        <v>9</v>
      </c>
      <c r="F127" s="262">
        <v>2.7453835131910691</v>
      </c>
      <c r="G127" s="262">
        <v>55.681845274864372</v>
      </c>
      <c r="H127" s="262">
        <v>8.4965060908495899E-2</v>
      </c>
      <c r="I127" s="262">
        <v>0.6638919024334119</v>
      </c>
      <c r="J127" s="262">
        <v>-1.918261439757132</v>
      </c>
      <c r="K127" s="262">
        <v>6.9727863849045679</v>
      </c>
      <c r="L127" s="262">
        <v>1</v>
      </c>
      <c r="M127" s="262">
        <v>1</v>
      </c>
      <c r="N127" s="262">
        <v>1</v>
      </c>
      <c r="O127" s="262">
        <v>0</v>
      </c>
      <c r="P127" s="262">
        <v>0</v>
      </c>
      <c r="Q127" s="262">
        <v>0</v>
      </c>
    </row>
    <row r="128" spans="1:17" x14ac:dyDescent="0.3">
      <c r="A128" s="262" t="s">
        <v>164</v>
      </c>
      <c r="B128" s="262" t="s">
        <v>187</v>
      </c>
      <c r="C128" s="262" t="s">
        <v>15</v>
      </c>
      <c r="D128" s="262"/>
      <c r="E128" s="262">
        <v>9</v>
      </c>
      <c r="F128" s="262">
        <v>3.6660845971438629</v>
      </c>
      <c r="G128" s="262">
        <v>35.531186203369508</v>
      </c>
      <c r="H128" s="262">
        <v>0.1173197683068036</v>
      </c>
      <c r="I128" s="262">
        <v>0.53052170549738309</v>
      </c>
      <c r="J128" s="262">
        <v>-2.678566529096623</v>
      </c>
      <c r="K128" s="262">
        <v>3.567781985977585</v>
      </c>
      <c r="L128" s="262">
        <v>1</v>
      </c>
      <c r="M128" s="262">
        <v>1</v>
      </c>
      <c r="N128" s="262">
        <v>1</v>
      </c>
      <c r="O128" s="262">
        <v>0</v>
      </c>
      <c r="P128" s="262">
        <v>0</v>
      </c>
      <c r="Q128" s="262">
        <v>0</v>
      </c>
    </row>
    <row r="129" spans="1:17" x14ac:dyDescent="0.3">
      <c r="A129" s="262" t="s">
        <v>164</v>
      </c>
      <c r="B129" s="262" t="s">
        <v>188</v>
      </c>
      <c r="C129" s="262" t="s">
        <v>15</v>
      </c>
      <c r="D129" s="262"/>
      <c r="E129" s="262">
        <v>9</v>
      </c>
      <c r="F129" s="262">
        <v>3.051746339726269</v>
      </c>
      <c r="G129" s="262">
        <v>50.381702507332371</v>
      </c>
      <c r="H129" s="262">
        <v>0.1709995305287397</v>
      </c>
      <c r="I129" s="262">
        <v>0.48959666612451558</v>
      </c>
      <c r="J129" s="262">
        <v>-2.061852045075705</v>
      </c>
      <c r="K129" s="262">
        <v>5.6965925376112612</v>
      </c>
      <c r="L129" s="262">
        <v>1</v>
      </c>
      <c r="M129" s="262">
        <v>1</v>
      </c>
      <c r="N129" s="262">
        <v>1</v>
      </c>
      <c r="O129" s="262">
        <v>0</v>
      </c>
      <c r="P129" s="262">
        <v>0</v>
      </c>
      <c r="Q129" s="262">
        <v>0</v>
      </c>
    </row>
    <row r="130" spans="1:17" x14ac:dyDescent="0.3">
      <c r="A130" s="262" t="s">
        <v>164</v>
      </c>
      <c r="B130" s="262" t="s">
        <v>141</v>
      </c>
      <c r="C130" s="262" t="s">
        <v>15</v>
      </c>
      <c r="D130" s="262"/>
      <c r="E130" s="262">
        <v>9</v>
      </c>
      <c r="F130" s="262">
        <v>1.9819918743823439</v>
      </c>
      <c r="G130" s="262">
        <v>43.511450381679388</v>
      </c>
      <c r="H130" s="262">
        <v>0.28544466640027499</v>
      </c>
      <c r="I130" s="262">
        <v>0.43245849404662079</v>
      </c>
      <c r="J130" s="262">
        <v>-1.439393939393939</v>
      </c>
      <c r="K130" s="262">
        <v>1.844734819369716</v>
      </c>
      <c r="L130" s="262">
        <v>1</v>
      </c>
      <c r="M130" s="262">
        <v>1</v>
      </c>
      <c r="N130" s="262">
        <v>1</v>
      </c>
      <c r="O130" s="262">
        <v>0</v>
      </c>
      <c r="P130" s="262">
        <v>0</v>
      </c>
      <c r="Q130" s="262">
        <v>0</v>
      </c>
    </row>
    <row r="131" spans="1:17" x14ac:dyDescent="0.3">
      <c r="A131" s="262" t="s">
        <v>164</v>
      </c>
      <c r="B131" s="262" t="s">
        <v>189</v>
      </c>
      <c r="C131" s="262" t="s">
        <v>5</v>
      </c>
      <c r="D131" s="262"/>
      <c r="E131" s="262">
        <v>15</v>
      </c>
      <c r="F131" s="262">
        <v>4.7800327195362016</v>
      </c>
      <c r="G131" s="262">
        <v>40.571430751255583</v>
      </c>
      <c r="H131" s="262">
        <v>1.7409125338268099E-2</v>
      </c>
      <c r="I131" s="262">
        <v>2.0305971666052121</v>
      </c>
      <c r="J131" s="262">
        <v>-0.50505403231238</v>
      </c>
      <c r="K131" s="262">
        <v>9.9830823658352834</v>
      </c>
      <c r="L131" s="262">
        <v>1</v>
      </c>
      <c r="M131" s="262">
        <v>1</v>
      </c>
      <c r="N131" s="262">
        <v>1</v>
      </c>
      <c r="O131" s="262">
        <v>1</v>
      </c>
      <c r="P131" s="262">
        <v>1</v>
      </c>
      <c r="Q131" s="262">
        <v>1</v>
      </c>
    </row>
    <row r="132" spans="1:17" x14ac:dyDescent="0.3">
      <c r="A132" s="262" t="s">
        <v>164</v>
      </c>
      <c r="B132" s="262" t="s">
        <v>190</v>
      </c>
      <c r="C132" s="262" t="s">
        <v>5</v>
      </c>
      <c r="D132" s="262"/>
      <c r="E132" s="262">
        <v>15</v>
      </c>
      <c r="F132" s="262">
        <v>4.7346419026235624</v>
      </c>
      <c r="G132" s="262">
        <v>47.407436187704313</v>
      </c>
      <c r="H132" s="262">
        <v>1.1193910075102001E-3</v>
      </c>
      <c r="I132" s="262">
        <v>1.683621225705668</v>
      </c>
      <c r="J132" s="262">
        <v>-1.7499983310699461</v>
      </c>
      <c r="K132" s="262">
        <v>1.781168754548077</v>
      </c>
      <c r="L132" s="262">
        <v>1</v>
      </c>
      <c r="M132" s="262">
        <v>1</v>
      </c>
      <c r="N132" s="262">
        <v>1</v>
      </c>
      <c r="O132" s="262">
        <v>1</v>
      </c>
      <c r="P132" s="262">
        <v>1</v>
      </c>
      <c r="Q132" s="262">
        <v>1</v>
      </c>
    </row>
    <row r="133" spans="1:17" x14ac:dyDescent="0.3">
      <c r="A133" s="262" t="s">
        <v>164</v>
      </c>
      <c r="B133" s="262" t="s">
        <v>191</v>
      </c>
      <c r="C133" s="262" t="s">
        <v>5</v>
      </c>
      <c r="D133" s="262"/>
      <c r="E133" s="262">
        <v>13</v>
      </c>
      <c r="F133" s="262">
        <v>4.4492536036383017</v>
      </c>
      <c r="G133" s="262">
        <v>39.285723408875143</v>
      </c>
      <c r="H133" s="262">
        <v>2.5406202156906501E-2</v>
      </c>
      <c r="I133" s="262">
        <v>2.0664651208643798</v>
      </c>
      <c r="J133" s="262">
        <v>-7.7639750862953081</v>
      </c>
      <c r="K133" s="262">
        <v>3.0303001111897538</v>
      </c>
      <c r="L133" s="262">
        <v>1</v>
      </c>
      <c r="M133" s="262">
        <v>1</v>
      </c>
      <c r="N133" s="262">
        <v>1</v>
      </c>
      <c r="O133" s="262">
        <v>0</v>
      </c>
      <c r="P133" s="262">
        <v>1</v>
      </c>
      <c r="Q133" s="262">
        <v>1</v>
      </c>
    </row>
    <row r="134" spans="1:17" x14ac:dyDescent="0.3">
      <c r="A134" s="262" t="s">
        <v>164</v>
      </c>
      <c r="B134" s="262" t="s">
        <v>192</v>
      </c>
      <c r="C134" s="262" t="s">
        <v>5</v>
      </c>
      <c r="D134" s="262" t="s">
        <v>10</v>
      </c>
      <c r="E134" s="262">
        <v>13</v>
      </c>
      <c r="F134" s="262">
        <v>1.876547153238042</v>
      </c>
      <c r="G134" s="262">
        <v>34.020618556701031</v>
      </c>
      <c r="H134" s="262">
        <v>2.7446294440307781</v>
      </c>
      <c r="I134" s="262">
        <v>1.284904095319543</v>
      </c>
      <c r="J134" s="262">
        <v>-0.33426183844011143</v>
      </c>
      <c r="K134" s="262">
        <v>2.1799888205701512</v>
      </c>
      <c r="L134" s="262">
        <v>1</v>
      </c>
      <c r="M134" s="262">
        <v>1</v>
      </c>
      <c r="N134" s="262">
        <v>1</v>
      </c>
      <c r="O134" s="262">
        <v>1</v>
      </c>
      <c r="P134" s="262">
        <v>0</v>
      </c>
      <c r="Q134" s="262">
        <v>1</v>
      </c>
    </row>
    <row r="135" spans="1:17" x14ac:dyDescent="0.3">
      <c r="A135" s="262" t="s">
        <v>164</v>
      </c>
      <c r="B135" s="262" t="s">
        <v>193</v>
      </c>
      <c r="C135" s="262" t="s">
        <v>5</v>
      </c>
      <c r="D135" s="262" t="s">
        <v>10</v>
      </c>
      <c r="E135" s="262">
        <v>13</v>
      </c>
      <c r="F135" s="262">
        <v>3.850171291869692</v>
      </c>
      <c r="G135" s="262">
        <v>47.596152435392199</v>
      </c>
      <c r="H135" s="262">
        <v>0.52661326249280305</v>
      </c>
      <c r="I135" s="262">
        <v>1.2490541917536291</v>
      </c>
      <c r="J135" s="262">
        <v>-4.7619030740789414</v>
      </c>
      <c r="K135" s="262">
        <v>1.6463396025867001</v>
      </c>
      <c r="L135" s="262">
        <v>1</v>
      </c>
      <c r="M135" s="262">
        <v>1</v>
      </c>
      <c r="N135" s="262">
        <v>1</v>
      </c>
      <c r="O135" s="262">
        <v>0</v>
      </c>
      <c r="P135" s="262">
        <v>1</v>
      </c>
      <c r="Q135" s="262">
        <v>1</v>
      </c>
    </row>
    <row r="136" spans="1:17" x14ac:dyDescent="0.3">
      <c r="A136" s="262" t="s">
        <v>164</v>
      </c>
      <c r="B136" s="262" t="s">
        <v>194</v>
      </c>
      <c r="C136" s="262" t="s">
        <v>5</v>
      </c>
      <c r="D136" s="262" t="s">
        <v>10</v>
      </c>
      <c r="E136" s="262">
        <v>13</v>
      </c>
      <c r="F136" s="262">
        <v>3.742134363682633</v>
      </c>
      <c r="G136" s="262">
        <v>33.333309785826003</v>
      </c>
      <c r="H136" s="262">
        <v>0.50672347312764776</v>
      </c>
      <c r="I136" s="262">
        <v>1.145714198200386</v>
      </c>
      <c r="J136" s="262">
        <v>-4.390682430891939</v>
      </c>
      <c r="K136" s="262">
        <v>3.3739514587445658</v>
      </c>
      <c r="L136" s="262">
        <v>1</v>
      </c>
      <c r="M136" s="262">
        <v>1</v>
      </c>
      <c r="N136" s="262">
        <v>1</v>
      </c>
      <c r="O136" s="262">
        <v>0</v>
      </c>
      <c r="P136" s="262">
        <v>1</v>
      </c>
      <c r="Q136" s="262">
        <v>1</v>
      </c>
    </row>
    <row r="137" spans="1:17" x14ac:dyDescent="0.3">
      <c r="A137" s="262" t="s">
        <v>164</v>
      </c>
      <c r="B137" s="262" t="s">
        <v>195</v>
      </c>
      <c r="C137" s="262" t="s">
        <v>5</v>
      </c>
      <c r="D137" s="262" t="s">
        <v>10</v>
      </c>
      <c r="E137" s="262">
        <v>12</v>
      </c>
      <c r="F137" s="262">
        <v>3.3184522607181401</v>
      </c>
      <c r="G137" s="262">
        <v>33.72778193481836</v>
      </c>
      <c r="H137" s="262">
        <v>-1.4097872941983501E-2</v>
      </c>
      <c r="I137" s="262">
        <v>1.7992306490171399</v>
      </c>
      <c r="J137" s="262">
        <v>-0.27700805412326451</v>
      </c>
      <c r="K137" s="262">
        <v>0.48611562745082709</v>
      </c>
      <c r="L137" s="262">
        <v>1</v>
      </c>
      <c r="M137" s="262">
        <v>1</v>
      </c>
      <c r="N137" s="262">
        <v>0</v>
      </c>
      <c r="O137" s="262">
        <v>1</v>
      </c>
      <c r="P137" s="262">
        <v>1</v>
      </c>
      <c r="Q137" s="262">
        <v>1</v>
      </c>
    </row>
    <row r="138" spans="1:17" x14ac:dyDescent="0.3">
      <c r="A138" s="262" t="s">
        <v>164</v>
      </c>
      <c r="B138" s="262" t="s">
        <v>196</v>
      </c>
      <c r="C138" s="262" t="s">
        <v>5</v>
      </c>
      <c r="D138" s="262" t="s">
        <v>10</v>
      </c>
      <c r="E138" s="262">
        <v>11</v>
      </c>
      <c r="F138" s="262">
        <v>3.9439092813333709</v>
      </c>
      <c r="G138" s="262">
        <v>34.615398722993362</v>
      </c>
      <c r="H138" s="262">
        <v>1.48560774735375E-2</v>
      </c>
      <c r="I138" s="262">
        <v>3.0390911012917439</v>
      </c>
      <c r="J138" s="262">
        <v>-1.807227228493836</v>
      </c>
      <c r="K138" s="262">
        <v>4.9079781073236113</v>
      </c>
      <c r="L138" s="262">
        <v>1</v>
      </c>
      <c r="M138" s="262">
        <v>1</v>
      </c>
      <c r="N138" s="262">
        <v>1</v>
      </c>
      <c r="O138" s="262">
        <v>0</v>
      </c>
      <c r="P138" s="262">
        <v>0</v>
      </c>
      <c r="Q138" s="262">
        <v>1</v>
      </c>
    </row>
    <row r="139" spans="1:17" x14ac:dyDescent="0.3">
      <c r="A139" s="262" t="s">
        <v>164</v>
      </c>
      <c r="B139" s="262" t="s">
        <v>197</v>
      </c>
      <c r="C139" s="262" t="s">
        <v>5</v>
      </c>
      <c r="D139" s="262" t="s">
        <v>10</v>
      </c>
      <c r="E139" s="262">
        <v>11</v>
      </c>
      <c r="F139" s="262">
        <v>3.0314631768326681</v>
      </c>
      <c r="G139" s="262">
        <v>22.89151781302926</v>
      </c>
      <c r="H139" s="262">
        <v>0.10208890477070109</v>
      </c>
      <c r="I139" s="262">
        <v>2.6038882086128692</v>
      </c>
      <c r="J139" s="262">
        <v>-1.696904113154321</v>
      </c>
      <c r="K139" s="262">
        <v>2.8571516153767731</v>
      </c>
      <c r="L139" s="262">
        <v>1</v>
      </c>
      <c r="M139" s="262">
        <v>1</v>
      </c>
      <c r="N139" s="262">
        <v>1</v>
      </c>
      <c r="O139" s="262">
        <v>0</v>
      </c>
      <c r="P139" s="262">
        <v>0</v>
      </c>
      <c r="Q139" s="262">
        <v>1</v>
      </c>
    </row>
    <row r="140" spans="1:17" x14ac:dyDescent="0.3">
      <c r="A140" s="262" t="s">
        <v>164</v>
      </c>
      <c r="B140" s="262" t="s">
        <v>198</v>
      </c>
      <c r="C140" s="262" t="s">
        <v>5</v>
      </c>
      <c r="D140" s="262" t="s">
        <v>10</v>
      </c>
      <c r="E140" s="262">
        <v>11</v>
      </c>
      <c r="F140" s="262">
        <v>2.978308761226911</v>
      </c>
      <c r="G140" s="262">
        <v>29.4478527607362</v>
      </c>
      <c r="H140" s="262">
        <v>7.0147386269795149</v>
      </c>
      <c r="I140" s="262">
        <v>2.3272415762421481</v>
      </c>
      <c r="J140" s="262">
        <v>-0.29568302779420458</v>
      </c>
      <c r="K140" s="262">
        <v>2.3131672597864772</v>
      </c>
      <c r="L140" s="262">
        <v>1</v>
      </c>
      <c r="M140" s="262">
        <v>1</v>
      </c>
      <c r="N140" s="262">
        <v>1</v>
      </c>
      <c r="O140" s="262">
        <v>0</v>
      </c>
      <c r="P140" s="262">
        <v>0</v>
      </c>
      <c r="Q140" s="262">
        <v>1</v>
      </c>
    </row>
    <row r="141" spans="1:17" x14ac:dyDescent="0.3">
      <c r="A141" s="262" t="s">
        <v>164</v>
      </c>
      <c r="B141" s="262" t="s">
        <v>199</v>
      </c>
      <c r="C141" s="262" t="s">
        <v>5</v>
      </c>
      <c r="D141" s="262" t="s">
        <v>10</v>
      </c>
      <c r="E141" s="262">
        <v>11</v>
      </c>
      <c r="F141" s="262">
        <v>3.4982581587203292</v>
      </c>
      <c r="G141" s="262">
        <v>24.03845801156</v>
      </c>
      <c r="H141" s="262">
        <v>0.23337938177424239</v>
      </c>
      <c r="I141" s="262">
        <v>1.793548497256825</v>
      </c>
      <c r="J141" s="262">
        <v>-4.0262199708682864</v>
      </c>
      <c r="K141" s="262">
        <v>2.8292697813452738</v>
      </c>
      <c r="L141" s="262">
        <v>1</v>
      </c>
      <c r="M141" s="262">
        <v>1</v>
      </c>
      <c r="N141" s="262">
        <v>1</v>
      </c>
      <c r="O141" s="262">
        <v>0</v>
      </c>
      <c r="P141" s="262">
        <v>0</v>
      </c>
      <c r="Q141" s="262">
        <v>1</v>
      </c>
    </row>
    <row r="142" spans="1:17" x14ac:dyDescent="0.3">
      <c r="A142" s="262" t="s">
        <v>164</v>
      </c>
      <c r="B142" s="262" t="s">
        <v>200</v>
      </c>
      <c r="C142" s="262" t="s">
        <v>5</v>
      </c>
      <c r="D142" s="262" t="s">
        <v>10</v>
      </c>
      <c r="E142" s="262">
        <v>11</v>
      </c>
      <c r="F142" s="262">
        <v>3.261766941136127</v>
      </c>
      <c r="G142" s="262">
        <v>21.739159730068732</v>
      </c>
      <c r="H142" s="262">
        <v>2.4353169757500002E-3</v>
      </c>
      <c r="I142" s="262">
        <v>1.742295673725232</v>
      </c>
      <c r="J142" s="262">
        <v>-3.3519521820228659</v>
      </c>
      <c r="K142" s="262">
        <v>5.2023140107710084</v>
      </c>
      <c r="L142" s="262">
        <v>1</v>
      </c>
      <c r="M142" s="262">
        <v>1</v>
      </c>
      <c r="N142" s="262">
        <v>1</v>
      </c>
      <c r="O142" s="262">
        <v>0</v>
      </c>
      <c r="P142" s="262">
        <v>0</v>
      </c>
      <c r="Q142" s="262">
        <v>1</v>
      </c>
    </row>
    <row r="143" spans="1:17" x14ac:dyDescent="0.3">
      <c r="A143" s="262" t="s">
        <v>164</v>
      </c>
      <c r="B143" s="262" t="s">
        <v>136</v>
      </c>
      <c r="C143" s="262" t="s">
        <v>5</v>
      </c>
      <c r="D143" s="262" t="s">
        <v>10</v>
      </c>
      <c r="E143" s="262">
        <v>11</v>
      </c>
      <c r="F143" s="262">
        <v>3.0311966063909921</v>
      </c>
      <c r="G143" s="262">
        <v>32.446855460447352</v>
      </c>
      <c r="H143" s="262">
        <v>9.2275593045288401E-2</v>
      </c>
      <c r="I143" s="262">
        <v>1.6844751955994031</v>
      </c>
      <c r="J143" s="262">
        <v>-2.467269667971526</v>
      </c>
      <c r="K143" s="262">
        <v>2.8910657804831859</v>
      </c>
      <c r="L143" s="262">
        <v>1</v>
      </c>
      <c r="M143" s="262">
        <v>1</v>
      </c>
      <c r="N143" s="262">
        <v>1</v>
      </c>
      <c r="O143" s="262">
        <v>0</v>
      </c>
      <c r="P143" s="262">
        <v>0</v>
      </c>
      <c r="Q143" s="262">
        <v>1</v>
      </c>
    </row>
    <row r="144" spans="1:17" x14ac:dyDescent="0.3">
      <c r="A144" s="262" t="s">
        <v>164</v>
      </c>
      <c r="B144" s="262" t="s">
        <v>201</v>
      </c>
      <c r="C144" s="262" t="s">
        <v>5</v>
      </c>
      <c r="D144" s="262"/>
      <c r="E144" s="262">
        <v>11</v>
      </c>
      <c r="F144" s="262">
        <v>5.3571411765607468</v>
      </c>
      <c r="G144" s="262">
        <v>49.999985098837918</v>
      </c>
      <c r="H144" s="262">
        <v>4.12775483045138E-2</v>
      </c>
      <c r="I144" s="262">
        <v>1.6229700505464379</v>
      </c>
      <c r="J144" s="262">
        <v>-6.7484671550249544</v>
      </c>
      <c r="K144" s="262">
        <v>0.65789411768027495</v>
      </c>
      <c r="L144" s="262">
        <v>1</v>
      </c>
      <c r="M144" s="262">
        <v>1</v>
      </c>
      <c r="N144" s="262">
        <v>1</v>
      </c>
      <c r="O144" s="262">
        <v>0</v>
      </c>
      <c r="P144" s="262">
        <v>1</v>
      </c>
      <c r="Q144" s="262">
        <v>1</v>
      </c>
    </row>
    <row r="145" spans="1:17" x14ac:dyDescent="0.3">
      <c r="A145" s="262" t="s">
        <v>164</v>
      </c>
      <c r="B145" s="262" t="s">
        <v>202</v>
      </c>
      <c r="C145" s="262" t="s">
        <v>5</v>
      </c>
      <c r="D145" s="262" t="s">
        <v>10</v>
      </c>
      <c r="E145" s="262">
        <v>11</v>
      </c>
      <c r="F145" s="262">
        <v>3.0239841507085852</v>
      </c>
      <c r="G145" s="262">
        <v>15.38460127700664</v>
      </c>
      <c r="H145" s="262">
        <v>3.5057171769453999E-3</v>
      </c>
      <c r="I145" s="262">
        <v>1.6095053140015629</v>
      </c>
      <c r="J145" s="262">
        <v>-4.1958003482745374</v>
      </c>
      <c r="K145" s="262">
        <v>4.379557851876454</v>
      </c>
      <c r="L145" s="262">
        <v>1</v>
      </c>
      <c r="M145" s="262">
        <v>1</v>
      </c>
      <c r="N145" s="262">
        <v>1</v>
      </c>
      <c r="O145" s="262">
        <v>0</v>
      </c>
      <c r="P145" s="262">
        <v>0</v>
      </c>
      <c r="Q145" s="262">
        <v>1</v>
      </c>
    </row>
    <row r="146" spans="1:17" x14ac:dyDescent="0.3">
      <c r="A146" s="262" t="s">
        <v>164</v>
      </c>
      <c r="B146" s="262" t="s">
        <v>203</v>
      </c>
      <c r="C146" s="262" t="s">
        <v>5</v>
      </c>
      <c r="D146" s="262" t="s">
        <v>10</v>
      </c>
      <c r="E146" s="262">
        <v>11</v>
      </c>
      <c r="F146" s="262">
        <v>3.3579967878218882</v>
      </c>
      <c r="G146" s="262">
        <v>11.111101299646259</v>
      </c>
      <c r="H146" s="262">
        <v>4.026386287204E-3</v>
      </c>
      <c r="I146" s="262">
        <v>1.5099898429166729</v>
      </c>
      <c r="J146" s="262">
        <v>-2.7131757873173141</v>
      </c>
      <c r="K146" s="262">
        <v>3.9840599606580849</v>
      </c>
      <c r="L146" s="262">
        <v>1</v>
      </c>
      <c r="M146" s="262">
        <v>1</v>
      </c>
      <c r="N146" s="262">
        <v>1</v>
      </c>
      <c r="O146" s="262">
        <v>0</v>
      </c>
      <c r="P146" s="262">
        <v>0</v>
      </c>
      <c r="Q146" s="262">
        <v>1</v>
      </c>
    </row>
    <row r="147" spans="1:17" x14ac:dyDescent="0.3">
      <c r="A147" s="262" t="s">
        <v>164</v>
      </c>
      <c r="B147" s="262" t="s">
        <v>204</v>
      </c>
      <c r="C147" s="262" t="s">
        <v>5</v>
      </c>
      <c r="D147" s="262"/>
      <c r="E147" s="262">
        <v>11</v>
      </c>
      <c r="F147" s="262">
        <v>6.5517242675283613</v>
      </c>
      <c r="G147" s="262">
        <v>39.690721058231333</v>
      </c>
      <c r="H147" s="262">
        <v>0.1303469698675441</v>
      </c>
      <c r="I147" s="262">
        <v>1.332864603126096</v>
      </c>
      <c r="J147" s="262">
        <v>-3.9735146106804171</v>
      </c>
      <c r="K147" s="262">
        <v>6.5830733748657018</v>
      </c>
      <c r="L147" s="262">
        <v>1</v>
      </c>
      <c r="M147" s="262">
        <v>1</v>
      </c>
      <c r="N147" s="262">
        <v>1</v>
      </c>
      <c r="O147" s="262">
        <v>0</v>
      </c>
      <c r="P147" s="262">
        <v>1</v>
      </c>
      <c r="Q147" s="262">
        <v>1</v>
      </c>
    </row>
    <row r="148" spans="1:17" x14ac:dyDescent="0.3">
      <c r="A148" s="262" t="s">
        <v>164</v>
      </c>
      <c r="B148" s="262" t="s">
        <v>205</v>
      </c>
      <c r="C148" s="262" t="s">
        <v>5</v>
      </c>
      <c r="D148" s="262"/>
      <c r="E148" s="262">
        <v>11</v>
      </c>
      <c r="F148" s="262">
        <v>4.3673471528656629</v>
      </c>
      <c r="G148" s="262">
        <v>29.220767559219151</v>
      </c>
      <c r="H148" s="262">
        <v>7.6580831505979E-3</v>
      </c>
      <c r="I148" s="262">
        <v>1.299802461352209</v>
      </c>
      <c r="J148" s="262">
        <v>-3.7800699898622132</v>
      </c>
      <c r="K148" s="262">
        <v>9.2857156481061658</v>
      </c>
      <c r="L148" s="262">
        <v>1</v>
      </c>
      <c r="M148" s="262">
        <v>1</v>
      </c>
      <c r="N148" s="262">
        <v>1</v>
      </c>
      <c r="O148" s="262">
        <v>0</v>
      </c>
      <c r="P148" s="262">
        <v>0</v>
      </c>
      <c r="Q148" s="262">
        <v>1</v>
      </c>
    </row>
    <row r="149" spans="1:17" x14ac:dyDescent="0.3">
      <c r="A149" s="262" t="s">
        <v>164</v>
      </c>
      <c r="B149" s="262" t="s">
        <v>206</v>
      </c>
      <c r="C149" s="262" t="s">
        <v>5</v>
      </c>
      <c r="D149" s="262" t="s">
        <v>10</v>
      </c>
      <c r="E149" s="262">
        <v>11</v>
      </c>
      <c r="F149" s="262">
        <v>2.1601164075201909</v>
      </c>
      <c r="G149" s="262">
        <v>22.47188001281566</v>
      </c>
      <c r="H149" s="262">
        <v>3.62185861109455E-2</v>
      </c>
      <c r="I149" s="262">
        <v>1.289698223669099</v>
      </c>
      <c r="J149" s="262">
        <v>-2.5816260487339879</v>
      </c>
      <c r="K149" s="262">
        <v>2.5720960691224342</v>
      </c>
      <c r="L149" s="262">
        <v>1</v>
      </c>
      <c r="M149" s="262">
        <v>1</v>
      </c>
      <c r="N149" s="262">
        <v>1</v>
      </c>
      <c r="O149" s="262">
        <v>0</v>
      </c>
      <c r="P149" s="262">
        <v>0</v>
      </c>
      <c r="Q149" s="262">
        <v>1</v>
      </c>
    </row>
    <row r="150" spans="1:17" x14ac:dyDescent="0.3">
      <c r="A150" s="262" t="s">
        <v>164</v>
      </c>
      <c r="B150" s="262" t="s">
        <v>207</v>
      </c>
      <c r="C150" s="262" t="s">
        <v>5</v>
      </c>
      <c r="D150" s="262" t="s">
        <v>10</v>
      </c>
      <c r="E150" s="262">
        <v>11</v>
      </c>
      <c r="F150" s="262">
        <v>3.036784326782346</v>
      </c>
      <c r="G150" s="262">
        <v>22.222207505021689</v>
      </c>
      <c r="H150" s="262">
        <v>4.8770251740822999E-3</v>
      </c>
      <c r="I150" s="262">
        <v>1.229657399421862</v>
      </c>
      <c r="J150" s="262">
        <v>-3.468211637417439</v>
      </c>
      <c r="K150" s="262">
        <v>2.395214496421044</v>
      </c>
      <c r="L150" s="262">
        <v>1</v>
      </c>
      <c r="M150" s="262">
        <v>1</v>
      </c>
      <c r="N150" s="262">
        <v>1</v>
      </c>
      <c r="O150" s="262">
        <v>0</v>
      </c>
      <c r="P150" s="262">
        <v>0</v>
      </c>
      <c r="Q150" s="262">
        <v>1</v>
      </c>
    </row>
    <row r="151" spans="1:17" x14ac:dyDescent="0.3">
      <c r="A151" s="262" t="s">
        <v>164</v>
      </c>
      <c r="B151" s="262" t="s">
        <v>142</v>
      </c>
      <c r="C151" s="262" t="s">
        <v>5</v>
      </c>
      <c r="D151" s="262" t="s">
        <v>10</v>
      </c>
      <c r="E151" s="262">
        <v>11</v>
      </c>
      <c r="F151" s="262">
        <v>1.8159774576646499</v>
      </c>
      <c r="G151" s="262">
        <v>21.999969482421879</v>
      </c>
      <c r="H151" s="262">
        <v>0.33179568672622928</v>
      </c>
      <c r="I151" s="262">
        <v>1.202211540738285</v>
      </c>
      <c r="J151" s="262">
        <v>-2.021662853254738</v>
      </c>
      <c r="K151" s="262">
        <v>3.0213752363453801</v>
      </c>
      <c r="L151" s="262">
        <v>1</v>
      </c>
      <c r="M151" s="262">
        <v>1</v>
      </c>
      <c r="N151" s="262">
        <v>1</v>
      </c>
      <c r="O151" s="262">
        <v>0</v>
      </c>
      <c r="P151" s="262">
        <v>0</v>
      </c>
      <c r="Q151" s="262">
        <v>1</v>
      </c>
    </row>
    <row r="152" spans="1:17" x14ac:dyDescent="0.3">
      <c r="A152" s="262" t="s">
        <v>164</v>
      </c>
      <c r="B152" s="262" t="s">
        <v>208</v>
      </c>
      <c r="C152" s="262" t="s">
        <v>5</v>
      </c>
      <c r="D152" s="262"/>
      <c r="E152" s="262">
        <v>11</v>
      </c>
      <c r="F152" s="262">
        <v>4.5104149384219987</v>
      </c>
      <c r="G152" s="262">
        <v>43.428584507533479</v>
      </c>
      <c r="H152" s="262">
        <v>2.2489160052967899E-2</v>
      </c>
      <c r="I152" s="262">
        <v>1.188751271313812</v>
      </c>
      <c r="J152" s="262">
        <v>-3.222221798366971</v>
      </c>
      <c r="K152" s="262">
        <v>3.673934482465258</v>
      </c>
      <c r="L152" s="262">
        <v>1</v>
      </c>
      <c r="M152" s="262">
        <v>1</v>
      </c>
      <c r="N152" s="262">
        <v>1</v>
      </c>
      <c r="O152" s="262">
        <v>0</v>
      </c>
      <c r="P152" s="262">
        <v>0</v>
      </c>
      <c r="Q152" s="262">
        <v>1</v>
      </c>
    </row>
    <row r="153" spans="1:17" x14ac:dyDescent="0.3">
      <c r="A153" s="262" t="s">
        <v>164</v>
      </c>
      <c r="B153" s="262" t="s">
        <v>209</v>
      </c>
      <c r="C153" s="262" t="s">
        <v>5</v>
      </c>
      <c r="D153" s="262" t="s">
        <v>10</v>
      </c>
      <c r="E153" s="262">
        <v>11</v>
      </c>
      <c r="F153" s="262">
        <v>3.0423287681761622</v>
      </c>
      <c r="G153" s="262">
        <v>22.49997317791625</v>
      </c>
      <c r="H153" s="262">
        <v>3.3895656269653999E-3</v>
      </c>
      <c r="I153" s="262">
        <v>1.1870615420426049</v>
      </c>
      <c r="J153" s="262">
        <v>-3.076926180596812</v>
      </c>
      <c r="K153" s="262">
        <v>2.1164001140624769</v>
      </c>
      <c r="L153" s="262">
        <v>1</v>
      </c>
      <c r="M153" s="262">
        <v>1</v>
      </c>
      <c r="N153" s="262">
        <v>1</v>
      </c>
      <c r="O153" s="262">
        <v>0</v>
      </c>
      <c r="P153" s="262">
        <v>0</v>
      </c>
      <c r="Q153" s="262">
        <v>1</v>
      </c>
    </row>
    <row r="154" spans="1:17" x14ac:dyDescent="0.3">
      <c r="A154" s="262" t="s">
        <v>164</v>
      </c>
      <c r="B154" s="262" t="s">
        <v>210</v>
      </c>
      <c r="C154" s="262" t="s">
        <v>5</v>
      </c>
      <c r="D154" s="262" t="s">
        <v>10</v>
      </c>
      <c r="E154" s="262">
        <v>11</v>
      </c>
      <c r="F154" s="262">
        <v>2.841502573547066</v>
      </c>
      <c r="G154" s="262">
        <v>24.999978712624689</v>
      </c>
      <c r="H154" s="262">
        <v>1.1877229140266001E-3</v>
      </c>
      <c r="I154" s="262">
        <v>1.1500799149043499</v>
      </c>
      <c r="J154" s="262">
        <v>-2.491100877872499</v>
      </c>
      <c r="K154" s="262">
        <v>2.189778925938227</v>
      </c>
      <c r="L154" s="262">
        <v>1</v>
      </c>
      <c r="M154" s="262">
        <v>1</v>
      </c>
      <c r="N154" s="262">
        <v>1</v>
      </c>
      <c r="O154" s="262">
        <v>0</v>
      </c>
      <c r="P154" s="262">
        <v>0</v>
      </c>
      <c r="Q154" s="262">
        <v>1</v>
      </c>
    </row>
    <row r="155" spans="1:17" x14ac:dyDescent="0.3">
      <c r="A155" s="262" t="s">
        <v>164</v>
      </c>
      <c r="B155" s="262" t="s">
        <v>102</v>
      </c>
      <c r="C155" s="262" t="s">
        <v>5</v>
      </c>
      <c r="D155" s="262" t="s">
        <v>10</v>
      </c>
      <c r="E155" s="262">
        <v>11</v>
      </c>
      <c r="F155" s="262">
        <v>3.270291881230154</v>
      </c>
      <c r="G155" s="262">
        <v>44.545496682820072</v>
      </c>
      <c r="H155" s="262">
        <v>0.420433205894922</v>
      </c>
      <c r="I155" s="262">
        <v>1.148259636765244</v>
      </c>
      <c r="J155" s="262">
        <v>-1.168212620895337</v>
      </c>
      <c r="K155" s="262">
        <v>0</v>
      </c>
      <c r="L155" s="262">
        <v>1</v>
      </c>
      <c r="M155" s="262">
        <v>1</v>
      </c>
      <c r="N155" s="262">
        <v>1</v>
      </c>
      <c r="O155" s="262">
        <v>0</v>
      </c>
      <c r="P155" s="262">
        <v>0</v>
      </c>
      <c r="Q155" s="262">
        <v>1</v>
      </c>
    </row>
    <row r="156" spans="1:17" x14ac:dyDescent="0.3">
      <c r="A156" s="262" t="s">
        <v>164</v>
      </c>
      <c r="B156" s="262" t="s">
        <v>211</v>
      </c>
      <c r="C156" s="262" t="s">
        <v>5</v>
      </c>
      <c r="D156" s="262" t="s">
        <v>10</v>
      </c>
      <c r="E156" s="262">
        <v>11</v>
      </c>
      <c r="F156" s="262">
        <v>3.6770253108307971</v>
      </c>
      <c r="G156" s="262">
        <v>33.944921378750387</v>
      </c>
      <c r="H156" s="262">
        <v>0.49961741213481492</v>
      </c>
      <c r="I156" s="262">
        <v>1.1480351647163261</v>
      </c>
      <c r="J156" s="262">
        <v>-4.3434374260179922</v>
      </c>
      <c r="K156" s="262">
        <v>3.907079933338264</v>
      </c>
      <c r="L156" s="262">
        <v>1</v>
      </c>
      <c r="M156" s="262">
        <v>1</v>
      </c>
      <c r="N156" s="262">
        <v>1</v>
      </c>
      <c r="O156" s="262">
        <v>0</v>
      </c>
      <c r="P156" s="262">
        <v>0</v>
      </c>
      <c r="Q156" s="262">
        <v>1</v>
      </c>
    </row>
    <row r="157" spans="1:17" x14ac:dyDescent="0.3">
      <c r="A157" s="262" t="s">
        <v>164</v>
      </c>
      <c r="B157" s="262" t="s">
        <v>212</v>
      </c>
      <c r="C157" s="262" t="s">
        <v>5</v>
      </c>
      <c r="D157" s="262"/>
      <c r="E157" s="262">
        <v>11</v>
      </c>
      <c r="F157" s="262">
        <v>4.3892331632281776</v>
      </c>
      <c r="G157" s="262">
        <v>18.07229711660074</v>
      </c>
      <c r="H157" s="262">
        <v>2.61040108906627E-2</v>
      </c>
      <c r="I157" s="262">
        <v>1.138260004454831</v>
      </c>
      <c r="J157" s="262">
        <v>-3.899717822639285</v>
      </c>
      <c r="K157" s="262">
        <v>5.2173931672276872</v>
      </c>
      <c r="L157" s="262">
        <v>1</v>
      </c>
      <c r="M157" s="262">
        <v>1</v>
      </c>
      <c r="N157" s="262">
        <v>1</v>
      </c>
      <c r="O157" s="262">
        <v>0</v>
      </c>
      <c r="P157" s="262">
        <v>0</v>
      </c>
      <c r="Q157" s="262">
        <v>1</v>
      </c>
    </row>
    <row r="158" spans="1:17" x14ac:dyDescent="0.3">
      <c r="A158" s="262" t="s">
        <v>164</v>
      </c>
      <c r="B158" s="262" t="s">
        <v>213</v>
      </c>
      <c r="C158" s="262" t="s">
        <v>5</v>
      </c>
      <c r="D158" s="262" t="s">
        <v>10</v>
      </c>
      <c r="E158" s="262">
        <v>11</v>
      </c>
      <c r="F158" s="262">
        <v>2.640263781552286</v>
      </c>
      <c r="G158" s="262">
        <v>41.666625274553887</v>
      </c>
      <c r="H158" s="262">
        <v>1.4120916466803799E-2</v>
      </c>
      <c r="I158" s="262">
        <v>1.1325693176476781</v>
      </c>
      <c r="J158" s="262">
        <v>-2.8846127394387442</v>
      </c>
      <c r="K158" s="262">
        <v>2.6402615333808441</v>
      </c>
      <c r="L158" s="262">
        <v>1</v>
      </c>
      <c r="M158" s="262">
        <v>1</v>
      </c>
      <c r="N158" s="262">
        <v>1</v>
      </c>
      <c r="O158" s="262">
        <v>0</v>
      </c>
      <c r="P158" s="262">
        <v>0</v>
      </c>
      <c r="Q158" s="262">
        <v>1</v>
      </c>
    </row>
    <row r="159" spans="1:17" x14ac:dyDescent="0.3">
      <c r="A159" s="262" t="s">
        <v>164</v>
      </c>
      <c r="B159" s="262" t="s">
        <v>112</v>
      </c>
      <c r="C159" s="262" t="s">
        <v>5</v>
      </c>
      <c r="D159" s="262"/>
      <c r="E159" s="262">
        <v>11</v>
      </c>
      <c r="F159" s="262">
        <v>4.0930970820016004</v>
      </c>
      <c r="G159" s="262">
        <v>29.375027194628899</v>
      </c>
      <c r="H159" s="262">
        <v>0.1232330966096771</v>
      </c>
      <c r="I159" s="262">
        <v>1.1081387590019049</v>
      </c>
      <c r="J159" s="262">
        <v>-2.8384235527297919</v>
      </c>
      <c r="K159" s="262">
        <v>3.3707849918098312</v>
      </c>
      <c r="L159" s="262">
        <v>1</v>
      </c>
      <c r="M159" s="262">
        <v>1</v>
      </c>
      <c r="N159" s="262">
        <v>1</v>
      </c>
      <c r="O159" s="262">
        <v>0</v>
      </c>
      <c r="P159" s="262">
        <v>0</v>
      </c>
      <c r="Q159" s="262">
        <v>1</v>
      </c>
    </row>
    <row r="160" spans="1:17" x14ac:dyDescent="0.3">
      <c r="A160" s="262" t="s">
        <v>164</v>
      </c>
      <c r="B160" s="262" t="s">
        <v>214</v>
      </c>
      <c r="C160" s="262" t="s">
        <v>5</v>
      </c>
      <c r="D160" s="262" t="s">
        <v>10</v>
      </c>
      <c r="E160" s="262">
        <v>11</v>
      </c>
      <c r="F160" s="262">
        <v>3.813105828011714</v>
      </c>
      <c r="G160" s="262">
        <v>38.339904261664678</v>
      </c>
      <c r="H160" s="262">
        <v>0.82761072075251718</v>
      </c>
      <c r="I160" s="262">
        <v>1.100813022270319</v>
      </c>
      <c r="J160" s="262">
        <v>-6.3380281690140841</v>
      </c>
      <c r="K160" s="262">
        <v>2.1052654524494829</v>
      </c>
      <c r="L160" s="262">
        <v>1</v>
      </c>
      <c r="M160" s="262">
        <v>1</v>
      </c>
      <c r="N160" s="262">
        <v>1</v>
      </c>
      <c r="O160" s="262">
        <v>0</v>
      </c>
      <c r="P160" s="262">
        <v>0</v>
      </c>
      <c r="Q160" s="262">
        <v>1</v>
      </c>
    </row>
    <row r="161" spans="1:17" x14ac:dyDescent="0.3">
      <c r="A161" s="262" t="s">
        <v>164</v>
      </c>
      <c r="B161" s="262" t="s">
        <v>110</v>
      </c>
      <c r="C161" s="262" t="s">
        <v>5</v>
      </c>
      <c r="D161" s="262" t="s">
        <v>10</v>
      </c>
      <c r="E161" s="262">
        <v>11</v>
      </c>
      <c r="F161" s="262">
        <v>3.6684525074465602</v>
      </c>
      <c r="G161" s="262">
        <v>29.050305522094082</v>
      </c>
      <c r="H161" s="262">
        <v>0.1339940079307127</v>
      </c>
      <c r="I161" s="262">
        <v>1.085581457708509</v>
      </c>
      <c r="J161" s="262">
        <v>-1.903554482093736</v>
      </c>
      <c r="K161" s="262">
        <v>9.1203156378221308</v>
      </c>
      <c r="L161" s="262">
        <v>1</v>
      </c>
      <c r="M161" s="262">
        <v>1</v>
      </c>
      <c r="N161" s="262">
        <v>1</v>
      </c>
      <c r="O161" s="262">
        <v>0</v>
      </c>
      <c r="P161" s="262">
        <v>0</v>
      </c>
      <c r="Q161" s="262">
        <v>1</v>
      </c>
    </row>
    <row r="162" spans="1:17" x14ac:dyDescent="0.3">
      <c r="A162" s="262" t="s">
        <v>164</v>
      </c>
      <c r="B162" s="262" t="s">
        <v>137</v>
      </c>
      <c r="C162" s="262" t="s">
        <v>5</v>
      </c>
      <c r="D162" s="262" t="s">
        <v>10</v>
      </c>
      <c r="E162" s="262">
        <v>11</v>
      </c>
      <c r="F162" s="262">
        <v>3.141360544650758</v>
      </c>
      <c r="G162" s="262">
        <v>13.636356247355041</v>
      </c>
      <c r="H162" s="262">
        <v>6.4808002942640004E-3</v>
      </c>
      <c r="I162" s="262">
        <v>1.060325919948448</v>
      </c>
      <c r="J162" s="262">
        <v>-3.045688381596555</v>
      </c>
      <c r="K162" s="262">
        <v>3.6649242761983172</v>
      </c>
      <c r="L162" s="262">
        <v>1</v>
      </c>
      <c r="M162" s="262">
        <v>1</v>
      </c>
      <c r="N162" s="262">
        <v>1</v>
      </c>
      <c r="O162" s="262">
        <v>0</v>
      </c>
      <c r="P162" s="262">
        <v>0</v>
      </c>
      <c r="Q162" s="262">
        <v>1</v>
      </c>
    </row>
    <row r="163" spans="1:17" x14ac:dyDescent="0.3">
      <c r="A163" s="262" t="s">
        <v>164</v>
      </c>
      <c r="B163" s="262" t="s">
        <v>144</v>
      </c>
      <c r="C163" s="262" t="s">
        <v>5</v>
      </c>
      <c r="D163" s="262" t="s">
        <v>10</v>
      </c>
      <c r="E163" s="262">
        <v>11</v>
      </c>
      <c r="F163" s="262">
        <v>3.2627279635258351</v>
      </c>
      <c r="G163" s="262">
        <v>42.068965517241381</v>
      </c>
      <c r="H163" s="262">
        <v>2.4200131327999732</v>
      </c>
      <c r="I163" s="262">
        <v>1.058626171087685</v>
      </c>
      <c r="J163" s="262">
        <v>-3.713188220230474</v>
      </c>
      <c r="K163" s="262">
        <v>3.3244680851063828</v>
      </c>
      <c r="L163" s="262">
        <v>1</v>
      </c>
      <c r="M163" s="262">
        <v>1</v>
      </c>
      <c r="N163" s="262">
        <v>1</v>
      </c>
      <c r="O163" s="262">
        <v>0</v>
      </c>
      <c r="P163" s="262">
        <v>0</v>
      </c>
      <c r="Q163" s="262">
        <v>1</v>
      </c>
    </row>
    <row r="164" spans="1:17" x14ac:dyDescent="0.3">
      <c r="A164" s="262" t="s">
        <v>164</v>
      </c>
      <c r="B164" s="262" t="s">
        <v>215</v>
      </c>
      <c r="C164" s="262" t="s">
        <v>5</v>
      </c>
      <c r="D164" s="262"/>
      <c r="E164" s="262">
        <v>11</v>
      </c>
      <c r="F164" s="262">
        <v>5.0871848389497236</v>
      </c>
      <c r="G164" s="262">
        <v>43.971627847834142</v>
      </c>
      <c r="H164" s="262">
        <v>3.0227160592550002E-2</v>
      </c>
      <c r="I164" s="262">
        <v>1.0584056891656659</v>
      </c>
      <c r="J164" s="262">
        <v>-5.6025341525792198</v>
      </c>
      <c r="K164" s="262">
        <v>3.8073923960655209</v>
      </c>
      <c r="L164" s="262">
        <v>1</v>
      </c>
      <c r="M164" s="262">
        <v>1</v>
      </c>
      <c r="N164" s="262">
        <v>1</v>
      </c>
      <c r="O164" s="262">
        <v>0</v>
      </c>
      <c r="P164" s="262">
        <v>1</v>
      </c>
      <c r="Q164" s="262">
        <v>1</v>
      </c>
    </row>
    <row r="165" spans="1:17" x14ac:dyDescent="0.3">
      <c r="A165" s="262" t="s">
        <v>164</v>
      </c>
      <c r="B165" s="262" t="s">
        <v>111</v>
      </c>
      <c r="C165" s="262" t="s">
        <v>5</v>
      </c>
      <c r="D165" s="262" t="s">
        <v>10</v>
      </c>
      <c r="E165" s="262">
        <v>11</v>
      </c>
      <c r="F165" s="262">
        <v>3.7202391300409152</v>
      </c>
      <c r="G165" s="262">
        <v>36.363682339681532</v>
      </c>
      <c r="H165" s="262">
        <v>1.36371292443774E-2</v>
      </c>
      <c r="I165" s="262">
        <v>1.0404125046231321</v>
      </c>
      <c r="J165" s="262">
        <v>-3.6789262456513518</v>
      </c>
      <c r="K165" s="262">
        <v>2.777775018303593</v>
      </c>
      <c r="L165" s="262">
        <v>1</v>
      </c>
      <c r="M165" s="262">
        <v>1</v>
      </c>
      <c r="N165" s="262">
        <v>1</v>
      </c>
      <c r="O165" s="262">
        <v>0</v>
      </c>
      <c r="P165" s="262">
        <v>0</v>
      </c>
      <c r="Q165" s="262">
        <v>1</v>
      </c>
    </row>
    <row r="166" spans="1:17" x14ac:dyDescent="0.3">
      <c r="A166" s="262" t="s">
        <v>164</v>
      </c>
      <c r="B166" s="262" t="s">
        <v>216</v>
      </c>
      <c r="C166" s="262" t="s">
        <v>5</v>
      </c>
      <c r="D166" s="262" t="s">
        <v>10</v>
      </c>
      <c r="E166" s="262">
        <v>11</v>
      </c>
      <c r="F166" s="262">
        <v>2.449967509258407</v>
      </c>
      <c r="G166" s="262">
        <v>42.666753133138023</v>
      </c>
      <c r="H166" s="262">
        <v>5.7751949582682899E-2</v>
      </c>
      <c r="I166" s="262">
        <v>1.040337694627987</v>
      </c>
      <c r="J166" s="262">
        <v>-1.988636645855314</v>
      </c>
      <c r="K166" s="262">
        <v>2.4154588481715531</v>
      </c>
      <c r="L166" s="262">
        <v>1</v>
      </c>
      <c r="M166" s="262">
        <v>1</v>
      </c>
      <c r="N166" s="262">
        <v>1</v>
      </c>
      <c r="O166" s="262">
        <v>0</v>
      </c>
      <c r="P166" s="262">
        <v>0</v>
      </c>
      <c r="Q166" s="262">
        <v>1</v>
      </c>
    </row>
    <row r="167" spans="1:17" x14ac:dyDescent="0.3">
      <c r="A167" s="262" t="s">
        <v>164</v>
      </c>
      <c r="B167" s="262" t="s">
        <v>217</v>
      </c>
      <c r="C167" s="262" t="s">
        <v>5</v>
      </c>
      <c r="D167" s="262" t="s">
        <v>10</v>
      </c>
      <c r="E167" s="262">
        <v>11</v>
      </c>
      <c r="F167" s="262">
        <v>3.144227846036348</v>
      </c>
      <c r="G167" s="262">
        <v>17.647034074207049</v>
      </c>
      <c r="H167" s="262">
        <v>1.2355823472844001E-3</v>
      </c>
      <c r="I167" s="262">
        <v>1.035669799057126</v>
      </c>
      <c r="J167" s="262">
        <v>-2.3364573964402768</v>
      </c>
      <c r="K167" s="262">
        <v>2.870822184792658</v>
      </c>
      <c r="L167" s="262">
        <v>1</v>
      </c>
      <c r="M167" s="262">
        <v>1</v>
      </c>
      <c r="N167" s="262">
        <v>1</v>
      </c>
      <c r="O167" s="262">
        <v>0</v>
      </c>
      <c r="P167" s="262">
        <v>0</v>
      </c>
      <c r="Q167" s="262">
        <v>1</v>
      </c>
    </row>
    <row r="168" spans="1:17" x14ac:dyDescent="0.3">
      <c r="A168" s="262" t="s">
        <v>164</v>
      </c>
      <c r="B168" s="262" t="s">
        <v>218</v>
      </c>
      <c r="C168" s="262" t="s">
        <v>5</v>
      </c>
      <c r="D168" s="262" t="s">
        <v>10</v>
      </c>
      <c r="E168" s="262">
        <v>11</v>
      </c>
      <c r="F168" s="262">
        <v>2.2235220534398219</v>
      </c>
      <c r="G168" s="262">
        <v>14.59703982691042</v>
      </c>
      <c r="H168" s="262">
        <v>1.1441833544274299E-2</v>
      </c>
      <c r="I168" s="262">
        <v>1.0312845210474191</v>
      </c>
      <c r="J168" s="262">
        <v>-2.6241774223908432</v>
      </c>
      <c r="K168" s="262">
        <v>2.887384284384019</v>
      </c>
      <c r="L168" s="262">
        <v>1</v>
      </c>
      <c r="M168" s="262">
        <v>1</v>
      </c>
      <c r="N168" s="262">
        <v>1</v>
      </c>
      <c r="O168" s="262">
        <v>0</v>
      </c>
      <c r="P168" s="262">
        <v>0</v>
      </c>
      <c r="Q168" s="262">
        <v>1</v>
      </c>
    </row>
    <row r="169" spans="1:17" x14ac:dyDescent="0.3">
      <c r="A169" s="262" t="s">
        <v>164</v>
      </c>
      <c r="B169" s="262" t="s">
        <v>99</v>
      </c>
      <c r="C169" s="262" t="s">
        <v>5</v>
      </c>
      <c r="D169" s="262" t="s">
        <v>10</v>
      </c>
      <c r="E169" s="262">
        <v>11</v>
      </c>
      <c r="F169" s="262">
        <v>3.548550782423161</v>
      </c>
      <c r="G169" s="262">
        <v>49.52384412423195</v>
      </c>
      <c r="H169" s="262">
        <v>0.30609305429869987</v>
      </c>
      <c r="I169" s="262">
        <v>1.024641401716043</v>
      </c>
      <c r="J169" s="262">
        <v>-2.2766057226973411</v>
      </c>
      <c r="K169" s="262">
        <v>9.3185810970309433</v>
      </c>
      <c r="L169" s="262">
        <v>1</v>
      </c>
      <c r="M169" s="262">
        <v>1</v>
      </c>
      <c r="N169" s="262">
        <v>1</v>
      </c>
      <c r="O169" s="262">
        <v>0</v>
      </c>
      <c r="P169" s="262">
        <v>0</v>
      </c>
      <c r="Q169" s="262">
        <v>1</v>
      </c>
    </row>
    <row r="170" spans="1:17" x14ac:dyDescent="0.3">
      <c r="A170" s="262" t="s">
        <v>164</v>
      </c>
      <c r="B170" s="262" t="s">
        <v>219</v>
      </c>
      <c r="C170" s="262" t="s">
        <v>5</v>
      </c>
      <c r="D170" s="262" t="s">
        <v>10</v>
      </c>
      <c r="E170" s="262">
        <v>11</v>
      </c>
      <c r="F170" s="262">
        <v>3.376622864830801</v>
      </c>
      <c r="G170" s="262">
        <v>40.123494945820113</v>
      </c>
      <c r="H170" s="262">
        <v>3.8860244852061798E-2</v>
      </c>
      <c r="I170" s="262">
        <v>1.0126576934911331</v>
      </c>
      <c r="J170" s="262">
        <v>-0.81966745376067018</v>
      </c>
      <c r="K170" s="262">
        <v>1.157019712683947</v>
      </c>
      <c r="L170" s="262">
        <v>1</v>
      </c>
      <c r="M170" s="262">
        <v>1</v>
      </c>
      <c r="N170" s="262">
        <v>1</v>
      </c>
      <c r="O170" s="262">
        <v>0</v>
      </c>
      <c r="P170" s="262">
        <v>0</v>
      </c>
      <c r="Q170" s="262">
        <v>1</v>
      </c>
    </row>
    <row r="171" spans="1:17" x14ac:dyDescent="0.3">
      <c r="A171" s="262" t="s">
        <v>220</v>
      </c>
      <c r="B171" s="262" t="s">
        <v>221</v>
      </c>
      <c r="C171" s="262" t="s">
        <v>15</v>
      </c>
      <c r="D171" s="262"/>
      <c r="E171" s="262">
        <v>9</v>
      </c>
      <c r="F171" s="262">
        <v>3.8207239296646009</v>
      </c>
      <c r="G171" s="262">
        <v>52.083358275796719</v>
      </c>
      <c r="H171" s="262">
        <v>3.8027441198700998E-3</v>
      </c>
      <c r="I171" s="262">
        <v>0.89426847704804679</v>
      </c>
      <c r="J171" s="262">
        <v>-0.4531636000244863</v>
      </c>
      <c r="K171" s="262">
        <v>4.5523490305709684</v>
      </c>
      <c r="L171" s="262">
        <v>1</v>
      </c>
      <c r="M171" s="262">
        <v>1</v>
      </c>
      <c r="N171" s="262">
        <v>1</v>
      </c>
      <c r="O171" s="262">
        <v>0</v>
      </c>
      <c r="P171" s="262">
        <v>0</v>
      </c>
      <c r="Q171" s="262">
        <v>0</v>
      </c>
    </row>
    <row r="172" spans="1:17" x14ac:dyDescent="0.3">
      <c r="A172" s="262" t="s">
        <v>220</v>
      </c>
      <c r="B172" s="262" t="s">
        <v>222</v>
      </c>
      <c r="C172" s="262" t="s">
        <v>5</v>
      </c>
      <c r="D172" s="262"/>
      <c r="E172" s="262">
        <v>11</v>
      </c>
      <c r="F172" s="262">
        <v>8.5367169575126773</v>
      </c>
      <c r="G172" s="262">
        <v>45.928338357468242</v>
      </c>
      <c r="H172" s="262">
        <v>0.1591734306816672</v>
      </c>
      <c r="I172" s="262">
        <v>1.3056570107271139</v>
      </c>
      <c r="J172" s="262">
        <v>-7.6437597131326296</v>
      </c>
      <c r="K172" s="262">
        <v>9.9468447862835419</v>
      </c>
      <c r="L172" s="262">
        <v>1</v>
      </c>
      <c r="M172" s="262">
        <v>1</v>
      </c>
      <c r="N172" s="262">
        <v>1</v>
      </c>
      <c r="O172" s="262">
        <v>0</v>
      </c>
      <c r="P172" s="262">
        <v>1</v>
      </c>
      <c r="Q172" s="262">
        <v>1</v>
      </c>
    </row>
    <row r="173" spans="1:17" x14ac:dyDescent="0.3">
      <c r="A173" s="262" t="s">
        <v>220</v>
      </c>
      <c r="B173" s="262" t="s">
        <v>201</v>
      </c>
      <c r="C173" s="262" t="s">
        <v>5</v>
      </c>
      <c r="D173" s="262"/>
      <c r="E173" s="262">
        <v>11</v>
      </c>
      <c r="F173" s="262">
        <v>7.1614296464117251</v>
      </c>
      <c r="G173" s="262">
        <v>23.270036488070289</v>
      </c>
      <c r="H173" s="262">
        <v>2.6198244791102599E-2</v>
      </c>
      <c r="I173" s="262">
        <v>1.2057507802996099</v>
      </c>
      <c r="J173" s="262">
        <v>-2.0134208857554179</v>
      </c>
      <c r="K173" s="262">
        <v>2.739723343007249</v>
      </c>
      <c r="L173" s="262">
        <v>1</v>
      </c>
      <c r="M173" s="262">
        <v>1</v>
      </c>
      <c r="N173" s="262">
        <v>1</v>
      </c>
      <c r="O173" s="262">
        <v>1</v>
      </c>
      <c r="P173" s="262">
        <v>0</v>
      </c>
      <c r="Q173" s="262">
        <v>1</v>
      </c>
    </row>
    <row r="174" spans="1:17" x14ac:dyDescent="0.3">
      <c r="A174" s="262" t="s">
        <v>223</v>
      </c>
      <c r="B174" s="262" t="s">
        <v>224</v>
      </c>
      <c r="C174" s="262" t="s">
        <v>15</v>
      </c>
      <c r="D174" s="262"/>
      <c r="E174" s="262">
        <v>11</v>
      </c>
      <c r="F174" s="262">
        <v>3.9772742776444359</v>
      </c>
      <c r="G174" s="262">
        <v>59.349594126296722</v>
      </c>
      <c r="H174" s="262">
        <v>3.8473781014737099E-2</v>
      </c>
      <c r="I174" s="262">
        <v>0.85824845354800416</v>
      </c>
      <c r="J174" s="262">
        <v>-3.0303066128510632</v>
      </c>
      <c r="K174" s="262">
        <v>5.6818195672567304</v>
      </c>
      <c r="L174" s="262">
        <v>1</v>
      </c>
      <c r="M174" s="262">
        <v>1</v>
      </c>
      <c r="N174" s="262">
        <v>1</v>
      </c>
      <c r="O174" s="262">
        <v>0</v>
      </c>
      <c r="P174" s="262">
        <v>1</v>
      </c>
      <c r="Q174" s="262">
        <v>0</v>
      </c>
    </row>
    <row r="175" spans="1:17" x14ac:dyDescent="0.3">
      <c r="A175" s="262" t="s">
        <v>223</v>
      </c>
      <c r="B175" s="262" t="s">
        <v>130</v>
      </c>
      <c r="C175" s="262" t="s">
        <v>15</v>
      </c>
      <c r="D175" s="262"/>
      <c r="E175" s="262">
        <v>11</v>
      </c>
      <c r="F175" s="262">
        <v>3.8819863570027242</v>
      </c>
      <c r="G175" s="262">
        <v>50</v>
      </c>
      <c r="H175" s="262">
        <v>5.7913263307200202E-2</v>
      </c>
      <c r="I175" s="262">
        <v>0.69873343738911831</v>
      </c>
      <c r="J175" s="262">
        <v>-0.71942378173893762</v>
      </c>
      <c r="K175" s="262">
        <v>-1.449273985189887</v>
      </c>
      <c r="L175" s="262">
        <v>1</v>
      </c>
      <c r="M175" s="262">
        <v>1</v>
      </c>
      <c r="N175" s="262">
        <v>1</v>
      </c>
      <c r="O175" s="262">
        <v>1</v>
      </c>
      <c r="P175" s="262">
        <v>0</v>
      </c>
      <c r="Q175" s="262">
        <v>0</v>
      </c>
    </row>
    <row r="176" spans="1:17" x14ac:dyDescent="0.3">
      <c r="A176" s="262" t="s">
        <v>223</v>
      </c>
      <c r="B176" s="262" t="s">
        <v>142</v>
      </c>
      <c r="C176" s="262" t="s">
        <v>15</v>
      </c>
      <c r="D176" s="262"/>
      <c r="E176" s="262">
        <v>11</v>
      </c>
      <c r="F176" s="262">
        <v>2.037021273070573</v>
      </c>
      <c r="G176" s="262">
        <v>40.000021046605603</v>
      </c>
      <c r="H176" s="262">
        <v>0.53767768895948187</v>
      </c>
      <c r="I176" s="262">
        <v>0.54983519906313072</v>
      </c>
      <c r="J176" s="262">
        <v>-1.766135170756725</v>
      </c>
      <c r="K176" s="262">
        <v>0.49597212437814281</v>
      </c>
      <c r="L176" s="262">
        <v>1</v>
      </c>
      <c r="M176" s="262">
        <v>1</v>
      </c>
      <c r="N176" s="262">
        <v>1</v>
      </c>
      <c r="O176" s="262">
        <v>0</v>
      </c>
      <c r="P176" s="262">
        <v>1</v>
      </c>
      <c r="Q176" s="262">
        <v>0</v>
      </c>
    </row>
    <row r="177" spans="1:17" x14ac:dyDescent="0.3">
      <c r="A177" s="262" t="s">
        <v>223</v>
      </c>
      <c r="B177" s="262" t="s">
        <v>101</v>
      </c>
      <c r="C177" s="262" t="s">
        <v>15</v>
      </c>
      <c r="D177" s="262"/>
      <c r="E177" s="262">
        <v>10</v>
      </c>
      <c r="F177" s="262">
        <v>2.5810376983546601</v>
      </c>
      <c r="G177" s="262">
        <v>42.857240170775697</v>
      </c>
      <c r="H177" s="262">
        <v>1.4066397315173E-3</v>
      </c>
      <c r="I177" s="262">
        <v>0.95380715430926921</v>
      </c>
      <c r="J177" s="262">
        <v>-0.83333250549107762</v>
      </c>
      <c r="K177" s="262">
        <v>-0.84034531022663395</v>
      </c>
      <c r="L177" s="262">
        <v>0</v>
      </c>
      <c r="M177" s="262">
        <v>1</v>
      </c>
      <c r="N177" s="262">
        <v>1</v>
      </c>
      <c r="O177" s="262">
        <v>1</v>
      </c>
      <c r="P177" s="262">
        <v>1</v>
      </c>
      <c r="Q177" s="262">
        <v>0</v>
      </c>
    </row>
    <row r="178" spans="1:17" x14ac:dyDescent="0.3">
      <c r="A178" s="262" t="s">
        <v>223</v>
      </c>
      <c r="B178" s="262" t="s">
        <v>225</v>
      </c>
      <c r="C178" s="262" t="s">
        <v>15</v>
      </c>
      <c r="D178" s="262"/>
      <c r="E178" s="262">
        <v>10</v>
      </c>
      <c r="F178" s="262">
        <v>3.2605680367690861</v>
      </c>
      <c r="G178" s="262">
        <v>50.000045849728437</v>
      </c>
      <c r="H178" s="262">
        <v>5.2531012455281998E-3</v>
      </c>
      <c r="I178" s="262">
        <v>0.84003868473770249</v>
      </c>
      <c r="J178" s="262">
        <v>-1.523808070591518</v>
      </c>
      <c r="K178" s="262">
        <v>-0.967121663385068</v>
      </c>
      <c r="L178" s="262">
        <v>0</v>
      </c>
      <c r="M178" s="262">
        <v>1</v>
      </c>
      <c r="N178" s="262">
        <v>1</v>
      </c>
      <c r="O178" s="262">
        <v>1</v>
      </c>
      <c r="P178" s="262">
        <v>1</v>
      </c>
      <c r="Q178" s="262">
        <v>0</v>
      </c>
    </row>
    <row r="179" spans="1:17" x14ac:dyDescent="0.3">
      <c r="A179" s="262" t="s">
        <v>223</v>
      </c>
      <c r="B179" s="262" t="s">
        <v>116</v>
      </c>
      <c r="C179" s="262" t="s">
        <v>15</v>
      </c>
      <c r="D179" s="262"/>
      <c r="E179" s="262">
        <v>9</v>
      </c>
      <c r="F179" s="262">
        <v>2.8089078243778052</v>
      </c>
      <c r="G179" s="262">
        <v>47.663497258408377</v>
      </c>
      <c r="H179" s="262">
        <v>1.39504605144761E-2</v>
      </c>
      <c r="I179" s="262">
        <v>0.67532847626196035</v>
      </c>
      <c r="J179" s="262">
        <v>-2.2330144820534699</v>
      </c>
      <c r="K179" s="262">
        <v>1.4895787164888119</v>
      </c>
      <c r="L179" s="262">
        <v>1</v>
      </c>
      <c r="M179" s="262">
        <v>1</v>
      </c>
      <c r="N179" s="262">
        <v>1</v>
      </c>
      <c r="O179" s="262">
        <v>0</v>
      </c>
      <c r="P179" s="262">
        <v>0</v>
      </c>
      <c r="Q179" s="262">
        <v>0</v>
      </c>
    </row>
    <row r="180" spans="1:17" x14ac:dyDescent="0.3">
      <c r="A180" s="262" t="s">
        <v>223</v>
      </c>
      <c r="B180" s="262" t="s">
        <v>102</v>
      </c>
      <c r="C180" s="262" t="s">
        <v>15</v>
      </c>
      <c r="D180" s="262"/>
      <c r="E180" s="262">
        <v>9</v>
      </c>
      <c r="F180" s="262">
        <v>3.6767516564650782</v>
      </c>
      <c r="G180" s="262">
        <v>42.201842853761768</v>
      </c>
      <c r="H180" s="262">
        <v>0.11613001334386271</v>
      </c>
      <c r="I180" s="262">
        <v>0.61482013448904849</v>
      </c>
      <c r="J180" s="262">
        <v>-2.3560200715140729</v>
      </c>
      <c r="K180" s="262">
        <v>0.33511903779578439</v>
      </c>
      <c r="L180" s="262">
        <v>1</v>
      </c>
      <c r="M180" s="262">
        <v>1</v>
      </c>
      <c r="N180" s="262">
        <v>1</v>
      </c>
      <c r="O180" s="262">
        <v>0</v>
      </c>
      <c r="P180" s="262">
        <v>0</v>
      </c>
      <c r="Q180" s="262">
        <v>0</v>
      </c>
    </row>
    <row r="181" spans="1:17" x14ac:dyDescent="0.3">
      <c r="A181" s="262" t="s">
        <v>223</v>
      </c>
      <c r="B181" s="262" t="s">
        <v>86</v>
      </c>
      <c r="C181" s="262" t="s">
        <v>5</v>
      </c>
      <c r="D181" s="262" t="s">
        <v>10</v>
      </c>
      <c r="E181" s="262">
        <v>13</v>
      </c>
      <c r="F181" s="262">
        <v>3.1072126830618378</v>
      </c>
      <c r="G181" s="262">
        <v>27.692350579430421</v>
      </c>
      <c r="H181" s="262">
        <v>1.6123307859980202E-2</v>
      </c>
      <c r="I181" s="262">
        <v>1.4794042268290839</v>
      </c>
      <c r="J181" s="262">
        <v>-2.4219195087914609</v>
      </c>
      <c r="K181" s="262">
        <v>0.71848238838911838</v>
      </c>
      <c r="L181" s="262">
        <v>1</v>
      </c>
      <c r="M181" s="262">
        <v>1</v>
      </c>
      <c r="N181" s="262">
        <v>1</v>
      </c>
      <c r="O181" s="262">
        <v>0</v>
      </c>
      <c r="P181" s="262">
        <v>1</v>
      </c>
      <c r="Q181" s="262">
        <v>1</v>
      </c>
    </row>
    <row r="182" spans="1:17" x14ac:dyDescent="0.3">
      <c r="A182" s="262" t="s">
        <v>223</v>
      </c>
      <c r="B182" s="262" t="s">
        <v>226</v>
      </c>
      <c r="C182" s="262" t="s">
        <v>5</v>
      </c>
      <c r="D182" s="262" t="s">
        <v>10</v>
      </c>
      <c r="E182" s="262">
        <v>13</v>
      </c>
      <c r="F182" s="262">
        <v>3.8076705042026391</v>
      </c>
      <c r="G182" s="262">
        <v>38.636363636363633</v>
      </c>
      <c r="H182" s="262">
        <v>0.49233575960243842</v>
      </c>
      <c r="I182" s="262">
        <v>1.0200796324655439</v>
      </c>
      <c r="J182" s="262">
        <v>-0.84877010162871092</v>
      </c>
      <c r="K182" s="262">
        <v>3.5019455252918288</v>
      </c>
      <c r="L182" s="262">
        <v>1</v>
      </c>
      <c r="M182" s="262">
        <v>1</v>
      </c>
      <c r="N182" s="262">
        <v>1</v>
      </c>
      <c r="O182" s="262">
        <v>1</v>
      </c>
      <c r="P182" s="262">
        <v>0</v>
      </c>
      <c r="Q182" s="262">
        <v>1</v>
      </c>
    </row>
    <row r="183" spans="1:17" x14ac:dyDescent="0.3">
      <c r="A183" s="262" t="s">
        <v>223</v>
      </c>
      <c r="B183" s="262" t="s">
        <v>227</v>
      </c>
      <c r="C183" s="262" t="s">
        <v>5</v>
      </c>
      <c r="D183" s="262" t="s">
        <v>10</v>
      </c>
      <c r="E183" s="262">
        <v>12</v>
      </c>
      <c r="F183" s="262">
        <v>2.9680368007232669</v>
      </c>
      <c r="G183" s="262">
        <v>42.20187993646028</v>
      </c>
      <c r="H183" s="262">
        <v>-0.42824666214512352</v>
      </c>
      <c r="I183" s="262">
        <v>1.1351806447575761</v>
      </c>
      <c r="J183" s="262">
        <v>-2.013417045415864</v>
      </c>
      <c r="K183" s="262">
        <v>-1.445972771793784</v>
      </c>
      <c r="L183" s="262">
        <v>1</v>
      </c>
      <c r="M183" s="262">
        <v>1</v>
      </c>
      <c r="N183" s="262">
        <v>0</v>
      </c>
      <c r="O183" s="262">
        <v>1</v>
      </c>
      <c r="P183" s="262">
        <v>1</v>
      </c>
      <c r="Q183" s="262">
        <v>1</v>
      </c>
    </row>
    <row r="184" spans="1:17" x14ac:dyDescent="0.3">
      <c r="A184" s="262" t="s">
        <v>228</v>
      </c>
      <c r="B184" s="262" t="s">
        <v>203</v>
      </c>
      <c r="C184" s="262" t="s">
        <v>15</v>
      </c>
      <c r="D184" s="262"/>
      <c r="E184" s="262">
        <v>15</v>
      </c>
      <c r="F184" s="262">
        <v>3.8782549563001698</v>
      </c>
      <c r="G184" s="262">
        <v>59.259295234630393</v>
      </c>
      <c r="H184" s="262">
        <v>5.4317574099523001E-3</v>
      </c>
      <c r="I184" s="262">
        <v>1.1823466100065001</v>
      </c>
      <c r="J184" s="262">
        <v>-1.3559308883548851</v>
      </c>
      <c r="K184" s="262">
        <v>-0.34364227382495899</v>
      </c>
      <c r="L184" s="262">
        <v>1</v>
      </c>
      <c r="M184" s="262">
        <v>1</v>
      </c>
      <c r="N184" s="262">
        <v>1</v>
      </c>
      <c r="O184" s="262">
        <v>1</v>
      </c>
      <c r="P184" s="262">
        <v>1</v>
      </c>
      <c r="Q184" s="262">
        <v>1</v>
      </c>
    </row>
    <row r="185" spans="1:17" x14ac:dyDescent="0.3">
      <c r="A185" s="262" t="s">
        <v>228</v>
      </c>
      <c r="B185" s="262" t="s">
        <v>169</v>
      </c>
      <c r="C185" s="262" t="s">
        <v>15</v>
      </c>
      <c r="D185" s="262"/>
      <c r="E185" s="262">
        <v>11</v>
      </c>
      <c r="F185" s="262">
        <v>3.608974643192171</v>
      </c>
      <c r="G185" s="262">
        <v>50.877179675826561</v>
      </c>
      <c r="H185" s="262">
        <v>3.141518907342058</v>
      </c>
      <c r="I185" s="262">
        <v>2.6648176509938368</v>
      </c>
      <c r="J185" s="262">
        <v>-2.9411818581980449</v>
      </c>
      <c r="K185" s="262">
        <v>3.2158299606564809</v>
      </c>
      <c r="L185" s="262">
        <v>1</v>
      </c>
      <c r="M185" s="262">
        <v>1</v>
      </c>
      <c r="N185" s="262">
        <v>1</v>
      </c>
      <c r="O185" s="262">
        <v>0</v>
      </c>
      <c r="P185" s="262">
        <v>0</v>
      </c>
      <c r="Q185" s="262">
        <v>1</v>
      </c>
    </row>
    <row r="186" spans="1:17" x14ac:dyDescent="0.3">
      <c r="A186" s="262" t="s">
        <v>228</v>
      </c>
      <c r="B186" s="262" t="s">
        <v>229</v>
      </c>
      <c r="C186" s="262" t="s">
        <v>15</v>
      </c>
      <c r="D186" s="262"/>
      <c r="E186" s="262">
        <v>11</v>
      </c>
      <c r="F186" s="262">
        <v>1.255979319699184</v>
      </c>
      <c r="G186" s="262">
        <v>51.515090797557363</v>
      </c>
      <c r="H186" s="262">
        <v>0.2439438021563955</v>
      </c>
      <c r="I186" s="262">
        <v>1.1173439340400471</v>
      </c>
      <c r="J186" s="262">
        <v>-0.53540102474429052</v>
      </c>
      <c r="K186" s="262">
        <v>-0.4784707334686486</v>
      </c>
      <c r="L186" s="262">
        <v>1</v>
      </c>
      <c r="M186" s="262">
        <v>1</v>
      </c>
      <c r="N186" s="262">
        <v>1</v>
      </c>
      <c r="O186" s="262">
        <v>0</v>
      </c>
      <c r="P186" s="262">
        <v>0</v>
      </c>
      <c r="Q186" s="262">
        <v>1</v>
      </c>
    </row>
    <row r="187" spans="1:17" x14ac:dyDescent="0.3">
      <c r="A187" s="262" t="s">
        <v>228</v>
      </c>
      <c r="B187" s="262" t="s">
        <v>230</v>
      </c>
      <c r="C187" s="262" t="s">
        <v>15</v>
      </c>
      <c r="D187" s="262"/>
      <c r="E187" s="262">
        <v>11</v>
      </c>
      <c r="F187" s="262">
        <v>2.9141106594640682</v>
      </c>
      <c r="G187" s="262">
        <v>47.74771307149156</v>
      </c>
      <c r="H187" s="262">
        <v>0.58998635939702493</v>
      </c>
      <c r="I187" s="262">
        <v>0.9215352374253325</v>
      </c>
      <c r="J187" s="262">
        <v>-2.0600871466771729</v>
      </c>
      <c r="K187" s="262">
        <v>1.2269952187566759</v>
      </c>
      <c r="L187" s="262">
        <v>1</v>
      </c>
      <c r="M187" s="262">
        <v>1</v>
      </c>
      <c r="N187" s="262">
        <v>1</v>
      </c>
      <c r="O187" s="262">
        <v>0</v>
      </c>
      <c r="P187" s="262">
        <v>1</v>
      </c>
      <c r="Q187" s="262">
        <v>0</v>
      </c>
    </row>
    <row r="188" spans="1:17" x14ac:dyDescent="0.3">
      <c r="A188" s="262" t="s">
        <v>228</v>
      </c>
      <c r="B188" s="262" t="s">
        <v>191</v>
      </c>
      <c r="C188" s="262" t="s">
        <v>15</v>
      </c>
      <c r="D188" s="262"/>
      <c r="E188" s="262">
        <v>11</v>
      </c>
      <c r="F188" s="262">
        <v>2.7062983640519032</v>
      </c>
      <c r="G188" s="262">
        <v>57.692346488231749</v>
      </c>
      <c r="H188" s="262">
        <v>6.5256850499159002E-3</v>
      </c>
      <c r="I188" s="262">
        <v>0.89576733964238664</v>
      </c>
      <c r="J188" s="262">
        <v>-0.92307604276216959</v>
      </c>
      <c r="K188" s="262">
        <v>0.93167612183900095</v>
      </c>
      <c r="L188" s="262">
        <v>1</v>
      </c>
      <c r="M188" s="262">
        <v>1</v>
      </c>
      <c r="N188" s="262">
        <v>1</v>
      </c>
      <c r="O188" s="262">
        <v>1</v>
      </c>
      <c r="P188" s="262">
        <v>0</v>
      </c>
      <c r="Q188" s="262">
        <v>0</v>
      </c>
    </row>
    <row r="189" spans="1:17" x14ac:dyDescent="0.3">
      <c r="A189" s="262" t="s">
        <v>228</v>
      </c>
      <c r="B189" s="262" t="s">
        <v>167</v>
      </c>
      <c r="C189" s="262" t="s">
        <v>15</v>
      </c>
      <c r="D189" s="262"/>
      <c r="E189" s="262">
        <v>11</v>
      </c>
      <c r="F189" s="262">
        <v>2.8620198634723581</v>
      </c>
      <c r="G189" s="262">
        <v>57.333272298177093</v>
      </c>
      <c r="H189" s="262">
        <v>0.1472706519149638</v>
      </c>
      <c r="I189" s="262">
        <v>0.83422601419047493</v>
      </c>
      <c r="J189" s="262">
        <v>-0.11369923546437639</v>
      </c>
      <c r="K189" s="262">
        <v>4.7239631166316034</v>
      </c>
      <c r="L189" s="262">
        <v>1</v>
      </c>
      <c r="M189" s="262">
        <v>1</v>
      </c>
      <c r="N189" s="262">
        <v>1</v>
      </c>
      <c r="O189" s="262">
        <v>0</v>
      </c>
      <c r="P189" s="262">
        <v>1</v>
      </c>
      <c r="Q189" s="262">
        <v>0</v>
      </c>
    </row>
    <row r="190" spans="1:17" x14ac:dyDescent="0.3">
      <c r="A190" s="262" t="s">
        <v>228</v>
      </c>
      <c r="B190" s="262" t="s">
        <v>214</v>
      </c>
      <c r="C190" s="262" t="s">
        <v>15</v>
      </c>
      <c r="D190" s="262"/>
      <c r="E190" s="262">
        <v>11</v>
      </c>
      <c r="F190" s="262">
        <v>2.3967586484835501</v>
      </c>
      <c r="G190" s="262">
        <v>59.999978953394397</v>
      </c>
      <c r="H190" s="262">
        <v>0.15842341451014741</v>
      </c>
      <c r="I190" s="262">
        <v>0.80528668380318635</v>
      </c>
      <c r="J190" s="262">
        <v>-0.89712920297739862</v>
      </c>
      <c r="K190" s="262">
        <v>1.629449002998808</v>
      </c>
      <c r="L190" s="262">
        <v>1</v>
      </c>
      <c r="M190" s="262">
        <v>1</v>
      </c>
      <c r="N190" s="262">
        <v>1</v>
      </c>
      <c r="O190" s="262">
        <v>0</v>
      </c>
      <c r="P190" s="262">
        <v>1</v>
      </c>
      <c r="Q190" s="262">
        <v>0</v>
      </c>
    </row>
    <row r="191" spans="1:17" x14ac:dyDescent="0.3">
      <c r="A191" s="262" t="s">
        <v>228</v>
      </c>
      <c r="B191" s="262" t="s">
        <v>198</v>
      </c>
      <c r="C191" s="262" t="s">
        <v>15</v>
      </c>
      <c r="D191" s="262"/>
      <c r="E191" s="262">
        <v>11</v>
      </c>
      <c r="F191" s="262">
        <v>2.6542166017204609</v>
      </c>
      <c r="G191" s="262">
        <v>36.170212765957451</v>
      </c>
      <c r="H191" s="262">
        <v>6.5433320917105249</v>
      </c>
      <c r="I191" s="262">
        <v>0.73319164726916974</v>
      </c>
      <c r="J191" s="262">
        <v>-1.868686868686869</v>
      </c>
      <c r="K191" s="262">
        <v>1.698404529078744</v>
      </c>
      <c r="L191" s="262">
        <v>1</v>
      </c>
      <c r="M191" s="262">
        <v>1</v>
      </c>
      <c r="N191" s="262">
        <v>1</v>
      </c>
      <c r="O191" s="262">
        <v>0</v>
      </c>
      <c r="P191" s="262">
        <v>1</v>
      </c>
      <c r="Q191" s="262">
        <v>0</v>
      </c>
    </row>
    <row r="192" spans="1:17" x14ac:dyDescent="0.3">
      <c r="A192" s="262" t="s">
        <v>228</v>
      </c>
      <c r="B192" s="262" t="s">
        <v>231</v>
      </c>
      <c r="C192" s="262" t="s">
        <v>15</v>
      </c>
      <c r="D192" s="262"/>
      <c r="E192" s="262">
        <v>10</v>
      </c>
      <c r="F192" s="262">
        <v>3.4199140804670591</v>
      </c>
      <c r="G192" s="262">
        <v>31.967171082336201</v>
      </c>
      <c r="H192" s="262">
        <v>0.1032768123056699</v>
      </c>
      <c r="I192" s="262">
        <v>1.4095833158916311</v>
      </c>
      <c r="J192" s="262">
        <v>-0.1512836254606636</v>
      </c>
      <c r="K192" s="262">
        <v>0.83333795720880677</v>
      </c>
      <c r="L192" s="262">
        <v>0</v>
      </c>
      <c r="M192" s="262">
        <v>1</v>
      </c>
      <c r="N192" s="262">
        <v>1</v>
      </c>
      <c r="O192" s="262">
        <v>1</v>
      </c>
      <c r="P192" s="262">
        <v>0</v>
      </c>
      <c r="Q192" s="262">
        <v>1</v>
      </c>
    </row>
    <row r="193" spans="1:17" x14ac:dyDescent="0.3">
      <c r="A193" s="262" t="s">
        <v>228</v>
      </c>
      <c r="B193" s="262" t="s">
        <v>232</v>
      </c>
      <c r="C193" s="262" t="s">
        <v>15</v>
      </c>
      <c r="D193" s="262"/>
      <c r="E193" s="262">
        <v>9</v>
      </c>
      <c r="F193" s="262">
        <v>1.9217025331533391</v>
      </c>
      <c r="G193" s="262">
        <v>37.142857142857153</v>
      </c>
      <c r="H193" s="262">
        <v>0.94276362890333598</v>
      </c>
      <c r="I193" s="262">
        <v>0.77222408099733786</v>
      </c>
      <c r="J193" s="262">
        <v>-5.5555555555555497E-2</v>
      </c>
      <c r="K193" s="262">
        <v>1.5008337965536409</v>
      </c>
      <c r="L193" s="262">
        <v>1</v>
      </c>
      <c r="M193" s="262">
        <v>1</v>
      </c>
      <c r="N193" s="262">
        <v>1</v>
      </c>
      <c r="O193" s="262">
        <v>0</v>
      </c>
      <c r="P193" s="262">
        <v>0</v>
      </c>
      <c r="Q193" s="262">
        <v>0</v>
      </c>
    </row>
    <row r="194" spans="1:17" x14ac:dyDescent="0.3">
      <c r="A194" s="262" t="s">
        <v>228</v>
      </c>
      <c r="B194" s="262" t="s">
        <v>124</v>
      </c>
      <c r="C194" s="262" t="s">
        <v>15</v>
      </c>
      <c r="D194" s="262"/>
      <c r="E194" s="262">
        <v>9</v>
      </c>
      <c r="F194" s="262">
        <v>2.6349988350366358</v>
      </c>
      <c r="G194" s="262">
        <v>45.348844945973283</v>
      </c>
      <c r="H194" s="262">
        <v>0.1105985296261236</v>
      </c>
      <c r="I194" s="262">
        <v>0.74629256778735076</v>
      </c>
      <c r="J194" s="262">
        <v>-1.306121203364158</v>
      </c>
      <c r="K194" s="262">
        <v>5.2109189949519159</v>
      </c>
      <c r="L194" s="262">
        <v>1</v>
      </c>
      <c r="M194" s="262">
        <v>1</v>
      </c>
      <c r="N194" s="262">
        <v>1</v>
      </c>
      <c r="O194" s="262">
        <v>0</v>
      </c>
      <c r="P194" s="262">
        <v>0</v>
      </c>
      <c r="Q194" s="262">
        <v>0</v>
      </c>
    </row>
    <row r="195" spans="1:17" x14ac:dyDescent="0.3">
      <c r="A195" s="262" t="s">
        <v>228</v>
      </c>
      <c r="B195" s="262" t="s">
        <v>161</v>
      </c>
      <c r="C195" s="262" t="s">
        <v>15</v>
      </c>
      <c r="D195" s="262"/>
      <c r="E195" s="262">
        <v>9</v>
      </c>
      <c r="F195" s="262">
        <v>3.0054998918258411</v>
      </c>
      <c r="G195" s="262">
        <v>53.260840269931279</v>
      </c>
      <c r="H195" s="262">
        <v>4.5185868725188198E-2</v>
      </c>
      <c r="I195" s="262">
        <v>0.72983334888795015</v>
      </c>
      <c r="J195" s="262">
        <v>-1.150443471209037</v>
      </c>
      <c r="K195" s="262">
        <v>1.342879297276077</v>
      </c>
      <c r="L195" s="262">
        <v>1</v>
      </c>
      <c r="M195" s="262">
        <v>1</v>
      </c>
      <c r="N195" s="262">
        <v>1</v>
      </c>
      <c r="O195" s="262">
        <v>0</v>
      </c>
      <c r="P195" s="262">
        <v>0</v>
      </c>
      <c r="Q195" s="262">
        <v>0</v>
      </c>
    </row>
    <row r="196" spans="1:17" x14ac:dyDescent="0.3">
      <c r="A196" s="262" t="s">
        <v>228</v>
      </c>
      <c r="B196" s="262" t="s">
        <v>233</v>
      </c>
      <c r="C196" s="262" t="s">
        <v>15</v>
      </c>
      <c r="D196" s="262"/>
      <c r="E196" s="262">
        <v>9</v>
      </c>
      <c r="F196" s="262">
        <v>2.525022747952685</v>
      </c>
      <c r="G196" s="262">
        <v>34.108527131782942</v>
      </c>
      <c r="H196" s="262">
        <v>0.1810082769072196</v>
      </c>
      <c r="I196" s="262">
        <v>0.61839438689414072</v>
      </c>
      <c r="J196" s="262">
        <v>-0.82122552116235004</v>
      </c>
      <c r="K196" s="262">
        <v>1.0191082802547771</v>
      </c>
      <c r="L196" s="262">
        <v>1</v>
      </c>
      <c r="M196" s="262">
        <v>1</v>
      </c>
      <c r="N196" s="262">
        <v>1</v>
      </c>
      <c r="O196" s="262">
        <v>0</v>
      </c>
      <c r="P196" s="262">
        <v>0</v>
      </c>
      <c r="Q196" s="262">
        <v>0</v>
      </c>
    </row>
    <row r="197" spans="1:17" x14ac:dyDescent="0.3">
      <c r="A197" s="262" t="s">
        <v>228</v>
      </c>
      <c r="B197" s="262" t="s">
        <v>130</v>
      </c>
      <c r="C197" s="262" t="s">
        <v>15</v>
      </c>
      <c r="D197" s="262"/>
      <c r="E197" s="262">
        <v>9</v>
      </c>
      <c r="F197" s="262">
        <v>3.9390743366206582</v>
      </c>
      <c r="G197" s="262">
        <v>38.235310617195303</v>
      </c>
      <c r="H197" s="262">
        <v>5.9193492320434901E-2</v>
      </c>
      <c r="I197" s="262">
        <v>0.50818507994356577</v>
      </c>
      <c r="J197" s="262">
        <v>-1.449273985189887</v>
      </c>
      <c r="K197" s="262">
        <v>-0.73529340868178461</v>
      </c>
      <c r="L197" s="262">
        <v>1</v>
      </c>
      <c r="M197" s="262">
        <v>1</v>
      </c>
      <c r="N197" s="262">
        <v>1</v>
      </c>
      <c r="O197" s="262">
        <v>0</v>
      </c>
      <c r="P197" s="262">
        <v>0</v>
      </c>
      <c r="Q197" s="262">
        <v>0</v>
      </c>
    </row>
    <row r="198" spans="1:17" x14ac:dyDescent="0.3">
      <c r="A198" s="262" t="s">
        <v>228</v>
      </c>
      <c r="B198" s="262" t="s">
        <v>219</v>
      </c>
      <c r="C198" s="262" t="s">
        <v>5</v>
      </c>
      <c r="D198" s="262" t="s">
        <v>10</v>
      </c>
      <c r="E198" s="262">
        <v>13</v>
      </c>
      <c r="F198" s="262">
        <v>1.952311498862308</v>
      </c>
      <c r="G198" s="262">
        <v>36.999988555908203</v>
      </c>
      <c r="H198" s="262">
        <v>2.2350022326285399E-2</v>
      </c>
      <c r="I198" s="262">
        <v>1.0095488645133941</v>
      </c>
      <c r="J198" s="262">
        <v>-0.29069739235228059</v>
      </c>
      <c r="K198" s="262">
        <v>1.1661796231638031</v>
      </c>
      <c r="L198" s="262">
        <v>1</v>
      </c>
      <c r="M198" s="262">
        <v>1</v>
      </c>
      <c r="N198" s="262">
        <v>1</v>
      </c>
      <c r="O198" s="262">
        <v>1</v>
      </c>
      <c r="P198" s="262">
        <v>0</v>
      </c>
      <c r="Q198" s="262">
        <v>1</v>
      </c>
    </row>
    <row r="199" spans="1:17" x14ac:dyDescent="0.3">
      <c r="A199" s="262" t="s">
        <v>228</v>
      </c>
      <c r="B199" s="262" t="s">
        <v>234</v>
      </c>
      <c r="C199" s="262" t="s">
        <v>5</v>
      </c>
      <c r="D199" s="262" t="s">
        <v>10</v>
      </c>
      <c r="E199" s="262">
        <v>11</v>
      </c>
      <c r="F199" s="262">
        <v>2.604995815423746</v>
      </c>
      <c r="G199" s="262">
        <v>40.145905119905329</v>
      </c>
      <c r="H199" s="262">
        <v>4.3920474167926001E-3</v>
      </c>
      <c r="I199" s="262">
        <v>1.025948942574711</v>
      </c>
      <c r="J199" s="262">
        <v>-1.3186904857471811</v>
      </c>
      <c r="K199" s="262">
        <v>-0.33407276726564777</v>
      </c>
      <c r="L199" s="262">
        <v>1</v>
      </c>
      <c r="M199" s="262">
        <v>1</v>
      </c>
      <c r="N199" s="262">
        <v>1</v>
      </c>
      <c r="O199" s="262">
        <v>0</v>
      </c>
      <c r="P199" s="262">
        <v>0</v>
      </c>
      <c r="Q199" s="262">
        <v>1</v>
      </c>
    </row>
    <row r="200" spans="1:17" x14ac:dyDescent="0.3">
      <c r="A200" s="262" t="s">
        <v>235</v>
      </c>
      <c r="B200" s="262" t="s">
        <v>227</v>
      </c>
      <c r="C200" s="262" t="s">
        <v>15</v>
      </c>
      <c r="D200" s="262"/>
      <c r="E200" s="262">
        <v>11</v>
      </c>
      <c r="F200" s="262">
        <v>3.9249145687555118</v>
      </c>
      <c r="G200" s="262">
        <v>49.717505744558878</v>
      </c>
      <c r="H200" s="262">
        <v>0.73548970302108252</v>
      </c>
      <c r="I200" s="262">
        <v>0.86841988665428749</v>
      </c>
      <c r="J200" s="262">
        <v>-0.84602242795287741</v>
      </c>
      <c r="K200" s="262">
        <v>0.51194038965298527</v>
      </c>
      <c r="L200" s="262">
        <v>1</v>
      </c>
      <c r="M200" s="262">
        <v>1</v>
      </c>
      <c r="N200" s="262">
        <v>1</v>
      </c>
      <c r="O200" s="262">
        <v>1</v>
      </c>
      <c r="P200" s="262">
        <v>0</v>
      </c>
      <c r="Q200" s="262">
        <v>0</v>
      </c>
    </row>
    <row r="201" spans="1:17" x14ac:dyDescent="0.3">
      <c r="A201" s="262" t="s">
        <v>235</v>
      </c>
      <c r="B201" s="262" t="s">
        <v>202</v>
      </c>
      <c r="C201" s="262" t="s">
        <v>15</v>
      </c>
      <c r="D201" s="262"/>
      <c r="E201" s="262">
        <v>11</v>
      </c>
      <c r="F201" s="262">
        <v>3.6203533689850751</v>
      </c>
      <c r="G201" s="262">
        <v>33.333349890178447</v>
      </c>
      <c r="H201" s="262">
        <v>2.4185930675662999E-3</v>
      </c>
      <c r="I201" s="262">
        <v>0.86441472757151949</v>
      </c>
      <c r="J201" s="262">
        <v>-0.68027144684555196</v>
      </c>
      <c r="K201" s="262">
        <v>-0.68493083575181213</v>
      </c>
      <c r="L201" s="262">
        <v>1</v>
      </c>
      <c r="M201" s="262">
        <v>1</v>
      </c>
      <c r="N201" s="262">
        <v>1</v>
      </c>
      <c r="O201" s="262">
        <v>1</v>
      </c>
      <c r="P201" s="262">
        <v>0</v>
      </c>
      <c r="Q201" s="262">
        <v>0</v>
      </c>
    </row>
    <row r="202" spans="1:17" x14ac:dyDescent="0.3">
      <c r="A202" s="262" t="s">
        <v>235</v>
      </c>
      <c r="B202" s="262" t="s">
        <v>118</v>
      </c>
      <c r="C202" s="262" t="s">
        <v>15</v>
      </c>
      <c r="D202" s="262"/>
      <c r="E202" s="262">
        <v>11</v>
      </c>
      <c r="F202" s="262">
        <v>3.4478495558313891</v>
      </c>
      <c r="G202" s="262">
        <v>40.540578854714113</v>
      </c>
      <c r="H202" s="262">
        <v>1.9648673780628199E-2</v>
      </c>
      <c r="I202" s="262">
        <v>0.81334171456650395</v>
      </c>
      <c r="J202" s="262">
        <v>-1.196575999407907</v>
      </c>
      <c r="K202" s="262">
        <v>-0.51903475293030044</v>
      </c>
      <c r="L202" s="262">
        <v>1</v>
      </c>
      <c r="M202" s="262">
        <v>1</v>
      </c>
      <c r="N202" s="262">
        <v>1</v>
      </c>
      <c r="O202" s="262">
        <v>1</v>
      </c>
      <c r="P202" s="262">
        <v>0</v>
      </c>
      <c r="Q202" s="262">
        <v>0</v>
      </c>
    </row>
    <row r="203" spans="1:17" x14ac:dyDescent="0.3">
      <c r="A203" s="262" t="s">
        <v>235</v>
      </c>
      <c r="B203" s="262" t="s">
        <v>236</v>
      </c>
      <c r="C203" s="262" t="s">
        <v>15</v>
      </c>
      <c r="D203" s="262"/>
      <c r="E203" s="262">
        <v>9</v>
      </c>
      <c r="F203" s="262">
        <v>3.8575657444054912</v>
      </c>
      <c r="G203" s="262">
        <v>31.775679693683291</v>
      </c>
      <c r="H203" s="262">
        <v>5.9054892821972004E-3</v>
      </c>
      <c r="I203" s="262">
        <v>0.85497162208918742</v>
      </c>
      <c r="J203" s="262">
        <v>-2.0348886772384982</v>
      </c>
      <c r="K203" s="262">
        <v>0.29674270686738918</v>
      </c>
      <c r="L203" s="262">
        <v>1</v>
      </c>
      <c r="M203" s="262">
        <v>1</v>
      </c>
      <c r="N203" s="262">
        <v>1</v>
      </c>
      <c r="O203" s="262">
        <v>0</v>
      </c>
      <c r="P203" s="262">
        <v>0</v>
      </c>
      <c r="Q203" s="262">
        <v>0</v>
      </c>
    </row>
    <row r="204" spans="1:17" x14ac:dyDescent="0.3">
      <c r="A204" s="262" t="s">
        <v>235</v>
      </c>
      <c r="B204" s="262" t="s">
        <v>191</v>
      </c>
      <c r="C204" s="262" t="s">
        <v>15</v>
      </c>
      <c r="D204" s="262"/>
      <c r="E204" s="262">
        <v>9</v>
      </c>
      <c r="F204" s="262">
        <v>3.998994468412961</v>
      </c>
      <c r="G204" s="262">
        <v>32.49998062848352</v>
      </c>
      <c r="H204" s="262">
        <v>9.9139194786275996E-3</v>
      </c>
      <c r="I204" s="262">
        <v>0.70242802792246473</v>
      </c>
      <c r="J204" s="262">
        <v>-1.730110343249319</v>
      </c>
      <c r="K204" s="262">
        <v>3.1690195530944338</v>
      </c>
      <c r="L204" s="262">
        <v>1</v>
      </c>
      <c r="M204" s="262">
        <v>1</v>
      </c>
      <c r="N204" s="262">
        <v>1</v>
      </c>
      <c r="O204" s="262">
        <v>0</v>
      </c>
      <c r="P204" s="262">
        <v>0</v>
      </c>
      <c r="Q204" s="262">
        <v>0</v>
      </c>
    </row>
    <row r="205" spans="1:17" x14ac:dyDescent="0.3">
      <c r="A205" s="262" t="s">
        <v>235</v>
      </c>
      <c r="B205" s="262" t="s">
        <v>237</v>
      </c>
      <c r="C205" s="262" t="s">
        <v>15</v>
      </c>
      <c r="D205" s="262"/>
      <c r="E205" s="262">
        <v>9</v>
      </c>
      <c r="F205" s="262">
        <v>3.809820793376427</v>
      </c>
      <c r="G205" s="262">
        <v>31.775724257916391</v>
      </c>
      <c r="H205" s="262">
        <v>1.39798579048126E-2</v>
      </c>
      <c r="I205" s="262">
        <v>0.68028959516226228</v>
      </c>
      <c r="J205" s="262">
        <v>-1.4145113099555271</v>
      </c>
      <c r="K205" s="262">
        <v>0.43667930022320611</v>
      </c>
      <c r="L205" s="262">
        <v>1</v>
      </c>
      <c r="M205" s="262">
        <v>1</v>
      </c>
      <c r="N205" s="262">
        <v>1</v>
      </c>
      <c r="O205" s="262">
        <v>0</v>
      </c>
      <c r="P205" s="262">
        <v>0</v>
      </c>
      <c r="Q205" s="262">
        <v>0</v>
      </c>
    </row>
    <row r="206" spans="1:17" x14ac:dyDescent="0.3">
      <c r="A206" s="262" t="s">
        <v>235</v>
      </c>
      <c r="B206" s="262" t="s">
        <v>84</v>
      </c>
      <c r="C206" s="262" t="s">
        <v>15</v>
      </c>
      <c r="D206" s="262"/>
      <c r="E206" s="262">
        <v>9</v>
      </c>
      <c r="F206" s="262">
        <v>3.9085135446577342</v>
      </c>
      <c r="G206" s="262">
        <v>34.090902522902638</v>
      </c>
      <c r="H206" s="262">
        <v>2.01512608982071E-2</v>
      </c>
      <c r="I206" s="262">
        <v>0.66881899533196465</v>
      </c>
      <c r="J206" s="262">
        <v>-2.4475529139196661</v>
      </c>
      <c r="K206" s="262">
        <v>-0.2389427044540465</v>
      </c>
      <c r="L206" s="262">
        <v>1</v>
      </c>
      <c r="M206" s="262">
        <v>1</v>
      </c>
      <c r="N206" s="262">
        <v>1</v>
      </c>
      <c r="O206" s="262">
        <v>0</v>
      </c>
      <c r="P206" s="262">
        <v>0</v>
      </c>
      <c r="Q206" s="262">
        <v>0</v>
      </c>
    </row>
    <row r="207" spans="1:17" x14ac:dyDescent="0.3">
      <c r="A207" s="262" t="s">
        <v>235</v>
      </c>
      <c r="B207" s="262" t="s">
        <v>100</v>
      </c>
      <c r="C207" s="262" t="s">
        <v>15</v>
      </c>
      <c r="D207" s="262"/>
      <c r="E207" s="262">
        <v>9</v>
      </c>
      <c r="F207" s="262">
        <v>3.998993269124298</v>
      </c>
      <c r="G207" s="262">
        <v>46.511602118044962</v>
      </c>
      <c r="H207" s="262">
        <v>9.3573123321628992E-3</v>
      </c>
      <c r="I207" s="262">
        <v>0.58985485676941196</v>
      </c>
      <c r="J207" s="262">
        <v>-4.3771081881689318</v>
      </c>
      <c r="K207" s="262">
        <v>-1.7605617544854379</v>
      </c>
      <c r="L207" s="262">
        <v>1</v>
      </c>
      <c r="M207" s="262">
        <v>1</v>
      </c>
      <c r="N207" s="262">
        <v>1</v>
      </c>
      <c r="O207" s="262">
        <v>0</v>
      </c>
      <c r="P207" s="262">
        <v>0</v>
      </c>
      <c r="Q207" s="262">
        <v>0</v>
      </c>
    </row>
    <row r="208" spans="1:17" x14ac:dyDescent="0.3">
      <c r="A208" s="262" t="s">
        <v>235</v>
      </c>
      <c r="B208" s="262" t="s">
        <v>213</v>
      </c>
      <c r="C208" s="262" t="s">
        <v>15</v>
      </c>
      <c r="D208" s="262"/>
      <c r="E208" s="262">
        <v>9</v>
      </c>
      <c r="F208" s="262">
        <v>3.6851690361094041</v>
      </c>
      <c r="G208" s="262">
        <v>39.21569635757178</v>
      </c>
      <c r="H208" s="262">
        <v>1.5925814749119E-3</v>
      </c>
      <c r="I208" s="262">
        <v>0.56207184572112789</v>
      </c>
      <c r="J208" s="262">
        <v>-1.567396596219832</v>
      </c>
      <c r="K208" s="262">
        <v>-0.63694963939191118</v>
      </c>
      <c r="L208" s="262">
        <v>1</v>
      </c>
      <c r="M208" s="262">
        <v>1</v>
      </c>
      <c r="N208" s="262">
        <v>1</v>
      </c>
      <c r="O208" s="262">
        <v>0</v>
      </c>
      <c r="P208" s="262">
        <v>0</v>
      </c>
      <c r="Q208" s="262">
        <v>0</v>
      </c>
    </row>
    <row r="209" spans="1:17" x14ac:dyDescent="0.3">
      <c r="A209" s="262" t="s">
        <v>235</v>
      </c>
      <c r="B209" s="262" t="s">
        <v>111</v>
      </c>
      <c r="C209" s="262" t="s">
        <v>5</v>
      </c>
      <c r="D209" s="262"/>
      <c r="E209" s="262">
        <v>13</v>
      </c>
      <c r="F209" s="262">
        <v>4.6657053317721786</v>
      </c>
      <c r="G209" s="262">
        <v>40.816335467585048</v>
      </c>
      <c r="H209" s="262">
        <v>6.1894203732384004E-3</v>
      </c>
      <c r="I209" s="262">
        <v>1.792211015179008</v>
      </c>
      <c r="J209" s="262">
        <v>-4.193544516826277</v>
      </c>
      <c r="K209" s="262">
        <v>-1.3468000494176691</v>
      </c>
      <c r="L209" s="262">
        <v>1</v>
      </c>
      <c r="M209" s="262">
        <v>1</v>
      </c>
      <c r="N209" s="262">
        <v>1</v>
      </c>
      <c r="O209" s="262">
        <v>1</v>
      </c>
      <c r="P209" s="262">
        <v>0</v>
      </c>
      <c r="Q209" s="262">
        <v>1</v>
      </c>
    </row>
    <row r="210" spans="1:17" x14ac:dyDescent="0.3">
      <c r="A210" s="262" t="s">
        <v>235</v>
      </c>
      <c r="B210" s="262" t="s">
        <v>238</v>
      </c>
      <c r="C210" s="262" t="s">
        <v>5</v>
      </c>
      <c r="D210" s="262" t="s">
        <v>10</v>
      </c>
      <c r="E210" s="262">
        <v>13</v>
      </c>
      <c r="F210" s="262">
        <v>3.952594063876314</v>
      </c>
      <c r="G210" s="262">
        <v>24.683506865851811</v>
      </c>
      <c r="H210" s="262">
        <v>1.7831456393675001E-2</v>
      </c>
      <c r="I210" s="262">
        <v>1.393585170300141</v>
      </c>
      <c r="J210" s="262">
        <v>-0.35746169216261209</v>
      </c>
      <c r="K210" s="262">
        <v>8.9688154475059095E-2</v>
      </c>
      <c r="L210" s="262">
        <v>1</v>
      </c>
      <c r="M210" s="262">
        <v>1</v>
      </c>
      <c r="N210" s="262">
        <v>1</v>
      </c>
      <c r="O210" s="262">
        <v>1</v>
      </c>
      <c r="P210" s="262">
        <v>0</v>
      </c>
      <c r="Q210" s="262">
        <v>1</v>
      </c>
    </row>
    <row r="211" spans="1:17" x14ac:dyDescent="0.3">
      <c r="A211" s="262" t="s">
        <v>235</v>
      </c>
      <c r="B211" s="262" t="s">
        <v>178</v>
      </c>
      <c r="C211" s="262" t="s">
        <v>5</v>
      </c>
      <c r="D211" s="262" t="s">
        <v>10</v>
      </c>
      <c r="E211" s="262">
        <v>13</v>
      </c>
      <c r="F211" s="262">
        <v>3.8865530750153678</v>
      </c>
      <c r="G211" s="262">
        <v>32.432433303208818</v>
      </c>
      <c r="H211" s="262">
        <v>4.1620307651467998E-3</v>
      </c>
      <c r="I211" s="262">
        <v>1.1529438510059571</v>
      </c>
      <c r="J211" s="262">
        <v>-0.48780442418829811</v>
      </c>
      <c r="K211" s="262">
        <v>-0.98039124022074764</v>
      </c>
      <c r="L211" s="262">
        <v>1</v>
      </c>
      <c r="M211" s="262">
        <v>1</v>
      </c>
      <c r="N211" s="262">
        <v>1</v>
      </c>
      <c r="O211" s="262">
        <v>1</v>
      </c>
      <c r="P211" s="262">
        <v>0</v>
      </c>
      <c r="Q211" s="262">
        <v>1</v>
      </c>
    </row>
    <row r="212" spans="1:17" x14ac:dyDescent="0.3">
      <c r="A212" s="262" t="s">
        <v>235</v>
      </c>
      <c r="B212" s="262" t="s">
        <v>239</v>
      </c>
      <c r="C212" s="262" t="s">
        <v>5</v>
      </c>
      <c r="D212" s="262" t="s">
        <v>10</v>
      </c>
      <c r="E212" s="262">
        <v>13</v>
      </c>
      <c r="F212" s="262">
        <v>3.3848872957083298</v>
      </c>
      <c r="G212" s="262">
        <v>27.52808115876805</v>
      </c>
      <c r="H212" s="262">
        <v>2.6352956665706001E-3</v>
      </c>
      <c r="I212" s="262">
        <v>1.033373208023401</v>
      </c>
      <c r="J212" s="262">
        <v>-1.3120931801472</v>
      </c>
      <c r="K212" s="262">
        <v>-1.139600081691762</v>
      </c>
      <c r="L212" s="262">
        <v>1</v>
      </c>
      <c r="M212" s="262">
        <v>1</v>
      </c>
      <c r="N212" s="262">
        <v>1</v>
      </c>
      <c r="O212" s="262">
        <v>1</v>
      </c>
      <c r="P212" s="262">
        <v>0</v>
      </c>
      <c r="Q212" s="262">
        <v>1</v>
      </c>
    </row>
    <row r="213" spans="1:17" x14ac:dyDescent="0.3">
      <c r="A213" s="262" t="s">
        <v>235</v>
      </c>
      <c r="B213" s="262" t="s">
        <v>240</v>
      </c>
      <c r="C213" s="262" t="s">
        <v>5</v>
      </c>
      <c r="D213" s="262"/>
      <c r="E213" s="262">
        <v>11</v>
      </c>
      <c r="F213" s="262">
        <v>5.1393708411627017</v>
      </c>
      <c r="G213" s="262">
        <v>32.9268391964942</v>
      </c>
      <c r="H213" s="262">
        <v>1.3156951399361599E-2</v>
      </c>
      <c r="I213" s="262">
        <v>1.862625220138808</v>
      </c>
      <c r="J213" s="262">
        <v>-0.53908303829837767</v>
      </c>
      <c r="K213" s="262">
        <v>1.355012236881842</v>
      </c>
      <c r="L213" s="262">
        <v>1</v>
      </c>
      <c r="M213" s="262">
        <v>1</v>
      </c>
      <c r="N213" s="262">
        <v>1</v>
      </c>
      <c r="O213" s="262">
        <v>1</v>
      </c>
      <c r="P213" s="262">
        <v>0</v>
      </c>
      <c r="Q213" s="262">
        <v>1</v>
      </c>
    </row>
    <row r="214" spans="1:17" x14ac:dyDescent="0.3">
      <c r="A214" s="262" t="s">
        <v>235</v>
      </c>
      <c r="B214" s="262" t="s">
        <v>241</v>
      </c>
      <c r="C214" s="262" t="s">
        <v>5</v>
      </c>
      <c r="D214" s="262" t="s">
        <v>10</v>
      </c>
      <c r="E214" s="262">
        <v>11</v>
      </c>
      <c r="F214" s="262">
        <v>3.4193121693121689</v>
      </c>
      <c r="G214" s="262">
        <v>40</v>
      </c>
      <c r="H214" s="262">
        <v>0.92726240704763763</v>
      </c>
      <c r="I214" s="262">
        <v>1.472055888223553</v>
      </c>
      <c r="J214" s="262">
        <v>-2.7027027027027022</v>
      </c>
      <c r="K214" s="262">
        <v>-1.8518518518518521</v>
      </c>
      <c r="L214" s="262">
        <v>1</v>
      </c>
      <c r="M214" s="262">
        <v>1</v>
      </c>
      <c r="N214" s="262">
        <v>1</v>
      </c>
      <c r="O214" s="262">
        <v>0</v>
      </c>
      <c r="P214" s="262">
        <v>0</v>
      </c>
      <c r="Q214" s="262">
        <v>1</v>
      </c>
    </row>
    <row r="215" spans="1:17" x14ac:dyDescent="0.3">
      <c r="A215" s="262" t="s">
        <v>235</v>
      </c>
      <c r="B215" s="262" t="s">
        <v>98</v>
      </c>
      <c r="C215" s="262" t="s">
        <v>5</v>
      </c>
      <c r="D215" s="262" t="s">
        <v>10</v>
      </c>
      <c r="E215" s="262">
        <v>11</v>
      </c>
      <c r="F215" s="262">
        <v>3.7815118520860902</v>
      </c>
      <c r="G215" s="262">
        <v>29.62960346572336</v>
      </c>
      <c r="H215" s="262">
        <v>1.14674028980474E-2</v>
      </c>
      <c r="I215" s="262">
        <v>1.184984641066678</v>
      </c>
      <c r="J215" s="262">
        <v>-4.3750032130628336</v>
      </c>
      <c r="K215" s="262">
        <v>0.65359416014716498</v>
      </c>
      <c r="L215" s="262">
        <v>1</v>
      </c>
      <c r="M215" s="262">
        <v>1</v>
      </c>
      <c r="N215" s="262">
        <v>1</v>
      </c>
      <c r="O215" s="262">
        <v>0</v>
      </c>
      <c r="P215" s="262">
        <v>0</v>
      </c>
      <c r="Q215" s="262">
        <v>1</v>
      </c>
    </row>
    <row r="216" spans="1:17" x14ac:dyDescent="0.3">
      <c r="A216" s="262" t="s">
        <v>235</v>
      </c>
      <c r="B216" s="262" t="s">
        <v>207</v>
      </c>
      <c r="C216" s="262" t="s">
        <v>5</v>
      </c>
      <c r="D216" s="262" t="s">
        <v>10</v>
      </c>
      <c r="E216" s="262">
        <v>11</v>
      </c>
      <c r="F216" s="262">
        <v>3.6333612912419349</v>
      </c>
      <c r="G216" s="262">
        <v>37.037048483746027</v>
      </c>
      <c r="H216" s="262">
        <v>4.5796302022154999E-3</v>
      </c>
      <c r="I216" s="262">
        <v>1.0920302400622379</v>
      </c>
      <c r="J216" s="262">
        <v>-2.2598848748059992</v>
      </c>
      <c r="K216" s="262">
        <v>0</v>
      </c>
      <c r="L216" s="262">
        <v>1</v>
      </c>
      <c r="M216" s="262">
        <v>1</v>
      </c>
      <c r="N216" s="262">
        <v>1</v>
      </c>
      <c r="O216" s="262">
        <v>0</v>
      </c>
      <c r="P216" s="262">
        <v>0</v>
      </c>
      <c r="Q216" s="262">
        <v>1</v>
      </c>
    </row>
    <row r="217" spans="1:17" x14ac:dyDescent="0.3">
      <c r="A217" s="262" t="s">
        <v>242</v>
      </c>
      <c r="B217" s="262" t="s">
        <v>118</v>
      </c>
      <c r="C217" s="262" t="s">
        <v>15</v>
      </c>
      <c r="D217" s="262"/>
      <c r="E217" s="262">
        <v>13</v>
      </c>
      <c r="F217" s="262">
        <v>3.7308137791634892</v>
      </c>
      <c r="G217" s="262">
        <v>58.474589627012257</v>
      </c>
      <c r="H217" s="262">
        <v>6.8334484128129799E-2</v>
      </c>
      <c r="I217" s="262">
        <v>1.4803661691352541</v>
      </c>
      <c r="J217" s="262">
        <v>-2.2617102615740658</v>
      </c>
      <c r="K217" s="262">
        <v>0.99173456013152816</v>
      </c>
      <c r="L217" s="262">
        <v>1</v>
      </c>
      <c r="M217" s="262">
        <v>1</v>
      </c>
      <c r="N217" s="262">
        <v>1</v>
      </c>
      <c r="O217" s="262">
        <v>0</v>
      </c>
      <c r="P217" s="262">
        <v>1</v>
      </c>
      <c r="Q217" s="262">
        <v>1</v>
      </c>
    </row>
    <row r="218" spans="1:17" x14ac:dyDescent="0.3">
      <c r="A218" s="262" t="s">
        <v>242</v>
      </c>
      <c r="B218" s="262" t="s">
        <v>243</v>
      </c>
      <c r="C218" s="262" t="s">
        <v>15</v>
      </c>
      <c r="D218" s="262"/>
      <c r="E218" s="262">
        <v>13</v>
      </c>
      <c r="F218" s="262">
        <v>3.1438127090301</v>
      </c>
      <c r="G218" s="262">
        <v>58.598726114649679</v>
      </c>
      <c r="H218" s="262">
        <v>7.0331721555979394</v>
      </c>
      <c r="I218" s="262">
        <v>1.307261082432293</v>
      </c>
      <c r="J218" s="262">
        <v>-1.254953764861295</v>
      </c>
      <c r="K218" s="262">
        <v>1.806020066889632</v>
      </c>
      <c r="L218" s="262">
        <v>1</v>
      </c>
      <c r="M218" s="262">
        <v>1</v>
      </c>
      <c r="N218" s="262">
        <v>1</v>
      </c>
      <c r="O218" s="262">
        <v>1</v>
      </c>
      <c r="P218" s="262">
        <v>0</v>
      </c>
      <c r="Q218" s="262">
        <v>1</v>
      </c>
    </row>
    <row r="219" spans="1:17" x14ac:dyDescent="0.3">
      <c r="A219" s="262" t="s">
        <v>242</v>
      </c>
      <c r="B219" s="262" t="s">
        <v>241</v>
      </c>
      <c r="C219" s="262" t="s">
        <v>15</v>
      </c>
      <c r="D219" s="262"/>
      <c r="E219" s="262">
        <v>11</v>
      </c>
      <c r="F219" s="262">
        <v>1.4701803051317619</v>
      </c>
      <c r="G219" s="262">
        <v>38.297872340425528</v>
      </c>
      <c r="H219" s="262">
        <v>0.57573465771818988</v>
      </c>
      <c r="I219" s="262">
        <v>0.93462377834709165</v>
      </c>
      <c r="J219" s="262">
        <v>-0.96153846153846156</v>
      </c>
      <c r="K219" s="262">
        <v>-0.97087378640776678</v>
      </c>
      <c r="L219" s="262">
        <v>1</v>
      </c>
      <c r="M219" s="262">
        <v>1</v>
      </c>
      <c r="N219" s="262">
        <v>1</v>
      </c>
      <c r="O219" s="262">
        <v>1</v>
      </c>
      <c r="P219" s="262">
        <v>0</v>
      </c>
      <c r="Q219" s="262">
        <v>0</v>
      </c>
    </row>
    <row r="220" spans="1:17" x14ac:dyDescent="0.3">
      <c r="A220" s="262" t="s">
        <v>242</v>
      </c>
      <c r="B220" s="262" t="s">
        <v>238</v>
      </c>
      <c r="C220" s="262" t="s">
        <v>15</v>
      </c>
      <c r="D220" s="262"/>
      <c r="E220" s="262">
        <v>11</v>
      </c>
      <c r="F220" s="262">
        <v>3.7969285433728319</v>
      </c>
      <c r="G220" s="262">
        <v>56.349199140785011</v>
      </c>
      <c r="H220" s="262">
        <v>0.13797263068335469</v>
      </c>
      <c r="I220" s="262">
        <v>0.82705837702280549</v>
      </c>
      <c r="J220" s="262">
        <v>-2.8997467824750212</v>
      </c>
      <c r="K220" s="262">
        <v>1.8771272042834619</v>
      </c>
      <c r="L220" s="262">
        <v>1</v>
      </c>
      <c r="M220" s="262">
        <v>1</v>
      </c>
      <c r="N220" s="262">
        <v>1</v>
      </c>
      <c r="O220" s="262">
        <v>0</v>
      </c>
      <c r="P220" s="262">
        <v>1</v>
      </c>
      <c r="Q220" s="262">
        <v>0</v>
      </c>
    </row>
    <row r="221" spans="1:17" x14ac:dyDescent="0.3">
      <c r="A221" s="262" t="s">
        <v>242</v>
      </c>
      <c r="B221" s="262" t="s">
        <v>145</v>
      </c>
      <c r="C221" s="262" t="s">
        <v>15</v>
      </c>
      <c r="D221" s="262"/>
      <c r="E221" s="262">
        <v>11</v>
      </c>
      <c r="F221" s="262">
        <v>2.612956424426732</v>
      </c>
      <c r="G221" s="262">
        <v>58.43369507067758</v>
      </c>
      <c r="H221" s="262">
        <v>1.7053293292679821</v>
      </c>
      <c r="I221" s="262">
        <v>0.77376476526431526</v>
      </c>
      <c r="J221" s="262">
        <v>-2.4946906053641289</v>
      </c>
      <c r="K221" s="262">
        <v>1.9052803800460221</v>
      </c>
      <c r="L221" s="262">
        <v>1</v>
      </c>
      <c r="M221" s="262">
        <v>1</v>
      </c>
      <c r="N221" s="262">
        <v>1</v>
      </c>
      <c r="O221" s="262">
        <v>0</v>
      </c>
      <c r="P221" s="262">
        <v>1</v>
      </c>
      <c r="Q221" s="262">
        <v>0</v>
      </c>
    </row>
    <row r="222" spans="1:17" x14ac:dyDescent="0.3">
      <c r="A222" s="262" t="s">
        <v>242</v>
      </c>
      <c r="B222" s="262" t="s">
        <v>244</v>
      </c>
      <c r="C222" s="262" t="s">
        <v>15</v>
      </c>
      <c r="D222" s="262"/>
      <c r="E222" s="262">
        <v>11</v>
      </c>
      <c r="F222" s="262">
        <v>2.7043142256946191</v>
      </c>
      <c r="G222" s="262">
        <v>55.714311988975531</v>
      </c>
      <c r="H222" s="262">
        <v>4.6797798460687497E-2</v>
      </c>
      <c r="I222" s="262">
        <v>0.75971209453164912</v>
      </c>
      <c r="J222" s="262">
        <v>-1.7883738431724521</v>
      </c>
      <c r="K222" s="262">
        <v>2.4279187209013569</v>
      </c>
      <c r="L222" s="262">
        <v>1</v>
      </c>
      <c r="M222" s="262">
        <v>1</v>
      </c>
      <c r="N222" s="262">
        <v>1</v>
      </c>
      <c r="O222" s="262">
        <v>0</v>
      </c>
      <c r="P222" s="262">
        <v>1</v>
      </c>
      <c r="Q222" s="262">
        <v>0</v>
      </c>
    </row>
    <row r="223" spans="1:17" x14ac:dyDescent="0.3">
      <c r="A223" s="262" t="s">
        <v>242</v>
      </c>
      <c r="B223" s="262" t="s">
        <v>245</v>
      </c>
      <c r="C223" s="262" t="s">
        <v>15</v>
      </c>
      <c r="D223" s="262"/>
      <c r="E223" s="262">
        <v>11</v>
      </c>
      <c r="F223" s="262">
        <v>2.7014049588663531</v>
      </c>
      <c r="G223" s="262">
        <v>58.974348001777742</v>
      </c>
      <c r="H223" s="262">
        <v>3.8829145788421102E-2</v>
      </c>
      <c r="I223" s="262">
        <v>0.73676684474755971</v>
      </c>
      <c r="J223" s="262">
        <v>-1.0652516392149849</v>
      </c>
      <c r="K223" s="262">
        <v>0.40377133918531699</v>
      </c>
      <c r="L223" s="262">
        <v>1</v>
      </c>
      <c r="M223" s="262">
        <v>1</v>
      </c>
      <c r="N223" s="262">
        <v>1</v>
      </c>
      <c r="O223" s="262">
        <v>1</v>
      </c>
      <c r="P223" s="262">
        <v>0</v>
      </c>
      <c r="Q223" s="262">
        <v>0</v>
      </c>
    </row>
    <row r="224" spans="1:17" x14ac:dyDescent="0.3">
      <c r="A224" s="262" t="s">
        <v>242</v>
      </c>
      <c r="B224" s="262" t="s">
        <v>195</v>
      </c>
      <c r="C224" s="262" t="s">
        <v>15</v>
      </c>
      <c r="D224" s="262"/>
      <c r="E224" s="262">
        <v>11</v>
      </c>
      <c r="F224" s="262">
        <v>3.0753279826577971</v>
      </c>
      <c r="G224" s="262">
        <v>45.714322693503981</v>
      </c>
      <c r="H224" s="262">
        <v>3.8279039459084299E-2</v>
      </c>
      <c r="I224" s="262">
        <v>0.65693532868714977</v>
      </c>
      <c r="J224" s="262">
        <v>-2.4275094978374159</v>
      </c>
      <c r="K224" s="262">
        <v>-6.91100808382316E-2</v>
      </c>
      <c r="L224" s="262">
        <v>1</v>
      </c>
      <c r="M224" s="262">
        <v>1</v>
      </c>
      <c r="N224" s="262">
        <v>1</v>
      </c>
      <c r="O224" s="262">
        <v>0</v>
      </c>
      <c r="P224" s="262">
        <v>1</v>
      </c>
      <c r="Q224" s="262">
        <v>0</v>
      </c>
    </row>
    <row r="225" spans="1:17" x14ac:dyDescent="0.3">
      <c r="A225" s="262" t="s">
        <v>242</v>
      </c>
      <c r="B225" s="262" t="s">
        <v>197</v>
      </c>
      <c r="C225" s="262" t="s">
        <v>15</v>
      </c>
      <c r="D225" s="262"/>
      <c r="E225" s="262">
        <v>11</v>
      </c>
      <c r="F225" s="262">
        <v>3.1428564162481401</v>
      </c>
      <c r="G225" s="262">
        <v>50</v>
      </c>
      <c r="H225" s="262">
        <v>0.1359003362027259</v>
      </c>
      <c r="I225" s="262">
        <v>0.61128344803309953</v>
      </c>
      <c r="J225" s="262">
        <v>-1.428571428571429</v>
      </c>
      <c r="K225" s="262">
        <v>2.7246337006057519</v>
      </c>
      <c r="L225" s="262">
        <v>1</v>
      </c>
      <c r="M225" s="262">
        <v>1</v>
      </c>
      <c r="N225" s="262">
        <v>1</v>
      </c>
      <c r="O225" s="262">
        <v>0</v>
      </c>
      <c r="P225" s="262">
        <v>1</v>
      </c>
      <c r="Q225" s="262">
        <v>0</v>
      </c>
    </row>
    <row r="226" spans="1:17" x14ac:dyDescent="0.3">
      <c r="A226" s="262" t="s">
        <v>242</v>
      </c>
      <c r="B226" s="262" t="s">
        <v>246</v>
      </c>
      <c r="C226" s="262" t="s">
        <v>15</v>
      </c>
      <c r="D226" s="262"/>
      <c r="E226" s="262">
        <v>11</v>
      </c>
      <c r="F226" s="262">
        <v>3.9442698265003369</v>
      </c>
      <c r="G226" s="262">
        <v>43.065658472583728</v>
      </c>
      <c r="H226" s="262">
        <v>0.25815778955808971</v>
      </c>
      <c r="I226" s="262">
        <v>0.57487486793760645</v>
      </c>
      <c r="J226" s="262">
        <v>-1.0869606531259199</v>
      </c>
      <c r="K226" s="262">
        <v>-8.2417584720865449</v>
      </c>
      <c r="L226" s="262">
        <v>1</v>
      </c>
      <c r="M226" s="262">
        <v>1</v>
      </c>
      <c r="N226" s="262">
        <v>1</v>
      </c>
      <c r="O226" s="262">
        <v>1</v>
      </c>
      <c r="P226" s="262">
        <v>0</v>
      </c>
      <c r="Q226" s="262">
        <v>0</v>
      </c>
    </row>
    <row r="227" spans="1:17" x14ac:dyDescent="0.3">
      <c r="A227" s="262" t="s">
        <v>242</v>
      </c>
      <c r="B227" s="262" t="s">
        <v>247</v>
      </c>
      <c r="C227" s="262" t="s">
        <v>15</v>
      </c>
      <c r="D227" s="262"/>
      <c r="E227" s="262">
        <v>11</v>
      </c>
      <c r="F227" s="262">
        <v>3.222818054019648</v>
      </c>
      <c r="G227" s="262">
        <v>59.685836687005057</v>
      </c>
      <c r="H227" s="262">
        <v>0.21780326399151539</v>
      </c>
      <c r="I227" s="262">
        <v>0.49958629435662888</v>
      </c>
      <c r="J227" s="262">
        <v>-2.2681798384212288</v>
      </c>
      <c r="K227" s="262">
        <v>1.5699692962430181</v>
      </c>
      <c r="L227" s="262">
        <v>1</v>
      </c>
      <c r="M227" s="262">
        <v>1</v>
      </c>
      <c r="N227" s="262">
        <v>1</v>
      </c>
      <c r="O227" s="262">
        <v>0</v>
      </c>
      <c r="P227" s="262">
        <v>1</v>
      </c>
      <c r="Q227" s="262">
        <v>0</v>
      </c>
    </row>
    <row r="228" spans="1:17" x14ac:dyDescent="0.3">
      <c r="A228" s="262" t="s">
        <v>242</v>
      </c>
      <c r="B228" s="262" t="s">
        <v>233</v>
      </c>
      <c r="C228" s="262" t="s">
        <v>15</v>
      </c>
      <c r="D228" s="262"/>
      <c r="E228" s="262">
        <v>11</v>
      </c>
      <c r="F228" s="262">
        <v>3.114204429993904</v>
      </c>
      <c r="G228" s="262">
        <v>34.375</v>
      </c>
      <c r="H228" s="262">
        <v>10.348659276558459</v>
      </c>
      <c r="I228" s="262">
        <v>0.42841157984953809</v>
      </c>
      <c r="J228" s="262">
        <v>-2.8334485141672432</v>
      </c>
      <c r="K228" s="262">
        <v>2.6315789473684208</v>
      </c>
      <c r="L228" s="262">
        <v>1</v>
      </c>
      <c r="M228" s="262">
        <v>1</v>
      </c>
      <c r="N228" s="262">
        <v>1</v>
      </c>
      <c r="O228" s="262">
        <v>0</v>
      </c>
      <c r="P228" s="262">
        <v>1</v>
      </c>
      <c r="Q228" s="262">
        <v>0</v>
      </c>
    </row>
    <row r="229" spans="1:17" x14ac:dyDescent="0.3">
      <c r="A229" s="262" t="s">
        <v>242</v>
      </c>
      <c r="B229" s="262" t="s">
        <v>106</v>
      </c>
      <c r="C229" s="262" t="s">
        <v>15</v>
      </c>
      <c r="D229" s="262"/>
      <c r="E229" s="262">
        <v>11</v>
      </c>
      <c r="F229" s="262">
        <v>3.7014109693018038</v>
      </c>
      <c r="G229" s="262">
        <v>53.293431297191177</v>
      </c>
      <c r="H229" s="262">
        <v>0.24489244503304389</v>
      </c>
      <c r="I229" s="262">
        <v>0.32003445098673672</v>
      </c>
      <c r="J229" s="262">
        <v>-1.5358387463707279</v>
      </c>
      <c r="K229" s="262">
        <v>2.3396920160848662</v>
      </c>
      <c r="L229" s="262">
        <v>1</v>
      </c>
      <c r="M229" s="262">
        <v>1</v>
      </c>
      <c r="N229" s="262">
        <v>1</v>
      </c>
      <c r="O229" s="262">
        <v>0</v>
      </c>
      <c r="P229" s="262">
        <v>1</v>
      </c>
      <c r="Q229" s="262">
        <v>0</v>
      </c>
    </row>
    <row r="230" spans="1:17" x14ac:dyDescent="0.3">
      <c r="A230" s="262" t="s">
        <v>242</v>
      </c>
      <c r="B230" s="262" t="s">
        <v>248</v>
      </c>
      <c r="C230" s="262" t="s">
        <v>15</v>
      </c>
      <c r="D230" s="262"/>
      <c r="E230" s="262">
        <v>10</v>
      </c>
      <c r="F230" s="262">
        <v>3.0465663577941182</v>
      </c>
      <c r="G230" s="262">
        <v>58.241738663849659</v>
      </c>
      <c r="H230" s="262">
        <v>6.1187643717667703E-2</v>
      </c>
      <c r="I230" s="262">
        <v>1.015225720183043</v>
      </c>
      <c r="J230" s="262">
        <v>-3.2085580587720388</v>
      </c>
      <c r="K230" s="262">
        <v>4.5303849587965281</v>
      </c>
      <c r="L230" s="262">
        <v>0</v>
      </c>
      <c r="M230" s="262">
        <v>1</v>
      </c>
      <c r="N230" s="262">
        <v>1</v>
      </c>
      <c r="O230" s="262">
        <v>0</v>
      </c>
      <c r="P230" s="262">
        <v>1</v>
      </c>
      <c r="Q230" s="262">
        <v>1</v>
      </c>
    </row>
    <row r="231" spans="1:17" x14ac:dyDescent="0.3">
      <c r="A231" s="262" t="s">
        <v>242</v>
      </c>
      <c r="B231" s="262" t="s">
        <v>101</v>
      </c>
      <c r="C231" s="262" t="s">
        <v>15</v>
      </c>
      <c r="D231" s="262"/>
      <c r="E231" s="262">
        <v>9</v>
      </c>
      <c r="F231" s="262">
        <v>3.6041966730735022</v>
      </c>
      <c r="G231" s="262">
        <v>57.142893635500528</v>
      </c>
      <c r="H231" s="262">
        <v>9.9108083760639995E-3</v>
      </c>
      <c r="I231" s="262">
        <v>0.98293499196303113</v>
      </c>
      <c r="J231" s="262">
        <v>-3.5398196479485931</v>
      </c>
      <c r="K231" s="262">
        <v>0.917430289635912</v>
      </c>
      <c r="L231" s="262">
        <v>1</v>
      </c>
      <c r="M231" s="262">
        <v>1</v>
      </c>
      <c r="N231" s="262">
        <v>1</v>
      </c>
      <c r="O231" s="262">
        <v>0</v>
      </c>
      <c r="P231" s="262">
        <v>0</v>
      </c>
      <c r="Q231" s="262">
        <v>0</v>
      </c>
    </row>
    <row r="232" spans="1:17" x14ac:dyDescent="0.3">
      <c r="A232" s="262" t="s">
        <v>242</v>
      </c>
      <c r="B232" s="262" t="s">
        <v>249</v>
      </c>
      <c r="C232" s="262" t="s">
        <v>15</v>
      </c>
      <c r="D232" s="262"/>
      <c r="E232" s="262">
        <v>9</v>
      </c>
      <c r="F232" s="262">
        <v>3.8756954114596969</v>
      </c>
      <c r="G232" s="262">
        <v>33.532931122544547</v>
      </c>
      <c r="H232" s="262">
        <v>0.35998822337834158</v>
      </c>
      <c r="I232" s="262">
        <v>0.9808331850477694</v>
      </c>
      <c r="J232" s="262">
        <v>-3.0473099561826791</v>
      </c>
      <c r="K232" s="262">
        <v>2.2332480679615601</v>
      </c>
      <c r="L232" s="262">
        <v>1</v>
      </c>
      <c r="M232" s="262">
        <v>1</v>
      </c>
      <c r="N232" s="262">
        <v>1</v>
      </c>
      <c r="O232" s="262">
        <v>0</v>
      </c>
      <c r="P232" s="262">
        <v>0</v>
      </c>
      <c r="Q232" s="262">
        <v>0</v>
      </c>
    </row>
    <row r="233" spans="1:17" x14ac:dyDescent="0.3">
      <c r="A233" s="262" t="s">
        <v>242</v>
      </c>
      <c r="B233" s="262" t="s">
        <v>218</v>
      </c>
      <c r="C233" s="262" t="s">
        <v>15</v>
      </c>
      <c r="D233" s="262"/>
      <c r="E233" s="262">
        <v>9</v>
      </c>
      <c r="F233" s="262">
        <v>2.340533396442094</v>
      </c>
      <c r="G233" s="262">
        <v>41.952194158671219</v>
      </c>
      <c r="H233" s="262">
        <v>5.2436366178254298E-2</v>
      </c>
      <c r="I233" s="262">
        <v>0.9672742405433411</v>
      </c>
      <c r="J233" s="262">
        <v>-2.3744313553488978</v>
      </c>
      <c r="K233" s="262">
        <v>1.964453193546738</v>
      </c>
      <c r="L233" s="262">
        <v>1</v>
      </c>
      <c r="M233" s="262">
        <v>1</v>
      </c>
      <c r="N233" s="262">
        <v>1</v>
      </c>
      <c r="O233" s="262">
        <v>0</v>
      </c>
      <c r="P233" s="262">
        <v>0</v>
      </c>
      <c r="Q233" s="262">
        <v>0</v>
      </c>
    </row>
    <row r="234" spans="1:17" x14ac:dyDescent="0.3">
      <c r="A234" s="262" t="s">
        <v>242</v>
      </c>
      <c r="B234" s="262" t="s">
        <v>203</v>
      </c>
      <c r="C234" s="262" t="s">
        <v>15</v>
      </c>
      <c r="D234" s="262"/>
      <c r="E234" s="262">
        <v>9</v>
      </c>
      <c r="F234" s="262">
        <v>3.27153789558181</v>
      </c>
      <c r="G234" s="262">
        <v>53.846104469523233</v>
      </c>
      <c r="H234" s="262">
        <v>1.7598224771325499E-2</v>
      </c>
      <c r="I234" s="262">
        <v>0.95112139927160033</v>
      </c>
      <c r="J234" s="262">
        <v>-1.872666266147277</v>
      </c>
      <c r="K234" s="262">
        <v>2.2900833518668899</v>
      </c>
      <c r="L234" s="262">
        <v>1</v>
      </c>
      <c r="M234" s="262">
        <v>1</v>
      </c>
      <c r="N234" s="262">
        <v>1</v>
      </c>
      <c r="O234" s="262">
        <v>0</v>
      </c>
      <c r="P234" s="262">
        <v>0</v>
      </c>
      <c r="Q234" s="262">
        <v>0</v>
      </c>
    </row>
    <row r="235" spans="1:17" x14ac:dyDescent="0.3">
      <c r="A235" s="262" t="s">
        <v>242</v>
      </c>
      <c r="B235" s="262" t="s">
        <v>250</v>
      </c>
      <c r="C235" s="262" t="s">
        <v>15</v>
      </c>
      <c r="D235" s="262"/>
      <c r="E235" s="262">
        <v>9</v>
      </c>
      <c r="F235" s="262">
        <v>3.5714285714285712</v>
      </c>
      <c r="G235" s="262">
        <v>59.090909090909093</v>
      </c>
      <c r="H235" s="262">
        <v>6.0488470703424966</v>
      </c>
      <c r="I235" s="262">
        <v>0.85952483082434139</v>
      </c>
      <c r="J235" s="262">
        <v>-2.851885924563017</v>
      </c>
      <c r="K235" s="262">
        <v>7.7651515151515156</v>
      </c>
      <c r="L235" s="262">
        <v>1</v>
      </c>
      <c r="M235" s="262">
        <v>1</v>
      </c>
      <c r="N235" s="262">
        <v>1</v>
      </c>
      <c r="O235" s="262">
        <v>0</v>
      </c>
      <c r="P235" s="262">
        <v>0</v>
      </c>
      <c r="Q235" s="262">
        <v>0</v>
      </c>
    </row>
    <row r="236" spans="1:17" x14ac:dyDescent="0.3">
      <c r="A236" s="262" t="s">
        <v>242</v>
      </c>
      <c r="B236" s="262" t="s">
        <v>200</v>
      </c>
      <c r="C236" s="262" t="s">
        <v>15</v>
      </c>
      <c r="D236" s="262"/>
      <c r="E236" s="262">
        <v>9</v>
      </c>
      <c r="F236" s="262">
        <v>3.4920640387022241</v>
      </c>
      <c r="G236" s="262">
        <v>57.142849033383143</v>
      </c>
      <c r="H236" s="262">
        <v>1.4500303857723501E-2</v>
      </c>
      <c r="I236" s="262">
        <v>0.79749691118074173</v>
      </c>
      <c r="J236" s="262">
        <v>-2.1739174096029168</v>
      </c>
      <c r="K236" s="262">
        <v>1.666671744099504</v>
      </c>
      <c r="L236" s="262">
        <v>1</v>
      </c>
      <c r="M236" s="262">
        <v>1</v>
      </c>
      <c r="N236" s="262">
        <v>1</v>
      </c>
      <c r="O236" s="262">
        <v>0</v>
      </c>
      <c r="P236" s="262">
        <v>0</v>
      </c>
      <c r="Q236" s="262">
        <v>0</v>
      </c>
    </row>
    <row r="237" spans="1:17" x14ac:dyDescent="0.3">
      <c r="A237" s="262" t="s">
        <v>242</v>
      </c>
      <c r="B237" s="262" t="s">
        <v>251</v>
      </c>
      <c r="C237" s="262" t="s">
        <v>15</v>
      </c>
      <c r="D237" s="262"/>
      <c r="E237" s="262">
        <v>9</v>
      </c>
      <c r="F237" s="262">
        <v>3.370849837545923</v>
      </c>
      <c r="G237" s="262">
        <v>43.629345477522008</v>
      </c>
      <c r="H237" s="262">
        <v>0.1055463938440914</v>
      </c>
      <c r="I237" s="262">
        <v>0.67617664408617784</v>
      </c>
      <c r="J237" s="262">
        <v>-1.30869960961756</v>
      </c>
      <c r="K237" s="262">
        <v>0.46802200503111568</v>
      </c>
      <c r="L237" s="262">
        <v>1</v>
      </c>
      <c r="M237" s="262">
        <v>1</v>
      </c>
      <c r="N237" s="262">
        <v>1</v>
      </c>
      <c r="O237" s="262">
        <v>0</v>
      </c>
      <c r="P237" s="262">
        <v>0</v>
      </c>
      <c r="Q237" s="262">
        <v>0</v>
      </c>
    </row>
    <row r="238" spans="1:17" x14ac:dyDescent="0.3">
      <c r="A238" s="262" t="s">
        <v>242</v>
      </c>
      <c r="B238" s="262" t="s">
        <v>107</v>
      </c>
      <c r="C238" s="262" t="s">
        <v>15</v>
      </c>
      <c r="D238" s="262"/>
      <c r="E238" s="262">
        <v>9</v>
      </c>
      <c r="F238" s="262">
        <v>3.573504220296039</v>
      </c>
      <c r="G238" s="262">
        <v>50.810726101699807</v>
      </c>
      <c r="H238" s="262">
        <v>8.2158134036787497E-2</v>
      </c>
      <c r="I238" s="262">
        <v>0.66144829586963649</v>
      </c>
      <c r="J238" s="262">
        <v>-2.0489505782837991</v>
      </c>
      <c r="K238" s="262">
        <v>1.1621195443287351</v>
      </c>
      <c r="L238" s="262">
        <v>1</v>
      </c>
      <c r="M238" s="262">
        <v>1</v>
      </c>
      <c r="N238" s="262">
        <v>1</v>
      </c>
      <c r="O238" s="262">
        <v>0</v>
      </c>
      <c r="P238" s="262">
        <v>0</v>
      </c>
      <c r="Q238" s="262">
        <v>0</v>
      </c>
    </row>
    <row r="239" spans="1:17" x14ac:dyDescent="0.3">
      <c r="A239" s="262" t="s">
        <v>242</v>
      </c>
      <c r="B239" s="262" t="s">
        <v>252</v>
      </c>
      <c r="C239" s="262" t="s">
        <v>15</v>
      </c>
      <c r="D239" s="262"/>
      <c r="E239" s="262">
        <v>9</v>
      </c>
      <c r="F239" s="262">
        <v>3.9907053652266402</v>
      </c>
      <c r="G239" s="262">
        <v>33.809480212983637</v>
      </c>
      <c r="H239" s="262">
        <v>0.63082111849583411</v>
      </c>
      <c r="I239" s="262">
        <v>0.64132384112409846</v>
      </c>
      <c r="J239" s="262">
        <v>-2.5499738465838711</v>
      </c>
      <c r="K239" s="262">
        <v>1.1315460909333219</v>
      </c>
      <c r="L239" s="262">
        <v>1</v>
      </c>
      <c r="M239" s="262">
        <v>1</v>
      </c>
      <c r="N239" s="262">
        <v>1</v>
      </c>
      <c r="O239" s="262">
        <v>0</v>
      </c>
      <c r="P239" s="262">
        <v>0</v>
      </c>
      <c r="Q239" s="262">
        <v>0</v>
      </c>
    </row>
    <row r="240" spans="1:17" x14ac:dyDescent="0.3">
      <c r="A240" s="262" t="s">
        <v>242</v>
      </c>
      <c r="B240" s="262" t="s">
        <v>183</v>
      </c>
      <c r="C240" s="262" t="s">
        <v>15</v>
      </c>
      <c r="D240" s="262"/>
      <c r="E240" s="262">
        <v>9</v>
      </c>
      <c r="F240" s="262">
        <v>3.0900383889956289</v>
      </c>
      <c r="G240" s="262">
        <v>46.052625414848272</v>
      </c>
      <c r="H240" s="262">
        <v>1.051665406901132</v>
      </c>
      <c r="I240" s="262">
        <v>0.5789838337182448</v>
      </c>
      <c r="J240" s="262">
        <v>-0.15957609136053849</v>
      </c>
      <c r="K240" s="262">
        <v>-1.59829517782424</v>
      </c>
      <c r="L240" s="262">
        <v>1</v>
      </c>
      <c r="M240" s="262">
        <v>1</v>
      </c>
      <c r="N240" s="262">
        <v>1</v>
      </c>
      <c r="O240" s="262">
        <v>0</v>
      </c>
      <c r="P240" s="262">
        <v>0</v>
      </c>
      <c r="Q240" s="262">
        <v>0</v>
      </c>
    </row>
    <row r="241" spans="1:17" x14ac:dyDescent="0.3">
      <c r="A241" s="262" t="s">
        <v>242</v>
      </c>
      <c r="B241" s="262" t="s">
        <v>198</v>
      </c>
      <c r="C241" s="262" t="s">
        <v>15</v>
      </c>
      <c r="D241" s="262"/>
      <c r="E241" s="262">
        <v>9</v>
      </c>
      <c r="F241" s="262">
        <v>2.9396900269541781</v>
      </c>
      <c r="G241" s="262">
        <v>34.782608695652172</v>
      </c>
      <c r="H241" s="262">
        <v>10.130533044043791</v>
      </c>
      <c r="I241" s="262">
        <v>0.56852988165379403</v>
      </c>
      <c r="J241" s="262">
        <v>-1.681159420289855</v>
      </c>
      <c r="K241" s="262">
        <v>2.0636792452830188</v>
      </c>
      <c r="L241" s="262">
        <v>1</v>
      </c>
      <c r="M241" s="262">
        <v>1</v>
      </c>
      <c r="N241" s="262">
        <v>1</v>
      </c>
      <c r="O241" s="262">
        <v>0</v>
      </c>
      <c r="P241" s="262">
        <v>0</v>
      </c>
      <c r="Q241" s="262">
        <v>0</v>
      </c>
    </row>
    <row r="242" spans="1:17" x14ac:dyDescent="0.3">
      <c r="A242" s="262" t="s">
        <v>242</v>
      </c>
      <c r="B242" s="262" t="s">
        <v>253</v>
      </c>
      <c r="C242" s="262" t="s">
        <v>15</v>
      </c>
      <c r="D242" s="262"/>
      <c r="E242" s="262">
        <v>9</v>
      </c>
      <c r="F242" s="262">
        <v>3.7900889885164961</v>
      </c>
      <c r="G242" s="262">
        <v>45.454575010579831</v>
      </c>
      <c r="H242" s="262">
        <v>1.1893738356669299E-2</v>
      </c>
      <c r="I242" s="262">
        <v>0.56559445878854853</v>
      </c>
      <c r="J242" s="262">
        <v>-2.9702942250534501</v>
      </c>
      <c r="K242" s="262">
        <v>2.0408143405366559</v>
      </c>
      <c r="L242" s="262">
        <v>1</v>
      </c>
      <c r="M242" s="262">
        <v>1</v>
      </c>
      <c r="N242" s="262">
        <v>1</v>
      </c>
      <c r="O242" s="262">
        <v>0</v>
      </c>
      <c r="P242" s="262">
        <v>0</v>
      </c>
      <c r="Q242" s="262">
        <v>0</v>
      </c>
    </row>
    <row r="243" spans="1:17" x14ac:dyDescent="0.3">
      <c r="A243" s="262" t="s">
        <v>242</v>
      </c>
      <c r="B243" s="262" t="s">
        <v>133</v>
      </c>
      <c r="C243" s="262" t="s">
        <v>15</v>
      </c>
      <c r="D243" s="262"/>
      <c r="E243" s="262">
        <v>9</v>
      </c>
      <c r="F243" s="262">
        <v>2.871049960075192</v>
      </c>
      <c r="G243" s="262">
        <v>51.923075159625832</v>
      </c>
      <c r="H243" s="262">
        <v>5.6020577912719201E-2</v>
      </c>
      <c r="I243" s="262">
        <v>0.55270090716737741</v>
      </c>
      <c r="J243" s="262">
        <v>-2.5745264806795021</v>
      </c>
      <c r="K243" s="262">
        <v>6.3977751667056522</v>
      </c>
      <c r="L243" s="262">
        <v>1</v>
      </c>
      <c r="M243" s="262">
        <v>1</v>
      </c>
      <c r="N243" s="262">
        <v>1</v>
      </c>
      <c r="O243" s="262">
        <v>0</v>
      </c>
      <c r="P243" s="262">
        <v>0</v>
      </c>
      <c r="Q243" s="262">
        <v>0</v>
      </c>
    </row>
    <row r="244" spans="1:17" x14ac:dyDescent="0.3">
      <c r="A244" s="262" t="s">
        <v>242</v>
      </c>
      <c r="B244" s="262" t="s">
        <v>254</v>
      </c>
      <c r="C244" s="262" t="s">
        <v>15</v>
      </c>
      <c r="D244" s="262"/>
      <c r="E244" s="262">
        <v>9</v>
      </c>
      <c r="F244" s="262">
        <v>3.8556585571299</v>
      </c>
      <c r="G244" s="262">
        <v>30.00000866977102</v>
      </c>
      <c r="H244" s="262">
        <v>5.7625793271015503E-2</v>
      </c>
      <c r="I244" s="262">
        <v>0.46986468495992428</v>
      </c>
      <c r="J244" s="262">
        <v>-3.0201288228447472</v>
      </c>
      <c r="K244" s="262">
        <v>4.9596343874496016</v>
      </c>
      <c r="L244" s="262">
        <v>1</v>
      </c>
      <c r="M244" s="262">
        <v>1</v>
      </c>
      <c r="N244" s="262">
        <v>1</v>
      </c>
      <c r="O244" s="262">
        <v>0</v>
      </c>
      <c r="P244" s="262">
        <v>0</v>
      </c>
      <c r="Q244" s="262">
        <v>0</v>
      </c>
    </row>
    <row r="245" spans="1:17" x14ac:dyDescent="0.3">
      <c r="A245" s="262" t="s">
        <v>242</v>
      </c>
      <c r="B245" s="262" t="s">
        <v>255</v>
      </c>
      <c r="C245" s="262" t="s">
        <v>5</v>
      </c>
      <c r="D245" s="262"/>
      <c r="E245" s="262">
        <v>13</v>
      </c>
      <c r="F245" s="262">
        <v>4.2926650530665702</v>
      </c>
      <c r="G245" s="262">
        <v>46.511631775314363</v>
      </c>
      <c r="H245" s="262">
        <v>2.4313607444370899E-2</v>
      </c>
      <c r="I245" s="262">
        <v>2.3205338265455251</v>
      </c>
      <c r="J245" s="262">
        <v>-4.6403668659019939</v>
      </c>
      <c r="K245" s="262">
        <v>0.97323504996638355</v>
      </c>
      <c r="L245" s="262">
        <v>1</v>
      </c>
      <c r="M245" s="262">
        <v>1</v>
      </c>
      <c r="N245" s="262">
        <v>1</v>
      </c>
      <c r="O245" s="262">
        <v>1</v>
      </c>
      <c r="P245" s="262">
        <v>0</v>
      </c>
      <c r="Q245" s="262">
        <v>1</v>
      </c>
    </row>
    <row r="246" spans="1:17" x14ac:dyDescent="0.3">
      <c r="A246" s="262" t="s">
        <v>242</v>
      </c>
      <c r="B246" s="262" t="s">
        <v>181</v>
      </c>
      <c r="C246" s="262" t="s">
        <v>5</v>
      </c>
      <c r="D246" s="262"/>
      <c r="E246" s="262">
        <v>13</v>
      </c>
      <c r="F246" s="262">
        <v>4.6808496884861857</v>
      </c>
      <c r="G246" s="262">
        <v>41.071418688008528</v>
      </c>
      <c r="H246" s="262">
        <v>2.7689496914714801E-2</v>
      </c>
      <c r="I246" s="262">
        <v>1.229179130366008</v>
      </c>
      <c r="J246" s="262">
        <v>-3.6885307572662458</v>
      </c>
      <c r="K246" s="262">
        <v>2.127667777190017</v>
      </c>
      <c r="L246" s="262">
        <v>1</v>
      </c>
      <c r="M246" s="262">
        <v>1</v>
      </c>
      <c r="N246" s="262">
        <v>1</v>
      </c>
      <c r="O246" s="262">
        <v>0</v>
      </c>
      <c r="P246" s="262">
        <v>1</v>
      </c>
      <c r="Q246" s="262">
        <v>1</v>
      </c>
    </row>
    <row r="247" spans="1:17" x14ac:dyDescent="0.3">
      <c r="A247" s="262" t="s">
        <v>242</v>
      </c>
      <c r="B247" s="262" t="s">
        <v>256</v>
      </c>
      <c r="C247" s="262" t="s">
        <v>5</v>
      </c>
      <c r="D247" s="262" t="s">
        <v>10</v>
      </c>
      <c r="E247" s="262">
        <v>13</v>
      </c>
      <c r="F247" s="262">
        <v>2.88619426550461</v>
      </c>
      <c r="G247" s="262">
        <v>46.226415094339622</v>
      </c>
      <c r="H247" s="262">
        <v>57.928148864006182</v>
      </c>
      <c r="I247" s="262">
        <v>1.127551719413618</v>
      </c>
      <c r="J247" s="262">
        <v>-1.4379084967320259</v>
      </c>
      <c r="K247" s="262">
        <v>4.0671971706454464</v>
      </c>
      <c r="L247" s="262">
        <v>1</v>
      </c>
      <c r="M247" s="262">
        <v>1</v>
      </c>
      <c r="N247" s="262">
        <v>1</v>
      </c>
      <c r="O247" s="262">
        <v>1</v>
      </c>
      <c r="P247" s="262">
        <v>0</v>
      </c>
      <c r="Q247" s="262">
        <v>1</v>
      </c>
    </row>
    <row r="248" spans="1:17" x14ac:dyDescent="0.3">
      <c r="A248" s="262" t="s">
        <v>242</v>
      </c>
      <c r="B248" s="262" t="s">
        <v>257</v>
      </c>
      <c r="C248" s="262" t="s">
        <v>5</v>
      </c>
      <c r="D248" s="262"/>
      <c r="E248" s="262">
        <v>11</v>
      </c>
      <c r="F248" s="262">
        <v>4.9196266528389936</v>
      </c>
      <c r="G248" s="262">
        <v>33.884297520661157</v>
      </c>
      <c r="H248" s="262">
        <v>4.4415598844465549</v>
      </c>
      <c r="I248" s="262">
        <v>1.0998598148712291</v>
      </c>
      <c r="J248" s="262">
        <v>-2.3914968999114259</v>
      </c>
      <c r="K248" s="262">
        <v>1.633393829401089</v>
      </c>
      <c r="L248" s="262">
        <v>1</v>
      </c>
      <c r="M248" s="262">
        <v>1</v>
      </c>
      <c r="N248" s="262">
        <v>1</v>
      </c>
      <c r="O248" s="262">
        <v>0</v>
      </c>
      <c r="P248" s="262">
        <v>0</v>
      </c>
      <c r="Q248" s="262">
        <v>1</v>
      </c>
    </row>
    <row r="249" spans="1:17" x14ac:dyDescent="0.3">
      <c r="A249" s="262" t="s">
        <v>242</v>
      </c>
      <c r="B249" s="262" t="s">
        <v>258</v>
      </c>
      <c r="C249" s="262" t="s">
        <v>5</v>
      </c>
      <c r="D249" s="262"/>
      <c r="E249" s="262">
        <v>11</v>
      </c>
      <c r="F249" s="262">
        <v>4.7918304729809531</v>
      </c>
      <c r="G249" s="262">
        <v>37.864056994528411</v>
      </c>
      <c r="H249" s="262">
        <v>0.16312163604336369</v>
      </c>
      <c r="I249" s="262">
        <v>1.0107135642287539</v>
      </c>
      <c r="J249" s="262">
        <v>-1.164600705526476</v>
      </c>
      <c r="K249" s="262">
        <v>9.9764375760579647</v>
      </c>
      <c r="L249" s="262">
        <v>1</v>
      </c>
      <c r="M249" s="262">
        <v>1</v>
      </c>
      <c r="N249" s="262">
        <v>1</v>
      </c>
      <c r="O249" s="262">
        <v>0</v>
      </c>
      <c r="P249" s="262">
        <v>0</v>
      </c>
      <c r="Q249" s="262">
        <v>1</v>
      </c>
    </row>
    <row r="250" spans="1:17" x14ac:dyDescent="0.3">
      <c r="A250" s="262" t="s">
        <v>259</v>
      </c>
      <c r="B250" s="262" t="s">
        <v>213</v>
      </c>
      <c r="C250" s="262" t="s">
        <v>15</v>
      </c>
      <c r="D250" s="262"/>
      <c r="E250" s="262">
        <v>11</v>
      </c>
      <c r="F250" s="262">
        <v>3.5943234149890801</v>
      </c>
      <c r="G250" s="262">
        <v>43.902413494729203</v>
      </c>
      <c r="H250" s="262">
        <v>1.7787879396123001E-3</v>
      </c>
      <c r="I250" s="262">
        <v>0.83265952580298608</v>
      </c>
      <c r="J250" s="262">
        <v>-0.63694963939191118</v>
      </c>
      <c r="K250" s="262">
        <v>0.64103269483001524</v>
      </c>
      <c r="L250" s="262">
        <v>1</v>
      </c>
      <c r="M250" s="262">
        <v>1</v>
      </c>
      <c r="N250" s="262">
        <v>1</v>
      </c>
      <c r="O250" s="262">
        <v>1</v>
      </c>
      <c r="P250" s="262">
        <v>0</v>
      </c>
      <c r="Q250" s="262">
        <v>0</v>
      </c>
    </row>
    <row r="251" spans="1:17" x14ac:dyDescent="0.3">
      <c r="A251" s="262" t="s">
        <v>259</v>
      </c>
      <c r="B251" s="262" t="s">
        <v>202</v>
      </c>
      <c r="C251" s="262" t="s">
        <v>15</v>
      </c>
      <c r="D251" s="262"/>
      <c r="E251" s="262">
        <v>11</v>
      </c>
      <c r="F251" s="262">
        <v>3.497537605949161</v>
      </c>
      <c r="G251" s="262">
        <v>35.000017881389169</v>
      </c>
      <c r="H251" s="262">
        <v>3.4962262379405E-3</v>
      </c>
      <c r="I251" s="262">
        <v>0.79573953545710818</v>
      </c>
      <c r="J251" s="262">
        <v>-0.68493083575181213</v>
      </c>
      <c r="K251" s="262">
        <v>0.68965449202785845</v>
      </c>
      <c r="L251" s="262">
        <v>1</v>
      </c>
      <c r="M251" s="262">
        <v>1</v>
      </c>
      <c r="N251" s="262">
        <v>1</v>
      </c>
      <c r="O251" s="262">
        <v>1</v>
      </c>
      <c r="P251" s="262">
        <v>0</v>
      </c>
      <c r="Q251" s="262">
        <v>0</v>
      </c>
    </row>
    <row r="252" spans="1:17" x14ac:dyDescent="0.3">
      <c r="A252" s="262" t="s">
        <v>259</v>
      </c>
      <c r="B252" s="262" t="s">
        <v>193</v>
      </c>
      <c r="C252" s="262" t="s">
        <v>15</v>
      </c>
      <c r="D252" s="262"/>
      <c r="E252" s="262">
        <v>11</v>
      </c>
      <c r="F252" s="262">
        <v>3.6309132377513968</v>
      </c>
      <c r="G252" s="262">
        <v>55.618019426663963</v>
      </c>
      <c r="H252" s="262">
        <v>0.41275575523971542</v>
      </c>
      <c r="I252" s="262">
        <v>0.67977125462699584</v>
      </c>
      <c r="J252" s="262">
        <v>-1.2789225845043739</v>
      </c>
      <c r="K252" s="262">
        <v>2.52929715629273</v>
      </c>
      <c r="L252" s="262">
        <v>1</v>
      </c>
      <c r="M252" s="262">
        <v>1</v>
      </c>
      <c r="N252" s="262">
        <v>1</v>
      </c>
      <c r="O252" s="262">
        <v>1</v>
      </c>
      <c r="P252" s="262">
        <v>0</v>
      </c>
      <c r="Q252" s="262">
        <v>0</v>
      </c>
    </row>
    <row r="253" spans="1:17" x14ac:dyDescent="0.3">
      <c r="A253" s="262" t="s">
        <v>259</v>
      </c>
      <c r="B253" s="262" t="s">
        <v>239</v>
      </c>
      <c r="C253" s="262" t="s">
        <v>15</v>
      </c>
      <c r="D253" s="262"/>
      <c r="E253" s="262">
        <v>9</v>
      </c>
      <c r="F253" s="262">
        <v>3.2866762312423758</v>
      </c>
      <c r="G253" s="262">
        <v>24.503299965263519</v>
      </c>
      <c r="H253" s="262">
        <v>1.5564878731686301E-2</v>
      </c>
      <c r="I253" s="262">
        <v>0.91789100817668057</v>
      </c>
      <c r="J253" s="262">
        <v>-1.139600081691762</v>
      </c>
      <c r="K253" s="262">
        <v>0.96061847200301664</v>
      </c>
      <c r="L253" s="262">
        <v>1</v>
      </c>
      <c r="M253" s="262">
        <v>1</v>
      </c>
      <c r="N253" s="262">
        <v>1</v>
      </c>
      <c r="O253" s="262">
        <v>0</v>
      </c>
      <c r="P253" s="262">
        <v>0</v>
      </c>
      <c r="Q253" s="262">
        <v>0</v>
      </c>
    </row>
    <row r="254" spans="1:17" x14ac:dyDescent="0.3">
      <c r="A254" s="262" t="s">
        <v>259</v>
      </c>
      <c r="B254" s="262" t="s">
        <v>260</v>
      </c>
      <c r="C254" s="262" t="s">
        <v>15</v>
      </c>
      <c r="D254" s="262"/>
      <c r="E254" s="262">
        <v>9</v>
      </c>
      <c r="F254" s="262">
        <v>3.7902306460311088</v>
      </c>
      <c r="G254" s="262">
        <v>51.263532536754688</v>
      </c>
      <c r="H254" s="262">
        <v>8.9457910081301301E-2</v>
      </c>
      <c r="I254" s="262">
        <v>0.84041275552426564</v>
      </c>
      <c r="J254" s="262">
        <v>-2.0329138431752178</v>
      </c>
      <c r="K254" s="262">
        <v>0.49407114624505932</v>
      </c>
      <c r="L254" s="262">
        <v>1</v>
      </c>
      <c r="M254" s="262">
        <v>1</v>
      </c>
      <c r="N254" s="262">
        <v>1</v>
      </c>
      <c r="O254" s="262">
        <v>0</v>
      </c>
      <c r="P254" s="262">
        <v>0</v>
      </c>
      <c r="Q254" s="262">
        <v>0</v>
      </c>
    </row>
    <row r="255" spans="1:17" x14ac:dyDescent="0.3">
      <c r="A255" s="262" t="s">
        <v>259</v>
      </c>
      <c r="B255" s="262" t="s">
        <v>178</v>
      </c>
      <c r="C255" s="262" t="s">
        <v>15</v>
      </c>
      <c r="D255" s="262"/>
      <c r="E255" s="262">
        <v>9</v>
      </c>
      <c r="F255" s="262">
        <v>3.995755053268343</v>
      </c>
      <c r="G255" s="262">
        <v>27.777783296726149</v>
      </c>
      <c r="H255" s="262">
        <v>6.6978598833331996E-3</v>
      </c>
      <c r="I255" s="262">
        <v>0.63813704689977002</v>
      </c>
      <c r="J255" s="262">
        <v>-0.98039124022074764</v>
      </c>
      <c r="K255" s="262">
        <v>1.485147112526725</v>
      </c>
      <c r="L255" s="262">
        <v>1</v>
      </c>
      <c r="M255" s="262">
        <v>1</v>
      </c>
      <c r="N255" s="262">
        <v>1</v>
      </c>
      <c r="O255" s="262">
        <v>0</v>
      </c>
      <c r="P255" s="262">
        <v>0</v>
      </c>
      <c r="Q255" s="262">
        <v>0</v>
      </c>
    </row>
    <row r="256" spans="1:17" x14ac:dyDescent="0.3">
      <c r="A256" s="262" t="s">
        <v>259</v>
      </c>
      <c r="B256" s="262" t="s">
        <v>192</v>
      </c>
      <c r="C256" s="262" t="s">
        <v>15</v>
      </c>
      <c r="D256" s="262"/>
      <c r="E256" s="262">
        <v>9</v>
      </c>
      <c r="F256" s="262">
        <v>3.9176781823840652</v>
      </c>
      <c r="G256" s="262">
        <v>18.905472636815919</v>
      </c>
      <c r="H256" s="262">
        <v>1.5958599905985599E-2</v>
      </c>
      <c r="I256" s="262">
        <v>0.60202336212724139</v>
      </c>
      <c r="J256" s="262">
        <v>-0.217391304347826</v>
      </c>
      <c r="K256" s="262">
        <v>0.4357298474945534</v>
      </c>
      <c r="L256" s="262">
        <v>1</v>
      </c>
      <c r="M256" s="262">
        <v>1</v>
      </c>
      <c r="N256" s="262">
        <v>1</v>
      </c>
      <c r="O256" s="262">
        <v>0</v>
      </c>
      <c r="P256" s="262">
        <v>0</v>
      </c>
      <c r="Q256" s="262">
        <v>0</v>
      </c>
    </row>
    <row r="257" spans="1:17" x14ac:dyDescent="0.3">
      <c r="A257" s="262" t="s">
        <v>259</v>
      </c>
      <c r="B257" s="262" t="s">
        <v>200</v>
      </c>
      <c r="C257" s="262" t="s">
        <v>15</v>
      </c>
      <c r="D257" s="262"/>
      <c r="E257" s="262">
        <v>9</v>
      </c>
      <c r="F257" s="262">
        <v>3.7613955045289069</v>
      </c>
      <c r="G257" s="262">
        <v>31.250013969841529</v>
      </c>
      <c r="H257" s="262">
        <v>3.3391485365229999E-4</v>
      </c>
      <c r="I257" s="262">
        <v>0.54159260789199748</v>
      </c>
      <c r="J257" s="262">
        <v>-0.52910002851561921</v>
      </c>
      <c r="K257" s="262">
        <v>1.0638287753851581</v>
      </c>
      <c r="L257" s="262">
        <v>1</v>
      </c>
      <c r="M257" s="262">
        <v>1</v>
      </c>
      <c r="N257" s="262">
        <v>1</v>
      </c>
      <c r="O257" s="262">
        <v>0</v>
      </c>
      <c r="P257" s="262">
        <v>0</v>
      </c>
      <c r="Q257" s="262">
        <v>0</v>
      </c>
    </row>
    <row r="258" spans="1:17" x14ac:dyDescent="0.3">
      <c r="A258" s="262" t="s">
        <v>259</v>
      </c>
      <c r="B258" s="262" t="s">
        <v>261</v>
      </c>
      <c r="C258" s="262" t="s">
        <v>15</v>
      </c>
      <c r="D258" s="262"/>
      <c r="E258" s="262">
        <v>9</v>
      </c>
      <c r="F258" s="262">
        <v>3.921331228683381</v>
      </c>
      <c r="G258" s="262">
        <v>38.222249348958329</v>
      </c>
      <c r="H258" s="262">
        <v>3.2711967090683101E-2</v>
      </c>
      <c r="I258" s="262">
        <v>0.531638305037337</v>
      </c>
      <c r="J258" s="262">
        <v>-0.39259503714943911</v>
      </c>
      <c r="K258" s="262">
        <v>5.0675653543442394</v>
      </c>
      <c r="L258" s="262">
        <v>1</v>
      </c>
      <c r="M258" s="262">
        <v>1</v>
      </c>
      <c r="N258" s="262">
        <v>1</v>
      </c>
      <c r="O258" s="262">
        <v>0</v>
      </c>
      <c r="P258" s="262">
        <v>0</v>
      </c>
      <c r="Q258" s="262">
        <v>0</v>
      </c>
    </row>
    <row r="259" spans="1:17" x14ac:dyDescent="0.3">
      <c r="A259" s="262" t="s">
        <v>259</v>
      </c>
      <c r="B259" s="262" t="s">
        <v>84</v>
      </c>
      <c r="C259" s="262" t="s">
        <v>15</v>
      </c>
      <c r="D259" s="262"/>
      <c r="E259" s="262">
        <v>9</v>
      </c>
      <c r="F259" s="262">
        <v>3.8237777999313738</v>
      </c>
      <c r="G259" s="262">
        <v>38.738778213947867</v>
      </c>
      <c r="H259" s="262">
        <v>2.6614948555575699E-2</v>
      </c>
      <c r="I259" s="262">
        <v>0.38003486287354749</v>
      </c>
      <c r="J259" s="262">
        <v>-0.2389427044540465</v>
      </c>
      <c r="K259" s="262">
        <v>2.1556807578226982</v>
      </c>
      <c r="L259" s="262">
        <v>1</v>
      </c>
      <c r="M259" s="262">
        <v>1</v>
      </c>
      <c r="N259" s="262">
        <v>1</v>
      </c>
      <c r="O259" s="262">
        <v>0</v>
      </c>
      <c r="P259" s="262">
        <v>0</v>
      </c>
      <c r="Q259" s="262">
        <v>0</v>
      </c>
    </row>
    <row r="260" spans="1:17" x14ac:dyDescent="0.3">
      <c r="A260" s="262" t="s">
        <v>259</v>
      </c>
      <c r="B260" s="262" t="s">
        <v>262</v>
      </c>
      <c r="C260" s="262" t="s">
        <v>5</v>
      </c>
      <c r="D260" s="262"/>
      <c r="E260" s="262">
        <v>13</v>
      </c>
      <c r="F260" s="262">
        <v>4.5814356642703338</v>
      </c>
      <c r="G260" s="262">
        <v>44.927504182344713</v>
      </c>
      <c r="H260" s="262">
        <v>0.13114607804929601</v>
      </c>
      <c r="I260" s="262">
        <v>1.2034180233079439</v>
      </c>
      <c r="J260" s="262">
        <v>-1.391754964292762</v>
      </c>
      <c r="K260" s="262">
        <v>-0.15681537173508611</v>
      </c>
      <c r="L260" s="262">
        <v>1</v>
      </c>
      <c r="M260" s="262">
        <v>1</v>
      </c>
      <c r="N260" s="262">
        <v>1</v>
      </c>
      <c r="O260" s="262">
        <v>1</v>
      </c>
      <c r="P260" s="262">
        <v>0</v>
      </c>
      <c r="Q260" s="262">
        <v>1</v>
      </c>
    </row>
    <row r="261" spans="1:17" x14ac:dyDescent="0.3">
      <c r="A261" s="262" t="s">
        <v>259</v>
      </c>
      <c r="B261" s="262" t="s">
        <v>152</v>
      </c>
      <c r="C261" s="262" t="s">
        <v>5</v>
      </c>
      <c r="D261" s="262" t="s">
        <v>10</v>
      </c>
      <c r="E261" s="262">
        <v>13</v>
      </c>
      <c r="F261" s="262">
        <v>3.8715644964880629</v>
      </c>
      <c r="G261" s="262">
        <v>39.236117549883787</v>
      </c>
      <c r="H261" s="262">
        <v>0.1560203661823425</v>
      </c>
      <c r="I261" s="262">
        <v>1.1043688883286209</v>
      </c>
      <c r="J261" s="262">
        <v>-0.61658681746638755</v>
      </c>
      <c r="K261" s="262">
        <v>0.45121434742687161</v>
      </c>
      <c r="L261" s="262">
        <v>1</v>
      </c>
      <c r="M261" s="262">
        <v>1</v>
      </c>
      <c r="N261" s="262">
        <v>1</v>
      </c>
      <c r="O261" s="262">
        <v>1</v>
      </c>
      <c r="P261" s="262">
        <v>0</v>
      </c>
      <c r="Q261" s="262">
        <v>1</v>
      </c>
    </row>
    <row r="262" spans="1:17" x14ac:dyDescent="0.3">
      <c r="A262" s="262" t="s">
        <v>259</v>
      </c>
      <c r="B262" s="262" t="s">
        <v>241</v>
      </c>
      <c r="C262" s="262" t="s">
        <v>5</v>
      </c>
      <c r="D262" s="262" t="s">
        <v>10</v>
      </c>
      <c r="E262" s="262">
        <v>11</v>
      </c>
      <c r="F262" s="262">
        <v>3.6522911051212938</v>
      </c>
      <c r="G262" s="262">
        <v>20</v>
      </c>
      <c r="H262" s="262">
        <v>0.36143480530829608</v>
      </c>
      <c r="I262" s="262">
        <v>2.4553157685687812</v>
      </c>
      <c r="J262" s="262">
        <v>-1.8518518518518521</v>
      </c>
      <c r="K262" s="262">
        <v>-0.84905660377358494</v>
      </c>
      <c r="L262" s="262">
        <v>1</v>
      </c>
      <c r="M262" s="262">
        <v>1</v>
      </c>
      <c r="N262" s="262">
        <v>1</v>
      </c>
      <c r="O262" s="262">
        <v>0</v>
      </c>
      <c r="P262" s="262">
        <v>0</v>
      </c>
      <c r="Q262" s="262">
        <v>1</v>
      </c>
    </row>
    <row r="263" spans="1:17" x14ac:dyDescent="0.3">
      <c r="A263" s="262" t="s">
        <v>259</v>
      </c>
      <c r="B263" s="262" t="s">
        <v>263</v>
      </c>
      <c r="C263" s="262" t="s">
        <v>5</v>
      </c>
      <c r="D263" s="262"/>
      <c r="E263" s="262">
        <v>11</v>
      </c>
      <c r="F263" s="262">
        <v>6.3960498353774513</v>
      </c>
      <c r="G263" s="262">
        <v>48.292678501689053</v>
      </c>
      <c r="H263" s="262">
        <v>0.1072890868156782</v>
      </c>
      <c r="I263" s="262">
        <v>2.062941188510178</v>
      </c>
      <c r="J263" s="262">
        <v>-9.8784210167791606</v>
      </c>
      <c r="K263" s="262">
        <v>-5.564922989188501</v>
      </c>
      <c r="L263" s="262">
        <v>1</v>
      </c>
      <c r="M263" s="262">
        <v>1</v>
      </c>
      <c r="N263" s="262">
        <v>1</v>
      </c>
      <c r="O263" s="262">
        <v>0</v>
      </c>
      <c r="P263" s="262">
        <v>1</v>
      </c>
      <c r="Q263" s="262">
        <v>1</v>
      </c>
    </row>
    <row r="264" spans="1:17" x14ac:dyDescent="0.3">
      <c r="A264" s="262" t="s">
        <v>259</v>
      </c>
      <c r="B264" s="262" t="s">
        <v>264</v>
      </c>
      <c r="C264" s="262" t="s">
        <v>5</v>
      </c>
      <c r="D264" s="262"/>
      <c r="E264" s="262">
        <v>11</v>
      </c>
      <c r="F264" s="262">
        <v>4.5055879435219941</v>
      </c>
      <c r="G264" s="262">
        <v>45.679033422146659</v>
      </c>
      <c r="H264" s="262">
        <v>3.5001980269239799E-2</v>
      </c>
      <c r="I264" s="262">
        <v>1.8158621105739861</v>
      </c>
      <c r="J264" s="262">
        <v>-0.91666380564371741</v>
      </c>
      <c r="K264" s="262">
        <v>4.5416311712411606</v>
      </c>
      <c r="L264" s="262">
        <v>1</v>
      </c>
      <c r="M264" s="262">
        <v>1</v>
      </c>
      <c r="N264" s="262">
        <v>1</v>
      </c>
      <c r="O264" s="262">
        <v>0</v>
      </c>
      <c r="P264" s="262">
        <v>0</v>
      </c>
      <c r="Q264" s="262">
        <v>1</v>
      </c>
    </row>
    <row r="265" spans="1:17" x14ac:dyDescent="0.3">
      <c r="A265" s="262" t="s">
        <v>259</v>
      </c>
      <c r="B265" s="262" t="s">
        <v>122</v>
      </c>
      <c r="C265" s="262" t="s">
        <v>5</v>
      </c>
      <c r="D265" s="262" t="s">
        <v>10</v>
      </c>
      <c r="E265" s="262">
        <v>11</v>
      </c>
      <c r="F265" s="262">
        <v>3.7370222603632448</v>
      </c>
      <c r="G265" s="262">
        <v>20.081947222086729</v>
      </c>
      <c r="H265" s="262">
        <v>0.17724706151999789</v>
      </c>
      <c r="I265" s="262">
        <v>1.6072296687269949</v>
      </c>
      <c r="J265" s="262">
        <v>-1.8342370952572431</v>
      </c>
      <c r="K265" s="262">
        <v>1.730103806228374</v>
      </c>
      <c r="L265" s="262">
        <v>1</v>
      </c>
      <c r="M265" s="262">
        <v>1</v>
      </c>
      <c r="N265" s="262">
        <v>1</v>
      </c>
      <c r="O265" s="262">
        <v>0</v>
      </c>
      <c r="P265" s="262">
        <v>0</v>
      </c>
      <c r="Q265" s="262">
        <v>1</v>
      </c>
    </row>
    <row r="266" spans="1:17" x14ac:dyDescent="0.3">
      <c r="A266" s="262" t="s">
        <v>259</v>
      </c>
      <c r="B266" s="262" t="s">
        <v>211</v>
      </c>
      <c r="C266" s="262" t="s">
        <v>5</v>
      </c>
      <c r="D266" s="262"/>
      <c r="E266" s="262">
        <v>11</v>
      </c>
      <c r="F266" s="262">
        <v>4.7358643440973189</v>
      </c>
      <c r="G266" s="262">
        <v>35.905049615949537</v>
      </c>
      <c r="H266" s="262">
        <v>0.3132128210681841</v>
      </c>
      <c r="I266" s="262">
        <v>1.325738861396162</v>
      </c>
      <c r="J266" s="262">
        <v>-1.0309278350515469</v>
      </c>
      <c r="K266" s="262">
        <v>3.125</v>
      </c>
      <c r="L266" s="262">
        <v>1</v>
      </c>
      <c r="M266" s="262">
        <v>1</v>
      </c>
      <c r="N266" s="262">
        <v>1</v>
      </c>
      <c r="O266" s="262">
        <v>0</v>
      </c>
      <c r="P266" s="262">
        <v>0</v>
      </c>
      <c r="Q266" s="262">
        <v>1</v>
      </c>
    </row>
    <row r="267" spans="1:17" x14ac:dyDescent="0.3">
      <c r="A267" s="262" t="s">
        <v>259</v>
      </c>
      <c r="B267" s="262" t="s">
        <v>141</v>
      </c>
      <c r="C267" s="262" t="s">
        <v>5</v>
      </c>
      <c r="D267" s="262" t="s">
        <v>10</v>
      </c>
      <c r="E267" s="262">
        <v>11</v>
      </c>
      <c r="F267" s="262">
        <v>3.3789563729683501</v>
      </c>
      <c r="G267" s="262">
        <v>48.73096446700508</v>
      </c>
      <c r="H267" s="262">
        <v>1.8244338834526821</v>
      </c>
      <c r="I267" s="262">
        <v>1.178173943697437</v>
      </c>
      <c r="J267" s="262">
        <v>-2.9069767441860459</v>
      </c>
      <c r="K267" s="262">
        <v>2.9940119760479038</v>
      </c>
      <c r="L267" s="262">
        <v>1</v>
      </c>
      <c r="M267" s="262">
        <v>1</v>
      </c>
      <c r="N267" s="262">
        <v>1</v>
      </c>
      <c r="O267" s="262">
        <v>0</v>
      </c>
      <c r="P267" s="262">
        <v>0</v>
      </c>
      <c r="Q267" s="262">
        <v>1</v>
      </c>
    </row>
    <row r="268" spans="1:17" x14ac:dyDescent="0.3">
      <c r="A268" s="262" t="s">
        <v>259</v>
      </c>
      <c r="B268" s="262" t="s">
        <v>171</v>
      </c>
      <c r="C268" s="262" t="s">
        <v>5</v>
      </c>
      <c r="D268" s="262"/>
      <c r="E268" s="262">
        <v>11</v>
      </c>
      <c r="F268" s="262">
        <v>4.1871917868698096</v>
      </c>
      <c r="G268" s="262">
        <v>47.222225901519913</v>
      </c>
      <c r="H268" s="262">
        <v>6.2974854538628998E-3</v>
      </c>
      <c r="I268" s="262">
        <v>1.1569620146021291</v>
      </c>
      <c r="J268" s="262">
        <v>-0.3124996973201678</v>
      </c>
      <c r="K268" s="262">
        <v>3.4482725116836308</v>
      </c>
      <c r="L268" s="262">
        <v>1</v>
      </c>
      <c r="M268" s="262">
        <v>1</v>
      </c>
      <c r="N268" s="262">
        <v>1</v>
      </c>
      <c r="O268" s="262">
        <v>0</v>
      </c>
      <c r="P268" s="262">
        <v>0</v>
      </c>
      <c r="Q268" s="262">
        <v>1</v>
      </c>
    </row>
    <row r="269" spans="1:17" x14ac:dyDescent="0.3">
      <c r="A269" s="262" t="s">
        <v>259</v>
      </c>
      <c r="B269" s="262" t="s">
        <v>210</v>
      </c>
      <c r="C269" s="262" t="s">
        <v>5</v>
      </c>
      <c r="D269" s="262" t="s">
        <v>10</v>
      </c>
      <c r="E269" s="262">
        <v>11</v>
      </c>
      <c r="F269" s="262">
        <v>3.7450418753361339</v>
      </c>
      <c r="G269" s="262">
        <v>30.769254281904828</v>
      </c>
      <c r="H269" s="262">
        <v>7.6172972109289996E-4</v>
      </c>
      <c r="I269" s="262">
        <v>1.059937337303722</v>
      </c>
      <c r="J269" s="262">
        <v>-1.369861671503624</v>
      </c>
      <c r="K269" s="262">
        <v>1.388887509151796</v>
      </c>
      <c r="L269" s="262">
        <v>1</v>
      </c>
      <c r="M269" s="262">
        <v>1</v>
      </c>
      <c r="N269" s="262">
        <v>1</v>
      </c>
      <c r="O269" s="262">
        <v>0</v>
      </c>
      <c r="P269" s="262">
        <v>0</v>
      </c>
      <c r="Q269" s="262">
        <v>1</v>
      </c>
    </row>
    <row r="270" spans="1:17" x14ac:dyDescent="0.3">
      <c r="A270" s="262" t="s">
        <v>265</v>
      </c>
      <c r="B270" s="262" t="s">
        <v>176</v>
      </c>
      <c r="C270" s="262" t="s">
        <v>15</v>
      </c>
      <c r="D270" s="262"/>
      <c r="E270" s="262">
        <v>13</v>
      </c>
      <c r="F270" s="262">
        <v>2.7272723894896238</v>
      </c>
      <c r="G270" s="262">
        <v>55.555614424318691</v>
      </c>
      <c r="H270" s="262">
        <v>4.3463765315418E-3</v>
      </c>
      <c r="I270" s="262">
        <v>1.0290163456556669</v>
      </c>
      <c r="J270" s="262">
        <v>-1.785712575121809</v>
      </c>
      <c r="K270" s="262">
        <v>-3.6363709268489548</v>
      </c>
      <c r="L270" s="262">
        <v>1</v>
      </c>
      <c r="M270" s="262">
        <v>1</v>
      </c>
      <c r="N270" s="262">
        <v>1</v>
      </c>
      <c r="O270" s="262">
        <v>0</v>
      </c>
      <c r="P270" s="262">
        <v>1</v>
      </c>
      <c r="Q270" s="262">
        <v>1</v>
      </c>
    </row>
    <row r="271" spans="1:17" x14ac:dyDescent="0.3">
      <c r="A271" s="262" t="s">
        <v>265</v>
      </c>
      <c r="B271" s="262" t="s">
        <v>140</v>
      </c>
      <c r="C271" s="262" t="s">
        <v>15</v>
      </c>
      <c r="D271" s="262"/>
      <c r="E271" s="262">
        <v>11</v>
      </c>
      <c r="F271" s="262">
        <v>2.7106227106227112</v>
      </c>
      <c r="G271" s="262">
        <v>54.589394771468271</v>
      </c>
      <c r="H271" s="262">
        <v>0.2062769345877043</v>
      </c>
      <c r="I271" s="262">
        <v>0.7644591092194043</v>
      </c>
      <c r="J271" s="262">
        <v>-1.2658227848101271</v>
      </c>
      <c r="K271" s="262">
        <v>-1.846156976161859</v>
      </c>
      <c r="L271" s="262">
        <v>1</v>
      </c>
      <c r="M271" s="262">
        <v>1</v>
      </c>
      <c r="N271" s="262">
        <v>1</v>
      </c>
      <c r="O271" s="262">
        <v>0</v>
      </c>
      <c r="P271" s="262">
        <v>1</v>
      </c>
      <c r="Q271" s="262">
        <v>0</v>
      </c>
    </row>
    <row r="272" spans="1:17" x14ac:dyDescent="0.3">
      <c r="A272" s="262" t="s">
        <v>265</v>
      </c>
      <c r="B272" s="262" t="s">
        <v>263</v>
      </c>
      <c r="C272" s="262" t="s">
        <v>15</v>
      </c>
      <c r="D272" s="262"/>
      <c r="E272" s="262">
        <v>11</v>
      </c>
      <c r="F272" s="262">
        <v>3.7694847624149479</v>
      </c>
      <c r="G272" s="262">
        <v>44.067824006724209</v>
      </c>
      <c r="H272" s="262">
        <v>1.8205504054204999E-3</v>
      </c>
      <c r="I272" s="262">
        <v>0.63360949748376649</v>
      </c>
      <c r="J272" s="262">
        <v>-0.35650589038372471</v>
      </c>
      <c r="K272" s="262">
        <v>-1.6100205747977501</v>
      </c>
      <c r="L272" s="262">
        <v>1</v>
      </c>
      <c r="M272" s="262">
        <v>1</v>
      </c>
      <c r="N272" s="262">
        <v>1</v>
      </c>
      <c r="O272" s="262">
        <v>0</v>
      </c>
      <c r="P272" s="262">
        <v>1</v>
      </c>
      <c r="Q272" s="262">
        <v>0</v>
      </c>
    </row>
    <row r="273" spans="1:17" x14ac:dyDescent="0.3">
      <c r="A273" s="262" t="s">
        <v>265</v>
      </c>
      <c r="B273" s="262" t="s">
        <v>141</v>
      </c>
      <c r="C273" s="262" t="s">
        <v>15</v>
      </c>
      <c r="D273" s="262"/>
      <c r="E273" s="262">
        <v>10</v>
      </c>
      <c r="F273" s="262">
        <v>3.9548022598870061</v>
      </c>
      <c r="G273" s="262">
        <v>44.921875</v>
      </c>
      <c r="H273" s="262">
        <v>1.9627975235955319</v>
      </c>
      <c r="I273" s="262">
        <v>1.443933782517514</v>
      </c>
      <c r="J273" s="262">
        <v>-8.4680025856496446</v>
      </c>
      <c r="K273" s="262">
        <v>-2.542372881355933</v>
      </c>
      <c r="L273" s="262">
        <v>0</v>
      </c>
      <c r="M273" s="262">
        <v>1</v>
      </c>
      <c r="N273" s="262">
        <v>1</v>
      </c>
      <c r="O273" s="262">
        <v>0</v>
      </c>
      <c r="P273" s="262">
        <v>1</v>
      </c>
      <c r="Q273" s="262">
        <v>1</v>
      </c>
    </row>
    <row r="274" spans="1:17" x14ac:dyDescent="0.3">
      <c r="A274" s="262" t="s">
        <v>265</v>
      </c>
      <c r="B274" s="262" t="s">
        <v>249</v>
      </c>
      <c r="C274" s="262" t="s">
        <v>15</v>
      </c>
      <c r="D274" s="262"/>
      <c r="E274" s="262">
        <v>10</v>
      </c>
      <c r="F274" s="262">
        <v>3.5273352917588499</v>
      </c>
      <c r="G274" s="262">
        <v>41.935483870967737</v>
      </c>
      <c r="H274" s="262">
        <v>3.2794498066177701E-2</v>
      </c>
      <c r="I274" s="262">
        <v>1.133398912367634</v>
      </c>
      <c r="J274" s="262">
        <v>-1.486484424487964</v>
      </c>
      <c r="K274" s="262">
        <v>-2.1262044160692839</v>
      </c>
      <c r="L274" s="262">
        <v>0</v>
      </c>
      <c r="M274" s="262">
        <v>1</v>
      </c>
      <c r="N274" s="262">
        <v>1</v>
      </c>
      <c r="O274" s="262">
        <v>0</v>
      </c>
      <c r="P274" s="262">
        <v>1</v>
      </c>
      <c r="Q274" s="262">
        <v>1</v>
      </c>
    </row>
    <row r="275" spans="1:17" x14ac:dyDescent="0.3">
      <c r="A275" s="262" t="s">
        <v>265</v>
      </c>
      <c r="B275" s="262" t="s">
        <v>266</v>
      </c>
      <c r="C275" s="262" t="s">
        <v>5</v>
      </c>
      <c r="D275" s="262"/>
      <c r="E275" s="262">
        <v>13</v>
      </c>
      <c r="F275" s="262">
        <v>4.3549065209461109</v>
      </c>
      <c r="G275" s="262">
        <v>28.378383167648529</v>
      </c>
      <c r="H275" s="262">
        <v>3.8710524006623E-3</v>
      </c>
      <c r="I275" s="262">
        <v>1.1322383610867801</v>
      </c>
      <c r="J275" s="262">
        <v>-1.955305439513338</v>
      </c>
      <c r="K275" s="262">
        <v>-2.8490001397227971</v>
      </c>
      <c r="L275" s="262">
        <v>1</v>
      </c>
      <c r="M275" s="262">
        <v>1</v>
      </c>
      <c r="N275" s="262">
        <v>1</v>
      </c>
      <c r="O275" s="262">
        <v>1</v>
      </c>
      <c r="P275" s="262">
        <v>0</v>
      </c>
      <c r="Q275" s="262">
        <v>1</v>
      </c>
    </row>
    <row r="276" spans="1:17" x14ac:dyDescent="0.3">
      <c r="A276" s="262" t="s">
        <v>265</v>
      </c>
      <c r="B276" s="262" t="s">
        <v>267</v>
      </c>
      <c r="C276" s="262" t="s">
        <v>5</v>
      </c>
      <c r="D276" s="262" t="s">
        <v>10</v>
      </c>
      <c r="E276" s="262">
        <v>12</v>
      </c>
      <c r="F276" s="262">
        <v>3.9323093430987561</v>
      </c>
      <c r="G276" s="262">
        <v>42.857106364499472</v>
      </c>
      <c r="H276" s="262">
        <v>-6.6751478254934004E-3</v>
      </c>
      <c r="I276" s="262">
        <v>1.1129438666589759</v>
      </c>
      <c r="J276" s="262">
        <v>-0.34723015571050547</v>
      </c>
      <c r="K276" s="262">
        <v>0.34844004461999728</v>
      </c>
      <c r="L276" s="262">
        <v>1</v>
      </c>
      <c r="M276" s="262">
        <v>1</v>
      </c>
      <c r="N276" s="262">
        <v>0</v>
      </c>
      <c r="O276" s="262">
        <v>1</v>
      </c>
      <c r="P276" s="262">
        <v>1</v>
      </c>
      <c r="Q276" s="262">
        <v>1</v>
      </c>
    </row>
    <row r="277" spans="1:17" x14ac:dyDescent="0.3">
      <c r="A277" s="262" t="s">
        <v>265</v>
      </c>
      <c r="B277" s="262" t="s">
        <v>268</v>
      </c>
      <c r="C277" s="262" t="s">
        <v>5</v>
      </c>
      <c r="D277" s="262"/>
      <c r="E277" s="262">
        <v>11</v>
      </c>
      <c r="F277" s="262">
        <v>6.9147588071301849</v>
      </c>
      <c r="G277" s="262">
        <v>42.431761786600497</v>
      </c>
      <c r="H277" s="262">
        <v>0.714478394806914</v>
      </c>
      <c r="I277" s="262">
        <v>1.6093632177984269</v>
      </c>
      <c r="J277" s="262">
        <v>-8.0978260869565215</v>
      </c>
      <c r="K277" s="262">
        <v>-1.9515079834417499</v>
      </c>
      <c r="L277" s="262">
        <v>1</v>
      </c>
      <c r="M277" s="262">
        <v>1</v>
      </c>
      <c r="N277" s="262">
        <v>1</v>
      </c>
      <c r="O277" s="262">
        <v>0</v>
      </c>
      <c r="P277" s="262">
        <v>1</v>
      </c>
      <c r="Q277" s="262">
        <v>1</v>
      </c>
    </row>
    <row r="278" spans="1:17" x14ac:dyDescent="0.3">
      <c r="A278" s="262" t="s">
        <v>269</v>
      </c>
      <c r="B278" s="262" t="s">
        <v>121</v>
      </c>
      <c r="C278" s="262" t="s">
        <v>15</v>
      </c>
      <c r="D278" s="262"/>
      <c r="E278" s="262">
        <v>11</v>
      </c>
      <c r="F278" s="262">
        <v>3.79067451302712</v>
      </c>
      <c r="G278" s="262">
        <v>54.661023360958133</v>
      </c>
      <c r="H278" s="262">
        <v>7.4072130609201703E-2</v>
      </c>
      <c r="I278" s="262">
        <v>1.0847327614511499</v>
      </c>
      <c r="J278" s="262">
        <v>-1.823947128125528</v>
      </c>
      <c r="K278" s="262">
        <v>0</v>
      </c>
      <c r="L278" s="262">
        <v>1</v>
      </c>
      <c r="M278" s="262">
        <v>1</v>
      </c>
      <c r="N278" s="262">
        <v>1</v>
      </c>
      <c r="O278" s="262">
        <v>0</v>
      </c>
      <c r="P278" s="262">
        <v>0</v>
      </c>
      <c r="Q278" s="262">
        <v>1</v>
      </c>
    </row>
    <row r="279" spans="1:17" x14ac:dyDescent="0.3">
      <c r="A279" s="262" t="s">
        <v>269</v>
      </c>
      <c r="B279" s="262" t="s">
        <v>206</v>
      </c>
      <c r="C279" s="262" t="s">
        <v>15</v>
      </c>
      <c r="D279" s="262"/>
      <c r="E279" s="262">
        <v>11</v>
      </c>
      <c r="F279" s="262">
        <v>3.8449164739202599</v>
      </c>
      <c r="G279" s="262">
        <v>44.38502537436819</v>
      </c>
      <c r="H279" s="262">
        <v>2.3292642282096699E-2</v>
      </c>
      <c r="I279" s="262">
        <v>0.96417922550469959</v>
      </c>
      <c r="J279" s="262">
        <v>-0.59701437301107307</v>
      </c>
      <c r="K279" s="262">
        <v>0</v>
      </c>
      <c r="L279" s="262">
        <v>1</v>
      </c>
      <c r="M279" s="262">
        <v>1</v>
      </c>
      <c r="N279" s="262">
        <v>1</v>
      </c>
      <c r="O279" s="262">
        <v>1</v>
      </c>
      <c r="P279" s="262">
        <v>0</v>
      </c>
      <c r="Q279" s="262">
        <v>0</v>
      </c>
    </row>
    <row r="280" spans="1:17" x14ac:dyDescent="0.3">
      <c r="A280" s="262" t="s">
        <v>269</v>
      </c>
      <c r="B280" s="262" t="s">
        <v>197</v>
      </c>
      <c r="C280" s="262" t="s">
        <v>15</v>
      </c>
      <c r="D280" s="262"/>
      <c r="E280" s="262">
        <v>11</v>
      </c>
      <c r="F280" s="262">
        <v>3.1068693724053111</v>
      </c>
      <c r="G280" s="262">
        <v>31.818171966179261</v>
      </c>
      <c r="H280" s="262">
        <v>7.29551666925735E-2</v>
      </c>
      <c r="I280" s="262">
        <v>0.89204323521644069</v>
      </c>
      <c r="J280" s="262">
        <v>-0.58513973421225385</v>
      </c>
      <c r="K280" s="262">
        <v>-0.52972427192662308</v>
      </c>
      <c r="L280" s="262">
        <v>1</v>
      </c>
      <c r="M280" s="262">
        <v>1</v>
      </c>
      <c r="N280" s="262">
        <v>1</v>
      </c>
      <c r="O280" s="262">
        <v>1</v>
      </c>
      <c r="P280" s="262">
        <v>0</v>
      </c>
      <c r="Q280" s="262">
        <v>0</v>
      </c>
    </row>
    <row r="281" spans="1:17" x14ac:dyDescent="0.3">
      <c r="A281" s="262" t="s">
        <v>269</v>
      </c>
      <c r="B281" s="262" t="s">
        <v>270</v>
      </c>
      <c r="C281" s="262" t="s">
        <v>15</v>
      </c>
      <c r="D281" s="262"/>
      <c r="E281" s="262">
        <v>11</v>
      </c>
      <c r="F281" s="262">
        <v>3.5079163681852719</v>
      </c>
      <c r="G281" s="262">
        <v>23.076897683231991</v>
      </c>
      <c r="H281" s="262">
        <v>7.6463369537924999E-3</v>
      </c>
      <c r="I281" s="262">
        <v>0.8615452570712383</v>
      </c>
      <c r="J281" s="262">
        <v>-0.13661514545519801</v>
      </c>
      <c r="K281" s="262">
        <v>-2.599180009681556</v>
      </c>
      <c r="L281" s="262">
        <v>1</v>
      </c>
      <c r="M281" s="262">
        <v>1</v>
      </c>
      <c r="N281" s="262">
        <v>1</v>
      </c>
      <c r="O281" s="262">
        <v>1</v>
      </c>
      <c r="P281" s="262">
        <v>0</v>
      </c>
      <c r="Q281" s="262">
        <v>0</v>
      </c>
    </row>
    <row r="282" spans="1:17" x14ac:dyDescent="0.3">
      <c r="A282" s="262" t="s">
        <v>269</v>
      </c>
      <c r="B282" s="262" t="s">
        <v>141</v>
      </c>
      <c r="C282" s="262" t="s">
        <v>15</v>
      </c>
      <c r="D282" s="262"/>
      <c r="E282" s="262">
        <v>11</v>
      </c>
      <c r="F282" s="262">
        <v>3.455541508638853</v>
      </c>
      <c r="G282" s="262">
        <v>58.883248730964468</v>
      </c>
      <c r="H282" s="262">
        <v>2.4865805193100341</v>
      </c>
      <c r="I282" s="262">
        <v>0.59154608924415664</v>
      </c>
      <c r="J282" s="262">
        <v>-1.453488372093023</v>
      </c>
      <c r="K282" s="262">
        <v>0</v>
      </c>
      <c r="L282" s="262">
        <v>1</v>
      </c>
      <c r="M282" s="262">
        <v>1</v>
      </c>
      <c r="N282" s="262">
        <v>1</v>
      </c>
      <c r="O282" s="262">
        <v>0</v>
      </c>
      <c r="P282" s="262">
        <v>1</v>
      </c>
      <c r="Q282" s="262">
        <v>0</v>
      </c>
    </row>
    <row r="283" spans="1:17" x14ac:dyDescent="0.3">
      <c r="A283" s="262" t="s">
        <v>269</v>
      </c>
      <c r="B283" s="262" t="s">
        <v>192</v>
      </c>
      <c r="C283" s="262" t="s">
        <v>15</v>
      </c>
      <c r="D283" s="262"/>
      <c r="E283" s="262">
        <v>9</v>
      </c>
      <c r="F283" s="262">
        <v>3.766375545851528</v>
      </c>
      <c r="G283" s="262">
        <v>18.2741116751269</v>
      </c>
      <c r="H283" s="262">
        <v>2.0416592132815019</v>
      </c>
      <c r="I283" s="262">
        <v>0.87280365816183791</v>
      </c>
      <c r="J283" s="262">
        <v>-0.65075921908893708</v>
      </c>
      <c r="K283" s="262">
        <v>0.16375545851528381</v>
      </c>
      <c r="L283" s="262">
        <v>1</v>
      </c>
      <c r="M283" s="262">
        <v>1</v>
      </c>
      <c r="N283" s="262">
        <v>1</v>
      </c>
      <c r="O283" s="262">
        <v>0</v>
      </c>
      <c r="P283" s="262">
        <v>0</v>
      </c>
      <c r="Q283" s="262">
        <v>0</v>
      </c>
    </row>
    <row r="284" spans="1:17" x14ac:dyDescent="0.3">
      <c r="A284" s="262" t="s">
        <v>269</v>
      </c>
      <c r="B284" s="262" t="s">
        <v>152</v>
      </c>
      <c r="C284" s="262" t="s">
        <v>15</v>
      </c>
      <c r="D284" s="262"/>
      <c r="E284" s="262">
        <v>9</v>
      </c>
      <c r="F284" s="262">
        <v>3.8324551368135999</v>
      </c>
      <c r="G284" s="262">
        <v>39.179100016226698</v>
      </c>
      <c r="H284" s="262">
        <v>0.33552481186310112</v>
      </c>
      <c r="I284" s="262">
        <v>0.65758717653052023</v>
      </c>
      <c r="J284" s="262">
        <v>-0.89837509752002287</v>
      </c>
      <c r="K284" s="262">
        <v>0</v>
      </c>
      <c r="L284" s="262">
        <v>1</v>
      </c>
      <c r="M284" s="262">
        <v>1</v>
      </c>
      <c r="N284" s="262">
        <v>1</v>
      </c>
      <c r="O284" s="262">
        <v>0</v>
      </c>
      <c r="P284" s="262">
        <v>0</v>
      </c>
      <c r="Q284" s="262">
        <v>0</v>
      </c>
    </row>
    <row r="285" spans="1:17" x14ac:dyDescent="0.3">
      <c r="A285" s="262" t="s">
        <v>269</v>
      </c>
      <c r="B285" s="262" t="s">
        <v>98</v>
      </c>
      <c r="C285" s="262" t="s">
        <v>15</v>
      </c>
      <c r="D285" s="262"/>
      <c r="E285" s="262">
        <v>9</v>
      </c>
      <c r="F285" s="262">
        <v>3.7569566031287782</v>
      </c>
      <c r="G285" s="262">
        <v>40.909068742065131</v>
      </c>
      <c r="H285" s="262">
        <v>1.76732743937985E-2</v>
      </c>
      <c r="I285" s="262">
        <v>0.43184564690083838</v>
      </c>
      <c r="J285" s="262">
        <v>-1.9108337322794831</v>
      </c>
      <c r="K285" s="262">
        <v>1.9480578793626731</v>
      </c>
      <c r="L285" s="262">
        <v>1</v>
      </c>
      <c r="M285" s="262">
        <v>1</v>
      </c>
      <c r="N285" s="262">
        <v>1</v>
      </c>
      <c r="O285" s="262">
        <v>0</v>
      </c>
      <c r="P285" s="262">
        <v>0</v>
      </c>
      <c r="Q285" s="262">
        <v>0</v>
      </c>
    </row>
    <row r="286" spans="1:17" x14ac:dyDescent="0.3">
      <c r="A286" s="262" t="s">
        <v>269</v>
      </c>
      <c r="B286" s="262" t="s">
        <v>262</v>
      </c>
      <c r="C286" s="262" t="s">
        <v>5</v>
      </c>
      <c r="D286" s="262"/>
      <c r="E286" s="262">
        <v>13</v>
      </c>
      <c r="F286" s="262">
        <v>4.4529347632618146</v>
      </c>
      <c r="G286" s="262">
        <v>46.263326837486403</v>
      </c>
      <c r="H286" s="262">
        <v>0.1468947078950919</v>
      </c>
      <c r="I286" s="262">
        <v>1.088114317929483</v>
      </c>
      <c r="J286" s="262">
        <v>-1.151838828844024</v>
      </c>
      <c r="K286" s="262">
        <v>0.2118692653888844</v>
      </c>
      <c r="L286" s="262">
        <v>1</v>
      </c>
      <c r="M286" s="262">
        <v>1</v>
      </c>
      <c r="N286" s="262">
        <v>1</v>
      </c>
      <c r="O286" s="262">
        <v>1</v>
      </c>
      <c r="P286" s="262">
        <v>0</v>
      </c>
      <c r="Q286" s="262">
        <v>1</v>
      </c>
    </row>
    <row r="287" spans="1:17" x14ac:dyDescent="0.3">
      <c r="A287" s="262" t="s">
        <v>269</v>
      </c>
      <c r="B287" s="262" t="s">
        <v>219</v>
      </c>
      <c r="C287" s="262" t="s">
        <v>5</v>
      </c>
      <c r="D287" s="262" t="s">
        <v>10</v>
      </c>
      <c r="E287" s="262">
        <v>11</v>
      </c>
      <c r="F287" s="262">
        <v>3.5714293697050521</v>
      </c>
      <c r="G287" s="262">
        <v>22.11057154783202</v>
      </c>
      <c r="H287" s="262">
        <v>7.6948809543940001E-4</v>
      </c>
      <c r="I287" s="262">
        <v>1.1277093632379851</v>
      </c>
      <c r="J287" s="262">
        <v>-1.15829822964905</v>
      </c>
      <c r="K287" s="262">
        <v>0.4687458206900087</v>
      </c>
      <c r="L287" s="262">
        <v>1</v>
      </c>
      <c r="M287" s="262">
        <v>1</v>
      </c>
      <c r="N287" s="262">
        <v>1</v>
      </c>
      <c r="O287" s="262">
        <v>0</v>
      </c>
      <c r="P287" s="262">
        <v>0</v>
      </c>
      <c r="Q287" s="262">
        <v>1</v>
      </c>
    </row>
    <row r="288" spans="1:17" x14ac:dyDescent="0.3">
      <c r="A288" s="262" t="s">
        <v>269</v>
      </c>
      <c r="B288" s="262" t="s">
        <v>176</v>
      </c>
      <c r="C288" s="262" t="s">
        <v>5</v>
      </c>
      <c r="D288" s="262"/>
      <c r="E288" s="262">
        <v>11</v>
      </c>
      <c r="F288" s="262">
        <v>4.6130958201718606</v>
      </c>
      <c r="G288" s="262">
        <v>33.333320087849351</v>
      </c>
      <c r="H288" s="262">
        <v>4.3717636635683E-3</v>
      </c>
      <c r="I288" s="262">
        <v>1.0564916547743011</v>
      </c>
      <c r="J288" s="262">
        <v>-2.0408204226431468</v>
      </c>
      <c r="K288" s="262">
        <v>-1.041665696538963</v>
      </c>
      <c r="L288" s="262">
        <v>1</v>
      </c>
      <c r="M288" s="262">
        <v>1</v>
      </c>
      <c r="N288" s="262">
        <v>1</v>
      </c>
      <c r="O288" s="262">
        <v>0</v>
      </c>
      <c r="P288" s="262">
        <v>0</v>
      </c>
      <c r="Q288" s="262">
        <v>1</v>
      </c>
    </row>
    <row r="289" spans="1:17" x14ac:dyDescent="0.3">
      <c r="A289" s="262" t="s">
        <v>271</v>
      </c>
      <c r="B289" s="262" t="s">
        <v>272</v>
      </c>
      <c r="C289" s="262" t="s">
        <v>15</v>
      </c>
      <c r="D289" s="262"/>
      <c r="E289" s="262">
        <v>13</v>
      </c>
      <c r="F289" s="262">
        <v>3.2200271884352389</v>
      </c>
      <c r="G289" s="262">
        <v>56.457573795413921</v>
      </c>
      <c r="H289" s="262">
        <v>6.6905289578307797E-2</v>
      </c>
      <c r="I289" s="262">
        <v>1.21367653258429</v>
      </c>
      <c r="J289" s="262">
        <v>-4.601221358467587</v>
      </c>
      <c r="K289" s="262">
        <v>-0.96463389302055758</v>
      </c>
      <c r="L289" s="262">
        <v>1</v>
      </c>
      <c r="M289" s="262">
        <v>1</v>
      </c>
      <c r="N289" s="262">
        <v>1</v>
      </c>
      <c r="O289" s="262">
        <v>0</v>
      </c>
      <c r="P289" s="262">
        <v>1</v>
      </c>
      <c r="Q289" s="262">
        <v>1</v>
      </c>
    </row>
    <row r="290" spans="1:17" x14ac:dyDescent="0.3">
      <c r="A290" s="262" t="s">
        <v>271</v>
      </c>
      <c r="B290" s="262" t="s">
        <v>184</v>
      </c>
      <c r="C290" s="262" t="s">
        <v>15</v>
      </c>
      <c r="D290" s="262"/>
      <c r="E290" s="262">
        <v>13</v>
      </c>
      <c r="F290" s="262">
        <v>3.7367437009281912</v>
      </c>
      <c r="G290" s="262">
        <v>50.704232414964501</v>
      </c>
      <c r="H290" s="262">
        <v>0.57045258152097178</v>
      </c>
      <c r="I290" s="262">
        <v>1.084887565397159</v>
      </c>
      <c r="J290" s="262">
        <v>-2.636053158455844</v>
      </c>
      <c r="K290" s="262">
        <v>-1.9213947146219981</v>
      </c>
      <c r="L290" s="262">
        <v>1</v>
      </c>
      <c r="M290" s="262">
        <v>1</v>
      </c>
      <c r="N290" s="262">
        <v>1</v>
      </c>
      <c r="O290" s="262">
        <v>0</v>
      </c>
      <c r="P290" s="262">
        <v>1</v>
      </c>
      <c r="Q290" s="262">
        <v>1</v>
      </c>
    </row>
    <row r="291" spans="1:17" x14ac:dyDescent="0.3">
      <c r="A291" s="262" t="s">
        <v>271</v>
      </c>
      <c r="B291" s="262" t="s">
        <v>273</v>
      </c>
      <c r="C291" s="262" t="s">
        <v>15</v>
      </c>
      <c r="D291" s="262"/>
      <c r="E291" s="262">
        <v>11</v>
      </c>
      <c r="F291" s="262">
        <v>2.5357137407575339</v>
      </c>
      <c r="G291" s="262">
        <v>50.555589463975693</v>
      </c>
      <c r="H291" s="262">
        <v>9.90093665734295E-2</v>
      </c>
      <c r="I291" s="262">
        <v>0.98791509164932378</v>
      </c>
      <c r="J291" s="262">
        <v>-2.3199041397801929</v>
      </c>
      <c r="K291" s="262">
        <v>-0.50000190734863281</v>
      </c>
      <c r="L291" s="262">
        <v>1</v>
      </c>
      <c r="M291" s="262">
        <v>1</v>
      </c>
      <c r="N291" s="262">
        <v>1</v>
      </c>
      <c r="O291" s="262">
        <v>0</v>
      </c>
      <c r="P291" s="262">
        <v>1</v>
      </c>
      <c r="Q291" s="262">
        <v>0</v>
      </c>
    </row>
    <row r="292" spans="1:17" x14ac:dyDescent="0.3">
      <c r="A292" s="262" t="s">
        <v>271</v>
      </c>
      <c r="B292" s="262" t="s">
        <v>199</v>
      </c>
      <c r="C292" s="262" t="s">
        <v>15</v>
      </c>
      <c r="D292" s="262"/>
      <c r="E292" s="262">
        <v>11</v>
      </c>
      <c r="F292" s="262">
        <v>3.5775339501535788</v>
      </c>
      <c r="G292" s="262">
        <v>45.454535754109472</v>
      </c>
      <c r="H292" s="262">
        <v>3.9155048742231302E-2</v>
      </c>
      <c r="I292" s="262">
        <v>0.9448705971809428</v>
      </c>
      <c r="J292" s="262">
        <v>-3.2258076729999901</v>
      </c>
      <c r="K292" s="262">
        <v>1.2820512820512819</v>
      </c>
      <c r="L292" s="262">
        <v>1</v>
      </c>
      <c r="M292" s="262">
        <v>1</v>
      </c>
      <c r="N292" s="262">
        <v>1</v>
      </c>
      <c r="O292" s="262">
        <v>0</v>
      </c>
      <c r="P292" s="262">
        <v>1</v>
      </c>
      <c r="Q292" s="262">
        <v>0</v>
      </c>
    </row>
    <row r="293" spans="1:17" x14ac:dyDescent="0.3">
      <c r="A293" s="262" t="s">
        <v>271</v>
      </c>
      <c r="B293" s="262" t="s">
        <v>85</v>
      </c>
      <c r="C293" s="262" t="s">
        <v>15</v>
      </c>
      <c r="D293" s="262"/>
      <c r="E293" s="262">
        <v>11</v>
      </c>
      <c r="F293" s="262">
        <v>2.8716556924416681</v>
      </c>
      <c r="G293" s="262">
        <v>51.219510776808278</v>
      </c>
      <c r="H293" s="262">
        <v>3.1978494855338699E-2</v>
      </c>
      <c r="I293" s="262">
        <v>0.93489068087646721</v>
      </c>
      <c r="J293" s="262">
        <v>-3.5014006256985182</v>
      </c>
      <c r="K293" s="262">
        <v>3.7735883007274289</v>
      </c>
      <c r="L293" s="262">
        <v>1</v>
      </c>
      <c r="M293" s="262">
        <v>1</v>
      </c>
      <c r="N293" s="262">
        <v>1</v>
      </c>
      <c r="O293" s="262">
        <v>0</v>
      </c>
      <c r="P293" s="262">
        <v>1</v>
      </c>
      <c r="Q293" s="262">
        <v>0</v>
      </c>
    </row>
    <row r="294" spans="1:17" x14ac:dyDescent="0.3">
      <c r="A294" s="262" t="s">
        <v>271</v>
      </c>
      <c r="B294" s="262" t="s">
        <v>274</v>
      </c>
      <c r="C294" s="262" t="s">
        <v>15</v>
      </c>
      <c r="D294" s="262"/>
      <c r="E294" s="262">
        <v>11</v>
      </c>
      <c r="F294" s="262">
        <v>2.9781243587503301</v>
      </c>
      <c r="G294" s="262">
        <v>57.752835091094099</v>
      </c>
      <c r="H294" s="262">
        <v>0.43337642024049472</v>
      </c>
      <c r="I294" s="262">
        <v>0.91856385450365508</v>
      </c>
      <c r="J294" s="262">
        <v>-2.783810078844104</v>
      </c>
      <c r="K294" s="262">
        <v>0.60925919340847601</v>
      </c>
      <c r="L294" s="262">
        <v>1</v>
      </c>
      <c r="M294" s="262">
        <v>1</v>
      </c>
      <c r="N294" s="262">
        <v>1</v>
      </c>
      <c r="O294" s="262">
        <v>0</v>
      </c>
      <c r="P294" s="262">
        <v>1</v>
      </c>
      <c r="Q294" s="262">
        <v>0</v>
      </c>
    </row>
    <row r="295" spans="1:17" x14ac:dyDescent="0.3">
      <c r="A295" s="262" t="s">
        <v>271</v>
      </c>
      <c r="B295" s="262" t="s">
        <v>275</v>
      </c>
      <c r="C295" s="262" t="s">
        <v>15</v>
      </c>
      <c r="D295" s="262"/>
      <c r="E295" s="262">
        <v>11</v>
      </c>
      <c r="F295" s="262">
        <v>3.104611465803103</v>
      </c>
      <c r="G295" s="262">
        <v>39.655172413793103</v>
      </c>
      <c r="H295" s="262">
        <v>0.34747450950207032</v>
      </c>
      <c r="I295" s="262">
        <v>0.89975520156361366</v>
      </c>
      <c r="J295" s="262">
        <v>-5.7863487264231139</v>
      </c>
      <c r="K295" s="262">
        <v>-0.20997054933562989</v>
      </c>
      <c r="L295" s="262">
        <v>1</v>
      </c>
      <c r="M295" s="262">
        <v>1</v>
      </c>
      <c r="N295" s="262">
        <v>1</v>
      </c>
      <c r="O295" s="262">
        <v>0</v>
      </c>
      <c r="P295" s="262">
        <v>1</v>
      </c>
      <c r="Q295" s="262">
        <v>0</v>
      </c>
    </row>
    <row r="296" spans="1:17" x14ac:dyDescent="0.3">
      <c r="A296" s="262" t="s">
        <v>271</v>
      </c>
      <c r="B296" s="262" t="s">
        <v>276</v>
      </c>
      <c r="C296" s="262" t="s">
        <v>15</v>
      </c>
      <c r="D296" s="262"/>
      <c r="E296" s="262">
        <v>11</v>
      </c>
      <c r="F296" s="262">
        <v>3.614697529944054</v>
      </c>
      <c r="G296" s="262">
        <v>48.444408840603288</v>
      </c>
      <c r="H296" s="262">
        <v>8.0769146582744505E-2</v>
      </c>
      <c r="I296" s="262">
        <v>0.78436195209883552</v>
      </c>
      <c r="J296" s="262">
        <v>-6.2062942673917814</v>
      </c>
      <c r="K296" s="262">
        <v>0.83877126213868358</v>
      </c>
      <c r="L296" s="262">
        <v>1</v>
      </c>
      <c r="M296" s="262">
        <v>1</v>
      </c>
      <c r="N296" s="262">
        <v>1</v>
      </c>
      <c r="O296" s="262">
        <v>0</v>
      </c>
      <c r="P296" s="262">
        <v>1</v>
      </c>
      <c r="Q296" s="262">
        <v>0</v>
      </c>
    </row>
    <row r="297" spans="1:17" x14ac:dyDescent="0.3">
      <c r="A297" s="262" t="s">
        <v>271</v>
      </c>
      <c r="B297" s="262" t="s">
        <v>277</v>
      </c>
      <c r="C297" s="262" t="s">
        <v>15</v>
      </c>
      <c r="D297" s="262"/>
      <c r="E297" s="262">
        <v>11</v>
      </c>
      <c r="F297" s="262">
        <v>3.8449831032963542</v>
      </c>
      <c r="G297" s="262">
        <v>37.037004332154197</v>
      </c>
      <c r="H297" s="262">
        <v>9.4957713979566E-3</v>
      </c>
      <c r="I297" s="262">
        <v>0.72708406523937608</v>
      </c>
      <c r="J297" s="262">
        <v>-4.2769866532206997</v>
      </c>
      <c r="K297" s="262">
        <v>3.191491520313162</v>
      </c>
      <c r="L297" s="262">
        <v>1</v>
      </c>
      <c r="M297" s="262">
        <v>1</v>
      </c>
      <c r="N297" s="262">
        <v>1</v>
      </c>
      <c r="O297" s="262">
        <v>0</v>
      </c>
      <c r="P297" s="262">
        <v>1</v>
      </c>
      <c r="Q297" s="262">
        <v>0</v>
      </c>
    </row>
    <row r="298" spans="1:17" x14ac:dyDescent="0.3">
      <c r="A298" s="262" t="s">
        <v>271</v>
      </c>
      <c r="B298" s="262" t="s">
        <v>278</v>
      </c>
      <c r="C298" s="262" t="s">
        <v>15</v>
      </c>
      <c r="D298" s="262"/>
      <c r="E298" s="262">
        <v>11</v>
      </c>
      <c r="F298" s="262">
        <v>3.777544017579332</v>
      </c>
      <c r="G298" s="262">
        <v>50.920254587699183</v>
      </c>
      <c r="H298" s="262">
        <v>0.5008834274424343</v>
      </c>
      <c r="I298" s="262">
        <v>0.66718951421347494</v>
      </c>
      <c r="J298" s="262">
        <v>-4.9850447137273264</v>
      </c>
      <c r="K298" s="262">
        <v>-0.68205824245974878</v>
      </c>
      <c r="L298" s="262">
        <v>1</v>
      </c>
      <c r="M298" s="262">
        <v>1</v>
      </c>
      <c r="N298" s="262">
        <v>1</v>
      </c>
      <c r="O298" s="262">
        <v>0</v>
      </c>
      <c r="P298" s="262">
        <v>1</v>
      </c>
      <c r="Q298" s="262">
        <v>0</v>
      </c>
    </row>
    <row r="299" spans="1:17" x14ac:dyDescent="0.3">
      <c r="A299" s="262" t="s">
        <v>271</v>
      </c>
      <c r="B299" s="262" t="s">
        <v>279</v>
      </c>
      <c r="C299" s="262" t="s">
        <v>15</v>
      </c>
      <c r="D299" s="262"/>
      <c r="E299" s="262">
        <v>11</v>
      </c>
      <c r="F299" s="262">
        <v>3.712036388662884</v>
      </c>
      <c r="G299" s="262">
        <v>52.845515343763061</v>
      </c>
      <c r="H299" s="262">
        <v>0.14415704392242151</v>
      </c>
      <c r="I299" s="262">
        <v>0.61691296502231907</v>
      </c>
      <c r="J299" s="262">
        <v>-3.8540990955938441</v>
      </c>
      <c r="K299" s="262">
        <v>0.85898137040531042</v>
      </c>
      <c r="L299" s="262">
        <v>1</v>
      </c>
      <c r="M299" s="262">
        <v>1</v>
      </c>
      <c r="N299" s="262">
        <v>1</v>
      </c>
      <c r="O299" s="262">
        <v>0</v>
      </c>
      <c r="P299" s="262">
        <v>1</v>
      </c>
      <c r="Q299" s="262">
        <v>0</v>
      </c>
    </row>
    <row r="300" spans="1:17" x14ac:dyDescent="0.3">
      <c r="A300" s="262" t="s">
        <v>271</v>
      </c>
      <c r="B300" s="262" t="s">
        <v>237</v>
      </c>
      <c r="C300" s="262" t="s">
        <v>15</v>
      </c>
      <c r="D300" s="262"/>
      <c r="E300" s="262">
        <v>11</v>
      </c>
      <c r="F300" s="262">
        <v>3.7819937703673498</v>
      </c>
      <c r="G300" s="262">
        <v>47.940027817286008</v>
      </c>
      <c r="H300" s="262">
        <v>0.11863090879583631</v>
      </c>
      <c r="I300" s="262">
        <v>0.61344516821933293</v>
      </c>
      <c r="J300" s="262">
        <v>-4.5876579851918491</v>
      </c>
      <c r="K300" s="262">
        <v>0.17172689081089179</v>
      </c>
      <c r="L300" s="262">
        <v>1</v>
      </c>
      <c r="M300" s="262">
        <v>1</v>
      </c>
      <c r="N300" s="262">
        <v>1</v>
      </c>
      <c r="O300" s="262">
        <v>0</v>
      </c>
      <c r="P300" s="262">
        <v>1</v>
      </c>
      <c r="Q300" s="262">
        <v>0</v>
      </c>
    </row>
    <row r="301" spans="1:17" x14ac:dyDescent="0.3">
      <c r="A301" s="262" t="s">
        <v>271</v>
      </c>
      <c r="B301" s="262" t="s">
        <v>280</v>
      </c>
      <c r="C301" s="262" t="s">
        <v>15</v>
      </c>
      <c r="D301" s="262"/>
      <c r="E301" s="262">
        <v>11</v>
      </c>
      <c r="F301" s="262">
        <v>3.1808384750030352</v>
      </c>
      <c r="G301" s="262">
        <v>33.44371530142665</v>
      </c>
      <c r="H301" s="262">
        <v>0.99817487240547065</v>
      </c>
      <c r="I301" s="262">
        <v>0.58481136552378699</v>
      </c>
      <c r="J301" s="262">
        <v>-3.834983073472884</v>
      </c>
      <c r="K301" s="262">
        <v>1.5105740181268881</v>
      </c>
      <c r="L301" s="262">
        <v>1</v>
      </c>
      <c r="M301" s="262">
        <v>1</v>
      </c>
      <c r="N301" s="262">
        <v>1</v>
      </c>
      <c r="O301" s="262">
        <v>0</v>
      </c>
      <c r="P301" s="262">
        <v>1</v>
      </c>
      <c r="Q301" s="262">
        <v>0</v>
      </c>
    </row>
    <row r="302" spans="1:17" x14ac:dyDescent="0.3">
      <c r="A302" s="262" t="s">
        <v>271</v>
      </c>
      <c r="B302" s="262" t="s">
        <v>281</v>
      </c>
      <c r="C302" s="262" t="s">
        <v>15</v>
      </c>
      <c r="D302" s="262"/>
      <c r="E302" s="262">
        <v>11</v>
      </c>
      <c r="F302" s="262">
        <v>3.8604462899122902</v>
      </c>
      <c r="G302" s="262">
        <v>47.499994039535927</v>
      </c>
      <c r="H302" s="262">
        <v>0.21643407335782319</v>
      </c>
      <c r="I302" s="262">
        <v>0.49513483467614028</v>
      </c>
      <c r="J302" s="262">
        <v>-7.321425971327951</v>
      </c>
      <c r="K302" s="262">
        <v>-3.0828486637396768</v>
      </c>
      <c r="L302" s="262">
        <v>1</v>
      </c>
      <c r="M302" s="262">
        <v>1</v>
      </c>
      <c r="N302" s="262">
        <v>1</v>
      </c>
      <c r="O302" s="262">
        <v>0</v>
      </c>
      <c r="P302" s="262">
        <v>1</v>
      </c>
      <c r="Q302" s="262">
        <v>0</v>
      </c>
    </row>
    <row r="303" spans="1:17" x14ac:dyDescent="0.3">
      <c r="A303" s="262" t="s">
        <v>271</v>
      </c>
      <c r="B303" s="262" t="s">
        <v>200</v>
      </c>
      <c r="C303" s="262" t="s">
        <v>15</v>
      </c>
      <c r="D303" s="262"/>
      <c r="E303" s="262">
        <v>10</v>
      </c>
      <c r="F303" s="262">
        <v>3.7957209803568261</v>
      </c>
      <c r="G303" s="262">
        <v>18.18180504580528</v>
      </c>
      <c r="H303" s="262">
        <v>5.3804857081858996E-3</v>
      </c>
      <c r="I303" s="262">
        <v>1.2793389976420679</v>
      </c>
      <c r="J303" s="262">
        <v>-8.0000029669867612</v>
      </c>
      <c r="K303" s="262">
        <v>0</v>
      </c>
      <c r="L303" s="262">
        <v>0</v>
      </c>
      <c r="M303" s="262">
        <v>1</v>
      </c>
      <c r="N303" s="262">
        <v>1</v>
      </c>
      <c r="O303" s="262">
        <v>0</v>
      </c>
      <c r="P303" s="262">
        <v>1</v>
      </c>
      <c r="Q303" s="262">
        <v>1</v>
      </c>
    </row>
    <row r="304" spans="1:17" x14ac:dyDescent="0.3">
      <c r="A304" s="262" t="s">
        <v>271</v>
      </c>
      <c r="B304" s="262" t="s">
        <v>213</v>
      </c>
      <c r="C304" s="262" t="s">
        <v>15</v>
      </c>
      <c r="D304" s="262"/>
      <c r="E304" s="262">
        <v>10</v>
      </c>
      <c r="F304" s="262">
        <v>3.4252303816569478</v>
      </c>
      <c r="G304" s="262">
        <v>43.39623235646188</v>
      </c>
      <c r="H304" s="262">
        <v>1.38995729982541E-2</v>
      </c>
      <c r="I304" s="262">
        <v>1.2240339775698961</v>
      </c>
      <c r="J304" s="262">
        <v>-4.4692695760304879</v>
      </c>
      <c r="K304" s="262">
        <v>1.4619868772186171</v>
      </c>
      <c r="L304" s="262">
        <v>0</v>
      </c>
      <c r="M304" s="262">
        <v>1</v>
      </c>
      <c r="N304" s="262">
        <v>1</v>
      </c>
      <c r="O304" s="262">
        <v>0</v>
      </c>
      <c r="P304" s="262">
        <v>1</v>
      </c>
      <c r="Q304" s="262">
        <v>1</v>
      </c>
    </row>
    <row r="305" spans="1:17" x14ac:dyDescent="0.3">
      <c r="A305" s="262" t="s">
        <v>271</v>
      </c>
      <c r="B305" s="262" t="s">
        <v>80</v>
      </c>
      <c r="C305" s="262" t="s">
        <v>15</v>
      </c>
      <c r="D305" s="262"/>
      <c r="E305" s="262">
        <v>10</v>
      </c>
      <c r="F305" s="262">
        <v>3.571429390173722</v>
      </c>
      <c r="G305" s="262">
        <v>13.333322736950359</v>
      </c>
      <c r="H305" s="262">
        <v>2.2585329834460001E-3</v>
      </c>
      <c r="I305" s="262">
        <v>1.1488831373427499</v>
      </c>
      <c r="J305" s="262">
        <v>-5.0228370155394479</v>
      </c>
      <c r="K305" s="262">
        <v>0</v>
      </c>
      <c r="L305" s="262">
        <v>0</v>
      </c>
      <c r="M305" s="262">
        <v>1</v>
      </c>
      <c r="N305" s="262">
        <v>1</v>
      </c>
      <c r="O305" s="262">
        <v>0</v>
      </c>
      <c r="P305" s="262">
        <v>1</v>
      </c>
      <c r="Q305" s="262">
        <v>1</v>
      </c>
    </row>
    <row r="306" spans="1:17" x14ac:dyDescent="0.3">
      <c r="A306" s="262" t="s">
        <v>271</v>
      </c>
      <c r="B306" s="262" t="s">
        <v>121</v>
      </c>
      <c r="C306" s="262" t="s">
        <v>15</v>
      </c>
      <c r="D306" s="262"/>
      <c r="E306" s="262">
        <v>10</v>
      </c>
      <c r="F306" s="262">
        <v>3.6011238388092148</v>
      </c>
      <c r="G306" s="262">
        <v>22.289116674151369</v>
      </c>
      <c r="H306" s="262">
        <v>3.9652816828769999E-3</v>
      </c>
      <c r="I306" s="262">
        <v>1.049512773054647</v>
      </c>
      <c r="J306" s="262">
        <v>-6.6995846341273939</v>
      </c>
      <c r="K306" s="262">
        <v>0.52910452677981556</v>
      </c>
      <c r="L306" s="262">
        <v>0</v>
      </c>
      <c r="M306" s="262">
        <v>1</v>
      </c>
      <c r="N306" s="262">
        <v>1</v>
      </c>
      <c r="O306" s="262">
        <v>0</v>
      </c>
      <c r="P306" s="262">
        <v>1</v>
      </c>
      <c r="Q306" s="262">
        <v>1</v>
      </c>
    </row>
    <row r="307" spans="1:17" x14ac:dyDescent="0.3">
      <c r="A307" s="262" t="s">
        <v>271</v>
      </c>
      <c r="B307" s="262" t="s">
        <v>157</v>
      </c>
      <c r="C307" s="262" t="s">
        <v>15</v>
      </c>
      <c r="D307" s="262"/>
      <c r="E307" s="262">
        <v>9</v>
      </c>
      <c r="F307" s="262">
        <v>2.653692091464916</v>
      </c>
      <c r="G307" s="262">
        <v>26.923052234761609</v>
      </c>
      <c r="H307" s="262">
        <v>9.7320428968270603E-2</v>
      </c>
      <c r="I307" s="262">
        <v>0.95434551026234826</v>
      </c>
      <c r="J307" s="262">
        <v>-1.2232404307749829</v>
      </c>
      <c r="K307" s="262">
        <v>-2.4767778090912329</v>
      </c>
      <c r="L307" s="262">
        <v>1</v>
      </c>
      <c r="M307" s="262">
        <v>1</v>
      </c>
      <c r="N307" s="262">
        <v>1</v>
      </c>
      <c r="O307" s="262">
        <v>0</v>
      </c>
      <c r="P307" s="262">
        <v>0</v>
      </c>
      <c r="Q307" s="262">
        <v>0</v>
      </c>
    </row>
    <row r="308" spans="1:17" x14ac:dyDescent="0.3">
      <c r="A308" s="262" t="s">
        <v>271</v>
      </c>
      <c r="B308" s="262" t="s">
        <v>128</v>
      </c>
      <c r="C308" s="262" t="s">
        <v>5</v>
      </c>
      <c r="D308" s="262"/>
      <c r="E308" s="262">
        <v>13</v>
      </c>
      <c r="F308" s="262">
        <v>4.3552206716654132</v>
      </c>
      <c r="G308" s="262">
        <v>46.060603958845213</v>
      </c>
      <c r="H308" s="262">
        <v>8.1402740364270795E-2</v>
      </c>
      <c r="I308" s="262">
        <v>1.9895369955430371</v>
      </c>
      <c r="J308" s="262">
        <v>-4.0714981115922102</v>
      </c>
      <c r="K308" s="262">
        <v>-0.25879522696856738</v>
      </c>
      <c r="L308" s="262">
        <v>1</v>
      </c>
      <c r="M308" s="262">
        <v>1</v>
      </c>
      <c r="N308" s="262">
        <v>1</v>
      </c>
      <c r="O308" s="262">
        <v>0</v>
      </c>
      <c r="P308" s="262">
        <v>1</v>
      </c>
      <c r="Q308" s="262">
        <v>1</v>
      </c>
    </row>
    <row r="309" spans="1:17" x14ac:dyDescent="0.3">
      <c r="A309" s="262" t="s">
        <v>271</v>
      </c>
      <c r="B309" s="262" t="s">
        <v>88</v>
      </c>
      <c r="C309" s="262" t="s">
        <v>5</v>
      </c>
      <c r="D309" s="262"/>
      <c r="E309" s="262">
        <v>13</v>
      </c>
      <c r="F309" s="262">
        <v>4.3269223841387188</v>
      </c>
      <c r="G309" s="262">
        <v>47.72724686574265</v>
      </c>
      <c r="H309" s="262">
        <v>3.1530834376625001E-3</v>
      </c>
      <c r="I309" s="262">
        <v>1.089938221427778</v>
      </c>
      <c r="J309" s="262">
        <v>-1.57729304515723</v>
      </c>
      <c r="K309" s="262">
        <v>1.923082801247235</v>
      </c>
      <c r="L309" s="262">
        <v>1</v>
      </c>
      <c r="M309" s="262">
        <v>1</v>
      </c>
      <c r="N309" s="262">
        <v>1</v>
      </c>
      <c r="O309" s="262">
        <v>0</v>
      </c>
      <c r="P309" s="262">
        <v>1</v>
      </c>
      <c r="Q309" s="262">
        <v>1</v>
      </c>
    </row>
    <row r="310" spans="1:17" x14ac:dyDescent="0.3">
      <c r="A310" s="262" t="s">
        <v>271</v>
      </c>
      <c r="B310" s="262" t="s">
        <v>234</v>
      </c>
      <c r="C310" s="262" t="s">
        <v>5</v>
      </c>
      <c r="D310" s="262" t="s">
        <v>10</v>
      </c>
      <c r="E310" s="262">
        <v>11</v>
      </c>
      <c r="F310" s="262">
        <v>2.857144051568616</v>
      </c>
      <c r="G310" s="262">
        <v>41.176459588536467</v>
      </c>
      <c r="H310" s="262">
        <v>9.6325381987406894E-2</v>
      </c>
      <c r="I310" s="262">
        <v>1.015383029462654</v>
      </c>
      <c r="J310" s="262">
        <v>-3.0801907915881772</v>
      </c>
      <c r="K310" s="262">
        <v>1.3150672390036391</v>
      </c>
      <c r="L310" s="262">
        <v>1</v>
      </c>
      <c r="M310" s="262">
        <v>1</v>
      </c>
      <c r="N310" s="262">
        <v>1</v>
      </c>
      <c r="O310" s="262">
        <v>0</v>
      </c>
      <c r="P310" s="262">
        <v>0</v>
      </c>
      <c r="Q310" s="262">
        <v>1</v>
      </c>
    </row>
    <row r="311" spans="1:17" x14ac:dyDescent="0.3">
      <c r="A311" s="262" t="s">
        <v>282</v>
      </c>
      <c r="B311" s="262" t="s">
        <v>229</v>
      </c>
      <c r="C311" s="262" t="s">
        <v>15</v>
      </c>
      <c r="D311" s="262"/>
      <c r="E311" s="262">
        <v>9</v>
      </c>
      <c r="F311" s="262">
        <v>2.3438943786430562</v>
      </c>
      <c r="G311" s="262">
        <v>38.502663760696457</v>
      </c>
      <c r="H311" s="262">
        <v>0.72343257815182538</v>
      </c>
      <c r="I311" s="262">
        <v>0.1800576708827577</v>
      </c>
      <c r="J311" s="262">
        <v>-0.64432990957692549</v>
      </c>
      <c r="K311" s="262">
        <v>-2.7237334833747968</v>
      </c>
      <c r="L311" s="262">
        <v>1</v>
      </c>
      <c r="M311" s="262">
        <v>1</v>
      </c>
      <c r="N311" s="262">
        <v>1</v>
      </c>
      <c r="O311" s="262">
        <v>0</v>
      </c>
      <c r="P311" s="262">
        <v>0</v>
      </c>
      <c r="Q311" s="262">
        <v>0</v>
      </c>
    </row>
    <row r="312" spans="1:17" x14ac:dyDescent="0.3">
      <c r="A312" s="262" t="s">
        <v>283</v>
      </c>
      <c r="B312" s="262" t="s">
        <v>274</v>
      </c>
      <c r="C312" s="262" t="s">
        <v>15</v>
      </c>
      <c r="D312" s="262"/>
      <c r="E312" s="262">
        <v>11</v>
      </c>
      <c r="F312" s="262">
        <v>3.286527861574152</v>
      </c>
      <c r="G312" s="262">
        <v>56.629214061057432</v>
      </c>
      <c r="H312" s="262">
        <v>0.31147200063050251</v>
      </c>
      <c r="I312" s="262">
        <v>0.2351031271288285</v>
      </c>
      <c r="J312" s="262">
        <v>-0.92741753754823564</v>
      </c>
      <c r="K312" s="262">
        <v>-0.89539811187232554</v>
      </c>
      <c r="L312" s="262">
        <v>1</v>
      </c>
      <c r="M312" s="262">
        <v>1</v>
      </c>
      <c r="N312" s="262">
        <v>1</v>
      </c>
      <c r="O312" s="262">
        <v>0</v>
      </c>
      <c r="P312" s="262">
        <v>1</v>
      </c>
      <c r="Q312" s="262">
        <v>0</v>
      </c>
    </row>
    <row r="313" spans="1:17" x14ac:dyDescent="0.3">
      <c r="A313" s="262" t="s">
        <v>283</v>
      </c>
      <c r="B313" s="262" t="s">
        <v>284</v>
      </c>
      <c r="C313" s="262" t="s">
        <v>15</v>
      </c>
      <c r="D313" s="262"/>
      <c r="E313" s="262">
        <v>9</v>
      </c>
      <c r="F313" s="262">
        <v>1.843319838964111</v>
      </c>
      <c r="G313" s="262">
        <v>14.851538436843169</v>
      </c>
      <c r="H313" s="262">
        <v>4.9938254324228902E-2</v>
      </c>
      <c r="I313" s="262">
        <v>0.95541587938801054</v>
      </c>
      <c r="J313" s="262">
        <v>-0.95846804363420401</v>
      </c>
      <c r="K313" s="262">
        <v>-0.1075293406101074</v>
      </c>
      <c r="L313" s="262">
        <v>1</v>
      </c>
      <c r="M313" s="262">
        <v>1</v>
      </c>
      <c r="N313" s="262">
        <v>1</v>
      </c>
      <c r="O313" s="262">
        <v>0</v>
      </c>
      <c r="P313" s="262">
        <v>0</v>
      </c>
      <c r="Q313" s="262">
        <v>0</v>
      </c>
    </row>
    <row r="314" spans="1:17" x14ac:dyDescent="0.3">
      <c r="A314" s="262" t="s">
        <v>285</v>
      </c>
      <c r="B314" s="262" t="s">
        <v>153</v>
      </c>
      <c r="C314" s="262" t="s">
        <v>15</v>
      </c>
      <c r="D314" s="262"/>
      <c r="E314" s="262">
        <v>13</v>
      </c>
      <c r="F314" s="262">
        <v>3.9575294484809862</v>
      </c>
      <c r="G314" s="262">
        <v>53.846153846153847</v>
      </c>
      <c r="H314" s="262">
        <v>0.530857512479464</v>
      </c>
      <c r="I314" s="262">
        <v>1.077485996802072</v>
      </c>
      <c r="J314" s="262">
        <v>-4.6391765078098723</v>
      </c>
      <c r="K314" s="262">
        <v>-0.9009009009009008</v>
      </c>
      <c r="L314" s="262">
        <v>1</v>
      </c>
      <c r="M314" s="262">
        <v>1</v>
      </c>
      <c r="N314" s="262">
        <v>1</v>
      </c>
      <c r="O314" s="262">
        <v>0</v>
      </c>
      <c r="P314" s="262">
        <v>1</v>
      </c>
      <c r="Q314" s="262">
        <v>1</v>
      </c>
    </row>
    <row r="315" spans="1:17" x14ac:dyDescent="0.3">
      <c r="A315" s="262" t="s">
        <v>285</v>
      </c>
      <c r="B315" s="262" t="s">
        <v>177</v>
      </c>
      <c r="C315" s="262" t="s">
        <v>15</v>
      </c>
      <c r="D315" s="262"/>
      <c r="E315" s="262">
        <v>9</v>
      </c>
      <c r="F315" s="262">
        <v>3.4297849222217511</v>
      </c>
      <c r="G315" s="262">
        <v>8.9743785682540231</v>
      </c>
      <c r="H315" s="262">
        <v>1.4986297352807499E-2</v>
      </c>
      <c r="I315" s="262">
        <v>0.92866174456446993</v>
      </c>
      <c r="J315" s="262">
        <v>-2.620690444420124</v>
      </c>
      <c r="K315" s="262">
        <v>-0.70821125074995472</v>
      </c>
      <c r="L315" s="262">
        <v>1</v>
      </c>
      <c r="M315" s="262">
        <v>1</v>
      </c>
      <c r="N315" s="262">
        <v>1</v>
      </c>
      <c r="O315" s="262">
        <v>0</v>
      </c>
      <c r="P315" s="262">
        <v>0</v>
      </c>
      <c r="Q315" s="262">
        <v>0</v>
      </c>
    </row>
    <row r="316" spans="1:17" x14ac:dyDescent="0.3">
      <c r="A316" s="262" t="s">
        <v>285</v>
      </c>
      <c r="B316" s="262" t="s">
        <v>112</v>
      </c>
      <c r="C316" s="262" t="s">
        <v>15</v>
      </c>
      <c r="D316" s="262"/>
      <c r="E316" s="262">
        <v>9</v>
      </c>
      <c r="F316" s="262">
        <v>3.6088522842371709</v>
      </c>
      <c r="G316" s="262">
        <v>48.387081179691208</v>
      </c>
      <c r="H316" s="262">
        <v>0.21897112854220049</v>
      </c>
      <c r="I316" s="262">
        <v>0.92030750718800813</v>
      </c>
      <c r="J316" s="262">
        <v>-4.7754817465848713</v>
      </c>
      <c r="K316" s="262">
        <v>-1.047899650045774</v>
      </c>
      <c r="L316" s="262">
        <v>1</v>
      </c>
      <c r="M316" s="262">
        <v>1</v>
      </c>
      <c r="N316" s="262">
        <v>1</v>
      </c>
      <c r="O316" s="262">
        <v>0</v>
      </c>
      <c r="P316" s="262">
        <v>0</v>
      </c>
      <c r="Q316" s="262">
        <v>0</v>
      </c>
    </row>
    <row r="317" spans="1:17" x14ac:dyDescent="0.3">
      <c r="A317" s="262" t="s">
        <v>285</v>
      </c>
      <c r="B317" s="262" t="s">
        <v>229</v>
      </c>
      <c r="C317" s="262" t="s">
        <v>15</v>
      </c>
      <c r="D317" s="262"/>
      <c r="E317" s="262">
        <v>9</v>
      </c>
      <c r="F317" s="262">
        <v>2.2058813886814699</v>
      </c>
      <c r="G317" s="262">
        <v>13.90377822366451</v>
      </c>
      <c r="H317" s="262">
        <v>0.44179639105181939</v>
      </c>
      <c r="I317" s="262">
        <v>0.9015421115065243</v>
      </c>
      <c r="J317" s="262">
        <v>-0.26666259765625</v>
      </c>
      <c r="K317" s="262">
        <v>2.2058741031636888</v>
      </c>
      <c r="L317" s="262">
        <v>1</v>
      </c>
      <c r="M317" s="262">
        <v>1</v>
      </c>
      <c r="N317" s="262">
        <v>1</v>
      </c>
      <c r="O317" s="262">
        <v>0</v>
      </c>
      <c r="P317" s="262">
        <v>0</v>
      </c>
      <c r="Q317" s="262">
        <v>0</v>
      </c>
    </row>
    <row r="318" spans="1:17" x14ac:dyDescent="0.3">
      <c r="A318" s="262" t="s">
        <v>285</v>
      </c>
      <c r="B318" s="262" t="s">
        <v>251</v>
      </c>
      <c r="C318" s="262" t="s">
        <v>15</v>
      </c>
      <c r="D318" s="262"/>
      <c r="E318" s="262">
        <v>9</v>
      </c>
      <c r="F318" s="262">
        <v>3.4793135094902401</v>
      </c>
      <c r="G318" s="262">
        <v>59.898465116324097</v>
      </c>
      <c r="H318" s="262">
        <v>7.3621830812165195E-2</v>
      </c>
      <c r="I318" s="262">
        <v>0.83171300855082952</v>
      </c>
      <c r="J318" s="262">
        <v>-2.5843546479880688</v>
      </c>
      <c r="K318" s="262">
        <v>-0.36845422391289562</v>
      </c>
      <c r="L318" s="262">
        <v>1</v>
      </c>
      <c r="M318" s="262">
        <v>1</v>
      </c>
      <c r="N318" s="262">
        <v>1</v>
      </c>
      <c r="O318" s="262">
        <v>0</v>
      </c>
      <c r="P318" s="262">
        <v>0</v>
      </c>
      <c r="Q318" s="262">
        <v>0</v>
      </c>
    </row>
    <row r="319" spans="1:17" x14ac:dyDescent="0.3">
      <c r="A319" s="262" t="s">
        <v>285</v>
      </c>
      <c r="B319" s="262" t="s">
        <v>286</v>
      </c>
      <c r="C319" s="262" t="s">
        <v>15</v>
      </c>
      <c r="D319" s="262"/>
      <c r="E319" s="262">
        <v>9</v>
      </c>
      <c r="F319" s="262">
        <v>3.7597042740324991</v>
      </c>
      <c r="G319" s="262">
        <v>39.759058294068012</v>
      </c>
      <c r="H319" s="262">
        <v>0.30200334741577478</v>
      </c>
      <c r="I319" s="262">
        <v>0.67136062619561188</v>
      </c>
      <c r="J319" s="262">
        <v>-1.752985616129233</v>
      </c>
      <c r="K319" s="262">
        <v>-8.1107948937880606E-2</v>
      </c>
      <c r="L319" s="262">
        <v>1</v>
      </c>
      <c r="M319" s="262">
        <v>1</v>
      </c>
      <c r="N319" s="262">
        <v>1</v>
      </c>
      <c r="O319" s="262">
        <v>0</v>
      </c>
      <c r="P319" s="262">
        <v>0</v>
      </c>
      <c r="Q319" s="262">
        <v>0</v>
      </c>
    </row>
    <row r="320" spans="1:17" x14ac:dyDescent="0.3">
      <c r="A320" s="262" t="s">
        <v>285</v>
      </c>
      <c r="B320" s="262" t="s">
        <v>193</v>
      </c>
      <c r="C320" s="262" t="s">
        <v>15</v>
      </c>
      <c r="D320" s="262"/>
      <c r="E320" s="262">
        <v>9</v>
      </c>
      <c r="F320" s="262">
        <v>3.8197772686298079</v>
      </c>
      <c r="G320" s="262">
        <v>41.422579182920373</v>
      </c>
      <c r="H320" s="262">
        <v>0.39392463027798352</v>
      </c>
      <c r="I320" s="262">
        <v>0.66456533072744173</v>
      </c>
      <c r="J320" s="262">
        <v>-2.1084337349397591</v>
      </c>
      <c r="K320" s="262">
        <v>-1.9076960637019229</v>
      </c>
      <c r="L320" s="262">
        <v>1</v>
      </c>
      <c r="M320" s="262">
        <v>1</v>
      </c>
      <c r="N320" s="262">
        <v>1</v>
      </c>
      <c r="O320" s="262">
        <v>0</v>
      </c>
      <c r="P320" s="262">
        <v>0</v>
      </c>
      <c r="Q320" s="262">
        <v>0</v>
      </c>
    </row>
    <row r="321" spans="1:17" x14ac:dyDescent="0.3">
      <c r="A321" s="262" t="s">
        <v>285</v>
      </c>
      <c r="B321" s="262" t="s">
        <v>171</v>
      </c>
      <c r="C321" s="262" t="s">
        <v>15</v>
      </c>
      <c r="D321" s="262"/>
      <c r="E321" s="262">
        <v>9</v>
      </c>
      <c r="F321" s="262">
        <v>3.827324810306032</v>
      </c>
      <c r="G321" s="262">
        <v>38.235310617195303</v>
      </c>
      <c r="H321" s="262">
        <v>7.4518489509830003E-3</v>
      </c>
      <c r="I321" s="262">
        <v>0.64697647413696202</v>
      </c>
      <c r="J321" s="262">
        <v>-0.61919445227280823</v>
      </c>
      <c r="K321" s="262">
        <v>1.2461047158154559</v>
      </c>
      <c r="L321" s="262">
        <v>1</v>
      </c>
      <c r="M321" s="262">
        <v>1</v>
      </c>
      <c r="N321" s="262">
        <v>1</v>
      </c>
      <c r="O321" s="262">
        <v>0</v>
      </c>
      <c r="P321" s="262">
        <v>0</v>
      </c>
      <c r="Q321" s="262">
        <v>0</v>
      </c>
    </row>
    <row r="322" spans="1:17" x14ac:dyDescent="0.3">
      <c r="A322" s="262" t="s">
        <v>285</v>
      </c>
      <c r="B322" s="262" t="s">
        <v>159</v>
      </c>
      <c r="C322" s="262" t="s">
        <v>15</v>
      </c>
      <c r="D322" s="262"/>
      <c r="E322" s="262">
        <v>9</v>
      </c>
      <c r="F322" s="262">
        <v>3.53557478256988</v>
      </c>
      <c r="G322" s="262">
        <v>44.585983779029362</v>
      </c>
      <c r="H322" s="262">
        <v>0.1296234633144806</v>
      </c>
      <c r="I322" s="262">
        <v>0.57418042022098936</v>
      </c>
      <c r="J322" s="262">
        <v>-1.968207631574749</v>
      </c>
      <c r="K322" s="262">
        <v>-0.15443632728895279</v>
      </c>
      <c r="L322" s="262">
        <v>1</v>
      </c>
      <c r="M322" s="262">
        <v>1</v>
      </c>
      <c r="N322" s="262">
        <v>1</v>
      </c>
      <c r="O322" s="262">
        <v>0</v>
      </c>
      <c r="P322" s="262">
        <v>0</v>
      </c>
      <c r="Q322" s="262">
        <v>0</v>
      </c>
    </row>
    <row r="323" spans="1:17" x14ac:dyDescent="0.3">
      <c r="A323" s="262" t="s">
        <v>285</v>
      </c>
      <c r="B323" s="262" t="s">
        <v>287</v>
      </c>
      <c r="C323" s="262" t="s">
        <v>15</v>
      </c>
      <c r="D323" s="262"/>
      <c r="E323" s="262">
        <v>9</v>
      </c>
      <c r="F323" s="262">
        <v>3.8229400918974128</v>
      </c>
      <c r="G323" s="262">
        <v>29.032235736029051</v>
      </c>
      <c r="H323" s="262">
        <v>1.38364506499239E-2</v>
      </c>
      <c r="I323" s="262">
        <v>0.54007444776919333</v>
      </c>
      <c r="J323" s="262">
        <v>-1.3888957875743531</v>
      </c>
      <c r="K323" s="262">
        <v>0</v>
      </c>
      <c r="L323" s="262">
        <v>1</v>
      </c>
      <c r="M323" s="262">
        <v>1</v>
      </c>
      <c r="N323" s="262">
        <v>1</v>
      </c>
      <c r="O323" s="262">
        <v>0</v>
      </c>
      <c r="P323" s="262">
        <v>0</v>
      </c>
      <c r="Q323" s="262">
        <v>0</v>
      </c>
    </row>
    <row r="324" spans="1:17" x14ac:dyDescent="0.3">
      <c r="A324" s="262" t="s">
        <v>285</v>
      </c>
      <c r="B324" s="262" t="s">
        <v>261</v>
      </c>
      <c r="C324" s="262" t="s">
        <v>15</v>
      </c>
      <c r="D324" s="262"/>
      <c r="E324" s="262">
        <v>9</v>
      </c>
      <c r="F324" s="262">
        <v>3.8598272664922479</v>
      </c>
      <c r="G324" s="262">
        <v>42.97187924413835</v>
      </c>
      <c r="H324" s="262">
        <v>0.1472069449219485</v>
      </c>
      <c r="I324" s="262">
        <v>0.51229231707391187</v>
      </c>
      <c r="J324" s="262">
        <v>-2.5336891249865561</v>
      </c>
      <c r="K324" s="262">
        <v>0.11062200137206719</v>
      </c>
      <c r="L324" s="262">
        <v>1</v>
      </c>
      <c r="M324" s="262">
        <v>1</v>
      </c>
      <c r="N324" s="262">
        <v>1</v>
      </c>
      <c r="O324" s="262">
        <v>0</v>
      </c>
      <c r="P324" s="262">
        <v>0</v>
      </c>
      <c r="Q324" s="262">
        <v>0</v>
      </c>
    </row>
    <row r="325" spans="1:17" x14ac:dyDescent="0.3">
      <c r="A325" s="262" t="s">
        <v>285</v>
      </c>
      <c r="B325" s="262" t="s">
        <v>288</v>
      </c>
      <c r="C325" s="262" t="s">
        <v>15</v>
      </c>
      <c r="D325" s="262"/>
      <c r="E325" s="262">
        <v>9</v>
      </c>
      <c r="F325" s="262">
        <v>3.7834493308567279</v>
      </c>
      <c r="G325" s="262">
        <v>47.859910050318391</v>
      </c>
      <c r="H325" s="262">
        <v>0.19832049431308291</v>
      </c>
      <c r="I325" s="262">
        <v>0.47122271421286932</v>
      </c>
      <c r="J325" s="262">
        <v>-1.0268128814901121</v>
      </c>
      <c r="K325" s="262">
        <v>-1.210380329706366</v>
      </c>
      <c r="L325" s="262">
        <v>1</v>
      </c>
      <c r="M325" s="262">
        <v>1</v>
      </c>
      <c r="N325" s="262">
        <v>1</v>
      </c>
      <c r="O325" s="262">
        <v>0</v>
      </c>
      <c r="P325" s="262">
        <v>0</v>
      </c>
      <c r="Q325" s="262">
        <v>0</v>
      </c>
    </row>
    <row r="326" spans="1:17" x14ac:dyDescent="0.3">
      <c r="A326" s="262" t="s">
        <v>285</v>
      </c>
      <c r="B326" s="262" t="s">
        <v>289</v>
      </c>
      <c r="C326" s="262" t="s">
        <v>5</v>
      </c>
      <c r="D326" s="262"/>
      <c r="E326" s="262">
        <v>11</v>
      </c>
      <c r="F326" s="262">
        <v>5.5209460219627609</v>
      </c>
      <c r="G326" s="262">
        <v>47.222246750884352</v>
      </c>
      <c r="H326" s="262">
        <v>1.08655036822317E-2</v>
      </c>
      <c r="I326" s="262">
        <v>2.2483175532135902</v>
      </c>
      <c r="J326" s="262">
        <v>-2.0618537153480192</v>
      </c>
      <c r="K326" s="262">
        <v>-1.052634145225666</v>
      </c>
      <c r="L326" s="262">
        <v>1</v>
      </c>
      <c r="M326" s="262">
        <v>1</v>
      </c>
      <c r="N326" s="262">
        <v>1</v>
      </c>
      <c r="O326" s="262">
        <v>1</v>
      </c>
      <c r="P326" s="262">
        <v>0</v>
      </c>
      <c r="Q326" s="262">
        <v>1</v>
      </c>
    </row>
    <row r="327" spans="1:17" x14ac:dyDescent="0.3">
      <c r="A327" s="262" t="s">
        <v>285</v>
      </c>
      <c r="B327" s="262" t="s">
        <v>264</v>
      </c>
      <c r="C327" s="262" t="s">
        <v>5</v>
      </c>
      <c r="D327" s="262"/>
      <c r="E327" s="262">
        <v>11</v>
      </c>
      <c r="F327" s="262">
        <v>4.7058831678172162</v>
      </c>
      <c r="G327" s="262">
        <v>42.44600417146934</v>
      </c>
      <c r="H327" s="262">
        <v>5.9792896598358902E-2</v>
      </c>
      <c r="I327" s="262">
        <v>1.0594501058590631</v>
      </c>
      <c r="J327" s="262">
        <v>-2.698282388044245</v>
      </c>
      <c r="K327" s="262">
        <v>-0.4201616694398021</v>
      </c>
      <c r="L327" s="262">
        <v>1</v>
      </c>
      <c r="M327" s="262">
        <v>1</v>
      </c>
      <c r="N327" s="262">
        <v>1</v>
      </c>
      <c r="O327" s="262">
        <v>0</v>
      </c>
      <c r="P327" s="262">
        <v>0</v>
      </c>
      <c r="Q327" s="262">
        <v>1</v>
      </c>
    </row>
    <row r="328" spans="1:17" x14ac:dyDescent="0.3">
      <c r="A328" s="262" t="s">
        <v>290</v>
      </c>
      <c r="B328" s="262" t="s">
        <v>284</v>
      </c>
      <c r="C328" s="262" t="s">
        <v>15</v>
      </c>
      <c r="D328" s="262"/>
      <c r="E328" s="262">
        <v>9</v>
      </c>
      <c r="F328" s="262">
        <v>1.8529922840664219</v>
      </c>
      <c r="G328" s="262">
        <v>13.0000114440918</v>
      </c>
      <c r="H328" s="262">
        <v>4.7754764758695403E-2</v>
      </c>
      <c r="I328" s="262">
        <v>0.48149361571016341</v>
      </c>
      <c r="J328" s="262">
        <v>-0.1075293406101074</v>
      </c>
      <c r="K328" s="262">
        <v>-0.1076450906663001</v>
      </c>
      <c r="L328" s="262">
        <v>1</v>
      </c>
      <c r="M328" s="262">
        <v>1</v>
      </c>
      <c r="N328" s="262">
        <v>1</v>
      </c>
      <c r="O328" s="262">
        <v>0</v>
      </c>
      <c r="P328" s="262">
        <v>0</v>
      </c>
      <c r="Q328" s="262">
        <v>0</v>
      </c>
    </row>
    <row r="329" spans="1:17" x14ac:dyDescent="0.3">
      <c r="A329" s="262" t="s">
        <v>291</v>
      </c>
      <c r="B329" s="262" t="s">
        <v>292</v>
      </c>
      <c r="C329" s="262" t="s">
        <v>15</v>
      </c>
      <c r="D329" s="262"/>
      <c r="E329" s="262">
        <v>11</v>
      </c>
      <c r="F329" s="262">
        <v>3.5696166523319741</v>
      </c>
      <c r="G329" s="262">
        <v>55.999973842075889</v>
      </c>
      <c r="H329" s="262">
        <v>2.3676003736270199E-2</v>
      </c>
      <c r="I329" s="262">
        <v>0.87476394984950823</v>
      </c>
      <c r="J329" s="262">
        <v>-0.70458626614970832</v>
      </c>
      <c r="K329" s="262">
        <v>-2.3314703251154612</v>
      </c>
      <c r="L329" s="262">
        <v>1</v>
      </c>
      <c r="M329" s="262">
        <v>1</v>
      </c>
      <c r="N329" s="262">
        <v>1</v>
      </c>
      <c r="O329" s="262">
        <v>1</v>
      </c>
      <c r="P329" s="262">
        <v>0</v>
      </c>
      <c r="Q329" s="262">
        <v>0</v>
      </c>
    </row>
    <row r="330" spans="1:17" x14ac:dyDescent="0.3">
      <c r="A330" s="262" t="s">
        <v>291</v>
      </c>
      <c r="B330" s="262" t="s">
        <v>258</v>
      </c>
      <c r="C330" s="262" t="s">
        <v>5</v>
      </c>
      <c r="D330" s="262"/>
      <c r="E330" s="262">
        <v>13</v>
      </c>
      <c r="F330" s="262">
        <v>4.9107143189758053</v>
      </c>
      <c r="G330" s="262">
        <v>44.495418864200303</v>
      </c>
      <c r="H330" s="262">
        <v>0.13722848007684371</v>
      </c>
      <c r="I330" s="262">
        <v>2.6125716812983022</v>
      </c>
      <c r="J330" s="262">
        <v>-2.6615926840196238</v>
      </c>
      <c r="K330" s="262">
        <v>-2.1874978812411738</v>
      </c>
      <c r="L330" s="262">
        <v>1</v>
      </c>
      <c r="M330" s="262">
        <v>1</v>
      </c>
      <c r="N330" s="262">
        <v>1</v>
      </c>
      <c r="O330" s="262">
        <v>1</v>
      </c>
      <c r="P330" s="262">
        <v>0</v>
      </c>
      <c r="Q330" s="262">
        <v>1</v>
      </c>
    </row>
    <row r="331" spans="1:17" x14ac:dyDescent="0.3">
      <c r="A331" s="262" t="s">
        <v>291</v>
      </c>
      <c r="B331" s="262" t="s">
        <v>293</v>
      </c>
      <c r="C331" s="262" t="s">
        <v>5</v>
      </c>
      <c r="D331" s="262" t="s">
        <v>10</v>
      </c>
      <c r="E331" s="262">
        <v>13</v>
      </c>
      <c r="F331" s="262">
        <v>3.8878363096813091</v>
      </c>
      <c r="G331" s="262">
        <v>46.052667903096683</v>
      </c>
      <c r="H331" s="262">
        <v>9.9472827478134004E-2</v>
      </c>
      <c r="I331" s="262">
        <v>1.016950674499896</v>
      </c>
      <c r="J331" s="262">
        <v>-0.84166147020357263</v>
      </c>
      <c r="K331" s="262">
        <v>-2.0689723559923991</v>
      </c>
      <c r="L331" s="262">
        <v>1</v>
      </c>
      <c r="M331" s="262">
        <v>1</v>
      </c>
      <c r="N331" s="262">
        <v>1</v>
      </c>
      <c r="O331" s="262">
        <v>1</v>
      </c>
      <c r="P331" s="262">
        <v>0</v>
      </c>
      <c r="Q331" s="262">
        <v>1</v>
      </c>
    </row>
    <row r="332" spans="1:17" x14ac:dyDescent="0.3">
      <c r="A332" s="262" t="s">
        <v>291</v>
      </c>
      <c r="B332" s="262" t="s">
        <v>160</v>
      </c>
      <c r="C332" s="262" t="s">
        <v>5</v>
      </c>
      <c r="D332" s="262"/>
      <c r="E332" s="262">
        <v>11</v>
      </c>
      <c r="F332" s="262">
        <v>4.8923672204430719</v>
      </c>
      <c r="G332" s="262">
        <v>41.993946039888371</v>
      </c>
      <c r="H332" s="262">
        <v>1.2054439908651999E-2</v>
      </c>
      <c r="I332" s="262">
        <v>2.0430095349196482</v>
      </c>
      <c r="J332" s="262">
        <v>-4.7449650975575981</v>
      </c>
      <c r="K332" s="262">
        <v>-3.4246528975726438</v>
      </c>
      <c r="L332" s="262">
        <v>1</v>
      </c>
      <c r="M332" s="262">
        <v>1</v>
      </c>
      <c r="N332" s="262">
        <v>1</v>
      </c>
      <c r="O332" s="262">
        <v>0</v>
      </c>
      <c r="P332" s="262">
        <v>0</v>
      </c>
      <c r="Q332" s="262">
        <v>1</v>
      </c>
    </row>
    <row r="333" spans="1:17" x14ac:dyDescent="0.3">
      <c r="A333" s="262" t="s">
        <v>291</v>
      </c>
      <c r="B333" s="262" t="s">
        <v>294</v>
      </c>
      <c r="C333" s="262" t="s">
        <v>5</v>
      </c>
      <c r="D333" s="262"/>
      <c r="E333" s="262">
        <v>11</v>
      </c>
      <c r="F333" s="262">
        <v>4.2734567967883423</v>
      </c>
      <c r="G333" s="262">
        <v>28.767127761654589</v>
      </c>
      <c r="H333" s="262">
        <v>4.4727596149158798E-2</v>
      </c>
      <c r="I333" s="262">
        <v>1.729278982217388</v>
      </c>
      <c r="J333" s="262">
        <v>-1.5361041160347659</v>
      </c>
      <c r="K333" s="262">
        <v>9.4383780573371023</v>
      </c>
      <c r="L333" s="262">
        <v>1</v>
      </c>
      <c r="M333" s="262">
        <v>1</v>
      </c>
      <c r="N333" s="262">
        <v>1</v>
      </c>
      <c r="O333" s="262">
        <v>0</v>
      </c>
      <c r="P333" s="262">
        <v>0</v>
      </c>
      <c r="Q333" s="262">
        <v>1</v>
      </c>
    </row>
    <row r="334" spans="1:17" x14ac:dyDescent="0.3">
      <c r="A334" s="262" t="s">
        <v>291</v>
      </c>
      <c r="B334" s="262" t="s">
        <v>131</v>
      </c>
      <c r="C334" s="262" t="s">
        <v>5</v>
      </c>
      <c r="D334" s="262" t="s">
        <v>10</v>
      </c>
      <c r="E334" s="262">
        <v>11</v>
      </c>
      <c r="F334" s="262">
        <v>2.7488390011489932</v>
      </c>
      <c r="G334" s="262">
        <v>38.709724557271997</v>
      </c>
      <c r="H334" s="262">
        <v>2.9847704398622499E-2</v>
      </c>
      <c r="I334" s="262">
        <v>1.2300028215550891</v>
      </c>
      <c r="J334" s="262">
        <v>-1.5636056725390051</v>
      </c>
      <c r="K334" s="262">
        <v>0.79422132597496164</v>
      </c>
      <c r="L334" s="262">
        <v>1</v>
      </c>
      <c r="M334" s="262">
        <v>1</v>
      </c>
      <c r="N334" s="262">
        <v>1</v>
      </c>
      <c r="O334" s="262">
        <v>0</v>
      </c>
      <c r="P334" s="262">
        <v>0</v>
      </c>
      <c r="Q334" s="262">
        <v>1</v>
      </c>
    </row>
    <row r="335" spans="1:17" x14ac:dyDescent="0.3">
      <c r="A335" s="262" t="s">
        <v>295</v>
      </c>
      <c r="B335" s="262" t="s">
        <v>296</v>
      </c>
      <c r="C335" s="262" t="s">
        <v>15</v>
      </c>
      <c r="D335" s="262"/>
      <c r="E335" s="262">
        <v>11</v>
      </c>
      <c r="F335" s="262">
        <v>3.6303383272768461</v>
      </c>
      <c r="G335" s="262">
        <v>51.219510776808278</v>
      </c>
      <c r="H335" s="262">
        <v>5.5360866758655897E-2</v>
      </c>
      <c r="I335" s="262">
        <v>0.68200419598719342</v>
      </c>
      <c r="J335" s="262">
        <v>-3.674279014618588</v>
      </c>
      <c r="K335" s="262">
        <v>1.030931788000752</v>
      </c>
      <c r="L335" s="262">
        <v>1</v>
      </c>
      <c r="M335" s="262">
        <v>1</v>
      </c>
      <c r="N335" s="262">
        <v>1</v>
      </c>
      <c r="O335" s="262">
        <v>0</v>
      </c>
      <c r="P335" s="262">
        <v>1</v>
      </c>
      <c r="Q335" s="262">
        <v>0</v>
      </c>
    </row>
    <row r="336" spans="1:17" x14ac:dyDescent="0.3">
      <c r="A336" s="262" t="s">
        <v>295</v>
      </c>
      <c r="B336" s="262" t="s">
        <v>297</v>
      </c>
      <c r="C336" s="262" t="s">
        <v>5</v>
      </c>
      <c r="D336" s="262" t="s">
        <v>10</v>
      </c>
      <c r="E336" s="262">
        <v>11</v>
      </c>
      <c r="F336" s="262">
        <v>3.5568315821586509</v>
      </c>
      <c r="G336" s="262">
        <v>41.197183571550418</v>
      </c>
      <c r="H336" s="262">
        <v>0.12146909132214841</v>
      </c>
      <c r="I336" s="262">
        <v>4.2475111577886553</v>
      </c>
      <c r="J336" s="262">
        <v>-3.357467342304234</v>
      </c>
      <c r="K336" s="262">
        <v>3.0653937323589751</v>
      </c>
      <c r="L336" s="262">
        <v>1</v>
      </c>
      <c r="M336" s="262">
        <v>1</v>
      </c>
      <c r="N336" s="262">
        <v>1</v>
      </c>
      <c r="O336" s="262">
        <v>0</v>
      </c>
      <c r="P336" s="262">
        <v>0</v>
      </c>
      <c r="Q336" s="262">
        <v>1</v>
      </c>
    </row>
    <row r="337" spans="1:17" x14ac:dyDescent="0.3">
      <c r="A337" s="262" t="s">
        <v>298</v>
      </c>
      <c r="B337" s="262" t="s">
        <v>186</v>
      </c>
      <c r="C337" s="262" t="s">
        <v>15</v>
      </c>
      <c r="D337" s="262"/>
      <c r="E337" s="262">
        <v>9</v>
      </c>
      <c r="F337" s="262">
        <v>2.7280475685473622</v>
      </c>
      <c r="G337" s="262">
        <v>52.272673086634889</v>
      </c>
      <c r="H337" s="262">
        <v>0.12958071520167691</v>
      </c>
      <c r="I337" s="262">
        <v>0.76235030331627207</v>
      </c>
      <c r="J337" s="262">
        <v>-0.67739944570609567</v>
      </c>
      <c r="K337" s="262">
        <v>-0.93776352063074875</v>
      </c>
      <c r="L337" s="262">
        <v>1</v>
      </c>
      <c r="M337" s="262">
        <v>1</v>
      </c>
      <c r="N337" s="262">
        <v>1</v>
      </c>
      <c r="O337" s="262">
        <v>0</v>
      </c>
      <c r="P337" s="262">
        <v>0</v>
      </c>
      <c r="Q337" s="262">
        <v>0</v>
      </c>
    </row>
    <row r="338" spans="1:17" x14ac:dyDescent="0.3">
      <c r="A338" s="262" t="s">
        <v>298</v>
      </c>
      <c r="B338" s="262" t="s">
        <v>299</v>
      </c>
      <c r="C338" s="262" t="s">
        <v>5</v>
      </c>
      <c r="D338" s="262"/>
      <c r="E338" s="262">
        <v>11</v>
      </c>
      <c r="F338" s="262">
        <v>5.083723438484232</v>
      </c>
      <c r="G338" s="262">
        <v>37.246962624851207</v>
      </c>
      <c r="H338" s="262">
        <v>8.3898700439010501E-2</v>
      </c>
      <c r="I338" s="262">
        <v>1.855235558513288</v>
      </c>
      <c r="J338" s="262">
        <v>-5.864812405349487</v>
      </c>
      <c r="K338" s="262">
        <v>9.9260776544647715</v>
      </c>
      <c r="L338" s="262">
        <v>1</v>
      </c>
      <c r="M338" s="262">
        <v>1</v>
      </c>
      <c r="N338" s="262">
        <v>1</v>
      </c>
      <c r="O338" s="262">
        <v>0</v>
      </c>
      <c r="P338" s="262">
        <v>1</v>
      </c>
      <c r="Q338" s="262">
        <v>1</v>
      </c>
    </row>
  </sheetData>
  <autoFilter ref="A1:Q338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7"/>
  <sheetViews>
    <sheetView workbookViewId="0"/>
  </sheetViews>
  <sheetFormatPr defaultRowHeight="14.4" x14ac:dyDescent="0.3"/>
  <cols>
    <col min="1" max="1" width="14" customWidth="1"/>
    <col min="2" max="3" width="12" customWidth="1"/>
    <col min="4" max="4" width="10" customWidth="1"/>
    <col min="5" max="5" width="14" customWidth="1"/>
    <col min="6" max="6" width="12" customWidth="1"/>
    <col min="7" max="12" width="10" customWidth="1"/>
  </cols>
  <sheetData>
    <row r="1" spans="1:12" x14ac:dyDescent="0.3">
      <c r="A1" s="300" t="s">
        <v>300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</row>
    <row r="2" spans="1:12" x14ac:dyDescent="0.3">
      <c r="A2" s="301" t="s">
        <v>301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</row>
    <row r="3" spans="1:12" x14ac:dyDescent="0.3">
      <c r="A3" s="261" t="s">
        <v>302</v>
      </c>
      <c r="B3" s="289" t="s">
        <v>298</v>
      </c>
      <c r="D3" s="261" t="s">
        <v>303</v>
      </c>
      <c r="E3" s="289" t="s">
        <v>304</v>
      </c>
    </row>
    <row r="4" spans="1:12" x14ac:dyDescent="0.3">
      <c r="A4" s="261" t="s">
        <v>305</v>
      </c>
      <c r="B4" s="261" t="s">
        <v>48</v>
      </c>
      <c r="C4" s="261" t="s">
        <v>306</v>
      </c>
    </row>
    <row r="5" spans="1:12" x14ac:dyDescent="0.3">
      <c r="A5" s="282">
        <f>IF($E$3="TÜM",COUNTIF('🗃 PREMIUM_DB_V2'!A:A,$B$3),COUNTIFS('🗃 PREMIUM_DB_V2'!A:A,$B$3,'🗃 PREMIUM_DB_V2'!C:C,$E$3))</f>
        <v>2</v>
      </c>
      <c r="B5" s="286">
        <f>IF($E$3="TÜM",IFERROR(COUNTIFS('🗃 PREMIUM_DB_V2'!A:A,$B$3,'🗃 PREMIUM_DB_V2'!K:K,"&gt;0")/COUNTIF('🗃 PREMIUM_DB_V2'!A:A,$B$3),""),IFERROR(COUNTIFS('🗃 PREMIUM_DB_V2'!A:A,$B$3,'🗃 PREMIUM_DB_V2'!C:C,$E$3,'🗃 PREMIUM_DB_V2'!K:K,"&gt;0")/COUNTIFS('🗃 PREMIUM_DB_V2'!A:A,$B$3,'🗃 PREMIUM_DB_V2'!C:C,$E$3),""))</f>
        <v>0.5</v>
      </c>
      <c r="C5" s="286">
        <f>IF($E$3="TÜM",IFERROR(AVERAGEIFS('🗃 PREMIUM_DB_V2'!K:K,'🗃 PREMIUM_DB_V2'!A:A,$B$3),""),IFERROR(AVERAGEIFS('🗃 PREMIUM_DB_V2'!K:K,'🗃 PREMIUM_DB_V2'!A:A,$B$3,'🗃 PREMIUM_DB_V2'!C:C,$E$3),""))</f>
        <v>4.494157066917011</v>
      </c>
    </row>
    <row r="7" spans="1:12" ht="28.8" x14ac:dyDescent="0.3">
      <c r="A7" s="261" t="s">
        <v>27</v>
      </c>
      <c r="B7" s="261" t="s">
        <v>35</v>
      </c>
      <c r="C7" s="261" t="s">
        <v>28</v>
      </c>
      <c r="D7" s="261" t="s">
        <v>65</v>
      </c>
      <c r="E7" s="261" t="s">
        <v>66</v>
      </c>
      <c r="F7" s="261" t="s">
        <v>68</v>
      </c>
      <c r="G7" s="261" t="s">
        <v>70</v>
      </c>
    </row>
  </sheetData>
  <mergeCells count="2">
    <mergeCell ref="A2:L2"/>
    <mergeCell ref="A1:L1"/>
  </mergeCells>
  <dataValidations count="1">
    <dataValidation type="list" sqref="E3" xr:uid="{00000000-0002-0000-0400-000001000000}">
      <formula1>"TÜM,PREMIUM+,PREMIUM"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400-000000000000}">
          <x14:formula1>
            <xm:f>PREMIUM_V2_TARIHLER!$A$1:$A$24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9"/>
  <sheetViews>
    <sheetView workbookViewId="0"/>
  </sheetViews>
  <sheetFormatPr defaultRowHeight="14.4" x14ac:dyDescent="0.3"/>
  <cols>
    <col min="1" max="1" width="10" customWidth="1"/>
    <col min="2" max="2" width="16" customWidth="1"/>
    <col min="3" max="4" width="12" customWidth="1"/>
    <col min="5" max="7" width="10" customWidth="1"/>
    <col min="8" max="8" width="12" customWidth="1"/>
    <col min="9" max="9" width="10" customWidth="1"/>
    <col min="10" max="10" width="12" customWidth="1"/>
    <col min="11" max="11" width="16" customWidth="1"/>
    <col min="12" max="13" width="18" customWidth="1"/>
  </cols>
  <sheetData>
    <row r="1" spans="1:13" x14ac:dyDescent="0.3">
      <c r="A1" s="300" t="s">
        <v>307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</row>
    <row r="2" spans="1:13" x14ac:dyDescent="0.3">
      <c r="A2" s="301" t="s">
        <v>308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</row>
    <row r="3" spans="1:13" x14ac:dyDescent="0.3">
      <c r="A3" s="299" t="s">
        <v>2</v>
      </c>
      <c r="B3" s="291"/>
      <c r="C3" s="291"/>
      <c r="D3" s="291"/>
      <c r="E3" s="296" t="s">
        <v>309</v>
      </c>
      <c r="F3" s="291"/>
      <c r="G3" s="291"/>
      <c r="H3" s="291"/>
      <c r="I3" s="291"/>
      <c r="J3" s="298" t="s">
        <v>310</v>
      </c>
      <c r="K3" s="291"/>
      <c r="L3" s="291"/>
      <c r="M3" s="291"/>
    </row>
    <row r="4" spans="1:13" x14ac:dyDescent="0.3">
      <c r="A4" s="261" t="s">
        <v>311</v>
      </c>
      <c r="B4" s="282">
        <f>COUNTIFS('🎯 SISTEM_V3'!C:C,"&gt;=11",'🎯 SISTEM_V3'!E:E,"&lt;=4",'🎯 SISTEM_V3'!F:F,"&lt;50",'🎯 SISTEM_V3'!K:K,"&gt;1")</f>
        <v>0</v>
      </c>
      <c r="E4" s="261" t="s">
        <v>45</v>
      </c>
      <c r="F4" s="293" t="s">
        <v>53</v>
      </c>
      <c r="G4" s="294"/>
      <c r="H4" s="294"/>
      <c r="I4" s="295"/>
      <c r="J4" s="261" t="s">
        <v>46</v>
      </c>
      <c r="K4" s="282">
        <v>64</v>
      </c>
      <c r="L4" s="282" t="s">
        <v>312</v>
      </c>
      <c r="M4" s="285">
        <v>15.943563069155349</v>
      </c>
    </row>
    <row r="5" spans="1:13" ht="28.8" x14ac:dyDescent="0.3">
      <c r="A5" s="261" t="s">
        <v>313</v>
      </c>
      <c r="B5" s="282">
        <f>COUNTIFS('🎯 SISTEM_V3'!C:C,"&gt;=11",'🎯 SISTEM_V3'!E:E,"&lt;=4",'🎯 SISTEM_V3'!F:F,"&lt;50",'🎯 SISTEM_V3'!K:K,"&gt;1",'🎯 SISTEM_V3'!R:R,"&lt;=-2")</f>
        <v>0</v>
      </c>
      <c r="E5" s="261" t="s">
        <v>314</v>
      </c>
      <c r="F5" s="293" t="s">
        <v>315</v>
      </c>
      <c r="G5" s="294"/>
      <c r="H5" s="294"/>
      <c r="I5" s="295"/>
      <c r="J5" s="261" t="s">
        <v>47</v>
      </c>
      <c r="K5" s="282">
        <v>15</v>
      </c>
      <c r="L5" s="282" t="s">
        <v>316</v>
      </c>
      <c r="M5" s="286">
        <v>2.1108327832559799E-2</v>
      </c>
    </row>
    <row r="6" spans="1:13" ht="28.8" x14ac:dyDescent="0.3">
      <c r="A6" s="261" t="s">
        <v>317</v>
      </c>
      <c r="B6" s="283" t="s">
        <v>318</v>
      </c>
      <c r="E6" s="261" t="s">
        <v>319</v>
      </c>
      <c r="F6" s="293" t="s">
        <v>320</v>
      </c>
      <c r="G6" s="294"/>
      <c r="H6" s="294"/>
      <c r="I6" s="295"/>
      <c r="J6" s="261" t="s">
        <v>321</v>
      </c>
      <c r="K6" s="286">
        <v>0.828125</v>
      </c>
      <c r="L6" s="282" t="s">
        <v>322</v>
      </c>
      <c r="M6" s="286">
        <v>0.6</v>
      </c>
    </row>
    <row r="7" spans="1:13" ht="43.2" x14ac:dyDescent="0.3">
      <c r="A7" s="261" t="s">
        <v>323</v>
      </c>
      <c r="B7" s="283" t="s">
        <v>324</v>
      </c>
      <c r="E7" s="261" t="s">
        <v>325</v>
      </c>
      <c r="F7" s="293" t="s">
        <v>326</v>
      </c>
      <c r="G7" s="294"/>
      <c r="H7" s="294"/>
      <c r="I7" s="295"/>
      <c r="J7" s="261" t="s">
        <v>49</v>
      </c>
      <c r="K7" s="286">
        <v>2.0598518712801051E-2</v>
      </c>
      <c r="L7" s="282" t="s">
        <v>327</v>
      </c>
      <c r="M7" s="285">
        <v>4.2666666666666666</v>
      </c>
    </row>
    <row r="9" spans="1:13" ht="28.8" x14ac:dyDescent="0.3">
      <c r="A9" s="261" t="s">
        <v>26</v>
      </c>
      <c r="B9" s="261" t="s">
        <v>27</v>
      </c>
      <c r="C9" s="261" t="s">
        <v>28</v>
      </c>
      <c r="D9" s="261" t="s">
        <v>29</v>
      </c>
      <c r="E9" s="261" t="s">
        <v>30</v>
      </c>
      <c r="F9" s="261" t="s">
        <v>31</v>
      </c>
      <c r="G9" s="261" t="s">
        <v>32</v>
      </c>
      <c r="H9" s="261" t="s">
        <v>33</v>
      </c>
      <c r="I9" s="261" t="s">
        <v>34</v>
      </c>
      <c r="J9" s="261" t="s">
        <v>328</v>
      </c>
      <c r="K9" s="261" t="s">
        <v>329</v>
      </c>
      <c r="L9" s="261" t="s">
        <v>38</v>
      </c>
      <c r="M9" s="261" t="s">
        <v>39</v>
      </c>
    </row>
  </sheetData>
  <mergeCells count="9">
    <mergeCell ref="E3:I3"/>
    <mergeCell ref="A1:M1"/>
    <mergeCell ref="F7:I7"/>
    <mergeCell ref="F4:I4"/>
    <mergeCell ref="J3:M3"/>
    <mergeCell ref="A3:D3"/>
    <mergeCell ref="F5:I5"/>
    <mergeCell ref="A2:M2"/>
    <mergeCell ref="F6:I6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K4"/>
  <sheetViews>
    <sheetView workbookViewId="0"/>
  </sheetViews>
  <sheetFormatPr defaultRowHeight="14.4" x14ac:dyDescent="0.3"/>
  <cols>
    <col min="1" max="1" width="8" customWidth="1"/>
    <col min="2" max="2" width="16" customWidth="1"/>
    <col min="3" max="3" width="12" customWidth="1"/>
    <col min="4" max="6" width="10" customWidth="1"/>
    <col min="7" max="7" width="12" customWidth="1"/>
    <col min="8" max="8" width="10" customWidth="1"/>
    <col min="9" max="9" width="14" customWidth="1"/>
    <col min="10" max="11" width="16" customWidth="1"/>
  </cols>
  <sheetData>
    <row r="1" spans="1:11" x14ac:dyDescent="0.3">
      <c r="A1" s="300" t="s">
        <v>330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</row>
    <row r="2" spans="1:11" x14ac:dyDescent="0.3">
      <c r="A2" s="301" t="s">
        <v>331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</row>
    <row r="4" spans="1:11" x14ac:dyDescent="0.3">
      <c r="A4" s="261" t="s">
        <v>26</v>
      </c>
      <c r="B4" s="261" t="s">
        <v>27</v>
      </c>
      <c r="C4" s="261" t="s">
        <v>28</v>
      </c>
      <c r="D4" s="261" t="s">
        <v>29</v>
      </c>
      <c r="E4" s="261" t="s">
        <v>30</v>
      </c>
      <c r="F4" s="261" t="s">
        <v>31</v>
      </c>
      <c r="G4" s="261" t="s">
        <v>32</v>
      </c>
      <c r="H4" s="261" t="s">
        <v>33</v>
      </c>
      <c r="I4" s="261" t="s">
        <v>34</v>
      </c>
      <c r="J4" s="261" t="s">
        <v>328</v>
      </c>
      <c r="K4" s="261" t="s">
        <v>37</v>
      </c>
    </row>
  </sheetData>
  <mergeCells count="2">
    <mergeCell ref="A2:K2"/>
    <mergeCell ref="A1:K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34"/>
  <sheetViews>
    <sheetView workbookViewId="0"/>
  </sheetViews>
  <sheetFormatPr defaultRowHeight="14.4" x14ac:dyDescent="0.3"/>
  <cols>
    <col min="1" max="1" width="18" customWidth="1"/>
    <col min="2" max="6" width="22" customWidth="1"/>
  </cols>
  <sheetData>
    <row r="1" spans="1:6" x14ac:dyDescent="0.3">
      <c r="A1" s="300" t="s">
        <v>332</v>
      </c>
      <c r="B1" s="291"/>
      <c r="C1" s="291"/>
      <c r="D1" s="291"/>
      <c r="E1" s="291"/>
      <c r="F1" s="291"/>
    </row>
    <row r="2" spans="1:6" x14ac:dyDescent="0.3">
      <c r="A2" s="301" t="s">
        <v>333</v>
      </c>
      <c r="B2" s="291"/>
      <c r="C2" s="291"/>
      <c r="D2" s="291"/>
      <c r="E2" s="291"/>
      <c r="F2" s="291"/>
    </row>
    <row r="4" spans="1:6" ht="43.2" x14ac:dyDescent="0.3">
      <c r="A4" s="261" t="s">
        <v>334</v>
      </c>
      <c r="B4" s="283" t="s">
        <v>335</v>
      </c>
      <c r="D4" s="296" t="s">
        <v>336</v>
      </c>
      <c r="E4" s="291"/>
      <c r="F4" s="291"/>
    </row>
    <row r="5" spans="1:6" ht="43.2" x14ac:dyDescent="0.3">
      <c r="A5" s="261" t="s">
        <v>337</v>
      </c>
      <c r="B5" s="283" t="s">
        <v>53</v>
      </c>
      <c r="D5" s="261" t="s">
        <v>338</v>
      </c>
      <c r="E5" s="261" t="s">
        <v>48</v>
      </c>
      <c r="F5" s="261" t="s">
        <v>306</v>
      </c>
    </row>
    <row r="6" spans="1:6" x14ac:dyDescent="0.3">
      <c r="A6" s="261" t="s">
        <v>339</v>
      </c>
      <c r="B6" s="282">
        <v>64</v>
      </c>
      <c r="D6" s="263" t="s">
        <v>340</v>
      </c>
      <c r="E6" s="287">
        <v>0.828125</v>
      </c>
      <c r="F6" s="287">
        <v>2.0598518712801051E-2</v>
      </c>
    </row>
    <row r="7" spans="1:6" ht="57.6" x14ac:dyDescent="0.3">
      <c r="A7" s="261" t="s">
        <v>341</v>
      </c>
      <c r="B7" s="282">
        <v>15</v>
      </c>
      <c r="D7" s="263" t="s">
        <v>342</v>
      </c>
      <c r="E7" s="287">
        <v>0.94736842105263153</v>
      </c>
      <c r="F7" s="287">
        <v>2.2224913148708249E-2</v>
      </c>
    </row>
    <row r="8" spans="1:6" ht="43.2" x14ac:dyDescent="0.3">
      <c r="A8" s="261" t="s">
        <v>343</v>
      </c>
      <c r="B8" s="286">
        <v>0.6</v>
      </c>
      <c r="D8" s="263" t="s">
        <v>344</v>
      </c>
      <c r="E8" s="287">
        <v>0.88888888888888884</v>
      </c>
      <c r="F8" s="287">
        <v>1.695224237672292E-2</v>
      </c>
    </row>
    <row r="9" spans="1:6" ht="43.2" x14ac:dyDescent="0.3">
      <c r="A9" s="261" t="s">
        <v>48</v>
      </c>
      <c r="B9" s="286">
        <v>0.828125</v>
      </c>
      <c r="D9" s="263" t="s">
        <v>345</v>
      </c>
      <c r="E9" s="287">
        <v>0.70517928286852594</v>
      </c>
      <c r="F9" s="287">
        <v>1.445696527767752E-2</v>
      </c>
    </row>
    <row r="10" spans="1:6" x14ac:dyDescent="0.3">
      <c r="A10" s="261" t="s">
        <v>346</v>
      </c>
      <c r="B10" s="286">
        <v>2.0598518712801051E-2</v>
      </c>
    </row>
    <row r="11" spans="1:6" ht="28.8" x14ac:dyDescent="0.3">
      <c r="A11" s="261" t="s">
        <v>347</v>
      </c>
      <c r="B11" s="282">
        <v>2.1108327832559799E-2</v>
      </c>
    </row>
    <row r="12" spans="1:6" x14ac:dyDescent="0.3">
      <c r="A12" s="261" t="s">
        <v>348</v>
      </c>
      <c r="B12" s="282">
        <v>15.943563069155349</v>
      </c>
    </row>
    <row r="13" spans="1:6" x14ac:dyDescent="0.3">
      <c r="A13" s="261" t="s">
        <v>327</v>
      </c>
      <c r="B13" s="282">
        <v>4.2666666666666666</v>
      </c>
    </row>
    <row r="14" spans="1:6" x14ac:dyDescent="0.3">
      <c r="A14" s="261" t="s">
        <v>349</v>
      </c>
      <c r="B14" s="282">
        <v>33</v>
      </c>
    </row>
    <row r="15" spans="1:6" ht="28.8" x14ac:dyDescent="0.3">
      <c r="A15" s="261" t="s">
        <v>350</v>
      </c>
      <c r="B15" s="286">
        <v>2.396337330206157E-2</v>
      </c>
    </row>
    <row r="18" spans="1:6" x14ac:dyDescent="0.3">
      <c r="A18" s="299" t="s">
        <v>351</v>
      </c>
      <c r="B18" s="291"/>
      <c r="C18" s="291"/>
      <c r="D18" s="291"/>
      <c r="E18" s="291"/>
      <c r="F18" s="291"/>
    </row>
    <row r="19" spans="1:6" x14ac:dyDescent="0.3">
      <c r="A19" s="261" t="s">
        <v>352</v>
      </c>
      <c r="B19" s="261" t="s">
        <v>353</v>
      </c>
    </row>
    <row r="20" spans="1:6" x14ac:dyDescent="0.3">
      <c r="A20" s="262" t="s">
        <v>77</v>
      </c>
      <c r="B20" s="262">
        <v>2</v>
      </c>
    </row>
    <row r="21" spans="1:6" x14ac:dyDescent="0.3">
      <c r="A21" s="262" t="s">
        <v>96</v>
      </c>
      <c r="B21" s="262">
        <v>7</v>
      </c>
    </row>
    <row r="22" spans="1:6" x14ac:dyDescent="0.3">
      <c r="A22" s="262" t="s">
        <v>139</v>
      </c>
      <c r="B22" s="262">
        <v>1</v>
      </c>
    </row>
    <row r="23" spans="1:6" x14ac:dyDescent="0.3">
      <c r="A23" s="262" t="s">
        <v>156</v>
      </c>
      <c r="B23" s="262">
        <v>1</v>
      </c>
    </row>
    <row r="24" spans="1:6" x14ac:dyDescent="0.3">
      <c r="A24" s="262" t="s">
        <v>164</v>
      </c>
      <c r="B24" s="262">
        <v>30</v>
      </c>
    </row>
    <row r="25" spans="1:6" x14ac:dyDescent="0.3">
      <c r="A25" s="262" t="s">
        <v>223</v>
      </c>
      <c r="B25" s="262">
        <v>3</v>
      </c>
    </row>
    <row r="26" spans="1:6" x14ac:dyDescent="0.3">
      <c r="A26" s="262" t="s">
        <v>228</v>
      </c>
      <c r="B26" s="262">
        <v>2</v>
      </c>
    </row>
    <row r="27" spans="1:6" x14ac:dyDescent="0.3">
      <c r="A27" s="262" t="s">
        <v>235</v>
      </c>
      <c r="B27" s="262">
        <v>6</v>
      </c>
    </row>
    <row r="28" spans="1:6" x14ac:dyDescent="0.3">
      <c r="A28" s="262" t="s">
        <v>242</v>
      </c>
      <c r="B28" s="262">
        <v>1</v>
      </c>
    </row>
    <row r="29" spans="1:6" x14ac:dyDescent="0.3">
      <c r="A29" s="262" t="s">
        <v>259</v>
      </c>
      <c r="B29" s="262">
        <v>5</v>
      </c>
    </row>
    <row r="30" spans="1:6" x14ac:dyDescent="0.3">
      <c r="A30" s="262" t="s">
        <v>265</v>
      </c>
      <c r="B30" s="262">
        <v>1</v>
      </c>
    </row>
    <row r="31" spans="1:6" x14ac:dyDescent="0.3">
      <c r="A31" s="262" t="s">
        <v>269</v>
      </c>
      <c r="B31" s="262">
        <v>1</v>
      </c>
    </row>
    <row r="32" spans="1:6" x14ac:dyDescent="0.3">
      <c r="A32" s="262" t="s">
        <v>271</v>
      </c>
      <c r="B32" s="262">
        <v>1</v>
      </c>
    </row>
    <row r="33" spans="1:2" x14ac:dyDescent="0.3">
      <c r="A33" s="262" t="s">
        <v>291</v>
      </c>
      <c r="B33" s="262">
        <v>2</v>
      </c>
    </row>
    <row r="34" spans="1:2" x14ac:dyDescent="0.3">
      <c r="A34" s="262" t="s">
        <v>295</v>
      </c>
      <c r="B34" s="262">
        <v>1</v>
      </c>
    </row>
  </sheetData>
  <mergeCells count="4">
    <mergeCell ref="A2:F2"/>
    <mergeCell ref="A1:F1"/>
    <mergeCell ref="D4:F4"/>
    <mergeCell ref="A18:F18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P6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12" customWidth="1"/>
    <col min="3" max="10" width="10" customWidth="1"/>
    <col min="11" max="16" width="6" customWidth="1"/>
  </cols>
  <sheetData>
    <row r="1" spans="1:16" ht="28.8" x14ac:dyDescent="0.3">
      <c r="A1" s="261" t="s">
        <v>60</v>
      </c>
      <c r="B1" s="261" t="s">
        <v>27</v>
      </c>
      <c r="C1" s="261" t="s">
        <v>354</v>
      </c>
      <c r="D1" s="261" t="s">
        <v>65</v>
      </c>
      <c r="E1" s="261" t="s">
        <v>66</v>
      </c>
      <c r="F1" s="261" t="s">
        <v>67</v>
      </c>
      <c r="G1" s="261" t="s">
        <v>355</v>
      </c>
      <c r="H1" s="261" t="s">
        <v>68</v>
      </c>
      <c r="I1" s="261" t="s">
        <v>356</v>
      </c>
      <c r="J1" s="261" t="s">
        <v>357</v>
      </c>
      <c r="K1" s="261" t="s">
        <v>71</v>
      </c>
      <c r="L1" s="261" t="s">
        <v>72</v>
      </c>
      <c r="M1" s="261" t="s">
        <v>73</v>
      </c>
      <c r="N1" s="261" t="s">
        <v>74</v>
      </c>
      <c r="O1" s="261" t="s">
        <v>75</v>
      </c>
      <c r="P1" s="261" t="s">
        <v>76</v>
      </c>
    </row>
    <row r="2" spans="1:16" x14ac:dyDescent="0.3">
      <c r="A2" s="262" t="s">
        <v>77</v>
      </c>
      <c r="B2" s="262" t="s">
        <v>88</v>
      </c>
      <c r="C2" s="262">
        <v>13</v>
      </c>
      <c r="D2" s="262">
        <v>3.7133378143395039</v>
      </c>
      <c r="E2" s="262">
        <v>34.090926331919803</v>
      </c>
      <c r="F2" s="262">
        <v>3.5353382637040001E-4</v>
      </c>
      <c r="G2" s="262">
        <v>230.58237034424101</v>
      </c>
      <c r="H2" s="262">
        <v>1.7500027135626139</v>
      </c>
      <c r="I2" s="262">
        <v>-6.2111815498969731</v>
      </c>
      <c r="J2" s="262">
        <v>0</v>
      </c>
      <c r="K2" s="262">
        <v>1</v>
      </c>
      <c r="L2" s="262">
        <v>1</v>
      </c>
      <c r="M2" s="262">
        <v>1</v>
      </c>
      <c r="N2" s="262">
        <v>0</v>
      </c>
      <c r="O2" s="262">
        <v>1</v>
      </c>
      <c r="P2" s="262">
        <v>1</v>
      </c>
    </row>
    <row r="3" spans="1:16" x14ac:dyDescent="0.3">
      <c r="A3" s="262" t="s">
        <v>77</v>
      </c>
      <c r="B3" s="262" t="s">
        <v>89</v>
      </c>
      <c r="C3" s="262">
        <v>13</v>
      </c>
      <c r="D3" s="262">
        <v>3.0922548137624082</v>
      </c>
      <c r="E3" s="262">
        <v>49.375006980371417</v>
      </c>
      <c r="F3" s="262">
        <v>1.594879136416443</v>
      </c>
      <c r="G3" s="262">
        <v>107.9744552786439</v>
      </c>
      <c r="H3" s="262">
        <v>1.1345401932863191</v>
      </c>
      <c r="I3" s="262">
        <v>-6.7556296802672664</v>
      </c>
      <c r="J3" s="262">
        <v>1.1627878655024171</v>
      </c>
      <c r="K3" s="262">
        <v>1</v>
      </c>
      <c r="L3" s="262">
        <v>1</v>
      </c>
      <c r="M3" s="262">
        <v>1</v>
      </c>
      <c r="N3" s="262">
        <v>0</v>
      </c>
      <c r="O3" s="262">
        <v>1</v>
      </c>
      <c r="P3" s="262">
        <v>1</v>
      </c>
    </row>
    <row r="4" spans="1:16" x14ac:dyDescent="0.3">
      <c r="A4" s="262" t="s">
        <v>96</v>
      </c>
      <c r="B4" s="262" t="s">
        <v>132</v>
      </c>
      <c r="C4" s="262">
        <v>11</v>
      </c>
      <c r="D4" s="262">
        <v>2.8901100158691411</v>
      </c>
      <c r="E4" s="262">
        <v>20.30077290591543</v>
      </c>
      <c r="F4" s="262">
        <v>1.88913620043504E-2</v>
      </c>
      <c r="G4" s="262">
        <v>-20.368348373901899</v>
      </c>
      <c r="H4" s="262">
        <v>1.31094742977124</v>
      </c>
      <c r="I4" s="262">
        <v>-0.38314321842203519</v>
      </c>
      <c r="J4" s="262">
        <v>1.6923097463754511</v>
      </c>
      <c r="K4" s="262">
        <v>1</v>
      </c>
      <c r="L4" s="262">
        <v>1</v>
      </c>
      <c r="M4" s="262">
        <v>1</v>
      </c>
      <c r="N4" s="262">
        <v>0</v>
      </c>
      <c r="O4" s="262">
        <v>0</v>
      </c>
      <c r="P4" s="262">
        <v>1</v>
      </c>
    </row>
    <row r="5" spans="1:16" x14ac:dyDescent="0.3">
      <c r="A5" s="262" t="s">
        <v>96</v>
      </c>
      <c r="B5" s="262" t="s">
        <v>133</v>
      </c>
      <c r="C5" s="262">
        <v>11</v>
      </c>
      <c r="D5" s="262">
        <v>3.2218832711557659</v>
      </c>
      <c r="E5" s="262">
        <v>12.621373606176849</v>
      </c>
      <c r="F5" s="262">
        <v>3.5151673445892001E-3</v>
      </c>
      <c r="G5" s="262">
        <v>-65.616798885728002</v>
      </c>
      <c r="H5" s="262">
        <v>1.2208572523630761</v>
      </c>
      <c r="I5" s="262">
        <v>-1.673638553447659</v>
      </c>
      <c r="J5" s="262">
        <v>1.1347506601658091</v>
      </c>
      <c r="K5" s="262">
        <v>1</v>
      </c>
      <c r="L5" s="262">
        <v>1</v>
      </c>
      <c r="M5" s="262">
        <v>1</v>
      </c>
      <c r="N5" s="262">
        <v>0</v>
      </c>
      <c r="O5" s="262">
        <v>0</v>
      </c>
      <c r="P5" s="262">
        <v>1</v>
      </c>
    </row>
    <row r="6" spans="1:16" x14ac:dyDescent="0.3">
      <c r="A6" s="262" t="s">
        <v>96</v>
      </c>
      <c r="B6" s="262" t="s">
        <v>134</v>
      </c>
      <c r="C6" s="262">
        <v>11</v>
      </c>
      <c r="D6" s="262">
        <v>3.5659360582502062</v>
      </c>
      <c r="E6" s="262">
        <v>30.373822612961419</v>
      </c>
      <c r="F6" s="262">
        <v>7.05032318759371E-2</v>
      </c>
      <c r="G6" s="262">
        <v>-25.80841426438646</v>
      </c>
      <c r="H6" s="262">
        <v>1.183009027026108</v>
      </c>
      <c r="I6" s="262">
        <v>-0.45918444304204581</v>
      </c>
      <c r="J6" s="262">
        <v>1.8452106926099969</v>
      </c>
      <c r="K6" s="262">
        <v>1</v>
      </c>
      <c r="L6" s="262">
        <v>1</v>
      </c>
      <c r="M6" s="262">
        <v>1</v>
      </c>
      <c r="N6" s="262">
        <v>0</v>
      </c>
      <c r="O6" s="262">
        <v>0</v>
      </c>
      <c r="P6" s="262">
        <v>1</v>
      </c>
    </row>
    <row r="7" spans="1:16" x14ac:dyDescent="0.3">
      <c r="A7" s="262" t="s">
        <v>96</v>
      </c>
      <c r="B7" s="262" t="s">
        <v>135</v>
      </c>
      <c r="C7" s="262">
        <v>11</v>
      </c>
      <c r="D7" s="262">
        <v>3.7249118124861642</v>
      </c>
      <c r="E7" s="262">
        <v>45.378158264396312</v>
      </c>
      <c r="F7" s="262">
        <v>0.59017530679485164</v>
      </c>
      <c r="G7" s="262">
        <v>47.426637854242109</v>
      </c>
      <c r="H7" s="262">
        <v>1.0696856569754889</v>
      </c>
      <c r="I7" s="262">
        <v>-1.705928919700652</v>
      </c>
      <c r="J7" s="262">
        <v>10.000005044227789</v>
      </c>
      <c r="K7" s="262">
        <v>1</v>
      </c>
      <c r="L7" s="262">
        <v>1</v>
      </c>
      <c r="M7" s="262">
        <v>1</v>
      </c>
      <c r="N7" s="262">
        <v>0</v>
      </c>
      <c r="O7" s="262">
        <v>0</v>
      </c>
      <c r="P7" s="262">
        <v>1</v>
      </c>
    </row>
    <row r="8" spans="1:16" x14ac:dyDescent="0.3">
      <c r="A8" s="262" t="s">
        <v>96</v>
      </c>
      <c r="B8" s="262" t="s">
        <v>136</v>
      </c>
      <c r="C8" s="262">
        <v>11</v>
      </c>
      <c r="D8" s="262">
        <v>2.6238306136266418</v>
      </c>
      <c r="E8" s="262">
        <v>34.574463228229583</v>
      </c>
      <c r="F8" s="262">
        <v>7.1961773428673298E-2</v>
      </c>
      <c r="G8" s="262">
        <v>-17.643764602077599</v>
      </c>
      <c r="H8" s="262">
        <v>1.0207742878731281</v>
      </c>
      <c r="I8" s="262">
        <v>-0.4615392440404647</v>
      </c>
      <c r="J8" s="262">
        <v>2.3183965300208418</v>
      </c>
      <c r="K8" s="262">
        <v>1</v>
      </c>
      <c r="L8" s="262">
        <v>1</v>
      </c>
      <c r="M8" s="262">
        <v>1</v>
      </c>
      <c r="N8" s="262">
        <v>0</v>
      </c>
      <c r="O8" s="262">
        <v>0</v>
      </c>
      <c r="P8" s="262">
        <v>1</v>
      </c>
    </row>
    <row r="9" spans="1:16" x14ac:dyDescent="0.3">
      <c r="A9" s="262" t="s">
        <v>96</v>
      </c>
      <c r="B9" s="262" t="s">
        <v>137</v>
      </c>
      <c r="C9" s="262">
        <v>11</v>
      </c>
      <c r="D9" s="262">
        <v>3.0769218139562762</v>
      </c>
      <c r="E9" s="262">
        <v>31.818218763224792</v>
      </c>
      <c r="F9" s="262">
        <v>5.2913680208263999E-3</v>
      </c>
      <c r="G9" s="262">
        <v>-35.988135612531387</v>
      </c>
      <c r="H9" s="262">
        <v>1.0161202675798089</v>
      </c>
      <c r="I9" s="262">
        <v>-0.51020358513416397</v>
      </c>
      <c r="J9" s="262">
        <v>1.0256400224333539</v>
      </c>
      <c r="K9" s="262">
        <v>1</v>
      </c>
      <c r="L9" s="262">
        <v>1</v>
      </c>
      <c r="M9" s="262">
        <v>1</v>
      </c>
      <c r="N9" s="262">
        <v>0</v>
      </c>
      <c r="O9" s="262">
        <v>0</v>
      </c>
      <c r="P9" s="262">
        <v>1</v>
      </c>
    </row>
    <row r="10" spans="1:16" x14ac:dyDescent="0.3">
      <c r="A10" s="262" t="s">
        <v>96</v>
      </c>
      <c r="B10" s="262" t="s">
        <v>138</v>
      </c>
      <c r="C10" s="262">
        <v>11</v>
      </c>
      <c r="D10" s="262">
        <v>1.9071316682457491</v>
      </c>
      <c r="E10" s="262">
        <v>15.78957935446307</v>
      </c>
      <c r="F10" s="262">
        <v>1.9400437729679001E-2</v>
      </c>
      <c r="G10" s="262">
        <v>-65.928072662860615</v>
      </c>
      <c r="H10" s="262">
        <v>1.0044864274441541</v>
      </c>
      <c r="I10" s="262">
        <v>-0.82236372574208561</v>
      </c>
      <c r="J10" s="262">
        <v>0.66334926138084926</v>
      </c>
      <c r="K10" s="262">
        <v>1</v>
      </c>
      <c r="L10" s="262">
        <v>1</v>
      </c>
      <c r="M10" s="262">
        <v>1</v>
      </c>
      <c r="N10" s="262">
        <v>0</v>
      </c>
      <c r="O10" s="262">
        <v>0</v>
      </c>
      <c r="P10" s="262">
        <v>1</v>
      </c>
    </row>
    <row r="11" spans="1:16" x14ac:dyDescent="0.3">
      <c r="A11" s="262" t="s">
        <v>139</v>
      </c>
      <c r="B11" s="262" t="s">
        <v>155</v>
      </c>
      <c r="C11" s="262">
        <v>13</v>
      </c>
      <c r="D11" s="262">
        <v>3.488203792155161</v>
      </c>
      <c r="E11" s="262">
        <v>43.896103896103902</v>
      </c>
      <c r="F11" s="262">
        <v>5.6172341071729619</v>
      </c>
      <c r="G11" s="262">
        <v>319.24473493100948</v>
      </c>
      <c r="H11" s="262">
        <v>1.609246868633148</v>
      </c>
      <c r="I11" s="262">
        <v>-3.894839337877313</v>
      </c>
      <c r="J11" s="262">
        <v>-0.1519756838905775</v>
      </c>
      <c r="K11" s="262">
        <v>1</v>
      </c>
      <c r="L11" s="262">
        <v>1</v>
      </c>
      <c r="M11" s="262">
        <v>1</v>
      </c>
      <c r="N11" s="262">
        <v>0</v>
      </c>
      <c r="O11" s="262">
        <v>1</v>
      </c>
      <c r="P11" s="262">
        <v>1</v>
      </c>
    </row>
    <row r="12" spans="1:16" x14ac:dyDescent="0.3">
      <c r="A12" s="262" t="s">
        <v>156</v>
      </c>
      <c r="B12" s="262" t="s">
        <v>132</v>
      </c>
      <c r="C12" s="262">
        <v>13</v>
      </c>
      <c r="D12" s="262">
        <v>3.0825436229189842</v>
      </c>
      <c r="E12" s="262">
        <v>42.487045095962891</v>
      </c>
      <c r="F12" s="262">
        <v>2.3621263867947599E-2</v>
      </c>
      <c r="G12" s="262">
        <v>79.42615219359692</v>
      </c>
      <c r="H12" s="262">
        <v>1.012898944127206</v>
      </c>
      <c r="I12" s="262">
        <v>-2.9370634314121782</v>
      </c>
      <c r="J12" s="262">
        <v>2.521609689550842</v>
      </c>
      <c r="K12" s="262">
        <v>1</v>
      </c>
      <c r="L12" s="262">
        <v>1</v>
      </c>
      <c r="M12" s="262">
        <v>1</v>
      </c>
      <c r="N12" s="262">
        <v>0</v>
      </c>
      <c r="O12" s="262">
        <v>1</v>
      </c>
      <c r="P12" s="262">
        <v>1</v>
      </c>
    </row>
    <row r="13" spans="1:16" x14ac:dyDescent="0.3">
      <c r="A13" s="262" t="s">
        <v>164</v>
      </c>
      <c r="B13" s="262" t="s">
        <v>192</v>
      </c>
      <c r="C13" s="262">
        <v>13</v>
      </c>
      <c r="D13" s="262">
        <v>1.876547153238042</v>
      </c>
      <c r="E13" s="262">
        <v>34.020618556701031</v>
      </c>
      <c r="F13" s="262">
        <v>2.7446294440307781</v>
      </c>
      <c r="G13" s="262">
        <v>-40.727862772369313</v>
      </c>
      <c r="H13" s="262">
        <v>1.284904095319543</v>
      </c>
      <c r="I13" s="262">
        <v>-0.33426183844011143</v>
      </c>
      <c r="J13" s="262">
        <v>2.1799888205701512</v>
      </c>
      <c r="K13" s="262">
        <v>1</v>
      </c>
      <c r="L13" s="262">
        <v>1</v>
      </c>
      <c r="M13" s="262">
        <v>1</v>
      </c>
      <c r="N13" s="262">
        <v>1</v>
      </c>
      <c r="O13" s="262">
        <v>0</v>
      </c>
      <c r="P13" s="262">
        <v>1</v>
      </c>
    </row>
    <row r="14" spans="1:16" x14ac:dyDescent="0.3">
      <c r="A14" s="262" t="s">
        <v>164</v>
      </c>
      <c r="B14" s="262" t="s">
        <v>193</v>
      </c>
      <c r="C14" s="262">
        <v>13</v>
      </c>
      <c r="D14" s="262">
        <v>3.850171291869692</v>
      </c>
      <c r="E14" s="262">
        <v>47.596152435392199</v>
      </c>
      <c r="F14" s="262">
        <v>0.52661326249280305</v>
      </c>
      <c r="G14" s="262">
        <v>166.8649325385139</v>
      </c>
      <c r="H14" s="262">
        <v>1.2490541917536291</v>
      </c>
      <c r="I14" s="262">
        <v>-4.7619030740789414</v>
      </c>
      <c r="J14" s="262">
        <v>1.6463396025867001</v>
      </c>
      <c r="K14" s="262">
        <v>1</v>
      </c>
      <c r="L14" s="262">
        <v>1</v>
      </c>
      <c r="M14" s="262">
        <v>1</v>
      </c>
      <c r="N14" s="262">
        <v>0</v>
      </c>
      <c r="O14" s="262">
        <v>1</v>
      </c>
      <c r="P14" s="262">
        <v>1</v>
      </c>
    </row>
    <row r="15" spans="1:16" x14ac:dyDescent="0.3">
      <c r="A15" s="262" t="s">
        <v>164</v>
      </c>
      <c r="B15" s="262" t="s">
        <v>194</v>
      </c>
      <c r="C15" s="262">
        <v>13</v>
      </c>
      <c r="D15" s="262">
        <v>3.742134363682633</v>
      </c>
      <c r="E15" s="262">
        <v>33.333309785826003</v>
      </c>
      <c r="F15" s="262">
        <v>0.50672347312764776</v>
      </c>
      <c r="G15" s="262">
        <v>75.977966312298264</v>
      </c>
      <c r="H15" s="262">
        <v>1.145714198200386</v>
      </c>
      <c r="I15" s="262">
        <v>-4.390682430891939</v>
      </c>
      <c r="J15" s="262">
        <v>3.3739514587445658</v>
      </c>
      <c r="K15" s="262">
        <v>1</v>
      </c>
      <c r="L15" s="262">
        <v>1</v>
      </c>
      <c r="M15" s="262">
        <v>1</v>
      </c>
      <c r="N15" s="262">
        <v>0</v>
      </c>
      <c r="O15" s="262">
        <v>1</v>
      </c>
      <c r="P15" s="262">
        <v>1</v>
      </c>
    </row>
    <row r="16" spans="1:16" x14ac:dyDescent="0.3">
      <c r="A16" s="262" t="s">
        <v>164</v>
      </c>
      <c r="B16" s="262" t="s">
        <v>195</v>
      </c>
      <c r="C16" s="262">
        <v>12</v>
      </c>
      <c r="D16" s="262">
        <v>3.3184522607181401</v>
      </c>
      <c r="E16" s="262">
        <v>33.72778193481836</v>
      </c>
      <c r="F16" s="262">
        <v>-1.4097872941983501E-2</v>
      </c>
      <c r="G16" s="262">
        <v>-24.50902252729491</v>
      </c>
      <c r="H16" s="262">
        <v>1.7992306490171399</v>
      </c>
      <c r="I16" s="262">
        <v>-0.27700805412326451</v>
      </c>
      <c r="J16" s="262">
        <v>0.48611562745082709</v>
      </c>
      <c r="K16" s="262">
        <v>1</v>
      </c>
      <c r="L16" s="262">
        <v>1</v>
      </c>
      <c r="M16" s="262">
        <v>0</v>
      </c>
      <c r="N16" s="262">
        <v>1</v>
      </c>
      <c r="O16" s="262">
        <v>1</v>
      </c>
      <c r="P16" s="262">
        <v>1</v>
      </c>
    </row>
    <row r="17" spans="1:16" x14ac:dyDescent="0.3">
      <c r="A17" s="262" t="s">
        <v>164</v>
      </c>
      <c r="B17" s="262" t="s">
        <v>196</v>
      </c>
      <c r="C17" s="262">
        <v>11</v>
      </c>
      <c r="D17" s="262">
        <v>3.9439092813333709</v>
      </c>
      <c r="E17" s="262">
        <v>34.615398722993362</v>
      </c>
      <c r="F17" s="262">
        <v>1.48560774735375E-2</v>
      </c>
      <c r="G17" s="262">
        <v>165.5913305883582</v>
      </c>
      <c r="H17" s="262">
        <v>3.0390911012917439</v>
      </c>
      <c r="I17" s="262">
        <v>-1.807227228493836</v>
      </c>
      <c r="J17" s="262">
        <v>4.9079781073236113</v>
      </c>
      <c r="K17" s="262">
        <v>1</v>
      </c>
      <c r="L17" s="262">
        <v>1</v>
      </c>
      <c r="M17" s="262">
        <v>1</v>
      </c>
      <c r="N17" s="262">
        <v>0</v>
      </c>
      <c r="O17" s="262">
        <v>0</v>
      </c>
      <c r="P17" s="262">
        <v>1</v>
      </c>
    </row>
    <row r="18" spans="1:16" x14ac:dyDescent="0.3">
      <c r="A18" s="262" t="s">
        <v>164</v>
      </c>
      <c r="B18" s="262" t="s">
        <v>197</v>
      </c>
      <c r="C18" s="262">
        <v>11</v>
      </c>
      <c r="D18" s="262">
        <v>3.0314631768326681</v>
      </c>
      <c r="E18" s="262">
        <v>22.89151781302926</v>
      </c>
      <c r="F18" s="262">
        <v>0.10208890477070109</v>
      </c>
      <c r="G18" s="262">
        <v>186.46307171196889</v>
      </c>
      <c r="H18" s="262">
        <v>2.6038882086128692</v>
      </c>
      <c r="I18" s="262">
        <v>-1.696904113154321</v>
      </c>
      <c r="J18" s="262">
        <v>2.8571516153767731</v>
      </c>
      <c r="K18" s="262">
        <v>1</v>
      </c>
      <c r="L18" s="262">
        <v>1</v>
      </c>
      <c r="M18" s="262">
        <v>1</v>
      </c>
      <c r="N18" s="262">
        <v>0</v>
      </c>
      <c r="O18" s="262">
        <v>0</v>
      </c>
      <c r="P18" s="262">
        <v>1</v>
      </c>
    </row>
    <row r="19" spans="1:16" x14ac:dyDescent="0.3">
      <c r="A19" s="262" t="s">
        <v>164</v>
      </c>
      <c r="B19" s="262" t="s">
        <v>198</v>
      </c>
      <c r="C19" s="262">
        <v>11</v>
      </c>
      <c r="D19" s="262">
        <v>2.978308761226911</v>
      </c>
      <c r="E19" s="262">
        <v>29.4478527607362</v>
      </c>
      <c r="F19" s="262">
        <v>7.0147386269795149</v>
      </c>
      <c r="G19" s="262">
        <v>121.0199004975124</v>
      </c>
      <c r="H19" s="262">
        <v>2.3272415762421481</v>
      </c>
      <c r="I19" s="262">
        <v>-0.29568302779420458</v>
      </c>
      <c r="J19" s="262">
        <v>2.3131672597864772</v>
      </c>
      <c r="K19" s="262">
        <v>1</v>
      </c>
      <c r="L19" s="262">
        <v>1</v>
      </c>
      <c r="M19" s="262">
        <v>1</v>
      </c>
      <c r="N19" s="262">
        <v>0</v>
      </c>
      <c r="O19" s="262">
        <v>0</v>
      </c>
      <c r="P19" s="262">
        <v>1</v>
      </c>
    </row>
    <row r="20" spans="1:16" x14ac:dyDescent="0.3">
      <c r="A20" s="262" t="s">
        <v>164</v>
      </c>
      <c r="B20" s="262" t="s">
        <v>199</v>
      </c>
      <c r="C20" s="262">
        <v>11</v>
      </c>
      <c r="D20" s="262">
        <v>3.4982581587203292</v>
      </c>
      <c r="E20" s="262">
        <v>24.03845801156</v>
      </c>
      <c r="F20" s="262">
        <v>0.23337938177424239</v>
      </c>
      <c r="G20" s="262">
        <v>85.195344616654623</v>
      </c>
      <c r="H20" s="262">
        <v>1.793548497256825</v>
      </c>
      <c r="I20" s="262">
        <v>-4.0262199708682864</v>
      </c>
      <c r="J20" s="262">
        <v>2.8292697813452738</v>
      </c>
      <c r="K20" s="262">
        <v>1</v>
      </c>
      <c r="L20" s="262">
        <v>1</v>
      </c>
      <c r="M20" s="262">
        <v>1</v>
      </c>
      <c r="N20" s="262">
        <v>0</v>
      </c>
      <c r="O20" s="262">
        <v>0</v>
      </c>
      <c r="P20" s="262">
        <v>1</v>
      </c>
    </row>
    <row r="21" spans="1:16" x14ac:dyDescent="0.3">
      <c r="A21" s="262" t="s">
        <v>164</v>
      </c>
      <c r="B21" s="262" t="s">
        <v>200</v>
      </c>
      <c r="C21" s="262">
        <v>11</v>
      </c>
      <c r="D21" s="262">
        <v>3.261766941136127</v>
      </c>
      <c r="E21" s="262">
        <v>21.739159730068732</v>
      </c>
      <c r="F21" s="262">
        <v>2.4353169757500002E-3</v>
      </c>
      <c r="G21" s="262">
        <v>-42.47574283785562</v>
      </c>
      <c r="H21" s="262">
        <v>1.742295673725232</v>
      </c>
      <c r="I21" s="262">
        <v>-3.3519521820228659</v>
      </c>
      <c r="J21" s="262">
        <v>5.2023140107710084</v>
      </c>
      <c r="K21" s="262">
        <v>1</v>
      </c>
      <c r="L21" s="262">
        <v>1</v>
      </c>
      <c r="M21" s="262">
        <v>1</v>
      </c>
      <c r="N21" s="262">
        <v>0</v>
      </c>
      <c r="O21" s="262">
        <v>0</v>
      </c>
      <c r="P21" s="262">
        <v>1</v>
      </c>
    </row>
    <row r="22" spans="1:16" x14ac:dyDescent="0.3">
      <c r="A22" s="262" t="s">
        <v>164</v>
      </c>
      <c r="B22" s="262" t="s">
        <v>136</v>
      </c>
      <c r="C22" s="262">
        <v>11</v>
      </c>
      <c r="D22" s="262">
        <v>3.0311966063909921</v>
      </c>
      <c r="E22" s="262">
        <v>32.446855460447352</v>
      </c>
      <c r="F22" s="262">
        <v>9.2275593045288401E-2</v>
      </c>
      <c r="G22" s="262">
        <v>94.364779894278641</v>
      </c>
      <c r="H22" s="262">
        <v>1.6844751955994031</v>
      </c>
      <c r="I22" s="262">
        <v>-2.467269667971526</v>
      </c>
      <c r="J22" s="262">
        <v>2.8910657804831859</v>
      </c>
      <c r="K22" s="262">
        <v>1</v>
      </c>
      <c r="L22" s="262">
        <v>1</v>
      </c>
      <c r="M22" s="262">
        <v>1</v>
      </c>
      <c r="N22" s="262">
        <v>0</v>
      </c>
      <c r="O22" s="262">
        <v>0</v>
      </c>
      <c r="P22" s="262">
        <v>1</v>
      </c>
    </row>
    <row r="23" spans="1:16" x14ac:dyDescent="0.3">
      <c r="A23" s="262" t="s">
        <v>164</v>
      </c>
      <c r="B23" s="262" t="s">
        <v>202</v>
      </c>
      <c r="C23" s="262">
        <v>11</v>
      </c>
      <c r="D23" s="262">
        <v>3.0239841507085852</v>
      </c>
      <c r="E23" s="262">
        <v>15.38460127700664</v>
      </c>
      <c r="F23" s="262">
        <v>3.5057171769453999E-3</v>
      </c>
      <c r="G23" s="262">
        <v>-12.429282643131931</v>
      </c>
      <c r="H23" s="262">
        <v>1.6095053140015629</v>
      </c>
      <c r="I23" s="262">
        <v>-4.1958003482745374</v>
      </c>
      <c r="J23" s="262">
        <v>4.379557851876454</v>
      </c>
      <c r="K23" s="262">
        <v>1</v>
      </c>
      <c r="L23" s="262">
        <v>1</v>
      </c>
      <c r="M23" s="262">
        <v>1</v>
      </c>
      <c r="N23" s="262">
        <v>0</v>
      </c>
      <c r="O23" s="262">
        <v>0</v>
      </c>
      <c r="P23" s="262">
        <v>1</v>
      </c>
    </row>
    <row r="24" spans="1:16" x14ac:dyDescent="0.3">
      <c r="A24" s="262" t="s">
        <v>164</v>
      </c>
      <c r="B24" s="262" t="s">
        <v>203</v>
      </c>
      <c r="C24" s="262">
        <v>11</v>
      </c>
      <c r="D24" s="262">
        <v>3.3579967878218882</v>
      </c>
      <c r="E24" s="262">
        <v>11.111101299646259</v>
      </c>
      <c r="F24" s="262">
        <v>4.026386287204E-3</v>
      </c>
      <c r="G24" s="262">
        <v>-54.421783602433798</v>
      </c>
      <c r="H24" s="262">
        <v>1.5099898429166729</v>
      </c>
      <c r="I24" s="262">
        <v>-2.7131757873173141</v>
      </c>
      <c r="J24" s="262">
        <v>3.9840599606580849</v>
      </c>
      <c r="K24" s="262">
        <v>1</v>
      </c>
      <c r="L24" s="262">
        <v>1</v>
      </c>
      <c r="M24" s="262">
        <v>1</v>
      </c>
      <c r="N24" s="262">
        <v>0</v>
      </c>
      <c r="O24" s="262">
        <v>0</v>
      </c>
      <c r="P24" s="262">
        <v>1</v>
      </c>
    </row>
    <row r="25" spans="1:16" x14ac:dyDescent="0.3">
      <c r="A25" s="262" t="s">
        <v>164</v>
      </c>
      <c r="B25" s="262" t="s">
        <v>206</v>
      </c>
      <c r="C25" s="262">
        <v>11</v>
      </c>
      <c r="D25" s="262">
        <v>2.1601164075201909</v>
      </c>
      <c r="E25" s="262">
        <v>22.47188001281566</v>
      </c>
      <c r="F25" s="262">
        <v>3.62185861109455E-2</v>
      </c>
      <c r="G25" s="262">
        <v>-29.196014874945281</v>
      </c>
      <c r="H25" s="262">
        <v>1.289698223669099</v>
      </c>
      <c r="I25" s="262">
        <v>-2.5816260487339879</v>
      </c>
      <c r="J25" s="262">
        <v>2.5720960691224342</v>
      </c>
      <c r="K25" s="262">
        <v>1</v>
      </c>
      <c r="L25" s="262">
        <v>1</v>
      </c>
      <c r="M25" s="262">
        <v>1</v>
      </c>
      <c r="N25" s="262">
        <v>0</v>
      </c>
      <c r="O25" s="262">
        <v>0</v>
      </c>
      <c r="P25" s="262">
        <v>1</v>
      </c>
    </row>
    <row r="26" spans="1:16" x14ac:dyDescent="0.3">
      <c r="A26" s="262" t="s">
        <v>164</v>
      </c>
      <c r="B26" s="262" t="s">
        <v>207</v>
      </c>
      <c r="C26" s="262">
        <v>11</v>
      </c>
      <c r="D26" s="262">
        <v>3.036784326782346</v>
      </c>
      <c r="E26" s="262">
        <v>22.222207505021689</v>
      </c>
      <c r="F26" s="262">
        <v>4.8770251740822999E-3</v>
      </c>
      <c r="G26" s="262">
        <v>-29.268311357392751</v>
      </c>
      <c r="H26" s="262">
        <v>1.229657399421862</v>
      </c>
      <c r="I26" s="262">
        <v>-3.468211637417439</v>
      </c>
      <c r="J26" s="262">
        <v>2.395214496421044</v>
      </c>
      <c r="K26" s="262">
        <v>1</v>
      </c>
      <c r="L26" s="262">
        <v>1</v>
      </c>
      <c r="M26" s="262">
        <v>1</v>
      </c>
      <c r="N26" s="262">
        <v>0</v>
      </c>
      <c r="O26" s="262">
        <v>0</v>
      </c>
      <c r="P26" s="262">
        <v>1</v>
      </c>
    </row>
    <row r="27" spans="1:16" x14ac:dyDescent="0.3">
      <c r="A27" s="262" t="s">
        <v>164</v>
      </c>
      <c r="B27" s="262" t="s">
        <v>142</v>
      </c>
      <c r="C27" s="262">
        <v>11</v>
      </c>
      <c r="D27" s="262">
        <v>1.8159774576646499</v>
      </c>
      <c r="E27" s="262">
        <v>21.999969482421879</v>
      </c>
      <c r="F27" s="262">
        <v>0.33179568672622928</v>
      </c>
      <c r="G27" s="262">
        <v>-52.078703911998588</v>
      </c>
      <c r="H27" s="262">
        <v>1.202211540738285</v>
      </c>
      <c r="I27" s="262">
        <v>-2.021662853254738</v>
      </c>
      <c r="J27" s="262">
        <v>3.0213752363453801</v>
      </c>
      <c r="K27" s="262">
        <v>1</v>
      </c>
      <c r="L27" s="262">
        <v>1</v>
      </c>
      <c r="M27" s="262">
        <v>1</v>
      </c>
      <c r="N27" s="262">
        <v>0</v>
      </c>
      <c r="O27" s="262">
        <v>0</v>
      </c>
      <c r="P27" s="262">
        <v>1</v>
      </c>
    </row>
    <row r="28" spans="1:16" x14ac:dyDescent="0.3">
      <c r="A28" s="262" t="s">
        <v>164</v>
      </c>
      <c r="B28" s="262" t="s">
        <v>209</v>
      </c>
      <c r="C28" s="262">
        <v>11</v>
      </c>
      <c r="D28" s="262">
        <v>3.0423287681761622</v>
      </c>
      <c r="E28" s="262">
        <v>22.49997317791625</v>
      </c>
      <c r="F28" s="262">
        <v>3.3895656269653999E-3</v>
      </c>
      <c r="G28" s="262">
        <v>-29.81993317538037</v>
      </c>
      <c r="H28" s="262">
        <v>1.1870615420426049</v>
      </c>
      <c r="I28" s="262">
        <v>-3.076926180596812</v>
      </c>
      <c r="J28" s="262">
        <v>2.1164001140624769</v>
      </c>
      <c r="K28" s="262">
        <v>1</v>
      </c>
      <c r="L28" s="262">
        <v>1</v>
      </c>
      <c r="M28" s="262">
        <v>1</v>
      </c>
      <c r="N28" s="262">
        <v>0</v>
      </c>
      <c r="O28" s="262">
        <v>0</v>
      </c>
      <c r="P28" s="262">
        <v>1</v>
      </c>
    </row>
    <row r="29" spans="1:16" x14ac:dyDescent="0.3">
      <c r="A29" s="262" t="s">
        <v>164</v>
      </c>
      <c r="B29" s="262" t="s">
        <v>210</v>
      </c>
      <c r="C29" s="262">
        <v>11</v>
      </c>
      <c r="D29" s="262">
        <v>2.841502573547066</v>
      </c>
      <c r="E29" s="262">
        <v>24.999978712624689</v>
      </c>
      <c r="F29" s="262">
        <v>1.1877229140266001E-3</v>
      </c>
      <c r="G29" s="262">
        <v>-37.506458398626691</v>
      </c>
      <c r="H29" s="262">
        <v>1.1500799149043499</v>
      </c>
      <c r="I29" s="262">
        <v>-2.491100877872499</v>
      </c>
      <c r="J29" s="262">
        <v>2.189778925938227</v>
      </c>
      <c r="K29" s="262">
        <v>1</v>
      </c>
      <c r="L29" s="262">
        <v>1</v>
      </c>
      <c r="M29" s="262">
        <v>1</v>
      </c>
      <c r="N29" s="262">
        <v>0</v>
      </c>
      <c r="O29" s="262">
        <v>0</v>
      </c>
      <c r="P29" s="262">
        <v>1</v>
      </c>
    </row>
    <row r="30" spans="1:16" x14ac:dyDescent="0.3">
      <c r="A30" s="262" t="s">
        <v>164</v>
      </c>
      <c r="B30" s="262" t="s">
        <v>102</v>
      </c>
      <c r="C30" s="262">
        <v>11</v>
      </c>
      <c r="D30" s="262">
        <v>3.270291881230154</v>
      </c>
      <c r="E30" s="262">
        <v>44.545496682820072</v>
      </c>
      <c r="F30" s="262">
        <v>0.420433205894922</v>
      </c>
      <c r="G30" s="262">
        <v>128.54113466656071</v>
      </c>
      <c r="H30" s="262">
        <v>1.148259636765244</v>
      </c>
      <c r="I30" s="262">
        <v>-1.168212620895337</v>
      </c>
      <c r="J30" s="262">
        <v>0</v>
      </c>
      <c r="K30" s="262">
        <v>1</v>
      </c>
      <c r="L30" s="262">
        <v>1</v>
      </c>
      <c r="M30" s="262">
        <v>1</v>
      </c>
      <c r="N30" s="262">
        <v>0</v>
      </c>
      <c r="O30" s="262">
        <v>0</v>
      </c>
      <c r="P30" s="262">
        <v>1</v>
      </c>
    </row>
    <row r="31" spans="1:16" x14ac:dyDescent="0.3">
      <c r="A31" s="262" t="s">
        <v>164</v>
      </c>
      <c r="B31" s="262" t="s">
        <v>211</v>
      </c>
      <c r="C31" s="262">
        <v>11</v>
      </c>
      <c r="D31" s="262">
        <v>3.6770253108307971</v>
      </c>
      <c r="E31" s="262">
        <v>33.944921378750387</v>
      </c>
      <c r="F31" s="262">
        <v>0.49961741213481492</v>
      </c>
      <c r="G31" s="262">
        <v>39.69701131184879</v>
      </c>
      <c r="H31" s="262">
        <v>1.1480351647163261</v>
      </c>
      <c r="I31" s="262">
        <v>-4.3434374260179922</v>
      </c>
      <c r="J31" s="262">
        <v>3.907079933338264</v>
      </c>
      <c r="K31" s="262">
        <v>1</v>
      </c>
      <c r="L31" s="262">
        <v>1</v>
      </c>
      <c r="M31" s="262">
        <v>1</v>
      </c>
      <c r="N31" s="262">
        <v>0</v>
      </c>
      <c r="O31" s="262">
        <v>0</v>
      </c>
      <c r="P31" s="262">
        <v>1</v>
      </c>
    </row>
    <row r="32" spans="1:16" x14ac:dyDescent="0.3">
      <c r="A32" s="262" t="s">
        <v>164</v>
      </c>
      <c r="B32" s="262" t="s">
        <v>213</v>
      </c>
      <c r="C32" s="262">
        <v>11</v>
      </c>
      <c r="D32" s="262">
        <v>2.640263781552286</v>
      </c>
      <c r="E32" s="262">
        <v>41.666625274553887</v>
      </c>
      <c r="F32" s="262">
        <v>1.4120916466803799E-2</v>
      </c>
      <c r="G32" s="262">
        <v>46.550385386887257</v>
      </c>
      <c r="H32" s="262">
        <v>1.1325693176476781</v>
      </c>
      <c r="I32" s="262">
        <v>-2.8846127394387442</v>
      </c>
      <c r="J32" s="262">
        <v>2.6402615333808441</v>
      </c>
      <c r="K32" s="262">
        <v>1</v>
      </c>
      <c r="L32" s="262">
        <v>1</v>
      </c>
      <c r="M32" s="262">
        <v>1</v>
      </c>
      <c r="N32" s="262">
        <v>0</v>
      </c>
      <c r="O32" s="262">
        <v>0</v>
      </c>
      <c r="P32" s="262">
        <v>1</v>
      </c>
    </row>
    <row r="33" spans="1:16" x14ac:dyDescent="0.3">
      <c r="A33" s="262" t="s">
        <v>164</v>
      </c>
      <c r="B33" s="262" t="s">
        <v>214</v>
      </c>
      <c r="C33" s="262">
        <v>11</v>
      </c>
      <c r="D33" s="262">
        <v>3.813105828011714</v>
      </c>
      <c r="E33" s="262">
        <v>38.339904261664678</v>
      </c>
      <c r="F33" s="262">
        <v>0.82761072075251718</v>
      </c>
      <c r="G33" s="262">
        <v>67.902830746353686</v>
      </c>
      <c r="H33" s="262">
        <v>1.100813022270319</v>
      </c>
      <c r="I33" s="262">
        <v>-6.3380281690140841</v>
      </c>
      <c r="J33" s="262">
        <v>2.1052654524494829</v>
      </c>
      <c r="K33" s="262">
        <v>1</v>
      </c>
      <c r="L33" s="262">
        <v>1</v>
      </c>
      <c r="M33" s="262">
        <v>1</v>
      </c>
      <c r="N33" s="262">
        <v>0</v>
      </c>
      <c r="O33" s="262">
        <v>0</v>
      </c>
      <c r="P33" s="262">
        <v>1</v>
      </c>
    </row>
    <row r="34" spans="1:16" x14ac:dyDescent="0.3">
      <c r="A34" s="262" t="s">
        <v>164</v>
      </c>
      <c r="B34" s="262" t="s">
        <v>110</v>
      </c>
      <c r="C34" s="262">
        <v>11</v>
      </c>
      <c r="D34" s="262">
        <v>3.6684525074465602</v>
      </c>
      <c r="E34" s="262">
        <v>29.050305522094082</v>
      </c>
      <c r="F34" s="262">
        <v>0.1339940079307127</v>
      </c>
      <c r="G34" s="262">
        <v>-27.1301705919029</v>
      </c>
      <c r="H34" s="262">
        <v>1.085581457708509</v>
      </c>
      <c r="I34" s="262">
        <v>-1.903554482093736</v>
      </c>
      <c r="J34" s="262">
        <v>9.1203156378221308</v>
      </c>
      <c r="K34" s="262">
        <v>1</v>
      </c>
      <c r="L34" s="262">
        <v>1</v>
      </c>
      <c r="M34" s="262">
        <v>1</v>
      </c>
      <c r="N34" s="262">
        <v>0</v>
      </c>
      <c r="O34" s="262">
        <v>0</v>
      </c>
      <c r="P34" s="262">
        <v>1</v>
      </c>
    </row>
    <row r="35" spans="1:16" x14ac:dyDescent="0.3">
      <c r="A35" s="262" t="s">
        <v>164</v>
      </c>
      <c r="B35" s="262" t="s">
        <v>137</v>
      </c>
      <c r="C35" s="262">
        <v>11</v>
      </c>
      <c r="D35" s="262">
        <v>3.141360544650758</v>
      </c>
      <c r="E35" s="262">
        <v>13.636356247355041</v>
      </c>
      <c r="F35" s="262">
        <v>6.4808002942640004E-3</v>
      </c>
      <c r="G35" s="262">
        <v>-49.645405181199607</v>
      </c>
      <c r="H35" s="262">
        <v>1.060325919948448</v>
      </c>
      <c r="I35" s="262">
        <v>-3.045688381596555</v>
      </c>
      <c r="J35" s="262">
        <v>3.6649242761983172</v>
      </c>
      <c r="K35" s="262">
        <v>1</v>
      </c>
      <c r="L35" s="262">
        <v>1</v>
      </c>
      <c r="M35" s="262">
        <v>1</v>
      </c>
      <c r="N35" s="262">
        <v>0</v>
      </c>
      <c r="O35" s="262">
        <v>0</v>
      </c>
      <c r="P35" s="262">
        <v>1</v>
      </c>
    </row>
    <row r="36" spans="1:16" x14ac:dyDescent="0.3">
      <c r="A36" s="262" t="s">
        <v>164</v>
      </c>
      <c r="B36" s="262" t="s">
        <v>144</v>
      </c>
      <c r="C36" s="262">
        <v>11</v>
      </c>
      <c r="D36" s="262">
        <v>3.2627279635258351</v>
      </c>
      <c r="E36" s="262">
        <v>42.068965517241381</v>
      </c>
      <c r="F36" s="262">
        <v>2.4200131327999732</v>
      </c>
      <c r="G36" s="262">
        <v>53.06445235270872</v>
      </c>
      <c r="H36" s="262">
        <v>1.058626171087685</v>
      </c>
      <c r="I36" s="262">
        <v>-3.713188220230474</v>
      </c>
      <c r="J36" s="262">
        <v>3.3244680851063828</v>
      </c>
      <c r="K36" s="262">
        <v>1</v>
      </c>
      <c r="L36" s="262">
        <v>1</v>
      </c>
      <c r="M36" s="262">
        <v>1</v>
      </c>
      <c r="N36" s="262">
        <v>0</v>
      </c>
      <c r="O36" s="262">
        <v>0</v>
      </c>
      <c r="P36" s="262">
        <v>1</v>
      </c>
    </row>
    <row r="37" spans="1:16" x14ac:dyDescent="0.3">
      <c r="A37" s="262" t="s">
        <v>164</v>
      </c>
      <c r="B37" s="262" t="s">
        <v>111</v>
      </c>
      <c r="C37" s="262">
        <v>11</v>
      </c>
      <c r="D37" s="262">
        <v>3.7202391300409152</v>
      </c>
      <c r="E37" s="262">
        <v>36.363682339681532</v>
      </c>
      <c r="F37" s="262">
        <v>1.36371292443774E-2</v>
      </c>
      <c r="G37" s="262">
        <v>61.049537582666133</v>
      </c>
      <c r="H37" s="262">
        <v>1.0404125046231321</v>
      </c>
      <c r="I37" s="262">
        <v>-3.6789262456513518</v>
      </c>
      <c r="J37" s="262">
        <v>2.777775018303593</v>
      </c>
      <c r="K37" s="262">
        <v>1</v>
      </c>
      <c r="L37" s="262">
        <v>1</v>
      </c>
      <c r="M37" s="262">
        <v>1</v>
      </c>
      <c r="N37" s="262">
        <v>0</v>
      </c>
      <c r="O37" s="262">
        <v>0</v>
      </c>
      <c r="P37" s="262">
        <v>1</v>
      </c>
    </row>
    <row r="38" spans="1:16" x14ac:dyDescent="0.3">
      <c r="A38" s="262" t="s">
        <v>164</v>
      </c>
      <c r="B38" s="262" t="s">
        <v>216</v>
      </c>
      <c r="C38" s="262">
        <v>11</v>
      </c>
      <c r="D38" s="262">
        <v>2.449967509258407</v>
      </c>
      <c r="E38" s="262">
        <v>42.666753133138023</v>
      </c>
      <c r="F38" s="262">
        <v>5.7751949582682899E-2</v>
      </c>
      <c r="G38" s="262">
        <v>117.3394230612699</v>
      </c>
      <c r="H38" s="262">
        <v>1.040337694627987</v>
      </c>
      <c r="I38" s="262">
        <v>-1.988636645855314</v>
      </c>
      <c r="J38" s="262">
        <v>2.4154588481715531</v>
      </c>
      <c r="K38" s="262">
        <v>1</v>
      </c>
      <c r="L38" s="262">
        <v>1</v>
      </c>
      <c r="M38" s="262">
        <v>1</v>
      </c>
      <c r="N38" s="262">
        <v>0</v>
      </c>
      <c r="O38" s="262">
        <v>0</v>
      </c>
      <c r="P38" s="262">
        <v>1</v>
      </c>
    </row>
    <row r="39" spans="1:16" x14ac:dyDescent="0.3">
      <c r="A39" s="262" t="s">
        <v>164</v>
      </c>
      <c r="B39" s="262" t="s">
        <v>217</v>
      </c>
      <c r="C39" s="262">
        <v>11</v>
      </c>
      <c r="D39" s="262">
        <v>3.144227846036348</v>
      </c>
      <c r="E39" s="262">
        <v>17.647034074207049</v>
      </c>
      <c r="F39" s="262">
        <v>1.2355823472844001E-3</v>
      </c>
      <c r="G39" s="262">
        <v>-60.317395441704669</v>
      </c>
      <c r="H39" s="262">
        <v>1.035669799057126</v>
      </c>
      <c r="I39" s="262">
        <v>-2.3364573964402768</v>
      </c>
      <c r="J39" s="262">
        <v>2.870822184792658</v>
      </c>
      <c r="K39" s="262">
        <v>1</v>
      </c>
      <c r="L39" s="262">
        <v>1</v>
      </c>
      <c r="M39" s="262">
        <v>1</v>
      </c>
      <c r="N39" s="262">
        <v>0</v>
      </c>
      <c r="O39" s="262">
        <v>0</v>
      </c>
      <c r="P39" s="262">
        <v>1</v>
      </c>
    </row>
    <row r="40" spans="1:16" x14ac:dyDescent="0.3">
      <c r="A40" s="262" t="s">
        <v>164</v>
      </c>
      <c r="B40" s="262" t="s">
        <v>218</v>
      </c>
      <c r="C40" s="262">
        <v>11</v>
      </c>
      <c r="D40" s="262">
        <v>2.2235220534398219</v>
      </c>
      <c r="E40" s="262">
        <v>14.59703982691042</v>
      </c>
      <c r="F40" s="262">
        <v>1.1441833544274299E-2</v>
      </c>
      <c r="G40" s="262">
        <v>-14.79278420125881</v>
      </c>
      <c r="H40" s="262">
        <v>1.0312845210474191</v>
      </c>
      <c r="I40" s="262">
        <v>-2.6241774223908432</v>
      </c>
      <c r="J40" s="262">
        <v>2.887384284384019</v>
      </c>
      <c r="K40" s="262">
        <v>1</v>
      </c>
      <c r="L40" s="262">
        <v>1</v>
      </c>
      <c r="M40" s="262">
        <v>1</v>
      </c>
      <c r="N40" s="262">
        <v>0</v>
      </c>
      <c r="O40" s="262">
        <v>0</v>
      </c>
      <c r="P40" s="262">
        <v>1</v>
      </c>
    </row>
    <row r="41" spans="1:16" x14ac:dyDescent="0.3">
      <c r="A41" s="262" t="s">
        <v>164</v>
      </c>
      <c r="B41" s="262" t="s">
        <v>99</v>
      </c>
      <c r="C41" s="262">
        <v>11</v>
      </c>
      <c r="D41" s="262">
        <v>3.548550782423161</v>
      </c>
      <c r="E41" s="262">
        <v>49.52384412423195</v>
      </c>
      <c r="F41" s="262">
        <v>0.30609305429869987</v>
      </c>
      <c r="G41" s="262">
        <v>60.524375166490863</v>
      </c>
      <c r="H41" s="262">
        <v>1.024641401716043</v>
      </c>
      <c r="I41" s="262">
        <v>-2.2766057226973411</v>
      </c>
      <c r="J41" s="262">
        <v>9.3185810970309433</v>
      </c>
      <c r="K41" s="262">
        <v>1</v>
      </c>
      <c r="L41" s="262">
        <v>1</v>
      </c>
      <c r="M41" s="262">
        <v>1</v>
      </c>
      <c r="N41" s="262">
        <v>0</v>
      </c>
      <c r="O41" s="262">
        <v>0</v>
      </c>
      <c r="P41" s="262">
        <v>1</v>
      </c>
    </row>
    <row r="42" spans="1:16" x14ac:dyDescent="0.3">
      <c r="A42" s="262" t="s">
        <v>164</v>
      </c>
      <c r="B42" s="262" t="s">
        <v>219</v>
      </c>
      <c r="C42" s="262">
        <v>11</v>
      </c>
      <c r="D42" s="262">
        <v>3.376622864830801</v>
      </c>
      <c r="E42" s="262">
        <v>40.123494945820113</v>
      </c>
      <c r="F42" s="262">
        <v>3.8860244852061798E-2</v>
      </c>
      <c r="G42" s="262">
        <v>-0.38699069217835852</v>
      </c>
      <c r="H42" s="262">
        <v>1.0126576934911331</v>
      </c>
      <c r="I42" s="262">
        <v>-0.81966745376067018</v>
      </c>
      <c r="J42" s="262">
        <v>1.157019712683947</v>
      </c>
      <c r="K42" s="262">
        <v>1</v>
      </c>
      <c r="L42" s="262">
        <v>1</v>
      </c>
      <c r="M42" s="262">
        <v>1</v>
      </c>
      <c r="N42" s="262">
        <v>0</v>
      </c>
      <c r="O42" s="262">
        <v>0</v>
      </c>
      <c r="P42" s="262">
        <v>1</v>
      </c>
    </row>
    <row r="43" spans="1:16" x14ac:dyDescent="0.3">
      <c r="A43" s="262" t="s">
        <v>223</v>
      </c>
      <c r="B43" s="262" t="s">
        <v>86</v>
      </c>
      <c r="C43" s="262">
        <v>13</v>
      </c>
      <c r="D43" s="262">
        <v>3.1072126830618378</v>
      </c>
      <c r="E43" s="262">
        <v>27.692350579430421</v>
      </c>
      <c r="F43" s="262">
        <v>1.6123307859980202E-2</v>
      </c>
      <c r="G43" s="262">
        <v>89.391220352319209</v>
      </c>
      <c r="H43" s="262">
        <v>1.4794042268290839</v>
      </c>
      <c r="I43" s="262">
        <v>-2.4219195087914609</v>
      </c>
      <c r="J43" s="262">
        <v>0.71848238838911838</v>
      </c>
      <c r="K43" s="262">
        <v>1</v>
      </c>
      <c r="L43" s="262">
        <v>1</v>
      </c>
      <c r="M43" s="262">
        <v>1</v>
      </c>
      <c r="N43" s="262">
        <v>0</v>
      </c>
      <c r="O43" s="262">
        <v>1</v>
      </c>
      <c r="P43" s="262">
        <v>1</v>
      </c>
    </row>
    <row r="44" spans="1:16" x14ac:dyDescent="0.3">
      <c r="A44" s="262" t="s">
        <v>223</v>
      </c>
      <c r="B44" s="262" t="s">
        <v>226</v>
      </c>
      <c r="C44" s="262">
        <v>13</v>
      </c>
      <c r="D44" s="262">
        <v>3.8076705042026391</v>
      </c>
      <c r="E44" s="262">
        <v>38.636363636363633</v>
      </c>
      <c r="F44" s="262">
        <v>0.49233575960243842</v>
      </c>
      <c r="G44" s="262">
        <v>23.204502794917371</v>
      </c>
      <c r="H44" s="262">
        <v>1.0200796324655439</v>
      </c>
      <c r="I44" s="262">
        <v>-0.84877010162871092</v>
      </c>
      <c r="J44" s="262">
        <v>3.5019455252918288</v>
      </c>
      <c r="K44" s="262">
        <v>1</v>
      </c>
      <c r="L44" s="262">
        <v>1</v>
      </c>
      <c r="M44" s="262">
        <v>1</v>
      </c>
      <c r="N44" s="262">
        <v>1</v>
      </c>
      <c r="O44" s="262">
        <v>0</v>
      </c>
      <c r="P44" s="262">
        <v>1</v>
      </c>
    </row>
    <row r="45" spans="1:16" x14ac:dyDescent="0.3">
      <c r="A45" s="262" t="s">
        <v>223</v>
      </c>
      <c r="B45" s="262" t="s">
        <v>227</v>
      </c>
      <c r="C45" s="262">
        <v>12</v>
      </c>
      <c r="D45" s="262">
        <v>2.9680368007232669</v>
      </c>
      <c r="E45" s="262">
        <v>42.20187993646028</v>
      </c>
      <c r="F45" s="262">
        <v>-0.42824666214512352</v>
      </c>
      <c r="G45" s="262">
        <v>38.452128770507649</v>
      </c>
      <c r="H45" s="262">
        <v>1.1351806447575761</v>
      </c>
      <c r="I45" s="262">
        <v>-2.013417045415864</v>
      </c>
      <c r="J45" s="262">
        <v>-1.445972771793784</v>
      </c>
      <c r="K45" s="262">
        <v>1</v>
      </c>
      <c r="L45" s="262">
        <v>1</v>
      </c>
      <c r="M45" s="262">
        <v>0</v>
      </c>
      <c r="N45" s="262">
        <v>1</v>
      </c>
      <c r="O45" s="262">
        <v>1</v>
      </c>
      <c r="P45" s="262">
        <v>1</v>
      </c>
    </row>
    <row r="46" spans="1:16" x14ac:dyDescent="0.3">
      <c r="A46" s="262" t="s">
        <v>228</v>
      </c>
      <c r="B46" s="262" t="s">
        <v>219</v>
      </c>
      <c r="C46" s="262">
        <v>13</v>
      </c>
      <c r="D46" s="262">
        <v>1.952311498862308</v>
      </c>
      <c r="E46" s="262">
        <v>36.999988555908203</v>
      </c>
      <c r="F46" s="262">
        <v>2.2350022326285399E-2</v>
      </c>
      <c r="G46" s="262">
        <v>68.82813450466125</v>
      </c>
      <c r="H46" s="262">
        <v>1.0095488645133941</v>
      </c>
      <c r="I46" s="262">
        <v>-0.29069739235228059</v>
      </c>
      <c r="J46" s="262">
        <v>1.1661796231638031</v>
      </c>
      <c r="K46" s="262">
        <v>1</v>
      </c>
      <c r="L46" s="262">
        <v>1</v>
      </c>
      <c r="M46" s="262">
        <v>1</v>
      </c>
      <c r="N46" s="262">
        <v>1</v>
      </c>
      <c r="O46" s="262">
        <v>0</v>
      </c>
      <c r="P46" s="262">
        <v>1</v>
      </c>
    </row>
    <row r="47" spans="1:16" x14ac:dyDescent="0.3">
      <c r="A47" s="262" t="s">
        <v>228</v>
      </c>
      <c r="B47" s="262" t="s">
        <v>234</v>
      </c>
      <c r="C47" s="262">
        <v>11</v>
      </c>
      <c r="D47" s="262">
        <v>2.604995815423746</v>
      </c>
      <c r="E47" s="262">
        <v>40.145905119905329</v>
      </c>
      <c r="F47" s="262">
        <v>4.3920474167926001E-3</v>
      </c>
      <c r="G47" s="262">
        <v>6.6780071309131186</v>
      </c>
      <c r="H47" s="262">
        <v>1.025948942574711</v>
      </c>
      <c r="I47" s="262">
        <v>-1.3186904857471811</v>
      </c>
      <c r="J47" s="262">
        <v>-0.33407276726564777</v>
      </c>
      <c r="K47" s="262">
        <v>1</v>
      </c>
      <c r="L47" s="262">
        <v>1</v>
      </c>
      <c r="M47" s="262">
        <v>1</v>
      </c>
      <c r="N47" s="262">
        <v>0</v>
      </c>
      <c r="O47" s="262">
        <v>0</v>
      </c>
      <c r="P47" s="262">
        <v>1</v>
      </c>
    </row>
    <row r="48" spans="1:16" x14ac:dyDescent="0.3">
      <c r="A48" s="262" t="s">
        <v>235</v>
      </c>
      <c r="B48" s="262" t="s">
        <v>238</v>
      </c>
      <c r="C48" s="262">
        <v>13</v>
      </c>
      <c r="D48" s="262">
        <v>3.952594063876314</v>
      </c>
      <c r="E48" s="262">
        <v>24.683506865851811</v>
      </c>
      <c r="F48" s="262">
        <v>1.7831456393675001E-2</v>
      </c>
      <c r="G48" s="262">
        <v>-34.749714182927697</v>
      </c>
      <c r="H48" s="262">
        <v>1.393585170300141</v>
      </c>
      <c r="I48" s="262">
        <v>-0.35746169216261209</v>
      </c>
      <c r="J48" s="262">
        <v>8.9688154475059095E-2</v>
      </c>
      <c r="K48" s="262">
        <v>1</v>
      </c>
      <c r="L48" s="262">
        <v>1</v>
      </c>
      <c r="M48" s="262">
        <v>1</v>
      </c>
      <c r="N48" s="262">
        <v>1</v>
      </c>
      <c r="O48" s="262">
        <v>0</v>
      </c>
      <c r="P48" s="262">
        <v>1</v>
      </c>
    </row>
    <row r="49" spans="1:16" x14ac:dyDescent="0.3">
      <c r="A49" s="262" t="s">
        <v>235</v>
      </c>
      <c r="B49" s="262" t="s">
        <v>178</v>
      </c>
      <c r="C49" s="262">
        <v>13</v>
      </c>
      <c r="D49" s="262">
        <v>3.8865530750153678</v>
      </c>
      <c r="E49" s="262">
        <v>32.432433303208818</v>
      </c>
      <c r="F49" s="262">
        <v>4.1620307651467998E-3</v>
      </c>
      <c r="G49" s="262">
        <v>-2.3569384885274158</v>
      </c>
      <c r="H49" s="262">
        <v>1.1529438510059571</v>
      </c>
      <c r="I49" s="262">
        <v>-0.48780442418829811</v>
      </c>
      <c r="J49" s="262">
        <v>-0.98039124022074764</v>
      </c>
      <c r="K49" s="262">
        <v>1</v>
      </c>
      <c r="L49" s="262">
        <v>1</v>
      </c>
      <c r="M49" s="262">
        <v>1</v>
      </c>
      <c r="N49" s="262">
        <v>1</v>
      </c>
      <c r="O49" s="262">
        <v>0</v>
      </c>
      <c r="P49" s="262">
        <v>1</v>
      </c>
    </row>
    <row r="50" spans="1:16" x14ac:dyDescent="0.3">
      <c r="A50" s="262" t="s">
        <v>235</v>
      </c>
      <c r="B50" s="262" t="s">
        <v>239</v>
      </c>
      <c r="C50" s="262">
        <v>13</v>
      </c>
      <c r="D50" s="262">
        <v>3.3848872957083298</v>
      </c>
      <c r="E50" s="262">
        <v>27.52808115876805</v>
      </c>
      <c r="F50" s="262">
        <v>2.6352956665706001E-3</v>
      </c>
      <c r="G50" s="262">
        <v>-35.661492376221616</v>
      </c>
      <c r="H50" s="262">
        <v>1.033373208023401</v>
      </c>
      <c r="I50" s="262">
        <v>-1.3120931801472</v>
      </c>
      <c r="J50" s="262">
        <v>-1.139600081691762</v>
      </c>
      <c r="K50" s="262">
        <v>1</v>
      </c>
      <c r="L50" s="262">
        <v>1</v>
      </c>
      <c r="M50" s="262">
        <v>1</v>
      </c>
      <c r="N50" s="262">
        <v>1</v>
      </c>
      <c r="O50" s="262">
        <v>0</v>
      </c>
      <c r="P50" s="262">
        <v>1</v>
      </c>
    </row>
    <row r="51" spans="1:16" x14ac:dyDescent="0.3">
      <c r="A51" s="262" t="s">
        <v>235</v>
      </c>
      <c r="B51" s="262" t="s">
        <v>241</v>
      </c>
      <c r="C51" s="262">
        <v>11</v>
      </c>
      <c r="D51" s="262">
        <v>3.4193121693121689</v>
      </c>
      <c r="E51" s="262">
        <v>40</v>
      </c>
      <c r="F51" s="262">
        <v>0.92726240704763763</v>
      </c>
      <c r="G51" s="262">
        <v>35.735735735735737</v>
      </c>
      <c r="H51" s="262">
        <v>1.472055888223553</v>
      </c>
      <c r="I51" s="262">
        <v>-2.7027027027027022</v>
      </c>
      <c r="J51" s="262">
        <v>-1.8518518518518521</v>
      </c>
      <c r="K51" s="262">
        <v>1</v>
      </c>
      <c r="L51" s="262">
        <v>1</v>
      </c>
      <c r="M51" s="262">
        <v>1</v>
      </c>
      <c r="N51" s="262">
        <v>0</v>
      </c>
      <c r="O51" s="262">
        <v>0</v>
      </c>
      <c r="P51" s="262">
        <v>1</v>
      </c>
    </row>
    <row r="52" spans="1:16" x14ac:dyDescent="0.3">
      <c r="A52" s="262" t="s">
        <v>235</v>
      </c>
      <c r="B52" s="262" t="s">
        <v>98</v>
      </c>
      <c r="C52" s="262">
        <v>11</v>
      </c>
      <c r="D52" s="262">
        <v>3.7815118520860902</v>
      </c>
      <c r="E52" s="262">
        <v>29.62960346572336</v>
      </c>
      <c r="F52" s="262">
        <v>1.14674028980474E-2</v>
      </c>
      <c r="G52" s="262">
        <v>8.9600006978352127</v>
      </c>
      <c r="H52" s="262">
        <v>1.184984641066678</v>
      </c>
      <c r="I52" s="262">
        <v>-4.3750032130628336</v>
      </c>
      <c r="J52" s="262">
        <v>0.65359416014716498</v>
      </c>
      <c r="K52" s="262">
        <v>1</v>
      </c>
      <c r="L52" s="262">
        <v>1</v>
      </c>
      <c r="M52" s="262">
        <v>1</v>
      </c>
      <c r="N52" s="262">
        <v>0</v>
      </c>
      <c r="O52" s="262">
        <v>0</v>
      </c>
      <c r="P52" s="262">
        <v>1</v>
      </c>
    </row>
    <row r="53" spans="1:16" x14ac:dyDescent="0.3">
      <c r="A53" s="262" t="s">
        <v>235</v>
      </c>
      <c r="B53" s="262" t="s">
        <v>207</v>
      </c>
      <c r="C53" s="262">
        <v>11</v>
      </c>
      <c r="D53" s="262">
        <v>3.6333612912419349</v>
      </c>
      <c r="E53" s="262">
        <v>37.037048483746027</v>
      </c>
      <c r="F53" s="262">
        <v>4.5796302022154999E-3</v>
      </c>
      <c r="G53" s="262">
        <v>-18.2093087626045</v>
      </c>
      <c r="H53" s="262">
        <v>1.0920302400622379</v>
      </c>
      <c r="I53" s="262">
        <v>-2.2598848748059992</v>
      </c>
      <c r="J53" s="262">
        <v>0</v>
      </c>
      <c r="K53" s="262">
        <v>1</v>
      </c>
      <c r="L53" s="262">
        <v>1</v>
      </c>
      <c r="M53" s="262">
        <v>1</v>
      </c>
      <c r="N53" s="262">
        <v>0</v>
      </c>
      <c r="O53" s="262">
        <v>0</v>
      </c>
      <c r="P53" s="262">
        <v>1</v>
      </c>
    </row>
    <row r="54" spans="1:16" x14ac:dyDescent="0.3">
      <c r="A54" s="262" t="s">
        <v>242</v>
      </c>
      <c r="B54" s="262" t="s">
        <v>256</v>
      </c>
      <c r="C54" s="262">
        <v>13</v>
      </c>
      <c r="D54" s="262">
        <v>2.88619426550461</v>
      </c>
      <c r="E54" s="262">
        <v>46.226415094339622</v>
      </c>
      <c r="F54" s="262">
        <v>57.928148864006182</v>
      </c>
      <c r="G54" s="262">
        <v>49.577167019027087</v>
      </c>
      <c r="H54" s="262">
        <v>1.127551719413618</v>
      </c>
      <c r="I54" s="262">
        <v>-1.4379084967320259</v>
      </c>
      <c r="J54" s="262">
        <v>4.0671971706454464</v>
      </c>
      <c r="K54" s="262">
        <v>1</v>
      </c>
      <c r="L54" s="262">
        <v>1</v>
      </c>
      <c r="M54" s="262">
        <v>1</v>
      </c>
      <c r="N54" s="262">
        <v>1</v>
      </c>
      <c r="O54" s="262">
        <v>0</v>
      </c>
      <c r="P54" s="262">
        <v>1</v>
      </c>
    </row>
    <row r="55" spans="1:16" x14ac:dyDescent="0.3">
      <c r="A55" s="262" t="s">
        <v>259</v>
      </c>
      <c r="B55" s="262" t="s">
        <v>152</v>
      </c>
      <c r="C55" s="262">
        <v>13</v>
      </c>
      <c r="D55" s="262">
        <v>3.8715644964880629</v>
      </c>
      <c r="E55" s="262">
        <v>39.236117549883787</v>
      </c>
      <c r="F55" s="262">
        <v>0.1560203661823425</v>
      </c>
      <c r="G55" s="262">
        <v>-11.86369759425687</v>
      </c>
      <c r="H55" s="262">
        <v>1.1043688883286209</v>
      </c>
      <c r="I55" s="262">
        <v>-0.61658681746638755</v>
      </c>
      <c r="J55" s="262">
        <v>0.45121434742687161</v>
      </c>
      <c r="K55" s="262">
        <v>1</v>
      </c>
      <c r="L55" s="262">
        <v>1</v>
      </c>
      <c r="M55" s="262">
        <v>1</v>
      </c>
      <c r="N55" s="262">
        <v>1</v>
      </c>
      <c r="O55" s="262">
        <v>0</v>
      </c>
      <c r="P55" s="262">
        <v>1</v>
      </c>
    </row>
    <row r="56" spans="1:16" x14ac:dyDescent="0.3">
      <c r="A56" s="262" t="s">
        <v>259</v>
      </c>
      <c r="B56" s="262" t="s">
        <v>241</v>
      </c>
      <c r="C56" s="262">
        <v>11</v>
      </c>
      <c r="D56" s="262">
        <v>3.6522911051212938</v>
      </c>
      <c r="E56" s="262">
        <v>20</v>
      </c>
      <c r="F56" s="262">
        <v>0.36143480530829608</v>
      </c>
      <c r="G56" s="262">
        <v>-87.34082397003786</v>
      </c>
      <c r="H56" s="262">
        <v>2.4553157685687812</v>
      </c>
      <c r="I56" s="262">
        <v>-1.8518518518518521</v>
      </c>
      <c r="J56" s="262">
        <v>-0.84905660377358494</v>
      </c>
      <c r="K56" s="262">
        <v>1</v>
      </c>
      <c r="L56" s="262">
        <v>1</v>
      </c>
      <c r="M56" s="262">
        <v>1</v>
      </c>
      <c r="N56" s="262">
        <v>0</v>
      </c>
      <c r="O56" s="262">
        <v>0</v>
      </c>
      <c r="P56" s="262">
        <v>1</v>
      </c>
    </row>
    <row r="57" spans="1:16" x14ac:dyDescent="0.3">
      <c r="A57" s="262" t="s">
        <v>259</v>
      </c>
      <c r="B57" s="262" t="s">
        <v>122</v>
      </c>
      <c r="C57" s="262">
        <v>11</v>
      </c>
      <c r="D57" s="262">
        <v>3.7370222603632448</v>
      </c>
      <c r="E57" s="262">
        <v>20.081947222086729</v>
      </c>
      <c r="F57" s="262">
        <v>0.17724706151999789</v>
      </c>
      <c r="G57" s="262">
        <v>-49.117661054995892</v>
      </c>
      <c r="H57" s="262">
        <v>1.6072296687269949</v>
      </c>
      <c r="I57" s="262">
        <v>-1.8342370952572431</v>
      </c>
      <c r="J57" s="262">
        <v>1.730103806228374</v>
      </c>
      <c r="K57" s="262">
        <v>1</v>
      </c>
      <c r="L57" s="262">
        <v>1</v>
      </c>
      <c r="M57" s="262">
        <v>1</v>
      </c>
      <c r="N57" s="262">
        <v>0</v>
      </c>
      <c r="O57" s="262">
        <v>0</v>
      </c>
      <c r="P57" s="262">
        <v>1</v>
      </c>
    </row>
    <row r="58" spans="1:16" x14ac:dyDescent="0.3">
      <c r="A58" s="262" t="s">
        <v>259</v>
      </c>
      <c r="B58" s="262" t="s">
        <v>141</v>
      </c>
      <c r="C58" s="262">
        <v>11</v>
      </c>
      <c r="D58" s="262">
        <v>3.3789563729683501</v>
      </c>
      <c r="E58" s="262">
        <v>48.73096446700508</v>
      </c>
      <c r="F58" s="262">
        <v>1.8244338834526821</v>
      </c>
      <c r="G58" s="262">
        <v>53.397839783978561</v>
      </c>
      <c r="H58" s="262">
        <v>1.178173943697437</v>
      </c>
      <c r="I58" s="262">
        <v>-2.9069767441860459</v>
      </c>
      <c r="J58" s="262">
        <v>2.9940119760479038</v>
      </c>
      <c r="K58" s="262">
        <v>1</v>
      </c>
      <c r="L58" s="262">
        <v>1</v>
      </c>
      <c r="M58" s="262">
        <v>1</v>
      </c>
      <c r="N58" s="262">
        <v>0</v>
      </c>
      <c r="O58" s="262">
        <v>0</v>
      </c>
      <c r="P58" s="262">
        <v>1</v>
      </c>
    </row>
    <row r="59" spans="1:16" x14ac:dyDescent="0.3">
      <c r="A59" s="262" t="s">
        <v>259</v>
      </c>
      <c r="B59" s="262" t="s">
        <v>210</v>
      </c>
      <c r="C59" s="262">
        <v>11</v>
      </c>
      <c r="D59" s="262">
        <v>3.7450418753361339</v>
      </c>
      <c r="E59" s="262">
        <v>30.769254281904828</v>
      </c>
      <c r="F59" s="262">
        <v>7.6172972109289996E-4</v>
      </c>
      <c r="G59" s="262">
        <v>5.8152422090815703</v>
      </c>
      <c r="H59" s="262">
        <v>1.059937337303722</v>
      </c>
      <c r="I59" s="262">
        <v>-1.369861671503624</v>
      </c>
      <c r="J59" s="262">
        <v>1.388887509151796</v>
      </c>
      <c r="K59" s="262">
        <v>1</v>
      </c>
      <c r="L59" s="262">
        <v>1</v>
      </c>
      <c r="M59" s="262">
        <v>1</v>
      </c>
      <c r="N59" s="262">
        <v>0</v>
      </c>
      <c r="O59" s="262">
        <v>0</v>
      </c>
      <c r="P59" s="262">
        <v>1</v>
      </c>
    </row>
    <row r="60" spans="1:16" x14ac:dyDescent="0.3">
      <c r="A60" s="262" t="s">
        <v>265</v>
      </c>
      <c r="B60" s="262" t="s">
        <v>267</v>
      </c>
      <c r="C60" s="262">
        <v>12</v>
      </c>
      <c r="D60" s="262">
        <v>3.9323093430987561</v>
      </c>
      <c r="E60" s="262">
        <v>42.857106364499472</v>
      </c>
      <c r="F60" s="262">
        <v>-6.6751478254934004E-3</v>
      </c>
      <c r="G60" s="262">
        <v>20.588252481165821</v>
      </c>
      <c r="H60" s="262">
        <v>1.1129438666589759</v>
      </c>
      <c r="I60" s="262">
        <v>-0.34723015571050547</v>
      </c>
      <c r="J60" s="262">
        <v>0.34844004461999728</v>
      </c>
      <c r="K60" s="262">
        <v>1</v>
      </c>
      <c r="L60" s="262">
        <v>1</v>
      </c>
      <c r="M60" s="262">
        <v>0</v>
      </c>
      <c r="N60" s="262">
        <v>1</v>
      </c>
      <c r="O60" s="262">
        <v>1</v>
      </c>
      <c r="P60" s="262">
        <v>1</v>
      </c>
    </row>
    <row r="61" spans="1:16" x14ac:dyDescent="0.3">
      <c r="A61" s="262" t="s">
        <v>269</v>
      </c>
      <c r="B61" s="262" t="s">
        <v>219</v>
      </c>
      <c r="C61" s="262">
        <v>11</v>
      </c>
      <c r="D61" s="262">
        <v>3.5714293697050521</v>
      </c>
      <c r="E61" s="262">
        <v>22.11057154783202</v>
      </c>
      <c r="F61" s="262">
        <v>7.6948809543940001E-4</v>
      </c>
      <c r="G61" s="262">
        <v>-33.455978600305933</v>
      </c>
      <c r="H61" s="262">
        <v>1.1277093632379851</v>
      </c>
      <c r="I61" s="262">
        <v>-1.15829822964905</v>
      </c>
      <c r="J61" s="262">
        <v>0.4687458206900087</v>
      </c>
      <c r="K61" s="262">
        <v>1</v>
      </c>
      <c r="L61" s="262">
        <v>1</v>
      </c>
      <c r="M61" s="262">
        <v>1</v>
      </c>
      <c r="N61" s="262">
        <v>0</v>
      </c>
      <c r="O61" s="262">
        <v>0</v>
      </c>
      <c r="P61" s="262">
        <v>1</v>
      </c>
    </row>
    <row r="62" spans="1:16" x14ac:dyDescent="0.3">
      <c r="A62" s="262" t="s">
        <v>271</v>
      </c>
      <c r="B62" s="262" t="s">
        <v>234</v>
      </c>
      <c r="C62" s="262">
        <v>11</v>
      </c>
      <c r="D62" s="262">
        <v>2.857144051568616</v>
      </c>
      <c r="E62" s="262">
        <v>41.176459588536467</v>
      </c>
      <c r="F62" s="262">
        <v>9.6325381987406894E-2</v>
      </c>
      <c r="G62" s="262">
        <v>68.230012686094298</v>
      </c>
      <c r="H62" s="262">
        <v>1.015383029462654</v>
      </c>
      <c r="I62" s="262">
        <v>-3.0801907915881772</v>
      </c>
      <c r="J62" s="262">
        <v>1.3150672390036391</v>
      </c>
      <c r="K62" s="262">
        <v>1</v>
      </c>
      <c r="L62" s="262">
        <v>1</v>
      </c>
      <c r="M62" s="262">
        <v>1</v>
      </c>
      <c r="N62" s="262">
        <v>0</v>
      </c>
      <c r="O62" s="262">
        <v>0</v>
      </c>
      <c r="P62" s="262">
        <v>1</v>
      </c>
    </row>
    <row r="63" spans="1:16" x14ac:dyDescent="0.3">
      <c r="A63" s="262" t="s">
        <v>291</v>
      </c>
      <c r="B63" s="262" t="s">
        <v>293</v>
      </c>
      <c r="C63" s="262">
        <v>13</v>
      </c>
      <c r="D63" s="262">
        <v>3.8878363096813091</v>
      </c>
      <c r="E63" s="262">
        <v>46.052667903096683</v>
      </c>
      <c r="F63" s="262">
        <v>9.9472827478134004E-2</v>
      </c>
      <c r="G63" s="262">
        <v>-20.5247881780741</v>
      </c>
      <c r="H63" s="262">
        <v>1.016950674499896</v>
      </c>
      <c r="I63" s="262">
        <v>-0.84166147020357263</v>
      </c>
      <c r="J63" s="262">
        <v>-2.0689723559923991</v>
      </c>
      <c r="K63" s="262">
        <v>1</v>
      </c>
      <c r="L63" s="262">
        <v>1</v>
      </c>
      <c r="M63" s="262">
        <v>1</v>
      </c>
      <c r="N63" s="262">
        <v>1</v>
      </c>
      <c r="O63" s="262">
        <v>0</v>
      </c>
      <c r="P63" s="262">
        <v>1</v>
      </c>
    </row>
    <row r="64" spans="1:16" x14ac:dyDescent="0.3">
      <c r="A64" s="262" t="s">
        <v>291</v>
      </c>
      <c r="B64" s="262" t="s">
        <v>131</v>
      </c>
      <c r="C64" s="262">
        <v>11</v>
      </c>
      <c r="D64" s="262">
        <v>2.7488390011489932</v>
      </c>
      <c r="E64" s="262">
        <v>38.709724557271997</v>
      </c>
      <c r="F64" s="262">
        <v>2.9847704398622499E-2</v>
      </c>
      <c r="G64" s="262">
        <v>1.035810836342721</v>
      </c>
      <c r="H64" s="262">
        <v>1.2300028215550891</v>
      </c>
      <c r="I64" s="262">
        <v>-1.5636056725390051</v>
      </c>
      <c r="J64" s="262">
        <v>0.79422132597496164</v>
      </c>
      <c r="K64" s="262">
        <v>1</v>
      </c>
      <c r="L64" s="262">
        <v>1</v>
      </c>
      <c r="M64" s="262">
        <v>1</v>
      </c>
      <c r="N64" s="262">
        <v>0</v>
      </c>
      <c r="O64" s="262">
        <v>0</v>
      </c>
      <c r="P64" s="262">
        <v>1</v>
      </c>
    </row>
    <row r="65" spans="1:16" x14ac:dyDescent="0.3">
      <c r="A65" s="262" t="s">
        <v>295</v>
      </c>
      <c r="B65" s="262" t="s">
        <v>297</v>
      </c>
      <c r="C65" s="262">
        <v>11</v>
      </c>
      <c r="D65" s="262">
        <v>3.5568315821586509</v>
      </c>
      <c r="E65" s="262">
        <v>41.197183571550418</v>
      </c>
      <c r="F65" s="262">
        <v>0.12146909132214841</v>
      </c>
      <c r="G65" s="262">
        <v>280.27516070766058</v>
      </c>
      <c r="H65" s="262">
        <v>4.2475111577886553</v>
      </c>
      <c r="I65" s="262">
        <v>-3.357467342304234</v>
      </c>
      <c r="J65" s="262">
        <v>3.0653937323589751</v>
      </c>
      <c r="K65" s="262">
        <v>1</v>
      </c>
      <c r="L65" s="262">
        <v>1</v>
      </c>
      <c r="M65" s="262">
        <v>1</v>
      </c>
      <c r="N65" s="262">
        <v>0</v>
      </c>
      <c r="O65" s="262">
        <v>0</v>
      </c>
      <c r="P65" s="262">
        <v>1</v>
      </c>
    </row>
  </sheetData>
  <autoFilter ref="A1:P65" xr:uid="{00000000-0009-0000-0000-000008000000}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N25"/>
  <sheetViews>
    <sheetView workbookViewId="0">
      <pane ySplit="9" topLeftCell="A10" activePane="bottomLeft" state="frozen"/>
      <selection pane="bottomLeft" activeCell="F7" sqref="F7"/>
    </sheetView>
  </sheetViews>
  <sheetFormatPr defaultRowHeight="14.4" x14ac:dyDescent="0.3"/>
  <cols>
    <col min="1" max="1" width="12" customWidth="1"/>
    <col min="2" max="2" width="16" customWidth="1"/>
    <col min="3" max="3" width="12" customWidth="1"/>
    <col min="4" max="4" width="14" customWidth="1"/>
    <col min="5" max="9" width="12" customWidth="1"/>
    <col min="10" max="10" width="16" customWidth="1"/>
    <col min="11" max="14" width="18" customWidth="1"/>
  </cols>
  <sheetData>
    <row r="1" spans="1:14" x14ac:dyDescent="0.3">
      <c r="A1" s="300" t="s">
        <v>358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</row>
    <row r="2" spans="1:14" x14ac:dyDescent="0.3">
      <c r="A2" s="301" t="s">
        <v>359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</row>
    <row r="3" spans="1:14" x14ac:dyDescent="0.3">
      <c r="A3" s="299" t="s">
        <v>360</v>
      </c>
      <c r="B3" s="291"/>
      <c r="C3" s="291"/>
      <c r="D3" s="291"/>
      <c r="E3" s="296" t="s">
        <v>361</v>
      </c>
      <c r="F3" s="291"/>
      <c r="G3" s="291"/>
      <c r="H3" s="291"/>
      <c r="J3" s="298" t="s">
        <v>362</v>
      </c>
      <c r="K3" s="291"/>
      <c r="L3" s="291"/>
      <c r="M3" s="291"/>
      <c r="N3" s="291"/>
    </row>
    <row r="4" spans="1:14" ht="17.399999999999999" x14ac:dyDescent="0.3">
      <c r="A4" s="261" t="s">
        <v>363</v>
      </c>
      <c r="B4" s="383">
        <f ca="1">TODAY()</f>
        <v>46143</v>
      </c>
      <c r="E4" s="261" t="s">
        <v>5</v>
      </c>
      <c r="F4" s="281">
        <f>COUNTIF('🎯 SISTEM_V3'!P:P,"PREMIUM+")</f>
        <v>0</v>
      </c>
      <c r="J4" s="293" t="str">
        <f>IF(F7=0,"Bugün güçlü sinyal yok","Bugün işlem adayı var")</f>
        <v>Bugün işlem adayı var</v>
      </c>
      <c r="K4" s="294"/>
      <c r="L4" s="294"/>
      <c r="M4" s="294"/>
      <c r="N4" s="295"/>
    </row>
    <row r="5" spans="1:14" ht="17.399999999999999" x14ac:dyDescent="0.3">
      <c r="A5" s="261" t="s">
        <v>364</v>
      </c>
      <c r="B5" s="282" t="str">
        <f ca="1">TEXT(TODAY(),"dddd")</f>
        <v>00</v>
      </c>
      <c r="E5" s="261" t="s">
        <v>15</v>
      </c>
      <c r="F5" s="281">
        <f>COUNTIF('🎯 SISTEM_V3'!P:P,"PREMIUM")</f>
        <v>0</v>
      </c>
      <c r="J5" s="293" t="str">
        <f>IF(F4&gt;0,"En kuvvetli odak PREMIUM+","PREMIUM+ yoksa PREMIUM adaylara bak")</f>
        <v>PREMIUM+ yoksa PREMIUM adaylara bak</v>
      </c>
      <c r="K5" s="294"/>
      <c r="L5" s="294"/>
      <c r="M5" s="294"/>
      <c r="N5" s="295"/>
    </row>
    <row r="6" spans="1:14" ht="28.8" x14ac:dyDescent="0.3">
      <c r="A6" s="261" t="s">
        <v>365</v>
      </c>
      <c r="B6" s="283" t="s">
        <v>366</v>
      </c>
      <c r="E6" s="261" t="s">
        <v>367</v>
      </c>
      <c r="F6" s="281">
        <f>COUNTIF('🎯 SISTEM_V3'!P:P,"GÜÇLÜ")</f>
        <v>12</v>
      </c>
      <c r="J6" s="304" t="s">
        <v>368</v>
      </c>
      <c r="K6" s="294"/>
      <c r="L6" s="294"/>
      <c r="M6" s="294"/>
      <c r="N6" s="295"/>
    </row>
    <row r="7" spans="1:14" ht="57.6" x14ac:dyDescent="0.3">
      <c r="A7" s="261" t="s">
        <v>369</v>
      </c>
      <c r="B7" s="283" t="s">
        <v>370</v>
      </c>
      <c r="E7" s="261" t="s">
        <v>20</v>
      </c>
      <c r="F7" s="281">
        <f>COUNTIF('🎯 SISTEM_V3'!P:P,"PREMIUM+")+COUNTIF('🎯 SISTEM_V3'!P:P,"PREMIUM")+COUNTIF('🎯 SISTEM_V3'!P:P,"GÜÇLÜ")</f>
        <v>12</v>
      </c>
      <c r="J7" s="304" t="s">
        <v>371</v>
      </c>
      <c r="K7" s="294"/>
      <c r="L7" s="294"/>
      <c r="M7" s="294"/>
      <c r="N7" s="295"/>
    </row>
    <row r="9" spans="1:14" x14ac:dyDescent="0.3">
      <c r="A9" s="305" t="s">
        <v>372</v>
      </c>
      <c r="B9" s="291"/>
      <c r="C9" s="291"/>
      <c r="D9" s="291"/>
      <c r="E9" s="291"/>
      <c r="F9" s="291"/>
      <c r="G9" s="291"/>
      <c r="H9" s="291"/>
      <c r="I9" s="291"/>
      <c r="J9" s="291"/>
      <c r="K9" s="291"/>
      <c r="L9" s="291"/>
      <c r="M9" s="291"/>
      <c r="N9" s="291"/>
    </row>
    <row r="10" spans="1:14" x14ac:dyDescent="0.3">
      <c r="A10" s="261" t="s">
        <v>26</v>
      </c>
      <c r="B10" s="261" t="s">
        <v>27</v>
      </c>
      <c r="C10" s="261" t="s">
        <v>373</v>
      </c>
      <c r="D10" s="261" t="s">
        <v>35</v>
      </c>
      <c r="E10" s="261" t="s">
        <v>29</v>
      </c>
      <c r="F10" s="261" t="s">
        <v>30</v>
      </c>
      <c r="G10" s="261" t="s">
        <v>31</v>
      </c>
      <c r="H10" s="261" t="s">
        <v>32</v>
      </c>
      <c r="I10" s="261" t="s">
        <v>33</v>
      </c>
      <c r="J10" s="261" t="s">
        <v>374</v>
      </c>
      <c r="K10" s="261" t="s">
        <v>375</v>
      </c>
      <c r="L10" s="261" t="s">
        <v>37</v>
      </c>
      <c r="M10" s="261" t="s">
        <v>39</v>
      </c>
      <c r="N10" s="261" t="s">
        <v>38</v>
      </c>
    </row>
    <row r="11" spans="1:14" ht="28.8" x14ac:dyDescent="0.3">
      <c r="A11" s="262">
        <f>'⭐ BUGÜN_TOP5'!A11</f>
        <v>0</v>
      </c>
      <c r="B11" s="262">
        <f>'⭐ BUGÜN_TOP5'!B11</f>
        <v>0</v>
      </c>
      <c r="C11" s="262">
        <f>'⭐ BUGÜN_TOP5'!C11</f>
        <v>0</v>
      </c>
      <c r="D11" s="262">
        <f>'⭐ BUGÜN_TOP5'!D11</f>
        <v>0</v>
      </c>
      <c r="E11" s="262">
        <f>'⭐ BUGÜN_TOP5'!E11</f>
        <v>0</v>
      </c>
      <c r="F11" s="262">
        <f>'⭐ BUGÜN_TOP5'!F11</f>
        <v>0</v>
      </c>
      <c r="G11" s="262">
        <f>'⭐ BUGÜN_TOP5'!G11</f>
        <v>0</v>
      </c>
      <c r="H11" s="262">
        <f>'⭐ BUGÜN_TOP5'!H11</f>
        <v>0</v>
      </c>
      <c r="I11" s="262" t="str">
        <f ca="1">IFERROR(_xludf.XLOOKUP(B11,'🔥 BUGÜN_AL'!A:A,'🔥 BUGÜN_AL'!H:H,""),"")</f>
        <v/>
      </c>
      <c r="J11" s="263" t="str">
        <f>IF(D11="PREMIUM+","ÖNCELİKLİ AL ADAYI",IF(D11="PREMIUM","ANA ADAY",IF(D11="GÜÇLÜ","TAKİP / KONTROLLÜ","BEKLE")))</f>
        <v>BEKLE</v>
      </c>
      <c r="K11" s="263" t="str">
        <f>IF(B11="","",IF(D11="PREMIUM+","İlk bakılacak hisse",IF(D11="PREMIUM","İkinci öncelik",IF(D11="GÜÇLÜ","Takip listesi",""))))</f>
        <v/>
      </c>
      <c r="L11" s="263" t="str">
        <f>IF(B11="","",IF(E11="","Veri bekleniyor","ATR ve momentum teyidi tamam"))</f>
        <v>ATR ve momentum teyidi tamam</v>
      </c>
      <c r="M11" s="262" t="str">
        <f>IF(B11="","BOŞ",IF(D11="PREMIUM+","GÜÇLÜ",IF(D11="PREMIUM","POZİTİF","İZLE")))</f>
        <v>İZLE</v>
      </c>
      <c r="N11" s="262">
        <f>IF(B11="","",IF(D11="PREMIUM+",1,IF(D11="PREMIUM",2,3)))</f>
        <v>3</v>
      </c>
    </row>
    <row r="12" spans="1:14" ht="28.8" x14ac:dyDescent="0.3">
      <c r="A12" s="262">
        <f>'⭐ BUGÜN_TOP5'!A12</f>
        <v>0</v>
      </c>
      <c r="B12" s="262">
        <f>'⭐ BUGÜN_TOP5'!B12</f>
        <v>0</v>
      </c>
      <c r="C12" s="262">
        <f>'⭐ BUGÜN_TOP5'!C12</f>
        <v>0</v>
      </c>
      <c r="D12" s="262">
        <f>'⭐ BUGÜN_TOP5'!D12</f>
        <v>0</v>
      </c>
      <c r="E12" s="262">
        <f>'⭐ BUGÜN_TOP5'!E12</f>
        <v>0</v>
      </c>
      <c r="F12" s="262">
        <f>'⭐ BUGÜN_TOP5'!F12</f>
        <v>0</v>
      </c>
      <c r="G12" s="262">
        <f>'⭐ BUGÜN_TOP5'!G12</f>
        <v>0</v>
      </c>
      <c r="H12" s="262">
        <f>'⭐ BUGÜN_TOP5'!H12</f>
        <v>0</v>
      </c>
      <c r="I12" s="262" t="str">
        <f ca="1">IFERROR(_xludf.XLOOKUP(B12,'🔥 BUGÜN_AL'!A:A,'🔥 BUGÜN_AL'!H:H,""),"")</f>
        <v/>
      </c>
      <c r="J12" s="263" t="str">
        <f>IF(D12="PREMIUM+","ÖNCELİKLİ AL ADAYI",IF(D12="PREMIUM","ANA ADAY",IF(D12="GÜÇLÜ","TAKİP / KONTROLLÜ","BEKLE")))</f>
        <v>BEKLE</v>
      </c>
      <c r="K12" s="263" t="str">
        <f>IF(B12="","",IF(D12="PREMIUM+","İlk bakılacak hisse",IF(D12="PREMIUM","İkinci öncelik",IF(D12="GÜÇLÜ","Takip listesi",""))))</f>
        <v/>
      </c>
      <c r="L12" s="263" t="str">
        <f>IF(B12="","",IF(E12="","Veri bekleniyor","ATR ve momentum teyidi tamam"))</f>
        <v>ATR ve momentum teyidi tamam</v>
      </c>
      <c r="M12" s="262" t="str">
        <f>IF(B12="","BOŞ",IF(D12="PREMIUM+","GÜÇLÜ",IF(D12="PREMIUM","POZİTİF","İZLE")))</f>
        <v>İZLE</v>
      </c>
      <c r="N12" s="262">
        <f>IF(B12="","",IF(D12="PREMIUM+",1,IF(D12="PREMIUM",2,3)))</f>
        <v>3</v>
      </c>
    </row>
    <row r="13" spans="1:14" ht="28.8" x14ac:dyDescent="0.3">
      <c r="A13" s="262">
        <f>'⭐ BUGÜN_TOP5'!A13</f>
        <v>0</v>
      </c>
      <c r="B13" s="262">
        <f>'⭐ BUGÜN_TOP5'!B13</f>
        <v>0</v>
      </c>
      <c r="C13" s="262">
        <f>'⭐ BUGÜN_TOP5'!C13</f>
        <v>0</v>
      </c>
      <c r="D13" s="262">
        <f>'⭐ BUGÜN_TOP5'!D13</f>
        <v>0</v>
      </c>
      <c r="E13" s="262">
        <f>'⭐ BUGÜN_TOP5'!E13</f>
        <v>0</v>
      </c>
      <c r="F13" s="262">
        <f>'⭐ BUGÜN_TOP5'!F13</f>
        <v>0</v>
      </c>
      <c r="G13" s="262">
        <f>'⭐ BUGÜN_TOP5'!G13</f>
        <v>0</v>
      </c>
      <c r="H13" s="262">
        <f>'⭐ BUGÜN_TOP5'!H13</f>
        <v>0</v>
      </c>
      <c r="I13" s="262" t="str">
        <f ca="1">IFERROR(_xludf.XLOOKUP(B13,'🔥 BUGÜN_AL'!A:A,'🔥 BUGÜN_AL'!H:H,""),"")</f>
        <v/>
      </c>
      <c r="J13" s="263" t="str">
        <f>IF(D13="PREMIUM+","ÖNCELİKLİ AL ADAYI",IF(D13="PREMIUM","ANA ADAY",IF(D13="GÜÇLÜ","TAKİP / KONTROLLÜ","BEKLE")))</f>
        <v>BEKLE</v>
      </c>
      <c r="K13" s="263" t="str">
        <f>IF(B13="","",IF(D13="PREMIUM+","İlk bakılacak hisse",IF(D13="PREMIUM","İkinci öncelik",IF(D13="GÜÇLÜ","Takip listesi",""))))</f>
        <v/>
      </c>
      <c r="L13" s="263" t="str">
        <f>IF(B13="","",IF(E13="","Veri bekleniyor","ATR ve momentum teyidi tamam"))</f>
        <v>ATR ve momentum teyidi tamam</v>
      </c>
      <c r="M13" s="262" t="str">
        <f>IF(B13="","BOŞ",IF(D13="PREMIUM+","GÜÇLÜ",IF(D13="PREMIUM","POZİTİF","İZLE")))</f>
        <v>İZLE</v>
      </c>
      <c r="N13" s="262">
        <f>IF(B13="","",IF(D13="PREMIUM+",1,IF(D13="PREMIUM",2,3)))</f>
        <v>3</v>
      </c>
    </row>
    <row r="14" spans="1:14" ht="28.8" x14ac:dyDescent="0.3">
      <c r="A14" s="262">
        <f>'⭐ BUGÜN_TOP5'!A14</f>
        <v>0</v>
      </c>
      <c r="B14" s="262">
        <f>'⭐ BUGÜN_TOP5'!B14</f>
        <v>0</v>
      </c>
      <c r="C14" s="262">
        <f>'⭐ BUGÜN_TOP5'!C14</f>
        <v>0</v>
      </c>
      <c r="D14" s="262">
        <f>'⭐ BUGÜN_TOP5'!D14</f>
        <v>0</v>
      </c>
      <c r="E14" s="262">
        <f>'⭐ BUGÜN_TOP5'!E14</f>
        <v>0</v>
      </c>
      <c r="F14" s="262">
        <f>'⭐ BUGÜN_TOP5'!F14</f>
        <v>0</v>
      </c>
      <c r="G14" s="262">
        <f>'⭐ BUGÜN_TOP5'!G14</f>
        <v>0</v>
      </c>
      <c r="H14" s="262">
        <f>'⭐ BUGÜN_TOP5'!H14</f>
        <v>0</v>
      </c>
      <c r="I14" s="262" t="str">
        <f ca="1">IFERROR(_xludf.XLOOKUP(B14,'🔥 BUGÜN_AL'!A:A,'🔥 BUGÜN_AL'!H:H,""),"")</f>
        <v/>
      </c>
      <c r="J14" s="263" t="str">
        <f>IF(D14="PREMIUM+","ÖNCELİKLİ AL ADAYI",IF(D14="PREMIUM","ANA ADAY",IF(D14="GÜÇLÜ","TAKİP / KONTROLLÜ","BEKLE")))</f>
        <v>BEKLE</v>
      </c>
      <c r="K14" s="263" t="str">
        <f>IF(B14="","",IF(D14="PREMIUM+","İlk bakılacak hisse",IF(D14="PREMIUM","İkinci öncelik",IF(D14="GÜÇLÜ","Takip listesi",""))))</f>
        <v/>
      </c>
      <c r="L14" s="263" t="str">
        <f>IF(B14="","",IF(E14="","Veri bekleniyor","ATR ve momentum teyidi tamam"))</f>
        <v>ATR ve momentum teyidi tamam</v>
      </c>
      <c r="M14" s="262" t="str">
        <f>IF(B14="","BOŞ",IF(D14="PREMIUM+","GÜÇLÜ",IF(D14="PREMIUM","POZİTİF","İZLE")))</f>
        <v>İZLE</v>
      </c>
      <c r="N14" s="262">
        <f>IF(B14="","",IF(D14="PREMIUM+",1,IF(D14="PREMIUM",2,3)))</f>
        <v>3</v>
      </c>
    </row>
    <row r="15" spans="1:14" ht="28.8" x14ac:dyDescent="0.3">
      <c r="A15" s="262">
        <f>'⭐ BUGÜN_TOP5'!A15</f>
        <v>0</v>
      </c>
      <c r="B15" s="262">
        <f>'⭐ BUGÜN_TOP5'!B15</f>
        <v>0</v>
      </c>
      <c r="C15" s="262">
        <f>'⭐ BUGÜN_TOP5'!C15</f>
        <v>0</v>
      </c>
      <c r="D15" s="262">
        <f>'⭐ BUGÜN_TOP5'!D15</f>
        <v>0</v>
      </c>
      <c r="E15" s="262">
        <f>'⭐ BUGÜN_TOP5'!E15</f>
        <v>0</v>
      </c>
      <c r="F15" s="262">
        <f>'⭐ BUGÜN_TOP5'!F15</f>
        <v>0</v>
      </c>
      <c r="G15" s="262">
        <f>'⭐ BUGÜN_TOP5'!G15</f>
        <v>0</v>
      </c>
      <c r="H15" s="262">
        <f>'⭐ BUGÜN_TOP5'!H15</f>
        <v>0</v>
      </c>
      <c r="I15" s="262" t="str">
        <f ca="1">IFERROR(_xludf.XLOOKUP(B15,'🔥 BUGÜN_AL'!A:A,'🔥 BUGÜN_AL'!H:H,""),"")</f>
        <v/>
      </c>
      <c r="J15" s="263" t="str">
        <f>IF(D15="PREMIUM+","ÖNCELİKLİ AL ADAYI",IF(D15="PREMIUM","ANA ADAY",IF(D15="GÜÇLÜ","TAKİP / KONTROLLÜ","BEKLE")))</f>
        <v>BEKLE</v>
      </c>
      <c r="K15" s="263" t="str">
        <f>IF(B15="","",IF(D15="PREMIUM+","İlk bakılacak hisse",IF(D15="PREMIUM","İkinci öncelik",IF(D15="GÜÇLÜ","Takip listesi",""))))</f>
        <v/>
      </c>
      <c r="L15" s="263" t="str">
        <f>IF(B15="","",IF(E15="","Veri bekleniyor","ATR ve momentum teyidi tamam"))</f>
        <v>ATR ve momentum teyidi tamam</v>
      </c>
      <c r="M15" s="262" t="str">
        <f>IF(B15="","BOŞ",IF(D15="PREMIUM+","GÜÇLÜ",IF(D15="PREMIUM","POZİTİF","İZLE")))</f>
        <v>İZLE</v>
      </c>
      <c r="N15" s="262">
        <f>IF(B15="","",IF(D15="PREMIUM+",1,IF(D15="PREMIUM",2,3)))</f>
        <v>3</v>
      </c>
    </row>
    <row r="18" spans="1:14" x14ac:dyDescent="0.3">
      <c r="A18" s="296" t="s">
        <v>376</v>
      </c>
      <c r="B18" s="291"/>
      <c r="C18" s="291"/>
      <c r="D18" s="291"/>
      <c r="E18" s="291"/>
      <c r="F18" s="291"/>
      <c r="G18" s="291"/>
      <c r="I18" s="298" t="s">
        <v>377</v>
      </c>
      <c r="J18" s="291"/>
      <c r="K18" s="291"/>
      <c r="L18" s="291"/>
      <c r="M18" s="291"/>
      <c r="N18" s="291"/>
    </row>
    <row r="19" spans="1:14" x14ac:dyDescent="0.3">
      <c r="A19" s="303" t="s">
        <v>378</v>
      </c>
      <c r="B19" s="291"/>
      <c r="C19" s="291"/>
      <c r="D19" s="291"/>
      <c r="E19" s="291"/>
      <c r="F19" s="291"/>
      <c r="G19" s="291"/>
      <c r="I19" s="303" t="s">
        <v>379</v>
      </c>
      <c r="J19" s="291"/>
      <c r="K19" s="291"/>
      <c r="L19" s="291"/>
      <c r="M19" s="291"/>
      <c r="N19" s="291"/>
    </row>
    <row r="20" spans="1:14" x14ac:dyDescent="0.3">
      <c r="A20" s="303" t="s">
        <v>380</v>
      </c>
      <c r="B20" s="291"/>
      <c r="C20" s="291"/>
      <c r="D20" s="291"/>
      <c r="E20" s="291"/>
      <c r="F20" s="291"/>
      <c r="G20" s="291"/>
      <c r="I20" s="303" t="s">
        <v>381</v>
      </c>
      <c r="J20" s="291"/>
      <c r="K20" s="291"/>
      <c r="L20" s="291"/>
      <c r="M20" s="291"/>
      <c r="N20" s="291"/>
    </row>
    <row r="21" spans="1:14" x14ac:dyDescent="0.3">
      <c r="A21" s="303" t="s">
        <v>382</v>
      </c>
      <c r="B21" s="291"/>
      <c r="C21" s="291"/>
      <c r="D21" s="291"/>
      <c r="E21" s="291"/>
      <c r="F21" s="291"/>
      <c r="G21" s="291"/>
      <c r="I21" s="303" t="s">
        <v>383</v>
      </c>
      <c r="J21" s="291"/>
      <c r="K21" s="291"/>
      <c r="L21" s="291"/>
      <c r="M21" s="291"/>
      <c r="N21" s="291"/>
    </row>
    <row r="22" spans="1:14" x14ac:dyDescent="0.3">
      <c r="A22" s="303" t="s">
        <v>384</v>
      </c>
      <c r="B22" s="291"/>
      <c r="C22" s="291"/>
      <c r="D22" s="291"/>
      <c r="E22" s="291"/>
      <c r="F22" s="291"/>
      <c r="G22" s="291"/>
      <c r="I22" s="303" t="s">
        <v>385</v>
      </c>
      <c r="J22" s="291"/>
      <c r="K22" s="291"/>
      <c r="L22" s="291"/>
      <c r="M22" s="291"/>
      <c r="N22" s="291"/>
    </row>
    <row r="23" spans="1:14" x14ac:dyDescent="0.3">
      <c r="A23" s="303" t="s">
        <v>386</v>
      </c>
      <c r="B23" s="291"/>
      <c r="C23" s="291"/>
      <c r="D23" s="291"/>
      <c r="E23" s="291"/>
      <c r="F23" s="291"/>
      <c r="G23" s="291"/>
      <c r="I23" s="303" t="s">
        <v>387</v>
      </c>
      <c r="J23" s="291"/>
      <c r="K23" s="291"/>
      <c r="L23" s="291"/>
      <c r="M23" s="291"/>
      <c r="N23" s="291"/>
    </row>
    <row r="25" spans="1:14" x14ac:dyDescent="0.3">
      <c r="A25" s="284" t="s">
        <v>37</v>
      </c>
      <c r="B25" s="302" t="s">
        <v>388</v>
      </c>
      <c r="C25" s="291"/>
      <c r="D25" s="291"/>
      <c r="E25" s="291"/>
      <c r="F25" s="291"/>
      <c r="G25" s="291"/>
      <c r="H25" s="291"/>
      <c r="I25" s="291"/>
      <c r="J25" s="291"/>
      <c r="K25" s="291"/>
      <c r="L25" s="291"/>
      <c r="M25" s="291"/>
      <c r="N25" s="291"/>
    </row>
  </sheetData>
  <mergeCells count="23">
    <mergeCell ref="A1:N1"/>
    <mergeCell ref="E3:H3"/>
    <mergeCell ref="J6:N6"/>
    <mergeCell ref="I23:N23"/>
    <mergeCell ref="B25:N25"/>
    <mergeCell ref="I20:N20"/>
    <mergeCell ref="J4:N4"/>
    <mergeCell ref="I19:N19"/>
    <mergeCell ref="J7:N7"/>
    <mergeCell ref="A2:N2"/>
    <mergeCell ref="J3:N3"/>
    <mergeCell ref="A18:G18"/>
    <mergeCell ref="A21:G21"/>
    <mergeCell ref="A3:D3"/>
    <mergeCell ref="A23:G23"/>
    <mergeCell ref="A9:N9"/>
    <mergeCell ref="I22:N22"/>
    <mergeCell ref="J5:N5"/>
    <mergeCell ref="A22:G22"/>
    <mergeCell ref="A20:G20"/>
    <mergeCell ref="I18:N18"/>
    <mergeCell ref="A19:G19"/>
    <mergeCell ref="I21:N2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15"/>
  <sheetViews>
    <sheetView workbookViewId="0">
      <pane ySplit="9" topLeftCell="A10" activePane="bottomLeft" state="frozen"/>
      <selection pane="bottomLeft"/>
    </sheetView>
  </sheetViews>
  <sheetFormatPr defaultRowHeight="14.4" x14ac:dyDescent="0.3"/>
  <cols>
    <col min="1" max="1" width="8" customWidth="1"/>
    <col min="2" max="2" width="16" customWidth="1"/>
    <col min="3" max="3" width="12" customWidth="1"/>
    <col min="4" max="4" width="14" customWidth="1"/>
    <col min="5" max="7" width="10" customWidth="1"/>
    <col min="8" max="8" width="12" customWidth="1"/>
    <col min="9" max="9" width="4" customWidth="1"/>
    <col min="10" max="12" width="18" customWidth="1"/>
  </cols>
  <sheetData>
    <row r="1" spans="1:12" x14ac:dyDescent="0.3">
      <c r="A1" s="300" t="s">
        <v>389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</row>
    <row r="2" spans="1:12" x14ac:dyDescent="0.3">
      <c r="A2" s="301" t="s">
        <v>390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</row>
    <row r="3" spans="1:12" x14ac:dyDescent="0.3">
      <c r="A3" s="299" t="s">
        <v>391</v>
      </c>
      <c r="B3" s="291"/>
      <c r="C3" s="291"/>
      <c r="D3" s="291"/>
      <c r="E3" s="296" t="s">
        <v>392</v>
      </c>
      <c r="F3" s="291"/>
      <c r="G3" s="291"/>
      <c r="H3" s="291"/>
      <c r="J3" s="298" t="s">
        <v>393</v>
      </c>
      <c r="K3" s="291"/>
      <c r="L3" s="291"/>
    </row>
    <row r="4" spans="1:12" ht="28.8" x14ac:dyDescent="0.3">
      <c r="A4" s="261" t="s">
        <v>5</v>
      </c>
      <c r="B4" s="281">
        <f>COUNTIF('🎯 SISTEM_V3'!P:P,"PREMIUM+")</f>
        <v>0</v>
      </c>
      <c r="E4" s="261" t="s">
        <v>394</v>
      </c>
      <c r="F4" s="293" t="s">
        <v>395</v>
      </c>
      <c r="G4" s="294"/>
      <c r="H4" s="295"/>
      <c r="J4" s="303" t="s">
        <v>396</v>
      </c>
      <c r="K4" s="291"/>
      <c r="L4" s="291"/>
    </row>
    <row r="5" spans="1:12" ht="28.8" x14ac:dyDescent="0.3">
      <c r="A5" s="261" t="s">
        <v>15</v>
      </c>
      <c r="B5" s="281">
        <f>COUNTIF('🎯 SISTEM_V3'!P:P,"PREMIUM")</f>
        <v>0</v>
      </c>
      <c r="E5" s="261" t="s">
        <v>397</v>
      </c>
      <c r="F5" s="293" t="s">
        <v>398</v>
      </c>
      <c r="G5" s="294"/>
      <c r="H5" s="295"/>
      <c r="J5" s="303" t="s">
        <v>399</v>
      </c>
      <c r="K5" s="291"/>
      <c r="L5" s="291"/>
    </row>
    <row r="6" spans="1:12" ht="17.399999999999999" x14ac:dyDescent="0.3">
      <c r="A6" s="261" t="s">
        <v>367</v>
      </c>
      <c r="B6" s="281">
        <f>COUNTIF('🎯 SISTEM_V3'!P:P,"GÜÇLÜ")</f>
        <v>12</v>
      </c>
      <c r="E6" s="261" t="s">
        <v>400</v>
      </c>
      <c r="F6" s="293" t="s">
        <v>401</v>
      </c>
      <c r="G6" s="294"/>
      <c r="H6" s="295"/>
      <c r="J6" s="303" t="s">
        <v>402</v>
      </c>
      <c r="K6" s="291"/>
      <c r="L6" s="291"/>
    </row>
    <row r="7" spans="1:12" ht="28.8" x14ac:dyDescent="0.3">
      <c r="A7" s="261" t="s">
        <v>20</v>
      </c>
      <c r="B7" s="281">
        <f>COUNTIF('🎯 SISTEM_V3'!P:P,"PREMIUM+")+COUNTIF('🎯 SISTEM_V3'!P:P,"PREMIUM")+COUNTIF('🎯 SISTEM_V3'!P:P,"GÜÇLÜ")</f>
        <v>12</v>
      </c>
      <c r="E7" s="261" t="s">
        <v>403</v>
      </c>
      <c r="F7" s="293" t="s">
        <v>404</v>
      </c>
      <c r="G7" s="294"/>
      <c r="H7" s="295"/>
      <c r="J7" s="303" t="s">
        <v>405</v>
      </c>
      <c r="K7" s="291"/>
      <c r="L7" s="291"/>
    </row>
    <row r="9" spans="1:12" x14ac:dyDescent="0.3">
      <c r="A9" s="261" t="s">
        <v>26</v>
      </c>
      <c r="B9" s="261" t="s">
        <v>27</v>
      </c>
      <c r="C9" s="261" t="s">
        <v>373</v>
      </c>
      <c r="D9" s="261" t="s">
        <v>35</v>
      </c>
      <c r="E9" s="261" t="s">
        <v>29</v>
      </c>
      <c r="F9" s="261" t="s">
        <v>30</v>
      </c>
      <c r="G9" s="261" t="s">
        <v>31</v>
      </c>
      <c r="H9" s="261" t="s">
        <v>32</v>
      </c>
      <c r="J9" s="276" t="s">
        <v>406</v>
      </c>
      <c r="K9" s="307" t="s">
        <v>329</v>
      </c>
      <c r="L9" s="291"/>
    </row>
    <row r="10" spans="1:12" x14ac:dyDescent="0.3">
      <c r="J10" s="262" t="s">
        <v>407</v>
      </c>
      <c r="K10" s="306" t="s">
        <v>408</v>
      </c>
      <c r="L10" s="295"/>
    </row>
    <row r="11" spans="1:12" x14ac:dyDescent="0.3">
      <c r="J11" s="262" t="s">
        <v>409</v>
      </c>
      <c r="K11" s="306" t="s">
        <v>410</v>
      </c>
      <c r="L11" s="295"/>
    </row>
    <row r="12" spans="1:12" x14ac:dyDescent="0.3">
      <c r="J12" s="262" t="s">
        <v>411</v>
      </c>
      <c r="K12" s="306" t="s">
        <v>412</v>
      </c>
      <c r="L12" s="295"/>
    </row>
    <row r="15" spans="1:12" x14ac:dyDescent="0.3">
      <c r="J15" s="284" t="s">
        <v>37</v>
      </c>
      <c r="K15" s="302" t="s">
        <v>413</v>
      </c>
      <c r="L15" s="291"/>
    </row>
  </sheetData>
  <mergeCells count="18">
    <mergeCell ref="K15:L15"/>
    <mergeCell ref="F4:H4"/>
    <mergeCell ref="J4:L4"/>
    <mergeCell ref="F7:H7"/>
    <mergeCell ref="J3:L3"/>
    <mergeCell ref="K12:L12"/>
    <mergeCell ref="E3:H3"/>
    <mergeCell ref="K11:L11"/>
    <mergeCell ref="A3:D3"/>
    <mergeCell ref="A1:L1"/>
    <mergeCell ref="K10:L10"/>
    <mergeCell ref="K9:L9"/>
    <mergeCell ref="J7:L7"/>
    <mergeCell ref="J5:L5"/>
    <mergeCell ref="A2:L2"/>
    <mergeCell ref="J6:L6"/>
    <mergeCell ref="F6:H6"/>
    <mergeCell ref="F5:H5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M32"/>
  <sheetViews>
    <sheetView workbookViewId="0">
      <pane ySplit="9" topLeftCell="A10" activePane="bottomLeft" state="frozen"/>
      <selection pane="bottomLeft" activeCell="F4" sqref="F4"/>
    </sheetView>
  </sheetViews>
  <sheetFormatPr defaultRowHeight="14.4" x14ac:dyDescent="0.3"/>
  <cols>
    <col min="1" max="1" width="16" customWidth="1"/>
    <col min="2" max="2" width="12" customWidth="1"/>
    <col min="3" max="3" width="14" customWidth="1"/>
    <col min="4" max="6" width="10" customWidth="1"/>
    <col min="7" max="7" width="12" customWidth="1"/>
    <col min="8" max="8" width="10" customWidth="1"/>
    <col min="9" max="9" width="4" customWidth="1"/>
    <col min="10" max="13" width="16" customWidth="1"/>
  </cols>
  <sheetData>
    <row r="1" spans="1:13" x14ac:dyDescent="0.3">
      <c r="A1" s="300" t="s">
        <v>414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</row>
    <row r="2" spans="1:13" x14ac:dyDescent="0.3">
      <c r="A2" s="301" t="s">
        <v>415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</row>
    <row r="3" spans="1:13" x14ac:dyDescent="0.3">
      <c r="A3" s="299" t="s">
        <v>393</v>
      </c>
      <c r="B3" s="291"/>
      <c r="C3" s="291"/>
      <c r="D3" s="291"/>
      <c r="E3" s="296" t="s">
        <v>416</v>
      </c>
      <c r="F3" s="291"/>
      <c r="G3" s="291"/>
      <c r="H3" s="291"/>
      <c r="J3" s="298" t="s">
        <v>417</v>
      </c>
      <c r="K3" s="291"/>
      <c r="L3" s="291"/>
      <c r="M3" s="291"/>
    </row>
    <row r="4" spans="1:13" ht="28.8" x14ac:dyDescent="0.3">
      <c r="A4" s="303" t="s">
        <v>418</v>
      </c>
      <c r="B4" s="291"/>
      <c r="C4" s="291"/>
      <c r="D4" s="291"/>
      <c r="E4" s="261" t="s">
        <v>5</v>
      </c>
      <c r="F4" s="281">
        <f>COUNTIF('🎯 SISTEM_V3'!P:P,"PREMIUM+")</f>
        <v>0</v>
      </c>
      <c r="G4" s="261" t="s">
        <v>15</v>
      </c>
      <c r="H4" s="281">
        <f>COUNTIF('🎯 SISTEM_V3'!P:P,"PREMIUM")</f>
        <v>0</v>
      </c>
      <c r="J4" s="303" t="s">
        <v>419</v>
      </c>
      <c r="K4" s="291"/>
      <c r="L4" s="291"/>
      <c r="M4" s="291"/>
    </row>
    <row r="5" spans="1:13" x14ac:dyDescent="0.3">
      <c r="A5" s="303" t="s">
        <v>420</v>
      </c>
      <c r="B5" s="291"/>
      <c r="C5" s="291"/>
      <c r="D5" s="291"/>
      <c r="J5" s="303" t="s">
        <v>421</v>
      </c>
      <c r="K5" s="291"/>
      <c r="L5" s="291"/>
      <c r="M5" s="291"/>
    </row>
    <row r="6" spans="1:13" ht="17.399999999999999" x14ac:dyDescent="0.3">
      <c r="A6" s="303" t="s">
        <v>422</v>
      </c>
      <c r="B6" s="291"/>
      <c r="C6" s="291"/>
      <c r="D6" s="291"/>
      <c r="E6" s="261" t="s">
        <v>367</v>
      </c>
      <c r="F6" s="281">
        <f>COUNTIF('🎯 SISTEM_V3'!P:P,"GÜÇLÜ")</f>
        <v>12</v>
      </c>
      <c r="G6" s="261" t="s">
        <v>20</v>
      </c>
      <c r="H6" s="281">
        <f>COUNTIF('🎯 SISTEM_V3'!P:P,"PREMIUM+")+COUNTIF('🎯 SISTEM_V3'!P:P,"PREMIUM")+COUNTIF('🎯 SISTEM_V3'!P:P,"GÜÇLÜ")</f>
        <v>12</v>
      </c>
      <c r="J6" s="303" t="s">
        <v>423</v>
      </c>
      <c r="K6" s="291"/>
      <c r="L6" s="291"/>
      <c r="M6" s="291"/>
    </row>
    <row r="7" spans="1:13" x14ac:dyDescent="0.3">
      <c r="A7" s="303" t="s">
        <v>424</v>
      </c>
      <c r="B7" s="291"/>
      <c r="C7" s="291"/>
      <c r="D7" s="291"/>
      <c r="J7" s="303" t="s">
        <v>425</v>
      </c>
      <c r="K7" s="291"/>
      <c r="L7" s="291"/>
      <c r="M7" s="291"/>
    </row>
    <row r="9" spans="1:13" x14ac:dyDescent="0.3">
      <c r="A9" s="305" t="s">
        <v>426</v>
      </c>
      <c r="B9" s="291"/>
      <c r="C9" s="291"/>
      <c r="D9" s="291"/>
      <c r="E9" s="291"/>
      <c r="F9" s="291"/>
      <c r="G9" s="291"/>
      <c r="H9" s="291"/>
      <c r="J9" s="296" t="s">
        <v>427</v>
      </c>
      <c r="K9" s="291"/>
      <c r="L9" s="291"/>
      <c r="M9" s="291"/>
    </row>
    <row r="10" spans="1:13" x14ac:dyDescent="0.3">
      <c r="A10" s="261" t="s">
        <v>27</v>
      </c>
      <c r="B10" s="261" t="s">
        <v>373</v>
      </c>
      <c r="C10" s="261" t="s">
        <v>35</v>
      </c>
      <c r="D10" s="261" t="s">
        <v>29</v>
      </c>
      <c r="E10" s="261" t="s">
        <v>30</v>
      </c>
      <c r="F10" s="261" t="s">
        <v>31</v>
      </c>
      <c r="G10" s="261" t="s">
        <v>32</v>
      </c>
      <c r="H10" s="261" t="s">
        <v>33</v>
      </c>
      <c r="J10" s="303" t="s">
        <v>428</v>
      </c>
      <c r="K10" s="291"/>
      <c r="L10" s="291"/>
      <c r="M10" s="291"/>
    </row>
    <row r="11" spans="1:13" x14ac:dyDescent="0.3">
      <c r="J11" s="303" t="s">
        <v>429</v>
      </c>
      <c r="K11" s="291"/>
      <c r="L11" s="291"/>
      <c r="M11" s="291"/>
    </row>
    <row r="12" spans="1:13" x14ac:dyDescent="0.3">
      <c r="J12" s="303" t="s">
        <v>430</v>
      </c>
      <c r="K12" s="291"/>
      <c r="L12" s="291"/>
      <c r="M12" s="291"/>
    </row>
    <row r="13" spans="1:13" x14ac:dyDescent="0.3">
      <c r="J13" s="303" t="s">
        <v>431</v>
      </c>
      <c r="K13" s="291"/>
      <c r="L13" s="291"/>
      <c r="M13" s="291"/>
    </row>
    <row r="15" spans="1:13" x14ac:dyDescent="0.3">
      <c r="J15" s="308" t="s">
        <v>432</v>
      </c>
      <c r="K15" s="291"/>
      <c r="L15" s="291"/>
      <c r="M15" s="291"/>
    </row>
    <row r="16" spans="1:13" x14ac:dyDescent="0.3">
      <c r="J16" s="303" t="s">
        <v>433</v>
      </c>
      <c r="K16" s="291"/>
      <c r="L16" s="291"/>
      <c r="M16" s="291"/>
    </row>
    <row r="17" spans="1:13" x14ac:dyDescent="0.3">
      <c r="J17" s="303" t="s">
        <v>434</v>
      </c>
      <c r="K17" s="291"/>
      <c r="L17" s="291"/>
      <c r="M17" s="291"/>
    </row>
    <row r="18" spans="1:13" x14ac:dyDescent="0.3">
      <c r="J18" s="303" t="s">
        <v>435</v>
      </c>
      <c r="K18" s="291"/>
      <c r="L18" s="291"/>
      <c r="M18" s="291"/>
    </row>
    <row r="19" spans="1:13" x14ac:dyDescent="0.3">
      <c r="J19" s="303" t="s">
        <v>436</v>
      </c>
      <c r="K19" s="291"/>
      <c r="L19" s="291"/>
      <c r="M19" s="291"/>
    </row>
    <row r="32" spans="1:13" x14ac:dyDescent="0.3">
      <c r="A32" s="284" t="s">
        <v>437</v>
      </c>
      <c r="B32" s="302" t="s">
        <v>438</v>
      </c>
      <c r="C32" s="291"/>
      <c r="D32" s="291"/>
      <c r="E32" s="291"/>
      <c r="F32" s="291"/>
      <c r="G32" s="291"/>
      <c r="H32" s="291"/>
      <c r="I32" s="291"/>
      <c r="J32" s="291"/>
      <c r="K32" s="291"/>
      <c r="L32" s="291"/>
      <c r="M32" s="291"/>
    </row>
  </sheetData>
  <mergeCells count="25">
    <mergeCell ref="A1:M1"/>
    <mergeCell ref="A6:D6"/>
    <mergeCell ref="J9:M9"/>
    <mergeCell ref="A7:D7"/>
    <mergeCell ref="B32:M32"/>
    <mergeCell ref="J6:M6"/>
    <mergeCell ref="J15:M15"/>
    <mergeCell ref="A3:D3"/>
    <mergeCell ref="J4:M4"/>
    <mergeCell ref="J11:M11"/>
    <mergeCell ref="J16:M16"/>
    <mergeCell ref="J7:M7"/>
    <mergeCell ref="A2:M2"/>
    <mergeCell ref="J18:M18"/>
    <mergeCell ref="E3:H3"/>
    <mergeCell ref="J17:M17"/>
    <mergeCell ref="A4:D4"/>
    <mergeCell ref="J3:M3"/>
    <mergeCell ref="J12:M12"/>
    <mergeCell ref="J5:M5"/>
    <mergeCell ref="J19:M19"/>
    <mergeCell ref="J10:M10"/>
    <mergeCell ref="J13:M13"/>
    <mergeCell ref="A9:H9"/>
    <mergeCell ref="A5:D5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35"/>
  <sheetViews>
    <sheetView workbookViewId="0">
      <pane ySplit="6" topLeftCell="A7" activePane="bottomLeft" state="frozen"/>
      <selection pane="bottomLeft" activeCell="L4" sqref="L4"/>
    </sheetView>
  </sheetViews>
  <sheetFormatPr defaultRowHeight="14.4" x14ac:dyDescent="0.3"/>
  <cols>
    <col min="1" max="2" width="14" customWidth="1"/>
    <col min="3" max="7" width="12" customWidth="1"/>
    <col min="8" max="8" width="4" customWidth="1"/>
    <col min="9" max="14" width="14" customWidth="1"/>
  </cols>
  <sheetData>
    <row r="1" spans="1:14" x14ac:dyDescent="0.3">
      <c r="A1" s="300" t="s">
        <v>439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</row>
    <row r="2" spans="1:14" x14ac:dyDescent="0.3">
      <c r="A2" s="301" t="s">
        <v>440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</row>
    <row r="3" spans="1:14" x14ac:dyDescent="0.3">
      <c r="A3" s="299" t="s">
        <v>441</v>
      </c>
      <c r="B3" s="291"/>
      <c r="C3" s="291"/>
      <c r="D3" s="291"/>
      <c r="E3" s="291"/>
      <c r="F3" s="291"/>
      <c r="G3" s="291"/>
      <c r="I3" s="296" t="s">
        <v>442</v>
      </c>
      <c r="J3" s="291"/>
      <c r="K3" s="291"/>
      <c r="L3" s="291"/>
      <c r="M3" s="291"/>
      <c r="N3" s="291"/>
    </row>
    <row r="4" spans="1:14" ht="57.6" x14ac:dyDescent="0.3">
      <c r="A4" s="261" t="s">
        <v>5</v>
      </c>
      <c r="B4" s="281">
        <f>COUNTIF('🎯 SISTEM_V3'!P:P,"PREMIUM+")</f>
        <v>0</v>
      </c>
      <c r="C4" s="261" t="s">
        <v>15</v>
      </c>
      <c r="D4" s="281">
        <f>COUNTIF('🎯 SISTEM_V3'!P:P,"PREMIUM")</f>
        <v>0</v>
      </c>
      <c r="E4" s="261" t="s">
        <v>443</v>
      </c>
      <c r="F4" s="281">
        <f>COUNTIF('🎯 SISTEM_V3'!P:P,"GÜÇLÜ")+COUNTIF('🎯 SISTEM_V3'!P:P,"PREMIUM")+COUNTIF('🎯 SISTEM_V3'!P:P,"PREMIUM+")</f>
        <v>12</v>
      </c>
      <c r="I4" s="261" t="s">
        <v>302</v>
      </c>
      <c r="J4" s="282" t="str">
        <f>'📅 BACKTEST_V3'!B3</f>
        <v>19.03.2026</v>
      </c>
      <c r="K4" s="261" t="s">
        <v>303</v>
      </c>
      <c r="L4" s="282" t="s">
        <v>304</v>
      </c>
      <c r="M4" s="261" t="s">
        <v>444</v>
      </c>
      <c r="N4" s="283" t="s">
        <v>445</v>
      </c>
    </row>
    <row r="5" spans="1:14" ht="28.8" x14ac:dyDescent="0.3">
      <c r="I5" s="261" t="s">
        <v>305</v>
      </c>
      <c r="K5" s="261" t="s">
        <v>49</v>
      </c>
      <c r="M5" s="261" t="s">
        <v>48</v>
      </c>
    </row>
    <row r="6" spans="1:14" x14ac:dyDescent="0.3">
      <c r="A6" s="308" t="s">
        <v>446</v>
      </c>
      <c r="B6" s="291"/>
      <c r="C6" s="291"/>
      <c r="D6" s="291"/>
      <c r="E6" s="291"/>
      <c r="F6" s="291"/>
      <c r="G6" s="291"/>
      <c r="I6" s="282">
        <f>COUNTIFS('🗃 V3_BACKTEST_DB'!A:A,$J$4,'🗃 V3_BACKTEST_DB'!E:E,IF($L$4="TÜM","&lt;&gt;",IF($L$4="PREMIUM","&gt;",$L$4)))</f>
        <v>177</v>
      </c>
      <c r="K6" s="282">
        <f>IF($L$4="TÜM",IFERROR(AVERAGEIFS('🗃 V3_BACKTEST_DB'!N:N,'🗃 V3_BACKTEST_DB'!A:A,$J$4),""),IF($L$4="PREMIUM",IFERROR(AVERAGEIFS('🗃 V3_BACKTEST_DB'!N:N,'🗃 V3_BACKTEST_DB'!A:A,$J$4,'🗃 V3_BACKTEST_DB'!F:F,"EVET"),""),IFERROR(AVERAGEIFS('🗃 V3_BACKTEST_DB'!N:N,'🗃 V3_BACKTEST_DB'!A:A,$J$4,'🗃 V3_BACKTEST_DB'!E:E,$L$4),"")))</f>
        <v>0.80192575246927</v>
      </c>
      <c r="M6" s="282">
        <f>IF($L$4="TÜM",IFERROR(COUNTIFS('🗃 V3_BACKTEST_DB'!A:A,$J$4,'🗃 V3_BACKTEST_DB'!N:N,"&gt;0")/COUNTIF('🗃 V3_BACKTEST_DB'!A:A,$J$4),""),IF($L$4="PREMIUM",IFERROR(COUNTIFS('🗃 V3_BACKTEST_DB'!A:A,$J$4,'🗃 V3_BACKTEST_DB'!F:F,"EVET",'🗃 V3_BACKTEST_DB'!N:N,"&gt;0")/COUNTIFS('🗃 V3_BACKTEST_DB'!A:A,$J$4,'🗃 V3_BACKTEST_DB'!F:F,"EVET"),""),IFERROR(COUNTIFS('🗃 V3_BACKTEST_DB'!A:A,$J$4,'🗃 V3_BACKTEST_DB'!E:E,$L$4,'🗃 V3_BACKTEST_DB'!N:N,"&gt;0")/COUNTIFS('🗃 V3_BACKTEST_DB'!A:A,$J$4,'🗃 V3_BACKTEST_DB'!E:E,$L$4),"")))</f>
        <v>0.59887005649717517</v>
      </c>
    </row>
    <row r="7" spans="1:14" x14ac:dyDescent="0.3">
      <c r="A7" s="261" t="s">
        <v>27</v>
      </c>
      <c r="B7" s="261" t="s">
        <v>373</v>
      </c>
      <c r="C7" s="261" t="s">
        <v>35</v>
      </c>
      <c r="D7" s="261" t="s">
        <v>29</v>
      </c>
      <c r="E7" s="261" t="s">
        <v>30</v>
      </c>
      <c r="F7" s="261" t="s">
        <v>31</v>
      </c>
      <c r="G7" s="261" t="s">
        <v>33</v>
      </c>
    </row>
    <row r="8" spans="1:14" x14ac:dyDescent="0.3">
      <c r="I8" s="308" t="s">
        <v>447</v>
      </c>
      <c r="J8" s="291"/>
      <c r="K8" s="291"/>
      <c r="L8" s="291"/>
      <c r="M8" s="291"/>
      <c r="N8" s="291"/>
    </row>
    <row r="9" spans="1:14" x14ac:dyDescent="0.3">
      <c r="A9" t="s">
        <v>27</v>
      </c>
      <c r="B9" t="s">
        <v>373</v>
      </c>
      <c r="C9" t="s">
        <v>35</v>
      </c>
      <c r="D9" t="s">
        <v>65</v>
      </c>
      <c r="E9" t="s">
        <v>66</v>
      </c>
      <c r="F9" t="s">
        <v>357</v>
      </c>
      <c r="I9" s="261" t="s">
        <v>27</v>
      </c>
      <c r="J9" s="261" t="s">
        <v>373</v>
      </c>
      <c r="K9" s="261" t="s">
        <v>35</v>
      </c>
      <c r="L9" s="261" t="s">
        <v>65</v>
      </c>
      <c r="M9" s="261" t="s">
        <v>66</v>
      </c>
      <c r="N9" s="261" t="s">
        <v>357</v>
      </c>
    </row>
    <row r="30" spans="1:14" x14ac:dyDescent="0.3">
      <c r="A30" s="298" t="s">
        <v>448</v>
      </c>
      <c r="B30" s="291"/>
      <c r="C30" s="291"/>
      <c r="D30" s="291"/>
      <c r="E30" s="291"/>
      <c r="F30" s="291"/>
      <c r="G30" s="291"/>
      <c r="I30" s="299" t="s">
        <v>449</v>
      </c>
      <c r="J30" s="291"/>
      <c r="K30" s="291"/>
      <c r="L30" s="291"/>
      <c r="M30" s="291"/>
      <c r="N30" s="291"/>
    </row>
    <row r="31" spans="1:14" x14ac:dyDescent="0.3">
      <c r="A31" s="303" t="s">
        <v>450</v>
      </c>
      <c r="B31" s="291"/>
      <c r="C31" s="291"/>
      <c r="D31" s="291"/>
      <c r="E31" s="291"/>
      <c r="F31" s="291"/>
      <c r="G31" s="291"/>
      <c r="I31" s="303" t="s">
        <v>451</v>
      </c>
      <c r="J31" s="291"/>
      <c r="K31" s="291"/>
      <c r="L31" s="291"/>
      <c r="M31" s="291"/>
      <c r="N31" s="291"/>
    </row>
    <row r="32" spans="1:14" x14ac:dyDescent="0.3">
      <c r="A32" s="303" t="s">
        <v>452</v>
      </c>
      <c r="B32" s="291"/>
      <c r="C32" s="291"/>
      <c r="D32" s="291"/>
      <c r="E32" s="291"/>
      <c r="F32" s="291"/>
      <c r="G32" s="291"/>
      <c r="I32" s="303" t="s">
        <v>453</v>
      </c>
      <c r="J32" s="291"/>
      <c r="K32" s="291"/>
      <c r="L32" s="291"/>
      <c r="M32" s="291"/>
      <c r="N32" s="291"/>
    </row>
    <row r="33" spans="1:14" x14ac:dyDescent="0.3">
      <c r="A33" s="303" t="s">
        <v>454</v>
      </c>
      <c r="B33" s="291"/>
      <c r="C33" s="291"/>
      <c r="D33" s="291"/>
      <c r="E33" s="291"/>
      <c r="F33" s="291"/>
      <c r="G33" s="291"/>
      <c r="I33" s="303" t="s">
        <v>455</v>
      </c>
      <c r="J33" s="291"/>
      <c r="K33" s="291"/>
      <c r="L33" s="291"/>
      <c r="M33" s="291"/>
      <c r="N33" s="291"/>
    </row>
    <row r="34" spans="1:14" x14ac:dyDescent="0.3">
      <c r="A34" s="303" t="s">
        <v>456</v>
      </c>
      <c r="B34" s="291"/>
      <c r="C34" s="291"/>
      <c r="D34" s="291"/>
      <c r="E34" s="291"/>
      <c r="F34" s="291"/>
      <c r="G34" s="291"/>
      <c r="I34" s="303" t="s">
        <v>457</v>
      </c>
      <c r="J34" s="291"/>
      <c r="K34" s="291"/>
      <c r="L34" s="291"/>
      <c r="M34" s="291"/>
      <c r="N34" s="291"/>
    </row>
    <row r="35" spans="1:14" x14ac:dyDescent="0.3">
      <c r="A35" s="303" t="s">
        <v>458</v>
      </c>
      <c r="B35" s="291"/>
      <c r="C35" s="291"/>
      <c r="D35" s="291"/>
      <c r="E35" s="291"/>
      <c r="F35" s="291"/>
      <c r="G35" s="291"/>
      <c r="I35" s="303" t="s">
        <v>459</v>
      </c>
      <c r="J35" s="291"/>
      <c r="K35" s="291"/>
      <c r="L35" s="291"/>
      <c r="M35" s="291"/>
      <c r="N35" s="291"/>
    </row>
  </sheetData>
  <mergeCells count="18">
    <mergeCell ref="A35:G35"/>
    <mergeCell ref="A30:G30"/>
    <mergeCell ref="I8:N8"/>
    <mergeCell ref="I3:N3"/>
    <mergeCell ref="I31:N31"/>
    <mergeCell ref="I34:N34"/>
    <mergeCell ref="I35:N35"/>
    <mergeCell ref="A33:G33"/>
    <mergeCell ref="I30:N30"/>
    <mergeCell ref="A32:G32"/>
    <mergeCell ref="I33:N33"/>
    <mergeCell ref="I32:N32"/>
    <mergeCell ref="A31:G31"/>
    <mergeCell ref="A3:G3"/>
    <mergeCell ref="A6:G6"/>
    <mergeCell ref="A1:N1"/>
    <mergeCell ref="A2:N2"/>
    <mergeCell ref="A34:G34"/>
  </mergeCells>
  <dataValidations count="1">
    <dataValidation type="list" sqref="L4" xr:uid="{00000000-0002-0000-0C00-000001000000}">
      <formula1>"TÜM,PREMIUM,PREMIUM+,GÜÇLÜ,İZLE"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C00-000000000000}">
          <x14:formula1>
            <xm:f>V3_TARIHLER!$A$1:$A$25</xm:f>
          </x14:formula1>
          <xm:sqref>J4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15"/>
  <sheetViews>
    <sheetView workbookViewId="0">
      <selection sqref="A1:D1"/>
    </sheetView>
  </sheetViews>
  <sheetFormatPr defaultRowHeight="14.4" x14ac:dyDescent="0.3"/>
  <cols>
    <col min="1" max="1" width="18" customWidth="1"/>
    <col min="2" max="2" width="26" customWidth="1"/>
    <col min="3" max="3" width="38" customWidth="1"/>
    <col min="4" max="4" width="28" customWidth="1"/>
  </cols>
  <sheetData>
    <row r="1" spans="1:4" ht="21" x14ac:dyDescent="0.4">
      <c r="A1" s="309" t="s">
        <v>460</v>
      </c>
      <c r="B1" s="291"/>
      <c r="C1" s="291"/>
      <c r="D1" s="291"/>
    </row>
    <row r="2" spans="1:4" x14ac:dyDescent="0.3">
      <c r="A2" s="312" t="s">
        <v>461</v>
      </c>
      <c r="B2" s="291"/>
      <c r="C2" s="291"/>
      <c r="D2" s="291"/>
    </row>
    <row r="4" spans="1:4" x14ac:dyDescent="0.3">
      <c r="A4" s="276" t="s">
        <v>462</v>
      </c>
      <c r="B4" s="276" t="s">
        <v>463</v>
      </c>
      <c r="C4" s="276" t="s">
        <v>464</v>
      </c>
      <c r="D4" s="276" t="s">
        <v>323</v>
      </c>
    </row>
    <row r="5" spans="1:4" ht="43.2" x14ac:dyDescent="0.3">
      <c r="A5" s="262" t="s">
        <v>465</v>
      </c>
      <c r="B5" s="263" t="s">
        <v>466</v>
      </c>
      <c r="C5" s="263" t="s">
        <v>467</v>
      </c>
      <c r="D5" s="263" t="s">
        <v>468</v>
      </c>
    </row>
    <row r="6" spans="1:4" ht="28.8" x14ac:dyDescent="0.3">
      <c r="A6" s="262" t="s">
        <v>469</v>
      </c>
      <c r="B6" s="263" t="s">
        <v>470</v>
      </c>
      <c r="C6" s="263" t="s">
        <v>471</v>
      </c>
      <c r="D6" s="263" t="s">
        <v>468</v>
      </c>
    </row>
    <row r="7" spans="1:4" ht="43.2" x14ac:dyDescent="0.3">
      <c r="A7" s="262" t="s">
        <v>472</v>
      </c>
      <c r="B7" s="263" t="s">
        <v>473</v>
      </c>
      <c r="C7" s="263" t="s">
        <v>474</v>
      </c>
      <c r="D7" s="263" t="s">
        <v>468</v>
      </c>
    </row>
    <row r="8" spans="1:4" ht="28.8" x14ac:dyDescent="0.3">
      <c r="A8" s="262" t="s">
        <v>475</v>
      </c>
      <c r="B8" s="263" t="s">
        <v>476</v>
      </c>
      <c r="C8" s="263" t="s">
        <v>477</v>
      </c>
      <c r="D8" s="263" t="s">
        <v>468</v>
      </c>
    </row>
    <row r="9" spans="1:4" ht="28.8" x14ac:dyDescent="0.3">
      <c r="A9" s="262" t="s">
        <v>478</v>
      </c>
      <c r="B9" s="263" t="s">
        <v>479</v>
      </c>
      <c r="C9" s="263" t="s">
        <v>480</v>
      </c>
      <c r="D9" s="263" t="s">
        <v>468</v>
      </c>
    </row>
    <row r="10" spans="1:4" ht="57.6" x14ac:dyDescent="0.3">
      <c r="A10" s="262" t="s">
        <v>481</v>
      </c>
      <c r="B10" s="263" t="s">
        <v>482</v>
      </c>
      <c r="C10" s="263" t="s">
        <v>483</v>
      </c>
      <c r="D10" s="263" t="s">
        <v>468</v>
      </c>
    </row>
    <row r="13" spans="1:4" x14ac:dyDescent="0.3">
      <c r="A13" s="279" t="s">
        <v>323</v>
      </c>
      <c r="B13" s="311" t="s">
        <v>484</v>
      </c>
      <c r="C13" s="291"/>
      <c r="D13" s="291"/>
    </row>
    <row r="14" spans="1:4" x14ac:dyDescent="0.3">
      <c r="A14" s="288" t="s">
        <v>485</v>
      </c>
      <c r="B14" s="310" t="s">
        <v>486</v>
      </c>
      <c r="C14" s="291"/>
      <c r="D14" s="291"/>
    </row>
    <row r="15" spans="1:4" x14ac:dyDescent="0.3">
      <c r="A15" s="279" t="s">
        <v>487</v>
      </c>
      <c r="B15" s="311" t="s">
        <v>488</v>
      </c>
      <c r="C15" s="291"/>
      <c r="D15" s="291"/>
    </row>
  </sheetData>
  <mergeCells count="5">
    <mergeCell ref="A1:D1"/>
    <mergeCell ref="B14:D14"/>
    <mergeCell ref="B13:D13"/>
    <mergeCell ref="A2:D2"/>
    <mergeCell ref="B15:D15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R447"/>
  <sheetViews>
    <sheetView workbookViewId="0">
      <pane ySplit="4" topLeftCell="A5" activePane="bottomLeft" state="frozen"/>
      <selection pane="bottomLeft" activeCell="E5" sqref="E5"/>
    </sheetView>
  </sheetViews>
  <sheetFormatPr defaultRowHeight="14.4" x14ac:dyDescent="0.3"/>
  <cols>
    <col min="1" max="1" width="6" customWidth="1"/>
    <col min="2" max="2" width="12" customWidth="1"/>
    <col min="3" max="8" width="10" customWidth="1"/>
    <col min="9" max="13" width="12" customWidth="1"/>
    <col min="14" max="16" width="14" customWidth="1"/>
    <col min="17" max="17" width="16" customWidth="1"/>
    <col min="18" max="18" width="20" customWidth="1"/>
  </cols>
  <sheetData>
    <row r="1" spans="1:18" x14ac:dyDescent="0.3">
      <c r="A1" s="314" t="s">
        <v>489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</row>
    <row r="2" spans="1:18" x14ac:dyDescent="0.3">
      <c r="A2" s="301" t="s">
        <v>490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</row>
    <row r="3" spans="1:18" x14ac:dyDescent="0.3">
      <c r="A3" s="313" t="s">
        <v>491</v>
      </c>
      <c r="B3" s="291"/>
      <c r="C3" s="291"/>
      <c r="D3" s="291"/>
      <c r="E3" s="291"/>
      <c r="F3" s="291"/>
      <c r="G3" s="291"/>
      <c r="H3" s="291"/>
      <c r="I3" s="291"/>
      <c r="J3" s="291"/>
      <c r="K3" s="291"/>
      <c r="L3" s="291"/>
      <c r="M3" s="291"/>
      <c r="N3" s="291"/>
      <c r="O3" s="291"/>
      <c r="P3" s="291"/>
      <c r="Q3" s="291"/>
      <c r="R3" s="291"/>
    </row>
    <row r="4" spans="1:18" x14ac:dyDescent="0.3">
      <c r="A4" s="261" t="s">
        <v>492</v>
      </c>
      <c r="B4" s="261" t="s">
        <v>27</v>
      </c>
      <c r="C4" s="261" t="s">
        <v>28</v>
      </c>
      <c r="D4" s="261" t="s">
        <v>373</v>
      </c>
      <c r="E4" s="261" t="s">
        <v>29</v>
      </c>
      <c r="F4" s="261" t="s">
        <v>30</v>
      </c>
      <c r="G4" s="261" t="s">
        <v>31</v>
      </c>
      <c r="H4" s="261" t="s">
        <v>355</v>
      </c>
      <c r="I4" s="261" t="s">
        <v>493</v>
      </c>
      <c r="J4" s="261" t="s">
        <v>494</v>
      </c>
      <c r="K4" s="261" t="s">
        <v>32</v>
      </c>
      <c r="L4" s="261" t="s">
        <v>73</v>
      </c>
      <c r="M4" s="261" t="s">
        <v>76</v>
      </c>
      <c r="N4" s="261" t="s">
        <v>15</v>
      </c>
      <c r="O4" s="261" t="s">
        <v>367</v>
      </c>
      <c r="P4" s="261" t="s">
        <v>35</v>
      </c>
      <c r="Q4" s="261" t="s">
        <v>34</v>
      </c>
      <c r="R4" s="261" t="s">
        <v>33</v>
      </c>
    </row>
    <row r="5" spans="1:18" x14ac:dyDescent="0.3">
      <c r="A5" s="262">
        <v>1</v>
      </c>
      <c r="B5" s="263" t="str">
        <f>'🔢 İNDİKATÖRLER'!A3</f>
        <v>ACGYO</v>
      </c>
      <c r="C5" s="262" t="str">
        <f>'🔢 İNDİKATÖRLER'!U3</f>
        <v/>
      </c>
      <c r="D5" s="262">
        <f>IFERROR((IF(C5&gt;=11,3,IF(C5&gt;=10,2,IF(C5&gt;=9,1,0))))+(IF(E5&lt;=3,4,IF(E5&lt;=4,2,0)))+(IF(AND(F5&gt;40,F5&lt;50),4,IF(F5&lt;50,3,IF(F5&lt;60,2,0))))+(IF(G5&gt;0.1,3,IF(G5&gt;0,2,0)))+(IF(K5&gt;1.2,2,IF(K5&gt;1,1,0)))+(IF(H5&gt;-100,1,0))+(IF('🔢 İNDİKATÖRLER'!D3&gt;0,1,0))+(IF(R5&lt;=-2,2,0))-(IF(E5&gt;5,2,0)),"")</f>
        <v>8</v>
      </c>
      <c r="E5" s="262" t="str">
        <f>'🔢 İNDİKATÖRLER'!F3</f>
        <v>?</v>
      </c>
      <c r="F5" s="262" t="str">
        <f>'🔢 İNDİKATÖRLER'!G3</f>
        <v>?</v>
      </c>
      <c r="G5" s="262" t="str">
        <f>'🔢 İNDİKATÖRLER'!I3</f>
        <v>?</v>
      </c>
      <c r="H5" s="262" t="str">
        <f>'🔢 İNDİKATÖRLER'!E3</f>
        <v>?</v>
      </c>
      <c r="I5" s="262">
        <f>'🔢 İNDİKATÖRLER'!L3</f>
        <v>0</v>
      </c>
      <c r="J5" s="262" t="str">
        <f>'🔢 İNDİKATÖRLER'!M3</f>
        <v>?</v>
      </c>
      <c r="K5" s="262" t="str">
        <f t="shared" ref="K5:K68" si="0">IFERROR(I5/J5,"")</f>
        <v/>
      </c>
      <c r="L5" s="262" t="str">
        <f>'🔢 İNDİKATÖRLER'!P3</f>
        <v>?</v>
      </c>
      <c r="M5" s="262" t="str">
        <f>'🔢 İNDİKATÖRLER'!S3</f>
        <v>?</v>
      </c>
      <c r="N5" s="262" t="str">
        <f t="shared" ref="N5:N68" si="1">IF(AND(C5&gt;=11,E5&lt;=4,F5&lt;50,K5&gt;1,R5&lt;=-2),"EVET","HAYIR")</f>
        <v>HAYIR</v>
      </c>
      <c r="O5" s="262" t="str">
        <f t="shared" ref="O5:O68" si="2">IF(AND(E5&lt;=3,G5&gt;0,H5&gt;-100,F5&lt;50),"EVET","HAYIR")</f>
        <v>HAYIR</v>
      </c>
      <c r="P5" s="263" t="str">
        <f t="shared" ref="P5:P68" si="3">IF(N5="EVET","PREMIUM+",IF(AND(C5&gt;=11,E5&lt;=4,F5&lt;50,K5&gt;1),"PREMIUM",IF(O5="EVET","GÜÇLÜ",IF(AND(E5&lt;=4,F5&lt;60,G5&gt;0),"İZLE","PAS"))))</f>
        <v>PAS</v>
      </c>
      <c r="Q5" s="262" t="str">
        <f>'📡 CANLI_VERİ'!B4</f>
        <v>ACGYO</v>
      </c>
      <c r="R5" s="262">
        <f>'📡 CANLI_VERİ'!I4</f>
        <v>0</v>
      </c>
    </row>
    <row r="6" spans="1:18" x14ac:dyDescent="0.3">
      <c r="A6" s="262">
        <v>2</v>
      </c>
      <c r="B6" s="263" t="str">
        <f>'🔢 İNDİKATÖRLER'!A4</f>
        <v>ACSEL</v>
      </c>
      <c r="C6" s="262">
        <f>'🔢 İNDİKATÖRLER'!U4</f>
        <v>6</v>
      </c>
      <c r="D6" s="262">
        <f>IFERROR((IF(C6&gt;=11,3,IF(C6&gt;=10,2,IF(C6&gt;=9,1,0))))+(IF(E6&lt;=3,4,IF(E6&lt;=4,2,0)))+(IF(AND(F6&gt;40,F6&lt;50),4,IF(F6&lt;50,3,IF(F6&lt;60,2,0))))+(IF(G6&gt;0.1,3,IF(G6&gt;0,2,0)))+(IF(K6&gt;1.2,2,IF(K6&gt;1,1,0)))+(IF(H6&gt;-100,1,0))+(IF('🔢 İNDİKATÖRLER'!D4&gt;0,1,0))+(IF(R6&lt;=-2,2,0))-(IF(E6&gt;5,2,0)),"")</f>
        <v>6</v>
      </c>
      <c r="E6" s="262">
        <f>'🔢 İNDİKATÖRLER'!F4</f>
        <v>4.9244677054835275</v>
      </c>
      <c r="F6" s="262">
        <f>'🔢 İNDİKATÖRLER'!G4</f>
        <v>56.315789473684156</v>
      </c>
      <c r="G6" s="262">
        <f>'🔢 İNDİKATÖRLER'!I4</f>
        <v>0.44784511908620317</v>
      </c>
      <c r="H6" s="262">
        <f>'🔢 İNDİKATÖRLER'!E4</f>
        <v>68.696093353627873</v>
      </c>
      <c r="I6" s="262">
        <f>'🔢 İNDİKATÖRLER'!L4</f>
        <v>110133</v>
      </c>
      <c r="J6" s="262">
        <f>'🔢 İNDİKATÖRLER'!M4</f>
        <v>306600.2</v>
      </c>
      <c r="K6" s="262">
        <f t="shared" si="0"/>
        <v>0.35920720208271228</v>
      </c>
      <c r="L6" s="262" t="str">
        <f>'🔢 İNDİKATÖRLER'!P4</f>
        <v>✓</v>
      </c>
      <c r="M6" s="262" t="str">
        <f>'🔢 İNDİKATÖRLER'!S4</f>
        <v>✗</v>
      </c>
      <c r="N6" s="262" t="str">
        <f t="shared" si="1"/>
        <v>HAYIR</v>
      </c>
      <c r="O6" s="262" t="str">
        <f t="shared" si="2"/>
        <v>HAYIR</v>
      </c>
      <c r="P6" s="263" t="str">
        <f t="shared" si="3"/>
        <v>PAS</v>
      </c>
      <c r="Q6" s="262" t="str">
        <f>'📡 CANLI_VERİ'!B5</f>
        <v>ACSEL</v>
      </c>
      <c r="R6" s="262">
        <f>'📡 CANLI_VERİ'!I5</f>
        <v>-0.49459999999999998</v>
      </c>
    </row>
    <row r="7" spans="1:18" x14ac:dyDescent="0.3">
      <c r="A7" s="262">
        <v>3</v>
      </c>
      <c r="B7" s="263" t="str">
        <f>'🔢 İNDİKATÖRLER'!A5</f>
        <v>ADEL</v>
      </c>
      <c r="C7" s="262">
        <f>'🔢 İNDİKATÖRLER'!U5</f>
        <v>8</v>
      </c>
      <c r="D7" s="262">
        <f>IFERROR((IF(C7&gt;=11,3,IF(C7&gt;=10,2,IF(C7&gt;=9,1,0))))+(IF(E7&lt;=3,4,IF(E7&lt;=4,2,0)))+(IF(AND(F7&gt;40,F7&lt;50),4,IF(F7&lt;50,3,IF(F7&lt;60,2,0))))+(IF(G7&gt;0.1,3,IF(G7&gt;0,2,0)))+(IF(K7&gt;1.2,2,IF(K7&gt;1,1,0)))+(IF(H7&gt;-100,1,0))+(IF('🔢 İNDİKATÖRLER'!D5&gt;0,1,0))+(IF(R7&lt;=-2,2,0))-(IF(E7&gt;5,2,0)),"")</f>
        <v>2</v>
      </c>
      <c r="E7" s="262">
        <f>'🔢 İNDİKATÖRLER'!F5</f>
        <v>6.5904930244302742</v>
      </c>
      <c r="F7" s="262">
        <f>'🔢 İNDİKATÖRLER'!G5</f>
        <v>58.574610244988868</v>
      </c>
      <c r="G7" s="262">
        <f>'🔢 İNDİKATÖRLER'!I5</f>
        <v>-7.6110365538355929E-2</v>
      </c>
      <c r="H7" s="262">
        <f>'🔢 İNDİKATÖRLER'!E5</f>
        <v>77.718204033994027</v>
      </c>
      <c r="I7" s="262">
        <f>'🔢 İNDİKATÖRLER'!L5</f>
        <v>2803921</v>
      </c>
      <c r="J7" s="262">
        <f>'🔢 İNDİKATÖRLER'!M5</f>
        <v>6154250.7999999998</v>
      </c>
      <c r="K7" s="262">
        <f t="shared" si="0"/>
        <v>0.4556072040482978</v>
      </c>
      <c r="L7" s="262" t="str">
        <f>'🔢 İNDİKATÖRLER'!P5</f>
        <v>✗</v>
      </c>
      <c r="M7" s="262" t="str">
        <f>'🔢 İNDİKATÖRLER'!S5</f>
        <v>✗</v>
      </c>
      <c r="N7" s="262" t="str">
        <f t="shared" si="1"/>
        <v>HAYIR</v>
      </c>
      <c r="O7" s="262" t="str">
        <f t="shared" si="2"/>
        <v>HAYIR</v>
      </c>
      <c r="P7" s="263" t="str">
        <f t="shared" si="3"/>
        <v>PAS</v>
      </c>
      <c r="Q7" s="262" t="str">
        <f>'📡 CANLI_VERİ'!B6</f>
        <v>ADEL</v>
      </c>
      <c r="R7" s="262">
        <f>'📡 CANLI_VERİ'!I6</f>
        <v>0.1663</v>
      </c>
    </row>
    <row r="8" spans="1:18" x14ac:dyDescent="0.3">
      <c r="A8" s="262">
        <v>4</v>
      </c>
      <c r="B8" s="263" t="str">
        <f>'🔢 İNDİKATÖRLER'!A6</f>
        <v>ADESE</v>
      </c>
      <c r="C8" s="262">
        <f>'🔢 İNDİKATÖRLER'!U6</f>
        <v>4</v>
      </c>
      <c r="D8" s="262">
        <f>IFERROR((IF(C8&gt;=11,3,IF(C8&gt;=10,2,IF(C8&gt;=9,1,0))))+(IF(E8&lt;=3,4,IF(E8&lt;=4,2,0)))+(IF(AND(F8&gt;40,F8&lt;50),4,IF(F8&lt;50,3,IF(F8&lt;60,2,0))))+(IF(G8&gt;0.1,3,IF(G8&gt;0,2,0)))+(IF(K8&gt;1.2,2,IF(K8&gt;1,1,0)))+(IF(H8&gt;-100,1,0))+(IF('🔢 İNDİKATÖRLER'!D6&gt;0,1,0))+(IF(R8&lt;=-2,2,0))-(IF(E8&gt;5,2,0)),"")</f>
        <v>3</v>
      </c>
      <c r="E8" s="262">
        <f>'🔢 İNDİKATÖRLER'!F6</f>
        <v>6.2082777036048036</v>
      </c>
      <c r="F8" s="262">
        <f>'🔢 İNDİKATÖRLER'!G6</f>
        <v>52.000000000000043</v>
      </c>
      <c r="G8" s="262">
        <f>'🔢 İNDİKATÖRLER'!I6</f>
        <v>1.2283561834654332E-2</v>
      </c>
      <c r="H8" s="262">
        <f>'🔢 İNDİKATÖRLER'!E6</f>
        <v>45.04504504504488</v>
      </c>
      <c r="I8" s="262">
        <f>'🔢 İNDİKATÖRLER'!L6</f>
        <v>305436901</v>
      </c>
      <c r="J8" s="262">
        <f>'🔢 İNDİKATÖRLER'!M6</f>
        <v>594140860.20000005</v>
      </c>
      <c r="K8" s="262">
        <f t="shared" si="0"/>
        <v>0.51408162855048156</v>
      </c>
      <c r="L8" s="262" t="str">
        <f>'🔢 İNDİKATÖRLER'!P6</f>
        <v>✓</v>
      </c>
      <c r="M8" s="262" t="str">
        <f>'🔢 İNDİKATÖRLER'!S6</f>
        <v>✗</v>
      </c>
      <c r="N8" s="262" t="str">
        <f t="shared" si="1"/>
        <v>HAYIR</v>
      </c>
      <c r="O8" s="262" t="str">
        <f t="shared" si="2"/>
        <v>HAYIR</v>
      </c>
      <c r="P8" s="263" t="str">
        <f t="shared" si="3"/>
        <v>PAS</v>
      </c>
      <c r="Q8" s="262" t="str">
        <f>'📡 CANLI_VERİ'!B7</f>
        <v>ADESE</v>
      </c>
      <c r="R8" s="262">
        <f>'📡 CANLI_VERİ'!I7</f>
        <v>-0.91739999999999999</v>
      </c>
    </row>
    <row r="9" spans="1:18" x14ac:dyDescent="0.3">
      <c r="A9" s="262">
        <v>5</v>
      </c>
      <c r="B9" s="263" t="str">
        <f>'🔢 İNDİKATÖRLER'!A7</f>
        <v>ADGYO</v>
      </c>
      <c r="C9" s="262">
        <f>'🔢 İNDİKATÖRLER'!U7</f>
        <v>3</v>
      </c>
      <c r="D9" s="262">
        <f>IFERROR((IF(C9&gt;=11,3,IF(C9&gt;=10,2,IF(C9&gt;=9,1,0))))+(IF(E9&lt;=3,4,IF(E9&lt;=4,2,0)))+(IF(AND(F9&gt;40,F9&lt;50),4,IF(F9&lt;50,3,IF(F9&lt;60,2,0))))+(IF(G9&gt;0.1,3,IF(G9&gt;0,2,0)))+(IF(K9&gt;1.2,2,IF(K9&gt;1,1,0)))+(IF(H9&gt;-100,1,0))+(IF('🔢 İNDİKATÖRLER'!D7&gt;0,1,0))+(IF(R9&lt;=-2,2,0))-(IF(E9&gt;5,2,0)),"")</f>
        <v>5</v>
      </c>
      <c r="E9" s="262">
        <f>'🔢 İNDİKATÖRLER'!F7</f>
        <v>4.1134666345458957</v>
      </c>
      <c r="F9" s="262">
        <f>'🔢 İNDİKATÖRLER'!G7</f>
        <v>43.537414965986329</v>
      </c>
      <c r="G9" s="262">
        <f>'🔢 İNDİKATÖRLER'!I7</f>
        <v>-2.974699268986436E-2</v>
      </c>
      <c r="H9" s="262">
        <f>'🔢 İNDİKATÖRLER'!E7</f>
        <v>49.375000000000945</v>
      </c>
      <c r="I9" s="262">
        <f>'🔢 İNDİKATÖRLER'!L7</f>
        <v>403611</v>
      </c>
      <c r="J9" s="262">
        <f>'🔢 İNDİKATÖRLER'!M7</f>
        <v>885928</v>
      </c>
      <c r="K9" s="262">
        <f t="shared" si="0"/>
        <v>0.45557991168582551</v>
      </c>
      <c r="L9" s="262" t="str">
        <f>'🔢 İNDİKATÖRLER'!P7</f>
        <v>✗</v>
      </c>
      <c r="M9" s="262" t="str">
        <f>'🔢 İNDİKATÖRLER'!S7</f>
        <v>✗</v>
      </c>
      <c r="N9" s="262" t="str">
        <f t="shared" si="1"/>
        <v>HAYIR</v>
      </c>
      <c r="O9" s="262" t="str">
        <f t="shared" si="2"/>
        <v>HAYIR</v>
      </c>
      <c r="P9" s="263" t="str">
        <f t="shared" si="3"/>
        <v>PAS</v>
      </c>
      <c r="Q9" s="262" t="str">
        <f>'📡 CANLI_VERİ'!B8</f>
        <v>ADGYO</v>
      </c>
      <c r="R9" s="262">
        <f>'📡 CANLI_VERİ'!I8</f>
        <v>-8.3699999999999997E-2</v>
      </c>
    </row>
    <row r="10" spans="1:18" x14ac:dyDescent="0.3">
      <c r="A10" s="262">
        <v>6</v>
      </c>
      <c r="B10" s="263" t="str">
        <f>'🔢 İNDİKATÖRLER'!A8</f>
        <v>AEFES</v>
      </c>
      <c r="C10" s="262">
        <f>'🔢 İNDİKATÖRLER'!U8</f>
        <v>6</v>
      </c>
      <c r="D10" s="262">
        <f>IFERROR((IF(C10&gt;=11,3,IF(C10&gt;=10,2,IF(C10&gt;=9,1,0))))+(IF(E10&lt;=3,4,IF(E10&lt;=4,2,0)))+(IF(AND(F10&gt;40,F10&lt;50),4,IF(F10&lt;50,3,IF(F10&lt;60,2,0))))+(IF(G10&gt;0.1,3,IF(G10&gt;0,2,0)))+(IF(K10&gt;1.2,2,IF(K10&gt;1,1,0)))+(IF(H10&gt;-100,1,0))+(IF('🔢 İNDİKATÖRLER'!D8&gt;0,1,0))+(IF(R10&lt;=-2,2,0))-(IF(E10&gt;5,2,0)),"")</f>
        <v>5</v>
      </c>
      <c r="E10" s="262">
        <f>'🔢 İNDİKATÖRLER'!F8</f>
        <v>3.9219401288366824</v>
      </c>
      <c r="F10" s="262">
        <f>'🔢 İNDİKATÖRLER'!G8</f>
        <v>61.132075471698187</v>
      </c>
      <c r="G10" s="262">
        <f>'🔢 İNDİKATÖRLER'!I8</f>
        <v>9.3432012601752934E-2</v>
      </c>
      <c r="H10" s="262">
        <f>'🔢 İNDİKATÖRLER'!E8</f>
        <v>26.05752961082953</v>
      </c>
      <c r="I10" s="262">
        <f>'🔢 İNDİKATÖRLER'!L8</f>
        <v>18515597</v>
      </c>
      <c r="J10" s="262">
        <f>'🔢 İNDİKATÖRLER'!M8</f>
        <v>42258243.399999999</v>
      </c>
      <c r="K10" s="262">
        <f t="shared" si="0"/>
        <v>0.43815349409436172</v>
      </c>
      <c r="L10" s="262" t="str">
        <f>'🔢 İNDİKATÖRLER'!P8</f>
        <v>✓</v>
      </c>
      <c r="M10" s="262" t="str">
        <f>'🔢 İNDİKATÖRLER'!S8</f>
        <v>✗</v>
      </c>
      <c r="N10" s="262" t="str">
        <f t="shared" si="1"/>
        <v>HAYIR</v>
      </c>
      <c r="O10" s="262" t="str">
        <f t="shared" si="2"/>
        <v>HAYIR</v>
      </c>
      <c r="P10" s="263" t="str">
        <f t="shared" si="3"/>
        <v>PAS</v>
      </c>
      <c r="Q10" s="262" t="str">
        <f>'📡 CANLI_VERİ'!B9</f>
        <v>AEFES</v>
      </c>
      <c r="R10" s="262">
        <f>'📡 CANLI_VERİ'!I9</f>
        <v>-0.1578</v>
      </c>
    </row>
    <row r="11" spans="1:18" x14ac:dyDescent="0.3">
      <c r="A11" s="262">
        <v>7</v>
      </c>
      <c r="B11" s="263" t="str">
        <f>'🔢 İNDİKATÖRLER'!A9</f>
        <v>AFYON</v>
      </c>
      <c r="C11" s="262">
        <f>'🔢 İNDİKATÖRLER'!U9</f>
        <v>2</v>
      </c>
      <c r="D11" s="262">
        <f>IFERROR((IF(C11&gt;=11,3,IF(C11&gt;=10,2,IF(C11&gt;=9,1,0))))+(IF(E11&lt;=3,4,IF(E11&lt;=4,2,0)))+(IF(AND(F11&gt;40,F11&lt;50),4,IF(F11&lt;50,3,IF(F11&lt;60,2,0))))+(IF(G11&gt;0.1,3,IF(G11&gt;0,2,0)))+(IF(K11&gt;1.2,2,IF(K11&gt;1,1,0)))+(IF(H11&gt;-100,1,0))+(IF('🔢 İNDİKATÖRLER'!D9&gt;0,1,0))+(IF(R11&lt;=-2,2,0))-(IF(E11&gt;5,2,0)),"")</f>
        <v>8</v>
      </c>
      <c r="E11" s="262">
        <f>'🔢 İNDİKATÖRLER'!F9</f>
        <v>2.4498656191854464</v>
      </c>
      <c r="F11" s="262">
        <f>'🔢 İNDİKATÖRLER'!G9</f>
        <v>14.285714285714221</v>
      </c>
      <c r="G11" s="262">
        <f>'🔢 İNDİKATÖRLER'!I9</f>
        <v>-3.4963471901096735E-2</v>
      </c>
      <c r="H11" s="262">
        <f>'🔢 İNDİKATÖRLER'!E9</f>
        <v>-141.40562248995906</v>
      </c>
      <c r="I11" s="262">
        <f>'🔢 İNDİKATÖRLER'!L9</f>
        <v>4353255</v>
      </c>
      <c r="J11" s="262">
        <f>'🔢 İNDİKATÖRLER'!M9</f>
        <v>3716991</v>
      </c>
      <c r="K11" s="262">
        <f t="shared" si="0"/>
        <v>1.1711771699205082</v>
      </c>
      <c r="L11" s="262" t="str">
        <f>'🔢 İNDİKATÖRLER'!P9</f>
        <v>✗</v>
      </c>
      <c r="M11" s="262" t="str">
        <f>'🔢 İNDİKATÖRLER'!S9</f>
        <v>✓</v>
      </c>
      <c r="N11" s="262" t="str">
        <f t="shared" si="1"/>
        <v>HAYIR</v>
      </c>
      <c r="O11" s="262" t="str">
        <f t="shared" si="2"/>
        <v>HAYIR</v>
      </c>
      <c r="P11" s="263" t="str">
        <f t="shared" si="3"/>
        <v>PAS</v>
      </c>
      <c r="Q11" s="262" t="str">
        <f>'📡 CANLI_VERİ'!B10</f>
        <v>AFYON</v>
      </c>
      <c r="R11" s="262">
        <f>'📡 CANLI_VERİ'!I10</f>
        <v>0</v>
      </c>
    </row>
    <row r="12" spans="1:18" x14ac:dyDescent="0.3">
      <c r="A12" s="262">
        <v>8</v>
      </c>
      <c r="B12" s="263" t="str">
        <f>'🔢 İNDİKATÖRLER'!A10</f>
        <v>AGESA</v>
      </c>
      <c r="C12" s="262">
        <f>'🔢 İNDİKATÖRLER'!U10</f>
        <v>3</v>
      </c>
      <c r="D12" s="262">
        <f>IFERROR((IF(C12&gt;=11,3,IF(C12&gt;=10,2,IF(C12&gt;=9,1,0))))+(IF(E12&lt;=3,4,IF(E12&lt;=4,2,0)))+(IF(AND(F12&gt;40,F12&lt;50),4,IF(F12&lt;50,3,IF(F12&lt;60,2,0))))+(IF(G12&gt;0.1,3,IF(G12&gt;0,2,0)))+(IF(K12&gt;1.2,2,IF(K12&gt;1,1,0)))+(IF(H12&gt;-100,1,0))+(IF('🔢 İNDİKATÖRLER'!D10&gt;0,1,0))+(IF(R12&lt;=-2,2,0))-(IF(E12&gt;5,2,0)),"")</f>
        <v>8</v>
      </c>
      <c r="E12" s="262">
        <f>'🔢 İNDİKATÖRLER'!F10</f>
        <v>2.5756085566756832</v>
      </c>
      <c r="F12" s="262">
        <f>'🔢 İNDİKATÖRLER'!G10</f>
        <v>39.130434782608774</v>
      </c>
      <c r="G12" s="262">
        <f>'🔢 İNDİKATÖRLER'!I10</f>
        <v>-0.31211961259877397</v>
      </c>
      <c r="H12" s="262">
        <f>'🔢 İNDİKATÖRLER'!E10</f>
        <v>-57.159586926434585</v>
      </c>
      <c r="I12" s="262">
        <f>'🔢 İNDİKATÖRLER'!L10</f>
        <v>36502</v>
      </c>
      <c r="J12" s="262">
        <f>'🔢 İNDİKATÖRLER'!M10</f>
        <v>157671</v>
      </c>
      <c r="K12" s="262">
        <f t="shared" si="0"/>
        <v>0.23150737928978696</v>
      </c>
      <c r="L12" s="262" t="str">
        <f>'🔢 İNDİKATÖRLER'!P10</f>
        <v>✗</v>
      </c>
      <c r="M12" s="262" t="str">
        <f>'🔢 İNDİKATÖRLER'!S10</f>
        <v>✗</v>
      </c>
      <c r="N12" s="262" t="str">
        <f t="shared" si="1"/>
        <v>HAYIR</v>
      </c>
      <c r="O12" s="262" t="str">
        <f t="shared" si="2"/>
        <v>HAYIR</v>
      </c>
      <c r="P12" s="263" t="str">
        <f t="shared" si="3"/>
        <v>PAS</v>
      </c>
      <c r="Q12" s="262" t="str">
        <f>'📡 CANLI_VERİ'!B11</f>
        <v>AGESA</v>
      </c>
      <c r="R12" s="262">
        <f>'📡 CANLI_VERİ'!I11</f>
        <v>0.62660000000000005</v>
      </c>
    </row>
    <row r="13" spans="1:18" x14ac:dyDescent="0.3">
      <c r="A13" s="262">
        <v>9</v>
      </c>
      <c r="B13" s="263" t="str">
        <f>'🔢 İNDİKATÖRLER'!A11</f>
        <v>AGROT</v>
      </c>
      <c r="C13" s="262">
        <f>'🔢 İNDİKATÖRLER'!U11</f>
        <v>4</v>
      </c>
      <c r="D13" s="262">
        <f>IFERROR((IF(C13&gt;=11,3,IF(C13&gt;=10,2,IF(C13&gt;=9,1,0))))+(IF(E13&lt;=3,4,IF(E13&lt;=4,2,0)))+(IF(AND(F13&gt;40,F13&lt;50),4,IF(F13&lt;50,3,IF(F13&lt;60,2,0))))+(IF(G13&gt;0.1,3,IF(G13&gt;0,2,0)))+(IF(K13&gt;1.2,2,IF(K13&gt;1,1,0)))+(IF(H13&gt;-100,1,0))+(IF('🔢 İNDİKATÖRLER'!D11&gt;0,1,0))+(IF(R13&lt;=-2,2,0))-(IF(E13&gt;5,2,0)),"")</f>
        <v>4</v>
      </c>
      <c r="E13" s="262">
        <f>'🔢 İNDİKATÖRLER'!F11</f>
        <v>7.64172335600907</v>
      </c>
      <c r="F13" s="262">
        <f>'🔢 İNDİKATÖRLER'!G11</f>
        <v>24.742268041237097</v>
      </c>
      <c r="G13" s="262">
        <f>'🔢 İNDİKATÖRLER'!I11</f>
        <v>3.6061821688618545E-3</v>
      </c>
      <c r="H13" s="262">
        <f>'🔢 İNDİKATÖRLER'!E11</f>
        <v>-20.369334079462931</v>
      </c>
      <c r="I13" s="262">
        <f>'🔢 İNDİKATÖRLER'!L11</f>
        <v>79468695</v>
      </c>
      <c r="J13" s="262">
        <f>'🔢 İNDİKATÖRLER'!M11</f>
        <v>276991759</v>
      </c>
      <c r="K13" s="262">
        <f t="shared" si="0"/>
        <v>0.28689913117595678</v>
      </c>
      <c r="L13" s="262" t="str">
        <f>'🔢 İNDİKATÖRLER'!P11</f>
        <v>✓</v>
      </c>
      <c r="M13" s="262" t="str">
        <f>'🔢 İNDİKATÖRLER'!S11</f>
        <v>✗</v>
      </c>
      <c r="N13" s="262" t="str">
        <f t="shared" si="1"/>
        <v>HAYIR</v>
      </c>
      <c r="O13" s="262" t="str">
        <f t="shared" si="2"/>
        <v>HAYIR</v>
      </c>
      <c r="P13" s="263" t="str">
        <f t="shared" si="3"/>
        <v>PAS</v>
      </c>
      <c r="Q13" s="262" t="str">
        <f>'📡 CANLI_VERİ'!B12</f>
        <v>AGROT</v>
      </c>
      <c r="R13" s="262">
        <f>'📡 CANLI_VERİ'!I12</f>
        <v>-0.32469999999999999</v>
      </c>
    </row>
    <row r="14" spans="1:18" x14ac:dyDescent="0.3">
      <c r="A14" s="262">
        <v>10</v>
      </c>
      <c r="B14" s="263" t="str">
        <f>'🔢 İNDİKATÖRLER'!A12</f>
        <v>AGYO</v>
      </c>
      <c r="C14" s="262">
        <f>'🔢 İNDİKATÖRLER'!U12</f>
        <v>8</v>
      </c>
      <c r="D14" s="262">
        <f>IFERROR((IF(C14&gt;=11,3,IF(C14&gt;=10,2,IF(C14&gt;=9,1,0))))+(IF(E14&lt;=3,4,IF(E14&lt;=4,2,0)))+(IF(AND(F14&gt;40,F14&lt;50),4,IF(F14&lt;50,3,IF(F14&lt;60,2,0))))+(IF(G14&gt;0.1,3,IF(G14&gt;0,2,0)))+(IF(K14&gt;1.2,2,IF(K14&gt;1,1,0)))+(IF(H14&gt;-100,1,0))+(IF('🔢 İNDİKATÖRLER'!D12&gt;0,1,0))+(IF(R14&lt;=-2,2,0))-(IF(E14&gt;5,2,0)),"")</f>
        <v>5</v>
      </c>
      <c r="E14" s="262">
        <f>'🔢 İNDİKATÖRLER'!F12</f>
        <v>3.3787108413974045</v>
      </c>
      <c r="F14" s="262">
        <f>'🔢 İNDİKATÖRLER'!G12</f>
        <v>79.22077922077942</v>
      </c>
      <c r="G14" s="262">
        <f>'🔢 İNDİKATÖRLER'!I12</f>
        <v>1.6268388688432861E-2</v>
      </c>
      <c r="H14" s="262">
        <f>'🔢 İNDİKATÖRLER'!E12</f>
        <v>79.65194109772419</v>
      </c>
      <c r="I14" s="262">
        <f>'🔢 İNDİKATÖRLER'!L12</f>
        <v>355019</v>
      </c>
      <c r="J14" s="262">
        <f>'🔢 İNDİKATÖRLER'!M12</f>
        <v>589881.4</v>
      </c>
      <c r="K14" s="262">
        <f t="shared" si="0"/>
        <v>0.60184810031304592</v>
      </c>
      <c r="L14" s="262" t="str">
        <f>'🔢 İNDİKATÖRLER'!P12</f>
        <v>✓</v>
      </c>
      <c r="M14" s="262" t="str">
        <f>'🔢 İNDİKATÖRLER'!S12</f>
        <v>✗</v>
      </c>
      <c r="N14" s="262" t="str">
        <f t="shared" si="1"/>
        <v>HAYIR</v>
      </c>
      <c r="O14" s="262" t="str">
        <f t="shared" si="2"/>
        <v>HAYIR</v>
      </c>
      <c r="P14" s="263" t="str">
        <f t="shared" si="3"/>
        <v>PAS</v>
      </c>
      <c r="Q14" s="262" t="str">
        <f>'📡 CANLI_VERİ'!B13</f>
        <v>AGYO</v>
      </c>
      <c r="R14" s="262">
        <f>'📡 CANLI_VERİ'!I13</f>
        <v>-0.104</v>
      </c>
    </row>
    <row r="15" spans="1:18" x14ac:dyDescent="0.3">
      <c r="A15" s="262">
        <v>11</v>
      </c>
      <c r="B15" s="263" t="str">
        <f>'🔢 İNDİKATÖRLER'!A13</f>
        <v>AHGAZ</v>
      </c>
      <c r="C15" s="262" t="str">
        <f>'🔢 İNDİKATÖRLER'!U13</f>
        <v/>
      </c>
      <c r="D15" s="262">
        <f>IFERROR((IF(C15&gt;=11,3,IF(C15&gt;=10,2,IF(C15&gt;=9,1,0))))+(IF(E15&lt;=3,4,IF(E15&lt;=4,2,0)))+(IF(AND(F15&gt;40,F15&lt;50),4,IF(F15&lt;50,3,IF(F15&lt;60,2,0))))+(IF(G15&gt;0.1,3,IF(G15&gt;0,2,0)))+(IF(K15&gt;1.2,2,IF(K15&gt;1,1,0)))+(IF(H15&gt;-100,1,0))+(IF('🔢 İNDİKATÖRLER'!D13&gt;0,1,0))+(IF(R15&lt;=-2,2,0))-(IF(E15&gt;5,2,0)),"")</f>
        <v>8</v>
      </c>
      <c r="E15" s="262" t="str">
        <f>'🔢 İNDİKATÖRLER'!F13</f>
        <v>?</v>
      </c>
      <c r="F15" s="262" t="str">
        <f>'🔢 İNDİKATÖRLER'!G13</f>
        <v>?</v>
      </c>
      <c r="G15" s="262" t="str">
        <f>'🔢 İNDİKATÖRLER'!I13</f>
        <v>?</v>
      </c>
      <c r="H15" s="262" t="str">
        <f>'🔢 İNDİKATÖRLER'!E13</f>
        <v>?</v>
      </c>
      <c r="I15" s="262">
        <f>'🔢 İNDİKATÖRLER'!L13</f>
        <v>38358</v>
      </c>
      <c r="J15" s="262" t="str">
        <f>'🔢 İNDİKATÖRLER'!M13</f>
        <v>?</v>
      </c>
      <c r="K15" s="262" t="str">
        <f t="shared" si="0"/>
        <v/>
      </c>
      <c r="L15" s="262" t="str">
        <f>'🔢 İNDİKATÖRLER'!P13</f>
        <v>?</v>
      </c>
      <c r="M15" s="262" t="str">
        <f>'🔢 İNDİKATÖRLER'!S13</f>
        <v>?</v>
      </c>
      <c r="N15" s="262" t="str">
        <f t="shared" si="1"/>
        <v>HAYIR</v>
      </c>
      <c r="O15" s="262" t="str">
        <f t="shared" si="2"/>
        <v>HAYIR</v>
      </c>
      <c r="P15" s="263" t="str">
        <f t="shared" si="3"/>
        <v>PAS</v>
      </c>
      <c r="Q15" s="262" t="str">
        <f>'📡 CANLI_VERİ'!B14</f>
        <v>AHGAZ</v>
      </c>
      <c r="R15" s="262">
        <f>'📡 CANLI_VERİ'!I14</f>
        <v>0</v>
      </c>
    </row>
    <row r="16" spans="1:18" x14ac:dyDescent="0.3">
      <c r="A16" s="262">
        <v>12</v>
      </c>
      <c r="B16" s="263" t="str">
        <f>'🔢 İNDİKATÖRLER'!A14</f>
        <v>AKBNK</v>
      </c>
      <c r="C16" s="262">
        <f>'🔢 İNDİKATÖRLER'!U14</f>
        <v>6</v>
      </c>
      <c r="D16" s="262">
        <f>IFERROR((IF(C16&gt;=11,3,IF(C16&gt;=10,2,IF(C16&gt;=9,1,0))))+(IF(E16&lt;=3,4,IF(E16&lt;=4,2,0)))+(IF(AND(F16&gt;40,F16&lt;50),4,IF(F16&lt;50,3,IF(F16&lt;60,2,0))))+(IF(G16&gt;0.1,3,IF(G16&gt;0,2,0)))+(IF(K16&gt;1.2,2,IF(K16&gt;1,1,0)))+(IF(H16&gt;-100,1,0))+(IF('🔢 İNDİKATÖRLER'!D14&gt;0,1,0))+(IF(R16&lt;=-2,2,0))-(IF(E16&gt;5,2,0)),"")</f>
        <v>7</v>
      </c>
      <c r="E16" s="262">
        <f>'🔢 İNDİKATÖRLER'!F14</f>
        <v>4.0050354345393497</v>
      </c>
      <c r="F16" s="262">
        <f>'🔢 İNDİKATÖRLER'!G14</f>
        <v>28.217821782178177</v>
      </c>
      <c r="G16" s="262">
        <f>'🔢 İNDİKATÖRLER'!I14</f>
        <v>0.17212321339955161</v>
      </c>
      <c r="H16" s="262">
        <f>'🔢 İNDİKATÖRLER'!E14</f>
        <v>-58.315334773218588</v>
      </c>
      <c r="I16" s="262">
        <f>'🔢 İNDİKATÖRLER'!L14</f>
        <v>49151879</v>
      </c>
      <c r="J16" s="262">
        <f>'🔢 İNDİKATÖRLER'!M14</f>
        <v>78047789.799999997</v>
      </c>
      <c r="K16" s="262">
        <f t="shared" si="0"/>
        <v>0.62976644343104771</v>
      </c>
      <c r="L16" s="262" t="str">
        <f>'🔢 İNDİKATÖRLER'!P14</f>
        <v>✓</v>
      </c>
      <c r="M16" s="262" t="str">
        <f>'🔢 İNDİKATÖRLER'!S14</f>
        <v>✗</v>
      </c>
      <c r="N16" s="262" t="str">
        <f t="shared" si="1"/>
        <v>HAYIR</v>
      </c>
      <c r="O16" s="262" t="str">
        <f t="shared" si="2"/>
        <v>HAYIR</v>
      </c>
      <c r="P16" s="263" t="str">
        <f t="shared" si="3"/>
        <v>PAS</v>
      </c>
      <c r="Q16" s="262" t="str">
        <f>'📡 CANLI_VERİ'!B15</f>
        <v>AKBNK</v>
      </c>
      <c r="R16" s="262">
        <f>'📡 CANLI_VERİ'!I15</f>
        <v>-0.34039999999999998</v>
      </c>
    </row>
    <row r="17" spans="1:18" x14ac:dyDescent="0.3">
      <c r="A17" s="262">
        <v>13</v>
      </c>
      <c r="B17" s="263" t="str">
        <f>'🔢 İNDİKATÖRLER'!A15</f>
        <v>AKCNS</v>
      </c>
      <c r="C17" s="262">
        <f>'🔢 İNDİKATÖRLER'!U15</f>
        <v>8</v>
      </c>
      <c r="D17" s="262">
        <f>IFERROR((IF(C17&gt;=11,3,IF(C17&gt;=10,2,IF(C17&gt;=9,1,0))))+(IF(E17&lt;=3,4,IF(E17&lt;=4,2,0)))+(IF(AND(F17&gt;40,F17&lt;50),4,IF(F17&lt;50,3,IF(F17&lt;60,2,0))))+(IF(G17&gt;0.1,3,IF(G17&gt;0,2,0)))+(IF(K17&gt;1.2,2,IF(K17&gt;1,1,0)))+(IF(H17&gt;-100,1,0))+(IF('🔢 İNDİKATÖRLER'!D15&gt;0,1,0))+(IF(R17&lt;=-2,2,0))-(IF(E17&gt;5,2,0)),"")</f>
        <v>6</v>
      </c>
      <c r="E17" s="262">
        <f>'🔢 İNDİKATÖRLER'!F15</f>
        <v>3.3023944040893189</v>
      </c>
      <c r="F17" s="262">
        <f>'🔢 İNDİKATÖRLER'!G15</f>
        <v>63.663663663663698</v>
      </c>
      <c r="G17" s="262">
        <f>'🔢 İNDİKATÖRLER'!I15</f>
        <v>1.6914343063118444</v>
      </c>
      <c r="H17" s="262">
        <f>'🔢 İNDİKATÖRLER'!E15</f>
        <v>54.406908813817886</v>
      </c>
      <c r="I17" s="262">
        <f>'🔢 İNDİKATÖRLER'!L15</f>
        <v>278166</v>
      </c>
      <c r="J17" s="262">
        <f>'🔢 İNDİKATÖRLER'!M15</f>
        <v>712021.6</v>
      </c>
      <c r="K17" s="262">
        <f t="shared" si="0"/>
        <v>0.39067073246092537</v>
      </c>
      <c r="L17" s="262" t="str">
        <f>'🔢 İNDİKATÖRLER'!P15</f>
        <v>✓</v>
      </c>
      <c r="M17" s="262" t="str">
        <f>'🔢 İNDİKATÖRLER'!S15</f>
        <v>✗</v>
      </c>
      <c r="N17" s="262" t="str">
        <f t="shared" si="1"/>
        <v>HAYIR</v>
      </c>
      <c r="O17" s="262" t="str">
        <f t="shared" si="2"/>
        <v>HAYIR</v>
      </c>
      <c r="P17" s="263" t="str">
        <f t="shared" si="3"/>
        <v>PAS</v>
      </c>
      <c r="Q17" s="262" t="str">
        <f>'📡 CANLI_VERİ'!B16</f>
        <v>AKCNS</v>
      </c>
      <c r="R17" s="262">
        <f>'📡 CANLI_VERİ'!I16</f>
        <v>0.28170000000000001</v>
      </c>
    </row>
    <row r="18" spans="1:18" x14ac:dyDescent="0.3">
      <c r="A18" s="262">
        <v>14</v>
      </c>
      <c r="B18" s="263" t="str">
        <f>'🔢 İNDİKATÖRLER'!A16</f>
        <v>AKENR</v>
      </c>
      <c r="C18" s="262">
        <f>'🔢 İNDİKATÖRLER'!U16</f>
        <v>8</v>
      </c>
      <c r="D18" s="262">
        <f>IFERROR((IF(C18&gt;=11,3,IF(C18&gt;=10,2,IF(C18&gt;=9,1,0))))+(IF(E18&lt;=3,4,IF(E18&lt;=4,2,0)))+(IF(AND(F18&gt;40,F18&lt;50),4,IF(F18&lt;50,3,IF(F18&lt;60,2,0))))+(IF(G18&gt;0.1,3,IF(G18&gt;0,2,0)))+(IF(K18&gt;1.2,2,IF(K18&gt;1,1,0)))+(IF(H18&gt;-100,1,0))+(IF('🔢 İNDİKATÖRLER'!D16&gt;0,1,0))+(IF(R18&lt;=-2,2,0))-(IF(E18&gt;5,2,0)),"")</f>
        <v>9</v>
      </c>
      <c r="E18" s="262">
        <f>'🔢 İNDİKATÖRLER'!F16</f>
        <v>3.2708974000559152</v>
      </c>
      <c r="F18" s="262">
        <f>'🔢 İNDİKATÖRLER'!G16</f>
        <v>44.067796610169552</v>
      </c>
      <c r="G18" s="262">
        <f>'🔢 İNDİKATÖRLER'!I16</f>
        <v>6.7071889220446337E-2</v>
      </c>
      <c r="H18" s="262">
        <f>'🔢 İNDİKATÖRLER'!E16</f>
        <v>70.614035087720296</v>
      </c>
      <c r="I18" s="262">
        <f>'🔢 İNDİKATÖRLER'!L16</f>
        <v>6155345</v>
      </c>
      <c r="J18" s="262">
        <f>'🔢 İNDİKATÖRLER'!M16</f>
        <v>13682597.800000001</v>
      </c>
      <c r="K18" s="262">
        <f t="shared" si="0"/>
        <v>0.44986669125069217</v>
      </c>
      <c r="L18" s="262" t="str">
        <f>'🔢 İNDİKATÖRLER'!P16</f>
        <v>✓</v>
      </c>
      <c r="M18" s="262" t="str">
        <f>'🔢 İNDİKATÖRLER'!S16</f>
        <v>✗</v>
      </c>
      <c r="N18" s="262" t="str">
        <f t="shared" si="1"/>
        <v>HAYIR</v>
      </c>
      <c r="O18" s="262" t="str">
        <f t="shared" si="2"/>
        <v>HAYIR</v>
      </c>
      <c r="P18" s="263" t="str">
        <f t="shared" si="3"/>
        <v>İZLE</v>
      </c>
      <c r="Q18" s="262" t="str">
        <f>'📡 CANLI_VERİ'!B17</f>
        <v>AKENR</v>
      </c>
      <c r="R18" s="262">
        <f>'📡 CANLI_VERİ'!I17</f>
        <v>-0.1953</v>
      </c>
    </row>
    <row r="19" spans="1:18" x14ac:dyDescent="0.3">
      <c r="A19" s="262">
        <v>15</v>
      </c>
      <c r="B19" s="263" t="str">
        <f>'🔢 İNDİKATÖRLER'!A17</f>
        <v>AKFGY</v>
      </c>
      <c r="C19" s="262">
        <f>'🔢 İNDİKATÖRLER'!U17</f>
        <v>8</v>
      </c>
      <c r="D19" s="262">
        <f>IFERROR((IF(C19&gt;=11,3,IF(C19&gt;=10,2,IF(C19&gt;=9,1,0))))+(IF(E19&lt;=3,4,IF(E19&lt;=4,2,0)))+(IF(AND(F19&gt;40,F19&lt;50),4,IF(F19&lt;50,3,IF(F19&lt;60,2,0))))+(IF(G19&gt;0.1,3,IF(G19&gt;0,2,0)))+(IF(K19&gt;1.2,2,IF(K19&gt;1,1,0)))+(IF(H19&gt;-100,1,0))+(IF('🔢 İNDİKATÖRLER'!D17&gt;0,1,0))+(IF(R19&lt;=-2,2,0))-(IF(E19&gt;5,2,0)),"")</f>
        <v>7</v>
      </c>
      <c r="E19" s="262">
        <f>'🔢 İNDİKATÖRLER'!F17</f>
        <v>2.5653923541247496</v>
      </c>
      <c r="F19" s="262">
        <f>'🔢 İNDİKATÖRLER'!G17</f>
        <v>63.157894736841946</v>
      </c>
      <c r="G19" s="262">
        <f>'🔢 İNDİKATÖRLER'!I17</f>
        <v>1.1854309453149218E-2</v>
      </c>
      <c r="H19" s="262">
        <f>'🔢 İNDİKATÖRLER'!E17</f>
        <v>75.068306010929305</v>
      </c>
      <c r="I19" s="262">
        <f>'🔢 İNDİKATÖRLER'!L17</f>
        <v>15701544</v>
      </c>
      <c r="J19" s="262">
        <f>'🔢 İNDİKATÖRLER'!M17</f>
        <v>19230418.800000001</v>
      </c>
      <c r="K19" s="262">
        <f t="shared" si="0"/>
        <v>0.81649516650152199</v>
      </c>
      <c r="L19" s="262" t="str">
        <f>'🔢 İNDİKATÖRLER'!P17</f>
        <v>✓</v>
      </c>
      <c r="M19" s="262" t="str">
        <f>'🔢 İNDİKATÖRLER'!S17</f>
        <v>✗</v>
      </c>
      <c r="N19" s="262" t="str">
        <f t="shared" si="1"/>
        <v>HAYIR</v>
      </c>
      <c r="O19" s="262" t="str">
        <f t="shared" si="2"/>
        <v>HAYIR</v>
      </c>
      <c r="P19" s="263" t="str">
        <f t="shared" si="3"/>
        <v>PAS</v>
      </c>
      <c r="Q19" s="262" t="str">
        <f>'📡 CANLI_VERİ'!B18</f>
        <v>AKFGY</v>
      </c>
      <c r="R19" s="262">
        <f>'📡 CANLI_VERİ'!I18</f>
        <v>-0.34970000000000001</v>
      </c>
    </row>
    <row r="20" spans="1:18" x14ac:dyDescent="0.3">
      <c r="A20" s="262">
        <v>16</v>
      </c>
      <c r="B20" s="263" t="str">
        <f>'🔢 İNDİKATÖRLER'!A18</f>
        <v>AKFIN</v>
      </c>
      <c r="C20" s="262" t="str">
        <f>'🔢 İNDİKATÖRLER'!U18</f>
        <v/>
      </c>
      <c r="D20" s="262">
        <f>IFERROR((IF(C20&gt;=11,3,IF(C20&gt;=10,2,IF(C20&gt;=9,1,0))))+(IF(E20&lt;=3,4,IF(E20&lt;=4,2,0)))+(IF(AND(F20&gt;40,F20&lt;50),4,IF(F20&lt;50,3,IF(F20&lt;60,2,0))))+(IF(G20&gt;0.1,3,IF(G20&gt;0,2,0)))+(IF(K20&gt;1.2,2,IF(K20&gt;1,1,0)))+(IF(H20&gt;-100,1,0))+(IF('🔢 İNDİKATÖRLER'!D18&gt;0,1,0))+(IF(R20&lt;=-2,2,0))-(IF(E20&gt;5,2,0)),"")</f>
        <v>8</v>
      </c>
      <c r="E20" s="262" t="str">
        <f>'🔢 İNDİKATÖRLER'!F18</f>
        <v>?</v>
      </c>
      <c r="F20" s="262" t="str">
        <f>'🔢 İNDİKATÖRLER'!G18</f>
        <v>?</v>
      </c>
      <c r="G20" s="262" t="str">
        <f>'🔢 İNDİKATÖRLER'!I18</f>
        <v>?</v>
      </c>
      <c r="H20" s="262" t="str">
        <f>'🔢 İNDİKATÖRLER'!E18</f>
        <v>?</v>
      </c>
      <c r="I20" s="262">
        <f>'🔢 İNDİKATÖRLER'!L18</f>
        <v>0</v>
      </c>
      <c r="J20" s="262" t="str">
        <f>'🔢 İNDİKATÖRLER'!M18</f>
        <v>?</v>
      </c>
      <c r="K20" s="262" t="str">
        <f t="shared" si="0"/>
        <v/>
      </c>
      <c r="L20" s="262" t="str">
        <f>'🔢 İNDİKATÖRLER'!P18</f>
        <v>?</v>
      </c>
      <c r="M20" s="262" t="str">
        <f>'🔢 İNDİKATÖRLER'!S18</f>
        <v>?</v>
      </c>
      <c r="N20" s="262" t="str">
        <f t="shared" si="1"/>
        <v>HAYIR</v>
      </c>
      <c r="O20" s="262" t="str">
        <f t="shared" si="2"/>
        <v>HAYIR</v>
      </c>
      <c r="P20" s="263" t="str">
        <f t="shared" si="3"/>
        <v>PAS</v>
      </c>
      <c r="Q20" s="262" t="str">
        <f>'📡 CANLI_VERİ'!B19</f>
        <v>AKFIN</v>
      </c>
      <c r="R20" s="262">
        <f>'📡 CANLI_VERİ'!I19</f>
        <v>0</v>
      </c>
    </row>
    <row r="21" spans="1:18" x14ac:dyDescent="0.3">
      <c r="A21" s="262">
        <v>17</v>
      </c>
      <c r="B21" s="263" t="str">
        <f>'🔢 İNDİKATÖRLER'!A19</f>
        <v>AKGRT</v>
      </c>
      <c r="C21" s="262">
        <f>'🔢 İNDİKATÖRLER'!U19</f>
        <v>0</v>
      </c>
      <c r="D21" s="262">
        <f>IFERROR((IF(C21&gt;=11,3,IF(C21&gt;=10,2,IF(C21&gt;=9,1,0))))+(IF(E21&lt;=3,4,IF(E21&lt;=4,2,0)))+(IF(AND(F21&gt;40,F21&lt;50),4,IF(F21&lt;50,3,IF(F21&lt;60,2,0))))+(IF(G21&gt;0.1,3,IF(G21&gt;0,2,0)))+(IF(K21&gt;1.2,2,IF(K21&gt;1,1,0)))+(IF(H21&gt;-100,1,0))+(IF('🔢 İNDİKATÖRLER'!D19&gt;0,1,0))+(IF(R21&lt;=-2,2,0))-(IF(E21&gt;5,2,0)),"")</f>
        <v>7</v>
      </c>
      <c r="E21" s="262">
        <f>'🔢 İNDİKATÖRLER'!F19</f>
        <v>2.749594155844155</v>
      </c>
      <c r="F21" s="262">
        <f>'🔢 İNDİKATÖRLER'!G19</f>
        <v>3.1250000000000693</v>
      </c>
      <c r="G21" s="262">
        <f>'🔢 İNDİKATÖRLER'!I19</f>
        <v>-1.4586926743553927E-2</v>
      </c>
      <c r="H21" s="262">
        <f>'🔢 İNDİKATÖRLER'!E19</f>
        <v>-158.64811133200851</v>
      </c>
      <c r="I21" s="262">
        <f>'🔢 İNDİKATÖRLER'!L19</f>
        <v>6481676</v>
      </c>
      <c r="J21" s="262">
        <f>'🔢 İNDİKATÖRLER'!M19</f>
        <v>12748893.6</v>
      </c>
      <c r="K21" s="262">
        <f t="shared" si="0"/>
        <v>0.50841086319835627</v>
      </c>
      <c r="L21" s="262" t="str">
        <f>'🔢 İNDİKATÖRLER'!P19</f>
        <v>✗</v>
      </c>
      <c r="M21" s="262" t="str">
        <f>'🔢 İNDİKATÖRLER'!S19</f>
        <v>✗</v>
      </c>
      <c r="N21" s="262" t="str">
        <f t="shared" si="1"/>
        <v>HAYIR</v>
      </c>
      <c r="O21" s="262" t="str">
        <f t="shared" si="2"/>
        <v>HAYIR</v>
      </c>
      <c r="P21" s="263" t="str">
        <f t="shared" si="3"/>
        <v>PAS</v>
      </c>
      <c r="Q21" s="262" t="str">
        <f>'📡 CANLI_VERİ'!B20</f>
        <v>AKGRT</v>
      </c>
      <c r="R21" s="262">
        <f>'📡 CANLI_VERİ'!I20</f>
        <v>-0.2853</v>
      </c>
    </row>
    <row r="22" spans="1:18" x14ac:dyDescent="0.3">
      <c r="A22" s="262">
        <v>18</v>
      </c>
      <c r="B22" s="263" t="str">
        <f>'🔢 İNDİKATÖRLER'!A20</f>
        <v>AKIGY</v>
      </c>
      <c r="C22" s="262" t="str">
        <f>'🔢 İNDİKATÖRLER'!U20</f>
        <v/>
      </c>
      <c r="D22" s="262">
        <f>IFERROR((IF(C22&gt;=11,3,IF(C22&gt;=10,2,IF(C22&gt;=9,1,0))))+(IF(E22&lt;=3,4,IF(E22&lt;=4,2,0)))+(IF(AND(F22&gt;40,F22&lt;50),4,IF(F22&lt;50,3,IF(F22&lt;60,2,0))))+(IF(G22&gt;0.1,3,IF(G22&gt;0,2,0)))+(IF(K22&gt;1.2,2,IF(K22&gt;1,1,0)))+(IF(H22&gt;-100,1,0))+(IF('🔢 İNDİKATÖRLER'!D20&gt;0,1,0))+(IF(R22&lt;=-2,2,0))-(IF(E22&gt;5,2,0)),"")</f>
        <v>8</v>
      </c>
      <c r="E22" s="262" t="str">
        <f>'🔢 İNDİKATÖRLER'!F20</f>
        <v>?</v>
      </c>
      <c r="F22" s="262" t="str">
        <f>'🔢 İNDİKATÖRLER'!G20</f>
        <v>?</v>
      </c>
      <c r="G22" s="262" t="str">
        <f>'🔢 İNDİKATÖRLER'!I20</f>
        <v>?</v>
      </c>
      <c r="H22" s="262" t="str">
        <f>'🔢 İNDİKATÖRLER'!E20</f>
        <v>?</v>
      </c>
      <c r="I22" s="262">
        <f>'🔢 İNDİKATÖRLER'!L20</f>
        <v>0</v>
      </c>
      <c r="J22" s="262" t="str">
        <f>'🔢 İNDİKATÖRLER'!M20</f>
        <v>?</v>
      </c>
      <c r="K22" s="262" t="str">
        <f t="shared" si="0"/>
        <v/>
      </c>
      <c r="L22" s="262" t="str">
        <f>'🔢 İNDİKATÖRLER'!P20</f>
        <v>?</v>
      </c>
      <c r="M22" s="262" t="str">
        <f>'🔢 İNDİKATÖRLER'!S20</f>
        <v>?</v>
      </c>
      <c r="N22" s="262" t="str">
        <f t="shared" si="1"/>
        <v>HAYIR</v>
      </c>
      <c r="O22" s="262" t="str">
        <f t="shared" si="2"/>
        <v>HAYIR</v>
      </c>
      <c r="P22" s="263" t="str">
        <f t="shared" si="3"/>
        <v>PAS</v>
      </c>
      <c r="Q22" s="262" t="str">
        <f>'📡 CANLI_VERİ'!B21</f>
        <v>AKIGY</v>
      </c>
      <c r="R22" s="262">
        <f>'📡 CANLI_VERİ'!I21</f>
        <v>0</v>
      </c>
    </row>
    <row r="23" spans="1:18" x14ac:dyDescent="0.3">
      <c r="A23" s="262">
        <v>19</v>
      </c>
      <c r="B23" s="263" t="str">
        <f>'🔢 İNDİKATÖRLER'!A21</f>
        <v>AKPAZ</v>
      </c>
      <c r="C23" s="262" t="str">
        <f>'🔢 İNDİKATÖRLER'!U21</f>
        <v/>
      </c>
      <c r="D23" s="262">
        <f>IFERROR((IF(C23&gt;=11,3,IF(C23&gt;=10,2,IF(C23&gt;=9,1,0))))+(IF(E23&lt;=3,4,IF(E23&lt;=4,2,0)))+(IF(AND(F23&gt;40,F23&lt;50),4,IF(F23&lt;50,3,IF(F23&lt;60,2,0))))+(IF(G23&gt;0.1,3,IF(G23&gt;0,2,0)))+(IF(K23&gt;1.2,2,IF(K23&gt;1,1,0)))+(IF(H23&gt;-100,1,0))+(IF('🔢 İNDİKATÖRLER'!D21&gt;0,1,0))+(IF(R23&lt;=-2,2,0))-(IF(E23&gt;5,2,0)),"")</f>
        <v>8</v>
      </c>
      <c r="E23" s="262" t="str">
        <f>'🔢 İNDİKATÖRLER'!F21</f>
        <v>?</v>
      </c>
      <c r="F23" s="262" t="str">
        <f>'🔢 İNDİKATÖRLER'!G21</f>
        <v>?</v>
      </c>
      <c r="G23" s="262" t="str">
        <f>'🔢 İNDİKATÖRLER'!I21</f>
        <v>?</v>
      </c>
      <c r="H23" s="262" t="str">
        <f>'🔢 İNDİKATÖRLER'!E21</f>
        <v>?</v>
      </c>
      <c r="I23" s="262">
        <f>'🔢 İNDİKATÖRLER'!L21</f>
        <v>0</v>
      </c>
      <c r="J23" s="262" t="str">
        <f>'🔢 İNDİKATÖRLER'!M21</f>
        <v>?</v>
      </c>
      <c r="K23" s="262" t="str">
        <f t="shared" si="0"/>
        <v/>
      </c>
      <c r="L23" s="262" t="str">
        <f>'🔢 İNDİKATÖRLER'!P21</f>
        <v>?</v>
      </c>
      <c r="M23" s="262" t="str">
        <f>'🔢 İNDİKATÖRLER'!S21</f>
        <v>?</v>
      </c>
      <c r="N23" s="262" t="str">
        <f t="shared" si="1"/>
        <v>HAYIR</v>
      </c>
      <c r="O23" s="262" t="str">
        <f t="shared" si="2"/>
        <v>HAYIR</v>
      </c>
      <c r="P23" s="263" t="str">
        <f t="shared" si="3"/>
        <v>PAS</v>
      </c>
      <c r="Q23" s="262" t="str">
        <f>'📡 CANLI_VERİ'!B22</f>
        <v>AKPAZ</v>
      </c>
      <c r="R23" s="262">
        <f>'📡 CANLI_VERİ'!I22</f>
        <v>0</v>
      </c>
    </row>
    <row r="24" spans="1:18" x14ac:dyDescent="0.3">
      <c r="A24" s="262">
        <v>20</v>
      </c>
      <c r="B24" s="263" t="str">
        <f>'🔢 İNDİKATÖRLER'!A22</f>
        <v>AKSA</v>
      </c>
      <c r="C24" s="262">
        <f>'🔢 İNDİKATÖRLER'!U22</f>
        <v>5</v>
      </c>
      <c r="D24" s="262">
        <f>IFERROR((IF(C24&gt;=11,3,IF(C24&gt;=10,2,IF(C24&gt;=9,1,0))))+(IF(E24&lt;=3,4,IF(E24&lt;=4,2,0)))+(IF(AND(F24&gt;40,F24&lt;50),4,IF(F24&lt;50,3,IF(F24&lt;60,2,0))))+(IF(G24&gt;0.1,3,IF(G24&gt;0,2,0)))+(IF(K24&gt;1.2,2,IF(K24&gt;1,1,0)))+(IF(H24&gt;-100,1,0))+(IF('🔢 İNDİKATÖRLER'!D22&gt;0,1,0))+(IF(R24&lt;=-2,2,0))-(IF(E24&gt;5,2,0)),"")</f>
        <v>8</v>
      </c>
      <c r="E24" s="262">
        <f>'🔢 İNDİKATÖRLER'!F22</f>
        <v>3.1116028211865552</v>
      </c>
      <c r="F24" s="262">
        <f>'🔢 İNDİKATÖRLER'!G22</f>
        <v>22.340425531914953</v>
      </c>
      <c r="G24" s="262">
        <f>'🔢 İNDİKATÖRLER'!I22</f>
        <v>-7.5671277324704661E-3</v>
      </c>
      <c r="H24" s="262">
        <f>'🔢 İNDİKATÖRLER'!E22</f>
        <v>-47.595561035757882</v>
      </c>
      <c r="I24" s="262">
        <f>'🔢 İNDİKATÖRLER'!L22</f>
        <v>47981283</v>
      </c>
      <c r="J24" s="262">
        <f>'🔢 İNDİKATÖRLER'!M22</f>
        <v>30304440.600000001</v>
      </c>
      <c r="K24" s="262">
        <f t="shared" si="0"/>
        <v>1.5833086521319915</v>
      </c>
      <c r="L24" s="262" t="str">
        <f>'🔢 İNDİKATÖRLER'!P22</f>
        <v>✗</v>
      </c>
      <c r="M24" s="262" t="str">
        <f>'🔢 İNDİKATÖRLER'!S22</f>
        <v>✓</v>
      </c>
      <c r="N24" s="262" t="str">
        <f t="shared" si="1"/>
        <v>HAYIR</v>
      </c>
      <c r="O24" s="262" t="str">
        <f t="shared" si="2"/>
        <v>HAYIR</v>
      </c>
      <c r="P24" s="263" t="str">
        <f t="shared" si="3"/>
        <v>PAS</v>
      </c>
      <c r="Q24" s="262" t="str">
        <f>'📡 CANLI_VERİ'!B23</f>
        <v>AKSA</v>
      </c>
      <c r="R24" s="262">
        <f>'📡 CANLI_VERİ'!I23</f>
        <v>-0.28249999999999997</v>
      </c>
    </row>
    <row r="25" spans="1:18" x14ac:dyDescent="0.3">
      <c r="A25" s="262">
        <v>21</v>
      </c>
      <c r="B25" s="263" t="str">
        <f>'🔢 İNDİKATÖRLER'!A23</f>
        <v>AKSEN</v>
      </c>
      <c r="C25" s="262">
        <f>'🔢 İNDİKATÖRLER'!U23</f>
        <v>8</v>
      </c>
      <c r="D25" s="262">
        <f>IFERROR((IF(C25&gt;=11,3,IF(C25&gt;=10,2,IF(C25&gt;=9,1,0))))+(IF(E25&lt;=3,4,IF(E25&lt;=4,2,0)))+(IF(AND(F25&gt;40,F25&lt;50),4,IF(F25&lt;50,3,IF(F25&lt;60,2,0))))+(IF(G25&gt;0.1,3,IF(G25&gt;0,2,0)))+(IF(K25&gt;1.2,2,IF(K25&gt;1,1,0)))+(IF(H25&gt;-100,1,0))+(IF('🔢 İNDİKATÖRLER'!D23&gt;0,1,0))+(IF(R25&lt;=-2,2,0))-(IF(E25&gt;5,2,0)),"")</f>
        <v>4</v>
      </c>
      <c r="E25" s="262">
        <f>'🔢 İNDİKATÖRLER'!F23</f>
        <v>3.3427374540480495</v>
      </c>
      <c r="F25" s="262">
        <f>'🔢 İNDİKATÖRLER'!G23</f>
        <v>76.335877862595453</v>
      </c>
      <c r="G25" s="262">
        <f>'🔢 İNDİKATÖRLER'!I23</f>
        <v>-7.2854439319595121E-2</v>
      </c>
      <c r="H25" s="262">
        <f>'🔢 İNDİKATÖRLER'!E23</f>
        <v>128.1314168377823</v>
      </c>
      <c r="I25" s="262">
        <f>'🔢 İNDİKATÖRLER'!L23</f>
        <v>2863196</v>
      </c>
      <c r="J25" s="262">
        <f>'🔢 İNDİKATÖRLER'!M23</f>
        <v>5893413.5999999996</v>
      </c>
      <c r="K25" s="262">
        <f t="shared" si="0"/>
        <v>0.48582980838134288</v>
      </c>
      <c r="L25" s="262" t="str">
        <f>'🔢 İNDİKATÖRLER'!P23</f>
        <v>✗</v>
      </c>
      <c r="M25" s="262" t="str">
        <f>'🔢 İNDİKATÖRLER'!S23</f>
        <v>✗</v>
      </c>
      <c r="N25" s="262" t="str">
        <f t="shared" si="1"/>
        <v>HAYIR</v>
      </c>
      <c r="O25" s="262" t="str">
        <f t="shared" si="2"/>
        <v>HAYIR</v>
      </c>
      <c r="P25" s="263" t="str">
        <f t="shared" si="3"/>
        <v>PAS</v>
      </c>
      <c r="Q25" s="262" t="str">
        <f>'📡 CANLI_VERİ'!B24</f>
        <v>AKSEN</v>
      </c>
      <c r="R25" s="262">
        <f>'📡 CANLI_VERİ'!I24</f>
        <v>0.18279999999999999</v>
      </c>
    </row>
    <row r="26" spans="1:18" x14ac:dyDescent="0.3">
      <c r="A26" s="262">
        <v>22</v>
      </c>
      <c r="B26" s="263" t="str">
        <f>'🔢 İNDİKATÖRLER'!A24</f>
        <v>AKSGY</v>
      </c>
      <c r="C26" s="262">
        <f>'🔢 İNDİKATÖRLER'!U24</f>
        <v>3</v>
      </c>
      <c r="D26" s="262">
        <f>IFERROR((IF(C26&gt;=11,3,IF(C26&gt;=10,2,IF(C26&gt;=9,1,0))))+(IF(E26&lt;=3,4,IF(E26&lt;=4,2,0)))+(IF(AND(F26&gt;40,F26&lt;50),4,IF(F26&lt;50,3,IF(F26&lt;60,2,0))))+(IF(G26&gt;0.1,3,IF(G26&gt;0,2,0)))+(IF(K26&gt;1.2,2,IF(K26&gt;1,1,0)))+(IF(H26&gt;-100,1,0))+(IF('🔢 İNDİKATÖRLER'!D24&gt;0,1,0))+(IF(R26&lt;=-2,2,0))-(IF(E26&gt;5,2,0)),"")</f>
        <v>8</v>
      </c>
      <c r="E26" s="262">
        <f>'🔢 İNDİKATÖRLER'!F24</f>
        <v>2.3458859734369901</v>
      </c>
      <c r="F26" s="262">
        <f>'🔢 İNDİKATÖRLER'!G24</f>
        <v>35.420076377523245</v>
      </c>
      <c r="G26" s="262">
        <f>'🔢 İNDİKATÖRLER'!I24</f>
        <v>-3.4370580166866505E-2</v>
      </c>
      <c r="H26" s="262">
        <f>'🔢 İNDİKATÖRLER'!E24</f>
        <v>-47.080059682181016</v>
      </c>
      <c r="I26" s="262">
        <f>'🔢 İNDİKATÖRLER'!L24</f>
        <v>1561711</v>
      </c>
      <c r="J26" s="262">
        <f>'🔢 İNDİKATÖRLER'!M24</f>
        <v>2857183</v>
      </c>
      <c r="K26" s="262">
        <f t="shared" si="0"/>
        <v>0.54659117039405591</v>
      </c>
      <c r="L26" s="262" t="str">
        <f>'🔢 İNDİKATÖRLER'!P24</f>
        <v>✗</v>
      </c>
      <c r="M26" s="262" t="str">
        <f>'🔢 İNDİKATÖRLER'!S24</f>
        <v>✗</v>
      </c>
      <c r="N26" s="262" t="str">
        <f t="shared" si="1"/>
        <v>HAYIR</v>
      </c>
      <c r="O26" s="262" t="str">
        <f t="shared" si="2"/>
        <v>HAYIR</v>
      </c>
      <c r="P26" s="263" t="str">
        <f t="shared" si="3"/>
        <v>PAS</v>
      </c>
      <c r="Q26" s="262" t="str">
        <f>'📡 CANLI_VERİ'!B25</f>
        <v>AKSGY</v>
      </c>
      <c r="R26" s="262">
        <f>'📡 CANLI_VERİ'!I25</f>
        <v>0.224</v>
      </c>
    </row>
    <row r="27" spans="1:18" x14ac:dyDescent="0.3">
      <c r="A27" s="262">
        <v>23</v>
      </c>
      <c r="B27" s="263" t="str">
        <f>'🔢 İNDİKATÖRLER'!A25</f>
        <v>AKSUE</v>
      </c>
      <c r="C27" s="262" t="str">
        <f>'🔢 İNDİKATÖRLER'!U25</f>
        <v/>
      </c>
      <c r="D27" s="262">
        <f>IFERROR((IF(C27&gt;=11,3,IF(C27&gt;=10,2,IF(C27&gt;=9,1,0))))+(IF(E27&lt;=3,4,IF(E27&lt;=4,2,0)))+(IF(AND(F27&gt;40,F27&lt;50),4,IF(F27&lt;50,3,IF(F27&lt;60,2,0))))+(IF(G27&gt;0.1,3,IF(G27&gt;0,2,0)))+(IF(K27&gt;1.2,2,IF(K27&gt;1,1,0)))+(IF(H27&gt;-100,1,0))+(IF('🔢 İNDİKATÖRLER'!D25&gt;0,1,0))+(IF(R27&lt;=-2,2,0))-(IF(E27&gt;5,2,0)),"")</f>
        <v>8</v>
      </c>
      <c r="E27" s="262" t="str">
        <f>'🔢 İNDİKATÖRLER'!F25</f>
        <v>?</v>
      </c>
      <c r="F27" s="262" t="str">
        <f>'🔢 İNDİKATÖRLER'!G25</f>
        <v>?</v>
      </c>
      <c r="G27" s="262" t="str">
        <f>'🔢 İNDİKATÖRLER'!I25</f>
        <v>?</v>
      </c>
      <c r="H27" s="262" t="str">
        <f>'🔢 İNDİKATÖRLER'!E25</f>
        <v>?</v>
      </c>
      <c r="I27" s="262">
        <f>'🔢 İNDİKATÖRLER'!L25</f>
        <v>80978</v>
      </c>
      <c r="J27" s="262" t="str">
        <f>'🔢 İNDİKATÖRLER'!M25</f>
        <v>?</v>
      </c>
      <c r="K27" s="262" t="str">
        <f t="shared" si="0"/>
        <v/>
      </c>
      <c r="L27" s="262" t="str">
        <f>'🔢 İNDİKATÖRLER'!P25</f>
        <v>?</v>
      </c>
      <c r="M27" s="262" t="str">
        <f>'🔢 İNDİKATÖRLER'!S25</f>
        <v>?</v>
      </c>
      <c r="N27" s="262" t="str">
        <f t="shared" si="1"/>
        <v>HAYIR</v>
      </c>
      <c r="O27" s="262" t="str">
        <f t="shared" si="2"/>
        <v>HAYIR</v>
      </c>
      <c r="P27" s="263" t="str">
        <f t="shared" si="3"/>
        <v>PAS</v>
      </c>
      <c r="Q27" s="262" t="str">
        <f>'📡 CANLI_VERİ'!B26</f>
        <v>AKSUE</v>
      </c>
      <c r="R27" s="262">
        <f>'📡 CANLI_VERİ'!I26</f>
        <v>-5.7599999999999998E-2</v>
      </c>
    </row>
    <row r="28" spans="1:18" x14ac:dyDescent="0.3">
      <c r="A28" s="262">
        <v>24</v>
      </c>
      <c r="B28" s="263" t="str">
        <f>'🔢 İNDİKATÖRLER'!A26</f>
        <v>AKYHO</v>
      </c>
      <c r="C28" s="262" t="str">
        <f>'🔢 İNDİKATÖRLER'!U26</f>
        <v/>
      </c>
      <c r="D28" s="262">
        <f>IFERROR((IF(C28&gt;=11,3,IF(C28&gt;=10,2,IF(C28&gt;=9,1,0))))+(IF(E28&lt;=3,4,IF(E28&lt;=4,2,0)))+(IF(AND(F28&gt;40,F28&lt;50),4,IF(F28&lt;50,3,IF(F28&lt;60,2,0))))+(IF(G28&gt;0.1,3,IF(G28&gt;0,2,0)))+(IF(K28&gt;1.2,2,IF(K28&gt;1,1,0)))+(IF(H28&gt;-100,1,0))+(IF('🔢 İNDİKATÖRLER'!D26&gt;0,1,0))+(IF(R28&lt;=-2,2,0))-(IF(E28&gt;5,2,0)),"")</f>
        <v>8</v>
      </c>
      <c r="E28" s="262" t="str">
        <f>'🔢 İNDİKATÖRLER'!F26</f>
        <v>?</v>
      </c>
      <c r="F28" s="262" t="str">
        <f>'🔢 İNDİKATÖRLER'!G26</f>
        <v>?</v>
      </c>
      <c r="G28" s="262" t="str">
        <f>'🔢 İNDİKATÖRLER'!I26</f>
        <v>?</v>
      </c>
      <c r="H28" s="262" t="str">
        <f>'🔢 İNDİKATÖRLER'!E26</f>
        <v>?</v>
      </c>
      <c r="I28" s="262">
        <f>'🔢 İNDİKATÖRLER'!L26</f>
        <v>28935</v>
      </c>
      <c r="J28" s="262" t="str">
        <f>'🔢 İNDİKATÖRLER'!M26</f>
        <v>?</v>
      </c>
      <c r="K28" s="262" t="str">
        <f t="shared" si="0"/>
        <v/>
      </c>
      <c r="L28" s="262" t="str">
        <f>'🔢 İNDİKATÖRLER'!P26</f>
        <v>?</v>
      </c>
      <c r="M28" s="262" t="str">
        <f>'🔢 İNDİKATÖRLER'!S26</f>
        <v>?</v>
      </c>
      <c r="N28" s="262" t="str">
        <f t="shared" si="1"/>
        <v>HAYIR</v>
      </c>
      <c r="O28" s="262" t="str">
        <f t="shared" si="2"/>
        <v>HAYIR</v>
      </c>
      <c r="P28" s="263" t="str">
        <f t="shared" si="3"/>
        <v>PAS</v>
      </c>
      <c r="Q28" s="262" t="str">
        <f>'📡 CANLI_VERİ'!B27</f>
        <v>AKYHO</v>
      </c>
      <c r="R28" s="262">
        <f>'📡 CANLI_VERİ'!I27</f>
        <v>0</v>
      </c>
    </row>
    <row r="29" spans="1:18" x14ac:dyDescent="0.3">
      <c r="A29" s="262">
        <v>25</v>
      </c>
      <c r="B29" s="263" t="str">
        <f>'🔢 İNDİKATÖRLER'!A27</f>
        <v>ALARK</v>
      </c>
      <c r="C29" s="262">
        <f>'🔢 İNDİKATÖRLER'!U27</f>
        <v>15</v>
      </c>
      <c r="D29" s="262">
        <f>IFERROR((IF(C29&gt;=11,3,IF(C29&gt;=10,2,IF(C29&gt;=9,1,0))))+(IF(E29&lt;=3,4,IF(E29&lt;=4,2,0)))+(IF(AND(F29&gt;40,F29&lt;50),4,IF(F29&lt;50,3,IF(F29&lt;60,2,0))))+(IF(G29&gt;0.1,3,IF(G29&gt;0,2,0)))+(IF(K29&gt;1.2,2,IF(K29&gt;1,1,0)))+(IF(H29&gt;-100,1,0))+(IF('🔢 İNDİKATÖRLER'!D27&gt;0,1,0))+(IF(R29&lt;=-2,2,0))-(IF(E29&gt;5,2,0)),"")</f>
        <v>13</v>
      </c>
      <c r="E29" s="262">
        <f>'🔢 İNDİKATÖRLER'!F27</f>
        <v>2.6075911536162555</v>
      </c>
      <c r="F29" s="262">
        <f>'🔢 İNDİKATÖRLER'!G27</f>
        <v>79.054054054053907</v>
      </c>
      <c r="G29" s="262">
        <f>'🔢 İNDİKATÖRLER'!I27</f>
        <v>0.61038325795467308</v>
      </c>
      <c r="H29" s="262">
        <f>'🔢 İNDİKATÖRLER'!E27</f>
        <v>144.50640837491494</v>
      </c>
      <c r="I29" s="262">
        <f>'🔢 İNDİKATÖRLER'!L27</f>
        <v>7252530</v>
      </c>
      <c r="J29" s="262">
        <f>'🔢 İNDİKATÖRLER'!M27</f>
        <v>6470706.7999999998</v>
      </c>
      <c r="K29" s="262">
        <f t="shared" si="0"/>
        <v>1.1208250078646742</v>
      </c>
      <c r="L29" s="262" t="str">
        <f>'🔢 İNDİKATÖRLER'!P27</f>
        <v>✓</v>
      </c>
      <c r="M29" s="262" t="str">
        <f>'🔢 İNDİKATÖRLER'!S27</f>
        <v>✓</v>
      </c>
      <c r="N29" s="262" t="str">
        <f t="shared" si="1"/>
        <v>HAYIR</v>
      </c>
      <c r="O29" s="262" t="str">
        <f t="shared" si="2"/>
        <v>HAYIR</v>
      </c>
      <c r="P29" s="263" t="str">
        <f t="shared" si="3"/>
        <v>PAS</v>
      </c>
      <c r="Q29" s="262" t="str">
        <f>'📡 CANLI_VERİ'!B28</f>
        <v>ALARK</v>
      </c>
      <c r="R29" s="262">
        <f>'📡 CANLI_VERİ'!I28</f>
        <v>-0.26069999999999999</v>
      </c>
    </row>
    <row r="30" spans="1:18" x14ac:dyDescent="0.3">
      <c r="A30" s="262">
        <v>26</v>
      </c>
      <c r="B30" s="263" t="str">
        <f>'🔢 İNDİKATÖRLER'!A28</f>
        <v>ALBRK</v>
      </c>
      <c r="C30" s="262">
        <f>'🔢 İNDİKATÖRLER'!U28</f>
        <v>0</v>
      </c>
      <c r="D30" s="262">
        <f>IFERROR((IF(C30&gt;=11,3,IF(C30&gt;=10,2,IF(C30&gt;=9,1,0))))+(IF(E30&lt;=3,4,IF(E30&lt;=4,2,0)))+(IF(AND(F30&gt;40,F30&lt;50),4,IF(F30&lt;50,3,IF(F30&lt;60,2,0))))+(IF(G30&gt;0.1,3,IF(G30&gt;0,2,0)))+(IF(K30&gt;1.2,2,IF(K30&gt;1,1,0)))+(IF(H30&gt;-100,1,0))+(IF('🔢 İNDİKATÖRLER'!D28&gt;0,1,0))+(IF(R30&lt;=-2,2,0))-(IF(E30&gt;5,2,0)),"")</f>
        <v>5</v>
      </c>
      <c r="E30" s="262">
        <f>'🔢 İNDİKATÖRLER'!F28</f>
        <v>3.9495249406175792</v>
      </c>
      <c r="F30" s="262">
        <f>'🔢 İNDİKATÖRLER'!G28</f>
        <v>12.903225806451532</v>
      </c>
      <c r="G30" s="262">
        <f>'🔢 İNDİKATÖRLER'!I28</f>
        <v>-1.5808874721672139E-2</v>
      </c>
      <c r="H30" s="262">
        <f>'🔢 İNDİKATÖRLER'!E28</f>
        <v>-107.51718592795613</v>
      </c>
      <c r="I30" s="262">
        <f>'🔢 İNDİKATÖRLER'!L28</f>
        <v>18323508</v>
      </c>
      <c r="J30" s="262">
        <f>'🔢 İNDİKATÖRLER'!M28</f>
        <v>21415887.600000001</v>
      </c>
      <c r="K30" s="262">
        <f t="shared" si="0"/>
        <v>0.85560348196821867</v>
      </c>
      <c r="L30" s="262" t="str">
        <f>'🔢 İNDİKATÖRLER'!P28</f>
        <v>✗</v>
      </c>
      <c r="M30" s="262" t="str">
        <f>'🔢 İNDİKATÖRLER'!S28</f>
        <v>✗</v>
      </c>
      <c r="N30" s="262" t="str">
        <f t="shared" si="1"/>
        <v>HAYIR</v>
      </c>
      <c r="O30" s="262" t="str">
        <f t="shared" si="2"/>
        <v>HAYIR</v>
      </c>
      <c r="P30" s="263" t="str">
        <f t="shared" si="3"/>
        <v>PAS</v>
      </c>
      <c r="Q30" s="262" t="str">
        <f>'📡 CANLI_VERİ'!B29</f>
        <v>ALBRK</v>
      </c>
      <c r="R30" s="262">
        <f>'📡 CANLI_VERİ'!I29</f>
        <v>0</v>
      </c>
    </row>
    <row r="31" spans="1:18" x14ac:dyDescent="0.3">
      <c r="A31" s="262">
        <v>27</v>
      </c>
      <c r="B31" s="263" t="str">
        <f>'🔢 İNDİKATÖRLER'!A29</f>
        <v>ALCAR</v>
      </c>
      <c r="C31" s="262">
        <f>'🔢 İNDİKATÖRLER'!U29</f>
        <v>6</v>
      </c>
      <c r="D31" s="262">
        <f>IFERROR((IF(C31&gt;=11,3,IF(C31&gt;=10,2,IF(C31&gt;=9,1,0))))+(IF(E31&lt;=3,4,IF(E31&lt;=4,2,0)))+(IF(AND(F31&gt;40,F31&lt;50),4,IF(F31&lt;50,3,IF(F31&lt;60,2,0))))+(IF(G31&gt;0.1,3,IF(G31&gt;0,2,0)))+(IF(K31&gt;1.2,2,IF(K31&gt;1,1,0)))+(IF(H31&gt;-100,1,0))+(IF('🔢 İNDİKATÖRLER'!D29&gt;0,1,0))+(IF(R31&lt;=-2,2,0))-(IF(E31&gt;5,2,0)),"")</f>
        <v>10</v>
      </c>
      <c r="E31" s="262">
        <f>'🔢 İNDİKATÖRLER'!F29</f>
        <v>3.8907133734719941</v>
      </c>
      <c r="F31" s="262">
        <f>'🔢 İNDİKATÖRLER'!G29</f>
        <v>43.971631205673759</v>
      </c>
      <c r="G31" s="262">
        <f>'🔢 İNDİKATÖRLER'!I29</f>
        <v>5.6031612525779266</v>
      </c>
      <c r="H31" s="262">
        <f>'🔢 İNDİKATÖRLER'!E29</f>
        <v>22.458045409674614</v>
      </c>
      <c r="I31" s="262">
        <f>'🔢 İNDİKATÖRLER'!L29</f>
        <v>26594</v>
      </c>
      <c r="J31" s="262">
        <f>'🔢 İNDİKATÖRLER'!M29</f>
        <v>32517.599999999999</v>
      </c>
      <c r="K31" s="262">
        <f t="shared" si="0"/>
        <v>0.81783403449209047</v>
      </c>
      <c r="L31" s="262" t="str">
        <f>'🔢 İNDİKATÖRLER'!P29</f>
        <v>✓</v>
      </c>
      <c r="M31" s="262" t="str">
        <f>'🔢 İNDİKATÖRLER'!S29</f>
        <v>✗</v>
      </c>
      <c r="N31" s="262" t="str">
        <f t="shared" si="1"/>
        <v>HAYIR</v>
      </c>
      <c r="O31" s="262" t="str">
        <f t="shared" si="2"/>
        <v>HAYIR</v>
      </c>
      <c r="P31" s="263" t="str">
        <f t="shared" si="3"/>
        <v>İZLE</v>
      </c>
      <c r="Q31" s="262" t="str">
        <f>'📡 CANLI_VERİ'!B30</f>
        <v>ALCAR</v>
      </c>
      <c r="R31" s="262">
        <f>'📡 CANLI_VERİ'!I30</f>
        <v>6.4500000000000002E-2</v>
      </c>
    </row>
    <row r="32" spans="1:18" x14ac:dyDescent="0.3">
      <c r="A32" s="262">
        <v>28</v>
      </c>
      <c r="B32" s="263" t="str">
        <f>'🔢 İNDİKATÖRLER'!A30</f>
        <v>ALCTL</v>
      </c>
      <c r="C32" s="262">
        <f>'🔢 İNDİKATÖRLER'!U30</f>
        <v>3</v>
      </c>
      <c r="D32" s="262">
        <f>IFERROR((IF(C32&gt;=11,3,IF(C32&gt;=10,2,IF(C32&gt;=9,1,0))))+(IF(E32&lt;=3,4,IF(E32&lt;=4,2,0)))+(IF(AND(F32&gt;40,F32&lt;50),4,IF(F32&lt;50,3,IF(F32&lt;60,2,0))))+(IF(G32&gt;0.1,3,IF(G32&gt;0,2,0)))+(IF(K32&gt;1.2,2,IF(K32&gt;1,1,0)))+(IF(H32&gt;-100,1,0))+(IF('🔢 İNDİKATÖRLER'!D30&gt;0,1,0))+(IF(R32&lt;=-2,2,0))-(IF(E32&gt;5,2,0)),"")</f>
        <v>4</v>
      </c>
      <c r="E32" s="262">
        <f>'🔢 İNDİKATÖRLER'!F30</f>
        <v>4.4342187826814499</v>
      </c>
      <c r="F32" s="262">
        <f>'🔢 İNDİKATÖRLER'!G30</f>
        <v>17.488789237668179</v>
      </c>
      <c r="G32" s="262">
        <f>'🔢 İNDİKATÖRLER'!I30</f>
        <v>-0.82190318090815628</v>
      </c>
      <c r="H32" s="262">
        <f>'🔢 İNDİKATÖRLER'!E30</f>
        <v>-94.925769997784215</v>
      </c>
      <c r="I32" s="262">
        <f>'🔢 İNDİKATÖRLER'!L30</f>
        <v>247124</v>
      </c>
      <c r="J32" s="262">
        <f>'🔢 İNDİKATÖRLER'!M30</f>
        <v>270080.8</v>
      </c>
      <c r="K32" s="262">
        <f t="shared" si="0"/>
        <v>0.91500025177650546</v>
      </c>
      <c r="L32" s="262" t="str">
        <f>'🔢 İNDİKATÖRLER'!P30</f>
        <v>✗</v>
      </c>
      <c r="M32" s="262" t="str">
        <f>'🔢 İNDİKATÖRLER'!S30</f>
        <v>✗</v>
      </c>
      <c r="N32" s="262" t="str">
        <f t="shared" si="1"/>
        <v>HAYIR</v>
      </c>
      <c r="O32" s="262" t="str">
        <f t="shared" si="2"/>
        <v>HAYIR</v>
      </c>
      <c r="P32" s="263" t="str">
        <f t="shared" si="3"/>
        <v>PAS</v>
      </c>
      <c r="Q32" s="262" t="str">
        <f>'📡 CANLI_VERİ'!B31</f>
        <v>ALCTL</v>
      </c>
      <c r="R32" s="262">
        <f>'📡 CANLI_VERİ'!I31</f>
        <v>0.219</v>
      </c>
    </row>
    <row r="33" spans="1:18" x14ac:dyDescent="0.3">
      <c r="A33" s="262">
        <v>29</v>
      </c>
      <c r="B33" s="263" t="str">
        <f>'🔢 İNDİKATÖRLER'!A31</f>
        <v>ALFAS</v>
      </c>
      <c r="C33" s="262">
        <f>'🔢 İNDİKATÖRLER'!U31</f>
        <v>13</v>
      </c>
      <c r="D33" s="262">
        <f>IFERROR((IF(C33&gt;=11,3,IF(C33&gt;=10,2,IF(C33&gt;=9,1,0))))+(IF(E33&lt;=3,4,IF(E33&lt;=4,2,0)))+(IF(AND(F33&gt;40,F33&lt;50),4,IF(F33&lt;50,3,IF(F33&lt;60,2,0))))+(IF(G33&gt;0.1,3,IF(G33&gt;0,2,0)))+(IF(K33&gt;1.2,2,IF(K33&gt;1,1,0)))+(IF(H33&gt;-100,1,0))+(IF('🔢 İNDİKATÖRLER'!D31&gt;0,1,0))+(IF(R33&lt;=-2,2,0))-(IF(E33&gt;5,2,0)),"")</f>
        <v>12</v>
      </c>
      <c r="E33" s="262">
        <f>'🔢 İNDİKATÖRLER'!F31</f>
        <v>3.1498257839721275</v>
      </c>
      <c r="F33" s="262">
        <f>'🔢 İNDİKATÖRLER'!G31</f>
        <v>71.544715447154502</v>
      </c>
      <c r="G33" s="262">
        <f>'🔢 İNDİKATÖRLER'!I31</f>
        <v>0.30624511645305913</v>
      </c>
      <c r="H33" s="262">
        <f>'🔢 İNDİKATÖRLER'!E31</f>
        <v>106.11360986173587</v>
      </c>
      <c r="I33" s="262">
        <f>'🔢 İNDİKATÖRLER'!L31</f>
        <v>2406920</v>
      </c>
      <c r="J33" s="262">
        <f>'🔢 İNDİKATÖRLER'!M31</f>
        <v>1868912.4</v>
      </c>
      <c r="K33" s="262">
        <f t="shared" si="0"/>
        <v>1.2878720265326509</v>
      </c>
      <c r="L33" s="262" t="str">
        <f>'🔢 İNDİKATÖRLER'!P31</f>
        <v>✓</v>
      </c>
      <c r="M33" s="262" t="str">
        <f>'🔢 İNDİKATÖRLER'!S31</f>
        <v>✓</v>
      </c>
      <c r="N33" s="262" t="str">
        <f t="shared" si="1"/>
        <v>HAYIR</v>
      </c>
      <c r="O33" s="262" t="str">
        <f t="shared" si="2"/>
        <v>HAYIR</v>
      </c>
      <c r="P33" s="263" t="str">
        <f t="shared" si="3"/>
        <v>PAS</v>
      </c>
      <c r="Q33" s="262" t="str">
        <f>'📡 CANLI_VERİ'!B32</f>
        <v>ALFAS</v>
      </c>
      <c r="R33" s="262">
        <f>'📡 CANLI_VERİ'!I32</f>
        <v>-0.67469999999999997</v>
      </c>
    </row>
    <row r="34" spans="1:18" x14ac:dyDescent="0.3">
      <c r="A34" s="262">
        <v>30</v>
      </c>
      <c r="B34" s="263" t="str">
        <f>'🔢 İNDİKATÖRLER'!A32</f>
        <v>ALGYO</v>
      </c>
      <c r="C34" s="262">
        <f>'🔢 İNDİKATÖRLER'!U32</f>
        <v>8</v>
      </c>
      <c r="D34" s="262">
        <f>IFERROR((IF(C34&gt;=11,3,IF(C34&gt;=10,2,IF(C34&gt;=9,1,0))))+(IF(E34&lt;=3,4,IF(E34&lt;=4,2,0)))+(IF(AND(F34&gt;40,F34&lt;50),4,IF(F34&lt;50,3,IF(F34&lt;60,2,0))))+(IF(G34&gt;0.1,3,IF(G34&gt;0,2,0)))+(IF(K34&gt;1.2,2,IF(K34&gt;1,1,0)))+(IF(H34&gt;-100,1,0))+(IF('🔢 İNDİKATÖRLER'!D32&gt;0,1,0))+(IF(R34&lt;=-2,2,0))-(IF(E34&gt;5,2,0)),"")</f>
        <v>1</v>
      </c>
      <c r="E34" s="262">
        <f>'🔢 İNDİKATÖRLER'!F32</f>
        <v>5.0318640467339382</v>
      </c>
      <c r="F34" s="262">
        <f>'🔢 İNDİKATÖRLER'!G32</f>
        <v>79.104477611940354</v>
      </c>
      <c r="G34" s="262">
        <f>'🔢 İNDİKATÖRLER'!I32</f>
        <v>-9.8734600385806236E-3</v>
      </c>
      <c r="H34" s="262">
        <f>'🔢 İNDİKATÖRLER'!E32</f>
        <v>97.375328083989459</v>
      </c>
      <c r="I34" s="262">
        <f>'🔢 İNDİKATÖRLER'!L32</f>
        <v>60142535</v>
      </c>
      <c r="J34" s="262">
        <f>'🔢 İNDİKATÖRLER'!M32</f>
        <v>56217267</v>
      </c>
      <c r="K34" s="262">
        <f t="shared" si="0"/>
        <v>1.0698231737234754</v>
      </c>
      <c r="L34" s="262" t="str">
        <f>'🔢 İNDİKATÖRLER'!P32</f>
        <v>✗</v>
      </c>
      <c r="M34" s="262" t="str">
        <f>'🔢 İNDİKATÖRLER'!S32</f>
        <v>✓</v>
      </c>
      <c r="N34" s="262" t="str">
        <f t="shared" si="1"/>
        <v>HAYIR</v>
      </c>
      <c r="O34" s="262" t="str">
        <f t="shared" si="2"/>
        <v>HAYIR</v>
      </c>
      <c r="P34" s="263" t="str">
        <f t="shared" si="3"/>
        <v>PAS</v>
      </c>
      <c r="Q34" s="262" t="str">
        <f>'📡 CANLI_VERİ'!B33</f>
        <v>ALGYO</v>
      </c>
      <c r="R34" s="262">
        <f>'📡 CANLI_VERİ'!I33</f>
        <v>0</v>
      </c>
    </row>
    <row r="35" spans="1:18" x14ac:dyDescent="0.3">
      <c r="A35" s="262">
        <v>31</v>
      </c>
      <c r="B35" s="263" t="str">
        <f>'🔢 İNDİKATÖRLER'!A33</f>
        <v>ALKA</v>
      </c>
      <c r="C35" s="262" t="str">
        <f>'🔢 İNDİKATÖRLER'!U33</f>
        <v/>
      </c>
      <c r="D35" s="262">
        <f>IFERROR((IF(C35&gt;=11,3,IF(C35&gt;=10,2,IF(C35&gt;=9,1,0))))+(IF(E35&lt;=3,4,IF(E35&lt;=4,2,0)))+(IF(AND(F35&gt;40,F35&lt;50),4,IF(F35&lt;50,3,IF(F35&lt;60,2,0))))+(IF(G35&gt;0.1,3,IF(G35&gt;0,2,0)))+(IF(K35&gt;1.2,2,IF(K35&gt;1,1,0)))+(IF(H35&gt;-100,1,0))+(IF('🔢 İNDİKATÖRLER'!D33&gt;0,1,0))+(IF(R35&lt;=-2,2,0))-(IF(E35&gt;5,2,0)),"")</f>
        <v>8</v>
      </c>
      <c r="E35" s="262" t="str">
        <f>'🔢 İNDİKATÖRLER'!F33</f>
        <v>?</v>
      </c>
      <c r="F35" s="262" t="str">
        <f>'🔢 İNDİKATÖRLER'!G33</f>
        <v>?</v>
      </c>
      <c r="G35" s="262" t="str">
        <f>'🔢 İNDİKATÖRLER'!I33</f>
        <v>?</v>
      </c>
      <c r="H35" s="262" t="str">
        <f>'🔢 İNDİKATÖRLER'!E33</f>
        <v>?</v>
      </c>
      <c r="I35" s="262">
        <f>'🔢 İNDİKATÖRLER'!L33</f>
        <v>70942</v>
      </c>
      <c r="J35" s="262" t="str">
        <f>'🔢 İNDİKATÖRLER'!M33</f>
        <v>?</v>
      </c>
      <c r="K35" s="262" t="str">
        <f t="shared" si="0"/>
        <v/>
      </c>
      <c r="L35" s="262" t="str">
        <f>'🔢 İNDİKATÖRLER'!P33</f>
        <v>?</v>
      </c>
      <c r="M35" s="262" t="str">
        <f>'🔢 İNDİKATÖRLER'!S33</f>
        <v>?</v>
      </c>
      <c r="N35" s="262" t="str">
        <f t="shared" si="1"/>
        <v>HAYIR</v>
      </c>
      <c r="O35" s="262" t="str">
        <f t="shared" si="2"/>
        <v>HAYIR</v>
      </c>
      <c r="P35" s="263" t="str">
        <f t="shared" si="3"/>
        <v>PAS</v>
      </c>
      <c r="Q35" s="262" t="str">
        <f>'📡 CANLI_VERİ'!B34</f>
        <v>ALKA</v>
      </c>
      <c r="R35" s="262">
        <f>'📡 CANLI_VERİ'!I34</f>
        <v>8.8999999999999996E-2</v>
      </c>
    </row>
    <row r="36" spans="1:18" x14ac:dyDescent="0.3">
      <c r="A36" s="262">
        <v>32</v>
      </c>
      <c r="B36" s="263" t="str">
        <f>'🔢 İNDİKATÖRLER'!A34</f>
        <v>ALKIM</v>
      </c>
      <c r="C36" s="262">
        <f>'🔢 İNDİKATÖRLER'!U34</f>
        <v>11</v>
      </c>
      <c r="D36" s="262">
        <f>IFERROR((IF(C36&gt;=11,3,IF(C36&gt;=10,2,IF(C36&gt;=9,1,0))))+(IF(E36&lt;=3,4,IF(E36&lt;=4,2,0)))+(IF(AND(F36&gt;40,F36&lt;50),4,IF(F36&lt;50,3,IF(F36&lt;60,2,0))))+(IF(G36&gt;0.1,3,IF(G36&gt;0,2,0)))+(IF(K36&gt;1.2,2,IF(K36&gt;1,1,0)))+(IF(H36&gt;-100,1,0))+(IF('🔢 İNDİKATÖRLER'!D34&gt;0,1,0))+(IF(R36&lt;=-2,2,0))-(IF(E36&gt;5,2,0)),"")</f>
        <v>8</v>
      </c>
      <c r="E36" s="262">
        <f>'🔢 İNDİKATÖRLER'!F34</f>
        <v>4.1165227240549367</v>
      </c>
      <c r="F36" s="262">
        <f>'🔢 İNDİKATÖRLER'!G34</f>
        <v>65.538461538461519</v>
      </c>
      <c r="G36" s="262">
        <f>'🔢 İNDİKATÖRLER'!I34</f>
        <v>0.18558372864005035</v>
      </c>
      <c r="H36" s="262">
        <f>'🔢 İNDİKATÖRLER'!E34</f>
        <v>76.579464378037528</v>
      </c>
      <c r="I36" s="262">
        <f>'🔢 İNDİKATÖRLER'!L34</f>
        <v>1458690</v>
      </c>
      <c r="J36" s="262">
        <f>'🔢 İNDİKATÖRLER'!M34</f>
        <v>3631773</v>
      </c>
      <c r="K36" s="262">
        <f t="shared" si="0"/>
        <v>0.4016467989601773</v>
      </c>
      <c r="L36" s="262" t="str">
        <f>'🔢 İNDİKATÖRLER'!P34</f>
        <v>✓</v>
      </c>
      <c r="M36" s="262" t="str">
        <f>'🔢 İNDİKATÖRLER'!S34</f>
        <v>✗</v>
      </c>
      <c r="N36" s="262" t="str">
        <f t="shared" si="1"/>
        <v>HAYIR</v>
      </c>
      <c r="O36" s="262" t="str">
        <f t="shared" si="2"/>
        <v>HAYIR</v>
      </c>
      <c r="P36" s="263" t="str">
        <f t="shared" si="3"/>
        <v>PAS</v>
      </c>
      <c r="Q36" s="262" t="str">
        <f>'📡 CANLI_VERİ'!B35</f>
        <v>ALKIM</v>
      </c>
      <c r="R36" s="262">
        <f>'📡 CANLI_VERİ'!I35</f>
        <v>0</v>
      </c>
    </row>
    <row r="37" spans="1:18" x14ac:dyDescent="0.3">
      <c r="A37" s="262">
        <v>33</v>
      </c>
      <c r="B37" s="263" t="str">
        <f>'🔢 İNDİKATÖRLER'!A35</f>
        <v>ALKLC</v>
      </c>
      <c r="C37" s="262" t="str">
        <f>'🔢 İNDİKATÖRLER'!U35</f>
        <v/>
      </c>
      <c r="D37" s="262">
        <f>IFERROR((IF(C37&gt;=11,3,IF(C37&gt;=10,2,IF(C37&gt;=9,1,0))))+(IF(E37&lt;=3,4,IF(E37&lt;=4,2,0)))+(IF(AND(F37&gt;40,F37&lt;50),4,IF(F37&lt;50,3,IF(F37&lt;60,2,0))))+(IF(G37&gt;0.1,3,IF(G37&gt;0,2,0)))+(IF(K37&gt;1.2,2,IF(K37&gt;1,1,0)))+(IF(H37&gt;-100,1,0))+(IF('🔢 İNDİKATÖRLER'!D35&gt;0,1,0))+(IF(R37&lt;=-2,2,0))-(IF(E37&gt;5,2,0)),"")</f>
        <v>8</v>
      </c>
      <c r="E37" s="262" t="str">
        <f>'🔢 İNDİKATÖRLER'!F35</f>
        <v>?</v>
      </c>
      <c r="F37" s="262" t="str">
        <f>'🔢 İNDİKATÖRLER'!G35</f>
        <v>?</v>
      </c>
      <c r="G37" s="262" t="str">
        <f>'🔢 İNDİKATÖRLER'!I35</f>
        <v>?</v>
      </c>
      <c r="H37" s="262" t="str">
        <f>'🔢 İNDİKATÖRLER'!E35</f>
        <v>?</v>
      </c>
      <c r="I37" s="262">
        <f>'🔢 İNDİKATÖRLER'!L35</f>
        <v>9930</v>
      </c>
      <c r="J37" s="262" t="str">
        <f>'🔢 İNDİKATÖRLER'!M35</f>
        <v>?</v>
      </c>
      <c r="K37" s="262" t="str">
        <f t="shared" si="0"/>
        <v/>
      </c>
      <c r="L37" s="262" t="str">
        <f>'🔢 İNDİKATÖRLER'!P35</f>
        <v>?</v>
      </c>
      <c r="M37" s="262" t="str">
        <f>'🔢 İNDİKATÖRLER'!S35</f>
        <v>?</v>
      </c>
      <c r="N37" s="262" t="str">
        <f t="shared" si="1"/>
        <v>HAYIR</v>
      </c>
      <c r="O37" s="262" t="str">
        <f t="shared" si="2"/>
        <v>HAYIR</v>
      </c>
      <c r="P37" s="263" t="str">
        <f t="shared" si="3"/>
        <v>PAS</v>
      </c>
      <c r="Q37" s="262" t="str">
        <f>'📡 CANLI_VERİ'!B36</f>
        <v>ALKLC</v>
      </c>
      <c r="R37" s="262">
        <f>'📡 CANLI_VERİ'!I36</f>
        <v>0.1399</v>
      </c>
    </row>
    <row r="38" spans="1:18" x14ac:dyDescent="0.3">
      <c r="A38" s="262">
        <v>34</v>
      </c>
      <c r="B38" s="263" t="str">
        <f>'🔢 İNDİKATÖRLER'!A36</f>
        <v>ALMAD</v>
      </c>
      <c r="C38" s="262" t="str">
        <f>'🔢 İNDİKATÖRLER'!U36</f>
        <v/>
      </c>
      <c r="D38" s="262">
        <f>IFERROR((IF(C38&gt;=11,3,IF(C38&gt;=10,2,IF(C38&gt;=9,1,0))))+(IF(E38&lt;=3,4,IF(E38&lt;=4,2,0)))+(IF(AND(F38&gt;40,F38&lt;50),4,IF(F38&lt;50,3,IF(F38&lt;60,2,0))))+(IF(G38&gt;0.1,3,IF(G38&gt;0,2,0)))+(IF(K38&gt;1.2,2,IF(K38&gt;1,1,0)))+(IF(H38&gt;-100,1,0))+(IF('🔢 İNDİKATÖRLER'!D36&gt;0,1,0))+(IF(R38&lt;=-2,2,0))-(IF(E38&gt;5,2,0)),"")</f>
        <v>8</v>
      </c>
      <c r="E38" s="262" t="str">
        <f>'🔢 İNDİKATÖRLER'!F36</f>
        <v>?</v>
      </c>
      <c r="F38" s="262" t="str">
        <f>'🔢 İNDİKATÖRLER'!G36</f>
        <v>?</v>
      </c>
      <c r="G38" s="262" t="str">
        <f>'🔢 İNDİKATÖRLER'!I36</f>
        <v>?</v>
      </c>
      <c r="H38" s="262" t="str">
        <f>'🔢 İNDİKATÖRLER'!E36</f>
        <v>?</v>
      </c>
      <c r="I38" s="262">
        <f>'🔢 İNDİKATÖRLER'!L36</f>
        <v>0</v>
      </c>
      <c r="J38" s="262" t="str">
        <f>'🔢 İNDİKATÖRLER'!M36</f>
        <v>?</v>
      </c>
      <c r="K38" s="262" t="str">
        <f t="shared" si="0"/>
        <v/>
      </c>
      <c r="L38" s="262" t="str">
        <f>'🔢 İNDİKATÖRLER'!P36</f>
        <v>?</v>
      </c>
      <c r="M38" s="262" t="str">
        <f>'🔢 İNDİKATÖRLER'!S36</f>
        <v>?</v>
      </c>
      <c r="N38" s="262" t="str">
        <f t="shared" si="1"/>
        <v>HAYIR</v>
      </c>
      <c r="O38" s="262" t="str">
        <f t="shared" si="2"/>
        <v>HAYIR</v>
      </c>
      <c r="P38" s="263" t="str">
        <f t="shared" si="3"/>
        <v>PAS</v>
      </c>
      <c r="Q38" s="262" t="str">
        <f>'📡 CANLI_VERİ'!B37</f>
        <v>ALMAD</v>
      </c>
      <c r="R38" s="262">
        <f>'📡 CANLI_VERİ'!I37</f>
        <v>0</v>
      </c>
    </row>
    <row r="39" spans="1:18" x14ac:dyDescent="0.3">
      <c r="A39" s="262">
        <v>35</v>
      </c>
      <c r="B39" s="263" t="str">
        <f>'🔢 İNDİKATÖRLER'!A37</f>
        <v>ALNTF</v>
      </c>
      <c r="C39" s="262" t="str">
        <f>'🔢 İNDİKATÖRLER'!U37</f>
        <v/>
      </c>
      <c r="D39" s="262">
        <f>IFERROR((IF(C39&gt;=11,3,IF(C39&gt;=10,2,IF(C39&gt;=9,1,0))))+(IF(E39&lt;=3,4,IF(E39&lt;=4,2,0)))+(IF(AND(F39&gt;40,F39&lt;50),4,IF(F39&lt;50,3,IF(F39&lt;60,2,0))))+(IF(G39&gt;0.1,3,IF(G39&gt;0,2,0)))+(IF(K39&gt;1.2,2,IF(K39&gt;1,1,0)))+(IF(H39&gt;-100,1,0))+(IF('🔢 İNDİKATÖRLER'!D37&gt;0,1,0))+(IF(R39&lt;=-2,2,0))-(IF(E39&gt;5,2,0)),"")</f>
        <v>8</v>
      </c>
      <c r="E39" s="262" t="str">
        <f>'🔢 İNDİKATÖRLER'!F37</f>
        <v>?</v>
      </c>
      <c r="F39" s="262" t="str">
        <f>'🔢 İNDİKATÖRLER'!G37</f>
        <v>?</v>
      </c>
      <c r="G39" s="262" t="str">
        <f>'🔢 İNDİKATÖRLER'!I37</f>
        <v>?</v>
      </c>
      <c r="H39" s="262" t="str">
        <f>'🔢 İNDİKATÖRLER'!E37</f>
        <v>?</v>
      </c>
      <c r="I39" s="262">
        <f>'🔢 İNDİKATÖRLER'!L37</f>
        <v>0</v>
      </c>
      <c r="J39" s="262" t="str">
        <f>'🔢 İNDİKATÖRLER'!M37</f>
        <v>?</v>
      </c>
      <c r="K39" s="262" t="str">
        <f t="shared" si="0"/>
        <v/>
      </c>
      <c r="L39" s="262" t="str">
        <f>'🔢 İNDİKATÖRLER'!P37</f>
        <v>?</v>
      </c>
      <c r="M39" s="262" t="str">
        <f>'🔢 İNDİKATÖRLER'!S37</f>
        <v>?</v>
      </c>
      <c r="N39" s="262" t="str">
        <f t="shared" si="1"/>
        <v>HAYIR</v>
      </c>
      <c r="O39" s="262" t="str">
        <f t="shared" si="2"/>
        <v>HAYIR</v>
      </c>
      <c r="P39" s="263" t="str">
        <f t="shared" si="3"/>
        <v>PAS</v>
      </c>
      <c r="Q39" s="262" t="str">
        <f>'📡 CANLI_VERİ'!B38</f>
        <v>ALNTF</v>
      </c>
      <c r="R39" s="262">
        <f>'📡 CANLI_VERİ'!I38</f>
        <v>0</v>
      </c>
    </row>
    <row r="40" spans="1:18" x14ac:dyDescent="0.3">
      <c r="A40" s="262">
        <v>36</v>
      </c>
      <c r="B40" s="263" t="str">
        <f>'🔢 İNDİKATÖRLER'!A38</f>
        <v>ALNUS</v>
      </c>
      <c r="C40" s="262" t="str">
        <f>'🔢 İNDİKATÖRLER'!U38</f>
        <v/>
      </c>
      <c r="D40" s="262">
        <f>IFERROR((IF(C40&gt;=11,3,IF(C40&gt;=10,2,IF(C40&gt;=9,1,0))))+(IF(E40&lt;=3,4,IF(E40&lt;=4,2,0)))+(IF(AND(F40&gt;40,F40&lt;50),4,IF(F40&lt;50,3,IF(F40&lt;60,2,0))))+(IF(G40&gt;0.1,3,IF(G40&gt;0,2,0)))+(IF(K40&gt;1.2,2,IF(K40&gt;1,1,0)))+(IF(H40&gt;-100,1,0))+(IF('🔢 İNDİKATÖRLER'!D38&gt;0,1,0))+(IF(R40&lt;=-2,2,0))-(IF(E40&gt;5,2,0)),"")</f>
        <v>8</v>
      </c>
      <c r="E40" s="262" t="str">
        <f>'🔢 İNDİKATÖRLER'!F38</f>
        <v>?</v>
      </c>
      <c r="F40" s="262" t="str">
        <f>'🔢 İNDİKATÖRLER'!G38</f>
        <v>?</v>
      </c>
      <c r="G40" s="262" t="str">
        <f>'🔢 İNDİKATÖRLER'!I38</f>
        <v>?</v>
      </c>
      <c r="H40" s="262" t="str">
        <f>'🔢 İNDİKATÖRLER'!E38</f>
        <v>?</v>
      </c>
      <c r="I40" s="262">
        <f>'🔢 İNDİKATÖRLER'!L38</f>
        <v>0</v>
      </c>
      <c r="J40" s="262" t="str">
        <f>'🔢 İNDİKATÖRLER'!M38</f>
        <v>?</v>
      </c>
      <c r="K40" s="262" t="str">
        <f t="shared" si="0"/>
        <v/>
      </c>
      <c r="L40" s="262" t="str">
        <f>'🔢 İNDİKATÖRLER'!P38</f>
        <v>?</v>
      </c>
      <c r="M40" s="262" t="str">
        <f>'🔢 İNDİKATÖRLER'!S38</f>
        <v>?</v>
      </c>
      <c r="N40" s="262" t="str">
        <f t="shared" si="1"/>
        <v>HAYIR</v>
      </c>
      <c r="O40" s="262" t="str">
        <f t="shared" si="2"/>
        <v>HAYIR</v>
      </c>
      <c r="P40" s="263" t="str">
        <f t="shared" si="3"/>
        <v>PAS</v>
      </c>
      <c r="Q40" s="262" t="str">
        <f>'📡 CANLI_VERİ'!B39</f>
        <v>ALNUS</v>
      </c>
      <c r="R40" s="262">
        <f>'📡 CANLI_VERİ'!I39</f>
        <v>0</v>
      </c>
    </row>
    <row r="41" spans="1:18" x14ac:dyDescent="0.3">
      <c r="A41" s="262">
        <v>37</v>
      </c>
      <c r="B41" s="263" t="str">
        <f>'🔢 İNDİKATÖRLER'!A39</f>
        <v>ALTINS</v>
      </c>
      <c r="C41" s="262" t="str">
        <f>'🔢 İNDİKATÖRLER'!U39</f>
        <v/>
      </c>
      <c r="D41" s="262">
        <f>IFERROR((IF(C41&gt;=11,3,IF(C41&gt;=10,2,IF(C41&gt;=9,1,0))))+(IF(E41&lt;=3,4,IF(E41&lt;=4,2,0)))+(IF(AND(F41&gt;40,F41&lt;50),4,IF(F41&lt;50,3,IF(F41&lt;60,2,0))))+(IF(G41&gt;0.1,3,IF(G41&gt;0,2,0)))+(IF(K41&gt;1.2,2,IF(K41&gt;1,1,0)))+(IF(H41&gt;-100,1,0))+(IF('🔢 İNDİKATÖRLER'!D39&gt;0,1,0))+(IF(R41&lt;=-2,2,0))-(IF(E41&gt;5,2,0)),"")</f>
        <v>8</v>
      </c>
      <c r="E41" s="262" t="str">
        <f>'🔢 İNDİKATÖRLER'!F39</f>
        <v>?</v>
      </c>
      <c r="F41" s="262" t="str">
        <f>'🔢 İNDİKATÖRLER'!G39</f>
        <v>?</v>
      </c>
      <c r="G41" s="262" t="str">
        <f>'🔢 İNDİKATÖRLER'!I39</f>
        <v>?</v>
      </c>
      <c r="H41" s="262" t="str">
        <f>'🔢 İNDİKATÖRLER'!E39</f>
        <v>?</v>
      </c>
      <c r="I41" s="262">
        <f>'🔢 İNDİKATÖRLER'!L39</f>
        <v>0</v>
      </c>
      <c r="J41" s="262" t="str">
        <f>'🔢 İNDİKATÖRLER'!M39</f>
        <v>?</v>
      </c>
      <c r="K41" s="262" t="str">
        <f t="shared" si="0"/>
        <v/>
      </c>
      <c r="L41" s="262" t="str">
        <f>'🔢 İNDİKATÖRLER'!P39</f>
        <v>?</v>
      </c>
      <c r="M41" s="262" t="str">
        <f>'🔢 İNDİKATÖRLER'!S39</f>
        <v>?</v>
      </c>
      <c r="N41" s="262" t="str">
        <f t="shared" si="1"/>
        <v>HAYIR</v>
      </c>
      <c r="O41" s="262" t="str">
        <f t="shared" si="2"/>
        <v>HAYIR</v>
      </c>
      <c r="P41" s="263" t="str">
        <f t="shared" si="3"/>
        <v>PAS</v>
      </c>
      <c r="Q41" s="262" t="str">
        <f>'📡 CANLI_VERİ'!B40</f>
        <v>ALTINS</v>
      </c>
      <c r="R41" s="262">
        <f>'📡 CANLI_VERİ'!I40</f>
        <v>0</v>
      </c>
    </row>
    <row r="42" spans="1:18" x14ac:dyDescent="0.3">
      <c r="A42" s="262">
        <v>38</v>
      </c>
      <c r="B42" s="263" t="str">
        <f>'🔢 İNDİKATÖRLER'!A40</f>
        <v>ALTNS</v>
      </c>
      <c r="C42" s="262" t="str">
        <f>'🔢 İNDİKATÖRLER'!U40</f>
        <v/>
      </c>
      <c r="D42" s="262">
        <f>IFERROR((IF(C42&gt;=11,3,IF(C42&gt;=10,2,IF(C42&gt;=9,1,0))))+(IF(E42&lt;=3,4,IF(E42&lt;=4,2,0)))+(IF(AND(F42&gt;40,F42&lt;50),4,IF(F42&lt;50,3,IF(F42&lt;60,2,0))))+(IF(G42&gt;0.1,3,IF(G42&gt;0,2,0)))+(IF(K42&gt;1.2,2,IF(K42&gt;1,1,0)))+(IF(H42&gt;-100,1,0))+(IF('🔢 İNDİKATÖRLER'!D40&gt;0,1,0))+(IF(R42&lt;=-2,2,0))-(IF(E42&gt;5,2,0)),"")</f>
        <v>8</v>
      </c>
      <c r="E42" s="262" t="str">
        <f>'🔢 İNDİKATÖRLER'!F40</f>
        <v>?</v>
      </c>
      <c r="F42" s="262" t="str">
        <f>'🔢 İNDİKATÖRLER'!G40</f>
        <v>?</v>
      </c>
      <c r="G42" s="262" t="str">
        <f>'🔢 İNDİKATÖRLER'!I40</f>
        <v>?</v>
      </c>
      <c r="H42" s="262" t="str">
        <f>'🔢 İNDİKATÖRLER'!E40</f>
        <v>?</v>
      </c>
      <c r="I42" s="262">
        <f>'🔢 İNDİKATÖRLER'!L40</f>
        <v>0</v>
      </c>
      <c r="J42" s="262" t="str">
        <f>'🔢 İNDİKATÖRLER'!M40</f>
        <v>?</v>
      </c>
      <c r="K42" s="262" t="str">
        <f t="shared" si="0"/>
        <v/>
      </c>
      <c r="L42" s="262" t="str">
        <f>'🔢 İNDİKATÖRLER'!P40</f>
        <v>?</v>
      </c>
      <c r="M42" s="262" t="str">
        <f>'🔢 İNDİKATÖRLER'!S40</f>
        <v>?</v>
      </c>
      <c r="N42" s="262" t="str">
        <f t="shared" si="1"/>
        <v>HAYIR</v>
      </c>
      <c r="O42" s="262" t="str">
        <f t="shared" si="2"/>
        <v>HAYIR</v>
      </c>
      <c r="P42" s="263" t="str">
        <f t="shared" si="3"/>
        <v>PAS</v>
      </c>
      <c r="Q42" s="262" t="str">
        <f>'📡 CANLI_VERİ'!B41</f>
        <v>ALTNS</v>
      </c>
      <c r="R42" s="262">
        <f>'📡 CANLI_VERİ'!I41</f>
        <v>0</v>
      </c>
    </row>
    <row r="43" spans="1:18" x14ac:dyDescent="0.3">
      <c r="A43" s="262">
        <v>39</v>
      </c>
      <c r="B43" s="263" t="str">
        <f>'🔢 İNDİKATÖRLER'!A41</f>
        <v>ALTNY</v>
      </c>
      <c r="C43" s="262" t="str">
        <f>'🔢 İNDİKATÖRLER'!U41</f>
        <v/>
      </c>
      <c r="D43" s="262">
        <f>IFERROR((IF(C43&gt;=11,3,IF(C43&gt;=10,2,IF(C43&gt;=9,1,0))))+(IF(E43&lt;=3,4,IF(E43&lt;=4,2,0)))+(IF(AND(F43&gt;40,F43&lt;50),4,IF(F43&lt;50,3,IF(F43&lt;60,2,0))))+(IF(G43&gt;0.1,3,IF(G43&gt;0,2,0)))+(IF(K43&gt;1.2,2,IF(K43&gt;1,1,0)))+(IF(H43&gt;-100,1,0))+(IF('🔢 İNDİKATÖRLER'!D41&gt;0,1,0))+(IF(R43&lt;=-2,2,0))-(IF(E43&gt;5,2,0)),"")</f>
        <v>8</v>
      </c>
      <c r="E43" s="262" t="str">
        <f>'🔢 İNDİKATÖRLER'!F41</f>
        <v>?</v>
      </c>
      <c r="F43" s="262" t="str">
        <f>'🔢 İNDİKATÖRLER'!G41</f>
        <v>?</v>
      </c>
      <c r="G43" s="262" t="str">
        <f>'🔢 İNDİKATÖRLER'!I41</f>
        <v>?</v>
      </c>
      <c r="H43" s="262" t="str">
        <f>'🔢 İNDİKATÖRLER'!E41</f>
        <v>?</v>
      </c>
      <c r="I43" s="262">
        <f>'🔢 İNDİKATÖRLER'!L41</f>
        <v>350344</v>
      </c>
      <c r="J43" s="262" t="str">
        <f>'🔢 İNDİKATÖRLER'!M41</f>
        <v>?</v>
      </c>
      <c r="K43" s="262" t="str">
        <f t="shared" si="0"/>
        <v/>
      </c>
      <c r="L43" s="262" t="str">
        <f>'🔢 İNDİKATÖRLER'!P41</f>
        <v>?</v>
      </c>
      <c r="M43" s="262" t="str">
        <f>'🔢 İNDİKATÖRLER'!S41</f>
        <v>?</v>
      </c>
      <c r="N43" s="262" t="str">
        <f t="shared" si="1"/>
        <v>HAYIR</v>
      </c>
      <c r="O43" s="262" t="str">
        <f t="shared" si="2"/>
        <v>HAYIR</v>
      </c>
      <c r="P43" s="263" t="str">
        <f t="shared" si="3"/>
        <v>PAS</v>
      </c>
      <c r="Q43" s="262" t="str">
        <f>'📡 CANLI_VERİ'!B42</f>
        <v>ALTNY</v>
      </c>
      <c r="R43" s="262">
        <f>'📡 CANLI_VERİ'!I42</f>
        <v>-0.2492</v>
      </c>
    </row>
    <row r="44" spans="1:18" x14ac:dyDescent="0.3">
      <c r="A44" s="262">
        <v>40</v>
      </c>
      <c r="B44" s="263" t="str">
        <f>'🔢 İNDİKATÖRLER'!A42</f>
        <v>ALYAG</v>
      </c>
      <c r="C44" s="262" t="str">
        <f>'🔢 İNDİKATÖRLER'!U42</f>
        <v/>
      </c>
      <c r="D44" s="262">
        <f>IFERROR((IF(C44&gt;=11,3,IF(C44&gt;=10,2,IF(C44&gt;=9,1,0))))+(IF(E44&lt;=3,4,IF(E44&lt;=4,2,0)))+(IF(AND(F44&gt;40,F44&lt;50),4,IF(F44&lt;50,3,IF(F44&lt;60,2,0))))+(IF(G44&gt;0.1,3,IF(G44&gt;0,2,0)))+(IF(K44&gt;1.2,2,IF(K44&gt;1,1,0)))+(IF(H44&gt;-100,1,0))+(IF('🔢 İNDİKATÖRLER'!D42&gt;0,1,0))+(IF(R44&lt;=-2,2,0))-(IF(E44&gt;5,2,0)),"")</f>
        <v>8</v>
      </c>
      <c r="E44" s="262" t="str">
        <f>'🔢 İNDİKATÖRLER'!F42</f>
        <v>?</v>
      </c>
      <c r="F44" s="262" t="str">
        <f>'🔢 İNDİKATÖRLER'!G42</f>
        <v>?</v>
      </c>
      <c r="G44" s="262" t="str">
        <f>'🔢 İNDİKATÖRLER'!I42</f>
        <v>?</v>
      </c>
      <c r="H44" s="262" t="str">
        <f>'🔢 İNDİKATÖRLER'!E42</f>
        <v>?</v>
      </c>
      <c r="I44" s="262">
        <f>'🔢 İNDİKATÖRLER'!L42</f>
        <v>0</v>
      </c>
      <c r="J44" s="262" t="str">
        <f>'🔢 İNDİKATÖRLER'!M42</f>
        <v>?</v>
      </c>
      <c r="K44" s="262" t="str">
        <f t="shared" si="0"/>
        <v/>
      </c>
      <c r="L44" s="262" t="str">
        <f>'🔢 İNDİKATÖRLER'!P42</f>
        <v>?</v>
      </c>
      <c r="M44" s="262" t="str">
        <f>'🔢 İNDİKATÖRLER'!S42</f>
        <v>?</v>
      </c>
      <c r="N44" s="262" t="str">
        <f t="shared" si="1"/>
        <v>HAYIR</v>
      </c>
      <c r="O44" s="262" t="str">
        <f t="shared" si="2"/>
        <v>HAYIR</v>
      </c>
      <c r="P44" s="263" t="str">
        <f t="shared" si="3"/>
        <v>PAS</v>
      </c>
      <c r="Q44" s="262" t="str">
        <f>'📡 CANLI_VERİ'!B43</f>
        <v>ALYAG</v>
      </c>
      <c r="R44" s="262">
        <f>'📡 CANLI_VERİ'!I43</f>
        <v>0</v>
      </c>
    </row>
    <row r="45" spans="1:18" x14ac:dyDescent="0.3">
      <c r="A45" s="262">
        <v>41</v>
      </c>
      <c r="B45" s="263" t="str">
        <f>'🔢 İNDİKATÖRLER'!A43</f>
        <v>ANELE</v>
      </c>
      <c r="C45" s="262">
        <f>'🔢 İNDİKATÖRLER'!U43</f>
        <v>9</v>
      </c>
      <c r="D45" s="262">
        <f>IFERROR((IF(C45&gt;=11,3,IF(C45&gt;=10,2,IF(C45&gt;=9,1,0))))+(IF(E45&lt;=3,4,IF(E45&lt;=4,2,0)))+(IF(AND(F45&gt;40,F45&lt;50),4,IF(F45&lt;50,3,IF(F45&lt;60,2,0))))+(IF(G45&gt;0.1,3,IF(G45&gt;0,2,0)))+(IF(K45&gt;1.2,2,IF(K45&gt;1,1,0)))+(IF(H45&gt;-100,1,0))+(IF('🔢 İNDİKATÖRLER'!D43&gt;0,1,0))+(IF(R45&lt;=-2,2,0))-(IF(E45&gt;5,2,0)),"")</f>
        <v>4</v>
      </c>
      <c r="E45" s="262">
        <f>'🔢 İNDİKATÖRLER'!F43</f>
        <v>8.4523809523809526</v>
      </c>
      <c r="F45" s="262">
        <f>'🔢 İNDİKATÖRLER'!G43</f>
        <v>81.051817478731621</v>
      </c>
      <c r="G45" s="262">
        <f>'🔢 İNDİKATÖRLER'!I43</f>
        <v>2.7005730106587862</v>
      </c>
      <c r="H45" s="262">
        <f>'🔢 İNDİKATÖRLER'!E43</f>
        <v>110.52209218252175</v>
      </c>
      <c r="I45" s="262">
        <f>'🔢 İNDİKATÖRLER'!L43</f>
        <v>2541710</v>
      </c>
      <c r="J45" s="262">
        <f>'🔢 İNDİKATÖRLER'!M43</f>
        <v>4851569.8</v>
      </c>
      <c r="K45" s="262">
        <f t="shared" si="0"/>
        <v>0.52389434858795603</v>
      </c>
      <c r="L45" s="262" t="str">
        <f>'🔢 İNDİKATÖRLER'!P43</f>
        <v>✓</v>
      </c>
      <c r="M45" s="262" t="str">
        <f>'🔢 İNDİKATÖRLER'!S43</f>
        <v>✗</v>
      </c>
      <c r="N45" s="262" t="str">
        <f t="shared" si="1"/>
        <v>HAYIR</v>
      </c>
      <c r="O45" s="262" t="str">
        <f t="shared" si="2"/>
        <v>HAYIR</v>
      </c>
      <c r="P45" s="263" t="str">
        <f t="shared" si="3"/>
        <v>PAS</v>
      </c>
      <c r="Q45" s="262" t="str">
        <f>'📡 CANLI_VERİ'!B44</f>
        <v>ANELE</v>
      </c>
      <c r="R45" s="262">
        <f>'📡 CANLI_VERİ'!I44</f>
        <v>0</v>
      </c>
    </row>
    <row r="46" spans="1:18" x14ac:dyDescent="0.3">
      <c r="A46" s="262">
        <v>42</v>
      </c>
      <c r="B46" s="263" t="str">
        <f>'🔢 İNDİKATÖRLER'!A44</f>
        <v>ANGEN</v>
      </c>
      <c r="C46" s="262">
        <f>'🔢 İNDİKATÖRLER'!U44</f>
        <v>11</v>
      </c>
      <c r="D46" s="262">
        <f>IFERROR((IF(C46&gt;=11,3,IF(C46&gt;=10,2,IF(C46&gt;=9,1,0))))+(IF(E46&lt;=3,4,IF(E46&lt;=4,2,0)))+(IF(AND(F46&gt;40,F46&lt;50),4,IF(F46&lt;50,3,IF(F46&lt;60,2,0))))+(IF(G46&gt;0.1,3,IF(G46&gt;0,2,0)))+(IF(K46&gt;1.2,2,IF(K46&gt;1,1,0)))+(IF(H46&gt;-100,1,0))+(IF('🔢 İNDİKATÖRLER'!D44&gt;0,1,0))+(IF(R46&lt;=-2,2,0))-(IF(E46&gt;5,2,0)),"")</f>
        <v>11</v>
      </c>
      <c r="E46" s="262">
        <f>'🔢 İNDİKATÖRLER'!F44</f>
        <v>2.6209422761146914</v>
      </c>
      <c r="F46" s="262">
        <f>'🔢 İNDİKATÖRLER'!G44</f>
        <v>70.312500000000071</v>
      </c>
      <c r="G46" s="262">
        <f>'🔢 İNDİKATÖRLER'!I44</f>
        <v>7.6500605655760834E-2</v>
      </c>
      <c r="H46" s="262">
        <f>'🔢 İNDİKATÖRLER'!E44</f>
        <v>106.32669757294838</v>
      </c>
      <c r="I46" s="262">
        <f>'🔢 İNDİKATÖRLER'!L44</f>
        <v>1468615</v>
      </c>
      <c r="J46" s="262">
        <f>'🔢 İNDİKATÖRLER'!M44</f>
        <v>2002592</v>
      </c>
      <c r="K46" s="262">
        <f t="shared" si="0"/>
        <v>0.73335706923826716</v>
      </c>
      <c r="L46" s="262" t="str">
        <f>'🔢 İNDİKATÖRLER'!P44</f>
        <v>✓</v>
      </c>
      <c r="M46" s="262" t="str">
        <f>'🔢 İNDİKATÖRLER'!S44</f>
        <v>✗</v>
      </c>
      <c r="N46" s="262" t="str">
        <f t="shared" si="1"/>
        <v>HAYIR</v>
      </c>
      <c r="O46" s="262" t="str">
        <f t="shared" si="2"/>
        <v>HAYIR</v>
      </c>
      <c r="P46" s="263" t="str">
        <f t="shared" si="3"/>
        <v>PAS</v>
      </c>
      <c r="Q46" s="262" t="str">
        <f>'📡 CANLI_VERİ'!B45</f>
        <v>ANGEN</v>
      </c>
      <c r="R46" s="262">
        <f>'📡 CANLI_VERİ'!I45</f>
        <v>8.9599999999999999E-2</v>
      </c>
    </row>
    <row r="47" spans="1:18" x14ac:dyDescent="0.3">
      <c r="A47" s="262">
        <v>43</v>
      </c>
      <c r="B47" s="263" t="str">
        <f>'🔢 İNDİKATÖRLER'!A45</f>
        <v>ANHYT</v>
      </c>
      <c r="C47" s="262">
        <f>'🔢 İNDİKATÖRLER'!U45</f>
        <v>5</v>
      </c>
      <c r="D47" s="262">
        <f>IFERROR((IF(C47&gt;=11,3,IF(C47&gt;=10,2,IF(C47&gt;=9,1,0))))+(IF(E47&lt;=3,4,IF(E47&lt;=4,2,0)))+(IF(AND(F47&gt;40,F47&lt;50),4,IF(F47&lt;50,3,IF(F47&lt;60,2,0))))+(IF(G47&gt;0.1,3,IF(G47&gt;0,2,0)))+(IF(K47&gt;1.2,2,IF(K47&gt;1,1,0)))+(IF(H47&gt;-100,1,0))+(IF('🔢 İNDİKATÖRLER'!D45&gt;0,1,0))+(IF(R47&lt;=-2,2,0))-(IF(E47&gt;5,2,0)),"")</f>
        <v>10</v>
      </c>
      <c r="E47" s="262">
        <f>'🔢 İNDİKATÖRLER'!F45</f>
        <v>2.6657245632065778</v>
      </c>
      <c r="F47" s="262">
        <f>'🔢 İNDİKATÖRLER'!G45</f>
        <v>31.034482758620658</v>
      </c>
      <c r="G47" s="262">
        <f>'🔢 İNDİKATÖRLER'!I45</f>
        <v>-0.17871311879992191</v>
      </c>
      <c r="H47" s="262">
        <f>'🔢 İNDİKATÖRLER'!E45</f>
        <v>-42.761299435027098</v>
      </c>
      <c r="I47" s="262">
        <f>'🔢 İNDİKATÖRLER'!L45</f>
        <v>1019764</v>
      </c>
      <c r="J47" s="262">
        <f>'🔢 İNDİKATÖRLER'!M45</f>
        <v>777717.2</v>
      </c>
      <c r="K47" s="262">
        <f t="shared" si="0"/>
        <v>1.3112272687295587</v>
      </c>
      <c r="L47" s="262" t="str">
        <f>'🔢 İNDİKATÖRLER'!P45</f>
        <v>✗</v>
      </c>
      <c r="M47" s="262" t="str">
        <f>'🔢 İNDİKATÖRLER'!S45</f>
        <v>✓</v>
      </c>
      <c r="N47" s="262" t="str">
        <f t="shared" si="1"/>
        <v>HAYIR</v>
      </c>
      <c r="O47" s="262" t="str">
        <f t="shared" si="2"/>
        <v>HAYIR</v>
      </c>
      <c r="P47" s="263" t="str">
        <f t="shared" si="3"/>
        <v>PAS</v>
      </c>
      <c r="Q47" s="262" t="str">
        <f>'📡 CANLI_VERİ'!B46</f>
        <v>ANHYT</v>
      </c>
      <c r="R47" s="262">
        <f>'📡 CANLI_VERİ'!I46</f>
        <v>9.0300000000000005E-2</v>
      </c>
    </row>
    <row r="48" spans="1:18" x14ac:dyDescent="0.3">
      <c r="A48" s="262">
        <v>44</v>
      </c>
      <c r="B48" s="263" t="str">
        <f>'🔢 İNDİKATÖRLER'!A46</f>
        <v>ANSGR</v>
      </c>
      <c r="C48" s="262">
        <f>'🔢 İNDİKATÖRLER'!U46</f>
        <v>6</v>
      </c>
      <c r="D48" s="262">
        <f>IFERROR((IF(C48&gt;=11,3,IF(C48&gt;=10,2,IF(C48&gt;=9,1,0))))+(IF(E48&lt;=3,4,IF(E48&lt;=4,2,0)))+(IF(AND(F48&gt;40,F48&lt;50),4,IF(F48&lt;50,3,IF(F48&lt;60,2,0))))+(IF(G48&gt;0.1,3,IF(G48&gt;0,2,0)))+(IF(K48&gt;1.2,2,IF(K48&gt;1,1,0)))+(IF(H48&gt;-100,1,0))+(IF('🔢 İNDİKATÖRLER'!D46&gt;0,1,0))+(IF(R48&lt;=-2,2,0))-(IF(E48&gt;5,2,0)),"")</f>
        <v>7</v>
      </c>
      <c r="E48" s="262">
        <f>'🔢 İNDİKATÖRLER'!F46</f>
        <v>2.6307847082494975</v>
      </c>
      <c r="F48" s="262">
        <f>'🔢 İNDİKATÖRLER'!G46</f>
        <v>69.67741935483869</v>
      </c>
      <c r="G48" s="262">
        <f>'🔢 İNDİKATÖRLER'!I46</f>
        <v>9.9314104223289124E-2</v>
      </c>
      <c r="H48" s="262">
        <f>'🔢 İNDİKATÖRLER'!E46</f>
        <v>58.453653353334353</v>
      </c>
      <c r="I48" s="262">
        <f>'🔢 İNDİKATÖRLER'!L46</f>
        <v>1639349</v>
      </c>
      <c r="J48" s="262">
        <f>'🔢 İNDİKATÖRLER'!M46</f>
        <v>4296313</v>
      </c>
      <c r="K48" s="262">
        <f t="shared" si="0"/>
        <v>0.38157112854673297</v>
      </c>
      <c r="L48" s="262" t="str">
        <f>'🔢 İNDİKATÖRLER'!P46</f>
        <v>✓</v>
      </c>
      <c r="M48" s="262" t="str">
        <f>'🔢 İNDİKATÖRLER'!S46</f>
        <v>✗</v>
      </c>
      <c r="N48" s="262" t="str">
        <f t="shared" si="1"/>
        <v>HAYIR</v>
      </c>
      <c r="O48" s="262" t="str">
        <f t="shared" si="2"/>
        <v>HAYIR</v>
      </c>
      <c r="P48" s="263" t="str">
        <f t="shared" si="3"/>
        <v>PAS</v>
      </c>
      <c r="Q48" s="262" t="str">
        <f>'📡 CANLI_VERİ'!B47</f>
        <v>ANSGR</v>
      </c>
      <c r="R48" s="262">
        <f>'📡 CANLI_VERİ'!I47</f>
        <v>-0.13830000000000001</v>
      </c>
    </row>
    <row r="49" spans="1:18" x14ac:dyDescent="0.3">
      <c r="A49" s="262">
        <v>45</v>
      </c>
      <c r="B49" s="263" t="str">
        <f>'🔢 İNDİKATÖRLER'!A47</f>
        <v>ARASE</v>
      </c>
      <c r="C49" s="262">
        <f>'🔢 İNDİKATÖRLER'!U47</f>
        <v>13</v>
      </c>
      <c r="D49" s="262">
        <f>IFERROR((IF(C49&gt;=11,3,IF(C49&gt;=10,2,IF(C49&gt;=9,1,0))))+(IF(E49&lt;=3,4,IF(E49&lt;=4,2,0)))+(IF(AND(F49&gt;40,F49&lt;50),4,IF(F49&lt;50,3,IF(F49&lt;60,2,0))))+(IF(G49&gt;0.1,3,IF(G49&gt;0,2,0)))+(IF(K49&gt;1.2,2,IF(K49&gt;1,1,0)))+(IF(H49&gt;-100,1,0))+(IF('🔢 İNDİKATÖRLER'!D47&gt;0,1,0))+(IF(R49&lt;=-2,2,0))-(IF(E49&gt;5,2,0)),"")</f>
        <v>12</v>
      </c>
      <c r="E49" s="262">
        <f>'🔢 İNDİKATÖRLER'!F47</f>
        <v>3.9847584603461605</v>
      </c>
      <c r="F49" s="262">
        <f>'🔢 İNDİKATÖRLER'!G47</f>
        <v>99.307958477508592</v>
      </c>
      <c r="G49" s="262">
        <f>'🔢 İNDİKATÖRLER'!I47</f>
        <v>0.27355311883213362</v>
      </c>
      <c r="H49" s="262">
        <f>'🔢 İNDİKATÖRLER'!E47</f>
        <v>276.72938823743283</v>
      </c>
      <c r="I49" s="262">
        <f>'🔢 İNDİKATÖRLER'!L47</f>
        <v>1439718</v>
      </c>
      <c r="J49" s="262">
        <f>'🔢 İNDİKATÖRLER'!M47</f>
        <v>534784.4</v>
      </c>
      <c r="K49" s="262">
        <f t="shared" si="0"/>
        <v>2.6921465921593821</v>
      </c>
      <c r="L49" s="262" t="str">
        <f>'🔢 İNDİKATÖRLER'!P47</f>
        <v>✓</v>
      </c>
      <c r="M49" s="262" t="str">
        <f>'🔢 İNDİKATÖRLER'!S47</f>
        <v>✓</v>
      </c>
      <c r="N49" s="262" t="str">
        <f t="shared" si="1"/>
        <v>HAYIR</v>
      </c>
      <c r="O49" s="262" t="str">
        <f t="shared" si="2"/>
        <v>HAYIR</v>
      </c>
      <c r="P49" s="263" t="str">
        <f t="shared" si="3"/>
        <v>PAS</v>
      </c>
      <c r="Q49" s="262" t="str">
        <f>'📡 CANLI_VERİ'!B48</f>
        <v>ARASE</v>
      </c>
      <c r="R49" s="262">
        <f>'📡 CANLI_VERİ'!I48</f>
        <v>0.38419999999999999</v>
      </c>
    </row>
    <row r="50" spans="1:18" x14ac:dyDescent="0.3">
      <c r="A50" s="262">
        <v>46</v>
      </c>
      <c r="B50" s="263" t="str">
        <f>'🔢 İNDİKATÖRLER'!A48</f>
        <v>ARCLK</v>
      </c>
      <c r="C50" s="262">
        <f>'🔢 İNDİKATÖRLER'!U48</f>
        <v>6</v>
      </c>
      <c r="D50" s="262">
        <f>IFERROR((IF(C50&gt;=11,3,IF(C50&gt;=10,2,IF(C50&gt;=9,1,0))))+(IF(E50&lt;=3,4,IF(E50&lt;=4,2,0)))+(IF(AND(F50&gt;40,F50&lt;50),4,IF(F50&lt;50,3,IF(F50&lt;60,2,0))))+(IF(G50&gt;0.1,3,IF(G50&gt;0,2,0)))+(IF(K50&gt;1.2,2,IF(K50&gt;1,1,0)))+(IF(H50&gt;-100,1,0))+(IF('🔢 İNDİKATÖRLER'!D48&gt;0,1,0))+(IF(R50&lt;=-2,2,0))-(IF(E50&gt;5,2,0)),"")</f>
        <v>10</v>
      </c>
      <c r="E50" s="262">
        <f>'🔢 İNDİKATÖRLER'!F48</f>
        <v>3.6273291925465836</v>
      </c>
      <c r="F50" s="262">
        <f>'🔢 İNDİKATÖRLER'!G48</f>
        <v>42.857142857142854</v>
      </c>
      <c r="G50" s="262">
        <f>'🔢 İNDİKATÖRLER'!I48</f>
        <v>0.10346293484200186</v>
      </c>
      <c r="H50" s="262">
        <f>'🔢 İNDİKATÖRLER'!E48</f>
        <v>-39.912280701754142</v>
      </c>
      <c r="I50" s="262">
        <f>'🔢 İNDİKATÖRLER'!L48</f>
        <v>1629015</v>
      </c>
      <c r="J50" s="262">
        <f>'🔢 İNDİKATÖRLER'!M48</f>
        <v>3451350.6</v>
      </c>
      <c r="K50" s="262">
        <f t="shared" si="0"/>
        <v>0.47199348568064919</v>
      </c>
      <c r="L50" s="262" t="str">
        <f>'🔢 İNDİKATÖRLER'!P48</f>
        <v>✓</v>
      </c>
      <c r="M50" s="262" t="str">
        <f>'🔢 İNDİKATÖRLER'!S48</f>
        <v>✗</v>
      </c>
      <c r="N50" s="262" t="str">
        <f t="shared" si="1"/>
        <v>HAYIR</v>
      </c>
      <c r="O50" s="262" t="str">
        <f t="shared" si="2"/>
        <v>HAYIR</v>
      </c>
      <c r="P50" s="263" t="str">
        <f t="shared" si="3"/>
        <v>İZLE</v>
      </c>
      <c r="Q50" s="262" t="str">
        <f>'📡 CANLI_VERİ'!B49</f>
        <v>ARCLK</v>
      </c>
      <c r="R50" s="262">
        <f>'📡 CANLI_VERİ'!I49</f>
        <v>-0.35620000000000002</v>
      </c>
    </row>
    <row r="51" spans="1:18" x14ac:dyDescent="0.3">
      <c r="A51" s="262">
        <v>47</v>
      </c>
      <c r="B51" s="263" t="str">
        <f>'🔢 İNDİKATÖRLER'!A49</f>
        <v>ARDYZ</v>
      </c>
      <c r="C51" s="262">
        <f>'🔢 İNDİKATÖRLER'!U49</f>
        <v>11</v>
      </c>
      <c r="D51" s="262">
        <f>IFERROR((IF(C51&gt;=11,3,IF(C51&gt;=10,2,IF(C51&gt;=9,1,0))))+(IF(E51&lt;=3,4,IF(E51&lt;=4,2,0)))+(IF(AND(F51&gt;40,F51&lt;50),4,IF(F51&lt;50,3,IF(F51&lt;60,2,0))))+(IF(G51&gt;0.1,3,IF(G51&gt;0,2,0)))+(IF(K51&gt;1.2,2,IF(K51&gt;1,1,0)))+(IF(H51&gt;-100,1,0))+(IF('🔢 İNDİKATÖRLER'!D49&gt;0,1,0))+(IF(R51&lt;=-2,2,0))-(IF(E51&gt;5,2,0)),"")</f>
        <v>8</v>
      </c>
      <c r="E51" s="262">
        <f>'🔢 İNDİKATÖRLER'!F49</f>
        <v>4.2109323995489323</v>
      </c>
      <c r="F51" s="262">
        <f>'🔢 İNDİKATÖRLER'!G49</f>
        <v>81.835937500000014</v>
      </c>
      <c r="G51" s="262">
        <f>'🔢 İNDİKATÖRLER'!I49</f>
        <v>0.8006940268209729</v>
      </c>
      <c r="H51" s="262">
        <f>'🔢 İNDİKATÖRLER'!E49</f>
        <v>195.91018444266243</v>
      </c>
      <c r="I51" s="262">
        <f>'🔢 İNDİKATÖRLER'!L49</f>
        <v>3970456</v>
      </c>
      <c r="J51" s="262">
        <f>'🔢 İNDİKATÖRLER'!M49</f>
        <v>6085536.7999999998</v>
      </c>
      <c r="K51" s="262">
        <f t="shared" si="0"/>
        <v>0.65244137542640446</v>
      </c>
      <c r="L51" s="262" t="str">
        <f>'🔢 İNDİKATÖRLER'!P49</f>
        <v>✓</v>
      </c>
      <c r="M51" s="262" t="str">
        <f>'🔢 İNDİKATÖRLER'!S49</f>
        <v>✗</v>
      </c>
      <c r="N51" s="262" t="str">
        <f t="shared" si="1"/>
        <v>HAYIR</v>
      </c>
      <c r="O51" s="262" t="str">
        <f t="shared" si="2"/>
        <v>HAYIR</v>
      </c>
      <c r="P51" s="263" t="str">
        <f t="shared" si="3"/>
        <v>PAS</v>
      </c>
      <c r="Q51" s="262" t="str">
        <f>'📡 CANLI_VERİ'!B50</f>
        <v>ARDYZ</v>
      </c>
      <c r="R51" s="262">
        <f>'📡 CANLI_VERİ'!I50</f>
        <v>-0.39679999999999999</v>
      </c>
    </row>
    <row r="52" spans="1:18" x14ac:dyDescent="0.3">
      <c r="A52" s="262">
        <v>48</v>
      </c>
      <c r="B52" s="263" t="str">
        <f>'🔢 İNDİKATÖRLER'!A50</f>
        <v>ARENA</v>
      </c>
      <c r="C52" s="262">
        <f>'🔢 İNDİKATÖRLER'!U50</f>
        <v>11</v>
      </c>
      <c r="D52" s="262">
        <f>IFERROR((IF(C52&gt;=11,3,IF(C52&gt;=10,2,IF(C52&gt;=9,1,0))))+(IF(E52&lt;=3,4,IF(E52&lt;=4,2,0)))+(IF(AND(F52&gt;40,F52&lt;50),4,IF(F52&lt;50,3,IF(F52&lt;60,2,0))))+(IF(G52&gt;0.1,3,IF(G52&gt;0,2,0)))+(IF(K52&gt;1.2,2,IF(K52&gt;1,1,0)))+(IF(H52&gt;-100,1,0))+(IF('🔢 İNDİKATÖRLER'!D50&gt;0,1,0))+(IF(R52&lt;=-2,2,0))-(IF(E52&gt;5,2,0)),"")</f>
        <v>7</v>
      </c>
      <c r="E52" s="262">
        <f>'🔢 İNDİKATÖRLER'!F50</f>
        <v>5.7273851975838719</v>
      </c>
      <c r="F52" s="262">
        <f>'🔢 İNDİKATÖRLER'!G50</f>
        <v>71.527777777777771</v>
      </c>
      <c r="G52" s="262">
        <f>'🔢 İNDİKATÖRLER'!I50</f>
        <v>1.5715861767016404</v>
      </c>
      <c r="H52" s="262">
        <f>'🔢 İNDİKATÖRLER'!E50</f>
        <v>153.08943089430883</v>
      </c>
      <c r="I52" s="262">
        <f>'🔢 İNDİKATÖRLER'!L50</f>
        <v>15760446</v>
      </c>
      <c r="J52" s="262">
        <f>'🔢 İNDİKATÖRLER'!M50</f>
        <v>14598895.199999999</v>
      </c>
      <c r="K52" s="262">
        <f t="shared" si="0"/>
        <v>1.0795642947008757</v>
      </c>
      <c r="L52" s="262" t="str">
        <f>'🔢 İNDİKATÖRLER'!P50</f>
        <v>✓</v>
      </c>
      <c r="M52" s="262" t="str">
        <f>'🔢 İNDİKATÖRLER'!S50</f>
        <v>✓</v>
      </c>
      <c r="N52" s="262" t="str">
        <f t="shared" si="1"/>
        <v>HAYIR</v>
      </c>
      <c r="O52" s="262" t="str">
        <f t="shared" si="2"/>
        <v>HAYIR</v>
      </c>
      <c r="P52" s="263" t="str">
        <f t="shared" si="3"/>
        <v>PAS</v>
      </c>
      <c r="Q52" s="262" t="str">
        <f>'📡 CANLI_VERİ'!B51</f>
        <v>ARENA</v>
      </c>
      <c r="R52" s="262">
        <f>'📡 CANLI_VERİ'!I51</f>
        <v>0</v>
      </c>
    </row>
    <row r="53" spans="1:18" x14ac:dyDescent="0.3">
      <c r="A53" s="262">
        <v>49</v>
      </c>
      <c r="B53" s="263" t="str">
        <f>'🔢 İNDİKATÖRLER'!A51</f>
        <v>ARFYO</v>
      </c>
      <c r="C53" s="262" t="str">
        <f>'🔢 İNDİKATÖRLER'!U51</f>
        <v/>
      </c>
      <c r="D53" s="262">
        <f>IFERROR((IF(C53&gt;=11,3,IF(C53&gt;=10,2,IF(C53&gt;=9,1,0))))+(IF(E53&lt;=3,4,IF(E53&lt;=4,2,0)))+(IF(AND(F53&gt;40,F53&lt;50),4,IF(F53&lt;50,3,IF(F53&lt;60,2,0))))+(IF(G53&gt;0.1,3,IF(G53&gt;0,2,0)))+(IF(K53&gt;1.2,2,IF(K53&gt;1,1,0)))+(IF(H53&gt;-100,1,0))+(IF('🔢 İNDİKATÖRLER'!D51&gt;0,1,0))+(IF(R53&lt;=-2,2,0))-(IF(E53&gt;5,2,0)),"")</f>
        <v>8</v>
      </c>
      <c r="E53" s="262" t="str">
        <f>'🔢 İNDİKATÖRLER'!F51</f>
        <v>?</v>
      </c>
      <c r="F53" s="262" t="str">
        <f>'🔢 İNDİKATÖRLER'!G51</f>
        <v>?</v>
      </c>
      <c r="G53" s="262" t="str">
        <f>'🔢 İNDİKATÖRLER'!I51</f>
        <v>?</v>
      </c>
      <c r="H53" s="262" t="str">
        <f>'🔢 İNDİKATÖRLER'!E51</f>
        <v>?</v>
      </c>
      <c r="I53" s="262">
        <f>'🔢 İNDİKATÖRLER'!L51</f>
        <v>0</v>
      </c>
      <c r="J53" s="262" t="str">
        <f>'🔢 İNDİKATÖRLER'!M51</f>
        <v>?</v>
      </c>
      <c r="K53" s="262" t="str">
        <f t="shared" si="0"/>
        <v/>
      </c>
      <c r="L53" s="262" t="str">
        <f>'🔢 İNDİKATÖRLER'!P51</f>
        <v>?</v>
      </c>
      <c r="M53" s="262" t="str">
        <f>'🔢 İNDİKATÖRLER'!S51</f>
        <v>?</v>
      </c>
      <c r="N53" s="262" t="str">
        <f t="shared" si="1"/>
        <v>HAYIR</v>
      </c>
      <c r="O53" s="262" t="str">
        <f t="shared" si="2"/>
        <v>HAYIR</v>
      </c>
      <c r="P53" s="263" t="str">
        <f t="shared" si="3"/>
        <v>PAS</v>
      </c>
      <c r="Q53" s="262" t="str">
        <f>'📡 CANLI_VERİ'!B52</f>
        <v>ARFYO</v>
      </c>
      <c r="R53" s="262">
        <f>'📡 CANLI_VERİ'!I52</f>
        <v>0</v>
      </c>
    </row>
    <row r="54" spans="1:18" x14ac:dyDescent="0.3">
      <c r="A54" s="262">
        <v>50</v>
      </c>
      <c r="B54" s="263" t="str">
        <f>'🔢 İNDİKATÖRLER'!A52</f>
        <v>ARSAN</v>
      </c>
      <c r="C54" s="262">
        <f>'🔢 İNDİKATÖRLER'!U52</f>
        <v>6</v>
      </c>
      <c r="D54" s="262">
        <f>IFERROR((IF(C54&gt;=11,3,IF(C54&gt;=10,2,IF(C54&gt;=9,1,0))))+(IF(E54&lt;=3,4,IF(E54&lt;=4,2,0)))+(IF(AND(F54&gt;40,F54&lt;50),4,IF(F54&lt;50,3,IF(F54&lt;60,2,0))))+(IF(G54&gt;0.1,3,IF(G54&gt;0,2,0)))+(IF(K54&gt;1.2,2,IF(K54&gt;1,1,0)))+(IF(H54&gt;-100,1,0))+(IF('🔢 İNDİKATÖRLER'!D52&gt;0,1,0))+(IF(R54&lt;=-2,2,0))-(IF(E54&gt;5,2,0)),"")</f>
        <v>8</v>
      </c>
      <c r="E54" s="262">
        <f>'🔢 İNDİKATÖRLER'!F52</f>
        <v>3.197086199919061</v>
      </c>
      <c r="F54" s="262">
        <f>'🔢 İNDİKATÖRLER'!G52</f>
        <v>15.999999999999837</v>
      </c>
      <c r="G54" s="262">
        <f>'🔢 İNDİKATÖRLER'!I52</f>
        <v>7.3334791106010877E-3</v>
      </c>
      <c r="H54" s="262">
        <f>'🔢 İNDİKATÖRLER'!E52</f>
        <v>-58.823529411765215</v>
      </c>
      <c r="I54" s="262">
        <f>'🔢 İNDİKATÖRLER'!L52</f>
        <v>9129695</v>
      </c>
      <c r="J54" s="262">
        <f>'🔢 İNDİKATÖRLER'!M52</f>
        <v>13995012</v>
      </c>
      <c r="K54" s="262">
        <f t="shared" si="0"/>
        <v>0.65235349565973932</v>
      </c>
      <c r="L54" s="262" t="str">
        <f>'🔢 İNDİKATÖRLER'!P52</f>
        <v>✓</v>
      </c>
      <c r="M54" s="262" t="str">
        <f>'🔢 İNDİKATÖRLER'!S52</f>
        <v>✗</v>
      </c>
      <c r="N54" s="262" t="str">
        <f t="shared" si="1"/>
        <v>HAYIR</v>
      </c>
      <c r="O54" s="262" t="str">
        <f t="shared" si="2"/>
        <v>HAYIR</v>
      </c>
      <c r="P54" s="263" t="str">
        <f t="shared" si="3"/>
        <v>İZLE</v>
      </c>
      <c r="Q54" s="262" t="str">
        <f>'📡 CANLI_VERİ'!B53</f>
        <v>ARSAN</v>
      </c>
      <c r="R54" s="262">
        <f>'📡 CANLI_VERİ'!I53</f>
        <v>0.28820000000000001</v>
      </c>
    </row>
    <row r="55" spans="1:18" x14ac:dyDescent="0.3">
      <c r="A55" s="262">
        <v>51</v>
      </c>
      <c r="B55" s="263" t="str">
        <f>'🔢 İNDİKATÖRLER'!A53</f>
        <v>ARTMS</v>
      </c>
      <c r="C55" s="262">
        <f>'🔢 İNDİKATÖRLER'!U53</f>
        <v>0</v>
      </c>
      <c r="D55" s="262">
        <f>IFERROR((IF(C55&gt;=11,3,IF(C55&gt;=10,2,IF(C55&gt;=9,1,0))))+(IF(E55&lt;=3,4,IF(E55&lt;=4,2,0)))+(IF(AND(F55&gt;40,F55&lt;50),4,IF(F55&lt;50,3,IF(F55&lt;60,2,0))))+(IF(G55&gt;0.1,3,IF(G55&gt;0,2,0)))+(IF(K55&gt;1.2,2,IF(K55&gt;1,1,0)))+(IF(H55&gt;-100,1,0))+(IF('🔢 İNDİKATÖRLER'!D53&gt;0,1,0))+(IF(R55&lt;=-2,2,0))-(IF(E55&gt;5,2,0)),"")</f>
        <v>3</v>
      </c>
      <c r="E55" s="262">
        <f>'🔢 İNDİKATÖRLER'!F53</f>
        <v>4.8715023820707231</v>
      </c>
      <c r="F55" s="262">
        <f>'🔢 İNDİKATÖRLER'!G53</f>
        <v>5.642633228840114</v>
      </c>
      <c r="G55" s="262">
        <f>'🔢 İNDİKATÖRLER'!I53</f>
        <v>-0.24437358161946565</v>
      </c>
      <c r="H55" s="262">
        <f>'🔢 İNDİKATÖRLER'!E53</f>
        <v>-125.09144542772891</v>
      </c>
      <c r="I55" s="262">
        <f>'🔢 İNDİKATÖRLER'!L53</f>
        <v>2098557</v>
      </c>
      <c r="J55" s="262">
        <f>'🔢 İNDİKATÖRLER'!M53</f>
        <v>2115011.6</v>
      </c>
      <c r="K55" s="262">
        <f t="shared" si="0"/>
        <v>0.99222008995127964</v>
      </c>
      <c r="L55" s="262" t="str">
        <f>'🔢 İNDİKATÖRLER'!P53</f>
        <v>✗</v>
      </c>
      <c r="M55" s="262" t="str">
        <f>'🔢 İNDİKATÖRLER'!S53</f>
        <v>✗</v>
      </c>
      <c r="N55" s="262" t="str">
        <f t="shared" si="1"/>
        <v>HAYIR</v>
      </c>
      <c r="O55" s="262" t="str">
        <f t="shared" si="2"/>
        <v>HAYIR</v>
      </c>
      <c r="P55" s="263" t="str">
        <f t="shared" si="3"/>
        <v>PAS</v>
      </c>
      <c r="Q55" s="262" t="str">
        <f>'📡 CANLI_VERİ'!B54</f>
        <v>ARTMS</v>
      </c>
      <c r="R55" s="262">
        <f>'📡 CANLI_VERİ'!I54</f>
        <v>9.2200000000000004E-2</v>
      </c>
    </row>
    <row r="56" spans="1:18" x14ac:dyDescent="0.3">
      <c r="A56" s="262">
        <v>52</v>
      </c>
      <c r="B56" s="263" t="str">
        <f>'🔢 İNDİKATÖRLER'!A54</f>
        <v>ARZUM</v>
      </c>
      <c r="C56" s="262">
        <f>'🔢 İNDİKATÖRLER'!U54</f>
        <v>1</v>
      </c>
      <c r="D56" s="262">
        <f>IFERROR((IF(C56&gt;=11,3,IF(C56&gt;=10,2,IF(C56&gt;=9,1,0))))+(IF(E56&lt;=3,4,IF(E56&lt;=4,2,0)))+(IF(AND(F56&gt;40,F56&lt;50),4,IF(F56&lt;50,3,IF(F56&lt;60,2,0))))+(IF(G56&gt;0.1,3,IF(G56&gt;0,2,0)))+(IF(K56&gt;1.2,2,IF(K56&gt;1,1,0)))+(IF(H56&gt;-100,1,0))+(IF('🔢 İNDİKATÖRLER'!D54&gt;0,1,0))+(IF(R56&lt;=-2,2,0))-(IF(E56&gt;5,2,0)),"")</f>
        <v>2</v>
      </c>
      <c r="E56" s="262">
        <f>'🔢 İNDİKATÖRLER'!F54</f>
        <v>7.7604726100966674</v>
      </c>
      <c r="F56" s="262">
        <f>'🔢 İNDİKATÖRLER'!G54</f>
        <v>1.9801980198019824</v>
      </c>
      <c r="G56" s="262">
        <f>'🔢 İNDİKATÖRLER'!I54</f>
        <v>-8.0092342945777745E-2</v>
      </c>
      <c r="H56" s="262">
        <f>'🔢 İNDİKATÖRLER'!E54</f>
        <v>-86.455798864558204</v>
      </c>
      <c r="I56" s="262">
        <f>'🔢 İNDİKATÖRLER'!L54</f>
        <v>31454649</v>
      </c>
      <c r="J56" s="262">
        <f>'🔢 İNDİKATÖRLER'!M54</f>
        <v>36298795.799999997</v>
      </c>
      <c r="K56" s="262">
        <f t="shared" si="0"/>
        <v>0.86654800267506404</v>
      </c>
      <c r="L56" s="262" t="str">
        <f>'🔢 İNDİKATÖRLER'!P54</f>
        <v>✗</v>
      </c>
      <c r="M56" s="262" t="str">
        <f>'🔢 İNDİKATÖRLER'!S54</f>
        <v>✗</v>
      </c>
      <c r="N56" s="262" t="str">
        <f t="shared" si="1"/>
        <v>HAYIR</v>
      </c>
      <c r="O56" s="262" t="str">
        <f t="shared" si="2"/>
        <v>HAYIR</v>
      </c>
      <c r="P56" s="263" t="str">
        <f t="shared" si="3"/>
        <v>PAS</v>
      </c>
      <c r="Q56" s="262" t="str">
        <f>'📡 CANLI_VERİ'!B55</f>
        <v>ARZUM</v>
      </c>
      <c r="R56" s="262">
        <f>'📡 CANLI_VERİ'!I55</f>
        <v>-0.37169999999999997</v>
      </c>
    </row>
    <row r="57" spans="1:18" x14ac:dyDescent="0.3">
      <c r="A57" s="262">
        <v>53</v>
      </c>
      <c r="B57" s="263" t="str">
        <f>'🔢 İNDİKATÖRLER'!A55</f>
        <v>ASELS</v>
      </c>
      <c r="C57" s="262">
        <f>'🔢 İNDİKATÖRLER'!U55</f>
        <v>11</v>
      </c>
      <c r="D57" s="262">
        <f>IFERROR((IF(C57&gt;=11,3,IF(C57&gt;=10,2,IF(C57&gt;=9,1,0))))+(IF(E57&lt;=3,4,IF(E57&lt;=4,2,0)))+(IF(AND(F57&gt;40,F57&lt;50),4,IF(F57&lt;50,3,IF(F57&lt;60,2,0))))+(IF(G57&gt;0.1,3,IF(G57&gt;0,2,0)))+(IF(K57&gt;1.2,2,IF(K57&gt;1,1,0)))+(IF(H57&gt;-100,1,0))+(IF('🔢 İNDİKATÖRLER'!D55&gt;0,1,0))+(IF(R57&lt;=-2,2,0))-(IF(E57&gt;5,2,0)),"")</f>
        <v>8</v>
      </c>
      <c r="E57" s="262">
        <f>'🔢 İNDİKATÖRLER'!F55</f>
        <v>4.3818599506508971</v>
      </c>
      <c r="F57" s="262">
        <f>'🔢 İNDİKATÖRLER'!G55</f>
        <v>89.835164835164832</v>
      </c>
      <c r="G57" s="262">
        <f>'🔢 İNDİKATÖRLER'!I55</f>
        <v>0.76610551088780099</v>
      </c>
      <c r="H57" s="262">
        <f>'🔢 İNDİKATÖRLER'!E55</f>
        <v>88.202811244979898</v>
      </c>
      <c r="I57" s="262">
        <f>'🔢 İNDİKATÖRLER'!L55</f>
        <v>20340813</v>
      </c>
      <c r="J57" s="262">
        <f>'🔢 İNDİKATÖRLER'!M55</f>
        <v>21257186.600000001</v>
      </c>
      <c r="K57" s="262">
        <f t="shared" si="0"/>
        <v>0.95689111559099727</v>
      </c>
      <c r="L57" s="262" t="str">
        <f>'🔢 İNDİKATÖRLER'!P55</f>
        <v>✓</v>
      </c>
      <c r="M57" s="262" t="str">
        <f>'🔢 İNDİKATÖRLER'!S55</f>
        <v>✗</v>
      </c>
      <c r="N57" s="262" t="str">
        <f t="shared" si="1"/>
        <v>HAYIR</v>
      </c>
      <c r="O57" s="262" t="str">
        <f t="shared" si="2"/>
        <v>HAYIR</v>
      </c>
      <c r="P57" s="263" t="str">
        <f t="shared" si="3"/>
        <v>PAS</v>
      </c>
      <c r="Q57" s="262" t="str">
        <f>'📡 CANLI_VERİ'!B56</f>
        <v>ASELS</v>
      </c>
      <c r="R57" s="262">
        <f>'📡 CANLI_VERİ'!I56</f>
        <v>-0.53249999999999997</v>
      </c>
    </row>
    <row r="58" spans="1:18" x14ac:dyDescent="0.3">
      <c r="A58" s="262">
        <v>54</v>
      </c>
      <c r="B58" s="263" t="str">
        <f>'🔢 İNDİKATÖRLER'!A56</f>
        <v>ASGYO</v>
      </c>
      <c r="C58" s="262">
        <f>'🔢 İNDİKATÖRLER'!U56</f>
        <v>8</v>
      </c>
      <c r="D58" s="262">
        <f>IFERROR((IF(C58&gt;=11,3,IF(C58&gt;=10,2,IF(C58&gt;=9,1,0))))+(IF(E58&lt;=3,4,IF(E58&lt;=4,2,0)))+(IF(AND(F58&gt;40,F58&lt;50),4,IF(F58&lt;50,3,IF(F58&lt;60,2,0))))+(IF(G58&gt;0.1,3,IF(G58&gt;0,2,0)))+(IF(K58&gt;1.2,2,IF(K58&gt;1,1,0)))+(IF(H58&gt;-100,1,0))+(IF('🔢 İNDİKATÖRLER'!D56&gt;0,1,0))+(IF(R58&lt;=-2,2,0))-(IF(E58&gt;5,2,0)),"")</f>
        <v>7</v>
      </c>
      <c r="E58" s="262">
        <f>'🔢 İNDİKATÖRLER'!F56</f>
        <v>2.9077117572692792</v>
      </c>
      <c r="F58" s="262">
        <f>'🔢 İNDİKATÖRLER'!G56</f>
        <v>60.747663551401885</v>
      </c>
      <c r="G58" s="262">
        <f>'🔢 İNDİKATÖRLER'!I56</f>
        <v>6.7515529817844006E-2</v>
      </c>
      <c r="H58" s="262">
        <f>'🔢 İNDİKATÖRLER'!E56</f>
        <v>82.946518668012857</v>
      </c>
      <c r="I58" s="262">
        <f>'🔢 İNDİKATÖRLER'!L56</f>
        <v>1537209</v>
      </c>
      <c r="J58" s="262">
        <f>'🔢 İNDİKATÖRLER'!M56</f>
        <v>2472122.7999999998</v>
      </c>
      <c r="K58" s="262">
        <f t="shared" si="0"/>
        <v>0.62181741133571522</v>
      </c>
      <c r="L58" s="262" t="str">
        <f>'🔢 İNDİKATÖRLER'!P56</f>
        <v>✓</v>
      </c>
      <c r="M58" s="262" t="str">
        <f>'🔢 İNDİKATÖRLER'!S56</f>
        <v>✗</v>
      </c>
      <c r="N58" s="262" t="str">
        <f t="shared" si="1"/>
        <v>HAYIR</v>
      </c>
      <c r="O58" s="262" t="str">
        <f t="shared" si="2"/>
        <v>HAYIR</v>
      </c>
      <c r="P58" s="263" t="str">
        <f t="shared" si="3"/>
        <v>PAS</v>
      </c>
      <c r="Q58" s="262" t="str">
        <f>'📡 CANLI_VERİ'!B57</f>
        <v>ASGYO</v>
      </c>
      <c r="R58" s="262">
        <f>'📡 CANLI_VERİ'!I57</f>
        <v>0</v>
      </c>
    </row>
    <row r="59" spans="1:18" x14ac:dyDescent="0.3">
      <c r="A59" s="262">
        <v>55</v>
      </c>
      <c r="B59" s="263" t="str">
        <f>'🔢 İNDİKATÖRLER'!A57</f>
        <v>ASTOR</v>
      </c>
      <c r="C59" s="262">
        <f>'🔢 İNDİKATÖRLER'!U57</f>
        <v>13</v>
      </c>
      <c r="D59" s="262">
        <f>IFERROR((IF(C59&gt;=11,3,IF(C59&gt;=10,2,IF(C59&gt;=9,1,0))))+(IF(E59&lt;=3,4,IF(E59&lt;=4,2,0)))+(IF(AND(F59&gt;40,F59&lt;50),4,IF(F59&lt;50,3,IF(F59&lt;60,2,0))))+(IF(G59&gt;0.1,3,IF(G59&gt;0,2,0)))+(IF(K59&gt;1.2,2,IF(K59&gt;1,1,0)))+(IF(H59&gt;-100,1,0))+(IF('🔢 İNDİKATÖRLER'!D57&gt;0,1,0))+(IF(R59&lt;=-2,2,0))-(IF(E59&gt;5,2,0)),"")</f>
        <v>9</v>
      </c>
      <c r="E59" s="262">
        <f>'🔢 İNDİKATÖRLER'!F57</f>
        <v>4.8249185667752466</v>
      </c>
      <c r="F59" s="262">
        <f>'🔢 İNDİKATÖRLER'!G57</f>
        <v>81.92419825072885</v>
      </c>
      <c r="G59" s="262">
        <f>'🔢 İNDİKATÖRLER'!I57</f>
        <v>3.7791808510642415</v>
      </c>
      <c r="H59" s="262">
        <f>'🔢 İNDİKATÖRLER'!E57</f>
        <v>236.2900696317669</v>
      </c>
      <c r="I59" s="262">
        <f>'🔢 İNDİKATÖRLER'!L57</f>
        <v>46133193</v>
      </c>
      <c r="J59" s="262">
        <f>'🔢 İNDİKATÖRLER'!M57</f>
        <v>44112976.600000001</v>
      </c>
      <c r="K59" s="262">
        <f t="shared" si="0"/>
        <v>1.0457964199133187</v>
      </c>
      <c r="L59" s="262" t="str">
        <f>'🔢 İNDİKATÖRLER'!P57</f>
        <v>✓</v>
      </c>
      <c r="M59" s="262" t="str">
        <f>'🔢 İNDİKATÖRLER'!S57</f>
        <v>✓</v>
      </c>
      <c r="N59" s="262" t="str">
        <f t="shared" si="1"/>
        <v>HAYIR</v>
      </c>
      <c r="O59" s="262" t="str">
        <f t="shared" si="2"/>
        <v>HAYIR</v>
      </c>
      <c r="P59" s="263" t="str">
        <f t="shared" si="3"/>
        <v>PAS</v>
      </c>
      <c r="Q59" s="262" t="str">
        <f>'📡 CANLI_VERİ'!B58</f>
        <v>ASTOR</v>
      </c>
      <c r="R59" s="262">
        <f>'📡 CANLI_VERİ'!I58</f>
        <v>0.35339999999999999</v>
      </c>
    </row>
    <row r="60" spans="1:18" x14ac:dyDescent="0.3">
      <c r="A60" s="262">
        <v>56</v>
      </c>
      <c r="B60" s="263" t="str">
        <f>'🔢 İNDİKATÖRLER'!A58</f>
        <v>ATAGY</v>
      </c>
      <c r="C60" s="262">
        <f>'🔢 İNDİKATÖRLER'!U58</f>
        <v>6</v>
      </c>
      <c r="D60" s="262">
        <f>IFERROR((IF(C60&gt;=11,3,IF(C60&gt;=10,2,IF(C60&gt;=9,1,0))))+(IF(E60&lt;=3,4,IF(E60&lt;=4,2,0)))+(IF(AND(F60&gt;40,F60&lt;50),4,IF(F60&lt;50,3,IF(F60&lt;60,2,0))))+(IF(G60&gt;0.1,3,IF(G60&gt;0,2,0)))+(IF(K60&gt;1.2,2,IF(K60&gt;1,1,0)))+(IF(H60&gt;-100,1,0))+(IF('🔢 İNDİKATÖRLER'!D58&gt;0,1,0))+(IF(R60&lt;=-2,2,0))-(IF(E60&gt;5,2,0)),"")</f>
        <v>5</v>
      </c>
      <c r="E60" s="262">
        <f>'🔢 İNDİKATÖRLER'!F58</f>
        <v>3.122923588039868</v>
      </c>
      <c r="F60" s="262">
        <f>'🔢 İNDİKATÖRLER'!G58</f>
        <v>61.184210526315788</v>
      </c>
      <c r="G60" s="262">
        <f>'🔢 İNDİKATÖRLER'!I58</f>
        <v>8.2856114098151121E-2</v>
      </c>
      <c r="H60" s="262">
        <f>'🔢 İNDİKATÖRLER'!E58</f>
        <v>25.233038348081905</v>
      </c>
      <c r="I60" s="262">
        <f>'🔢 İNDİKATÖRLER'!L58</f>
        <v>87539</v>
      </c>
      <c r="J60" s="262">
        <f>'🔢 İNDİKATÖRLER'!M58</f>
        <v>174370.2</v>
      </c>
      <c r="K60" s="262">
        <f t="shared" si="0"/>
        <v>0.50202958991846081</v>
      </c>
      <c r="L60" s="262" t="str">
        <f>'🔢 İNDİKATÖRLER'!P58</f>
        <v>✓</v>
      </c>
      <c r="M60" s="262" t="str">
        <f>'🔢 İNDİKATÖRLER'!S58</f>
        <v>✗</v>
      </c>
      <c r="N60" s="262" t="str">
        <f t="shared" si="1"/>
        <v>HAYIR</v>
      </c>
      <c r="O60" s="262" t="str">
        <f t="shared" si="2"/>
        <v>HAYIR</v>
      </c>
      <c r="P60" s="263" t="str">
        <f t="shared" si="3"/>
        <v>PAS</v>
      </c>
      <c r="Q60" s="262" t="str">
        <f>'📡 CANLI_VERİ'!B59</f>
        <v>ATAGY</v>
      </c>
      <c r="R60" s="262">
        <f>'📡 CANLI_VERİ'!I59</f>
        <v>7.5999999999999998E-2</v>
      </c>
    </row>
    <row r="61" spans="1:18" x14ac:dyDescent="0.3">
      <c r="A61" s="262">
        <v>57</v>
      </c>
      <c r="B61" s="263" t="str">
        <f>'🔢 İNDİKATÖRLER'!A59</f>
        <v>ATAKP</v>
      </c>
      <c r="C61" s="262">
        <f>'🔢 İNDİKATÖRLER'!U59</f>
        <v>5</v>
      </c>
      <c r="D61" s="262">
        <f>IFERROR((IF(C61&gt;=11,3,IF(C61&gt;=10,2,IF(C61&gt;=9,1,0))))+(IF(E61&lt;=3,4,IF(E61&lt;=4,2,0)))+(IF(AND(F61&gt;40,F61&lt;50),4,IF(F61&lt;50,3,IF(F61&lt;60,2,0))))+(IF(G61&gt;0.1,3,IF(G61&gt;0,2,0)))+(IF(K61&gt;1.2,2,IF(K61&gt;1,1,0)))+(IF(H61&gt;-100,1,0))+(IF('🔢 İNDİKATÖRLER'!D59&gt;0,1,0))+(IF(R61&lt;=-2,2,0))-(IF(E61&gt;5,2,0)),"")</f>
        <v>4</v>
      </c>
      <c r="E61" s="262">
        <f>'🔢 İNDİKATÖRLER'!F59</f>
        <v>4.596751995595926</v>
      </c>
      <c r="F61" s="262">
        <f>'🔢 İNDİKATÖRLER'!G59</f>
        <v>23.870967741935502</v>
      </c>
      <c r="G61" s="262">
        <f>'🔢 İNDİKATÖRLER'!I59</f>
        <v>-0.15395402620881354</v>
      </c>
      <c r="H61" s="262">
        <f>'🔢 İNDİKATÖRLER'!E59</f>
        <v>-67.87181594083782</v>
      </c>
      <c r="I61" s="262">
        <f>'🔢 İNDİKATÖRLER'!L59</f>
        <v>451162</v>
      </c>
      <c r="J61" s="262">
        <f>'🔢 İNDİKATÖRLER'!M59</f>
        <v>970437.6</v>
      </c>
      <c r="K61" s="262">
        <f t="shared" si="0"/>
        <v>0.46490572912673622</v>
      </c>
      <c r="L61" s="262" t="str">
        <f>'🔢 İNDİKATÖRLER'!P59</f>
        <v>✗</v>
      </c>
      <c r="M61" s="262" t="str">
        <f>'🔢 İNDİKATÖRLER'!S59</f>
        <v>✗</v>
      </c>
      <c r="N61" s="262" t="str">
        <f t="shared" si="1"/>
        <v>HAYIR</v>
      </c>
      <c r="O61" s="262" t="str">
        <f t="shared" si="2"/>
        <v>HAYIR</v>
      </c>
      <c r="P61" s="263" t="str">
        <f t="shared" si="3"/>
        <v>PAS</v>
      </c>
      <c r="Q61" s="262" t="str">
        <f>'📡 CANLI_VERİ'!B60</f>
        <v>ATAKP</v>
      </c>
      <c r="R61" s="262">
        <f>'📡 CANLI_VERİ'!I60</f>
        <v>-9.8400000000000001E-2</v>
      </c>
    </row>
    <row r="62" spans="1:18" x14ac:dyDescent="0.3">
      <c r="A62" s="262">
        <v>58</v>
      </c>
      <c r="B62" s="263" t="str">
        <f>'🔢 İNDİKATÖRLER'!A60</f>
        <v>ATALL</v>
      </c>
      <c r="C62" s="262" t="str">
        <f>'🔢 İNDİKATÖRLER'!U60</f>
        <v/>
      </c>
      <c r="D62" s="262">
        <f>IFERROR((IF(C62&gt;=11,3,IF(C62&gt;=10,2,IF(C62&gt;=9,1,0))))+(IF(E62&lt;=3,4,IF(E62&lt;=4,2,0)))+(IF(AND(F62&gt;40,F62&lt;50),4,IF(F62&lt;50,3,IF(F62&lt;60,2,0))))+(IF(G62&gt;0.1,3,IF(G62&gt;0,2,0)))+(IF(K62&gt;1.2,2,IF(K62&gt;1,1,0)))+(IF(H62&gt;-100,1,0))+(IF('🔢 İNDİKATÖRLER'!D60&gt;0,1,0))+(IF(R62&lt;=-2,2,0))-(IF(E62&gt;5,2,0)),"")</f>
        <v>8</v>
      </c>
      <c r="E62" s="262" t="str">
        <f>'🔢 İNDİKATÖRLER'!F60</f>
        <v>?</v>
      </c>
      <c r="F62" s="262" t="str">
        <f>'🔢 İNDİKATÖRLER'!G60</f>
        <v>?</v>
      </c>
      <c r="G62" s="262" t="str">
        <f>'🔢 İNDİKATÖRLER'!I60</f>
        <v>?</v>
      </c>
      <c r="H62" s="262" t="str">
        <f>'🔢 İNDİKATÖRLER'!E60</f>
        <v>?</v>
      </c>
      <c r="I62" s="262">
        <f>'🔢 İNDİKATÖRLER'!L60</f>
        <v>0</v>
      </c>
      <c r="J62" s="262" t="str">
        <f>'🔢 İNDİKATÖRLER'!M60</f>
        <v>?</v>
      </c>
      <c r="K62" s="262" t="str">
        <f t="shared" si="0"/>
        <v/>
      </c>
      <c r="L62" s="262" t="str">
        <f>'🔢 İNDİKATÖRLER'!P60</f>
        <v>?</v>
      </c>
      <c r="M62" s="262" t="str">
        <f>'🔢 İNDİKATÖRLER'!S60</f>
        <v>?</v>
      </c>
      <c r="N62" s="262" t="str">
        <f t="shared" si="1"/>
        <v>HAYIR</v>
      </c>
      <c r="O62" s="262" t="str">
        <f t="shared" si="2"/>
        <v>HAYIR</v>
      </c>
      <c r="P62" s="263" t="str">
        <f t="shared" si="3"/>
        <v>PAS</v>
      </c>
      <c r="Q62" s="262" t="str">
        <f>'📡 CANLI_VERİ'!B61</f>
        <v>ATALL</v>
      </c>
      <c r="R62" s="262">
        <f>'📡 CANLI_VERİ'!I61</f>
        <v>0</v>
      </c>
    </row>
    <row r="63" spans="1:18" x14ac:dyDescent="0.3">
      <c r="A63" s="262">
        <v>59</v>
      </c>
      <c r="B63" s="263" t="str">
        <f>'🔢 İNDİKATÖRLER'!A61</f>
        <v>ATATP</v>
      </c>
      <c r="C63" s="262" t="str">
        <f>'🔢 İNDİKATÖRLER'!U61</f>
        <v/>
      </c>
      <c r="D63" s="262">
        <f>IFERROR((IF(C63&gt;=11,3,IF(C63&gt;=10,2,IF(C63&gt;=9,1,0))))+(IF(E63&lt;=3,4,IF(E63&lt;=4,2,0)))+(IF(AND(F63&gt;40,F63&lt;50),4,IF(F63&lt;50,3,IF(F63&lt;60,2,0))))+(IF(G63&gt;0.1,3,IF(G63&gt;0,2,0)))+(IF(K63&gt;1.2,2,IF(K63&gt;1,1,0)))+(IF(H63&gt;-100,1,0))+(IF('🔢 İNDİKATÖRLER'!D61&gt;0,1,0))+(IF(R63&lt;=-2,2,0))-(IF(E63&gt;5,2,0)),"")</f>
        <v>8</v>
      </c>
      <c r="E63" s="262" t="str">
        <f>'🔢 İNDİKATÖRLER'!F61</f>
        <v>?</v>
      </c>
      <c r="F63" s="262" t="str">
        <f>'🔢 İNDİKATÖRLER'!G61</f>
        <v>?</v>
      </c>
      <c r="G63" s="262" t="str">
        <f>'🔢 İNDİKATÖRLER'!I61</f>
        <v>?</v>
      </c>
      <c r="H63" s="262" t="str">
        <f>'🔢 İNDİKATÖRLER'!E61</f>
        <v>?</v>
      </c>
      <c r="I63" s="262">
        <f>'🔢 İNDİKATÖRLER'!L61</f>
        <v>48169</v>
      </c>
      <c r="J63" s="262" t="str">
        <f>'🔢 İNDİKATÖRLER'!M61</f>
        <v>?</v>
      </c>
      <c r="K63" s="262" t="str">
        <f t="shared" si="0"/>
        <v/>
      </c>
      <c r="L63" s="262" t="str">
        <f>'🔢 İNDİKATÖRLER'!P61</f>
        <v>?</v>
      </c>
      <c r="M63" s="262" t="str">
        <f>'🔢 İNDİKATÖRLER'!S61</f>
        <v>?</v>
      </c>
      <c r="N63" s="262" t="str">
        <f t="shared" si="1"/>
        <v>HAYIR</v>
      </c>
      <c r="O63" s="262" t="str">
        <f t="shared" si="2"/>
        <v>HAYIR</v>
      </c>
      <c r="P63" s="263" t="str">
        <f t="shared" si="3"/>
        <v>PAS</v>
      </c>
      <c r="Q63" s="262" t="str">
        <f>'📡 CANLI_VERİ'!B62</f>
        <v>ATATP</v>
      </c>
      <c r="R63" s="262">
        <f>'📡 CANLI_VERİ'!I62</f>
        <v>0.13389999999999999</v>
      </c>
    </row>
    <row r="64" spans="1:18" x14ac:dyDescent="0.3">
      <c r="A64" s="262">
        <v>60</v>
      </c>
      <c r="B64" s="263" t="str">
        <f>'🔢 İNDİKATÖRLER'!A62</f>
        <v>ATEKS</v>
      </c>
      <c r="C64" s="262">
        <f>'🔢 İNDİKATÖRLER'!U62</f>
        <v>11</v>
      </c>
      <c r="D64" s="262">
        <f>IFERROR((IF(C64&gt;=11,3,IF(C64&gt;=10,2,IF(C64&gt;=9,1,0))))+(IF(E64&lt;=3,4,IF(E64&lt;=4,2,0)))+(IF(AND(F64&gt;40,F64&lt;50),4,IF(F64&lt;50,3,IF(F64&lt;60,2,0))))+(IF(G64&gt;0.1,3,IF(G64&gt;0,2,0)))+(IF(K64&gt;1.2,2,IF(K64&gt;1,1,0)))+(IF(H64&gt;-100,1,0))+(IF('🔢 İNDİKATÖRLER'!D62&gt;0,1,0))+(IF(R64&lt;=-2,2,0))-(IF(E64&gt;5,2,0)),"")</f>
        <v>13</v>
      </c>
      <c r="E64" s="262">
        <f>'🔢 İNDİKATÖRLER'!F62</f>
        <v>3.2170400293793611</v>
      </c>
      <c r="F64" s="262">
        <f>'🔢 İNDİKATÖRLER'!G62</f>
        <v>34.285714285714256</v>
      </c>
      <c r="G64" s="262">
        <f>'🔢 İNDİKATÖRLER'!I62</f>
        <v>0.59912296118008479</v>
      </c>
      <c r="H64" s="262">
        <f>'🔢 İNDİKATÖRLER'!E62</f>
        <v>17.691918858927366</v>
      </c>
      <c r="I64" s="262">
        <f>'🔢 İNDİKATÖRLER'!L62</f>
        <v>14409</v>
      </c>
      <c r="J64" s="262">
        <f>'🔢 İNDİKATÖRLER'!M62</f>
        <v>33687.4</v>
      </c>
      <c r="K64" s="262">
        <f t="shared" si="0"/>
        <v>0.42772668712931244</v>
      </c>
      <c r="L64" s="262" t="str">
        <f>'🔢 İNDİKATÖRLER'!P62</f>
        <v>✓</v>
      </c>
      <c r="M64" s="262" t="str">
        <f>'🔢 İNDİKATÖRLER'!S62</f>
        <v>✗</v>
      </c>
      <c r="N64" s="262" t="str">
        <f t="shared" si="1"/>
        <v>HAYIR</v>
      </c>
      <c r="O64" s="262" t="str">
        <f t="shared" si="2"/>
        <v>HAYIR</v>
      </c>
      <c r="P64" s="263" t="str">
        <f t="shared" si="3"/>
        <v>İZLE</v>
      </c>
      <c r="Q64" s="262" t="str">
        <f>'📡 CANLI_VERİ'!B63</f>
        <v>ATEKS</v>
      </c>
      <c r="R64" s="262">
        <f>'📡 CANLI_VERİ'!I63</f>
        <v>1.4571000000000001</v>
      </c>
    </row>
    <row r="65" spans="1:18" x14ac:dyDescent="0.3">
      <c r="A65" s="262">
        <v>61</v>
      </c>
      <c r="B65" s="263" t="str">
        <f>'🔢 İNDİKATÖRLER'!A63</f>
        <v>ATLAS</v>
      </c>
      <c r="C65" s="262">
        <f>'🔢 İNDİKATÖRLER'!U63</f>
        <v>9</v>
      </c>
      <c r="D65" s="262">
        <f>IFERROR((IF(C65&gt;=11,3,IF(C65&gt;=10,2,IF(C65&gt;=9,1,0))))+(IF(E65&lt;=3,4,IF(E65&lt;=4,2,0)))+(IF(AND(F65&gt;40,F65&lt;50),4,IF(F65&lt;50,3,IF(F65&lt;60,2,0))))+(IF(G65&gt;0.1,3,IF(G65&gt;0,2,0)))+(IF(K65&gt;1.2,2,IF(K65&gt;1,1,0)))+(IF(H65&gt;-100,1,0))+(IF('🔢 İNDİKATÖRLER'!D63&gt;0,1,0))+(IF(R65&lt;=-2,2,0))-(IF(E65&gt;5,2,0)),"")</f>
        <v>4</v>
      </c>
      <c r="E65" s="262">
        <f>'🔢 İNDİKATÖRLER'!F63</f>
        <v>6.4582645991421979</v>
      </c>
      <c r="F65" s="262">
        <f>'🔢 İNDİKATÖRLER'!G63</f>
        <v>62.916666666666643</v>
      </c>
      <c r="G65" s="262">
        <f>'🔢 İNDİKATÖRLER'!I63</f>
        <v>0.17831911656690153</v>
      </c>
      <c r="H65" s="262">
        <f>'🔢 İNDİKATÖRLER'!E63</f>
        <v>93.424894307803811</v>
      </c>
      <c r="I65" s="262">
        <f>'🔢 İNDİKATÖRLER'!L63</f>
        <v>1757200</v>
      </c>
      <c r="J65" s="262">
        <f>'🔢 İNDİKATÖRLER'!M63</f>
        <v>2342017</v>
      </c>
      <c r="K65" s="262">
        <f t="shared" si="0"/>
        <v>0.7502934436428087</v>
      </c>
      <c r="L65" s="262" t="str">
        <f>'🔢 İNDİKATÖRLER'!P63</f>
        <v>✓</v>
      </c>
      <c r="M65" s="262" t="str">
        <f>'🔢 İNDİKATÖRLER'!S63</f>
        <v>✗</v>
      </c>
      <c r="N65" s="262" t="str">
        <f t="shared" si="1"/>
        <v>HAYIR</v>
      </c>
      <c r="O65" s="262" t="str">
        <f t="shared" si="2"/>
        <v>HAYIR</v>
      </c>
      <c r="P65" s="263" t="str">
        <f t="shared" si="3"/>
        <v>PAS</v>
      </c>
      <c r="Q65" s="262" t="str">
        <f>'📡 CANLI_VERİ'!B64</f>
        <v>ATLAS</v>
      </c>
      <c r="R65" s="262">
        <f>'📡 CANLI_VERİ'!I64</f>
        <v>-0.85570000000000002</v>
      </c>
    </row>
    <row r="66" spans="1:18" x14ac:dyDescent="0.3">
      <c r="A66" s="262">
        <v>62</v>
      </c>
      <c r="B66" s="263" t="str">
        <f>'🔢 İNDİKATÖRLER'!A64</f>
        <v>ATPET</v>
      </c>
      <c r="C66" s="262">
        <f>'🔢 İNDİKATÖRLER'!U64</f>
        <v>8</v>
      </c>
      <c r="D66" s="262">
        <f>IFERROR((IF(C66&gt;=11,3,IF(C66&gt;=10,2,IF(C66&gt;=9,1,0))))+(IF(E66&lt;=3,4,IF(E66&lt;=4,2,0)))+(IF(AND(F66&gt;40,F66&lt;50),4,IF(F66&lt;50,3,IF(F66&lt;60,2,0))))+(IF(G66&gt;0.1,3,IF(G66&gt;0,2,0)))+(IF(K66&gt;1.2,2,IF(K66&gt;1,1,0)))+(IF(H66&gt;-100,1,0))+(IF('🔢 İNDİKATÖRLER'!D64&gt;0,1,0))+(IF(R66&lt;=-2,2,0))-(IF(E66&gt;5,2,0)),"")</f>
        <v>9</v>
      </c>
      <c r="E66" s="262">
        <f>'🔢 İNDİKATÖRLER'!F64</f>
        <v>3.6166365280289319</v>
      </c>
      <c r="F66" s="262">
        <f>'🔢 İNDİKATÖRLER'!G64</f>
        <v>37.50000000000005</v>
      </c>
      <c r="G66" s="262">
        <f>'🔢 İNDİKATÖRLER'!I64</f>
        <v>6.610483971353949E-3</v>
      </c>
      <c r="H66" s="262">
        <f>'🔢 İNDİKATÖRLER'!E64</f>
        <v>-87.733333333334301</v>
      </c>
      <c r="I66" s="262">
        <f>'🔢 İNDİKATÖRLER'!L64</f>
        <v>401849</v>
      </c>
      <c r="J66" s="262">
        <f>'🔢 İNDİKATÖRLER'!M64</f>
        <v>346052.2</v>
      </c>
      <c r="K66" s="262">
        <f t="shared" si="0"/>
        <v>1.1612381022285077</v>
      </c>
      <c r="L66" s="262" t="str">
        <f>'🔢 İNDİKATÖRLER'!P64</f>
        <v>✓</v>
      </c>
      <c r="M66" s="262" t="str">
        <f>'🔢 İNDİKATÖRLER'!S64</f>
        <v>✓</v>
      </c>
      <c r="N66" s="262" t="str">
        <f t="shared" si="1"/>
        <v>HAYIR</v>
      </c>
      <c r="O66" s="262" t="str">
        <f t="shared" si="2"/>
        <v>HAYIR</v>
      </c>
      <c r="P66" s="263" t="str">
        <f t="shared" si="3"/>
        <v>İZLE</v>
      </c>
      <c r="Q66" s="262" t="str">
        <f>'📡 CANLI_VERİ'!B65</f>
        <v>ATPET</v>
      </c>
      <c r="R66" s="262">
        <f>'📡 CANLI_VERİ'!I65</f>
        <v>1.2821</v>
      </c>
    </row>
    <row r="67" spans="1:18" x14ac:dyDescent="0.3">
      <c r="A67" s="262">
        <v>63</v>
      </c>
      <c r="B67" s="263" t="str">
        <f>'🔢 İNDİKATÖRLER'!A65</f>
        <v>AVGYO</v>
      </c>
      <c r="C67" s="262">
        <f>'🔢 İNDİKATÖRLER'!U65</f>
        <v>8</v>
      </c>
      <c r="D67" s="262">
        <f>IFERROR((IF(C67&gt;=11,3,IF(C67&gt;=10,2,IF(C67&gt;=9,1,0))))+(IF(E67&lt;=3,4,IF(E67&lt;=4,2,0)))+(IF(AND(F67&gt;40,F67&lt;50),4,IF(F67&lt;50,3,IF(F67&lt;60,2,0))))+(IF(G67&gt;0.1,3,IF(G67&gt;0,2,0)))+(IF(K67&gt;1.2,2,IF(K67&gt;1,1,0)))+(IF(H67&gt;-100,1,0))+(IF('🔢 İNDİKATÖRLER'!D65&gt;0,1,0))+(IF(R67&lt;=-2,2,0))-(IF(E67&gt;5,2,0)),"")</f>
        <v>6</v>
      </c>
      <c r="E67" s="262">
        <f>'🔢 İNDİKATÖRLER'!F65</f>
        <v>6.4427915117042227</v>
      </c>
      <c r="F67" s="262">
        <f>'🔢 İNDİKATÖRLER'!G65</f>
        <v>32.070707070707101</v>
      </c>
      <c r="G67" s="262">
        <f>'🔢 İNDİKATÖRLER'!I65</f>
        <v>0.14568319614632663</v>
      </c>
      <c r="H67" s="262">
        <f>'🔢 İNDİKATÖRLER'!E65</f>
        <v>55.781249999999986</v>
      </c>
      <c r="I67" s="262">
        <f>'🔢 İNDİKATÖRLER'!L65</f>
        <v>4529684</v>
      </c>
      <c r="J67" s="262">
        <f>'🔢 İNDİKATÖRLER'!M65</f>
        <v>4271127.4000000004</v>
      </c>
      <c r="K67" s="262">
        <f t="shared" si="0"/>
        <v>1.0605359137730239</v>
      </c>
      <c r="L67" s="262" t="str">
        <f>'🔢 İNDİKATÖRLER'!P65</f>
        <v>✓</v>
      </c>
      <c r="M67" s="262" t="str">
        <f>'🔢 İNDİKATÖRLER'!S65</f>
        <v>✓</v>
      </c>
      <c r="N67" s="262" t="str">
        <f t="shared" si="1"/>
        <v>HAYIR</v>
      </c>
      <c r="O67" s="262" t="str">
        <f t="shared" si="2"/>
        <v>HAYIR</v>
      </c>
      <c r="P67" s="263" t="str">
        <f t="shared" si="3"/>
        <v>PAS</v>
      </c>
      <c r="Q67" s="262" t="str">
        <f>'📡 CANLI_VERİ'!B66</f>
        <v>AVGYO</v>
      </c>
      <c r="R67" s="262">
        <f>'📡 CANLI_VERİ'!I66</f>
        <v>0</v>
      </c>
    </row>
    <row r="68" spans="1:18" x14ac:dyDescent="0.3">
      <c r="A68" s="262">
        <v>64</v>
      </c>
      <c r="B68" s="263" t="str">
        <f>'🔢 İNDİKATÖRLER'!A66</f>
        <v>AVHOL</v>
      </c>
      <c r="C68" s="262">
        <f>'🔢 İNDİKATÖRLER'!U66</f>
        <v>11</v>
      </c>
      <c r="D68" s="262">
        <f>IFERROR((IF(C68&gt;=11,3,IF(C68&gt;=10,2,IF(C68&gt;=9,1,0))))+(IF(E68&lt;=3,4,IF(E68&lt;=4,2,0)))+(IF(AND(F68&gt;40,F68&lt;50),4,IF(F68&lt;50,3,IF(F68&lt;60,2,0))))+(IF(G68&gt;0.1,3,IF(G68&gt;0,2,0)))+(IF(K68&gt;1.2,2,IF(K68&gt;1,1,0)))+(IF(H68&gt;-100,1,0))+(IF('🔢 İNDİKATÖRLER'!D66&gt;0,1,0))+(IF(R68&lt;=-2,2,0))-(IF(E68&gt;5,2,0)),"")</f>
        <v>14</v>
      </c>
      <c r="E68" s="262">
        <f>'🔢 İNDİKATÖRLER'!F66</f>
        <v>3.8987788730322199</v>
      </c>
      <c r="F68" s="262">
        <f>'🔢 İNDİKATÖRLER'!G66</f>
        <v>48.026315789473728</v>
      </c>
      <c r="G68" s="262">
        <f>'🔢 İNDİKATÖRLER'!I66</f>
        <v>0.28826352295961089</v>
      </c>
      <c r="H68" s="262">
        <f>'🔢 İNDİKATÖRLER'!E66</f>
        <v>110.47227926078052</v>
      </c>
      <c r="I68" s="262">
        <f>'🔢 İNDİKATÖRLER'!L66</f>
        <v>1080721</v>
      </c>
      <c r="J68" s="262">
        <f>'🔢 İNDİKATÖRLER'!M66</f>
        <v>2865228.8</v>
      </c>
      <c r="K68" s="262">
        <f t="shared" si="0"/>
        <v>0.37718488659614202</v>
      </c>
      <c r="L68" s="262" t="str">
        <f>'🔢 İNDİKATÖRLER'!P66</f>
        <v>✓</v>
      </c>
      <c r="M68" s="262" t="str">
        <f>'🔢 İNDİKATÖRLER'!S66</f>
        <v>✗</v>
      </c>
      <c r="N68" s="262" t="str">
        <f t="shared" si="1"/>
        <v>HAYIR</v>
      </c>
      <c r="O68" s="262" t="str">
        <f t="shared" si="2"/>
        <v>HAYIR</v>
      </c>
      <c r="P68" s="263" t="str">
        <f t="shared" si="3"/>
        <v>İZLE</v>
      </c>
      <c r="Q68" s="262" t="str">
        <f>'📡 CANLI_VERİ'!B67</f>
        <v>AVHOL</v>
      </c>
      <c r="R68" s="262">
        <f>'📡 CANLI_VERİ'!I67</f>
        <v>-5.1299999999999998E-2</v>
      </c>
    </row>
    <row r="69" spans="1:18" x14ac:dyDescent="0.3">
      <c r="A69" s="262">
        <v>65</v>
      </c>
      <c r="B69" s="263" t="str">
        <f>'🔢 İNDİKATÖRLER'!A67</f>
        <v>AVOD</v>
      </c>
      <c r="C69" s="262">
        <f>'🔢 İNDİKATÖRLER'!U67</f>
        <v>13</v>
      </c>
      <c r="D69" s="262">
        <f>IFERROR((IF(C69&gt;=11,3,IF(C69&gt;=10,2,IF(C69&gt;=9,1,0))))+(IF(E69&lt;=3,4,IF(E69&lt;=4,2,0)))+(IF(AND(F69&gt;40,F69&lt;50),4,IF(F69&lt;50,3,IF(F69&lt;60,2,0))))+(IF(G69&gt;0.1,3,IF(G69&gt;0,2,0)))+(IF(K69&gt;1.2,2,IF(K69&gt;1,1,0)))+(IF(H69&gt;-100,1,0))+(IF('🔢 İNDİKATÖRLER'!D67&gt;0,1,0))+(IF(R69&lt;=-2,2,0))-(IF(E69&gt;5,2,0)),"")</f>
        <v>11</v>
      </c>
      <c r="E69" s="262">
        <f>'🔢 İNDİKATÖRLER'!F67</f>
        <v>3.6531036531036523</v>
      </c>
      <c r="F69" s="262">
        <f>'🔢 İNDİKATÖRLER'!G67</f>
        <v>84.210526315789451</v>
      </c>
      <c r="G69" s="262">
        <f>'🔢 İNDİKATÖRLER'!I67</f>
        <v>4.285507400820452E-2</v>
      </c>
      <c r="H69" s="262">
        <f>'🔢 İNDİKATÖRLER'!E67</f>
        <v>252.2300469483566</v>
      </c>
      <c r="I69" s="262">
        <f>'🔢 İNDİKATÖRLER'!L67</f>
        <v>39221694</v>
      </c>
      <c r="J69" s="262">
        <f>'🔢 İNDİKATÖRLER'!M67</f>
        <v>18693696.800000001</v>
      </c>
      <c r="K69" s="262">
        <f t="shared" ref="K69:K132" si="4">IFERROR(I69/J69,"")</f>
        <v>2.0981240050924543</v>
      </c>
      <c r="L69" s="262" t="str">
        <f>'🔢 İNDİKATÖRLER'!P67</f>
        <v>✓</v>
      </c>
      <c r="M69" s="262" t="str">
        <f>'🔢 İNDİKATÖRLER'!S67</f>
        <v>✓</v>
      </c>
      <c r="N69" s="262" t="str">
        <f t="shared" ref="N69:N132" si="5">IF(AND(C69&gt;=11,E69&lt;=4,F69&lt;50,K69&gt;1,R69&lt;=-2),"EVET","HAYIR")</f>
        <v>HAYIR</v>
      </c>
      <c r="O69" s="262" t="str">
        <f t="shared" ref="O69:O132" si="6">IF(AND(E69&lt;=3,G69&gt;0,H69&gt;-100,F69&lt;50),"EVET","HAYIR")</f>
        <v>HAYIR</v>
      </c>
      <c r="P69" s="263" t="str">
        <f t="shared" ref="P69:P132" si="7">IF(N69="EVET","PREMIUM+",IF(AND(C69&gt;=11,E69&lt;=4,F69&lt;50,K69&gt;1),"PREMIUM",IF(O69="EVET","GÜÇLÜ",IF(AND(E69&lt;=4,F69&lt;60,G69&gt;0),"İZLE","PAS"))))</f>
        <v>PAS</v>
      </c>
      <c r="Q69" s="262" t="str">
        <f>'📡 CANLI_VERİ'!B68</f>
        <v>AVOD</v>
      </c>
      <c r="R69" s="262">
        <f>'📡 CANLI_VERİ'!I68</f>
        <v>-0.2203</v>
      </c>
    </row>
    <row r="70" spans="1:18" x14ac:dyDescent="0.3">
      <c r="A70" s="262">
        <v>66</v>
      </c>
      <c r="B70" s="263" t="str">
        <f>'🔢 İNDİKATÖRLER'!A68</f>
        <v>AVTUR</v>
      </c>
      <c r="C70" s="262">
        <f>'🔢 İNDİKATÖRLER'!U68</f>
        <v>2</v>
      </c>
      <c r="D70" s="262">
        <f>IFERROR((IF(C70&gt;=11,3,IF(C70&gt;=10,2,IF(C70&gt;=9,1,0))))+(IF(E70&lt;=3,4,IF(E70&lt;=4,2,0)))+(IF(AND(F70&gt;40,F70&lt;50),4,IF(F70&lt;50,3,IF(F70&lt;60,2,0))))+(IF(G70&gt;0.1,3,IF(G70&gt;0,2,0)))+(IF(K70&gt;1.2,2,IF(K70&gt;1,1,0)))+(IF(H70&gt;-100,1,0))+(IF('🔢 İNDİKATÖRLER'!D68&gt;0,1,0))+(IF(R70&lt;=-2,2,0))-(IF(E70&gt;5,2,0)),"")</f>
        <v>3</v>
      </c>
      <c r="E70" s="262">
        <f>'🔢 İNDİKATÖRLER'!F68</f>
        <v>4.0783777625882918</v>
      </c>
      <c r="F70" s="262">
        <f>'🔢 İNDİKATÖRLER'!G68</f>
        <v>15.384615384615302</v>
      </c>
      <c r="G70" s="262">
        <f>'🔢 İNDİKATÖRLER'!I68</f>
        <v>-0.12320210127251366</v>
      </c>
      <c r="H70" s="262">
        <f>'🔢 İNDİKATÖRLER'!E68</f>
        <v>-168.97335932423681</v>
      </c>
      <c r="I70" s="262">
        <f>'🔢 İNDİKATÖRLER'!L68</f>
        <v>339204</v>
      </c>
      <c r="J70" s="262">
        <f>'🔢 İNDİKATÖRLER'!M68</f>
        <v>603784.80000000005</v>
      </c>
      <c r="K70" s="262">
        <f t="shared" si="4"/>
        <v>0.56179618963577749</v>
      </c>
      <c r="L70" s="262" t="str">
        <f>'🔢 İNDİKATÖRLER'!P68</f>
        <v>✗</v>
      </c>
      <c r="M70" s="262" t="str">
        <f>'🔢 İNDİKATÖRLER'!S68</f>
        <v>✗</v>
      </c>
      <c r="N70" s="262" t="str">
        <f t="shared" si="5"/>
        <v>HAYIR</v>
      </c>
      <c r="O70" s="262" t="str">
        <f t="shared" si="6"/>
        <v>HAYIR</v>
      </c>
      <c r="P70" s="263" t="str">
        <f t="shared" si="7"/>
        <v>PAS</v>
      </c>
      <c r="Q70" s="262" t="str">
        <f>'📡 CANLI_VERİ'!B69</f>
        <v>AVTUR</v>
      </c>
      <c r="R70" s="262">
        <f>'📡 CANLI_VERİ'!I69</f>
        <v>0.26150000000000001</v>
      </c>
    </row>
    <row r="71" spans="1:18" x14ac:dyDescent="0.3">
      <c r="A71" s="262">
        <v>67</v>
      </c>
      <c r="B71" s="263" t="str">
        <f>'🔢 İNDİKATÖRLER'!A69</f>
        <v>AYCES</v>
      </c>
      <c r="C71" s="262" t="str">
        <f>'🔢 İNDİKATÖRLER'!U69</f>
        <v/>
      </c>
      <c r="D71" s="262">
        <f>IFERROR((IF(C71&gt;=11,3,IF(C71&gt;=10,2,IF(C71&gt;=9,1,0))))+(IF(E71&lt;=3,4,IF(E71&lt;=4,2,0)))+(IF(AND(F71&gt;40,F71&lt;50),4,IF(F71&lt;50,3,IF(F71&lt;60,2,0))))+(IF(G71&gt;0.1,3,IF(G71&gt;0,2,0)))+(IF(K71&gt;1.2,2,IF(K71&gt;1,1,0)))+(IF(H71&gt;-100,1,0))+(IF('🔢 İNDİKATÖRLER'!D69&gt;0,1,0))+(IF(R71&lt;=-2,2,0))-(IF(E71&gt;5,2,0)),"")</f>
        <v>8</v>
      </c>
      <c r="E71" s="262" t="str">
        <f>'🔢 İNDİKATÖRLER'!F69</f>
        <v>?</v>
      </c>
      <c r="F71" s="262" t="str">
        <f>'🔢 İNDİKATÖRLER'!G69</f>
        <v>?</v>
      </c>
      <c r="G71" s="262" t="str">
        <f>'🔢 İNDİKATÖRLER'!I69</f>
        <v>?</v>
      </c>
      <c r="H71" s="262" t="str">
        <f>'🔢 İNDİKATÖRLER'!E69</f>
        <v>?</v>
      </c>
      <c r="I71" s="262">
        <f>'🔢 İNDİKATÖRLER'!L69</f>
        <v>6359</v>
      </c>
      <c r="J71" s="262" t="str">
        <f>'🔢 İNDİKATÖRLER'!M69</f>
        <v>?</v>
      </c>
      <c r="K71" s="262" t="str">
        <f t="shared" si="4"/>
        <v/>
      </c>
      <c r="L71" s="262" t="str">
        <f>'🔢 İNDİKATÖRLER'!P69</f>
        <v>?</v>
      </c>
      <c r="M71" s="262" t="str">
        <f>'🔢 İNDİKATÖRLER'!S69</f>
        <v>?</v>
      </c>
      <c r="N71" s="262" t="str">
        <f t="shared" si="5"/>
        <v>HAYIR</v>
      </c>
      <c r="O71" s="262" t="str">
        <f t="shared" si="6"/>
        <v>HAYIR</v>
      </c>
      <c r="P71" s="263" t="str">
        <f t="shared" si="7"/>
        <v>PAS</v>
      </c>
      <c r="Q71" s="262" t="str">
        <f>'📡 CANLI_VERİ'!B70</f>
        <v>AYCES</v>
      </c>
      <c r="R71" s="262">
        <f>'📡 CANLI_VERİ'!I70</f>
        <v>0</v>
      </c>
    </row>
    <row r="72" spans="1:18" x14ac:dyDescent="0.3">
      <c r="A72" s="262">
        <v>68</v>
      </c>
      <c r="B72" s="263" t="str">
        <f>'🔢 İNDİKATÖRLER'!A70</f>
        <v>AYDEM</v>
      </c>
      <c r="C72" s="262">
        <f>'🔢 İNDİKATÖRLER'!U70</f>
        <v>0</v>
      </c>
      <c r="D72" s="262">
        <f>IFERROR((IF(C72&gt;=11,3,IF(C72&gt;=10,2,IF(C72&gt;=9,1,0))))+(IF(E72&lt;=3,4,IF(E72&lt;=4,2,0)))+(IF(AND(F72&gt;40,F72&lt;50),4,IF(F72&lt;50,3,IF(F72&lt;60,2,0))))+(IF(G72&gt;0.1,3,IF(G72&gt;0,2,0)))+(IF(K72&gt;1.2,2,IF(K72&gt;1,1,0)))+(IF(H72&gt;-100,1,0))+(IF('🔢 İNDİKATÖRLER'!D70&gt;0,1,0))+(IF(R72&lt;=-2,2,0))-(IF(E72&gt;5,2,0)),"")</f>
        <v>5</v>
      </c>
      <c r="E72" s="262">
        <f>'🔢 İNDİKATÖRLER'!F70</f>
        <v>3.75</v>
      </c>
      <c r="F72" s="262">
        <f>'🔢 İNDİKATÖRLER'!G70</f>
        <v>1.3888888888888604</v>
      </c>
      <c r="G72" s="262">
        <f>'🔢 İNDİKATÖRLER'!I70</f>
        <v>-0.38937796208674469</v>
      </c>
      <c r="H72" s="262">
        <f>'🔢 İNDİKATÖRLER'!E70</f>
        <v>-126.73423636765487</v>
      </c>
      <c r="I72" s="262">
        <f>'🔢 İNDİKATÖRLER'!L70</f>
        <v>1708243</v>
      </c>
      <c r="J72" s="262">
        <f>'🔢 İNDİKATÖRLER'!M70</f>
        <v>2263692.2000000002</v>
      </c>
      <c r="K72" s="262">
        <f t="shared" si="4"/>
        <v>0.75462688787813104</v>
      </c>
      <c r="L72" s="262" t="str">
        <f>'🔢 İNDİKATÖRLER'!P70</f>
        <v>✗</v>
      </c>
      <c r="M72" s="262" t="str">
        <f>'🔢 İNDİKATÖRLER'!S70</f>
        <v>✗</v>
      </c>
      <c r="N72" s="262" t="str">
        <f t="shared" si="5"/>
        <v>HAYIR</v>
      </c>
      <c r="O72" s="262" t="str">
        <f t="shared" si="6"/>
        <v>HAYIR</v>
      </c>
      <c r="P72" s="263" t="str">
        <f t="shared" si="7"/>
        <v>PAS</v>
      </c>
      <c r="Q72" s="262" t="str">
        <f>'📡 CANLI_VERİ'!B71</f>
        <v>AYDEM</v>
      </c>
      <c r="R72" s="262">
        <f>'📡 CANLI_VERİ'!I71</f>
        <v>0.76439999999999997</v>
      </c>
    </row>
    <row r="73" spans="1:18" x14ac:dyDescent="0.3">
      <c r="A73" s="262">
        <v>69</v>
      </c>
      <c r="B73" s="263" t="str">
        <f>'🔢 İNDİKATÖRLER'!A71</f>
        <v>AYEN</v>
      </c>
      <c r="C73" s="262">
        <f>'🔢 İNDİKATÖRLER'!U71</f>
        <v>8</v>
      </c>
      <c r="D73" s="262">
        <f>IFERROR((IF(C73&gt;=11,3,IF(C73&gt;=10,2,IF(C73&gt;=9,1,0))))+(IF(E73&lt;=3,4,IF(E73&lt;=4,2,0)))+(IF(AND(F73&gt;40,F73&lt;50),4,IF(F73&lt;50,3,IF(F73&lt;60,2,0))))+(IF(G73&gt;0.1,3,IF(G73&gt;0,2,0)))+(IF(K73&gt;1.2,2,IF(K73&gt;1,1,0)))+(IF(H73&gt;-100,1,0))+(IF('🔢 İNDİKATÖRLER'!D71&gt;0,1,0))+(IF(R73&lt;=-2,2,0))-(IF(E73&gt;5,2,0)),"")</f>
        <v>3</v>
      </c>
      <c r="E73" s="262">
        <f>'🔢 İNDİKATÖRLER'!F71</f>
        <v>5.4074019894675267</v>
      </c>
      <c r="F73" s="262">
        <f>'🔢 İNDİKATÖRLER'!G71</f>
        <v>33.75644206909719</v>
      </c>
      <c r="G73" s="262">
        <f>'🔢 İNDİKATÖRLER'!I71</f>
        <v>-0.19273212866442435</v>
      </c>
      <c r="H73" s="262">
        <f>'🔢 İNDİKATÖRLER'!E71</f>
        <v>4.567625734667641</v>
      </c>
      <c r="I73" s="262">
        <f>'🔢 İNDİKATÖRLER'!L71</f>
        <v>1238034</v>
      </c>
      <c r="J73" s="262">
        <f>'🔢 İNDİKATÖRLER'!M71</f>
        <v>3478848.2</v>
      </c>
      <c r="K73" s="262">
        <f t="shared" si="4"/>
        <v>0.35587468289073376</v>
      </c>
      <c r="L73" s="262" t="str">
        <f>'🔢 İNDİKATÖRLER'!P71</f>
        <v>✗</v>
      </c>
      <c r="M73" s="262" t="str">
        <f>'🔢 İNDİKATÖRLER'!S71</f>
        <v>✗</v>
      </c>
      <c r="N73" s="262" t="str">
        <f t="shared" si="5"/>
        <v>HAYIR</v>
      </c>
      <c r="O73" s="262" t="str">
        <f t="shared" si="6"/>
        <v>HAYIR</v>
      </c>
      <c r="P73" s="263" t="str">
        <f t="shared" si="7"/>
        <v>PAS</v>
      </c>
      <c r="Q73" s="262" t="str">
        <f>'📡 CANLI_VERİ'!B72</f>
        <v>AYEN</v>
      </c>
      <c r="R73" s="262">
        <f>'📡 CANLI_VERİ'!I72</f>
        <v>0</v>
      </c>
    </row>
    <row r="74" spans="1:18" x14ac:dyDescent="0.3">
      <c r="A74" s="262">
        <v>70</v>
      </c>
      <c r="B74" s="263" t="str">
        <f>'🔢 İNDİKATÖRLER'!A72</f>
        <v>AYGAZ</v>
      </c>
      <c r="C74" s="262">
        <f>'🔢 İNDİKATÖRLER'!U72</f>
        <v>8</v>
      </c>
      <c r="D74" s="262">
        <f>IFERROR((IF(C74&gt;=11,3,IF(C74&gt;=10,2,IF(C74&gt;=9,1,0))))+(IF(E74&lt;=3,4,IF(E74&lt;=4,2,0)))+(IF(AND(F74&gt;40,F74&lt;50),4,IF(F74&lt;50,3,IF(F74&lt;60,2,0))))+(IF(G74&gt;0.1,3,IF(G74&gt;0,2,0)))+(IF(K74&gt;1.2,2,IF(K74&gt;1,1,0)))+(IF(H74&gt;-100,1,0))+(IF('🔢 İNDİKATÖRLER'!D72&gt;0,1,0))+(IF(R74&lt;=-2,2,0))-(IF(E74&gt;5,2,0)),"")</f>
        <v>2</v>
      </c>
      <c r="E74" s="262">
        <f>'🔢 İNDİKATÖRLER'!F72</f>
        <v>4.3938430225162195</v>
      </c>
      <c r="F74" s="262">
        <f>'🔢 İNDİKATÖRLER'!G72</f>
        <v>74.644128113878992</v>
      </c>
      <c r="G74" s="262">
        <f>'🔢 İNDİKATÖRLER'!I72</f>
        <v>-0.33200155036117351</v>
      </c>
      <c r="H74" s="262">
        <f>'🔢 İNDİKATÖRLER'!E72</f>
        <v>60.238555450926199</v>
      </c>
      <c r="I74" s="262">
        <f>'🔢 İNDİKATÖRLER'!L72</f>
        <v>271294</v>
      </c>
      <c r="J74" s="262">
        <f>'🔢 İNDİKATÖRLER'!M72</f>
        <v>416566</v>
      </c>
      <c r="K74" s="262">
        <f t="shared" si="4"/>
        <v>0.65126294512754279</v>
      </c>
      <c r="L74" s="262" t="str">
        <f>'🔢 İNDİKATÖRLER'!P72</f>
        <v>✗</v>
      </c>
      <c r="M74" s="262" t="str">
        <f>'🔢 İNDİKATÖRLER'!S72</f>
        <v>✗</v>
      </c>
      <c r="N74" s="262" t="str">
        <f t="shared" si="5"/>
        <v>HAYIR</v>
      </c>
      <c r="O74" s="262" t="str">
        <f t="shared" si="6"/>
        <v>HAYIR</v>
      </c>
      <c r="P74" s="263" t="str">
        <f t="shared" si="7"/>
        <v>PAS</v>
      </c>
      <c r="Q74" s="262" t="str">
        <f>'📡 CANLI_VERİ'!B73</f>
        <v>AYGAZ</v>
      </c>
      <c r="R74" s="262">
        <f>'📡 CANLI_VERİ'!I73</f>
        <v>2.2222</v>
      </c>
    </row>
    <row r="75" spans="1:18" x14ac:dyDescent="0.3">
      <c r="A75" s="262">
        <v>71</v>
      </c>
      <c r="B75" s="263" t="str">
        <f>'🔢 İNDİKATÖRLER'!A73</f>
        <v>AYSES</v>
      </c>
      <c r="C75" s="262" t="str">
        <f>'🔢 İNDİKATÖRLER'!U73</f>
        <v/>
      </c>
      <c r="D75" s="262">
        <f>IFERROR((IF(C75&gt;=11,3,IF(C75&gt;=10,2,IF(C75&gt;=9,1,0))))+(IF(E75&lt;=3,4,IF(E75&lt;=4,2,0)))+(IF(AND(F75&gt;40,F75&lt;50),4,IF(F75&lt;50,3,IF(F75&lt;60,2,0))))+(IF(G75&gt;0.1,3,IF(G75&gt;0,2,0)))+(IF(K75&gt;1.2,2,IF(K75&gt;1,1,0)))+(IF(H75&gt;-100,1,0))+(IF('🔢 İNDİKATÖRLER'!D73&gt;0,1,0))+(IF(R75&lt;=-2,2,0))-(IF(E75&gt;5,2,0)),"")</f>
        <v>8</v>
      </c>
      <c r="E75" s="262" t="str">
        <f>'🔢 İNDİKATÖRLER'!F73</f>
        <v>?</v>
      </c>
      <c r="F75" s="262" t="str">
        <f>'🔢 İNDİKATÖRLER'!G73</f>
        <v>?</v>
      </c>
      <c r="G75" s="262" t="str">
        <f>'🔢 İNDİKATÖRLER'!I73</f>
        <v>?</v>
      </c>
      <c r="H75" s="262" t="str">
        <f>'🔢 İNDİKATÖRLER'!E73</f>
        <v>?</v>
      </c>
      <c r="I75" s="262">
        <f>'🔢 İNDİKATÖRLER'!L73</f>
        <v>0</v>
      </c>
      <c r="J75" s="262" t="str">
        <f>'🔢 İNDİKATÖRLER'!M73</f>
        <v>?</v>
      </c>
      <c r="K75" s="262" t="str">
        <f t="shared" si="4"/>
        <v/>
      </c>
      <c r="L75" s="262" t="str">
        <f>'🔢 İNDİKATÖRLER'!P73</f>
        <v>?</v>
      </c>
      <c r="M75" s="262" t="str">
        <f>'🔢 İNDİKATÖRLER'!S73</f>
        <v>?</v>
      </c>
      <c r="N75" s="262" t="str">
        <f t="shared" si="5"/>
        <v>HAYIR</v>
      </c>
      <c r="O75" s="262" t="str">
        <f t="shared" si="6"/>
        <v>HAYIR</v>
      </c>
      <c r="P75" s="263" t="str">
        <f t="shared" si="7"/>
        <v>PAS</v>
      </c>
      <c r="Q75" s="262" t="str">
        <f>'📡 CANLI_VERİ'!B74</f>
        <v>AYSES</v>
      </c>
      <c r="R75" s="262">
        <f>'📡 CANLI_VERİ'!I74</f>
        <v>0</v>
      </c>
    </row>
    <row r="76" spans="1:18" x14ac:dyDescent="0.3">
      <c r="A76" s="262">
        <v>72</v>
      </c>
      <c r="B76" s="263" t="str">
        <f>'🔢 İNDİKATÖRLER'!A74</f>
        <v>AZTEK</v>
      </c>
      <c r="C76" s="262" t="str">
        <f>'🔢 İNDİKATÖRLER'!U74</f>
        <v/>
      </c>
      <c r="D76" s="262">
        <f>IFERROR((IF(C76&gt;=11,3,IF(C76&gt;=10,2,IF(C76&gt;=9,1,0))))+(IF(E76&lt;=3,4,IF(E76&lt;=4,2,0)))+(IF(AND(F76&gt;40,F76&lt;50),4,IF(F76&lt;50,3,IF(F76&lt;60,2,0))))+(IF(G76&gt;0.1,3,IF(G76&gt;0,2,0)))+(IF(K76&gt;1.2,2,IF(K76&gt;1,1,0)))+(IF(H76&gt;-100,1,0))+(IF('🔢 İNDİKATÖRLER'!D74&gt;0,1,0))+(IF(R76&lt;=-2,2,0))-(IF(E76&gt;5,2,0)),"")</f>
        <v>8</v>
      </c>
      <c r="E76" s="262" t="str">
        <f>'🔢 İNDİKATÖRLER'!F74</f>
        <v>?</v>
      </c>
      <c r="F76" s="262" t="str">
        <f>'🔢 İNDİKATÖRLER'!G74</f>
        <v>?</v>
      </c>
      <c r="G76" s="262" t="str">
        <f>'🔢 İNDİKATÖRLER'!I74</f>
        <v>?</v>
      </c>
      <c r="H76" s="262" t="str">
        <f>'🔢 İNDİKATÖRLER'!E74</f>
        <v>?</v>
      </c>
      <c r="I76" s="262">
        <f>'🔢 İNDİKATÖRLER'!L74</f>
        <v>167198</v>
      </c>
      <c r="J76" s="262" t="str">
        <f>'🔢 İNDİKATÖRLER'!M74</f>
        <v>?</v>
      </c>
      <c r="K76" s="262" t="str">
        <f t="shared" si="4"/>
        <v/>
      </c>
      <c r="L76" s="262" t="str">
        <f>'🔢 İNDİKATÖRLER'!P74</f>
        <v>?</v>
      </c>
      <c r="M76" s="262" t="str">
        <f>'🔢 İNDİKATÖRLER'!S74</f>
        <v>?</v>
      </c>
      <c r="N76" s="262" t="str">
        <f t="shared" si="5"/>
        <v>HAYIR</v>
      </c>
      <c r="O76" s="262" t="str">
        <f t="shared" si="6"/>
        <v>HAYIR</v>
      </c>
      <c r="P76" s="263" t="str">
        <f t="shared" si="7"/>
        <v>PAS</v>
      </c>
      <c r="Q76" s="262" t="str">
        <f>'📡 CANLI_VERİ'!B75</f>
        <v>AZTEK</v>
      </c>
      <c r="R76" s="262">
        <f>'📡 CANLI_VERİ'!I75</f>
        <v>-0.22320000000000001</v>
      </c>
    </row>
    <row r="77" spans="1:18" x14ac:dyDescent="0.3">
      <c r="A77" s="262">
        <v>73</v>
      </c>
      <c r="B77" s="263" t="str">
        <f>'🔢 İNDİKATÖRLER'!A75</f>
        <v>BAGFS</v>
      </c>
      <c r="C77" s="262">
        <f>'🔢 İNDİKATÖRLER'!U75</f>
        <v>9</v>
      </c>
      <c r="D77" s="262">
        <f>IFERROR((IF(C77&gt;=11,3,IF(C77&gt;=10,2,IF(C77&gt;=9,1,0))))+(IF(E77&lt;=3,4,IF(E77&lt;=4,2,0)))+(IF(AND(F77&gt;40,F77&lt;50),4,IF(F77&lt;50,3,IF(F77&lt;60,2,0))))+(IF(G77&gt;0.1,3,IF(G77&gt;0,2,0)))+(IF(K77&gt;1.2,2,IF(K77&gt;1,1,0)))+(IF(H77&gt;-100,1,0))+(IF('🔢 İNDİKATÖRLER'!D75&gt;0,1,0))+(IF(R77&lt;=-2,2,0))-(IF(E77&gt;5,2,0)),"")</f>
        <v>9</v>
      </c>
      <c r="E77" s="262">
        <f>'🔢 İNDİKATÖRLER'!F75</f>
        <v>4.3522932763439099</v>
      </c>
      <c r="F77" s="262">
        <f>'🔢 İNDİKATÖRLER'!G75</f>
        <v>43.913043478260775</v>
      </c>
      <c r="G77" s="262">
        <f>'🔢 İNDİKATÖRLER'!I75</f>
        <v>1.7457127982340517E-3</v>
      </c>
      <c r="H77" s="262">
        <f>'🔢 İNDİKATÖRLER'!E75</f>
        <v>54.344473007712537</v>
      </c>
      <c r="I77" s="262">
        <f>'🔢 İNDİKATÖRLER'!L75</f>
        <v>1608754</v>
      </c>
      <c r="J77" s="262">
        <f>'🔢 İNDİKATÖRLER'!M75</f>
        <v>2957188.2</v>
      </c>
      <c r="K77" s="262">
        <f t="shared" si="4"/>
        <v>0.54401475022793611</v>
      </c>
      <c r="L77" s="262" t="str">
        <f>'🔢 İNDİKATÖRLER'!P75</f>
        <v>✓</v>
      </c>
      <c r="M77" s="262" t="str">
        <f>'🔢 İNDİKATÖRLER'!S75</f>
        <v>✗</v>
      </c>
      <c r="N77" s="262" t="str">
        <f t="shared" si="5"/>
        <v>HAYIR</v>
      </c>
      <c r="O77" s="262" t="str">
        <f t="shared" si="6"/>
        <v>HAYIR</v>
      </c>
      <c r="P77" s="263" t="str">
        <f t="shared" si="7"/>
        <v>PAS</v>
      </c>
      <c r="Q77" s="262" t="str">
        <f>'📡 CANLI_VERİ'!B76</f>
        <v>BAGFS</v>
      </c>
      <c r="R77" s="262">
        <f>'📡 CANLI_VERİ'!I76</f>
        <v>-5.91E-2</v>
      </c>
    </row>
    <row r="78" spans="1:18" x14ac:dyDescent="0.3">
      <c r="A78" s="262">
        <v>74</v>
      </c>
      <c r="B78" s="263" t="str">
        <f>'🔢 İNDİKATÖRLER'!A76</f>
        <v>BAKAB</v>
      </c>
      <c r="C78" s="262">
        <f>'🔢 İNDİKATÖRLER'!U76</f>
        <v>1</v>
      </c>
      <c r="D78" s="262">
        <f>IFERROR((IF(C78&gt;=11,3,IF(C78&gt;=10,2,IF(C78&gt;=9,1,0))))+(IF(E78&lt;=3,4,IF(E78&lt;=4,2,0)))+(IF(AND(F78&gt;40,F78&lt;50),4,IF(F78&lt;50,3,IF(F78&lt;60,2,0))))+(IF(G78&gt;0.1,3,IF(G78&gt;0,2,0)))+(IF(K78&gt;1.2,2,IF(K78&gt;1,1,0)))+(IF(H78&gt;-100,1,0))+(IF('🔢 İNDİKATÖRLER'!D76&gt;0,1,0))+(IF(R78&lt;=-2,2,0))-(IF(E78&gt;5,2,0)),"")</f>
        <v>2</v>
      </c>
      <c r="E78" s="262">
        <f>'🔢 İNDİKATÖRLER'!F76</f>
        <v>6.400298973092422</v>
      </c>
      <c r="F78" s="262">
        <f>'🔢 İNDİKATÖRLER'!G76</f>
        <v>10.576923076923107</v>
      </c>
      <c r="G78" s="262">
        <f>'🔢 İNDİKATÖRLER'!I76</f>
        <v>-0.32969791102855805</v>
      </c>
      <c r="H78" s="262">
        <f>'🔢 İNDİKATÖRLER'!E76</f>
        <v>-56.2011070954755</v>
      </c>
      <c r="I78" s="262">
        <f>'🔢 İNDİKATÖRLER'!L76</f>
        <v>185354</v>
      </c>
      <c r="J78" s="262">
        <f>'🔢 İNDİKATÖRLER'!M76</f>
        <v>326335.2</v>
      </c>
      <c r="K78" s="262">
        <f t="shared" si="4"/>
        <v>0.56798653654279396</v>
      </c>
      <c r="L78" s="262" t="str">
        <f>'🔢 İNDİKATÖRLER'!P76</f>
        <v>✗</v>
      </c>
      <c r="M78" s="262" t="str">
        <f>'🔢 İNDİKATÖRLER'!S76</f>
        <v>✗</v>
      </c>
      <c r="N78" s="262" t="str">
        <f t="shared" si="5"/>
        <v>HAYIR</v>
      </c>
      <c r="O78" s="262" t="str">
        <f t="shared" si="6"/>
        <v>HAYIR</v>
      </c>
      <c r="P78" s="263" t="str">
        <f t="shared" si="7"/>
        <v>PAS</v>
      </c>
      <c r="Q78" s="262" t="str">
        <f>'📡 CANLI_VERİ'!B77</f>
        <v>BAKAB</v>
      </c>
      <c r="R78" s="262">
        <f>'📡 CANLI_VERİ'!I77</f>
        <v>-0.50900000000000001</v>
      </c>
    </row>
    <row r="79" spans="1:18" x14ac:dyDescent="0.3">
      <c r="A79" s="262">
        <v>75</v>
      </c>
      <c r="B79" s="263" t="str">
        <f>'🔢 İNDİKATÖRLER'!A77</f>
        <v>BALAT</v>
      </c>
      <c r="C79" s="262">
        <f>'🔢 İNDİKATÖRLER'!U77</f>
        <v>4</v>
      </c>
      <c r="D79" s="262">
        <f>IFERROR((IF(C79&gt;=11,3,IF(C79&gt;=10,2,IF(C79&gt;=9,1,0))))+(IF(E79&lt;=3,4,IF(E79&lt;=4,2,0)))+(IF(AND(F79&gt;40,F79&lt;50),4,IF(F79&lt;50,3,IF(F79&lt;60,2,0))))+(IF(G79&gt;0.1,3,IF(G79&gt;0,2,0)))+(IF(K79&gt;1.2,2,IF(K79&gt;1,1,0)))+(IF(H79&gt;-100,1,0))+(IF('🔢 İNDİKATÖRLER'!D77&gt;0,1,0))+(IF(R79&lt;=-2,2,0))-(IF(E79&gt;5,2,0)),"")</f>
        <v>6</v>
      </c>
      <c r="E79" s="262">
        <f>'🔢 İNDİKATÖRLER'!F77</f>
        <v>3.6760691537761603</v>
      </c>
      <c r="F79" s="262">
        <f>'🔢 İNDİKATÖRLER'!G77</f>
        <v>12</v>
      </c>
      <c r="G79" s="262">
        <f>'🔢 İNDİKATÖRLER'!I77</f>
        <v>-1.1159409643856728</v>
      </c>
      <c r="H79" s="262">
        <f>'🔢 İNDİKATÖRLER'!E77</f>
        <v>-163.93156905013069</v>
      </c>
      <c r="I79" s="262">
        <f>'🔢 İNDİKATÖRLER'!L77</f>
        <v>74679</v>
      </c>
      <c r="J79" s="262">
        <f>'🔢 İNDİKATÖRLER'!M77</f>
        <v>64003</v>
      </c>
      <c r="K79" s="262">
        <f t="shared" si="4"/>
        <v>1.1668046810305768</v>
      </c>
      <c r="L79" s="262" t="str">
        <f>'🔢 İNDİKATÖRLER'!P77</f>
        <v>✗</v>
      </c>
      <c r="M79" s="262" t="str">
        <f>'🔢 İNDİKATÖRLER'!S77</f>
        <v>✓</v>
      </c>
      <c r="N79" s="262" t="str">
        <f t="shared" si="5"/>
        <v>HAYIR</v>
      </c>
      <c r="O79" s="262" t="str">
        <f t="shared" si="6"/>
        <v>HAYIR</v>
      </c>
      <c r="P79" s="263" t="str">
        <f t="shared" si="7"/>
        <v>PAS</v>
      </c>
      <c r="Q79" s="262" t="str">
        <f>'📡 CANLI_VERİ'!B78</f>
        <v>BALAT</v>
      </c>
      <c r="R79" s="262">
        <f>'📡 CANLI_VERİ'!I78</f>
        <v>0</v>
      </c>
    </row>
    <row r="80" spans="1:18" x14ac:dyDescent="0.3">
      <c r="A80" s="262">
        <v>76</v>
      </c>
      <c r="B80" s="263" t="str">
        <f>'🔢 İNDİKATÖRLER'!A78</f>
        <v>BANVT</v>
      </c>
      <c r="C80" s="262">
        <f>'🔢 İNDİKATÖRLER'!U78</f>
        <v>6</v>
      </c>
      <c r="D80" s="262">
        <f>IFERROR((IF(C80&gt;=11,3,IF(C80&gt;=10,2,IF(C80&gt;=9,1,0))))+(IF(E80&lt;=3,4,IF(E80&lt;=4,2,0)))+(IF(AND(F80&gt;40,F80&lt;50),4,IF(F80&lt;50,3,IF(F80&lt;60,2,0))))+(IF(G80&gt;0.1,3,IF(G80&gt;0,2,0)))+(IF(K80&gt;1.2,2,IF(K80&gt;1,1,0)))+(IF(H80&gt;-100,1,0))+(IF('🔢 İNDİKATÖRLER'!D78&gt;0,1,0))+(IF(R80&lt;=-2,2,0))-(IF(E80&gt;5,2,0)),"")</f>
        <v>11</v>
      </c>
      <c r="E80" s="262">
        <f>'🔢 İNDİKATÖRLER'!F78</f>
        <v>2.8634361233480168</v>
      </c>
      <c r="F80" s="262">
        <f>'🔢 İNDİKATÖRLER'!G78</f>
        <v>26.666666666666622</v>
      </c>
      <c r="G80" s="262">
        <f>'🔢 İNDİKATÖRLER'!I78</f>
        <v>0.2470390818316941</v>
      </c>
      <c r="H80" s="262">
        <f>'🔢 İNDİKATÖRLER'!E78</f>
        <v>-53.890253890253774</v>
      </c>
      <c r="I80" s="262">
        <f>'🔢 İNDİKATÖRLER'!L78</f>
        <v>149864</v>
      </c>
      <c r="J80" s="262">
        <f>'🔢 İNDİKATÖRLER'!M78</f>
        <v>155809</v>
      </c>
      <c r="K80" s="262">
        <f t="shared" si="4"/>
        <v>0.96184430937879073</v>
      </c>
      <c r="L80" s="262" t="str">
        <f>'🔢 İNDİKATÖRLER'!P78</f>
        <v>✓</v>
      </c>
      <c r="M80" s="262" t="str">
        <f>'🔢 İNDİKATÖRLER'!S78</f>
        <v>✗</v>
      </c>
      <c r="N80" s="262" t="str">
        <f t="shared" si="5"/>
        <v>HAYIR</v>
      </c>
      <c r="O80" s="262" t="str">
        <f t="shared" si="6"/>
        <v>EVET</v>
      </c>
      <c r="P80" s="263" t="str">
        <f t="shared" si="7"/>
        <v>GÜÇLÜ</v>
      </c>
      <c r="Q80" s="262" t="str">
        <f>'📡 CANLI_VERİ'!B79</f>
        <v>BANVT</v>
      </c>
      <c r="R80" s="262">
        <f>'📡 CANLI_VERİ'!I79</f>
        <v>0</v>
      </c>
    </row>
    <row r="81" spans="1:18" x14ac:dyDescent="0.3">
      <c r="A81" s="262">
        <v>77</v>
      </c>
      <c r="B81" s="263" t="str">
        <f>'🔢 İNDİKATÖRLER'!A79</f>
        <v>BASGZ</v>
      </c>
      <c r="C81" s="262">
        <f>'🔢 İNDİKATÖRLER'!U79</f>
        <v>8</v>
      </c>
      <c r="D81" s="262">
        <f>IFERROR((IF(C81&gt;=11,3,IF(C81&gt;=10,2,IF(C81&gt;=9,1,0))))+(IF(E81&lt;=3,4,IF(E81&lt;=4,2,0)))+(IF(AND(F81&gt;40,F81&lt;50),4,IF(F81&lt;50,3,IF(F81&lt;60,2,0))))+(IF(G81&gt;0.1,3,IF(G81&gt;0,2,0)))+(IF(K81&gt;1.2,2,IF(K81&gt;1,1,0)))+(IF(H81&gt;-100,1,0))+(IF('🔢 İNDİKATÖRLER'!D79&gt;0,1,0))+(IF(R81&lt;=-2,2,0))-(IF(E81&gt;5,2,0)),"")</f>
        <v>9</v>
      </c>
      <c r="E81" s="262">
        <f>'🔢 İNDİKATÖRLER'!F79</f>
        <v>2.4629080118694344</v>
      </c>
      <c r="F81" s="262">
        <f>'🔢 İNDİKATÖRLER'!G79</f>
        <v>29.999999999999922</v>
      </c>
      <c r="G81" s="262">
        <f>'🔢 İNDİKATÖRLER'!I79</f>
        <v>-0.24747028537003951</v>
      </c>
      <c r="H81" s="262">
        <f>'🔢 İNDİKATÖRLER'!E79</f>
        <v>-36.559532505479616</v>
      </c>
      <c r="I81" s="262">
        <f>'🔢 İNDİKATÖRLER'!L79</f>
        <v>170049</v>
      </c>
      <c r="J81" s="262">
        <f>'🔢 İNDİKATÖRLER'!M79</f>
        <v>320924.79999999999</v>
      </c>
      <c r="K81" s="262">
        <f t="shared" si="4"/>
        <v>0.5298717955109733</v>
      </c>
      <c r="L81" s="262" t="str">
        <f>'🔢 İNDİKATÖRLER'!P79</f>
        <v>✗</v>
      </c>
      <c r="M81" s="262" t="str">
        <f>'🔢 İNDİKATÖRLER'!S79</f>
        <v>✗</v>
      </c>
      <c r="N81" s="262" t="str">
        <f t="shared" si="5"/>
        <v>HAYIR</v>
      </c>
      <c r="O81" s="262" t="str">
        <f t="shared" si="6"/>
        <v>HAYIR</v>
      </c>
      <c r="P81" s="263" t="str">
        <f t="shared" si="7"/>
        <v>PAS</v>
      </c>
      <c r="Q81" s="262" t="str">
        <f>'📡 CANLI_VERİ'!B80</f>
        <v>BASGZ</v>
      </c>
      <c r="R81" s="262">
        <f>'📡 CANLI_VERİ'!I80</f>
        <v>0.2944</v>
      </c>
    </row>
    <row r="82" spans="1:18" x14ac:dyDescent="0.3">
      <c r="A82" s="262">
        <v>78</v>
      </c>
      <c r="B82" s="263" t="str">
        <f>'🔢 İNDİKATÖRLER'!A80</f>
        <v>BAYRK</v>
      </c>
      <c r="C82" s="262">
        <f>'🔢 İNDİKATÖRLER'!U80</f>
        <v>3</v>
      </c>
      <c r="D82" s="262">
        <f>IFERROR((IF(C82&gt;=11,3,IF(C82&gt;=10,2,IF(C82&gt;=9,1,0))))+(IF(E82&lt;=3,4,IF(E82&lt;=4,2,0)))+(IF(AND(F82&gt;40,F82&lt;50),4,IF(F82&lt;50,3,IF(F82&lt;60,2,0))))+(IF(G82&gt;0.1,3,IF(G82&gt;0,2,0)))+(IF(K82&gt;1.2,2,IF(K82&gt;1,1,0)))+(IF(H82&gt;-100,1,0))+(IF('🔢 İNDİKATÖRLER'!D80&gt;0,1,0))+(IF(R82&lt;=-2,2,0))-(IF(E82&gt;5,2,0)),"")</f>
        <v>4</v>
      </c>
      <c r="E82" s="262">
        <f>'🔢 İNDİKATÖRLER'!F80</f>
        <v>4.301075268817204</v>
      </c>
      <c r="F82" s="262">
        <f>'🔢 İNDİKATÖRLER'!G80</f>
        <v>13.333333333333405</v>
      </c>
      <c r="G82" s="262">
        <f>'🔢 İNDİKATÖRLER'!I80</f>
        <v>-1.2350684900883487E-2</v>
      </c>
      <c r="H82" s="262">
        <f>'🔢 İNDİKATÖRLER'!E80</f>
        <v>-63.636363636363335</v>
      </c>
      <c r="I82" s="262">
        <f>'🔢 İNDİKATÖRLER'!L80</f>
        <v>6150200</v>
      </c>
      <c r="J82" s="262">
        <f>'🔢 İNDİKATÖRLER'!M80</f>
        <v>7190935</v>
      </c>
      <c r="K82" s="262">
        <f t="shared" si="4"/>
        <v>0.85527125471166132</v>
      </c>
      <c r="L82" s="262" t="str">
        <f>'🔢 İNDİKATÖRLER'!P80</f>
        <v>✗</v>
      </c>
      <c r="M82" s="262" t="str">
        <f>'🔢 İNDİKATÖRLER'!S80</f>
        <v>✗</v>
      </c>
      <c r="N82" s="262" t="str">
        <f t="shared" si="5"/>
        <v>HAYIR</v>
      </c>
      <c r="O82" s="262" t="str">
        <f t="shared" si="6"/>
        <v>HAYIR</v>
      </c>
      <c r="P82" s="263" t="str">
        <f t="shared" si="7"/>
        <v>PAS</v>
      </c>
      <c r="Q82" s="262" t="str">
        <f>'📡 CANLI_VERİ'!B81</f>
        <v>BAYRK</v>
      </c>
      <c r="R82" s="262">
        <f>'📡 CANLI_VERİ'!I81</f>
        <v>0.40820000000000001</v>
      </c>
    </row>
    <row r="83" spans="1:18" x14ac:dyDescent="0.3">
      <c r="A83" s="262">
        <v>79</v>
      </c>
      <c r="B83" s="263" t="str">
        <f>'🔢 İNDİKATÖRLER'!A81</f>
        <v>BERA</v>
      </c>
      <c r="C83" s="262">
        <f>'🔢 İNDİKATÖRLER'!U81</f>
        <v>0</v>
      </c>
      <c r="D83" s="262">
        <f>IFERROR((IF(C83&gt;=11,3,IF(C83&gt;=10,2,IF(C83&gt;=9,1,0))))+(IF(E83&lt;=3,4,IF(E83&lt;=4,2,0)))+(IF(AND(F83&gt;40,F83&lt;50),4,IF(F83&lt;50,3,IF(F83&lt;60,2,0))))+(IF(G83&gt;0.1,3,IF(G83&gt;0,2,0)))+(IF(K83&gt;1.2,2,IF(K83&gt;1,1,0)))+(IF(H83&gt;-100,1,0))+(IF('🔢 İNDİKATÖRLER'!D81&gt;0,1,0))+(IF(R83&lt;=-2,2,0))-(IF(E83&gt;5,2,0)),"")</f>
        <v>7</v>
      </c>
      <c r="E83" s="262">
        <f>'🔢 İNDİKATÖRLER'!F81</f>
        <v>2.92496820686732</v>
      </c>
      <c r="F83" s="262">
        <f>'🔢 İNDİKATÖRLER'!G81</f>
        <v>3.0534351145040177</v>
      </c>
      <c r="G83" s="262">
        <f>'🔢 İNDİKATÖRLER'!I81</f>
        <v>-1.5289584708389675E-2</v>
      </c>
      <c r="H83" s="262">
        <f>'🔢 İNDİKATÖRLER'!E81</f>
        <v>-168.10606060606005</v>
      </c>
      <c r="I83" s="262">
        <f>'🔢 İNDİKATÖRLER'!L81</f>
        <v>6310524</v>
      </c>
      <c r="J83" s="262">
        <f>'🔢 İNDİKATÖRLER'!M81</f>
        <v>10466614</v>
      </c>
      <c r="K83" s="262">
        <f t="shared" si="4"/>
        <v>0.60291933953043453</v>
      </c>
      <c r="L83" s="262" t="str">
        <f>'🔢 İNDİKATÖRLER'!P81</f>
        <v>✗</v>
      </c>
      <c r="M83" s="262" t="str">
        <f>'🔢 İNDİKATÖRLER'!S81</f>
        <v>✗</v>
      </c>
      <c r="N83" s="262" t="str">
        <f t="shared" si="5"/>
        <v>HAYIR</v>
      </c>
      <c r="O83" s="262" t="str">
        <f t="shared" si="6"/>
        <v>HAYIR</v>
      </c>
      <c r="P83" s="263" t="str">
        <f t="shared" si="7"/>
        <v>PAS</v>
      </c>
      <c r="Q83" s="262" t="str">
        <f>'📡 CANLI_VERİ'!B82</f>
        <v>BERA</v>
      </c>
      <c r="R83" s="262">
        <f>'📡 CANLI_VERİ'!I82</f>
        <v>0.23519999999999999</v>
      </c>
    </row>
    <row r="84" spans="1:18" x14ac:dyDescent="0.3">
      <c r="A84" s="262">
        <v>80</v>
      </c>
      <c r="B84" s="263" t="str">
        <f>'🔢 İNDİKATÖRLER'!A82</f>
        <v>BFREN</v>
      </c>
      <c r="C84" s="262">
        <f>'🔢 İNDİKATÖRLER'!U82</f>
        <v>6</v>
      </c>
      <c r="D84" s="262">
        <f>IFERROR((IF(C84&gt;=11,3,IF(C84&gt;=10,2,IF(C84&gt;=9,1,0))))+(IF(E84&lt;=3,4,IF(E84&lt;=4,2,0)))+(IF(AND(F84&gt;40,F84&lt;50),4,IF(F84&lt;50,3,IF(F84&lt;60,2,0))))+(IF(G84&gt;0.1,3,IF(G84&gt;0,2,0)))+(IF(K84&gt;1.2,2,IF(K84&gt;1,1,0)))+(IF(H84&gt;-100,1,0))+(IF('🔢 İNDİKATÖRLER'!D82&gt;0,1,0))+(IF(R84&lt;=-2,2,0))-(IF(E84&gt;5,2,0)),"")</f>
        <v>7</v>
      </c>
      <c r="E84" s="262">
        <f>'🔢 İNDİKATÖRLER'!F82</f>
        <v>4.3806939329327426</v>
      </c>
      <c r="F84" s="262">
        <f>'🔢 İNDİKATÖRLER'!G82</f>
        <v>38.907849829351541</v>
      </c>
      <c r="G84" s="262">
        <f>'🔢 İNDİKATÖRLER'!I82</f>
        <v>0.64627845312884147</v>
      </c>
      <c r="H84" s="262">
        <f>'🔢 İNDİKATÖRLER'!E82</f>
        <v>-11.863029599535395</v>
      </c>
      <c r="I84" s="262">
        <f>'🔢 İNDİKATÖRLER'!L82</f>
        <v>171471</v>
      </c>
      <c r="J84" s="262">
        <f>'🔢 İNDİKATÖRLER'!M82</f>
        <v>200410.4</v>
      </c>
      <c r="K84" s="262">
        <f t="shared" si="4"/>
        <v>0.85559931021543789</v>
      </c>
      <c r="L84" s="262" t="str">
        <f>'🔢 İNDİKATÖRLER'!P82</f>
        <v>✓</v>
      </c>
      <c r="M84" s="262" t="str">
        <f>'🔢 İNDİKATÖRLER'!S82</f>
        <v>✗</v>
      </c>
      <c r="N84" s="262" t="str">
        <f t="shared" si="5"/>
        <v>HAYIR</v>
      </c>
      <c r="O84" s="262" t="str">
        <f t="shared" si="6"/>
        <v>HAYIR</v>
      </c>
      <c r="P84" s="263" t="str">
        <f t="shared" si="7"/>
        <v>PAS</v>
      </c>
      <c r="Q84" s="262" t="str">
        <f>'📡 CANLI_VERİ'!B83</f>
        <v>BFREN</v>
      </c>
      <c r="R84" s="262">
        <f>'📡 CANLI_VERİ'!I83</f>
        <v>6.8900000000000003E-2</v>
      </c>
    </row>
    <row r="85" spans="1:18" x14ac:dyDescent="0.3">
      <c r="A85" s="262">
        <v>81</v>
      </c>
      <c r="B85" s="263" t="str">
        <f>'🔢 İNDİKATÖRLER'!A83</f>
        <v>BIENY</v>
      </c>
      <c r="C85" s="262">
        <f>'🔢 İNDİKATÖRLER'!U83</f>
        <v>6</v>
      </c>
      <c r="D85" s="262">
        <f>IFERROR((IF(C85&gt;=11,3,IF(C85&gt;=10,2,IF(C85&gt;=9,1,0))))+(IF(E85&lt;=3,4,IF(E85&lt;=4,2,0)))+(IF(AND(F85&gt;40,F85&lt;50),4,IF(F85&lt;50,3,IF(F85&lt;60,2,0))))+(IF(G85&gt;0.1,3,IF(G85&gt;0,2,0)))+(IF(K85&gt;1.2,2,IF(K85&gt;1,1,0)))+(IF(H85&gt;-100,1,0))+(IF('🔢 İNDİKATÖRLER'!D83&gt;0,1,0))+(IF(R85&lt;=-2,2,0))-(IF(E85&gt;5,2,0)),"")</f>
        <v>6</v>
      </c>
      <c r="E85" s="262">
        <f>'🔢 İNDİKATÖRLER'!F83</f>
        <v>5.1412231559290369</v>
      </c>
      <c r="F85" s="262">
        <f>'🔢 İNDİKATÖRLER'!G83</f>
        <v>17.368421052631579</v>
      </c>
      <c r="G85" s="262">
        <f>'🔢 İNDİKATÖRLER'!I83</f>
        <v>2.8420697834972142E-2</v>
      </c>
      <c r="H85" s="262">
        <f>'🔢 İNDİKATÖRLER'!E83</f>
        <v>-14.459986987638038</v>
      </c>
      <c r="I85" s="262">
        <f>'🔢 İNDİKATÖRLER'!L83</f>
        <v>7211526</v>
      </c>
      <c r="J85" s="262">
        <f>'🔢 İNDİKATÖRLER'!M83</f>
        <v>4095513.2</v>
      </c>
      <c r="K85" s="262">
        <f t="shared" si="4"/>
        <v>1.7608357360440201</v>
      </c>
      <c r="L85" s="262" t="str">
        <f>'🔢 İNDİKATÖRLER'!P83</f>
        <v>✓</v>
      </c>
      <c r="M85" s="262" t="str">
        <f>'🔢 İNDİKATÖRLER'!S83</f>
        <v>✓</v>
      </c>
      <c r="N85" s="262" t="str">
        <f t="shared" si="5"/>
        <v>HAYIR</v>
      </c>
      <c r="O85" s="262" t="str">
        <f t="shared" si="6"/>
        <v>HAYIR</v>
      </c>
      <c r="P85" s="263" t="str">
        <f t="shared" si="7"/>
        <v>PAS</v>
      </c>
      <c r="Q85" s="262" t="str">
        <f>'📡 CANLI_VERİ'!B84</f>
        <v>BIENY</v>
      </c>
      <c r="R85" s="262">
        <f>'📡 CANLI_VERİ'!I84</f>
        <v>-0.16300000000000001</v>
      </c>
    </row>
    <row r="86" spans="1:18" x14ac:dyDescent="0.3">
      <c r="A86" s="262">
        <v>82</v>
      </c>
      <c r="B86" s="263" t="str">
        <f>'🔢 İNDİKATÖRLER'!A84</f>
        <v>BIMAS</v>
      </c>
      <c r="C86" s="262">
        <f>'🔢 İNDİKATÖRLER'!U84</f>
        <v>3</v>
      </c>
      <c r="D86" s="262">
        <f>IFERROR((IF(C86&gt;=11,3,IF(C86&gt;=10,2,IF(C86&gt;=9,1,0))))+(IF(E86&lt;=3,4,IF(E86&lt;=4,2,0)))+(IF(AND(F86&gt;40,F86&lt;50),4,IF(F86&lt;50,3,IF(F86&lt;60,2,0))))+(IF(G86&gt;0.1,3,IF(G86&gt;0,2,0)))+(IF(K86&gt;1.2,2,IF(K86&gt;1,1,0)))+(IF(H86&gt;-100,1,0))+(IF('🔢 İNDİKATÖRLER'!D84&gt;0,1,0))+(IF(R86&lt;=-2,2,0))-(IF(E86&gt;5,2,0)),"")</f>
        <v>8</v>
      </c>
      <c r="E86" s="262">
        <f>'🔢 İNDİKATÖRLER'!F84</f>
        <v>2.8688524590163933</v>
      </c>
      <c r="F86" s="262">
        <f>'🔢 İNDİKATÖRLER'!G84</f>
        <v>36.363636363636367</v>
      </c>
      <c r="G86" s="262">
        <f>'🔢 İNDİKATÖRLER'!I84</f>
        <v>-1.3562717260433175</v>
      </c>
      <c r="H86" s="262">
        <f>'🔢 İNDİKATÖRLER'!E84</f>
        <v>-81.345565749234567</v>
      </c>
      <c r="I86" s="262">
        <f>'🔢 İNDİKATÖRLER'!L84</f>
        <v>1982764</v>
      </c>
      <c r="J86" s="262">
        <f>'🔢 İNDİKATÖRLER'!M84</f>
        <v>3198716</v>
      </c>
      <c r="K86" s="262">
        <f t="shared" si="4"/>
        <v>0.61986246981601367</v>
      </c>
      <c r="L86" s="262" t="str">
        <f>'🔢 İNDİKATÖRLER'!P84</f>
        <v>✗</v>
      </c>
      <c r="M86" s="262" t="str">
        <f>'🔢 İNDİKATÖRLER'!S84</f>
        <v>✗</v>
      </c>
      <c r="N86" s="262" t="str">
        <f t="shared" si="5"/>
        <v>HAYIR</v>
      </c>
      <c r="O86" s="262" t="str">
        <f t="shared" si="6"/>
        <v>HAYIR</v>
      </c>
      <c r="P86" s="263" t="str">
        <f t="shared" si="7"/>
        <v>PAS</v>
      </c>
      <c r="Q86" s="262" t="str">
        <f>'📡 CANLI_VERİ'!B85</f>
        <v>BIMAS</v>
      </c>
      <c r="R86" s="262">
        <f>'📡 CANLI_VERİ'!I85</f>
        <v>-0.13469999999999999</v>
      </c>
    </row>
    <row r="87" spans="1:18" x14ac:dyDescent="0.3">
      <c r="A87" s="262">
        <v>83</v>
      </c>
      <c r="B87" s="263" t="str">
        <f>'🔢 İNDİKATÖRLER'!A85</f>
        <v>BIOEN</v>
      </c>
      <c r="C87" s="262">
        <f>'🔢 İNDİKATÖRLER'!U85</f>
        <v>1</v>
      </c>
      <c r="D87" s="262">
        <f>IFERROR((IF(C87&gt;=11,3,IF(C87&gt;=10,2,IF(C87&gt;=9,1,0))))+(IF(E87&lt;=3,4,IF(E87&lt;=4,2,0)))+(IF(AND(F87&gt;40,F87&lt;50),4,IF(F87&lt;50,3,IF(F87&lt;60,2,0))))+(IF(G87&gt;0.1,3,IF(G87&gt;0,2,0)))+(IF(K87&gt;1.2,2,IF(K87&gt;1,1,0)))+(IF(H87&gt;-100,1,0))+(IF('🔢 İNDİKATÖRLER'!D85&gt;0,1,0))+(IF(R87&lt;=-2,2,0))-(IF(E87&gt;5,2,0)),"")</f>
        <v>3</v>
      </c>
      <c r="E87" s="262">
        <f>'🔢 İNDİKATÖRLER'!F85</f>
        <v>5.9057832248180802</v>
      </c>
      <c r="F87" s="262">
        <f>'🔢 İNDİKATÖRLER'!G85</f>
        <v>46.153846153846089</v>
      </c>
      <c r="G87" s="262">
        <f>'🔢 İNDİKATÖRLER'!I85</f>
        <v>-9.4485074957671999E-3</v>
      </c>
      <c r="H87" s="262">
        <f>'🔢 İNDİKATÖRLER'!E85</f>
        <v>5.8098118279571693</v>
      </c>
      <c r="I87" s="262">
        <f>'🔢 İNDİKATÖRLER'!L85</f>
        <v>8299587</v>
      </c>
      <c r="J87" s="262">
        <f>'🔢 İNDİKATÖRLER'!M85</f>
        <v>8391538.5999999996</v>
      </c>
      <c r="K87" s="262">
        <f t="shared" si="4"/>
        <v>0.98904234320032802</v>
      </c>
      <c r="L87" s="262" t="str">
        <f>'🔢 İNDİKATÖRLER'!P85</f>
        <v>✗</v>
      </c>
      <c r="M87" s="262" t="str">
        <f>'🔢 İNDİKATÖRLER'!S85</f>
        <v>✗</v>
      </c>
      <c r="N87" s="262" t="str">
        <f t="shared" si="5"/>
        <v>HAYIR</v>
      </c>
      <c r="O87" s="262" t="str">
        <f t="shared" si="6"/>
        <v>HAYIR</v>
      </c>
      <c r="P87" s="263" t="str">
        <f t="shared" si="7"/>
        <v>PAS</v>
      </c>
      <c r="Q87" s="262" t="str">
        <f>'📡 CANLI_VERİ'!B86</f>
        <v>BIOEN</v>
      </c>
      <c r="R87" s="262">
        <f>'📡 CANLI_VERİ'!I86</f>
        <v>-0.29759999999999998</v>
      </c>
    </row>
    <row r="88" spans="1:18" x14ac:dyDescent="0.3">
      <c r="A88" s="262">
        <v>84</v>
      </c>
      <c r="B88" s="263" t="str">
        <f>'🔢 İNDİKATÖRLER'!A86</f>
        <v>BKFIN</v>
      </c>
      <c r="C88" s="262" t="str">
        <f>'🔢 İNDİKATÖRLER'!U86</f>
        <v/>
      </c>
      <c r="D88" s="262">
        <f>IFERROR((IF(C88&gt;=11,3,IF(C88&gt;=10,2,IF(C88&gt;=9,1,0))))+(IF(E88&lt;=3,4,IF(E88&lt;=4,2,0)))+(IF(AND(F88&gt;40,F88&lt;50),4,IF(F88&lt;50,3,IF(F88&lt;60,2,0))))+(IF(G88&gt;0.1,3,IF(G88&gt;0,2,0)))+(IF(K88&gt;1.2,2,IF(K88&gt;1,1,0)))+(IF(H88&gt;-100,1,0))+(IF('🔢 İNDİKATÖRLER'!D86&gt;0,1,0))+(IF(R88&lt;=-2,2,0))-(IF(E88&gt;5,2,0)),"")</f>
        <v>8</v>
      </c>
      <c r="E88" s="262" t="str">
        <f>'🔢 İNDİKATÖRLER'!F86</f>
        <v>?</v>
      </c>
      <c r="F88" s="262" t="str">
        <f>'🔢 İNDİKATÖRLER'!G86</f>
        <v>?</v>
      </c>
      <c r="G88" s="262" t="str">
        <f>'🔢 İNDİKATÖRLER'!I86</f>
        <v>?</v>
      </c>
      <c r="H88" s="262" t="str">
        <f>'🔢 İNDİKATÖRLER'!E86</f>
        <v>?</v>
      </c>
      <c r="I88" s="262">
        <f>'🔢 İNDİKATÖRLER'!L86</f>
        <v>0</v>
      </c>
      <c r="J88" s="262" t="str">
        <f>'🔢 İNDİKATÖRLER'!M86</f>
        <v>?</v>
      </c>
      <c r="K88" s="262" t="str">
        <f t="shared" si="4"/>
        <v/>
      </c>
      <c r="L88" s="262" t="str">
        <f>'🔢 İNDİKATÖRLER'!P86</f>
        <v>?</v>
      </c>
      <c r="M88" s="262" t="str">
        <f>'🔢 İNDİKATÖRLER'!S86</f>
        <v>?</v>
      </c>
      <c r="N88" s="262" t="str">
        <f t="shared" si="5"/>
        <v>HAYIR</v>
      </c>
      <c r="O88" s="262" t="str">
        <f t="shared" si="6"/>
        <v>HAYIR</v>
      </c>
      <c r="P88" s="263" t="str">
        <f t="shared" si="7"/>
        <v>PAS</v>
      </c>
      <c r="Q88" s="262" t="str">
        <f>'📡 CANLI_VERİ'!B87</f>
        <v>BKFIN</v>
      </c>
      <c r="R88" s="262">
        <f>'📡 CANLI_VERİ'!I87</f>
        <v>0</v>
      </c>
    </row>
    <row r="89" spans="1:18" x14ac:dyDescent="0.3">
      <c r="A89" s="262">
        <v>85</v>
      </c>
      <c r="B89" s="263" t="str">
        <f>'🔢 İNDİKATÖRLER'!A87</f>
        <v>BLCYT</v>
      </c>
      <c r="C89" s="262">
        <f>'🔢 İNDİKATÖRLER'!U87</f>
        <v>1</v>
      </c>
      <c r="D89" s="262">
        <f>IFERROR((IF(C89&gt;=11,3,IF(C89&gt;=10,2,IF(C89&gt;=9,1,0))))+(IF(E89&lt;=3,4,IF(E89&lt;=4,2,0)))+(IF(AND(F89&gt;40,F89&lt;50),4,IF(F89&lt;50,3,IF(F89&lt;60,2,0))))+(IF(G89&gt;0.1,3,IF(G89&gt;0,2,0)))+(IF(K89&gt;1.2,2,IF(K89&gt;1,1,0)))+(IF(H89&gt;-100,1,0))+(IF('🔢 İNDİKATÖRLER'!D87&gt;0,1,0))+(IF(R89&lt;=-2,2,0))-(IF(E89&gt;5,2,0)),"")</f>
        <v>2</v>
      </c>
      <c r="E89" s="262">
        <f>'🔢 İNDİKATÖRLER'!F87</f>
        <v>9.2355260799426429</v>
      </c>
      <c r="F89" s="262">
        <f>'🔢 İNDİKATÖRLER'!G87</f>
        <v>4.1507024265644974</v>
      </c>
      <c r="G89" s="262">
        <f>'🔢 İNDİKATÖRLER'!I87</f>
        <v>-1.1491475221821479</v>
      </c>
      <c r="H89" s="262">
        <f>'🔢 İNDİKATÖRLER'!E87</f>
        <v>-56.832883410584309</v>
      </c>
      <c r="I89" s="262">
        <f>'🔢 İNDİKATÖRLER'!L87</f>
        <v>803775</v>
      </c>
      <c r="J89" s="262">
        <f>'🔢 İNDİKATÖRLER'!M87</f>
        <v>2438905</v>
      </c>
      <c r="K89" s="262">
        <f t="shared" si="4"/>
        <v>0.32956388215203136</v>
      </c>
      <c r="L89" s="262" t="str">
        <f>'🔢 İNDİKATÖRLER'!P87</f>
        <v>✗</v>
      </c>
      <c r="M89" s="262" t="str">
        <f>'🔢 İNDİKATÖRLER'!S87</f>
        <v>✗</v>
      </c>
      <c r="N89" s="262" t="str">
        <f t="shared" si="5"/>
        <v>HAYIR</v>
      </c>
      <c r="O89" s="262" t="str">
        <f t="shared" si="6"/>
        <v>HAYIR</v>
      </c>
      <c r="P89" s="263" t="str">
        <f t="shared" si="7"/>
        <v>PAS</v>
      </c>
      <c r="Q89" s="262" t="str">
        <f>'📡 CANLI_VERİ'!B88</f>
        <v>BLCYT</v>
      </c>
      <c r="R89" s="262">
        <f>'📡 CANLI_VERİ'!I88</f>
        <v>0.43180000000000002</v>
      </c>
    </row>
    <row r="90" spans="1:18" x14ac:dyDescent="0.3">
      <c r="A90" s="262">
        <v>86</v>
      </c>
      <c r="B90" s="263" t="str">
        <f>'🔢 İNDİKATÖRLER'!A88</f>
        <v>BMEKS</v>
      </c>
      <c r="C90" s="262" t="str">
        <f>'🔢 İNDİKATÖRLER'!U88</f>
        <v/>
      </c>
      <c r="D90" s="262">
        <f>IFERROR((IF(C90&gt;=11,3,IF(C90&gt;=10,2,IF(C90&gt;=9,1,0))))+(IF(E90&lt;=3,4,IF(E90&lt;=4,2,0)))+(IF(AND(F90&gt;40,F90&lt;50),4,IF(F90&lt;50,3,IF(F90&lt;60,2,0))))+(IF(G90&gt;0.1,3,IF(G90&gt;0,2,0)))+(IF(K90&gt;1.2,2,IF(K90&gt;1,1,0)))+(IF(H90&gt;-100,1,0))+(IF('🔢 İNDİKATÖRLER'!D88&gt;0,1,0))+(IF(R90&lt;=-2,2,0))-(IF(E90&gt;5,2,0)),"")</f>
        <v>8</v>
      </c>
      <c r="E90" s="262" t="str">
        <f>'🔢 İNDİKATÖRLER'!F88</f>
        <v>?</v>
      </c>
      <c r="F90" s="262" t="str">
        <f>'🔢 İNDİKATÖRLER'!G88</f>
        <v>?</v>
      </c>
      <c r="G90" s="262" t="str">
        <f>'🔢 İNDİKATÖRLER'!I88</f>
        <v>?</v>
      </c>
      <c r="H90" s="262" t="str">
        <f>'🔢 İNDİKATÖRLER'!E88</f>
        <v>?</v>
      </c>
      <c r="I90" s="262">
        <f>'🔢 İNDİKATÖRLER'!L88</f>
        <v>0</v>
      </c>
      <c r="J90" s="262" t="str">
        <f>'🔢 İNDİKATÖRLER'!M88</f>
        <v>?</v>
      </c>
      <c r="K90" s="262" t="str">
        <f t="shared" si="4"/>
        <v/>
      </c>
      <c r="L90" s="262" t="str">
        <f>'🔢 İNDİKATÖRLER'!P88</f>
        <v>?</v>
      </c>
      <c r="M90" s="262" t="str">
        <f>'🔢 İNDİKATÖRLER'!S88</f>
        <v>?</v>
      </c>
      <c r="N90" s="262" t="str">
        <f t="shared" si="5"/>
        <v>HAYIR</v>
      </c>
      <c r="O90" s="262" t="str">
        <f t="shared" si="6"/>
        <v>HAYIR</v>
      </c>
      <c r="P90" s="263" t="str">
        <f t="shared" si="7"/>
        <v>PAS</v>
      </c>
      <c r="Q90" s="262" t="str">
        <f>'📡 CANLI_VERİ'!B89</f>
        <v>BMEKS</v>
      </c>
      <c r="R90" s="262">
        <f>'📡 CANLI_VERİ'!I89</f>
        <v>0</v>
      </c>
    </row>
    <row r="91" spans="1:18" x14ac:dyDescent="0.3">
      <c r="A91" s="262">
        <v>87</v>
      </c>
      <c r="B91" s="263" t="str">
        <f>'🔢 İNDİKATÖRLER'!A89</f>
        <v>BMSCH</v>
      </c>
      <c r="C91" s="262">
        <f>'🔢 İNDİKATÖRLER'!U89</f>
        <v>11</v>
      </c>
      <c r="D91" s="262">
        <f>IFERROR((IF(C91&gt;=11,3,IF(C91&gt;=10,2,IF(C91&gt;=9,1,0))))+(IF(E91&lt;=3,4,IF(E91&lt;=4,2,0)))+(IF(AND(F91&gt;40,F91&lt;50),4,IF(F91&lt;50,3,IF(F91&lt;60,2,0))))+(IF(G91&gt;0.1,3,IF(G91&gt;0,2,0)))+(IF(K91&gt;1.2,2,IF(K91&gt;1,1,0)))+(IF(H91&gt;-100,1,0))+(IF('🔢 İNDİKATÖRLER'!D89&gt;0,1,0))+(IF(R91&lt;=-2,2,0))-(IF(E91&gt;5,2,0)),"")</f>
        <v>10</v>
      </c>
      <c r="E91" s="262">
        <f>'🔢 İNDİKATÖRLER'!F89</f>
        <v>4.5627225959635913</v>
      </c>
      <c r="F91" s="262">
        <f>'🔢 İNDİKATÖRLER'!G89</f>
        <v>57.441253263707601</v>
      </c>
      <c r="G91" s="262">
        <f>'🔢 İNDİKATÖRLER'!I89</f>
        <v>0.25411421736239398</v>
      </c>
      <c r="H91" s="262">
        <f>'🔢 İNDİKATÖRLER'!E89</f>
        <v>69.109362859362236</v>
      </c>
      <c r="I91" s="262">
        <f>'🔢 İNDİKATÖRLER'!L89</f>
        <v>1686631</v>
      </c>
      <c r="J91" s="262">
        <f>'🔢 İNDİKATÖRLER'!M89</f>
        <v>8525420.1999999993</v>
      </c>
      <c r="K91" s="262">
        <f t="shared" si="4"/>
        <v>0.19783552721542103</v>
      </c>
      <c r="L91" s="262" t="str">
        <f>'🔢 İNDİKATÖRLER'!P89</f>
        <v>✓</v>
      </c>
      <c r="M91" s="262" t="str">
        <f>'🔢 İNDİKATÖRLER'!S89</f>
        <v>✗</v>
      </c>
      <c r="N91" s="262" t="str">
        <f t="shared" si="5"/>
        <v>HAYIR</v>
      </c>
      <c r="O91" s="262" t="str">
        <f t="shared" si="6"/>
        <v>HAYIR</v>
      </c>
      <c r="P91" s="263" t="str">
        <f t="shared" si="7"/>
        <v>PAS</v>
      </c>
      <c r="Q91" s="262" t="str">
        <f>'📡 CANLI_VERİ'!B90</f>
        <v>BMSCH</v>
      </c>
      <c r="R91" s="262">
        <f>'📡 CANLI_VERİ'!I90</f>
        <v>-0.11020000000000001</v>
      </c>
    </row>
    <row r="92" spans="1:18" x14ac:dyDescent="0.3">
      <c r="A92" s="262">
        <v>88</v>
      </c>
      <c r="B92" s="263" t="str">
        <f>'🔢 İNDİKATÖRLER'!A90</f>
        <v>BNTAS</v>
      </c>
      <c r="C92" s="262">
        <f>'🔢 İNDİKATÖRLER'!U90</f>
        <v>8</v>
      </c>
      <c r="D92" s="262">
        <f>IFERROR((IF(C92&gt;=11,3,IF(C92&gt;=10,2,IF(C92&gt;=9,1,0))))+(IF(E92&lt;=3,4,IF(E92&lt;=4,2,0)))+(IF(AND(F92&gt;40,F92&lt;50),4,IF(F92&lt;50,3,IF(F92&lt;60,2,0))))+(IF(G92&gt;0.1,3,IF(G92&gt;0,2,0)))+(IF(K92&gt;1.2,2,IF(K92&gt;1,1,0)))+(IF(H92&gt;-100,1,0))+(IF('🔢 İNDİKATÖRLER'!D90&gt;0,1,0))+(IF(R92&lt;=-2,2,0))-(IF(E92&gt;5,2,0)),"")</f>
        <v>9</v>
      </c>
      <c r="E92" s="262">
        <f>'🔢 İNDİKATÖRLER'!F90</f>
        <v>2.8209495422610202</v>
      </c>
      <c r="F92" s="262">
        <f>'🔢 İNDİKATÖRLER'!G90</f>
        <v>50</v>
      </c>
      <c r="G92" s="262">
        <f>'🔢 İNDİKATÖRLER'!I90</f>
        <v>2.6060741514379343E-2</v>
      </c>
      <c r="H92" s="262">
        <f>'🔢 İNDİKATÖRLER'!E90</f>
        <v>38.200589970501412</v>
      </c>
      <c r="I92" s="262">
        <f>'🔢 İNDİKATÖRLER'!L90</f>
        <v>4156954</v>
      </c>
      <c r="J92" s="262">
        <f>'🔢 İNDİKATÖRLER'!M90</f>
        <v>4580121.2</v>
      </c>
      <c r="K92" s="262">
        <f t="shared" si="4"/>
        <v>0.907607859809474</v>
      </c>
      <c r="L92" s="262" t="str">
        <f>'🔢 İNDİKATÖRLER'!P90</f>
        <v>✓</v>
      </c>
      <c r="M92" s="262" t="str">
        <f>'🔢 İNDİKATÖRLER'!S90</f>
        <v>✗</v>
      </c>
      <c r="N92" s="262" t="str">
        <f t="shared" si="5"/>
        <v>HAYIR</v>
      </c>
      <c r="O92" s="262" t="str">
        <f t="shared" si="6"/>
        <v>HAYIR</v>
      </c>
      <c r="P92" s="263" t="str">
        <f t="shared" si="7"/>
        <v>İZLE</v>
      </c>
      <c r="Q92" s="262" t="str">
        <f>'📡 CANLI_VERİ'!B91</f>
        <v>BNTAS</v>
      </c>
      <c r="R92" s="262">
        <f>'📡 CANLI_VERİ'!I91</f>
        <v>-0.29630000000000001</v>
      </c>
    </row>
    <row r="93" spans="1:18" x14ac:dyDescent="0.3">
      <c r="A93" s="262">
        <v>89</v>
      </c>
      <c r="B93" s="263" t="str">
        <f>'🔢 İNDİKATÖRLER'!A91</f>
        <v>BORLS</v>
      </c>
      <c r="C93" s="262" t="str">
        <f>'🔢 İNDİKATÖRLER'!U91</f>
        <v/>
      </c>
      <c r="D93" s="262">
        <f>IFERROR((IF(C93&gt;=11,3,IF(C93&gt;=10,2,IF(C93&gt;=9,1,0))))+(IF(E93&lt;=3,4,IF(E93&lt;=4,2,0)))+(IF(AND(F93&gt;40,F93&lt;50),4,IF(F93&lt;50,3,IF(F93&lt;60,2,0))))+(IF(G93&gt;0.1,3,IF(G93&gt;0,2,0)))+(IF(K93&gt;1.2,2,IF(K93&gt;1,1,0)))+(IF(H93&gt;-100,1,0))+(IF('🔢 İNDİKATÖRLER'!D91&gt;0,1,0))+(IF(R93&lt;=-2,2,0))-(IF(E93&gt;5,2,0)),"")</f>
        <v>8</v>
      </c>
      <c r="E93" s="262" t="str">
        <f>'🔢 İNDİKATÖRLER'!F91</f>
        <v>?</v>
      </c>
      <c r="F93" s="262" t="str">
        <f>'🔢 İNDİKATÖRLER'!G91</f>
        <v>?</v>
      </c>
      <c r="G93" s="262" t="str">
        <f>'🔢 İNDİKATÖRLER'!I91</f>
        <v>?</v>
      </c>
      <c r="H93" s="262" t="str">
        <f>'🔢 İNDİKATÖRLER'!E91</f>
        <v>?</v>
      </c>
      <c r="I93" s="262">
        <f>'🔢 İNDİKATÖRLER'!L91</f>
        <v>14134</v>
      </c>
      <c r="J93" s="262" t="str">
        <f>'🔢 İNDİKATÖRLER'!M91</f>
        <v>?</v>
      </c>
      <c r="K93" s="262" t="str">
        <f t="shared" si="4"/>
        <v/>
      </c>
      <c r="L93" s="262" t="str">
        <f>'🔢 İNDİKATÖRLER'!P91</f>
        <v>?</v>
      </c>
      <c r="M93" s="262" t="str">
        <f>'🔢 İNDİKATÖRLER'!S91</f>
        <v>?</v>
      </c>
      <c r="N93" s="262" t="str">
        <f t="shared" si="5"/>
        <v>HAYIR</v>
      </c>
      <c r="O93" s="262" t="str">
        <f t="shared" si="6"/>
        <v>HAYIR</v>
      </c>
      <c r="P93" s="263" t="str">
        <f t="shared" si="7"/>
        <v>PAS</v>
      </c>
      <c r="Q93" s="262" t="str">
        <f>'📡 CANLI_VERİ'!B92</f>
        <v>BORLS</v>
      </c>
      <c r="R93" s="262">
        <f>'📡 CANLI_VERİ'!I92</f>
        <v>0</v>
      </c>
    </row>
    <row r="94" spans="1:18" x14ac:dyDescent="0.3">
      <c r="A94" s="262">
        <v>90</v>
      </c>
      <c r="B94" s="263" t="str">
        <f>'🔢 İNDİKATÖRLER'!A92</f>
        <v>BORSK</v>
      </c>
      <c r="C94" s="262">
        <f>'🔢 İNDİKATÖRLER'!U92</f>
        <v>5</v>
      </c>
      <c r="D94" s="262">
        <f>IFERROR((IF(C94&gt;=11,3,IF(C94&gt;=10,2,IF(C94&gt;=9,1,0))))+(IF(E94&lt;=3,4,IF(E94&lt;=4,2,0)))+(IF(AND(F94&gt;40,F94&lt;50),4,IF(F94&lt;50,3,IF(F94&lt;60,2,0))))+(IF(G94&gt;0.1,3,IF(G94&gt;0,2,0)))+(IF(K94&gt;1.2,2,IF(K94&gt;1,1,0)))+(IF(H94&gt;-100,1,0))+(IF('🔢 İNDİKATÖRLER'!D92&gt;0,1,0))+(IF(R94&lt;=-2,2,0))-(IF(E94&gt;5,2,0)),"")</f>
        <v>4</v>
      </c>
      <c r="E94" s="262">
        <f>'🔢 İNDİKATÖRLER'!F92</f>
        <v>4.6613468275593624</v>
      </c>
      <c r="F94" s="262">
        <f>'🔢 İNDİKATÖRLER'!G92</f>
        <v>52.702702702702645</v>
      </c>
      <c r="G94" s="262">
        <f>'🔢 İNDİKATÖRLER'!I92</f>
        <v>-1.4909878238309748E-2</v>
      </c>
      <c r="H94" s="262">
        <f>'🔢 İNDİKATÖRLER'!E92</f>
        <v>8.0549368968095649</v>
      </c>
      <c r="I94" s="262">
        <f>'🔢 İNDİKATÖRLER'!L92</f>
        <v>11390120</v>
      </c>
      <c r="J94" s="262">
        <f>'🔢 İNDİKATÖRLER'!M92</f>
        <v>11002623.199999999</v>
      </c>
      <c r="K94" s="262">
        <f t="shared" si="4"/>
        <v>1.0352185831466083</v>
      </c>
      <c r="L94" s="262" t="str">
        <f>'🔢 İNDİKATÖRLER'!P92</f>
        <v>✗</v>
      </c>
      <c r="M94" s="262" t="str">
        <f>'🔢 İNDİKATÖRLER'!S92</f>
        <v>✓</v>
      </c>
      <c r="N94" s="262" t="str">
        <f t="shared" si="5"/>
        <v>HAYIR</v>
      </c>
      <c r="O94" s="262" t="str">
        <f t="shared" si="6"/>
        <v>HAYIR</v>
      </c>
      <c r="P94" s="263" t="str">
        <f t="shared" si="7"/>
        <v>PAS</v>
      </c>
      <c r="Q94" s="262" t="str">
        <f>'📡 CANLI_VERİ'!B93</f>
        <v>BORSK</v>
      </c>
      <c r="R94" s="262">
        <f>'📡 CANLI_VERİ'!I93</f>
        <v>-0.41720000000000002</v>
      </c>
    </row>
    <row r="95" spans="1:18" x14ac:dyDescent="0.3">
      <c r="A95" s="262">
        <v>91</v>
      </c>
      <c r="B95" s="263" t="str">
        <f>'🔢 İNDİKATÖRLER'!A93</f>
        <v>BOSSA</v>
      </c>
      <c r="C95" s="262">
        <f>'🔢 İNDİKATÖRLER'!U93</f>
        <v>6</v>
      </c>
      <c r="D95" s="262">
        <f>IFERROR((IF(C95&gt;=11,3,IF(C95&gt;=10,2,IF(C95&gt;=9,1,0))))+(IF(E95&lt;=3,4,IF(E95&lt;=4,2,0)))+(IF(AND(F95&gt;40,F95&lt;50),4,IF(F95&lt;50,3,IF(F95&lt;60,2,0))))+(IF(G95&gt;0.1,3,IF(G95&gt;0,2,0)))+(IF(K95&gt;1.2,2,IF(K95&gt;1,1,0)))+(IF(H95&gt;-100,1,0))+(IF('🔢 İNDİKATÖRLER'!D93&gt;0,1,0))+(IF(R95&lt;=-2,2,0))-(IF(E95&gt;5,2,0)),"")</f>
        <v>9</v>
      </c>
      <c r="E95" s="262">
        <f>'🔢 İNDİKATÖRLER'!F93</f>
        <v>2.5222874537943039</v>
      </c>
      <c r="F95" s="262">
        <f>'🔢 İNDİKATÖRLER'!G93</f>
        <v>52.000000000000135</v>
      </c>
      <c r="G95" s="262">
        <f>'🔢 İNDİKATÖRLER'!I93</f>
        <v>2.0470986529460514E-2</v>
      </c>
      <c r="H95" s="262">
        <f>'🔢 İNDİKATÖRLER'!E93</f>
        <v>24.873096446701272</v>
      </c>
      <c r="I95" s="262">
        <f>'🔢 İNDİKATÖRLER'!L93</f>
        <v>1163283</v>
      </c>
      <c r="J95" s="262">
        <f>'🔢 İNDİKATÖRLER'!M93</f>
        <v>3216188</v>
      </c>
      <c r="K95" s="262">
        <f t="shared" si="4"/>
        <v>0.36169620681378079</v>
      </c>
      <c r="L95" s="262" t="str">
        <f>'🔢 İNDİKATÖRLER'!P93</f>
        <v>✓</v>
      </c>
      <c r="M95" s="262" t="str">
        <f>'🔢 İNDİKATÖRLER'!S93</f>
        <v>✗</v>
      </c>
      <c r="N95" s="262" t="str">
        <f t="shared" si="5"/>
        <v>HAYIR</v>
      </c>
      <c r="O95" s="262" t="str">
        <f t="shared" si="6"/>
        <v>HAYIR</v>
      </c>
      <c r="P95" s="263" t="str">
        <f t="shared" si="7"/>
        <v>İZLE</v>
      </c>
      <c r="Q95" s="262" t="str">
        <f>'📡 CANLI_VERİ'!B94</f>
        <v>BOSSA</v>
      </c>
      <c r="R95" s="262">
        <f>'📡 CANLI_VERİ'!I94</f>
        <v>0</v>
      </c>
    </row>
    <row r="96" spans="1:18" x14ac:dyDescent="0.3">
      <c r="A96" s="262">
        <v>92</v>
      </c>
      <c r="B96" s="263" t="str">
        <f>'🔢 İNDİKATÖRLER'!A94</f>
        <v>BRISA</v>
      </c>
      <c r="C96" s="262">
        <f>'🔢 İNDİKATÖRLER'!U94</f>
        <v>6</v>
      </c>
      <c r="D96" s="262">
        <f>IFERROR((IF(C96&gt;=11,3,IF(C96&gt;=10,2,IF(C96&gt;=9,1,0))))+(IF(E96&lt;=3,4,IF(E96&lt;=4,2,0)))+(IF(AND(F96&gt;40,F96&lt;50),4,IF(F96&lt;50,3,IF(F96&lt;60,2,0))))+(IF(G96&gt;0.1,3,IF(G96&gt;0,2,0)))+(IF(K96&gt;1.2,2,IF(K96&gt;1,1,0)))+(IF(H96&gt;-100,1,0))+(IF('🔢 İNDİKATÖRLER'!D94&gt;0,1,0))+(IF(R96&lt;=-2,2,0))-(IF(E96&gt;5,2,0)),"")</f>
        <v>9</v>
      </c>
      <c r="E96" s="262">
        <f>'🔢 İNDİKATÖRLER'!F94</f>
        <v>3.0245276764998352</v>
      </c>
      <c r="F96" s="262">
        <f>'🔢 İNDİKATÖRLER'!G94</f>
        <v>40.000000000000036</v>
      </c>
      <c r="G96" s="262">
        <f>'🔢 İNDİKATÖRLER'!I94</f>
        <v>0.31466631349260227</v>
      </c>
      <c r="H96" s="262">
        <f>'🔢 İNDİKATÖRLER'!E94</f>
        <v>7.6107133386348176</v>
      </c>
      <c r="I96" s="262">
        <f>'🔢 İNDİKATÖRLER'!L94</f>
        <v>146450</v>
      </c>
      <c r="J96" s="262">
        <f>'🔢 İNDİKATÖRLER'!M94</f>
        <v>222124.4</v>
      </c>
      <c r="K96" s="262">
        <f t="shared" si="4"/>
        <v>0.65931523056449448</v>
      </c>
      <c r="L96" s="262" t="str">
        <f>'🔢 İNDİKATÖRLER'!P94</f>
        <v>✓</v>
      </c>
      <c r="M96" s="262" t="str">
        <f>'🔢 İNDİKATÖRLER'!S94</f>
        <v>✗</v>
      </c>
      <c r="N96" s="262" t="str">
        <f t="shared" si="5"/>
        <v>HAYIR</v>
      </c>
      <c r="O96" s="262" t="str">
        <f t="shared" si="6"/>
        <v>HAYIR</v>
      </c>
      <c r="P96" s="263" t="str">
        <f t="shared" si="7"/>
        <v>İZLE</v>
      </c>
      <c r="Q96" s="262" t="str">
        <f>'📡 CANLI_VERİ'!B95</f>
        <v>BRISA</v>
      </c>
      <c r="R96" s="262">
        <f>'📡 CANLI_VERİ'!I95</f>
        <v>-0.1772</v>
      </c>
    </row>
    <row r="97" spans="1:18" x14ac:dyDescent="0.3">
      <c r="A97" s="262">
        <v>93</v>
      </c>
      <c r="B97" s="263" t="str">
        <f>'🔢 İNDİKATÖRLER'!A95</f>
        <v>BRKSN</v>
      </c>
      <c r="C97" s="262">
        <f>'🔢 İNDİKATÖRLER'!U95</f>
        <v>9</v>
      </c>
      <c r="D97" s="262">
        <f>IFERROR((IF(C97&gt;=11,3,IF(C97&gt;=10,2,IF(C97&gt;=9,1,0))))+(IF(E97&lt;=3,4,IF(E97&lt;=4,2,0)))+(IF(AND(F97&gt;40,F97&lt;50),4,IF(F97&lt;50,3,IF(F97&lt;60,2,0))))+(IF(G97&gt;0.1,3,IF(G97&gt;0,2,0)))+(IF(K97&gt;1.2,2,IF(K97&gt;1,1,0)))+(IF(H97&gt;-100,1,0))+(IF('🔢 İNDİKATÖRLER'!D95&gt;0,1,0))+(IF(R97&lt;=-2,2,0))-(IF(E97&gt;5,2,0)),"")</f>
        <v>9</v>
      </c>
      <c r="E97" s="262">
        <f>'🔢 İNDİKATÖRLER'!F95</f>
        <v>2.6886035313001577</v>
      </c>
      <c r="F97" s="262">
        <f>'🔢 İNDİKATÖRLER'!G95</f>
        <v>65.116279069767543</v>
      </c>
      <c r="G97" s="262">
        <f>'🔢 İNDİKATÖRLER'!I95</f>
        <v>2.217356261286936E-2</v>
      </c>
      <c r="H97" s="262">
        <f>'🔢 İNDİKATÖRLER'!E95</f>
        <v>69.546147978642608</v>
      </c>
      <c r="I97" s="262">
        <f>'🔢 İNDİKATÖRLER'!L95</f>
        <v>257571</v>
      </c>
      <c r="J97" s="262">
        <f>'🔢 İNDİKATÖRLER'!M95</f>
        <v>717973.2</v>
      </c>
      <c r="K97" s="262">
        <f t="shared" si="4"/>
        <v>0.35874737385740862</v>
      </c>
      <c r="L97" s="262" t="str">
        <f>'🔢 İNDİKATÖRLER'!P95</f>
        <v>✓</v>
      </c>
      <c r="M97" s="262" t="str">
        <f>'🔢 İNDİKATÖRLER'!S95</f>
        <v>✗</v>
      </c>
      <c r="N97" s="262" t="str">
        <f t="shared" si="5"/>
        <v>HAYIR</v>
      </c>
      <c r="O97" s="262" t="str">
        <f t="shared" si="6"/>
        <v>HAYIR</v>
      </c>
      <c r="P97" s="263" t="str">
        <f t="shared" si="7"/>
        <v>PAS</v>
      </c>
      <c r="Q97" s="262" t="str">
        <f>'📡 CANLI_VERİ'!B96</f>
        <v>BRKSN</v>
      </c>
      <c r="R97" s="262">
        <f>'📡 CANLI_VERİ'!I96</f>
        <v>-0.224</v>
      </c>
    </row>
    <row r="98" spans="1:18" x14ac:dyDescent="0.3">
      <c r="A98" s="262">
        <v>94</v>
      </c>
      <c r="B98" s="263" t="str">
        <f>'🔢 İNDİKATÖRLER'!A96</f>
        <v>BRKVY</v>
      </c>
      <c r="C98" s="262" t="str">
        <f>'🔢 İNDİKATÖRLER'!U96</f>
        <v/>
      </c>
      <c r="D98" s="262">
        <f>IFERROR((IF(C98&gt;=11,3,IF(C98&gt;=10,2,IF(C98&gt;=9,1,0))))+(IF(E98&lt;=3,4,IF(E98&lt;=4,2,0)))+(IF(AND(F98&gt;40,F98&lt;50),4,IF(F98&lt;50,3,IF(F98&lt;60,2,0))))+(IF(G98&gt;0.1,3,IF(G98&gt;0,2,0)))+(IF(K98&gt;1.2,2,IF(K98&gt;1,1,0)))+(IF(H98&gt;-100,1,0))+(IF('🔢 İNDİKATÖRLER'!D96&gt;0,1,0))+(IF(R98&lt;=-2,2,0))-(IF(E98&gt;5,2,0)),"")</f>
        <v>8</v>
      </c>
      <c r="E98" s="262" t="str">
        <f>'🔢 İNDİKATÖRLER'!F96</f>
        <v>?</v>
      </c>
      <c r="F98" s="262" t="str">
        <f>'🔢 İNDİKATÖRLER'!G96</f>
        <v>?</v>
      </c>
      <c r="G98" s="262" t="str">
        <f>'🔢 İNDİKATÖRLER'!I96</f>
        <v>?</v>
      </c>
      <c r="H98" s="262" t="str">
        <f>'🔢 İNDİKATÖRLER'!E96</f>
        <v>?</v>
      </c>
      <c r="I98" s="262">
        <f>'🔢 İNDİKATÖRLER'!L96</f>
        <v>9076</v>
      </c>
      <c r="J98" s="262" t="str">
        <f>'🔢 İNDİKATÖRLER'!M96</f>
        <v>?</v>
      </c>
      <c r="K98" s="262" t="str">
        <f t="shared" si="4"/>
        <v/>
      </c>
      <c r="L98" s="262" t="str">
        <f>'🔢 İNDİKATÖRLER'!P96</f>
        <v>?</v>
      </c>
      <c r="M98" s="262" t="str">
        <f>'🔢 İNDİKATÖRLER'!S96</f>
        <v>?</v>
      </c>
      <c r="N98" s="262" t="str">
        <f t="shared" si="5"/>
        <v>HAYIR</v>
      </c>
      <c r="O98" s="262" t="str">
        <f t="shared" si="6"/>
        <v>HAYIR</v>
      </c>
      <c r="P98" s="263" t="str">
        <f t="shared" si="7"/>
        <v>PAS</v>
      </c>
      <c r="Q98" s="262" t="str">
        <f>'📡 CANLI_VERİ'!B97</f>
        <v>BRKVY</v>
      </c>
      <c r="R98" s="262">
        <f>'📡 CANLI_VERİ'!I97</f>
        <v>-0.36159999999999998</v>
      </c>
    </row>
    <row r="99" spans="1:18" x14ac:dyDescent="0.3">
      <c r="A99" s="262">
        <v>95</v>
      </c>
      <c r="B99" s="263" t="str">
        <f>'🔢 İNDİKATÖRLER'!A97</f>
        <v>BRSAN</v>
      </c>
      <c r="C99" s="262">
        <f>'🔢 İNDİKATÖRLER'!U97</f>
        <v>11</v>
      </c>
      <c r="D99" s="262">
        <f>IFERROR((IF(C99&gt;=11,3,IF(C99&gt;=10,2,IF(C99&gt;=9,1,0))))+(IF(E99&lt;=3,4,IF(E99&lt;=4,2,0)))+(IF(AND(F99&gt;40,F99&lt;50),4,IF(F99&lt;50,3,IF(F99&lt;60,2,0))))+(IF(G99&gt;0.1,3,IF(G99&gt;0,2,0)))+(IF(K99&gt;1.2,2,IF(K99&gt;1,1,0)))+(IF(H99&gt;-100,1,0))+(IF('🔢 İNDİKATÖRLER'!D97&gt;0,1,0))+(IF(R99&lt;=-2,2,0))-(IF(E99&gt;5,2,0)),"")</f>
        <v>9</v>
      </c>
      <c r="E99" s="262">
        <f>'🔢 İNDİKATÖRLER'!F97</f>
        <v>5.0613306901251391</v>
      </c>
      <c r="F99" s="262">
        <f>'🔢 İNDİKATÖRLER'!G97</f>
        <v>58.737864077669897</v>
      </c>
      <c r="G99" s="262">
        <f>'🔢 İNDİKATÖRLER'!I97</f>
        <v>6.7064017360005916</v>
      </c>
      <c r="H99" s="262">
        <f>'🔢 İNDİKATÖRLER'!E97</f>
        <v>151.0798855061152</v>
      </c>
      <c r="I99" s="262">
        <f>'🔢 İNDİKATÖRLER'!L97</f>
        <v>2075349</v>
      </c>
      <c r="J99" s="262">
        <f>'🔢 İNDİKATÖRLER'!M97</f>
        <v>2043946.2</v>
      </c>
      <c r="K99" s="262">
        <f t="shared" si="4"/>
        <v>1.0153638094779598</v>
      </c>
      <c r="L99" s="262" t="str">
        <f>'🔢 İNDİKATÖRLER'!P97</f>
        <v>✓</v>
      </c>
      <c r="M99" s="262" t="str">
        <f>'🔢 İNDİKATÖRLER'!S97</f>
        <v>✓</v>
      </c>
      <c r="N99" s="262" t="str">
        <f t="shared" si="5"/>
        <v>HAYIR</v>
      </c>
      <c r="O99" s="262" t="str">
        <f t="shared" si="6"/>
        <v>HAYIR</v>
      </c>
      <c r="P99" s="263" t="str">
        <f t="shared" si="7"/>
        <v>PAS</v>
      </c>
      <c r="Q99" s="262" t="str">
        <f>'📡 CANLI_VERİ'!B98</f>
        <v>BRSAN</v>
      </c>
      <c r="R99" s="262">
        <f>'📡 CANLI_VERİ'!I98</f>
        <v>-0.1825</v>
      </c>
    </row>
    <row r="100" spans="1:18" x14ac:dyDescent="0.3">
      <c r="A100" s="262">
        <v>96</v>
      </c>
      <c r="B100" s="263" t="str">
        <f>'🔢 İNDİKATÖRLER'!A98</f>
        <v>BRYAT</v>
      </c>
      <c r="C100" s="262">
        <f>'🔢 İNDİKATÖRLER'!U98</f>
        <v>6</v>
      </c>
      <c r="D100" s="262">
        <f>IFERROR((IF(C100&gt;=11,3,IF(C100&gt;=10,2,IF(C100&gt;=9,1,0))))+(IF(E100&lt;=3,4,IF(E100&lt;=4,2,0)))+(IF(AND(F100&gt;40,F100&lt;50),4,IF(F100&lt;50,3,IF(F100&lt;60,2,0))))+(IF(G100&gt;0.1,3,IF(G100&gt;0,2,0)))+(IF(K100&gt;1.2,2,IF(K100&gt;1,1,0)))+(IF(H100&gt;-100,1,0))+(IF('🔢 İNDİKATÖRLER'!D98&gt;0,1,0))+(IF(R100&lt;=-2,2,0))-(IF(E100&gt;5,2,0)),"")</f>
        <v>7</v>
      </c>
      <c r="E100" s="262">
        <f>'🔢 İNDİKATÖRLER'!F98</f>
        <v>4.0764272437599569</v>
      </c>
      <c r="F100" s="262">
        <f>'🔢 İNDİKATÖRLER'!G98</f>
        <v>35.233160621761655</v>
      </c>
      <c r="G100" s="262">
        <f>'🔢 İNDİKATÖRLER'!I98</f>
        <v>6.1627116229717487</v>
      </c>
      <c r="H100" s="262">
        <f>'🔢 İNDİKATÖRLER'!E98</f>
        <v>57.513096222774749</v>
      </c>
      <c r="I100" s="262">
        <f>'🔢 İNDİKATÖRLER'!L98</f>
        <v>75808</v>
      </c>
      <c r="J100" s="262">
        <f>'🔢 İNDİKATÖRLER'!M98</f>
        <v>97315</v>
      </c>
      <c r="K100" s="262">
        <f t="shared" si="4"/>
        <v>0.77899604377536869</v>
      </c>
      <c r="L100" s="262" t="str">
        <f>'🔢 İNDİKATÖRLER'!P98</f>
        <v>✓</v>
      </c>
      <c r="M100" s="262" t="str">
        <f>'🔢 İNDİKATÖRLER'!S98</f>
        <v>✗</v>
      </c>
      <c r="N100" s="262" t="str">
        <f t="shared" si="5"/>
        <v>HAYIR</v>
      </c>
      <c r="O100" s="262" t="str">
        <f t="shared" si="6"/>
        <v>HAYIR</v>
      </c>
      <c r="P100" s="263" t="str">
        <f t="shared" si="7"/>
        <v>PAS</v>
      </c>
      <c r="Q100" s="262" t="str">
        <f>'📡 CANLI_VERİ'!B99</f>
        <v>BRYAT</v>
      </c>
      <c r="R100" s="262">
        <f>'📡 CANLI_VERİ'!I99</f>
        <v>4.7600000000000003E-2</v>
      </c>
    </row>
    <row r="101" spans="1:18" x14ac:dyDescent="0.3">
      <c r="A101" s="262">
        <v>97</v>
      </c>
      <c r="B101" s="263" t="str">
        <f>'🔢 İNDİKATÖRLER'!A99</f>
        <v>BSOKE</v>
      </c>
      <c r="C101" s="262">
        <f>'🔢 İNDİKATÖRLER'!U99</f>
        <v>11</v>
      </c>
      <c r="D101" s="262">
        <f>IFERROR((IF(C101&gt;=11,3,IF(C101&gt;=10,2,IF(C101&gt;=9,1,0))))+(IF(E101&lt;=3,4,IF(E101&lt;=4,2,0)))+(IF(AND(F101&gt;40,F101&lt;50),4,IF(F101&lt;50,3,IF(F101&lt;60,2,0))))+(IF(G101&gt;0.1,3,IF(G101&gt;0,2,0)))+(IF(K101&gt;1.2,2,IF(K101&gt;1,1,0)))+(IF(H101&gt;-100,1,0))+(IF('🔢 İNDİKATÖRLER'!D99&gt;0,1,0))+(IF(R101&lt;=-2,2,0))-(IF(E101&gt;5,2,0)),"")</f>
        <v>11</v>
      </c>
      <c r="E101" s="262">
        <f>'🔢 İNDİKATÖRLER'!F99</f>
        <v>2.9729729729729768</v>
      </c>
      <c r="F101" s="262">
        <f>'🔢 İNDİKATÖRLER'!G99</f>
        <v>88.435374149659765</v>
      </c>
      <c r="G101" s="262">
        <f>'🔢 İNDİKATÖRLER'!I99</f>
        <v>5.9150890778188026E-2</v>
      </c>
      <c r="H101" s="262">
        <f>'🔢 İNDİKATÖRLER'!E99</f>
        <v>188.45616137407646</v>
      </c>
      <c r="I101" s="262">
        <f>'🔢 İNDİKATÖRLER'!L99</f>
        <v>2864899</v>
      </c>
      <c r="J101" s="262">
        <f>'🔢 İNDİKATÖRLER'!M99</f>
        <v>3856876.2</v>
      </c>
      <c r="K101" s="262">
        <f t="shared" si="4"/>
        <v>0.74280294503619271</v>
      </c>
      <c r="L101" s="262" t="str">
        <f>'🔢 İNDİKATÖRLER'!P99</f>
        <v>✓</v>
      </c>
      <c r="M101" s="262" t="str">
        <f>'🔢 İNDİKATÖRLER'!S99</f>
        <v>✗</v>
      </c>
      <c r="N101" s="262" t="str">
        <f t="shared" si="5"/>
        <v>HAYIR</v>
      </c>
      <c r="O101" s="262" t="str">
        <f t="shared" si="6"/>
        <v>HAYIR</v>
      </c>
      <c r="P101" s="263" t="str">
        <f t="shared" si="7"/>
        <v>PAS</v>
      </c>
      <c r="Q101" s="262" t="str">
        <f>'📡 CANLI_VERİ'!B100</f>
        <v>BSOKE</v>
      </c>
      <c r="R101" s="262">
        <f>'📡 CANLI_VERİ'!I100</f>
        <v>0.94789999999999996</v>
      </c>
    </row>
    <row r="102" spans="1:18" x14ac:dyDescent="0.3">
      <c r="A102" s="262">
        <v>98</v>
      </c>
      <c r="B102" s="263" t="str">
        <f>'🔢 İNDİKATÖRLER'!A100</f>
        <v>BSTON</v>
      </c>
      <c r="C102" s="262" t="str">
        <f>'🔢 İNDİKATÖRLER'!U100</f>
        <v/>
      </c>
      <c r="D102" s="262">
        <f>IFERROR((IF(C102&gt;=11,3,IF(C102&gt;=10,2,IF(C102&gt;=9,1,0))))+(IF(E102&lt;=3,4,IF(E102&lt;=4,2,0)))+(IF(AND(F102&gt;40,F102&lt;50),4,IF(F102&lt;50,3,IF(F102&lt;60,2,0))))+(IF(G102&gt;0.1,3,IF(G102&gt;0,2,0)))+(IF(K102&gt;1.2,2,IF(K102&gt;1,1,0)))+(IF(H102&gt;-100,1,0))+(IF('🔢 İNDİKATÖRLER'!D100&gt;0,1,0))+(IF(R102&lt;=-2,2,0))-(IF(E102&gt;5,2,0)),"")</f>
        <v>8</v>
      </c>
      <c r="E102" s="262" t="str">
        <f>'🔢 İNDİKATÖRLER'!F100</f>
        <v>?</v>
      </c>
      <c r="F102" s="262" t="str">
        <f>'🔢 İNDİKATÖRLER'!G100</f>
        <v>?</v>
      </c>
      <c r="G102" s="262" t="str">
        <f>'🔢 İNDİKATÖRLER'!I100</f>
        <v>?</v>
      </c>
      <c r="H102" s="262" t="str">
        <f>'🔢 İNDİKATÖRLER'!E100</f>
        <v>?</v>
      </c>
      <c r="I102" s="262">
        <f>'🔢 İNDİKATÖRLER'!L100</f>
        <v>0</v>
      </c>
      <c r="J102" s="262" t="str">
        <f>'🔢 İNDİKATÖRLER'!M100</f>
        <v>?</v>
      </c>
      <c r="K102" s="262" t="str">
        <f t="shared" si="4"/>
        <v/>
      </c>
      <c r="L102" s="262" t="str">
        <f>'🔢 İNDİKATÖRLER'!P100</f>
        <v>?</v>
      </c>
      <c r="M102" s="262" t="str">
        <f>'🔢 İNDİKATÖRLER'!S100</f>
        <v>?</v>
      </c>
      <c r="N102" s="262" t="str">
        <f t="shared" si="5"/>
        <v>HAYIR</v>
      </c>
      <c r="O102" s="262" t="str">
        <f t="shared" si="6"/>
        <v>HAYIR</v>
      </c>
      <c r="P102" s="263" t="str">
        <f t="shared" si="7"/>
        <v>PAS</v>
      </c>
      <c r="Q102" s="262" t="str">
        <f>'📡 CANLI_VERİ'!B101</f>
        <v>BSTON</v>
      </c>
      <c r="R102" s="262">
        <f>'📡 CANLI_VERİ'!I101</f>
        <v>0</v>
      </c>
    </row>
    <row r="103" spans="1:18" x14ac:dyDescent="0.3">
      <c r="A103" s="262">
        <v>99</v>
      </c>
      <c r="B103" s="263" t="str">
        <f>'🔢 İNDİKATÖRLER'!A101</f>
        <v>BTCIM</v>
      </c>
      <c r="C103" s="262">
        <f>'🔢 İNDİKATÖRLER'!U101</f>
        <v>0</v>
      </c>
      <c r="D103" s="262">
        <f>IFERROR((IF(C103&gt;=11,3,IF(C103&gt;=10,2,IF(C103&gt;=9,1,0))))+(IF(E103&lt;=3,4,IF(E103&lt;=4,2,0)))+(IF(AND(F103&gt;40,F103&lt;50),4,IF(F103&lt;50,3,IF(F103&lt;60,2,0))))+(IF(G103&gt;0.1,3,IF(G103&gt;0,2,0)))+(IF(K103&gt;1.2,2,IF(K103&gt;1,1,0)))+(IF(H103&gt;-100,1,0))+(IF('🔢 İNDİKATÖRLER'!D101&gt;0,1,0))+(IF(R103&lt;=-2,2,0))-(IF(E103&gt;5,2,0)),"")</f>
        <v>5</v>
      </c>
      <c r="E103" s="262">
        <f>'🔢 İNDİKATÖRLER'!F101</f>
        <v>3.4008189262966324</v>
      </c>
      <c r="F103" s="262">
        <f>'🔢 İNDİKATÖRLER'!G101</f>
        <v>6.493506493506473</v>
      </c>
      <c r="G103" s="262">
        <f>'🔢 İNDİKATÖRLER'!I101</f>
        <v>-6.9333643382439109E-2</v>
      </c>
      <c r="H103" s="262">
        <f>'🔢 İNDİKATÖRLER'!E101</f>
        <v>-149.46619217081863</v>
      </c>
      <c r="I103" s="262">
        <f>'🔢 İNDİKATÖRLER'!L101</f>
        <v>35299690</v>
      </c>
      <c r="J103" s="262">
        <f>'🔢 İNDİKATÖRLER'!M101</f>
        <v>55138540</v>
      </c>
      <c r="K103" s="262">
        <f t="shared" si="4"/>
        <v>0.64019994000566571</v>
      </c>
      <c r="L103" s="262" t="str">
        <f>'🔢 İNDİKATÖRLER'!P101</f>
        <v>✗</v>
      </c>
      <c r="M103" s="262" t="str">
        <f>'🔢 İNDİKATÖRLER'!S101</f>
        <v>✗</v>
      </c>
      <c r="N103" s="262" t="str">
        <f t="shared" si="5"/>
        <v>HAYIR</v>
      </c>
      <c r="O103" s="262" t="str">
        <f t="shared" si="6"/>
        <v>HAYIR</v>
      </c>
      <c r="P103" s="263" t="str">
        <f t="shared" si="7"/>
        <v>PAS</v>
      </c>
      <c r="Q103" s="262" t="str">
        <f>'📡 CANLI_VERİ'!B102</f>
        <v>BTCIM</v>
      </c>
      <c r="R103" s="262">
        <f>'📡 CANLI_VERİ'!I102</f>
        <v>0</v>
      </c>
    </row>
    <row r="104" spans="1:18" x14ac:dyDescent="0.3">
      <c r="A104" s="262">
        <v>100</v>
      </c>
      <c r="B104" s="263" t="str">
        <f>'🔢 İNDİKATÖRLER'!A102</f>
        <v>BUCIM</v>
      </c>
      <c r="C104" s="262">
        <f>'🔢 İNDİKATÖRLER'!U102</f>
        <v>6</v>
      </c>
      <c r="D104" s="262">
        <f>IFERROR((IF(C104&gt;=11,3,IF(C104&gt;=10,2,IF(C104&gt;=9,1,0))))+(IF(E104&lt;=3,4,IF(E104&lt;=4,2,0)))+(IF(AND(F104&gt;40,F104&lt;50),4,IF(F104&lt;50,3,IF(F104&lt;60,2,0))))+(IF(G104&gt;0.1,3,IF(G104&gt;0,2,0)))+(IF(K104&gt;1.2,2,IF(K104&gt;1,1,0)))+(IF(H104&gt;-100,1,0))+(IF('🔢 İNDİKATÖRLER'!D102&gt;0,1,0))+(IF(R104&lt;=-2,2,0))-(IF(E104&gt;5,2,0)),"")</f>
        <v>10</v>
      </c>
      <c r="E104" s="262">
        <f>'🔢 İNDİKATÖRLER'!F102</f>
        <v>2.3116042533518284</v>
      </c>
      <c r="F104" s="262">
        <f>'🔢 İNDİKATÖRLER'!G102</f>
        <v>35.999999999999943</v>
      </c>
      <c r="G104" s="262">
        <f>'🔢 İNDİKATÖRLER'!I102</f>
        <v>2.6939704254173934E-2</v>
      </c>
      <c r="H104" s="262">
        <f>'🔢 İNDİKATÖRLER'!E102</f>
        <v>31.391585760517497</v>
      </c>
      <c r="I104" s="262">
        <f>'🔢 İNDİKATÖRLER'!L102</f>
        <v>5511103</v>
      </c>
      <c r="J104" s="262">
        <f>'🔢 İNDİKATÖRLER'!M102</f>
        <v>5857858.4000000004</v>
      </c>
      <c r="K104" s="262">
        <f t="shared" si="4"/>
        <v>0.9408050901332814</v>
      </c>
      <c r="L104" s="262" t="str">
        <f>'🔢 İNDİKATÖRLER'!P102</f>
        <v>✓</v>
      </c>
      <c r="M104" s="262" t="str">
        <f>'🔢 İNDİKATÖRLER'!S102</f>
        <v>✗</v>
      </c>
      <c r="N104" s="262" t="str">
        <f t="shared" si="5"/>
        <v>HAYIR</v>
      </c>
      <c r="O104" s="262" t="str">
        <f t="shared" si="6"/>
        <v>EVET</v>
      </c>
      <c r="P104" s="263" t="str">
        <f t="shared" si="7"/>
        <v>GÜÇLÜ</v>
      </c>
      <c r="Q104" s="262" t="str">
        <f>'📡 CANLI_VERİ'!B103</f>
        <v>BUCIM</v>
      </c>
      <c r="R104" s="262">
        <f>'📡 CANLI_VERİ'!I103</f>
        <v>0</v>
      </c>
    </row>
    <row r="105" spans="1:18" x14ac:dyDescent="0.3">
      <c r="A105" s="262">
        <v>101</v>
      </c>
      <c r="B105" s="263" t="str">
        <f>'🔢 İNDİKATÖRLER'!A103</f>
        <v>BURCE</v>
      </c>
      <c r="C105" s="262">
        <f>'🔢 İNDİKATÖRLER'!U103</f>
        <v>6</v>
      </c>
      <c r="D105" s="262">
        <f>IFERROR((IF(C105&gt;=11,3,IF(C105&gt;=10,2,IF(C105&gt;=9,1,0))))+(IF(E105&lt;=3,4,IF(E105&lt;=4,2,0)))+(IF(AND(F105&gt;40,F105&lt;50),4,IF(F105&lt;50,3,IF(F105&lt;60,2,0))))+(IF(G105&gt;0.1,3,IF(G105&gt;0,2,0)))+(IF(K105&gt;1.2,2,IF(K105&gt;1,1,0)))+(IF(H105&gt;-100,1,0))+(IF('🔢 İNDİKATÖRLER'!D103&gt;0,1,0))+(IF(R105&lt;=-2,2,0))-(IF(E105&gt;5,2,0)),"")</f>
        <v>2</v>
      </c>
      <c r="E105" s="262">
        <f>'🔢 İNDİKATÖRLER'!F103</f>
        <v>8.0697433238268079</v>
      </c>
      <c r="F105" s="262">
        <f>'🔢 İNDİKATÖRLER'!G103</f>
        <v>62.24899598393575</v>
      </c>
      <c r="G105" s="262">
        <f>'🔢 İNDİKATÖRLER'!I103</f>
        <v>1.5710330708390017</v>
      </c>
      <c r="H105" s="262">
        <f>'🔢 İNDİKATÖRLER'!E103</f>
        <v>61.91524954567884</v>
      </c>
      <c r="I105" s="262">
        <f>'🔢 İNDİKATÖRLER'!L103</f>
        <v>3765952</v>
      </c>
      <c r="J105" s="262">
        <f>'🔢 İNDİKATÖRLER'!M103</f>
        <v>13036060.4</v>
      </c>
      <c r="K105" s="262">
        <f t="shared" si="4"/>
        <v>0.28888727763182193</v>
      </c>
      <c r="L105" s="262" t="str">
        <f>'🔢 İNDİKATÖRLER'!P103</f>
        <v>✓</v>
      </c>
      <c r="M105" s="262" t="str">
        <f>'🔢 İNDİKATÖRLER'!S103</f>
        <v>✗</v>
      </c>
      <c r="N105" s="262" t="str">
        <f t="shared" si="5"/>
        <v>HAYIR</v>
      </c>
      <c r="O105" s="262" t="str">
        <f t="shared" si="6"/>
        <v>HAYIR</v>
      </c>
      <c r="P105" s="263" t="str">
        <f t="shared" si="7"/>
        <v>PAS</v>
      </c>
      <c r="Q105" s="262" t="str">
        <f>'📡 CANLI_VERİ'!B104</f>
        <v>BURCE</v>
      </c>
      <c r="R105" s="262">
        <f>'📡 CANLI_VERİ'!I104</f>
        <v>1.4924999999999999</v>
      </c>
    </row>
    <row r="106" spans="1:18" x14ac:dyDescent="0.3">
      <c r="A106" s="262">
        <v>102</v>
      </c>
      <c r="B106" s="263" t="str">
        <f>'🔢 İNDİKATÖRLER'!A104</f>
        <v>BURVA</v>
      </c>
      <c r="C106" s="262">
        <f>'🔢 İNDİKATÖRLER'!U104</f>
        <v>9</v>
      </c>
      <c r="D106" s="262">
        <f>IFERROR((IF(C106&gt;=11,3,IF(C106&gt;=10,2,IF(C106&gt;=9,1,0))))+(IF(E106&lt;=3,4,IF(E106&lt;=4,2,0)))+(IF(AND(F106&gt;40,F106&lt;50),4,IF(F106&lt;50,3,IF(F106&lt;60,2,0))))+(IF(G106&gt;0.1,3,IF(G106&gt;0,2,0)))+(IF(K106&gt;1.2,2,IF(K106&gt;1,1,0)))+(IF(H106&gt;-100,1,0))+(IF('🔢 İNDİKATÖRLER'!D104&gt;0,1,0))+(IF(R106&lt;=-2,2,0))-(IF(E106&gt;5,2,0)),"")</f>
        <v>4</v>
      </c>
      <c r="E106" s="262">
        <f>'🔢 İNDİKATÖRLER'!F104</f>
        <v>8.7101307588903811</v>
      </c>
      <c r="F106" s="262">
        <f>'🔢 İNDİKATÖRLER'!G104</f>
        <v>84.278606965174134</v>
      </c>
      <c r="G106" s="262">
        <f>'🔢 İNDİKATÖRLER'!I104</f>
        <v>29.523904615748336</v>
      </c>
      <c r="H106" s="262">
        <f>'🔢 İNDİKATÖRLER'!E104</f>
        <v>109.15987104115297</v>
      </c>
      <c r="I106" s="262">
        <f>'🔢 İNDİKATÖRLER'!L104</f>
        <v>22650</v>
      </c>
      <c r="J106" s="262">
        <f>'🔢 İNDİKATÖRLER'!M104</f>
        <v>77866.2</v>
      </c>
      <c r="K106" s="262">
        <f t="shared" si="4"/>
        <v>0.29088359262427088</v>
      </c>
      <c r="L106" s="262" t="str">
        <f>'🔢 İNDİKATÖRLER'!P104</f>
        <v>✓</v>
      </c>
      <c r="M106" s="262" t="str">
        <f>'🔢 İNDİKATÖRLER'!S104</f>
        <v>✗</v>
      </c>
      <c r="N106" s="262" t="str">
        <f t="shared" si="5"/>
        <v>HAYIR</v>
      </c>
      <c r="O106" s="262" t="str">
        <f t="shared" si="6"/>
        <v>HAYIR</v>
      </c>
      <c r="P106" s="263" t="str">
        <f t="shared" si="7"/>
        <v>PAS</v>
      </c>
      <c r="Q106" s="262" t="str">
        <f>'📡 CANLI_VERİ'!B105</f>
        <v>BURVA</v>
      </c>
      <c r="R106" s="262">
        <f>'📡 CANLI_VERİ'!I105</f>
        <v>0</v>
      </c>
    </row>
    <row r="107" spans="1:18" x14ac:dyDescent="0.3">
      <c r="A107" s="262">
        <v>103</v>
      </c>
      <c r="B107" s="263" t="str">
        <f>'🔢 İNDİKATÖRLER'!A105</f>
        <v>BVSAN</v>
      </c>
      <c r="C107" s="262" t="str">
        <f>'🔢 İNDİKATÖRLER'!U105</f>
        <v/>
      </c>
      <c r="D107" s="262">
        <f>IFERROR((IF(C107&gt;=11,3,IF(C107&gt;=10,2,IF(C107&gt;=9,1,0))))+(IF(E107&lt;=3,4,IF(E107&lt;=4,2,0)))+(IF(AND(F107&gt;40,F107&lt;50),4,IF(F107&lt;50,3,IF(F107&lt;60,2,0))))+(IF(G107&gt;0.1,3,IF(G107&gt;0,2,0)))+(IF(K107&gt;1.2,2,IF(K107&gt;1,1,0)))+(IF(H107&gt;-100,1,0))+(IF('🔢 İNDİKATÖRLER'!D105&gt;0,1,0))+(IF(R107&lt;=-2,2,0))-(IF(E107&gt;5,2,0)),"")</f>
        <v>8</v>
      </c>
      <c r="E107" s="262" t="str">
        <f>'🔢 İNDİKATÖRLER'!F105</f>
        <v>?</v>
      </c>
      <c r="F107" s="262" t="str">
        <f>'🔢 İNDİKATÖRLER'!G105</f>
        <v>?</v>
      </c>
      <c r="G107" s="262" t="str">
        <f>'🔢 İNDİKATÖRLER'!I105</f>
        <v>?</v>
      </c>
      <c r="H107" s="262" t="str">
        <f>'🔢 İNDİKATÖRLER'!E105</f>
        <v>?</v>
      </c>
      <c r="I107" s="262">
        <f>'🔢 İNDİKATÖRLER'!L105</f>
        <v>15135</v>
      </c>
      <c r="J107" s="262" t="str">
        <f>'🔢 İNDİKATÖRLER'!M105</f>
        <v>?</v>
      </c>
      <c r="K107" s="262" t="str">
        <f t="shared" si="4"/>
        <v/>
      </c>
      <c r="L107" s="262" t="str">
        <f>'🔢 İNDİKATÖRLER'!P105</f>
        <v>?</v>
      </c>
      <c r="M107" s="262" t="str">
        <f>'🔢 İNDİKATÖRLER'!S105</f>
        <v>?</v>
      </c>
      <c r="N107" s="262" t="str">
        <f t="shared" si="5"/>
        <v>HAYIR</v>
      </c>
      <c r="O107" s="262" t="str">
        <f t="shared" si="6"/>
        <v>HAYIR</v>
      </c>
      <c r="P107" s="263" t="str">
        <f t="shared" si="7"/>
        <v>PAS</v>
      </c>
      <c r="Q107" s="262" t="str">
        <f>'📡 CANLI_VERİ'!B106</f>
        <v>BVSAN</v>
      </c>
      <c r="R107" s="262">
        <f>'📡 CANLI_VERİ'!I106</f>
        <v>0</v>
      </c>
    </row>
    <row r="108" spans="1:18" x14ac:dyDescent="0.3">
      <c r="A108" s="262">
        <v>104</v>
      </c>
      <c r="B108" s="263" t="str">
        <f>'🔢 İNDİKATÖRLER'!A106</f>
        <v>CANTE</v>
      </c>
      <c r="C108" s="262" t="str">
        <f>'🔢 İNDİKATÖRLER'!U106</f>
        <v/>
      </c>
      <c r="D108" s="262">
        <f>IFERROR((IF(C108&gt;=11,3,IF(C108&gt;=10,2,IF(C108&gt;=9,1,0))))+(IF(E108&lt;=3,4,IF(E108&lt;=4,2,0)))+(IF(AND(F108&gt;40,F108&lt;50),4,IF(F108&lt;50,3,IF(F108&lt;60,2,0))))+(IF(G108&gt;0.1,3,IF(G108&gt;0,2,0)))+(IF(K108&gt;1.2,2,IF(K108&gt;1,1,0)))+(IF(H108&gt;-100,1,0))+(IF('🔢 İNDİKATÖRLER'!D106&gt;0,1,0))+(IF(R108&lt;=-2,2,0))-(IF(E108&gt;5,2,0)),"")</f>
        <v>8</v>
      </c>
      <c r="E108" s="262" t="str">
        <f>'🔢 İNDİKATÖRLER'!F106</f>
        <v>?</v>
      </c>
      <c r="F108" s="262" t="str">
        <f>'🔢 İNDİKATÖRLER'!G106</f>
        <v>?</v>
      </c>
      <c r="G108" s="262" t="str">
        <f>'🔢 İNDİKATÖRLER'!I106</f>
        <v>?</v>
      </c>
      <c r="H108" s="262" t="str">
        <f>'🔢 İNDİKATÖRLER'!E106</f>
        <v>?</v>
      </c>
      <c r="I108" s="262">
        <f>'🔢 İNDİKATÖRLER'!L106</f>
        <v>8459740</v>
      </c>
      <c r="J108" s="262" t="str">
        <f>'🔢 İNDİKATÖRLER'!M106</f>
        <v>?</v>
      </c>
      <c r="K108" s="262" t="str">
        <f t="shared" si="4"/>
        <v/>
      </c>
      <c r="L108" s="262" t="str">
        <f>'🔢 İNDİKATÖRLER'!P106</f>
        <v>?</v>
      </c>
      <c r="M108" s="262" t="str">
        <f>'🔢 İNDİKATÖRLER'!S106</f>
        <v>?</v>
      </c>
      <c r="N108" s="262" t="str">
        <f t="shared" si="5"/>
        <v>HAYIR</v>
      </c>
      <c r="O108" s="262" t="str">
        <f t="shared" si="6"/>
        <v>HAYIR</v>
      </c>
      <c r="P108" s="263" t="str">
        <f t="shared" si="7"/>
        <v>PAS</v>
      </c>
      <c r="Q108" s="262" t="str">
        <f>'📡 CANLI_VERİ'!B107</f>
        <v>CANTE</v>
      </c>
      <c r="R108" s="262">
        <f>'📡 CANLI_VERİ'!I107</f>
        <v>0</v>
      </c>
    </row>
    <row r="109" spans="1:18" x14ac:dyDescent="0.3">
      <c r="A109" s="262">
        <v>105</v>
      </c>
      <c r="B109" s="263" t="str">
        <f>'🔢 İNDİKATÖRLER'!A107</f>
        <v>CCOLA</v>
      </c>
      <c r="C109" s="262">
        <f>'🔢 İNDİKATÖRLER'!U107</f>
        <v>6</v>
      </c>
      <c r="D109" s="262">
        <f>IFERROR((IF(C109&gt;=11,3,IF(C109&gt;=10,2,IF(C109&gt;=9,1,0))))+(IF(E109&lt;=3,4,IF(E109&lt;=4,2,0)))+(IF(AND(F109&gt;40,F109&lt;50),4,IF(F109&lt;50,3,IF(F109&lt;60,2,0))))+(IF(G109&gt;0.1,3,IF(G109&gt;0,2,0)))+(IF(K109&gt;1.2,2,IF(K109&gt;1,1,0)))+(IF(H109&gt;-100,1,0))+(IF('🔢 İNDİKATÖRLER'!D107&gt;0,1,0))+(IF(R109&lt;=-2,2,0))-(IF(E109&gt;5,2,0)),"")</f>
        <v>7</v>
      </c>
      <c r="E109" s="262">
        <f>'🔢 İNDİKATÖRLER'!F107</f>
        <v>4.1183184325661024</v>
      </c>
      <c r="F109" s="262">
        <f>'🔢 İNDİKATÖRLER'!G107</f>
        <v>48.398576512455506</v>
      </c>
      <c r="G109" s="262">
        <f>'🔢 İNDİKATÖRLER'!I107</f>
        <v>8.5037567839735928E-2</v>
      </c>
      <c r="H109" s="262">
        <f>'🔢 İNDİKATÖRLER'!E107</f>
        <v>-17.771327205289214</v>
      </c>
      <c r="I109" s="262">
        <f>'🔢 İNDİKATÖRLER'!L107</f>
        <v>2497412</v>
      </c>
      <c r="J109" s="262">
        <f>'🔢 İNDİKATÖRLER'!M107</f>
        <v>3997939.6</v>
      </c>
      <c r="K109" s="262">
        <f t="shared" si="4"/>
        <v>0.62467476997401361</v>
      </c>
      <c r="L109" s="262" t="str">
        <f>'🔢 İNDİKATÖRLER'!P107</f>
        <v>✓</v>
      </c>
      <c r="M109" s="262" t="str">
        <f>'🔢 İNDİKATÖRLER'!S107</f>
        <v>✗</v>
      </c>
      <c r="N109" s="262" t="str">
        <f t="shared" si="5"/>
        <v>HAYIR</v>
      </c>
      <c r="O109" s="262" t="str">
        <f t="shared" si="6"/>
        <v>HAYIR</v>
      </c>
      <c r="P109" s="263" t="str">
        <f t="shared" si="7"/>
        <v>PAS</v>
      </c>
      <c r="Q109" s="262" t="str">
        <f>'📡 CANLI_VERİ'!B108</f>
        <v>CCOLA</v>
      </c>
      <c r="R109" s="262">
        <f>'📡 CANLI_VERİ'!I108</f>
        <v>0</v>
      </c>
    </row>
    <row r="110" spans="1:18" x14ac:dyDescent="0.3">
      <c r="A110" s="262">
        <v>106</v>
      </c>
      <c r="B110" s="263" t="str">
        <f>'🔢 İNDİKATÖRLER'!A108</f>
        <v>CELHA</v>
      </c>
      <c r="C110" s="262">
        <f>'🔢 İNDİKATÖRLER'!U108</f>
        <v>13</v>
      </c>
      <c r="D110" s="262">
        <f>IFERROR((IF(C110&gt;=11,3,IF(C110&gt;=10,2,IF(C110&gt;=9,1,0))))+(IF(E110&lt;=3,4,IF(E110&lt;=4,2,0)))+(IF(AND(F110&gt;40,F110&lt;50),4,IF(F110&lt;50,3,IF(F110&lt;60,2,0))))+(IF(G110&gt;0.1,3,IF(G110&gt;0,2,0)))+(IF(K110&gt;1.2,2,IF(K110&gt;1,1,0)))+(IF(H110&gt;-100,1,0))+(IF('🔢 İNDİKATÖRLER'!D108&gt;0,1,0))+(IF(R110&lt;=-2,2,0))-(IF(E110&gt;5,2,0)),"")</f>
        <v>8</v>
      </c>
      <c r="E110" s="262">
        <f>'🔢 İNDİKATÖRLER'!F108</f>
        <v>4.5364106645443707</v>
      </c>
      <c r="F110" s="262">
        <f>'🔢 İNDİKATÖRLER'!G108</f>
        <v>74.641148325358799</v>
      </c>
      <c r="G110" s="262">
        <f>'🔢 İNDİKATÖRLER'!I108</f>
        <v>0.16431839954046895</v>
      </c>
      <c r="H110" s="262">
        <f>'🔢 İNDİKATÖRLER'!E108</f>
        <v>129.31480126798365</v>
      </c>
      <c r="I110" s="262">
        <f>'🔢 İNDİKATÖRLER'!L108</f>
        <v>4921795</v>
      </c>
      <c r="J110" s="262">
        <f>'🔢 İNDİKATÖRLER'!M108</f>
        <v>7999557.2000000002</v>
      </c>
      <c r="K110" s="262">
        <f t="shared" si="4"/>
        <v>0.61525842955407584</v>
      </c>
      <c r="L110" s="262" t="str">
        <f>'🔢 İNDİKATÖRLER'!P108</f>
        <v>✓</v>
      </c>
      <c r="M110" s="262" t="str">
        <f>'🔢 İNDİKATÖRLER'!S108</f>
        <v>✗</v>
      </c>
      <c r="N110" s="262" t="str">
        <f t="shared" si="5"/>
        <v>HAYIR</v>
      </c>
      <c r="O110" s="262" t="str">
        <f t="shared" si="6"/>
        <v>HAYIR</v>
      </c>
      <c r="P110" s="263" t="str">
        <f t="shared" si="7"/>
        <v>PAS</v>
      </c>
      <c r="Q110" s="262" t="str">
        <f>'📡 CANLI_VERİ'!B109</f>
        <v>CELHA</v>
      </c>
      <c r="R110" s="262">
        <f>'📡 CANLI_VERİ'!I109</f>
        <v>0</v>
      </c>
    </row>
    <row r="111" spans="1:18" x14ac:dyDescent="0.3">
      <c r="A111" s="262">
        <v>107</v>
      </c>
      <c r="B111" s="263" t="str">
        <f>'🔢 İNDİKATÖRLER'!A109</f>
        <v>CEMAS</v>
      </c>
      <c r="C111" s="262">
        <f>'🔢 İNDİKATÖRLER'!U109</f>
        <v>0</v>
      </c>
      <c r="D111" s="262">
        <f>IFERROR((IF(C111&gt;=11,3,IF(C111&gt;=10,2,IF(C111&gt;=9,1,0))))+(IF(E111&lt;=3,4,IF(E111&lt;=4,2,0)))+(IF(AND(F111&gt;40,F111&lt;50),4,IF(F111&lt;50,3,IF(F111&lt;60,2,0))))+(IF(G111&gt;0.1,3,IF(G111&gt;0,2,0)))+(IF(K111&gt;1.2,2,IF(K111&gt;1,1,0)))+(IF(H111&gt;-100,1,0))+(IF('🔢 İNDİKATÖRLER'!D109&gt;0,1,0))+(IF(R111&lt;=-2,2,0))-(IF(E111&gt;5,2,0)),"")</f>
        <v>5</v>
      </c>
      <c r="E111" s="262">
        <f>'🔢 İNDİKATÖRLER'!F109</f>
        <v>3.9601056028160788</v>
      </c>
      <c r="F111" s="262">
        <f>'🔢 İNDİKATÖRLER'!G109</f>
        <v>1.8181818181817799</v>
      </c>
      <c r="G111" s="262">
        <f>'🔢 İNDİKATÖRLER'!I109</f>
        <v>-1.6438388295940312E-2</v>
      </c>
      <c r="H111" s="262">
        <f>'🔢 İNDİKATÖRLER'!E109</f>
        <v>-124.41534144059864</v>
      </c>
      <c r="I111" s="262">
        <f>'🔢 İNDİKATÖRLER'!L109</f>
        <v>10032485</v>
      </c>
      <c r="J111" s="262">
        <f>'🔢 İNDİKATÖRLER'!M109</f>
        <v>17667487</v>
      </c>
      <c r="K111" s="262">
        <f t="shared" si="4"/>
        <v>0.56785014190190153</v>
      </c>
      <c r="L111" s="262" t="str">
        <f>'🔢 İNDİKATÖRLER'!P109</f>
        <v>✗</v>
      </c>
      <c r="M111" s="262" t="str">
        <f>'🔢 İNDİKATÖRLER'!S109</f>
        <v>✗</v>
      </c>
      <c r="N111" s="262" t="str">
        <f t="shared" si="5"/>
        <v>HAYIR</v>
      </c>
      <c r="O111" s="262" t="str">
        <f t="shared" si="6"/>
        <v>HAYIR</v>
      </c>
      <c r="P111" s="263" t="str">
        <f t="shared" si="7"/>
        <v>PAS</v>
      </c>
      <c r="Q111" s="262" t="str">
        <f>'📡 CANLI_VERİ'!B110</f>
        <v>CEMAS</v>
      </c>
      <c r="R111" s="262">
        <f>'📡 CANLI_VERİ'!I110</f>
        <v>0</v>
      </c>
    </row>
    <row r="112" spans="1:18" x14ac:dyDescent="0.3">
      <c r="A112" s="262">
        <v>108</v>
      </c>
      <c r="B112" s="263" t="str">
        <f>'🔢 İNDİKATÖRLER'!A110</f>
        <v>CEMTS</v>
      </c>
      <c r="C112" s="262">
        <f>'🔢 İNDİKATÖRLER'!U110</f>
        <v>6</v>
      </c>
      <c r="D112" s="262">
        <f>IFERROR((IF(C112&gt;=11,3,IF(C112&gt;=10,2,IF(C112&gt;=9,1,0))))+(IF(E112&lt;=3,4,IF(E112&lt;=4,2,0)))+(IF(AND(F112&gt;40,F112&lt;50),4,IF(F112&lt;50,3,IF(F112&lt;60,2,0))))+(IF(G112&gt;0.1,3,IF(G112&gt;0,2,0)))+(IF(K112&gt;1.2,2,IF(K112&gt;1,1,0)))+(IF(H112&gt;-100,1,0))+(IF('🔢 İNDİKATÖRLER'!D110&gt;0,1,0))+(IF(R112&lt;=-2,2,0))-(IF(E112&gt;5,2,0)),"")</f>
        <v>9</v>
      </c>
      <c r="E112" s="262">
        <f>'🔢 İNDİKATÖRLER'!F110</f>
        <v>3.1623376623376616</v>
      </c>
      <c r="F112" s="262">
        <f>'🔢 İNDİKATÖRLER'!G110</f>
        <v>44.025157232704359</v>
      </c>
      <c r="G112" s="262">
        <f>'🔢 İNDİKATÖRLER'!I110</f>
        <v>4.0311175390167611E-2</v>
      </c>
      <c r="H112" s="262">
        <f>'🔢 İNDİKATÖRLER'!E110</f>
        <v>6.0829318976109477</v>
      </c>
      <c r="I112" s="262">
        <f>'🔢 İNDİKATÖRLER'!L110</f>
        <v>2080600</v>
      </c>
      <c r="J112" s="262">
        <f>'🔢 İNDİKATÖRLER'!M110</f>
        <v>3088238.4</v>
      </c>
      <c r="K112" s="262">
        <f t="shared" si="4"/>
        <v>0.67371741767086379</v>
      </c>
      <c r="L112" s="262" t="str">
        <f>'🔢 İNDİKATÖRLER'!P110</f>
        <v>✓</v>
      </c>
      <c r="M112" s="262" t="str">
        <f>'🔢 İNDİKATÖRLER'!S110</f>
        <v>✗</v>
      </c>
      <c r="N112" s="262" t="str">
        <f t="shared" si="5"/>
        <v>HAYIR</v>
      </c>
      <c r="O112" s="262" t="str">
        <f t="shared" si="6"/>
        <v>HAYIR</v>
      </c>
      <c r="P112" s="263" t="str">
        <f t="shared" si="7"/>
        <v>İZLE</v>
      </c>
      <c r="Q112" s="262" t="str">
        <f>'📡 CANLI_VERİ'!B111</f>
        <v>CEMTS</v>
      </c>
      <c r="R112" s="262">
        <f>'📡 CANLI_VERİ'!I111</f>
        <v>0</v>
      </c>
    </row>
    <row r="113" spans="1:18" x14ac:dyDescent="0.3">
      <c r="A113" s="262">
        <v>109</v>
      </c>
      <c r="B113" s="263" t="str">
        <f>'🔢 İNDİKATÖRLER'!A111</f>
        <v>CIMSA</v>
      </c>
      <c r="C113" s="262">
        <f>'🔢 İNDİKATÖRLER'!U111</f>
        <v>11</v>
      </c>
      <c r="D113" s="262">
        <f>IFERROR((IF(C113&gt;=11,3,IF(C113&gt;=10,2,IF(C113&gt;=9,1,0))))+(IF(E113&lt;=3,4,IF(E113&lt;=4,2,0)))+(IF(AND(F113&gt;40,F113&lt;50),4,IF(F113&lt;50,3,IF(F113&lt;60,2,0))))+(IF(G113&gt;0.1,3,IF(G113&gt;0,2,0)))+(IF(K113&gt;1.2,2,IF(K113&gt;1,1,0)))+(IF(H113&gt;-100,1,0))+(IF('🔢 İNDİKATÖRLER'!D111&gt;0,1,0))+(IF(R113&lt;=-2,2,0))-(IF(E113&gt;5,2,0)),"")</f>
        <v>10</v>
      </c>
      <c r="E113" s="262">
        <f>'🔢 İNDİKATÖRLER'!F111</f>
        <v>3.4878079918294405</v>
      </c>
      <c r="F113" s="262">
        <f>'🔢 İNDİKATÖRLER'!G111</f>
        <v>69.135802469135811</v>
      </c>
      <c r="G113" s="262">
        <f>'🔢 İNDİKATÖRLER'!I111</f>
        <v>0.33357845212244763</v>
      </c>
      <c r="H113" s="262">
        <f>'🔢 İNDİKATÖRLER'!E111</f>
        <v>82.719784837787756</v>
      </c>
      <c r="I113" s="262">
        <f>'🔢 İNDİKATÖRLER'!L111</f>
        <v>4179753</v>
      </c>
      <c r="J113" s="262">
        <f>'🔢 İNDİKATÖRLER'!M111</f>
        <v>8367861.4000000004</v>
      </c>
      <c r="K113" s="262">
        <f t="shared" si="4"/>
        <v>0.49950074459885291</v>
      </c>
      <c r="L113" s="262" t="str">
        <f>'🔢 İNDİKATÖRLER'!P111</f>
        <v>✓</v>
      </c>
      <c r="M113" s="262" t="str">
        <f>'🔢 İNDİKATÖRLER'!S111</f>
        <v>✗</v>
      </c>
      <c r="N113" s="262" t="str">
        <f t="shared" si="5"/>
        <v>HAYIR</v>
      </c>
      <c r="O113" s="262" t="str">
        <f t="shared" si="6"/>
        <v>HAYIR</v>
      </c>
      <c r="P113" s="263" t="str">
        <f t="shared" si="7"/>
        <v>PAS</v>
      </c>
      <c r="Q113" s="262" t="str">
        <f>'📡 CANLI_VERİ'!B112</f>
        <v>CIMSA</v>
      </c>
      <c r="R113" s="262">
        <f>'📡 CANLI_VERİ'!I112</f>
        <v>1.1414</v>
      </c>
    </row>
    <row r="114" spans="1:18" x14ac:dyDescent="0.3">
      <c r="A114" s="262">
        <v>110</v>
      </c>
      <c r="B114" s="263" t="str">
        <f>'🔢 İNDİKATÖRLER'!A112</f>
        <v>CLEBI</v>
      </c>
      <c r="C114" s="262">
        <f>'🔢 İNDİKATÖRLER'!U112</f>
        <v>6</v>
      </c>
      <c r="D114" s="262">
        <f>IFERROR((IF(C114&gt;=11,3,IF(C114&gt;=10,2,IF(C114&gt;=9,1,0))))+(IF(E114&lt;=3,4,IF(E114&lt;=4,2,0)))+(IF(AND(F114&gt;40,F114&lt;50),4,IF(F114&lt;50,3,IF(F114&lt;60,2,0))))+(IF(G114&gt;0.1,3,IF(G114&gt;0,2,0)))+(IF(K114&gt;1.2,2,IF(K114&gt;1,1,0)))+(IF(H114&gt;-100,1,0))+(IF('🔢 İNDİKATÖRLER'!D112&gt;0,1,0))+(IF(R114&lt;=-2,2,0))-(IF(E114&gt;5,2,0)),"")</f>
        <v>7</v>
      </c>
      <c r="E114" s="262">
        <f>'🔢 İNDİKATÖRLER'!F112</f>
        <v>4.776115355233002</v>
      </c>
      <c r="F114" s="262">
        <f>'🔢 İNDİKATÖRLER'!G112</f>
        <v>37.247715055344493</v>
      </c>
      <c r="G114" s="262">
        <f>'🔢 İNDİKATÖRLER'!I112</f>
        <v>2.6420550270195875</v>
      </c>
      <c r="H114" s="262">
        <f>'🔢 İNDİKATÖRLER'!E112</f>
        <v>-2.3175720802595423</v>
      </c>
      <c r="I114" s="262">
        <f>'🔢 İNDİKATÖRLER'!L112</f>
        <v>73798</v>
      </c>
      <c r="J114" s="262">
        <f>'🔢 İNDİKATÖRLER'!M112</f>
        <v>106187.4</v>
      </c>
      <c r="K114" s="262">
        <f t="shared" si="4"/>
        <v>0.69497887696657046</v>
      </c>
      <c r="L114" s="262" t="str">
        <f>'🔢 İNDİKATÖRLER'!P112</f>
        <v>✓</v>
      </c>
      <c r="M114" s="262" t="str">
        <f>'🔢 İNDİKATÖRLER'!S112</f>
        <v>✗</v>
      </c>
      <c r="N114" s="262" t="str">
        <f t="shared" si="5"/>
        <v>HAYIR</v>
      </c>
      <c r="O114" s="262" t="str">
        <f t="shared" si="6"/>
        <v>HAYIR</v>
      </c>
      <c r="P114" s="263" t="str">
        <f t="shared" si="7"/>
        <v>PAS</v>
      </c>
      <c r="Q114" s="262" t="str">
        <f>'📡 CANLI_VERİ'!B113</f>
        <v>CLEBI</v>
      </c>
      <c r="R114" s="262">
        <f>'📡 CANLI_VERİ'!I113</f>
        <v>-0.2235</v>
      </c>
    </row>
    <row r="115" spans="1:18" x14ac:dyDescent="0.3">
      <c r="A115" s="262">
        <v>111</v>
      </c>
      <c r="B115" s="263" t="str">
        <f>'🔢 İNDİKATÖRLER'!A113</f>
        <v>CMBTN</v>
      </c>
      <c r="C115" s="262" t="str">
        <f>'🔢 İNDİKATÖRLER'!U113</f>
        <v/>
      </c>
      <c r="D115" s="262">
        <f>IFERROR((IF(C115&gt;=11,3,IF(C115&gt;=10,2,IF(C115&gt;=9,1,0))))+(IF(E115&lt;=3,4,IF(E115&lt;=4,2,0)))+(IF(AND(F115&gt;40,F115&lt;50),4,IF(F115&lt;50,3,IF(F115&lt;60,2,0))))+(IF(G115&gt;0.1,3,IF(G115&gt;0,2,0)))+(IF(K115&gt;1.2,2,IF(K115&gt;1,1,0)))+(IF(H115&gt;-100,1,0))+(IF('🔢 İNDİKATÖRLER'!D113&gt;0,1,0))+(IF(R115&lt;=-2,2,0))-(IF(E115&gt;5,2,0)),"")</f>
        <v>8</v>
      </c>
      <c r="E115" s="262" t="str">
        <f>'🔢 İNDİKATÖRLER'!F113</f>
        <v>?</v>
      </c>
      <c r="F115" s="262" t="str">
        <f>'🔢 İNDİKATÖRLER'!G113</f>
        <v>?</v>
      </c>
      <c r="G115" s="262" t="str">
        <f>'🔢 İNDİKATÖRLER'!I113</f>
        <v>?</v>
      </c>
      <c r="H115" s="262" t="str">
        <f>'🔢 İNDİKATÖRLER'!E113</f>
        <v>?</v>
      </c>
      <c r="I115" s="262">
        <f>'🔢 İNDİKATÖRLER'!L113</f>
        <v>141</v>
      </c>
      <c r="J115" s="262" t="str">
        <f>'🔢 İNDİKATÖRLER'!M113</f>
        <v>?</v>
      </c>
      <c r="K115" s="262" t="str">
        <f t="shared" si="4"/>
        <v/>
      </c>
      <c r="L115" s="262" t="str">
        <f>'🔢 İNDİKATÖRLER'!P113</f>
        <v>?</v>
      </c>
      <c r="M115" s="262" t="str">
        <f>'🔢 İNDİKATÖRLER'!S113</f>
        <v>?</v>
      </c>
      <c r="N115" s="262" t="str">
        <f t="shared" si="5"/>
        <v>HAYIR</v>
      </c>
      <c r="O115" s="262" t="str">
        <f t="shared" si="6"/>
        <v>HAYIR</v>
      </c>
      <c r="P115" s="263" t="str">
        <f t="shared" si="7"/>
        <v>PAS</v>
      </c>
      <c r="Q115" s="262" t="str">
        <f>'📡 CANLI_VERİ'!B114</f>
        <v>CMBTN</v>
      </c>
      <c r="R115" s="262">
        <f>'📡 CANLI_VERİ'!I114</f>
        <v>5.6800000000000003E-2</v>
      </c>
    </row>
    <row r="116" spans="1:18" x14ac:dyDescent="0.3">
      <c r="A116" s="262">
        <v>112</v>
      </c>
      <c r="B116" s="263" t="str">
        <f>'🔢 İNDİKATÖRLER'!A114</f>
        <v>CMENT</v>
      </c>
      <c r="C116" s="262">
        <f>'🔢 İNDİKATÖRLER'!U114</f>
        <v>6</v>
      </c>
      <c r="D116" s="262">
        <f>IFERROR((IF(C116&gt;=11,3,IF(C116&gt;=10,2,IF(C116&gt;=9,1,0))))+(IF(E116&lt;=3,4,IF(E116&lt;=4,2,0)))+(IF(AND(F116&gt;40,F116&lt;50),4,IF(F116&lt;50,3,IF(F116&lt;60,2,0))))+(IF(G116&gt;0.1,3,IF(G116&gt;0,2,0)))+(IF(K116&gt;1.2,2,IF(K116&gt;1,1,0)))+(IF(H116&gt;-100,1,0))+(IF('🔢 İNDİKATÖRLER'!D114&gt;0,1,0))+(IF(R116&lt;=-2,2,0))-(IF(E116&gt;5,2,0)),"")</f>
        <v>11</v>
      </c>
      <c r="E116" s="262">
        <f>'🔢 İNDİKATÖRLER'!F114</f>
        <v>2.9434250764525993</v>
      </c>
      <c r="F116" s="262">
        <f>'🔢 İNDİKATÖRLER'!G114</f>
        <v>18.791946308724832</v>
      </c>
      <c r="G116" s="262">
        <f>'🔢 İNDİKATÖRLER'!I114</f>
        <v>0.42036860903531592</v>
      </c>
      <c r="H116" s="262">
        <f>'🔢 İNDİKATÖRLER'!E114</f>
        <v>-51.960784313723913</v>
      </c>
      <c r="I116" s="262">
        <f>'🔢 İNDİKATÖRLER'!L114</f>
        <v>2251</v>
      </c>
      <c r="J116" s="262">
        <f>'🔢 İNDİKATÖRLER'!M114</f>
        <v>5428.4</v>
      </c>
      <c r="K116" s="262">
        <f t="shared" si="4"/>
        <v>0.41467098961019827</v>
      </c>
      <c r="L116" s="262" t="str">
        <f>'🔢 İNDİKATÖRLER'!P114</f>
        <v>✓</v>
      </c>
      <c r="M116" s="262" t="str">
        <f>'🔢 İNDİKATÖRLER'!S114</f>
        <v>✗</v>
      </c>
      <c r="N116" s="262" t="str">
        <f t="shared" si="5"/>
        <v>HAYIR</v>
      </c>
      <c r="O116" s="262" t="str">
        <f t="shared" si="6"/>
        <v>EVET</v>
      </c>
      <c r="P116" s="263" t="str">
        <f t="shared" si="7"/>
        <v>GÜÇLÜ</v>
      </c>
      <c r="Q116" s="262" t="str">
        <f>'📡 CANLI_VERİ'!B115</f>
        <v>CMENT</v>
      </c>
      <c r="R116" s="262">
        <f>'📡 CANLI_VERİ'!I115</f>
        <v>7.8299999999999995E-2</v>
      </c>
    </row>
    <row r="117" spans="1:18" x14ac:dyDescent="0.3">
      <c r="A117" s="262">
        <v>113</v>
      </c>
      <c r="B117" s="263" t="str">
        <f>'🔢 İNDİKATÖRLER'!A115</f>
        <v>CONSE</v>
      </c>
      <c r="C117" s="262" t="str">
        <f>'🔢 İNDİKATÖRLER'!U115</f>
        <v/>
      </c>
      <c r="D117" s="262">
        <f>IFERROR((IF(C117&gt;=11,3,IF(C117&gt;=10,2,IF(C117&gt;=9,1,0))))+(IF(E117&lt;=3,4,IF(E117&lt;=4,2,0)))+(IF(AND(F117&gt;40,F117&lt;50),4,IF(F117&lt;50,3,IF(F117&lt;60,2,0))))+(IF(G117&gt;0.1,3,IF(G117&gt;0,2,0)))+(IF(K117&gt;1.2,2,IF(K117&gt;1,1,0)))+(IF(H117&gt;-100,1,0))+(IF('🔢 İNDİKATÖRLER'!D115&gt;0,1,0))+(IF(R117&lt;=-2,2,0))-(IF(E117&gt;5,2,0)),"")</f>
        <v>8</v>
      </c>
      <c r="E117" s="262" t="str">
        <f>'🔢 İNDİKATÖRLER'!F115</f>
        <v>?</v>
      </c>
      <c r="F117" s="262" t="str">
        <f>'🔢 İNDİKATÖRLER'!G115</f>
        <v>?</v>
      </c>
      <c r="G117" s="262" t="str">
        <f>'🔢 İNDİKATÖRLER'!I115</f>
        <v>?</v>
      </c>
      <c r="H117" s="262" t="str">
        <f>'🔢 İNDİKATÖRLER'!E115</f>
        <v>?</v>
      </c>
      <c r="I117" s="262">
        <f>'🔢 İNDİKATÖRLER'!L115</f>
        <v>135091</v>
      </c>
      <c r="J117" s="262" t="str">
        <f>'🔢 İNDİKATÖRLER'!M115</f>
        <v>?</v>
      </c>
      <c r="K117" s="262" t="str">
        <f t="shared" si="4"/>
        <v/>
      </c>
      <c r="L117" s="262" t="str">
        <f>'🔢 İNDİKATÖRLER'!P115</f>
        <v>?</v>
      </c>
      <c r="M117" s="262" t="str">
        <f>'🔢 İNDİKATÖRLER'!S115</f>
        <v>?</v>
      </c>
      <c r="N117" s="262" t="str">
        <f t="shared" si="5"/>
        <v>HAYIR</v>
      </c>
      <c r="O117" s="262" t="str">
        <f t="shared" si="6"/>
        <v>HAYIR</v>
      </c>
      <c r="P117" s="263" t="str">
        <f t="shared" si="7"/>
        <v>PAS</v>
      </c>
      <c r="Q117" s="262" t="str">
        <f>'📡 CANLI_VERİ'!B116</f>
        <v>CONSE</v>
      </c>
      <c r="R117" s="262">
        <f>'📡 CANLI_VERİ'!I116</f>
        <v>-0.3175</v>
      </c>
    </row>
    <row r="118" spans="1:18" x14ac:dyDescent="0.3">
      <c r="A118" s="262">
        <v>114</v>
      </c>
      <c r="B118" s="263" t="str">
        <f>'🔢 İNDİKATÖRLER'!A116</f>
        <v>COSMO</v>
      </c>
      <c r="C118" s="262" t="str">
        <f>'🔢 İNDİKATÖRLER'!U116</f>
        <v/>
      </c>
      <c r="D118" s="262">
        <f>IFERROR((IF(C118&gt;=11,3,IF(C118&gt;=10,2,IF(C118&gt;=9,1,0))))+(IF(E118&lt;=3,4,IF(E118&lt;=4,2,0)))+(IF(AND(F118&gt;40,F118&lt;50),4,IF(F118&lt;50,3,IF(F118&lt;60,2,0))))+(IF(G118&gt;0.1,3,IF(G118&gt;0,2,0)))+(IF(K118&gt;1.2,2,IF(K118&gt;1,1,0)))+(IF(H118&gt;-100,1,0))+(IF('🔢 İNDİKATÖRLER'!D116&gt;0,1,0))+(IF(R118&lt;=-2,2,0))-(IF(E118&gt;5,2,0)),"")</f>
        <v>8</v>
      </c>
      <c r="E118" s="262" t="str">
        <f>'🔢 İNDİKATÖRLER'!F116</f>
        <v>?</v>
      </c>
      <c r="F118" s="262" t="str">
        <f>'🔢 İNDİKATÖRLER'!G116</f>
        <v>?</v>
      </c>
      <c r="G118" s="262" t="str">
        <f>'🔢 İNDİKATÖRLER'!I116</f>
        <v>?</v>
      </c>
      <c r="H118" s="262" t="str">
        <f>'🔢 İNDİKATÖRLER'!E116</f>
        <v>?</v>
      </c>
      <c r="I118" s="262">
        <f>'🔢 İNDİKATÖRLER'!L116</f>
        <v>224</v>
      </c>
      <c r="J118" s="262" t="str">
        <f>'🔢 İNDİKATÖRLER'!M116</f>
        <v>?</v>
      </c>
      <c r="K118" s="262" t="str">
        <f t="shared" si="4"/>
        <v/>
      </c>
      <c r="L118" s="262" t="str">
        <f>'🔢 İNDİKATÖRLER'!P116</f>
        <v>?</v>
      </c>
      <c r="M118" s="262" t="str">
        <f>'🔢 İNDİKATÖRLER'!S116</f>
        <v>?</v>
      </c>
      <c r="N118" s="262" t="str">
        <f t="shared" si="5"/>
        <v>HAYIR</v>
      </c>
      <c r="O118" s="262" t="str">
        <f t="shared" si="6"/>
        <v>HAYIR</v>
      </c>
      <c r="P118" s="263" t="str">
        <f t="shared" si="7"/>
        <v>PAS</v>
      </c>
      <c r="Q118" s="262" t="str">
        <f>'📡 CANLI_VERİ'!B117</f>
        <v>COSMO</v>
      </c>
      <c r="R118" s="262">
        <f>'📡 CANLI_VERİ'!I117</f>
        <v>0</v>
      </c>
    </row>
    <row r="119" spans="1:18" x14ac:dyDescent="0.3">
      <c r="A119" s="262">
        <v>115</v>
      </c>
      <c r="B119" s="263" t="str">
        <f>'🔢 İNDİKATÖRLER'!A117</f>
        <v>CRFSA</v>
      </c>
      <c r="C119" s="262" t="str">
        <f>'🔢 İNDİKATÖRLER'!U117</f>
        <v/>
      </c>
      <c r="D119" s="262">
        <f>IFERROR((IF(C119&gt;=11,3,IF(C119&gt;=10,2,IF(C119&gt;=9,1,0))))+(IF(E119&lt;=3,4,IF(E119&lt;=4,2,0)))+(IF(AND(F119&gt;40,F119&lt;50),4,IF(F119&lt;50,3,IF(F119&lt;60,2,0))))+(IF(G119&gt;0.1,3,IF(G119&gt;0,2,0)))+(IF(K119&gt;1.2,2,IF(K119&gt;1,1,0)))+(IF(H119&gt;-100,1,0))+(IF('🔢 İNDİKATÖRLER'!D117&gt;0,1,0))+(IF(R119&lt;=-2,2,0))-(IF(E119&gt;5,2,0)),"")</f>
        <v>8</v>
      </c>
      <c r="E119" s="262" t="str">
        <f>'🔢 İNDİKATÖRLER'!F117</f>
        <v>?</v>
      </c>
      <c r="F119" s="262" t="str">
        <f>'🔢 İNDİKATÖRLER'!G117</f>
        <v>?</v>
      </c>
      <c r="G119" s="262" t="str">
        <f>'🔢 İNDİKATÖRLER'!I117</f>
        <v>?</v>
      </c>
      <c r="H119" s="262" t="str">
        <f>'🔢 İNDİKATÖRLER'!E117</f>
        <v>?</v>
      </c>
      <c r="I119" s="262">
        <f>'🔢 İNDİKATÖRLER'!L117</f>
        <v>21969</v>
      </c>
      <c r="J119" s="262" t="str">
        <f>'🔢 İNDİKATÖRLER'!M117</f>
        <v>?</v>
      </c>
      <c r="K119" s="262" t="str">
        <f t="shared" si="4"/>
        <v/>
      </c>
      <c r="L119" s="262" t="str">
        <f>'🔢 İNDİKATÖRLER'!P117</f>
        <v>?</v>
      </c>
      <c r="M119" s="262" t="str">
        <f>'🔢 İNDİKATÖRLER'!S117</f>
        <v>?</v>
      </c>
      <c r="N119" s="262" t="str">
        <f t="shared" si="5"/>
        <v>HAYIR</v>
      </c>
      <c r="O119" s="262" t="str">
        <f t="shared" si="6"/>
        <v>HAYIR</v>
      </c>
      <c r="P119" s="263" t="str">
        <f t="shared" si="7"/>
        <v>PAS</v>
      </c>
      <c r="Q119" s="262" t="str">
        <f>'📡 CANLI_VERİ'!B118</f>
        <v>CRFSA</v>
      </c>
      <c r="R119" s="262">
        <f>'📡 CANLI_VERİ'!I118</f>
        <v>-0.21340000000000001</v>
      </c>
    </row>
    <row r="120" spans="1:18" x14ac:dyDescent="0.3">
      <c r="A120" s="262">
        <v>116</v>
      </c>
      <c r="B120" s="263" t="str">
        <f>'🔢 İNDİKATÖRLER'!A118</f>
        <v>CSDDE</v>
      </c>
      <c r="C120" s="262" t="str">
        <f>'🔢 İNDİKATÖRLER'!U118</f>
        <v/>
      </c>
      <c r="D120" s="262">
        <f>IFERROR((IF(C120&gt;=11,3,IF(C120&gt;=10,2,IF(C120&gt;=9,1,0))))+(IF(E120&lt;=3,4,IF(E120&lt;=4,2,0)))+(IF(AND(F120&gt;40,F120&lt;50),4,IF(F120&lt;50,3,IF(F120&lt;60,2,0))))+(IF(G120&gt;0.1,3,IF(G120&gt;0,2,0)))+(IF(K120&gt;1.2,2,IF(K120&gt;1,1,0)))+(IF(H120&gt;-100,1,0))+(IF('🔢 İNDİKATÖRLER'!D118&gt;0,1,0))+(IF(R120&lt;=-2,2,0))-(IF(E120&gt;5,2,0)),"")</f>
        <v>8</v>
      </c>
      <c r="E120" s="262" t="str">
        <f>'🔢 İNDİKATÖRLER'!F118</f>
        <v>?</v>
      </c>
      <c r="F120" s="262" t="str">
        <f>'🔢 İNDİKATÖRLER'!G118</f>
        <v>?</v>
      </c>
      <c r="G120" s="262" t="str">
        <f>'🔢 İNDİKATÖRLER'!I118</f>
        <v>?</v>
      </c>
      <c r="H120" s="262" t="str">
        <f>'🔢 İNDİKATÖRLER'!E118</f>
        <v>?</v>
      </c>
      <c r="I120" s="262">
        <f>'🔢 İNDİKATÖRLER'!L118</f>
        <v>0</v>
      </c>
      <c r="J120" s="262" t="str">
        <f>'🔢 İNDİKATÖRLER'!M118</f>
        <v>?</v>
      </c>
      <c r="K120" s="262" t="str">
        <f t="shared" si="4"/>
        <v/>
      </c>
      <c r="L120" s="262" t="str">
        <f>'🔢 İNDİKATÖRLER'!P118</f>
        <v>?</v>
      </c>
      <c r="M120" s="262" t="str">
        <f>'🔢 İNDİKATÖRLER'!S118</f>
        <v>?</v>
      </c>
      <c r="N120" s="262" t="str">
        <f t="shared" si="5"/>
        <v>HAYIR</v>
      </c>
      <c r="O120" s="262" t="str">
        <f t="shared" si="6"/>
        <v>HAYIR</v>
      </c>
      <c r="P120" s="263" t="str">
        <f t="shared" si="7"/>
        <v>PAS</v>
      </c>
      <c r="Q120" s="262" t="str">
        <f>'📡 CANLI_VERİ'!B119</f>
        <v>CSDDE</v>
      </c>
      <c r="R120" s="262">
        <f>'📡 CANLI_VERİ'!I119</f>
        <v>0</v>
      </c>
    </row>
    <row r="121" spans="1:18" x14ac:dyDescent="0.3">
      <c r="A121" s="262">
        <v>117</v>
      </c>
      <c r="B121" s="263" t="str">
        <f>'🔢 İNDİKATÖRLER'!A119</f>
        <v>CUSAN</v>
      </c>
      <c r="C121" s="262">
        <f>'🔢 İNDİKATÖRLER'!U119</f>
        <v>2</v>
      </c>
      <c r="D121" s="262">
        <f>IFERROR((IF(C121&gt;=11,3,IF(C121&gt;=10,2,IF(C121&gt;=9,1,0))))+(IF(E121&lt;=3,4,IF(E121&lt;=4,2,0)))+(IF(AND(F121&gt;40,F121&lt;50),4,IF(F121&lt;50,3,IF(F121&lt;60,2,0))))+(IF(G121&gt;0.1,3,IF(G121&gt;0,2,0)))+(IF(K121&gt;1.2,2,IF(K121&gt;1,1,0)))+(IF(H121&gt;-100,1,0))+(IF('🔢 İNDİKATÖRLER'!D119&gt;0,1,0))+(IF(R121&lt;=-2,2,0))-(IF(E121&gt;5,2,0)),"")</f>
        <v>6</v>
      </c>
      <c r="E121" s="262">
        <f>'🔢 İNDİKATÖRLER'!F119</f>
        <v>3.3376198269815291</v>
      </c>
      <c r="F121" s="262">
        <f>'🔢 İNDİKATÖRLER'!G119</f>
        <v>2.4000000000000909</v>
      </c>
      <c r="G121" s="262">
        <f>'🔢 İNDİKATÖRLER'!I119</f>
        <v>-0.16697459235416046</v>
      </c>
      <c r="H121" s="262">
        <f>'🔢 İNDİKATÖRLER'!E119</f>
        <v>-169.23076923076817</v>
      </c>
      <c r="I121" s="262">
        <f>'🔢 İNDİKATÖRLER'!L119</f>
        <v>565993</v>
      </c>
      <c r="J121" s="262">
        <f>'🔢 İNDİKATÖRLER'!M119</f>
        <v>502823.8</v>
      </c>
      <c r="K121" s="262">
        <f t="shared" si="4"/>
        <v>1.1256288982343319</v>
      </c>
      <c r="L121" s="262" t="str">
        <f>'🔢 İNDİKATÖRLER'!P119</f>
        <v>✗</v>
      </c>
      <c r="M121" s="262" t="str">
        <f>'🔢 İNDİKATÖRLER'!S119</f>
        <v>✓</v>
      </c>
      <c r="N121" s="262" t="str">
        <f t="shared" si="5"/>
        <v>HAYIR</v>
      </c>
      <c r="O121" s="262" t="str">
        <f t="shared" si="6"/>
        <v>HAYIR</v>
      </c>
      <c r="P121" s="263" t="str">
        <f t="shared" si="7"/>
        <v>PAS</v>
      </c>
      <c r="Q121" s="262" t="str">
        <f>'📡 CANLI_VERİ'!B120</f>
        <v>CUSAN</v>
      </c>
      <c r="R121" s="262">
        <f>'📡 CANLI_VERİ'!I120</f>
        <v>-0.48580000000000001</v>
      </c>
    </row>
    <row r="122" spans="1:18" x14ac:dyDescent="0.3">
      <c r="A122" s="262">
        <v>118</v>
      </c>
      <c r="B122" s="263" t="str">
        <f>'🔢 İNDİKATÖRLER'!A120</f>
        <v>DAGHL</v>
      </c>
      <c r="C122" s="262" t="str">
        <f>'🔢 İNDİKATÖRLER'!U120</f>
        <v/>
      </c>
      <c r="D122" s="262">
        <f>IFERROR((IF(C122&gt;=11,3,IF(C122&gt;=10,2,IF(C122&gt;=9,1,0))))+(IF(E122&lt;=3,4,IF(E122&lt;=4,2,0)))+(IF(AND(F122&gt;40,F122&lt;50),4,IF(F122&lt;50,3,IF(F122&lt;60,2,0))))+(IF(G122&gt;0.1,3,IF(G122&gt;0,2,0)))+(IF(K122&gt;1.2,2,IF(K122&gt;1,1,0)))+(IF(H122&gt;-100,1,0))+(IF('🔢 İNDİKATÖRLER'!D120&gt;0,1,0))+(IF(R122&lt;=-2,2,0))-(IF(E122&gt;5,2,0)),"")</f>
        <v>8</v>
      </c>
      <c r="E122" s="262" t="str">
        <f>'🔢 İNDİKATÖRLER'!F120</f>
        <v>?</v>
      </c>
      <c r="F122" s="262" t="str">
        <f>'🔢 İNDİKATÖRLER'!G120</f>
        <v>?</v>
      </c>
      <c r="G122" s="262" t="str">
        <f>'🔢 İNDİKATÖRLER'!I120</f>
        <v>?</v>
      </c>
      <c r="H122" s="262" t="str">
        <f>'🔢 İNDİKATÖRLER'!E120</f>
        <v>?</v>
      </c>
      <c r="I122" s="262">
        <f>'🔢 İNDİKATÖRLER'!L120</f>
        <v>0</v>
      </c>
      <c r="J122" s="262" t="str">
        <f>'🔢 İNDİKATÖRLER'!M120</f>
        <v>?</v>
      </c>
      <c r="K122" s="262" t="str">
        <f t="shared" si="4"/>
        <v/>
      </c>
      <c r="L122" s="262" t="str">
        <f>'🔢 İNDİKATÖRLER'!P120</f>
        <v>?</v>
      </c>
      <c r="M122" s="262" t="str">
        <f>'🔢 İNDİKATÖRLER'!S120</f>
        <v>?</v>
      </c>
      <c r="N122" s="262" t="str">
        <f t="shared" si="5"/>
        <v>HAYIR</v>
      </c>
      <c r="O122" s="262" t="str">
        <f t="shared" si="6"/>
        <v>HAYIR</v>
      </c>
      <c r="P122" s="263" t="str">
        <f t="shared" si="7"/>
        <v>PAS</v>
      </c>
      <c r="Q122" s="262" t="str">
        <f>'📡 CANLI_VERİ'!B121</f>
        <v>DAGHL</v>
      </c>
      <c r="R122" s="262">
        <f>'📡 CANLI_VERİ'!I121</f>
        <v>0</v>
      </c>
    </row>
    <row r="123" spans="1:18" x14ac:dyDescent="0.3">
      <c r="A123" s="262">
        <v>119</v>
      </c>
      <c r="B123" s="263" t="str">
        <f>'🔢 İNDİKATÖRLER'!A121</f>
        <v>DAGI</v>
      </c>
      <c r="C123" s="262">
        <f>'🔢 İNDİKATÖRLER'!U121</f>
        <v>13</v>
      </c>
      <c r="D123" s="262">
        <f>IFERROR((IF(C123&gt;=11,3,IF(C123&gt;=10,2,IF(C123&gt;=9,1,0))))+(IF(E123&lt;=3,4,IF(E123&lt;=4,2,0)))+(IF(AND(F123&gt;40,F123&lt;50),4,IF(F123&lt;50,3,IF(F123&lt;60,2,0))))+(IF(G123&gt;0.1,3,IF(G123&gt;0,2,0)))+(IF(K123&gt;1.2,2,IF(K123&gt;1,1,0)))+(IF(H123&gt;-100,1,0))+(IF('🔢 İNDİKATÖRLER'!D121&gt;0,1,0))+(IF(R123&lt;=-2,2,0))-(IF(E123&gt;5,2,0)),"")</f>
        <v>7</v>
      </c>
      <c r="E123" s="262">
        <f>'🔢 İNDİKATÖRLER'!F121</f>
        <v>4.6864899806076261</v>
      </c>
      <c r="F123" s="262">
        <f>'🔢 İNDİKATÖRLER'!G121</f>
        <v>67.441860465116292</v>
      </c>
      <c r="G123" s="262">
        <f>'🔢 İNDİKATÖRLER'!I121</f>
        <v>7.594980156577251E-2</v>
      </c>
      <c r="H123" s="262">
        <f>'🔢 İNDİKATÖRLER'!E121</f>
        <v>132.87037037037018</v>
      </c>
      <c r="I123" s="262">
        <f>'🔢 İNDİKATÖRLER'!L121</f>
        <v>6034194</v>
      </c>
      <c r="J123" s="262">
        <f>'🔢 İNDİKATÖRLER'!M121</f>
        <v>18605252.399999999</v>
      </c>
      <c r="K123" s="262">
        <f t="shared" si="4"/>
        <v>0.32432744637207933</v>
      </c>
      <c r="L123" s="262" t="str">
        <f>'🔢 İNDİKATÖRLER'!P121</f>
        <v>✓</v>
      </c>
      <c r="M123" s="262" t="str">
        <f>'🔢 İNDİKATÖRLER'!S121</f>
        <v>✗</v>
      </c>
      <c r="N123" s="262" t="str">
        <f t="shared" si="5"/>
        <v>HAYIR</v>
      </c>
      <c r="O123" s="262" t="str">
        <f t="shared" si="6"/>
        <v>HAYIR</v>
      </c>
      <c r="P123" s="263" t="str">
        <f t="shared" si="7"/>
        <v>PAS</v>
      </c>
      <c r="Q123" s="262" t="str">
        <f>'📡 CANLI_VERİ'!B122</f>
        <v>DAGI</v>
      </c>
      <c r="R123" s="262">
        <f>'📡 CANLI_VERİ'!I122</f>
        <v>-0.2999</v>
      </c>
    </row>
    <row r="124" spans="1:18" x14ac:dyDescent="0.3">
      <c r="A124" s="262">
        <v>120</v>
      </c>
      <c r="B124" s="263" t="str">
        <f>'🔢 İNDİKATÖRLER'!A122</f>
        <v>DARDL</v>
      </c>
      <c r="C124" s="262" t="str">
        <f>'🔢 İNDİKATÖRLER'!U122</f>
        <v/>
      </c>
      <c r="D124" s="262">
        <f>IFERROR((IF(C124&gt;=11,3,IF(C124&gt;=10,2,IF(C124&gt;=9,1,0))))+(IF(E124&lt;=3,4,IF(E124&lt;=4,2,0)))+(IF(AND(F124&gt;40,F124&lt;50),4,IF(F124&lt;50,3,IF(F124&lt;60,2,0))))+(IF(G124&gt;0.1,3,IF(G124&gt;0,2,0)))+(IF(K124&gt;1.2,2,IF(K124&gt;1,1,0)))+(IF(H124&gt;-100,1,0))+(IF('🔢 İNDİKATÖRLER'!D122&gt;0,1,0))+(IF(R124&lt;=-2,2,0))-(IF(E124&gt;5,2,0)),"")</f>
        <v>8</v>
      </c>
      <c r="E124" s="262" t="str">
        <f>'🔢 İNDİKATÖRLER'!F122</f>
        <v>?</v>
      </c>
      <c r="F124" s="262" t="str">
        <f>'🔢 İNDİKATÖRLER'!G122</f>
        <v>?</v>
      </c>
      <c r="G124" s="262" t="str">
        <f>'🔢 İNDİKATÖRLER'!I122</f>
        <v>?</v>
      </c>
      <c r="H124" s="262" t="str">
        <f>'🔢 İNDİKATÖRLER'!E122</f>
        <v>?</v>
      </c>
      <c r="I124" s="262">
        <f>'🔢 İNDİKATÖRLER'!L122</f>
        <v>579821</v>
      </c>
      <c r="J124" s="262" t="str">
        <f>'🔢 İNDİKATÖRLER'!M122</f>
        <v>?</v>
      </c>
      <c r="K124" s="262" t="str">
        <f t="shared" si="4"/>
        <v/>
      </c>
      <c r="L124" s="262" t="str">
        <f>'🔢 İNDİKATÖRLER'!P122</f>
        <v>?</v>
      </c>
      <c r="M124" s="262" t="str">
        <f>'🔢 İNDİKATÖRLER'!S122</f>
        <v>?</v>
      </c>
      <c r="N124" s="262" t="str">
        <f t="shared" si="5"/>
        <v>HAYIR</v>
      </c>
      <c r="O124" s="262" t="str">
        <f t="shared" si="6"/>
        <v>HAYIR</v>
      </c>
      <c r="P124" s="263" t="str">
        <f t="shared" si="7"/>
        <v>PAS</v>
      </c>
      <c r="Q124" s="262" t="str">
        <f>'📡 CANLI_VERİ'!B123</f>
        <v>DARDL</v>
      </c>
      <c r="R124" s="262">
        <f>'📡 CANLI_VERİ'!I123</f>
        <v>-0.44840000000000002</v>
      </c>
    </row>
    <row r="125" spans="1:18" x14ac:dyDescent="0.3">
      <c r="A125" s="262">
        <v>121</v>
      </c>
      <c r="B125" s="263" t="str">
        <f>'🔢 İNDİKATÖRLER'!A123</f>
        <v>DENGE</v>
      </c>
      <c r="C125" s="262">
        <f>'🔢 İNDİKATÖRLER'!U123</f>
        <v>8</v>
      </c>
      <c r="D125" s="262">
        <f>IFERROR((IF(C125&gt;=11,3,IF(C125&gt;=10,2,IF(C125&gt;=9,1,0))))+(IF(E125&lt;=3,4,IF(E125&lt;=4,2,0)))+(IF(AND(F125&gt;40,F125&lt;50),4,IF(F125&lt;50,3,IF(F125&lt;60,2,0))))+(IF(G125&gt;0.1,3,IF(G125&gt;0,2,0)))+(IF(K125&gt;1.2,2,IF(K125&gt;1,1,0)))+(IF(H125&gt;-100,1,0))+(IF('🔢 İNDİKATÖRLER'!D123&gt;0,1,0))+(IF(R125&lt;=-2,2,0))-(IF(E125&gt;5,2,0)),"")</f>
        <v>5</v>
      </c>
      <c r="E125" s="262">
        <f>'🔢 İNDİKATÖRLER'!F123</f>
        <v>4.6692607003891089</v>
      </c>
      <c r="F125" s="262">
        <f>'🔢 İNDİKATÖRLER'!G123</f>
        <v>52.5</v>
      </c>
      <c r="G125" s="262">
        <f>'🔢 İNDİKATÖRLER'!I123</f>
        <v>2.5797263908537024E-2</v>
      </c>
      <c r="H125" s="262">
        <f>'🔢 İNDİKATÖRLER'!E123</f>
        <v>32.692307692307658</v>
      </c>
      <c r="I125" s="262">
        <f>'🔢 İNDİKATÖRLER'!L123</f>
        <v>11989950</v>
      </c>
      <c r="J125" s="262">
        <f>'🔢 İNDİKATÖRLER'!M123</f>
        <v>26667246</v>
      </c>
      <c r="K125" s="262">
        <f t="shared" si="4"/>
        <v>0.44961335714981593</v>
      </c>
      <c r="L125" s="262" t="str">
        <f>'🔢 İNDİKATÖRLER'!P123</f>
        <v>✓</v>
      </c>
      <c r="M125" s="262" t="str">
        <f>'🔢 İNDİKATÖRLER'!S123</f>
        <v>✗</v>
      </c>
      <c r="N125" s="262" t="str">
        <f t="shared" si="5"/>
        <v>HAYIR</v>
      </c>
      <c r="O125" s="262" t="str">
        <f t="shared" si="6"/>
        <v>HAYIR</v>
      </c>
      <c r="P125" s="263" t="str">
        <f t="shared" si="7"/>
        <v>PAS</v>
      </c>
      <c r="Q125" s="262" t="str">
        <f>'📡 CANLI_VERİ'!B124</f>
        <v>DENGE</v>
      </c>
      <c r="R125" s="262">
        <f>'📡 CANLI_VERİ'!I124</f>
        <v>-0.39369999999999999</v>
      </c>
    </row>
    <row r="126" spans="1:18" x14ac:dyDescent="0.3">
      <c r="A126" s="262">
        <v>122</v>
      </c>
      <c r="B126" s="263" t="str">
        <f>'🔢 İNDİKATÖRLER'!A124</f>
        <v>DERAS</v>
      </c>
      <c r="C126" s="262" t="str">
        <f>'🔢 İNDİKATÖRLER'!U124</f>
        <v/>
      </c>
      <c r="D126" s="262">
        <f>IFERROR((IF(C126&gt;=11,3,IF(C126&gt;=10,2,IF(C126&gt;=9,1,0))))+(IF(E126&lt;=3,4,IF(E126&lt;=4,2,0)))+(IF(AND(F126&gt;40,F126&lt;50),4,IF(F126&lt;50,3,IF(F126&lt;60,2,0))))+(IF(G126&gt;0.1,3,IF(G126&gt;0,2,0)))+(IF(K126&gt;1.2,2,IF(K126&gt;1,1,0)))+(IF(H126&gt;-100,1,0))+(IF('🔢 İNDİKATÖRLER'!D124&gt;0,1,0))+(IF(R126&lt;=-2,2,0))-(IF(E126&gt;5,2,0)),"")</f>
        <v>8</v>
      </c>
      <c r="E126" s="262" t="str">
        <f>'🔢 İNDİKATÖRLER'!F124</f>
        <v>?</v>
      </c>
      <c r="F126" s="262" t="str">
        <f>'🔢 İNDİKATÖRLER'!G124</f>
        <v>?</v>
      </c>
      <c r="G126" s="262" t="str">
        <f>'🔢 İNDİKATÖRLER'!I124</f>
        <v>?</v>
      </c>
      <c r="H126" s="262" t="str">
        <f>'🔢 İNDİKATÖRLER'!E124</f>
        <v>?</v>
      </c>
      <c r="I126" s="262">
        <f>'🔢 İNDİKATÖRLER'!L124</f>
        <v>0</v>
      </c>
      <c r="J126" s="262" t="str">
        <f>'🔢 İNDİKATÖRLER'!M124</f>
        <v>?</v>
      </c>
      <c r="K126" s="262" t="str">
        <f t="shared" si="4"/>
        <v/>
      </c>
      <c r="L126" s="262" t="str">
        <f>'🔢 İNDİKATÖRLER'!P124</f>
        <v>?</v>
      </c>
      <c r="M126" s="262" t="str">
        <f>'🔢 İNDİKATÖRLER'!S124</f>
        <v>?</v>
      </c>
      <c r="N126" s="262" t="str">
        <f t="shared" si="5"/>
        <v>HAYIR</v>
      </c>
      <c r="O126" s="262" t="str">
        <f t="shared" si="6"/>
        <v>HAYIR</v>
      </c>
      <c r="P126" s="263" t="str">
        <f t="shared" si="7"/>
        <v>PAS</v>
      </c>
      <c r="Q126" s="262" t="str">
        <f>'📡 CANLI_VERİ'!B125</f>
        <v>DERAS</v>
      </c>
      <c r="R126" s="262">
        <f>'📡 CANLI_VERİ'!I125</f>
        <v>0</v>
      </c>
    </row>
    <row r="127" spans="1:18" x14ac:dyDescent="0.3">
      <c r="A127" s="262">
        <v>123</v>
      </c>
      <c r="B127" s="263" t="str">
        <f>'🔢 İNDİKATÖRLER'!A125</f>
        <v>DERHL</v>
      </c>
      <c r="C127" s="262" t="str">
        <f>'🔢 İNDİKATÖRLER'!U125</f>
        <v/>
      </c>
      <c r="D127" s="262">
        <f>IFERROR((IF(C127&gt;=11,3,IF(C127&gt;=10,2,IF(C127&gt;=9,1,0))))+(IF(E127&lt;=3,4,IF(E127&lt;=4,2,0)))+(IF(AND(F127&gt;40,F127&lt;50),4,IF(F127&lt;50,3,IF(F127&lt;60,2,0))))+(IF(G127&gt;0.1,3,IF(G127&gt;0,2,0)))+(IF(K127&gt;1.2,2,IF(K127&gt;1,1,0)))+(IF(H127&gt;-100,1,0))+(IF('🔢 İNDİKATÖRLER'!D125&gt;0,1,0))+(IF(R127&lt;=-2,2,0))-(IF(E127&gt;5,2,0)),"")</f>
        <v>8</v>
      </c>
      <c r="E127" s="262" t="str">
        <f>'🔢 İNDİKATÖRLER'!F125</f>
        <v>?</v>
      </c>
      <c r="F127" s="262" t="str">
        <f>'🔢 İNDİKATÖRLER'!G125</f>
        <v>?</v>
      </c>
      <c r="G127" s="262" t="str">
        <f>'🔢 İNDİKATÖRLER'!I125</f>
        <v>?</v>
      </c>
      <c r="H127" s="262" t="str">
        <f>'🔢 İNDİKATÖRLER'!E125</f>
        <v>?</v>
      </c>
      <c r="I127" s="262">
        <f>'🔢 İNDİKATÖRLER'!L125</f>
        <v>36640</v>
      </c>
      <c r="J127" s="262" t="str">
        <f>'🔢 İNDİKATÖRLER'!M125</f>
        <v>?</v>
      </c>
      <c r="K127" s="262" t="str">
        <f t="shared" si="4"/>
        <v/>
      </c>
      <c r="L127" s="262" t="str">
        <f>'🔢 İNDİKATÖRLER'!P125</f>
        <v>?</v>
      </c>
      <c r="M127" s="262" t="str">
        <f>'🔢 İNDİKATÖRLER'!S125</f>
        <v>?</v>
      </c>
      <c r="N127" s="262" t="str">
        <f t="shared" si="5"/>
        <v>HAYIR</v>
      </c>
      <c r="O127" s="262" t="str">
        <f t="shared" si="6"/>
        <v>HAYIR</v>
      </c>
      <c r="P127" s="263" t="str">
        <f t="shared" si="7"/>
        <v>PAS</v>
      </c>
      <c r="Q127" s="262" t="str">
        <f>'📡 CANLI_VERİ'!B126</f>
        <v>DERHL</v>
      </c>
      <c r="R127" s="262">
        <f>'📡 CANLI_VERİ'!I126</f>
        <v>-0.5917</v>
      </c>
    </row>
    <row r="128" spans="1:18" x14ac:dyDescent="0.3">
      <c r="A128" s="262">
        <v>124</v>
      </c>
      <c r="B128" s="263" t="str">
        <f>'🔢 İNDİKATÖRLER'!A126</f>
        <v>DEVA</v>
      </c>
      <c r="C128" s="262">
        <f>'🔢 İNDİKATÖRLER'!U126</f>
        <v>9</v>
      </c>
      <c r="D128" s="262">
        <f>IFERROR((IF(C128&gt;=11,3,IF(C128&gt;=10,2,IF(C128&gt;=9,1,0))))+(IF(E128&lt;=3,4,IF(E128&lt;=4,2,0)))+(IF(AND(F128&gt;40,F128&lt;50),4,IF(F128&lt;50,3,IF(F128&lt;60,2,0))))+(IF(G128&gt;0.1,3,IF(G128&gt;0,2,0)))+(IF(K128&gt;1.2,2,IF(K128&gt;1,1,0)))+(IF(H128&gt;-100,1,0))+(IF('🔢 İNDİKATÖRLER'!D126&gt;0,1,0))+(IF(R128&lt;=-2,2,0))-(IF(E128&gt;5,2,0)),"")</f>
        <v>10</v>
      </c>
      <c r="E128" s="262">
        <f>'🔢 İNDİKATÖRLER'!F126</f>
        <v>2.653364466143072</v>
      </c>
      <c r="F128" s="262">
        <f>'🔢 İNDİKATÖRLER'!G126</f>
        <v>72.180451127819438</v>
      </c>
      <c r="G128" s="262">
        <f>'🔢 İNDİKATÖRLER'!I126</f>
        <v>0.35588450820395801</v>
      </c>
      <c r="H128" s="262">
        <f>'🔢 İNDİKATÖRLER'!E126</f>
        <v>44.259115593482285</v>
      </c>
      <c r="I128" s="262">
        <f>'🔢 İNDİKATÖRLER'!L126</f>
        <v>327942</v>
      </c>
      <c r="J128" s="262">
        <f>'🔢 İNDİKATÖRLER'!M126</f>
        <v>588440.6</v>
      </c>
      <c r="K128" s="262">
        <f t="shared" si="4"/>
        <v>0.55730688874968859</v>
      </c>
      <c r="L128" s="262" t="str">
        <f>'🔢 İNDİKATÖRLER'!P126</f>
        <v>✓</v>
      </c>
      <c r="M128" s="262" t="str">
        <f>'🔢 İNDİKATÖRLER'!S126</f>
        <v>✗</v>
      </c>
      <c r="N128" s="262" t="str">
        <f t="shared" si="5"/>
        <v>HAYIR</v>
      </c>
      <c r="O128" s="262" t="str">
        <f t="shared" si="6"/>
        <v>HAYIR</v>
      </c>
      <c r="P128" s="263" t="str">
        <f t="shared" si="7"/>
        <v>PAS</v>
      </c>
      <c r="Q128" s="262" t="str">
        <f>'📡 CANLI_VERİ'!B127</f>
        <v>DEVA</v>
      </c>
      <c r="R128" s="262">
        <f>'📡 CANLI_VERİ'!I127</f>
        <v>0</v>
      </c>
    </row>
    <row r="129" spans="1:18" x14ac:dyDescent="0.3">
      <c r="A129" s="262">
        <v>125</v>
      </c>
      <c r="B129" s="263" t="str">
        <f>'🔢 İNDİKATÖRLER'!A127</f>
        <v>DGATE</v>
      </c>
      <c r="C129" s="262">
        <f>'🔢 İNDİKATÖRLER'!U127</f>
        <v>11</v>
      </c>
      <c r="D129" s="262">
        <f>IFERROR((IF(C129&gt;=11,3,IF(C129&gt;=10,2,IF(C129&gt;=9,1,0))))+(IF(E129&lt;=3,4,IF(E129&lt;=4,2,0)))+(IF(AND(F129&gt;40,F129&lt;50),4,IF(F129&lt;50,3,IF(F129&lt;60,2,0))))+(IF(G129&gt;0.1,3,IF(G129&gt;0,2,0)))+(IF(K129&gt;1.2,2,IF(K129&gt;1,1,0)))+(IF(H129&gt;-100,1,0))+(IF('🔢 İNDİKATÖRLER'!D127&gt;0,1,0))+(IF(R129&lt;=-2,2,0))-(IF(E129&gt;5,2,0)),"")</f>
        <v>10</v>
      </c>
      <c r="E129" s="262">
        <f>'🔢 İNDİKATÖRLER'!F127</f>
        <v>3.7883657399967885</v>
      </c>
      <c r="F129" s="262">
        <f>'🔢 İNDİKATÖRLER'!G127</f>
        <v>92.087912087912102</v>
      </c>
      <c r="G129" s="262">
        <f>'🔢 İNDİKATÖRLER'!I127</f>
        <v>1.9134873400266454</v>
      </c>
      <c r="H129" s="262">
        <f>'🔢 İNDİKATÖRLER'!E127</f>
        <v>124.90627720626138</v>
      </c>
      <c r="I129" s="262">
        <f>'🔢 İNDİKATÖRLER'!L127</f>
        <v>315527</v>
      </c>
      <c r="J129" s="262">
        <f>'🔢 İNDİKATÖRLER'!M127</f>
        <v>530599.19999999995</v>
      </c>
      <c r="K129" s="262">
        <f t="shared" si="4"/>
        <v>0.59466165798968418</v>
      </c>
      <c r="L129" s="262" t="str">
        <f>'🔢 İNDİKATÖRLER'!P127</f>
        <v>✓</v>
      </c>
      <c r="M129" s="262" t="str">
        <f>'🔢 İNDİKATÖRLER'!S127</f>
        <v>✗</v>
      </c>
      <c r="N129" s="262" t="str">
        <f t="shared" si="5"/>
        <v>HAYIR</v>
      </c>
      <c r="O129" s="262" t="str">
        <f t="shared" si="6"/>
        <v>HAYIR</v>
      </c>
      <c r="P129" s="263" t="str">
        <f t="shared" si="7"/>
        <v>PAS</v>
      </c>
      <c r="Q129" s="262" t="str">
        <f>'📡 CANLI_VERİ'!B128</f>
        <v>DGATE</v>
      </c>
      <c r="R129" s="262">
        <f>'📡 CANLI_VERİ'!I128</f>
        <v>5.62E-2</v>
      </c>
    </row>
    <row r="130" spans="1:18" x14ac:dyDescent="0.3">
      <c r="A130" s="262">
        <v>126</v>
      </c>
      <c r="B130" s="263" t="str">
        <f>'🔢 İNDİKATÖRLER'!A128</f>
        <v>DGNMO</v>
      </c>
      <c r="C130" s="262">
        <f>'🔢 İNDİKATÖRLER'!U128</f>
        <v>7</v>
      </c>
      <c r="D130" s="262">
        <f>IFERROR((IF(C130&gt;=11,3,IF(C130&gt;=10,2,IF(C130&gt;=9,1,0))))+(IF(E130&lt;=3,4,IF(E130&lt;=4,2,0)))+(IF(AND(F130&gt;40,F130&lt;50),4,IF(F130&lt;50,3,IF(F130&lt;60,2,0))))+(IF(G130&gt;0.1,3,IF(G130&gt;0,2,0)))+(IF(K130&gt;1.2,2,IF(K130&gt;1,1,0)))+(IF(H130&gt;-100,1,0))+(IF('🔢 İNDİKATÖRLER'!D128&gt;0,1,0))+(IF(R130&lt;=-2,2,0))-(IF(E130&gt;5,2,0)),"")</f>
        <v>3</v>
      </c>
      <c r="E130" s="262">
        <f>'🔢 İNDİKATÖRLER'!F128</f>
        <v>8.0606544293695119</v>
      </c>
      <c r="F130" s="262">
        <f>'🔢 İNDİKATÖRLER'!G128</f>
        <v>75.513428120063182</v>
      </c>
      <c r="G130" s="262">
        <f>'🔢 İNDİKATÖRLER'!I128</f>
        <v>0.28653789814515962</v>
      </c>
      <c r="H130" s="262">
        <f>'🔢 İNDİKATÖRLER'!E128</f>
        <v>63.323591923485665</v>
      </c>
      <c r="I130" s="262">
        <f>'🔢 İNDİKATÖRLER'!L128</f>
        <v>3635638</v>
      </c>
      <c r="J130" s="262">
        <f>'🔢 İNDİKATÖRLER'!M128</f>
        <v>20013061.800000001</v>
      </c>
      <c r="K130" s="262">
        <f t="shared" si="4"/>
        <v>0.18166325754313115</v>
      </c>
      <c r="L130" s="262" t="str">
        <f>'🔢 İNDİKATÖRLER'!P128</f>
        <v>✓</v>
      </c>
      <c r="M130" s="262" t="str">
        <f>'🔢 İNDİKATÖRLER'!S128</f>
        <v>✗</v>
      </c>
      <c r="N130" s="262" t="str">
        <f t="shared" si="5"/>
        <v>HAYIR</v>
      </c>
      <c r="O130" s="262" t="str">
        <f t="shared" si="6"/>
        <v>HAYIR</v>
      </c>
      <c r="P130" s="263" t="str">
        <f t="shared" si="7"/>
        <v>PAS</v>
      </c>
      <c r="Q130" s="262" t="str">
        <f>'📡 CANLI_VERİ'!B129</f>
        <v>DGNMO</v>
      </c>
      <c r="R130" s="262">
        <f>'📡 CANLI_VERİ'!I129</f>
        <v>2.1396000000000002</v>
      </c>
    </row>
    <row r="131" spans="1:18" x14ac:dyDescent="0.3">
      <c r="A131" s="262">
        <v>127</v>
      </c>
      <c r="B131" s="263" t="str">
        <f>'🔢 İNDİKATÖRLER'!A129</f>
        <v>DITAS</v>
      </c>
      <c r="C131" s="262">
        <f>'🔢 İNDİKATÖRLER'!U129</f>
        <v>9</v>
      </c>
      <c r="D131" s="262">
        <f>IFERROR((IF(C131&gt;=11,3,IF(C131&gt;=10,2,IF(C131&gt;=9,1,0))))+(IF(E131&lt;=3,4,IF(E131&lt;=4,2,0)))+(IF(AND(F131&gt;40,F131&lt;50),4,IF(F131&lt;50,3,IF(F131&lt;60,2,0))))+(IF(G131&gt;0.1,3,IF(G131&gt;0,2,0)))+(IF(K131&gt;1.2,2,IF(K131&gt;1,1,0)))+(IF(H131&gt;-100,1,0))+(IF('🔢 İNDİKATÖRLER'!D129&gt;0,1,0))+(IF(R131&lt;=-2,2,0))-(IF(E131&gt;5,2,0)),"")</f>
        <v>6</v>
      </c>
      <c r="E131" s="262">
        <f>'🔢 İNDİKATÖRLER'!F129</f>
        <v>6.686930091185407</v>
      </c>
      <c r="F131" s="262">
        <f>'🔢 İNDİKATÖRLER'!G129</f>
        <v>51.953125000000099</v>
      </c>
      <c r="G131" s="262">
        <f>'🔢 İNDİKATÖRLER'!I129</f>
        <v>0.27004683940658936</v>
      </c>
      <c r="H131" s="262">
        <f>'🔢 İNDİKATÖRLER'!E129</f>
        <v>-22.808580123208472</v>
      </c>
      <c r="I131" s="262">
        <f>'🔢 İNDİKATÖRLER'!L129</f>
        <v>2069133</v>
      </c>
      <c r="J131" s="262">
        <f>'🔢 İNDİKATÖRLER'!M129</f>
        <v>3277981.2</v>
      </c>
      <c r="K131" s="262">
        <f t="shared" si="4"/>
        <v>0.63122174099107098</v>
      </c>
      <c r="L131" s="262" t="str">
        <f>'🔢 İNDİKATÖRLER'!P129</f>
        <v>✓</v>
      </c>
      <c r="M131" s="262" t="str">
        <f>'🔢 İNDİKATÖRLER'!S129</f>
        <v>✗</v>
      </c>
      <c r="N131" s="262" t="str">
        <f t="shared" si="5"/>
        <v>HAYIR</v>
      </c>
      <c r="O131" s="262" t="str">
        <f t="shared" si="6"/>
        <v>HAYIR</v>
      </c>
      <c r="P131" s="263" t="str">
        <f t="shared" si="7"/>
        <v>PAS</v>
      </c>
      <c r="Q131" s="262" t="str">
        <f>'📡 CANLI_VERİ'!B130</f>
        <v>DITAS</v>
      </c>
      <c r="R131" s="262">
        <f>'📡 CANLI_VERİ'!I130</f>
        <v>-0.41870000000000002</v>
      </c>
    </row>
    <row r="132" spans="1:18" x14ac:dyDescent="0.3">
      <c r="A132" s="262">
        <v>128</v>
      </c>
      <c r="B132" s="263" t="str">
        <f>'🔢 İNDİKATÖRLER'!A130</f>
        <v>DMSAS</v>
      </c>
      <c r="C132" s="262">
        <f>'🔢 İNDİKATÖRLER'!U130</f>
        <v>11</v>
      </c>
      <c r="D132" s="262">
        <f>IFERROR((IF(C132&gt;=11,3,IF(C132&gt;=10,2,IF(C132&gt;=9,1,0))))+(IF(E132&lt;=3,4,IF(E132&lt;=4,2,0)))+(IF(AND(F132&gt;40,F132&lt;50),4,IF(F132&lt;50,3,IF(F132&lt;60,2,0))))+(IF(G132&gt;0.1,3,IF(G132&gt;0,2,0)))+(IF(K132&gt;1.2,2,IF(K132&gt;1,1,0)))+(IF(H132&gt;-100,1,0))+(IF('🔢 İNDİKATÖRLER'!D130&gt;0,1,0))+(IF(R132&lt;=-2,2,0))-(IF(E132&gt;5,2,0)),"")</f>
        <v>13</v>
      </c>
      <c r="E132" s="262">
        <f>'🔢 İNDİKATÖRLER'!F130</f>
        <v>3.642072213500787</v>
      </c>
      <c r="F132" s="262">
        <f>'🔢 İNDİKATÖRLER'!G130</f>
        <v>47.619047619047599</v>
      </c>
      <c r="G132" s="262">
        <f>'🔢 İNDİKATÖRLER'!I130</f>
        <v>7.0153424185200708E-2</v>
      </c>
      <c r="H132" s="262">
        <f>'🔢 İNDİKATÖRLER'!E130</f>
        <v>98.486813661910858</v>
      </c>
      <c r="I132" s="262">
        <f>'🔢 İNDİKATÖRLER'!L130</f>
        <v>1757442</v>
      </c>
      <c r="J132" s="262">
        <f>'🔢 İNDİKATÖRLER'!M130</f>
        <v>3690690.6</v>
      </c>
      <c r="K132" s="262">
        <f t="shared" si="4"/>
        <v>0.47618242504532893</v>
      </c>
      <c r="L132" s="262" t="str">
        <f>'🔢 İNDİKATÖRLER'!P130</f>
        <v>✓</v>
      </c>
      <c r="M132" s="262" t="str">
        <f>'🔢 İNDİKATÖRLER'!S130</f>
        <v>✗</v>
      </c>
      <c r="N132" s="262" t="str">
        <f t="shared" si="5"/>
        <v>HAYIR</v>
      </c>
      <c r="O132" s="262" t="str">
        <f t="shared" si="6"/>
        <v>HAYIR</v>
      </c>
      <c r="P132" s="263" t="str">
        <f t="shared" si="7"/>
        <v>İZLE</v>
      </c>
      <c r="Q132" s="262" t="str">
        <f>'📡 CANLI_VERİ'!B131</f>
        <v>DMSAS</v>
      </c>
      <c r="R132" s="262">
        <f>'📡 CANLI_VERİ'!I131</f>
        <v>-0.43809999999999999</v>
      </c>
    </row>
    <row r="133" spans="1:18" x14ac:dyDescent="0.3">
      <c r="A133" s="262">
        <v>129</v>
      </c>
      <c r="B133" s="263" t="str">
        <f>'🔢 İNDİKATÖRLER'!A131</f>
        <v>DNISI</v>
      </c>
      <c r="C133" s="262" t="str">
        <f>'🔢 İNDİKATÖRLER'!U131</f>
        <v/>
      </c>
      <c r="D133" s="262">
        <f>IFERROR((IF(C133&gt;=11,3,IF(C133&gt;=10,2,IF(C133&gt;=9,1,0))))+(IF(E133&lt;=3,4,IF(E133&lt;=4,2,0)))+(IF(AND(F133&gt;40,F133&lt;50),4,IF(F133&lt;50,3,IF(F133&lt;60,2,0))))+(IF(G133&gt;0.1,3,IF(G133&gt;0,2,0)))+(IF(K133&gt;1.2,2,IF(K133&gt;1,1,0)))+(IF(H133&gt;-100,1,0))+(IF('🔢 İNDİKATÖRLER'!D131&gt;0,1,0))+(IF(R133&lt;=-2,2,0))-(IF(E133&gt;5,2,0)),"")</f>
        <v>8</v>
      </c>
      <c r="E133" s="262" t="str">
        <f>'🔢 İNDİKATÖRLER'!F131</f>
        <v>?</v>
      </c>
      <c r="F133" s="262" t="str">
        <f>'🔢 İNDİKATÖRLER'!G131</f>
        <v>?</v>
      </c>
      <c r="G133" s="262" t="str">
        <f>'🔢 İNDİKATÖRLER'!I131</f>
        <v>?</v>
      </c>
      <c r="H133" s="262" t="str">
        <f>'🔢 İNDİKATÖRLER'!E131</f>
        <v>?</v>
      </c>
      <c r="I133" s="262">
        <f>'🔢 İNDİKATÖRLER'!L131</f>
        <v>13334</v>
      </c>
      <c r="J133" s="262" t="str">
        <f>'🔢 İNDİKATÖRLER'!M131</f>
        <v>?</v>
      </c>
      <c r="K133" s="262" t="str">
        <f t="shared" ref="K133:K196" si="8">IFERROR(I133/J133,"")</f>
        <v/>
      </c>
      <c r="L133" s="262" t="str">
        <f>'🔢 İNDİKATÖRLER'!P131</f>
        <v>?</v>
      </c>
      <c r="M133" s="262" t="str">
        <f>'🔢 İNDİKATÖRLER'!S131</f>
        <v>?</v>
      </c>
      <c r="N133" s="262" t="str">
        <f t="shared" ref="N133:N196" si="9">IF(AND(C133&gt;=11,E133&lt;=4,F133&lt;50,K133&gt;1,R133&lt;=-2),"EVET","HAYIR")</f>
        <v>HAYIR</v>
      </c>
      <c r="O133" s="262" t="str">
        <f t="shared" ref="O133:O196" si="10">IF(AND(E133&lt;=3,G133&gt;0,H133&gt;-100,F133&lt;50),"EVET","HAYIR")</f>
        <v>HAYIR</v>
      </c>
      <c r="P133" s="263" t="str">
        <f t="shared" ref="P133:P196" si="11">IF(N133="EVET","PREMIUM+",IF(AND(C133&gt;=11,E133&lt;=4,F133&lt;50,K133&gt;1),"PREMIUM",IF(O133="EVET","GÜÇLÜ",IF(AND(E133&lt;=4,F133&lt;60,G133&gt;0),"İZLE","PAS"))))</f>
        <v>PAS</v>
      </c>
      <c r="Q133" s="262" t="str">
        <f>'📡 CANLI_VERİ'!B132</f>
        <v>DNISI</v>
      </c>
      <c r="R133" s="262">
        <f>'📡 CANLI_VERİ'!I132</f>
        <v>9.9500000000000005E-2</v>
      </c>
    </row>
    <row r="134" spans="1:18" x14ac:dyDescent="0.3">
      <c r="A134" s="262">
        <v>130</v>
      </c>
      <c r="B134" s="263" t="str">
        <f>'🔢 İNDİKATÖRLER'!A132</f>
        <v>DOAS</v>
      </c>
      <c r="C134" s="262">
        <f>'🔢 İNDİKATÖRLER'!U132</f>
        <v>0</v>
      </c>
      <c r="D134" s="262">
        <f>IFERROR((IF(C134&gt;=11,3,IF(C134&gt;=10,2,IF(C134&gt;=9,1,0))))+(IF(E134&lt;=3,4,IF(E134&lt;=4,2,0)))+(IF(AND(F134&gt;40,F134&lt;50),4,IF(F134&lt;50,3,IF(F134&lt;60,2,0))))+(IF(G134&gt;0.1,3,IF(G134&gt;0,2,0)))+(IF(K134&gt;1.2,2,IF(K134&gt;1,1,0)))+(IF(H134&gt;-100,1,0))+(IF('🔢 İNDİKATÖRLER'!D132&gt;0,1,0))+(IF(R134&lt;=-2,2,0))-(IF(E134&gt;5,2,0)),"")</f>
        <v>7</v>
      </c>
      <c r="E134" s="262">
        <f>'🔢 İNDİKATÖRLER'!F132</f>
        <v>2.4381799412371938</v>
      </c>
      <c r="F134" s="262">
        <f>'🔢 İNDİKATÖRLER'!G132</f>
        <v>2.8368794326241549</v>
      </c>
      <c r="G134" s="262">
        <f>'🔢 İNDİKATÖRLER'!I132</f>
        <v>-0.19570421229715085</v>
      </c>
      <c r="H134" s="262">
        <f>'🔢 İNDİKATÖRLER'!E132</f>
        <v>-141.34098740787823</v>
      </c>
      <c r="I134" s="262">
        <f>'🔢 İNDİKATÖRLER'!L132</f>
        <v>969850</v>
      </c>
      <c r="J134" s="262">
        <f>'🔢 İNDİKATÖRLER'!M132</f>
        <v>1329475</v>
      </c>
      <c r="K134" s="262">
        <f t="shared" si="8"/>
        <v>0.72949848624457025</v>
      </c>
      <c r="L134" s="262" t="str">
        <f>'🔢 İNDİKATÖRLER'!P132</f>
        <v>✗</v>
      </c>
      <c r="M134" s="262" t="str">
        <f>'🔢 İNDİKATÖRLER'!S132</f>
        <v>✗</v>
      </c>
      <c r="N134" s="262" t="str">
        <f t="shared" si="9"/>
        <v>HAYIR</v>
      </c>
      <c r="O134" s="262" t="str">
        <f t="shared" si="10"/>
        <v>HAYIR</v>
      </c>
      <c r="P134" s="263" t="str">
        <f t="shared" si="11"/>
        <v>PAS</v>
      </c>
      <c r="Q134" s="262" t="str">
        <f>'📡 CANLI_VERİ'!B133</f>
        <v>DOAS</v>
      </c>
      <c r="R134" s="262">
        <f>'📡 CANLI_VERİ'!I133</f>
        <v>0.1109</v>
      </c>
    </row>
    <row r="135" spans="1:18" x14ac:dyDescent="0.3">
      <c r="A135" s="262">
        <v>131</v>
      </c>
      <c r="B135" s="263" t="str">
        <f>'🔢 İNDİKATÖRLER'!A133</f>
        <v>DOBUR</v>
      </c>
      <c r="C135" s="262" t="str">
        <f>'🔢 İNDİKATÖRLER'!U133</f>
        <v/>
      </c>
      <c r="D135" s="262">
        <f>IFERROR((IF(C135&gt;=11,3,IF(C135&gt;=10,2,IF(C135&gt;=9,1,0))))+(IF(E135&lt;=3,4,IF(E135&lt;=4,2,0)))+(IF(AND(F135&gt;40,F135&lt;50),4,IF(F135&lt;50,3,IF(F135&lt;60,2,0))))+(IF(G135&gt;0.1,3,IF(G135&gt;0,2,0)))+(IF(K135&gt;1.2,2,IF(K135&gt;1,1,0)))+(IF(H135&gt;-100,1,0))+(IF('🔢 İNDİKATÖRLER'!D133&gt;0,1,0))+(IF(R135&lt;=-2,2,0))-(IF(E135&gt;5,2,0)),"")</f>
        <v>8</v>
      </c>
      <c r="E135" s="262" t="str">
        <f>'🔢 İNDİKATÖRLER'!F133</f>
        <v>?</v>
      </c>
      <c r="F135" s="262" t="str">
        <f>'🔢 İNDİKATÖRLER'!G133</f>
        <v>?</v>
      </c>
      <c r="G135" s="262" t="str">
        <f>'🔢 İNDİKATÖRLER'!I133</f>
        <v>?</v>
      </c>
      <c r="H135" s="262" t="str">
        <f>'🔢 İNDİKATÖRLER'!E133</f>
        <v>?</v>
      </c>
      <c r="I135" s="262">
        <f>'🔢 İNDİKATÖRLER'!L133</f>
        <v>0</v>
      </c>
      <c r="J135" s="262" t="str">
        <f>'🔢 İNDİKATÖRLER'!M133</f>
        <v>?</v>
      </c>
      <c r="K135" s="262" t="str">
        <f t="shared" si="8"/>
        <v/>
      </c>
      <c r="L135" s="262" t="str">
        <f>'🔢 İNDİKATÖRLER'!P133</f>
        <v>?</v>
      </c>
      <c r="M135" s="262" t="str">
        <f>'🔢 İNDİKATÖRLER'!S133</f>
        <v>?</v>
      </c>
      <c r="N135" s="262" t="str">
        <f t="shared" si="9"/>
        <v>HAYIR</v>
      </c>
      <c r="O135" s="262" t="str">
        <f t="shared" si="10"/>
        <v>HAYIR</v>
      </c>
      <c r="P135" s="263" t="str">
        <f t="shared" si="11"/>
        <v>PAS</v>
      </c>
      <c r="Q135" s="262" t="str">
        <f>'📡 CANLI_VERİ'!B134</f>
        <v>DOBUR</v>
      </c>
      <c r="R135" s="262">
        <f>'📡 CANLI_VERİ'!I134</f>
        <v>0</v>
      </c>
    </row>
    <row r="136" spans="1:18" x14ac:dyDescent="0.3">
      <c r="A136" s="262">
        <v>132</v>
      </c>
      <c r="B136" s="263" t="str">
        <f>'🔢 İNDİKATÖRLER'!A134</f>
        <v>DOCO</v>
      </c>
      <c r="C136" s="262" t="str">
        <f>'🔢 İNDİKATÖRLER'!U134</f>
        <v/>
      </c>
      <c r="D136" s="262">
        <f>IFERROR((IF(C136&gt;=11,3,IF(C136&gt;=10,2,IF(C136&gt;=9,1,0))))+(IF(E136&lt;=3,4,IF(E136&lt;=4,2,0)))+(IF(AND(F136&gt;40,F136&lt;50),4,IF(F136&lt;50,3,IF(F136&lt;60,2,0))))+(IF(G136&gt;0.1,3,IF(G136&gt;0,2,0)))+(IF(K136&gt;1.2,2,IF(K136&gt;1,1,0)))+(IF(H136&gt;-100,1,0))+(IF('🔢 İNDİKATÖRLER'!D134&gt;0,1,0))+(IF(R136&lt;=-2,2,0))-(IF(E136&gt;5,2,0)),"")</f>
        <v>8</v>
      </c>
      <c r="E136" s="262" t="str">
        <f>'🔢 İNDİKATÖRLER'!F134</f>
        <v>?</v>
      </c>
      <c r="F136" s="262" t="str">
        <f>'🔢 İNDİKATÖRLER'!G134</f>
        <v>?</v>
      </c>
      <c r="G136" s="262" t="str">
        <f>'🔢 İNDİKATÖRLER'!I134</f>
        <v>?</v>
      </c>
      <c r="H136" s="262" t="str">
        <f>'🔢 İNDİKATÖRLER'!E134</f>
        <v>?</v>
      </c>
      <c r="I136" s="262">
        <f>'🔢 İNDİKATÖRLER'!L134</f>
        <v>27</v>
      </c>
      <c r="J136" s="262" t="str">
        <f>'🔢 İNDİKATÖRLER'!M134</f>
        <v>?</v>
      </c>
      <c r="K136" s="262" t="str">
        <f t="shared" si="8"/>
        <v/>
      </c>
      <c r="L136" s="262" t="str">
        <f>'🔢 İNDİKATÖRLER'!P134</f>
        <v>?</v>
      </c>
      <c r="M136" s="262" t="str">
        <f>'🔢 İNDİKATÖRLER'!S134</f>
        <v>?</v>
      </c>
      <c r="N136" s="262" t="str">
        <f t="shared" si="9"/>
        <v>HAYIR</v>
      </c>
      <c r="O136" s="262" t="str">
        <f t="shared" si="10"/>
        <v>HAYIR</v>
      </c>
      <c r="P136" s="263" t="str">
        <f t="shared" si="11"/>
        <v>PAS</v>
      </c>
      <c r="Q136" s="262" t="str">
        <f>'📡 CANLI_VERİ'!B135</f>
        <v>DOCO</v>
      </c>
      <c r="R136" s="262">
        <f>'📡 CANLI_VERİ'!I135</f>
        <v>-0.21920000000000001</v>
      </c>
    </row>
    <row r="137" spans="1:18" x14ac:dyDescent="0.3">
      <c r="A137" s="262">
        <v>133</v>
      </c>
      <c r="B137" s="263" t="str">
        <f>'🔢 İNDİKATÖRLER'!A135</f>
        <v>DOGUB</v>
      </c>
      <c r="C137" s="262" t="str">
        <f>'🔢 İNDİKATÖRLER'!U135</f>
        <v/>
      </c>
      <c r="D137" s="262">
        <f>IFERROR((IF(C137&gt;=11,3,IF(C137&gt;=10,2,IF(C137&gt;=9,1,0))))+(IF(E137&lt;=3,4,IF(E137&lt;=4,2,0)))+(IF(AND(F137&gt;40,F137&lt;50),4,IF(F137&lt;50,3,IF(F137&lt;60,2,0))))+(IF(G137&gt;0.1,3,IF(G137&gt;0,2,0)))+(IF(K137&gt;1.2,2,IF(K137&gt;1,1,0)))+(IF(H137&gt;-100,1,0))+(IF('🔢 İNDİKATÖRLER'!D135&gt;0,1,0))+(IF(R137&lt;=-2,2,0))-(IF(E137&gt;5,2,0)),"")</f>
        <v>8</v>
      </c>
      <c r="E137" s="262" t="str">
        <f>'🔢 İNDİKATÖRLER'!F135</f>
        <v>?</v>
      </c>
      <c r="F137" s="262" t="str">
        <f>'🔢 İNDİKATÖRLER'!G135</f>
        <v>?</v>
      </c>
      <c r="G137" s="262" t="str">
        <f>'🔢 İNDİKATÖRLER'!I135</f>
        <v>?</v>
      </c>
      <c r="H137" s="262" t="str">
        <f>'🔢 İNDİKATÖRLER'!E135</f>
        <v>?</v>
      </c>
      <c r="I137" s="262">
        <f>'🔢 İNDİKATÖRLER'!L135</f>
        <v>12098</v>
      </c>
      <c r="J137" s="262" t="str">
        <f>'🔢 İNDİKATÖRLER'!M135</f>
        <v>?</v>
      </c>
      <c r="K137" s="262" t="str">
        <f t="shared" si="8"/>
        <v/>
      </c>
      <c r="L137" s="262" t="str">
        <f>'🔢 İNDİKATÖRLER'!P135</f>
        <v>?</v>
      </c>
      <c r="M137" s="262" t="str">
        <f>'🔢 İNDİKATÖRLER'!S135</f>
        <v>?</v>
      </c>
      <c r="N137" s="262" t="str">
        <f t="shared" si="9"/>
        <v>HAYIR</v>
      </c>
      <c r="O137" s="262" t="str">
        <f t="shared" si="10"/>
        <v>HAYIR</v>
      </c>
      <c r="P137" s="263" t="str">
        <f t="shared" si="11"/>
        <v>PAS</v>
      </c>
      <c r="Q137" s="262" t="str">
        <f>'📡 CANLI_VERİ'!B136</f>
        <v>DOGUB</v>
      </c>
      <c r="R137" s="262">
        <f>'📡 CANLI_VERİ'!I136</f>
        <v>0.28120000000000001</v>
      </c>
    </row>
    <row r="138" spans="1:18" x14ac:dyDescent="0.3">
      <c r="A138" s="262">
        <v>134</v>
      </c>
      <c r="B138" s="263" t="str">
        <f>'🔢 İNDİKATÖRLER'!A136</f>
        <v>DOHOL</v>
      </c>
      <c r="C138" s="262">
        <f>'🔢 İNDİKATÖRLER'!U136</f>
        <v>11</v>
      </c>
      <c r="D138" s="262">
        <f>IFERROR((IF(C138&gt;=11,3,IF(C138&gt;=10,2,IF(C138&gt;=9,1,0))))+(IF(E138&lt;=3,4,IF(E138&lt;=4,2,0)))+(IF(AND(F138&gt;40,F138&lt;50),4,IF(F138&lt;50,3,IF(F138&lt;60,2,0))))+(IF(G138&gt;0.1,3,IF(G138&gt;0,2,0)))+(IF(K138&gt;1.2,2,IF(K138&gt;1,1,0)))+(IF(H138&gt;-100,1,0))+(IF('🔢 İNDİKATÖRLER'!D136&gt;0,1,0))+(IF(R138&lt;=-2,2,0))-(IF(E138&gt;5,2,0)),"")</f>
        <v>10</v>
      </c>
      <c r="E138" s="262">
        <f>'🔢 İNDİKATÖRLER'!F136</f>
        <v>3.5457579258118344</v>
      </c>
      <c r="F138" s="262">
        <f>'🔢 İNDİKATÖRLER'!G136</f>
        <v>63.905325443787007</v>
      </c>
      <c r="G138" s="262">
        <f>'🔢 İNDİKATÖRLER'!I136</f>
        <v>0.14803022171251456</v>
      </c>
      <c r="H138" s="262">
        <f>'🔢 İNDİKATÖRLER'!E136</f>
        <v>178.74508662104981</v>
      </c>
      <c r="I138" s="262">
        <f>'🔢 İNDİKATÖRLER'!L136</f>
        <v>9064278</v>
      </c>
      <c r="J138" s="262">
        <f>'🔢 İNDİKATÖRLER'!M136</f>
        <v>13482536.4</v>
      </c>
      <c r="K138" s="262">
        <f t="shared" si="8"/>
        <v>0.6722976842843903</v>
      </c>
      <c r="L138" s="262" t="str">
        <f>'🔢 İNDİKATÖRLER'!P136</f>
        <v>✓</v>
      </c>
      <c r="M138" s="262" t="str">
        <f>'🔢 İNDİKATÖRLER'!S136</f>
        <v>✗</v>
      </c>
      <c r="N138" s="262" t="str">
        <f t="shared" si="9"/>
        <v>HAYIR</v>
      </c>
      <c r="O138" s="262" t="str">
        <f t="shared" si="10"/>
        <v>HAYIR</v>
      </c>
      <c r="P138" s="263" t="str">
        <f t="shared" si="11"/>
        <v>PAS</v>
      </c>
      <c r="Q138" s="262" t="str">
        <f>'📡 CANLI_VERİ'!B137</f>
        <v>DOHOL</v>
      </c>
      <c r="R138" s="262">
        <f>'📡 CANLI_VERİ'!I137</f>
        <v>0</v>
      </c>
    </row>
    <row r="139" spans="1:18" x14ac:dyDescent="0.3">
      <c r="A139" s="262">
        <v>135</v>
      </c>
      <c r="B139" s="263" t="str">
        <f>'🔢 İNDİKATÖRLER'!A137</f>
        <v>DOKTA</v>
      </c>
      <c r="C139" s="262">
        <f>'🔢 İNDİKATÖRLER'!U137</f>
        <v>9</v>
      </c>
      <c r="D139" s="262">
        <f>IFERROR((IF(C139&gt;=11,3,IF(C139&gt;=10,2,IF(C139&gt;=9,1,0))))+(IF(E139&lt;=3,4,IF(E139&lt;=4,2,0)))+(IF(AND(F139&gt;40,F139&lt;50),4,IF(F139&lt;50,3,IF(F139&lt;60,2,0))))+(IF(G139&gt;0.1,3,IF(G139&gt;0,2,0)))+(IF(K139&gt;1.2,2,IF(K139&gt;1,1,0)))+(IF(H139&gt;-100,1,0))+(IF('🔢 İNDİKATÖRLER'!D137&gt;0,1,0))+(IF(R139&lt;=-2,2,0))-(IF(E139&gt;5,2,0)),"")</f>
        <v>7</v>
      </c>
      <c r="E139" s="262">
        <f>'🔢 İNDİKATÖRLER'!F137</f>
        <v>3.3776749566223256</v>
      </c>
      <c r="F139" s="262">
        <f>'🔢 İNDİKATÖRLER'!G137</f>
        <v>65.2173913043478</v>
      </c>
      <c r="G139" s="262">
        <f>'🔢 İNDİKATÖRLER'!I137</f>
        <v>9.6507022570965606E-2</v>
      </c>
      <c r="H139" s="262">
        <f>'🔢 İNDİKATÖRLER'!E137</f>
        <v>115.66013071895421</v>
      </c>
      <c r="I139" s="262">
        <f>'🔢 İNDİKATÖRLER'!L137</f>
        <v>544076</v>
      </c>
      <c r="J139" s="262">
        <f>'🔢 İNDİKATÖRLER'!M137</f>
        <v>548908</v>
      </c>
      <c r="K139" s="262">
        <f t="shared" si="8"/>
        <v>0.99119706763246296</v>
      </c>
      <c r="L139" s="262" t="str">
        <f>'🔢 İNDİKATÖRLER'!P137</f>
        <v>✓</v>
      </c>
      <c r="M139" s="262" t="str">
        <f>'🔢 İNDİKATÖRLER'!S137</f>
        <v>✗</v>
      </c>
      <c r="N139" s="262" t="str">
        <f t="shared" si="9"/>
        <v>HAYIR</v>
      </c>
      <c r="O139" s="262" t="str">
        <f t="shared" si="10"/>
        <v>HAYIR</v>
      </c>
      <c r="P139" s="263" t="str">
        <f t="shared" si="11"/>
        <v>PAS</v>
      </c>
      <c r="Q139" s="262" t="str">
        <f>'📡 CANLI_VERİ'!B138</f>
        <v>DOKTA</v>
      </c>
      <c r="R139" s="262">
        <f>'📡 CANLI_VERİ'!I138</f>
        <v>0</v>
      </c>
    </row>
    <row r="140" spans="1:18" x14ac:dyDescent="0.3">
      <c r="A140" s="262">
        <v>136</v>
      </c>
      <c r="B140" s="263" t="str">
        <f>'🔢 İNDİKATÖRLER'!A138</f>
        <v>DORAY</v>
      </c>
      <c r="C140" s="262" t="str">
        <f>'🔢 İNDİKATÖRLER'!U138</f>
        <v/>
      </c>
      <c r="D140" s="262">
        <f>IFERROR((IF(C140&gt;=11,3,IF(C140&gt;=10,2,IF(C140&gt;=9,1,0))))+(IF(E140&lt;=3,4,IF(E140&lt;=4,2,0)))+(IF(AND(F140&gt;40,F140&lt;50),4,IF(F140&lt;50,3,IF(F140&lt;60,2,0))))+(IF(G140&gt;0.1,3,IF(G140&gt;0,2,0)))+(IF(K140&gt;1.2,2,IF(K140&gt;1,1,0)))+(IF(H140&gt;-100,1,0))+(IF('🔢 İNDİKATÖRLER'!D138&gt;0,1,0))+(IF(R140&lt;=-2,2,0))-(IF(E140&gt;5,2,0)),"")</f>
        <v>8</v>
      </c>
      <c r="E140" s="262" t="str">
        <f>'🔢 İNDİKATÖRLER'!F138</f>
        <v>?</v>
      </c>
      <c r="F140" s="262" t="str">
        <f>'🔢 İNDİKATÖRLER'!G138</f>
        <v>?</v>
      </c>
      <c r="G140" s="262" t="str">
        <f>'🔢 İNDİKATÖRLER'!I138</f>
        <v>?</v>
      </c>
      <c r="H140" s="262" t="str">
        <f>'🔢 İNDİKATÖRLER'!E138</f>
        <v>?</v>
      </c>
      <c r="I140" s="262">
        <f>'🔢 İNDİKATÖRLER'!L138</f>
        <v>0</v>
      </c>
      <c r="J140" s="262" t="str">
        <f>'🔢 İNDİKATÖRLER'!M138</f>
        <v>?</v>
      </c>
      <c r="K140" s="262" t="str">
        <f t="shared" si="8"/>
        <v/>
      </c>
      <c r="L140" s="262" t="str">
        <f>'🔢 İNDİKATÖRLER'!P138</f>
        <v>?</v>
      </c>
      <c r="M140" s="262" t="str">
        <f>'🔢 İNDİKATÖRLER'!S138</f>
        <v>?</v>
      </c>
      <c r="N140" s="262" t="str">
        <f t="shared" si="9"/>
        <v>HAYIR</v>
      </c>
      <c r="O140" s="262" t="str">
        <f t="shared" si="10"/>
        <v>HAYIR</v>
      </c>
      <c r="P140" s="263" t="str">
        <f t="shared" si="11"/>
        <v>PAS</v>
      </c>
      <c r="Q140" s="262" t="str">
        <f>'📡 CANLI_VERİ'!B139</f>
        <v>DORAY</v>
      </c>
      <c r="R140" s="262">
        <f>'📡 CANLI_VERİ'!I139</f>
        <v>0</v>
      </c>
    </row>
    <row r="141" spans="1:18" x14ac:dyDescent="0.3">
      <c r="A141" s="262">
        <v>137</v>
      </c>
      <c r="B141" s="263" t="str">
        <f>'🔢 İNDİKATÖRLER'!A139</f>
        <v>DORE</v>
      </c>
      <c r="C141" s="262" t="str">
        <f>'🔢 İNDİKATÖRLER'!U139</f>
        <v/>
      </c>
      <c r="D141" s="262">
        <f>IFERROR((IF(C141&gt;=11,3,IF(C141&gt;=10,2,IF(C141&gt;=9,1,0))))+(IF(E141&lt;=3,4,IF(E141&lt;=4,2,0)))+(IF(AND(F141&gt;40,F141&lt;50),4,IF(F141&lt;50,3,IF(F141&lt;60,2,0))))+(IF(G141&gt;0.1,3,IF(G141&gt;0,2,0)))+(IF(K141&gt;1.2,2,IF(K141&gt;1,1,0)))+(IF(H141&gt;-100,1,0))+(IF('🔢 İNDİKATÖRLER'!D139&gt;0,1,0))+(IF(R141&lt;=-2,2,0))-(IF(E141&gt;5,2,0)),"")</f>
        <v>8</v>
      </c>
      <c r="E141" s="262" t="str">
        <f>'🔢 İNDİKATÖRLER'!F139</f>
        <v>?</v>
      </c>
      <c r="F141" s="262" t="str">
        <f>'🔢 İNDİKATÖRLER'!G139</f>
        <v>?</v>
      </c>
      <c r="G141" s="262" t="str">
        <f>'🔢 İNDİKATÖRLER'!I139</f>
        <v>?</v>
      </c>
      <c r="H141" s="262" t="str">
        <f>'🔢 İNDİKATÖRLER'!E139</f>
        <v>?</v>
      </c>
      <c r="I141" s="262">
        <f>'🔢 İNDİKATÖRLER'!L139</f>
        <v>0</v>
      </c>
      <c r="J141" s="262" t="str">
        <f>'🔢 İNDİKATÖRLER'!M139</f>
        <v>?</v>
      </c>
      <c r="K141" s="262" t="str">
        <f t="shared" si="8"/>
        <v/>
      </c>
      <c r="L141" s="262" t="str">
        <f>'🔢 İNDİKATÖRLER'!P139</f>
        <v>?</v>
      </c>
      <c r="M141" s="262" t="str">
        <f>'🔢 İNDİKATÖRLER'!S139</f>
        <v>?</v>
      </c>
      <c r="N141" s="262" t="str">
        <f t="shared" si="9"/>
        <v>HAYIR</v>
      </c>
      <c r="O141" s="262" t="str">
        <f t="shared" si="10"/>
        <v>HAYIR</v>
      </c>
      <c r="P141" s="263" t="str">
        <f t="shared" si="11"/>
        <v>PAS</v>
      </c>
      <c r="Q141" s="262" t="str">
        <f>'📡 CANLI_VERİ'!B140</f>
        <v>DORE</v>
      </c>
      <c r="R141" s="262">
        <f>'📡 CANLI_VERİ'!I140</f>
        <v>0</v>
      </c>
    </row>
    <row r="142" spans="1:18" x14ac:dyDescent="0.3">
      <c r="A142" s="262">
        <v>138</v>
      </c>
      <c r="B142" s="263" t="str">
        <f>'🔢 İNDİKATÖRLER'!A140</f>
        <v>DPAZR</v>
      </c>
      <c r="C142" s="262" t="str">
        <f>'🔢 İNDİKATÖRLER'!U140</f>
        <v/>
      </c>
      <c r="D142" s="262">
        <f>IFERROR((IF(C142&gt;=11,3,IF(C142&gt;=10,2,IF(C142&gt;=9,1,0))))+(IF(E142&lt;=3,4,IF(E142&lt;=4,2,0)))+(IF(AND(F142&gt;40,F142&lt;50),4,IF(F142&lt;50,3,IF(F142&lt;60,2,0))))+(IF(G142&gt;0.1,3,IF(G142&gt;0,2,0)))+(IF(K142&gt;1.2,2,IF(K142&gt;1,1,0)))+(IF(H142&gt;-100,1,0))+(IF('🔢 İNDİKATÖRLER'!D140&gt;0,1,0))+(IF(R142&lt;=-2,2,0))-(IF(E142&gt;5,2,0)),"")</f>
        <v>8</v>
      </c>
      <c r="E142" s="262" t="str">
        <f>'🔢 İNDİKATÖRLER'!F140</f>
        <v>?</v>
      </c>
      <c r="F142" s="262" t="str">
        <f>'🔢 İNDİKATÖRLER'!G140</f>
        <v>?</v>
      </c>
      <c r="G142" s="262" t="str">
        <f>'🔢 İNDİKATÖRLER'!I140</f>
        <v>?</v>
      </c>
      <c r="H142" s="262" t="str">
        <f>'🔢 İNDİKATÖRLER'!E140</f>
        <v>?</v>
      </c>
      <c r="I142" s="262">
        <f>'🔢 İNDİKATÖRLER'!L140</f>
        <v>0</v>
      </c>
      <c r="J142" s="262" t="str">
        <f>'🔢 İNDİKATÖRLER'!M140</f>
        <v>?</v>
      </c>
      <c r="K142" s="262" t="str">
        <f t="shared" si="8"/>
        <v/>
      </c>
      <c r="L142" s="262" t="str">
        <f>'🔢 İNDİKATÖRLER'!P140</f>
        <v>?</v>
      </c>
      <c r="M142" s="262" t="str">
        <f>'🔢 İNDİKATÖRLER'!S140</f>
        <v>?</v>
      </c>
      <c r="N142" s="262" t="str">
        <f t="shared" si="9"/>
        <v>HAYIR</v>
      </c>
      <c r="O142" s="262" t="str">
        <f t="shared" si="10"/>
        <v>HAYIR</v>
      </c>
      <c r="P142" s="263" t="str">
        <f t="shared" si="11"/>
        <v>PAS</v>
      </c>
      <c r="Q142" s="262" t="str">
        <f>'📡 CANLI_VERİ'!B141</f>
        <v>DPAZR</v>
      </c>
      <c r="R142" s="262">
        <f>'📡 CANLI_VERİ'!I141</f>
        <v>0</v>
      </c>
    </row>
    <row r="143" spans="1:18" x14ac:dyDescent="0.3">
      <c r="A143" s="262">
        <v>139</v>
      </c>
      <c r="B143" s="263" t="str">
        <f>'🔢 İNDİKATÖRLER'!A141</f>
        <v>DTRND</v>
      </c>
      <c r="C143" s="262" t="str">
        <f>'🔢 İNDİKATÖRLER'!U141</f>
        <v/>
      </c>
      <c r="D143" s="262">
        <f>IFERROR((IF(C143&gt;=11,3,IF(C143&gt;=10,2,IF(C143&gt;=9,1,0))))+(IF(E143&lt;=3,4,IF(E143&lt;=4,2,0)))+(IF(AND(F143&gt;40,F143&lt;50),4,IF(F143&lt;50,3,IF(F143&lt;60,2,0))))+(IF(G143&gt;0.1,3,IF(G143&gt;0,2,0)))+(IF(K143&gt;1.2,2,IF(K143&gt;1,1,0)))+(IF(H143&gt;-100,1,0))+(IF('🔢 İNDİKATÖRLER'!D141&gt;0,1,0))+(IF(R143&lt;=-2,2,0))-(IF(E143&gt;5,2,0)),"")</f>
        <v>8</v>
      </c>
      <c r="E143" s="262" t="str">
        <f>'🔢 İNDİKATÖRLER'!F141</f>
        <v>?</v>
      </c>
      <c r="F143" s="262" t="str">
        <f>'🔢 İNDİKATÖRLER'!G141</f>
        <v>?</v>
      </c>
      <c r="G143" s="262" t="str">
        <f>'🔢 İNDİKATÖRLER'!I141</f>
        <v>?</v>
      </c>
      <c r="H143" s="262" t="str">
        <f>'🔢 İNDİKATÖRLER'!E141</f>
        <v>?</v>
      </c>
      <c r="I143" s="262">
        <f>'🔢 İNDİKATÖRLER'!L141</f>
        <v>0</v>
      </c>
      <c r="J143" s="262" t="str">
        <f>'🔢 İNDİKATÖRLER'!M141</f>
        <v>?</v>
      </c>
      <c r="K143" s="262" t="str">
        <f t="shared" si="8"/>
        <v/>
      </c>
      <c r="L143" s="262" t="str">
        <f>'🔢 İNDİKATÖRLER'!P141</f>
        <v>?</v>
      </c>
      <c r="M143" s="262" t="str">
        <f>'🔢 İNDİKATÖRLER'!S141</f>
        <v>?</v>
      </c>
      <c r="N143" s="262" t="str">
        <f t="shared" si="9"/>
        <v>HAYIR</v>
      </c>
      <c r="O143" s="262" t="str">
        <f t="shared" si="10"/>
        <v>HAYIR</v>
      </c>
      <c r="P143" s="263" t="str">
        <f t="shared" si="11"/>
        <v>PAS</v>
      </c>
      <c r="Q143" s="262" t="str">
        <f>'📡 CANLI_VERİ'!B142</f>
        <v>DTRND</v>
      </c>
      <c r="R143" s="262">
        <f>'📡 CANLI_VERİ'!I142</f>
        <v>0</v>
      </c>
    </row>
    <row r="144" spans="1:18" x14ac:dyDescent="0.3">
      <c r="A144" s="262">
        <v>140</v>
      </c>
      <c r="B144" s="263" t="str">
        <f>'🔢 İNDİKATÖRLER'!A142</f>
        <v>DURAN</v>
      </c>
      <c r="C144" s="262" t="str">
        <f>'🔢 İNDİKATÖRLER'!U142</f>
        <v/>
      </c>
      <c r="D144" s="262">
        <f>IFERROR((IF(C144&gt;=11,3,IF(C144&gt;=10,2,IF(C144&gt;=9,1,0))))+(IF(E144&lt;=3,4,IF(E144&lt;=4,2,0)))+(IF(AND(F144&gt;40,F144&lt;50),4,IF(F144&lt;50,3,IF(F144&lt;60,2,0))))+(IF(G144&gt;0.1,3,IF(G144&gt;0,2,0)))+(IF(K144&gt;1.2,2,IF(K144&gt;1,1,0)))+(IF(H144&gt;-100,1,0))+(IF('🔢 İNDİKATÖRLER'!D142&gt;0,1,0))+(IF(R144&lt;=-2,2,0))-(IF(E144&gt;5,2,0)),"")</f>
        <v>8</v>
      </c>
      <c r="E144" s="262" t="str">
        <f>'🔢 İNDİKATÖRLER'!F142</f>
        <v>?</v>
      </c>
      <c r="F144" s="262" t="str">
        <f>'🔢 İNDİKATÖRLER'!G142</f>
        <v>?</v>
      </c>
      <c r="G144" s="262" t="str">
        <f>'🔢 İNDİKATÖRLER'!I142</f>
        <v>?</v>
      </c>
      <c r="H144" s="262" t="str">
        <f>'🔢 İNDİKATÖRLER'!E142</f>
        <v>?</v>
      </c>
      <c r="I144" s="262">
        <f>'🔢 İNDİKATÖRLER'!L142</f>
        <v>0</v>
      </c>
      <c r="J144" s="262" t="str">
        <f>'🔢 İNDİKATÖRLER'!M142</f>
        <v>?</v>
      </c>
      <c r="K144" s="262" t="str">
        <f t="shared" si="8"/>
        <v/>
      </c>
      <c r="L144" s="262" t="str">
        <f>'🔢 İNDİKATÖRLER'!P142</f>
        <v>?</v>
      </c>
      <c r="M144" s="262" t="str">
        <f>'🔢 İNDİKATÖRLER'!S142</f>
        <v>?</v>
      </c>
      <c r="N144" s="262" t="str">
        <f t="shared" si="9"/>
        <v>HAYIR</v>
      </c>
      <c r="O144" s="262" t="str">
        <f t="shared" si="10"/>
        <v>HAYIR</v>
      </c>
      <c r="P144" s="263" t="str">
        <f t="shared" si="11"/>
        <v>PAS</v>
      </c>
      <c r="Q144" s="262" t="str">
        <f>'📡 CANLI_VERİ'!B143</f>
        <v>DURAN</v>
      </c>
      <c r="R144" s="262">
        <f>'📡 CANLI_VERİ'!I143</f>
        <v>0</v>
      </c>
    </row>
    <row r="145" spans="1:18" x14ac:dyDescent="0.3">
      <c r="A145" s="262">
        <v>141</v>
      </c>
      <c r="B145" s="263" t="str">
        <f>'🔢 İNDİKATÖRLER'!A143</f>
        <v>DURDO</v>
      </c>
      <c r="C145" s="262" t="str">
        <f>'🔢 İNDİKATÖRLER'!U143</f>
        <v/>
      </c>
      <c r="D145" s="262">
        <f>IFERROR((IF(C145&gt;=11,3,IF(C145&gt;=10,2,IF(C145&gt;=9,1,0))))+(IF(E145&lt;=3,4,IF(E145&lt;=4,2,0)))+(IF(AND(F145&gt;40,F145&lt;50),4,IF(F145&lt;50,3,IF(F145&lt;60,2,0))))+(IF(G145&gt;0.1,3,IF(G145&gt;0,2,0)))+(IF(K145&gt;1.2,2,IF(K145&gt;1,1,0)))+(IF(H145&gt;-100,1,0))+(IF('🔢 İNDİKATÖRLER'!D143&gt;0,1,0))+(IF(R145&lt;=-2,2,0))-(IF(E145&gt;5,2,0)),"")</f>
        <v>8</v>
      </c>
      <c r="E145" s="262" t="str">
        <f>'🔢 İNDİKATÖRLER'!F143</f>
        <v>?</v>
      </c>
      <c r="F145" s="262" t="str">
        <f>'🔢 İNDİKATÖRLER'!G143</f>
        <v>?</v>
      </c>
      <c r="G145" s="262" t="str">
        <f>'🔢 İNDİKATÖRLER'!I143</f>
        <v>?</v>
      </c>
      <c r="H145" s="262" t="str">
        <f>'🔢 İNDİKATÖRLER'!E143</f>
        <v>?</v>
      </c>
      <c r="I145" s="262">
        <f>'🔢 İNDİKATÖRLER'!L143</f>
        <v>24908</v>
      </c>
      <c r="J145" s="262" t="str">
        <f>'🔢 İNDİKATÖRLER'!M143</f>
        <v>?</v>
      </c>
      <c r="K145" s="262" t="str">
        <f t="shared" si="8"/>
        <v/>
      </c>
      <c r="L145" s="262" t="str">
        <f>'🔢 İNDİKATÖRLER'!P143</f>
        <v>?</v>
      </c>
      <c r="M145" s="262" t="str">
        <f>'🔢 İNDİKATÖRLER'!S143</f>
        <v>?</v>
      </c>
      <c r="N145" s="262" t="str">
        <f t="shared" si="9"/>
        <v>HAYIR</v>
      </c>
      <c r="O145" s="262" t="str">
        <f t="shared" si="10"/>
        <v>HAYIR</v>
      </c>
      <c r="P145" s="263" t="str">
        <f t="shared" si="11"/>
        <v>PAS</v>
      </c>
      <c r="Q145" s="262" t="str">
        <f>'📡 CANLI_VERİ'!B144</f>
        <v>DURDO</v>
      </c>
      <c r="R145" s="262">
        <f>'📡 CANLI_VERİ'!I144</f>
        <v>0</v>
      </c>
    </row>
    <row r="146" spans="1:18" x14ac:dyDescent="0.3">
      <c r="A146" s="262">
        <v>142</v>
      </c>
      <c r="B146" s="263" t="str">
        <f>'🔢 İNDİKATÖRLER'!A144</f>
        <v>DYOBY</v>
      </c>
      <c r="C146" s="262">
        <f>'🔢 İNDİKATÖRLER'!U144</f>
        <v>9</v>
      </c>
      <c r="D146" s="262">
        <f>IFERROR((IF(C146&gt;=11,3,IF(C146&gt;=10,2,IF(C146&gt;=9,1,0))))+(IF(E146&lt;=3,4,IF(E146&lt;=4,2,0)))+(IF(AND(F146&gt;40,F146&lt;50),4,IF(F146&lt;50,3,IF(F146&lt;60,2,0))))+(IF(G146&gt;0.1,3,IF(G146&gt;0,2,0)))+(IF(K146&gt;1.2,2,IF(K146&gt;1,1,0)))+(IF(H146&gt;-100,1,0))+(IF('🔢 İNDİKATÖRLER'!D144&gt;0,1,0))+(IF(R146&lt;=-2,2,0))-(IF(E146&gt;5,2,0)),"")</f>
        <v>4</v>
      </c>
      <c r="E146" s="262">
        <f>'🔢 İNDİKATÖRLER'!F144</f>
        <v>7.1083135027251085</v>
      </c>
      <c r="F146" s="262">
        <f>'🔢 İNDİKATÖRLER'!G144</f>
        <v>77.123287671232859</v>
      </c>
      <c r="G146" s="262">
        <f>'🔢 İNDİKATÖRLER'!I144</f>
        <v>0.46374581837630668</v>
      </c>
      <c r="H146" s="262">
        <f>'🔢 İNDİKATÖRLER'!E144</f>
        <v>140.09781694257887</v>
      </c>
      <c r="I146" s="262">
        <f>'🔢 İNDİKATÖRLER'!L144</f>
        <v>30558125</v>
      </c>
      <c r="J146" s="262">
        <f>'🔢 İNDİKATÖRLER'!M144</f>
        <v>36942509</v>
      </c>
      <c r="K146" s="262">
        <f t="shared" si="8"/>
        <v>0.82718055235501198</v>
      </c>
      <c r="L146" s="262" t="str">
        <f>'🔢 İNDİKATÖRLER'!P144</f>
        <v>✓</v>
      </c>
      <c r="M146" s="262" t="str">
        <f>'🔢 İNDİKATÖRLER'!S144</f>
        <v>✗</v>
      </c>
      <c r="N146" s="262" t="str">
        <f t="shared" si="9"/>
        <v>HAYIR</v>
      </c>
      <c r="O146" s="262" t="str">
        <f t="shared" si="10"/>
        <v>HAYIR</v>
      </c>
      <c r="P146" s="263" t="str">
        <f t="shared" si="11"/>
        <v>PAS</v>
      </c>
      <c r="Q146" s="262" t="str">
        <f>'📡 CANLI_VERİ'!B145</f>
        <v>DYOBY</v>
      </c>
      <c r="R146" s="262">
        <f>'📡 CANLI_VERİ'!I145</f>
        <v>0</v>
      </c>
    </row>
    <row r="147" spans="1:18" x14ac:dyDescent="0.3">
      <c r="A147" s="262">
        <v>143</v>
      </c>
      <c r="B147" s="263" t="str">
        <f>'🔢 İNDİKATÖRLER'!A145</f>
        <v>DZGYO</v>
      </c>
      <c r="C147" s="262">
        <f>'🔢 İNDİKATÖRLER'!U145</f>
        <v>6</v>
      </c>
      <c r="D147" s="262">
        <f>IFERROR((IF(C147&gt;=11,3,IF(C147&gt;=10,2,IF(C147&gt;=9,1,0))))+(IF(E147&lt;=3,4,IF(E147&lt;=4,2,0)))+(IF(AND(F147&gt;40,F147&lt;50),4,IF(F147&lt;50,3,IF(F147&lt;60,2,0))))+(IF(G147&gt;0.1,3,IF(G147&gt;0,2,0)))+(IF(K147&gt;1.2,2,IF(K147&gt;1,1,0)))+(IF(H147&gt;-100,1,0))+(IF('🔢 İNDİKATÖRLER'!D145&gt;0,1,0))+(IF(R147&lt;=-2,2,0))-(IF(E147&gt;5,2,0)),"")</f>
        <v>8</v>
      </c>
      <c r="E147" s="262">
        <f>'🔢 İNDİKATÖRLER'!F145</f>
        <v>3.3140689904280283</v>
      </c>
      <c r="F147" s="262">
        <f>'🔢 İNDİKATÖRLER'!G145</f>
        <v>30.76923076923082</v>
      </c>
      <c r="G147" s="262">
        <f>'🔢 İNDİKATÖRLER'!I145</f>
        <v>1.7614003831305909E-2</v>
      </c>
      <c r="H147" s="262">
        <f>'🔢 İNDİKATÖRLER'!E145</f>
        <v>-38.481093104542936</v>
      </c>
      <c r="I147" s="262">
        <f>'🔢 İNDİKATÖRLER'!L145</f>
        <v>1150226</v>
      </c>
      <c r="J147" s="262">
        <f>'🔢 İNDİKATÖRLER'!M145</f>
        <v>2737318.8</v>
      </c>
      <c r="K147" s="262">
        <f t="shared" si="8"/>
        <v>0.42020169517704697</v>
      </c>
      <c r="L147" s="262" t="str">
        <f>'🔢 İNDİKATÖRLER'!P145</f>
        <v>✓</v>
      </c>
      <c r="M147" s="262" t="str">
        <f>'🔢 İNDİKATÖRLER'!S145</f>
        <v>✗</v>
      </c>
      <c r="N147" s="262" t="str">
        <f t="shared" si="9"/>
        <v>HAYIR</v>
      </c>
      <c r="O147" s="262" t="str">
        <f t="shared" si="10"/>
        <v>HAYIR</v>
      </c>
      <c r="P147" s="263" t="str">
        <f t="shared" si="11"/>
        <v>İZLE</v>
      </c>
      <c r="Q147" s="262" t="str">
        <f>'📡 CANLI_VERİ'!B146</f>
        <v>DZGYO</v>
      </c>
      <c r="R147" s="262">
        <f>'📡 CANLI_VERİ'!I146</f>
        <v>-0.2571</v>
      </c>
    </row>
    <row r="148" spans="1:18" x14ac:dyDescent="0.3">
      <c r="A148" s="262">
        <v>144</v>
      </c>
      <c r="B148" s="263" t="str">
        <f>'🔢 İNDİKATÖRLER'!A146</f>
        <v>ECILC</v>
      </c>
      <c r="C148" s="262">
        <f>'🔢 İNDİKATÖRLER'!U146</f>
        <v>3</v>
      </c>
      <c r="D148" s="262">
        <f>IFERROR((IF(C148&gt;=11,3,IF(C148&gt;=10,2,IF(C148&gt;=9,1,0))))+(IF(E148&lt;=3,4,IF(E148&lt;=4,2,0)))+(IF(AND(F148&gt;40,F148&lt;50),4,IF(F148&lt;50,3,IF(F148&lt;60,2,0))))+(IF(G148&gt;0.1,3,IF(G148&gt;0,2,0)))+(IF(K148&gt;1.2,2,IF(K148&gt;1,1,0)))+(IF(H148&gt;-100,1,0))+(IF('🔢 İNDİKATÖRLER'!D146&gt;0,1,0))+(IF(R148&lt;=-2,2,0))-(IF(E148&gt;5,2,0)),"")</f>
        <v>4</v>
      </c>
      <c r="E148" s="262">
        <f>'🔢 İNDİKATÖRLER'!F146</f>
        <v>4.6744300475643756</v>
      </c>
      <c r="F148" s="262">
        <f>'🔢 İNDİKATÖRLER'!G146</f>
        <v>10.420475319926856</v>
      </c>
      <c r="G148" s="262">
        <f>'🔢 İNDİKATÖRLER'!I146</f>
        <v>-1.0512113487069517</v>
      </c>
      <c r="H148" s="262">
        <f>'🔢 İNDİKATÖRLER'!E146</f>
        <v>-69.775041183937034</v>
      </c>
      <c r="I148" s="262">
        <f>'🔢 İNDİKATÖRLER'!L146</f>
        <v>2852199</v>
      </c>
      <c r="J148" s="262">
        <f>'🔢 İNDİKATÖRLER'!M146</f>
        <v>7608362.4000000004</v>
      </c>
      <c r="K148" s="262">
        <f t="shared" si="8"/>
        <v>0.37487685917800129</v>
      </c>
      <c r="L148" s="262" t="str">
        <f>'🔢 İNDİKATÖRLER'!P146</f>
        <v>✗</v>
      </c>
      <c r="M148" s="262" t="str">
        <f>'🔢 İNDİKATÖRLER'!S146</f>
        <v>✗</v>
      </c>
      <c r="N148" s="262" t="str">
        <f t="shared" si="9"/>
        <v>HAYIR</v>
      </c>
      <c r="O148" s="262" t="str">
        <f t="shared" si="10"/>
        <v>HAYIR</v>
      </c>
      <c r="P148" s="263" t="str">
        <f t="shared" si="11"/>
        <v>PAS</v>
      </c>
      <c r="Q148" s="262" t="str">
        <f>'📡 CANLI_VERİ'!B147</f>
        <v>ECILC</v>
      </c>
      <c r="R148" s="262">
        <f>'📡 CANLI_VERİ'!I147</f>
        <v>0</v>
      </c>
    </row>
    <row r="149" spans="1:18" x14ac:dyDescent="0.3">
      <c r="A149" s="262">
        <v>145</v>
      </c>
      <c r="B149" s="263" t="str">
        <f>'🔢 İNDİKATÖRLER'!A147</f>
        <v>ECZYT</v>
      </c>
      <c r="C149" s="262">
        <f>'🔢 İNDİKATÖRLER'!U147</f>
        <v>9</v>
      </c>
      <c r="D149" s="262">
        <f>IFERROR((IF(C149&gt;=11,3,IF(C149&gt;=10,2,IF(C149&gt;=9,1,0))))+(IF(E149&lt;=3,4,IF(E149&lt;=4,2,0)))+(IF(AND(F149&gt;40,F149&lt;50),4,IF(F149&lt;50,3,IF(F149&lt;60,2,0))))+(IF(G149&gt;0.1,3,IF(G149&gt;0,2,0)))+(IF(K149&gt;1.2,2,IF(K149&gt;1,1,0)))+(IF(H149&gt;-100,1,0))+(IF('🔢 İNDİKATÖRLER'!D147&gt;0,1,0))+(IF(R149&lt;=-2,2,0))-(IF(E149&gt;5,2,0)),"")</f>
        <v>4</v>
      </c>
      <c r="E149" s="262">
        <f>'🔢 İNDİKATÖRLER'!F147</f>
        <v>5.2555358310753997</v>
      </c>
      <c r="F149" s="262">
        <f>'🔢 İNDİKATÖRLER'!G147</f>
        <v>82.304526748971199</v>
      </c>
      <c r="G149" s="262">
        <f>'🔢 İNDİKATÖRLER'!I147</f>
        <v>1.7993367620603564</v>
      </c>
      <c r="H149" s="262">
        <f>'🔢 İNDİKATÖRLER'!E147</f>
        <v>156.65256229431145</v>
      </c>
      <c r="I149" s="262">
        <f>'🔢 İNDİKATÖRLER'!L147</f>
        <v>211174</v>
      </c>
      <c r="J149" s="262">
        <f>'🔢 İNDİKATÖRLER'!M147</f>
        <v>421281.2</v>
      </c>
      <c r="K149" s="262">
        <f t="shared" si="8"/>
        <v>0.50126613767716199</v>
      </c>
      <c r="L149" s="262" t="str">
        <f>'🔢 İNDİKATÖRLER'!P147</f>
        <v>✓</v>
      </c>
      <c r="M149" s="262" t="str">
        <f>'🔢 İNDİKATÖRLER'!S147</f>
        <v>✗</v>
      </c>
      <c r="N149" s="262" t="str">
        <f t="shared" si="9"/>
        <v>HAYIR</v>
      </c>
      <c r="O149" s="262" t="str">
        <f t="shared" si="10"/>
        <v>HAYIR</v>
      </c>
      <c r="P149" s="263" t="str">
        <f t="shared" si="11"/>
        <v>PAS</v>
      </c>
      <c r="Q149" s="262" t="str">
        <f>'📡 CANLI_VERİ'!B148</f>
        <v>ECZYT</v>
      </c>
      <c r="R149" s="262">
        <f>'📡 CANLI_VERİ'!I148</f>
        <v>-0.53049999999999997</v>
      </c>
    </row>
    <row r="150" spans="1:18" x14ac:dyDescent="0.3">
      <c r="A150" s="262">
        <v>146</v>
      </c>
      <c r="B150" s="263" t="str">
        <f>'🔢 İNDİKATÖRLER'!A148</f>
        <v>EDATA</v>
      </c>
      <c r="C150" s="262">
        <f>'🔢 İNDİKATÖRLER'!U148</f>
        <v>1</v>
      </c>
      <c r="D150" s="262">
        <f>IFERROR((IF(C150&gt;=11,3,IF(C150&gt;=10,2,IF(C150&gt;=9,1,0))))+(IF(E150&lt;=3,4,IF(E150&lt;=4,2,0)))+(IF(AND(F150&gt;40,F150&lt;50),4,IF(F150&lt;50,3,IF(F150&lt;60,2,0))))+(IF(G150&gt;0.1,3,IF(G150&gt;0,2,0)))+(IF(K150&gt;1.2,2,IF(K150&gt;1,1,0)))+(IF(H150&gt;-100,1,0))+(IF('🔢 İNDİKATÖRLER'!D148&gt;0,1,0))+(IF(R150&lt;=-2,2,0))-(IF(E150&gt;5,2,0)),"")</f>
        <v>2</v>
      </c>
      <c r="E150" s="262">
        <f>'🔢 İNDİKATÖRLER'!F148</f>
        <v>10.92834610184768</v>
      </c>
      <c r="F150" s="262">
        <f>'🔢 İNDİKATÖRLER'!G148</f>
        <v>32.634032634032636</v>
      </c>
      <c r="G150" s="262">
        <f>'🔢 İNDİKATÖRLER'!I148</f>
        <v>-0.44406767316411666</v>
      </c>
      <c r="H150" s="262">
        <f>'🔢 İNDİKATÖRLER'!E148</f>
        <v>-46.054186814030281</v>
      </c>
      <c r="I150" s="262">
        <f>'🔢 İNDİKATÖRLER'!L148</f>
        <v>2558746</v>
      </c>
      <c r="J150" s="262">
        <f>'🔢 İNDİKATÖRLER'!M148</f>
        <v>5456679.4000000004</v>
      </c>
      <c r="K150" s="262">
        <f t="shared" si="8"/>
        <v>0.46891998089534082</v>
      </c>
      <c r="L150" s="262" t="str">
        <f>'🔢 İNDİKATÖRLER'!P148</f>
        <v>✗</v>
      </c>
      <c r="M150" s="262" t="str">
        <f>'🔢 İNDİKATÖRLER'!S148</f>
        <v>✗</v>
      </c>
      <c r="N150" s="262" t="str">
        <f t="shared" si="9"/>
        <v>HAYIR</v>
      </c>
      <c r="O150" s="262" t="str">
        <f t="shared" si="10"/>
        <v>HAYIR</v>
      </c>
      <c r="P150" s="263" t="str">
        <f t="shared" si="11"/>
        <v>PAS</v>
      </c>
      <c r="Q150" s="262" t="str">
        <f>'📡 CANLI_VERİ'!B149</f>
        <v>EDATA</v>
      </c>
      <c r="R150" s="262">
        <f>'📡 CANLI_VERİ'!I149</f>
        <v>0</v>
      </c>
    </row>
    <row r="151" spans="1:18" x14ac:dyDescent="0.3">
      <c r="A151" s="262">
        <v>147</v>
      </c>
      <c r="B151" s="263" t="str">
        <f>'🔢 İNDİKATÖRLER'!A149</f>
        <v>EDIP</v>
      </c>
      <c r="C151" s="262">
        <f>'🔢 İNDİKATÖRLER'!U149</f>
        <v>11</v>
      </c>
      <c r="D151" s="262">
        <f>IFERROR((IF(C151&gt;=11,3,IF(C151&gt;=10,2,IF(C151&gt;=9,1,0))))+(IF(E151&lt;=3,4,IF(E151&lt;=4,2,0)))+(IF(AND(F151&gt;40,F151&lt;50),4,IF(F151&lt;50,3,IF(F151&lt;60,2,0))))+(IF(G151&gt;0.1,3,IF(G151&gt;0,2,0)))+(IF(K151&gt;1.2,2,IF(K151&gt;1,1,0)))+(IF(H151&gt;-100,1,0))+(IF('🔢 İNDİKATÖRLER'!D149&gt;0,1,0))+(IF(R151&lt;=-2,2,0))-(IF(E151&gt;5,2,0)),"")</f>
        <v>10</v>
      </c>
      <c r="E151" s="262">
        <f>'🔢 İNDİKATÖRLER'!F149</f>
        <v>3.1958920907418746</v>
      </c>
      <c r="F151" s="262">
        <f>'🔢 İNDİKATÖRLER'!G149</f>
        <v>67.455621301775125</v>
      </c>
      <c r="G151" s="262">
        <f>'🔢 İNDİKATÖRLER'!I149</f>
        <v>0.20288475550929813</v>
      </c>
      <c r="H151" s="262">
        <f>'🔢 İNDİKATÖRLER'!E149</f>
        <v>68.413597733710219</v>
      </c>
      <c r="I151" s="262">
        <f>'🔢 İNDİKATÖRLER'!L149</f>
        <v>441498</v>
      </c>
      <c r="J151" s="262">
        <f>'🔢 İNDİKATÖRLER'!M149</f>
        <v>582531.4</v>
      </c>
      <c r="K151" s="262">
        <f t="shared" si="8"/>
        <v>0.75789562588385795</v>
      </c>
      <c r="L151" s="262" t="str">
        <f>'🔢 İNDİKATÖRLER'!P149</f>
        <v>✓</v>
      </c>
      <c r="M151" s="262" t="str">
        <f>'🔢 İNDİKATÖRLER'!S149</f>
        <v>✗</v>
      </c>
      <c r="N151" s="262" t="str">
        <f t="shared" si="9"/>
        <v>HAYIR</v>
      </c>
      <c r="O151" s="262" t="str">
        <f t="shared" si="10"/>
        <v>HAYIR</v>
      </c>
      <c r="P151" s="263" t="str">
        <f t="shared" si="11"/>
        <v>PAS</v>
      </c>
      <c r="Q151" s="262" t="str">
        <f>'📡 CANLI_VERİ'!B150</f>
        <v>EDIP</v>
      </c>
      <c r="R151" s="262">
        <f>'📡 CANLI_VERİ'!I150</f>
        <v>-0.30299999999999999</v>
      </c>
    </row>
    <row r="152" spans="1:18" x14ac:dyDescent="0.3">
      <c r="A152" s="262">
        <v>148</v>
      </c>
      <c r="B152" s="263" t="str">
        <f>'🔢 İNDİKATÖRLER'!A150</f>
        <v>EFORC</v>
      </c>
      <c r="C152" s="262" t="str">
        <f>'🔢 İNDİKATÖRLER'!U150</f>
        <v/>
      </c>
      <c r="D152" s="262">
        <f>IFERROR((IF(C152&gt;=11,3,IF(C152&gt;=10,2,IF(C152&gt;=9,1,0))))+(IF(E152&lt;=3,4,IF(E152&lt;=4,2,0)))+(IF(AND(F152&gt;40,F152&lt;50),4,IF(F152&lt;50,3,IF(F152&lt;60,2,0))))+(IF(G152&gt;0.1,3,IF(G152&gt;0,2,0)))+(IF(K152&gt;1.2,2,IF(K152&gt;1,1,0)))+(IF(H152&gt;-100,1,0))+(IF('🔢 İNDİKATÖRLER'!D150&gt;0,1,0))+(IF(R152&lt;=-2,2,0))-(IF(E152&gt;5,2,0)),"")</f>
        <v>8</v>
      </c>
      <c r="E152" s="262" t="str">
        <f>'🔢 İNDİKATÖRLER'!F150</f>
        <v>?</v>
      </c>
      <c r="F152" s="262" t="str">
        <f>'🔢 İNDİKATÖRLER'!G150</f>
        <v>?</v>
      </c>
      <c r="G152" s="262" t="str">
        <f>'🔢 İNDİKATÖRLER'!I150</f>
        <v>?</v>
      </c>
      <c r="H152" s="262" t="str">
        <f>'🔢 İNDİKATÖRLER'!E150</f>
        <v>?</v>
      </c>
      <c r="I152" s="262">
        <f>'🔢 İNDİKATÖRLER'!L150</f>
        <v>0</v>
      </c>
      <c r="J152" s="262" t="str">
        <f>'🔢 İNDİKATÖRLER'!M150</f>
        <v>?</v>
      </c>
      <c r="K152" s="262" t="str">
        <f t="shared" si="8"/>
        <v/>
      </c>
      <c r="L152" s="262" t="str">
        <f>'🔢 İNDİKATÖRLER'!P150</f>
        <v>?</v>
      </c>
      <c r="M152" s="262" t="str">
        <f>'🔢 İNDİKATÖRLER'!S150</f>
        <v>?</v>
      </c>
      <c r="N152" s="262" t="str">
        <f t="shared" si="9"/>
        <v>HAYIR</v>
      </c>
      <c r="O152" s="262" t="str">
        <f t="shared" si="10"/>
        <v>HAYIR</v>
      </c>
      <c r="P152" s="263" t="str">
        <f t="shared" si="11"/>
        <v>PAS</v>
      </c>
      <c r="Q152" s="262" t="str">
        <f>'📡 CANLI_VERİ'!B151</f>
        <v>EFORC</v>
      </c>
      <c r="R152" s="262">
        <f>'📡 CANLI_VERİ'!I151</f>
        <v>0</v>
      </c>
    </row>
    <row r="153" spans="1:18" x14ac:dyDescent="0.3">
      <c r="A153" s="262">
        <v>149</v>
      </c>
      <c r="B153" s="263" t="str">
        <f>'🔢 İNDİKATÖRLER'!A151</f>
        <v>EGEEN</v>
      </c>
      <c r="C153" s="262">
        <f>'🔢 İNDİKATÖRLER'!U151</f>
        <v>4</v>
      </c>
      <c r="D153" s="262">
        <f>IFERROR((IF(C153&gt;=11,3,IF(C153&gt;=10,2,IF(C153&gt;=9,1,0))))+(IF(E153&lt;=3,4,IF(E153&lt;=4,2,0)))+(IF(AND(F153&gt;40,F153&lt;50),4,IF(F153&lt;50,3,IF(F153&lt;60,2,0))))+(IF(G153&gt;0.1,3,IF(G153&gt;0,2,0)))+(IF(K153&gt;1.2,2,IF(K153&gt;1,1,0)))+(IF(H153&gt;-100,1,0))+(IF('🔢 İNDİKATÖRLER'!D151&gt;0,1,0))+(IF(R153&lt;=-2,2,0))-(IF(E153&gt;5,2,0)),"")</f>
        <v>6</v>
      </c>
      <c r="E153" s="262">
        <f>'🔢 İNDİKATÖRLER'!F151</f>
        <v>5.7019993298335754</v>
      </c>
      <c r="F153" s="262">
        <f>'🔢 İNDİKATÖRLER'!G151</f>
        <v>46.164199192462988</v>
      </c>
      <c r="G153" s="262">
        <f>'🔢 İNDİKATÖRLER'!I151</f>
        <v>76.165904756350699</v>
      </c>
      <c r="H153" s="262">
        <f>'🔢 İNDİKATÖRLER'!E151</f>
        <v>15.870706482862186</v>
      </c>
      <c r="I153" s="262">
        <f>'🔢 İNDİKATÖRLER'!L151</f>
        <v>11341</v>
      </c>
      <c r="J153" s="262">
        <f>'🔢 İNDİKATÖRLER'!M151</f>
        <v>24658.6</v>
      </c>
      <c r="K153" s="262">
        <f t="shared" si="8"/>
        <v>0.45992067676185999</v>
      </c>
      <c r="L153" s="262" t="str">
        <f>'🔢 İNDİKATÖRLER'!P151</f>
        <v>✓</v>
      </c>
      <c r="M153" s="262" t="str">
        <f>'🔢 İNDİKATÖRLER'!S151</f>
        <v>✗</v>
      </c>
      <c r="N153" s="262" t="str">
        <f t="shared" si="9"/>
        <v>HAYIR</v>
      </c>
      <c r="O153" s="262" t="str">
        <f t="shared" si="10"/>
        <v>HAYIR</v>
      </c>
      <c r="P153" s="263" t="str">
        <f t="shared" si="11"/>
        <v>PAS</v>
      </c>
      <c r="Q153" s="262" t="str">
        <f>'📡 CANLI_VERİ'!B152</f>
        <v>EGEEN</v>
      </c>
      <c r="R153" s="262">
        <f>'📡 CANLI_VERİ'!I152</f>
        <v>-0.2752</v>
      </c>
    </row>
    <row r="154" spans="1:18" x14ac:dyDescent="0.3">
      <c r="A154" s="262">
        <v>150</v>
      </c>
      <c r="B154" s="263" t="str">
        <f>'🔢 İNDİKATÖRLER'!A152</f>
        <v>EGGUB</v>
      </c>
      <c r="C154" s="262">
        <f>'🔢 İNDİKATÖRLER'!U152</f>
        <v>3</v>
      </c>
      <c r="D154" s="262">
        <f>IFERROR((IF(C154&gt;=11,3,IF(C154&gt;=10,2,IF(C154&gt;=9,1,0))))+(IF(E154&lt;=3,4,IF(E154&lt;=4,2,0)))+(IF(AND(F154&gt;40,F154&lt;50),4,IF(F154&lt;50,3,IF(F154&lt;60,2,0))))+(IF(G154&gt;0.1,3,IF(G154&gt;0,2,0)))+(IF(K154&gt;1.2,2,IF(K154&gt;1,1,0)))+(IF(H154&gt;-100,1,0))+(IF('🔢 İNDİKATÖRLER'!D152&gt;0,1,0))+(IF(R154&lt;=-2,2,0))-(IF(E154&gt;5,2,0)),"")</f>
        <v>7</v>
      </c>
      <c r="E154" s="262">
        <f>'🔢 İNDİKATÖRLER'!F152</f>
        <v>3.7464985994397773</v>
      </c>
      <c r="F154" s="262">
        <f>'🔢 İNDİKATÖRLER'!G152</f>
        <v>40.776699029126249</v>
      </c>
      <c r="G154" s="262">
        <f>'🔢 İNDİKATÖRLER'!I152</f>
        <v>-0.6609744932504551</v>
      </c>
      <c r="H154" s="262">
        <f>'🔢 İNDİKATÖRLER'!E152</f>
        <v>7.9999999999994502</v>
      </c>
      <c r="I154" s="262">
        <f>'🔢 İNDİKATÖRLER'!L152</f>
        <v>394827</v>
      </c>
      <c r="J154" s="262">
        <f>'🔢 İNDİKATÖRLER'!M152</f>
        <v>633037.4</v>
      </c>
      <c r="K154" s="262">
        <f t="shared" si="8"/>
        <v>0.62370248582469212</v>
      </c>
      <c r="L154" s="262" t="str">
        <f>'🔢 İNDİKATÖRLER'!P152</f>
        <v>✗</v>
      </c>
      <c r="M154" s="262" t="str">
        <f>'🔢 İNDİKATÖRLER'!S152</f>
        <v>✗</v>
      </c>
      <c r="N154" s="262" t="str">
        <f t="shared" si="9"/>
        <v>HAYIR</v>
      </c>
      <c r="O154" s="262" t="str">
        <f t="shared" si="10"/>
        <v>HAYIR</v>
      </c>
      <c r="P154" s="263" t="str">
        <f t="shared" si="11"/>
        <v>PAS</v>
      </c>
      <c r="Q154" s="262" t="str">
        <f>'📡 CANLI_VERİ'!B153</f>
        <v>EGGUB</v>
      </c>
      <c r="R154" s="262">
        <f>'📡 CANLI_VERİ'!I153</f>
        <v>0</v>
      </c>
    </row>
    <row r="155" spans="1:18" x14ac:dyDescent="0.3">
      <c r="A155" s="262">
        <v>151</v>
      </c>
      <c r="B155" s="263" t="str">
        <f>'🔢 İNDİKATÖRLER'!A153</f>
        <v>EGPRO</v>
      </c>
      <c r="C155" s="262">
        <f>'🔢 İNDİKATÖRLER'!U153</f>
        <v>11</v>
      </c>
      <c r="D155" s="262">
        <f>IFERROR((IF(C155&gt;=11,3,IF(C155&gt;=10,2,IF(C155&gt;=9,1,0))))+(IF(E155&lt;=3,4,IF(E155&lt;=4,2,0)))+(IF(AND(F155&gt;40,F155&lt;50),4,IF(F155&lt;50,3,IF(F155&lt;60,2,0))))+(IF(G155&gt;0.1,3,IF(G155&gt;0,2,0)))+(IF(K155&gt;1.2,2,IF(K155&gt;1,1,0)))+(IF(H155&gt;-100,1,0))+(IF('🔢 İNDİKATÖRLER'!D153&gt;0,1,0))+(IF(R155&lt;=-2,2,0))-(IF(E155&gt;5,2,0)),"")</f>
        <v>6</v>
      </c>
      <c r="E155" s="262">
        <f>'🔢 İNDİKATÖRLER'!F153</f>
        <v>6.9175896376947623</v>
      </c>
      <c r="F155" s="262">
        <f>'🔢 İNDİKATÖRLER'!G153</f>
        <v>89.934354485776794</v>
      </c>
      <c r="G155" s="262">
        <f>'🔢 İNDİKATÖRLER'!I153</f>
        <v>1.3305846711798988</v>
      </c>
      <c r="H155" s="262">
        <f>'🔢 İNDİKATÖRLER'!E153</f>
        <v>98.797221751651634</v>
      </c>
      <c r="I155" s="262">
        <f>'🔢 İNDİKATÖRLER'!L153</f>
        <v>3998173</v>
      </c>
      <c r="J155" s="262">
        <f>'🔢 İNDİKATÖRLER'!M153</f>
        <v>8030276.5999999996</v>
      </c>
      <c r="K155" s="262">
        <f t="shared" si="8"/>
        <v>0.49788733304653543</v>
      </c>
      <c r="L155" s="262" t="str">
        <f>'🔢 İNDİKATÖRLER'!P153</f>
        <v>✓</v>
      </c>
      <c r="M155" s="262" t="str">
        <f>'🔢 İNDİKATÖRLER'!S153</f>
        <v>✗</v>
      </c>
      <c r="N155" s="262" t="str">
        <f t="shared" si="9"/>
        <v>HAYIR</v>
      </c>
      <c r="O155" s="262" t="str">
        <f t="shared" si="10"/>
        <v>HAYIR</v>
      </c>
      <c r="P155" s="263" t="str">
        <f t="shared" si="11"/>
        <v>PAS</v>
      </c>
      <c r="Q155" s="262" t="str">
        <f>'📡 CANLI_VERİ'!B154</f>
        <v>EGPRO</v>
      </c>
      <c r="R155" s="262">
        <f>'📡 CANLI_VERİ'!I154</f>
        <v>-1.0670999999999999</v>
      </c>
    </row>
    <row r="156" spans="1:18" x14ac:dyDescent="0.3">
      <c r="A156" s="262">
        <v>152</v>
      </c>
      <c r="B156" s="263" t="str">
        <f>'🔢 İNDİKATÖRLER'!A154</f>
        <v>EGSER</v>
      </c>
      <c r="C156" s="262">
        <f>'🔢 İNDİKATÖRLER'!U154</f>
        <v>11</v>
      </c>
      <c r="D156" s="262">
        <f>IFERROR((IF(C156&gt;=11,3,IF(C156&gt;=10,2,IF(C156&gt;=9,1,0))))+(IF(E156&lt;=3,4,IF(E156&lt;=4,2,0)))+(IF(AND(F156&gt;40,F156&lt;50),4,IF(F156&lt;50,3,IF(F156&lt;60,2,0))))+(IF(G156&gt;0.1,3,IF(G156&gt;0,2,0)))+(IF(K156&gt;1.2,2,IF(K156&gt;1,1,0)))+(IF(H156&gt;-100,1,0))+(IF('🔢 İNDİKATÖRLER'!D154&gt;0,1,0))+(IF(R156&lt;=-2,2,0))-(IF(E156&gt;5,2,0)),"")</f>
        <v>11</v>
      </c>
      <c r="E156" s="262">
        <f>'🔢 İNDİKATÖRLER'!F154</f>
        <v>2.9285714285714288</v>
      </c>
      <c r="F156" s="262">
        <f>'🔢 İNDİKATÖRLER'!G154</f>
        <v>64.705882352941174</v>
      </c>
      <c r="G156" s="262">
        <f>'🔢 İNDİKATÖRLER'!I154</f>
        <v>2.6729880466765277E-2</v>
      </c>
      <c r="H156" s="262">
        <f>'🔢 İNDİKATÖRLER'!E154</f>
        <v>82.017543859649095</v>
      </c>
      <c r="I156" s="262">
        <f>'🔢 İNDİKATÖRLER'!L154</f>
        <v>1209435</v>
      </c>
      <c r="J156" s="262">
        <f>'🔢 İNDİKATÖRLER'!M154</f>
        <v>4479977.8</v>
      </c>
      <c r="K156" s="262">
        <f t="shared" si="8"/>
        <v>0.26996450741340727</v>
      </c>
      <c r="L156" s="262" t="str">
        <f>'🔢 İNDİKATÖRLER'!P154</f>
        <v>✓</v>
      </c>
      <c r="M156" s="262" t="str">
        <f>'🔢 İNDİKATÖRLER'!S154</f>
        <v>✗</v>
      </c>
      <c r="N156" s="262" t="str">
        <f t="shared" si="9"/>
        <v>HAYIR</v>
      </c>
      <c r="O156" s="262" t="str">
        <f t="shared" si="10"/>
        <v>HAYIR</v>
      </c>
      <c r="P156" s="263" t="str">
        <f t="shared" si="11"/>
        <v>PAS</v>
      </c>
      <c r="Q156" s="262" t="str">
        <f>'📡 CANLI_VERİ'!B155</f>
        <v>EGSER</v>
      </c>
      <c r="R156" s="262">
        <f>'📡 CANLI_VERİ'!I155</f>
        <v>0.66010000000000002</v>
      </c>
    </row>
    <row r="157" spans="1:18" x14ac:dyDescent="0.3">
      <c r="A157" s="262">
        <v>153</v>
      </c>
      <c r="B157" s="263" t="str">
        <f>'🔢 İNDİKATÖRLER'!A155</f>
        <v>EKGYO</v>
      </c>
      <c r="C157" s="262">
        <f>'🔢 İNDİKATÖRLER'!U155</f>
        <v>3</v>
      </c>
      <c r="D157" s="262">
        <f>IFERROR((IF(C157&gt;=11,3,IF(C157&gt;=10,2,IF(C157&gt;=9,1,0))))+(IF(E157&lt;=3,4,IF(E157&lt;=4,2,0)))+(IF(AND(F157&gt;40,F157&lt;50),4,IF(F157&lt;50,3,IF(F157&lt;60,2,0))))+(IF(G157&gt;0.1,3,IF(G157&gt;0,2,0)))+(IF(K157&gt;1.2,2,IF(K157&gt;1,1,0)))+(IF(H157&gt;-100,1,0))+(IF('🔢 İNDİKATÖRLER'!D155&gt;0,1,0))+(IF(R157&lt;=-2,2,0))-(IF(E157&gt;5,2,0)),"")</f>
        <v>7</v>
      </c>
      <c r="E157" s="262">
        <f>'🔢 İNDİKATÖRLER'!F155</f>
        <v>3.6889780113400619</v>
      </c>
      <c r="F157" s="262">
        <f>'🔢 İNDİKATÖRLER'!G155</f>
        <v>24.324324324324298</v>
      </c>
      <c r="G157" s="262">
        <f>'🔢 İNDİKATÖRLER'!I155</f>
        <v>6.4552815072836556E-2</v>
      </c>
      <c r="H157" s="262">
        <f>'🔢 İNDİKATÖRLER'!E155</f>
        <v>-100.44150110375182</v>
      </c>
      <c r="I157" s="262">
        <f>'🔢 İNDİKATÖRLER'!L155</f>
        <v>41358551</v>
      </c>
      <c r="J157" s="262">
        <f>'🔢 İNDİKATÖRLER'!M155</f>
        <v>67551922.200000003</v>
      </c>
      <c r="K157" s="262">
        <f t="shared" si="8"/>
        <v>0.61224832178054589</v>
      </c>
      <c r="L157" s="262" t="str">
        <f>'🔢 İNDİKATÖRLER'!P155</f>
        <v>✓</v>
      </c>
      <c r="M157" s="262" t="str">
        <f>'🔢 İNDİKATÖRLER'!S155</f>
        <v>✗</v>
      </c>
      <c r="N157" s="262" t="str">
        <f t="shared" si="9"/>
        <v>HAYIR</v>
      </c>
      <c r="O157" s="262" t="str">
        <f t="shared" si="10"/>
        <v>HAYIR</v>
      </c>
      <c r="P157" s="263" t="str">
        <f t="shared" si="11"/>
        <v>İZLE</v>
      </c>
      <c r="Q157" s="262" t="str">
        <f>'📡 CANLI_VERİ'!B156</f>
        <v>EKGYO</v>
      </c>
      <c r="R157" s="262">
        <f>'📡 CANLI_VERİ'!I156</f>
        <v>0.29239999999999999</v>
      </c>
    </row>
    <row r="158" spans="1:18" x14ac:dyDescent="0.3">
      <c r="A158" s="262">
        <v>154</v>
      </c>
      <c r="B158" s="263" t="str">
        <f>'🔢 İNDİKATÖRLER'!A156</f>
        <v>EKIZ</v>
      </c>
      <c r="C158" s="262" t="str">
        <f>'🔢 İNDİKATÖRLER'!U156</f>
        <v/>
      </c>
      <c r="D158" s="262">
        <f>IFERROR((IF(C158&gt;=11,3,IF(C158&gt;=10,2,IF(C158&gt;=9,1,0))))+(IF(E158&lt;=3,4,IF(E158&lt;=4,2,0)))+(IF(AND(F158&gt;40,F158&lt;50),4,IF(F158&lt;50,3,IF(F158&lt;60,2,0))))+(IF(G158&gt;0.1,3,IF(G158&gt;0,2,0)))+(IF(K158&gt;1.2,2,IF(K158&gt;1,1,0)))+(IF(H158&gt;-100,1,0))+(IF('🔢 İNDİKATÖRLER'!D156&gt;0,1,0))+(IF(R158&lt;=-2,2,0))-(IF(E158&gt;5,2,0)),"")</f>
        <v>8</v>
      </c>
      <c r="E158" s="262" t="str">
        <f>'🔢 İNDİKATÖRLER'!F156</f>
        <v>?</v>
      </c>
      <c r="F158" s="262" t="str">
        <f>'🔢 İNDİKATÖRLER'!G156</f>
        <v>?</v>
      </c>
      <c r="G158" s="262" t="str">
        <f>'🔢 İNDİKATÖRLER'!I156</f>
        <v>?</v>
      </c>
      <c r="H158" s="262" t="str">
        <f>'🔢 İNDİKATÖRLER'!E156</f>
        <v>?</v>
      </c>
      <c r="I158" s="262">
        <f>'🔢 İNDİKATÖRLER'!L156</f>
        <v>986</v>
      </c>
      <c r="J158" s="262" t="str">
        <f>'🔢 İNDİKATÖRLER'!M156</f>
        <v>?</v>
      </c>
      <c r="K158" s="262" t="str">
        <f t="shared" si="8"/>
        <v/>
      </c>
      <c r="L158" s="262" t="str">
        <f>'🔢 İNDİKATÖRLER'!P156</f>
        <v>?</v>
      </c>
      <c r="M158" s="262" t="str">
        <f>'🔢 İNDİKATÖRLER'!S156</f>
        <v>?</v>
      </c>
      <c r="N158" s="262" t="str">
        <f t="shared" si="9"/>
        <v>HAYIR</v>
      </c>
      <c r="O158" s="262" t="str">
        <f t="shared" si="10"/>
        <v>HAYIR</v>
      </c>
      <c r="P158" s="263" t="str">
        <f t="shared" si="11"/>
        <v>PAS</v>
      </c>
      <c r="Q158" s="262" t="str">
        <f>'📡 CANLI_VERİ'!B157</f>
        <v>EKIZ</v>
      </c>
      <c r="R158" s="262">
        <f>'📡 CANLI_VERİ'!I157</f>
        <v>0</v>
      </c>
    </row>
    <row r="159" spans="1:18" x14ac:dyDescent="0.3">
      <c r="A159" s="262">
        <v>155</v>
      </c>
      <c r="B159" s="263" t="str">
        <f>'🔢 İNDİKATÖRLER'!A157</f>
        <v>ELITE</v>
      </c>
      <c r="C159" s="262">
        <f>'🔢 İNDİKATÖRLER'!U157</f>
        <v>8</v>
      </c>
      <c r="D159" s="262">
        <f>IFERROR((IF(C159&gt;=11,3,IF(C159&gt;=10,2,IF(C159&gt;=9,1,0))))+(IF(E159&lt;=3,4,IF(E159&lt;=4,2,0)))+(IF(AND(F159&gt;40,F159&lt;50),4,IF(F159&lt;50,3,IF(F159&lt;60,2,0))))+(IF(G159&gt;0.1,3,IF(G159&gt;0,2,0)))+(IF(K159&gt;1.2,2,IF(K159&gt;1,1,0)))+(IF(H159&gt;-100,1,0))+(IF('🔢 İNDİKATÖRLER'!D157&gt;0,1,0))+(IF(R159&lt;=-2,2,0))-(IF(E159&gt;5,2,0)),"")</f>
        <v>10</v>
      </c>
      <c r="E159" s="262">
        <f>'🔢 İNDİKATÖRLER'!F157</f>
        <v>3.1996988518727649</v>
      </c>
      <c r="F159" s="262">
        <f>'🔢 İNDİKATÖRLER'!G157</f>
        <v>43.939393939393931</v>
      </c>
      <c r="G159" s="262">
        <f>'🔢 İNDİKATÖRLER'!I157</f>
        <v>0.14407811083110239</v>
      </c>
      <c r="H159" s="262">
        <f>'🔢 İNDİKATÖRLER'!E157</f>
        <v>54.991716801813595</v>
      </c>
      <c r="I159" s="262">
        <f>'🔢 İNDİKATÖRLER'!L157</f>
        <v>1182791</v>
      </c>
      <c r="J159" s="262">
        <f>'🔢 İNDİKATÖRLER'!M157</f>
        <v>1479908</v>
      </c>
      <c r="K159" s="262">
        <f t="shared" si="8"/>
        <v>0.79923279014641446</v>
      </c>
      <c r="L159" s="262" t="str">
        <f>'🔢 İNDİKATÖRLER'!P157</f>
        <v>✓</v>
      </c>
      <c r="M159" s="262" t="str">
        <f>'🔢 İNDİKATÖRLER'!S157</f>
        <v>✗</v>
      </c>
      <c r="N159" s="262" t="str">
        <f t="shared" si="9"/>
        <v>HAYIR</v>
      </c>
      <c r="O159" s="262" t="str">
        <f t="shared" si="10"/>
        <v>HAYIR</v>
      </c>
      <c r="P159" s="263" t="str">
        <f t="shared" si="11"/>
        <v>İZLE</v>
      </c>
      <c r="Q159" s="262" t="str">
        <f>'📡 CANLI_VERİ'!B158</f>
        <v>ELITE</v>
      </c>
      <c r="R159" s="262">
        <f>'📡 CANLI_VERİ'!I158</f>
        <v>-0.26079999999999998</v>
      </c>
    </row>
    <row r="160" spans="1:18" x14ac:dyDescent="0.3">
      <c r="A160" s="262">
        <v>156</v>
      </c>
      <c r="B160" s="263" t="str">
        <f>'🔢 İNDİKATÖRLER'!A158</f>
        <v>EMKEL</v>
      </c>
      <c r="C160" s="262">
        <f>'🔢 İNDİKATÖRLER'!U158</f>
        <v>4</v>
      </c>
      <c r="D160" s="262">
        <f>IFERROR((IF(C160&gt;=11,3,IF(C160&gt;=10,2,IF(C160&gt;=9,1,0))))+(IF(E160&lt;=3,4,IF(E160&lt;=4,2,0)))+(IF(AND(F160&gt;40,F160&lt;50),4,IF(F160&lt;50,3,IF(F160&lt;60,2,0))))+(IF(G160&gt;0.1,3,IF(G160&gt;0,2,0)))+(IF(K160&gt;1.2,2,IF(K160&gt;1,1,0)))+(IF(H160&gt;-100,1,0))+(IF('🔢 İNDİKATÖRLER'!D158&gt;0,1,0))+(IF(R160&lt;=-2,2,0))-(IF(E160&gt;5,2,0)),"")</f>
        <v>4</v>
      </c>
      <c r="E160" s="262">
        <f>'🔢 İNDİKATÖRLER'!F158</f>
        <v>8.4146213551499898</v>
      </c>
      <c r="F160" s="262">
        <f>'🔢 İNDİKATÖRLER'!G158</f>
        <v>58.814102564102541</v>
      </c>
      <c r="G160" s="262">
        <f>'🔢 İNDİKATÖRLER'!I158</f>
        <v>0.37598898236936318</v>
      </c>
      <c r="H160" s="262">
        <f>'🔢 İNDİKATÖRLER'!E158</f>
        <v>44.489519945909429</v>
      </c>
      <c r="I160" s="262">
        <f>'🔢 İNDİKATÖRLER'!L158</f>
        <v>9563044</v>
      </c>
      <c r="J160" s="262">
        <f>'🔢 İNDİKATÖRLER'!M158</f>
        <v>33351982.800000001</v>
      </c>
      <c r="K160" s="262">
        <f t="shared" si="8"/>
        <v>0.28673089864989976</v>
      </c>
      <c r="L160" s="262" t="str">
        <f>'🔢 İNDİKATÖRLER'!P158</f>
        <v>✓</v>
      </c>
      <c r="M160" s="262" t="str">
        <f>'🔢 İNDİKATÖRLER'!S158</f>
        <v>✗</v>
      </c>
      <c r="N160" s="262" t="str">
        <f t="shared" si="9"/>
        <v>HAYIR</v>
      </c>
      <c r="O160" s="262" t="str">
        <f t="shared" si="10"/>
        <v>HAYIR</v>
      </c>
      <c r="P160" s="263" t="str">
        <f t="shared" si="11"/>
        <v>PAS</v>
      </c>
      <c r="Q160" s="262" t="str">
        <f>'📡 CANLI_VERİ'!B159</f>
        <v>EMKEL</v>
      </c>
      <c r="R160" s="262">
        <f>'📡 CANLI_VERİ'!I159</f>
        <v>-0.15310000000000001</v>
      </c>
    </row>
    <row r="161" spans="1:18" x14ac:dyDescent="0.3">
      <c r="A161" s="262">
        <v>157</v>
      </c>
      <c r="B161" s="263" t="str">
        <f>'🔢 İNDİKATÖRLER'!A159</f>
        <v>EMNIS</v>
      </c>
      <c r="C161" s="262">
        <f>'🔢 İNDİKATÖRLER'!U159</f>
        <v>8</v>
      </c>
      <c r="D161" s="262">
        <f>IFERROR((IF(C161&gt;=11,3,IF(C161&gt;=10,2,IF(C161&gt;=9,1,0))))+(IF(E161&lt;=3,4,IF(E161&lt;=4,2,0)))+(IF(AND(F161&gt;40,F161&lt;50),4,IF(F161&lt;50,3,IF(F161&lt;60,2,0))))+(IF(G161&gt;0.1,3,IF(G161&gt;0,2,0)))+(IF(K161&gt;1.2,2,IF(K161&gt;1,1,0)))+(IF(H161&gt;-100,1,0))+(IF('🔢 İNDİKATÖRLER'!D159&gt;0,1,0))+(IF(R161&lt;=-2,2,0))-(IF(E161&gt;5,2,0)),"")</f>
        <v>8</v>
      </c>
      <c r="E161" s="262">
        <f>'🔢 İNDİKATÖRLER'!F159</f>
        <v>1.7112093828110007</v>
      </c>
      <c r="F161" s="262">
        <f>'🔢 İNDİKATÖRLER'!G159</f>
        <v>68.253968253968239</v>
      </c>
      <c r="G161" s="262">
        <f>'🔢 İNDİKATÖRLER'!I159</f>
        <v>0.48555913165120823</v>
      </c>
      <c r="H161" s="262">
        <f>'🔢 İNDİKATÖRLER'!E159</f>
        <v>6.4572425828989051</v>
      </c>
      <c r="I161" s="262">
        <f>'🔢 İNDİKATÖRLER'!L159</f>
        <v>7531</v>
      </c>
      <c r="J161" s="262">
        <f>'🔢 İNDİKATÖRLER'!M159</f>
        <v>7876.6</v>
      </c>
      <c r="K161" s="262">
        <f t="shared" si="8"/>
        <v>0.95612320036563991</v>
      </c>
      <c r="L161" s="262" t="str">
        <f>'🔢 İNDİKATÖRLER'!P159</f>
        <v>✓</v>
      </c>
      <c r="M161" s="262" t="str">
        <f>'🔢 İNDİKATÖRLER'!S159</f>
        <v>✗</v>
      </c>
      <c r="N161" s="262" t="str">
        <f t="shared" si="9"/>
        <v>HAYIR</v>
      </c>
      <c r="O161" s="262" t="str">
        <f t="shared" si="10"/>
        <v>HAYIR</v>
      </c>
      <c r="P161" s="263" t="str">
        <f t="shared" si="11"/>
        <v>PAS</v>
      </c>
      <c r="Q161" s="262" t="str">
        <f>'📡 CANLI_VERİ'!B160</f>
        <v>EMNIS</v>
      </c>
      <c r="R161" s="262">
        <f>'📡 CANLI_VERİ'!I160</f>
        <v>0.13400000000000001</v>
      </c>
    </row>
    <row r="162" spans="1:18" x14ac:dyDescent="0.3">
      <c r="A162" s="262">
        <v>158</v>
      </c>
      <c r="B162" s="263" t="str">
        <f>'🔢 İNDİKATÖRLER'!A160</f>
        <v>ENERY</v>
      </c>
      <c r="C162" s="262">
        <f>'🔢 İNDİKATÖRLER'!U160</f>
        <v>6</v>
      </c>
      <c r="D162" s="262">
        <f>IFERROR((IF(C162&gt;=11,3,IF(C162&gt;=10,2,IF(C162&gt;=9,1,0))))+(IF(E162&lt;=3,4,IF(E162&lt;=4,2,0)))+(IF(AND(F162&gt;40,F162&lt;50),4,IF(F162&lt;50,3,IF(F162&lt;60,2,0))))+(IF(G162&gt;0.1,3,IF(G162&gt;0,2,0)))+(IF(K162&gt;1.2,2,IF(K162&gt;1,1,0)))+(IF(H162&gt;-100,1,0))+(IF('🔢 İNDİKATÖRLER'!D160&gt;0,1,0))+(IF(R162&lt;=-2,2,0))-(IF(E162&gt;5,2,0)),"")</f>
        <v>6</v>
      </c>
      <c r="E162" s="262">
        <f>'🔢 İNDİKATÖRLER'!F160</f>
        <v>4.4017161925949431</v>
      </c>
      <c r="F162" s="262">
        <f>'🔢 İNDİKATÖRLER'!G160</f>
        <v>38.317757009345797</v>
      </c>
      <c r="G162" s="262">
        <f>'🔢 İNDİKATÖRLER'!I160</f>
        <v>3.4820866081971706E-2</v>
      </c>
      <c r="H162" s="262">
        <f>'🔢 İNDİKATÖRLER'!E160</f>
        <v>-31.601539372409036</v>
      </c>
      <c r="I162" s="262">
        <f>'🔢 İNDİKATÖRLER'!L160</f>
        <v>13531561</v>
      </c>
      <c r="J162" s="262">
        <f>'🔢 İNDİKATÖRLER'!M160</f>
        <v>90519612.200000003</v>
      </c>
      <c r="K162" s="262">
        <f t="shared" si="8"/>
        <v>0.14948761567937871</v>
      </c>
      <c r="L162" s="262" t="str">
        <f>'🔢 İNDİKATÖRLER'!P160</f>
        <v>✓</v>
      </c>
      <c r="M162" s="262" t="str">
        <f>'🔢 İNDİKATÖRLER'!S160</f>
        <v>✗</v>
      </c>
      <c r="N162" s="262" t="str">
        <f t="shared" si="9"/>
        <v>HAYIR</v>
      </c>
      <c r="O162" s="262" t="str">
        <f t="shared" si="10"/>
        <v>HAYIR</v>
      </c>
      <c r="P162" s="263" t="str">
        <f t="shared" si="11"/>
        <v>PAS</v>
      </c>
      <c r="Q162" s="262" t="str">
        <f>'📡 CANLI_VERİ'!B161</f>
        <v>ENERY</v>
      </c>
      <c r="R162" s="262">
        <f>'📡 CANLI_VERİ'!I161</f>
        <v>-0.33589999999999998</v>
      </c>
    </row>
    <row r="163" spans="1:18" x14ac:dyDescent="0.3">
      <c r="A163" s="262">
        <v>159</v>
      </c>
      <c r="B163" s="263" t="str">
        <f>'🔢 İNDİKATÖRLER'!A161</f>
        <v>ENKAI</v>
      </c>
      <c r="C163" s="262">
        <f>'🔢 İNDİKATÖRLER'!U161</f>
        <v>6</v>
      </c>
      <c r="D163" s="262">
        <f>IFERROR((IF(C163&gt;=11,3,IF(C163&gt;=10,2,IF(C163&gt;=9,1,0))))+(IF(E163&lt;=3,4,IF(E163&lt;=4,2,0)))+(IF(AND(F163&gt;40,F163&lt;50),4,IF(F163&lt;50,3,IF(F163&lt;60,2,0))))+(IF(G163&gt;0.1,3,IF(G163&gt;0,2,0)))+(IF(K163&gt;1.2,2,IF(K163&gt;1,1,0)))+(IF(H163&gt;-100,1,0))+(IF('🔢 İNDİKATÖRLER'!D161&gt;0,1,0))+(IF(R163&lt;=-2,2,0))-(IF(E163&gt;5,2,0)),"")</f>
        <v>6</v>
      </c>
      <c r="E163" s="262">
        <f>'🔢 İNDİKATÖRLER'!F161</f>
        <v>3.8111450806003373</v>
      </c>
      <c r="F163" s="262">
        <f>'🔢 İNDİKATÖRLER'!G161</f>
        <v>60.137457044673546</v>
      </c>
      <c r="G163" s="262">
        <f>'🔢 İNDİKATÖRLER'!I161</f>
        <v>0.22903153625252815</v>
      </c>
      <c r="H163" s="262">
        <f>'🔢 İNDİKATÖRLER'!E161</f>
        <v>11.13614638809282</v>
      </c>
      <c r="I163" s="262">
        <f>'🔢 İNDİKATÖRLER'!L161</f>
        <v>5873541</v>
      </c>
      <c r="J163" s="262">
        <f>'🔢 İNDİKATÖRLER'!M161</f>
        <v>7761597.5999999996</v>
      </c>
      <c r="K163" s="262">
        <f t="shared" si="8"/>
        <v>0.7567438177933884</v>
      </c>
      <c r="L163" s="262" t="str">
        <f>'🔢 İNDİKATÖRLER'!P161</f>
        <v>✓</v>
      </c>
      <c r="M163" s="262" t="str">
        <f>'🔢 İNDİKATÖRLER'!S161</f>
        <v>✗</v>
      </c>
      <c r="N163" s="262" t="str">
        <f t="shared" si="9"/>
        <v>HAYIR</v>
      </c>
      <c r="O163" s="262" t="str">
        <f t="shared" si="10"/>
        <v>HAYIR</v>
      </c>
      <c r="P163" s="263" t="str">
        <f t="shared" si="11"/>
        <v>PAS</v>
      </c>
      <c r="Q163" s="262" t="str">
        <f>'📡 CANLI_VERİ'!B162</f>
        <v>ENKAI</v>
      </c>
      <c r="R163" s="262">
        <f>'📡 CANLI_VERİ'!I162</f>
        <v>9.5699999999999993E-2</v>
      </c>
    </row>
    <row r="164" spans="1:18" x14ac:dyDescent="0.3">
      <c r="A164" s="262">
        <v>160</v>
      </c>
      <c r="B164" s="263" t="str">
        <f>'🔢 İNDİKATÖRLER'!A162</f>
        <v>ENSRI</v>
      </c>
      <c r="C164" s="262" t="str">
        <f>'🔢 İNDİKATÖRLER'!U162</f>
        <v/>
      </c>
      <c r="D164" s="262">
        <f>IFERROR((IF(C164&gt;=11,3,IF(C164&gt;=10,2,IF(C164&gt;=9,1,0))))+(IF(E164&lt;=3,4,IF(E164&lt;=4,2,0)))+(IF(AND(F164&gt;40,F164&lt;50),4,IF(F164&lt;50,3,IF(F164&lt;60,2,0))))+(IF(G164&gt;0.1,3,IF(G164&gt;0,2,0)))+(IF(K164&gt;1.2,2,IF(K164&gt;1,1,0)))+(IF(H164&gt;-100,1,0))+(IF('🔢 İNDİKATÖRLER'!D162&gt;0,1,0))+(IF(R164&lt;=-2,2,0))-(IF(E164&gt;5,2,0)),"")</f>
        <v>8</v>
      </c>
      <c r="E164" s="262" t="str">
        <f>'🔢 İNDİKATÖRLER'!F162</f>
        <v>?</v>
      </c>
      <c r="F164" s="262" t="str">
        <f>'🔢 İNDİKATÖRLER'!G162</f>
        <v>?</v>
      </c>
      <c r="G164" s="262" t="str">
        <f>'🔢 İNDİKATÖRLER'!I162</f>
        <v>?</v>
      </c>
      <c r="H164" s="262" t="str">
        <f>'🔢 İNDİKATÖRLER'!E162</f>
        <v>?</v>
      </c>
      <c r="I164" s="262">
        <f>'🔢 İNDİKATÖRLER'!L162</f>
        <v>17030</v>
      </c>
      <c r="J164" s="262" t="str">
        <f>'🔢 İNDİKATÖRLER'!M162</f>
        <v>?</v>
      </c>
      <c r="K164" s="262" t="str">
        <f t="shared" si="8"/>
        <v/>
      </c>
      <c r="L164" s="262" t="str">
        <f>'🔢 İNDİKATÖRLER'!P162</f>
        <v>?</v>
      </c>
      <c r="M164" s="262" t="str">
        <f>'🔢 İNDİKATÖRLER'!S162</f>
        <v>?</v>
      </c>
      <c r="N164" s="262" t="str">
        <f t="shared" si="9"/>
        <v>HAYIR</v>
      </c>
      <c r="O164" s="262" t="str">
        <f t="shared" si="10"/>
        <v>HAYIR</v>
      </c>
      <c r="P164" s="263" t="str">
        <f t="shared" si="11"/>
        <v>PAS</v>
      </c>
      <c r="Q164" s="262" t="str">
        <f>'📡 CANLI_VERİ'!B163</f>
        <v>ENSRI</v>
      </c>
      <c r="R164" s="262">
        <f>'📡 CANLI_VERİ'!I163</f>
        <v>0</v>
      </c>
    </row>
    <row r="165" spans="1:18" x14ac:dyDescent="0.3">
      <c r="A165" s="262">
        <v>161</v>
      </c>
      <c r="B165" s="263" t="str">
        <f>'🔢 İNDİKATÖRLER'!A163</f>
        <v>EPLAS</v>
      </c>
      <c r="C165" s="262">
        <f>'🔢 İNDİKATÖRLER'!U163</f>
        <v>8</v>
      </c>
      <c r="D165" s="262">
        <f>IFERROR((IF(C165&gt;=11,3,IF(C165&gt;=10,2,IF(C165&gt;=9,1,0))))+(IF(E165&lt;=3,4,IF(E165&lt;=4,2,0)))+(IF(AND(F165&gt;40,F165&lt;50),4,IF(F165&lt;50,3,IF(F165&lt;60,2,0))))+(IF(G165&gt;0.1,3,IF(G165&gt;0,2,0)))+(IF(K165&gt;1.2,2,IF(K165&gt;1,1,0)))+(IF(H165&gt;-100,1,0))+(IF('🔢 İNDİKATÖRLER'!D163&gt;0,1,0))+(IF(R165&lt;=-2,2,0))-(IF(E165&gt;5,2,0)),"")</f>
        <v>8</v>
      </c>
      <c r="E165" s="262">
        <f>'🔢 İNDİKATÖRLER'!F163</f>
        <v>3.9433293978748534</v>
      </c>
      <c r="F165" s="262">
        <f>'🔢 İNDİKATÖRLER'!G163</f>
        <v>30.303030303030276</v>
      </c>
      <c r="G165" s="262">
        <f>'🔢 İNDİKATÖRLER'!I163</f>
        <v>2.8505893994735472E-2</v>
      </c>
      <c r="H165" s="262">
        <f>'🔢 İNDİKATÖRLER'!E163</f>
        <v>-7.1232876712329247</v>
      </c>
      <c r="I165" s="262">
        <f>'🔢 İNDİKATÖRLER'!L163</f>
        <v>2952245</v>
      </c>
      <c r="J165" s="262">
        <f>'🔢 İNDİKATÖRLER'!M163</f>
        <v>5036677.5999999996</v>
      </c>
      <c r="K165" s="262">
        <f t="shared" si="8"/>
        <v>0.58614929015905248</v>
      </c>
      <c r="L165" s="262" t="str">
        <f>'🔢 İNDİKATÖRLER'!P163</f>
        <v>✓</v>
      </c>
      <c r="M165" s="262" t="str">
        <f>'🔢 İNDİKATÖRLER'!S163</f>
        <v>✗</v>
      </c>
      <c r="N165" s="262" t="str">
        <f t="shared" si="9"/>
        <v>HAYIR</v>
      </c>
      <c r="O165" s="262" t="str">
        <f t="shared" si="10"/>
        <v>HAYIR</v>
      </c>
      <c r="P165" s="263" t="str">
        <f t="shared" si="11"/>
        <v>İZLE</v>
      </c>
      <c r="Q165" s="262" t="str">
        <f>'📡 CANLI_VERİ'!B164</f>
        <v>EPLAS</v>
      </c>
      <c r="R165" s="262">
        <f>'📡 CANLI_VERİ'!I164</f>
        <v>0.1613</v>
      </c>
    </row>
    <row r="166" spans="1:18" x14ac:dyDescent="0.3">
      <c r="A166" s="262">
        <v>162</v>
      </c>
      <c r="B166" s="263" t="str">
        <f>'🔢 İNDİKATÖRLER'!A164</f>
        <v>ERBOS</v>
      </c>
      <c r="C166" s="262">
        <f>'🔢 İNDİKATÖRLER'!U164</f>
        <v>0</v>
      </c>
      <c r="D166" s="262">
        <f>IFERROR((IF(C166&gt;=11,3,IF(C166&gt;=10,2,IF(C166&gt;=9,1,0))))+(IF(E166&lt;=3,4,IF(E166&lt;=4,2,0)))+(IF(AND(F166&gt;40,F166&lt;50),4,IF(F166&lt;50,3,IF(F166&lt;60,2,0))))+(IF(G166&gt;0.1,3,IF(G166&gt;0,2,0)))+(IF(K166&gt;1.2,2,IF(K166&gt;1,1,0)))+(IF(H166&gt;-100,1,0))+(IF('🔢 İNDİKATÖRLER'!D164&gt;0,1,0))+(IF(R166&lt;=-2,2,0))-(IF(E166&gt;5,2,0)),"")</f>
        <v>5</v>
      </c>
      <c r="E166" s="262">
        <f>'🔢 İNDİKATÖRLER'!F164</f>
        <v>3.0402176310565396</v>
      </c>
      <c r="F166" s="262">
        <f>'🔢 İNDİKATÖRLER'!G164</f>
        <v>11.888111888111998</v>
      </c>
      <c r="G166" s="262">
        <f>'🔢 İNDİKATÖRLER'!I164</f>
        <v>-0.87945725547385623</v>
      </c>
      <c r="H166" s="262">
        <f>'🔢 İNDİKATÖRLER'!E164</f>
        <v>-190.29779058597541</v>
      </c>
      <c r="I166" s="262">
        <f>'🔢 İNDİKATÖRLER'!L164</f>
        <v>39843</v>
      </c>
      <c r="J166" s="262">
        <f>'🔢 İNDİKATÖRLER'!M164</f>
        <v>52839.6</v>
      </c>
      <c r="K166" s="262">
        <f t="shared" si="8"/>
        <v>0.75403674516839647</v>
      </c>
      <c r="L166" s="262" t="str">
        <f>'🔢 İNDİKATÖRLER'!P164</f>
        <v>✗</v>
      </c>
      <c r="M166" s="262" t="str">
        <f>'🔢 İNDİKATÖRLER'!S164</f>
        <v>✗</v>
      </c>
      <c r="N166" s="262" t="str">
        <f t="shared" si="9"/>
        <v>HAYIR</v>
      </c>
      <c r="O166" s="262" t="str">
        <f t="shared" si="10"/>
        <v>HAYIR</v>
      </c>
      <c r="P166" s="263" t="str">
        <f t="shared" si="11"/>
        <v>PAS</v>
      </c>
      <c r="Q166" s="262" t="str">
        <f>'📡 CANLI_VERİ'!B165</f>
        <v>ERBOS</v>
      </c>
      <c r="R166" s="262">
        <f>'📡 CANLI_VERİ'!I165</f>
        <v>-0.50580000000000003</v>
      </c>
    </row>
    <row r="167" spans="1:18" x14ac:dyDescent="0.3">
      <c r="A167" s="262">
        <v>163</v>
      </c>
      <c r="B167" s="263" t="str">
        <f>'🔢 İNDİKATÖRLER'!A165</f>
        <v>ERBUS</v>
      </c>
      <c r="C167" s="262" t="str">
        <f>'🔢 İNDİKATÖRLER'!U165</f>
        <v/>
      </c>
      <c r="D167" s="262">
        <f>IFERROR((IF(C167&gt;=11,3,IF(C167&gt;=10,2,IF(C167&gt;=9,1,0))))+(IF(E167&lt;=3,4,IF(E167&lt;=4,2,0)))+(IF(AND(F167&gt;40,F167&lt;50),4,IF(F167&lt;50,3,IF(F167&lt;60,2,0))))+(IF(G167&gt;0.1,3,IF(G167&gt;0,2,0)))+(IF(K167&gt;1.2,2,IF(K167&gt;1,1,0)))+(IF(H167&gt;-100,1,0))+(IF('🔢 İNDİKATÖRLER'!D165&gt;0,1,0))+(IF(R167&lt;=-2,2,0))-(IF(E167&gt;5,2,0)),"")</f>
        <v>8</v>
      </c>
      <c r="E167" s="262" t="str">
        <f>'🔢 İNDİKATÖRLER'!F165</f>
        <v>?</v>
      </c>
      <c r="F167" s="262" t="str">
        <f>'🔢 İNDİKATÖRLER'!G165</f>
        <v>?</v>
      </c>
      <c r="G167" s="262" t="str">
        <f>'🔢 İNDİKATÖRLER'!I165</f>
        <v>?</v>
      </c>
      <c r="H167" s="262" t="str">
        <f>'🔢 İNDİKATÖRLER'!E165</f>
        <v>?</v>
      </c>
      <c r="I167" s="262">
        <f>'🔢 İNDİKATÖRLER'!L165</f>
        <v>0</v>
      </c>
      <c r="J167" s="262" t="str">
        <f>'🔢 İNDİKATÖRLER'!M165</f>
        <v>?</v>
      </c>
      <c r="K167" s="262" t="str">
        <f t="shared" si="8"/>
        <v/>
      </c>
      <c r="L167" s="262" t="str">
        <f>'🔢 İNDİKATÖRLER'!P165</f>
        <v>?</v>
      </c>
      <c r="M167" s="262" t="str">
        <f>'🔢 İNDİKATÖRLER'!S165</f>
        <v>?</v>
      </c>
      <c r="N167" s="262" t="str">
        <f t="shared" si="9"/>
        <v>HAYIR</v>
      </c>
      <c r="O167" s="262" t="str">
        <f t="shared" si="10"/>
        <v>HAYIR</v>
      </c>
      <c r="P167" s="263" t="str">
        <f t="shared" si="11"/>
        <v>PAS</v>
      </c>
      <c r="Q167" s="262" t="str">
        <f>'📡 CANLI_VERİ'!B166</f>
        <v>ERBUS</v>
      </c>
      <c r="R167" s="262">
        <f>'📡 CANLI_VERİ'!I166</f>
        <v>0</v>
      </c>
    </row>
    <row r="168" spans="1:18" x14ac:dyDescent="0.3">
      <c r="A168" s="262">
        <v>164</v>
      </c>
      <c r="B168" s="263" t="str">
        <f>'🔢 İNDİKATÖRLER'!A166</f>
        <v>ERCB</v>
      </c>
      <c r="C168" s="262" t="str">
        <f>'🔢 İNDİKATÖRLER'!U166</f>
        <v/>
      </c>
      <c r="D168" s="262">
        <f>IFERROR((IF(C168&gt;=11,3,IF(C168&gt;=10,2,IF(C168&gt;=9,1,0))))+(IF(E168&lt;=3,4,IF(E168&lt;=4,2,0)))+(IF(AND(F168&gt;40,F168&lt;50),4,IF(F168&lt;50,3,IF(F168&lt;60,2,0))))+(IF(G168&gt;0.1,3,IF(G168&gt;0,2,0)))+(IF(K168&gt;1.2,2,IF(K168&gt;1,1,0)))+(IF(H168&gt;-100,1,0))+(IF('🔢 İNDİKATÖRLER'!D166&gt;0,1,0))+(IF(R168&lt;=-2,2,0))-(IF(E168&gt;5,2,0)),"")</f>
        <v>8</v>
      </c>
      <c r="E168" s="262" t="str">
        <f>'🔢 İNDİKATÖRLER'!F166</f>
        <v>?</v>
      </c>
      <c r="F168" s="262" t="str">
        <f>'🔢 İNDİKATÖRLER'!G166</f>
        <v>?</v>
      </c>
      <c r="G168" s="262" t="str">
        <f>'🔢 İNDİKATÖRLER'!I166</f>
        <v>?</v>
      </c>
      <c r="H168" s="262" t="str">
        <f>'🔢 İNDİKATÖRLER'!E166</f>
        <v>?</v>
      </c>
      <c r="I168" s="262">
        <f>'🔢 İNDİKATÖRLER'!L166</f>
        <v>12816</v>
      </c>
      <c r="J168" s="262" t="str">
        <f>'🔢 İNDİKATÖRLER'!M166</f>
        <v>?</v>
      </c>
      <c r="K168" s="262" t="str">
        <f t="shared" si="8"/>
        <v/>
      </c>
      <c r="L168" s="262" t="str">
        <f>'🔢 İNDİKATÖRLER'!P166</f>
        <v>?</v>
      </c>
      <c r="M168" s="262" t="str">
        <f>'🔢 İNDİKATÖRLER'!S166</f>
        <v>?</v>
      </c>
      <c r="N168" s="262" t="str">
        <f t="shared" si="9"/>
        <v>HAYIR</v>
      </c>
      <c r="O168" s="262" t="str">
        <f t="shared" si="10"/>
        <v>HAYIR</v>
      </c>
      <c r="P168" s="263" t="str">
        <f t="shared" si="11"/>
        <v>PAS</v>
      </c>
      <c r="Q168" s="262" t="str">
        <f>'📡 CANLI_VERİ'!B167</f>
        <v>ERCB</v>
      </c>
      <c r="R168" s="262">
        <f>'📡 CANLI_VERİ'!I167</f>
        <v>0</v>
      </c>
    </row>
    <row r="169" spans="1:18" x14ac:dyDescent="0.3">
      <c r="A169" s="262">
        <v>165</v>
      </c>
      <c r="B169" s="263" t="str">
        <f>'🔢 İNDİKATÖRLER'!A167</f>
        <v>ERDEM</v>
      </c>
      <c r="C169" s="262" t="str">
        <f>'🔢 İNDİKATÖRLER'!U167</f>
        <v/>
      </c>
      <c r="D169" s="262">
        <f>IFERROR((IF(C169&gt;=11,3,IF(C169&gt;=10,2,IF(C169&gt;=9,1,0))))+(IF(E169&lt;=3,4,IF(E169&lt;=4,2,0)))+(IF(AND(F169&gt;40,F169&lt;50),4,IF(F169&lt;50,3,IF(F169&lt;60,2,0))))+(IF(G169&gt;0.1,3,IF(G169&gt;0,2,0)))+(IF(K169&gt;1.2,2,IF(K169&gt;1,1,0)))+(IF(H169&gt;-100,1,0))+(IF('🔢 İNDİKATÖRLER'!D167&gt;0,1,0))+(IF(R169&lt;=-2,2,0))-(IF(E169&gt;5,2,0)),"")</f>
        <v>8</v>
      </c>
      <c r="E169" s="262" t="str">
        <f>'🔢 İNDİKATÖRLER'!F167</f>
        <v>?</v>
      </c>
      <c r="F169" s="262" t="str">
        <f>'🔢 İNDİKATÖRLER'!G167</f>
        <v>?</v>
      </c>
      <c r="G169" s="262" t="str">
        <f>'🔢 İNDİKATÖRLER'!I167</f>
        <v>?</v>
      </c>
      <c r="H169" s="262" t="str">
        <f>'🔢 İNDİKATÖRLER'!E167</f>
        <v>?</v>
      </c>
      <c r="I169" s="262">
        <f>'🔢 İNDİKATÖRLER'!L167</f>
        <v>0</v>
      </c>
      <c r="J169" s="262" t="str">
        <f>'🔢 İNDİKATÖRLER'!M167</f>
        <v>?</v>
      </c>
      <c r="K169" s="262" t="str">
        <f t="shared" si="8"/>
        <v/>
      </c>
      <c r="L169" s="262" t="str">
        <f>'🔢 İNDİKATÖRLER'!P167</f>
        <v>?</v>
      </c>
      <c r="M169" s="262" t="str">
        <f>'🔢 İNDİKATÖRLER'!S167</f>
        <v>?</v>
      </c>
      <c r="N169" s="262" t="str">
        <f t="shared" si="9"/>
        <v>HAYIR</v>
      </c>
      <c r="O169" s="262" t="str">
        <f t="shared" si="10"/>
        <v>HAYIR</v>
      </c>
      <c r="P169" s="263" t="str">
        <f t="shared" si="11"/>
        <v>PAS</v>
      </c>
      <c r="Q169" s="262" t="str">
        <f>'📡 CANLI_VERİ'!B168</f>
        <v>ERDEM</v>
      </c>
      <c r="R169" s="262">
        <f>'📡 CANLI_VERİ'!I168</f>
        <v>0</v>
      </c>
    </row>
    <row r="170" spans="1:18" x14ac:dyDescent="0.3">
      <c r="A170" s="262">
        <v>166</v>
      </c>
      <c r="B170" s="263" t="str">
        <f>'🔢 İNDİKATÖRLER'!A168</f>
        <v>ERDMR</v>
      </c>
      <c r="C170" s="262" t="str">
        <f>'🔢 İNDİKATÖRLER'!U168</f>
        <v/>
      </c>
      <c r="D170" s="262">
        <f>IFERROR((IF(C170&gt;=11,3,IF(C170&gt;=10,2,IF(C170&gt;=9,1,0))))+(IF(E170&lt;=3,4,IF(E170&lt;=4,2,0)))+(IF(AND(F170&gt;40,F170&lt;50),4,IF(F170&lt;50,3,IF(F170&lt;60,2,0))))+(IF(G170&gt;0.1,3,IF(G170&gt;0,2,0)))+(IF(K170&gt;1.2,2,IF(K170&gt;1,1,0)))+(IF(H170&gt;-100,1,0))+(IF('🔢 İNDİKATÖRLER'!D168&gt;0,1,0))+(IF(R170&lt;=-2,2,0))-(IF(E170&gt;5,2,0)),"")</f>
        <v>8</v>
      </c>
      <c r="E170" s="262" t="str">
        <f>'🔢 İNDİKATÖRLER'!F168</f>
        <v>?</v>
      </c>
      <c r="F170" s="262" t="str">
        <f>'🔢 İNDİKATÖRLER'!G168</f>
        <v>?</v>
      </c>
      <c r="G170" s="262" t="str">
        <f>'🔢 İNDİKATÖRLER'!I168</f>
        <v>?</v>
      </c>
      <c r="H170" s="262" t="str">
        <f>'🔢 İNDİKATÖRLER'!E168</f>
        <v>?</v>
      </c>
      <c r="I170" s="262">
        <f>'🔢 İNDİKATÖRLER'!L168</f>
        <v>0</v>
      </c>
      <c r="J170" s="262" t="str">
        <f>'🔢 İNDİKATÖRLER'!M168</f>
        <v>?</v>
      </c>
      <c r="K170" s="262" t="str">
        <f t="shared" si="8"/>
        <v/>
      </c>
      <c r="L170" s="262" t="str">
        <f>'🔢 İNDİKATÖRLER'!P168</f>
        <v>?</v>
      </c>
      <c r="M170" s="262" t="str">
        <f>'🔢 İNDİKATÖRLER'!S168</f>
        <v>?</v>
      </c>
      <c r="N170" s="262" t="str">
        <f t="shared" si="9"/>
        <v>HAYIR</v>
      </c>
      <c r="O170" s="262" t="str">
        <f t="shared" si="10"/>
        <v>HAYIR</v>
      </c>
      <c r="P170" s="263" t="str">
        <f t="shared" si="11"/>
        <v>PAS</v>
      </c>
      <c r="Q170" s="262" t="str">
        <f>'📡 CANLI_VERİ'!B169</f>
        <v>ERDMR</v>
      </c>
      <c r="R170" s="262">
        <f>'📡 CANLI_VERİ'!I169</f>
        <v>0</v>
      </c>
    </row>
    <row r="171" spans="1:18" x14ac:dyDescent="0.3">
      <c r="A171" s="262">
        <v>167</v>
      </c>
      <c r="B171" s="263" t="str">
        <f>'🔢 İNDİKATÖRLER'!A169</f>
        <v>EREGL</v>
      </c>
      <c r="C171" s="262">
        <f>'🔢 İNDİKATÖRLER'!U169</f>
        <v>8</v>
      </c>
      <c r="D171" s="262">
        <f>IFERROR((IF(C171&gt;=11,3,IF(C171&gt;=10,2,IF(C171&gt;=9,1,0))))+(IF(E171&lt;=3,4,IF(E171&lt;=4,2,0)))+(IF(AND(F171&gt;40,F171&lt;50),4,IF(F171&lt;50,3,IF(F171&lt;60,2,0))))+(IF(G171&gt;0.1,3,IF(G171&gt;0,2,0)))+(IF(K171&gt;1.2,2,IF(K171&gt;1,1,0)))+(IF(H171&gt;-100,1,0))+(IF('🔢 İNDİKATÖRLER'!D169&gt;0,1,0))+(IF(R171&lt;=-2,2,0))-(IF(E171&gt;5,2,0)),"")</f>
        <v>6</v>
      </c>
      <c r="E171" s="262">
        <f>'🔢 İNDİKATÖRLER'!F169</f>
        <v>3.8740920096852332</v>
      </c>
      <c r="F171" s="262">
        <f>'🔢 İNDİKATÖRLER'!G169</f>
        <v>70.612244897959215</v>
      </c>
      <c r="G171" s="262">
        <f>'🔢 İNDİKATÖRLER'!I169</f>
        <v>0.21242538869782257</v>
      </c>
      <c r="H171" s="262">
        <f>'🔢 İNDİKATÖRLER'!E169</f>
        <v>81.775272059787568</v>
      </c>
      <c r="I171" s="262">
        <f>'🔢 İNDİKATÖRLER'!L169</f>
        <v>75042660</v>
      </c>
      <c r="J171" s="262">
        <f>'🔢 İNDİKATÖRLER'!M169</f>
        <v>133546932</v>
      </c>
      <c r="K171" s="262">
        <f t="shared" si="8"/>
        <v>0.56191976016341583</v>
      </c>
      <c r="L171" s="262" t="str">
        <f>'🔢 İNDİKATÖRLER'!P169</f>
        <v>✓</v>
      </c>
      <c r="M171" s="262" t="str">
        <f>'🔢 İNDİKATÖRLER'!S169</f>
        <v>✗</v>
      </c>
      <c r="N171" s="262" t="str">
        <f t="shared" si="9"/>
        <v>HAYIR</v>
      </c>
      <c r="O171" s="262" t="str">
        <f t="shared" si="10"/>
        <v>HAYIR</v>
      </c>
      <c r="P171" s="263" t="str">
        <f t="shared" si="11"/>
        <v>PAS</v>
      </c>
      <c r="Q171" s="262" t="str">
        <f>'📡 CANLI_VERİ'!B170</f>
        <v>EREGL</v>
      </c>
      <c r="R171" s="262">
        <f>'📡 CANLI_VERİ'!I170</f>
        <v>-0.56630000000000003</v>
      </c>
    </row>
    <row r="172" spans="1:18" x14ac:dyDescent="0.3">
      <c r="A172" s="262">
        <v>168</v>
      </c>
      <c r="B172" s="263" t="str">
        <f>'🔢 İNDİKATÖRLER'!A170</f>
        <v>ERSU</v>
      </c>
      <c r="C172" s="262">
        <f>'🔢 İNDİKATÖRLER'!U170</f>
        <v>9</v>
      </c>
      <c r="D172" s="262">
        <f>IFERROR((IF(C172&gt;=11,3,IF(C172&gt;=10,2,IF(C172&gt;=9,1,0))))+(IF(E172&lt;=3,4,IF(E172&lt;=4,2,0)))+(IF(AND(F172&gt;40,F172&lt;50),4,IF(F172&lt;50,3,IF(F172&lt;60,2,0))))+(IF(G172&gt;0.1,3,IF(G172&gt;0,2,0)))+(IF(K172&gt;1.2,2,IF(K172&gt;1,1,0)))+(IF(H172&gt;-100,1,0))+(IF('🔢 İNDİKATÖRLER'!D170&gt;0,1,0))+(IF(R172&lt;=-2,2,0))-(IF(E172&gt;5,2,0)),"")</f>
        <v>4</v>
      </c>
      <c r="E172" s="262">
        <f>'🔢 İNDİKATÖRLER'!F170</f>
        <v>6.3786213786213786</v>
      </c>
      <c r="F172" s="262">
        <f>'🔢 İNDİKATÖRLER'!G170</f>
        <v>71.428571428571459</v>
      </c>
      <c r="G172" s="262">
        <f>'🔢 İNDİKATÖRLER'!I170</f>
        <v>0.12220589696254458</v>
      </c>
      <c r="H172" s="262">
        <f>'🔢 İNDİKATÖRLER'!E170</f>
        <v>87.273984583155624</v>
      </c>
      <c r="I172" s="262">
        <f>'🔢 İNDİKATÖRLER'!L170</f>
        <v>372542</v>
      </c>
      <c r="J172" s="262">
        <f>'🔢 İNDİKATÖRLER'!M170</f>
        <v>748852.6</v>
      </c>
      <c r="K172" s="262">
        <f t="shared" si="8"/>
        <v>0.49748375047372473</v>
      </c>
      <c r="L172" s="262" t="str">
        <f>'🔢 İNDİKATÖRLER'!P170</f>
        <v>✓</v>
      </c>
      <c r="M172" s="262" t="str">
        <f>'🔢 İNDİKATÖRLER'!S170</f>
        <v>✗</v>
      </c>
      <c r="N172" s="262" t="str">
        <f t="shared" si="9"/>
        <v>HAYIR</v>
      </c>
      <c r="O172" s="262" t="str">
        <f t="shared" si="10"/>
        <v>HAYIR</v>
      </c>
      <c r="P172" s="263" t="str">
        <f t="shared" si="11"/>
        <v>PAS</v>
      </c>
      <c r="Q172" s="262" t="str">
        <f>'📡 CANLI_VERİ'!B171</f>
        <v>ERSU</v>
      </c>
      <c r="R172" s="262">
        <f>'📡 CANLI_VERİ'!I171</f>
        <v>-7.5700000000000003E-2</v>
      </c>
    </row>
    <row r="173" spans="1:18" x14ac:dyDescent="0.3">
      <c r="A173" s="262">
        <v>169</v>
      </c>
      <c r="B173" s="263" t="str">
        <f>'🔢 İNDİKATÖRLER'!A171</f>
        <v>ESEMS</v>
      </c>
      <c r="C173" s="262">
        <f>'🔢 İNDİKATÖRLER'!U171</f>
        <v>5</v>
      </c>
      <c r="D173" s="262">
        <f>IFERROR((IF(C173&gt;=11,3,IF(C173&gt;=10,2,IF(C173&gt;=9,1,0))))+(IF(E173&lt;=3,4,IF(E173&lt;=4,2,0)))+(IF(AND(F173&gt;40,F173&lt;50),4,IF(F173&lt;50,3,IF(F173&lt;60,2,0))))+(IF(G173&gt;0.1,3,IF(G173&gt;0,2,0)))+(IF(K173&gt;1.2,2,IF(K173&gt;1,1,0)))+(IF(H173&gt;-100,1,0))+(IF('🔢 İNDİKATÖRLER'!D171&gt;0,1,0))+(IF(R173&lt;=-2,2,0))-(IF(E173&gt;5,2,0)),"")</f>
        <v>3</v>
      </c>
      <c r="E173" s="262">
        <f>'🔢 İNDİKATÖRLER'!F171</f>
        <v>3.5714285714285721</v>
      </c>
      <c r="F173" s="262">
        <f>'🔢 İNDİKATÖRLER'!G171</f>
        <v>66.666666666666643</v>
      </c>
      <c r="G173" s="262">
        <f>'🔢 İNDİKATÖRLER'!I171</f>
        <v>-2.2702830999440787E-3</v>
      </c>
      <c r="H173" s="262">
        <f>'🔢 İNDİKATÖRLER'!E171</f>
        <v>-19.819819819819489</v>
      </c>
      <c r="I173" s="262">
        <f>'🔢 İNDİKATÖRLER'!L171</f>
        <v>2573</v>
      </c>
      <c r="J173" s="262">
        <f>'🔢 İNDİKATÖRLER'!M171</f>
        <v>26147.8</v>
      </c>
      <c r="K173" s="262">
        <f t="shared" si="8"/>
        <v>9.8402160028759594E-2</v>
      </c>
      <c r="L173" s="262" t="str">
        <f>'🔢 İNDİKATÖRLER'!P171</f>
        <v>✗</v>
      </c>
      <c r="M173" s="262" t="str">
        <f>'🔢 İNDİKATÖRLER'!S171</f>
        <v>✗</v>
      </c>
      <c r="N173" s="262" t="str">
        <f t="shared" si="9"/>
        <v>HAYIR</v>
      </c>
      <c r="O173" s="262" t="str">
        <f t="shared" si="10"/>
        <v>HAYIR</v>
      </c>
      <c r="P173" s="263" t="str">
        <f t="shared" si="11"/>
        <v>PAS</v>
      </c>
      <c r="Q173" s="262" t="str">
        <f>'📡 CANLI_VERİ'!B172</f>
        <v>ESEMS</v>
      </c>
      <c r="R173" s="262">
        <f>'📡 CANLI_VERİ'!I172</f>
        <v>2.1276999999999999</v>
      </c>
    </row>
    <row r="174" spans="1:18" x14ac:dyDescent="0.3">
      <c r="A174" s="262">
        <v>170</v>
      </c>
      <c r="B174" s="263" t="str">
        <f>'🔢 İNDİKATÖRLER'!A172</f>
        <v>ESEN</v>
      </c>
      <c r="C174" s="262">
        <f>'🔢 İNDİKATÖRLER'!U172</f>
        <v>-2</v>
      </c>
      <c r="D174" s="262">
        <f>IFERROR((IF(C174&gt;=11,3,IF(C174&gt;=10,2,IF(C174&gt;=9,1,0))))+(IF(E174&lt;=3,4,IF(E174&lt;=4,2,0)))+(IF(AND(F174&gt;40,F174&lt;50),4,IF(F174&lt;50,3,IF(F174&lt;60,2,0))))+(IF(G174&gt;0.1,3,IF(G174&gt;0,2,0)))+(IF(K174&gt;1.2,2,IF(K174&gt;1,1,0)))+(IF(H174&gt;-100,1,0))+(IF('🔢 İNDİKATÖRLER'!D172&gt;0,1,0))+(IF(R174&lt;=-2,2,0))-(IF(E174&gt;5,2,0)),"")</f>
        <v>1</v>
      </c>
      <c r="E174" s="262">
        <f>'🔢 İNDİKATÖRLER'!F172</f>
        <v>6.9924812030075225</v>
      </c>
      <c r="F174" s="262">
        <f>'🔢 İNDİKATÖRLER'!G172</f>
        <v>1.5151515151515167</v>
      </c>
      <c r="G174" s="262">
        <f>'🔢 İNDİKATÖRLER'!I172</f>
        <v>-2.5318724655147444E-2</v>
      </c>
      <c r="H174" s="262">
        <f>'🔢 İNDİKATÖRLER'!E172</f>
        <v>-111.28678085199803</v>
      </c>
      <c r="I174" s="262">
        <f>'🔢 İNDİKATÖRLER'!L172</f>
        <v>56839503</v>
      </c>
      <c r="J174" s="262">
        <f>'🔢 İNDİKATÖRLER'!M172</f>
        <v>440880780.60000002</v>
      </c>
      <c r="K174" s="262">
        <f t="shared" si="8"/>
        <v>0.12892261468655183</v>
      </c>
      <c r="L174" s="262" t="str">
        <f>'🔢 İNDİKATÖRLER'!P172</f>
        <v>✗</v>
      </c>
      <c r="M174" s="262" t="str">
        <f>'🔢 İNDİKATÖRLER'!S172</f>
        <v>✗</v>
      </c>
      <c r="N174" s="262" t="str">
        <f t="shared" si="9"/>
        <v>HAYIR</v>
      </c>
      <c r="O174" s="262" t="str">
        <f t="shared" si="10"/>
        <v>HAYIR</v>
      </c>
      <c r="P174" s="263" t="str">
        <f t="shared" si="11"/>
        <v>PAS</v>
      </c>
      <c r="Q174" s="262" t="str">
        <f>'📡 CANLI_VERİ'!B173</f>
        <v>ESEN</v>
      </c>
      <c r="R174" s="262">
        <f>'📡 CANLI_VERİ'!I173</f>
        <v>-0.5333</v>
      </c>
    </row>
    <row r="175" spans="1:18" x14ac:dyDescent="0.3">
      <c r="A175" s="262">
        <v>171</v>
      </c>
      <c r="B175" s="263" t="str">
        <f>'🔢 İNDİKATÖRLER'!A173</f>
        <v>ESGYO</v>
      </c>
      <c r="C175" s="262" t="str">
        <f>'🔢 İNDİKATÖRLER'!U173</f>
        <v/>
      </c>
      <c r="D175" s="262">
        <f>IFERROR((IF(C175&gt;=11,3,IF(C175&gt;=10,2,IF(C175&gt;=9,1,0))))+(IF(E175&lt;=3,4,IF(E175&lt;=4,2,0)))+(IF(AND(F175&gt;40,F175&lt;50),4,IF(F175&lt;50,3,IF(F175&lt;60,2,0))))+(IF(G175&gt;0.1,3,IF(G175&gt;0,2,0)))+(IF(K175&gt;1.2,2,IF(K175&gt;1,1,0)))+(IF(H175&gt;-100,1,0))+(IF('🔢 İNDİKATÖRLER'!D173&gt;0,1,0))+(IF(R175&lt;=-2,2,0))-(IF(E175&gt;5,2,0)),"")</f>
        <v>8</v>
      </c>
      <c r="E175" s="262" t="str">
        <f>'🔢 İNDİKATÖRLER'!F173</f>
        <v>?</v>
      </c>
      <c r="F175" s="262" t="str">
        <f>'🔢 İNDİKATÖRLER'!G173</f>
        <v>?</v>
      </c>
      <c r="G175" s="262" t="str">
        <f>'🔢 İNDİKATÖRLER'!I173</f>
        <v>?</v>
      </c>
      <c r="H175" s="262" t="str">
        <f>'🔢 İNDİKATÖRLER'!E173</f>
        <v>?</v>
      </c>
      <c r="I175" s="262">
        <f>'🔢 İNDİKATÖRLER'!L173</f>
        <v>0</v>
      </c>
      <c r="J175" s="262" t="str">
        <f>'🔢 İNDİKATÖRLER'!M173</f>
        <v>?</v>
      </c>
      <c r="K175" s="262" t="str">
        <f t="shared" si="8"/>
        <v/>
      </c>
      <c r="L175" s="262" t="str">
        <f>'🔢 İNDİKATÖRLER'!P173</f>
        <v>?</v>
      </c>
      <c r="M175" s="262" t="str">
        <f>'🔢 İNDİKATÖRLER'!S173</f>
        <v>?</v>
      </c>
      <c r="N175" s="262" t="str">
        <f t="shared" si="9"/>
        <v>HAYIR</v>
      </c>
      <c r="O175" s="262" t="str">
        <f t="shared" si="10"/>
        <v>HAYIR</v>
      </c>
      <c r="P175" s="263" t="str">
        <f t="shared" si="11"/>
        <v>PAS</v>
      </c>
      <c r="Q175" s="262" t="str">
        <f>'📡 CANLI_VERİ'!B174</f>
        <v>ESGYO</v>
      </c>
      <c r="R175" s="262">
        <f>'📡 CANLI_VERİ'!I174</f>
        <v>0</v>
      </c>
    </row>
    <row r="176" spans="1:18" x14ac:dyDescent="0.3">
      <c r="A176" s="262">
        <v>172</v>
      </c>
      <c r="B176" s="263" t="str">
        <f>'🔢 İNDİKATÖRLER'!A174</f>
        <v>ETILR</v>
      </c>
      <c r="C176" s="262">
        <f>'🔢 İNDİKATÖRLER'!U174</f>
        <v>11</v>
      </c>
      <c r="D176" s="262">
        <f>IFERROR((IF(C176&gt;=11,3,IF(C176&gt;=10,2,IF(C176&gt;=9,1,0))))+(IF(E176&lt;=3,4,IF(E176&lt;=4,2,0)))+(IF(AND(F176&gt;40,F176&lt;50),4,IF(F176&lt;50,3,IF(F176&lt;60,2,0))))+(IF(G176&gt;0.1,3,IF(G176&gt;0,2,0)))+(IF(K176&gt;1.2,2,IF(K176&gt;1,1,0)))+(IF(H176&gt;-100,1,0))+(IF('🔢 İNDİKATÖRLER'!D174&gt;0,1,0))+(IF(R176&lt;=-2,2,0))-(IF(E176&gt;5,2,0)),"")</f>
        <v>6</v>
      </c>
      <c r="E176" s="262">
        <f>'🔢 İNDİKATÖRLER'!F174</f>
        <v>6.6157090142329995</v>
      </c>
      <c r="F176" s="262">
        <f>'🔢 İNDİKATÖRLER'!G174</f>
        <v>77.611940298507449</v>
      </c>
      <c r="G176" s="262">
        <f>'🔢 İNDİKATÖRLER'!I174</f>
        <v>0.131366114242427</v>
      </c>
      <c r="H176" s="262">
        <f>'🔢 İNDİKATÖRLER'!E174</f>
        <v>112.37063778580024</v>
      </c>
      <c r="I176" s="262">
        <f>'🔢 İNDİKATÖRLER'!L174</f>
        <v>64482500</v>
      </c>
      <c r="J176" s="262">
        <f>'🔢 İNDİKATÖRLER'!M174</f>
        <v>65616290</v>
      </c>
      <c r="K176" s="262">
        <f t="shared" si="8"/>
        <v>0.9827209066529059</v>
      </c>
      <c r="L176" s="262" t="str">
        <f>'🔢 İNDİKATÖRLER'!P174</f>
        <v>✓</v>
      </c>
      <c r="M176" s="262" t="str">
        <f>'🔢 İNDİKATÖRLER'!S174</f>
        <v>✗</v>
      </c>
      <c r="N176" s="262" t="str">
        <f t="shared" si="9"/>
        <v>HAYIR</v>
      </c>
      <c r="O176" s="262" t="str">
        <f t="shared" si="10"/>
        <v>HAYIR</v>
      </c>
      <c r="P176" s="263" t="str">
        <f t="shared" si="11"/>
        <v>PAS</v>
      </c>
      <c r="Q176" s="262" t="str">
        <f>'📡 CANLI_VERİ'!B175</f>
        <v>ETILR</v>
      </c>
      <c r="R176" s="262">
        <f>'📡 CANLI_VERİ'!I175</f>
        <v>0</v>
      </c>
    </row>
    <row r="177" spans="1:18" x14ac:dyDescent="0.3">
      <c r="A177" s="262">
        <v>173</v>
      </c>
      <c r="B177" s="263" t="str">
        <f>'🔢 İNDİKATÖRLER'!A175</f>
        <v>ETYAT</v>
      </c>
      <c r="C177" s="262" t="str">
        <f>'🔢 İNDİKATÖRLER'!U175</f>
        <v/>
      </c>
      <c r="D177" s="262">
        <f>IFERROR((IF(C177&gt;=11,3,IF(C177&gt;=10,2,IF(C177&gt;=9,1,0))))+(IF(E177&lt;=3,4,IF(E177&lt;=4,2,0)))+(IF(AND(F177&gt;40,F177&lt;50),4,IF(F177&lt;50,3,IF(F177&lt;60,2,0))))+(IF(G177&gt;0.1,3,IF(G177&gt;0,2,0)))+(IF(K177&gt;1.2,2,IF(K177&gt;1,1,0)))+(IF(H177&gt;-100,1,0))+(IF('🔢 İNDİKATÖRLER'!D175&gt;0,1,0))+(IF(R177&lt;=-2,2,0))-(IF(E177&gt;5,2,0)),"")</f>
        <v>10</v>
      </c>
      <c r="E177" s="262" t="str">
        <f>'🔢 İNDİKATÖRLER'!F175</f>
        <v>?</v>
      </c>
      <c r="F177" s="262" t="str">
        <f>'🔢 İNDİKATÖRLER'!G175</f>
        <v>?</v>
      </c>
      <c r="G177" s="262" t="str">
        <f>'🔢 İNDİKATÖRLER'!I175</f>
        <v>?</v>
      </c>
      <c r="H177" s="262" t="str">
        <f>'🔢 İNDİKATÖRLER'!E175</f>
        <v>?</v>
      </c>
      <c r="I177" s="262">
        <f>'🔢 İNDİKATÖRLER'!L175</f>
        <v>20004</v>
      </c>
      <c r="J177" s="262" t="str">
        <f>'🔢 İNDİKATÖRLER'!M175</f>
        <v>?</v>
      </c>
      <c r="K177" s="262" t="str">
        <f t="shared" si="8"/>
        <v/>
      </c>
      <c r="L177" s="262" t="str">
        <f>'🔢 İNDİKATÖRLER'!P175</f>
        <v>?</v>
      </c>
      <c r="M177" s="262" t="str">
        <f>'🔢 İNDİKATÖRLER'!S175</f>
        <v>?</v>
      </c>
      <c r="N177" s="262" t="str">
        <f t="shared" si="9"/>
        <v>HAYIR</v>
      </c>
      <c r="O177" s="262" t="str">
        <f t="shared" si="10"/>
        <v>HAYIR</v>
      </c>
      <c r="P177" s="263" t="str">
        <f t="shared" si="11"/>
        <v>PAS</v>
      </c>
      <c r="Q177" s="262" t="str">
        <f>'📡 CANLI_VERİ'!B176</f>
        <v>ETYAT</v>
      </c>
      <c r="R177" s="262">
        <f>'📡 CANLI_VERİ'!I176</f>
        <v>-2.3142999999999998</v>
      </c>
    </row>
    <row r="178" spans="1:18" x14ac:dyDescent="0.3">
      <c r="A178" s="262">
        <v>174</v>
      </c>
      <c r="B178" s="263" t="str">
        <f>'🔢 İNDİKATÖRLER'!A176</f>
        <v>EUYO</v>
      </c>
      <c r="C178" s="262">
        <f>'🔢 İNDİKATÖRLER'!U176</f>
        <v>0</v>
      </c>
      <c r="D178" s="262">
        <f>IFERROR((IF(C178&gt;=11,3,IF(C178&gt;=10,2,IF(C178&gt;=9,1,0))))+(IF(E178&lt;=3,4,IF(E178&lt;=4,2,0)))+(IF(AND(F178&gt;40,F178&lt;50),4,IF(F178&lt;50,3,IF(F178&lt;60,2,0))))+(IF(G178&gt;0.1,3,IF(G178&gt;0,2,0)))+(IF(K178&gt;1.2,2,IF(K178&gt;1,1,0)))+(IF(H178&gt;-100,1,0))+(IF('🔢 İNDİKATÖRLER'!D176&gt;0,1,0))+(IF(R178&lt;=-2,2,0))-(IF(E178&gt;5,2,0)),"")</f>
        <v>2</v>
      </c>
      <c r="E178" s="262">
        <f>'🔢 İNDİKATÖRLER'!F176</f>
        <v>7.3982720856656119</v>
      </c>
      <c r="F178" s="262">
        <f>'🔢 İNDİKATÖRLER'!G176</f>
        <v>12.74509803921568</v>
      </c>
      <c r="G178" s="262">
        <f>'🔢 İNDİKATÖRLER'!I176</f>
        <v>-4.3398272280582309E-2</v>
      </c>
      <c r="H178" s="262">
        <f>'🔢 İNDİKATÖRLER'!E176</f>
        <v>-216.52913449509089</v>
      </c>
      <c r="I178" s="262">
        <f>'🔢 İNDİKATÖRLER'!L176</f>
        <v>954799</v>
      </c>
      <c r="J178" s="262">
        <f>'🔢 İNDİKATÖRLER'!M176</f>
        <v>812206.4</v>
      </c>
      <c r="K178" s="262">
        <f t="shared" si="8"/>
        <v>1.1755620246282226</v>
      </c>
      <c r="L178" s="262" t="str">
        <f>'🔢 İNDİKATÖRLER'!P176</f>
        <v>✗</v>
      </c>
      <c r="M178" s="262" t="str">
        <f>'🔢 İNDİKATÖRLER'!S176</f>
        <v>✓</v>
      </c>
      <c r="N178" s="262" t="str">
        <f t="shared" si="9"/>
        <v>HAYIR</v>
      </c>
      <c r="O178" s="262" t="str">
        <f t="shared" si="10"/>
        <v>HAYIR</v>
      </c>
      <c r="P178" s="263" t="str">
        <f t="shared" si="11"/>
        <v>PAS</v>
      </c>
      <c r="Q178" s="262" t="str">
        <f>'📡 CANLI_VERİ'!B177</f>
        <v>EUYO</v>
      </c>
      <c r="R178" s="262">
        <f>'📡 CANLI_VERİ'!I177</f>
        <v>1.2007000000000001</v>
      </c>
    </row>
    <row r="179" spans="1:18" x14ac:dyDescent="0.3">
      <c r="A179" s="262">
        <v>175</v>
      </c>
      <c r="B179" s="263" t="str">
        <f>'🔢 İNDİKATÖRLER'!A177</f>
        <v>EYGYO</v>
      </c>
      <c r="C179" s="262">
        <f>'🔢 İNDİKATÖRLER'!U177</f>
        <v>8</v>
      </c>
      <c r="D179" s="262">
        <f>IFERROR((IF(C179&gt;=11,3,IF(C179&gt;=10,2,IF(C179&gt;=9,1,0))))+(IF(E179&lt;=3,4,IF(E179&lt;=4,2,0)))+(IF(AND(F179&gt;40,F179&lt;50),4,IF(F179&lt;50,3,IF(F179&lt;60,2,0))))+(IF(G179&gt;0.1,3,IF(G179&gt;0,2,0)))+(IF(K179&gt;1.2,2,IF(K179&gt;1,1,0)))+(IF(H179&gt;-100,1,0))+(IF('🔢 İNDİKATÖRLER'!D177&gt;0,1,0))+(IF(R179&lt;=-2,2,0))-(IF(E179&gt;5,2,0)),"")</f>
        <v>9</v>
      </c>
      <c r="E179" s="262">
        <f>'🔢 İNDİKATÖRLER'!F177</f>
        <v>4.1750503018108658</v>
      </c>
      <c r="F179" s="262">
        <f>'🔢 İNDİKATÖRLER'!G177</f>
        <v>45.454545454545418</v>
      </c>
      <c r="G179" s="262">
        <f>'🔢 İNDİKATÖRLER'!I177</f>
        <v>3.8964206522444464E-2</v>
      </c>
      <c r="H179" s="262">
        <f>'🔢 İNDİKATÖRLER'!E177</f>
        <v>69.503546099291086</v>
      </c>
      <c r="I179" s="262">
        <f>'🔢 İNDİKATÖRLER'!L177</f>
        <v>21229759</v>
      </c>
      <c r="J179" s="262">
        <f>'🔢 İNDİKATÖRLER'!M177</f>
        <v>17324460</v>
      </c>
      <c r="K179" s="262">
        <f t="shared" si="8"/>
        <v>1.2254211098065972</v>
      </c>
      <c r="L179" s="262" t="str">
        <f>'🔢 İNDİKATÖRLER'!P177</f>
        <v>✓</v>
      </c>
      <c r="M179" s="262" t="str">
        <f>'🔢 İNDİKATÖRLER'!S177</f>
        <v>✓</v>
      </c>
      <c r="N179" s="262" t="str">
        <f t="shared" si="9"/>
        <v>HAYIR</v>
      </c>
      <c r="O179" s="262" t="str">
        <f t="shared" si="10"/>
        <v>HAYIR</v>
      </c>
      <c r="P179" s="263" t="str">
        <f t="shared" si="11"/>
        <v>PAS</v>
      </c>
      <c r="Q179" s="262" t="str">
        <f>'📡 CANLI_VERİ'!B178</f>
        <v>EYGYO</v>
      </c>
      <c r="R179" s="262">
        <f>'📡 CANLI_VERİ'!I178</f>
        <v>-0.35709999999999997</v>
      </c>
    </row>
    <row r="180" spans="1:18" x14ac:dyDescent="0.3">
      <c r="A180" s="262">
        <v>176</v>
      </c>
      <c r="B180" s="263" t="str">
        <f>'🔢 İNDİKATÖRLER'!A178</f>
        <v>FADE</v>
      </c>
      <c r="C180" s="262" t="str">
        <f>'🔢 İNDİKATÖRLER'!U178</f>
        <v/>
      </c>
      <c r="D180" s="262">
        <f>IFERROR((IF(C180&gt;=11,3,IF(C180&gt;=10,2,IF(C180&gt;=9,1,0))))+(IF(E180&lt;=3,4,IF(E180&lt;=4,2,0)))+(IF(AND(F180&gt;40,F180&lt;50),4,IF(F180&lt;50,3,IF(F180&lt;60,2,0))))+(IF(G180&gt;0.1,3,IF(G180&gt;0,2,0)))+(IF(K180&gt;1.2,2,IF(K180&gt;1,1,0)))+(IF(H180&gt;-100,1,0))+(IF('🔢 İNDİKATÖRLER'!D178&gt;0,1,0))+(IF(R180&lt;=-2,2,0))-(IF(E180&gt;5,2,0)),"")</f>
        <v>8</v>
      </c>
      <c r="E180" s="262" t="str">
        <f>'🔢 İNDİKATÖRLER'!F178</f>
        <v>?</v>
      </c>
      <c r="F180" s="262" t="str">
        <f>'🔢 İNDİKATÖRLER'!G178</f>
        <v>?</v>
      </c>
      <c r="G180" s="262" t="str">
        <f>'🔢 İNDİKATÖRLER'!I178</f>
        <v>?</v>
      </c>
      <c r="H180" s="262" t="str">
        <f>'🔢 İNDİKATÖRLER'!E178</f>
        <v>?</v>
      </c>
      <c r="I180" s="262">
        <f>'🔢 İNDİKATÖRLER'!L178</f>
        <v>10902</v>
      </c>
      <c r="J180" s="262" t="str">
        <f>'🔢 İNDİKATÖRLER'!M178</f>
        <v>?</v>
      </c>
      <c r="K180" s="262" t="str">
        <f t="shared" si="8"/>
        <v/>
      </c>
      <c r="L180" s="262" t="str">
        <f>'🔢 İNDİKATÖRLER'!P178</f>
        <v>?</v>
      </c>
      <c r="M180" s="262" t="str">
        <f>'🔢 İNDİKATÖRLER'!S178</f>
        <v>?</v>
      </c>
      <c r="N180" s="262" t="str">
        <f t="shared" si="9"/>
        <v>HAYIR</v>
      </c>
      <c r="O180" s="262" t="str">
        <f t="shared" si="10"/>
        <v>HAYIR</v>
      </c>
      <c r="P180" s="263" t="str">
        <f t="shared" si="11"/>
        <v>PAS</v>
      </c>
      <c r="Q180" s="262" t="str">
        <f>'📡 CANLI_VERİ'!B179</f>
        <v>FADE</v>
      </c>
      <c r="R180" s="262">
        <f>'📡 CANLI_VERİ'!I179</f>
        <v>-0.53259999999999996</v>
      </c>
    </row>
    <row r="181" spans="1:18" x14ac:dyDescent="0.3">
      <c r="A181" s="262">
        <v>177</v>
      </c>
      <c r="B181" s="263" t="str">
        <f>'🔢 İNDİKATÖRLER'!A179</f>
        <v>FENER</v>
      </c>
      <c r="C181" s="262">
        <f>'🔢 İNDİKATÖRLER'!U179</f>
        <v>11</v>
      </c>
      <c r="D181" s="262">
        <f>IFERROR((IF(C181&gt;=11,3,IF(C181&gt;=10,2,IF(C181&gt;=9,1,0))))+(IF(E181&lt;=3,4,IF(E181&lt;=4,2,0)))+(IF(AND(F181&gt;40,F181&lt;50),4,IF(F181&lt;50,3,IF(F181&lt;60,2,0))))+(IF(G181&gt;0.1,3,IF(G181&gt;0,2,0)))+(IF(K181&gt;1.2,2,IF(K181&gt;1,1,0)))+(IF(H181&gt;-100,1,0))+(IF('🔢 İNDİKATÖRLER'!D179&gt;0,1,0))+(IF(R181&lt;=-2,2,0))-(IF(E181&gt;5,2,0)),"")</f>
        <v>7</v>
      </c>
      <c r="E181" s="262">
        <f>'🔢 İNDİKATÖRLER'!F179</f>
        <v>5.0186741363211951</v>
      </c>
      <c r="F181" s="262">
        <f>'🔢 İNDİKATÖRLER'!G179</f>
        <v>67.307692307692321</v>
      </c>
      <c r="G181" s="262">
        <f>'🔢 İNDİKATÖRLER'!I179</f>
        <v>7.6771248107957261E-3</v>
      </c>
      <c r="H181" s="262">
        <f>'🔢 İNDİKATÖRLER'!E179</f>
        <v>27.642697016727169</v>
      </c>
      <c r="I181" s="262">
        <f>'🔢 İNDİKATÖRLER'!L179</f>
        <v>373542035</v>
      </c>
      <c r="J181" s="262">
        <f>'🔢 İNDİKATÖRLER'!M179</f>
        <v>224055067</v>
      </c>
      <c r="K181" s="262">
        <f t="shared" si="8"/>
        <v>1.667188517544216</v>
      </c>
      <c r="L181" s="262" t="str">
        <f>'🔢 İNDİKATÖRLER'!P179</f>
        <v>✓</v>
      </c>
      <c r="M181" s="262" t="str">
        <f>'🔢 İNDİKATÖRLER'!S179</f>
        <v>✓</v>
      </c>
      <c r="N181" s="262" t="str">
        <f t="shared" si="9"/>
        <v>HAYIR</v>
      </c>
      <c r="O181" s="262" t="str">
        <f t="shared" si="10"/>
        <v>HAYIR</v>
      </c>
      <c r="P181" s="263" t="str">
        <f t="shared" si="11"/>
        <v>PAS</v>
      </c>
      <c r="Q181" s="262" t="str">
        <f>'📡 CANLI_VERİ'!B180</f>
        <v>FENER</v>
      </c>
      <c r="R181" s="262">
        <f>'📡 CANLI_VERİ'!I180</f>
        <v>0.31950000000000001</v>
      </c>
    </row>
    <row r="182" spans="1:18" x14ac:dyDescent="0.3">
      <c r="A182" s="262">
        <v>178</v>
      </c>
      <c r="B182" s="263" t="str">
        <f>'🔢 İNDİKATÖRLER'!A180</f>
        <v>FLAP</v>
      </c>
      <c r="C182" s="262">
        <f>'🔢 İNDİKATÖRLER'!U180</f>
        <v>4</v>
      </c>
      <c r="D182" s="262">
        <f>IFERROR((IF(C182&gt;=11,3,IF(C182&gt;=10,2,IF(C182&gt;=9,1,0))))+(IF(E182&lt;=3,4,IF(E182&lt;=4,2,0)))+(IF(AND(F182&gt;40,F182&lt;50),4,IF(F182&lt;50,3,IF(F182&lt;60,2,0))))+(IF(G182&gt;0.1,3,IF(G182&gt;0,2,0)))+(IF(K182&gt;1.2,2,IF(K182&gt;1,1,0)))+(IF(H182&gt;-100,1,0))+(IF('🔢 İNDİKATÖRLER'!D180&gt;0,1,0))+(IF(R182&lt;=-2,2,0))-(IF(E182&gt;5,2,0)),"")</f>
        <v>3</v>
      </c>
      <c r="E182" s="262">
        <f>'🔢 İNDİKATÖRLER'!F180</f>
        <v>8.1333605636679263</v>
      </c>
      <c r="F182" s="262">
        <f>'🔢 İNDİKATÖRLER'!G180</f>
        <v>55.477031802120138</v>
      </c>
      <c r="G182" s="262">
        <f>'🔢 İNDİKATÖRLER'!I180</f>
        <v>9.9524955355142719E-2</v>
      </c>
      <c r="H182" s="262">
        <f>'🔢 İNDİKATÖRLER'!E180</f>
        <v>25.22952924161914</v>
      </c>
      <c r="I182" s="262">
        <f>'🔢 İNDİKATÖRLER'!L180</f>
        <v>2296859</v>
      </c>
      <c r="J182" s="262">
        <f>'🔢 İNDİKATÖRLER'!M180</f>
        <v>3217617.8</v>
      </c>
      <c r="K182" s="262">
        <f t="shared" si="8"/>
        <v>0.71383835581715149</v>
      </c>
      <c r="L182" s="262" t="str">
        <f>'🔢 İNDİKATÖRLER'!P180</f>
        <v>✓</v>
      </c>
      <c r="M182" s="262" t="str">
        <f>'🔢 İNDİKATÖRLER'!S180</f>
        <v>✗</v>
      </c>
      <c r="N182" s="262" t="str">
        <f t="shared" si="9"/>
        <v>HAYIR</v>
      </c>
      <c r="O182" s="262" t="str">
        <f t="shared" si="10"/>
        <v>HAYIR</v>
      </c>
      <c r="P182" s="263" t="str">
        <f t="shared" si="11"/>
        <v>PAS</v>
      </c>
      <c r="Q182" s="262" t="str">
        <f>'📡 CANLI_VERİ'!B181</f>
        <v>FLAP</v>
      </c>
      <c r="R182" s="262">
        <f>'📡 CANLI_VERİ'!I181</f>
        <v>0.50039999999999996</v>
      </c>
    </row>
    <row r="183" spans="1:18" x14ac:dyDescent="0.3">
      <c r="A183" s="262">
        <v>179</v>
      </c>
      <c r="B183" s="263" t="str">
        <f>'🔢 İNDİKATÖRLER'!A181</f>
        <v>FMIZP</v>
      </c>
      <c r="C183" s="262" t="str">
        <f>'🔢 İNDİKATÖRLER'!U181</f>
        <v/>
      </c>
      <c r="D183" s="262">
        <f>IFERROR((IF(C183&gt;=11,3,IF(C183&gt;=10,2,IF(C183&gt;=9,1,0))))+(IF(E183&lt;=3,4,IF(E183&lt;=4,2,0)))+(IF(AND(F183&gt;40,F183&lt;50),4,IF(F183&lt;50,3,IF(F183&lt;60,2,0))))+(IF(G183&gt;0.1,3,IF(G183&gt;0,2,0)))+(IF(K183&gt;1.2,2,IF(K183&gt;1,1,0)))+(IF(H183&gt;-100,1,0))+(IF('🔢 İNDİKATÖRLER'!D181&gt;0,1,0))+(IF(R183&lt;=-2,2,0))-(IF(E183&gt;5,2,0)),"")</f>
        <v>8</v>
      </c>
      <c r="E183" s="262" t="str">
        <f>'🔢 İNDİKATÖRLER'!F181</f>
        <v>?</v>
      </c>
      <c r="F183" s="262" t="str">
        <f>'🔢 İNDİKATÖRLER'!G181</f>
        <v>?</v>
      </c>
      <c r="G183" s="262" t="str">
        <f>'🔢 İNDİKATÖRLER'!I181</f>
        <v>?</v>
      </c>
      <c r="H183" s="262" t="str">
        <f>'🔢 İNDİKATÖRLER'!E181</f>
        <v>?</v>
      </c>
      <c r="I183" s="262">
        <f>'🔢 İNDİKATÖRLER'!L181</f>
        <v>422</v>
      </c>
      <c r="J183" s="262" t="str">
        <f>'🔢 İNDİKATÖRLER'!M181</f>
        <v>?</v>
      </c>
      <c r="K183" s="262" t="str">
        <f t="shared" si="8"/>
        <v/>
      </c>
      <c r="L183" s="262" t="str">
        <f>'🔢 İNDİKATÖRLER'!P181</f>
        <v>?</v>
      </c>
      <c r="M183" s="262" t="str">
        <f>'🔢 İNDİKATÖRLER'!S181</f>
        <v>?</v>
      </c>
      <c r="N183" s="262" t="str">
        <f t="shared" si="9"/>
        <v>HAYIR</v>
      </c>
      <c r="O183" s="262" t="str">
        <f t="shared" si="10"/>
        <v>HAYIR</v>
      </c>
      <c r="P183" s="263" t="str">
        <f t="shared" si="11"/>
        <v>PAS</v>
      </c>
      <c r="Q183" s="262" t="str">
        <f>'📡 CANLI_VERİ'!B182</f>
        <v>FMIZP</v>
      </c>
      <c r="R183" s="262">
        <f>'📡 CANLI_VERİ'!I182</f>
        <v>0.42480000000000001</v>
      </c>
    </row>
    <row r="184" spans="1:18" x14ac:dyDescent="0.3">
      <c r="A184" s="262">
        <v>180</v>
      </c>
      <c r="B184" s="263" t="str">
        <f>'🔢 İNDİKATÖRLER'!A182</f>
        <v>FONET</v>
      </c>
      <c r="C184" s="262">
        <f>'🔢 İNDİKATÖRLER'!U182</f>
        <v>5</v>
      </c>
      <c r="D184" s="262">
        <f>IFERROR((IF(C184&gt;=11,3,IF(C184&gt;=10,2,IF(C184&gt;=9,1,0))))+(IF(E184&lt;=3,4,IF(E184&lt;=4,2,0)))+(IF(AND(F184&gt;40,F184&lt;50),4,IF(F184&lt;50,3,IF(F184&lt;60,2,0))))+(IF(G184&gt;0.1,3,IF(G184&gt;0,2,0)))+(IF(K184&gt;1.2,2,IF(K184&gt;1,1,0)))+(IF(H184&gt;-100,1,0))+(IF('🔢 İNDİKATÖRLER'!D182&gt;0,1,0))+(IF(R184&lt;=-2,2,0))-(IF(E184&gt;5,2,0)),"")</f>
        <v>3</v>
      </c>
      <c r="E184" s="262">
        <f>'🔢 İNDİKATÖRLER'!F182</f>
        <v>5.0028918449971105</v>
      </c>
      <c r="F184" s="262">
        <f>'🔢 İNDİKATÖRLER'!G182</f>
        <v>59.595959595959656</v>
      </c>
      <c r="G184" s="262">
        <f>'🔢 İNDİKATÖRLER'!I182</f>
        <v>-1.7998284733159009E-2</v>
      </c>
      <c r="H184" s="262">
        <f>'🔢 İNDİKATÖRLER'!E182</f>
        <v>70.90497134479557</v>
      </c>
      <c r="I184" s="262">
        <f>'🔢 İNDİKATÖRLER'!L182</f>
        <v>60811806</v>
      </c>
      <c r="J184" s="262">
        <f>'🔢 İNDİKATÖRLER'!M182</f>
        <v>47994761.200000003</v>
      </c>
      <c r="K184" s="262">
        <f t="shared" si="8"/>
        <v>1.2670509130484016</v>
      </c>
      <c r="L184" s="262" t="str">
        <f>'🔢 İNDİKATÖRLER'!P182</f>
        <v>✗</v>
      </c>
      <c r="M184" s="262" t="str">
        <f>'🔢 İNDİKATÖRLER'!S182</f>
        <v>✓</v>
      </c>
      <c r="N184" s="262" t="str">
        <f t="shared" si="9"/>
        <v>HAYIR</v>
      </c>
      <c r="O184" s="262" t="str">
        <f t="shared" si="10"/>
        <v>HAYIR</v>
      </c>
      <c r="P184" s="263" t="str">
        <f t="shared" si="11"/>
        <v>PAS</v>
      </c>
      <c r="Q184" s="262" t="str">
        <f>'📡 CANLI_VERİ'!B183</f>
        <v>FONET</v>
      </c>
      <c r="R184" s="262">
        <f>'📡 CANLI_VERİ'!I183</f>
        <v>0</v>
      </c>
    </row>
    <row r="185" spans="1:18" x14ac:dyDescent="0.3">
      <c r="A185" s="262">
        <v>181</v>
      </c>
      <c r="B185" s="263" t="str">
        <f>'🔢 İNDİKATÖRLER'!A183</f>
        <v>FORMT</v>
      </c>
      <c r="C185" s="262" t="str">
        <f>'🔢 İNDİKATÖRLER'!U183</f>
        <v/>
      </c>
      <c r="D185" s="262">
        <f>IFERROR((IF(C185&gt;=11,3,IF(C185&gt;=10,2,IF(C185&gt;=9,1,0))))+(IF(E185&lt;=3,4,IF(E185&lt;=4,2,0)))+(IF(AND(F185&gt;40,F185&lt;50),4,IF(F185&lt;50,3,IF(F185&lt;60,2,0))))+(IF(G185&gt;0.1,3,IF(G185&gt;0,2,0)))+(IF(K185&gt;1.2,2,IF(K185&gt;1,1,0)))+(IF(H185&gt;-100,1,0))+(IF('🔢 İNDİKATÖRLER'!D183&gt;0,1,0))+(IF(R185&lt;=-2,2,0))-(IF(E185&gt;5,2,0)),"")</f>
        <v>8</v>
      </c>
      <c r="E185" s="262" t="str">
        <f>'🔢 İNDİKATÖRLER'!F183</f>
        <v>?</v>
      </c>
      <c r="F185" s="262" t="str">
        <f>'🔢 İNDİKATÖRLER'!G183</f>
        <v>?</v>
      </c>
      <c r="G185" s="262" t="str">
        <f>'🔢 İNDİKATÖRLER'!I183</f>
        <v>?</v>
      </c>
      <c r="H185" s="262" t="str">
        <f>'🔢 İNDİKATÖRLER'!E183</f>
        <v>?</v>
      </c>
      <c r="I185" s="262">
        <f>'🔢 İNDİKATÖRLER'!L183</f>
        <v>183931</v>
      </c>
      <c r="J185" s="262" t="str">
        <f>'🔢 İNDİKATÖRLER'!M183</f>
        <v>?</v>
      </c>
      <c r="K185" s="262" t="str">
        <f t="shared" si="8"/>
        <v/>
      </c>
      <c r="L185" s="262" t="str">
        <f>'🔢 İNDİKATÖRLER'!P183</f>
        <v>?</v>
      </c>
      <c r="M185" s="262" t="str">
        <f>'🔢 İNDİKATÖRLER'!S183</f>
        <v>?</v>
      </c>
      <c r="N185" s="262" t="str">
        <f t="shared" si="9"/>
        <v>HAYIR</v>
      </c>
      <c r="O185" s="262" t="str">
        <f t="shared" si="10"/>
        <v>HAYIR</v>
      </c>
      <c r="P185" s="263" t="str">
        <f t="shared" si="11"/>
        <v>PAS</v>
      </c>
      <c r="Q185" s="262" t="str">
        <f>'📡 CANLI_VERİ'!B184</f>
        <v>FORMT</v>
      </c>
      <c r="R185" s="262">
        <f>'📡 CANLI_VERİ'!I184</f>
        <v>-0.72199999999999998</v>
      </c>
    </row>
    <row r="186" spans="1:18" x14ac:dyDescent="0.3">
      <c r="A186" s="262">
        <v>182</v>
      </c>
      <c r="B186" s="263" t="str">
        <f>'🔢 İNDİKATÖRLER'!A184</f>
        <v>FORTE</v>
      </c>
      <c r="C186" s="262">
        <f>'🔢 İNDİKATÖRLER'!U184</f>
        <v>0</v>
      </c>
      <c r="D186" s="262">
        <f>IFERROR((IF(C186&gt;=11,3,IF(C186&gt;=10,2,IF(C186&gt;=9,1,0))))+(IF(E186&lt;=3,4,IF(E186&lt;=4,2,0)))+(IF(AND(F186&gt;40,F186&lt;50),4,IF(F186&lt;50,3,IF(F186&lt;60,2,0))))+(IF(G186&gt;0.1,3,IF(G186&gt;0,2,0)))+(IF(K186&gt;1.2,2,IF(K186&gt;1,1,0)))+(IF(H186&gt;-100,1,0))+(IF('🔢 İNDİKATÖRLER'!D184&gt;0,1,0))+(IF(R186&lt;=-2,2,0))-(IF(E186&gt;5,2,0)),"")</f>
        <v>7</v>
      </c>
      <c r="E186" s="262">
        <f>'🔢 İNDİKATÖRLER'!F184</f>
        <v>2.256838905775076</v>
      </c>
      <c r="F186" s="262">
        <f>'🔢 İNDİKATÖRLER'!G184</f>
        <v>5.6338028169014818</v>
      </c>
      <c r="G186" s="262">
        <f>'🔢 İNDİKATÖRLER'!I184</f>
        <v>-0.65177281455251912</v>
      </c>
      <c r="H186" s="262">
        <f>'🔢 İNDİKATÖRLER'!E184</f>
        <v>-131.62393162393053</v>
      </c>
      <c r="I186" s="262">
        <f>'🔢 İNDİKATÖRLER'!L184</f>
        <v>601901</v>
      </c>
      <c r="J186" s="262">
        <f>'🔢 İNDİKATÖRLER'!M184</f>
        <v>1244613.2</v>
      </c>
      <c r="K186" s="262">
        <f t="shared" si="8"/>
        <v>0.48360486615440046</v>
      </c>
      <c r="L186" s="262" t="str">
        <f>'🔢 İNDİKATÖRLER'!P184</f>
        <v>✗</v>
      </c>
      <c r="M186" s="262" t="str">
        <f>'🔢 İNDİKATÖRLER'!S184</f>
        <v>✗</v>
      </c>
      <c r="N186" s="262" t="str">
        <f t="shared" si="9"/>
        <v>HAYIR</v>
      </c>
      <c r="O186" s="262" t="str">
        <f t="shared" si="10"/>
        <v>HAYIR</v>
      </c>
      <c r="P186" s="263" t="str">
        <f t="shared" si="11"/>
        <v>PAS</v>
      </c>
      <c r="Q186" s="262" t="str">
        <f>'📡 CANLI_VERİ'!B185</f>
        <v>FORTE</v>
      </c>
      <c r="R186" s="262">
        <f>'📡 CANLI_VERİ'!I185</f>
        <v>0.21229999999999999</v>
      </c>
    </row>
    <row r="187" spans="1:18" x14ac:dyDescent="0.3">
      <c r="A187" s="262">
        <v>183</v>
      </c>
      <c r="B187" s="263" t="str">
        <f>'🔢 İNDİKATÖRLER'!A185</f>
        <v>FROTO</v>
      </c>
      <c r="C187" s="262">
        <f>'🔢 İNDİKATÖRLER'!U185</f>
        <v>0</v>
      </c>
      <c r="D187" s="262">
        <f>IFERROR((IF(C187&gt;=11,3,IF(C187&gt;=10,2,IF(C187&gt;=9,1,0))))+(IF(E187&lt;=3,4,IF(E187&lt;=4,2,0)))+(IF(AND(F187&gt;40,F187&lt;50),4,IF(F187&lt;50,3,IF(F187&lt;60,2,0))))+(IF(G187&gt;0.1,3,IF(G187&gt;0,2,0)))+(IF(K187&gt;1.2,2,IF(K187&gt;1,1,0)))+(IF(H187&gt;-100,1,0))+(IF('🔢 İNDİKATÖRLER'!D185&gt;0,1,0))+(IF(R187&lt;=-2,2,0))-(IF(E187&gt;5,2,0)),"")</f>
        <v>5</v>
      </c>
      <c r="E187" s="262">
        <f>'🔢 İNDİKATÖRLER'!F185</f>
        <v>3.4907891907390134</v>
      </c>
      <c r="F187" s="262">
        <f>'🔢 İNDİKATÖRLER'!G185</f>
        <v>0.51546391752589027</v>
      </c>
      <c r="G187" s="262">
        <f>'🔢 İNDİKATÖRLER'!I185</f>
        <v>-0.18551690430726786</v>
      </c>
      <c r="H187" s="262">
        <f>'🔢 İNDİKATÖRLER'!E185</f>
        <v>-136.95606912346497</v>
      </c>
      <c r="I187" s="262">
        <f>'🔢 İNDİKATÖRLER'!L185</f>
        <v>10536850</v>
      </c>
      <c r="J187" s="262">
        <f>'🔢 İNDİKATÖRLER'!M185</f>
        <v>18623532</v>
      </c>
      <c r="K187" s="262">
        <f t="shared" si="8"/>
        <v>0.56578150696656249</v>
      </c>
      <c r="L187" s="262" t="str">
        <f>'🔢 İNDİKATÖRLER'!P185</f>
        <v>✗</v>
      </c>
      <c r="M187" s="262" t="str">
        <f>'🔢 İNDİKATÖRLER'!S185</f>
        <v>✗</v>
      </c>
      <c r="N187" s="262" t="str">
        <f t="shared" si="9"/>
        <v>HAYIR</v>
      </c>
      <c r="O187" s="262" t="str">
        <f t="shared" si="10"/>
        <v>HAYIR</v>
      </c>
      <c r="P187" s="263" t="str">
        <f t="shared" si="11"/>
        <v>PAS</v>
      </c>
      <c r="Q187" s="262" t="str">
        <f>'📡 CANLI_VERİ'!B186</f>
        <v>FROTO</v>
      </c>
      <c r="R187" s="262">
        <f>'📡 CANLI_VERİ'!I186</f>
        <v>0</v>
      </c>
    </row>
    <row r="188" spans="1:18" x14ac:dyDescent="0.3">
      <c r="A188" s="262">
        <v>184</v>
      </c>
      <c r="B188" s="263" t="str">
        <f>'🔢 İNDİKATÖRLER'!A186</f>
        <v>FZLGY</v>
      </c>
      <c r="C188" s="262" t="str">
        <f>'🔢 İNDİKATÖRLER'!U186</f>
        <v/>
      </c>
      <c r="D188" s="262">
        <f>IFERROR((IF(C188&gt;=11,3,IF(C188&gt;=10,2,IF(C188&gt;=9,1,0))))+(IF(E188&lt;=3,4,IF(E188&lt;=4,2,0)))+(IF(AND(F188&gt;40,F188&lt;50),4,IF(F188&lt;50,3,IF(F188&lt;60,2,0))))+(IF(G188&gt;0.1,3,IF(G188&gt;0,2,0)))+(IF(K188&gt;1.2,2,IF(K188&gt;1,1,0)))+(IF(H188&gt;-100,1,0))+(IF('🔢 İNDİKATÖRLER'!D186&gt;0,1,0))+(IF(R188&lt;=-2,2,0))-(IF(E188&gt;5,2,0)),"")</f>
        <v>8</v>
      </c>
      <c r="E188" s="262" t="str">
        <f>'🔢 İNDİKATÖRLER'!F186</f>
        <v>?</v>
      </c>
      <c r="F188" s="262" t="str">
        <f>'🔢 İNDİKATÖRLER'!G186</f>
        <v>?</v>
      </c>
      <c r="G188" s="262" t="str">
        <f>'🔢 İNDİKATÖRLER'!I186</f>
        <v>?</v>
      </c>
      <c r="H188" s="262" t="str">
        <f>'🔢 İNDİKATÖRLER'!E186</f>
        <v>?</v>
      </c>
      <c r="I188" s="262">
        <f>'🔢 İNDİKATÖRLER'!L186</f>
        <v>8407338</v>
      </c>
      <c r="J188" s="262" t="str">
        <f>'🔢 İNDİKATÖRLER'!M186</f>
        <v>?</v>
      </c>
      <c r="K188" s="262" t="str">
        <f t="shared" si="8"/>
        <v/>
      </c>
      <c r="L188" s="262" t="str">
        <f>'🔢 İNDİKATÖRLER'!P186</f>
        <v>?</v>
      </c>
      <c r="M188" s="262" t="str">
        <f>'🔢 İNDİKATÖRLER'!S186</f>
        <v>?</v>
      </c>
      <c r="N188" s="262" t="str">
        <f t="shared" si="9"/>
        <v>HAYIR</v>
      </c>
      <c r="O188" s="262" t="str">
        <f t="shared" si="10"/>
        <v>HAYIR</v>
      </c>
      <c r="P188" s="263" t="str">
        <f t="shared" si="11"/>
        <v>PAS</v>
      </c>
      <c r="Q188" s="262" t="str">
        <f>'📡 CANLI_VERİ'!B187</f>
        <v>FZLGY</v>
      </c>
      <c r="R188" s="262">
        <f>'📡 CANLI_VERİ'!I187</f>
        <v>-0.40400000000000003</v>
      </c>
    </row>
    <row r="189" spans="1:18" x14ac:dyDescent="0.3">
      <c r="A189" s="262">
        <v>185</v>
      </c>
      <c r="B189" s="263" t="str">
        <f>'🔢 İNDİKATÖRLER'!A187</f>
        <v>GARAN</v>
      </c>
      <c r="C189" s="262">
        <f>'🔢 İNDİKATÖRLER'!U187</f>
        <v>3</v>
      </c>
      <c r="D189" s="262">
        <f>IFERROR((IF(C189&gt;=11,3,IF(C189&gt;=10,2,IF(C189&gt;=9,1,0))))+(IF(E189&lt;=3,4,IF(E189&lt;=4,2,0)))+(IF(AND(F189&gt;40,F189&lt;50),4,IF(F189&lt;50,3,IF(F189&lt;60,2,0))))+(IF(G189&gt;0.1,3,IF(G189&gt;0,2,0)))+(IF(K189&gt;1.2,2,IF(K189&gt;1,1,0)))+(IF(H189&gt;-100,1,0))+(IF('🔢 İNDİKATÖRLER'!D187&gt;0,1,0))+(IF(R189&lt;=-2,2,0))-(IF(E189&gt;5,2,0)),"")</f>
        <v>7</v>
      </c>
      <c r="E189" s="262">
        <f>'🔢 İNDİKATÖRLER'!F187</f>
        <v>3.679813894469703</v>
      </c>
      <c r="F189" s="262">
        <f>'🔢 İNDİKATÖRLER'!G187</f>
        <v>5.9701492537312255</v>
      </c>
      <c r="G189" s="262">
        <f>'🔢 İNDİKATÖRLER'!I187</f>
        <v>8.9988716793674151E-2</v>
      </c>
      <c r="H189" s="262">
        <f>'🔢 İNDİKATÖRLER'!E187</f>
        <v>-118.55470737913525</v>
      </c>
      <c r="I189" s="262">
        <f>'🔢 İNDİKATÖRLER'!L187</f>
        <v>10089930</v>
      </c>
      <c r="J189" s="262">
        <f>'🔢 İNDİKATÖRLER'!M187</f>
        <v>19902586</v>
      </c>
      <c r="K189" s="262">
        <f t="shared" si="8"/>
        <v>0.50696577821595645</v>
      </c>
      <c r="L189" s="262" t="str">
        <f>'🔢 İNDİKATÖRLER'!P187</f>
        <v>✓</v>
      </c>
      <c r="M189" s="262" t="str">
        <f>'🔢 İNDİKATÖRLER'!S187</f>
        <v>✗</v>
      </c>
      <c r="N189" s="262" t="str">
        <f t="shared" si="9"/>
        <v>HAYIR</v>
      </c>
      <c r="O189" s="262" t="str">
        <f t="shared" si="10"/>
        <v>HAYIR</v>
      </c>
      <c r="P189" s="263" t="str">
        <f t="shared" si="11"/>
        <v>İZLE</v>
      </c>
      <c r="Q189" s="262" t="str">
        <f>'📡 CANLI_VERİ'!B188</f>
        <v>GARAN</v>
      </c>
      <c r="R189" s="262">
        <f>'📡 CANLI_VERİ'!I188</f>
        <v>0</v>
      </c>
    </row>
    <row r="190" spans="1:18" x14ac:dyDescent="0.3">
      <c r="A190" s="262">
        <v>186</v>
      </c>
      <c r="B190" s="263" t="str">
        <f>'🔢 İNDİKATÖRLER'!A188</f>
        <v>GARFA</v>
      </c>
      <c r="C190" s="262" t="str">
        <f>'🔢 İNDİKATÖRLER'!U188</f>
        <v/>
      </c>
      <c r="D190" s="262">
        <f>IFERROR((IF(C190&gt;=11,3,IF(C190&gt;=10,2,IF(C190&gt;=9,1,0))))+(IF(E190&lt;=3,4,IF(E190&lt;=4,2,0)))+(IF(AND(F190&gt;40,F190&lt;50),4,IF(F190&lt;50,3,IF(F190&lt;60,2,0))))+(IF(G190&gt;0.1,3,IF(G190&gt;0,2,0)))+(IF(K190&gt;1.2,2,IF(K190&gt;1,1,0)))+(IF(H190&gt;-100,1,0))+(IF('🔢 İNDİKATÖRLER'!D188&gt;0,1,0))+(IF(R190&lt;=-2,2,0))-(IF(E190&gt;5,2,0)),"")</f>
        <v>8</v>
      </c>
      <c r="E190" s="262" t="str">
        <f>'🔢 İNDİKATÖRLER'!F188</f>
        <v>?</v>
      </c>
      <c r="F190" s="262" t="str">
        <f>'🔢 İNDİKATÖRLER'!G188</f>
        <v>?</v>
      </c>
      <c r="G190" s="262" t="str">
        <f>'🔢 İNDİKATÖRLER'!I188</f>
        <v>?</v>
      </c>
      <c r="H190" s="262" t="str">
        <f>'🔢 İNDİKATÖRLER'!E188</f>
        <v>?</v>
      </c>
      <c r="I190" s="262">
        <f>'🔢 İNDİKATÖRLER'!L188</f>
        <v>17328</v>
      </c>
      <c r="J190" s="262" t="str">
        <f>'🔢 İNDİKATÖRLER'!M188</f>
        <v>?</v>
      </c>
      <c r="K190" s="262" t="str">
        <f t="shared" si="8"/>
        <v/>
      </c>
      <c r="L190" s="262" t="str">
        <f>'🔢 İNDİKATÖRLER'!P188</f>
        <v>?</v>
      </c>
      <c r="M190" s="262" t="str">
        <f>'🔢 İNDİKATÖRLER'!S188</f>
        <v>?</v>
      </c>
      <c r="N190" s="262" t="str">
        <f t="shared" si="9"/>
        <v>HAYIR</v>
      </c>
      <c r="O190" s="262" t="str">
        <f t="shared" si="10"/>
        <v>HAYIR</v>
      </c>
      <c r="P190" s="263" t="str">
        <f t="shared" si="11"/>
        <v>PAS</v>
      </c>
      <c r="Q190" s="262" t="str">
        <f>'📡 CANLI_VERİ'!B189</f>
        <v>GARFA</v>
      </c>
      <c r="R190" s="262">
        <f>'📡 CANLI_VERİ'!I189</f>
        <v>-0.28370000000000001</v>
      </c>
    </row>
    <row r="191" spans="1:18" x14ac:dyDescent="0.3">
      <c r="A191" s="262">
        <v>187</v>
      </c>
      <c r="B191" s="263" t="str">
        <f>'🔢 İNDİKATÖRLER'!A189</f>
        <v>GEDIK</v>
      </c>
      <c r="C191" s="262">
        <f>'🔢 İNDİKATÖRLER'!U189</f>
        <v>6</v>
      </c>
      <c r="D191" s="262">
        <f>IFERROR((IF(C191&gt;=11,3,IF(C191&gt;=10,2,IF(C191&gt;=9,1,0))))+(IF(E191&lt;=3,4,IF(E191&lt;=4,2,0)))+(IF(AND(F191&gt;40,F191&lt;50),4,IF(F191&lt;50,3,IF(F191&lt;60,2,0))))+(IF(G191&gt;0.1,3,IF(G191&gt;0,2,0)))+(IF(K191&gt;1.2,2,IF(K191&gt;1,1,0)))+(IF(H191&gt;-100,1,0))+(IF('🔢 İNDİKATÖRLER'!D189&gt;0,1,0))+(IF(R191&lt;=-2,2,0))-(IF(E191&gt;5,2,0)),"")</f>
        <v>7</v>
      </c>
      <c r="E191" s="262">
        <f>'🔢 İNDİKATÖRLER'!F189</f>
        <v>3.435491843796342</v>
      </c>
      <c r="F191" s="262">
        <f>'🔢 İNDİKATÖRLER'!G189</f>
        <v>58.666666666666721</v>
      </c>
      <c r="G191" s="262">
        <f>'🔢 İNDİKATÖRLER'!I189</f>
        <v>2.1726596777000659E-2</v>
      </c>
      <c r="H191" s="262">
        <f>'🔢 İNDİKATÖRLER'!E189</f>
        <v>36.07858969183161</v>
      </c>
      <c r="I191" s="262">
        <f>'🔢 İNDİKATÖRLER'!L189</f>
        <v>3451926</v>
      </c>
      <c r="J191" s="262">
        <f>'🔢 İNDİKATÖRLER'!M189</f>
        <v>3780580.6</v>
      </c>
      <c r="K191" s="262">
        <f t="shared" si="8"/>
        <v>0.91306769124297993</v>
      </c>
      <c r="L191" s="262" t="str">
        <f>'🔢 İNDİKATÖRLER'!P189</f>
        <v>✓</v>
      </c>
      <c r="M191" s="262" t="str">
        <f>'🔢 İNDİKATÖRLER'!S189</f>
        <v>✗</v>
      </c>
      <c r="N191" s="262" t="str">
        <f t="shared" si="9"/>
        <v>HAYIR</v>
      </c>
      <c r="O191" s="262" t="str">
        <f t="shared" si="10"/>
        <v>HAYIR</v>
      </c>
      <c r="P191" s="263" t="str">
        <f t="shared" si="11"/>
        <v>İZLE</v>
      </c>
      <c r="Q191" s="262" t="str">
        <f>'📡 CANLI_VERİ'!B190</f>
        <v>GEDIK</v>
      </c>
      <c r="R191" s="262">
        <f>'📡 CANLI_VERİ'!I190</f>
        <v>0</v>
      </c>
    </row>
    <row r="192" spans="1:18" x14ac:dyDescent="0.3">
      <c r="A192" s="262">
        <v>188</v>
      </c>
      <c r="B192" s="263" t="str">
        <f>'🔢 İNDİKATÖRLER'!A190</f>
        <v>GEDZA</v>
      </c>
      <c r="C192" s="262">
        <f>'🔢 İNDİKATÖRLER'!U190</f>
        <v>6</v>
      </c>
      <c r="D192" s="262">
        <f>IFERROR((IF(C192&gt;=11,3,IF(C192&gt;=10,2,IF(C192&gt;=9,1,0))))+(IF(E192&lt;=3,4,IF(E192&lt;=4,2,0)))+(IF(AND(F192&gt;40,F192&lt;50),4,IF(F192&lt;50,3,IF(F192&lt;60,2,0))))+(IF(G192&gt;0.1,3,IF(G192&gt;0,2,0)))+(IF(K192&gt;1.2,2,IF(K192&gt;1,1,0)))+(IF(H192&gt;-100,1,0))+(IF('🔢 İNDİKATÖRLER'!D190&gt;0,1,0))+(IF(R192&lt;=-2,2,0))-(IF(E192&gt;5,2,0)),"")</f>
        <v>7</v>
      </c>
      <c r="E192" s="262">
        <f>'🔢 İNDİKATÖRLER'!F190</f>
        <v>3.2445683522399564</v>
      </c>
      <c r="F192" s="262">
        <f>'🔢 İNDİKATÖRLER'!G190</f>
        <v>57.142857142857075</v>
      </c>
      <c r="G192" s="262">
        <f>'🔢 İNDİKATÖRLER'!I190</f>
        <v>9.3997015550497165E-2</v>
      </c>
      <c r="H192" s="262">
        <f>'🔢 İNDİKATÖRLER'!E190</f>
        <v>58.488228004955886</v>
      </c>
      <c r="I192" s="262">
        <f>'🔢 İNDİKATÖRLER'!L190</f>
        <v>572602</v>
      </c>
      <c r="J192" s="262">
        <f>'🔢 İNDİKATÖRLER'!M190</f>
        <v>635728.80000000005</v>
      </c>
      <c r="K192" s="262">
        <f t="shared" si="8"/>
        <v>0.90070168285595986</v>
      </c>
      <c r="L192" s="262" t="str">
        <f>'🔢 İNDİKATÖRLER'!P190</f>
        <v>✓</v>
      </c>
      <c r="M192" s="262" t="str">
        <f>'🔢 İNDİKATÖRLER'!S190</f>
        <v>✗</v>
      </c>
      <c r="N192" s="262" t="str">
        <f t="shared" si="9"/>
        <v>HAYIR</v>
      </c>
      <c r="O192" s="262" t="str">
        <f t="shared" si="10"/>
        <v>HAYIR</v>
      </c>
      <c r="P192" s="263" t="str">
        <f t="shared" si="11"/>
        <v>İZLE</v>
      </c>
      <c r="Q192" s="262" t="str">
        <f>'📡 CANLI_VERİ'!B191</f>
        <v>GEDZA</v>
      </c>
      <c r="R192" s="262">
        <f>'📡 CANLI_VERİ'!I191</f>
        <v>0.20280000000000001</v>
      </c>
    </row>
    <row r="193" spans="1:18" x14ac:dyDescent="0.3">
      <c r="A193" s="262">
        <v>189</v>
      </c>
      <c r="B193" s="263" t="str">
        <f>'🔢 İNDİKATÖRLER'!A191</f>
        <v>GENIL</v>
      </c>
      <c r="C193" s="262">
        <f>'🔢 İNDİKATÖRLER'!U191</f>
        <v>0</v>
      </c>
      <c r="D193" s="262">
        <f>IFERROR((IF(C193&gt;=11,3,IF(C193&gt;=10,2,IF(C193&gt;=9,1,0))))+(IF(E193&lt;=3,4,IF(E193&lt;=4,2,0)))+(IF(AND(F193&gt;40,F193&lt;50),4,IF(F193&lt;50,3,IF(F193&lt;60,2,0))))+(IF(G193&gt;0.1,3,IF(G193&gt;0,2,0)))+(IF(K193&gt;1.2,2,IF(K193&gt;1,1,0)))+(IF(H193&gt;-100,1,0))+(IF('🔢 İNDİKATÖRLER'!D191&gt;0,1,0))+(IF(R193&lt;=-2,2,0))-(IF(E193&gt;5,2,0)),"")</f>
        <v>3</v>
      </c>
      <c r="E193" s="262">
        <f>'🔢 İNDİKATÖRLER'!F191</f>
        <v>4.0701085362276315</v>
      </c>
      <c r="F193" s="262">
        <f>'🔢 İNDİKATÖRLER'!G191</f>
        <v>11.53846153846156</v>
      </c>
      <c r="G193" s="262">
        <f>'🔢 İNDİKATÖRLER'!I191</f>
        <v>-0.12586199756979735</v>
      </c>
      <c r="H193" s="262">
        <f>'🔢 İNDİKATÖRLER'!E191</f>
        <v>-107.50673128702165</v>
      </c>
      <c r="I193" s="262">
        <f>'🔢 İNDİKATÖRLER'!L191</f>
        <v>14270622</v>
      </c>
      <c r="J193" s="262">
        <f>'🔢 İNDİKATÖRLER'!M191</f>
        <v>22377260.399999999</v>
      </c>
      <c r="K193" s="262">
        <f t="shared" si="8"/>
        <v>0.63772873644532468</v>
      </c>
      <c r="L193" s="262" t="str">
        <f>'🔢 İNDİKATÖRLER'!P191</f>
        <v>✗</v>
      </c>
      <c r="M193" s="262" t="str">
        <f>'🔢 İNDİKATÖRLER'!S191</f>
        <v>✗</v>
      </c>
      <c r="N193" s="262" t="str">
        <f t="shared" si="9"/>
        <v>HAYIR</v>
      </c>
      <c r="O193" s="262" t="str">
        <f t="shared" si="10"/>
        <v>HAYIR</v>
      </c>
      <c r="P193" s="263" t="str">
        <f t="shared" si="11"/>
        <v>PAS</v>
      </c>
      <c r="Q193" s="262" t="str">
        <f>'📡 CANLI_VERİ'!B192</f>
        <v>GENIL</v>
      </c>
      <c r="R193" s="262">
        <f>'📡 CANLI_VERİ'!I192</f>
        <v>0</v>
      </c>
    </row>
    <row r="194" spans="1:18" x14ac:dyDescent="0.3">
      <c r="A194" s="262">
        <v>190</v>
      </c>
      <c r="B194" s="263" t="str">
        <f>'🔢 İNDİKATÖRLER'!A192</f>
        <v>GENTS</v>
      </c>
      <c r="C194" s="262" t="str">
        <f>'🔢 İNDİKATÖRLER'!U192</f>
        <v/>
      </c>
      <c r="D194" s="262">
        <f>IFERROR((IF(C194&gt;=11,3,IF(C194&gt;=10,2,IF(C194&gt;=9,1,0))))+(IF(E194&lt;=3,4,IF(E194&lt;=4,2,0)))+(IF(AND(F194&gt;40,F194&lt;50),4,IF(F194&lt;50,3,IF(F194&lt;60,2,0))))+(IF(G194&gt;0.1,3,IF(G194&gt;0,2,0)))+(IF(K194&gt;1.2,2,IF(K194&gt;1,1,0)))+(IF(H194&gt;-100,1,0))+(IF('🔢 İNDİKATÖRLER'!D192&gt;0,1,0))+(IF(R194&lt;=-2,2,0))-(IF(E194&gt;5,2,0)),"")</f>
        <v>8</v>
      </c>
      <c r="E194" s="262" t="str">
        <f>'🔢 İNDİKATÖRLER'!F192</f>
        <v>?</v>
      </c>
      <c r="F194" s="262" t="str">
        <f>'🔢 İNDİKATÖRLER'!G192</f>
        <v>?</v>
      </c>
      <c r="G194" s="262" t="str">
        <f>'🔢 İNDİKATÖRLER'!I192</f>
        <v>?</v>
      </c>
      <c r="H194" s="262" t="str">
        <f>'🔢 İNDİKATÖRLER'!E192</f>
        <v>?</v>
      </c>
      <c r="I194" s="262">
        <f>'🔢 İNDİKATÖRLER'!L192</f>
        <v>393479</v>
      </c>
      <c r="J194" s="262" t="str">
        <f>'🔢 İNDİKATÖRLER'!M192</f>
        <v>?</v>
      </c>
      <c r="K194" s="262" t="str">
        <f t="shared" si="8"/>
        <v/>
      </c>
      <c r="L194" s="262" t="str">
        <f>'🔢 İNDİKATÖRLER'!P192</f>
        <v>?</v>
      </c>
      <c r="M194" s="262" t="str">
        <f>'🔢 İNDİKATÖRLER'!S192</f>
        <v>?</v>
      </c>
      <c r="N194" s="262" t="str">
        <f t="shared" si="9"/>
        <v>HAYIR</v>
      </c>
      <c r="O194" s="262" t="str">
        <f t="shared" si="10"/>
        <v>HAYIR</v>
      </c>
      <c r="P194" s="263" t="str">
        <f t="shared" si="11"/>
        <v>PAS</v>
      </c>
      <c r="Q194" s="262" t="str">
        <f>'📡 CANLI_VERİ'!B193</f>
        <v>GENTS</v>
      </c>
      <c r="R194" s="262">
        <f>'📡 CANLI_VERİ'!I193</f>
        <v>0</v>
      </c>
    </row>
    <row r="195" spans="1:18" x14ac:dyDescent="0.3">
      <c r="A195" s="262">
        <v>191</v>
      </c>
      <c r="B195" s="263" t="str">
        <f>'🔢 İNDİKATÖRLER'!A193</f>
        <v>GEREL</v>
      </c>
      <c r="C195" s="262">
        <f>'🔢 İNDİKATÖRLER'!U193</f>
        <v>9</v>
      </c>
      <c r="D195" s="262">
        <f>IFERROR((IF(C195&gt;=11,3,IF(C195&gt;=10,2,IF(C195&gt;=9,1,0))))+(IF(E195&lt;=3,4,IF(E195&lt;=4,2,0)))+(IF(AND(F195&gt;40,F195&lt;50),4,IF(F195&lt;50,3,IF(F195&lt;60,2,0))))+(IF(G195&gt;0.1,3,IF(G195&gt;0,2,0)))+(IF(K195&gt;1.2,2,IF(K195&gt;1,1,0)))+(IF(H195&gt;-100,1,0))+(IF('🔢 İNDİKATÖRLER'!D193&gt;0,1,0))+(IF(R195&lt;=-2,2,0))-(IF(E195&gt;5,2,0)),"")</f>
        <v>4</v>
      </c>
      <c r="E195" s="262">
        <f>'🔢 İNDİKATÖRLER'!F193</f>
        <v>6.38845955692942</v>
      </c>
      <c r="F195" s="262">
        <f>'🔢 İNDİKATÖRLER'!G193</f>
        <v>62.801932367149782</v>
      </c>
      <c r="G195" s="262">
        <f>'🔢 İNDİKATÖRLER'!I193</f>
        <v>0.10782524179264685</v>
      </c>
      <c r="H195" s="262">
        <f>'🔢 İNDİKATÖRLER'!E193</f>
        <v>73.983739837397891</v>
      </c>
      <c r="I195" s="262">
        <f>'🔢 İNDİKATÖRLER'!L193</f>
        <v>9107713</v>
      </c>
      <c r="J195" s="262">
        <f>'🔢 İNDİKATÖRLER'!M193</f>
        <v>11560497</v>
      </c>
      <c r="K195" s="262">
        <f t="shared" si="8"/>
        <v>0.78783057510416721</v>
      </c>
      <c r="L195" s="262" t="str">
        <f>'🔢 İNDİKATÖRLER'!P193</f>
        <v>✓</v>
      </c>
      <c r="M195" s="262" t="str">
        <f>'🔢 İNDİKATÖRLER'!S193</f>
        <v>✗</v>
      </c>
      <c r="N195" s="262" t="str">
        <f t="shared" si="9"/>
        <v>HAYIR</v>
      </c>
      <c r="O195" s="262" t="str">
        <f t="shared" si="10"/>
        <v>HAYIR</v>
      </c>
      <c r="P195" s="263" t="str">
        <f t="shared" si="11"/>
        <v>PAS</v>
      </c>
      <c r="Q195" s="262" t="str">
        <f>'📡 CANLI_VERİ'!B194</f>
        <v>GEREL</v>
      </c>
      <c r="R195" s="262">
        <f>'📡 CANLI_VERİ'!I194</f>
        <v>0.41710000000000003</v>
      </c>
    </row>
    <row r="196" spans="1:18" x14ac:dyDescent="0.3">
      <c r="A196" s="262">
        <v>192</v>
      </c>
      <c r="B196" s="263" t="str">
        <f>'🔢 İNDİKATÖRLER'!A194</f>
        <v>GLBMD</v>
      </c>
      <c r="C196" s="262">
        <f>'🔢 İNDİKATÖRLER'!U194</f>
        <v>2</v>
      </c>
      <c r="D196" s="262">
        <f>IFERROR((IF(C196&gt;=11,3,IF(C196&gt;=10,2,IF(C196&gt;=9,1,0))))+(IF(E196&lt;=3,4,IF(E196&lt;=4,2,0)))+(IF(AND(F196&gt;40,F196&lt;50),4,IF(F196&lt;50,3,IF(F196&lt;60,2,0))))+(IF(G196&gt;0.1,3,IF(G196&gt;0,2,0)))+(IF(K196&gt;1.2,2,IF(K196&gt;1,1,0)))+(IF(H196&gt;-100,1,0))+(IF('🔢 İNDİKATÖRLER'!D194&gt;0,1,0))+(IF(R196&lt;=-2,2,0))-(IF(E196&gt;5,2,0)),"")</f>
        <v>7</v>
      </c>
      <c r="E196" s="262">
        <f>'🔢 İNDİKATÖRLER'!F194</f>
        <v>3.41460527873121</v>
      </c>
      <c r="F196" s="262">
        <f>'🔢 İNDİKATÖRLER'!G194</f>
        <v>12.149532710280443</v>
      </c>
      <c r="G196" s="262">
        <f>'🔢 İNDİKATÖRLER'!I194</f>
        <v>-3.7379895596386839E-2</v>
      </c>
      <c r="H196" s="262">
        <f>'🔢 İNDİKATÖRLER'!E194</f>
        <v>-136.16527390900603</v>
      </c>
      <c r="I196" s="262">
        <f>'🔢 İNDİKATÖRLER'!L194</f>
        <v>513638</v>
      </c>
      <c r="J196" s="262">
        <f>'🔢 İNDİKATÖRLER'!M194</f>
        <v>296754.40000000002</v>
      </c>
      <c r="K196" s="262">
        <f t="shared" si="8"/>
        <v>1.7308521794453593</v>
      </c>
      <c r="L196" s="262" t="str">
        <f>'🔢 İNDİKATÖRLER'!P194</f>
        <v>✗</v>
      </c>
      <c r="M196" s="262" t="str">
        <f>'🔢 İNDİKATÖRLER'!S194</f>
        <v>✓</v>
      </c>
      <c r="N196" s="262" t="str">
        <f t="shared" si="9"/>
        <v>HAYIR</v>
      </c>
      <c r="O196" s="262" t="str">
        <f t="shared" si="10"/>
        <v>HAYIR</v>
      </c>
      <c r="P196" s="263" t="str">
        <f t="shared" si="11"/>
        <v>PAS</v>
      </c>
      <c r="Q196" s="262" t="str">
        <f>'📡 CANLI_VERİ'!B195</f>
        <v>GLBMD</v>
      </c>
      <c r="R196" s="262">
        <f>'📡 CANLI_VERİ'!I195</f>
        <v>-0.16270000000000001</v>
      </c>
    </row>
    <row r="197" spans="1:18" x14ac:dyDescent="0.3">
      <c r="A197" s="262">
        <v>193</v>
      </c>
      <c r="B197" s="263" t="str">
        <f>'🔢 İNDİKATÖRLER'!A195</f>
        <v>GLCVY</v>
      </c>
      <c r="C197" s="262" t="str">
        <f>'🔢 İNDİKATÖRLER'!U195</f>
        <v/>
      </c>
      <c r="D197" s="262">
        <f>IFERROR((IF(C197&gt;=11,3,IF(C197&gt;=10,2,IF(C197&gt;=9,1,0))))+(IF(E197&lt;=3,4,IF(E197&lt;=4,2,0)))+(IF(AND(F197&gt;40,F197&lt;50),4,IF(F197&lt;50,3,IF(F197&lt;60,2,0))))+(IF(G197&gt;0.1,3,IF(G197&gt;0,2,0)))+(IF(K197&gt;1.2,2,IF(K197&gt;1,1,0)))+(IF(H197&gt;-100,1,0))+(IF('🔢 İNDİKATÖRLER'!D195&gt;0,1,0))+(IF(R197&lt;=-2,2,0))-(IF(E197&gt;5,2,0)),"")</f>
        <v>8</v>
      </c>
      <c r="E197" s="262" t="str">
        <f>'🔢 İNDİKATÖRLER'!F195</f>
        <v>?</v>
      </c>
      <c r="F197" s="262" t="str">
        <f>'🔢 İNDİKATÖRLER'!G195</f>
        <v>?</v>
      </c>
      <c r="G197" s="262" t="str">
        <f>'🔢 İNDİKATÖRLER'!I195</f>
        <v>?</v>
      </c>
      <c r="H197" s="262" t="str">
        <f>'🔢 İNDİKATÖRLER'!E195</f>
        <v>?</v>
      </c>
      <c r="I197" s="262">
        <f>'🔢 İNDİKATÖRLER'!L195</f>
        <v>62945</v>
      </c>
      <c r="J197" s="262" t="str">
        <f>'🔢 İNDİKATÖRLER'!M195</f>
        <v>?</v>
      </c>
      <c r="K197" s="262" t="str">
        <f t="shared" ref="K197:K260" si="12">IFERROR(I197/J197,"")</f>
        <v/>
      </c>
      <c r="L197" s="262" t="str">
        <f>'🔢 İNDİKATÖRLER'!P195</f>
        <v>?</v>
      </c>
      <c r="M197" s="262" t="str">
        <f>'🔢 İNDİKATÖRLER'!S195</f>
        <v>?</v>
      </c>
      <c r="N197" s="262" t="str">
        <f t="shared" ref="N197:N260" si="13">IF(AND(C197&gt;=11,E197&lt;=4,F197&lt;50,K197&gt;1,R197&lt;=-2),"EVET","HAYIR")</f>
        <v>HAYIR</v>
      </c>
      <c r="O197" s="262" t="str">
        <f t="shared" ref="O197:O260" si="14">IF(AND(E197&lt;=3,G197&gt;0,H197&gt;-100,F197&lt;50),"EVET","HAYIR")</f>
        <v>HAYIR</v>
      </c>
      <c r="P197" s="263" t="str">
        <f t="shared" ref="P197:P260" si="15">IF(N197="EVET","PREMIUM+",IF(AND(C197&gt;=11,E197&lt;=4,F197&lt;50,K197&gt;1),"PREMIUM",IF(O197="EVET","GÜÇLÜ",IF(AND(E197&lt;=4,F197&lt;60,G197&gt;0),"İZLE","PAS"))))</f>
        <v>PAS</v>
      </c>
      <c r="Q197" s="262" t="str">
        <f>'📡 CANLI_VERİ'!B196</f>
        <v>GLCVY</v>
      </c>
      <c r="R197" s="262">
        <f>'📡 CANLI_VERİ'!I196</f>
        <v>0.91949999999999998</v>
      </c>
    </row>
    <row r="198" spans="1:18" x14ac:dyDescent="0.3">
      <c r="A198" s="262">
        <v>194</v>
      </c>
      <c r="B198" s="263" t="str">
        <f>'🔢 İNDİKATÖRLER'!A196</f>
        <v>GLYHO</v>
      </c>
      <c r="C198" s="262">
        <f>'🔢 İNDİKATÖRLER'!U196</f>
        <v>3</v>
      </c>
      <c r="D198" s="262">
        <f>IFERROR((IF(C198&gt;=11,3,IF(C198&gt;=10,2,IF(C198&gt;=9,1,0))))+(IF(E198&lt;=3,4,IF(E198&lt;=4,2,0)))+(IF(AND(F198&gt;40,F198&lt;50),4,IF(F198&lt;50,3,IF(F198&lt;60,2,0))))+(IF(G198&gt;0.1,3,IF(G198&gt;0,2,0)))+(IF(K198&gt;1.2,2,IF(K198&gt;1,1,0)))+(IF(H198&gt;-100,1,0))+(IF('🔢 İNDİKATÖRLER'!D196&gt;0,1,0))+(IF(R198&lt;=-2,2,0))-(IF(E198&gt;5,2,0)),"")</f>
        <v>4</v>
      </c>
      <c r="E198" s="262">
        <f>'🔢 İNDİKATÖRLER'!F196</f>
        <v>4.2595019659239846</v>
      </c>
      <c r="F198" s="262">
        <f>'🔢 İNDİKATÖRLER'!G196</f>
        <v>31.759656652360501</v>
      </c>
      <c r="G198" s="262">
        <f>'🔢 İNDİKATÖRLER'!I196</f>
        <v>-4.2569230233705901E-2</v>
      </c>
      <c r="H198" s="262">
        <f>'🔢 İNDİKATÖRLER'!E196</f>
        <v>-57.788253781182597</v>
      </c>
      <c r="I198" s="262">
        <f>'🔢 İNDİKATÖRLER'!L196</f>
        <v>1743691</v>
      </c>
      <c r="J198" s="262">
        <f>'🔢 İNDİKATÖRLER'!M196</f>
        <v>4570820.8</v>
      </c>
      <c r="K198" s="262">
        <f t="shared" si="12"/>
        <v>0.38148312443139315</v>
      </c>
      <c r="L198" s="262" t="str">
        <f>'🔢 İNDİKATÖRLER'!P196</f>
        <v>✗</v>
      </c>
      <c r="M198" s="262" t="str">
        <f>'🔢 İNDİKATÖRLER'!S196</f>
        <v>✗</v>
      </c>
      <c r="N198" s="262" t="str">
        <f t="shared" si="13"/>
        <v>HAYIR</v>
      </c>
      <c r="O198" s="262" t="str">
        <f t="shared" si="14"/>
        <v>HAYIR</v>
      </c>
      <c r="P198" s="263" t="str">
        <f t="shared" si="15"/>
        <v>PAS</v>
      </c>
      <c r="Q198" s="262" t="str">
        <f>'📡 CANLI_VERİ'!B197</f>
        <v>GLYHO</v>
      </c>
      <c r="R198" s="262">
        <f>'📡 CANLI_VERİ'!I197</f>
        <v>-0.1305</v>
      </c>
    </row>
    <row r="199" spans="1:18" x14ac:dyDescent="0.3">
      <c r="A199" s="262">
        <v>195</v>
      </c>
      <c r="B199" s="263" t="str">
        <f>'🔢 İNDİKATÖRLER'!A197</f>
        <v>GMTAS</v>
      </c>
      <c r="C199" s="262">
        <f>'🔢 İNDİKATÖRLER'!U197</f>
        <v>9</v>
      </c>
      <c r="D199" s="262">
        <f>IFERROR((IF(C199&gt;=11,3,IF(C199&gt;=10,2,IF(C199&gt;=9,1,0))))+(IF(E199&lt;=3,4,IF(E199&lt;=4,2,0)))+(IF(AND(F199&gt;40,F199&lt;50),4,IF(F199&lt;50,3,IF(F199&lt;60,2,0))))+(IF(G199&gt;0.1,3,IF(G199&gt;0,2,0)))+(IF(K199&gt;1.2,2,IF(K199&gt;1,1,0)))+(IF(H199&gt;-100,1,0))+(IF('🔢 İNDİKATÖRLER'!D197&gt;0,1,0))+(IF(R199&lt;=-2,2,0))-(IF(E199&gt;5,2,0)),"")</f>
        <v>6</v>
      </c>
      <c r="E199" s="262">
        <f>'🔢 İNDİKATÖRLER'!F197</f>
        <v>7.8049105063543802</v>
      </c>
      <c r="F199" s="262">
        <f>'🔢 İNDİKATÖRLER'!G197</f>
        <v>55.306427503736913</v>
      </c>
      <c r="G199" s="262">
        <f>'🔢 İNDİKATÖRLER'!I197</f>
        <v>1.1884903954985315</v>
      </c>
      <c r="H199" s="262">
        <f>'🔢 İNDİKATÖRLER'!E197</f>
        <v>56.389263950506191</v>
      </c>
      <c r="I199" s="262">
        <f>'🔢 İNDİKATÖRLER'!L197</f>
        <v>6463645</v>
      </c>
      <c r="J199" s="262">
        <f>'🔢 İNDİKATÖRLER'!M197</f>
        <v>11377095.800000001</v>
      </c>
      <c r="K199" s="262">
        <f t="shared" si="12"/>
        <v>0.56812785210088501</v>
      </c>
      <c r="L199" s="262" t="str">
        <f>'🔢 İNDİKATÖRLER'!P197</f>
        <v>✓</v>
      </c>
      <c r="M199" s="262" t="str">
        <f>'🔢 İNDİKATÖRLER'!S197</f>
        <v>✗</v>
      </c>
      <c r="N199" s="262" t="str">
        <f t="shared" si="13"/>
        <v>HAYIR</v>
      </c>
      <c r="O199" s="262" t="str">
        <f t="shared" si="14"/>
        <v>HAYIR</v>
      </c>
      <c r="P199" s="263" t="str">
        <f t="shared" si="15"/>
        <v>PAS</v>
      </c>
      <c r="Q199" s="262" t="str">
        <f>'📡 CANLI_VERİ'!B198</f>
        <v>GMTAS</v>
      </c>
      <c r="R199" s="262">
        <f>'📡 CANLI_VERİ'!I198</f>
        <v>-0.28079999999999999</v>
      </c>
    </row>
    <row r="200" spans="1:18" x14ac:dyDescent="0.3">
      <c r="A200" s="262">
        <v>196</v>
      </c>
      <c r="B200" s="263" t="str">
        <f>'🔢 İNDİKATÖRLER'!A198</f>
        <v>GOLTS</v>
      </c>
      <c r="C200" s="262">
        <f>'🔢 İNDİKATÖRLER'!U198</f>
        <v>0</v>
      </c>
      <c r="D200" s="262">
        <f>IFERROR((IF(C200&gt;=11,3,IF(C200&gt;=10,2,IF(C200&gt;=9,1,0))))+(IF(E200&lt;=3,4,IF(E200&lt;=4,2,0)))+(IF(AND(F200&gt;40,F200&lt;50),4,IF(F200&lt;50,3,IF(F200&lt;60,2,0))))+(IF(G200&gt;0.1,3,IF(G200&gt;0,2,0)))+(IF(K200&gt;1.2,2,IF(K200&gt;1,1,0)))+(IF(H200&gt;-100,1,0))+(IF('🔢 İNDİKATÖRLER'!D198&gt;0,1,0))+(IF(R200&lt;=-2,2,0))-(IF(E200&gt;5,2,0)),"")</f>
        <v>7</v>
      </c>
      <c r="E200" s="262">
        <f>'🔢 İNDİKATÖRLER'!F198</f>
        <v>2.8267685675093084</v>
      </c>
      <c r="F200" s="262">
        <f>'🔢 İNDİKATÖRLER'!G198</f>
        <v>2.0689655172413794</v>
      </c>
      <c r="G200" s="262">
        <f>'🔢 İNDİKATÖRLER'!I198</f>
        <v>-2.6193509470300551</v>
      </c>
      <c r="H200" s="262">
        <f>'🔢 İNDİKATÖRLER'!E198</f>
        <v>-151.57480314960634</v>
      </c>
      <c r="I200" s="262">
        <f>'🔢 İNDİKATÖRLER'!L198</f>
        <v>61194</v>
      </c>
      <c r="J200" s="262">
        <f>'🔢 İNDİKATÖRLER'!M198</f>
        <v>79224</v>
      </c>
      <c r="K200" s="262">
        <f t="shared" si="12"/>
        <v>0.77241744925780065</v>
      </c>
      <c r="L200" s="262" t="str">
        <f>'🔢 İNDİKATÖRLER'!P198</f>
        <v>✗</v>
      </c>
      <c r="M200" s="262" t="str">
        <f>'🔢 İNDİKATÖRLER'!S198</f>
        <v>✗</v>
      </c>
      <c r="N200" s="262" t="str">
        <f t="shared" si="13"/>
        <v>HAYIR</v>
      </c>
      <c r="O200" s="262" t="str">
        <f t="shared" si="14"/>
        <v>HAYIR</v>
      </c>
      <c r="P200" s="263" t="str">
        <f t="shared" si="15"/>
        <v>PAS</v>
      </c>
      <c r="Q200" s="262" t="str">
        <f>'📡 CANLI_VERİ'!B199</f>
        <v>GOLTS</v>
      </c>
      <c r="R200" s="262">
        <f>'📡 CANLI_VERİ'!I199</f>
        <v>0.41120000000000001</v>
      </c>
    </row>
    <row r="201" spans="1:18" x14ac:dyDescent="0.3">
      <c r="A201" s="262">
        <v>197</v>
      </c>
      <c r="B201" s="263" t="str">
        <f>'🔢 İNDİKATÖRLER'!A199</f>
        <v>GOODY</v>
      </c>
      <c r="C201" s="262">
        <f>'🔢 İNDİKATÖRLER'!U199</f>
        <v>9</v>
      </c>
      <c r="D201" s="262">
        <f>IFERROR((IF(C201&gt;=11,3,IF(C201&gt;=10,2,IF(C201&gt;=9,1,0))))+(IF(E201&lt;=3,4,IF(E201&lt;=4,2,0)))+(IF(AND(F201&gt;40,F201&lt;50),4,IF(F201&lt;50,3,IF(F201&lt;60,2,0))))+(IF(G201&gt;0.1,3,IF(G201&gt;0,2,0)))+(IF(K201&gt;1.2,2,IF(K201&gt;1,1,0)))+(IF(H201&gt;-100,1,0))+(IF('🔢 İNDİKATÖRLER'!D199&gt;0,1,0))+(IF(R201&lt;=-2,2,0))-(IF(E201&gt;5,2,0)),"")</f>
        <v>12</v>
      </c>
      <c r="E201" s="262">
        <f>'🔢 İNDİKATÖRLER'!F199</f>
        <v>2.8991596638655426</v>
      </c>
      <c r="F201" s="262">
        <f>'🔢 İNDİKATÖRLER'!G199</f>
        <v>21.195652173913075</v>
      </c>
      <c r="G201" s="262">
        <f>'🔢 İNDİKATÖRLER'!I199</f>
        <v>2.2694153169178749E-2</v>
      </c>
      <c r="H201" s="262">
        <f>'🔢 İNDİKATÖRLER'!E199</f>
        <v>3.7217545414252702</v>
      </c>
      <c r="I201" s="262">
        <f>'🔢 İNDİKATÖRLER'!L199</f>
        <v>962320</v>
      </c>
      <c r="J201" s="262">
        <f>'🔢 İNDİKATÖRLER'!M199</f>
        <v>2329622</v>
      </c>
      <c r="K201" s="262">
        <f t="shared" si="12"/>
        <v>0.41307989021394886</v>
      </c>
      <c r="L201" s="262" t="str">
        <f>'🔢 İNDİKATÖRLER'!P199</f>
        <v>✓</v>
      </c>
      <c r="M201" s="262" t="str">
        <f>'🔢 İNDİKATÖRLER'!S199</f>
        <v>✗</v>
      </c>
      <c r="N201" s="262" t="str">
        <f t="shared" si="13"/>
        <v>HAYIR</v>
      </c>
      <c r="O201" s="262" t="str">
        <f t="shared" si="14"/>
        <v>EVET</v>
      </c>
      <c r="P201" s="263" t="str">
        <f t="shared" si="15"/>
        <v>GÜÇLÜ</v>
      </c>
      <c r="Q201" s="262" t="str">
        <f>'📡 CANLI_VERİ'!B200</f>
        <v>GOODY</v>
      </c>
      <c r="R201" s="262">
        <f>'📡 CANLI_VERİ'!I200</f>
        <v>-0.25669999999999998</v>
      </c>
    </row>
    <row r="202" spans="1:18" x14ac:dyDescent="0.3">
      <c r="A202" s="262">
        <v>198</v>
      </c>
      <c r="B202" s="263" t="str">
        <f>'🔢 İNDİKATÖRLER'!A200</f>
        <v>GPRAM</v>
      </c>
      <c r="C202" s="262" t="str">
        <f>'🔢 İNDİKATÖRLER'!U200</f>
        <v/>
      </c>
      <c r="D202" s="262">
        <f>IFERROR((IF(C202&gt;=11,3,IF(C202&gt;=10,2,IF(C202&gt;=9,1,0))))+(IF(E202&lt;=3,4,IF(E202&lt;=4,2,0)))+(IF(AND(F202&gt;40,F202&lt;50),4,IF(F202&lt;50,3,IF(F202&lt;60,2,0))))+(IF(G202&gt;0.1,3,IF(G202&gt;0,2,0)))+(IF(K202&gt;1.2,2,IF(K202&gt;1,1,0)))+(IF(H202&gt;-100,1,0))+(IF('🔢 İNDİKATÖRLER'!D200&gt;0,1,0))+(IF(R202&lt;=-2,2,0))-(IF(E202&gt;5,2,0)),"")</f>
        <v>8</v>
      </c>
      <c r="E202" s="262" t="str">
        <f>'🔢 İNDİKATÖRLER'!F200</f>
        <v>?</v>
      </c>
      <c r="F202" s="262" t="str">
        <f>'🔢 İNDİKATÖRLER'!G200</f>
        <v>?</v>
      </c>
      <c r="G202" s="262" t="str">
        <f>'🔢 İNDİKATÖRLER'!I200</f>
        <v>?</v>
      </c>
      <c r="H202" s="262" t="str">
        <f>'🔢 İNDİKATÖRLER'!E200</f>
        <v>?</v>
      </c>
      <c r="I202" s="262">
        <f>'🔢 İNDİKATÖRLER'!L200</f>
        <v>0</v>
      </c>
      <c r="J202" s="262" t="str">
        <f>'🔢 İNDİKATÖRLER'!M200</f>
        <v>?</v>
      </c>
      <c r="K202" s="262" t="str">
        <f t="shared" si="12"/>
        <v/>
      </c>
      <c r="L202" s="262" t="str">
        <f>'🔢 İNDİKATÖRLER'!P200</f>
        <v>?</v>
      </c>
      <c r="M202" s="262" t="str">
        <f>'🔢 İNDİKATÖRLER'!S200</f>
        <v>?</v>
      </c>
      <c r="N202" s="262" t="str">
        <f t="shared" si="13"/>
        <v>HAYIR</v>
      </c>
      <c r="O202" s="262" t="str">
        <f t="shared" si="14"/>
        <v>HAYIR</v>
      </c>
      <c r="P202" s="263" t="str">
        <f t="shared" si="15"/>
        <v>PAS</v>
      </c>
      <c r="Q202" s="262" t="str">
        <f>'📡 CANLI_VERİ'!B201</f>
        <v>GPRAM</v>
      </c>
      <c r="R202" s="262">
        <f>'📡 CANLI_VERİ'!I201</f>
        <v>0</v>
      </c>
    </row>
    <row r="203" spans="1:18" x14ac:dyDescent="0.3">
      <c r="A203" s="262">
        <v>199</v>
      </c>
      <c r="B203" s="263" t="str">
        <f>'🔢 İNDİKATÖRLER'!A201</f>
        <v>GRSEL</v>
      </c>
      <c r="C203" s="262">
        <f>'🔢 İNDİKATÖRLER'!U201</f>
        <v>0</v>
      </c>
      <c r="D203" s="262">
        <f>IFERROR((IF(C203&gt;=11,3,IF(C203&gt;=10,2,IF(C203&gt;=9,1,0))))+(IF(E203&lt;=3,4,IF(E203&lt;=4,2,0)))+(IF(AND(F203&gt;40,F203&lt;50),4,IF(F203&lt;50,3,IF(F203&lt;60,2,0))))+(IF(G203&gt;0.1,3,IF(G203&gt;0,2,0)))+(IF(K203&gt;1.2,2,IF(K203&gt;1,1,0)))+(IF(H203&gt;-100,1,0))+(IF('🔢 İNDİKATÖRLER'!D201&gt;0,1,0))+(IF(R203&lt;=-2,2,0))-(IF(E203&gt;5,2,0)),"")</f>
        <v>5</v>
      </c>
      <c r="E203" s="262">
        <f>'🔢 İNDİKATÖRLER'!F201</f>
        <v>3.0443022980336414</v>
      </c>
      <c r="F203" s="262">
        <f>'🔢 İNDİKATÖRLER'!G201</f>
        <v>6.1224489795918364</v>
      </c>
      <c r="G203" s="262">
        <f>'🔢 İNDİKATÖRLER'!I201</f>
        <v>-0.10094687827493853</v>
      </c>
      <c r="H203" s="262">
        <f>'🔢 İNDİKATÖRLER'!E201</f>
        <v>-115.08959446714967</v>
      </c>
      <c r="I203" s="262">
        <f>'🔢 İNDİKATÖRLER'!L201</f>
        <v>232019</v>
      </c>
      <c r="J203" s="262">
        <f>'🔢 İNDİKATÖRLER'!M201</f>
        <v>450173.6</v>
      </c>
      <c r="K203" s="262">
        <f t="shared" si="12"/>
        <v>0.51539894831682709</v>
      </c>
      <c r="L203" s="262" t="str">
        <f>'🔢 İNDİKATÖRLER'!P201</f>
        <v>✗</v>
      </c>
      <c r="M203" s="262" t="str">
        <f>'🔢 İNDİKATÖRLER'!S201</f>
        <v>✗</v>
      </c>
      <c r="N203" s="262" t="str">
        <f t="shared" si="13"/>
        <v>HAYIR</v>
      </c>
      <c r="O203" s="262" t="str">
        <f t="shared" si="14"/>
        <v>HAYIR</v>
      </c>
      <c r="P203" s="263" t="str">
        <f t="shared" si="15"/>
        <v>PAS</v>
      </c>
      <c r="Q203" s="262" t="str">
        <f>'📡 CANLI_VERİ'!B202</f>
        <v>GRSEL</v>
      </c>
      <c r="R203" s="262">
        <f>'📡 CANLI_VERİ'!I202</f>
        <v>0.6734</v>
      </c>
    </row>
    <row r="204" spans="1:18" x14ac:dyDescent="0.3">
      <c r="A204" s="262">
        <v>200</v>
      </c>
      <c r="B204" s="263" t="str">
        <f>'🔢 İNDİKATÖRLER'!A202</f>
        <v>GSDDE</v>
      </c>
      <c r="C204" s="262">
        <f>'🔢 İNDİKATÖRLER'!U202</f>
        <v>13</v>
      </c>
      <c r="D204" s="262">
        <f>IFERROR((IF(C204&gt;=11,3,IF(C204&gt;=10,2,IF(C204&gt;=9,1,0))))+(IF(E204&lt;=3,4,IF(E204&lt;=4,2,0)))+(IF(AND(F204&gt;40,F204&lt;50),4,IF(F204&lt;50,3,IF(F204&lt;60,2,0))))+(IF(G204&gt;0.1,3,IF(G204&gt;0,2,0)))+(IF(K204&gt;1.2,2,IF(K204&gt;1,1,0)))+(IF(H204&gt;-100,1,0))+(IF('🔢 İNDİKATÖRLER'!D202&gt;0,1,0))+(IF(R204&lt;=-2,2,0))-(IF(E204&gt;5,2,0)),"")</f>
        <v>9</v>
      </c>
      <c r="E204" s="262">
        <f>'🔢 İNDİKATÖRLER'!F202</f>
        <v>3.2851938589643499</v>
      </c>
      <c r="F204" s="262">
        <f>'🔢 İNDİKATÖRLER'!G202</f>
        <v>83.928571428571459</v>
      </c>
      <c r="G204" s="262">
        <f>'🔢 İNDİKATÖRLER'!I202</f>
        <v>8.8846083646918456E-2</v>
      </c>
      <c r="H204" s="262">
        <f>'🔢 İNDİKATÖRLER'!E202</f>
        <v>119.06250000000055</v>
      </c>
      <c r="I204" s="262">
        <f>'🔢 İNDİKATÖRLER'!L202</f>
        <v>1613516</v>
      </c>
      <c r="J204" s="262">
        <f>'🔢 İNDİKATÖRLER'!M202</f>
        <v>2815317.2</v>
      </c>
      <c r="K204" s="262">
        <f t="shared" si="12"/>
        <v>0.57312049953021271</v>
      </c>
      <c r="L204" s="262" t="str">
        <f>'🔢 İNDİKATÖRLER'!P202</f>
        <v>✓</v>
      </c>
      <c r="M204" s="262" t="str">
        <f>'🔢 İNDİKATÖRLER'!S202</f>
        <v>✗</v>
      </c>
      <c r="N204" s="262" t="str">
        <f t="shared" si="13"/>
        <v>HAYIR</v>
      </c>
      <c r="O204" s="262" t="str">
        <f t="shared" si="14"/>
        <v>HAYIR</v>
      </c>
      <c r="P204" s="263" t="str">
        <f t="shared" si="15"/>
        <v>PAS</v>
      </c>
      <c r="Q204" s="262" t="str">
        <f>'📡 CANLI_VERİ'!B203</f>
        <v>GSDDE</v>
      </c>
      <c r="R204" s="262">
        <f>'📡 CANLI_VERİ'!I203</f>
        <v>0</v>
      </c>
    </row>
    <row r="205" spans="1:18" x14ac:dyDescent="0.3">
      <c r="A205" s="262">
        <v>201</v>
      </c>
      <c r="B205" s="263" t="str">
        <f>'🔢 İNDİKATÖRLER'!A203</f>
        <v>GSDHO</v>
      </c>
      <c r="C205" s="262">
        <f>'🔢 İNDİKATÖRLER'!U203</f>
        <v>10</v>
      </c>
      <c r="D205" s="262">
        <f>IFERROR((IF(C205&gt;=11,3,IF(C205&gt;=10,2,IF(C205&gt;=9,1,0))))+(IF(E205&lt;=3,4,IF(E205&lt;=4,2,0)))+(IF(AND(F205&gt;40,F205&lt;50),4,IF(F205&lt;50,3,IF(F205&lt;60,2,0))))+(IF(G205&gt;0.1,3,IF(G205&gt;0,2,0)))+(IF(K205&gt;1.2,2,IF(K205&gt;1,1,0)))+(IF(H205&gt;-100,1,0))+(IF('🔢 İNDİKATÖRLER'!D203&gt;0,1,0))+(IF(R205&lt;=-2,2,0))-(IF(E205&gt;5,2,0)),"")</f>
        <v>11</v>
      </c>
      <c r="E205" s="262">
        <f>'🔢 İNDİKATÖRLER'!F203</f>
        <v>2.5127046866177278</v>
      </c>
      <c r="F205" s="262">
        <f>'🔢 İNDİKATÖRLER'!G203</f>
        <v>66.666666666666515</v>
      </c>
      <c r="G205" s="262">
        <f>'🔢 İNDİKATÖRLER'!I203</f>
        <v>4.6679966893304892E-3</v>
      </c>
      <c r="H205" s="262">
        <f>'🔢 İNDİKATÖRLER'!E203</f>
        <v>55.765199161426452</v>
      </c>
      <c r="I205" s="262">
        <f>'🔢 İNDİKATÖRLER'!L203</f>
        <v>17387043</v>
      </c>
      <c r="J205" s="262">
        <f>'🔢 İNDİKATÖRLER'!M203</f>
        <v>11536597.6</v>
      </c>
      <c r="K205" s="262">
        <f t="shared" si="12"/>
        <v>1.5071205222586597</v>
      </c>
      <c r="L205" s="262" t="str">
        <f>'🔢 İNDİKATÖRLER'!P203</f>
        <v>✓</v>
      </c>
      <c r="M205" s="262" t="str">
        <f>'🔢 İNDİKATÖRLER'!S203</f>
        <v>✓</v>
      </c>
      <c r="N205" s="262" t="str">
        <f t="shared" si="13"/>
        <v>HAYIR</v>
      </c>
      <c r="O205" s="262" t="str">
        <f t="shared" si="14"/>
        <v>HAYIR</v>
      </c>
      <c r="P205" s="263" t="str">
        <f t="shared" si="15"/>
        <v>PAS</v>
      </c>
      <c r="Q205" s="262" t="str">
        <f>'📡 CANLI_VERİ'!B204</f>
        <v>GSDHO</v>
      </c>
      <c r="R205" s="262">
        <f>'📡 CANLI_VERİ'!I204</f>
        <v>0.38100000000000001</v>
      </c>
    </row>
    <row r="206" spans="1:18" x14ac:dyDescent="0.3">
      <c r="A206" s="262">
        <v>202</v>
      </c>
      <c r="B206" s="263" t="str">
        <f>'🔢 İNDİKATÖRLER'!A204</f>
        <v>GSRAY</v>
      </c>
      <c r="C206" s="262">
        <f>'🔢 İNDİKATÖRLER'!U204</f>
        <v>11</v>
      </c>
      <c r="D206" s="262">
        <f>IFERROR((IF(C206&gt;=11,3,IF(C206&gt;=10,2,IF(C206&gt;=9,1,0))))+(IF(E206&lt;=3,4,IF(E206&lt;=4,2,0)))+(IF(AND(F206&gt;40,F206&lt;50),4,IF(F206&lt;50,3,IF(F206&lt;60,2,0))))+(IF(G206&gt;0.1,3,IF(G206&gt;0,2,0)))+(IF(K206&gt;1.2,2,IF(K206&gt;1,1,0)))+(IF(H206&gt;-100,1,0))+(IF('🔢 İNDİKATÖRLER'!D204&gt;0,1,0))+(IF(R206&lt;=-2,2,0))-(IF(E206&gt;5,2,0)),"")</f>
        <v>11</v>
      </c>
      <c r="E206" s="262">
        <f>'🔢 İNDİKATÖRLER'!F204</f>
        <v>3.4482758620689604</v>
      </c>
      <c r="F206" s="262">
        <f>'🔢 İNDİKATÖRLER'!G204</f>
        <v>59.999999999999943</v>
      </c>
      <c r="G206" s="262">
        <f>'🔢 İNDİKATÖRLER'!I204</f>
        <v>9.8454541841843397E-3</v>
      </c>
      <c r="H206" s="262">
        <f>'🔢 İNDİKATÖRLER'!E204</f>
        <v>73.456790123456969</v>
      </c>
      <c r="I206" s="262">
        <f>'🔢 İNDİKATÖRLER'!L204</f>
        <v>210178828</v>
      </c>
      <c r="J206" s="262">
        <f>'🔢 İNDİKATÖRLER'!M204</f>
        <v>316361565.60000002</v>
      </c>
      <c r="K206" s="262">
        <f t="shared" si="12"/>
        <v>0.66436271296540828</v>
      </c>
      <c r="L206" s="262" t="str">
        <f>'🔢 İNDİKATÖRLER'!P204</f>
        <v>✓</v>
      </c>
      <c r="M206" s="262" t="str">
        <f>'🔢 İNDİKATÖRLER'!S204</f>
        <v>✗</v>
      </c>
      <c r="N206" s="262" t="str">
        <f t="shared" si="13"/>
        <v>HAYIR</v>
      </c>
      <c r="O206" s="262" t="str">
        <f t="shared" si="14"/>
        <v>HAYIR</v>
      </c>
      <c r="P206" s="263" t="str">
        <f t="shared" si="15"/>
        <v>İZLE</v>
      </c>
      <c r="Q206" s="262" t="str">
        <f>'📡 CANLI_VERİ'!B205</f>
        <v>GSRAY</v>
      </c>
      <c r="R206" s="262">
        <f>'📡 CANLI_VERİ'!I205</f>
        <v>-0.84750000000000003</v>
      </c>
    </row>
    <row r="207" spans="1:18" x14ac:dyDescent="0.3">
      <c r="A207" s="262">
        <v>203</v>
      </c>
      <c r="B207" s="263" t="str">
        <f>'🔢 İNDİKATÖRLER'!A205</f>
        <v>GUBRF</v>
      </c>
      <c r="C207" s="262">
        <f>'🔢 İNDİKATÖRLER'!U205</f>
        <v>11</v>
      </c>
      <c r="D207" s="262">
        <f>IFERROR((IF(C207&gt;=11,3,IF(C207&gt;=10,2,IF(C207&gt;=9,1,0))))+(IF(E207&lt;=3,4,IF(E207&lt;=4,2,0)))+(IF(AND(F207&gt;40,F207&lt;50),4,IF(F207&lt;50,3,IF(F207&lt;60,2,0))))+(IF(G207&gt;0.1,3,IF(G207&gt;0,2,0)))+(IF(K207&gt;1.2,2,IF(K207&gt;1,1,0)))+(IF(H207&gt;-100,1,0))+(IF('🔢 İNDİKATÖRLER'!D205&gt;0,1,0))+(IF(R207&lt;=-2,2,0))-(IF(E207&gt;5,2,0)),"")</f>
        <v>8</v>
      </c>
      <c r="E207" s="262">
        <f>'🔢 İNDİKATÖRLER'!F205</f>
        <v>4.0111439312567132</v>
      </c>
      <c r="F207" s="262">
        <f>'🔢 İNDİKATÖRLER'!G205</f>
        <v>72.258064516129025</v>
      </c>
      <c r="G207" s="262">
        <f>'🔢 İNDİKATÖRLER'!I205</f>
        <v>4.2046932912292814</v>
      </c>
      <c r="H207" s="262">
        <f>'🔢 İNDİKATÖRLER'!E205</f>
        <v>84.407304240173204</v>
      </c>
      <c r="I207" s="262">
        <f>'🔢 İNDİKATÖRLER'!L205</f>
        <v>1037680</v>
      </c>
      <c r="J207" s="262">
        <f>'🔢 İNDİKATÖRLER'!M205</f>
        <v>1582035.8</v>
      </c>
      <c r="K207" s="262">
        <f t="shared" si="12"/>
        <v>0.65591436047148866</v>
      </c>
      <c r="L207" s="262" t="str">
        <f>'🔢 İNDİKATÖRLER'!P205</f>
        <v>✓</v>
      </c>
      <c r="M207" s="262" t="str">
        <f>'🔢 İNDİKATÖRLER'!S205</f>
        <v>✗</v>
      </c>
      <c r="N207" s="262" t="str">
        <f t="shared" si="13"/>
        <v>HAYIR</v>
      </c>
      <c r="O207" s="262" t="str">
        <f t="shared" si="14"/>
        <v>HAYIR</v>
      </c>
      <c r="P207" s="263" t="str">
        <f t="shared" si="15"/>
        <v>PAS</v>
      </c>
      <c r="Q207" s="262" t="str">
        <f>'📡 CANLI_VERİ'!B206</f>
        <v>GUBRF</v>
      </c>
      <c r="R207" s="262">
        <f>'📡 CANLI_VERİ'!I206</f>
        <v>0</v>
      </c>
    </row>
    <row r="208" spans="1:18" x14ac:dyDescent="0.3">
      <c r="A208" s="262">
        <v>204</v>
      </c>
      <c r="B208" s="263" t="str">
        <f>'🔢 İNDİKATÖRLER'!A206</f>
        <v>GZNMI</v>
      </c>
      <c r="C208" s="262" t="str">
        <f>'🔢 İNDİKATÖRLER'!U206</f>
        <v/>
      </c>
      <c r="D208" s="262">
        <f>IFERROR((IF(C208&gt;=11,3,IF(C208&gt;=10,2,IF(C208&gt;=9,1,0))))+(IF(E208&lt;=3,4,IF(E208&lt;=4,2,0)))+(IF(AND(F208&gt;40,F208&lt;50),4,IF(F208&lt;50,3,IF(F208&lt;60,2,0))))+(IF(G208&gt;0.1,3,IF(G208&gt;0,2,0)))+(IF(K208&gt;1.2,2,IF(K208&gt;1,1,0)))+(IF(H208&gt;-100,1,0))+(IF('🔢 İNDİKATÖRLER'!D206&gt;0,1,0))+(IF(R208&lt;=-2,2,0))-(IF(E208&gt;5,2,0)),"")</f>
        <v>8</v>
      </c>
      <c r="E208" s="262" t="str">
        <f>'🔢 İNDİKATÖRLER'!F206</f>
        <v>?</v>
      </c>
      <c r="F208" s="262" t="str">
        <f>'🔢 İNDİKATÖRLER'!G206</f>
        <v>?</v>
      </c>
      <c r="G208" s="262" t="str">
        <f>'🔢 İNDİKATÖRLER'!I206</f>
        <v>?</v>
      </c>
      <c r="H208" s="262" t="str">
        <f>'🔢 İNDİKATÖRLER'!E206</f>
        <v>?</v>
      </c>
      <c r="I208" s="262">
        <f>'🔢 İNDİKATÖRLER'!L206</f>
        <v>3069</v>
      </c>
      <c r="J208" s="262" t="str">
        <f>'🔢 İNDİKATÖRLER'!M206</f>
        <v>?</v>
      </c>
      <c r="K208" s="262" t="str">
        <f t="shared" si="12"/>
        <v/>
      </c>
      <c r="L208" s="262" t="str">
        <f>'🔢 İNDİKATÖRLER'!P206</f>
        <v>?</v>
      </c>
      <c r="M208" s="262" t="str">
        <f>'🔢 İNDİKATÖRLER'!S206</f>
        <v>?</v>
      </c>
      <c r="N208" s="262" t="str">
        <f t="shared" si="13"/>
        <v>HAYIR</v>
      </c>
      <c r="O208" s="262" t="str">
        <f t="shared" si="14"/>
        <v>HAYIR</v>
      </c>
      <c r="P208" s="263" t="str">
        <f t="shared" si="15"/>
        <v>PAS</v>
      </c>
      <c r="Q208" s="262" t="str">
        <f>'📡 CANLI_VERİ'!B207</f>
        <v>GZNMI</v>
      </c>
      <c r="R208" s="262">
        <f>'📡 CANLI_VERİ'!I207</f>
        <v>0</v>
      </c>
    </row>
    <row r="209" spans="1:18" x14ac:dyDescent="0.3">
      <c r="A209" s="262">
        <v>205</v>
      </c>
      <c r="B209" s="263" t="str">
        <f>'🔢 İNDİKATÖRLER'!A207</f>
        <v>HALKB</v>
      </c>
      <c r="C209" s="262">
        <f>'🔢 İNDİKATÖRLER'!U207</f>
        <v>8</v>
      </c>
      <c r="D209" s="262">
        <f>IFERROR((IF(C209&gt;=11,3,IF(C209&gt;=10,2,IF(C209&gt;=9,1,0))))+(IF(E209&lt;=3,4,IF(E209&lt;=4,2,0)))+(IF(AND(F209&gt;40,F209&lt;50),4,IF(F209&lt;50,3,IF(F209&lt;60,2,0))))+(IF(G209&gt;0.1,3,IF(G209&gt;0,2,0)))+(IF(K209&gt;1.2,2,IF(K209&gt;1,1,0)))+(IF(H209&gt;-100,1,0))+(IF('🔢 İNDİKATÖRLER'!D207&gt;0,1,0))+(IF(R209&lt;=-2,2,0))-(IF(E209&gt;5,2,0)),"")</f>
        <v>9</v>
      </c>
      <c r="E209" s="262">
        <f>'🔢 İNDİKATÖRLER'!F207</f>
        <v>3.9995608899297421</v>
      </c>
      <c r="F209" s="262">
        <f>'🔢 İNDİKATÖRLER'!G207</f>
        <v>38.818565400843845</v>
      </c>
      <c r="G209" s="262">
        <f>'🔢 İNDİKATÖRLER'!I207</f>
        <v>0.29599847731219781</v>
      </c>
      <c r="H209" s="262">
        <f>'🔢 İNDİKATÖRLER'!E207</f>
        <v>-55.663013109821186</v>
      </c>
      <c r="I209" s="262">
        <f>'🔢 İNDİKATÖRLER'!L207</f>
        <v>18487111</v>
      </c>
      <c r="J209" s="262">
        <f>'🔢 İNDİKATÖRLER'!M207</f>
        <v>33658818.200000003</v>
      </c>
      <c r="K209" s="262">
        <f t="shared" si="12"/>
        <v>0.54925015162891244</v>
      </c>
      <c r="L209" s="262" t="str">
        <f>'🔢 İNDİKATÖRLER'!P207</f>
        <v>✓</v>
      </c>
      <c r="M209" s="262" t="str">
        <f>'🔢 İNDİKATÖRLER'!S207</f>
        <v>✗</v>
      </c>
      <c r="N209" s="262" t="str">
        <f t="shared" si="13"/>
        <v>HAYIR</v>
      </c>
      <c r="O209" s="262" t="str">
        <f t="shared" si="14"/>
        <v>HAYIR</v>
      </c>
      <c r="P209" s="263" t="str">
        <f t="shared" si="15"/>
        <v>İZLE</v>
      </c>
      <c r="Q209" s="262" t="str">
        <f>'📡 CANLI_VERİ'!B208</f>
        <v>HALKB</v>
      </c>
      <c r="R209" s="262">
        <f>'📡 CANLI_VERİ'!I208</f>
        <v>-5.28E-2</v>
      </c>
    </row>
    <row r="210" spans="1:18" x14ac:dyDescent="0.3">
      <c r="A210" s="262">
        <v>206</v>
      </c>
      <c r="B210" s="263" t="str">
        <f>'🔢 İNDİKATÖRLER'!A208</f>
        <v>HATEK</v>
      </c>
      <c r="C210" s="262">
        <f>'🔢 İNDİKATÖRLER'!U208</f>
        <v>9</v>
      </c>
      <c r="D210" s="262">
        <f>IFERROR((IF(C210&gt;=11,3,IF(C210&gt;=10,2,IF(C210&gt;=9,1,0))))+(IF(E210&lt;=3,4,IF(E210&lt;=4,2,0)))+(IF(AND(F210&gt;40,F210&lt;50),4,IF(F210&lt;50,3,IF(F210&lt;60,2,0))))+(IF(G210&gt;0.1,3,IF(G210&gt;0,2,0)))+(IF(K210&gt;1.2,2,IF(K210&gt;1,1,0)))+(IF(H210&gt;-100,1,0))+(IF('🔢 İNDİKATÖRLER'!D208&gt;0,1,0))+(IF(R210&lt;=-2,2,0))-(IF(E210&gt;5,2,0)),"")</f>
        <v>4</v>
      </c>
      <c r="E210" s="262">
        <f>'🔢 İNDİKATÖRLER'!F208</f>
        <v>5.813377374071016</v>
      </c>
      <c r="F210" s="262">
        <f>'🔢 İNDİKATÖRLER'!G208</f>
        <v>63.613231552162851</v>
      </c>
      <c r="G210" s="262">
        <f>'🔢 İNDİKATÖRLER'!I208</f>
        <v>0.27165392762493401</v>
      </c>
      <c r="H210" s="262">
        <f>'🔢 İNDİKATÖRLER'!E208</f>
        <v>121.76206237722297</v>
      </c>
      <c r="I210" s="262">
        <f>'🔢 İNDİKATÖRLER'!L208</f>
        <v>4684457</v>
      </c>
      <c r="J210" s="262">
        <f>'🔢 İNDİKATÖRLER'!M208</f>
        <v>8588090.1999999993</v>
      </c>
      <c r="K210" s="262">
        <f t="shared" si="12"/>
        <v>0.54545968788264476</v>
      </c>
      <c r="L210" s="262" t="str">
        <f>'🔢 İNDİKATÖRLER'!P208</f>
        <v>✓</v>
      </c>
      <c r="M210" s="262" t="str">
        <f>'🔢 İNDİKATÖRLER'!S208</f>
        <v>✗</v>
      </c>
      <c r="N210" s="262" t="str">
        <f t="shared" si="13"/>
        <v>HAYIR</v>
      </c>
      <c r="O210" s="262" t="str">
        <f t="shared" si="14"/>
        <v>HAYIR</v>
      </c>
      <c r="P210" s="263" t="str">
        <f t="shared" si="15"/>
        <v>PAS</v>
      </c>
      <c r="Q210" s="262" t="str">
        <f>'📡 CANLI_VERİ'!B209</f>
        <v>HATEK</v>
      </c>
      <c r="R210" s="262">
        <f>'📡 CANLI_VERİ'!I209</f>
        <v>-0.98839999999999995</v>
      </c>
    </row>
    <row r="211" spans="1:18" x14ac:dyDescent="0.3">
      <c r="A211" s="262">
        <v>207</v>
      </c>
      <c r="B211" s="263" t="str">
        <f>'🔢 İNDİKATÖRLER'!A209</f>
        <v>HDFGS</v>
      </c>
      <c r="C211" s="262">
        <f>'🔢 İNDİKATÖRLER'!U209</f>
        <v>4</v>
      </c>
      <c r="D211" s="262">
        <f>IFERROR((IF(C211&gt;=11,3,IF(C211&gt;=10,2,IF(C211&gt;=9,1,0))))+(IF(E211&lt;=3,4,IF(E211&lt;=4,2,0)))+(IF(AND(F211&gt;40,F211&lt;50),4,IF(F211&lt;50,3,IF(F211&lt;60,2,0))))+(IF(G211&gt;0.1,3,IF(G211&gt;0,2,0)))+(IF(K211&gt;1.2,2,IF(K211&gt;1,1,0)))+(IF(H211&gt;-100,1,0))+(IF('🔢 İNDİKATÖRLER'!D209&gt;0,1,0))+(IF(R211&lt;=-2,2,0))-(IF(E211&gt;5,2,0)),"")</f>
        <v>4</v>
      </c>
      <c r="E211" s="262">
        <f>'🔢 İNDİKATÖRLER'!F209</f>
        <v>6.0704168352893548</v>
      </c>
      <c r="F211" s="262">
        <f>'🔢 İNDİKATÖRLER'!G209</f>
        <v>34.246575342465754</v>
      </c>
      <c r="G211" s="262">
        <f>'🔢 İNDİKATÖRLER'!I209</f>
        <v>1.3322499030014312E-2</v>
      </c>
      <c r="H211" s="262">
        <f>'🔢 İNDİKATÖRLER'!E209</f>
        <v>9.6672944130570304</v>
      </c>
      <c r="I211" s="262">
        <f>'🔢 İNDİKATÖRLER'!L209</f>
        <v>72800390</v>
      </c>
      <c r="J211" s="262">
        <f>'🔢 İNDİKATÖRLER'!M209</f>
        <v>115970716</v>
      </c>
      <c r="K211" s="262">
        <f t="shared" si="12"/>
        <v>0.62774804287661723</v>
      </c>
      <c r="L211" s="262" t="str">
        <f>'🔢 İNDİKATÖRLER'!P209</f>
        <v>✓</v>
      </c>
      <c r="M211" s="262" t="str">
        <f>'🔢 İNDİKATÖRLER'!S209</f>
        <v>✗</v>
      </c>
      <c r="N211" s="262" t="str">
        <f t="shared" si="13"/>
        <v>HAYIR</v>
      </c>
      <c r="O211" s="262" t="str">
        <f t="shared" si="14"/>
        <v>HAYIR</v>
      </c>
      <c r="P211" s="263" t="str">
        <f t="shared" si="15"/>
        <v>PAS</v>
      </c>
      <c r="Q211" s="262" t="str">
        <f>'📡 CANLI_VERİ'!B210</f>
        <v>HDFGS</v>
      </c>
      <c r="R211" s="262">
        <f>'📡 CANLI_VERİ'!I210</f>
        <v>-0.57310000000000005</v>
      </c>
    </row>
    <row r="212" spans="1:18" x14ac:dyDescent="0.3">
      <c r="A212" s="262">
        <v>208</v>
      </c>
      <c r="B212" s="263" t="str">
        <f>'🔢 İNDİKATÖRLER'!A210</f>
        <v>HEDEF</v>
      </c>
      <c r="C212" s="262">
        <f>'🔢 İNDİKATÖRLER'!U210</f>
        <v>8</v>
      </c>
      <c r="D212" s="262">
        <f>IFERROR((IF(C212&gt;=11,3,IF(C212&gt;=10,2,IF(C212&gt;=9,1,0))))+(IF(E212&lt;=3,4,IF(E212&lt;=4,2,0)))+(IF(AND(F212&gt;40,F212&lt;50),4,IF(F212&lt;50,3,IF(F212&lt;60,2,0))))+(IF(G212&gt;0.1,3,IF(G212&gt;0,2,0)))+(IF(K212&gt;1.2,2,IF(K212&gt;1,1,0)))+(IF(H212&gt;-100,1,0))+(IF('🔢 İNDİKATÖRLER'!D210&gt;0,1,0))+(IF(R212&lt;=-2,2,0))-(IF(E212&gt;5,2,0)),"")</f>
        <v>0</v>
      </c>
      <c r="E212" s="262">
        <f>'🔢 İNDİKATÖRLER'!F210</f>
        <v>5.5225768781627078</v>
      </c>
      <c r="F212" s="262">
        <f>'🔢 İNDİKATÖRLER'!G210</f>
        <v>67.320261437908499</v>
      </c>
      <c r="G212" s="262">
        <f>'🔢 İNDİKATÖRLER'!I210</f>
        <v>-1.0883663153583898</v>
      </c>
      <c r="H212" s="262">
        <f>'🔢 İNDİKATÖRLER'!E210</f>
        <v>79.262981574539509</v>
      </c>
      <c r="I212" s="262">
        <f>'🔢 İNDİKATÖRLER'!L210</f>
        <v>1229695</v>
      </c>
      <c r="J212" s="262">
        <f>'🔢 İNDİKATÖRLER'!M210</f>
        <v>2030983.6</v>
      </c>
      <c r="K212" s="262">
        <f t="shared" si="12"/>
        <v>0.60546771524890697</v>
      </c>
      <c r="L212" s="262" t="str">
        <f>'🔢 İNDİKATÖRLER'!P210</f>
        <v>✗</v>
      </c>
      <c r="M212" s="262" t="str">
        <f>'🔢 İNDİKATÖRLER'!S210</f>
        <v>✗</v>
      </c>
      <c r="N212" s="262" t="str">
        <f t="shared" si="13"/>
        <v>HAYIR</v>
      </c>
      <c r="O212" s="262" t="str">
        <f t="shared" si="14"/>
        <v>HAYIR</v>
      </c>
      <c r="P212" s="263" t="str">
        <f t="shared" si="15"/>
        <v>PAS</v>
      </c>
      <c r="Q212" s="262" t="str">
        <f>'📡 CANLI_VERİ'!B211</f>
        <v>HEDEF</v>
      </c>
      <c r="R212" s="262">
        <f>'📡 CANLI_VERİ'!I211</f>
        <v>1.6371</v>
      </c>
    </row>
    <row r="213" spans="1:18" x14ac:dyDescent="0.3">
      <c r="A213" s="262">
        <v>209</v>
      </c>
      <c r="B213" s="263" t="str">
        <f>'🔢 İNDİKATÖRLER'!A211</f>
        <v>HEKTS</v>
      </c>
      <c r="C213" s="262">
        <f>'🔢 İNDİKATÖRLER'!U211</f>
        <v>6</v>
      </c>
      <c r="D213" s="262">
        <f>IFERROR((IF(C213&gt;=11,3,IF(C213&gt;=10,2,IF(C213&gt;=9,1,0))))+(IF(E213&lt;=3,4,IF(E213&lt;=4,2,0)))+(IF(AND(F213&gt;40,F213&lt;50),4,IF(F213&lt;50,3,IF(F213&lt;60,2,0))))+(IF(G213&gt;0.1,3,IF(G213&gt;0,2,0)))+(IF(K213&gt;1.2,2,IF(K213&gt;1,1,0)))+(IF(H213&gt;-100,1,0))+(IF('🔢 İNDİKATÖRLER'!D211&gt;0,1,0))+(IF(R213&lt;=-2,2,0))-(IF(E213&gt;5,2,0)),"")</f>
        <v>2</v>
      </c>
      <c r="E213" s="262">
        <f>'🔢 İNDİKATÖRLER'!F211</f>
        <v>5.4319931565440553</v>
      </c>
      <c r="F213" s="262">
        <f>'🔢 İNDİKATÖRLER'!G211</f>
        <v>67.187499999999986</v>
      </c>
      <c r="G213" s="262">
        <f>'🔢 İNDİKATÖRLER'!I211</f>
        <v>2.7386042009580461E-2</v>
      </c>
      <c r="H213" s="262">
        <f>'🔢 İNDİKATÖRLER'!E211</f>
        <v>64.210199004975209</v>
      </c>
      <c r="I213" s="262">
        <f>'🔢 İNDİKATÖRLER'!L211</f>
        <v>264455336</v>
      </c>
      <c r="J213" s="262">
        <f>'🔢 İNDİKATÖRLER'!M211</f>
        <v>238226347.19999999</v>
      </c>
      <c r="K213" s="262">
        <f t="shared" si="12"/>
        <v>1.1101011248683581</v>
      </c>
      <c r="L213" s="262" t="str">
        <f>'🔢 İNDİKATÖRLER'!P211</f>
        <v>✓</v>
      </c>
      <c r="M213" s="262" t="str">
        <f>'🔢 İNDİKATÖRLER'!S211</f>
        <v>✓</v>
      </c>
      <c r="N213" s="262" t="str">
        <f t="shared" si="13"/>
        <v>HAYIR</v>
      </c>
      <c r="O213" s="262" t="str">
        <f t="shared" si="14"/>
        <v>HAYIR</v>
      </c>
      <c r="P213" s="263" t="str">
        <f t="shared" si="15"/>
        <v>PAS</v>
      </c>
      <c r="Q213" s="262" t="str">
        <f>'📡 CANLI_VERİ'!B212</f>
        <v>HEKTS</v>
      </c>
      <c r="R213" s="262">
        <f>'📡 CANLI_VERİ'!I212</f>
        <v>0.29239999999999999</v>
      </c>
    </row>
    <row r="214" spans="1:18" x14ac:dyDescent="0.3">
      <c r="A214" s="262">
        <v>210</v>
      </c>
      <c r="B214" s="263" t="str">
        <f>'🔢 İNDİKATÖRLER'!A212</f>
        <v>HKTM</v>
      </c>
      <c r="C214" s="262">
        <f>'🔢 İNDİKATÖRLER'!U212</f>
        <v>8</v>
      </c>
      <c r="D214" s="262">
        <f>IFERROR((IF(C214&gt;=11,3,IF(C214&gt;=10,2,IF(C214&gt;=9,1,0))))+(IF(E214&lt;=3,4,IF(E214&lt;=4,2,0)))+(IF(AND(F214&gt;40,F214&lt;50),4,IF(F214&lt;50,3,IF(F214&lt;60,2,0))))+(IF(G214&gt;0.1,3,IF(G214&gt;0,2,0)))+(IF(K214&gt;1.2,2,IF(K214&gt;1,1,0)))+(IF(H214&gt;-100,1,0))+(IF('🔢 İNDİKATÖRLER'!D212&gt;0,1,0))+(IF(R214&lt;=-2,2,0))-(IF(E214&gt;5,2,0)),"")</f>
        <v>4</v>
      </c>
      <c r="E214" s="262">
        <f>'🔢 İNDİKATÖRLER'!F212</f>
        <v>7.6115485564304448</v>
      </c>
      <c r="F214" s="262">
        <f>'🔢 İNDİKATÖRLER'!G212</f>
        <v>73.455377574370743</v>
      </c>
      <c r="G214" s="262">
        <f>'🔢 İNDİKATÖRLER'!I212</f>
        <v>0.16637849723802045</v>
      </c>
      <c r="H214" s="262">
        <f>'🔢 İNDİKATÖRLER'!E212</f>
        <v>58.591134324360453</v>
      </c>
      <c r="I214" s="262">
        <f>'🔢 İNDİKATÖRLER'!L212</f>
        <v>21464207</v>
      </c>
      <c r="J214" s="262">
        <f>'🔢 İNDİKATÖRLER'!M212</f>
        <v>17824849.399999999</v>
      </c>
      <c r="K214" s="262">
        <f t="shared" si="12"/>
        <v>1.204173259382489</v>
      </c>
      <c r="L214" s="262" t="str">
        <f>'🔢 İNDİKATÖRLER'!P212</f>
        <v>✓</v>
      </c>
      <c r="M214" s="262" t="str">
        <f>'🔢 İNDİKATÖRLER'!S212</f>
        <v>✓</v>
      </c>
      <c r="N214" s="262" t="str">
        <f t="shared" si="13"/>
        <v>HAYIR</v>
      </c>
      <c r="O214" s="262" t="str">
        <f t="shared" si="14"/>
        <v>HAYIR</v>
      </c>
      <c r="P214" s="263" t="str">
        <f t="shared" si="15"/>
        <v>PAS</v>
      </c>
      <c r="Q214" s="262" t="str">
        <f>'📡 CANLI_VERİ'!B213</f>
        <v>HKTM</v>
      </c>
      <c r="R214" s="262">
        <f>'📡 CANLI_VERİ'!I213</f>
        <v>-0.19120000000000001</v>
      </c>
    </row>
    <row r="215" spans="1:18" x14ac:dyDescent="0.3">
      <c r="A215" s="262">
        <v>211</v>
      </c>
      <c r="B215" s="263" t="str">
        <f>'🔢 İNDİKATÖRLER'!A213</f>
        <v>HLGYO</v>
      </c>
      <c r="C215" s="262" t="str">
        <f>'🔢 İNDİKATÖRLER'!U213</f>
        <v/>
      </c>
      <c r="D215" s="262">
        <f>IFERROR((IF(C215&gt;=11,3,IF(C215&gt;=10,2,IF(C215&gt;=9,1,0))))+(IF(E215&lt;=3,4,IF(E215&lt;=4,2,0)))+(IF(AND(F215&gt;40,F215&lt;50),4,IF(F215&lt;50,3,IF(F215&lt;60,2,0))))+(IF(G215&gt;0.1,3,IF(G215&gt;0,2,0)))+(IF(K215&gt;1.2,2,IF(K215&gt;1,1,0)))+(IF(H215&gt;-100,1,0))+(IF('🔢 İNDİKATÖRLER'!D213&gt;0,1,0))+(IF(R215&lt;=-2,2,0))-(IF(E215&gt;5,2,0)),"")</f>
        <v>8</v>
      </c>
      <c r="E215" s="262" t="str">
        <f>'🔢 İNDİKATÖRLER'!F213</f>
        <v>?</v>
      </c>
      <c r="F215" s="262" t="str">
        <f>'🔢 İNDİKATÖRLER'!G213</f>
        <v>?</v>
      </c>
      <c r="G215" s="262" t="str">
        <f>'🔢 İNDİKATÖRLER'!I213</f>
        <v>?</v>
      </c>
      <c r="H215" s="262" t="str">
        <f>'🔢 İNDİKATÖRLER'!E213</f>
        <v>?</v>
      </c>
      <c r="I215" s="262">
        <f>'🔢 İNDİKATÖRLER'!L213</f>
        <v>3764063</v>
      </c>
      <c r="J215" s="262" t="str">
        <f>'🔢 İNDİKATÖRLER'!M213</f>
        <v>?</v>
      </c>
      <c r="K215" s="262" t="str">
        <f t="shared" si="12"/>
        <v/>
      </c>
      <c r="L215" s="262" t="str">
        <f>'🔢 İNDİKATÖRLER'!P213</f>
        <v>?</v>
      </c>
      <c r="M215" s="262" t="str">
        <f>'🔢 İNDİKATÖRLER'!S213</f>
        <v>?</v>
      </c>
      <c r="N215" s="262" t="str">
        <f t="shared" si="13"/>
        <v>HAYIR</v>
      </c>
      <c r="O215" s="262" t="str">
        <f t="shared" si="14"/>
        <v>HAYIR</v>
      </c>
      <c r="P215" s="263" t="str">
        <f t="shared" si="15"/>
        <v>PAS</v>
      </c>
      <c r="Q215" s="262" t="str">
        <f>'📡 CANLI_VERİ'!B214</f>
        <v>HLGYO</v>
      </c>
      <c r="R215" s="262">
        <f>'📡 CANLI_VERİ'!I214</f>
        <v>0</v>
      </c>
    </row>
    <row r="216" spans="1:18" x14ac:dyDescent="0.3">
      <c r="A216" s="262">
        <v>212</v>
      </c>
      <c r="B216" s="263" t="str">
        <f>'🔢 İNDİKATÖRLER'!A214</f>
        <v>HTTBT</v>
      </c>
      <c r="C216" s="262">
        <f>'🔢 İNDİKATÖRLER'!U214</f>
        <v>11</v>
      </c>
      <c r="D216" s="262">
        <f>IFERROR((IF(C216&gt;=11,3,IF(C216&gt;=10,2,IF(C216&gt;=9,1,0))))+(IF(E216&lt;=3,4,IF(E216&lt;=4,2,0)))+(IF(AND(F216&gt;40,F216&lt;50),4,IF(F216&lt;50,3,IF(F216&lt;60,2,0))))+(IF(G216&gt;0.1,3,IF(G216&gt;0,2,0)))+(IF(K216&gt;1.2,2,IF(K216&gt;1,1,0)))+(IF(H216&gt;-100,1,0))+(IF('🔢 İNDİKATÖRLER'!D214&gt;0,1,0))+(IF(R216&lt;=-2,2,0))-(IF(E216&gt;5,2,0)),"")</f>
        <v>8</v>
      </c>
      <c r="E216" s="262">
        <f>'🔢 İNDİKATÖRLER'!F214</f>
        <v>4.0098475650883563</v>
      </c>
      <c r="F216" s="262">
        <f>'🔢 İNDİKATÖRLER'!G214</f>
        <v>69.20634920634923</v>
      </c>
      <c r="G216" s="262">
        <f>'🔢 İNDİKATÖRLER'!I214</f>
        <v>0.36882778147459844</v>
      </c>
      <c r="H216" s="262">
        <f>'🔢 İNDİKATÖRLER'!E214</f>
        <v>99.11029298972197</v>
      </c>
      <c r="I216" s="262">
        <f>'🔢 İNDİKATÖRLER'!L214</f>
        <v>427741</v>
      </c>
      <c r="J216" s="262">
        <f>'🔢 İNDİKATÖRLER'!M214</f>
        <v>888909.6</v>
      </c>
      <c r="K216" s="262">
        <f t="shared" si="12"/>
        <v>0.48119741310027475</v>
      </c>
      <c r="L216" s="262" t="str">
        <f>'🔢 İNDİKATÖRLER'!P214</f>
        <v>✓</v>
      </c>
      <c r="M216" s="262" t="str">
        <f>'🔢 İNDİKATÖRLER'!S214</f>
        <v>✗</v>
      </c>
      <c r="N216" s="262" t="str">
        <f t="shared" si="13"/>
        <v>HAYIR</v>
      </c>
      <c r="O216" s="262" t="str">
        <f t="shared" si="14"/>
        <v>HAYIR</v>
      </c>
      <c r="P216" s="263" t="str">
        <f t="shared" si="15"/>
        <v>PAS</v>
      </c>
      <c r="Q216" s="262" t="str">
        <f>'📡 CANLI_VERİ'!B215</f>
        <v>HTTBT</v>
      </c>
      <c r="R216" s="262">
        <f>'📡 CANLI_VERİ'!I215</f>
        <v>0.33300000000000002</v>
      </c>
    </row>
    <row r="217" spans="1:18" x14ac:dyDescent="0.3">
      <c r="A217" s="262">
        <v>213</v>
      </c>
      <c r="B217" s="263" t="str">
        <f>'🔢 İNDİKATÖRLER'!A215</f>
        <v>HUBVC</v>
      </c>
      <c r="C217" s="262">
        <f>'🔢 İNDİKATÖRLER'!U215</f>
        <v>9</v>
      </c>
      <c r="D217" s="262">
        <f>IFERROR((IF(C217&gt;=11,3,IF(C217&gt;=10,2,IF(C217&gt;=9,1,0))))+(IF(E217&lt;=3,4,IF(E217&lt;=4,2,0)))+(IF(AND(F217&gt;40,F217&lt;50),4,IF(F217&lt;50,3,IF(F217&lt;60,2,0))))+(IF(G217&gt;0.1,3,IF(G217&gt;0,2,0)))+(IF(K217&gt;1.2,2,IF(K217&gt;1,1,0)))+(IF(H217&gt;-100,1,0))+(IF('🔢 İNDİKATÖRLER'!D215&gt;0,1,0))+(IF(R217&lt;=-2,2,0))-(IF(E217&gt;5,2,0)),"")</f>
        <v>3</v>
      </c>
      <c r="E217" s="262">
        <f>'🔢 İNDİKATÖRLER'!F215</f>
        <v>7.1601941747572821</v>
      </c>
      <c r="F217" s="262">
        <f>'🔢 İNDİKATÖRLER'!G215</f>
        <v>76.229508196721312</v>
      </c>
      <c r="G217" s="262">
        <f>'🔢 İNDİKATÖRLER'!I215</f>
        <v>9.3934526024703757E-2</v>
      </c>
      <c r="H217" s="262">
        <f>'🔢 İNDİKATÖRLER'!E215</f>
        <v>119.82595009952324</v>
      </c>
      <c r="I217" s="262">
        <f>'🔢 İNDİKATÖRLER'!L215</f>
        <v>5196128</v>
      </c>
      <c r="J217" s="262">
        <f>'🔢 İNDİKATÖRLER'!M215</f>
        <v>6431129.2000000002</v>
      </c>
      <c r="K217" s="262">
        <f t="shared" si="12"/>
        <v>0.8079651082114786</v>
      </c>
      <c r="L217" s="262" t="str">
        <f>'🔢 İNDİKATÖRLER'!P215</f>
        <v>✓</v>
      </c>
      <c r="M217" s="262" t="str">
        <f>'🔢 İNDİKATÖRLER'!S215</f>
        <v>✗</v>
      </c>
      <c r="N217" s="262" t="str">
        <f t="shared" si="13"/>
        <v>HAYIR</v>
      </c>
      <c r="O217" s="262" t="str">
        <f t="shared" si="14"/>
        <v>HAYIR</v>
      </c>
      <c r="P217" s="263" t="str">
        <f t="shared" si="15"/>
        <v>PAS</v>
      </c>
      <c r="Q217" s="262" t="str">
        <f>'📡 CANLI_VERİ'!B216</f>
        <v>HUBVC</v>
      </c>
      <c r="R217" s="262">
        <f>'📡 CANLI_VERİ'!I216</f>
        <v>0.25580000000000003</v>
      </c>
    </row>
    <row r="218" spans="1:18" x14ac:dyDescent="0.3">
      <c r="A218" s="262">
        <v>214</v>
      </c>
      <c r="B218" s="263" t="str">
        <f>'🔢 İNDİKATÖRLER'!A216</f>
        <v>HUNER</v>
      </c>
      <c r="C218" s="262">
        <f>'🔢 İNDİKATÖRLER'!U216</f>
        <v>6</v>
      </c>
      <c r="D218" s="262">
        <f>IFERROR((IF(C218&gt;=11,3,IF(C218&gt;=10,2,IF(C218&gt;=9,1,0))))+(IF(E218&lt;=3,4,IF(E218&lt;=4,2,0)))+(IF(AND(F218&gt;40,F218&lt;50),4,IF(F218&lt;50,3,IF(F218&lt;60,2,0))))+(IF(G218&gt;0.1,3,IF(G218&gt;0,2,0)))+(IF(K218&gt;1.2,2,IF(K218&gt;1,1,0)))+(IF(H218&gt;-100,1,0))+(IF('🔢 İNDİKATÖRLER'!D216&gt;0,1,0))+(IF(R218&lt;=-2,2,0))-(IF(E218&gt;5,2,0)),"")</f>
        <v>9</v>
      </c>
      <c r="E218" s="262">
        <f>'🔢 İNDİKATÖRLER'!F216</f>
        <v>3.5493827160493834</v>
      </c>
      <c r="F218" s="262">
        <f>'🔢 İNDİKATÖRLER'!G216</f>
        <v>46.153846153846182</v>
      </c>
      <c r="G218" s="262">
        <f>'🔢 İNDİKATÖRLER'!I216</f>
        <v>1.6170529850372165E-2</v>
      </c>
      <c r="H218" s="262">
        <f>'🔢 İNDİKATÖRLER'!E216</f>
        <v>25.235404896422192</v>
      </c>
      <c r="I218" s="262">
        <f>'🔢 İNDİKATÖRLER'!L216</f>
        <v>14592044</v>
      </c>
      <c r="J218" s="262">
        <f>'🔢 İNDİKATÖRLER'!M216</f>
        <v>18971114.800000001</v>
      </c>
      <c r="K218" s="262">
        <f t="shared" si="12"/>
        <v>0.76917166723380959</v>
      </c>
      <c r="L218" s="262" t="str">
        <f>'🔢 İNDİKATÖRLER'!P216</f>
        <v>✓</v>
      </c>
      <c r="M218" s="262" t="str">
        <f>'🔢 İNDİKATÖRLER'!S216</f>
        <v>✗</v>
      </c>
      <c r="N218" s="262" t="str">
        <f t="shared" si="13"/>
        <v>HAYIR</v>
      </c>
      <c r="O218" s="262" t="str">
        <f t="shared" si="14"/>
        <v>HAYIR</v>
      </c>
      <c r="P218" s="263" t="str">
        <f t="shared" si="15"/>
        <v>İZLE</v>
      </c>
      <c r="Q218" s="262" t="str">
        <f>'📡 CANLI_VERİ'!B217</f>
        <v>HUNER</v>
      </c>
      <c r="R218" s="262">
        <f>'📡 CANLI_VERİ'!I217</f>
        <v>0</v>
      </c>
    </row>
    <row r="219" spans="1:18" x14ac:dyDescent="0.3">
      <c r="A219" s="262">
        <v>215</v>
      </c>
      <c r="B219" s="263" t="str">
        <f>'🔢 İNDİKATÖRLER'!A217</f>
        <v>HURGZ</v>
      </c>
      <c r="C219" s="262">
        <f>'🔢 İNDİKATÖRLER'!U217</f>
        <v>11</v>
      </c>
      <c r="D219" s="262">
        <f>IFERROR((IF(C219&gt;=11,3,IF(C219&gt;=10,2,IF(C219&gt;=9,1,0))))+(IF(E219&lt;=3,4,IF(E219&lt;=4,2,0)))+(IF(AND(F219&gt;40,F219&lt;50),4,IF(F219&lt;50,3,IF(F219&lt;60,2,0))))+(IF(G219&gt;0.1,3,IF(G219&gt;0,2,0)))+(IF(K219&gt;1.2,2,IF(K219&gt;1,1,0)))+(IF(H219&gt;-100,1,0))+(IF('🔢 İNDİKATÖRLER'!D217&gt;0,1,0))+(IF(R219&lt;=-2,2,0))-(IF(E219&gt;5,2,0)),"")</f>
        <v>7</v>
      </c>
      <c r="E219" s="262">
        <f>'🔢 İNDİKATÖRLER'!F217</f>
        <v>5.0091575091575091</v>
      </c>
      <c r="F219" s="262">
        <f>'🔢 İNDİKATÖRLER'!G217</f>
        <v>71.337579617834407</v>
      </c>
      <c r="G219" s="262">
        <f>'🔢 İNDİKATÖRLER'!I217</f>
        <v>0.22787401920050493</v>
      </c>
      <c r="H219" s="262">
        <f>'🔢 İNDİKATÖRLER'!E217</f>
        <v>201.78148148148125</v>
      </c>
      <c r="I219" s="262">
        <f>'🔢 İNDİKATÖRLER'!L217</f>
        <v>46359108</v>
      </c>
      <c r="J219" s="262">
        <f>'🔢 İNDİKATÖRLER'!M217</f>
        <v>42895527.600000001</v>
      </c>
      <c r="K219" s="262">
        <f t="shared" si="12"/>
        <v>1.0807445576214336</v>
      </c>
      <c r="L219" s="262" t="str">
        <f>'🔢 İNDİKATÖRLER'!P217</f>
        <v>✓</v>
      </c>
      <c r="M219" s="262" t="str">
        <f>'🔢 İNDİKATÖRLER'!S217</f>
        <v>✓</v>
      </c>
      <c r="N219" s="262" t="str">
        <f t="shared" si="13"/>
        <v>HAYIR</v>
      </c>
      <c r="O219" s="262" t="str">
        <f t="shared" si="14"/>
        <v>HAYIR</v>
      </c>
      <c r="P219" s="263" t="str">
        <f t="shared" si="15"/>
        <v>PAS</v>
      </c>
      <c r="Q219" s="262" t="str">
        <f>'📡 CANLI_VERİ'!B218</f>
        <v>HURGZ</v>
      </c>
      <c r="R219" s="262">
        <f>'📡 CANLI_VERİ'!I218</f>
        <v>-0.37590000000000001</v>
      </c>
    </row>
    <row r="220" spans="1:18" x14ac:dyDescent="0.3">
      <c r="A220" s="262">
        <v>216</v>
      </c>
      <c r="B220" s="263" t="str">
        <f>'🔢 İNDİKATÖRLER'!A218</f>
        <v>ICBCT</v>
      </c>
      <c r="C220" s="262">
        <f>'🔢 İNDİKATÖRLER'!U218</f>
        <v>11</v>
      </c>
      <c r="D220" s="262">
        <f>IFERROR((IF(C220&gt;=11,3,IF(C220&gt;=10,2,IF(C220&gt;=9,1,0))))+(IF(E220&lt;=3,4,IF(E220&lt;=4,2,0)))+(IF(AND(F220&gt;40,F220&lt;50),4,IF(F220&lt;50,3,IF(F220&lt;60,2,0))))+(IF(G220&gt;0.1,3,IF(G220&gt;0,2,0)))+(IF(K220&gt;1.2,2,IF(K220&gt;1,1,0)))+(IF(H220&gt;-100,1,0))+(IF('🔢 İNDİKATÖRLER'!D218&gt;0,1,0))+(IF(R220&lt;=-2,2,0))-(IF(E220&gt;5,2,0)),"")</f>
        <v>10</v>
      </c>
      <c r="E220" s="262">
        <f>'🔢 İNDİKATÖRLER'!F218</f>
        <v>3.502664603747637</v>
      </c>
      <c r="F220" s="262">
        <f>'🔢 İNDİKATÖRLER'!G218</f>
        <v>90.909090909090892</v>
      </c>
      <c r="G220" s="262">
        <f>'🔢 İNDİKATÖRLER'!I218</f>
        <v>0.20259094735315342</v>
      </c>
      <c r="H220" s="262">
        <f>'🔢 İNDİKATÖRLER'!E218</f>
        <v>138.84857281083723</v>
      </c>
      <c r="I220" s="262">
        <f>'🔢 İNDİKATÖRLER'!L218</f>
        <v>2028257</v>
      </c>
      <c r="J220" s="262">
        <f>'🔢 İNDİKATÖRLER'!M218</f>
        <v>2700316.8</v>
      </c>
      <c r="K220" s="262">
        <f t="shared" si="12"/>
        <v>0.75111816509825813</v>
      </c>
      <c r="L220" s="262" t="str">
        <f>'🔢 İNDİKATÖRLER'!P218</f>
        <v>✓</v>
      </c>
      <c r="M220" s="262" t="str">
        <f>'🔢 İNDİKATÖRLER'!S218</f>
        <v>✗</v>
      </c>
      <c r="N220" s="262" t="str">
        <f t="shared" si="13"/>
        <v>HAYIR</v>
      </c>
      <c r="O220" s="262" t="str">
        <f t="shared" si="14"/>
        <v>HAYIR</v>
      </c>
      <c r="P220" s="263" t="str">
        <f t="shared" si="15"/>
        <v>PAS</v>
      </c>
      <c r="Q220" s="262" t="str">
        <f>'📡 CANLI_VERİ'!B219</f>
        <v>ICBCT</v>
      </c>
      <c r="R220" s="262">
        <f>'📡 CANLI_VERİ'!I219</f>
        <v>0</v>
      </c>
    </row>
    <row r="221" spans="1:18" x14ac:dyDescent="0.3">
      <c r="A221" s="262">
        <v>217</v>
      </c>
      <c r="B221" s="263" t="str">
        <f>'🔢 İNDİKATÖRLER'!A219</f>
        <v>ICUGS</v>
      </c>
      <c r="C221" s="262" t="str">
        <f>'🔢 İNDİKATÖRLER'!U219</f>
        <v/>
      </c>
      <c r="D221" s="262">
        <f>IFERROR((IF(C221&gt;=11,3,IF(C221&gt;=10,2,IF(C221&gt;=9,1,0))))+(IF(E221&lt;=3,4,IF(E221&lt;=4,2,0)))+(IF(AND(F221&gt;40,F221&lt;50),4,IF(F221&lt;50,3,IF(F221&lt;60,2,0))))+(IF(G221&gt;0.1,3,IF(G221&gt;0,2,0)))+(IF(K221&gt;1.2,2,IF(K221&gt;1,1,0)))+(IF(H221&gt;-100,1,0))+(IF('🔢 İNDİKATÖRLER'!D219&gt;0,1,0))+(IF(R221&lt;=-2,2,0))-(IF(E221&gt;5,2,0)),"")</f>
        <v>8</v>
      </c>
      <c r="E221" s="262" t="str">
        <f>'🔢 İNDİKATÖRLER'!F219</f>
        <v>?</v>
      </c>
      <c r="F221" s="262" t="str">
        <f>'🔢 İNDİKATÖRLER'!G219</f>
        <v>?</v>
      </c>
      <c r="G221" s="262" t="str">
        <f>'🔢 İNDİKATÖRLER'!I219</f>
        <v>?</v>
      </c>
      <c r="H221" s="262" t="str">
        <f>'🔢 İNDİKATÖRLER'!E219</f>
        <v>?</v>
      </c>
      <c r="I221" s="262">
        <f>'🔢 İNDİKATÖRLER'!L219</f>
        <v>1232093</v>
      </c>
      <c r="J221" s="262" t="str">
        <f>'🔢 İNDİKATÖRLER'!M219</f>
        <v>?</v>
      </c>
      <c r="K221" s="262" t="str">
        <f t="shared" si="12"/>
        <v/>
      </c>
      <c r="L221" s="262" t="str">
        <f>'🔢 İNDİKATÖRLER'!P219</f>
        <v>?</v>
      </c>
      <c r="M221" s="262" t="str">
        <f>'🔢 İNDİKATÖRLER'!S219</f>
        <v>?</v>
      </c>
      <c r="N221" s="262" t="str">
        <f t="shared" si="13"/>
        <v>HAYIR</v>
      </c>
      <c r="O221" s="262" t="str">
        <f t="shared" si="14"/>
        <v>HAYIR</v>
      </c>
      <c r="P221" s="263" t="str">
        <f t="shared" si="15"/>
        <v>PAS</v>
      </c>
      <c r="Q221" s="262" t="str">
        <f>'📡 CANLI_VERİ'!B220</f>
        <v>ICUGS</v>
      </c>
      <c r="R221" s="262">
        <f>'📡 CANLI_VERİ'!I220</f>
        <v>-1.2174</v>
      </c>
    </row>
    <row r="222" spans="1:18" x14ac:dyDescent="0.3">
      <c r="A222" s="262">
        <v>218</v>
      </c>
      <c r="B222" s="263" t="str">
        <f>'🔢 İNDİKATÖRLER'!A220</f>
        <v>IDGYO</v>
      </c>
      <c r="C222" s="262">
        <f>'🔢 İNDİKATÖRLER'!U220</f>
        <v>0</v>
      </c>
      <c r="D222" s="262">
        <f>IFERROR((IF(C222&gt;=11,3,IF(C222&gt;=10,2,IF(C222&gt;=9,1,0))))+(IF(E222&lt;=3,4,IF(E222&lt;=4,2,0)))+(IF(AND(F222&gt;40,F222&lt;50),4,IF(F222&lt;50,3,IF(F222&lt;60,2,0))))+(IF(G222&gt;0.1,3,IF(G222&gt;0,2,0)))+(IF(K222&gt;1.2,2,IF(K222&gt;1,1,0)))+(IF(H222&gt;-100,1,0))+(IF('🔢 İNDİKATÖRLER'!D220&gt;0,1,0))+(IF(R222&lt;=-2,2,0))-(IF(E222&gt;5,2,0)),"")</f>
        <v>3</v>
      </c>
      <c r="E222" s="262">
        <f>'🔢 İNDİKATÖRLER'!F220</f>
        <v>4.7977624784853692</v>
      </c>
      <c r="F222" s="262">
        <f>'🔢 İNDİKATÖRLER'!G220</f>
        <v>1.315789473684182</v>
      </c>
      <c r="G222" s="262">
        <f>'🔢 İNDİKATÖRLER'!I220</f>
        <v>-5.8476501863529817E-2</v>
      </c>
      <c r="H222" s="262">
        <f>'🔢 İNDİKATÖRLER'!E220</f>
        <v>-127.53093933860828</v>
      </c>
      <c r="I222" s="262">
        <f>'🔢 İNDİKATÖRLER'!L220</f>
        <v>1284580</v>
      </c>
      <c r="J222" s="262">
        <f>'🔢 İNDİKATÖRLER'!M220</f>
        <v>2897436</v>
      </c>
      <c r="K222" s="262">
        <f t="shared" si="12"/>
        <v>0.44335060377519986</v>
      </c>
      <c r="L222" s="262" t="str">
        <f>'🔢 İNDİKATÖRLER'!P220</f>
        <v>✗</v>
      </c>
      <c r="M222" s="262" t="str">
        <f>'🔢 İNDİKATÖRLER'!S220</f>
        <v>✗</v>
      </c>
      <c r="N222" s="262" t="str">
        <f t="shared" si="13"/>
        <v>HAYIR</v>
      </c>
      <c r="O222" s="262" t="str">
        <f t="shared" si="14"/>
        <v>HAYIR</v>
      </c>
      <c r="P222" s="263" t="str">
        <f t="shared" si="15"/>
        <v>PAS</v>
      </c>
      <c r="Q222" s="262" t="str">
        <f>'📡 CANLI_VERİ'!B221</f>
        <v>IDGYO</v>
      </c>
      <c r="R222" s="262">
        <f>'📡 CANLI_VERİ'!I221</f>
        <v>0</v>
      </c>
    </row>
    <row r="223" spans="1:18" x14ac:dyDescent="0.3">
      <c r="A223" s="262">
        <v>219</v>
      </c>
      <c r="B223" s="263" t="str">
        <f>'🔢 İNDİKATÖRLER'!A221</f>
        <v>IHEVA</v>
      </c>
      <c r="C223" s="262">
        <f>'🔢 İNDİKATÖRLER'!U221</f>
        <v>13</v>
      </c>
      <c r="D223" s="262">
        <f>IFERROR((IF(C223&gt;=11,3,IF(C223&gt;=10,2,IF(C223&gt;=9,1,0))))+(IF(E223&lt;=3,4,IF(E223&lt;=4,2,0)))+(IF(AND(F223&gt;40,F223&lt;50),4,IF(F223&lt;50,3,IF(F223&lt;60,2,0))))+(IF(G223&gt;0.1,3,IF(G223&gt;0,2,0)))+(IF(K223&gt;1.2,2,IF(K223&gt;1,1,0)))+(IF(H223&gt;-100,1,0))+(IF('🔢 İNDİKATÖRLER'!D221&gt;0,1,0))+(IF(R223&lt;=-2,2,0))-(IF(E223&gt;5,2,0)),"")</f>
        <v>11</v>
      </c>
      <c r="E223" s="262">
        <f>'🔢 İNDİKATÖRLER'!F221</f>
        <v>3.1780994336060351</v>
      </c>
      <c r="F223" s="262">
        <f>'🔢 İNDİKATÖRLER'!G221</f>
        <v>74.074074074074133</v>
      </c>
      <c r="G223" s="262">
        <f>'🔢 İNDİKATÖRLER'!I221</f>
        <v>1.5908825623444839E-2</v>
      </c>
      <c r="H223" s="262">
        <f>'🔢 İNDİKATÖRLER'!E221</f>
        <v>120.35864978902902</v>
      </c>
      <c r="I223" s="262">
        <f>'🔢 İNDİKATÖRLER'!L221</f>
        <v>3017501</v>
      </c>
      <c r="J223" s="262">
        <f>'🔢 İNDİKATÖRLER'!M221</f>
        <v>2350541.7999999998</v>
      </c>
      <c r="K223" s="262">
        <f t="shared" si="12"/>
        <v>1.2837470067539323</v>
      </c>
      <c r="L223" s="262" t="str">
        <f>'🔢 İNDİKATÖRLER'!P221</f>
        <v>✓</v>
      </c>
      <c r="M223" s="262" t="str">
        <f>'🔢 İNDİKATÖRLER'!S221</f>
        <v>✓</v>
      </c>
      <c r="N223" s="262" t="str">
        <f t="shared" si="13"/>
        <v>HAYIR</v>
      </c>
      <c r="O223" s="262" t="str">
        <f t="shared" si="14"/>
        <v>HAYIR</v>
      </c>
      <c r="P223" s="263" t="str">
        <f t="shared" si="15"/>
        <v>PAS</v>
      </c>
      <c r="Q223" s="262" t="str">
        <f>'📡 CANLI_VERİ'!B222</f>
        <v>IHEVA</v>
      </c>
      <c r="R223" s="262">
        <f>'📡 CANLI_VERİ'!I222</f>
        <v>-0.43669999999999998</v>
      </c>
    </row>
    <row r="224" spans="1:18" x14ac:dyDescent="0.3">
      <c r="A224" s="262">
        <v>220</v>
      </c>
      <c r="B224" s="263" t="str">
        <f>'🔢 İNDİKATÖRLER'!A222</f>
        <v>IHGZT</v>
      </c>
      <c r="C224" s="262">
        <f>'🔢 İNDİKATÖRLER'!U222</f>
        <v>15</v>
      </c>
      <c r="D224" s="262">
        <f>IFERROR((IF(C224&gt;=11,3,IF(C224&gt;=10,2,IF(C224&gt;=9,1,0))))+(IF(E224&lt;=3,4,IF(E224&lt;=4,2,0)))+(IF(AND(F224&gt;40,F224&lt;50),4,IF(F224&lt;50,3,IF(F224&lt;60,2,0))))+(IF(G224&gt;0.1,3,IF(G224&gt;0,2,0)))+(IF(K224&gt;1.2,2,IF(K224&gt;1,1,0)))+(IF(H224&gt;-100,1,0))+(IF('🔢 İNDİKATÖRLER'!D222&gt;0,1,0))+(IF(R224&lt;=-2,2,0))-(IF(E224&gt;5,2,0)),"")</f>
        <v>12</v>
      </c>
      <c r="E224" s="262">
        <f>'🔢 İNDİKATÖRLER'!F222</f>
        <v>2.8293135435992594</v>
      </c>
      <c r="F224" s="262">
        <f>'🔢 İNDİKATÖRLER'!G222</f>
        <v>100</v>
      </c>
      <c r="G224" s="262">
        <f>'🔢 İNDİKATÖRLER'!I222</f>
        <v>1.2278388402994578E-2</v>
      </c>
      <c r="H224" s="262">
        <f>'🔢 İNDİKATÖRLER'!E222</f>
        <v>162.66666666666617</v>
      </c>
      <c r="I224" s="262">
        <f>'🔢 İNDİKATÖRLER'!L222</f>
        <v>31518713</v>
      </c>
      <c r="J224" s="262">
        <f>'🔢 İNDİKATÖRLER'!M222</f>
        <v>27371136.600000001</v>
      </c>
      <c r="K224" s="262">
        <f t="shared" si="12"/>
        <v>1.151531025569468</v>
      </c>
      <c r="L224" s="262" t="str">
        <f>'🔢 İNDİKATÖRLER'!P222</f>
        <v>✓</v>
      </c>
      <c r="M224" s="262" t="str">
        <f>'🔢 İNDİKATÖRLER'!S222</f>
        <v>✓</v>
      </c>
      <c r="N224" s="262" t="str">
        <f t="shared" si="13"/>
        <v>HAYIR</v>
      </c>
      <c r="O224" s="262" t="str">
        <f t="shared" si="14"/>
        <v>HAYIR</v>
      </c>
      <c r="P224" s="263" t="str">
        <f t="shared" si="15"/>
        <v>PAS</v>
      </c>
      <c r="Q224" s="262" t="str">
        <f>'📡 CANLI_VERİ'!B223</f>
        <v>IHGZT</v>
      </c>
      <c r="R224" s="262">
        <f>'📡 CANLI_VERİ'!I223</f>
        <v>0.65790000000000004</v>
      </c>
    </row>
    <row r="225" spans="1:18" x14ac:dyDescent="0.3">
      <c r="A225" s="262">
        <v>221</v>
      </c>
      <c r="B225" s="263" t="str">
        <f>'🔢 İNDİKATÖRLER'!A223</f>
        <v>IHLAS</v>
      </c>
      <c r="C225" s="262">
        <f>'🔢 İNDİKATÖRLER'!U223</f>
        <v>11</v>
      </c>
      <c r="D225" s="262">
        <f>IFERROR((IF(C225&gt;=11,3,IF(C225&gt;=10,2,IF(C225&gt;=9,1,0))))+(IF(E225&lt;=3,4,IF(E225&lt;=4,2,0)))+(IF(AND(F225&gt;40,F225&lt;50),4,IF(F225&lt;50,3,IF(F225&lt;60,2,0))))+(IF(G225&gt;0.1,3,IF(G225&gt;0,2,0)))+(IF(K225&gt;1.2,2,IF(K225&gt;1,1,0)))+(IF(H225&gt;-100,1,0))+(IF('🔢 İNDİKATÖRLER'!D223&gt;0,1,0))+(IF(R225&lt;=-2,2,0))-(IF(E225&gt;5,2,0)),"")</f>
        <v>9</v>
      </c>
      <c r="E225" s="262">
        <f>'🔢 İNDİKATÖRLER'!F223</f>
        <v>3.427290198590649</v>
      </c>
      <c r="F225" s="262">
        <f>'🔢 İNDİKATÖRLER'!G223</f>
        <v>72.413793103448256</v>
      </c>
      <c r="G225" s="262">
        <f>'🔢 İNDİKATÖRLER'!I223</f>
        <v>1.9429424654296611E-2</v>
      </c>
      <c r="H225" s="262">
        <f>'🔢 İNDİKATÖRLER'!E223</f>
        <v>96.047130368680641</v>
      </c>
      <c r="I225" s="262">
        <f>'🔢 İNDİKATÖRLER'!L223</f>
        <v>41807947</v>
      </c>
      <c r="J225" s="262">
        <f>'🔢 İNDİKATÖRLER'!M223</f>
        <v>88752949.400000006</v>
      </c>
      <c r="K225" s="262">
        <f t="shared" si="12"/>
        <v>0.47105980457704089</v>
      </c>
      <c r="L225" s="262" t="str">
        <f>'🔢 İNDİKATÖRLER'!P223</f>
        <v>✓</v>
      </c>
      <c r="M225" s="262" t="str">
        <f>'🔢 İNDİKATÖRLER'!S223</f>
        <v>✗</v>
      </c>
      <c r="N225" s="262" t="str">
        <f t="shared" si="13"/>
        <v>HAYIR</v>
      </c>
      <c r="O225" s="262" t="str">
        <f t="shared" si="14"/>
        <v>HAYIR</v>
      </c>
      <c r="P225" s="263" t="str">
        <f t="shared" si="15"/>
        <v>PAS</v>
      </c>
      <c r="Q225" s="262" t="str">
        <f>'📡 CANLI_VERİ'!B224</f>
        <v>IHLAS</v>
      </c>
      <c r="R225" s="262">
        <f>'📡 CANLI_VERİ'!I224</f>
        <v>-0.44440000000000002</v>
      </c>
    </row>
    <row r="226" spans="1:18" x14ac:dyDescent="0.3">
      <c r="A226" s="262">
        <v>222</v>
      </c>
      <c r="B226" s="263" t="str">
        <f>'🔢 İNDİKATÖRLER'!A224</f>
        <v>IHLGM</v>
      </c>
      <c r="C226" s="262">
        <f>'🔢 İNDİKATÖRLER'!U224</f>
        <v>11</v>
      </c>
      <c r="D226" s="262">
        <f>IFERROR((IF(C226&gt;=11,3,IF(C226&gt;=10,2,IF(C226&gt;=9,1,0))))+(IF(E226&lt;=3,4,IF(E226&lt;=4,2,0)))+(IF(AND(F226&gt;40,F226&lt;50),4,IF(F226&lt;50,3,IF(F226&lt;60,2,0))))+(IF(G226&gt;0.1,3,IF(G226&gt;0,2,0)))+(IF(K226&gt;1.2,2,IF(K226&gt;1,1,0)))+(IF(H226&gt;-100,1,0))+(IF('🔢 İNDİKATÖRLER'!D224&gt;0,1,0))+(IF(R226&lt;=-2,2,0))-(IF(E226&gt;5,2,0)),"")</f>
        <v>7</v>
      </c>
      <c r="E226" s="262">
        <f>'🔢 İNDİKATÖRLER'!F224</f>
        <v>4.7820823244552084</v>
      </c>
      <c r="F226" s="262">
        <f>'🔢 İNDİKATÖRLER'!G224</f>
        <v>75.510204081632622</v>
      </c>
      <c r="G226" s="262">
        <f>'🔢 İNDİKATÖRLER'!I224</f>
        <v>3.487460427988176E-2</v>
      </c>
      <c r="H226" s="262">
        <f>'🔢 İNDİKATÖRLER'!E224</f>
        <v>113.71020142949982</v>
      </c>
      <c r="I226" s="262">
        <f>'🔢 İNDİKATÖRLER'!L224</f>
        <v>59918253</v>
      </c>
      <c r="J226" s="262">
        <f>'🔢 İNDİKATÖRLER'!M224</f>
        <v>100687188.59999999</v>
      </c>
      <c r="K226" s="262">
        <f t="shared" si="12"/>
        <v>0.59509311793417186</v>
      </c>
      <c r="L226" s="262" t="str">
        <f>'🔢 İNDİKATÖRLER'!P224</f>
        <v>✓</v>
      </c>
      <c r="M226" s="262" t="str">
        <f>'🔢 İNDİKATÖRLER'!S224</f>
        <v>✗</v>
      </c>
      <c r="N226" s="262" t="str">
        <f t="shared" si="13"/>
        <v>HAYIR</v>
      </c>
      <c r="O226" s="262" t="str">
        <f t="shared" si="14"/>
        <v>HAYIR</v>
      </c>
      <c r="P226" s="263" t="str">
        <f t="shared" si="15"/>
        <v>PAS</v>
      </c>
      <c r="Q226" s="262" t="str">
        <f>'📡 CANLI_VERİ'!B225</f>
        <v>IHLGM</v>
      </c>
      <c r="R226" s="262">
        <f>'📡 CANLI_VERİ'!I225</f>
        <v>0</v>
      </c>
    </row>
    <row r="227" spans="1:18" x14ac:dyDescent="0.3">
      <c r="A227" s="262">
        <v>223</v>
      </c>
      <c r="B227" s="263" t="str">
        <f>'🔢 İNDİKATÖRLER'!A225</f>
        <v>IHLSN</v>
      </c>
      <c r="C227" s="262" t="str">
        <f>'🔢 İNDİKATÖRLER'!U225</f>
        <v/>
      </c>
      <c r="D227" s="262">
        <f>IFERROR((IF(C227&gt;=11,3,IF(C227&gt;=10,2,IF(C227&gt;=9,1,0))))+(IF(E227&lt;=3,4,IF(E227&lt;=4,2,0)))+(IF(AND(F227&gt;40,F227&lt;50),4,IF(F227&lt;50,3,IF(F227&lt;60,2,0))))+(IF(G227&gt;0.1,3,IF(G227&gt;0,2,0)))+(IF(K227&gt;1.2,2,IF(K227&gt;1,1,0)))+(IF(H227&gt;-100,1,0))+(IF('🔢 İNDİKATÖRLER'!D225&gt;0,1,0))+(IF(R227&lt;=-2,2,0))-(IF(E227&gt;5,2,0)),"")</f>
        <v>8</v>
      </c>
      <c r="E227" s="262" t="str">
        <f>'🔢 İNDİKATÖRLER'!F225</f>
        <v>?</v>
      </c>
      <c r="F227" s="262" t="str">
        <f>'🔢 İNDİKATÖRLER'!G225</f>
        <v>?</v>
      </c>
      <c r="G227" s="262" t="str">
        <f>'🔢 İNDİKATÖRLER'!I225</f>
        <v>?</v>
      </c>
      <c r="H227" s="262" t="str">
        <f>'🔢 İNDİKATÖRLER'!E225</f>
        <v>?</v>
      </c>
      <c r="I227" s="262">
        <f>'🔢 İNDİKATÖRLER'!L225</f>
        <v>0</v>
      </c>
      <c r="J227" s="262" t="str">
        <f>'🔢 İNDİKATÖRLER'!M225</f>
        <v>?</v>
      </c>
      <c r="K227" s="262" t="str">
        <f t="shared" si="12"/>
        <v/>
      </c>
      <c r="L227" s="262" t="str">
        <f>'🔢 İNDİKATÖRLER'!P225</f>
        <v>?</v>
      </c>
      <c r="M227" s="262" t="str">
        <f>'🔢 İNDİKATÖRLER'!S225</f>
        <v>?</v>
      </c>
      <c r="N227" s="262" t="str">
        <f t="shared" si="13"/>
        <v>HAYIR</v>
      </c>
      <c r="O227" s="262" t="str">
        <f t="shared" si="14"/>
        <v>HAYIR</v>
      </c>
      <c r="P227" s="263" t="str">
        <f t="shared" si="15"/>
        <v>PAS</v>
      </c>
      <c r="Q227" s="262" t="str">
        <f>'📡 CANLI_VERİ'!B226</f>
        <v>IHLSN</v>
      </c>
      <c r="R227" s="262">
        <f>'📡 CANLI_VERİ'!I226</f>
        <v>0</v>
      </c>
    </row>
    <row r="228" spans="1:18" x14ac:dyDescent="0.3">
      <c r="A228" s="262">
        <v>224</v>
      </c>
      <c r="B228" s="263" t="str">
        <f>'🔢 İNDİKATÖRLER'!A226</f>
        <v>IHYAY</v>
      </c>
      <c r="C228" s="262" t="str">
        <f>'🔢 İNDİKATÖRLER'!U226</f>
        <v/>
      </c>
      <c r="D228" s="262">
        <f>IFERROR((IF(C228&gt;=11,3,IF(C228&gt;=10,2,IF(C228&gt;=9,1,0))))+(IF(E228&lt;=3,4,IF(E228&lt;=4,2,0)))+(IF(AND(F228&gt;40,F228&lt;50),4,IF(F228&lt;50,3,IF(F228&lt;60,2,0))))+(IF(G228&gt;0.1,3,IF(G228&gt;0,2,0)))+(IF(K228&gt;1.2,2,IF(K228&gt;1,1,0)))+(IF(H228&gt;-100,1,0))+(IF('🔢 İNDİKATÖRLER'!D226&gt;0,1,0))+(IF(R228&lt;=-2,2,0))-(IF(E228&gt;5,2,0)),"")</f>
        <v>8</v>
      </c>
      <c r="E228" s="262" t="str">
        <f>'🔢 İNDİKATÖRLER'!F226</f>
        <v>?</v>
      </c>
      <c r="F228" s="262" t="str">
        <f>'🔢 İNDİKATÖRLER'!G226</f>
        <v>?</v>
      </c>
      <c r="G228" s="262" t="str">
        <f>'🔢 İNDİKATÖRLER'!I226</f>
        <v>?</v>
      </c>
      <c r="H228" s="262" t="str">
        <f>'🔢 İNDİKATÖRLER'!E226</f>
        <v>?</v>
      </c>
      <c r="I228" s="262">
        <f>'🔢 İNDİKATÖRLER'!L226</f>
        <v>139183</v>
      </c>
      <c r="J228" s="262" t="str">
        <f>'🔢 İNDİKATÖRLER'!M226</f>
        <v>?</v>
      </c>
      <c r="K228" s="262" t="str">
        <f t="shared" si="12"/>
        <v/>
      </c>
      <c r="L228" s="262" t="str">
        <f>'🔢 İNDİKATÖRLER'!P226</f>
        <v>?</v>
      </c>
      <c r="M228" s="262" t="str">
        <f>'🔢 İNDİKATÖRLER'!S226</f>
        <v>?</v>
      </c>
      <c r="N228" s="262" t="str">
        <f t="shared" si="13"/>
        <v>HAYIR</v>
      </c>
      <c r="O228" s="262" t="str">
        <f t="shared" si="14"/>
        <v>HAYIR</v>
      </c>
      <c r="P228" s="263" t="str">
        <f t="shared" si="15"/>
        <v>PAS</v>
      </c>
      <c r="Q228" s="262" t="str">
        <f>'📡 CANLI_VERİ'!B227</f>
        <v>IHYAY</v>
      </c>
      <c r="R228" s="262">
        <f>'📡 CANLI_VERİ'!I227</f>
        <v>0</v>
      </c>
    </row>
    <row r="229" spans="1:18" x14ac:dyDescent="0.3">
      <c r="A229" s="262">
        <v>225</v>
      </c>
      <c r="B229" s="263" t="str">
        <f>'🔢 İNDİKATÖRLER'!A227</f>
        <v>IMASM</v>
      </c>
      <c r="C229" s="262">
        <f>'🔢 İNDİKATÖRLER'!U227</f>
        <v>6</v>
      </c>
      <c r="D229" s="262">
        <f>IFERROR((IF(C229&gt;=11,3,IF(C229&gt;=10,2,IF(C229&gt;=9,1,0))))+(IF(E229&lt;=3,4,IF(E229&lt;=4,2,0)))+(IF(AND(F229&gt;40,F229&lt;50),4,IF(F229&lt;50,3,IF(F229&lt;60,2,0))))+(IF(G229&gt;0.1,3,IF(G229&gt;0,2,0)))+(IF(K229&gt;1.2,2,IF(K229&gt;1,1,0)))+(IF(H229&gt;-100,1,0))+(IF('🔢 İNDİKATÖRLER'!D227&gt;0,1,0))+(IF(R229&lt;=-2,2,0))-(IF(E229&gt;5,2,0)),"")</f>
        <v>6</v>
      </c>
      <c r="E229" s="262">
        <f>'🔢 İNDİKATÖRLER'!F227</f>
        <v>4.7247023809523814</v>
      </c>
      <c r="F229" s="262">
        <f>'🔢 İNDİKATÖRLER'!G227</f>
        <v>24.999999999999982</v>
      </c>
      <c r="G229" s="262">
        <f>'🔢 İNDİKATÖRLER'!I227</f>
        <v>1.4154044211177762E-2</v>
      </c>
      <c r="H229" s="262">
        <f>'🔢 İNDİKATÖRLER'!E227</f>
        <v>-17.378351539225367</v>
      </c>
      <c r="I229" s="262">
        <f>'🔢 İNDİKATÖRLER'!L227</f>
        <v>26559996</v>
      </c>
      <c r="J229" s="262">
        <f>'🔢 İNDİKATÖRLER'!M227</f>
        <v>36341627.200000003</v>
      </c>
      <c r="K229" s="262">
        <f t="shared" si="12"/>
        <v>0.73084223372364565</v>
      </c>
      <c r="L229" s="262" t="str">
        <f>'🔢 İNDİKATÖRLER'!P227</f>
        <v>✓</v>
      </c>
      <c r="M229" s="262" t="str">
        <f>'🔢 İNDİKATÖRLER'!S227</f>
        <v>✗</v>
      </c>
      <c r="N229" s="262" t="str">
        <f t="shared" si="13"/>
        <v>HAYIR</v>
      </c>
      <c r="O229" s="262" t="str">
        <f t="shared" si="14"/>
        <v>HAYIR</v>
      </c>
      <c r="P229" s="263" t="str">
        <f t="shared" si="15"/>
        <v>PAS</v>
      </c>
      <c r="Q229" s="262" t="str">
        <f>'📡 CANLI_VERİ'!B228</f>
        <v>IMASM</v>
      </c>
      <c r="R229" s="262">
        <f>'📡 CANLI_VERİ'!I228</f>
        <v>-0.26879999999999998</v>
      </c>
    </row>
    <row r="230" spans="1:18" x14ac:dyDescent="0.3">
      <c r="A230" s="262">
        <v>226</v>
      </c>
      <c r="B230" s="263" t="str">
        <f>'🔢 İNDİKATÖRLER'!A228</f>
        <v>INDES</v>
      </c>
      <c r="C230" s="262">
        <f>'🔢 İNDİKATÖRLER'!U228</f>
        <v>13</v>
      </c>
      <c r="D230" s="262">
        <f>IFERROR((IF(C230&gt;=11,3,IF(C230&gt;=10,2,IF(C230&gt;=9,1,0))))+(IF(E230&lt;=3,4,IF(E230&lt;=4,2,0)))+(IF(AND(F230&gt;40,F230&lt;50),4,IF(F230&lt;50,3,IF(F230&lt;60,2,0))))+(IF(G230&gt;0.1,3,IF(G230&gt;0,2,0)))+(IF(K230&gt;1.2,2,IF(K230&gt;1,1,0)))+(IF(H230&gt;-100,1,0))+(IF('🔢 İNDİKATÖRLER'!D228&gt;0,1,0))+(IF(R230&lt;=-2,2,0))-(IF(E230&gt;5,2,0)),"")</f>
        <v>9</v>
      </c>
      <c r="E230" s="262">
        <f>'🔢 İNDİKATÖRLER'!F228</f>
        <v>3.5851122058018605</v>
      </c>
      <c r="F230" s="262">
        <f>'🔢 İNDİKATÖRLER'!G228</f>
        <v>88.965517241379303</v>
      </c>
      <c r="G230" s="262">
        <f>'🔢 İNDİKATÖRLER'!I228</f>
        <v>6.5112463943706622E-2</v>
      </c>
      <c r="H230" s="262">
        <f>'🔢 İNDİKATÖRLER'!E228</f>
        <v>149.54954954954903</v>
      </c>
      <c r="I230" s="262">
        <f>'🔢 İNDİKATÖRLER'!L228</f>
        <v>7941060</v>
      </c>
      <c r="J230" s="262">
        <f>'🔢 İNDİKATÖRLER'!M228</f>
        <v>9097181.8000000007</v>
      </c>
      <c r="K230" s="262">
        <f t="shared" si="12"/>
        <v>0.87291429088511774</v>
      </c>
      <c r="L230" s="262" t="str">
        <f>'🔢 İNDİKATÖRLER'!P228</f>
        <v>✓</v>
      </c>
      <c r="M230" s="262" t="str">
        <f>'🔢 İNDİKATÖRLER'!S228</f>
        <v>✗</v>
      </c>
      <c r="N230" s="262" t="str">
        <f t="shared" si="13"/>
        <v>HAYIR</v>
      </c>
      <c r="O230" s="262" t="str">
        <f t="shared" si="14"/>
        <v>HAYIR</v>
      </c>
      <c r="P230" s="263" t="str">
        <f t="shared" si="15"/>
        <v>PAS</v>
      </c>
      <c r="Q230" s="262" t="str">
        <f>'📡 CANLI_VERİ'!B229</f>
        <v>INDES</v>
      </c>
      <c r="R230" s="262">
        <f>'📡 CANLI_VERİ'!I229</f>
        <v>-0.3906</v>
      </c>
    </row>
    <row r="231" spans="1:18" x14ac:dyDescent="0.3">
      <c r="A231" s="262">
        <v>227</v>
      </c>
      <c r="B231" s="263" t="str">
        <f>'🔢 İNDİKATÖRLER'!A229</f>
        <v>INFO</v>
      </c>
      <c r="C231" s="262">
        <f>'🔢 İNDİKATÖRLER'!U229</f>
        <v>10</v>
      </c>
      <c r="D231" s="262">
        <f>IFERROR((IF(C231&gt;=11,3,IF(C231&gt;=10,2,IF(C231&gt;=9,1,0))))+(IF(E231&lt;=3,4,IF(E231&lt;=4,2,0)))+(IF(AND(F231&gt;40,F231&lt;50),4,IF(F231&lt;50,3,IF(F231&lt;60,2,0))))+(IF(G231&gt;0.1,3,IF(G231&gt;0,2,0)))+(IF(K231&gt;1.2,2,IF(K231&gt;1,1,0)))+(IF(H231&gt;-100,1,0))+(IF('🔢 İNDİKATÖRLER'!D229&gt;0,1,0))+(IF(R231&lt;=-2,2,0))-(IF(E231&gt;5,2,0)),"")</f>
        <v>9</v>
      </c>
      <c r="E231" s="262">
        <f>'🔢 İNDİKATÖRLER'!F229</f>
        <v>3.9999999999999996</v>
      </c>
      <c r="F231" s="262">
        <f>'🔢 İNDİKATÖRLER'!G229</f>
        <v>61.538461538461576</v>
      </c>
      <c r="G231" s="262">
        <f>'🔢 İNDİKATÖRLER'!I229</f>
        <v>3.3549753513980318E-2</v>
      </c>
      <c r="H231" s="262">
        <f>'🔢 İNDİKATÖRLER'!E229</f>
        <v>60.266406757634599</v>
      </c>
      <c r="I231" s="262">
        <f>'🔢 İNDİKATÖRLER'!L229</f>
        <v>22648520</v>
      </c>
      <c r="J231" s="262">
        <f>'🔢 İNDİKATÖRLER'!M229</f>
        <v>17891100</v>
      </c>
      <c r="K231" s="262">
        <f t="shared" si="12"/>
        <v>1.2659098657991963</v>
      </c>
      <c r="L231" s="262" t="str">
        <f>'🔢 İNDİKATÖRLER'!P229</f>
        <v>✓</v>
      </c>
      <c r="M231" s="262" t="str">
        <f>'🔢 İNDİKATÖRLER'!S229</f>
        <v>✓</v>
      </c>
      <c r="N231" s="262" t="str">
        <f t="shared" si="13"/>
        <v>HAYIR</v>
      </c>
      <c r="O231" s="262" t="str">
        <f t="shared" si="14"/>
        <v>HAYIR</v>
      </c>
      <c r="P231" s="263" t="str">
        <f t="shared" si="15"/>
        <v>PAS</v>
      </c>
      <c r="Q231" s="262" t="str">
        <f>'📡 CANLI_VERİ'!B230</f>
        <v>INFO</v>
      </c>
      <c r="R231" s="262">
        <f>'📡 CANLI_VERİ'!I230</f>
        <v>-0.57969999999999999</v>
      </c>
    </row>
    <row r="232" spans="1:18" x14ac:dyDescent="0.3">
      <c r="A232" s="262">
        <v>228</v>
      </c>
      <c r="B232" s="263" t="str">
        <f>'🔢 İNDİKATÖRLER'!A230</f>
        <v>INTEM</v>
      </c>
      <c r="C232" s="262">
        <f>'🔢 İNDİKATÖRLER'!U230</f>
        <v>8</v>
      </c>
      <c r="D232" s="262">
        <f>IFERROR((IF(C232&gt;=11,3,IF(C232&gt;=10,2,IF(C232&gt;=9,1,0))))+(IF(E232&lt;=3,4,IF(E232&lt;=4,2,0)))+(IF(AND(F232&gt;40,F232&lt;50),4,IF(F232&lt;50,3,IF(F232&lt;60,2,0))))+(IF(G232&gt;0.1,3,IF(G232&gt;0,2,0)))+(IF(K232&gt;1.2,2,IF(K232&gt;1,1,0)))+(IF(H232&gt;-100,1,0))+(IF('🔢 İNDİKATÖRLER'!D230&gt;0,1,0))+(IF(R232&lt;=-2,2,0))-(IF(E232&gt;5,2,0)),"")</f>
        <v>8</v>
      </c>
      <c r="E232" s="262">
        <f>'🔢 İNDİKATÖRLER'!F230</f>
        <v>3.3378411605606098</v>
      </c>
      <c r="F232" s="262">
        <f>'🔢 İNDİKATÖRLER'!G230</f>
        <v>56.390977443609025</v>
      </c>
      <c r="G232" s="262">
        <f>'🔢 İNDİKATÖRLER'!I230</f>
        <v>3.568347946230368</v>
      </c>
      <c r="H232" s="262">
        <f>'🔢 İNDİKATÖRLER'!E230</f>
        <v>58.393768466290936</v>
      </c>
      <c r="I232" s="262">
        <f>'🔢 İNDİKATÖRLER'!L230</f>
        <v>73497</v>
      </c>
      <c r="J232" s="262">
        <f>'🔢 İNDİKATÖRLER'!M230</f>
        <v>105922.2</v>
      </c>
      <c r="K232" s="262">
        <f t="shared" si="12"/>
        <v>0.69387720421214816</v>
      </c>
      <c r="L232" s="262" t="str">
        <f>'🔢 İNDİKATÖRLER'!P230</f>
        <v>✓</v>
      </c>
      <c r="M232" s="262" t="str">
        <f>'🔢 İNDİKATÖRLER'!S230</f>
        <v>✗</v>
      </c>
      <c r="N232" s="262" t="str">
        <f t="shared" si="13"/>
        <v>HAYIR</v>
      </c>
      <c r="O232" s="262" t="str">
        <f t="shared" si="14"/>
        <v>HAYIR</v>
      </c>
      <c r="P232" s="263" t="str">
        <f t="shared" si="15"/>
        <v>İZLE</v>
      </c>
      <c r="Q232" s="262" t="str">
        <f>'📡 CANLI_VERİ'!B231</f>
        <v>INTEM</v>
      </c>
      <c r="R232" s="262">
        <f>'📡 CANLI_VERİ'!I231</f>
        <v>0.43519999999999998</v>
      </c>
    </row>
    <row r="233" spans="1:18" x14ac:dyDescent="0.3">
      <c r="A233" s="262">
        <v>229</v>
      </c>
      <c r="B233" s="263" t="str">
        <f>'🔢 İNDİKATÖRLER'!A231</f>
        <v>INVEO</v>
      </c>
      <c r="C233" s="262">
        <f>'🔢 İNDİKATÖRLER'!U231</f>
        <v>6</v>
      </c>
      <c r="D233" s="262">
        <f>IFERROR((IF(C233&gt;=11,3,IF(C233&gt;=10,2,IF(C233&gt;=9,1,0))))+(IF(E233&lt;=3,4,IF(E233&lt;=4,2,0)))+(IF(AND(F233&gt;40,F233&lt;50),4,IF(F233&lt;50,3,IF(F233&lt;60,2,0))))+(IF(G233&gt;0.1,3,IF(G233&gt;0,2,0)))+(IF(K233&gt;1.2,2,IF(K233&gt;1,1,0)))+(IF(H233&gt;-100,1,0))+(IF('🔢 İNDİKATÖRLER'!D231&gt;0,1,0))+(IF(R233&lt;=-2,2,0))-(IF(E233&gt;5,2,0)),"")</f>
        <v>7</v>
      </c>
      <c r="E233" s="262">
        <f>'🔢 İNDİKATÖRLER'!F231</f>
        <v>3.4618195104128633</v>
      </c>
      <c r="F233" s="262">
        <f>'🔢 İNDİKATÖRLER'!G231</f>
        <v>57.291666666666686</v>
      </c>
      <c r="G233" s="262">
        <f>'🔢 İNDİKATÖRLER'!I231</f>
        <v>4.9498827354958551E-2</v>
      </c>
      <c r="H233" s="262">
        <f>'🔢 İNDİKATÖRLER'!E231</f>
        <v>45.368248772503883</v>
      </c>
      <c r="I233" s="262">
        <f>'🔢 İNDİKATÖRLER'!L231</f>
        <v>3651536</v>
      </c>
      <c r="J233" s="262">
        <f>'🔢 İNDİKATÖRLER'!M231</f>
        <v>4607929</v>
      </c>
      <c r="K233" s="262">
        <f t="shared" si="12"/>
        <v>0.79244623777840328</v>
      </c>
      <c r="L233" s="262" t="str">
        <f>'🔢 İNDİKATÖRLER'!P231</f>
        <v>✓</v>
      </c>
      <c r="M233" s="262" t="str">
        <f>'🔢 İNDİKATÖRLER'!S231</f>
        <v>✗</v>
      </c>
      <c r="N233" s="262" t="str">
        <f t="shared" si="13"/>
        <v>HAYIR</v>
      </c>
      <c r="O233" s="262" t="str">
        <f t="shared" si="14"/>
        <v>HAYIR</v>
      </c>
      <c r="P233" s="263" t="str">
        <f t="shared" si="15"/>
        <v>İZLE</v>
      </c>
      <c r="Q233" s="262" t="str">
        <f>'📡 CANLI_VERİ'!B232</f>
        <v>INVEO</v>
      </c>
      <c r="R233" s="262">
        <f>'📡 CANLI_VERİ'!I232</f>
        <v>-0.26179999999999998</v>
      </c>
    </row>
    <row r="234" spans="1:18" x14ac:dyDescent="0.3">
      <c r="A234" s="262">
        <v>230</v>
      </c>
      <c r="B234" s="263" t="str">
        <f>'🔢 İNDİKATÖRLER'!A232</f>
        <v>IPEKE</v>
      </c>
      <c r="C234" s="262" t="str">
        <f>'🔢 İNDİKATÖRLER'!U232</f>
        <v/>
      </c>
      <c r="D234" s="262">
        <f>IFERROR((IF(C234&gt;=11,3,IF(C234&gt;=10,2,IF(C234&gt;=9,1,0))))+(IF(E234&lt;=3,4,IF(E234&lt;=4,2,0)))+(IF(AND(F234&gt;40,F234&lt;50),4,IF(F234&lt;50,3,IF(F234&lt;60,2,0))))+(IF(G234&gt;0.1,3,IF(G234&gt;0,2,0)))+(IF(K234&gt;1.2,2,IF(K234&gt;1,1,0)))+(IF(H234&gt;-100,1,0))+(IF('🔢 İNDİKATÖRLER'!D232&gt;0,1,0))+(IF(R234&lt;=-2,2,0))-(IF(E234&gt;5,2,0)),"")</f>
        <v>8</v>
      </c>
      <c r="E234" s="262" t="str">
        <f>'🔢 İNDİKATÖRLER'!F232</f>
        <v>?</v>
      </c>
      <c r="F234" s="262" t="str">
        <f>'🔢 İNDİKATÖRLER'!G232</f>
        <v>?</v>
      </c>
      <c r="G234" s="262" t="str">
        <f>'🔢 İNDİKATÖRLER'!I232</f>
        <v>?</v>
      </c>
      <c r="H234" s="262" t="str">
        <f>'🔢 İNDİKATÖRLER'!E232</f>
        <v>?</v>
      </c>
      <c r="I234" s="262">
        <f>'🔢 İNDİKATÖRLER'!L232</f>
        <v>0</v>
      </c>
      <c r="J234" s="262" t="str">
        <f>'🔢 İNDİKATÖRLER'!M232</f>
        <v>?</v>
      </c>
      <c r="K234" s="262" t="str">
        <f t="shared" si="12"/>
        <v/>
      </c>
      <c r="L234" s="262" t="str">
        <f>'🔢 İNDİKATÖRLER'!P232</f>
        <v>?</v>
      </c>
      <c r="M234" s="262" t="str">
        <f>'🔢 İNDİKATÖRLER'!S232</f>
        <v>?</v>
      </c>
      <c r="N234" s="262" t="str">
        <f t="shared" si="13"/>
        <v>HAYIR</v>
      </c>
      <c r="O234" s="262" t="str">
        <f t="shared" si="14"/>
        <v>HAYIR</v>
      </c>
      <c r="P234" s="263" t="str">
        <f t="shared" si="15"/>
        <v>PAS</v>
      </c>
      <c r="Q234" s="262" t="str">
        <f>'📡 CANLI_VERİ'!B233</f>
        <v>IPEKE</v>
      </c>
      <c r="R234" s="262">
        <f>'📡 CANLI_VERİ'!I233</f>
        <v>0</v>
      </c>
    </row>
    <row r="235" spans="1:18" x14ac:dyDescent="0.3">
      <c r="A235" s="262">
        <v>231</v>
      </c>
      <c r="B235" s="263" t="str">
        <f>'🔢 İNDİKATÖRLER'!A233</f>
        <v>ISATR</v>
      </c>
      <c r="C235" s="262">
        <f>'🔢 İNDİKATÖRLER'!U233</f>
        <v>9</v>
      </c>
      <c r="D235" s="262">
        <f>IFERROR((IF(C235&gt;=11,3,IF(C235&gt;=10,2,IF(C235&gt;=9,1,0))))+(IF(E235&lt;=3,4,IF(E235&lt;=4,2,0)))+(IF(AND(F235&gt;40,F235&lt;50),4,IF(F235&lt;50,3,IF(F235&lt;60,2,0))))+(IF(G235&gt;0.1,3,IF(G235&gt;0,2,0)))+(IF(K235&gt;1.2,2,IF(K235&gt;1,1,0)))+(IF(H235&gt;-100,1,0))+(IF('🔢 İNDİKATÖRLER'!D233&gt;0,1,0))+(IF(R235&lt;=-2,2,0))-(IF(E235&gt;5,2,0)),"")</f>
        <v>6</v>
      </c>
      <c r="E235" s="262">
        <f>'🔢 İNDİKATÖRLER'!F233</f>
        <v>6.3892689147135844</v>
      </c>
      <c r="F235" s="262">
        <f>'🔢 İNDİKATÖRLER'!G233</f>
        <v>68.834437033170573</v>
      </c>
      <c r="G235" s="262">
        <f>'🔢 İNDİKATÖRLER'!I233</f>
        <v>127544.96269653377</v>
      </c>
      <c r="H235" s="262">
        <f>'🔢 İNDİKATÖRLER'!E233</f>
        <v>62.485002396012341</v>
      </c>
      <c r="I235" s="262">
        <f>'🔢 İNDİKATÖRLER'!L233</f>
        <v>1</v>
      </c>
      <c r="J235" s="262">
        <f>'🔢 İNDİKATÖRLER'!M233</f>
        <v>1</v>
      </c>
      <c r="K235" s="262">
        <f t="shared" si="12"/>
        <v>1</v>
      </c>
      <c r="L235" s="262" t="str">
        <f>'🔢 İNDİKATÖRLER'!P233</f>
        <v>✓</v>
      </c>
      <c r="M235" s="262" t="str">
        <f>'🔢 İNDİKATÖRLER'!S233</f>
        <v>✗</v>
      </c>
      <c r="N235" s="262" t="str">
        <f t="shared" si="13"/>
        <v>HAYIR</v>
      </c>
      <c r="O235" s="262" t="str">
        <f t="shared" si="14"/>
        <v>HAYIR</v>
      </c>
      <c r="P235" s="263" t="str">
        <f t="shared" si="15"/>
        <v>PAS</v>
      </c>
      <c r="Q235" s="262" t="str">
        <f>'📡 CANLI_VERİ'!B234</f>
        <v>ISATR</v>
      </c>
      <c r="R235" s="262">
        <f>'📡 CANLI_VERİ'!I234</f>
        <v>-10</v>
      </c>
    </row>
    <row r="236" spans="1:18" x14ac:dyDescent="0.3">
      <c r="A236" s="262">
        <v>232</v>
      </c>
      <c r="B236" s="263" t="str">
        <f>'🔢 İNDİKATÖRLER'!A234</f>
        <v>ISBIR</v>
      </c>
      <c r="C236" s="262">
        <f>'🔢 İNDİKATÖRLER'!U234</f>
        <v>10</v>
      </c>
      <c r="D236" s="262">
        <f>IFERROR((IF(C236&gt;=11,3,IF(C236&gt;=10,2,IF(C236&gt;=9,1,0))))+(IF(E236&lt;=3,4,IF(E236&lt;=4,2,0)))+(IF(AND(F236&gt;40,F236&lt;50),4,IF(F236&lt;50,3,IF(F236&lt;60,2,0))))+(IF(G236&gt;0.1,3,IF(G236&gt;0,2,0)))+(IF(K236&gt;1.2,2,IF(K236&gt;1,1,0)))+(IF(H236&gt;-100,1,0))+(IF('🔢 İNDİKATÖRLER'!D234&gt;0,1,0))+(IF(R236&lt;=-2,2,0))-(IF(E236&gt;5,2,0)),"")</f>
        <v>10</v>
      </c>
      <c r="E236" s="262">
        <f>'🔢 İNDİKATÖRLER'!F234</f>
        <v>2.9181184668989557</v>
      </c>
      <c r="F236" s="262">
        <f>'🔢 İNDİKATÖRLER'!G234</f>
        <v>83.55263157894737</v>
      </c>
      <c r="G236" s="262">
        <f>'🔢 İNDİKATÖRLER'!I234</f>
        <v>1.0586052344592236</v>
      </c>
      <c r="H236" s="262">
        <f>'🔢 İNDİKATÖRLER'!E234</f>
        <v>107.00455936543651</v>
      </c>
      <c r="I236" s="262">
        <f>'🔢 İNDİKATÖRLER'!L234</f>
        <v>7463</v>
      </c>
      <c r="J236" s="262">
        <f>'🔢 İNDİKATÖRLER'!M234</f>
        <v>21816.799999999999</v>
      </c>
      <c r="K236" s="262">
        <f t="shared" si="12"/>
        <v>0.34207583146932641</v>
      </c>
      <c r="L236" s="262" t="str">
        <f>'🔢 İNDİKATÖRLER'!P234</f>
        <v>✓</v>
      </c>
      <c r="M236" s="262" t="str">
        <f>'🔢 İNDİKATÖRLER'!S234</f>
        <v>✗</v>
      </c>
      <c r="N236" s="262" t="str">
        <f t="shared" si="13"/>
        <v>HAYIR</v>
      </c>
      <c r="O236" s="262" t="str">
        <f t="shared" si="14"/>
        <v>HAYIR</v>
      </c>
      <c r="P236" s="263" t="str">
        <f t="shared" si="15"/>
        <v>PAS</v>
      </c>
      <c r="Q236" s="262" t="str">
        <f>'📡 CANLI_VERİ'!B235</f>
        <v>ISBIR</v>
      </c>
      <c r="R236" s="262">
        <f>'📡 CANLI_VERİ'!I235</f>
        <v>-0.51639999999999997</v>
      </c>
    </row>
    <row r="237" spans="1:18" x14ac:dyDescent="0.3">
      <c r="A237" s="262">
        <v>233</v>
      </c>
      <c r="B237" s="263" t="str">
        <f>'🔢 İNDİKATÖRLER'!A235</f>
        <v>ISCTR</v>
      </c>
      <c r="C237" s="262">
        <f>'🔢 İNDİKATÖRLER'!U235</f>
        <v>3</v>
      </c>
      <c r="D237" s="262">
        <f>IFERROR((IF(C237&gt;=11,3,IF(C237&gt;=10,2,IF(C237&gt;=9,1,0))))+(IF(E237&lt;=3,4,IF(E237&lt;=4,2,0)))+(IF(AND(F237&gt;40,F237&lt;50),4,IF(F237&lt;50,3,IF(F237&lt;60,2,0))))+(IF(G237&gt;0.1,3,IF(G237&gt;0,2,0)))+(IF(K237&gt;1.2,2,IF(K237&gt;1,1,0)))+(IF(H237&gt;-100,1,0))+(IF('🔢 İNDİKATÖRLER'!D235&gt;0,1,0))+(IF(R237&lt;=-2,2,0))-(IF(E237&gt;5,2,0)),"")</f>
        <v>7</v>
      </c>
      <c r="E237" s="262">
        <f>'🔢 İNDİKATÖRLER'!F235</f>
        <v>3.5866693761430599</v>
      </c>
      <c r="F237" s="262">
        <f>'🔢 İNDİKATÖRLER'!G235</f>
        <v>13.076923076923084</v>
      </c>
      <c r="G237" s="262">
        <f>'🔢 İNDİKATÖRLER'!I235</f>
        <v>1.6844413689616866E-2</v>
      </c>
      <c r="H237" s="262">
        <f>'🔢 İNDİKATÖRLER'!E235</f>
        <v>-128.94736842105212</v>
      </c>
      <c r="I237" s="262">
        <f>'🔢 İNDİKATÖRLER'!L235</f>
        <v>231639188</v>
      </c>
      <c r="J237" s="262">
        <f>'🔢 İNDİKATÖRLER'!M235</f>
        <v>451053257.60000002</v>
      </c>
      <c r="K237" s="262">
        <f t="shared" si="12"/>
        <v>0.51355174604552056</v>
      </c>
      <c r="L237" s="262" t="str">
        <f>'🔢 İNDİKATÖRLER'!P235</f>
        <v>✓</v>
      </c>
      <c r="M237" s="262" t="str">
        <f>'🔢 İNDİKATÖRLER'!S235</f>
        <v>✗</v>
      </c>
      <c r="N237" s="262" t="str">
        <f t="shared" si="13"/>
        <v>HAYIR</v>
      </c>
      <c r="O237" s="262" t="str">
        <f t="shared" si="14"/>
        <v>HAYIR</v>
      </c>
      <c r="P237" s="263" t="str">
        <f t="shared" si="15"/>
        <v>İZLE</v>
      </c>
      <c r="Q237" s="262" t="str">
        <f>'📡 CANLI_VERİ'!B236</f>
        <v>ISCTR</v>
      </c>
      <c r="R237" s="262">
        <f>'📡 CANLI_VERİ'!I236</f>
        <v>-0.13930000000000001</v>
      </c>
    </row>
    <row r="238" spans="1:18" x14ac:dyDescent="0.3">
      <c r="A238" s="262">
        <v>234</v>
      </c>
      <c r="B238" s="263" t="str">
        <f>'🔢 İNDİKATÖRLER'!A236</f>
        <v>ISFIN</v>
      </c>
      <c r="C238" s="262">
        <f>'🔢 İNDİKATÖRLER'!U236</f>
        <v>6</v>
      </c>
      <c r="D238" s="262">
        <f>IFERROR((IF(C238&gt;=11,3,IF(C238&gt;=10,2,IF(C238&gt;=9,1,0))))+(IF(E238&lt;=3,4,IF(E238&lt;=4,2,0)))+(IF(AND(F238&gt;40,F238&lt;50),4,IF(F238&lt;50,3,IF(F238&lt;60,2,0))))+(IF(G238&gt;0.1,3,IF(G238&gt;0,2,0)))+(IF(K238&gt;1.2,2,IF(K238&gt;1,1,0)))+(IF(H238&gt;-100,1,0))+(IF('🔢 İNDİKATÖRLER'!D236&gt;0,1,0))+(IF(R238&lt;=-2,2,0))-(IF(E238&gt;5,2,0)),"")</f>
        <v>7</v>
      </c>
      <c r="E238" s="262">
        <f>'🔢 İNDİKATÖRLER'!F236</f>
        <v>2.5863269284321877</v>
      </c>
      <c r="F238" s="262">
        <f>'🔢 İNDİKATÖRLER'!G236</f>
        <v>64.556962025316494</v>
      </c>
      <c r="G238" s="262">
        <f>'🔢 İNDİKATÖRLER'!I236</f>
        <v>5.5226642054512443E-2</v>
      </c>
      <c r="H238" s="262">
        <f>'🔢 İNDİKATÖRLER'!E236</f>
        <v>35.374149659864422</v>
      </c>
      <c r="I238" s="262">
        <f>'🔢 İNDİKATÖRLER'!L236</f>
        <v>428086</v>
      </c>
      <c r="J238" s="262">
        <f>'🔢 İNDİKATÖRLER'!M236</f>
        <v>1542822</v>
      </c>
      <c r="K238" s="262">
        <f t="shared" si="12"/>
        <v>0.27746946828603691</v>
      </c>
      <c r="L238" s="262" t="str">
        <f>'🔢 İNDİKATÖRLER'!P236</f>
        <v>✓</v>
      </c>
      <c r="M238" s="262" t="str">
        <f>'🔢 İNDİKATÖRLER'!S236</f>
        <v>✗</v>
      </c>
      <c r="N238" s="262" t="str">
        <f t="shared" si="13"/>
        <v>HAYIR</v>
      </c>
      <c r="O238" s="262" t="str">
        <f t="shared" si="14"/>
        <v>HAYIR</v>
      </c>
      <c r="P238" s="263" t="str">
        <f t="shared" si="15"/>
        <v>PAS</v>
      </c>
      <c r="Q238" s="262" t="str">
        <f>'📡 CANLI_VERİ'!B237</f>
        <v>ISFIN</v>
      </c>
      <c r="R238" s="262">
        <f>'📡 CANLI_VERİ'!I237</f>
        <v>0.40160000000000001</v>
      </c>
    </row>
    <row r="239" spans="1:18" x14ac:dyDescent="0.3">
      <c r="A239" s="262">
        <v>235</v>
      </c>
      <c r="B239" s="263" t="str">
        <f>'🔢 İNDİKATÖRLER'!A237</f>
        <v>ISGSY</v>
      </c>
      <c r="C239" s="262">
        <f>'🔢 İNDİKATÖRLER'!U237</f>
        <v>10</v>
      </c>
      <c r="D239" s="262">
        <f>IFERROR((IF(C239&gt;=11,3,IF(C239&gt;=10,2,IF(C239&gt;=9,1,0))))+(IF(E239&lt;=3,4,IF(E239&lt;=4,2,0)))+(IF(AND(F239&gt;40,F239&lt;50),4,IF(F239&lt;50,3,IF(F239&lt;60,2,0))))+(IF(G239&gt;0.1,3,IF(G239&gt;0,2,0)))+(IF(K239&gt;1.2,2,IF(K239&gt;1,1,0)))+(IF(H239&gt;-100,1,0))+(IF('🔢 İNDİKATÖRLER'!D237&gt;0,1,0))+(IF(R239&lt;=-2,2,0))-(IF(E239&gt;5,2,0)),"")</f>
        <v>6</v>
      </c>
      <c r="E239" s="262">
        <f>'🔢 İNDİKATÖRLER'!F237</f>
        <v>4.0399506228257218</v>
      </c>
      <c r="F239" s="262">
        <f>'🔢 İNDİKATÖRLER'!G237</f>
        <v>68.604651162790731</v>
      </c>
      <c r="G239" s="262">
        <f>'🔢 İNDİKATÖRLER'!I237</f>
        <v>-1.0592917083653046</v>
      </c>
      <c r="H239" s="262">
        <f>'🔢 İNDİKATÖRLER'!E237</f>
        <v>-8.3204134366929576</v>
      </c>
      <c r="I239" s="262">
        <f>'🔢 İNDİKATÖRLER'!L237</f>
        <v>4090586</v>
      </c>
      <c r="J239" s="262">
        <f>'🔢 İNDİKATÖRLER'!M237</f>
        <v>1813253.2</v>
      </c>
      <c r="K239" s="262">
        <f t="shared" si="12"/>
        <v>2.2559375601818874</v>
      </c>
      <c r="L239" s="262" t="str">
        <f>'🔢 İNDİKATÖRLER'!P237</f>
        <v>✗</v>
      </c>
      <c r="M239" s="262" t="str">
        <f>'🔢 İNDİKATÖRLER'!S237</f>
        <v>✓</v>
      </c>
      <c r="N239" s="262" t="str">
        <f t="shared" si="13"/>
        <v>HAYIR</v>
      </c>
      <c r="O239" s="262" t="str">
        <f t="shared" si="14"/>
        <v>HAYIR</v>
      </c>
      <c r="P239" s="263" t="str">
        <f t="shared" si="15"/>
        <v>PAS</v>
      </c>
      <c r="Q239" s="262" t="str">
        <f>'📡 CANLI_VERİ'!B238</f>
        <v>ISGSY</v>
      </c>
      <c r="R239" s="262">
        <f>'📡 CANLI_VERİ'!I238</f>
        <v>-0.16569999999999999</v>
      </c>
    </row>
    <row r="240" spans="1:18" x14ac:dyDescent="0.3">
      <c r="A240" s="262">
        <v>236</v>
      </c>
      <c r="B240" s="263" t="str">
        <f>'🔢 İNDİKATÖRLER'!A238</f>
        <v>ISGYO</v>
      </c>
      <c r="C240" s="262">
        <f>'🔢 İNDİKATÖRLER'!U238</f>
        <v>8</v>
      </c>
      <c r="D240" s="262">
        <f>IFERROR((IF(C240&gt;=11,3,IF(C240&gt;=10,2,IF(C240&gt;=9,1,0))))+(IF(E240&lt;=3,4,IF(E240&lt;=4,2,0)))+(IF(AND(F240&gt;40,F240&lt;50),4,IF(F240&lt;50,3,IF(F240&lt;60,2,0))))+(IF(G240&gt;0.1,3,IF(G240&gt;0,2,0)))+(IF(K240&gt;1.2,2,IF(K240&gt;1,1,0)))+(IF(H240&gt;-100,1,0))+(IF('🔢 İNDİKATÖRLER'!D238&gt;0,1,0))+(IF(R240&lt;=-2,2,0))-(IF(E240&gt;5,2,0)),"")</f>
        <v>9</v>
      </c>
      <c r="E240" s="262">
        <f>'🔢 İNDİKATÖRLER'!F238</f>
        <v>2.6093576965669985</v>
      </c>
      <c r="F240" s="262">
        <f>'🔢 İNDİKATÖRLER'!G238</f>
        <v>53.71900826446295</v>
      </c>
      <c r="G240" s="262">
        <f>'🔢 İNDİKATÖRLER'!I238</f>
        <v>9.9482550980442466E-2</v>
      </c>
      <c r="H240" s="262">
        <f>'🔢 İNDİKATÖRLER'!E238</f>
        <v>30.580153491117361</v>
      </c>
      <c r="I240" s="262">
        <f>'🔢 İNDİKATÖRLER'!L238</f>
        <v>593773</v>
      </c>
      <c r="J240" s="262">
        <f>'🔢 İNDİKATÖRLER'!M238</f>
        <v>1469593.2</v>
      </c>
      <c r="K240" s="262">
        <f t="shared" si="12"/>
        <v>0.40403902249955975</v>
      </c>
      <c r="L240" s="262" t="str">
        <f>'🔢 İNDİKATÖRLER'!P238</f>
        <v>✓</v>
      </c>
      <c r="M240" s="262" t="str">
        <f>'🔢 İNDİKATÖRLER'!S238</f>
        <v>✗</v>
      </c>
      <c r="N240" s="262" t="str">
        <f t="shared" si="13"/>
        <v>HAYIR</v>
      </c>
      <c r="O240" s="262" t="str">
        <f t="shared" si="14"/>
        <v>HAYIR</v>
      </c>
      <c r="P240" s="263" t="str">
        <f t="shared" si="15"/>
        <v>İZLE</v>
      </c>
      <c r="Q240" s="262" t="str">
        <f>'📡 CANLI_VERİ'!B239</f>
        <v>ISGYO</v>
      </c>
      <c r="R240" s="262">
        <f>'📡 CANLI_VERİ'!I239</f>
        <v>0</v>
      </c>
    </row>
    <row r="241" spans="1:18" x14ac:dyDescent="0.3">
      <c r="A241" s="262">
        <v>237</v>
      </c>
      <c r="B241" s="263" t="str">
        <f>'🔢 İNDİKATÖRLER'!A239</f>
        <v>ISKPL</v>
      </c>
      <c r="C241" s="262" t="str">
        <f>'🔢 İNDİKATÖRLER'!U239</f>
        <v/>
      </c>
      <c r="D241" s="262">
        <f>IFERROR((IF(C241&gt;=11,3,IF(C241&gt;=10,2,IF(C241&gt;=9,1,0))))+(IF(E241&lt;=3,4,IF(E241&lt;=4,2,0)))+(IF(AND(F241&gt;40,F241&lt;50),4,IF(F241&lt;50,3,IF(F241&lt;60,2,0))))+(IF(G241&gt;0.1,3,IF(G241&gt;0,2,0)))+(IF(K241&gt;1.2,2,IF(K241&gt;1,1,0)))+(IF(H241&gt;-100,1,0))+(IF('🔢 İNDİKATÖRLER'!D239&gt;0,1,0))+(IF(R241&lt;=-2,2,0))-(IF(E241&gt;5,2,0)),"")</f>
        <v>8</v>
      </c>
      <c r="E241" s="262" t="str">
        <f>'🔢 İNDİKATÖRLER'!F239</f>
        <v>?</v>
      </c>
      <c r="F241" s="262" t="str">
        <f>'🔢 İNDİKATÖRLER'!G239</f>
        <v>?</v>
      </c>
      <c r="G241" s="262" t="str">
        <f>'🔢 İNDİKATÖRLER'!I239</f>
        <v>?</v>
      </c>
      <c r="H241" s="262" t="str">
        <f>'🔢 İNDİKATÖRLER'!E239</f>
        <v>?</v>
      </c>
      <c r="I241" s="262">
        <f>'🔢 İNDİKATÖRLER'!L239</f>
        <v>2431121</v>
      </c>
      <c r="J241" s="262" t="str">
        <f>'🔢 İNDİKATÖRLER'!M239</f>
        <v>?</v>
      </c>
      <c r="K241" s="262" t="str">
        <f t="shared" si="12"/>
        <v/>
      </c>
      <c r="L241" s="262" t="str">
        <f>'🔢 İNDİKATÖRLER'!P239</f>
        <v>?</v>
      </c>
      <c r="M241" s="262" t="str">
        <f>'🔢 İNDİKATÖRLER'!S239</f>
        <v>?</v>
      </c>
      <c r="N241" s="262" t="str">
        <f t="shared" si="13"/>
        <v>HAYIR</v>
      </c>
      <c r="O241" s="262" t="str">
        <f t="shared" si="14"/>
        <v>HAYIR</v>
      </c>
      <c r="P241" s="263" t="str">
        <f t="shared" si="15"/>
        <v>PAS</v>
      </c>
      <c r="Q241" s="262" t="str">
        <f>'📡 CANLI_VERİ'!B240</f>
        <v>ISKPL</v>
      </c>
      <c r="R241" s="262">
        <f>'📡 CANLI_VERİ'!I240</f>
        <v>-1.8692</v>
      </c>
    </row>
    <row r="242" spans="1:18" x14ac:dyDescent="0.3">
      <c r="A242" s="262">
        <v>238</v>
      </c>
      <c r="B242" s="263" t="str">
        <f>'🔢 İNDİKATÖRLER'!A240</f>
        <v>ISKUR</v>
      </c>
      <c r="C242" s="262">
        <f>'🔢 İNDİKATÖRLER'!U240</f>
        <v>1</v>
      </c>
      <c r="D242" s="262">
        <f>IFERROR((IF(C242&gt;=11,3,IF(C242&gt;=10,2,IF(C242&gt;=9,1,0))))+(IF(E242&lt;=3,4,IF(E242&lt;=4,2,0)))+(IF(AND(F242&gt;40,F242&lt;50),4,IF(F242&lt;50,3,IF(F242&lt;60,2,0))))+(IF(G242&gt;0.1,3,IF(G242&gt;0,2,0)))+(IF(K242&gt;1.2,2,IF(K242&gt;1,1,0)))+(IF(H242&gt;-100,1,0))+(IF('🔢 İNDİKATÖRLER'!D240&gt;0,1,0))+(IF(R242&lt;=-2,2,0))-(IF(E242&gt;5,2,0)),"")</f>
        <v>4</v>
      </c>
      <c r="E242" s="262">
        <f>'🔢 İNDİKATÖRLER'!F240</f>
        <v>7.716951091726548</v>
      </c>
      <c r="F242" s="262">
        <f>'🔢 İNDİKATÖRLER'!G240</f>
        <v>14.047317279256443</v>
      </c>
      <c r="G242" s="262">
        <f>'🔢 İNDİKATÖRLER'!I240</f>
        <v>-15617.449952702969</v>
      </c>
      <c r="H242" s="262">
        <f>'🔢 İNDİKATÖRLER'!E240</f>
        <v>-68.712948665529694</v>
      </c>
      <c r="I242" s="262">
        <f>'🔢 İNDİKATÖRLER'!L240</f>
        <v>1</v>
      </c>
      <c r="J242" s="262">
        <f>'🔢 İNDİKATÖRLER'!M240</f>
        <v>1.4</v>
      </c>
      <c r="K242" s="262">
        <f t="shared" si="12"/>
        <v>0.7142857142857143</v>
      </c>
      <c r="L242" s="262" t="str">
        <f>'🔢 İNDİKATÖRLER'!P240</f>
        <v>✗</v>
      </c>
      <c r="M242" s="262" t="str">
        <f>'🔢 İNDİKATÖRLER'!S240</f>
        <v>✗</v>
      </c>
      <c r="N242" s="262" t="str">
        <f t="shared" si="13"/>
        <v>HAYIR</v>
      </c>
      <c r="O242" s="262" t="str">
        <f t="shared" si="14"/>
        <v>HAYIR</v>
      </c>
      <c r="P242" s="263" t="str">
        <f t="shared" si="15"/>
        <v>PAS</v>
      </c>
      <c r="Q242" s="262" t="str">
        <f>'📡 CANLI_VERİ'!B241</f>
        <v>ISKUR</v>
      </c>
      <c r="R242" s="262">
        <f>'📡 CANLI_VERİ'!I241</f>
        <v>-9.9989000000000008</v>
      </c>
    </row>
    <row r="243" spans="1:18" x14ac:dyDescent="0.3">
      <c r="A243" s="262">
        <v>239</v>
      </c>
      <c r="B243" s="263" t="str">
        <f>'🔢 İNDİKATÖRLER'!A241</f>
        <v>ISYAT</v>
      </c>
      <c r="C243" s="262" t="str">
        <f>'🔢 İNDİKATÖRLER'!U241</f>
        <v/>
      </c>
      <c r="D243" s="262">
        <f>IFERROR((IF(C243&gt;=11,3,IF(C243&gt;=10,2,IF(C243&gt;=9,1,0))))+(IF(E243&lt;=3,4,IF(E243&lt;=4,2,0)))+(IF(AND(F243&gt;40,F243&lt;50),4,IF(F243&lt;50,3,IF(F243&lt;60,2,0))))+(IF(G243&gt;0.1,3,IF(G243&gt;0,2,0)))+(IF(K243&gt;1.2,2,IF(K243&gt;1,1,0)))+(IF(H243&gt;-100,1,0))+(IF('🔢 İNDİKATÖRLER'!D241&gt;0,1,0))+(IF(R243&lt;=-2,2,0))-(IF(E243&gt;5,2,0)),"")</f>
        <v>8</v>
      </c>
      <c r="E243" s="262" t="str">
        <f>'🔢 İNDİKATÖRLER'!F241</f>
        <v>?</v>
      </c>
      <c r="F243" s="262" t="str">
        <f>'🔢 İNDİKATÖRLER'!G241</f>
        <v>?</v>
      </c>
      <c r="G243" s="262" t="str">
        <f>'🔢 İNDİKATÖRLER'!I241</f>
        <v>?</v>
      </c>
      <c r="H243" s="262" t="str">
        <f>'🔢 İNDİKATÖRLER'!E241</f>
        <v>?</v>
      </c>
      <c r="I243" s="262">
        <f>'🔢 İNDİKATÖRLER'!L241</f>
        <v>125302</v>
      </c>
      <c r="J243" s="262" t="str">
        <f>'🔢 İNDİKATÖRLER'!M241</f>
        <v>?</v>
      </c>
      <c r="K243" s="262" t="str">
        <f t="shared" si="12"/>
        <v/>
      </c>
      <c r="L243" s="262" t="str">
        <f>'🔢 İNDİKATÖRLER'!P241</f>
        <v>?</v>
      </c>
      <c r="M243" s="262" t="str">
        <f>'🔢 İNDİKATÖRLER'!S241</f>
        <v>?</v>
      </c>
      <c r="N243" s="262" t="str">
        <f t="shared" si="13"/>
        <v>HAYIR</v>
      </c>
      <c r="O243" s="262" t="str">
        <f t="shared" si="14"/>
        <v>HAYIR</v>
      </c>
      <c r="P243" s="263" t="str">
        <f t="shared" si="15"/>
        <v>PAS</v>
      </c>
      <c r="Q243" s="262" t="str">
        <f>'📡 CANLI_VERİ'!B242</f>
        <v>ISYAT</v>
      </c>
      <c r="R243" s="262">
        <f>'📡 CANLI_VERİ'!I242</f>
        <v>-0.58960000000000001</v>
      </c>
    </row>
    <row r="244" spans="1:18" x14ac:dyDescent="0.3">
      <c r="A244" s="262">
        <v>240</v>
      </c>
      <c r="B244" s="263" t="str">
        <f>'🔢 İNDİKATÖRLER'!A242</f>
        <v>ITTFK</v>
      </c>
      <c r="C244" s="262" t="str">
        <f>'🔢 İNDİKATÖRLER'!U242</f>
        <v/>
      </c>
      <c r="D244" s="262">
        <f>IFERROR((IF(C244&gt;=11,3,IF(C244&gt;=10,2,IF(C244&gt;=9,1,0))))+(IF(E244&lt;=3,4,IF(E244&lt;=4,2,0)))+(IF(AND(F244&gt;40,F244&lt;50),4,IF(F244&lt;50,3,IF(F244&lt;60,2,0))))+(IF(G244&gt;0.1,3,IF(G244&gt;0,2,0)))+(IF(K244&gt;1.2,2,IF(K244&gt;1,1,0)))+(IF(H244&gt;-100,1,0))+(IF('🔢 İNDİKATÖRLER'!D242&gt;0,1,0))+(IF(R244&lt;=-2,2,0))-(IF(E244&gt;5,2,0)),"")</f>
        <v>8</v>
      </c>
      <c r="E244" s="262" t="str">
        <f>'🔢 İNDİKATÖRLER'!F242</f>
        <v>?</v>
      </c>
      <c r="F244" s="262" t="str">
        <f>'🔢 İNDİKATÖRLER'!G242</f>
        <v>?</v>
      </c>
      <c r="G244" s="262" t="str">
        <f>'🔢 İNDİKATÖRLER'!I242</f>
        <v>?</v>
      </c>
      <c r="H244" s="262" t="str">
        <f>'🔢 İNDİKATÖRLER'!E242</f>
        <v>?</v>
      </c>
      <c r="I244" s="262">
        <f>'🔢 İNDİKATÖRLER'!L242</f>
        <v>0</v>
      </c>
      <c r="J244" s="262" t="str">
        <f>'🔢 İNDİKATÖRLER'!M242</f>
        <v>?</v>
      </c>
      <c r="K244" s="262" t="str">
        <f t="shared" si="12"/>
        <v/>
      </c>
      <c r="L244" s="262" t="str">
        <f>'🔢 İNDİKATÖRLER'!P242</f>
        <v>?</v>
      </c>
      <c r="M244" s="262" t="str">
        <f>'🔢 İNDİKATÖRLER'!S242</f>
        <v>?</v>
      </c>
      <c r="N244" s="262" t="str">
        <f t="shared" si="13"/>
        <v>HAYIR</v>
      </c>
      <c r="O244" s="262" t="str">
        <f t="shared" si="14"/>
        <v>HAYIR</v>
      </c>
      <c r="P244" s="263" t="str">
        <f t="shared" si="15"/>
        <v>PAS</v>
      </c>
      <c r="Q244" s="262" t="str">
        <f>'📡 CANLI_VERİ'!B243</f>
        <v>ITTFK</v>
      </c>
      <c r="R244" s="262">
        <f>'📡 CANLI_VERİ'!I243</f>
        <v>0</v>
      </c>
    </row>
    <row r="245" spans="1:18" x14ac:dyDescent="0.3">
      <c r="A245" s="262">
        <v>241</v>
      </c>
      <c r="B245" s="263" t="str">
        <f>'🔢 İNDİKATÖRLER'!A243</f>
        <v>IZENR</v>
      </c>
      <c r="C245" s="262">
        <f>'🔢 İNDİKATÖRLER'!U243</f>
        <v>6</v>
      </c>
      <c r="D245" s="262">
        <f>IFERROR((IF(C245&gt;=11,3,IF(C245&gt;=10,2,IF(C245&gt;=9,1,0))))+(IF(E245&lt;=3,4,IF(E245&lt;=4,2,0)))+(IF(AND(F245&gt;40,F245&lt;50),4,IF(F245&lt;50,3,IF(F245&lt;60,2,0))))+(IF(G245&gt;0.1,3,IF(G245&gt;0,2,0)))+(IF(K245&gt;1.2,2,IF(K245&gt;1,1,0)))+(IF(H245&gt;-100,1,0))+(IF('🔢 İNDİKATÖRLER'!D243&gt;0,1,0))+(IF(R245&lt;=-2,2,0))-(IF(E245&gt;5,2,0)),"")</f>
        <v>6</v>
      </c>
      <c r="E245" s="262">
        <f>'🔢 İNDİKATÖRLER'!F243</f>
        <v>5.609243697478993</v>
      </c>
      <c r="F245" s="262">
        <f>'🔢 İNDİKATÖRLER'!G243</f>
        <v>44.642857142857139</v>
      </c>
      <c r="G245" s="262">
        <f>'🔢 İNDİKATÖRLER'!I243</f>
        <v>3.0625865360644378E-2</v>
      </c>
      <c r="H245" s="262">
        <f>'🔢 İNDİKATÖRLER'!E243</f>
        <v>41.68293211884621</v>
      </c>
      <c r="I245" s="262">
        <f>'🔢 İNDİKATÖRLER'!L243</f>
        <v>67296259</v>
      </c>
      <c r="J245" s="262">
        <f>'🔢 İNDİKATÖRLER'!M243</f>
        <v>57657985.799999997</v>
      </c>
      <c r="K245" s="262">
        <f t="shared" si="12"/>
        <v>1.1671628494521569</v>
      </c>
      <c r="L245" s="262" t="str">
        <f>'🔢 İNDİKATÖRLER'!P243</f>
        <v>✓</v>
      </c>
      <c r="M245" s="262" t="str">
        <f>'🔢 İNDİKATÖRLER'!S243</f>
        <v>✓</v>
      </c>
      <c r="N245" s="262" t="str">
        <f t="shared" si="13"/>
        <v>HAYIR</v>
      </c>
      <c r="O245" s="262" t="str">
        <f t="shared" si="14"/>
        <v>HAYIR</v>
      </c>
      <c r="P245" s="263" t="str">
        <f t="shared" si="15"/>
        <v>PAS</v>
      </c>
      <c r="Q245" s="262" t="str">
        <f>'📡 CANLI_VERİ'!B244</f>
        <v>IZENR</v>
      </c>
      <c r="R245" s="262">
        <f>'📡 CANLI_VERİ'!I244</f>
        <v>0</v>
      </c>
    </row>
    <row r="246" spans="1:18" x14ac:dyDescent="0.3">
      <c r="A246" s="262">
        <v>242</v>
      </c>
      <c r="B246" s="263" t="str">
        <f>'🔢 İNDİKATÖRLER'!A244</f>
        <v>IZFAS</v>
      </c>
      <c r="C246" s="262">
        <f>'🔢 İNDİKATÖRLER'!U244</f>
        <v>6</v>
      </c>
      <c r="D246" s="262">
        <f>IFERROR((IF(C246&gt;=11,3,IF(C246&gt;=10,2,IF(C246&gt;=9,1,0))))+(IF(E246&lt;=3,4,IF(E246&lt;=4,2,0)))+(IF(AND(F246&gt;40,F246&lt;50),4,IF(F246&lt;50,3,IF(F246&lt;60,2,0))))+(IF(G246&gt;0.1,3,IF(G246&gt;0,2,0)))+(IF(K246&gt;1.2,2,IF(K246&gt;1,1,0)))+(IF(H246&gt;-100,1,0))+(IF('🔢 İNDİKATÖRLER'!D244&gt;0,1,0))+(IF(R246&lt;=-2,2,0))-(IF(E246&gt;5,2,0)),"")</f>
        <v>3</v>
      </c>
      <c r="E246" s="262">
        <f>'🔢 İNDİKATÖRLER'!F244</f>
        <v>6.6593237140654242</v>
      </c>
      <c r="F246" s="262">
        <f>'🔢 İNDİKATÖRLER'!G244</f>
        <v>61.126537088456935</v>
      </c>
      <c r="G246" s="262">
        <f>'🔢 İNDİKATÖRLER'!I244</f>
        <v>0.88632622103079628</v>
      </c>
      <c r="H246" s="262">
        <f>'🔢 İNDİKATÖRLER'!E244</f>
        <v>34.217499483512874</v>
      </c>
      <c r="I246" s="262">
        <f>'🔢 İNDİKATÖRLER'!L244</f>
        <v>6836651</v>
      </c>
      <c r="J246" s="262">
        <f>'🔢 İNDİKATÖRLER'!M244</f>
        <v>6769718.5999999996</v>
      </c>
      <c r="K246" s="262">
        <f t="shared" si="12"/>
        <v>1.0098870283914017</v>
      </c>
      <c r="L246" s="262" t="str">
        <f>'🔢 İNDİKATÖRLER'!P244</f>
        <v>✓</v>
      </c>
      <c r="M246" s="262" t="str">
        <f>'🔢 İNDİKATÖRLER'!S244</f>
        <v>✓</v>
      </c>
      <c r="N246" s="262" t="str">
        <f t="shared" si="13"/>
        <v>HAYIR</v>
      </c>
      <c r="O246" s="262" t="str">
        <f t="shared" si="14"/>
        <v>HAYIR</v>
      </c>
      <c r="P246" s="263" t="str">
        <f t="shared" si="15"/>
        <v>PAS</v>
      </c>
      <c r="Q246" s="262" t="str">
        <f>'📡 CANLI_VERİ'!B245</f>
        <v>IZFAS</v>
      </c>
      <c r="R246" s="262">
        <f>'📡 CANLI_VERİ'!I245</f>
        <v>0.21929999999999999</v>
      </c>
    </row>
    <row r="247" spans="1:18" x14ac:dyDescent="0.3">
      <c r="A247" s="262">
        <v>243</v>
      </c>
      <c r="B247" s="263" t="str">
        <f>'🔢 İNDİKATÖRLER'!A245</f>
        <v>IZINV</v>
      </c>
      <c r="C247" s="262">
        <f>'🔢 İNDİKATÖRLER'!U245</f>
        <v>7</v>
      </c>
      <c r="D247" s="262">
        <f>IFERROR((IF(C247&gt;=11,3,IF(C247&gt;=10,2,IF(C247&gt;=9,1,0))))+(IF(E247&lt;=3,4,IF(E247&lt;=4,2,0)))+(IF(AND(F247&gt;40,F247&lt;50),4,IF(F247&lt;50,3,IF(F247&lt;60,2,0))))+(IF(G247&gt;0.1,3,IF(G247&gt;0,2,0)))+(IF(K247&gt;1.2,2,IF(K247&gt;1,1,0)))+(IF(H247&gt;-100,1,0))+(IF('🔢 İNDİKATÖRLER'!D245&gt;0,1,0))+(IF(R247&lt;=-2,2,0))-(IF(E247&gt;5,2,0)),"")</f>
        <v>7</v>
      </c>
      <c r="E247" s="262">
        <f>'🔢 İNDİKATÖRLER'!F245</f>
        <v>4.7148090005232879</v>
      </c>
      <c r="F247" s="262">
        <f>'🔢 İNDİKATÖRLER'!G245</f>
        <v>40.116279069767437</v>
      </c>
      <c r="G247" s="262">
        <f>'🔢 İNDİKATÖRLER'!I245</f>
        <v>-0.22882922311976817</v>
      </c>
      <c r="H247" s="262">
        <f>'🔢 İNDİKATÖRLER'!E245</f>
        <v>61.148346738157784</v>
      </c>
      <c r="I247" s="262">
        <f>'🔢 İNDİKATÖRLER'!L245</f>
        <v>992778</v>
      </c>
      <c r="J247" s="262">
        <f>'🔢 İNDİKATÖRLER'!M245</f>
        <v>583903.80000000005</v>
      </c>
      <c r="K247" s="262">
        <f t="shared" si="12"/>
        <v>1.7002424029437724</v>
      </c>
      <c r="L247" s="262" t="str">
        <f>'🔢 İNDİKATÖRLER'!P245</f>
        <v>✗</v>
      </c>
      <c r="M247" s="262" t="str">
        <f>'🔢 İNDİKATÖRLER'!S245</f>
        <v>✓</v>
      </c>
      <c r="N247" s="262" t="str">
        <f t="shared" si="13"/>
        <v>HAYIR</v>
      </c>
      <c r="O247" s="262" t="str">
        <f t="shared" si="14"/>
        <v>HAYIR</v>
      </c>
      <c r="P247" s="263" t="str">
        <f t="shared" si="15"/>
        <v>PAS</v>
      </c>
      <c r="Q247" s="262" t="str">
        <f>'📡 CANLI_VERİ'!B246</f>
        <v>IZINV</v>
      </c>
      <c r="R247" s="262">
        <f>'📡 CANLI_VERİ'!I246</f>
        <v>0.43990000000000001</v>
      </c>
    </row>
    <row r="248" spans="1:18" x14ac:dyDescent="0.3">
      <c r="A248" s="262">
        <v>244</v>
      </c>
      <c r="B248" s="263" t="str">
        <f>'🔢 İNDİKATÖRLER'!A246</f>
        <v>IZMDC</v>
      </c>
      <c r="C248" s="262">
        <f>'🔢 İNDİKATÖRLER'!U246</f>
        <v>6</v>
      </c>
      <c r="D248" s="262">
        <f>IFERROR((IF(C248&gt;=11,3,IF(C248&gt;=10,2,IF(C248&gt;=9,1,0))))+(IF(E248&lt;=3,4,IF(E248&lt;=4,2,0)))+(IF(AND(F248&gt;40,F248&lt;50),4,IF(F248&lt;50,3,IF(F248&lt;60,2,0))))+(IF(G248&gt;0.1,3,IF(G248&gt;0,2,0)))+(IF(K248&gt;1.2,2,IF(K248&gt;1,1,0)))+(IF(H248&gt;-100,1,0))+(IF('🔢 İNDİKATÖRLER'!D246&gt;0,1,0))+(IF(R248&lt;=-2,2,0))-(IF(E248&gt;5,2,0)),"")</f>
        <v>11</v>
      </c>
      <c r="E248" s="262">
        <f>'🔢 İNDİKATÖRLER'!F246</f>
        <v>2.8023598820058981</v>
      </c>
      <c r="F248" s="262">
        <f>'🔢 İNDİKATÖRLER'!G246</f>
        <v>46.296296296296291</v>
      </c>
      <c r="G248" s="262">
        <f>'🔢 İNDİKATÖRLER'!I246</f>
        <v>3.0825215738348656E-2</v>
      </c>
      <c r="H248" s="262">
        <f>'🔢 İNDİKATÖRLER'!E246</f>
        <v>32.033281331252702</v>
      </c>
      <c r="I248" s="262">
        <f>'🔢 İNDİKATÖRLER'!L246</f>
        <v>4062696</v>
      </c>
      <c r="J248" s="262">
        <f>'🔢 İNDİKATÖRLER'!M246</f>
        <v>4967777.8</v>
      </c>
      <c r="K248" s="262">
        <f t="shared" si="12"/>
        <v>0.81780952441149846</v>
      </c>
      <c r="L248" s="262" t="str">
        <f>'🔢 İNDİKATÖRLER'!P246</f>
        <v>✓</v>
      </c>
      <c r="M248" s="262" t="str">
        <f>'🔢 İNDİKATÖRLER'!S246</f>
        <v>✗</v>
      </c>
      <c r="N248" s="262" t="str">
        <f t="shared" si="13"/>
        <v>HAYIR</v>
      </c>
      <c r="O248" s="262" t="str">
        <f t="shared" si="14"/>
        <v>EVET</v>
      </c>
      <c r="P248" s="263" t="str">
        <f t="shared" si="15"/>
        <v>GÜÇLÜ</v>
      </c>
      <c r="Q248" s="262" t="str">
        <f>'📡 CANLI_VERİ'!B247</f>
        <v>IZMDC</v>
      </c>
      <c r="R248" s="262">
        <f>'📡 CANLI_VERİ'!I247</f>
        <v>-0.14199999999999999</v>
      </c>
    </row>
    <row r="249" spans="1:18" x14ac:dyDescent="0.3">
      <c r="A249" s="262">
        <v>245</v>
      </c>
      <c r="B249" s="263" t="str">
        <f>'🔢 İNDİKATÖRLER'!A247</f>
        <v>IZTAR</v>
      </c>
      <c r="C249" s="262" t="str">
        <f>'🔢 İNDİKATÖRLER'!U247</f>
        <v/>
      </c>
      <c r="D249" s="262">
        <f>IFERROR((IF(C249&gt;=11,3,IF(C249&gt;=10,2,IF(C249&gt;=9,1,0))))+(IF(E249&lt;=3,4,IF(E249&lt;=4,2,0)))+(IF(AND(F249&gt;40,F249&lt;50),4,IF(F249&lt;50,3,IF(F249&lt;60,2,0))))+(IF(G249&gt;0.1,3,IF(G249&gt;0,2,0)))+(IF(K249&gt;1.2,2,IF(K249&gt;1,1,0)))+(IF(H249&gt;-100,1,0))+(IF('🔢 İNDİKATÖRLER'!D247&gt;0,1,0))+(IF(R249&lt;=-2,2,0))-(IF(E249&gt;5,2,0)),"")</f>
        <v>8</v>
      </c>
      <c r="E249" s="262" t="str">
        <f>'🔢 İNDİKATÖRLER'!F247</f>
        <v>?</v>
      </c>
      <c r="F249" s="262" t="str">
        <f>'🔢 İNDİKATÖRLER'!G247</f>
        <v>?</v>
      </c>
      <c r="G249" s="262" t="str">
        <f>'🔢 İNDİKATÖRLER'!I247</f>
        <v>?</v>
      </c>
      <c r="H249" s="262" t="str">
        <f>'🔢 İNDİKATÖRLER'!E247</f>
        <v>?</v>
      </c>
      <c r="I249" s="262">
        <f>'🔢 İNDİKATÖRLER'!L247</f>
        <v>0</v>
      </c>
      <c r="J249" s="262" t="str">
        <f>'🔢 İNDİKATÖRLER'!M247</f>
        <v>?</v>
      </c>
      <c r="K249" s="262" t="str">
        <f t="shared" si="12"/>
        <v/>
      </c>
      <c r="L249" s="262" t="str">
        <f>'🔢 İNDİKATÖRLER'!P247</f>
        <v>?</v>
      </c>
      <c r="M249" s="262" t="str">
        <f>'🔢 İNDİKATÖRLER'!S247</f>
        <v>?</v>
      </c>
      <c r="N249" s="262" t="str">
        <f t="shared" si="13"/>
        <v>HAYIR</v>
      </c>
      <c r="O249" s="262" t="str">
        <f t="shared" si="14"/>
        <v>HAYIR</v>
      </c>
      <c r="P249" s="263" t="str">
        <f t="shared" si="15"/>
        <v>PAS</v>
      </c>
      <c r="Q249" s="262" t="str">
        <f>'📡 CANLI_VERİ'!B248</f>
        <v>IZTAR</v>
      </c>
      <c r="R249" s="262">
        <f>'📡 CANLI_VERİ'!I248</f>
        <v>0</v>
      </c>
    </row>
    <row r="250" spans="1:18" x14ac:dyDescent="0.3">
      <c r="A250" s="262">
        <v>246</v>
      </c>
      <c r="B250" s="263" t="str">
        <f>'🔢 İNDİKATÖRLER'!A248</f>
        <v>JANTS</v>
      </c>
      <c r="C250" s="262">
        <f>'🔢 İNDİKATÖRLER'!U248</f>
        <v>6</v>
      </c>
      <c r="D250" s="262">
        <f>IFERROR((IF(C250&gt;=11,3,IF(C250&gt;=10,2,IF(C250&gt;=9,1,0))))+(IF(E250&lt;=3,4,IF(E250&lt;=4,2,0)))+(IF(AND(F250&gt;40,F250&lt;50),4,IF(F250&lt;50,3,IF(F250&lt;60,2,0))))+(IF(G250&gt;0.1,3,IF(G250&gt;0,2,0)))+(IF(K250&gt;1.2,2,IF(K250&gt;1,1,0)))+(IF(H250&gt;-100,1,0))+(IF('🔢 İNDİKATÖRLER'!D248&gt;0,1,0))+(IF(R250&lt;=-2,2,0))-(IF(E250&gt;5,2,0)),"")</f>
        <v>9</v>
      </c>
      <c r="E250" s="262">
        <f>'🔢 İNDİKATÖRLER'!F248</f>
        <v>2.731801381970111</v>
      </c>
      <c r="F250" s="262">
        <f>'🔢 İNDİKATÖRLER'!G248</f>
        <v>50.000000000000114</v>
      </c>
      <c r="G250" s="262">
        <f>'🔢 İNDİKATÖRLER'!I248</f>
        <v>6.1204844009295434E-2</v>
      </c>
      <c r="H250" s="262">
        <f>'🔢 İNDİKATÖRLER'!E248</f>
        <v>9.4895149332769435</v>
      </c>
      <c r="I250" s="262">
        <f>'🔢 İNDİKATÖRLER'!L248</f>
        <v>1111397</v>
      </c>
      <c r="J250" s="262">
        <f>'🔢 İNDİKATÖRLER'!M248</f>
        <v>1662527.4</v>
      </c>
      <c r="K250" s="262">
        <f t="shared" si="12"/>
        <v>0.66849845602544655</v>
      </c>
      <c r="L250" s="262" t="str">
        <f>'🔢 İNDİKATÖRLER'!P248</f>
        <v>✓</v>
      </c>
      <c r="M250" s="262" t="str">
        <f>'🔢 İNDİKATÖRLER'!S248</f>
        <v>✗</v>
      </c>
      <c r="N250" s="262" t="str">
        <f t="shared" si="13"/>
        <v>HAYIR</v>
      </c>
      <c r="O250" s="262" t="str">
        <f t="shared" si="14"/>
        <v>HAYIR</v>
      </c>
      <c r="P250" s="263" t="str">
        <f t="shared" si="15"/>
        <v>İZLE</v>
      </c>
      <c r="Q250" s="262" t="str">
        <f>'📡 CANLI_VERİ'!B249</f>
        <v>JANTS</v>
      </c>
      <c r="R250" s="262">
        <f>'📡 CANLI_VERİ'!I249</f>
        <v>0.1133</v>
      </c>
    </row>
    <row r="251" spans="1:18" x14ac:dyDescent="0.3">
      <c r="A251" s="262">
        <v>247</v>
      </c>
      <c r="B251" s="263" t="str">
        <f>'🔢 İNDİKATÖRLER'!A249</f>
        <v>KAPLM</v>
      </c>
      <c r="C251" s="262">
        <f>'🔢 İNDİKATÖRLER'!U249</f>
        <v>1</v>
      </c>
      <c r="D251" s="262">
        <f>IFERROR((IF(C251&gt;=11,3,IF(C251&gt;=10,2,IF(C251&gt;=9,1,0))))+(IF(E251&lt;=3,4,IF(E251&lt;=4,2,0)))+(IF(AND(F251&gt;40,F251&lt;50),4,IF(F251&lt;50,3,IF(F251&lt;60,2,0))))+(IF(G251&gt;0.1,3,IF(G251&gt;0,2,0)))+(IF(K251&gt;1.2,2,IF(K251&gt;1,1,0)))+(IF(H251&gt;-100,1,0))+(IF('🔢 İNDİKATÖRLER'!D249&gt;0,1,0))+(IF(R251&lt;=-2,2,0))-(IF(E251&gt;5,2,0)),"")</f>
        <v>1</v>
      </c>
      <c r="E251" s="262">
        <f>'🔢 İNDİKATÖRLER'!F249</f>
        <v>7.742950361221161</v>
      </c>
      <c r="F251" s="262">
        <f>'🔢 İNDİKATÖRLER'!G249</f>
        <v>51.025641025641022</v>
      </c>
      <c r="G251" s="262">
        <f>'🔢 İNDİKATÖRLER'!I249</f>
        <v>-2.9629442158331898</v>
      </c>
      <c r="H251" s="262">
        <f>'🔢 İNDİKATÖRLER'!E249</f>
        <v>6.5234887956961254</v>
      </c>
      <c r="I251" s="262">
        <f>'🔢 İNDİKATÖRLER'!L249</f>
        <v>77225</v>
      </c>
      <c r="J251" s="262">
        <f>'🔢 İNDİKATÖRLER'!M249</f>
        <v>137490.6</v>
      </c>
      <c r="K251" s="262">
        <f t="shared" si="12"/>
        <v>0.56167476176553155</v>
      </c>
      <c r="L251" s="262" t="str">
        <f>'🔢 İNDİKATÖRLER'!P249</f>
        <v>✗</v>
      </c>
      <c r="M251" s="262" t="str">
        <f>'🔢 İNDİKATÖRLER'!S249</f>
        <v>✗</v>
      </c>
      <c r="N251" s="262" t="str">
        <f t="shared" si="13"/>
        <v>HAYIR</v>
      </c>
      <c r="O251" s="262" t="str">
        <f t="shared" si="14"/>
        <v>HAYIR</v>
      </c>
      <c r="P251" s="263" t="str">
        <f t="shared" si="15"/>
        <v>PAS</v>
      </c>
      <c r="Q251" s="262" t="str">
        <f>'📡 CANLI_VERİ'!B250</f>
        <v>KAPLM</v>
      </c>
      <c r="R251" s="262">
        <f>'📡 CANLI_VERİ'!I250</f>
        <v>0</v>
      </c>
    </row>
    <row r="252" spans="1:18" x14ac:dyDescent="0.3">
      <c r="A252" s="262">
        <v>248</v>
      </c>
      <c r="B252" s="263" t="str">
        <f>'🔢 İNDİKATÖRLER'!A250</f>
        <v>KAREL</v>
      </c>
      <c r="C252" s="262">
        <f>'🔢 İNDİKATÖRLER'!U250</f>
        <v>13</v>
      </c>
      <c r="D252" s="262">
        <f>IFERROR((IF(C252&gt;=11,3,IF(C252&gt;=10,2,IF(C252&gt;=9,1,0))))+(IF(E252&lt;=3,4,IF(E252&lt;=4,2,0)))+(IF(AND(F252&gt;40,F252&lt;50),4,IF(F252&lt;50,3,IF(F252&lt;60,2,0))))+(IF(G252&gt;0.1,3,IF(G252&gt;0,2,0)))+(IF(K252&gt;1.2,2,IF(K252&gt;1,1,0)))+(IF(H252&gt;-100,1,0))+(IF('🔢 İNDİKATÖRLER'!D250&gt;0,1,0))+(IF(R252&lt;=-2,2,0))-(IF(E252&gt;5,2,0)),"")</f>
        <v>9</v>
      </c>
      <c r="E252" s="262">
        <f>'🔢 İNDİKATÖRLER'!F250</f>
        <v>4.9704553354188388</v>
      </c>
      <c r="F252" s="262">
        <f>'🔢 İNDİKATÖRLER'!G250</f>
        <v>90.096618357487927</v>
      </c>
      <c r="G252" s="262">
        <f>'🔢 İNDİKATÖRLER'!I250</f>
        <v>0.29276426018586754</v>
      </c>
      <c r="H252" s="262">
        <f>'🔢 İNDİKATÖRLER'!E250</f>
        <v>175.47391969857517</v>
      </c>
      <c r="I252" s="262">
        <f>'🔢 İNDİKATÖRLER'!L250</f>
        <v>25538229</v>
      </c>
      <c r="J252" s="262">
        <f>'🔢 İNDİKATÖRLER'!M250</f>
        <v>24804597.800000001</v>
      </c>
      <c r="K252" s="262">
        <f t="shared" si="12"/>
        <v>1.0295764199006685</v>
      </c>
      <c r="L252" s="262" t="str">
        <f>'🔢 İNDİKATÖRLER'!P250</f>
        <v>✓</v>
      </c>
      <c r="M252" s="262" t="str">
        <f>'🔢 İNDİKATÖRLER'!S250</f>
        <v>✓</v>
      </c>
      <c r="N252" s="262" t="str">
        <f t="shared" si="13"/>
        <v>HAYIR</v>
      </c>
      <c r="O252" s="262" t="str">
        <f t="shared" si="14"/>
        <v>HAYIR</v>
      </c>
      <c r="P252" s="263" t="str">
        <f t="shared" si="15"/>
        <v>PAS</v>
      </c>
      <c r="Q252" s="262" t="str">
        <f>'📡 CANLI_VERİ'!B251</f>
        <v>KAREL</v>
      </c>
      <c r="R252" s="262">
        <f>'📡 CANLI_VERİ'!I251</f>
        <v>-8.4699999999999998E-2</v>
      </c>
    </row>
    <row r="253" spans="1:18" x14ac:dyDescent="0.3">
      <c r="A253" s="262">
        <v>249</v>
      </c>
      <c r="B253" s="263" t="str">
        <f>'🔢 İNDİKATÖRLER'!A251</f>
        <v>KARSN</v>
      </c>
      <c r="C253" s="262">
        <f>'🔢 İNDİKATÖRLER'!U251</f>
        <v>13</v>
      </c>
      <c r="D253" s="262">
        <f>IFERROR((IF(C253&gt;=11,3,IF(C253&gt;=10,2,IF(C253&gt;=9,1,0))))+(IF(E253&lt;=3,4,IF(E253&lt;=4,2,0)))+(IF(AND(F253&gt;40,F253&lt;50),4,IF(F253&lt;50,3,IF(F253&lt;60,2,0))))+(IF(G253&gt;0.1,3,IF(G253&gt;0,2,0)))+(IF(K253&gt;1.2,2,IF(K253&gt;1,1,0)))+(IF(H253&gt;-100,1,0))+(IF('🔢 İNDİKATÖRLER'!D251&gt;0,1,0))+(IF(R253&lt;=-2,2,0))-(IF(E253&gt;5,2,0)),"")</f>
        <v>8</v>
      </c>
      <c r="E253" s="262">
        <f>'🔢 İNDİKATÖRLER'!F251</f>
        <v>4.2118432026688906</v>
      </c>
      <c r="F253" s="262">
        <f>'🔢 İNDİKATÖRLER'!G251</f>
        <v>97.540983606557361</v>
      </c>
      <c r="G253" s="262">
        <f>'🔢 İNDİKATÖRLER'!I251</f>
        <v>0.18144442895725055</v>
      </c>
      <c r="H253" s="262">
        <f>'🔢 İNDİKATÖRLER'!E251</f>
        <v>120.38815763468936</v>
      </c>
      <c r="I253" s="262">
        <f>'🔢 İNDİKATÖRLER'!L251</f>
        <v>17011603</v>
      </c>
      <c r="J253" s="262">
        <f>'🔢 İNDİKATÖRLER'!M251</f>
        <v>21636730.600000001</v>
      </c>
      <c r="K253" s="262">
        <f t="shared" si="12"/>
        <v>0.7862372238437908</v>
      </c>
      <c r="L253" s="262" t="str">
        <f>'🔢 İNDİKATÖRLER'!P251</f>
        <v>✓</v>
      </c>
      <c r="M253" s="262" t="str">
        <f>'🔢 İNDİKATÖRLER'!S251</f>
        <v>✗</v>
      </c>
      <c r="N253" s="262" t="str">
        <f t="shared" si="13"/>
        <v>HAYIR</v>
      </c>
      <c r="O253" s="262" t="str">
        <f t="shared" si="14"/>
        <v>HAYIR</v>
      </c>
      <c r="P253" s="263" t="str">
        <f t="shared" si="15"/>
        <v>PAS</v>
      </c>
      <c r="Q253" s="262" t="str">
        <f>'📡 CANLI_VERİ'!B252</f>
        <v>KARSN</v>
      </c>
      <c r="R253" s="262">
        <f>'📡 CANLI_VERİ'!I252</f>
        <v>-0.34570000000000001</v>
      </c>
    </row>
    <row r="254" spans="1:18" x14ac:dyDescent="0.3">
      <c r="A254" s="262">
        <v>250</v>
      </c>
      <c r="B254" s="263" t="str">
        <f>'🔢 İNDİKATÖRLER'!A252</f>
        <v>KARTN</v>
      </c>
      <c r="C254" s="262">
        <f>'🔢 İNDİKATÖRLER'!U252</f>
        <v>9</v>
      </c>
      <c r="D254" s="262">
        <f>IFERROR((IF(C254&gt;=11,3,IF(C254&gt;=10,2,IF(C254&gt;=9,1,0))))+(IF(E254&lt;=3,4,IF(E254&lt;=4,2,0)))+(IF(AND(F254&gt;40,F254&lt;50),4,IF(F254&lt;50,3,IF(F254&lt;60,2,0))))+(IF(G254&gt;0.1,3,IF(G254&gt;0,2,0)))+(IF(K254&gt;1.2,2,IF(K254&gt;1,1,0)))+(IF(H254&gt;-100,1,0))+(IF('🔢 İNDİKATÖRLER'!D252&gt;0,1,0))+(IF(R254&lt;=-2,2,0))-(IF(E254&gt;5,2,0)),"")</f>
        <v>4</v>
      </c>
      <c r="E254" s="262">
        <f>'🔢 İNDİKATÖRLER'!F252</f>
        <v>6.9049821593762397</v>
      </c>
      <c r="F254" s="262">
        <f>'🔢 İNDİKATÖRLER'!G252</f>
        <v>79.329102447869431</v>
      </c>
      <c r="G254" s="262">
        <f>'🔢 İNDİKATÖRLER'!I252</f>
        <v>4.4670277412636921</v>
      </c>
      <c r="H254" s="262">
        <f>'🔢 İNDİKATÖRLER'!E252</f>
        <v>101.37720077247295</v>
      </c>
      <c r="I254" s="262">
        <f>'🔢 İNDİKATÖRLER'!L252</f>
        <v>919179</v>
      </c>
      <c r="J254" s="262">
        <f>'🔢 İNDİKATÖRLER'!M252</f>
        <v>3203741.2</v>
      </c>
      <c r="K254" s="262">
        <f t="shared" si="12"/>
        <v>0.28690800617727796</v>
      </c>
      <c r="L254" s="262" t="str">
        <f>'🔢 İNDİKATÖRLER'!P252</f>
        <v>✓</v>
      </c>
      <c r="M254" s="262" t="str">
        <f>'🔢 İNDİKATÖRLER'!S252</f>
        <v>✗</v>
      </c>
      <c r="N254" s="262" t="str">
        <f t="shared" si="13"/>
        <v>HAYIR</v>
      </c>
      <c r="O254" s="262" t="str">
        <f t="shared" si="14"/>
        <v>HAYIR</v>
      </c>
      <c r="P254" s="263" t="str">
        <f t="shared" si="15"/>
        <v>PAS</v>
      </c>
      <c r="Q254" s="262" t="str">
        <f>'📡 CANLI_VERİ'!B253</f>
        <v>KARTN</v>
      </c>
      <c r="R254" s="262">
        <f>'📡 CANLI_VERİ'!I253</f>
        <v>-0.45229999999999998</v>
      </c>
    </row>
    <row r="255" spans="1:18" x14ac:dyDescent="0.3">
      <c r="A255" s="262">
        <v>251</v>
      </c>
      <c r="B255" s="263" t="str">
        <f>'🔢 İNDİKATÖRLER'!A253</f>
        <v>KERVT</v>
      </c>
      <c r="C255" s="262" t="str">
        <f>'🔢 İNDİKATÖRLER'!U253</f>
        <v/>
      </c>
      <c r="D255" s="262">
        <f>IFERROR((IF(C255&gt;=11,3,IF(C255&gt;=10,2,IF(C255&gt;=9,1,0))))+(IF(E255&lt;=3,4,IF(E255&lt;=4,2,0)))+(IF(AND(F255&gt;40,F255&lt;50),4,IF(F255&lt;50,3,IF(F255&lt;60,2,0))))+(IF(G255&gt;0.1,3,IF(G255&gt;0,2,0)))+(IF(K255&gt;1.2,2,IF(K255&gt;1,1,0)))+(IF(H255&gt;-100,1,0))+(IF('🔢 İNDİKATÖRLER'!D253&gt;0,1,0))+(IF(R255&lt;=-2,2,0))-(IF(E255&gt;5,2,0)),"")</f>
        <v>8</v>
      </c>
      <c r="E255" s="262" t="str">
        <f>'🔢 İNDİKATÖRLER'!F253</f>
        <v>?</v>
      </c>
      <c r="F255" s="262" t="str">
        <f>'🔢 İNDİKATÖRLER'!G253</f>
        <v>?</v>
      </c>
      <c r="G255" s="262" t="str">
        <f>'🔢 İNDİKATÖRLER'!I253</f>
        <v>?</v>
      </c>
      <c r="H255" s="262" t="str">
        <f>'🔢 İNDİKATÖRLER'!E253</f>
        <v>?</v>
      </c>
      <c r="I255" s="262">
        <f>'🔢 İNDİKATÖRLER'!L253</f>
        <v>0</v>
      </c>
      <c r="J255" s="262" t="str">
        <f>'🔢 İNDİKATÖRLER'!M253</f>
        <v>?</v>
      </c>
      <c r="K255" s="262" t="str">
        <f t="shared" si="12"/>
        <v/>
      </c>
      <c r="L255" s="262" t="str">
        <f>'🔢 İNDİKATÖRLER'!P253</f>
        <v>?</v>
      </c>
      <c r="M255" s="262" t="str">
        <f>'🔢 İNDİKATÖRLER'!S253</f>
        <v>?</v>
      </c>
      <c r="N255" s="262" t="str">
        <f t="shared" si="13"/>
        <v>HAYIR</v>
      </c>
      <c r="O255" s="262" t="str">
        <f t="shared" si="14"/>
        <v>HAYIR</v>
      </c>
      <c r="P255" s="263" t="str">
        <f t="shared" si="15"/>
        <v>PAS</v>
      </c>
      <c r="Q255" s="262" t="str">
        <f>'📡 CANLI_VERİ'!B254</f>
        <v>KERVT</v>
      </c>
      <c r="R255" s="262">
        <f>'📡 CANLI_VERİ'!I254</f>
        <v>0</v>
      </c>
    </row>
    <row r="256" spans="1:18" x14ac:dyDescent="0.3">
      <c r="A256" s="262">
        <v>252</v>
      </c>
      <c r="B256" s="263" t="str">
        <f>'🔢 İNDİKATÖRLER'!A254</f>
        <v>KLGYO</v>
      </c>
      <c r="C256" s="262">
        <f>'🔢 İNDİKATÖRLER'!U254</f>
        <v>6</v>
      </c>
      <c r="D256" s="262">
        <f>IFERROR((IF(C256&gt;=11,3,IF(C256&gt;=10,2,IF(C256&gt;=9,1,0))))+(IF(E256&lt;=3,4,IF(E256&lt;=4,2,0)))+(IF(AND(F256&gt;40,F256&lt;50),4,IF(F256&lt;50,3,IF(F256&lt;60,2,0))))+(IF(G256&gt;0.1,3,IF(G256&gt;0,2,0)))+(IF(K256&gt;1.2,2,IF(K256&gt;1,1,0)))+(IF(H256&gt;-100,1,0))+(IF('🔢 İNDİKATÖRLER'!D254&gt;0,1,0))+(IF(R256&lt;=-2,2,0))-(IF(E256&gt;5,2,0)),"")</f>
        <v>8</v>
      </c>
      <c r="E256" s="262">
        <f>'🔢 İNDİKATÖRLER'!F254</f>
        <v>3.1504617055947834</v>
      </c>
      <c r="F256" s="262">
        <f>'🔢 İNDİKATÖRLER'!G254</f>
        <v>34.374999999999886</v>
      </c>
      <c r="G256" s="262">
        <f>'🔢 İNDİKATÖRLER'!I254</f>
        <v>4.7023983021674903E-2</v>
      </c>
      <c r="H256" s="262">
        <f>'🔢 İNDİKATÖRLER'!E254</f>
        <v>-22.456140350877885</v>
      </c>
      <c r="I256" s="262">
        <f>'🔢 İNDİKATÖRLER'!L254</f>
        <v>10028740</v>
      </c>
      <c r="J256" s="262">
        <f>'🔢 İNDİKATÖRLER'!M254</f>
        <v>15975630</v>
      </c>
      <c r="K256" s="262">
        <f t="shared" si="12"/>
        <v>0.62775239536719363</v>
      </c>
      <c r="L256" s="262" t="str">
        <f>'🔢 İNDİKATÖRLER'!P254</f>
        <v>✓</v>
      </c>
      <c r="M256" s="262" t="str">
        <f>'🔢 İNDİKATÖRLER'!S254</f>
        <v>✗</v>
      </c>
      <c r="N256" s="262" t="str">
        <f t="shared" si="13"/>
        <v>HAYIR</v>
      </c>
      <c r="O256" s="262" t="str">
        <f t="shared" si="14"/>
        <v>HAYIR</v>
      </c>
      <c r="P256" s="263" t="str">
        <f t="shared" si="15"/>
        <v>İZLE</v>
      </c>
      <c r="Q256" s="262" t="str">
        <f>'📡 CANLI_VERİ'!B255</f>
        <v>KLGYO</v>
      </c>
      <c r="R256" s="262">
        <f>'📡 CANLI_VERİ'!I255</f>
        <v>0</v>
      </c>
    </row>
    <row r="257" spans="1:18" x14ac:dyDescent="0.3">
      <c r="A257" s="262">
        <v>253</v>
      </c>
      <c r="B257" s="263" t="str">
        <f>'🔢 İNDİKATÖRLER'!A255</f>
        <v>KLMSN</v>
      </c>
      <c r="C257" s="262">
        <f>'🔢 İNDİKATÖRLER'!U255</f>
        <v>3</v>
      </c>
      <c r="D257" s="262">
        <f>IFERROR((IF(C257&gt;=11,3,IF(C257&gt;=10,2,IF(C257&gt;=9,1,0))))+(IF(E257&lt;=3,4,IF(E257&lt;=4,2,0)))+(IF(AND(F257&gt;40,F257&lt;50),4,IF(F257&lt;50,3,IF(F257&lt;60,2,0))))+(IF(G257&gt;0.1,3,IF(G257&gt;0,2,0)))+(IF(K257&gt;1.2,2,IF(K257&gt;1,1,0)))+(IF(H257&gt;-100,1,0))+(IF('🔢 İNDİKATÖRLER'!D255&gt;0,1,0))+(IF(R257&lt;=-2,2,0))-(IF(E257&gt;5,2,0)),"")</f>
        <v>4</v>
      </c>
      <c r="E257" s="262">
        <f>'🔢 İNDİKATÖRLER'!F255</f>
        <v>5.8558933777592657</v>
      </c>
      <c r="F257" s="262">
        <f>'🔢 İNDİKATÖRLER'!G255</f>
        <v>43.722943722943683</v>
      </c>
      <c r="G257" s="262">
        <f>'🔢 İNDİKATÖRLER'!I255</f>
        <v>-9.3464295586421331E-2</v>
      </c>
      <c r="H257" s="262">
        <f>'🔢 İNDİKATÖRLER'!E255</f>
        <v>2.2421198223774388</v>
      </c>
      <c r="I257" s="262">
        <f>'🔢 İNDİKATÖRLER'!L255</f>
        <v>1767700</v>
      </c>
      <c r="J257" s="262">
        <f>'🔢 İNDİKATÖRLER'!M255</f>
        <v>1658284.2</v>
      </c>
      <c r="K257" s="262">
        <f t="shared" si="12"/>
        <v>1.0659813317886042</v>
      </c>
      <c r="L257" s="262" t="str">
        <f>'🔢 İNDİKATÖRLER'!P255</f>
        <v>✗</v>
      </c>
      <c r="M257" s="262" t="str">
        <f>'🔢 İNDİKATÖRLER'!S255</f>
        <v>✓</v>
      </c>
      <c r="N257" s="262" t="str">
        <f t="shared" si="13"/>
        <v>HAYIR</v>
      </c>
      <c r="O257" s="262" t="str">
        <f t="shared" si="14"/>
        <v>HAYIR</v>
      </c>
      <c r="P257" s="263" t="str">
        <f t="shared" si="15"/>
        <v>PAS</v>
      </c>
      <c r="Q257" s="262" t="str">
        <f>'📡 CANLI_VERİ'!B256</f>
        <v>KLMSN</v>
      </c>
      <c r="R257" s="262">
        <f>'📡 CANLI_VERİ'!I256</f>
        <v>-0.57050000000000001</v>
      </c>
    </row>
    <row r="258" spans="1:18" x14ac:dyDescent="0.3">
      <c r="A258" s="262">
        <v>254</v>
      </c>
      <c r="B258" s="263" t="str">
        <f>'🔢 İNDİKATÖRLER'!A256</f>
        <v>KLNMA</v>
      </c>
      <c r="C258" s="262" t="str">
        <f>'🔢 İNDİKATÖRLER'!U256</f>
        <v/>
      </c>
      <c r="D258" s="262">
        <f>IFERROR((IF(C258&gt;=11,3,IF(C258&gt;=10,2,IF(C258&gt;=9,1,0))))+(IF(E258&lt;=3,4,IF(E258&lt;=4,2,0)))+(IF(AND(F258&gt;40,F258&lt;50),4,IF(F258&lt;50,3,IF(F258&lt;60,2,0))))+(IF(G258&gt;0.1,3,IF(G258&gt;0,2,0)))+(IF(K258&gt;1.2,2,IF(K258&gt;1,1,0)))+(IF(H258&gt;-100,1,0))+(IF('🔢 İNDİKATÖRLER'!D256&gt;0,1,0))+(IF(R258&lt;=-2,2,0))-(IF(E258&gt;5,2,0)),"")</f>
        <v>8</v>
      </c>
      <c r="E258" s="262" t="str">
        <f>'🔢 İNDİKATÖRLER'!F256</f>
        <v>?</v>
      </c>
      <c r="F258" s="262" t="str">
        <f>'🔢 İNDİKATÖRLER'!G256</f>
        <v>?</v>
      </c>
      <c r="G258" s="262" t="str">
        <f>'🔢 İNDİKATÖRLER'!I256</f>
        <v>?</v>
      </c>
      <c r="H258" s="262" t="str">
        <f>'🔢 İNDİKATÖRLER'!E256</f>
        <v>?</v>
      </c>
      <c r="I258" s="262">
        <f>'🔢 İNDİKATÖRLER'!L256</f>
        <v>33293</v>
      </c>
      <c r="J258" s="262" t="str">
        <f>'🔢 İNDİKATÖRLER'!M256</f>
        <v>?</v>
      </c>
      <c r="K258" s="262" t="str">
        <f t="shared" si="12"/>
        <v/>
      </c>
      <c r="L258" s="262" t="str">
        <f>'🔢 İNDİKATÖRLER'!P256</f>
        <v>?</v>
      </c>
      <c r="M258" s="262" t="str">
        <f>'🔢 İNDİKATÖRLER'!S256</f>
        <v>?</v>
      </c>
      <c r="N258" s="262" t="str">
        <f t="shared" si="13"/>
        <v>HAYIR</v>
      </c>
      <c r="O258" s="262" t="str">
        <f t="shared" si="14"/>
        <v>HAYIR</v>
      </c>
      <c r="P258" s="263" t="str">
        <f t="shared" si="15"/>
        <v>PAS</v>
      </c>
      <c r="Q258" s="262" t="str">
        <f>'📡 CANLI_VERİ'!B257</f>
        <v>KLNMA</v>
      </c>
      <c r="R258" s="262">
        <f>'📡 CANLI_VERİ'!I257</f>
        <v>-1.0417000000000001</v>
      </c>
    </row>
    <row r="259" spans="1:18" x14ac:dyDescent="0.3">
      <c r="A259" s="262">
        <v>255</v>
      </c>
      <c r="B259" s="263" t="str">
        <f>'🔢 İNDİKATÖRLER'!A257</f>
        <v>KLRHO</v>
      </c>
      <c r="C259" s="262" t="str">
        <f>'🔢 İNDİKATÖRLER'!U257</f>
        <v/>
      </c>
      <c r="D259" s="262">
        <f>IFERROR((IF(C259&gt;=11,3,IF(C259&gt;=10,2,IF(C259&gt;=9,1,0))))+(IF(E259&lt;=3,4,IF(E259&lt;=4,2,0)))+(IF(AND(F259&gt;40,F259&lt;50),4,IF(F259&lt;50,3,IF(F259&lt;60,2,0))))+(IF(G259&gt;0.1,3,IF(G259&gt;0,2,0)))+(IF(K259&gt;1.2,2,IF(K259&gt;1,1,0)))+(IF(H259&gt;-100,1,0))+(IF('🔢 İNDİKATÖRLER'!D257&gt;0,1,0))+(IF(R259&lt;=-2,2,0))-(IF(E259&gt;5,2,0)),"")</f>
        <v>8</v>
      </c>
      <c r="E259" s="262" t="str">
        <f>'🔢 İNDİKATÖRLER'!F257</f>
        <v>?</v>
      </c>
      <c r="F259" s="262" t="str">
        <f>'🔢 İNDİKATÖRLER'!G257</f>
        <v>?</v>
      </c>
      <c r="G259" s="262" t="str">
        <f>'🔢 İNDİKATÖRLER'!I257</f>
        <v>?</v>
      </c>
      <c r="H259" s="262" t="str">
        <f>'🔢 İNDİKATÖRLER'!E257</f>
        <v>?</v>
      </c>
      <c r="I259" s="262">
        <f>'🔢 İNDİKATÖRLER'!L257</f>
        <v>139810</v>
      </c>
      <c r="J259" s="262" t="str">
        <f>'🔢 İNDİKATÖRLER'!M257</f>
        <v>?</v>
      </c>
      <c r="K259" s="262" t="str">
        <f t="shared" si="12"/>
        <v/>
      </c>
      <c r="L259" s="262" t="str">
        <f>'🔢 İNDİKATÖRLER'!P257</f>
        <v>?</v>
      </c>
      <c r="M259" s="262" t="str">
        <f>'🔢 İNDİKATÖRLER'!S257</f>
        <v>?</v>
      </c>
      <c r="N259" s="262" t="str">
        <f t="shared" si="13"/>
        <v>HAYIR</v>
      </c>
      <c r="O259" s="262" t="str">
        <f t="shared" si="14"/>
        <v>HAYIR</v>
      </c>
      <c r="P259" s="263" t="str">
        <f t="shared" si="15"/>
        <v>PAS</v>
      </c>
      <c r="Q259" s="262" t="str">
        <f>'📡 CANLI_VERİ'!B258</f>
        <v>KLRHO</v>
      </c>
      <c r="R259" s="262">
        <f>'📡 CANLI_VERİ'!I258</f>
        <v>-0.58309999999999995</v>
      </c>
    </row>
    <row r="260" spans="1:18" x14ac:dyDescent="0.3">
      <c r="A260" s="262">
        <v>256</v>
      </c>
      <c r="B260" s="263" t="str">
        <f>'🔢 İNDİKATÖRLER'!A258</f>
        <v>KLSER</v>
      </c>
      <c r="C260" s="262">
        <f>'🔢 İNDİKATÖRLER'!U258</f>
        <v>6</v>
      </c>
      <c r="D260" s="262">
        <f>IFERROR((IF(C260&gt;=11,3,IF(C260&gt;=10,2,IF(C260&gt;=9,1,0))))+(IF(E260&lt;=3,4,IF(E260&lt;=4,2,0)))+(IF(AND(F260&gt;40,F260&lt;50),4,IF(F260&lt;50,3,IF(F260&lt;60,2,0))))+(IF(G260&gt;0.1,3,IF(G260&gt;0,2,0)))+(IF(K260&gt;1.2,2,IF(K260&gt;1,1,0)))+(IF(H260&gt;-100,1,0))+(IF('🔢 İNDİKATÖRLER'!D258&gt;0,1,0))+(IF(R260&lt;=-2,2,0))-(IF(E260&gt;5,2,0)),"")</f>
        <v>11</v>
      </c>
      <c r="E260" s="262">
        <f>'🔢 İNDİKATÖRLER'!F258</f>
        <v>2.8528366885563594</v>
      </c>
      <c r="F260" s="262">
        <f>'🔢 İNDİKATÖRLER'!G258</f>
        <v>48.571428571428541</v>
      </c>
      <c r="G260" s="262">
        <f>'🔢 İNDİKATÖRLER'!I258</f>
        <v>6.0050618452758608E-2</v>
      </c>
      <c r="H260" s="262">
        <f>'🔢 İNDİKATÖRLER'!E258</f>
        <v>8.3771794078201278</v>
      </c>
      <c r="I260" s="262">
        <f>'🔢 İNDİKATÖRLER'!L258</f>
        <v>1033597</v>
      </c>
      <c r="J260" s="262">
        <f>'🔢 İNDİKATÖRLER'!M258</f>
        <v>1342505.4</v>
      </c>
      <c r="K260" s="262">
        <f t="shared" si="12"/>
        <v>0.76990155868274357</v>
      </c>
      <c r="L260" s="262" t="str">
        <f>'🔢 İNDİKATÖRLER'!P258</f>
        <v>✓</v>
      </c>
      <c r="M260" s="262" t="str">
        <f>'🔢 İNDİKATÖRLER'!S258</f>
        <v>✗</v>
      </c>
      <c r="N260" s="262" t="str">
        <f t="shared" si="13"/>
        <v>HAYIR</v>
      </c>
      <c r="O260" s="262" t="str">
        <f t="shared" si="14"/>
        <v>EVET</v>
      </c>
      <c r="P260" s="263" t="str">
        <f t="shared" si="15"/>
        <v>GÜÇLÜ</v>
      </c>
      <c r="Q260" s="262" t="str">
        <f>'📡 CANLI_VERİ'!B259</f>
        <v>KLSER</v>
      </c>
      <c r="R260" s="262">
        <f>'📡 CANLI_VERİ'!I259</f>
        <v>-0.22639999999999999</v>
      </c>
    </row>
    <row r="261" spans="1:18" x14ac:dyDescent="0.3">
      <c r="A261" s="262">
        <v>257</v>
      </c>
      <c r="B261" s="263" t="str">
        <f>'🔢 İNDİKATÖRLER'!A259</f>
        <v>KLSYN</v>
      </c>
      <c r="C261" s="262" t="str">
        <f>'🔢 İNDİKATÖRLER'!U259</f>
        <v/>
      </c>
      <c r="D261" s="262">
        <f>IFERROR((IF(C261&gt;=11,3,IF(C261&gt;=10,2,IF(C261&gt;=9,1,0))))+(IF(E261&lt;=3,4,IF(E261&lt;=4,2,0)))+(IF(AND(F261&gt;40,F261&lt;50),4,IF(F261&lt;50,3,IF(F261&lt;60,2,0))))+(IF(G261&gt;0.1,3,IF(G261&gt;0,2,0)))+(IF(K261&gt;1.2,2,IF(K261&gt;1,1,0)))+(IF(H261&gt;-100,1,0))+(IF('🔢 İNDİKATÖRLER'!D259&gt;0,1,0))+(IF(R261&lt;=-2,2,0))-(IF(E261&gt;5,2,0)),"")</f>
        <v>8</v>
      </c>
      <c r="E261" s="262" t="str">
        <f>'🔢 İNDİKATÖRLER'!F259</f>
        <v>?</v>
      </c>
      <c r="F261" s="262" t="str">
        <f>'🔢 İNDİKATÖRLER'!G259</f>
        <v>?</v>
      </c>
      <c r="G261" s="262" t="str">
        <f>'🔢 İNDİKATÖRLER'!I259</f>
        <v>?</v>
      </c>
      <c r="H261" s="262" t="str">
        <f>'🔢 İNDİKATÖRLER'!E259</f>
        <v>?</v>
      </c>
      <c r="I261" s="262">
        <f>'🔢 İNDİKATÖRLER'!L259</f>
        <v>76224</v>
      </c>
      <c r="J261" s="262" t="str">
        <f>'🔢 İNDİKATÖRLER'!M259</f>
        <v>?</v>
      </c>
      <c r="K261" s="262" t="str">
        <f t="shared" ref="K261:K324" si="16">IFERROR(I261/J261,"")</f>
        <v/>
      </c>
      <c r="L261" s="262" t="str">
        <f>'🔢 İNDİKATÖRLER'!P259</f>
        <v>?</v>
      </c>
      <c r="M261" s="262" t="str">
        <f>'🔢 İNDİKATÖRLER'!S259</f>
        <v>?</v>
      </c>
      <c r="N261" s="262" t="str">
        <f t="shared" ref="N261:N324" si="17">IF(AND(C261&gt;=11,E261&lt;=4,F261&lt;50,K261&gt;1,R261&lt;=-2),"EVET","HAYIR")</f>
        <v>HAYIR</v>
      </c>
      <c r="O261" s="262" t="str">
        <f t="shared" ref="O261:O324" si="18">IF(AND(E261&lt;=3,G261&gt;0,H261&gt;-100,F261&lt;50),"EVET","HAYIR")</f>
        <v>HAYIR</v>
      </c>
      <c r="P261" s="263" t="str">
        <f t="shared" ref="P261:P324" si="19">IF(N261="EVET","PREMIUM+",IF(AND(C261&gt;=11,E261&lt;=4,F261&lt;50,K261&gt;1),"PREMIUM",IF(O261="EVET","GÜÇLÜ",IF(AND(E261&lt;=4,F261&lt;60,G261&gt;0),"İZLE","PAS"))))</f>
        <v>PAS</v>
      </c>
      <c r="Q261" s="262" t="str">
        <f>'📡 CANLI_VERİ'!B260</f>
        <v>KLSYN</v>
      </c>
      <c r="R261" s="262">
        <f>'📡 CANLI_VERİ'!I260</f>
        <v>7.4899999999999994E-2</v>
      </c>
    </row>
    <row r="262" spans="1:18" x14ac:dyDescent="0.3">
      <c r="A262" s="262">
        <v>258</v>
      </c>
      <c r="B262" s="263" t="str">
        <f>'🔢 İNDİKATÖRLER'!A260</f>
        <v>KMRTO</v>
      </c>
      <c r="C262" s="262" t="str">
        <f>'🔢 İNDİKATÖRLER'!U260</f>
        <v/>
      </c>
      <c r="D262" s="262">
        <f>IFERROR((IF(C262&gt;=11,3,IF(C262&gt;=10,2,IF(C262&gt;=9,1,0))))+(IF(E262&lt;=3,4,IF(E262&lt;=4,2,0)))+(IF(AND(F262&gt;40,F262&lt;50),4,IF(F262&lt;50,3,IF(F262&lt;60,2,0))))+(IF(G262&gt;0.1,3,IF(G262&gt;0,2,0)))+(IF(K262&gt;1.2,2,IF(K262&gt;1,1,0)))+(IF(H262&gt;-100,1,0))+(IF('🔢 İNDİKATÖRLER'!D260&gt;0,1,0))+(IF(R262&lt;=-2,2,0))-(IF(E262&gt;5,2,0)),"")</f>
        <v>8</v>
      </c>
      <c r="E262" s="262" t="str">
        <f>'🔢 İNDİKATÖRLER'!F260</f>
        <v>?</v>
      </c>
      <c r="F262" s="262" t="str">
        <f>'🔢 İNDİKATÖRLER'!G260</f>
        <v>?</v>
      </c>
      <c r="G262" s="262" t="str">
        <f>'🔢 İNDİKATÖRLER'!I260</f>
        <v>?</v>
      </c>
      <c r="H262" s="262" t="str">
        <f>'🔢 İNDİKATÖRLER'!E260</f>
        <v>?</v>
      </c>
      <c r="I262" s="262">
        <f>'🔢 İNDİKATÖRLER'!L260</f>
        <v>0</v>
      </c>
      <c r="J262" s="262" t="str">
        <f>'🔢 İNDİKATÖRLER'!M260</f>
        <v>?</v>
      </c>
      <c r="K262" s="262" t="str">
        <f t="shared" si="16"/>
        <v/>
      </c>
      <c r="L262" s="262" t="str">
        <f>'🔢 İNDİKATÖRLER'!P260</f>
        <v>?</v>
      </c>
      <c r="M262" s="262" t="str">
        <f>'🔢 İNDİKATÖRLER'!S260</f>
        <v>?</v>
      </c>
      <c r="N262" s="262" t="str">
        <f t="shared" si="17"/>
        <v>HAYIR</v>
      </c>
      <c r="O262" s="262" t="str">
        <f t="shared" si="18"/>
        <v>HAYIR</v>
      </c>
      <c r="P262" s="263" t="str">
        <f t="shared" si="19"/>
        <v>PAS</v>
      </c>
      <c r="Q262" s="262" t="str">
        <f>'📡 CANLI_VERİ'!B261</f>
        <v>KMRTO</v>
      </c>
      <c r="R262" s="262">
        <f>'📡 CANLI_VERİ'!I261</f>
        <v>0</v>
      </c>
    </row>
    <row r="263" spans="1:18" x14ac:dyDescent="0.3">
      <c r="A263" s="262">
        <v>259</v>
      </c>
      <c r="B263" s="263" t="str">
        <f>'🔢 İNDİKATÖRLER'!A261</f>
        <v>KNFRT</v>
      </c>
      <c r="C263" s="262">
        <f>'🔢 İNDİKATÖRLER'!U261</f>
        <v>6</v>
      </c>
      <c r="D263" s="262">
        <f>IFERROR((IF(C263&gt;=11,3,IF(C263&gt;=10,2,IF(C263&gt;=9,1,0))))+(IF(E263&lt;=3,4,IF(E263&lt;=4,2,0)))+(IF(AND(F263&gt;40,F263&lt;50),4,IF(F263&lt;50,3,IF(F263&lt;60,2,0))))+(IF(G263&gt;0.1,3,IF(G263&gt;0,2,0)))+(IF(K263&gt;1.2,2,IF(K263&gt;1,1,0)))+(IF(H263&gt;-100,1,0))+(IF('🔢 İNDİKATÖRLER'!D261&gt;0,1,0))+(IF(R263&lt;=-2,2,0))-(IF(E263&gt;5,2,0)),"")</f>
        <v>7</v>
      </c>
      <c r="E263" s="262">
        <f>'🔢 İNDİKATÖRLER'!F261</f>
        <v>4.6035655641566988</v>
      </c>
      <c r="F263" s="262">
        <f>'🔢 İNDİKATÖRLER'!G261</f>
        <v>47.292418772563174</v>
      </c>
      <c r="G263" s="262">
        <f>'🔢 İNDİKATÖRLER'!I261</f>
        <v>6.4250703025220512E-2</v>
      </c>
      <c r="H263" s="262">
        <f>'🔢 İNDİKATÖRLER'!E261</f>
        <v>11.645824028583991</v>
      </c>
      <c r="I263" s="262">
        <f>'🔢 İNDİKATÖRLER'!L261</f>
        <v>1092271</v>
      </c>
      <c r="J263" s="262">
        <f>'🔢 İNDİKATÖRLER'!M261</f>
        <v>2386544.2000000002</v>
      </c>
      <c r="K263" s="262">
        <f t="shared" si="16"/>
        <v>0.45767893173736313</v>
      </c>
      <c r="L263" s="262" t="str">
        <f>'🔢 İNDİKATÖRLER'!P261</f>
        <v>✓</v>
      </c>
      <c r="M263" s="262" t="str">
        <f>'🔢 İNDİKATÖRLER'!S261</f>
        <v>✗</v>
      </c>
      <c r="N263" s="262" t="str">
        <f t="shared" si="17"/>
        <v>HAYIR</v>
      </c>
      <c r="O263" s="262" t="str">
        <f t="shared" si="18"/>
        <v>HAYIR</v>
      </c>
      <c r="P263" s="263" t="str">
        <f t="shared" si="19"/>
        <v>PAS</v>
      </c>
      <c r="Q263" s="262" t="str">
        <f>'📡 CANLI_VERİ'!B262</f>
        <v>KNFRT</v>
      </c>
      <c r="R263" s="262">
        <f>'📡 CANLI_VERİ'!I262</f>
        <v>0.50419999999999998</v>
      </c>
    </row>
    <row r="264" spans="1:18" x14ac:dyDescent="0.3">
      <c r="A264" s="262">
        <v>260</v>
      </c>
      <c r="B264" s="263" t="str">
        <f>'🔢 İNDİKATÖRLER'!A262</f>
        <v>KONYA</v>
      </c>
      <c r="C264" s="262">
        <f>'🔢 İNDİKATÖRLER'!U262</f>
        <v>4</v>
      </c>
      <c r="D264" s="262">
        <f>IFERROR((IF(C264&gt;=11,3,IF(C264&gt;=10,2,IF(C264&gt;=9,1,0))))+(IF(E264&lt;=3,4,IF(E264&lt;=4,2,0)))+(IF(AND(F264&gt;40,F264&lt;50),4,IF(F264&lt;50,3,IF(F264&lt;60,2,0))))+(IF(G264&gt;0.1,3,IF(G264&gt;0,2,0)))+(IF(K264&gt;1.2,2,IF(K264&gt;1,1,0)))+(IF(H264&gt;-100,1,0))+(IF('🔢 İNDİKATÖRLER'!D262&gt;0,1,0))+(IF(R264&lt;=-2,2,0))-(IF(E264&gt;5,2,0)),"")</f>
        <v>6</v>
      </c>
      <c r="E264" s="262">
        <f>'🔢 İNDİKATÖRLER'!F262</f>
        <v>5.0597002286391728</v>
      </c>
      <c r="F264" s="262">
        <f>'🔢 İNDİKATÖRLER'!G262</f>
        <v>42.582417582417584</v>
      </c>
      <c r="G264" s="262">
        <f>'🔢 İNDİKATÖRLER'!I262</f>
        <v>35.422326735054</v>
      </c>
      <c r="H264" s="262">
        <f>'🔢 İNDİKATÖRLER'!E262</f>
        <v>21.115364774239072</v>
      </c>
      <c r="I264" s="262">
        <f>'🔢 İNDİKATÖRLER'!L262</f>
        <v>5719</v>
      </c>
      <c r="J264" s="262">
        <f>'🔢 İNDİKATÖRLER'!M262</f>
        <v>13700.4</v>
      </c>
      <c r="K264" s="262">
        <f t="shared" si="16"/>
        <v>0.41743306764765992</v>
      </c>
      <c r="L264" s="262" t="str">
        <f>'🔢 İNDİKATÖRLER'!P262</f>
        <v>✓</v>
      </c>
      <c r="M264" s="262" t="str">
        <f>'🔢 İNDİKATÖRLER'!S262</f>
        <v>✗</v>
      </c>
      <c r="N264" s="262" t="str">
        <f t="shared" si="17"/>
        <v>HAYIR</v>
      </c>
      <c r="O264" s="262" t="str">
        <f t="shared" si="18"/>
        <v>HAYIR</v>
      </c>
      <c r="P264" s="263" t="str">
        <f t="shared" si="19"/>
        <v>PAS</v>
      </c>
      <c r="Q264" s="262" t="str">
        <f>'📡 CANLI_VERİ'!B263</f>
        <v>KONYA</v>
      </c>
      <c r="R264" s="262">
        <f>'📡 CANLI_VERİ'!I263</f>
        <v>0</v>
      </c>
    </row>
    <row r="265" spans="1:18" x14ac:dyDescent="0.3">
      <c r="A265" s="262">
        <v>261</v>
      </c>
      <c r="B265" s="263" t="str">
        <f>'🔢 İNDİKATÖRLER'!A263</f>
        <v>KORDS</v>
      </c>
      <c r="C265" s="262">
        <f>'🔢 İNDİKATÖRLER'!U263</f>
        <v>9</v>
      </c>
      <c r="D265" s="262">
        <f>IFERROR((IF(C265&gt;=11,3,IF(C265&gt;=10,2,IF(C265&gt;=9,1,0))))+(IF(E265&lt;=3,4,IF(E265&lt;=4,2,0)))+(IF(AND(F265&gt;40,F265&lt;50),4,IF(F265&lt;50,3,IF(F265&lt;60,2,0))))+(IF(G265&gt;0.1,3,IF(G265&gt;0,2,0)))+(IF(K265&gt;1.2,2,IF(K265&gt;1,1,0)))+(IF(H265&gt;-100,1,0))+(IF('🔢 İNDİKATÖRLER'!D263&gt;0,1,0))+(IF(R265&lt;=-2,2,0))-(IF(E265&gt;5,2,0)),"")</f>
        <v>6</v>
      </c>
      <c r="E265" s="262">
        <f>'🔢 İNDİKATÖRLER'!F263</f>
        <v>4.7321428571428577</v>
      </c>
      <c r="F265" s="262">
        <f>'🔢 İNDİKATÖRLER'!G263</f>
        <v>67.487684729064071</v>
      </c>
      <c r="G265" s="262">
        <f>'🔢 İNDİKATÖRLER'!I263</f>
        <v>0.1303568311983847</v>
      </c>
      <c r="H265" s="262">
        <f>'🔢 İNDİKATÖRLER'!E263</f>
        <v>48.587570621468906</v>
      </c>
      <c r="I265" s="262">
        <f>'🔢 İNDİKATÖRLER'!L263</f>
        <v>1193311</v>
      </c>
      <c r="J265" s="262">
        <f>'🔢 İNDİKATÖRLER'!M263</f>
        <v>2879398</v>
      </c>
      <c r="K265" s="262">
        <f t="shared" si="16"/>
        <v>0.41443072475566073</v>
      </c>
      <c r="L265" s="262" t="str">
        <f>'🔢 İNDİKATÖRLER'!P263</f>
        <v>✓</v>
      </c>
      <c r="M265" s="262" t="str">
        <f>'🔢 İNDİKATÖRLER'!S263</f>
        <v>✗</v>
      </c>
      <c r="N265" s="262" t="str">
        <f t="shared" si="17"/>
        <v>HAYIR</v>
      </c>
      <c r="O265" s="262" t="str">
        <f t="shared" si="18"/>
        <v>HAYIR</v>
      </c>
      <c r="P265" s="263" t="str">
        <f t="shared" si="19"/>
        <v>PAS</v>
      </c>
      <c r="Q265" s="262" t="str">
        <f>'📡 CANLI_VERİ'!B264</f>
        <v>KORDS</v>
      </c>
      <c r="R265" s="262">
        <f>'📡 CANLI_VERİ'!I264</f>
        <v>0.69069999999999998</v>
      </c>
    </row>
    <row r="266" spans="1:18" x14ac:dyDescent="0.3">
      <c r="A266" s="262">
        <v>262</v>
      </c>
      <c r="B266" s="263" t="str">
        <f>'🔢 İNDİKATÖRLER'!A264</f>
        <v>KOZAA</v>
      </c>
      <c r="C266" s="262" t="str">
        <f>'🔢 İNDİKATÖRLER'!U264</f>
        <v/>
      </c>
      <c r="D266" s="262">
        <f>IFERROR((IF(C266&gt;=11,3,IF(C266&gt;=10,2,IF(C266&gt;=9,1,0))))+(IF(E266&lt;=3,4,IF(E266&lt;=4,2,0)))+(IF(AND(F266&gt;40,F266&lt;50),4,IF(F266&lt;50,3,IF(F266&lt;60,2,0))))+(IF(G266&gt;0.1,3,IF(G266&gt;0,2,0)))+(IF(K266&gt;1.2,2,IF(K266&gt;1,1,0)))+(IF(H266&gt;-100,1,0))+(IF('🔢 İNDİKATÖRLER'!D264&gt;0,1,0))+(IF(R266&lt;=-2,2,0))-(IF(E266&gt;5,2,0)),"")</f>
        <v>8</v>
      </c>
      <c r="E266" s="262" t="str">
        <f>'🔢 İNDİKATÖRLER'!F264</f>
        <v>?</v>
      </c>
      <c r="F266" s="262" t="str">
        <f>'🔢 İNDİKATÖRLER'!G264</f>
        <v>?</v>
      </c>
      <c r="G266" s="262" t="str">
        <f>'🔢 İNDİKATÖRLER'!I264</f>
        <v>?</v>
      </c>
      <c r="H266" s="262" t="str">
        <f>'🔢 İNDİKATÖRLER'!E264</f>
        <v>?</v>
      </c>
      <c r="I266" s="262">
        <f>'🔢 İNDİKATÖRLER'!L264</f>
        <v>0</v>
      </c>
      <c r="J266" s="262" t="str">
        <f>'🔢 İNDİKATÖRLER'!M264</f>
        <v>?</v>
      </c>
      <c r="K266" s="262" t="str">
        <f t="shared" si="16"/>
        <v/>
      </c>
      <c r="L266" s="262" t="str">
        <f>'🔢 İNDİKATÖRLER'!P264</f>
        <v>?</v>
      </c>
      <c r="M266" s="262" t="str">
        <f>'🔢 İNDİKATÖRLER'!S264</f>
        <v>?</v>
      </c>
      <c r="N266" s="262" t="str">
        <f t="shared" si="17"/>
        <v>HAYIR</v>
      </c>
      <c r="O266" s="262" t="str">
        <f t="shared" si="18"/>
        <v>HAYIR</v>
      </c>
      <c r="P266" s="263" t="str">
        <f t="shared" si="19"/>
        <v>PAS</v>
      </c>
      <c r="Q266" s="262" t="str">
        <f>'📡 CANLI_VERİ'!B265</f>
        <v>KOZAA</v>
      </c>
      <c r="R266" s="262">
        <f>'📡 CANLI_VERİ'!I265</f>
        <v>0</v>
      </c>
    </row>
    <row r="267" spans="1:18" x14ac:dyDescent="0.3">
      <c r="A267" s="262">
        <v>263</v>
      </c>
      <c r="B267" s="263" t="str">
        <f>'🔢 İNDİKATÖRLER'!A265</f>
        <v>KOZAL</v>
      </c>
      <c r="C267" s="262" t="str">
        <f>'🔢 İNDİKATÖRLER'!U265</f>
        <v/>
      </c>
      <c r="D267" s="262">
        <f>IFERROR((IF(C267&gt;=11,3,IF(C267&gt;=10,2,IF(C267&gt;=9,1,0))))+(IF(E267&lt;=3,4,IF(E267&lt;=4,2,0)))+(IF(AND(F267&gt;40,F267&lt;50),4,IF(F267&lt;50,3,IF(F267&lt;60,2,0))))+(IF(G267&gt;0.1,3,IF(G267&gt;0,2,0)))+(IF(K267&gt;1.2,2,IF(K267&gt;1,1,0)))+(IF(H267&gt;-100,1,0))+(IF('🔢 İNDİKATÖRLER'!D265&gt;0,1,0))+(IF(R267&lt;=-2,2,0))-(IF(E267&gt;5,2,0)),"")</f>
        <v>8</v>
      </c>
      <c r="E267" s="262" t="str">
        <f>'🔢 İNDİKATÖRLER'!F265</f>
        <v>?</v>
      </c>
      <c r="F267" s="262" t="str">
        <f>'🔢 İNDİKATÖRLER'!G265</f>
        <v>?</v>
      </c>
      <c r="G267" s="262" t="str">
        <f>'🔢 İNDİKATÖRLER'!I265</f>
        <v>?</v>
      </c>
      <c r="H267" s="262" t="str">
        <f>'🔢 İNDİKATÖRLER'!E265</f>
        <v>?</v>
      </c>
      <c r="I267" s="262">
        <f>'🔢 İNDİKATÖRLER'!L265</f>
        <v>0</v>
      </c>
      <c r="J267" s="262" t="str">
        <f>'🔢 İNDİKATÖRLER'!M265</f>
        <v>?</v>
      </c>
      <c r="K267" s="262" t="str">
        <f t="shared" si="16"/>
        <v/>
      </c>
      <c r="L267" s="262" t="str">
        <f>'🔢 İNDİKATÖRLER'!P265</f>
        <v>?</v>
      </c>
      <c r="M267" s="262" t="str">
        <f>'🔢 İNDİKATÖRLER'!S265</f>
        <v>?</v>
      </c>
      <c r="N267" s="262" t="str">
        <f t="shared" si="17"/>
        <v>HAYIR</v>
      </c>
      <c r="O267" s="262" t="str">
        <f t="shared" si="18"/>
        <v>HAYIR</v>
      </c>
      <c r="P267" s="263" t="str">
        <f t="shared" si="19"/>
        <v>PAS</v>
      </c>
      <c r="Q267" s="262" t="str">
        <f>'📡 CANLI_VERİ'!B266</f>
        <v>KOZAL</v>
      </c>
      <c r="R267" s="262">
        <f>'📡 CANLI_VERİ'!I266</f>
        <v>0</v>
      </c>
    </row>
    <row r="268" spans="1:18" x14ac:dyDescent="0.3">
      <c r="A268" s="262">
        <v>264</v>
      </c>
      <c r="B268" s="263" t="str">
        <f>'🔢 İNDİKATÖRLER'!A266</f>
        <v>KRDMA</v>
      </c>
      <c r="C268" s="262">
        <f>'🔢 İNDİKATÖRLER'!U266</f>
        <v>10</v>
      </c>
      <c r="D268" s="262">
        <f>IFERROR((IF(C268&gt;=11,3,IF(C268&gt;=10,2,IF(C268&gt;=9,1,0))))+(IF(E268&lt;=3,4,IF(E268&lt;=4,2,0)))+(IF(AND(F268&gt;40,F268&lt;50),4,IF(F268&lt;50,3,IF(F268&lt;60,2,0))))+(IF(G268&gt;0.1,3,IF(G268&gt;0,2,0)))+(IF(K268&gt;1.2,2,IF(K268&gt;1,1,0)))+(IF(H268&gt;-100,1,0))+(IF('🔢 İNDİKATÖRLER'!D266&gt;0,1,0))+(IF(R268&lt;=-2,2,0))-(IF(E268&gt;5,2,0)),"")</f>
        <v>8</v>
      </c>
      <c r="E268" s="262">
        <f>'🔢 İNDİKATÖRLER'!F266</f>
        <v>3.7046587588103788</v>
      </c>
      <c r="F268" s="262">
        <f>'🔢 İNDİKATÖRLER'!G266</f>
        <v>74.603174603174594</v>
      </c>
      <c r="G268" s="262">
        <f>'🔢 İNDİKATÖRLER'!I266</f>
        <v>2.9678067411900155E-2</v>
      </c>
      <c r="H268" s="262">
        <f>'🔢 İNDİKATÖRLER'!E266</f>
        <v>86.626746506986493</v>
      </c>
      <c r="I268" s="262">
        <f>'🔢 İNDİKATÖRLER'!L266</f>
        <v>7666640</v>
      </c>
      <c r="J268" s="262">
        <f>'🔢 İNDİKATÖRLER'!M266</f>
        <v>7276935</v>
      </c>
      <c r="K268" s="262">
        <f t="shared" si="16"/>
        <v>1.053553453480071</v>
      </c>
      <c r="L268" s="262" t="str">
        <f>'🔢 İNDİKATÖRLER'!P266</f>
        <v>✓</v>
      </c>
      <c r="M268" s="262" t="str">
        <f>'🔢 İNDİKATÖRLER'!S266</f>
        <v>✓</v>
      </c>
      <c r="N268" s="262" t="str">
        <f t="shared" si="17"/>
        <v>HAYIR</v>
      </c>
      <c r="O268" s="262" t="str">
        <f t="shared" si="18"/>
        <v>HAYIR</v>
      </c>
      <c r="P268" s="263" t="str">
        <f t="shared" si="19"/>
        <v>PAS</v>
      </c>
      <c r="Q268" s="262" t="str">
        <f>'📡 CANLI_VERİ'!B267</f>
        <v>KRDMA</v>
      </c>
      <c r="R268" s="262">
        <f>'📡 CANLI_VERİ'!I267</f>
        <v>0</v>
      </c>
    </row>
    <row r="269" spans="1:18" x14ac:dyDescent="0.3">
      <c r="A269" s="262">
        <v>265</v>
      </c>
      <c r="B269" s="263" t="str">
        <f>'🔢 İNDİKATÖRLER'!A267</f>
        <v>KRDMB</v>
      </c>
      <c r="C269" s="262">
        <f>'🔢 İNDİKATÖRLER'!U267</f>
        <v>6</v>
      </c>
      <c r="D269" s="262">
        <f>IFERROR((IF(C269&gt;=11,3,IF(C269&gt;=10,2,IF(C269&gt;=9,1,0))))+(IF(E269&lt;=3,4,IF(E269&lt;=4,2,0)))+(IF(AND(F269&gt;40,F269&lt;50),4,IF(F269&lt;50,3,IF(F269&lt;60,2,0))))+(IF(G269&gt;0.1,3,IF(G269&gt;0,2,0)))+(IF(K269&gt;1.2,2,IF(K269&gt;1,1,0)))+(IF(H269&gt;-100,1,0))+(IF('🔢 İNDİKATÖRLER'!D267&gt;0,1,0))+(IF(R269&lt;=-2,2,0))-(IF(E269&gt;5,2,0)),"")</f>
        <v>2</v>
      </c>
      <c r="E269" s="262">
        <f>'🔢 İNDİKATÖRLER'!F267</f>
        <v>5.3388001726370291</v>
      </c>
      <c r="F269" s="262">
        <f>'🔢 İNDİKATÖRLER'!G267</f>
        <v>86.141304347826093</v>
      </c>
      <c r="G269" s="262">
        <f>'🔢 İNDİKATÖRLER'!I267</f>
        <v>-9.9675466316950789E-2</v>
      </c>
      <c r="H269" s="262">
        <f>'🔢 İNDİKATÖRLER'!E267</f>
        <v>230.33142460524033</v>
      </c>
      <c r="I269" s="262">
        <f>'🔢 İNDİKATÖRLER'!L267</f>
        <v>16269103</v>
      </c>
      <c r="J269" s="262">
        <f>'🔢 İNDİKATÖRLER'!M267</f>
        <v>7040983</v>
      </c>
      <c r="K269" s="262">
        <f t="shared" si="16"/>
        <v>2.310629495909875</v>
      </c>
      <c r="L269" s="262" t="str">
        <f>'🔢 İNDİKATÖRLER'!P267</f>
        <v>✗</v>
      </c>
      <c r="M269" s="262" t="str">
        <f>'🔢 İNDİKATÖRLER'!S267</f>
        <v>✓</v>
      </c>
      <c r="N269" s="262" t="str">
        <f t="shared" si="17"/>
        <v>HAYIR</v>
      </c>
      <c r="O269" s="262" t="str">
        <f t="shared" si="18"/>
        <v>HAYIR</v>
      </c>
      <c r="P269" s="263" t="str">
        <f t="shared" si="19"/>
        <v>PAS</v>
      </c>
      <c r="Q269" s="262" t="str">
        <f>'📡 CANLI_VERİ'!B268</f>
        <v>KRDMB</v>
      </c>
      <c r="R269" s="262">
        <f>'📡 CANLI_VERİ'!I268</f>
        <v>0</v>
      </c>
    </row>
    <row r="270" spans="1:18" x14ac:dyDescent="0.3">
      <c r="A270" s="262">
        <v>266</v>
      </c>
      <c r="B270" s="263" t="str">
        <f>'🔢 İNDİKATÖRLER'!A268</f>
        <v>KRDMD</v>
      </c>
      <c r="C270" s="262">
        <f>'🔢 İNDİKATÖRLER'!U268</f>
        <v>6</v>
      </c>
      <c r="D270" s="262">
        <f>IFERROR((IF(C270&gt;=11,3,IF(C270&gt;=10,2,IF(C270&gt;=9,1,0))))+(IF(E270&lt;=3,4,IF(E270&lt;=4,2,0)))+(IF(AND(F270&gt;40,F270&lt;50),4,IF(F270&lt;50,3,IF(F270&lt;60,2,0))))+(IF(G270&gt;0.1,3,IF(G270&gt;0,2,0)))+(IF(K270&gt;1.2,2,IF(K270&gt;1,1,0)))+(IF(H270&gt;-100,1,0))+(IF('🔢 İNDİKATÖRLER'!D268&gt;0,1,0))+(IF(R270&lt;=-2,2,0))-(IF(E270&gt;5,2,0)),"")</f>
        <v>5</v>
      </c>
      <c r="E270" s="262">
        <f>'🔢 İNDİKATÖRLER'!F268</f>
        <v>4.3566362715298901</v>
      </c>
      <c r="F270" s="262">
        <f>'🔢 İNDİKATÖRLER'!G268</f>
        <v>50.763358778625864</v>
      </c>
      <c r="G270" s="262">
        <f>'🔢 İNDİKATÖRLER'!I268</f>
        <v>1.5769623696723745E-2</v>
      </c>
      <c r="H270" s="262">
        <f>'🔢 İNDİKATÖRLER'!E268</f>
        <v>74.599860821154138</v>
      </c>
      <c r="I270" s="262">
        <f>'🔢 İNDİKATÖRLER'!L268</f>
        <v>31601705</v>
      </c>
      <c r="J270" s="262">
        <f>'🔢 İNDİKATÖRLER'!M268</f>
        <v>49039437</v>
      </c>
      <c r="K270" s="262">
        <f t="shared" si="16"/>
        <v>0.64441410695640733</v>
      </c>
      <c r="L270" s="262" t="str">
        <f>'🔢 İNDİKATÖRLER'!P268</f>
        <v>✓</v>
      </c>
      <c r="M270" s="262" t="str">
        <f>'🔢 İNDİKATÖRLER'!S268</f>
        <v>✗</v>
      </c>
      <c r="N270" s="262" t="str">
        <f t="shared" si="17"/>
        <v>HAYIR</v>
      </c>
      <c r="O270" s="262" t="str">
        <f t="shared" si="18"/>
        <v>HAYIR</v>
      </c>
      <c r="P270" s="263" t="str">
        <f t="shared" si="19"/>
        <v>PAS</v>
      </c>
      <c r="Q270" s="262" t="str">
        <f>'📡 CANLI_VERİ'!B269</f>
        <v>KRDMD</v>
      </c>
      <c r="R270" s="262">
        <f>'📡 CANLI_VERİ'!I269</f>
        <v>0.20810000000000001</v>
      </c>
    </row>
    <row r="271" spans="1:18" x14ac:dyDescent="0.3">
      <c r="A271" s="262">
        <v>267</v>
      </c>
      <c r="B271" s="263" t="str">
        <f>'🔢 İNDİKATÖRLER'!A269</f>
        <v>KRONT</v>
      </c>
      <c r="C271" s="262">
        <f>'🔢 İNDİKATÖRLER'!U269</f>
        <v>1</v>
      </c>
      <c r="D271" s="262">
        <f>IFERROR((IF(C271&gt;=11,3,IF(C271&gt;=10,2,IF(C271&gt;=9,1,0))))+(IF(E271&lt;=3,4,IF(E271&lt;=4,2,0)))+(IF(AND(F271&gt;40,F271&lt;50),4,IF(F271&lt;50,3,IF(F271&lt;60,2,0))))+(IF(G271&gt;0.1,3,IF(G271&gt;0,2,0)))+(IF(K271&gt;1.2,2,IF(K271&gt;1,1,0)))+(IF(H271&gt;-100,1,0))+(IF('🔢 İNDİKATÖRLER'!D269&gt;0,1,0))+(IF(R271&lt;=-2,2,0))-(IF(E271&gt;5,2,0)),"")</f>
        <v>2</v>
      </c>
      <c r="E271" s="262">
        <f>'🔢 İNDİKATÖRLER'!F269</f>
        <v>5.9160168824665567</v>
      </c>
      <c r="F271" s="262">
        <f>'🔢 İNDİKATÖRLER'!G269</f>
        <v>8.8992974238875657</v>
      </c>
      <c r="G271" s="262">
        <f>'🔢 İNDİKATÖRLER'!I269</f>
        <v>-0.15865518366774067</v>
      </c>
      <c r="H271" s="262">
        <f>'🔢 İNDİKATÖRLER'!E269</f>
        <v>-95.87393627016742</v>
      </c>
      <c r="I271" s="262">
        <f>'🔢 İNDİKATÖRLER'!L269</f>
        <v>2034618</v>
      </c>
      <c r="J271" s="262">
        <f>'🔢 İNDİKATÖRLER'!M269</f>
        <v>5739646</v>
      </c>
      <c r="K271" s="262">
        <f t="shared" si="16"/>
        <v>0.35448492816455929</v>
      </c>
      <c r="L271" s="262" t="str">
        <f>'🔢 İNDİKATÖRLER'!P269</f>
        <v>✗</v>
      </c>
      <c r="M271" s="262" t="str">
        <f>'🔢 İNDİKATÖRLER'!S269</f>
        <v>✗</v>
      </c>
      <c r="N271" s="262" t="str">
        <f t="shared" si="17"/>
        <v>HAYIR</v>
      </c>
      <c r="O271" s="262" t="str">
        <f t="shared" si="18"/>
        <v>HAYIR</v>
      </c>
      <c r="P271" s="263" t="str">
        <f t="shared" si="19"/>
        <v>PAS</v>
      </c>
      <c r="Q271" s="262" t="str">
        <f>'📡 CANLI_VERİ'!B270</f>
        <v>KRONT</v>
      </c>
      <c r="R271" s="262">
        <f>'📡 CANLI_VERİ'!I270</f>
        <v>-0.2051</v>
      </c>
    </row>
    <row r="272" spans="1:18" x14ac:dyDescent="0.3">
      <c r="A272" s="262">
        <v>268</v>
      </c>
      <c r="B272" s="263" t="str">
        <f>'🔢 İNDİKATÖRLER'!A270</f>
        <v>KRSTL</v>
      </c>
      <c r="C272" s="262">
        <f>'🔢 İNDİKATÖRLER'!U270</f>
        <v>8</v>
      </c>
      <c r="D272" s="262">
        <f>IFERROR((IF(C272&gt;=11,3,IF(C272&gt;=10,2,IF(C272&gt;=9,1,0))))+(IF(E272&lt;=3,4,IF(E272&lt;=4,2,0)))+(IF(AND(F272&gt;40,F272&lt;50),4,IF(F272&lt;50,3,IF(F272&lt;60,2,0))))+(IF(G272&gt;0.1,3,IF(G272&gt;0,2,0)))+(IF(K272&gt;1.2,2,IF(K272&gt;1,1,0)))+(IF(H272&gt;-100,1,0))+(IF('🔢 İNDİKATÖRLER'!D270&gt;0,1,0))+(IF(R272&lt;=-2,2,0))-(IF(E272&gt;5,2,0)),"")</f>
        <v>5</v>
      </c>
      <c r="E272" s="262">
        <f>'🔢 İNDİKATÖRLER'!F270</f>
        <v>3.2074613284804392</v>
      </c>
      <c r="F272" s="262">
        <f>'🔢 İNDİKATÖRLER'!G270</f>
        <v>66.666666666666657</v>
      </c>
      <c r="G272" s="262">
        <f>'🔢 İNDİKATÖRLER'!I270</f>
        <v>8.7419073139368142E-2</v>
      </c>
      <c r="H272" s="262">
        <f>'🔢 İNDİKATÖRLER'!E270</f>
        <v>84.249453689696054</v>
      </c>
      <c r="I272" s="262">
        <f>'🔢 İNDİKATÖRLER'!L270</f>
        <v>1698540</v>
      </c>
      <c r="J272" s="262">
        <f>'🔢 İNDİKATÖRLER'!M270</f>
        <v>3892489.4</v>
      </c>
      <c r="K272" s="262">
        <f t="shared" si="16"/>
        <v>0.43636342336603412</v>
      </c>
      <c r="L272" s="262" t="str">
        <f>'🔢 İNDİKATÖRLER'!P270</f>
        <v>✓</v>
      </c>
      <c r="M272" s="262" t="str">
        <f>'🔢 İNDİKATÖRLER'!S270</f>
        <v>✗</v>
      </c>
      <c r="N272" s="262" t="str">
        <f t="shared" si="17"/>
        <v>HAYIR</v>
      </c>
      <c r="O272" s="262" t="str">
        <f t="shared" si="18"/>
        <v>HAYIR</v>
      </c>
      <c r="P272" s="263" t="str">
        <f t="shared" si="19"/>
        <v>PAS</v>
      </c>
      <c r="Q272" s="262" t="str">
        <f>'📡 CANLI_VERİ'!B271</f>
        <v>KRSTL</v>
      </c>
      <c r="R272" s="262">
        <f>'📡 CANLI_VERİ'!I271</f>
        <v>0</v>
      </c>
    </row>
    <row r="273" spans="1:18" x14ac:dyDescent="0.3">
      <c r="A273" s="262">
        <v>269</v>
      </c>
      <c r="B273" s="263" t="str">
        <f>'🔢 İNDİKATÖRLER'!A271</f>
        <v>KRTEK</v>
      </c>
      <c r="C273" s="262">
        <f>'🔢 İNDİKATÖRLER'!U271</f>
        <v>6</v>
      </c>
      <c r="D273" s="262">
        <f>IFERROR((IF(C273&gt;=11,3,IF(C273&gt;=10,2,IF(C273&gt;=9,1,0))))+(IF(E273&lt;=3,4,IF(E273&lt;=4,2,0)))+(IF(AND(F273&gt;40,F273&lt;50),4,IF(F273&lt;50,3,IF(F273&lt;60,2,0))))+(IF(G273&gt;0.1,3,IF(G273&gt;0,2,0)))+(IF(K273&gt;1.2,2,IF(K273&gt;1,1,0)))+(IF(H273&gt;-100,1,0))+(IF('🔢 İNDİKATÖRLER'!D271&gt;0,1,0))+(IF(R273&lt;=-2,2,0))-(IF(E273&gt;5,2,0)),"")</f>
        <v>10</v>
      </c>
      <c r="E273" s="262">
        <f>'🔢 İNDİKATÖRLER'!F271</f>
        <v>3.0056864337936622</v>
      </c>
      <c r="F273" s="262">
        <f>'🔢 İNDİKATÖRLER'!G271</f>
        <v>44.80000000000004</v>
      </c>
      <c r="G273" s="262">
        <f>'🔢 İNDİKATÖRLER'!I271</f>
        <v>0.14278848557941559</v>
      </c>
      <c r="H273" s="262">
        <f>'🔢 İNDİKATÖRLER'!E271</f>
        <v>26.39647577092471</v>
      </c>
      <c r="I273" s="262">
        <f>'🔢 İNDİKATÖRLER'!L271</f>
        <v>191887</v>
      </c>
      <c r="J273" s="262">
        <f>'🔢 İNDİKATÖRLER'!M271</f>
        <v>256724.6</v>
      </c>
      <c r="K273" s="262">
        <f t="shared" si="16"/>
        <v>0.74744297975340113</v>
      </c>
      <c r="L273" s="262" t="str">
        <f>'🔢 İNDİKATÖRLER'!P271</f>
        <v>✓</v>
      </c>
      <c r="M273" s="262" t="str">
        <f>'🔢 İNDİKATÖRLER'!S271</f>
        <v>✗</v>
      </c>
      <c r="N273" s="262" t="str">
        <f t="shared" si="17"/>
        <v>HAYIR</v>
      </c>
      <c r="O273" s="262" t="str">
        <f t="shared" si="18"/>
        <v>HAYIR</v>
      </c>
      <c r="P273" s="263" t="str">
        <f t="shared" si="19"/>
        <v>İZLE</v>
      </c>
      <c r="Q273" s="262" t="str">
        <f>'📡 CANLI_VERİ'!B272</f>
        <v>KRTEK</v>
      </c>
      <c r="R273" s="262">
        <f>'📡 CANLI_VERİ'!I272</f>
        <v>0</v>
      </c>
    </row>
    <row r="274" spans="1:18" x14ac:dyDescent="0.3">
      <c r="A274" s="262">
        <v>270</v>
      </c>
      <c r="B274" s="263" t="str">
        <f>'🔢 İNDİKATÖRLER'!A272</f>
        <v>KRVGD</v>
      </c>
      <c r="C274" s="262">
        <f>'🔢 İNDİKATÖRLER'!U272</f>
        <v>13</v>
      </c>
      <c r="D274" s="262">
        <f>IFERROR((IF(C274&gt;=11,3,IF(C274&gt;=10,2,IF(C274&gt;=9,1,0))))+(IF(E274&lt;=3,4,IF(E274&lt;=4,2,0)))+(IF(AND(F274&gt;40,F274&lt;50),4,IF(F274&lt;50,3,IF(F274&lt;60,2,0))))+(IF(G274&gt;0.1,3,IF(G274&gt;0,2,0)))+(IF(K274&gt;1.2,2,IF(K274&gt;1,1,0)))+(IF(H274&gt;-100,1,0))+(IF('🔢 İNDİKATÖRLER'!D272&gt;0,1,0))+(IF(R274&lt;=-2,2,0))-(IF(E274&gt;5,2,0)),"")</f>
        <v>9</v>
      </c>
      <c r="E274" s="262">
        <f>'🔢 İNDİKATÖRLER'!F272</f>
        <v>3.6544850498338852</v>
      </c>
      <c r="F274" s="262">
        <f>'🔢 İNDİKATÖRLER'!G272</f>
        <v>100</v>
      </c>
      <c r="G274" s="262">
        <f>'🔢 İNDİKATÖRLER'!I272</f>
        <v>2.4349708179212143E-2</v>
      </c>
      <c r="H274" s="262">
        <f>'🔢 İNDİKATÖRLER'!E272</f>
        <v>190.12345679012293</v>
      </c>
      <c r="I274" s="262">
        <f>'🔢 İNDİKATÖRLER'!L272</f>
        <v>4917096</v>
      </c>
      <c r="J274" s="262">
        <f>'🔢 İNDİKATÖRLER'!M272</f>
        <v>7039042.2000000002</v>
      </c>
      <c r="K274" s="262">
        <f t="shared" si="16"/>
        <v>0.69854617436446109</v>
      </c>
      <c r="L274" s="262" t="str">
        <f>'🔢 İNDİKATÖRLER'!P272</f>
        <v>✓</v>
      </c>
      <c r="M274" s="262" t="str">
        <f>'🔢 İNDİKATÖRLER'!S272</f>
        <v>✗</v>
      </c>
      <c r="N274" s="262" t="str">
        <f t="shared" si="17"/>
        <v>HAYIR</v>
      </c>
      <c r="O274" s="262" t="str">
        <f t="shared" si="18"/>
        <v>HAYIR</v>
      </c>
      <c r="P274" s="263" t="str">
        <f t="shared" si="19"/>
        <v>PAS</v>
      </c>
      <c r="Q274" s="262" t="str">
        <f>'📡 CANLI_VERİ'!B273</f>
        <v>KRVGD</v>
      </c>
      <c r="R274" s="262">
        <f>'📡 CANLI_VERİ'!I273</f>
        <v>-0.95240000000000002</v>
      </c>
    </row>
    <row r="275" spans="1:18" x14ac:dyDescent="0.3">
      <c r="A275" s="262">
        <v>271</v>
      </c>
      <c r="B275" s="263" t="str">
        <f>'🔢 İNDİKATÖRLER'!A273</f>
        <v>KSTUR</v>
      </c>
      <c r="C275" s="262" t="str">
        <f>'🔢 İNDİKATÖRLER'!U273</f>
        <v/>
      </c>
      <c r="D275" s="262">
        <f>IFERROR((IF(C275&gt;=11,3,IF(C275&gt;=10,2,IF(C275&gt;=9,1,0))))+(IF(E275&lt;=3,4,IF(E275&lt;=4,2,0)))+(IF(AND(F275&gt;40,F275&lt;50),4,IF(F275&lt;50,3,IF(F275&lt;60,2,0))))+(IF(G275&gt;0.1,3,IF(G275&gt;0,2,0)))+(IF(K275&gt;1.2,2,IF(K275&gt;1,1,0)))+(IF(H275&gt;-100,1,0))+(IF('🔢 İNDİKATÖRLER'!D273&gt;0,1,0))+(IF(R275&lt;=-2,2,0))-(IF(E275&gt;5,2,0)),"")</f>
        <v>8</v>
      </c>
      <c r="E275" s="262" t="str">
        <f>'🔢 İNDİKATÖRLER'!F273</f>
        <v>?</v>
      </c>
      <c r="F275" s="262" t="str">
        <f>'🔢 İNDİKATÖRLER'!G273</f>
        <v>?</v>
      </c>
      <c r="G275" s="262" t="str">
        <f>'🔢 İNDİKATÖRLER'!I273</f>
        <v>?</v>
      </c>
      <c r="H275" s="262" t="str">
        <f>'🔢 İNDİKATÖRLER'!E273</f>
        <v>?</v>
      </c>
      <c r="I275" s="262">
        <f>'🔢 İNDİKATÖRLER'!L273</f>
        <v>118</v>
      </c>
      <c r="J275" s="262" t="str">
        <f>'🔢 İNDİKATÖRLER'!M273</f>
        <v>?</v>
      </c>
      <c r="K275" s="262" t="str">
        <f t="shared" si="16"/>
        <v/>
      </c>
      <c r="L275" s="262" t="str">
        <f>'🔢 İNDİKATÖRLER'!P273</f>
        <v>?</v>
      </c>
      <c r="M275" s="262" t="str">
        <f>'🔢 İNDİKATÖRLER'!S273</f>
        <v>?</v>
      </c>
      <c r="N275" s="262" t="str">
        <f t="shared" si="17"/>
        <v>HAYIR</v>
      </c>
      <c r="O275" s="262" t="str">
        <f t="shared" si="18"/>
        <v>HAYIR</v>
      </c>
      <c r="P275" s="263" t="str">
        <f t="shared" si="19"/>
        <v>PAS</v>
      </c>
      <c r="Q275" s="262" t="str">
        <f>'📡 CANLI_VERİ'!B274</f>
        <v>KSTUR</v>
      </c>
      <c r="R275" s="262">
        <f>'📡 CANLI_VERİ'!I274</f>
        <v>0</v>
      </c>
    </row>
    <row r="276" spans="1:18" x14ac:dyDescent="0.3">
      <c r="A276" s="262">
        <v>272</v>
      </c>
      <c r="B276" s="263" t="str">
        <f>'🔢 İNDİKATÖRLER'!A274</f>
        <v>KTLEV</v>
      </c>
      <c r="C276" s="262">
        <f>'🔢 İNDİKATÖRLER'!U274</f>
        <v>11</v>
      </c>
      <c r="D276" s="262">
        <f>IFERROR((IF(C276&gt;=11,3,IF(C276&gt;=10,2,IF(C276&gt;=9,1,0))))+(IF(E276&lt;=3,4,IF(E276&lt;=4,2,0)))+(IF(AND(F276&gt;40,F276&lt;50),4,IF(F276&lt;50,3,IF(F276&lt;60,2,0))))+(IF(G276&gt;0.1,3,IF(G276&gt;0,2,0)))+(IF(K276&gt;1.2,2,IF(K276&gt;1,1,0)))+(IF(H276&gt;-100,1,0))+(IF('🔢 İNDİKATÖRLER'!D274&gt;0,1,0))+(IF(R276&lt;=-2,2,0))-(IF(E276&gt;5,2,0)),"")</f>
        <v>6</v>
      </c>
      <c r="E276" s="262">
        <f>'🔢 İNDİKATÖRLER'!F274</f>
        <v>5.2965412855854694</v>
      </c>
      <c r="F276" s="262">
        <f>'🔢 İNDİKATÖRLER'!G274</f>
        <v>96.562492563084874</v>
      </c>
      <c r="G276" s="262">
        <f>'🔢 İNDİKATÖRLER'!I274</f>
        <v>1.7555794599652863</v>
      </c>
      <c r="H276" s="262">
        <f>'🔢 İNDİKATÖRLER'!E274</f>
        <v>125.57702337320787</v>
      </c>
      <c r="I276" s="262">
        <f>'🔢 İNDİKATÖRLER'!L274</f>
        <v>31597970</v>
      </c>
      <c r="J276" s="262">
        <f>'🔢 İNDİKATÖRLER'!M274</f>
        <v>33989428</v>
      </c>
      <c r="K276" s="262">
        <f t="shared" si="16"/>
        <v>0.92964112252786368</v>
      </c>
      <c r="L276" s="262" t="str">
        <f>'🔢 İNDİKATÖRLER'!P274</f>
        <v>✓</v>
      </c>
      <c r="M276" s="262" t="str">
        <f>'🔢 İNDİKATÖRLER'!S274</f>
        <v>✗</v>
      </c>
      <c r="N276" s="262" t="str">
        <f t="shared" si="17"/>
        <v>HAYIR</v>
      </c>
      <c r="O276" s="262" t="str">
        <f t="shared" si="18"/>
        <v>HAYIR</v>
      </c>
      <c r="P276" s="263" t="str">
        <f t="shared" si="19"/>
        <v>PAS</v>
      </c>
      <c r="Q276" s="262" t="str">
        <f>'📡 CANLI_VERİ'!B275</f>
        <v>KTLEV</v>
      </c>
      <c r="R276" s="262">
        <f>'📡 CANLI_VERİ'!I275</f>
        <v>1.2323999999999999</v>
      </c>
    </row>
    <row r="277" spans="1:18" x14ac:dyDescent="0.3">
      <c r="A277" s="262">
        <v>273</v>
      </c>
      <c r="B277" s="263" t="str">
        <f>'🔢 İNDİKATÖRLER'!A275</f>
        <v>KUTPO</v>
      </c>
      <c r="C277" s="262">
        <f>'🔢 İNDİKATÖRLER'!U275</f>
        <v>6</v>
      </c>
      <c r="D277" s="262">
        <f>IFERROR((IF(C277&gt;=11,3,IF(C277&gt;=10,2,IF(C277&gt;=9,1,0))))+(IF(E277&lt;=3,4,IF(E277&lt;=4,2,0)))+(IF(AND(F277&gt;40,F277&lt;50),4,IF(F277&lt;50,3,IF(F277&lt;60,2,0))))+(IF(G277&gt;0.1,3,IF(G277&gt;0,2,0)))+(IF(K277&gt;1.2,2,IF(K277&gt;1,1,0)))+(IF(H277&gt;-100,1,0))+(IF('🔢 İNDİKATÖRLER'!D275&gt;0,1,0))+(IF(R277&lt;=-2,2,0))-(IF(E277&gt;5,2,0)),"")</f>
        <v>6</v>
      </c>
      <c r="E277" s="262">
        <f>'🔢 İNDİKATÖRLER'!F275</f>
        <v>4.7471620227038187</v>
      </c>
      <c r="F277" s="262">
        <f>'🔢 İNDİKATÖRLER'!G275</f>
        <v>53.076923076923123</v>
      </c>
      <c r="G277" s="262">
        <f>'🔢 İNDİKATÖRLER'!I275</f>
        <v>0.67852721731960286</v>
      </c>
      <c r="H277" s="262">
        <f>'🔢 İNDİKATÖRLER'!E275</f>
        <v>19.242877985103014</v>
      </c>
      <c r="I277" s="262">
        <f>'🔢 İNDİKATÖRLER'!L275</f>
        <v>151559</v>
      </c>
      <c r="J277" s="262">
        <f>'🔢 İNDİKATÖRLER'!M275</f>
        <v>251204</v>
      </c>
      <c r="K277" s="262">
        <f t="shared" si="16"/>
        <v>0.60333036098151305</v>
      </c>
      <c r="L277" s="262" t="str">
        <f>'🔢 İNDİKATÖRLER'!P275</f>
        <v>✓</v>
      </c>
      <c r="M277" s="262" t="str">
        <f>'🔢 İNDİKATÖRLER'!S275</f>
        <v>✗</v>
      </c>
      <c r="N277" s="262" t="str">
        <f t="shared" si="17"/>
        <v>HAYIR</v>
      </c>
      <c r="O277" s="262" t="str">
        <f t="shared" si="18"/>
        <v>HAYIR</v>
      </c>
      <c r="P277" s="263" t="str">
        <f t="shared" si="19"/>
        <v>PAS</v>
      </c>
      <c r="Q277" s="262" t="str">
        <f>'📡 CANLI_VERİ'!B276</f>
        <v>KUTPO</v>
      </c>
      <c r="R277" s="262">
        <f>'📡 CANLI_VERİ'!I276</f>
        <v>0</v>
      </c>
    </row>
    <row r="278" spans="1:18" x14ac:dyDescent="0.3">
      <c r="A278" s="262">
        <v>274</v>
      </c>
      <c r="B278" s="263" t="str">
        <f>'🔢 İNDİKATÖRLER'!A276</f>
        <v>LIDER</v>
      </c>
      <c r="C278" s="262">
        <f>'🔢 İNDİKATÖRLER'!U276</f>
        <v>-2</v>
      </c>
      <c r="D278" s="262">
        <f>IFERROR((IF(C278&gt;=11,3,IF(C278&gt;=10,2,IF(C278&gt;=9,1,0))))+(IF(E278&lt;=3,4,IF(E278&lt;=4,2,0)))+(IF(AND(F278&gt;40,F278&lt;50),4,IF(F278&lt;50,3,IF(F278&lt;60,2,0))))+(IF(G278&gt;0.1,3,IF(G278&gt;0,2,0)))+(IF(K278&gt;1.2,2,IF(K278&gt;1,1,0)))+(IF(H278&gt;-100,1,0))+(IF('🔢 İNDİKATÖRLER'!D276&gt;0,1,0))+(IF(R278&lt;=-2,2,0))-(IF(E278&gt;5,2,0)),"")</f>
        <v>1</v>
      </c>
      <c r="E278" s="262">
        <f>'🔢 İNDİKATÖRLER'!F276</f>
        <v>7.8923461276402458</v>
      </c>
      <c r="F278" s="262">
        <f>'🔢 İNDİKATÖRLER'!G276</f>
        <v>3.4129692832764507</v>
      </c>
      <c r="G278" s="262">
        <f>'🔢 İNDİKATÖRLER'!I276</f>
        <v>-2.7381769057414509</v>
      </c>
      <c r="H278" s="262">
        <f>'🔢 İNDİKATÖRLER'!E276</f>
        <v>-146.03977081226847</v>
      </c>
      <c r="I278" s="262">
        <f>'🔢 İNDİKATÖRLER'!L276</f>
        <v>509887</v>
      </c>
      <c r="J278" s="262">
        <f>'🔢 İNDİKATÖRLER'!M276</f>
        <v>1000162.6</v>
      </c>
      <c r="K278" s="262">
        <f t="shared" si="16"/>
        <v>0.50980410585238845</v>
      </c>
      <c r="L278" s="262" t="str">
        <f>'🔢 İNDİKATÖRLER'!P276</f>
        <v>✗</v>
      </c>
      <c r="M278" s="262" t="str">
        <f>'🔢 İNDİKATÖRLER'!S276</f>
        <v>✗</v>
      </c>
      <c r="N278" s="262" t="str">
        <f t="shared" si="17"/>
        <v>HAYIR</v>
      </c>
      <c r="O278" s="262" t="str">
        <f t="shared" si="18"/>
        <v>HAYIR</v>
      </c>
      <c r="P278" s="263" t="str">
        <f t="shared" si="19"/>
        <v>PAS</v>
      </c>
      <c r="Q278" s="262" t="str">
        <f>'📡 CANLI_VERİ'!B277</f>
        <v>LIDER</v>
      </c>
      <c r="R278" s="262">
        <f>'📡 CANLI_VERİ'!I277</f>
        <v>0</v>
      </c>
    </row>
    <row r="279" spans="1:18" x14ac:dyDescent="0.3">
      <c r="A279" s="262">
        <v>275</v>
      </c>
      <c r="B279" s="263" t="str">
        <f>'🔢 İNDİKATÖRLER'!A277</f>
        <v>LILAK</v>
      </c>
      <c r="C279" s="262">
        <f>'🔢 İNDİKATÖRLER'!U277</f>
        <v>8</v>
      </c>
      <c r="D279" s="262">
        <f>IFERROR((IF(C279&gt;=11,3,IF(C279&gt;=10,2,IF(C279&gt;=9,1,0))))+(IF(E279&lt;=3,4,IF(E279&lt;=4,2,0)))+(IF(AND(F279&gt;40,F279&lt;50),4,IF(F279&lt;50,3,IF(F279&lt;60,2,0))))+(IF(G279&gt;0.1,3,IF(G279&gt;0,2,0)))+(IF(K279&gt;1.2,2,IF(K279&gt;1,1,0)))+(IF(H279&gt;-100,1,0))+(IF('🔢 İNDİKATÖRLER'!D277&gt;0,1,0))+(IF(R279&lt;=-2,2,0))-(IF(E279&gt;5,2,0)),"")</f>
        <v>6</v>
      </c>
      <c r="E279" s="262">
        <f>'🔢 İNDİKATÖRLER'!F277</f>
        <v>4.8774509803921546</v>
      </c>
      <c r="F279" s="262">
        <f>'🔢 İNDİKATÖRLER'!G277</f>
        <v>47.05882352941174</v>
      </c>
      <c r="G279" s="262">
        <f>'🔢 İNDİKATÖRLER'!I277</f>
        <v>-6.7860641000892619E-2</v>
      </c>
      <c r="H279" s="262">
        <f>'🔢 İNDİKATÖRLER'!E277</f>
        <v>47.069399496584026</v>
      </c>
      <c r="I279" s="262">
        <f>'🔢 İNDİKATÖRLER'!L277</f>
        <v>3491386</v>
      </c>
      <c r="J279" s="262">
        <f>'🔢 İNDİKATÖRLER'!M277</f>
        <v>6312720.4000000004</v>
      </c>
      <c r="K279" s="262">
        <f t="shared" si="16"/>
        <v>0.55307154107443124</v>
      </c>
      <c r="L279" s="262" t="str">
        <f>'🔢 İNDİKATÖRLER'!P277</f>
        <v>✗</v>
      </c>
      <c r="M279" s="262" t="str">
        <f>'🔢 İNDİKATÖRLER'!S277</f>
        <v>✗</v>
      </c>
      <c r="N279" s="262" t="str">
        <f t="shared" si="17"/>
        <v>HAYIR</v>
      </c>
      <c r="O279" s="262" t="str">
        <f t="shared" si="18"/>
        <v>HAYIR</v>
      </c>
      <c r="P279" s="263" t="str">
        <f t="shared" si="19"/>
        <v>PAS</v>
      </c>
      <c r="Q279" s="262" t="str">
        <f>'📡 CANLI_VERİ'!B278</f>
        <v>LILAK</v>
      </c>
      <c r="R279" s="262">
        <f>'📡 CANLI_VERİ'!I278</f>
        <v>-0.34150000000000003</v>
      </c>
    </row>
    <row r="280" spans="1:18" x14ac:dyDescent="0.3">
      <c r="A280" s="262">
        <v>276</v>
      </c>
      <c r="B280" s="263" t="str">
        <f>'🔢 İNDİKATÖRLER'!A278</f>
        <v>LINK</v>
      </c>
      <c r="C280" s="262">
        <f>'🔢 İNDİKATÖRLER'!U278</f>
        <v>6</v>
      </c>
      <c r="D280" s="262">
        <f>IFERROR((IF(C280&gt;=11,3,IF(C280&gt;=10,2,IF(C280&gt;=9,1,0))))+(IF(E280&lt;=3,4,IF(E280&lt;=4,2,0)))+(IF(AND(F280&gt;40,F280&lt;50),4,IF(F280&lt;50,3,IF(F280&lt;60,2,0))))+(IF(G280&gt;0.1,3,IF(G280&gt;0,2,0)))+(IF(K280&gt;1.2,2,IF(K280&gt;1,1,0)))+(IF(H280&gt;-100,1,0))+(IF('🔢 İNDİKATÖRLER'!D278&gt;0,1,0))+(IF(R280&lt;=-2,2,0))-(IF(E280&gt;5,2,0)),"")</f>
        <v>3</v>
      </c>
      <c r="E280" s="262">
        <f>'🔢 İNDİKATÖRLER'!F278</f>
        <v>4.1457618167414845</v>
      </c>
      <c r="F280" s="262">
        <f>'🔢 İNDİKATÖRLER'!G278</f>
        <v>64.000000000000057</v>
      </c>
      <c r="G280" s="262">
        <f>'🔢 İNDİKATÖRLER'!I278</f>
        <v>3.4951846854755997E-2</v>
      </c>
      <c r="H280" s="262">
        <f>'🔢 İNDİKATÖRLER'!E278</f>
        <v>60.372960372960648</v>
      </c>
      <c r="I280" s="262">
        <f>'🔢 İNDİKATÖRLER'!L278</f>
        <v>16726004</v>
      </c>
      <c r="J280" s="262">
        <f>'🔢 İNDİKATÖRLER'!M278</f>
        <v>25207742.800000001</v>
      </c>
      <c r="K280" s="262">
        <f t="shared" si="16"/>
        <v>0.66352644632664215</v>
      </c>
      <c r="L280" s="262" t="str">
        <f>'🔢 İNDİKATÖRLER'!P278</f>
        <v>✓</v>
      </c>
      <c r="M280" s="262" t="str">
        <f>'🔢 İNDİKATÖRLER'!S278</f>
        <v>✗</v>
      </c>
      <c r="N280" s="262" t="str">
        <f t="shared" si="17"/>
        <v>HAYIR</v>
      </c>
      <c r="O280" s="262" t="str">
        <f t="shared" si="18"/>
        <v>HAYIR</v>
      </c>
      <c r="P280" s="263" t="str">
        <f t="shared" si="19"/>
        <v>PAS</v>
      </c>
      <c r="Q280" s="262" t="str">
        <f>'📡 CANLI_VERİ'!B279</f>
        <v>LINK</v>
      </c>
      <c r="R280" s="262">
        <f>'📡 CANLI_VERİ'!I279</f>
        <v>0.1862</v>
      </c>
    </row>
    <row r="281" spans="1:18" x14ac:dyDescent="0.3">
      <c r="A281" s="262">
        <v>277</v>
      </c>
      <c r="B281" s="263" t="str">
        <f>'🔢 İNDİKATÖRLER'!A279</f>
        <v>LKMNH</v>
      </c>
      <c r="C281" s="262" t="str">
        <f>'🔢 İNDİKATÖRLER'!U279</f>
        <v/>
      </c>
      <c r="D281" s="262">
        <f>IFERROR((IF(C281&gt;=11,3,IF(C281&gt;=10,2,IF(C281&gt;=9,1,0))))+(IF(E281&lt;=3,4,IF(E281&lt;=4,2,0)))+(IF(AND(F281&gt;40,F281&lt;50),4,IF(F281&lt;50,3,IF(F281&lt;60,2,0))))+(IF(G281&gt;0.1,3,IF(G281&gt;0,2,0)))+(IF(K281&gt;1.2,2,IF(K281&gt;1,1,0)))+(IF(H281&gt;-100,1,0))+(IF('🔢 İNDİKATÖRLER'!D279&gt;0,1,0))+(IF(R281&lt;=-2,2,0))-(IF(E281&gt;5,2,0)),"")</f>
        <v>8</v>
      </c>
      <c r="E281" s="262" t="str">
        <f>'🔢 İNDİKATÖRLER'!F279</f>
        <v>?</v>
      </c>
      <c r="F281" s="262" t="str">
        <f>'🔢 İNDİKATÖRLER'!G279</f>
        <v>?</v>
      </c>
      <c r="G281" s="262" t="str">
        <f>'🔢 İNDİKATÖRLER'!I279</f>
        <v>?</v>
      </c>
      <c r="H281" s="262" t="str">
        <f>'🔢 İNDİKATÖRLER'!E279</f>
        <v>?</v>
      </c>
      <c r="I281" s="262">
        <f>'🔢 İNDİKATÖRLER'!L279</f>
        <v>14169</v>
      </c>
      <c r="J281" s="262" t="str">
        <f>'🔢 İNDİKATÖRLER'!M279</f>
        <v>?</v>
      </c>
      <c r="K281" s="262" t="str">
        <f t="shared" si="16"/>
        <v/>
      </c>
      <c r="L281" s="262" t="str">
        <f>'🔢 İNDİKATÖRLER'!P279</f>
        <v>?</v>
      </c>
      <c r="M281" s="262" t="str">
        <f>'🔢 İNDİKATÖRLER'!S279</f>
        <v>?</v>
      </c>
      <c r="N281" s="262" t="str">
        <f t="shared" si="17"/>
        <v>HAYIR</v>
      </c>
      <c r="O281" s="262" t="str">
        <f t="shared" si="18"/>
        <v>HAYIR</v>
      </c>
      <c r="P281" s="263" t="str">
        <f t="shared" si="19"/>
        <v>PAS</v>
      </c>
      <c r="Q281" s="262" t="str">
        <f>'📡 CANLI_VERİ'!B280</f>
        <v>LKMNH</v>
      </c>
      <c r="R281" s="262">
        <f>'📡 CANLI_VERİ'!I280</f>
        <v>0.39839999999999998</v>
      </c>
    </row>
    <row r="282" spans="1:18" x14ac:dyDescent="0.3">
      <c r="A282" s="262">
        <v>278</v>
      </c>
      <c r="B282" s="263" t="str">
        <f>'🔢 İNDİKATÖRLER'!A280</f>
        <v>LRSHO</v>
      </c>
      <c r="C282" s="262" t="str">
        <f>'🔢 İNDİKATÖRLER'!U280</f>
        <v/>
      </c>
      <c r="D282" s="262">
        <f>IFERROR((IF(C282&gt;=11,3,IF(C282&gt;=10,2,IF(C282&gt;=9,1,0))))+(IF(E282&lt;=3,4,IF(E282&lt;=4,2,0)))+(IF(AND(F282&gt;40,F282&lt;50),4,IF(F282&lt;50,3,IF(F282&lt;60,2,0))))+(IF(G282&gt;0.1,3,IF(G282&gt;0,2,0)))+(IF(K282&gt;1.2,2,IF(K282&gt;1,1,0)))+(IF(H282&gt;-100,1,0))+(IF('🔢 İNDİKATÖRLER'!D280&gt;0,1,0))+(IF(R282&lt;=-2,2,0))-(IF(E282&gt;5,2,0)),"")</f>
        <v>8</v>
      </c>
      <c r="E282" s="262" t="str">
        <f>'🔢 İNDİKATÖRLER'!F280</f>
        <v>?</v>
      </c>
      <c r="F282" s="262" t="str">
        <f>'🔢 İNDİKATÖRLER'!G280</f>
        <v>?</v>
      </c>
      <c r="G282" s="262" t="str">
        <f>'🔢 İNDİKATÖRLER'!I280</f>
        <v>?</v>
      </c>
      <c r="H282" s="262" t="str">
        <f>'🔢 İNDİKATÖRLER'!E280</f>
        <v>?</v>
      </c>
      <c r="I282" s="262">
        <f>'🔢 İNDİKATÖRLER'!L280</f>
        <v>808058</v>
      </c>
      <c r="J282" s="262" t="str">
        <f>'🔢 İNDİKATÖRLER'!M280</f>
        <v>?</v>
      </c>
      <c r="K282" s="262" t="str">
        <f t="shared" si="16"/>
        <v/>
      </c>
      <c r="L282" s="262" t="str">
        <f>'🔢 İNDİKATÖRLER'!P280</f>
        <v>?</v>
      </c>
      <c r="M282" s="262" t="str">
        <f>'🔢 İNDİKATÖRLER'!S280</f>
        <v>?</v>
      </c>
      <c r="N282" s="262" t="str">
        <f t="shared" si="17"/>
        <v>HAYIR</v>
      </c>
      <c r="O282" s="262" t="str">
        <f t="shared" si="18"/>
        <v>HAYIR</v>
      </c>
      <c r="P282" s="263" t="str">
        <f t="shared" si="19"/>
        <v>PAS</v>
      </c>
      <c r="Q282" s="262" t="str">
        <f>'📡 CANLI_VERİ'!B281</f>
        <v>LRSHO</v>
      </c>
      <c r="R282" s="262">
        <f>'📡 CANLI_VERİ'!I281</f>
        <v>0</v>
      </c>
    </row>
    <row r="283" spans="1:18" x14ac:dyDescent="0.3">
      <c r="A283" s="262">
        <v>279</v>
      </c>
      <c r="B283" s="263" t="str">
        <f>'🔢 İNDİKATÖRLER'!A281</f>
        <v>LUKSK</v>
      </c>
      <c r="C283" s="262">
        <f>'🔢 İNDİKATÖRLER'!U281</f>
        <v>6</v>
      </c>
      <c r="D283" s="262">
        <f>IFERROR((IF(C283&gt;=11,3,IF(C283&gt;=10,2,IF(C283&gt;=9,1,0))))+(IF(E283&lt;=3,4,IF(E283&lt;=4,2,0)))+(IF(AND(F283&gt;40,F283&lt;50),4,IF(F283&lt;50,3,IF(F283&lt;60,2,0))))+(IF(G283&gt;0.1,3,IF(G283&gt;0,2,0)))+(IF(K283&gt;1.2,2,IF(K283&gt;1,1,0)))+(IF(H283&gt;-100,1,0))+(IF('🔢 İNDİKATÖRLER'!D281&gt;0,1,0))+(IF(R283&lt;=-2,2,0))-(IF(E283&gt;5,2,0)),"")</f>
        <v>6</v>
      </c>
      <c r="E283" s="262">
        <f>'🔢 İNDİKATÖRLER'!F281</f>
        <v>3.5577841451766954</v>
      </c>
      <c r="F283" s="262">
        <f>'🔢 İNDİKATÖRLER'!G281</f>
        <v>61.428571428571487</v>
      </c>
      <c r="G283" s="262">
        <f>'🔢 İNDİKATÖRLER'!I281</f>
        <v>0.64074079709615295</v>
      </c>
      <c r="H283" s="262">
        <f>'🔢 İNDİKATÖRLER'!E281</f>
        <v>44.784665173014659</v>
      </c>
      <c r="I283" s="262">
        <f>'🔢 İNDİKATÖRLER'!L281</f>
        <v>54049</v>
      </c>
      <c r="J283" s="262">
        <f>'🔢 İNDİKATÖRLER'!M281</f>
        <v>105602.8</v>
      </c>
      <c r="K283" s="262">
        <f t="shared" si="16"/>
        <v>0.51181408068725454</v>
      </c>
      <c r="L283" s="262" t="str">
        <f>'🔢 İNDİKATÖRLER'!P281</f>
        <v>✓</v>
      </c>
      <c r="M283" s="262" t="str">
        <f>'🔢 İNDİKATÖRLER'!S281</f>
        <v>✗</v>
      </c>
      <c r="N283" s="262" t="str">
        <f t="shared" si="17"/>
        <v>HAYIR</v>
      </c>
      <c r="O283" s="262" t="str">
        <f t="shared" si="18"/>
        <v>HAYIR</v>
      </c>
      <c r="P283" s="263" t="str">
        <f t="shared" si="19"/>
        <v>PAS</v>
      </c>
      <c r="Q283" s="262" t="str">
        <f>'📡 CANLI_VERİ'!B282</f>
        <v>LUKSK</v>
      </c>
      <c r="R283" s="262">
        <f>'📡 CANLI_VERİ'!I282</f>
        <v>-0.66790000000000005</v>
      </c>
    </row>
    <row r="284" spans="1:18" x14ac:dyDescent="0.3">
      <c r="A284" s="262">
        <v>280</v>
      </c>
      <c r="B284" s="263" t="str">
        <f>'🔢 İNDİKATÖRLER'!A282</f>
        <v>MAALT</v>
      </c>
      <c r="C284" s="262" t="str">
        <f>'🔢 İNDİKATÖRLER'!U282</f>
        <v/>
      </c>
      <c r="D284" s="262">
        <f>IFERROR((IF(C284&gt;=11,3,IF(C284&gt;=10,2,IF(C284&gt;=9,1,0))))+(IF(E284&lt;=3,4,IF(E284&lt;=4,2,0)))+(IF(AND(F284&gt;40,F284&lt;50),4,IF(F284&lt;50,3,IF(F284&lt;60,2,0))))+(IF(G284&gt;0.1,3,IF(G284&gt;0,2,0)))+(IF(K284&gt;1.2,2,IF(K284&gt;1,1,0)))+(IF(H284&gt;-100,1,0))+(IF('🔢 İNDİKATÖRLER'!D282&gt;0,1,0))+(IF(R284&lt;=-2,2,0))-(IF(E284&gt;5,2,0)),"")</f>
        <v>8</v>
      </c>
      <c r="E284" s="262" t="str">
        <f>'🔢 İNDİKATÖRLER'!F282</f>
        <v>?</v>
      </c>
      <c r="F284" s="262" t="str">
        <f>'🔢 İNDİKATÖRLER'!G282</f>
        <v>?</v>
      </c>
      <c r="G284" s="262" t="str">
        <f>'🔢 İNDİKATÖRLER'!I282</f>
        <v>?</v>
      </c>
      <c r="H284" s="262" t="str">
        <f>'🔢 İNDİKATÖRLER'!E282</f>
        <v>?</v>
      </c>
      <c r="I284" s="262">
        <f>'🔢 İNDİKATÖRLER'!L282</f>
        <v>315</v>
      </c>
      <c r="J284" s="262" t="str">
        <f>'🔢 İNDİKATÖRLER'!M282</f>
        <v>?</v>
      </c>
      <c r="K284" s="262" t="str">
        <f t="shared" si="16"/>
        <v/>
      </c>
      <c r="L284" s="262" t="str">
        <f>'🔢 İNDİKATÖRLER'!P282</f>
        <v>?</v>
      </c>
      <c r="M284" s="262" t="str">
        <f>'🔢 İNDİKATÖRLER'!S282</f>
        <v>?</v>
      </c>
      <c r="N284" s="262" t="str">
        <f t="shared" si="17"/>
        <v>HAYIR</v>
      </c>
      <c r="O284" s="262" t="str">
        <f t="shared" si="18"/>
        <v>HAYIR</v>
      </c>
      <c r="P284" s="263" t="str">
        <f t="shared" si="19"/>
        <v>PAS</v>
      </c>
      <c r="Q284" s="262" t="str">
        <f>'📡 CANLI_VERİ'!B283</f>
        <v>MAALT</v>
      </c>
      <c r="R284" s="262">
        <f>'📡 CANLI_VERİ'!I283</f>
        <v>-8.8599999999999998E-2</v>
      </c>
    </row>
    <row r="285" spans="1:18" x14ac:dyDescent="0.3">
      <c r="A285" s="262">
        <v>281</v>
      </c>
      <c r="B285" s="263" t="str">
        <f>'🔢 İNDİKATÖRLER'!A283</f>
        <v>MACKO</v>
      </c>
      <c r="C285" s="262" t="str">
        <f>'🔢 İNDİKATÖRLER'!U283</f>
        <v/>
      </c>
      <c r="D285" s="262">
        <f>IFERROR((IF(C285&gt;=11,3,IF(C285&gt;=10,2,IF(C285&gt;=9,1,0))))+(IF(E285&lt;=3,4,IF(E285&lt;=4,2,0)))+(IF(AND(F285&gt;40,F285&lt;50),4,IF(F285&lt;50,3,IF(F285&lt;60,2,0))))+(IF(G285&gt;0.1,3,IF(G285&gt;0,2,0)))+(IF(K285&gt;1.2,2,IF(K285&gt;1,1,0)))+(IF(H285&gt;-100,1,0))+(IF('🔢 İNDİKATÖRLER'!D283&gt;0,1,0))+(IF(R285&lt;=-2,2,0))-(IF(E285&gt;5,2,0)),"")</f>
        <v>8</v>
      </c>
      <c r="E285" s="262" t="str">
        <f>'🔢 İNDİKATÖRLER'!F283</f>
        <v>?</v>
      </c>
      <c r="F285" s="262" t="str">
        <f>'🔢 İNDİKATÖRLER'!G283</f>
        <v>?</v>
      </c>
      <c r="G285" s="262" t="str">
        <f>'🔢 İNDİKATÖRLER'!I283</f>
        <v>?</v>
      </c>
      <c r="H285" s="262" t="str">
        <f>'🔢 İNDİKATÖRLER'!E283</f>
        <v>?</v>
      </c>
      <c r="I285" s="262">
        <f>'🔢 İNDİKATÖRLER'!L283</f>
        <v>31627</v>
      </c>
      <c r="J285" s="262" t="str">
        <f>'🔢 İNDİKATÖRLER'!M283</f>
        <v>?</v>
      </c>
      <c r="K285" s="262" t="str">
        <f t="shared" si="16"/>
        <v/>
      </c>
      <c r="L285" s="262" t="str">
        <f>'🔢 İNDİKATÖRLER'!P283</f>
        <v>?</v>
      </c>
      <c r="M285" s="262" t="str">
        <f>'🔢 İNDİKATÖRLER'!S283</f>
        <v>?</v>
      </c>
      <c r="N285" s="262" t="str">
        <f t="shared" si="17"/>
        <v>HAYIR</v>
      </c>
      <c r="O285" s="262" t="str">
        <f t="shared" si="18"/>
        <v>HAYIR</v>
      </c>
      <c r="P285" s="263" t="str">
        <f t="shared" si="19"/>
        <v>PAS</v>
      </c>
      <c r="Q285" s="262" t="str">
        <f>'📡 CANLI_VERİ'!B284</f>
        <v>MACKO</v>
      </c>
      <c r="R285" s="262">
        <f>'📡 CANLI_VERİ'!I284</f>
        <v>-0.62380000000000002</v>
      </c>
    </row>
    <row r="286" spans="1:18" x14ac:dyDescent="0.3">
      <c r="A286" s="262">
        <v>282</v>
      </c>
      <c r="B286" s="263" t="str">
        <f>'🔢 İNDİKATÖRLER'!A284</f>
        <v>MAKIM</v>
      </c>
      <c r="C286" s="262" t="str">
        <f>'🔢 İNDİKATÖRLER'!U284</f>
        <v/>
      </c>
      <c r="D286" s="262">
        <f>IFERROR((IF(C286&gt;=11,3,IF(C286&gt;=10,2,IF(C286&gt;=9,1,0))))+(IF(E286&lt;=3,4,IF(E286&lt;=4,2,0)))+(IF(AND(F286&gt;40,F286&lt;50),4,IF(F286&lt;50,3,IF(F286&lt;60,2,0))))+(IF(G286&gt;0.1,3,IF(G286&gt;0,2,0)))+(IF(K286&gt;1.2,2,IF(K286&gt;1,1,0)))+(IF(H286&gt;-100,1,0))+(IF('🔢 İNDİKATÖRLER'!D284&gt;0,1,0))+(IF(R286&lt;=-2,2,0))-(IF(E286&gt;5,2,0)),"")</f>
        <v>8</v>
      </c>
      <c r="E286" s="262" t="str">
        <f>'🔢 İNDİKATÖRLER'!F284</f>
        <v>?</v>
      </c>
      <c r="F286" s="262" t="str">
        <f>'🔢 İNDİKATÖRLER'!G284</f>
        <v>?</v>
      </c>
      <c r="G286" s="262" t="str">
        <f>'🔢 İNDİKATÖRLER'!I284</f>
        <v>?</v>
      </c>
      <c r="H286" s="262" t="str">
        <f>'🔢 İNDİKATÖRLER'!E284</f>
        <v>?</v>
      </c>
      <c r="I286" s="262">
        <f>'🔢 İNDİKATÖRLER'!L284</f>
        <v>17017</v>
      </c>
      <c r="J286" s="262" t="str">
        <f>'🔢 İNDİKATÖRLER'!M284</f>
        <v>?</v>
      </c>
      <c r="K286" s="262" t="str">
        <f t="shared" si="16"/>
        <v/>
      </c>
      <c r="L286" s="262" t="str">
        <f>'🔢 İNDİKATÖRLER'!P284</f>
        <v>?</v>
      </c>
      <c r="M286" s="262" t="str">
        <f>'🔢 İNDİKATÖRLER'!S284</f>
        <v>?</v>
      </c>
      <c r="N286" s="262" t="str">
        <f t="shared" si="17"/>
        <v>HAYIR</v>
      </c>
      <c r="O286" s="262" t="str">
        <f t="shared" si="18"/>
        <v>HAYIR</v>
      </c>
      <c r="P286" s="263" t="str">
        <f t="shared" si="19"/>
        <v>PAS</v>
      </c>
      <c r="Q286" s="262" t="str">
        <f>'📡 CANLI_VERİ'!B285</f>
        <v>MAKIM</v>
      </c>
      <c r="R286" s="262">
        <f>'📡 CANLI_VERİ'!I285</f>
        <v>-0.27029999999999998</v>
      </c>
    </row>
    <row r="287" spans="1:18" x14ac:dyDescent="0.3">
      <c r="A287" s="262">
        <v>283</v>
      </c>
      <c r="B287" s="263" t="str">
        <f>'🔢 İNDİKATÖRLER'!A285</f>
        <v>MANAS</v>
      </c>
      <c r="C287" s="262" t="str">
        <f>'🔢 İNDİKATÖRLER'!U285</f>
        <v/>
      </c>
      <c r="D287" s="262">
        <f>IFERROR((IF(C287&gt;=11,3,IF(C287&gt;=10,2,IF(C287&gt;=9,1,0))))+(IF(E287&lt;=3,4,IF(E287&lt;=4,2,0)))+(IF(AND(F287&gt;40,F287&lt;50),4,IF(F287&lt;50,3,IF(F287&lt;60,2,0))))+(IF(G287&gt;0.1,3,IF(G287&gt;0,2,0)))+(IF(K287&gt;1.2,2,IF(K287&gt;1,1,0)))+(IF(H287&gt;-100,1,0))+(IF('🔢 İNDİKATÖRLER'!D285&gt;0,1,0))+(IF(R287&lt;=-2,2,0))-(IF(E287&gt;5,2,0)),"")</f>
        <v>8</v>
      </c>
      <c r="E287" s="262" t="str">
        <f>'🔢 İNDİKATÖRLER'!F285</f>
        <v>?</v>
      </c>
      <c r="F287" s="262" t="str">
        <f>'🔢 İNDİKATÖRLER'!G285</f>
        <v>?</v>
      </c>
      <c r="G287" s="262" t="str">
        <f>'🔢 İNDİKATÖRLER'!I285</f>
        <v>?</v>
      </c>
      <c r="H287" s="262" t="str">
        <f>'🔢 İNDİKATÖRLER'!E285</f>
        <v>?</v>
      </c>
      <c r="I287" s="262">
        <f>'🔢 İNDİKATÖRLER'!L285</f>
        <v>38940</v>
      </c>
      <c r="J287" s="262" t="str">
        <f>'🔢 İNDİKATÖRLER'!M285</f>
        <v>?</v>
      </c>
      <c r="K287" s="262" t="str">
        <f t="shared" si="16"/>
        <v/>
      </c>
      <c r="L287" s="262" t="str">
        <f>'🔢 İNDİKATÖRLER'!P285</f>
        <v>?</v>
      </c>
      <c r="M287" s="262" t="str">
        <f>'🔢 İNDİKATÖRLER'!S285</f>
        <v>?</v>
      </c>
      <c r="N287" s="262" t="str">
        <f t="shared" si="17"/>
        <v>HAYIR</v>
      </c>
      <c r="O287" s="262" t="str">
        <f t="shared" si="18"/>
        <v>HAYIR</v>
      </c>
      <c r="P287" s="263" t="str">
        <f t="shared" si="19"/>
        <v>PAS</v>
      </c>
      <c r="Q287" s="262" t="str">
        <f>'📡 CANLI_VERİ'!B286</f>
        <v>MANAS</v>
      </c>
      <c r="R287" s="262">
        <f>'📡 CANLI_VERİ'!I286</f>
        <v>0</v>
      </c>
    </row>
    <row r="288" spans="1:18" x14ac:dyDescent="0.3">
      <c r="A288" s="262">
        <v>284</v>
      </c>
      <c r="B288" s="263" t="str">
        <f>'🔢 İNDİKATÖRLER'!A286</f>
        <v>MARKA</v>
      </c>
      <c r="C288" s="262">
        <f>'🔢 İNDİKATÖRLER'!U286</f>
        <v>1</v>
      </c>
      <c r="D288" s="262">
        <f>IFERROR((IF(C288&gt;=11,3,IF(C288&gt;=10,2,IF(C288&gt;=9,1,0))))+(IF(E288&lt;=3,4,IF(E288&lt;=4,2,0)))+(IF(AND(F288&gt;40,F288&lt;50),4,IF(F288&lt;50,3,IF(F288&lt;60,2,0))))+(IF(G288&gt;0.1,3,IF(G288&gt;0,2,0)))+(IF(K288&gt;1.2,2,IF(K288&gt;1,1,0)))+(IF(H288&gt;-100,1,0))+(IF('🔢 İNDİKATÖRLER'!D286&gt;0,1,0))+(IF(R288&lt;=-2,2,0))-(IF(E288&gt;5,2,0)),"")</f>
        <v>2</v>
      </c>
      <c r="E288" s="262">
        <f>'🔢 İNDİKATÖRLER'!F286</f>
        <v>8.8297311544544019</v>
      </c>
      <c r="F288" s="262">
        <f>'🔢 İNDİKATÖRLER'!G286</f>
        <v>21.587301587301624</v>
      </c>
      <c r="G288" s="262">
        <f>'🔢 İNDİKATÖRLER'!I286</f>
        <v>-1.1405918664438088</v>
      </c>
      <c r="H288" s="262">
        <f>'🔢 İNDİKATÖRLER'!E286</f>
        <v>-80.099005188252761</v>
      </c>
      <c r="I288" s="262">
        <f>'🔢 İNDİKATÖRLER'!L286</f>
        <v>1331213</v>
      </c>
      <c r="J288" s="262">
        <f>'🔢 İNDİKATÖRLER'!M286</f>
        <v>2216750.2000000002</v>
      </c>
      <c r="K288" s="262">
        <f t="shared" si="16"/>
        <v>0.60052458775012174</v>
      </c>
      <c r="L288" s="262" t="str">
        <f>'🔢 İNDİKATÖRLER'!P286</f>
        <v>✗</v>
      </c>
      <c r="M288" s="262" t="str">
        <f>'🔢 İNDİKATÖRLER'!S286</f>
        <v>✗</v>
      </c>
      <c r="N288" s="262" t="str">
        <f t="shared" si="17"/>
        <v>HAYIR</v>
      </c>
      <c r="O288" s="262" t="str">
        <f t="shared" si="18"/>
        <v>HAYIR</v>
      </c>
      <c r="P288" s="263" t="str">
        <f t="shared" si="19"/>
        <v>PAS</v>
      </c>
      <c r="Q288" s="262" t="str">
        <f>'📡 CANLI_VERİ'!B287</f>
        <v>MARKA</v>
      </c>
      <c r="R288" s="262">
        <f>'📡 CANLI_VERİ'!I287</f>
        <v>0</v>
      </c>
    </row>
    <row r="289" spans="1:18" x14ac:dyDescent="0.3">
      <c r="A289" s="262">
        <v>285</v>
      </c>
      <c r="B289" s="263" t="str">
        <f>'🔢 İNDİKATÖRLER'!A287</f>
        <v>MARTI</v>
      </c>
      <c r="C289" s="262">
        <f>'🔢 İNDİKATÖRLER'!U287</f>
        <v>1</v>
      </c>
      <c r="D289" s="262">
        <f>IFERROR((IF(C289&gt;=11,3,IF(C289&gt;=10,2,IF(C289&gt;=9,1,0))))+(IF(E289&lt;=3,4,IF(E289&lt;=4,2,0)))+(IF(AND(F289&gt;40,F289&lt;50),4,IF(F289&lt;50,3,IF(F289&lt;60,2,0))))+(IF(G289&gt;0.1,3,IF(G289&gt;0,2,0)))+(IF(K289&gt;1.2,2,IF(K289&gt;1,1,0)))+(IF(H289&gt;-100,1,0))+(IF('🔢 İNDİKATÖRLER'!D287&gt;0,1,0))+(IF(R289&lt;=-2,2,0))-(IF(E289&gt;5,2,0)),"")</f>
        <v>2</v>
      </c>
      <c r="E289" s="262">
        <f>'🔢 İNDİKATÖRLER'!F287</f>
        <v>8.3333333333333357</v>
      </c>
      <c r="F289" s="262">
        <f>'🔢 İNDİKATÖRLER'!G287</f>
        <v>31.428571428571452</v>
      </c>
      <c r="G289" s="262">
        <f>'🔢 İNDİKATÖRLER'!I287</f>
        <v>-4.7794172817292591E-3</v>
      </c>
      <c r="H289" s="262">
        <f>'🔢 İNDİKATÖRLER'!E287</f>
        <v>-34.938621340887501</v>
      </c>
      <c r="I289" s="262">
        <f>'🔢 İNDİKATÖRLER'!L287</f>
        <v>49600580</v>
      </c>
      <c r="J289" s="262">
        <f>'🔢 İNDİKATÖRLER'!M287</f>
        <v>199337774</v>
      </c>
      <c r="K289" s="262">
        <f t="shared" si="16"/>
        <v>0.24882679787524867</v>
      </c>
      <c r="L289" s="262" t="str">
        <f>'🔢 İNDİKATÖRLER'!P287</f>
        <v>✗</v>
      </c>
      <c r="M289" s="262" t="str">
        <f>'🔢 İNDİKATÖRLER'!S287</f>
        <v>✗</v>
      </c>
      <c r="N289" s="262" t="str">
        <f t="shared" si="17"/>
        <v>HAYIR</v>
      </c>
      <c r="O289" s="262" t="str">
        <f t="shared" si="18"/>
        <v>HAYIR</v>
      </c>
      <c r="P289" s="263" t="str">
        <f t="shared" si="19"/>
        <v>PAS</v>
      </c>
      <c r="Q289" s="262" t="str">
        <f>'📡 CANLI_VERİ'!B288</f>
        <v>MARTI</v>
      </c>
      <c r="R289" s="262">
        <f>'📡 CANLI_VERİ'!I288</f>
        <v>0.46079999999999999</v>
      </c>
    </row>
    <row r="290" spans="1:18" x14ac:dyDescent="0.3">
      <c r="A290" s="262">
        <v>286</v>
      </c>
      <c r="B290" s="263" t="str">
        <f>'🔢 İNDİKATÖRLER'!A288</f>
        <v>MAVI</v>
      </c>
      <c r="C290" s="262">
        <f>'🔢 İNDİKATÖRLER'!U288</f>
        <v>6</v>
      </c>
      <c r="D290" s="262">
        <f>IFERROR((IF(C290&gt;=11,3,IF(C290&gt;=10,2,IF(C290&gt;=9,1,0))))+(IF(E290&lt;=3,4,IF(E290&lt;=4,2,0)))+(IF(AND(F290&gt;40,F290&lt;50),4,IF(F290&lt;50,3,IF(F290&lt;60,2,0))))+(IF(G290&gt;0.1,3,IF(G290&gt;0,2,0)))+(IF(K290&gt;1.2,2,IF(K290&gt;1,1,0)))+(IF(H290&gt;-100,1,0))+(IF('🔢 İNDİKATÖRLER'!D288&gt;0,1,0))+(IF(R290&lt;=-2,2,0))-(IF(E290&gt;5,2,0)),"")</f>
        <v>10</v>
      </c>
      <c r="E290" s="262">
        <f>'🔢 İNDİKATÖRLER'!F288</f>
        <v>2.8062420467483733</v>
      </c>
      <c r="F290" s="262">
        <f>'🔢 İNDİKATÖRLER'!G288</f>
        <v>18.452380952380878</v>
      </c>
      <c r="G290" s="262">
        <f>'🔢 İNDİKATÖRLER'!I288</f>
        <v>2.3176675891159362E-2</v>
      </c>
      <c r="H290" s="262">
        <f>'🔢 İNDİKATÖRLER'!E288</f>
        <v>-96.87269145530739</v>
      </c>
      <c r="I290" s="262">
        <f>'🔢 İNDİKATÖRLER'!L288</f>
        <v>2293193</v>
      </c>
      <c r="J290" s="262">
        <f>'🔢 İNDİKATÖRLER'!M288</f>
        <v>4559479.4000000004</v>
      </c>
      <c r="K290" s="262">
        <f t="shared" si="16"/>
        <v>0.50295062195039197</v>
      </c>
      <c r="L290" s="262" t="str">
        <f>'🔢 İNDİKATÖRLER'!P288</f>
        <v>✓</v>
      </c>
      <c r="M290" s="262" t="str">
        <f>'🔢 İNDİKATÖRLER'!S288</f>
        <v>✗</v>
      </c>
      <c r="N290" s="262" t="str">
        <f t="shared" si="17"/>
        <v>HAYIR</v>
      </c>
      <c r="O290" s="262" t="str">
        <f t="shared" si="18"/>
        <v>EVET</v>
      </c>
      <c r="P290" s="263" t="str">
        <f t="shared" si="19"/>
        <v>GÜÇLÜ</v>
      </c>
      <c r="Q290" s="262" t="str">
        <f>'📡 CANLI_VERİ'!B289</f>
        <v>MAVI</v>
      </c>
      <c r="R290" s="262">
        <f>'📡 CANLI_VERİ'!I289</f>
        <v>-4.6100000000000002E-2</v>
      </c>
    </row>
    <row r="291" spans="1:18" x14ac:dyDescent="0.3">
      <c r="A291" s="262">
        <v>287</v>
      </c>
      <c r="B291" s="263" t="str">
        <f>'🔢 İNDİKATÖRLER'!A289</f>
        <v>MEDTR</v>
      </c>
      <c r="C291" s="262">
        <f>'🔢 İNDİKATÖRLER'!U289</f>
        <v>8</v>
      </c>
      <c r="D291" s="262">
        <f>IFERROR((IF(C291&gt;=11,3,IF(C291&gt;=10,2,IF(C291&gt;=9,1,0))))+(IF(E291&lt;=3,4,IF(E291&lt;=4,2,0)))+(IF(AND(F291&gt;40,F291&lt;50),4,IF(F291&lt;50,3,IF(F291&lt;60,2,0))))+(IF(G291&gt;0.1,3,IF(G291&gt;0,2,0)))+(IF(K291&gt;1.2,2,IF(K291&gt;1,1,0)))+(IF(H291&gt;-100,1,0))+(IF('🔢 İNDİKATÖRLER'!D289&gt;0,1,0))+(IF(R291&lt;=-2,2,0))-(IF(E291&gt;5,2,0)),"")</f>
        <v>8</v>
      </c>
      <c r="E291" s="262">
        <f>'🔢 İNDİKATÖRLER'!F289</f>
        <v>2.4461186343696357</v>
      </c>
      <c r="F291" s="262">
        <f>'🔢 İNDİKATÖRLER'!G289</f>
        <v>60.000000000000021</v>
      </c>
      <c r="G291" s="262">
        <f>'🔢 İNDİKATÖRLER'!I289</f>
        <v>0.16069923332962482</v>
      </c>
      <c r="H291" s="262">
        <f>'🔢 İNDİKATÖRLER'!E289</f>
        <v>53.476482617586555</v>
      </c>
      <c r="I291" s="262">
        <f>'🔢 İNDİKATÖRLER'!L289</f>
        <v>261042</v>
      </c>
      <c r="J291" s="262">
        <f>'🔢 İNDİKATÖRLER'!M289</f>
        <v>517601</v>
      </c>
      <c r="K291" s="262">
        <f t="shared" si="16"/>
        <v>0.50433055577558772</v>
      </c>
      <c r="L291" s="262" t="str">
        <f>'🔢 İNDİKATÖRLER'!P289</f>
        <v>✓</v>
      </c>
      <c r="M291" s="262" t="str">
        <f>'🔢 İNDİKATÖRLER'!S289</f>
        <v>✗</v>
      </c>
      <c r="N291" s="262" t="str">
        <f t="shared" si="17"/>
        <v>HAYIR</v>
      </c>
      <c r="O291" s="262" t="str">
        <f t="shared" si="18"/>
        <v>HAYIR</v>
      </c>
      <c r="P291" s="263" t="str">
        <f t="shared" si="19"/>
        <v>PAS</v>
      </c>
      <c r="Q291" s="262" t="str">
        <f>'📡 CANLI_VERİ'!B290</f>
        <v>MEDTR</v>
      </c>
      <c r="R291" s="262">
        <f>'📡 CANLI_VERİ'!I290</f>
        <v>0</v>
      </c>
    </row>
    <row r="292" spans="1:18" x14ac:dyDescent="0.3">
      <c r="A292" s="262">
        <v>288</v>
      </c>
      <c r="B292" s="263" t="str">
        <f>'🔢 İNDİKATÖRLER'!A290</f>
        <v>MEGAP</v>
      </c>
      <c r="C292" s="262" t="str">
        <f>'🔢 İNDİKATÖRLER'!U290</f>
        <v/>
      </c>
      <c r="D292" s="262">
        <f>IFERROR((IF(C292&gt;=11,3,IF(C292&gt;=10,2,IF(C292&gt;=9,1,0))))+(IF(E292&lt;=3,4,IF(E292&lt;=4,2,0)))+(IF(AND(F292&gt;40,F292&lt;50),4,IF(F292&lt;50,3,IF(F292&lt;60,2,0))))+(IF(G292&gt;0.1,3,IF(G292&gt;0,2,0)))+(IF(K292&gt;1.2,2,IF(K292&gt;1,1,0)))+(IF(H292&gt;-100,1,0))+(IF('🔢 İNDİKATÖRLER'!D290&gt;0,1,0))+(IF(R292&lt;=-2,2,0))-(IF(E292&gt;5,2,0)),"")</f>
        <v>8</v>
      </c>
      <c r="E292" s="262" t="str">
        <f>'🔢 İNDİKATÖRLER'!F290</f>
        <v>?</v>
      </c>
      <c r="F292" s="262" t="str">
        <f>'🔢 İNDİKATÖRLER'!G290</f>
        <v>?</v>
      </c>
      <c r="G292" s="262" t="str">
        <f>'🔢 İNDİKATÖRLER'!I290</f>
        <v>?</v>
      </c>
      <c r="H292" s="262" t="str">
        <f>'🔢 İNDİKATÖRLER'!E290</f>
        <v>?</v>
      </c>
      <c r="I292" s="262">
        <f>'🔢 İNDİKATÖRLER'!L290</f>
        <v>158701</v>
      </c>
      <c r="J292" s="262" t="str">
        <f>'🔢 İNDİKATÖRLER'!M290</f>
        <v>?</v>
      </c>
      <c r="K292" s="262" t="str">
        <f t="shared" si="16"/>
        <v/>
      </c>
      <c r="L292" s="262" t="str">
        <f>'🔢 İNDİKATÖRLER'!P290</f>
        <v>?</v>
      </c>
      <c r="M292" s="262" t="str">
        <f>'🔢 İNDİKATÖRLER'!S290</f>
        <v>?</v>
      </c>
      <c r="N292" s="262" t="str">
        <f t="shared" si="17"/>
        <v>HAYIR</v>
      </c>
      <c r="O292" s="262" t="str">
        <f t="shared" si="18"/>
        <v>HAYIR</v>
      </c>
      <c r="P292" s="263" t="str">
        <f t="shared" si="19"/>
        <v>PAS</v>
      </c>
      <c r="Q292" s="262" t="str">
        <f>'📡 CANLI_VERİ'!B291</f>
        <v>MEGAP</v>
      </c>
      <c r="R292" s="262">
        <f>'📡 CANLI_VERİ'!I291</f>
        <v>-0.3831</v>
      </c>
    </row>
    <row r="293" spans="1:18" x14ac:dyDescent="0.3">
      <c r="A293" s="262">
        <v>289</v>
      </c>
      <c r="B293" s="263" t="str">
        <f>'🔢 İNDİKATÖRLER'!A291</f>
        <v>MEKAG</v>
      </c>
      <c r="C293" s="262" t="str">
        <f>'🔢 İNDİKATÖRLER'!U291</f>
        <v/>
      </c>
      <c r="D293" s="262">
        <f>IFERROR((IF(C293&gt;=11,3,IF(C293&gt;=10,2,IF(C293&gt;=9,1,0))))+(IF(E293&lt;=3,4,IF(E293&lt;=4,2,0)))+(IF(AND(F293&gt;40,F293&lt;50),4,IF(F293&lt;50,3,IF(F293&lt;60,2,0))))+(IF(G293&gt;0.1,3,IF(G293&gt;0,2,0)))+(IF(K293&gt;1.2,2,IF(K293&gt;1,1,0)))+(IF(H293&gt;-100,1,0))+(IF('🔢 İNDİKATÖRLER'!D291&gt;0,1,0))+(IF(R293&lt;=-2,2,0))-(IF(E293&gt;5,2,0)),"")</f>
        <v>8</v>
      </c>
      <c r="E293" s="262" t="str">
        <f>'🔢 İNDİKATÖRLER'!F291</f>
        <v>?</v>
      </c>
      <c r="F293" s="262" t="str">
        <f>'🔢 İNDİKATÖRLER'!G291</f>
        <v>?</v>
      </c>
      <c r="G293" s="262" t="str">
        <f>'🔢 İNDİKATÖRLER'!I291</f>
        <v>?</v>
      </c>
      <c r="H293" s="262" t="str">
        <f>'🔢 İNDİKATÖRLER'!E291</f>
        <v>?</v>
      </c>
      <c r="I293" s="262">
        <f>'🔢 İNDİKATÖRLER'!L291</f>
        <v>576198</v>
      </c>
      <c r="J293" s="262" t="str">
        <f>'🔢 İNDİKATÖRLER'!M291</f>
        <v>?</v>
      </c>
      <c r="K293" s="262" t="str">
        <f t="shared" si="16"/>
        <v/>
      </c>
      <c r="L293" s="262" t="str">
        <f>'🔢 İNDİKATÖRLER'!P291</f>
        <v>?</v>
      </c>
      <c r="M293" s="262" t="str">
        <f>'🔢 İNDİKATÖRLER'!S291</f>
        <v>?</v>
      </c>
      <c r="N293" s="262" t="str">
        <f t="shared" si="17"/>
        <v>HAYIR</v>
      </c>
      <c r="O293" s="262" t="str">
        <f t="shared" si="18"/>
        <v>HAYIR</v>
      </c>
      <c r="P293" s="263" t="str">
        <f t="shared" si="19"/>
        <v>PAS</v>
      </c>
      <c r="Q293" s="262" t="str">
        <f>'📡 CANLI_VERİ'!B292</f>
        <v>MEKAG</v>
      </c>
      <c r="R293" s="262">
        <f>'📡 CANLI_VERİ'!I292</f>
        <v>0</v>
      </c>
    </row>
    <row r="294" spans="1:18" x14ac:dyDescent="0.3">
      <c r="A294" s="262">
        <v>290</v>
      </c>
      <c r="B294" s="263" t="str">
        <f>'🔢 İNDİKATÖRLER'!A292</f>
        <v>MERAY</v>
      </c>
      <c r="C294" s="262" t="str">
        <f>'🔢 İNDİKATÖRLER'!U292</f>
        <v/>
      </c>
      <c r="D294" s="262">
        <f>IFERROR((IF(C294&gt;=11,3,IF(C294&gt;=10,2,IF(C294&gt;=9,1,0))))+(IF(E294&lt;=3,4,IF(E294&lt;=4,2,0)))+(IF(AND(F294&gt;40,F294&lt;50),4,IF(F294&lt;50,3,IF(F294&lt;60,2,0))))+(IF(G294&gt;0.1,3,IF(G294&gt;0,2,0)))+(IF(K294&gt;1.2,2,IF(K294&gt;1,1,0)))+(IF(H294&gt;-100,1,0))+(IF('🔢 İNDİKATÖRLER'!D292&gt;0,1,0))+(IF(R294&lt;=-2,2,0))-(IF(E294&gt;5,2,0)),"")</f>
        <v>8</v>
      </c>
      <c r="E294" s="262" t="str">
        <f>'🔢 İNDİKATÖRLER'!F292</f>
        <v>?</v>
      </c>
      <c r="F294" s="262" t="str">
        <f>'🔢 İNDİKATÖRLER'!G292</f>
        <v>?</v>
      </c>
      <c r="G294" s="262" t="str">
        <f>'🔢 İNDİKATÖRLER'!I292</f>
        <v>?</v>
      </c>
      <c r="H294" s="262" t="str">
        <f>'🔢 İNDİKATÖRLER'!E292</f>
        <v>?</v>
      </c>
      <c r="I294" s="262">
        <f>'🔢 İNDİKATÖRLER'!L292</f>
        <v>0</v>
      </c>
      <c r="J294" s="262" t="str">
        <f>'🔢 İNDİKATÖRLER'!M292</f>
        <v>?</v>
      </c>
      <c r="K294" s="262" t="str">
        <f t="shared" si="16"/>
        <v/>
      </c>
      <c r="L294" s="262" t="str">
        <f>'🔢 İNDİKATÖRLER'!P292</f>
        <v>?</v>
      </c>
      <c r="M294" s="262" t="str">
        <f>'🔢 İNDİKATÖRLER'!S292</f>
        <v>?</v>
      </c>
      <c r="N294" s="262" t="str">
        <f t="shared" si="17"/>
        <v>HAYIR</v>
      </c>
      <c r="O294" s="262" t="str">
        <f t="shared" si="18"/>
        <v>HAYIR</v>
      </c>
      <c r="P294" s="263" t="str">
        <f t="shared" si="19"/>
        <v>PAS</v>
      </c>
      <c r="Q294" s="262" t="str">
        <f>'📡 CANLI_VERİ'!B293</f>
        <v>MERAY</v>
      </c>
      <c r="R294" s="262">
        <f>'📡 CANLI_VERİ'!I293</f>
        <v>0</v>
      </c>
    </row>
    <row r="295" spans="1:18" x14ac:dyDescent="0.3">
      <c r="A295" s="262">
        <v>291</v>
      </c>
      <c r="B295" s="263" t="str">
        <f>'🔢 İNDİKATÖRLER'!A293</f>
        <v>MERCN</v>
      </c>
      <c r="C295" s="262" t="str">
        <f>'🔢 İNDİKATÖRLER'!U293</f>
        <v/>
      </c>
      <c r="D295" s="262">
        <f>IFERROR((IF(C295&gt;=11,3,IF(C295&gt;=10,2,IF(C295&gt;=9,1,0))))+(IF(E295&lt;=3,4,IF(E295&lt;=4,2,0)))+(IF(AND(F295&gt;40,F295&lt;50),4,IF(F295&lt;50,3,IF(F295&lt;60,2,0))))+(IF(G295&gt;0.1,3,IF(G295&gt;0,2,0)))+(IF(K295&gt;1.2,2,IF(K295&gt;1,1,0)))+(IF(H295&gt;-100,1,0))+(IF('🔢 İNDİKATÖRLER'!D293&gt;0,1,0))+(IF(R295&lt;=-2,2,0))-(IF(E295&gt;5,2,0)),"")</f>
        <v>8</v>
      </c>
      <c r="E295" s="262" t="str">
        <f>'🔢 İNDİKATÖRLER'!F293</f>
        <v>?</v>
      </c>
      <c r="F295" s="262" t="str">
        <f>'🔢 İNDİKATÖRLER'!G293</f>
        <v>?</v>
      </c>
      <c r="G295" s="262" t="str">
        <f>'🔢 İNDİKATÖRLER'!I293</f>
        <v>?</v>
      </c>
      <c r="H295" s="262" t="str">
        <f>'🔢 İNDİKATÖRLER'!E293</f>
        <v>?</v>
      </c>
      <c r="I295" s="262">
        <f>'🔢 İNDİKATÖRLER'!L293</f>
        <v>95302</v>
      </c>
      <c r="J295" s="262" t="str">
        <f>'🔢 İNDİKATÖRLER'!M293</f>
        <v>?</v>
      </c>
      <c r="K295" s="262" t="str">
        <f t="shared" si="16"/>
        <v/>
      </c>
      <c r="L295" s="262" t="str">
        <f>'🔢 İNDİKATÖRLER'!P293</f>
        <v>?</v>
      </c>
      <c r="M295" s="262" t="str">
        <f>'🔢 İNDİKATÖRLER'!S293</f>
        <v>?</v>
      </c>
      <c r="N295" s="262" t="str">
        <f t="shared" si="17"/>
        <v>HAYIR</v>
      </c>
      <c r="O295" s="262" t="str">
        <f t="shared" si="18"/>
        <v>HAYIR</v>
      </c>
      <c r="P295" s="263" t="str">
        <f t="shared" si="19"/>
        <v>PAS</v>
      </c>
      <c r="Q295" s="262" t="str">
        <f>'📡 CANLI_VERİ'!B294</f>
        <v>MERCN</v>
      </c>
      <c r="R295" s="262">
        <f>'📡 CANLI_VERİ'!I294</f>
        <v>-0.58479999999999999</v>
      </c>
    </row>
    <row r="296" spans="1:18" x14ac:dyDescent="0.3">
      <c r="A296" s="262">
        <v>292</v>
      </c>
      <c r="B296" s="263" t="str">
        <f>'🔢 İNDİKATÖRLER'!A294</f>
        <v>MERIT</v>
      </c>
      <c r="C296" s="262">
        <f>'🔢 İNDİKATÖRLER'!U294</f>
        <v>3</v>
      </c>
      <c r="D296" s="262">
        <f>IFERROR((IF(C296&gt;=11,3,IF(C296&gt;=10,2,IF(C296&gt;=9,1,0))))+(IF(E296&lt;=3,4,IF(E296&lt;=4,2,0)))+(IF(AND(F296&gt;40,F296&lt;50),4,IF(F296&lt;50,3,IF(F296&lt;60,2,0))))+(IF(G296&gt;0.1,3,IF(G296&gt;0,2,0)))+(IF(K296&gt;1.2,2,IF(K296&gt;1,1,0)))+(IF(H296&gt;-100,1,0))+(IF('🔢 İNDİKATÖRLER'!D294&gt;0,1,0))+(IF(R296&lt;=-2,2,0))-(IF(E296&gt;5,2,0)),"")</f>
        <v>6</v>
      </c>
      <c r="E296" s="262">
        <f>'🔢 İNDİKATÖRLER'!F294</f>
        <v>3.401360544217686</v>
      </c>
      <c r="F296" s="262">
        <f>'🔢 İNDİKATÖRLER'!G294</f>
        <v>10.900473933649312</v>
      </c>
      <c r="G296" s="262">
        <f>'🔢 İNDİKATÖRLER'!I294</f>
        <v>-2.7914182931749937E-2</v>
      </c>
      <c r="H296" s="262">
        <f>'🔢 İNDİKATÖRLER'!E294</f>
        <v>-85.830527497193756</v>
      </c>
      <c r="I296" s="262">
        <f>'🔢 İNDİKATÖRLER'!L294</f>
        <v>2389045</v>
      </c>
      <c r="J296" s="262">
        <f>'🔢 İNDİKATÖRLER'!M294</f>
        <v>3031633.8</v>
      </c>
      <c r="K296" s="262">
        <f t="shared" si="16"/>
        <v>0.7880387796177758</v>
      </c>
      <c r="L296" s="262" t="str">
        <f>'🔢 İNDİKATÖRLER'!P294</f>
        <v>✗</v>
      </c>
      <c r="M296" s="262" t="str">
        <f>'🔢 İNDİKATÖRLER'!S294</f>
        <v>✗</v>
      </c>
      <c r="N296" s="262" t="str">
        <f t="shared" si="17"/>
        <v>HAYIR</v>
      </c>
      <c r="O296" s="262" t="str">
        <f t="shared" si="18"/>
        <v>HAYIR</v>
      </c>
      <c r="P296" s="263" t="str">
        <f t="shared" si="19"/>
        <v>PAS</v>
      </c>
      <c r="Q296" s="262" t="str">
        <f>'📡 CANLI_VERİ'!B295</f>
        <v>MERIT</v>
      </c>
      <c r="R296" s="262">
        <f>'📡 CANLI_VERİ'!I295</f>
        <v>0.2452</v>
      </c>
    </row>
    <row r="297" spans="1:18" x14ac:dyDescent="0.3">
      <c r="A297" s="262">
        <v>293</v>
      </c>
      <c r="B297" s="263" t="str">
        <f>'🔢 İNDİKATÖRLER'!A295</f>
        <v>MERKO</v>
      </c>
      <c r="C297" s="262">
        <f>'🔢 İNDİKATÖRLER'!U295</f>
        <v>11</v>
      </c>
      <c r="D297" s="262">
        <f>IFERROR((IF(C297&gt;=11,3,IF(C297&gt;=10,2,IF(C297&gt;=9,1,0))))+(IF(E297&lt;=3,4,IF(E297&lt;=4,2,0)))+(IF(AND(F297&gt;40,F297&lt;50),4,IF(F297&lt;50,3,IF(F297&lt;60,2,0))))+(IF(G297&gt;0.1,3,IF(G297&gt;0,2,0)))+(IF(K297&gt;1.2,2,IF(K297&gt;1,1,0)))+(IF(H297&gt;-100,1,0))+(IF('🔢 İNDİKATÖRLER'!D295&gt;0,1,0))+(IF(R297&lt;=-2,2,0))-(IF(E297&gt;5,2,0)),"")</f>
        <v>9</v>
      </c>
      <c r="E297" s="262">
        <f>'🔢 İNDİKATÖRLER'!F295</f>
        <v>3.8780663780663751</v>
      </c>
      <c r="F297" s="262">
        <f>'🔢 İNDİKATÖRLER'!G295</f>
        <v>81.72043010752688</v>
      </c>
      <c r="G297" s="262">
        <f>'🔢 İNDİKATÖRLER'!I295</f>
        <v>5.0801422183450268E-2</v>
      </c>
      <c r="H297" s="262">
        <f>'🔢 İNDİKATÖRLER'!E295</f>
        <v>107.29416466826513</v>
      </c>
      <c r="I297" s="262">
        <f>'🔢 İNDİKATÖRLER'!L295</f>
        <v>5544854</v>
      </c>
      <c r="J297" s="262">
        <f>'🔢 İNDİKATÖRLER'!M295</f>
        <v>6494842.2000000002</v>
      </c>
      <c r="K297" s="262">
        <f t="shared" si="16"/>
        <v>0.85373190437174895</v>
      </c>
      <c r="L297" s="262" t="str">
        <f>'🔢 İNDİKATÖRLER'!P295</f>
        <v>✓</v>
      </c>
      <c r="M297" s="262" t="str">
        <f>'🔢 İNDİKATÖRLER'!S295</f>
        <v>✗</v>
      </c>
      <c r="N297" s="262" t="str">
        <f t="shared" si="17"/>
        <v>HAYIR</v>
      </c>
      <c r="O297" s="262" t="str">
        <f t="shared" si="18"/>
        <v>HAYIR</v>
      </c>
      <c r="P297" s="263" t="str">
        <f t="shared" si="19"/>
        <v>PAS</v>
      </c>
      <c r="Q297" s="262" t="str">
        <f>'📡 CANLI_VERİ'!B296</f>
        <v>MERKO</v>
      </c>
      <c r="R297" s="262">
        <f>'📡 CANLI_VERİ'!I296</f>
        <v>6.4699999999999994E-2</v>
      </c>
    </row>
    <row r="298" spans="1:18" x14ac:dyDescent="0.3">
      <c r="A298" s="262">
        <v>294</v>
      </c>
      <c r="B298" s="263" t="str">
        <f>'🔢 İNDİKATÖRLER'!A296</f>
        <v>METRO</v>
      </c>
      <c r="C298" s="262">
        <f>'🔢 İNDİKATÖRLER'!U296</f>
        <v>9</v>
      </c>
      <c r="D298" s="262">
        <f>IFERROR((IF(C298&gt;=11,3,IF(C298&gt;=10,2,IF(C298&gt;=9,1,0))))+(IF(E298&lt;=3,4,IF(E298&lt;=4,2,0)))+(IF(AND(F298&gt;40,F298&lt;50),4,IF(F298&lt;50,3,IF(F298&lt;60,2,0))))+(IF(G298&gt;0.1,3,IF(G298&gt;0,2,0)))+(IF(K298&gt;1.2,2,IF(K298&gt;1,1,0)))+(IF(H298&gt;-100,1,0))+(IF('🔢 İNDİKATÖRLER'!D296&gt;0,1,0))+(IF(R298&lt;=-2,2,0))-(IF(E298&gt;5,2,0)),"")</f>
        <v>3</v>
      </c>
      <c r="E298" s="262">
        <f>'🔢 İNDİKATÖRLER'!F296</f>
        <v>5.817579419216524</v>
      </c>
      <c r="F298" s="262">
        <f>'🔢 İNDİKATÖRLER'!G296</f>
        <v>85.380116959064324</v>
      </c>
      <c r="G298" s="262">
        <f>'🔢 İNDİKATÖRLER'!I296</f>
        <v>8.0877124244572718E-2</v>
      </c>
      <c r="H298" s="262">
        <f>'🔢 İNDİKATÖRLER'!E296</f>
        <v>101.00164828198291</v>
      </c>
      <c r="I298" s="262">
        <f>'🔢 İNDİKATÖRLER'!L296</f>
        <v>5206893</v>
      </c>
      <c r="J298" s="262">
        <f>'🔢 İNDİKATÖRLER'!M296</f>
        <v>11531910.6</v>
      </c>
      <c r="K298" s="262">
        <f t="shared" si="16"/>
        <v>0.4515204098096286</v>
      </c>
      <c r="L298" s="262" t="str">
        <f>'🔢 İNDİKATÖRLER'!P296</f>
        <v>✓</v>
      </c>
      <c r="M298" s="262" t="str">
        <f>'🔢 İNDİKATÖRLER'!S296</f>
        <v>✗</v>
      </c>
      <c r="N298" s="262" t="str">
        <f t="shared" si="17"/>
        <v>HAYIR</v>
      </c>
      <c r="O298" s="262" t="str">
        <f t="shared" si="18"/>
        <v>HAYIR</v>
      </c>
      <c r="P298" s="263" t="str">
        <f t="shared" si="19"/>
        <v>PAS</v>
      </c>
      <c r="Q298" s="262" t="str">
        <f>'📡 CANLI_VERİ'!B297</f>
        <v>METRO</v>
      </c>
      <c r="R298" s="262">
        <f>'📡 CANLI_VERİ'!I297</f>
        <v>0</v>
      </c>
    </row>
    <row r="299" spans="1:18" x14ac:dyDescent="0.3">
      <c r="A299" s="262">
        <v>295</v>
      </c>
      <c r="B299" s="263" t="str">
        <f>'🔢 İNDİKATÖRLER'!A297</f>
        <v>METUR</v>
      </c>
      <c r="C299" s="262" t="str">
        <f>'🔢 İNDİKATÖRLER'!U297</f>
        <v/>
      </c>
      <c r="D299" s="262">
        <f>IFERROR((IF(C299&gt;=11,3,IF(C299&gt;=10,2,IF(C299&gt;=9,1,0))))+(IF(E299&lt;=3,4,IF(E299&lt;=4,2,0)))+(IF(AND(F299&gt;40,F299&lt;50),4,IF(F299&lt;50,3,IF(F299&lt;60,2,0))))+(IF(G299&gt;0.1,3,IF(G299&gt;0,2,0)))+(IF(K299&gt;1.2,2,IF(K299&gt;1,1,0)))+(IF(H299&gt;-100,1,0))+(IF('🔢 İNDİKATÖRLER'!D297&gt;0,1,0))+(IF(R299&lt;=-2,2,0))-(IF(E299&gt;5,2,0)),"")</f>
        <v>8</v>
      </c>
      <c r="E299" s="262" t="str">
        <f>'🔢 İNDİKATÖRLER'!F297</f>
        <v>?</v>
      </c>
      <c r="F299" s="262" t="str">
        <f>'🔢 İNDİKATÖRLER'!G297</f>
        <v>?</v>
      </c>
      <c r="G299" s="262" t="str">
        <f>'🔢 İNDİKATÖRLER'!I297</f>
        <v>?</v>
      </c>
      <c r="H299" s="262" t="str">
        <f>'🔢 İNDİKATÖRLER'!E297</f>
        <v>?</v>
      </c>
      <c r="I299" s="262">
        <f>'🔢 İNDİKATÖRLER'!L297</f>
        <v>0</v>
      </c>
      <c r="J299" s="262" t="str">
        <f>'🔢 İNDİKATÖRLER'!M297</f>
        <v>?</v>
      </c>
      <c r="K299" s="262" t="str">
        <f t="shared" si="16"/>
        <v/>
      </c>
      <c r="L299" s="262" t="str">
        <f>'🔢 İNDİKATÖRLER'!P297</f>
        <v>?</v>
      </c>
      <c r="M299" s="262" t="str">
        <f>'🔢 İNDİKATÖRLER'!S297</f>
        <v>?</v>
      </c>
      <c r="N299" s="262" t="str">
        <f t="shared" si="17"/>
        <v>HAYIR</v>
      </c>
      <c r="O299" s="262" t="str">
        <f t="shared" si="18"/>
        <v>HAYIR</v>
      </c>
      <c r="P299" s="263" t="str">
        <f t="shared" si="19"/>
        <v>PAS</v>
      </c>
      <c r="Q299" s="262" t="str">
        <f>'📡 CANLI_VERİ'!B298</f>
        <v>METUR</v>
      </c>
      <c r="R299" s="262">
        <f>'📡 CANLI_VERİ'!I298</f>
        <v>0</v>
      </c>
    </row>
    <row r="300" spans="1:18" x14ac:dyDescent="0.3">
      <c r="A300" s="262">
        <v>296</v>
      </c>
      <c r="B300" s="263" t="str">
        <f>'🔢 İNDİKATÖRLER'!A298</f>
        <v>MGROS</v>
      </c>
      <c r="C300" s="262">
        <f>'🔢 İNDİKATÖRLER'!U298</f>
        <v>0</v>
      </c>
      <c r="D300" s="262">
        <f>IFERROR((IF(C300&gt;=11,3,IF(C300&gt;=10,2,IF(C300&gt;=9,1,0))))+(IF(E300&lt;=3,4,IF(E300&lt;=4,2,0)))+(IF(AND(F300&gt;40,F300&lt;50),4,IF(F300&lt;50,3,IF(F300&lt;60,2,0))))+(IF(G300&gt;0.1,3,IF(G300&gt;0,2,0)))+(IF(K300&gt;1.2,2,IF(K300&gt;1,1,0)))+(IF(H300&gt;-100,1,0))+(IF('🔢 İNDİKATÖRLER'!D298&gt;0,1,0))+(IF(R300&lt;=-2,2,0))-(IF(E300&gt;5,2,0)),"")</f>
        <v>5</v>
      </c>
      <c r="E300" s="262">
        <f>'🔢 İNDİKATÖRLER'!F298</f>
        <v>3.2047580552026798</v>
      </c>
      <c r="F300" s="262">
        <f>'🔢 İNDİKATÖRLER'!G298</f>
        <v>4.2735042735042734</v>
      </c>
      <c r="G300" s="262">
        <f>'🔢 İNDİKATÖRLER'!I298</f>
        <v>-2.2663284229413811</v>
      </c>
      <c r="H300" s="262">
        <f>'🔢 İNDİKATÖRLER'!E298</f>
        <v>-142.80774550484011</v>
      </c>
      <c r="I300" s="262">
        <f>'🔢 İNDİKATÖRLER'!L298</f>
        <v>907426</v>
      </c>
      <c r="J300" s="262">
        <f>'🔢 İNDİKATÖRLER'!M298</f>
        <v>1954512.8</v>
      </c>
      <c r="K300" s="262">
        <f t="shared" si="16"/>
        <v>0.46427222170149002</v>
      </c>
      <c r="L300" s="262" t="str">
        <f>'🔢 İNDİKATÖRLER'!P298</f>
        <v>✗</v>
      </c>
      <c r="M300" s="262" t="str">
        <f>'🔢 İNDİKATÖRLER'!S298</f>
        <v>✗</v>
      </c>
      <c r="N300" s="262" t="str">
        <f t="shared" si="17"/>
        <v>HAYIR</v>
      </c>
      <c r="O300" s="262" t="str">
        <f t="shared" si="18"/>
        <v>HAYIR</v>
      </c>
      <c r="P300" s="263" t="str">
        <f t="shared" si="19"/>
        <v>PAS</v>
      </c>
      <c r="Q300" s="262" t="str">
        <f>'📡 CANLI_VERİ'!B299</f>
        <v>MGROS</v>
      </c>
      <c r="R300" s="262">
        <f>'📡 CANLI_VERİ'!I299</f>
        <v>0.2344</v>
      </c>
    </row>
    <row r="301" spans="1:18" x14ac:dyDescent="0.3">
      <c r="A301" s="262">
        <v>297</v>
      </c>
      <c r="B301" s="263" t="str">
        <f>'🔢 İNDİKATÖRLER'!A299</f>
        <v>MIPAZ</v>
      </c>
      <c r="C301" s="262" t="str">
        <f>'🔢 İNDİKATÖRLER'!U299</f>
        <v/>
      </c>
      <c r="D301" s="262">
        <f>IFERROR((IF(C301&gt;=11,3,IF(C301&gt;=10,2,IF(C301&gt;=9,1,0))))+(IF(E301&lt;=3,4,IF(E301&lt;=4,2,0)))+(IF(AND(F301&gt;40,F301&lt;50),4,IF(F301&lt;50,3,IF(F301&lt;60,2,0))))+(IF(G301&gt;0.1,3,IF(G301&gt;0,2,0)))+(IF(K301&gt;1.2,2,IF(K301&gt;1,1,0)))+(IF(H301&gt;-100,1,0))+(IF('🔢 İNDİKATÖRLER'!D299&gt;0,1,0))+(IF(R301&lt;=-2,2,0))-(IF(E301&gt;5,2,0)),"")</f>
        <v>8</v>
      </c>
      <c r="E301" s="262" t="str">
        <f>'🔢 İNDİKATÖRLER'!F299</f>
        <v>?</v>
      </c>
      <c r="F301" s="262" t="str">
        <f>'🔢 İNDİKATÖRLER'!G299</f>
        <v>?</v>
      </c>
      <c r="G301" s="262" t="str">
        <f>'🔢 İNDİKATÖRLER'!I299</f>
        <v>?</v>
      </c>
      <c r="H301" s="262" t="str">
        <f>'🔢 İNDİKATÖRLER'!E299</f>
        <v>?</v>
      </c>
      <c r="I301" s="262">
        <f>'🔢 İNDİKATÖRLER'!L299</f>
        <v>0</v>
      </c>
      <c r="J301" s="262" t="str">
        <f>'🔢 İNDİKATÖRLER'!M299</f>
        <v>?</v>
      </c>
      <c r="K301" s="262" t="str">
        <f t="shared" si="16"/>
        <v/>
      </c>
      <c r="L301" s="262" t="str">
        <f>'🔢 İNDİKATÖRLER'!P299</f>
        <v>?</v>
      </c>
      <c r="M301" s="262" t="str">
        <f>'🔢 İNDİKATÖRLER'!S299</f>
        <v>?</v>
      </c>
      <c r="N301" s="262" t="str">
        <f t="shared" si="17"/>
        <v>HAYIR</v>
      </c>
      <c r="O301" s="262" t="str">
        <f t="shared" si="18"/>
        <v>HAYIR</v>
      </c>
      <c r="P301" s="263" t="str">
        <f t="shared" si="19"/>
        <v>PAS</v>
      </c>
      <c r="Q301" s="262" t="str">
        <f>'📡 CANLI_VERİ'!B300</f>
        <v>MIPAZ</v>
      </c>
      <c r="R301" s="262">
        <f>'📡 CANLI_VERİ'!I300</f>
        <v>0</v>
      </c>
    </row>
    <row r="302" spans="1:18" x14ac:dyDescent="0.3">
      <c r="A302" s="262">
        <v>298</v>
      </c>
      <c r="B302" s="263" t="str">
        <f>'🔢 İNDİKATÖRLER'!A300</f>
        <v>MNDRS</v>
      </c>
      <c r="C302" s="262">
        <f>'🔢 İNDİKATÖRLER'!U300</f>
        <v>8</v>
      </c>
      <c r="D302" s="262">
        <f>IFERROR((IF(C302&gt;=11,3,IF(C302&gt;=10,2,IF(C302&gt;=9,1,0))))+(IF(E302&lt;=3,4,IF(E302&lt;=4,2,0)))+(IF(AND(F302&gt;40,F302&lt;50),4,IF(F302&lt;50,3,IF(F302&lt;60,2,0))))+(IF(G302&gt;0.1,3,IF(G302&gt;0,2,0)))+(IF(K302&gt;1.2,2,IF(K302&gt;1,1,0)))+(IF(H302&gt;-100,1,0))+(IF('🔢 İNDİKATÖRLER'!D300&gt;0,1,0))+(IF(R302&lt;=-2,2,0))-(IF(E302&gt;5,2,0)),"")</f>
        <v>10</v>
      </c>
      <c r="E302" s="262">
        <f>'🔢 İNDİKATÖRLER'!F300</f>
        <v>2.989771833202203</v>
      </c>
      <c r="F302" s="262">
        <f>'🔢 İNDİKATÖRLER'!G300</f>
        <v>54.014598540146032</v>
      </c>
      <c r="G302" s="262">
        <f>'🔢 İNDİKATÖRLER'!I300</f>
        <v>0.12296893132498332</v>
      </c>
      <c r="H302" s="262">
        <f>'🔢 İNDİKATÖRLER'!E300</f>
        <v>17.11032981751265</v>
      </c>
      <c r="I302" s="262">
        <f>'🔢 İNDİKATÖRLER'!L300</f>
        <v>2854427</v>
      </c>
      <c r="J302" s="262">
        <f>'🔢 İNDİKATÖRLER'!M300</f>
        <v>4636186.5999999996</v>
      </c>
      <c r="K302" s="262">
        <f t="shared" si="16"/>
        <v>0.6156842349701801</v>
      </c>
      <c r="L302" s="262" t="str">
        <f>'🔢 İNDİKATÖRLER'!P300</f>
        <v>✓</v>
      </c>
      <c r="M302" s="262" t="str">
        <f>'🔢 İNDİKATÖRLER'!S300</f>
        <v>✗</v>
      </c>
      <c r="N302" s="262" t="str">
        <f t="shared" si="17"/>
        <v>HAYIR</v>
      </c>
      <c r="O302" s="262" t="str">
        <f t="shared" si="18"/>
        <v>HAYIR</v>
      </c>
      <c r="P302" s="263" t="str">
        <f t="shared" si="19"/>
        <v>İZLE</v>
      </c>
      <c r="Q302" s="262" t="str">
        <f>'📡 CANLI_VERİ'!B301</f>
        <v>MNDRS</v>
      </c>
      <c r="R302" s="262">
        <f>'📡 CANLI_VERİ'!I301</f>
        <v>0.2387</v>
      </c>
    </row>
    <row r="303" spans="1:18" x14ac:dyDescent="0.3">
      <c r="A303" s="262">
        <v>299</v>
      </c>
      <c r="B303" s="263" t="str">
        <f>'🔢 İNDİKATÖRLER'!A301</f>
        <v>MNVRL</v>
      </c>
      <c r="C303" s="262" t="str">
        <f>'🔢 İNDİKATÖRLER'!U301</f>
        <v/>
      </c>
      <c r="D303" s="262">
        <f>IFERROR((IF(C303&gt;=11,3,IF(C303&gt;=10,2,IF(C303&gt;=9,1,0))))+(IF(E303&lt;=3,4,IF(E303&lt;=4,2,0)))+(IF(AND(F303&gt;40,F303&lt;50),4,IF(F303&lt;50,3,IF(F303&lt;60,2,0))))+(IF(G303&gt;0.1,3,IF(G303&gt;0,2,0)))+(IF(K303&gt;1.2,2,IF(K303&gt;1,1,0)))+(IF(H303&gt;-100,1,0))+(IF('🔢 İNDİKATÖRLER'!D301&gt;0,1,0))+(IF(R303&lt;=-2,2,0))-(IF(E303&gt;5,2,0)),"")</f>
        <v>8</v>
      </c>
      <c r="E303" s="262" t="str">
        <f>'🔢 İNDİKATÖRLER'!F301</f>
        <v>?</v>
      </c>
      <c r="F303" s="262" t="str">
        <f>'🔢 İNDİKATÖRLER'!G301</f>
        <v>?</v>
      </c>
      <c r="G303" s="262" t="str">
        <f>'🔢 İNDİKATÖRLER'!I301</f>
        <v>?</v>
      </c>
      <c r="H303" s="262" t="str">
        <f>'🔢 İNDİKATÖRLER'!E301</f>
        <v>?</v>
      </c>
      <c r="I303" s="262">
        <f>'🔢 İNDİKATÖRLER'!L301</f>
        <v>0</v>
      </c>
      <c r="J303" s="262" t="str">
        <f>'🔢 İNDİKATÖRLER'!M301</f>
        <v>?</v>
      </c>
      <c r="K303" s="262" t="str">
        <f t="shared" si="16"/>
        <v/>
      </c>
      <c r="L303" s="262" t="str">
        <f>'🔢 İNDİKATÖRLER'!P301</f>
        <v>?</v>
      </c>
      <c r="M303" s="262" t="str">
        <f>'🔢 İNDİKATÖRLER'!S301</f>
        <v>?</v>
      </c>
      <c r="N303" s="262" t="str">
        <f t="shared" si="17"/>
        <v>HAYIR</v>
      </c>
      <c r="O303" s="262" t="str">
        <f t="shared" si="18"/>
        <v>HAYIR</v>
      </c>
      <c r="P303" s="263" t="str">
        <f t="shared" si="19"/>
        <v>PAS</v>
      </c>
      <c r="Q303" s="262" t="str">
        <f>'📡 CANLI_VERİ'!B302</f>
        <v>MNVRL</v>
      </c>
      <c r="R303" s="262">
        <f>'📡 CANLI_VERİ'!I302</f>
        <v>0</v>
      </c>
    </row>
    <row r="304" spans="1:18" x14ac:dyDescent="0.3">
      <c r="A304" s="262">
        <v>300</v>
      </c>
      <c r="B304" s="263" t="str">
        <f>'🔢 İNDİKATÖRLER'!A302</f>
        <v>MOBTL</v>
      </c>
      <c r="C304" s="262" t="str">
        <f>'🔢 İNDİKATÖRLER'!U302</f>
        <v/>
      </c>
      <c r="D304" s="262">
        <f>IFERROR((IF(C304&gt;=11,3,IF(C304&gt;=10,2,IF(C304&gt;=9,1,0))))+(IF(E304&lt;=3,4,IF(E304&lt;=4,2,0)))+(IF(AND(F304&gt;40,F304&lt;50),4,IF(F304&lt;50,3,IF(F304&lt;60,2,0))))+(IF(G304&gt;0.1,3,IF(G304&gt;0,2,0)))+(IF(K304&gt;1.2,2,IF(K304&gt;1,1,0)))+(IF(H304&gt;-100,1,0))+(IF('🔢 İNDİKATÖRLER'!D302&gt;0,1,0))+(IF(R304&lt;=-2,2,0))-(IF(E304&gt;5,2,0)),"")</f>
        <v>8</v>
      </c>
      <c r="E304" s="262" t="str">
        <f>'🔢 İNDİKATÖRLER'!F302</f>
        <v>?</v>
      </c>
      <c r="F304" s="262" t="str">
        <f>'🔢 İNDİKATÖRLER'!G302</f>
        <v>?</v>
      </c>
      <c r="G304" s="262" t="str">
        <f>'🔢 İNDİKATÖRLER'!I302</f>
        <v>?</v>
      </c>
      <c r="H304" s="262" t="str">
        <f>'🔢 İNDİKATÖRLER'!E302</f>
        <v>?</v>
      </c>
      <c r="I304" s="262">
        <f>'🔢 İNDİKATÖRLER'!L302</f>
        <v>77382</v>
      </c>
      <c r="J304" s="262" t="str">
        <f>'🔢 İNDİKATÖRLER'!M302</f>
        <v>?</v>
      </c>
      <c r="K304" s="262" t="str">
        <f t="shared" si="16"/>
        <v/>
      </c>
      <c r="L304" s="262" t="str">
        <f>'🔢 İNDİKATÖRLER'!P302</f>
        <v>?</v>
      </c>
      <c r="M304" s="262" t="str">
        <f>'🔢 İNDİKATÖRLER'!S302</f>
        <v>?</v>
      </c>
      <c r="N304" s="262" t="str">
        <f t="shared" si="17"/>
        <v>HAYIR</v>
      </c>
      <c r="O304" s="262" t="str">
        <f t="shared" si="18"/>
        <v>HAYIR</v>
      </c>
      <c r="P304" s="263" t="str">
        <f t="shared" si="19"/>
        <v>PAS</v>
      </c>
      <c r="Q304" s="262" t="str">
        <f>'📡 CANLI_VERİ'!B303</f>
        <v>MOBTL</v>
      </c>
      <c r="R304" s="262">
        <f>'📡 CANLI_VERİ'!I303</f>
        <v>0.68389999999999995</v>
      </c>
    </row>
    <row r="305" spans="1:18" x14ac:dyDescent="0.3">
      <c r="A305" s="262">
        <v>301</v>
      </c>
      <c r="B305" s="263" t="str">
        <f>'🔢 İNDİKATÖRLER'!A303</f>
        <v>MPARK</v>
      </c>
      <c r="C305" s="262">
        <f>'🔢 İNDİKATÖRLER'!U303</f>
        <v>5</v>
      </c>
      <c r="D305" s="262">
        <f>IFERROR((IF(C305&gt;=11,3,IF(C305&gt;=10,2,IF(C305&gt;=9,1,0))))+(IF(E305&lt;=3,4,IF(E305&lt;=4,2,0)))+(IF(AND(F305&gt;40,F305&lt;50),4,IF(F305&lt;50,3,IF(F305&lt;60,2,0))))+(IF(G305&gt;0.1,3,IF(G305&gt;0,2,0)))+(IF(K305&gt;1.2,2,IF(K305&gt;1,1,0)))+(IF(H305&gt;-100,1,0))+(IF('🔢 İNDİKATÖRLER'!D303&gt;0,1,0))+(IF(R305&lt;=-2,2,0))-(IF(E305&gt;5,2,0)),"")</f>
        <v>8</v>
      </c>
      <c r="E305" s="262">
        <f>'🔢 İNDİKATÖRLER'!F303</f>
        <v>3.8811848691228357</v>
      </c>
      <c r="F305" s="262">
        <f>'🔢 İNDİKATÖRLER'!G303</f>
        <v>26.033057851239672</v>
      </c>
      <c r="G305" s="262">
        <f>'🔢 İNDİKATÖRLER'!I303</f>
        <v>-1.0424542792437519</v>
      </c>
      <c r="H305" s="262">
        <f>'🔢 İNDİKATÖRLER'!E303</f>
        <v>-89.7018970189702</v>
      </c>
      <c r="I305" s="262">
        <f>'🔢 İNDİKATÖRLER'!L303</f>
        <v>996293</v>
      </c>
      <c r="J305" s="262">
        <f>'🔢 İNDİKATÖRLER'!M303</f>
        <v>648726.4</v>
      </c>
      <c r="K305" s="262">
        <f t="shared" si="16"/>
        <v>1.5357676209878308</v>
      </c>
      <c r="L305" s="262" t="str">
        <f>'🔢 İNDİKATÖRLER'!P303</f>
        <v>✗</v>
      </c>
      <c r="M305" s="262" t="str">
        <f>'🔢 İNDİKATÖRLER'!S303</f>
        <v>✓</v>
      </c>
      <c r="N305" s="262" t="str">
        <f t="shared" si="17"/>
        <v>HAYIR</v>
      </c>
      <c r="O305" s="262" t="str">
        <f t="shared" si="18"/>
        <v>HAYIR</v>
      </c>
      <c r="P305" s="263" t="str">
        <f t="shared" si="19"/>
        <v>PAS</v>
      </c>
      <c r="Q305" s="262" t="str">
        <f>'📡 CANLI_VERİ'!B304</f>
        <v>MPARK</v>
      </c>
      <c r="R305" s="262">
        <f>'📡 CANLI_VERİ'!I304</f>
        <v>0.22539999999999999</v>
      </c>
    </row>
    <row r="306" spans="1:18" x14ac:dyDescent="0.3">
      <c r="A306" s="262">
        <v>302</v>
      </c>
      <c r="B306" s="263" t="str">
        <f>'🔢 İNDİKATÖRLER'!A304</f>
        <v>MRGYO</v>
      </c>
      <c r="C306" s="262" t="str">
        <f>'🔢 İNDİKATÖRLER'!U304</f>
        <v/>
      </c>
      <c r="D306" s="262">
        <f>IFERROR((IF(C306&gt;=11,3,IF(C306&gt;=10,2,IF(C306&gt;=9,1,0))))+(IF(E306&lt;=3,4,IF(E306&lt;=4,2,0)))+(IF(AND(F306&gt;40,F306&lt;50),4,IF(F306&lt;50,3,IF(F306&lt;60,2,0))))+(IF(G306&gt;0.1,3,IF(G306&gt;0,2,0)))+(IF(K306&gt;1.2,2,IF(K306&gt;1,1,0)))+(IF(H306&gt;-100,1,0))+(IF('🔢 İNDİKATÖRLER'!D304&gt;0,1,0))+(IF(R306&lt;=-2,2,0))-(IF(E306&gt;5,2,0)),"")</f>
        <v>8</v>
      </c>
      <c r="E306" s="262" t="str">
        <f>'🔢 İNDİKATÖRLER'!F304</f>
        <v>?</v>
      </c>
      <c r="F306" s="262" t="str">
        <f>'🔢 İNDİKATÖRLER'!G304</f>
        <v>?</v>
      </c>
      <c r="G306" s="262" t="str">
        <f>'🔢 İNDİKATÖRLER'!I304</f>
        <v>?</v>
      </c>
      <c r="H306" s="262" t="str">
        <f>'🔢 İNDİKATÖRLER'!E304</f>
        <v>?</v>
      </c>
      <c r="I306" s="262">
        <f>'🔢 İNDİKATÖRLER'!L304</f>
        <v>4409691</v>
      </c>
      <c r="J306" s="262" t="str">
        <f>'🔢 İNDİKATÖRLER'!M304</f>
        <v>?</v>
      </c>
      <c r="K306" s="262" t="str">
        <f t="shared" si="16"/>
        <v/>
      </c>
      <c r="L306" s="262" t="str">
        <f>'🔢 İNDİKATÖRLER'!P304</f>
        <v>?</v>
      </c>
      <c r="M306" s="262" t="str">
        <f>'🔢 İNDİKATÖRLER'!S304</f>
        <v>?</v>
      </c>
      <c r="N306" s="262" t="str">
        <f t="shared" si="17"/>
        <v>HAYIR</v>
      </c>
      <c r="O306" s="262" t="str">
        <f t="shared" si="18"/>
        <v>HAYIR</v>
      </c>
      <c r="P306" s="263" t="str">
        <f t="shared" si="19"/>
        <v>PAS</v>
      </c>
      <c r="Q306" s="262" t="str">
        <f>'📡 CANLI_VERİ'!B305</f>
        <v>MRGYO</v>
      </c>
      <c r="R306" s="262">
        <f>'📡 CANLI_VERİ'!I305</f>
        <v>0</v>
      </c>
    </row>
    <row r="307" spans="1:18" x14ac:dyDescent="0.3">
      <c r="A307" s="262">
        <v>303</v>
      </c>
      <c r="B307" s="263" t="str">
        <f>'🔢 İNDİKATÖRLER'!A305</f>
        <v>MRSHL</v>
      </c>
      <c r="C307" s="262">
        <f>'🔢 İNDİKATÖRLER'!U305</f>
        <v>4</v>
      </c>
      <c r="D307" s="262">
        <f>IFERROR((IF(C307&gt;=11,3,IF(C307&gt;=10,2,IF(C307&gt;=9,1,0))))+(IF(E307&lt;=3,4,IF(E307&lt;=4,2,0)))+(IF(AND(F307&gt;40,F307&lt;50),4,IF(F307&lt;50,3,IF(F307&lt;60,2,0))))+(IF(G307&gt;0.1,3,IF(G307&gt;0,2,0)))+(IF(K307&gt;1.2,2,IF(K307&gt;1,1,0)))+(IF(H307&gt;-100,1,0))+(IF('🔢 İNDİKATÖRLER'!D305&gt;0,1,0))+(IF(R307&lt;=-2,2,0))-(IF(E307&gt;5,2,0)),"")</f>
        <v>6</v>
      </c>
      <c r="E307" s="262">
        <f>'🔢 İNDİKATÖRLER'!F305</f>
        <v>5.4743157105361835</v>
      </c>
      <c r="F307" s="262">
        <f>'🔢 İNDİKATÖRLER'!G305</f>
        <v>40.816326530612244</v>
      </c>
      <c r="G307" s="262">
        <f>'🔢 İNDİKATÖRLER'!I305</f>
        <v>9.8523054591585435</v>
      </c>
      <c r="H307" s="262">
        <f>'🔢 İNDİKATÖRLER'!E305</f>
        <v>10.826519554723518</v>
      </c>
      <c r="I307" s="262">
        <f>'🔢 İNDİKATÖRLER'!L305</f>
        <v>14916</v>
      </c>
      <c r="J307" s="262">
        <f>'🔢 İNDİKATÖRLER'!M305</f>
        <v>23199</v>
      </c>
      <c r="K307" s="262">
        <f t="shared" si="16"/>
        <v>0.64295874822190613</v>
      </c>
      <c r="L307" s="262" t="str">
        <f>'🔢 İNDİKATÖRLER'!P305</f>
        <v>✓</v>
      </c>
      <c r="M307" s="262" t="str">
        <f>'🔢 İNDİKATÖRLER'!S305</f>
        <v>✗</v>
      </c>
      <c r="N307" s="262" t="str">
        <f t="shared" si="17"/>
        <v>HAYIR</v>
      </c>
      <c r="O307" s="262" t="str">
        <f t="shared" si="18"/>
        <v>HAYIR</v>
      </c>
      <c r="P307" s="263" t="str">
        <f t="shared" si="19"/>
        <v>PAS</v>
      </c>
      <c r="Q307" s="262" t="str">
        <f>'📡 CANLI_VERİ'!B306</f>
        <v>MRSHL</v>
      </c>
      <c r="R307" s="262">
        <f>'📡 CANLI_VERİ'!I306</f>
        <v>0.53090000000000004</v>
      </c>
    </row>
    <row r="308" spans="1:18" x14ac:dyDescent="0.3">
      <c r="A308" s="262">
        <v>304</v>
      </c>
      <c r="B308" s="263" t="str">
        <f>'🔢 İNDİKATÖRLER'!A306</f>
        <v>MSGYO</v>
      </c>
      <c r="C308" s="262">
        <f>'🔢 İNDİKATÖRLER'!U306</f>
        <v>1</v>
      </c>
      <c r="D308" s="262">
        <f>IFERROR((IF(C308&gt;=11,3,IF(C308&gt;=10,2,IF(C308&gt;=9,1,0))))+(IF(E308&lt;=3,4,IF(E308&lt;=4,2,0)))+(IF(AND(F308&gt;40,F308&lt;50),4,IF(F308&lt;50,3,IF(F308&lt;60,2,0))))+(IF(G308&gt;0.1,3,IF(G308&gt;0,2,0)))+(IF(K308&gt;1.2,2,IF(K308&gt;1,1,0)))+(IF(H308&gt;-100,1,0))+(IF('🔢 İNDİKATÖRLER'!D306&gt;0,1,0))+(IF(R308&lt;=-2,2,0))-(IF(E308&gt;5,2,0)),"")</f>
        <v>2</v>
      </c>
      <c r="E308" s="262">
        <f>'🔢 İNDİKATÖRLER'!F306</f>
        <v>7.0081126445356245</v>
      </c>
      <c r="F308" s="262">
        <f>'🔢 İNDİKATÖRLER'!G306</f>
        <v>23.372781065088759</v>
      </c>
      <c r="G308" s="262">
        <f>'🔢 İNDİKATÖRLER'!I306</f>
        <v>-4.2874476935795325E-2</v>
      </c>
      <c r="H308" s="262">
        <f>'🔢 İNDİKATÖRLER'!E306</f>
        <v>-7.6344513842347368</v>
      </c>
      <c r="I308" s="262">
        <f>'🔢 İNDİKATÖRLER'!L306</f>
        <v>4614427</v>
      </c>
      <c r="J308" s="262">
        <f>'🔢 İNDİKATÖRLER'!M306</f>
        <v>8472887.5999999996</v>
      </c>
      <c r="K308" s="262">
        <f t="shared" si="16"/>
        <v>0.54461090691206626</v>
      </c>
      <c r="L308" s="262" t="str">
        <f>'🔢 İNDİKATÖRLER'!P306</f>
        <v>✗</v>
      </c>
      <c r="M308" s="262" t="str">
        <f>'🔢 İNDİKATÖRLER'!S306</f>
        <v>✗</v>
      </c>
      <c r="N308" s="262" t="str">
        <f t="shared" si="17"/>
        <v>HAYIR</v>
      </c>
      <c r="O308" s="262" t="str">
        <f t="shared" si="18"/>
        <v>HAYIR</v>
      </c>
      <c r="P308" s="263" t="str">
        <f t="shared" si="19"/>
        <v>PAS</v>
      </c>
      <c r="Q308" s="262" t="str">
        <f>'📡 CANLI_VERİ'!B307</f>
        <v>MSGYO</v>
      </c>
      <c r="R308" s="262">
        <f>'📡 CANLI_VERİ'!I307</f>
        <v>-0.26350000000000001</v>
      </c>
    </row>
    <row r="309" spans="1:18" x14ac:dyDescent="0.3">
      <c r="A309" s="262">
        <v>305</v>
      </c>
      <c r="B309" s="263" t="str">
        <f>'🔢 İNDİKATÖRLER'!A307</f>
        <v>MTRKS</v>
      </c>
      <c r="C309" s="262" t="str">
        <f>'🔢 İNDİKATÖRLER'!U307</f>
        <v/>
      </c>
      <c r="D309" s="262">
        <f>IFERROR((IF(C309&gt;=11,3,IF(C309&gt;=10,2,IF(C309&gt;=9,1,0))))+(IF(E309&lt;=3,4,IF(E309&lt;=4,2,0)))+(IF(AND(F309&gt;40,F309&lt;50),4,IF(F309&lt;50,3,IF(F309&lt;60,2,0))))+(IF(G309&gt;0.1,3,IF(G309&gt;0,2,0)))+(IF(K309&gt;1.2,2,IF(K309&gt;1,1,0)))+(IF(H309&gt;-100,1,0))+(IF('🔢 İNDİKATÖRLER'!D307&gt;0,1,0))+(IF(R309&lt;=-2,2,0))-(IF(E309&gt;5,2,0)),"")</f>
        <v>8</v>
      </c>
      <c r="E309" s="262" t="str">
        <f>'🔢 İNDİKATÖRLER'!F307</f>
        <v>?</v>
      </c>
      <c r="F309" s="262" t="str">
        <f>'🔢 İNDİKATÖRLER'!G307</f>
        <v>?</v>
      </c>
      <c r="G309" s="262" t="str">
        <f>'🔢 İNDİKATÖRLER'!I307</f>
        <v>?</v>
      </c>
      <c r="H309" s="262" t="str">
        <f>'🔢 İNDİKATÖRLER'!E307</f>
        <v>?</v>
      </c>
      <c r="I309" s="262">
        <f>'🔢 İNDİKATÖRLER'!L307</f>
        <v>6896</v>
      </c>
      <c r="J309" s="262" t="str">
        <f>'🔢 İNDİKATÖRLER'!M307</f>
        <v>?</v>
      </c>
      <c r="K309" s="262" t="str">
        <f t="shared" si="16"/>
        <v/>
      </c>
      <c r="L309" s="262" t="str">
        <f>'🔢 İNDİKATÖRLER'!P307</f>
        <v>?</v>
      </c>
      <c r="M309" s="262" t="str">
        <f>'🔢 İNDİKATÖRLER'!S307</f>
        <v>?</v>
      </c>
      <c r="N309" s="262" t="str">
        <f t="shared" si="17"/>
        <v>HAYIR</v>
      </c>
      <c r="O309" s="262" t="str">
        <f t="shared" si="18"/>
        <v>HAYIR</v>
      </c>
      <c r="P309" s="263" t="str">
        <f t="shared" si="19"/>
        <v>PAS</v>
      </c>
      <c r="Q309" s="262" t="str">
        <f>'📡 CANLI_VERİ'!B308</f>
        <v>MTRKS</v>
      </c>
      <c r="R309" s="262">
        <f>'📡 CANLI_VERİ'!I308</f>
        <v>-8.3699999999999997E-2</v>
      </c>
    </row>
    <row r="310" spans="1:18" x14ac:dyDescent="0.3">
      <c r="A310" s="262">
        <v>306</v>
      </c>
      <c r="B310" s="263" t="str">
        <f>'🔢 İNDİKATÖRLER'!A308</f>
        <v>MZHLD</v>
      </c>
      <c r="C310" s="262" t="str">
        <f>'🔢 İNDİKATÖRLER'!U308</f>
        <v/>
      </c>
      <c r="D310" s="262">
        <f>IFERROR((IF(C310&gt;=11,3,IF(C310&gt;=10,2,IF(C310&gt;=9,1,0))))+(IF(E310&lt;=3,4,IF(E310&lt;=4,2,0)))+(IF(AND(F310&gt;40,F310&lt;50),4,IF(F310&lt;50,3,IF(F310&lt;60,2,0))))+(IF(G310&gt;0.1,3,IF(G310&gt;0,2,0)))+(IF(K310&gt;1.2,2,IF(K310&gt;1,1,0)))+(IF(H310&gt;-100,1,0))+(IF('🔢 İNDİKATÖRLER'!D308&gt;0,1,0))+(IF(R310&lt;=-2,2,0))-(IF(E310&gt;5,2,0)),"")</f>
        <v>8</v>
      </c>
      <c r="E310" s="262" t="str">
        <f>'🔢 İNDİKATÖRLER'!F308</f>
        <v>?</v>
      </c>
      <c r="F310" s="262" t="str">
        <f>'🔢 İNDİKATÖRLER'!G308</f>
        <v>?</v>
      </c>
      <c r="G310" s="262" t="str">
        <f>'🔢 İNDİKATÖRLER'!I308</f>
        <v>?</v>
      </c>
      <c r="H310" s="262" t="str">
        <f>'🔢 İNDİKATÖRLER'!E308</f>
        <v>?</v>
      </c>
      <c r="I310" s="262">
        <f>'🔢 İNDİKATÖRLER'!L308</f>
        <v>2596</v>
      </c>
      <c r="J310" s="262" t="str">
        <f>'🔢 İNDİKATÖRLER'!M308</f>
        <v>?</v>
      </c>
      <c r="K310" s="262" t="str">
        <f t="shared" si="16"/>
        <v/>
      </c>
      <c r="L310" s="262" t="str">
        <f>'🔢 İNDİKATÖRLER'!P308</f>
        <v>?</v>
      </c>
      <c r="M310" s="262" t="str">
        <f>'🔢 İNDİKATÖRLER'!S308</f>
        <v>?</v>
      </c>
      <c r="N310" s="262" t="str">
        <f t="shared" si="17"/>
        <v>HAYIR</v>
      </c>
      <c r="O310" s="262" t="str">
        <f t="shared" si="18"/>
        <v>HAYIR</v>
      </c>
      <c r="P310" s="263" t="str">
        <f t="shared" si="19"/>
        <v>PAS</v>
      </c>
      <c r="Q310" s="262" t="str">
        <f>'📡 CANLI_VERİ'!B309</f>
        <v>MZHLD</v>
      </c>
      <c r="R310" s="262">
        <f>'📡 CANLI_VERİ'!I309</f>
        <v>0.92879999999999996</v>
      </c>
    </row>
    <row r="311" spans="1:18" x14ac:dyDescent="0.3">
      <c r="A311" s="262">
        <v>307</v>
      </c>
      <c r="B311" s="263" t="str">
        <f>'🔢 İNDİKATÖRLER'!A309</f>
        <v>NATEN</v>
      </c>
      <c r="C311" s="262">
        <f>'🔢 İNDİKATÖRLER'!U309</f>
        <v>1</v>
      </c>
      <c r="D311" s="262">
        <f>IFERROR((IF(C311&gt;=11,3,IF(C311&gt;=10,2,IF(C311&gt;=9,1,0))))+(IF(E311&lt;=3,4,IF(E311&lt;=4,2,0)))+(IF(AND(F311&gt;40,F311&lt;50),4,IF(F311&lt;50,3,IF(F311&lt;60,2,0))))+(IF(G311&gt;0.1,3,IF(G311&gt;0,2,0)))+(IF(K311&gt;1.2,2,IF(K311&gt;1,1,0)))+(IF(H311&gt;-100,1,0))+(IF('🔢 İNDİKATÖRLER'!D309&gt;0,1,0))+(IF(R311&lt;=-2,2,0))-(IF(E311&gt;5,2,0)),"")</f>
        <v>2</v>
      </c>
      <c r="E311" s="262">
        <f>'🔢 İNDİKATÖRLER'!F309</f>
        <v>7.638200911432536</v>
      </c>
      <c r="F311" s="262">
        <f>'🔢 İNDİKATÖRLER'!G309</f>
        <v>7.5949367088607476</v>
      </c>
      <c r="G311" s="262">
        <f>'🔢 İNDİKATÖRLER'!I309</f>
        <v>-7.7853555783966785E-2</v>
      </c>
      <c r="H311" s="262">
        <f>'🔢 İNDİKATÖRLER'!E309</f>
        <v>-77.564804673238385</v>
      </c>
      <c r="I311" s="262">
        <f>'🔢 İNDİKATÖRLER'!L309</f>
        <v>15237248</v>
      </c>
      <c r="J311" s="262">
        <f>'🔢 İNDİKATÖRLER'!M309</f>
        <v>109639831.59999999</v>
      </c>
      <c r="K311" s="262">
        <f t="shared" si="16"/>
        <v>0.13897547795941709</v>
      </c>
      <c r="L311" s="262" t="str">
        <f>'🔢 İNDİKATÖRLER'!P309</f>
        <v>✗</v>
      </c>
      <c r="M311" s="262" t="str">
        <f>'🔢 İNDİKATÖRLER'!S309</f>
        <v>✗</v>
      </c>
      <c r="N311" s="262" t="str">
        <f t="shared" si="17"/>
        <v>HAYIR</v>
      </c>
      <c r="O311" s="262" t="str">
        <f t="shared" si="18"/>
        <v>HAYIR</v>
      </c>
      <c r="P311" s="263" t="str">
        <f t="shared" si="19"/>
        <v>PAS</v>
      </c>
      <c r="Q311" s="262" t="str">
        <f>'📡 CANLI_VERİ'!B310</f>
        <v>NATEN</v>
      </c>
      <c r="R311" s="262">
        <f>'📡 CANLI_VERİ'!I310</f>
        <v>-0.28410000000000002</v>
      </c>
    </row>
    <row r="312" spans="1:18" x14ac:dyDescent="0.3">
      <c r="A312" s="262">
        <v>308</v>
      </c>
      <c r="B312" s="263" t="str">
        <f>'🔢 İNDİKATÖRLER'!A310</f>
        <v>NETAS</v>
      </c>
      <c r="C312" s="262">
        <f>'🔢 İNDİKATÖRLER'!U310</f>
        <v>6</v>
      </c>
      <c r="D312" s="262">
        <f>IFERROR((IF(C312&gt;=11,3,IF(C312&gt;=10,2,IF(C312&gt;=9,1,0))))+(IF(E312&lt;=3,4,IF(E312&lt;=4,2,0)))+(IF(AND(F312&gt;40,F312&lt;50),4,IF(F312&lt;50,3,IF(F312&lt;60,2,0))))+(IF(G312&gt;0.1,3,IF(G312&gt;0,2,0)))+(IF(K312&gt;1.2,2,IF(K312&gt;1,1,0)))+(IF(H312&gt;-100,1,0))+(IF('🔢 İNDİKATÖRLER'!D310&gt;0,1,0))+(IF(R312&lt;=-2,2,0))-(IF(E312&gt;5,2,0)),"")</f>
        <v>8</v>
      </c>
      <c r="E312" s="262">
        <f>'🔢 İNDİKATÖRLER'!F310</f>
        <v>4.1798107255520511</v>
      </c>
      <c r="F312" s="262">
        <f>'🔢 İNDİKATÖRLER'!G310</f>
        <v>48.571428571428548</v>
      </c>
      <c r="G312" s="262">
        <f>'🔢 İNDİKATÖRLER'!I310</f>
        <v>0.14249429019426318</v>
      </c>
      <c r="H312" s="262">
        <f>'🔢 İNDİKATÖRLER'!E310</f>
        <v>72.413793103447674</v>
      </c>
      <c r="I312" s="262">
        <f>'🔢 İNDİKATÖRLER'!L310</f>
        <v>293196</v>
      </c>
      <c r="J312" s="262">
        <f>'🔢 İNDİKATÖRLER'!M310</f>
        <v>596674.4</v>
      </c>
      <c r="K312" s="262">
        <f t="shared" si="16"/>
        <v>0.49138357536371596</v>
      </c>
      <c r="L312" s="262" t="str">
        <f>'🔢 İNDİKATÖRLER'!P310</f>
        <v>✓</v>
      </c>
      <c r="M312" s="262" t="str">
        <f>'🔢 İNDİKATÖRLER'!S310</f>
        <v>✗</v>
      </c>
      <c r="N312" s="262" t="str">
        <f t="shared" si="17"/>
        <v>HAYIR</v>
      </c>
      <c r="O312" s="262" t="str">
        <f t="shared" si="18"/>
        <v>HAYIR</v>
      </c>
      <c r="P312" s="263" t="str">
        <f t="shared" si="19"/>
        <v>PAS</v>
      </c>
      <c r="Q312" s="262" t="str">
        <f>'📡 CANLI_VERİ'!B311</f>
        <v>NETAS</v>
      </c>
      <c r="R312" s="262">
        <f>'📡 CANLI_VERİ'!I311</f>
        <v>0</v>
      </c>
    </row>
    <row r="313" spans="1:18" x14ac:dyDescent="0.3">
      <c r="A313" s="262">
        <v>309</v>
      </c>
      <c r="B313" s="263" t="str">
        <f>'🔢 İNDİKATÖRLER'!A311</f>
        <v>NIBAS</v>
      </c>
      <c r="C313" s="262">
        <f>'🔢 İNDİKATÖRLER'!U311</f>
        <v>3</v>
      </c>
      <c r="D313" s="262">
        <f>IFERROR((IF(C313&gt;=11,3,IF(C313&gt;=10,2,IF(C313&gt;=9,1,0))))+(IF(E313&lt;=3,4,IF(E313&lt;=4,2,0)))+(IF(AND(F313&gt;40,F313&lt;50),4,IF(F313&lt;50,3,IF(F313&lt;60,2,0))))+(IF(G313&gt;0.1,3,IF(G313&gt;0,2,0)))+(IF(K313&gt;1.2,2,IF(K313&gt;1,1,0)))+(IF(H313&gt;-100,1,0))+(IF('🔢 İNDİKATÖRLER'!D311&gt;0,1,0))+(IF(R313&lt;=-2,2,0))-(IF(E313&gt;5,2,0)),"")</f>
        <v>2</v>
      </c>
      <c r="E313" s="262">
        <f>'🔢 İNDİKATÖRLER'!F311</f>
        <v>10.111003861003859</v>
      </c>
      <c r="F313" s="262">
        <f>'🔢 İNDİKATÖRLER'!G311</f>
        <v>8.0291970802919632</v>
      </c>
      <c r="G313" s="262">
        <f>'🔢 İNDİKATÖRLER'!I311</f>
        <v>-0.27820838403025006</v>
      </c>
      <c r="H313" s="262">
        <f>'🔢 İNDİKATÖRLER'!E311</f>
        <v>-86.025086025086026</v>
      </c>
      <c r="I313" s="262">
        <f>'🔢 İNDİKATÖRLER'!L311</f>
        <v>4631390</v>
      </c>
      <c r="J313" s="262">
        <f>'🔢 İNDİKATÖRLER'!M311</f>
        <v>11857510</v>
      </c>
      <c r="K313" s="262">
        <f t="shared" si="16"/>
        <v>0.39058706254517178</v>
      </c>
      <c r="L313" s="262" t="str">
        <f>'🔢 İNDİKATÖRLER'!P311</f>
        <v>✗</v>
      </c>
      <c r="M313" s="262" t="str">
        <f>'🔢 İNDİKATÖRLER'!S311</f>
        <v>✗</v>
      </c>
      <c r="N313" s="262" t="str">
        <f t="shared" si="17"/>
        <v>HAYIR</v>
      </c>
      <c r="O313" s="262" t="str">
        <f t="shared" si="18"/>
        <v>HAYIR</v>
      </c>
      <c r="P313" s="263" t="str">
        <f t="shared" si="19"/>
        <v>PAS</v>
      </c>
      <c r="Q313" s="262" t="str">
        <f>'📡 CANLI_VERİ'!B312</f>
        <v>NIBAS</v>
      </c>
      <c r="R313" s="262">
        <f>'📡 CANLI_VERİ'!I312</f>
        <v>0.16980000000000001</v>
      </c>
    </row>
    <row r="314" spans="1:18" x14ac:dyDescent="0.3">
      <c r="A314" s="262">
        <v>310</v>
      </c>
      <c r="B314" s="263" t="str">
        <f>'🔢 İNDİKATÖRLER'!A312</f>
        <v>NILYT</v>
      </c>
      <c r="C314" s="262" t="str">
        <f>'🔢 İNDİKATÖRLER'!U312</f>
        <v/>
      </c>
      <c r="D314" s="262">
        <f>IFERROR((IF(C314&gt;=11,3,IF(C314&gt;=10,2,IF(C314&gt;=9,1,0))))+(IF(E314&lt;=3,4,IF(E314&lt;=4,2,0)))+(IF(AND(F314&gt;40,F314&lt;50),4,IF(F314&lt;50,3,IF(F314&lt;60,2,0))))+(IF(G314&gt;0.1,3,IF(G314&gt;0,2,0)))+(IF(K314&gt;1.2,2,IF(K314&gt;1,1,0)))+(IF(H314&gt;-100,1,0))+(IF('🔢 İNDİKATÖRLER'!D312&gt;0,1,0))+(IF(R314&lt;=-2,2,0))-(IF(E314&gt;5,2,0)),"")</f>
        <v>8</v>
      </c>
      <c r="E314" s="262" t="str">
        <f>'🔢 İNDİKATÖRLER'!F312</f>
        <v>?</v>
      </c>
      <c r="F314" s="262" t="str">
        <f>'🔢 İNDİKATÖRLER'!G312</f>
        <v>?</v>
      </c>
      <c r="G314" s="262" t="str">
        <f>'🔢 İNDİKATÖRLER'!I312</f>
        <v>?</v>
      </c>
      <c r="H314" s="262" t="str">
        <f>'🔢 İNDİKATÖRLER'!E312</f>
        <v>?</v>
      </c>
      <c r="I314" s="262">
        <f>'🔢 İNDİKATÖRLER'!L312</f>
        <v>0</v>
      </c>
      <c r="J314" s="262" t="str">
        <f>'🔢 İNDİKATÖRLER'!M312</f>
        <v>?</v>
      </c>
      <c r="K314" s="262" t="str">
        <f t="shared" si="16"/>
        <v/>
      </c>
      <c r="L314" s="262" t="str">
        <f>'🔢 İNDİKATÖRLER'!P312</f>
        <v>?</v>
      </c>
      <c r="M314" s="262" t="str">
        <f>'🔢 İNDİKATÖRLER'!S312</f>
        <v>?</v>
      </c>
      <c r="N314" s="262" t="str">
        <f t="shared" si="17"/>
        <v>HAYIR</v>
      </c>
      <c r="O314" s="262" t="str">
        <f t="shared" si="18"/>
        <v>HAYIR</v>
      </c>
      <c r="P314" s="263" t="str">
        <f t="shared" si="19"/>
        <v>PAS</v>
      </c>
      <c r="Q314" s="262" t="str">
        <f>'📡 CANLI_VERİ'!B313</f>
        <v>NILYT</v>
      </c>
      <c r="R314" s="262">
        <f>'📡 CANLI_VERİ'!I313</f>
        <v>0</v>
      </c>
    </row>
    <row r="315" spans="1:18" x14ac:dyDescent="0.3">
      <c r="A315" s="262">
        <v>311</v>
      </c>
      <c r="B315" s="263" t="str">
        <f>'🔢 İNDİKATÖRLER'!A313</f>
        <v>NTHOL</v>
      </c>
      <c r="C315" s="262">
        <f>'🔢 İNDİKATÖRLER'!U313</f>
        <v>6</v>
      </c>
      <c r="D315" s="262">
        <f>IFERROR((IF(C315&gt;=11,3,IF(C315&gt;=10,2,IF(C315&gt;=9,1,0))))+(IF(E315&lt;=3,4,IF(E315&lt;=4,2,0)))+(IF(AND(F315&gt;40,F315&lt;50),4,IF(F315&lt;50,3,IF(F315&lt;60,2,0))))+(IF(G315&gt;0.1,3,IF(G315&gt;0,2,0)))+(IF(K315&gt;1.2,2,IF(K315&gt;1,1,0)))+(IF(H315&gt;-100,1,0))+(IF('🔢 İNDİKATÖRLER'!D313&gt;0,1,0))+(IF(R315&lt;=-2,2,0))-(IF(E315&gt;5,2,0)),"")</f>
        <v>9</v>
      </c>
      <c r="E315" s="262">
        <f>'🔢 İNDİKATÖRLER'!F313</f>
        <v>3.1377551020408188</v>
      </c>
      <c r="F315" s="262">
        <f>'🔢 İNDİKATÖRLER'!G313</f>
        <v>16.167664670658855</v>
      </c>
      <c r="G315" s="262">
        <f>'🔢 İNDİKATÖRLER'!I313</f>
        <v>0.1904998275154095</v>
      </c>
      <c r="H315" s="262">
        <f>'🔢 İNDİKATÖRLER'!E313</f>
        <v>-60.655737704917676</v>
      </c>
      <c r="I315" s="262">
        <f>'🔢 İNDİKATÖRLER'!L313</f>
        <v>814195</v>
      </c>
      <c r="J315" s="262">
        <f>'🔢 İNDİKATÖRLER'!M313</f>
        <v>1190621.2</v>
      </c>
      <c r="K315" s="262">
        <f t="shared" si="16"/>
        <v>0.68384050275604036</v>
      </c>
      <c r="L315" s="262" t="str">
        <f>'🔢 İNDİKATÖRLER'!P313</f>
        <v>✓</v>
      </c>
      <c r="M315" s="262" t="str">
        <f>'🔢 İNDİKATÖRLER'!S313</f>
        <v>✗</v>
      </c>
      <c r="N315" s="262" t="str">
        <f t="shared" si="17"/>
        <v>HAYIR</v>
      </c>
      <c r="O315" s="262" t="str">
        <f t="shared" si="18"/>
        <v>HAYIR</v>
      </c>
      <c r="P315" s="263" t="str">
        <f t="shared" si="19"/>
        <v>İZLE</v>
      </c>
      <c r="Q315" s="262" t="str">
        <f>'📡 CANLI_VERİ'!B314</f>
        <v>NTHOL</v>
      </c>
      <c r="R315" s="262">
        <f>'📡 CANLI_VERİ'!I314</f>
        <v>0</v>
      </c>
    </row>
    <row r="316" spans="1:18" x14ac:dyDescent="0.3">
      <c r="A316" s="262">
        <v>312</v>
      </c>
      <c r="B316" s="263" t="str">
        <f>'🔢 İNDİKATÖRLER'!A314</f>
        <v>NTTUR</v>
      </c>
      <c r="C316" s="262" t="str">
        <f>'🔢 İNDİKATÖRLER'!U314</f>
        <v/>
      </c>
      <c r="D316" s="262">
        <f>IFERROR((IF(C316&gt;=11,3,IF(C316&gt;=10,2,IF(C316&gt;=9,1,0))))+(IF(E316&lt;=3,4,IF(E316&lt;=4,2,0)))+(IF(AND(F316&gt;40,F316&lt;50),4,IF(F316&lt;50,3,IF(F316&lt;60,2,0))))+(IF(G316&gt;0.1,3,IF(G316&gt;0,2,0)))+(IF(K316&gt;1.2,2,IF(K316&gt;1,1,0)))+(IF(H316&gt;-100,1,0))+(IF('🔢 İNDİKATÖRLER'!D314&gt;0,1,0))+(IF(R316&lt;=-2,2,0))-(IF(E316&gt;5,2,0)),"")</f>
        <v>8</v>
      </c>
      <c r="E316" s="262" t="str">
        <f>'🔢 İNDİKATÖRLER'!F314</f>
        <v>?</v>
      </c>
      <c r="F316" s="262" t="str">
        <f>'🔢 İNDİKATÖRLER'!G314</f>
        <v>?</v>
      </c>
      <c r="G316" s="262" t="str">
        <f>'🔢 İNDİKATÖRLER'!I314</f>
        <v>?</v>
      </c>
      <c r="H316" s="262" t="str">
        <f>'🔢 İNDİKATÖRLER'!E314</f>
        <v>?</v>
      </c>
      <c r="I316" s="262">
        <f>'🔢 İNDİKATÖRLER'!L314</f>
        <v>0</v>
      </c>
      <c r="J316" s="262" t="str">
        <f>'🔢 İNDİKATÖRLER'!M314</f>
        <v>?</v>
      </c>
      <c r="K316" s="262" t="str">
        <f t="shared" si="16"/>
        <v/>
      </c>
      <c r="L316" s="262" t="str">
        <f>'🔢 İNDİKATÖRLER'!P314</f>
        <v>?</v>
      </c>
      <c r="M316" s="262" t="str">
        <f>'🔢 İNDİKATÖRLER'!S314</f>
        <v>?</v>
      </c>
      <c r="N316" s="262" t="str">
        <f t="shared" si="17"/>
        <v>HAYIR</v>
      </c>
      <c r="O316" s="262" t="str">
        <f t="shared" si="18"/>
        <v>HAYIR</v>
      </c>
      <c r="P316" s="263" t="str">
        <f t="shared" si="19"/>
        <v>PAS</v>
      </c>
      <c r="Q316" s="262" t="str">
        <f>'📡 CANLI_VERİ'!B315</f>
        <v>NTTUR</v>
      </c>
      <c r="R316" s="262">
        <f>'📡 CANLI_VERİ'!I315</f>
        <v>0</v>
      </c>
    </row>
    <row r="317" spans="1:18" x14ac:dyDescent="0.3">
      <c r="A317" s="262">
        <v>313</v>
      </c>
      <c r="B317" s="263" t="str">
        <f>'🔢 İNDİKATÖRLER'!A315</f>
        <v>NUGYO</v>
      </c>
      <c r="C317" s="262" t="str">
        <f>'🔢 İNDİKATÖRLER'!U315</f>
        <v/>
      </c>
      <c r="D317" s="262">
        <f>IFERROR((IF(C317&gt;=11,3,IF(C317&gt;=10,2,IF(C317&gt;=9,1,0))))+(IF(E317&lt;=3,4,IF(E317&lt;=4,2,0)))+(IF(AND(F317&gt;40,F317&lt;50),4,IF(F317&lt;50,3,IF(F317&lt;60,2,0))))+(IF(G317&gt;0.1,3,IF(G317&gt;0,2,0)))+(IF(K317&gt;1.2,2,IF(K317&gt;1,1,0)))+(IF(H317&gt;-100,1,0))+(IF('🔢 İNDİKATÖRLER'!D315&gt;0,1,0))+(IF(R317&lt;=-2,2,0))-(IF(E317&gt;5,2,0)),"")</f>
        <v>8</v>
      </c>
      <c r="E317" s="262" t="str">
        <f>'🔢 İNDİKATÖRLER'!F315</f>
        <v>?</v>
      </c>
      <c r="F317" s="262" t="str">
        <f>'🔢 İNDİKATÖRLER'!G315</f>
        <v>?</v>
      </c>
      <c r="G317" s="262" t="str">
        <f>'🔢 İNDİKATÖRLER'!I315</f>
        <v>?</v>
      </c>
      <c r="H317" s="262" t="str">
        <f>'🔢 İNDİKATÖRLER'!E315</f>
        <v>?</v>
      </c>
      <c r="I317" s="262">
        <f>'🔢 İNDİKATÖRLER'!L315</f>
        <v>20404</v>
      </c>
      <c r="J317" s="262" t="str">
        <f>'🔢 İNDİKATÖRLER'!M315</f>
        <v>?</v>
      </c>
      <c r="K317" s="262" t="str">
        <f t="shared" si="16"/>
        <v/>
      </c>
      <c r="L317" s="262" t="str">
        <f>'🔢 İNDİKATÖRLER'!P315</f>
        <v>?</v>
      </c>
      <c r="M317" s="262" t="str">
        <f>'🔢 İNDİKATÖRLER'!S315</f>
        <v>?</v>
      </c>
      <c r="N317" s="262" t="str">
        <f t="shared" si="17"/>
        <v>HAYIR</v>
      </c>
      <c r="O317" s="262" t="str">
        <f t="shared" si="18"/>
        <v>HAYIR</v>
      </c>
      <c r="P317" s="263" t="str">
        <f t="shared" si="19"/>
        <v>PAS</v>
      </c>
      <c r="Q317" s="262" t="str">
        <f>'📡 CANLI_VERİ'!B316</f>
        <v>NUGYO</v>
      </c>
      <c r="R317" s="262">
        <f>'📡 CANLI_VERİ'!I316</f>
        <v>-0.70850000000000002</v>
      </c>
    </row>
    <row r="318" spans="1:18" x14ac:dyDescent="0.3">
      <c r="A318" s="262">
        <v>314</v>
      </c>
      <c r="B318" s="263" t="str">
        <f>'🔢 İNDİKATÖRLER'!A316</f>
        <v>NUHCM</v>
      </c>
      <c r="C318" s="262">
        <f>'🔢 İNDİKATÖRLER'!U316</f>
        <v>6</v>
      </c>
      <c r="D318" s="262">
        <f>IFERROR((IF(C318&gt;=11,3,IF(C318&gt;=10,2,IF(C318&gt;=9,1,0))))+(IF(E318&lt;=3,4,IF(E318&lt;=4,2,0)))+(IF(AND(F318&gt;40,F318&lt;50),4,IF(F318&lt;50,3,IF(F318&lt;60,2,0))))+(IF(G318&gt;0.1,3,IF(G318&gt;0,2,0)))+(IF(K318&gt;1.2,2,IF(K318&gt;1,1,0)))+(IF(H318&gt;-100,1,0))+(IF('🔢 İNDİKATÖRLER'!D316&gt;0,1,0))+(IF(R318&lt;=-2,2,0))-(IF(E318&gt;5,2,0)),"")</f>
        <v>12</v>
      </c>
      <c r="E318" s="262">
        <f>'🔢 İNDİKATÖRLER'!F316</f>
        <v>2.6358148893360167</v>
      </c>
      <c r="F318" s="262">
        <f>'🔢 İNDİKATÖRLER'!G316</f>
        <v>43.983402489626613</v>
      </c>
      <c r="G318" s="262">
        <f>'🔢 İNDİKATÖRLER'!I316</f>
        <v>0.43056562471420146</v>
      </c>
      <c r="H318" s="262">
        <f>'🔢 İNDİKATÖRLER'!E316</f>
        <v>56.568897036355594</v>
      </c>
      <c r="I318" s="262">
        <f>'🔢 İNDİKATÖRLER'!L316</f>
        <v>92596</v>
      </c>
      <c r="J318" s="262">
        <f>'🔢 İNDİKATÖRLER'!M316</f>
        <v>116636.2</v>
      </c>
      <c r="K318" s="262">
        <f t="shared" si="16"/>
        <v>0.7938873180024727</v>
      </c>
      <c r="L318" s="262" t="str">
        <f>'🔢 İNDİKATÖRLER'!P316</f>
        <v>✓</v>
      </c>
      <c r="M318" s="262" t="str">
        <f>'🔢 İNDİKATÖRLER'!S316</f>
        <v>✗</v>
      </c>
      <c r="N318" s="262" t="str">
        <f t="shared" si="17"/>
        <v>HAYIR</v>
      </c>
      <c r="O318" s="262" t="str">
        <f t="shared" si="18"/>
        <v>EVET</v>
      </c>
      <c r="P318" s="263" t="str">
        <f t="shared" si="19"/>
        <v>GÜÇLÜ</v>
      </c>
      <c r="Q318" s="262" t="str">
        <f>'📡 CANLI_VERİ'!B317</f>
        <v>NUHCM</v>
      </c>
      <c r="R318" s="262">
        <f>'📡 CANLI_VERİ'!I317</f>
        <v>0</v>
      </c>
    </row>
    <row r="319" spans="1:18" x14ac:dyDescent="0.3">
      <c r="A319" s="262">
        <v>315</v>
      </c>
      <c r="B319" s="263" t="str">
        <f>'🔢 İNDİKATÖRLER'!A317</f>
        <v>OBAMS</v>
      </c>
      <c r="C319" s="262">
        <f>'🔢 İNDİKATÖRLER'!U317</f>
        <v>5</v>
      </c>
      <c r="D319" s="262">
        <f>IFERROR((IF(C319&gt;=11,3,IF(C319&gt;=10,2,IF(C319&gt;=9,1,0))))+(IF(E319&lt;=3,4,IF(E319&lt;=4,2,0)))+(IF(AND(F319&gt;40,F319&lt;50),4,IF(F319&lt;50,3,IF(F319&lt;60,2,0))))+(IF(G319&gt;0.1,3,IF(G319&gt;0,2,0)))+(IF(K319&gt;1.2,2,IF(K319&gt;1,1,0)))+(IF(H319&gt;-100,1,0))+(IF('🔢 İNDİKATÖRLER'!D317&gt;0,1,0))+(IF(R319&lt;=-2,2,0))-(IF(E319&gt;5,2,0)),"")</f>
        <v>8</v>
      </c>
      <c r="E319" s="262">
        <f>'🔢 İNDİKATÖRLER'!F317</f>
        <v>2.5503834492598547</v>
      </c>
      <c r="F319" s="262">
        <f>'🔢 İNDİKATÖRLER'!G317</f>
        <v>27.272727272727227</v>
      </c>
      <c r="G319" s="262">
        <f>'🔢 İNDİKATÖRLER'!I317</f>
        <v>-3.2035876848404234E-2</v>
      </c>
      <c r="H319" s="262">
        <f>'🔢 İNDİKATÖRLER'!E317</f>
        <v>-87.574978577549729</v>
      </c>
      <c r="I319" s="262">
        <f>'🔢 İNDİKATÖRLER'!L317</f>
        <v>16994452</v>
      </c>
      <c r="J319" s="262">
        <f>'🔢 İNDİKATÖRLER'!M317</f>
        <v>32948782.399999999</v>
      </c>
      <c r="K319" s="262">
        <f t="shared" si="16"/>
        <v>0.51578391558408543</v>
      </c>
      <c r="L319" s="262" t="str">
        <f>'🔢 İNDİKATÖRLER'!P317</f>
        <v>✗</v>
      </c>
      <c r="M319" s="262" t="str">
        <f>'🔢 İNDİKATÖRLER'!S317</f>
        <v>✗</v>
      </c>
      <c r="N319" s="262" t="str">
        <f t="shared" si="17"/>
        <v>HAYIR</v>
      </c>
      <c r="O319" s="262" t="str">
        <f t="shared" si="18"/>
        <v>HAYIR</v>
      </c>
      <c r="P319" s="263" t="str">
        <f t="shared" si="19"/>
        <v>PAS</v>
      </c>
      <c r="Q319" s="262" t="str">
        <f>'📡 CANLI_VERİ'!B318</f>
        <v>OBAMS</v>
      </c>
      <c r="R319" s="262">
        <f>'📡 CANLI_VERİ'!I318</f>
        <v>-0.1211</v>
      </c>
    </row>
    <row r="320" spans="1:18" x14ac:dyDescent="0.3">
      <c r="A320" s="262">
        <v>316</v>
      </c>
      <c r="B320" s="263" t="str">
        <f>'🔢 İNDİKATÖRLER'!A318</f>
        <v>ODINE</v>
      </c>
      <c r="C320" s="262">
        <f>'🔢 İNDİKATÖRLER'!U318</f>
        <v>13</v>
      </c>
      <c r="D320" s="262">
        <f>IFERROR((IF(C320&gt;=11,3,IF(C320&gt;=10,2,IF(C320&gt;=9,1,0))))+(IF(E320&lt;=3,4,IF(E320&lt;=4,2,0)))+(IF(AND(F320&gt;40,F320&lt;50),4,IF(F320&lt;50,3,IF(F320&lt;60,2,0))))+(IF(G320&gt;0.1,3,IF(G320&gt;0,2,0)))+(IF(K320&gt;1.2,2,IF(K320&gt;1,1,0)))+(IF(H320&gt;-100,1,0))+(IF('🔢 İNDİKATÖRLER'!D318&gt;0,1,0))+(IF(R320&lt;=-2,2,0))-(IF(E320&gt;5,2,0)),"")</f>
        <v>10</v>
      </c>
      <c r="E320" s="262">
        <f>'🔢 İNDİKATÖRLER'!F318</f>
        <v>4.4863705199394248</v>
      </c>
      <c r="F320" s="262">
        <f>'🔢 İNDİKATÖRLER'!G318</f>
        <v>90.082644628099175</v>
      </c>
      <c r="G320" s="262">
        <f>'🔢 İNDİKATÖRLER'!I318</f>
        <v>12.371589380383867</v>
      </c>
      <c r="H320" s="262">
        <f>'🔢 İNDİKATÖRLER'!E318</f>
        <v>219.15665381999582</v>
      </c>
      <c r="I320" s="262">
        <f>'🔢 İNDİKATÖRLER'!L318</f>
        <v>619968</v>
      </c>
      <c r="J320" s="262">
        <f>'🔢 İNDİKATÖRLER'!M318</f>
        <v>394219.2</v>
      </c>
      <c r="K320" s="262">
        <f t="shared" si="16"/>
        <v>1.5726479075600579</v>
      </c>
      <c r="L320" s="262" t="str">
        <f>'🔢 İNDİKATÖRLER'!P318</f>
        <v>✓</v>
      </c>
      <c r="M320" s="262" t="str">
        <f>'🔢 İNDİKATÖRLER'!S318</f>
        <v>✓</v>
      </c>
      <c r="N320" s="262" t="str">
        <f t="shared" si="17"/>
        <v>HAYIR</v>
      </c>
      <c r="O320" s="262" t="str">
        <f t="shared" si="18"/>
        <v>HAYIR</v>
      </c>
      <c r="P320" s="263" t="str">
        <f t="shared" si="19"/>
        <v>PAS</v>
      </c>
      <c r="Q320" s="262" t="str">
        <f>'📡 CANLI_VERİ'!B319</f>
        <v>ODINE</v>
      </c>
      <c r="R320" s="262">
        <f>'📡 CANLI_VERİ'!I319</f>
        <v>1.3345</v>
      </c>
    </row>
    <row r="321" spans="1:18" x14ac:dyDescent="0.3">
      <c r="A321" s="262">
        <v>317</v>
      </c>
      <c r="B321" s="263" t="str">
        <f>'🔢 İNDİKATÖRLER'!A319</f>
        <v>OFSYM</v>
      </c>
      <c r="C321" s="262" t="str">
        <f>'🔢 İNDİKATÖRLER'!U319</f>
        <v/>
      </c>
      <c r="D321" s="262">
        <f>IFERROR((IF(C321&gt;=11,3,IF(C321&gt;=10,2,IF(C321&gt;=9,1,0))))+(IF(E321&lt;=3,4,IF(E321&lt;=4,2,0)))+(IF(AND(F321&gt;40,F321&lt;50),4,IF(F321&lt;50,3,IF(F321&lt;60,2,0))))+(IF(G321&gt;0.1,3,IF(G321&gt;0,2,0)))+(IF(K321&gt;1.2,2,IF(K321&gt;1,1,0)))+(IF(H321&gt;-100,1,0))+(IF('🔢 İNDİKATÖRLER'!D319&gt;0,1,0))+(IF(R321&lt;=-2,2,0))-(IF(E321&gt;5,2,0)),"")</f>
        <v>8</v>
      </c>
      <c r="E321" s="262" t="str">
        <f>'🔢 İNDİKATÖRLER'!F319</f>
        <v>?</v>
      </c>
      <c r="F321" s="262" t="str">
        <f>'🔢 İNDİKATÖRLER'!G319</f>
        <v>?</v>
      </c>
      <c r="G321" s="262" t="str">
        <f>'🔢 İNDİKATÖRLER'!I319</f>
        <v>?</v>
      </c>
      <c r="H321" s="262" t="str">
        <f>'🔢 İNDİKATÖRLER'!E319</f>
        <v>?</v>
      </c>
      <c r="I321" s="262">
        <f>'🔢 İNDİKATÖRLER'!L319</f>
        <v>15631</v>
      </c>
      <c r="J321" s="262" t="str">
        <f>'🔢 İNDİKATÖRLER'!M319</f>
        <v>?</v>
      </c>
      <c r="K321" s="262" t="str">
        <f t="shared" si="16"/>
        <v/>
      </c>
      <c r="L321" s="262" t="str">
        <f>'🔢 İNDİKATÖRLER'!P319</f>
        <v>?</v>
      </c>
      <c r="M321" s="262" t="str">
        <f>'🔢 İNDİKATÖRLER'!S319</f>
        <v>?</v>
      </c>
      <c r="N321" s="262" t="str">
        <f t="shared" si="17"/>
        <v>HAYIR</v>
      </c>
      <c r="O321" s="262" t="str">
        <f t="shared" si="18"/>
        <v>HAYIR</v>
      </c>
      <c r="P321" s="263" t="str">
        <f t="shared" si="19"/>
        <v>PAS</v>
      </c>
      <c r="Q321" s="262" t="str">
        <f>'📡 CANLI_VERİ'!B320</f>
        <v>OFSYM</v>
      </c>
      <c r="R321" s="262">
        <f>'📡 CANLI_VERİ'!I320</f>
        <v>8.8200000000000001E-2</v>
      </c>
    </row>
    <row r="322" spans="1:18" x14ac:dyDescent="0.3">
      <c r="A322" s="262">
        <v>318</v>
      </c>
      <c r="B322" s="263" t="str">
        <f>'🔢 İNDİKATÖRLER'!A320</f>
        <v>ONCSM</v>
      </c>
      <c r="C322" s="262">
        <f>'🔢 İNDİKATÖRLER'!U320</f>
        <v>9</v>
      </c>
      <c r="D322" s="262">
        <f>IFERROR((IF(C322&gt;=11,3,IF(C322&gt;=10,2,IF(C322&gt;=9,1,0))))+(IF(E322&lt;=3,4,IF(E322&lt;=4,2,0)))+(IF(AND(F322&gt;40,F322&lt;50),4,IF(F322&lt;50,3,IF(F322&lt;60,2,0))))+(IF(G322&gt;0.1,3,IF(G322&gt;0,2,0)))+(IF(K322&gt;1.2,2,IF(K322&gt;1,1,0)))+(IF(H322&gt;-100,1,0))+(IF('🔢 İNDİKATÖRLER'!D320&gt;0,1,0))+(IF(R322&lt;=-2,2,0))-(IF(E322&gt;5,2,0)),"")</f>
        <v>4</v>
      </c>
      <c r="E322" s="262">
        <f>'🔢 İNDİKATÖRLER'!F320</f>
        <v>5.2889858233369687</v>
      </c>
      <c r="F322" s="262">
        <f>'🔢 İNDİKATÖRLER'!G320</f>
        <v>74.39613526570048</v>
      </c>
      <c r="G322" s="262">
        <f>'🔢 İNDİKATÖRLER'!I320</f>
        <v>2.8062378845484046</v>
      </c>
      <c r="H322" s="262">
        <f>'🔢 İNDİKATÖRLER'!E320</f>
        <v>130.34163835409552</v>
      </c>
      <c r="I322" s="262">
        <f>'🔢 İNDİKATÖRLER'!L320</f>
        <v>246658</v>
      </c>
      <c r="J322" s="262">
        <f>'🔢 İNDİKATÖRLER'!M320</f>
        <v>541819.80000000005</v>
      </c>
      <c r="K322" s="262">
        <f t="shared" si="16"/>
        <v>0.45523991555864141</v>
      </c>
      <c r="L322" s="262" t="str">
        <f>'🔢 İNDİKATÖRLER'!P320</f>
        <v>✓</v>
      </c>
      <c r="M322" s="262" t="str">
        <f>'🔢 İNDİKATÖRLER'!S320</f>
        <v>✗</v>
      </c>
      <c r="N322" s="262" t="str">
        <f t="shared" si="17"/>
        <v>HAYIR</v>
      </c>
      <c r="O322" s="262" t="str">
        <f t="shared" si="18"/>
        <v>HAYIR</v>
      </c>
      <c r="P322" s="263" t="str">
        <f t="shared" si="19"/>
        <v>PAS</v>
      </c>
      <c r="Q322" s="262" t="str">
        <f>'📡 CANLI_VERİ'!B321</f>
        <v>ONCSM</v>
      </c>
      <c r="R322" s="262">
        <f>'📡 CANLI_VERİ'!I321</f>
        <v>9.1499999999999998E-2</v>
      </c>
    </row>
    <row r="323" spans="1:18" x14ac:dyDescent="0.3">
      <c r="A323" s="262">
        <v>319</v>
      </c>
      <c r="B323" s="263" t="str">
        <f>'🔢 İNDİKATÖRLER'!A321</f>
        <v>ORCAY</v>
      </c>
      <c r="C323" s="262">
        <f>'🔢 İNDİKATÖRLER'!U321</f>
        <v>11</v>
      </c>
      <c r="D323" s="262">
        <f>IFERROR((IF(C323&gt;=11,3,IF(C323&gt;=10,2,IF(C323&gt;=9,1,0))))+(IF(E323&lt;=3,4,IF(E323&lt;=4,2,0)))+(IF(AND(F323&gt;40,F323&lt;50),4,IF(F323&lt;50,3,IF(F323&lt;60,2,0))))+(IF(G323&gt;0.1,3,IF(G323&gt;0,2,0)))+(IF(K323&gt;1.2,2,IF(K323&gt;1,1,0)))+(IF(H323&gt;-100,1,0))+(IF('🔢 İNDİKATÖRLER'!D321&gt;0,1,0))+(IF(R323&lt;=-2,2,0))-(IF(E323&gt;5,2,0)),"")</f>
        <v>7</v>
      </c>
      <c r="E323" s="262">
        <f>'🔢 İNDİKATÖRLER'!F321</f>
        <v>5.7356608478803013</v>
      </c>
      <c r="F323" s="262">
        <f>'🔢 İNDİKATÖRLER'!G321</f>
        <v>95.89041095890407</v>
      </c>
      <c r="G323" s="262">
        <f>'🔢 İNDİKATÖRLER'!I321</f>
        <v>2.2442264206628412E-2</v>
      </c>
      <c r="H323" s="262">
        <f>'🔢 İNDİKATÖRLER'!E321</f>
        <v>88.592297476759342</v>
      </c>
      <c r="I323" s="262">
        <f>'🔢 İNDİKATÖRLER'!L321</f>
        <v>5374502</v>
      </c>
      <c r="J323" s="262">
        <f>'🔢 İNDİKATÖRLER'!M321</f>
        <v>3560824.2</v>
      </c>
      <c r="K323" s="262">
        <f t="shared" si="16"/>
        <v>1.50934213489113</v>
      </c>
      <c r="L323" s="262" t="str">
        <f>'🔢 İNDİKATÖRLER'!P321</f>
        <v>✓</v>
      </c>
      <c r="M323" s="262" t="str">
        <f>'🔢 İNDİKATÖRLER'!S321</f>
        <v>✓</v>
      </c>
      <c r="N323" s="262" t="str">
        <f t="shared" si="17"/>
        <v>HAYIR</v>
      </c>
      <c r="O323" s="262" t="str">
        <f t="shared" si="18"/>
        <v>HAYIR</v>
      </c>
      <c r="P323" s="263" t="str">
        <f t="shared" si="19"/>
        <v>PAS</v>
      </c>
      <c r="Q323" s="262" t="str">
        <f>'📡 CANLI_VERİ'!B322</f>
        <v>ORCAY</v>
      </c>
      <c r="R323" s="262">
        <f>'📡 CANLI_VERİ'!I322</f>
        <v>-1.0101</v>
      </c>
    </row>
    <row r="324" spans="1:18" x14ac:dyDescent="0.3">
      <c r="A324" s="262">
        <v>320</v>
      </c>
      <c r="B324" s="263" t="str">
        <f>'🔢 İNDİKATÖRLER'!A322</f>
        <v>ORGE</v>
      </c>
      <c r="C324" s="262">
        <f>'🔢 İNDİKATÖRLER'!U322</f>
        <v>11</v>
      </c>
      <c r="D324" s="262">
        <f>IFERROR((IF(C324&gt;=11,3,IF(C324&gt;=10,2,IF(C324&gt;=9,1,0))))+(IF(E324&lt;=3,4,IF(E324&lt;=4,2,0)))+(IF(AND(F324&gt;40,F324&lt;50),4,IF(F324&lt;50,3,IF(F324&lt;60,2,0))))+(IF(G324&gt;0.1,3,IF(G324&gt;0,2,0)))+(IF(K324&gt;1.2,2,IF(K324&gt;1,1,0)))+(IF(H324&gt;-100,1,0))+(IF('🔢 İNDİKATÖRLER'!D322&gt;0,1,0))+(IF(R324&lt;=-2,2,0))-(IF(E324&gt;5,2,0)),"")</f>
        <v>14</v>
      </c>
      <c r="E324" s="262">
        <f>'🔢 İNDİKATÖRLER'!F322</f>
        <v>3.5779736451697373</v>
      </c>
      <c r="F324" s="262">
        <f>'🔢 İNDİKATÖRLER'!G322</f>
        <v>48.736462093862784</v>
      </c>
      <c r="G324" s="262">
        <f>'🔢 İNDİKATÖRLER'!I322</f>
        <v>0.46650049617511513</v>
      </c>
      <c r="H324" s="262">
        <f>'🔢 İNDİKATÖRLER'!E322</f>
        <v>70.479412010356171</v>
      </c>
      <c r="I324" s="262">
        <f>'🔢 İNDİKATÖRLER'!L322</f>
        <v>647304</v>
      </c>
      <c r="J324" s="262">
        <f>'🔢 İNDİKATÖRLER'!M322</f>
        <v>1796601.6</v>
      </c>
      <c r="K324" s="262">
        <f t="shared" si="16"/>
        <v>0.36029356758894121</v>
      </c>
      <c r="L324" s="262" t="str">
        <f>'🔢 İNDİKATÖRLER'!P322</f>
        <v>✓</v>
      </c>
      <c r="M324" s="262" t="str">
        <f>'🔢 İNDİKATÖRLER'!S322</f>
        <v>✗</v>
      </c>
      <c r="N324" s="262" t="str">
        <f t="shared" si="17"/>
        <v>HAYIR</v>
      </c>
      <c r="O324" s="262" t="str">
        <f t="shared" si="18"/>
        <v>HAYIR</v>
      </c>
      <c r="P324" s="263" t="str">
        <f t="shared" si="19"/>
        <v>İZLE</v>
      </c>
      <c r="Q324" s="262" t="str">
        <f>'📡 CANLI_VERİ'!B323</f>
        <v>ORGE</v>
      </c>
      <c r="R324" s="262">
        <f>'📡 CANLI_VERİ'!I323</f>
        <v>5.8500000000000003E-2</v>
      </c>
    </row>
    <row r="325" spans="1:18" x14ac:dyDescent="0.3">
      <c r="A325" s="262">
        <v>321</v>
      </c>
      <c r="B325" s="263" t="str">
        <f>'🔢 İNDİKATÖRLER'!A323</f>
        <v>ORMA</v>
      </c>
      <c r="C325" s="262">
        <f>'🔢 İNDİKATÖRLER'!U323</f>
        <v>6</v>
      </c>
      <c r="D325" s="262">
        <f>IFERROR((IF(C325&gt;=11,3,IF(C325&gt;=10,2,IF(C325&gt;=9,1,0))))+(IF(E325&lt;=3,4,IF(E325&lt;=4,2,0)))+(IF(AND(F325&gt;40,F325&lt;50),4,IF(F325&lt;50,3,IF(F325&lt;60,2,0))))+(IF(G325&gt;0.1,3,IF(G325&gt;0,2,0)))+(IF(K325&gt;1.2,2,IF(K325&gt;1,1,0)))+(IF(H325&gt;-100,1,0))+(IF('🔢 İNDİKATÖRLER'!D323&gt;0,1,0))+(IF(R325&lt;=-2,2,0))-(IF(E325&gt;5,2,0)),"")</f>
        <v>8</v>
      </c>
      <c r="E325" s="262">
        <f>'🔢 İNDİKATÖRLER'!F323</f>
        <v>2.4667931688804554</v>
      </c>
      <c r="F325" s="262">
        <f>'🔢 İNDİKATÖRLER'!G323</f>
        <v>65.921787709497195</v>
      </c>
      <c r="G325" s="262">
        <f>'🔢 İNDİKATÖRLER'!I323</f>
        <v>0.60234389137334343</v>
      </c>
      <c r="H325" s="262">
        <f>'🔢 İNDİKATÖRLER'!E323</f>
        <v>12.713833157338669</v>
      </c>
      <c r="I325" s="262">
        <f>'🔢 İNDİKATÖRLER'!L323</f>
        <v>4570</v>
      </c>
      <c r="J325" s="262">
        <f>'🔢 İNDİKATÖRLER'!M323</f>
        <v>6067.4</v>
      </c>
      <c r="K325" s="262">
        <f t="shared" ref="K325:K388" si="20">IFERROR(I325/J325,"")</f>
        <v>0.75320565645910942</v>
      </c>
      <c r="L325" s="262" t="str">
        <f>'🔢 İNDİKATÖRLER'!P323</f>
        <v>✓</v>
      </c>
      <c r="M325" s="262" t="str">
        <f>'🔢 İNDİKATÖRLER'!S323</f>
        <v>✗</v>
      </c>
      <c r="N325" s="262" t="str">
        <f t="shared" ref="N325:N388" si="21">IF(AND(C325&gt;=11,E325&lt;=4,F325&lt;50,K325&gt;1,R325&lt;=-2),"EVET","HAYIR")</f>
        <v>HAYIR</v>
      </c>
      <c r="O325" s="262" t="str">
        <f t="shared" ref="O325:O388" si="22">IF(AND(E325&lt;=3,G325&gt;0,H325&gt;-100,F325&lt;50),"EVET","HAYIR")</f>
        <v>HAYIR</v>
      </c>
      <c r="P325" s="263" t="str">
        <f t="shared" ref="P325:P388" si="23">IF(N325="EVET","PREMIUM+",IF(AND(C325&gt;=11,E325&lt;=4,F325&lt;50,K325&gt;1),"PREMIUM",IF(O325="EVET","GÜÇLÜ",IF(AND(E325&lt;=4,F325&lt;60,G325&gt;0),"İZLE","PAS"))))</f>
        <v>PAS</v>
      </c>
      <c r="Q325" s="262" t="str">
        <f>'📡 CANLI_VERİ'!B324</f>
        <v>ORMA</v>
      </c>
      <c r="R325" s="262">
        <f>'📡 CANLI_VERİ'!I324</f>
        <v>-0.1242</v>
      </c>
    </row>
    <row r="326" spans="1:18" x14ac:dyDescent="0.3">
      <c r="A326" s="262">
        <v>322</v>
      </c>
      <c r="B326" s="263" t="str">
        <f>'🔢 İNDİKATÖRLER'!A324</f>
        <v>OSMEN</v>
      </c>
      <c r="C326" s="262">
        <f>'🔢 İNDİKATÖRLER'!U324</f>
        <v>6</v>
      </c>
      <c r="D326" s="262">
        <f>IFERROR((IF(C326&gt;=11,3,IF(C326&gt;=10,2,IF(C326&gt;=9,1,0))))+(IF(E326&lt;=3,4,IF(E326&lt;=4,2,0)))+(IF(AND(F326&gt;40,F326&lt;50),4,IF(F326&lt;50,3,IF(F326&lt;60,2,0))))+(IF(G326&gt;0.1,3,IF(G326&gt;0,2,0)))+(IF(K326&gt;1.2,2,IF(K326&gt;1,1,0)))+(IF(H326&gt;-100,1,0))+(IF('🔢 İNDİKATÖRLER'!D324&gt;0,1,0))+(IF(R326&lt;=-2,2,0))-(IF(E326&gt;5,2,0)),"")</f>
        <v>9</v>
      </c>
      <c r="E326" s="262">
        <f>'🔢 İNDİKATÖRLER'!F324</f>
        <v>3.807179866765356</v>
      </c>
      <c r="F326" s="262">
        <f>'🔢 İNDİKATÖRLER'!G324</f>
        <v>49.974840657497467</v>
      </c>
      <c r="G326" s="262">
        <f>'🔢 İNDİKATÖRLER'!I324</f>
        <v>4.8117797577402741E-2</v>
      </c>
      <c r="H326" s="262">
        <f>'🔢 İNDİKATÖRLER'!E324</f>
        <v>20.911702260522169</v>
      </c>
      <c r="I326" s="262">
        <f>'🔢 İNDİKATÖRLER'!L324</f>
        <v>1221336</v>
      </c>
      <c r="J326" s="262">
        <f>'🔢 İNDİKATÖRLER'!M324</f>
        <v>2399725</v>
      </c>
      <c r="K326" s="262">
        <f t="shared" si="20"/>
        <v>0.50894831699465559</v>
      </c>
      <c r="L326" s="262" t="str">
        <f>'🔢 İNDİKATÖRLER'!P324</f>
        <v>✓</v>
      </c>
      <c r="M326" s="262" t="str">
        <f>'🔢 İNDİKATÖRLER'!S324</f>
        <v>✗</v>
      </c>
      <c r="N326" s="262" t="str">
        <f t="shared" si="21"/>
        <v>HAYIR</v>
      </c>
      <c r="O326" s="262" t="str">
        <f t="shared" si="22"/>
        <v>HAYIR</v>
      </c>
      <c r="P326" s="263" t="str">
        <f t="shared" si="23"/>
        <v>İZLE</v>
      </c>
      <c r="Q326" s="262" t="str">
        <f>'📡 CANLI_VERİ'!B325</f>
        <v>OSMEN</v>
      </c>
      <c r="R326" s="262">
        <f>'📡 CANLI_VERİ'!I325</f>
        <v>-0.65700000000000003</v>
      </c>
    </row>
    <row r="327" spans="1:18" x14ac:dyDescent="0.3">
      <c r="A327" s="262">
        <v>323</v>
      </c>
      <c r="B327" s="263" t="str">
        <f>'🔢 İNDİKATÖRLER'!A325</f>
        <v>OSTIM</v>
      </c>
      <c r="C327" s="262" t="str">
        <f>'🔢 İNDİKATÖRLER'!U325</f>
        <v/>
      </c>
      <c r="D327" s="262">
        <f>IFERROR((IF(C327&gt;=11,3,IF(C327&gt;=10,2,IF(C327&gt;=9,1,0))))+(IF(E327&lt;=3,4,IF(E327&lt;=4,2,0)))+(IF(AND(F327&gt;40,F327&lt;50),4,IF(F327&lt;50,3,IF(F327&lt;60,2,0))))+(IF(G327&gt;0.1,3,IF(G327&gt;0,2,0)))+(IF(K327&gt;1.2,2,IF(K327&gt;1,1,0)))+(IF(H327&gt;-100,1,0))+(IF('🔢 İNDİKATÖRLER'!D325&gt;0,1,0))+(IF(R327&lt;=-2,2,0))-(IF(E327&gt;5,2,0)),"")</f>
        <v>8</v>
      </c>
      <c r="E327" s="262" t="str">
        <f>'🔢 İNDİKATÖRLER'!F325</f>
        <v>?</v>
      </c>
      <c r="F327" s="262" t="str">
        <f>'🔢 İNDİKATÖRLER'!G325</f>
        <v>?</v>
      </c>
      <c r="G327" s="262" t="str">
        <f>'🔢 İNDİKATÖRLER'!I325</f>
        <v>?</v>
      </c>
      <c r="H327" s="262" t="str">
        <f>'🔢 İNDİKATÖRLER'!E325</f>
        <v>?</v>
      </c>
      <c r="I327" s="262">
        <f>'🔢 İNDİKATÖRLER'!L325</f>
        <v>242143</v>
      </c>
      <c r="J327" s="262" t="str">
        <f>'🔢 İNDİKATÖRLER'!M325</f>
        <v>?</v>
      </c>
      <c r="K327" s="262" t="str">
        <f t="shared" si="20"/>
        <v/>
      </c>
      <c r="L327" s="262" t="str">
        <f>'🔢 İNDİKATÖRLER'!P325</f>
        <v>?</v>
      </c>
      <c r="M327" s="262" t="str">
        <f>'🔢 İNDİKATÖRLER'!S325</f>
        <v>?</v>
      </c>
      <c r="N327" s="262" t="str">
        <f t="shared" si="21"/>
        <v>HAYIR</v>
      </c>
      <c r="O327" s="262" t="str">
        <f t="shared" si="22"/>
        <v>HAYIR</v>
      </c>
      <c r="P327" s="263" t="str">
        <f t="shared" si="23"/>
        <v>PAS</v>
      </c>
      <c r="Q327" s="262" t="str">
        <f>'📡 CANLI_VERİ'!B326</f>
        <v>OSTIM</v>
      </c>
      <c r="R327" s="262">
        <f>'📡 CANLI_VERİ'!I326</f>
        <v>-0.35089999999999999</v>
      </c>
    </row>
    <row r="328" spans="1:18" x14ac:dyDescent="0.3">
      <c r="A328" s="262">
        <v>324</v>
      </c>
      <c r="B328" s="263" t="str">
        <f>'🔢 İNDİKATÖRLER'!A326</f>
        <v>OTKAR</v>
      </c>
      <c r="C328" s="262">
        <f>'🔢 İNDİKATÖRLER'!U326</f>
        <v>0</v>
      </c>
      <c r="D328" s="262">
        <f>IFERROR((IF(C328&gt;=11,3,IF(C328&gt;=10,2,IF(C328&gt;=9,1,0))))+(IF(E328&lt;=3,4,IF(E328&lt;=4,2,0)))+(IF(AND(F328&gt;40,F328&lt;50),4,IF(F328&lt;50,3,IF(F328&lt;60,2,0))))+(IF(G328&gt;0.1,3,IF(G328&gt;0,2,0)))+(IF(K328&gt;1.2,2,IF(K328&gt;1,1,0)))+(IF(H328&gt;-100,1,0))+(IF('🔢 İNDİKATÖRLER'!D326&gt;0,1,0))+(IF(R328&lt;=-2,2,0))-(IF(E328&gt;5,2,0)),"")</f>
        <v>7</v>
      </c>
      <c r="E328" s="262">
        <f>'🔢 İNDİKATÖRLER'!F326</f>
        <v>2.4555058532406964</v>
      </c>
      <c r="F328" s="262">
        <f>'🔢 İNDİKATÖRLER'!G326</f>
        <v>2.7210884353741496</v>
      </c>
      <c r="G328" s="262">
        <f>'🔢 İNDİKATÖRLER'!I326</f>
        <v>-1.2982610807396524</v>
      </c>
      <c r="H328" s="262">
        <f>'🔢 İNDİKATÖRLER'!E326</f>
        <v>-139.74025974026031</v>
      </c>
      <c r="I328" s="262">
        <f>'🔢 İNDİKATÖRLER'!L326</f>
        <v>200216</v>
      </c>
      <c r="J328" s="262">
        <f>'🔢 İNDİKATÖRLER'!M326</f>
        <v>340445.4</v>
      </c>
      <c r="K328" s="262">
        <f t="shared" si="20"/>
        <v>0.58810017700341954</v>
      </c>
      <c r="L328" s="262" t="str">
        <f>'🔢 İNDİKATÖRLER'!P326</f>
        <v>✗</v>
      </c>
      <c r="M328" s="262" t="str">
        <f>'🔢 İNDİKATÖRLER'!S326</f>
        <v>✗</v>
      </c>
      <c r="N328" s="262" t="str">
        <f t="shared" si="21"/>
        <v>HAYIR</v>
      </c>
      <c r="O328" s="262" t="str">
        <f t="shared" si="22"/>
        <v>HAYIR</v>
      </c>
      <c r="P328" s="263" t="str">
        <f t="shared" si="23"/>
        <v>PAS</v>
      </c>
      <c r="Q328" s="262" t="str">
        <f>'📡 CANLI_VERİ'!B327</f>
        <v>OTKAR</v>
      </c>
      <c r="R328" s="262">
        <f>'📡 CANLI_VERİ'!I327</f>
        <v>0.26200000000000001</v>
      </c>
    </row>
    <row r="329" spans="1:18" x14ac:dyDescent="0.3">
      <c r="A329" s="262">
        <v>325</v>
      </c>
      <c r="B329" s="263" t="str">
        <f>'🔢 İNDİKATÖRLER'!A327</f>
        <v>OTTO</v>
      </c>
      <c r="C329" s="262">
        <f>'🔢 İNDİKATÖRLER'!U327</f>
        <v>4</v>
      </c>
      <c r="D329" s="262">
        <f>IFERROR((IF(C329&gt;=11,3,IF(C329&gt;=10,2,IF(C329&gt;=9,1,0))))+(IF(E329&lt;=3,4,IF(E329&lt;=4,2,0)))+(IF(AND(F329&gt;40,F329&lt;50),4,IF(F329&lt;50,3,IF(F329&lt;60,2,0))))+(IF(G329&gt;0.1,3,IF(G329&gt;0,2,0)))+(IF(K329&gt;1.2,2,IF(K329&gt;1,1,0)))+(IF(H329&gt;-100,1,0))+(IF('🔢 İNDİKATÖRLER'!D327&gt;0,1,0))+(IF(R329&lt;=-2,2,0))-(IF(E329&gt;5,2,0)),"")</f>
        <v>6</v>
      </c>
      <c r="E329" s="262">
        <f>'🔢 İNDİKATÖRLER'!F327</f>
        <v>5.4373396065012827</v>
      </c>
      <c r="F329" s="262">
        <f>'🔢 İNDİKATÖRLER'!G327</f>
        <v>42.857142857142854</v>
      </c>
      <c r="G329" s="262">
        <f>'🔢 İNDİKATÖRLER'!I327</f>
        <v>0.54571525662803566</v>
      </c>
      <c r="H329" s="262">
        <f>'🔢 İNDİKATÖRLER'!E327</f>
        <v>-11.183115071328624</v>
      </c>
      <c r="I329" s="262">
        <f>'🔢 İNDİKATÖRLER'!L327</f>
        <v>198976</v>
      </c>
      <c r="J329" s="262">
        <f>'🔢 İNDİKATÖRLER'!M327</f>
        <v>423899.8</v>
      </c>
      <c r="K329" s="262">
        <f t="shared" si="20"/>
        <v>0.46939394639959725</v>
      </c>
      <c r="L329" s="262" t="str">
        <f>'🔢 İNDİKATÖRLER'!P327</f>
        <v>✓</v>
      </c>
      <c r="M329" s="262" t="str">
        <f>'🔢 İNDİKATÖRLER'!S327</f>
        <v>✗</v>
      </c>
      <c r="N329" s="262" t="str">
        <f t="shared" si="21"/>
        <v>HAYIR</v>
      </c>
      <c r="O329" s="262" t="str">
        <f t="shared" si="22"/>
        <v>HAYIR</v>
      </c>
      <c r="P329" s="263" t="str">
        <f t="shared" si="23"/>
        <v>PAS</v>
      </c>
      <c r="Q329" s="262" t="str">
        <f>'📡 CANLI_VERİ'!B328</f>
        <v>OTTO</v>
      </c>
      <c r="R329" s="262">
        <f>'📡 CANLI_VERİ'!I328</f>
        <v>1.1667000000000001</v>
      </c>
    </row>
    <row r="330" spans="1:18" x14ac:dyDescent="0.3">
      <c r="A330" s="262">
        <v>326</v>
      </c>
      <c r="B330" s="263" t="str">
        <f>'🔢 İNDİKATÖRLER'!A328</f>
        <v>OYAKC</v>
      </c>
      <c r="C330" s="262">
        <f>'🔢 İNDİKATÖRLER'!U328</f>
        <v>0</v>
      </c>
      <c r="D330" s="262">
        <f>IFERROR((IF(C330&gt;=11,3,IF(C330&gt;=10,2,IF(C330&gt;=9,1,0))))+(IF(E330&lt;=3,4,IF(E330&lt;=4,2,0)))+(IF(AND(F330&gt;40,F330&lt;50),4,IF(F330&lt;50,3,IF(F330&lt;60,2,0))))+(IF(G330&gt;0.1,3,IF(G330&gt;0,2,0)))+(IF(K330&gt;1.2,2,IF(K330&gt;1,1,0)))+(IF(H330&gt;-100,1,0))+(IF('🔢 İNDİKATÖRLER'!D328&gt;0,1,0))+(IF(R330&lt;=-2,2,0))-(IF(E330&gt;5,2,0)),"")</f>
        <v>5</v>
      </c>
      <c r="E330" s="262">
        <f>'🔢 İNDİKATÖRLER'!F328</f>
        <v>3.2154722354057905</v>
      </c>
      <c r="F330" s="262">
        <f>'🔢 İNDİKATÖRLER'!G328</f>
        <v>3.3898305084745046</v>
      </c>
      <c r="G330" s="262">
        <f>'🔢 İNDİKATÖRLER'!I328</f>
        <v>-0.10107468476155532</v>
      </c>
      <c r="H330" s="262">
        <f>'🔢 İNDİKATÖRLER'!E328</f>
        <v>-139.74561866244625</v>
      </c>
      <c r="I330" s="262">
        <f>'🔢 İNDİKATÖRLER'!L328</f>
        <v>7914187</v>
      </c>
      <c r="J330" s="262">
        <f>'🔢 İNDİKATÖRLER'!M328</f>
        <v>15109273.4</v>
      </c>
      <c r="K330" s="262">
        <f t="shared" si="20"/>
        <v>0.52379666384222023</v>
      </c>
      <c r="L330" s="262" t="str">
        <f>'🔢 İNDİKATÖRLER'!P328</f>
        <v>✗</v>
      </c>
      <c r="M330" s="262" t="str">
        <f>'🔢 İNDİKATÖRLER'!S328</f>
        <v>✗</v>
      </c>
      <c r="N330" s="262" t="str">
        <f t="shared" si="21"/>
        <v>HAYIR</v>
      </c>
      <c r="O330" s="262" t="str">
        <f t="shared" si="22"/>
        <v>HAYIR</v>
      </c>
      <c r="P330" s="263" t="str">
        <f t="shared" si="23"/>
        <v>PAS</v>
      </c>
      <c r="Q330" s="262" t="str">
        <f>'📡 CANLI_VERİ'!B329</f>
        <v>OYAKC</v>
      </c>
      <c r="R330" s="262">
        <f>'📡 CANLI_VERİ'!I329</f>
        <v>0</v>
      </c>
    </row>
    <row r="331" spans="1:18" x14ac:dyDescent="0.3">
      <c r="A331" s="262">
        <v>327</v>
      </c>
      <c r="B331" s="263" t="str">
        <f>'🔢 İNDİKATÖRLER'!A329</f>
        <v>OYYAT</v>
      </c>
      <c r="C331" s="262">
        <f>'🔢 İNDİKATÖRLER'!U329</f>
        <v>6</v>
      </c>
      <c r="D331" s="262">
        <f>IFERROR((IF(C331&gt;=11,3,IF(C331&gt;=10,2,IF(C331&gt;=9,1,0))))+(IF(E331&lt;=3,4,IF(E331&lt;=4,2,0)))+(IF(AND(F331&gt;40,F331&lt;50),4,IF(F331&lt;50,3,IF(F331&lt;60,2,0))))+(IF(G331&gt;0.1,3,IF(G331&gt;0,2,0)))+(IF(K331&gt;1.2,2,IF(K331&gt;1,1,0)))+(IF(H331&gt;-100,1,0))+(IF('🔢 İNDİKATÖRLER'!D329&gt;0,1,0))+(IF(R331&lt;=-2,2,0))-(IF(E331&gt;5,2,0)),"")</f>
        <v>8</v>
      </c>
      <c r="E331" s="262">
        <f>'🔢 İNDİKATÖRLER'!F329</f>
        <v>4.5483379852829238</v>
      </c>
      <c r="F331" s="262">
        <f>'🔢 İNDİKATÖRLER'!G329</f>
        <v>42.553191489361673</v>
      </c>
      <c r="G331" s="262">
        <f>'🔢 İNDİKATÖRLER'!I329</f>
        <v>0.25195194370478535</v>
      </c>
      <c r="H331" s="262">
        <f>'🔢 İNDİKATÖRLER'!E329</f>
        <v>34.821778300039654</v>
      </c>
      <c r="I331" s="262">
        <f>'🔢 İNDİKATÖRLER'!L329</f>
        <v>184311</v>
      </c>
      <c r="J331" s="262">
        <f>'🔢 İNDİKATÖRLER'!M329</f>
        <v>285547</v>
      </c>
      <c r="K331" s="262">
        <f t="shared" si="20"/>
        <v>0.64546642058925496</v>
      </c>
      <c r="L331" s="262" t="str">
        <f>'🔢 İNDİKATÖRLER'!P329</f>
        <v>✓</v>
      </c>
      <c r="M331" s="262" t="str">
        <f>'🔢 İNDİKATÖRLER'!S329</f>
        <v>✗</v>
      </c>
      <c r="N331" s="262" t="str">
        <f t="shared" si="21"/>
        <v>HAYIR</v>
      </c>
      <c r="O331" s="262" t="str">
        <f t="shared" si="22"/>
        <v>HAYIR</v>
      </c>
      <c r="P331" s="263" t="str">
        <f t="shared" si="23"/>
        <v>PAS</v>
      </c>
      <c r="Q331" s="262" t="str">
        <f>'📡 CANLI_VERİ'!B330</f>
        <v>OYYAT</v>
      </c>
      <c r="R331" s="262">
        <f>'📡 CANLI_VERİ'!I330</f>
        <v>0.35210000000000002</v>
      </c>
    </row>
    <row r="332" spans="1:18" x14ac:dyDescent="0.3">
      <c r="A332" s="262">
        <v>328</v>
      </c>
      <c r="B332" s="263" t="str">
        <f>'🔢 İNDİKATÖRLER'!A330</f>
        <v>OZGYO</v>
      </c>
      <c r="C332" s="262">
        <f>'🔢 İNDİKATÖRLER'!U330</f>
        <v>8</v>
      </c>
      <c r="D332" s="262">
        <f>IFERROR((IF(C332&gt;=11,3,IF(C332&gt;=10,2,IF(C332&gt;=9,1,0))))+(IF(E332&lt;=3,4,IF(E332&lt;=4,2,0)))+(IF(AND(F332&gt;40,F332&lt;50),4,IF(F332&lt;50,3,IF(F332&lt;60,2,0))))+(IF(G332&gt;0.1,3,IF(G332&gt;0,2,0)))+(IF(K332&gt;1.2,2,IF(K332&gt;1,1,0)))+(IF(H332&gt;-100,1,0))+(IF('🔢 İNDİKATÖRLER'!D330&gt;0,1,0))+(IF(R332&lt;=-2,2,0))-(IF(E332&gt;5,2,0)),"")</f>
        <v>5</v>
      </c>
      <c r="E332" s="262">
        <f>'🔢 İNDİKATÖRLER'!F330</f>
        <v>3.8990825688073429</v>
      </c>
      <c r="F332" s="262">
        <f>'🔢 İNDİKATÖRLER'!G330</f>
        <v>67.74193548387106</v>
      </c>
      <c r="G332" s="262">
        <f>'🔢 İNDİKATÖRLER'!I330</f>
        <v>1.95900752299554E-2</v>
      </c>
      <c r="H332" s="262">
        <f>'🔢 İNDİKATÖRLER'!E330</f>
        <v>94.307400379506575</v>
      </c>
      <c r="I332" s="262">
        <f>'🔢 İNDİKATÖRLER'!L330</f>
        <v>5968516</v>
      </c>
      <c r="J332" s="262">
        <f>'🔢 İNDİKATÖRLER'!M330</f>
        <v>11264167.800000001</v>
      </c>
      <c r="K332" s="262">
        <f t="shared" si="20"/>
        <v>0.52986746166902798</v>
      </c>
      <c r="L332" s="262" t="str">
        <f>'🔢 İNDİKATÖRLER'!P330</f>
        <v>✓</v>
      </c>
      <c r="M332" s="262" t="str">
        <f>'🔢 İNDİKATÖRLER'!S330</f>
        <v>✗</v>
      </c>
      <c r="N332" s="262" t="str">
        <f t="shared" si="21"/>
        <v>HAYIR</v>
      </c>
      <c r="O332" s="262" t="str">
        <f t="shared" si="22"/>
        <v>HAYIR</v>
      </c>
      <c r="P332" s="263" t="str">
        <f t="shared" si="23"/>
        <v>PAS</v>
      </c>
      <c r="Q332" s="262" t="str">
        <f>'📡 CANLI_VERİ'!B331</f>
        <v>OZGYO</v>
      </c>
      <c r="R332" s="262">
        <f>'📡 CANLI_VERİ'!I331</f>
        <v>0</v>
      </c>
    </row>
    <row r="333" spans="1:18" x14ac:dyDescent="0.3">
      <c r="A333" s="262">
        <v>329</v>
      </c>
      <c r="B333" s="263" t="str">
        <f>'🔢 İNDİKATÖRLER'!A331</f>
        <v>OZKGY</v>
      </c>
      <c r="C333" s="262" t="str">
        <f>'🔢 İNDİKATÖRLER'!U331</f>
        <v/>
      </c>
      <c r="D333" s="262">
        <f>IFERROR((IF(C333&gt;=11,3,IF(C333&gt;=10,2,IF(C333&gt;=9,1,0))))+(IF(E333&lt;=3,4,IF(E333&lt;=4,2,0)))+(IF(AND(F333&gt;40,F333&lt;50),4,IF(F333&lt;50,3,IF(F333&lt;60,2,0))))+(IF(G333&gt;0.1,3,IF(G333&gt;0,2,0)))+(IF(K333&gt;1.2,2,IF(K333&gt;1,1,0)))+(IF(H333&gt;-100,1,0))+(IF('🔢 İNDİKATÖRLER'!D331&gt;0,1,0))+(IF(R333&lt;=-2,2,0))-(IF(E333&gt;5,2,0)),"")</f>
        <v>8</v>
      </c>
      <c r="E333" s="262" t="str">
        <f>'🔢 İNDİKATÖRLER'!F331</f>
        <v>?</v>
      </c>
      <c r="F333" s="262" t="str">
        <f>'🔢 İNDİKATÖRLER'!G331</f>
        <v>?</v>
      </c>
      <c r="G333" s="262" t="str">
        <f>'🔢 İNDİKATÖRLER'!I331</f>
        <v>?</v>
      </c>
      <c r="H333" s="262" t="str">
        <f>'🔢 İNDİKATÖRLER'!E331</f>
        <v>?</v>
      </c>
      <c r="I333" s="262">
        <f>'🔢 İNDİKATÖRLER'!L331</f>
        <v>180701</v>
      </c>
      <c r="J333" s="262" t="str">
        <f>'🔢 İNDİKATÖRLER'!M331</f>
        <v>?</v>
      </c>
      <c r="K333" s="262" t="str">
        <f t="shared" si="20"/>
        <v/>
      </c>
      <c r="L333" s="262" t="str">
        <f>'🔢 İNDİKATÖRLER'!P331</f>
        <v>?</v>
      </c>
      <c r="M333" s="262" t="str">
        <f>'🔢 İNDİKATÖRLER'!S331</f>
        <v>?</v>
      </c>
      <c r="N333" s="262" t="str">
        <f t="shared" si="21"/>
        <v>HAYIR</v>
      </c>
      <c r="O333" s="262" t="str">
        <f t="shared" si="22"/>
        <v>HAYIR</v>
      </c>
      <c r="P333" s="263" t="str">
        <f t="shared" si="23"/>
        <v>PAS</v>
      </c>
      <c r="Q333" s="262" t="str">
        <f>'📡 CANLI_VERİ'!B332</f>
        <v>OZKGY</v>
      </c>
      <c r="R333" s="262">
        <f>'📡 CANLI_VERİ'!I332</f>
        <v>0.49299999999999999</v>
      </c>
    </row>
    <row r="334" spans="1:18" x14ac:dyDescent="0.3">
      <c r="A334" s="262">
        <v>330</v>
      </c>
      <c r="B334" s="263" t="str">
        <f>'🔢 İNDİKATÖRLER'!A332</f>
        <v>OZRDN</v>
      </c>
      <c r="C334" s="262" t="str">
        <f>'🔢 İNDİKATÖRLER'!U332</f>
        <v/>
      </c>
      <c r="D334" s="262">
        <f>IFERROR((IF(C334&gt;=11,3,IF(C334&gt;=10,2,IF(C334&gt;=9,1,0))))+(IF(E334&lt;=3,4,IF(E334&lt;=4,2,0)))+(IF(AND(F334&gt;40,F334&lt;50),4,IF(F334&lt;50,3,IF(F334&lt;60,2,0))))+(IF(G334&gt;0.1,3,IF(G334&gt;0,2,0)))+(IF(K334&gt;1.2,2,IF(K334&gt;1,1,0)))+(IF(H334&gt;-100,1,0))+(IF('🔢 İNDİKATÖRLER'!D332&gt;0,1,0))+(IF(R334&lt;=-2,2,0))-(IF(E334&gt;5,2,0)),"")</f>
        <v>8</v>
      </c>
      <c r="E334" s="262" t="str">
        <f>'🔢 İNDİKATÖRLER'!F332</f>
        <v>?</v>
      </c>
      <c r="F334" s="262" t="str">
        <f>'🔢 İNDİKATÖRLER'!G332</f>
        <v>?</v>
      </c>
      <c r="G334" s="262" t="str">
        <f>'🔢 İNDİKATÖRLER'!I332</f>
        <v>?</v>
      </c>
      <c r="H334" s="262" t="str">
        <f>'🔢 İNDİKATÖRLER'!E332</f>
        <v>?</v>
      </c>
      <c r="I334" s="262">
        <f>'🔢 İNDİKATÖRLER'!L332</f>
        <v>2086</v>
      </c>
      <c r="J334" s="262" t="str">
        <f>'🔢 İNDİKATÖRLER'!M332</f>
        <v>?</v>
      </c>
      <c r="K334" s="262" t="str">
        <f t="shared" si="20"/>
        <v/>
      </c>
      <c r="L334" s="262" t="str">
        <f>'🔢 İNDİKATÖRLER'!P332</f>
        <v>?</v>
      </c>
      <c r="M334" s="262" t="str">
        <f>'🔢 İNDİKATÖRLER'!S332</f>
        <v>?</v>
      </c>
      <c r="N334" s="262" t="str">
        <f t="shared" si="21"/>
        <v>HAYIR</v>
      </c>
      <c r="O334" s="262" t="str">
        <f t="shared" si="22"/>
        <v>HAYIR</v>
      </c>
      <c r="P334" s="263" t="str">
        <f t="shared" si="23"/>
        <v>PAS</v>
      </c>
      <c r="Q334" s="262" t="str">
        <f>'📡 CANLI_VERİ'!B333</f>
        <v>OZRDN</v>
      </c>
      <c r="R334" s="262">
        <f>'📡 CANLI_VERİ'!I333</f>
        <v>0</v>
      </c>
    </row>
    <row r="335" spans="1:18" x14ac:dyDescent="0.3">
      <c r="A335" s="262">
        <v>331</v>
      </c>
      <c r="B335" s="263" t="str">
        <f>'🔢 İNDİKATÖRLER'!A333</f>
        <v>OZSUB</v>
      </c>
      <c r="C335" s="262" t="str">
        <f>'🔢 İNDİKATÖRLER'!U333</f>
        <v/>
      </c>
      <c r="D335" s="262">
        <f>IFERROR((IF(C335&gt;=11,3,IF(C335&gt;=10,2,IF(C335&gt;=9,1,0))))+(IF(E335&lt;=3,4,IF(E335&lt;=4,2,0)))+(IF(AND(F335&gt;40,F335&lt;50),4,IF(F335&lt;50,3,IF(F335&lt;60,2,0))))+(IF(G335&gt;0.1,3,IF(G335&gt;0,2,0)))+(IF(K335&gt;1.2,2,IF(K335&gt;1,1,0)))+(IF(H335&gt;-100,1,0))+(IF('🔢 İNDİKATÖRLER'!D333&gt;0,1,0))+(IF(R335&lt;=-2,2,0))-(IF(E335&gt;5,2,0)),"")</f>
        <v>8</v>
      </c>
      <c r="E335" s="262" t="str">
        <f>'🔢 İNDİKATÖRLER'!F333</f>
        <v>?</v>
      </c>
      <c r="F335" s="262" t="str">
        <f>'🔢 İNDİKATÖRLER'!G333</f>
        <v>?</v>
      </c>
      <c r="G335" s="262" t="str">
        <f>'🔢 İNDİKATÖRLER'!I333</f>
        <v>?</v>
      </c>
      <c r="H335" s="262" t="str">
        <f>'🔢 İNDİKATÖRLER'!E333</f>
        <v>?</v>
      </c>
      <c r="I335" s="262">
        <f>'🔢 İNDİKATÖRLER'!L333</f>
        <v>23954</v>
      </c>
      <c r="J335" s="262" t="str">
        <f>'🔢 İNDİKATÖRLER'!M333</f>
        <v>?</v>
      </c>
      <c r="K335" s="262" t="str">
        <f t="shared" si="20"/>
        <v/>
      </c>
      <c r="L335" s="262" t="str">
        <f>'🔢 İNDİKATÖRLER'!P333</f>
        <v>?</v>
      </c>
      <c r="M335" s="262" t="str">
        <f>'🔢 İNDİKATÖRLER'!S333</f>
        <v>?</v>
      </c>
      <c r="N335" s="262" t="str">
        <f t="shared" si="21"/>
        <v>HAYIR</v>
      </c>
      <c r="O335" s="262" t="str">
        <f t="shared" si="22"/>
        <v>HAYIR</v>
      </c>
      <c r="P335" s="263" t="str">
        <f t="shared" si="23"/>
        <v>PAS</v>
      </c>
      <c r="Q335" s="262" t="str">
        <f>'📡 CANLI_VERİ'!B334</f>
        <v>OZSUB</v>
      </c>
      <c r="R335" s="262">
        <f>'📡 CANLI_VERİ'!I334</f>
        <v>-0.22239999999999999</v>
      </c>
    </row>
    <row r="336" spans="1:18" x14ac:dyDescent="0.3">
      <c r="A336" s="262">
        <v>332</v>
      </c>
      <c r="B336" s="263" t="str">
        <f>'🔢 İNDİKATÖRLER'!A334</f>
        <v>PAGYO</v>
      </c>
      <c r="C336" s="262">
        <f>'🔢 İNDİKATÖRLER'!U334</f>
        <v>8</v>
      </c>
      <c r="D336" s="262">
        <f>IFERROR((IF(C336&gt;=11,3,IF(C336&gt;=10,2,IF(C336&gt;=9,1,0))))+(IF(E336&lt;=3,4,IF(E336&lt;=4,2,0)))+(IF(AND(F336&gt;40,F336&lt;50),4,IF(F336&lt;50,3,IF(F336&lt;60,2,0))))+(IF(G336&gt;0.1,3,IF(G336&gt;0,2,0)))+(IF(K336&gt;1.2,2,IF(K336&gt;1,1,0)))+(IF(H336&gt;-100,1,0))+(IF('🔢 İNDİKATÖRLER'!D334&gt;0,1,0))+(IF(R336&lt;=-2,2,0))-(IF(E336&gt;5,2,0)),"")</f>
        <v>2</v>
      </c>
      <c r="E336" s="262">
        <f>'🔢 İNDİKATÖRLER'!F334</f>
        <v>4.6564885496183201</v>
      </c>
      <c r="F336" s="262">
        <f>'🔢 İNDİKATÖRLER'!G334</f>
        <v>72.41379310344827</v>
      </c>
      <c r="G336" s="262">
        <f>'🔢 İNDİKATÖRLER'!I334</f>
        <v>-0.60831411199172702</v>
      </c>
      <c r="H336" s="262">
        <f>'🔢 İNDİKATÖRLER'!E334</f>
        <v>145.72081725960837</v>
      </c>
      <c r="I336" s="262">
        <f>'🔢 İNDİKATÖRLER'!L334</f>
        <v>71117</v>
      </c>
      <c r="J336" s="262">
        <f>'🔢 İNDİKATÖRLER'!M334</f>
        <v>158100.6</v>
      </c>
      <c r="K336" s="262">
        <f t="shared" si="20"/>
        <v>0.44982118979940616</v>
      </c>
      <c r="L336" s="262" t="str">
        <f>'🔢 İNDİKATÖRLER'!P334</f>
        <v>✗</v>
      </c>
      <c r="M336" s="262" t="str">
        <f>'🔢 İNDİKATÖRLER'!S334</f>
        <v>✗</v>
      </c>
      <c r="N336" s="262" t="str">
        <f t="shared" si="21"/>
        <v>HAYIR</v>
      </c>
      <c r="O336" s="262" t="str">
        <f t="shared" si="22"/>
        <v>HAYIR</v>
      </c>
      <c r="P336" s="263" t="str">
        <f t="shared" si="23"/>
        <v>PAS</v>
      </c>
      <c r="Q336" s="262" t="str">
        <f>'📡 CANLI_VERİ'!B335</f>
        <v>PAGYO</v>
      </c>
      <c r="R336" s="262">
        <f>'📡 CANLI_VERİ'!I335</f>
        <v>-0.1535</v>
      </c>
    </row>
    <row r="337" spans="1:18" x14ac:dyDescent="0.3">
      <c r="A337" s="262">
        <v>333</v>
      </c>
      <c r="B337" s="263" t="str">
        <f>'🔢 İNDİKATÖRLER'!A335</f>
        <v>PAMEL</v>
      </c>
      <c r="C337" s="262">
        <f>'🔢 İNDİKATÖRLER'!U335</f>
        <v>9</v>
      </c>
      <c r="D337" s="262">
        <f>IFERROR((IF(C337&gt;=11,3,IF(C337&gt;=10,2,IF(C337&gt;=9,1,0))))+(IF(E337&lt;=3,4,IF(E337&lt;=4,2,0)))+(IF(AND(F337&gt;40,F337&lt;50),4,IF(F337&lt;50,3,IF(F337&lt;60,2,0))))+(IF(G337&gt;0.1,3,IF(G337&gt;0,2,0)))+(IF(K337&gt;1.2,2,IF(K337&gt;1,1,0)))+(IF(H337&gt;-100,1,0))+(IF('🔢 İNDİKATÖRLER'!D335&gt;0,1,0))+(IF(R337&lt;=-2,2,0))-(IF(E337&gt;5,2,0)),"")</f>
        <v>8</v>
      </c>
      <c r="E337" s="262">
        <f>'🔢 İNDİKATÖRLER'!F335</f>
        <v>6.307115519800047</v>
      </c>
      <c r="F337" s="262">
        <f>'🔢 İNDİKATÖRLER'!G335</f>
        <v>46.739130434782609</v>
      </c>
      <c r="G337" s="262">
        <f>'🔢 İNDİKATÖRLER'!I335</f>
        <v>1.0271497991901524</v>
      </c>
      <c r="H337" s="262">
        <f>'🔢 İNDİKATÖRLER'!E335</f>
        <v>104.45046500942708</v>
      </c>
      <c r="I337" s="262">
        <f>'🔢 İNDİKATÖRLER'!L335</f>
        <v>465738</v>
      </c>
      <c r="J337" s="262">
        <f>'🔢 İNDİKATÖRLER'!M335</f>
        <v>946472</v>
      </c>
      <c r="K337" s="262">
        <f t="shared" si="20"/>
        <v>0.49207794842319691</v>
      </c>
      <c r="L337" s="262" t="str">
        <f>'🔢 İNDİKATÖRLER'!P335</f>
        <v>✓</v>
      </c>
      <c r="M337" s="262" t="str">
        <f>'🔢 İNDİKATÖRLER'!S335</f>
        <v>✗</v>
      </c>
      <c r="N337" s="262" t="str">
        <f t="shared" si="21"/>
        <v>HAYIR</v>
      </c>
      <c r="O337" s="262" t="str">
        <f t="shared" si="22"/>
        <v>HAYIR</v>
      </c>
      <c r="P337" s="263" t="str">
        <f t="shared" si="23"/>
        <v>PAS</v>
      </c>
      <c r="Q337" s="262" t="str">
        <f>'📡 CANLI_VERİ'!B336</f>
        <v>PAMEL</v>
      </c>
      <c r="R337" s="262">
        <f>'📡 CANLI_VERİ'!I336</f>
        <v>-1.4380999999999999</v>
      </c>
    </row>
    <row r="338" spans="1:18" x14ac:dyDescent="0.3">
      <c r="A338" s="262">
        <v>334</v>
      </c>
      <c r="B338" s="263" t="str">
        <f>'🔢 İNDİKATÖRLER'!A336</f>
        <v>PAPIL</v>
      </c>
      <c r="C338" s="262" t="str">
        <f>'🔢 İNDİKATÖRLER'!U336</f>
        <v/>
      </c>
      <c r="D338" s="262">
        <f>IFERROR((IF(C338&gt;=11,3,IF(C338&gt;=10,2,IF(C338&gt;=9,1,0))))+(IF(E338&lt;=3,4,IF(E338&lt;=4,2,0)))+(IF(AND(F338&gt;40,F338&lt;50),4,IF(F338&lt;50,3,IF(F338&lt;60,2,0))))+(IF(G338&gt;0.1,3,IF(G338&gt;0,2,0)))+(IF(K338&gt;1.2,2,IF(K338&gt;1,1,0)))+(IF(H338&gt;-100,1,0))+(IF('🔢 İNDİKATÖRLER'!D336&gt;0,1,0))+(IF(R338&lt;=-2,2,0))-(IF(E338&gt;5,2,0)),"")</f>
        <v>8</v>
      </c>
      <c r="E338" s="262" t="str">
        <f>'🔢 İNDİKATÖRLER'!F336</f>
        <v>?</v>
      </c>
      <c r="F338" s="262" t="str">
        <f>'🔢 İNDİKATÖRLER'!G336</f>
        <v>?</v>
      </c>
      <c r="G338" s="262" t="str">
        <f>'🔢 İNDİKATÖRLER'!I336</f>
        <v>?</v>
      </c>
      <c r="H338" s="262" t="str">
        <f>'🔢 İNDİKATÖRLER'!E336</f>
        <v>?</v>
      </c>
      <c r="I338" s="262">
        <f>'🔢 İNDİKATÖRLER'!L336</f>
        <v>134009</v>
      </c>
      <c r="J338" s="262" t="str">
        <f>'🔢 İNDİKATÖRLER'!M336</f>
        <v>?</v>
      </c>
      <c r="K338" s="262" t="str">
        <f t="shared" si="20"/>
        <v/>
      </c>
      <c r="L338" s="262" t="str">
        <f>'🔢 İNDİKATÖRLER'!P336</f>
        <v>?</v>
      </c>
      <c r="M338" s="262" t="str">
        <f>'🔢 İNDİKATÖRLER'!S336</f>
        <v>?</v>
      </c>
      <c r="N338" s="262" t="str">
        <f t="shared" si="21"/>
        <v>HAYIR</v>
      </c>
      <c r="O338" s="262" t="str">
        <f t="shared" si="22"/>
        <v>HAYIR</v>
      </c>
      <c r="P338" s="263" t="str">
        <f t="shared" si="23"/>
        <v>PAS</v>
      </c>
      <c r="Q338" s="262" t="str">
        <f>'📡 CANLI_VERİ'!B337</f>
        <v>PAPIL</v>
      </c>
      <c r="R338" s="262">
        <f>'📡 CANLI_VERİ'!I337</f>
        <v>6.1400000000000003E-2</v>
      </c>
    </row>
    <row r="339" spans="1:18" x14ac:dyDescent="0.3">
      <c r="A339" s="262">
        <v>335</v>
      </c>
      <c r="B339" s="263" t="str">
        <f>'🔢 İNDİKATÖRLER'!A337</f>
        <v>PCILT</v>
      </c>
      <c r="C339" s="262" t="str">
        <f>'🔢 İNDİKATÖRLER'!U337</f>
        <v/>
      </c>
      <c r="D339" s="262">
        <f>IFERROR((IF(C339&gt;=11,3,IF(C339&gt;=10,2,IF(C339&gt;=9,1,0))))+(IF(E339&lt;=3,4,IF(E339&lt;=4,2,0)))+(IF(AND(F339&gt;40,F339&lt;50),4,IF(F339&lt;50,3,IF(F339&lt;60,2,0))))+(IF(G339&gt;0.1,3,IF(G339&gt;0,2,0)))+(IF(K339&gt;1.2,2,IF(K339&gt;1,1,0)))+(IF(H339&gt;-100,1,0))+(IF('🔢 İNDİKATÖRLER'!D337&gt;0,1,0))+(IF(R339&lt;=-2,2,0))-(IF(E339&gt;5,2,0)),"")</f>
        <v>8</v>
      </c>
      <c r="E339" s="262" t="str">
        <f>'🔢 İNDİKATÖRLER'!F337</f>
        <v>?</v>
      </c>
      <c r="F339" s="262" t="str">
        <f>'🔢 İNDİKATÖRLER'!G337</f>
        <v>?</v>
      </c>
      <c r="G339" s="262" t="str">
        <f>'🔢 İNDİKATÖRLER'!I337</f>
        <v>?</v>
      </c>
      <c r="H339" s="262" t="str">
        <f>'🔢 İNDİKATÖRLER'!E337</f>
        <v>?</v>
      </c>
      <c r="I339" s="262">
        <f>'🔢 İNDİKATÖRLER'!L337</f>
        <v>27981</v>
      </c>
      <c r="J339" s="262" t="str">
        <f>'🔢 İNDİKATÖRLER'!M337</f>
        <v>?</v>
      </c>
      <c r="K339" s="262" t="str">
        <f t="shared" si="20"/>
        <v/>
      </c>
      <c r="L339" s="262" t="str">
        <f>'🔢 İNDİKATÖRLER'!P337</f>
        <v>?</v>
      </c>
      <c r="M339" s="262" t="str">
        <f>'🔢 İNDİKATÖRLER'!S337</f>
        <v>?</v>
      </c>
      <c r="N339" s="262" t="str">
        <f t="shared" si="21"/>
        <v>HAYIR</v>
      </c>
      <c r="O339" s="262" t="str">
        <f t="shared" si="22"/>
        <v>HAYIR</v>
      </c>
      <c r="P339" s="263" t="str">
        <f t="shared" si="23"/>
        <v>PAS</v>
      </c>
      <c r="Q339" s="262" t="str">
        <f>'📡 CANLI_VERİ'!B338</f>
        <v>PCILT</v>
      </c>
      <c r="R339" s="262">
        <f>'📡 CANLI_VERİ'!I338</f>
        <v>0.20599999999999999</v>
      </c>
    </row>
    <row r="340" spans="1:18" x14ac:dyDescent="0.3">
      <c r="A340" s="262">
        <v>336</v>
      </c>
      <c r="B340" s="263" t="str">
        <f>'🔢 İNDİKATÖRLER'!A338</f>
        <v>PEHLV</v>
      </c>
      <c r="C340" s="262" t="str">
        <f>'🔢 İNDİKATÖRLER'!U338</f>
        <v/>
      </c>
      <c r="D340" s="262">
        <f>IFERROR((IF(C340&gt;=11,3,IF(C340&gt;=10,2,IF(C340&gt;=9,1,0))))+(IF(E340&lt;=3,4,IF(E340&lt;=4,2,0)))+(IF(AND(F340&gt;40,F340&lt;50),4,IF(F340&lt;50,3,IF(F340&lt;60,2,0))))+(IF(G340&gt;0.1,3,IF(G340&gt;0,2,0)))+(IF(K340&gt;1.2,2,IF(K340&gt;1,1,0)))+(IF(H340&gt;-100,1,0))+(IF('🔢 İNDİKATÖRLER'!D338&gt;0,1,0))+(IF(R340&lt;=-2,2,0))-(IF(E340&gt;5,2,0)),"")</f>
        <v>8</v>
      </c>
      <c r="E340" s="262" t="str">
        <f>'🔢 İNDİKATÖRLER'!F338</f>
        <v>?</v>
      </c>
      <c r="F340" s="262" t="str">
        <f>'🔢 İNDİKATÖRLER'!G338</f>
        <v>?</v>
      </c>
      <c r="G340" s="262" t="str">
        <f>'🔢 İNDİKATÖRLER'!I338</f>
        <v>?</v>
      </c>
      <c r="H340" s="262" t="str">
        <f>'🔢 İNDİKATÖRLER'!E338</f>
        <v>?</v>
      </c>
      <c r="I340" s="262">
        <f>'🔢 İNDİKATÖRLER'!L338</f>
        <v>0</v>
      </c>
      <c r="J340" s="262" t="str">
        <f>'🔢 İNDİKATÖRLER'!M338</f>
        <v>?</v>
      </c>
      <c r="K340" s="262" t="str">
        <f t="shared" si="20"/>
        <v/>
      </c>
      <c r="L340" s="262" t="str">
        <f>'🔢 İNDİKATÖRLER'!P338</f>
        <v>?</v>
      </c>
      <c r="M340" s="262" t="str">
        <f>'🔢 İNDİKATÖRLER'!S338</f>
        <v>?</v>
      </c>
      <c r="N340" s="262" t="str">
        <f t="shared" si="21"/>
        <v>HAYIR</v>
      </c>
      <c r="O340" s="262" t="str">
        <f t="shared" si="22"/>
        <v>HAYIR</v>
      </c>
      <c r="P340" s="263" t="str">
        <f t="shared" si="23"/>
        <v>PAS</v>
      </c>
      <c r="Q340" s="262" t="str">
        <f>'📡 CANLI_VERİ'!B339</f>
        <v>PEHLV</v>
      </c>
      <c r="R340" s="262">
        <f>'📡 CANLI_VERİ'!I339</f>
        <v>0</v>
      </c>
    </row>
    <row r="341" spans="1:18" x14ac:dyDescent="0.3">
      <c r="A341" s="262">
        <v>337</v>
      </c>
      <c r="B341" s="263" t="str">
        <f>'🔢 İNDİKATÖRLER'!A339</f>
        <v>PENGD</v>
      </c>
      <c r="C341" s="262">
        <f>'🔢 İNDİKATÖRLER'!U339</f>
        <v>9</v>
      </c>
      <c r="D341" s="262">
        <f>IFERROR((IF(C341&gt;=11,3,IF(C341&gt;=10,2,IF(C341&gt;=9,1,0))))+(IF(E341&lt;=3,4,IF(E341&lt;=4,2,0)))+(IF(AND(F341&gt;40,F341&lt;50),4,IF(F341&lt;50,3,IF(F341&lt;60,2,0))))+(IF(G341&gt;0.1,3,IF(G341&gt;0,2,0)))+(IF(K341&gt;1.2,2,IF(K341&gt;1,1,0)))+(IF(H341&gt;-100,1,0))+(IF('🔢 İNDİKATÖRLER'!D339&gt;0,1,0))+(IF(R341&lt;=-2,2,0))-(IF(E341&gt;5,2,0)),"")</f>
        <v>4</v>
      </c>
      <c r="E341" s="262">
        <f>'🔢 İNDİKATÖRLER'!F339</f>
        <v>6.7597711182232567</v>
      </c>
      <c r="F341" s="262">
        <f>'🔢 İNDİKATÖRLER'!G339</f>
        <v>79.933665008291882</v>
      </c>
      <c r="G341" s="262">
        <f>'🔢 İNDİKATÖRLER'!I339</f>
        <v>0.41398544720502761</v>
      </c>
      <c r="H341" s="262">
        <f>'🔢 İNDİKATÖRLER'!E339</f>
        <v>114.79063843337049</v>
      </c>
      <c r="I341" s="262">
        <f>'🔢 İNDİKATÖRLER'!L339</f>
        <v>24274750</v>
      </c>
      <c r="J341" s="262">
        <f>'🔢 İNDİKATÖRLER'!M339</f>
        <v>35234456</v>
      </c>
      <c r="K341" s="262">
        <f t="shared" si="20"/>
        <v>0.68894919223387474</v>
      </c>
      <c r="L341" s="262" t="str">
        <f>'🔢 İNDİKATÖRLER'!P339</f>
        <v>✓</v>
      </c>
      <c r="M341" s="262" t="str">
        <f>'🔢 İNDİKATÖRLER'!S339</f>
        <v>✗</v>
      </c>
      <c r="N341" s="262" t="str">
        <f t="shared" si="21"/>
        <v>HAYIR</v>
      </c>
      <c r="O341" s="262" t="str">
        <f t="shared" si="22"/>
        <v>HAYIR</v>
      </c>
      <c r="P341" s="263" t="str">
        <f t="shared" si="23"/>
        <v>PAS</v>
      </c>
      <c r="Q341" s="262" t="str">
        <f>'📡 CANLI_VERİ'!B340</f>
        <v>PENGD</v>
      </c>
      <c r="R341" s="262">
        <f>'📡 CANLI_VERİ'!I340</f>
        <v>0</v>
      </c>
    </row>
    <row r="342" spans="1:18" x14ac:dyDescent="0.3">
      <c r="A342" s="262">
        <v>338</v>
      </c>
      <c r="B342" s="263" t="str">
        <f>'🔢 İNDİKATÖRLER'!A340</f>
        <v>PENTA</v>
      </c>
      <c r="C342" s="262">
        <f>'🔢 İNDİKATÖRLER'!U340</f>
        <v>9</v>
      </c>
      <c r="D342" s="262">
        <f>IFERROR((IF(C342&gt;=11,3,IF(C342&gt;=10,2,IF(C342&gt;=9,1,0))))+(IF(E342&lt;=3,4,IF(E342&lt;=4,2,0)))+(IF(AND(F342&gt;40,F342&lt;50),4,IF(F342&lt;50,3,IF(F342&lt;60,2,0))))+(IF(G342&gt;0.1,3,IF(G342&gt;0,2,0)))+(IF(K342&gt;1.2,2,IF(K342&gt;1,1,0)))+(IF(H342&gt;-100,1,0))+(IF('🔢 İNDİKATÖRLER'!D340&gt;0,1,0))+(IF(R342&lt;=-2,2,0))-(IF(E342&gt;5,2,0)),"")</f>
        <v>7</v>
      </c>
      <c r="E342" s="262">
        <f>'🔢 İNDİKATÖRLER'!F340</f>
        <v>3.3236560216237874</v>
      </c>
      <c r="F342" s="262">
        <f>'🔢 İNDİKATÖRLER'!G340</f>
        <v>62.755102040816325</v>
      </c>
      <c r="G342" s="262">
        <f>'🔢 İNDİKATÖRLER'!I340</f>
        <v>9.606317556693475E-2</v>
      </c>
      <c r="H342" s="262">
        <f>'🔢 İNDİKATÖRLER'!E340</f>
        <v>60.648148148147783</v>
      </c>
      <c r="I342" s="262">
        <f>'🔢 İNDİKATÖRLER'!L340</f>
        <v>2953437</v>
      </c>
      <c r="J342" s="262">
        <f>'🔢 İNDİKATÖRLER'!M340</f>
        <v>3990153.4</v>
      </c>
      <c r="K342" s="262">
        <f t="shared" si="20"/>
        <v>0.74018131733982961</v>
      </c>
      <c r="L342" s="262" t="str">
        <f>'🔢 İNDİKATÖRLER'!P340</f>
        <v>✓</v>
      </c>
      <c r="M342" s="262" t="str">
        <f>'🔢 İNDİKATÖRLER'!S340</f>
        <v>✗</v>
      </c>
      <c r="N342" s="262" t="str">
        <f t="shared" si="21"/>
        <v>HAYIR</v>
      </c>
      <c r="O342" s="262" t="str">
        <f t="shared" si="22"/>
        <v>HAYIR</v>
      </c>
      <c r="P342" s="263" t="str">
        <f t="shared" si="23"/>
        <v>PAS</v>
      </c>
      <c r="Q342" s="262" t="str">
        <f>'📡 CANLI_VERİ'!B341</f>
        <v>PENTA</v>
      </c>
      <c r="R342" s="262">
        <f>'📡 CANLI_VERİ'!I341</f>
        <v>0</v>
      </c>
    </row>
    <row r="343" spans="1:18" x14ac:dyDescent="0.3">
      <c r="A343" s="262">
        <v>339</v>
      </c>
      <c r="B343" s="263" t="str">
        <f>'🔢 İNDİKATÖRLER'!A341</f>
        <v>PETKM</v>
      </c>
      <c r="C343" s="262">
        <f>'🔢 İNDİKATÖRLER'!U341</f>
        <v>13</v>
      </c>
      <c r="D343" s="262">
        <f>IFERROR((IF(C343&gt;=11,3,IF(C343&gt;=10,2,IF(C343&gt;=9,1,0))))+(IF(E343&lt;=3,4,IF(E343&lt;=4,2,0)))+(IF(AND(F343&gt;40,F343&lt;50),4,IF(F343&lt;50,3,IF(F343&lt;60,2,0))))+(IF(G343&gt;0.1,3,IF(G343&gt;0,2,0)))+(IF(K343&gt;1.2,2,IF(K343&gt;1,1,0)))+(IF(H343&gt;-100,1,0))+(IF('🔢 İNDİKATÖRLER'!D341&gt;0,1,0))+(IF(R343&lt;=-2,2,0))-(IF(E343&gt;5,2,0)),"")</f>
        <v>8</v>
      </c>
      <c r="E343" s="262">
        <f>'🔢 İNDİKATÖRLER'!F341</f>
        <v>4.0423540423540443</v>
      </c>
      <c r="F343" s="262">
        <f>'🔢 İNDİKATÖRLER'!G341</f>
        <v>98.173515981735193</v>
      </c>
      <c r="G343" s="262">
        <f>'🔢 İNDİKATÖRLER'!I341</f>
        <v>0.16377936047373398</v>
      </c>
      <c r="H343" s="262">
        <f>'🔢 İNDİKATÖRLER'!E341</f>
        <v>165.15441959531415</v>
      </c>
      <c r="I343" s="262">
        <f>'🔢 İNDİKATÖRLER'!L341</f>
        <v>54386185</v>
      </c>
      <c r="J343" s="262">
        <f>'🔢 İNDİKATÖRLER'!M341</f>
        <v>91690099</v>
      </c>
      <c r="K343" s="262">
        <f t="shared" si="20"/>
        <v>0.59315221155994169</v>
      </c>
      <c r="L343" s="262" t="str">
        <f>'🔢 İNDİKATÖRLER'!P341</f>
        <v>✓</v>
      </c>
      <c r="M343" s="262" t="str">
        <f>'🔢 İNDİKATÖRLER'!S341</f>
        <v>✗</v>
      </c>
      <c r="N343" s="262" t="str">
        <f t="shared" si="21"/>
        <v>HAYIR</v>
      </c>
      <c r="O343" s="262" t="str">
        <f t="shared" si="22"/>
        <v>HAYIR</v>
      </c>
      <c r="P343" s="263" t="str">
        <f t="shared" si="23"/>
        <v>PAS</v>
      </c>
      <c r="Q343" s="262" t="str">
        <f>'📡 CANLI_VERİ'!B342</f>
        <v>PETKM</v>
      </c>
      <c r="R343" s="262">
        <f>'📡 CANLI_VERİ'!I342</f>
        <v>0.1676</v>
      </c>
    </row>
    <row r="344" spans="1:18" x14ac:dyDescent="0.3">
      <c r="A344" s="262">
        <v>340</v>
      </c>
      <c r="B344" s="263" t="str">
        <f>'🔢 İNDİKATÖRLER'!A342</f>
        <v>PGSUS</v>
      </c>
      <c r="C344" s="262">
        <f>'🔢 İNDİKATÖRLER'!U342</f>
        <v>3</v>
      </c>
      <c r="D344" s="262">
        <f>IFERROR((IF(C344&gt;=11,3,IF(C344&gt;=10,2,IF(C344&gt;=9,1,0))))+(IF(E344&lt;=3,4,IF(E344&lt;=4,2,0)))+(IF(AND(F344&gt;40,F344&lt;50),4,IF(F344&lt;50,3,IF(F344&lt;60,2,0))))+(IF(G344&gt;0.1,3,IF(G344&gt;0,2,0)))+(IF(K344&gt;1.2,2,IF(K344&gt;1,1,0)))+(IF(H344&gt;-100,1,0))+(IF('🔢 İNDİKATÖRLER'!D342&gt;0,1,0))+(IF(R344&lt;=-2,2,0))-(IF(E344&gt;5,2,0)),"")</f>
        <v>7</v>
      </c>
      <c r="E344" s="262">
        <f>'🔢 İNDİKATÖRLER'!F342</f>
        <v>3.3194203811623906</v>
      </c>
      <c r="F344" s="262">
        <f>'🔢 İNDİKATÖRLER'!G342</f>
        <v>1.1904761904762913</v>
      </c>
      <c r="G344" s="262">
        <f>'🔢 İNDİKATÖRLER'!I342</f>
        <v>3.743766042537422E-2</v>
      </c>
      <c r="H344" s="262">
        <f>'🔢 İNDİKATÖRLER'!E342</f>
        <v>-144.80525488019171</v>
      </c>
      <c r="I344" s="262">
        <f>'🔢 İNDİKATÖRLER'!L342</f>
        <v>6898179</v>
      </c>
      <c r="J344" s="262">
        <f>'🔢 İNDİKATÖRLER'!M342</f>
        <v>11887661</v>
      </c>
      <c r="K344" s="262">
        <f t="shared" si="20"/>
        <v>0.58028059514819608</v>
      </c>
      <c r="L344" s="262" t="str">
        <f>'🔢 İNDİKATÖRLER'!P342</f>
        <v>✓</v>
      </c>
      <c r="M344" s="262" t="str">
        <f>'🔢 İNDİKATÖRLER'!S342</f>
        <v>✗</v>
      </c>
      <c r="N344" s="262" t="str">
        <f t="shared" si="21"/>
        <v>HAYIR</v>
      </c>
      <c r="O344" s="262" t="str">
        <f t="shared" si="22"/>
        <v>HAYIR</v>
      </c>
      <c r="P344" s="263" t="str">
        <f t="shared" si="23"/>
        <v>İZLE</v>
      </c>
      <c r="Q344" s="262" t="str">
        <f>'📡 CANLI_VERİ'!B343</f>
        <v>PGSUS</v>
      </c>
      <c r="R344" s="262">
        <f>'📡 CANLI_VERİ'!I343</f>
        <v>-5.5300000000000002E-2</v>
      </c>
    </row>
    <row r="345" spans="1:18" x14ac:dyDescent="0.3">
      <c r="A345" s="262">
        <v>341</v>
      </c>
      <c r="B345" s="263" t="str">
        <f>'🔢 İNDİKATÖRLER'!A343</f>
        <v>PINSU</v>
      </c>
      <c r="C345" s="262">
        <f>'🔢 İNDİKATÖRLER'!U343</f>
        <v>3</v>
      </c>
      <c r="D345" s="262">
        <f>IFERROR((IF(C345&gt;=11,3,IF(C345&gt;=10,2,IF(C345&gt;=9,1,0))))+(IF(E345&lt;=3,4,IF(E345&lt;=4,2,0)))+(IF(AND(F345&gt;40,F345&lt;50),4,IF(F345&lt;50,3,IF(F345&lt;60,2,0))))+(IF(G345&gt;0.1,3,IF(G345&gt;0,2,0)))+(IF(K345&gt;1.2,2,IF(K345&gt;1,1,0)))+(IF(H345&gt;-100,1,0))+(IF('🔢 İNDİKATÖRLER'!D343&gt;0,1,0))+(IF(R345&lt;=-2,2,0))-(IF(E345&gt;5,2,0)),"")</f>
        <v>6</v>
      </c>
      <c r="E345" s="262">
        <f>'🔢 İNDİKATÖRLER'!F343</f>
        <v>3.7979966611018345</v>
      </c>
      <c r="F345" s="262">
        <f>'🔢 İNDİKATÖRLER'!G343</f>
        <v>24.203821656051002</v>
      </c>
      <c r="G345" s="262">
        <f>'🔢 İNDİKATÖRLER'!I343</f>
        <v>-8.6724560716870458E-2</v>
      </c>
      <c r="H345" s="262">
        <f>'🔢 İNDİKATÖRLER'!E343</f>
        <v>-67.974842767296138</v>
      </c>
      <c r="I345" s="262">
        <f>'🔢 İNDİKATÖRLER'!L343</f>
        <v>1993553</v>
      </c>
      <c r="J345" s="262">
        <f>'🔢 İNDİKATÖRLER'!M343</f>
        <v>3315440</v>
      </c>
      <c r="K345" s="262">
        <f t="shared" si="20"/>
        <v>0.60129364428250853</v>
      </c>
      <c r="L345" s="262" t="str">
        <f>'🔢 İNDİKATÖRLER'!P343</f>
        <v>✗</v>
      </c>
      <c r="M345" s="262" t="str">
        <f>'🔢 İNDİKATÖRLER'!S343</f>
        <v>✗</v>
      </c>
      <c r="N345" s="262" t="str">
        <f t="shared" si="21"/>
        <v>HAYIR</v>
      </c>
      <c r="O345" s="262" t="str">
        <f t="shared" si="22"/>
        <v>HAYIR</v>
      </c>
      <c r="P345" s="263" t="str">
        <f t="shared" si="23"/>
        <v>PAS</v>
      </c>
      <c r="Q345" s="262" t="str">
        <f>'📡 CANLI_VERİ'!B344</f>
        <v>PINSU</v>
      </c>
      <c r="R345" s="262">
        <f>'📡 CANLI_VERİ'!I344</f>
        <v>0</v>
      </c>
    </row>
    <row r="346" spans="1:18" x14ac:dyDescent="0.3">
      <c r="A346" s="262">
        <v>342</v>
      </c>
      <c r="B346" s="263" t="str">
        <f>'🔢 İNDİKATÖRLER'!A344</f>
        <v>PKENT</v>
      </c>
      <c r="C346" s="262" t="str">
        <f>'🔢 İNDİKATÖRLER'!U344</f>
        <v/>
      </c>
      <c r="D346" s="262">
        <f>IFERROR((IF(C346&gt;=11,3,IF(C346&gt;=10,2,IF(C346&gt;=9,1,0))))+(IF(E346&lt;=3,4,IF(E346&lt;=4,2,0)))+(IF(AND(F346&gt;40,F346&lt;50),4,IF(F346&lt;50,3,IF(F346&lt;60,2,0))))+(IF(G346&gt;0.1,3,IF(G346&gt;0,2,0)))+(IF(K346&gt;1.2,2,IF(K346&gt;1,1,0)))+(IF(H346&gt;-100,1,0))+(IF('🔢 İNDİKATÖRLER'!D344&gt;0,1,0))+(IF(R346&lt;=-2,2,0))-(IF(E346&gt;5,2,0)),"")</f>
        <v>8</v>
      </c>
      <c r="E346" s="262" t="str">
        <f>'🔢 İNDİKATÖRLER'!F344</f>
        <v>?</v>
      </c>
      <c r="F346" s="262" t="str">
        <f>'🔢 İNDİKATÖRLER'!G344</f>
        <v>?</v>
      </c>
      <c r="G346" s="262" t="str">
        <f>'🔢 İNDİKATÖRLER'!I344</f>
        <v>?</v>
      </c>
      <c r="H346" s="262" t="str">
        <f>'🔢 İNDİKATÖRLER'!E344</f>
        <v>?</v>
      </c>
      <c r="I346" s="262">
        <f>'🔢 İNDİKATÖRLER'!L344</f>
        <v>1994</v>
      </c>
      <c r="J346" s="262" t="str">
        <f>'🔢 İNDİKATÖRLER'!M344</f>
        <v>?</v>
      </c>
      <c r="K346" s="262" t="str">
        <f t="shared" si="20"/>
        <v/>
      </c>
      <c r="L346" s="262" t="str">
        <f>'🔢 İNDİKATÖRLER'!P344</f>
        <v>?</v>
      </c>
      <c r="M346" s="262" t="str">
        <f>'🔢 İNDİKATÖRLER'!S344</f>
        <v>?</v>
      </c>
      <c r="N346" s="262" t="str">
        <f t="shared" si="21"/>
        <v>HAYIR</v>
      </c>
      <c r="O346" s="262" t="str">
        <f t="shared" si="22"/>
        <v>HAYIR</v>
      </c>
      <c r="P346" s="263" t="str">
        <f t="shared" si="23"/>
        <v>PAS</v>
      </c>
      <c r="Q346" s="262" t="str">
        <f>'📡 CANLI_VERİ'!B345</f>
        <v>PKENT</v>
      </c>
      <c r="R346" s="262">
        <f>'📡 CANLI_VERİ'!I345</f>
        <v>-0.4496</v>
      </c>
    </row>
    <row r="347" spans="1:18" x14ac:dyDescent="0.3">
      <c r="A347" s="262">
        <v>343</v>
      </c>
      <c r="B347" s="263" t="str">
        <f>'🔢 İNDİKATÖRLER'!A345</f>
        <v>PKMER</v>
      </c>
      <c r="C347" s="262" t="str">
        <f>'🔢 İNDİKATÖRLER'!U345</f>
        <v/>
      </c>
      <c r="D347" s="262">
        <f>IFERROR((IF(C347&gt;=11,3,IF(C347&gt;=10,2,IF(C347&gt;=9,1,0))))+(IF(E347&lt;=3,4,IF(E347&lt;=4,2,0)))+(IF(AND(F347&gt;40,F347&lt;50),4,IF(F347&lt;50,3,IF(F347&lt;60,2,0))))+(IF(G347&gt;0.1,3,IF(G347&gt;0,2,0)))+(IF(K347&gt;1.2,2,IF(K347&gt;1,1,0)))+(IF(H347&gt;-100,1,0))+(IF('🔢 İNDİKATÖRLER'!D345&gt;0,1,0))+(IF(R347&lt;=-2,2,0))-(IF(E347&gt;5,2,0)),"")</f>
        <v>8</v>
      </c>
      <c r="E347" s="262" t="str">
        <f>'🔢 İNDİKATÖRLER'!F345</f>
        <v>?</v>
      </c>
      <c r="F347" s="262" t="str">
        <f>'🔢 İNDİKATÖRLER'!G345</f>
        <v>?</v>
      </c>
      <c r="G347" s="262" t="str">
        <f>'🔢 İNDİKATÖRLER'!I345</f>
        <v>?</v>
      </c>
      <c r="H347" s="262" t="str">
        <f>'🔢 İNDİKATÖRLER'!E345</f>
        <v>?</v>
      </c>
      <c r="I347" s="262">
        <f>'🔢 İNDİKATÖRLER'!L345</f>
        <v>0</v>
      </c>
      <c r="J347" s="262" t="str">
        <f>'🔢 İNDİKATÖRLER'!M345</f>
        <v>?</v>
      </c>
      <c r="K347" s="262" t="str">
        <f t="shared" si="20"/>
        <v/>
      </c>
      <c r="L347" s="262" t="str">
        <f>'🔢 İNDİKATÖRLER'!P345</f>
        <v>?</v>
      </c>
      <c r="M347" s="262" t="str">
        <f>'🔢 İNDİKATÖRLER'!S345</f>
        <v>?</v>
      </c>
      <c r="N347" s="262" t="str">
        <f t="shared" si="21"/>
        <v>HAYIR</v>
      </c>
      <c r="O347" s="262" t="str">
        <f t="shared" si="22"/>
        <v>HAYIR</v>
      </c>
      <c r="P347" s="263" t="str">
        <f t="shared" si="23"/>
        <v>PAS</v>
      </c>
      <c r="Q347" s="262" t="str">
        <f>'📡 CANLI_VERİ'!B346</f>
        <v>PKMER</v>
      </c>
      <c r="R347" s="262">
        <f>'📡 CANLI_VERİ'!I346</f>
        <v>0</v>
      </c>
    </row>
    <row r="348" spans="1:18" x14ac:dyDescent="0.3">
      <c r="A348" s="262">
        <v>344</v>
      </c>
      <c r="B348" s="263" t="str">
        <f>'🔢 İNDİKATÖRLER'!A346</f>
        <v>PLTUR</v>
      </c>
      <c r="C348" s="262" t="str">
        <f>'🔢 İNDİKATÖRLER'!U346</f>
        <v/>
      </c>
      <c r="D348" s="262">
        <f>IFERROR((IF(C348&gt;=11,3,IF(C348&gt;=10,2,IF(C348&gt;=9,1,0))))+(IF(E348&lt;=3,4,IF(E348&lt;=4,2,0)))+(IF(AND(F348&gt;40,F348&lt;50),4,IF(F348&lt;50,3,IF(F348&lt;60,2,0))))+(IF(G348&gt;0.1,3,IF(G348&gt;0,2,0)))+(IF(K348&gt;1.2,2,IF(K348&gt;1,1,0)))+(IF(H348&gt;-100,1,0))+(IF('🔢 İNDİKATÖRLER'!D346&gt;0,1,0))+(IF(R348&lt;=-2,2,0))-(IF(E348&gt;5,2,0)),"")</f>
        <v>8</v>
      </c>
      <c r="E348" s="262" t="str">
        <f>'🔢 İNDİKATÖRLER'!F346</f>
        <v>?</v>
      </c>
      <c r="F348" s="262" t="str">
        <f>'🔢 İNDİKATÖRLER'!G346</f>
        <v>?</v>
      </c>
      <c r="G348" s="262" t="str">
        <f>'🔢 İNDİKATÖRLER'!I346</f>
        <v>?</v>
      </c>
      <c r="H348" s="262" t="str">
        <f>'🔢 İNDİKATÖRLER'!E346</f>
        <v>?</v>
      </c>
      <c r="I348" s="262">
        <f>'🔢 İNDİKATÖRLER'!L346</f>
        <v>57096</v>
      </c>
      <c r="J348" s="262" t="str">
        <f>'🔢 İNDİKATÖRLER'!M346</f>
        <v>?</v>
      </c>
      <c r="K348" s="262" t="str">
        <f t="shared" si="20"/>
        <v/>
      </c>
      <c r="L348" s="262" t="str">
        <f>'🔢 İNDİKATÖRLER'!P346</f>
        <v>?</v>
      </c>
      <c r="M348" s="262" t="str">
        <f>'🔢 İNDİKATÖRLER'!S346</f>
        <v>?</v>
      </c>
      <c r="N348" s="262" t="str">
        <f t="shared" si="21"/>
        <v>HAYIR</v>
      </c>
      <c r="O348" s="262" t="str">
        <f t="shared" si="22"/>
        <v>HAYIR</v>
      </c>
      <c r="P348" s="263" t="str">
        <f t="shared" si="23"/>
        <v>PAS</v>
      </c>
      <c r="Q348" s="262" t="str">
        <f>'📡 CANLI_VERİ'!B347</f>
        <v>PLTUR</v>
      </c>
      <c r="R348" s="262">
        <f>'📡 CANLI_VERİ'!I347</f>
        <v>-7.46E-2</v>
      </c>
    </row>
    <row r="349" spans="1:18" x14ac:dyDescent="0.3">
      <c r="A349" s="262">
        <v>345</v>
      </c>
      <c r="B349" s="263" t="str">
        <f>'🔢 İNDİKATÖRLER'!A347</f>
        <v>POLTK</v>
      </c>
      <c r="C349" s="262">
        <f>'🔢 İNDİKATÖRLER'!U347</f>
        <v>4</v>
      </c>
      <c r="D349" s="262">
        <f>IFERROR((IF(C349&gt;=11,3,IF(C349&gt;=10,2,IF(C349&gt;=9,1,0))))+(IF(E349&lt;=3,4,IF(E349&lt;=4,2,0)))+(IF(AND(F349&gt;40,F349&lt;50),4,IF(F349&lt;50,3,IF(F349&lt;60,2,0))))+(IF(G349&gt;0.1,3,IF(G349&gt;0,2,0)))+(IF(K349&gt;1.2,2,IF(K349&gt;1,1,0)))+(IF(H349&gt;-100,1,0))+(IF('🔢 İNDİKATÖRLER'!D347&gt;0,1,0))+(IF(R349&lt;=-2,2,0))-(IF(E349&gt;5,2,0)),"")</f>
        <v>6</v>
      </c>
      <c r="E349" s="262">
        <f>'🔢 İNDİKATÖRLER'!F347</f>
        <v>5.1736566186107478</v>
      </c>
      <c r="F349" s="262">
        <f>'🔢 İNDİKATÖRLER'!G347</f>
        <v>40.632054176072238</v>
      </c>
      <c r="G349" s="262">
        <f>'🔢 İNDİKATÖRLER'!I347</f>
        <v>43.912467953972467</v>
      </c>
      <c r="H349" s="262">
        <f>'🔢 İNDİKATÖRLER'!E347</f>
        <v>8.7518542063999014</v>
      </c>
      <c r="I349" s="262">
        <f>'🔢 İNDİKATÖRLER'!L347</f>
        <v>6317</v>
      </c>
      <c r="J349" s="262">
        <f>'🔢 İNDİKATÖRLER'!M347</f>
        <v>12836.8</v>
      </c>
      <c r="K349" s="262">
        <f t="shared" si="20"/>
        <v>0.49210083509909014</v>
      </c>
      <c r="L349" s="262" t="str">
        <f>'🔢 İNDİKATÖRLER'!P347</f>
        <v>✓</v>
      </c>
      <c r="M349" s="262" t="str">
        <f>'🔢 İNDİKATÖRLER'!S347</f>
        <v>✗</v>
      </c>
      <c r="N349" s="262" t="str">
        <f t="shared" si="21"/>
        <v>HAYIR</v>
      </c>
      <c r="O349" s="262" t="str">
        <f t="shared" si="22"/>
        <v>HAYIR</v>
      </c>
      <c r="P349" s="263" t="str">
        <f t="shared" si="23"/>
        <v>PAS</v>
      </c>
      <c r="Q349" s="262" t="str">
        <f>'📡 CANLI_VERİ'!B348</f>
        <v>POLTK</v>
      </c>
      <c r="R349" s="262">
        <f>'📡 CANLI_VERİ'!I348</f>
        <v>0</v>
      </c>
    </row>
    <row r="350" spans="1:18" x14ac:dyDescent="0.3">
      <c r="A350" s="262">
        <v>346</v>
      </c>
      <c r="B350" s="263" t="str">
        <f>'🔢 İNDİKATÖRLER'!A348</f>
        <v>PRDGS</v>
      </c>
      <c r="C350" s="262" t="str">
        <f>'🔢 İNDİKATÖRLER'!U348</f>
        <v/>
      </c>
      <c r="D350" s="262">
        <f>IFERROR((IF(C350&gt;=11,3,IF(C350&gt;=10,2,IF(C350&gt;=9,1,0))))+(IF(E350&lt;=3,4,IF(E350&lt;=4,2,0)))+(IF(AND(F350&gt;40,F350&lt;50),4,IF(F350&lt;50,3,IF(F350&lt;60,2,0))))+(IF(G350&gt;0.1,3,IF(G350&gt;0,2,0)))+(IF(K350&gt;1.2,2,IF(K350&gt;1,1,0)))+(IF(H350&gt;-100,1,0))+(IF('🔢 İNDİKATÖRLER'!D348&gt;0,1,0))+(IF(R350&lt;=-2,2,0))-(IF(E350&gt;5,2,0)),"")</f>
        <v>8</v>
      </c>
      <c r="E350" s="262" t="str">
        <f>'🔢 İNDİKATÖRLER'!F348</f>
        <v>?</v>
      </c>
      <c r="F350" s="262" t="str">
        <f>'🔢 İNDİKATÖRLER'!G348</f>
        <v>?</v>
      </c>
      <c r="G350" s="262" t="str">
        <f>'🔢 İNDİKATÖRLER'!I348</f>
        <v>?</v>
      </c>
      <c r="H350" s="262" t="str">
        <f>'🔢 İNDİKATÖRLER'!E348</f>
        <v>?</v>
      </c>
      <c r="I350" s="262">
        <f>'🔢 İNDİKATÖRLER'!L348</f>
        <v>82265</v>
      </c>
      <c r="J350" s="262" t="str">
        <f>'🔢 İNDİKATÖRLER'!M348</f>
        <v>?</v>
      </c>
      <c r="K350" s="262" t="str">
        <f t="shared" si="20"/>
        <v/>
      </c>
      <c r="L350" s="262" t="str">
        <f>'🔢 İNDİKATÖRLER'!P348</f>
        <v>?</v>
      </c>
      <c r="M350" s="262" t="str">
        <f>'🔢 İNDİKATÖRLER'!S348</f>
        <v>?</v>
      </c>
      <c r="N350" s="262" t="str">
        <f t="shared" si="21"/>
        <v>HAYIR</v>
      </c>
      <c r="O350" s="262" t="str">
        <f t="shared" si="22"/>
        <v>HAYIR</v>
      </c>
      <c r="P350" s="263" t="str">
        <f t="shared" si="23"/>
        <v>PAS</v>
      </c>
      <c r="Q350" s="262" t="str">
        <f>'📡 CANLI_VERİ'!B349</f>
        <v>PRDGS</v>
      </c>
      <c r="R350" s="262">
        <f>'📡 CANLI_VERİ'!I349</f>
        <v>-0.25380000000000003</v>
      </c>
    </row>
    <row r="351" spans="1:18" x14ac:dyDescent="0.3">
      <c r="A351" s="262">
        <v>347</v>
      </c>
      <c r="B351" s="263" t="str">
        <f>'🔢 İNDİKATÖRLER'!A349</f>
        <v>PRIMX</v>
      </c>
      <c r="C351" s="262" t="str">
        <f>'🔢 İNDİKATÖRLER'!U349</f>
        <v/>
      </c>
      <c r="D351" s="262">
        <f>IFERROR((IF(C351&gt;=11,3,IF(C351&gt;=10,2,IF(C351&gt;=9,1,0))))+(IF(E351&lt;=3,4,IF(E351&lt;=4,2,0)))+(IF(AND(F351&gt;40,F351&lt;50),4,IF(F351&lt;50,3,IF(F351&lt;60,2,0))))+(IF(G351&gt;0.1,3,IF(G351&gt;0,2,0)))+(IF(K351&gt;1.2,2,IF(K351&gt;1,1,0)))+(IF(H351&gt;-100,1,0))+(IF('🔢 İNDİKATÖRLER'!D349&gt;0,1,0))+(IF(R351&lt;=-2,2,0))-(IF(E351&gt;5,2,0)),"")</f>
        <v>8</v>
      </c>
      <c r="E351" s="262" t="str">
        <f>'🔢 İNDİKATÖRLER'!F349</f>
        <v>?</v>
      </c>
      <c r="F351" s="262" t="str">
        <f>'🔢 İNDİKATÖRLER'!G349</f>
        <v>?</v>
      </c>
      <c r="G351" s="262" t="str">
        <f>'🔢 İNDİKATÖRLER'!I349</f>
        <v>?</v>
      </c>
      <c r="H351" s="262" t="str">
        <f>'🔢 İNDİKATÖRLER'!E349</f>
        <v>?</v>
      </c>
      <c r="I351" s="262">
        <f>'🔢 İNDİKATÖRLER'!L349</f>
        <v>0</v>
      </c>
      <c r="J351" s="262" t="str">
        <f>'🔢 İNDİKATÖRLER'!M349</f>
        <v>?</v>
      </c>
      <c r="K351" s="262" t="str">
        <f t="shared" si="20"/>
        <v/>
      </c>
      <c r="L351" s="262" t="str">
        <f>'🔢 İNDİKATÖRLER'!P349</f>
        <v>?</v>
      </c>
      <c r="M351" s="262" t="str">
        <f>'🔢 İNDİKATÖRLER'!S349</f>
        <v>?</v>
      </c>
      <c r="N351" s="262" t="str">
        <f t="shared" si="21"/>
        <v>HAYIR</v>
      </c>
      <c r="O351" s="262" t="str">
        <f t="shared" si="22"/>
        <v>HAYIR</v>
      </c>
      <c r="P351" s="263" t="str">
        <f t="shared" si="23"/>
        <v>PAS</v>
      </c>
      <c r="Q351" s="262" t="str">
        <f>'📡 CANLI_VERİ'!B350</f>
        <v>PRIMX</v>
      </c>
      <c r="R351" s="262">
        <f>'📡 CANLI_VERİ'!I350</f>
        <v>0</v>
      </c>
    </row>
    <row r="352" spans="1:18" x14ac:dyDescent="0.3">
      <c r="A352" s="262">
        <v>348</v>
      </c>
      <c r="B352" s="263" t="str">
        <f>'🔢 İNDİKATÖRLER'!A350</f>
        <v>PRZMA</v>
      </c>
      <c r="C352" s="262">
        <f>'🔢 İNDİKATÖRLER'!U350</f>
        <v>9</v>
      </c>
      <c r="D352" s="262">
        <f>IFERROR((IF(C352&gt;=11,3,IF(C352&gt;=10,2,IF(C352&gt;=9,1,0))))+(IF(E352&lt;=3,4,IF(E352&lt;=4,2,0)))+(IF(AND(F352&gt;40,F352&lt;50),4,IF(F352&lt;50,3,IF(F352&lt;60,2,0))))+(IF(G352&gt;0.1,3,IF(G352&gt;0,2,0)))+(IF(K352&gt;1.2,2,IF(K352&gt;1,1,0)))+(IF(H352&gt;-100,1,0))+(IF('🔢 İNDİKATÖRLER'!D350&gt;0,1,0))+(IF(R352&lt;=-2,2,0))-(IF(E352&gt;5,2,0)),"")</f>
        <v>4</v>
      </c>
      <c r="E352" s="262">
        <f>'🔢 İNDİKATÖRLER'!F350</f>
        <v>6.5108759553203983</v>
      </c>
      <c r="F352" s="262">
        <f>'🔢 İNDİKATÖRLER'!G350</f>
        <v>80.14705882352942</v>
      </c>
      <c r="G352" s="262">
        <f>'🔢 İNDİKATÖRLER'!I350</f>
        <v>1.135694246319741</v>
      </c>
      <c r="H352" s="262">
        <f>'🔢 İNDİKATÖRLER'!E350</f>
        <v>106.90538091861654</v>
      </c>
      <c r="I352" s="262">
        <f>'🔢 İNDİKATÖRLER'!L350</f>
        <v>385475</v>
      </c>
      <c r="J352" s="262">
        <f>'🔢 İNDİKATÖRLER'!M350</f>
        <v>2537429</v>
      </c>
      <c r="K352" s="262">
        <f t="shared" si="20"/>
        <v>0.15191558069211</v>
      </c>
      <c r="L352" s="262" t="str">
        <f>'🔢 İNDİKATÖRLER'!P350</f>
        <v>✓</v>
      </c>
      <c r="M352" s="262" t="str">
        <f>'🔢 İNDİKATÖRLER'!S350</f>
        <v>✗</v>
      </c>
      <c r="N352" s="262" t="str">
        <f t="shared" si="21"/>
        <v>HAYIR</v>
      </c>
      <c r="O352" s="262" t="str">
        <f t="shared" si="22"/>
        <v>HAYIR</v>
      </c>
      <c r="P352" s="263" t="str">
        <f t="shared" si="23"/>
        <v>PAS</v>
      </c>
      <c r="Q352" s="262" t="str">
        <f>'📡 CANLI_VERİ'!B351</f>
        <v>PRZMA</v>
      </c>
      <c r="R352" s="262">
        <f>'📡 CANLI_VERİ'!I351</f>
        <v>0</v>
      </c>
    </row>
    <row r="353" spans="1:18" x14ac:dyDescent="0.3">
      <c r="A353" s="262">
        <v>349</v>
      </c>
      <c r="B353" s="263" t="str">
        <f>'🔢 İNDİKATÖRLER'!A351</f>
        <v>PSDTC</v>
      </c>
      <c r="C353" s="262" t="str">
        <f>'🔢 İNDİKATÖRLER'!U351</f>
        <v/>
      </c>
      <c r="D353" s="262">
        <f>IFERROR((IF(C353&gt;=11,3,IF(C353&gt;=10,2,IF(C353&gt;=9,1,0))))+(IF(E353&lt;=3,4,IF(E353&lt;=4,2,0)))+(IF(AND(F353&gt;40,F353&lt;50),4,IF(F353&lt;50,3,IF(F353&lt;60,2,0))))+(IF(G353&gt;0.1,3,IF(G353&gt;0,2,0)))+(IF(K353&gt;1.2,2,IF(K353&gt;1,1,0)))+(IF(H353&gt;-100,1,0))+(IF('🔢 İNDİKATÖRLER'!D351&gt;0,1,0))+(IF(R353&lt;=-2,2,0))-(IF(E353&gt;5,2,0)),"")</f>
        <v>8</v>
      </c>
      <c r="E353" s="262" t="str">
        <f>'🔢 İNDİKATÖRLER'!F351</f>
        <v>?</v>
      </c>
      <c r="F353" s="262" t="str">
        <f>'🔢 İNDİKATÖRLER'!G351</f>
        <v>?</v>
      </c>
      <c r="G353" s="262" t="str">
        <f>'🔢 İNDİKATÖRLER'!I351</f>
        <v>?</v>
      </c>
      <c r="H353" s="262" t="str">
        <f>'🔢 İNDİKATÖRLER'!E351</f>
        <v>?</v>
      </c>
      <c r="I353" s="262">
        <f>'🔢 İNDİKATÖRLER'!L351</f>
        <v>199</v>
      </c>
      <c r="J353" s="262" t="str">
        <f>'🔢 İNDİKATÖRLER'!M351</f>
        <v>?</v>
      </c>
      <c r="K353" s="262" t="str">
        <f t="shared" si="20"/>
        <v/>
      </c>
      <c r="L353" s="262" t="str">
        <f>'🔢 İNDİKATÖRLER'!P351</f>
        <v>?</v>
      </c>
      <c r="M353" s="262" t="str">
        <f>'🔢 İNDİKATÖRLER'!S351</f>
        <v>?</v>
      </c>
      <c r="N353" s="262" t="str">
        <f t="shared" si="21"/>
        <v>HAYIR</v>
      </c>
      <c r="O353" s="262" t="str">
        <f t="shared" si="22"/>
        <v>HAYIR</v>
      </c>
      <c r="P353" s="263" t="str">
        <f t="shared" si="23"/>
        <v>PAS</v>
      </c>
      <c r="Q353" s="262" t="str">
        <f>'📡 CANLI_VERİ'!B352</f>
        <v>PSDTC</v>
      </c>
      <c r="R353" s="262">
        <f>'📡 CANLI_VERİ'!I352</f>
        <v>0</v>
      </c>
    </row>
    <row r="354" spans="1:18" x14ac:dyDescent="0.3">
      <c r="A354" s="262">
        <v>350</v>
      </c>
      <c r="B354" s="263" t="str">
        <f>'🔢 İNDİKATÖRLER'!A352</f>
        <v>QNBFB</v>
      </c>
      <c r="C354" s="262" t="str">
        <f>'🔢 İNDİKATÖRLER'!U352</f>
        <v/>
      </c>
      <c r="D354" s="262">
        <f>IFERROR((IF(C354&gt;=11,3,IF(C354&gt;=10,2,IF(C354&gt;=9,1,0))))+(IF(E354&lt;=3,4,IF(E354&lt;=4,2,0)))+(IF(AND(F354&gt;40,F354&lt;50),4,IF(F354&lt;50,3,IF(F354&lt;60,2,0))))+(IF(G354&gt;0.1,3,IF(G354&gt;0,2,0)))+(IF(K354&gt;1.2,2,IF(K354&gt;1,1,0)))+(IF(H354&gt;-100,1,0))+(IF('🔢 İNDİKATÖRLER'!D352&gt;0,1,0))+(IF(R354&lt;=-2,2,0))-(IF(E354&gt;5,2,0)),"")</f>
        <v>8</v>
      </c>
      <c r="E354" s="262" t="str">
        <f>'🔢 İNDİKATÖRLER'!F352</f>
        <v>?</v>
      </c>
      <c r="F354" s="262" t="str">
        <f>'🔢 İNDİKATÖRLER'!G352</f>
        <v>?</v>
      </c>
      <c r="G354" s="262" t="str">
        <f>'🔢 İNDİKATÖRLER'!I352</f>
        <v>?</v>
      </c>
      <c r="H354" s="262" t="str">
        <f>'🔢 İNDİKATÖRLER'!E352</f>
        <v>?</v>
      </c>
      <c r="I354" s="262">
        <f>'🔢 İNDİKATÖRLER'!L352</f>
        <v>0</v>
      </c>
      <c r="J354" s="262" t="str">
        <f>'🔢 İNDİKATÖRLER'!M352</f>
        <v>?</v>
      </c>
      <c r="K354" s="262" t="str">
        <f t="shared" si="20"/>
        <v/>
      </c>
      <c r="L354" s="262" t="str">
        <f>'🔢 İNDİKATÖRLER'!P352</f>
        <v>?</v>
      </c>
      <c r="M354" s="262" t="str">
        <f>'🔢 İNDİKATÖRLER'!S352</f>
        <v>?</v>
      </c>
      <c r="N354" s="262" t="str">
        <f t="shared" si="21"/>
        <v>HAYIR</v>
      </c>
      <c r="O354" s="262" t="str">
        <f t="shared" si="22"/>
        <v>HAYIR</v>
      </c>
      <c r="P354" s="263" t="str">
        <f t="shared" si="23"/>
        <v>PAS</v>
      </c>
      <c r="Q354" s="262" t="str">
        <f>'📡 CANLI_VERİ'!B353</f>
        <v>QNBFB</v>
      </c>
      <c r="R354" s="262">
        <f>'📡 CANLI_VERİ'!I353</f>
        <v>0</v>
      </c>
    </row>
    <row r="355" spans="1:18" x14ac:dyDescent="0.3">
      <c r="A355" s="262">
        <v>351</v>
      </c>
      <c r="B355" s="263" t="str">
        <f>'🔢 İNDİKATÖRLER'!A353</f>
        <v>QNBFL</v>
      </c>
      <c r="C355" s="262" t="str">
        <f>'🔢 İNDİKATÖRLER'!U353</f>
        <v/>
      </c>
      <c r="D355" s="262">
        <f>IFERROR((IF(C355&gt;=11,3,IF(C355&gt;=10,2,IF(C355&gt;=9,1,0))))+(IF(E355&lt;=3,4,IF(E355&lt;=4,2,0)))+(IF(AND(F355&gt;40,F355&lt;50),4,IF(F355&lt;50,3,IF(F355&lt;60,2,0))))+(IF(G355&gt;0.1,3,IF(G355&gt;0,2,0)))+(IF(K355&gt;1.2,2,IF(K355&gt;1,1,0)))+(IF(H355&gt;-100,1,0))+(IF('🔢 İNDİKATÖRLER'!D353&gt;0,1,0))+(IF(R355&lt;=-2,2,0))-(IF(E355&gt;5,2,0)),"")</f>
        <v>8</v>
      </c>
      <c r="E355" s="262" t="str">
        <f>'🔢 İNDİKATÖRLER'!F353</f>
        <v>?</v>
      </c>
      <c r="F355" s="262" t="str">
        <f>'🔢 İNDİKATÖRLER'!G353</f>
        <v>?</v>
      </c>
      <c r="G355" s="262" t="str">
        <f>'🔢 İNDİKATÖRLER'!I353</f>
        <v>?</v>
      </c>
      <c r="H355" s="262" t="str">
        <f>'🔢 İNDİKATÖRLER'!E353</f>
        <v>?</v>
      </c>
      <c r="I355" s="262">
        <f>'🔢 İNDİKATÖRLER'!L353</f>
        <v>0</v>
      </c>
      <c r="J355" s="262" t="str">
        <f>'🔢 İNDİKATÖRLER'!M353</f>
        <v>?</v>
      </c>
      <c r="K355" s="262" t="str">
        <f t="shared" si="20"/>
        <v/>
      </c>
      <c r="L355" s="262" t="str">
        <f>'🔢 İNDİKATÖRLER'!P353</f>
        <v>?</v>
      </c>
      <c r="M355" s="262" t="str">
        <f>'🔢 İNDİKATÖRLER'!S353</f>
        <v>?</v>
      </c>
      <c r="N355" s="262" t="str">
        <f t="shared" si="21"/>
        <v>HAYIR</v>
      </c>
      <c r="O355" s="262" t="str">
        <f t="shared" si="22"/>
        <v>HAYIR</v>
      </c>
      <c r="P355" s="263" t="str">
        <f t="shared" si="23"/>
        <v>PAS</v>
      </c>
      <c r="Q355" s="262" t="str">
        <f>'📡 CANLI_VERİ'!B354</f>
        <v>QNBFL</v>
      </c>
      <c r="R355" s="262">
        <f>'📡 CANLI_VERİ'!I354</f>
        <v>0</v>
      </c>
    </row>
    <row r="356" spans="1:18" x14ac:dyDescent="0.3">
      <c r="A356" s="262">
        <v>352</v>
      </c>
      <c r="B356" s="263" t="str">
        <f>'🔢 İNDİKATÖRLER'!A354</f>
        <v>RALYH</v>
      </c>
      <c r="C356" s="262">
        <f>'🔢 İNDİKATÖRLER'!U354</f>
        <v>9</v>
      </c>
      <c r="D356" s="262">
        <f>IFERROR((IF(C356&gt;=11,3,IF(C356&gt;=10,2,IF(C356&gt;=9,1,0))))+(IF(E356&lt;=3,4,IF(E356&lt;=4,2,0)))+(IF(AND(F356&gt;40,F356&lt;50),4,IF(F356&lt;50,3,IF(F356&lt;60,2,0))))+(IF(G356&gt;0.1,3,IF(G356&gt;0,2,0)))+(IF(K356&gt;1.2,2,IF(K356&gt;1,1,0)))+(IF(H356&gt;-100,1,0))+(IF('🔢 İNDİKATÖRLER'!D354&gt;0,1,0))+(IF(R356&lt;=-2,2,0))-(IF(E356&gt;5,2,0)),"")</f>
        <v>4</v>
      </c>
      <c r="E356" s="262">
        <f>'🔢 İNDİKATÖRLER'!F354</f>
        <v>7.2311616954474109</v>
      </c>
      <c r="F356" s="262">
        <f>'🔢 İNDİKATÖRLER'!G354</f>
        <v>100</v>
      </c>
      <c r="G356" s="262">
        <f>'🔢 İNDİKATÖRLER'!I354</f>
        <v>6.6031079941462281</v>
      </c>
      <c r="H356" s="262">
        <f>'🔢 İNDİKATÖRLER'!E354</f>
        <v>104.32688074663854</v>
      </c>
      <c r="I356" s="262">
        <f>'🔢 İNDİKATÖRLER'!L354</f>
        <v>994172</v>
      </c>
      <c r="J356" s="262">
        <f>'🔢 İNDİKATÖRLER'!M354</f>
        <v>1605677.8</v>
      </c>
      <c r="K356" s="262">
        <f t="shared" si="20"/>
        <v>0.61916033216626642</v>
      </c>
      <c r="L356" s="262" t="str">
        <f>'🔢 İNDİKATÖRLER'!P354</f>
        <v>✓</v>
      </c>
      <c r="M356" s="262" t="str">
        <f>'🔢 İNDİKATÖRLER'!S354</f>
        <v>✗</v>
      </c>
      <c r="N356" s="262" t="str">
        <f t="shared" si="21"/>
        <v>HAYIR</v>
      </c>
      <c r="O356" s="262" t="str">
        <f t="shared" si="22"/>
        <v>HAYIR</v>
      </c>
      <c r="P356" s="263" t="str">
        <f t="shared" si="23"/>
        <v>PAS</v>
      </c>
      <c r="Q356" s="262" t="str">
        <f>'📡 CANLI_VERİ'!B355</f>
        <v>RALYH</v>
      </c>
      <c r="R356" s="262">
        <f>'📡 CANLI_VERİ'!I355</f>
        <v>0.14879999999999999</v>
      </c>
    </row>
    <row r="357" spans="1:18" x14ac:dyDescent="0.3">
      <c r="A357" s="262">
        <v>353</v>
      </c>
      <c r="B357" s="263" t="str">
        <f>'🔢 İNDİKATÖRLER'!A355</f>
        <v>RAYSG</v>
      </c>
      <c r="C357" s="262">
        <f>'🔢 İNDİKATÖRLER'!U355</f>
        <v>10</v>
      </c>
      <c r="D357" s="262">
        <f>IFERROR((IF(C357&gt;=11,3,IF(C357&gt;=10,2,IF(C357&gt;=9,1,0))))+(IF(E357&lt;=3,4,IF(E357&lt;=4,2,0)))+(IF(AND(F357&gt;40,F357&lt;50),4,IF(F357&lt;50,3,IF(F357&lt;60,2,0))))+(IF(G357&gt;0.1,3,IF(G357&gt;0,2,0)))+(IF(K357&gt;1.2,2,IF(K357&gt;1,1,0)))+(IF(H357&gt;-100,1,0))+(IF('🔢 İNDİKATÖRLER'!D355&gt;0,1,0))+(IF(R357&lt;=-2,2,0))-(IF(E357&gt;5,2,0)),"")</f>
        <v>12</v>
      </c>
      <c r="E357" s="262">
        <f>'🔢 İNDİKATÖRLER'!F355</f>
        <v>3.674948240165631</v>
      </c>
      <c r="F357" s="262">
        <f>'🔢 İNDİKATÖRLER'!G355</f>
        <v>59.375</v>
      </c>
      <c r="G357" s="262">
        <f>'🔢 İNDİKATÖRLER'!I355</f>
        <v>1.527678596539612</v>
      </c>
      <c r="H357" s="262">
        <f>'🔢 İNDİKATÖRLER'!E355</f>
        <v>64.75491830610224</v>
      </c>
      <c r="I357" s="262">
        <f>'🔢 İNDİKATÖRLER'!L355</f>
        <v>310679</v>
      </c>
      <c r="J357" s="262">
        <f>'🔢 İNDİKATÖRLER'!M355</f>
        <v>222217.8</v>
      </c>
      <c r="K357" s="262">
        <f t="shared" si="20"/>
        <v>1.398083321858105</v>
      </c>
      <c r="L357" s="262" t="str">
        <f>'🔢 İNDİKATÖRLER'!P355</f>
        <v>✓</v>
      </c>
      <c r="M357" s="262" t="str">
        <f>'🔢 İNDİKATÖRLER'!S355</f>
        <v>✓</v>
      </c>
      <c r="N357" s="262" t="str">
        <f t="shared" si="21"/>
        <v>HAYIR</v>
      </c>
      <c r="O357" s="262" t="str">
        <f t="shared" si="22"/>
        <v>HAYIR</v>
      </c>
      <c r="P357" s="263" t="str">
        <f t="shared" si="23"/>
        <v>İZLE</v>
      </c>
      <c r="Q357" s="262" t="str">
        <f>'📡 CANLI_VERİ'!B356</f>
        <v>RAYSG</v>
      </c>
      <c r="R357" s="262">
        <f>'📡 CANLI_VERİ'!I356</f>
        <v>-0.35349999999999998</v>
      </c>
    </row>
    <row r="358" spans="1:18" x14ac:dyDescent="0.3">
      <c r="A358" s="262">
        <v>354</v>
      </c>
      <c r="B358" s="263" t="str">
        <f>'🔢 İNDİKATÖRLER'!A356</f>
        <v>RGYAS</v>
      </c>
      <c r="C358" s="262">
        <f>'🔢 İNDİKATÖRLER'!U356</f>
        <v>6</v>
      </c>
      <c r="D358" s="262">
        <f>IFERROR((IF(C358&gt;=11,3,IF(C358&gt;=10,2,IF(C358&gt;=9,1,0))))+(IF(E358&lt;=3,4,IF(E358&lt;=4,2,0)))+(IF(AND(F358&gt;40,F358&lt;50),4,IF(F358&lt;50,3,IF(F358&lt;60,2,0))))+(IF(G358&gt;0.1,3,IF(G358&gt;0,2,0)))+(IF(K358&gt;1.2,2,IF(K358&gt;1,1,0)))+(IF(H358&gt;-100,1,0))+(IF('🔢 İNDİKATÖRLER'!D356&gt;0,1,0))+(IF(R358&lt;=-2,2,0))-(IF(E358&gt;5,2,0)),"")</f>
        <v>8</v>
      </c>
      <c r="E358" s="262">
        <f>'🔢 İNDİKATÖRLER'!F356</f>
        <v>2.6139817629179336</v>
      </c>
      <c r="F358" s="262">
        <f>'🔢 İNDİKATÖRLER'!G356</f>
        <v>80.000000000000043</v>
      </c>
      <c r="G358" s="262">
        <f>'🔢 İNDİKATÖRLER'!I356</f>
        <v>0.78268070684182334</v>
      </c>
      <c r="H358" s="262">
        <f>'🔢 İNDİKATÖRLER'!E356</f>
        <v>71.016935548599221</v>
      </c>
      <c r="I358" s="262">
        <f>'🔢 İNDİKATÖRLER'!L356</f>
        <v>504862</v>
      </c>
      <c r="J358" s="262">
        <f>'🔢 İNDİKATÖRLER'!M356</f>
        <v>956473.2</v>
      </c>
      <c r="K358" s="262">
        <f t="shared" si="20"/>
        <v>0.52783705805870984</v>
      </c>
      <c r="L358" s="262" t="str">
        <f>'🔢 İNDİKATÖRLER'!P356</f>
        <v>✓</v>
      </c>
      <c r="M358" s="262" t="str">
        <f>'🔢 İNDİKATÖRLER'!S356</f>
        <v>✗</v>
      </c>
      <c r="N358" s="262" t="str">
        <f t="shared" si="21"/>
        <v>HAYIR</v>
      </c>
      <c r="O358" s="262" t="str">
        <f t="shared" si="22"/>
        <v>HAYIR</v>
      </c>
      <c r="P358" s="263" t="str">
        <f t="shared" si="23"/>
        <v>PAS</v>
      </c>
      <c r="Q358" s="262" t="str">
        <f>'📡 CANLI_VERİ'!B357</f>
        <v>RGYAS</v>
      </c>
      <c r="R358" s="262">
        <f>'📡 CANLI_VERİ'!I357</f>
        <v>1.6437999999999999</v>
      </c>
    </row>
    <row r="359" spans="1:18" x14ac:dyDescent="0.3">
      <c r="A359" s="262">
        <v>355</v>
      </c>
      <c r="B359" s="263" t="str">
        <f>'🔢 İNDİKATÖRLER'!A357</f>
        <v>RYGYO</v>
      </c>
      <c r="C359" s="262">
        <f>'🔢 İNDİKATÖRLER'!U357</f>
        <v>0</v>
      </c>
      <c r="D359" s="262">
        <f>IFERROR((IF(C359&gt;=11,3,IF(C359&gt;=10,2,IF(C359&gt;=9,1,0))))+(IF(E359&lt;=3,4,IF(E359&lt;=4,2,0)))+(IF(AND(F359&gt;40,F359&lt;50),4,IF(F359&lt;50,3,IF(F359&lt;60,2,0))))+(IF(G359&gt;0.1,3,IF(G359&gt;0,2,0)))+(IF(K359&gt;1.2,2,IF(K359&gt;1,1,0)))+(IF(H359&gt;-100,1,0))+(IF('🔢 İNDİKATÖRLER'!D357&gt;0,1,0))+(IF(R359&lt;=-2,2,0))-(IF(E359&gt;5,2,0)),"")</f>
        <v>3</v>
      </c>
      <c r="E359" s="262">
        <f>'🔢 İNDİKATÖRLER'!F357</f>
        <v>4.201680672268906</v>
      </c>
      <c r="F359" s="262">
        <f>'🔢 İNDİKATÖRLER'!G357</f>
        <v>5.8201058201058826</v>
      </c>
      <c r="G359" s="262">
        <f>'🔢 İNDİKATÖRLER'!I357</f>
        <v>-0.22469703711001549</v>
      </c>
      <c r="H359" s="262">
        <f>'🔢 İNDİKATÖRLER'!E357</f>
        <v>-116.76767676767761</v>
      </c>
      <c r="I359" s="262">
        <f>'🔢 İNDİKATÖRLER'!L357</f>
        <v>1077073</v>
      </c>
      <c r="J359" s="262">
        <f>'🔢 İNDİKATÖRLER'!M357</f>
        <v>2204130</v>
      </c>
      <c r="K359" s="262">
        <f t="shared" si="20"/>
        <v>0.48866128585881957</v>
      </c>
      <c r="L359" s="262" t="str">
        <f>'🔢 İNDİKATÖRLER'!P357</f>
        <v>✗</v>
      </c>
      <c r="M359" s="262" t="str">
        <f>'🔢 İNDİKATÖRLER'!S357</f>
        <v>✗</v>
      </c>
      <c r="N359" s="262" t="str">
        <f t="shared" si="21"/>
        <v>HAYIR</v>
      </c>
      <c r="O359" s="262" t="str">
        <f t="shared" si="22"/>
        <v>HAYIR</v>
      </c>
      <c r="P359" s="263" t="str">
        <f t="shared" si="23"/>
        <v>PAS</v>
      </c>
      <c r="Q359" s="262" t="str">
        <f>'📡 CANLI_VERİ'!B358</f>
        <v>RYGYO</v>
      </c>
      <c r="R359" s="262">
        <f>'📡 CANLI_VERİ'!I358</f>
        <v>-0.98040000000000005</v>
      </c>
    </row>
    <row r="360" spans="1:18" x14ac:dyDescent="0.3">
      <c r="A360" s="262">
        <v>356</v>
      </c>
      <c r="B360" s="263" t="str">
        <f>'🔢 İNDİKATÖRLER'!A358</f>
        <v>SAFKR</v>
      </c>
      <c r="C360" s="262">
        <f>'🔢 İNDİKATÖRLER'!U358</f>
        <v>5</v>
      </c>
      <c r="D360" s="262">
        <f>IFERROR((IF(C360&gt;=11,3,IF(C360&gt;=10,2,IF(C360&gt;=9,1,0))))+(IF(E360&lt;=3,4,IF(E360&lt;=4,2,0)))+(IF(AND(F360&gt;40,F360&lt;50),4,IF(F360&lt;50,3,IF(F360&lt;60,2,0))))+(IF(G360&gt;0.1,3,IF(G360&gt;0,2,0)))+(IF(K360&gt;1.2,2,IF(K360&gt;1,1,0)))+(IF(H360&gt;-100,1,0))+(IF('🔢 İNDİKATÖRLER'!D358&gt;0,1,0))+(IF(R360&lt;=-2,2,0))-(IF(E360&gt;5,2,0)),"")</f>
        <v>6</v>
      </c>
      <c r="E360" s="262">
        <f>'🔢 İNDİKATÖRLER'!F358</f>
        <v>3.2869296210363488</v>
      </c>
      <c r="F360" s="262">
        <f>'🔢 İNDİKATÖRLER'!G358</f>
        <v>35.398230088495581</v>
      </c>
      <c r="G360" s="262">
        <f>'🔢 İNDİKATÖRLER'!I358</f>
        <v>-6.9709811410260336E-2</v>
      </c>
      <c r="H360" s="262">
        <f>'🔢 İNDİKATÖRLER'!E358</f>
        <v>-8.9743589743587755</v>
      </c>
      <c r="I360" s="262">
        <f>'🔢 İNDİKATÖRLER'!L358</f>
        <v>3546094</v>
      </c>
      <c r="J360" s="262">
        <f>'🔢 İNDİKATÖRLER'!M358</f>
        <v>5015140.4000000004</v>
      </c>
      <c r="K360" s="262">
        <f t="shared" si="20"/>
        <v>0.70707771212147918</v>
      </c>
      <c r="L360" s="262" t="str">
        <f>'🔢 İNDİKATÖRLER'!P358</f>
        <v>✗</v>
      </c>
      <c r="M360" s="262" t="str">
        <f>'🔢 İNDİKATÖRLER'!S358</f>
        <v>✗</v>
      </c>
      <c r="N360" s="262" t="str">
        <f t="shared" si="21"/>
        <v>HAYIR</v>
      </c>
      <c r="O360" s="262" t="str">
        <f t="shared" si="22"/>
        <v>HAYIR</v>
      </c>
      <c r="P360" s="263" t="str">
        <f t="shared" si="23"/>
        <v>PAS</v>
      </c>
      <c r="Q360" s="262" t="str">
        <f>'📡 CANLI_VERİ'!B359</f>
        <v>SAFKR</v>
      </c>
      <c r="R360" s="262">
        <f>'📡 CANLI_VERİ'!I359</f>
        <v>-0.32790000000000002</v>
      </c>
    </row>
    <row r="361" spans="1:18" x14ac:dyDescent="0.3">
      <c r="A361" s="262">
        <v>357</v>
      </c>
      <c r="B361" s="263" t="str">
        <f>'🔢 İNDİKATÖRLER'!A359</f>
        <v>SAGYO</v>
      </c>
      <c r="C361" s="262" t="str">
        <f>'🔢 İNDİKATÖRLER'!U359</f>
        <v/>
      </c>
      <c r="D361" s="262">
        <f>IFERROR((IF(C361&gt;=11,3,IF(C361&gt;=10,2,IF(C361&gt;=9,1,0))))+(IF(E361&lt;=3,4,IF(E361&lt;=4,2,0)))+(IF(AND(F361&gt;40,F361&lt;50),4,IF(F361&lt;50,3,IF(F361&lt;60,2,0))))+(IF(G361&gt;0.1,3,IF(G361&gt;0,2,0)))+(IF(K361&gt;1.2,2,IF(K361&gt;1,1,0)))+(IF(H361&gt;-100,1,0))+(IF('🔢 İNDİKATÖRLER'!D359&gt;0,1,0))+(IF(R361&lt;=-2,2,0))-(IF(E361&gt;5,2,0)),"")</f>
        <v>8</v>
      </c>
      <c r="E361" s="262" t="str">
        <f>'🔢 İNDİKATÖRLER'!F359</f>
        <v>?</v>
      </c>
      <c r="F361" s="262" t="str">
        <f>'🔢 İNDİKATÖRLER'!G359</f>
        <v>?</v>
      </c>
      <c r="G361" s="262" t="str">
        <f>'🔢 İNDİKATÖRLER'!I359</f>
        <v>?</v>
      </c>
      <c r="H361" s="262" t="str">
        <f>'🔢 İNDİKATÖRLER'!E359</f>
        <v>?</v>
      </c>
      <c r="I361" s="262">
        <f>'🔢 İNDİKATÖRLER'!L359</f>
        <v>0</v>
      </c>
      <c r="J361" s="262" t="str">
        <f>'🔢 İNDİKATÖRLER'!M359</f>
        <v>?</v>
      </c>
      <c r="K361" s="262" t="str">
        <f t="shared" si="20"/>
        <v/>
      </c>
      <c r="L361" s="262" t="str">
        <f>'🔢 İNDİKATÖRLER'!P359</f>
        <v>?</v>
      </c>
      <c r="M361" s="262" t="str">
        <f>'🔢 İNDİKATÖRLER'!S359</f>
        <v>?</v>
      </c>
      <c r="N361" s="262" t="str">
        <f t="shared" si="21"/>
        <v>HAYIR</v>
      </c>
      <c r="O361" s="262" t="str">
        <f t="shared" si="22"/>
        <v>HAYIR</v>
      </c>
      <c r="P361" s="263" t="str">
        <f t="shared" si="23"/>
        <v>PAS</v>
      </c>
      <c r="Q361" s="262" t="str">
        <f>'📡 CANLI_VERİ'!B360</f>
        <v>SAGYO</v>
      </c>
      <c r="R361" s="262">
        <f>'📡 CANLI_VERİ'!I360</f>
        <v>0</v>
      </c>
    </row>
    <row r="362" spans="1:18" x14ac:dyDescent="0.3">
      <c r="A362" s="262">
        <v>358</v>
      </c>
      <c r="B362" s="263" t="str">
        <f>'🔢 İNDİKATÖRLER'!A360</f>
        <v>SAMAT</v>
      </c>
      <c r="C362" s="262">
        <f>'🔢 İNDİKATÖRLER'!U360</f>
        <v>8</v>
      </c>
      <c r="D362" s="262">
        <f>IFERROR((IF(C362&gt;=11,3,IF(C362&gt;=10,2,IF(C362&gt;=9,1,0))))+(IF(E362&lt;=3,4,IF(E362&lt;=4,2,0)))+(IF(AND(F362&gt;40,F362&lt;50),4,IF(F362&lt;50,3,IF(F362&lt;60,2,0))))+(IF(G362&gt;0.1,3,IF(G362&gt;0,2,0)))+(IF(K362&gt;1.2,2,IF(K362&gt;1,1,0)))+(IF(H362&gt;-100,1,0))+(IF('🔢 İNDİKATÖRLER'!D360&gt;0,1,0))+(IF(R362&lt;=-2,2,0))-(IF(E362&gt;5,2,0)),"")</f>
        <v>7</v>
      </c>
      <c r="E362" s="262">
        <f>'🔢 İNDİKATÖRLER'!F360</f>
        <v>3.8532110091743115</v>
      </c>
      <c r="F362" s="262">
        <f>'🔢 İNDİKATÖRLER'!G360</f>
        <v>50.000000000000064</v>
      </c>
      <c r="G362" s="262">
        <f>'🔢 İNDİKATÖRLER'!I360</f>
        <v>2.2234282351584977E-2</v>
      </c>
      <c r="H362" s="262">
        <f>'🔢 İNDİKATÖRLER'!E360</f>
        <v>8.2022818378051507</v>
      </c>
      <c r="I362" s="262">
        <f>'🔢 İNDİKATÖRLER'!L360</f>
        <v>680118</v>
      </c>
      <c r="J362" s="262">
        <f>'🔢 İNDİKATÖRLER'!M360</f>
        <v>2072625.2</v>
      </c>
      <c r="K362" s="262">
        <f t="shared" si="20"/>
        <v>0.32814326487972839</v>
      </c>
      <c r="L362" s="262" t="str">
        <f>'🔢 İNDİKATÖRLER'!P360</f>
        <v>✓</v>
      </c>
      <c r="M362" s="262" t="str">
        <f>'🔢 İNDİKATÖRLER'!S360</f>
        <v>✗</v>
      </c>
      <c r="N362" s="262" t="str">
        <f t="shared" si="21"/>
        <v>HAYIR</v>
      </c>
      <c r="O362" s="262" t="str">
        <f t="shared" si="22"/>
        <v>HAYIR</v>
      </c>
      <c r="P362" s="263" t="str">
        <f t="shared" si="23"/>
        <v>İZLE</v>
      </c>
      <c r="Q362" s="262" t="str">
        <f>'📡 CANLI_VERİ'!B361</f>
        <v>SAMAT</v>
      </c>
      <c r="R362" s="262">
        <f>'📡 CANLI_VERİ'!I361</f>
        <v>-0.1802</v>
      </c>
    </row>
    <row r="363" spans="1:18" x14ac:dyDescent="0.3">
      <c r="A363" s="262">
        <v>359</v>
      </c>
      <c r="B363" s="263" t="str">
        <f>'🔢 İNDİKATÖRLER'!A361</f>
        <v>SANEL</v>
      </c>
      <c r="C363" s="262">
        <f>'🔢 İNDİKATÖRLER'!U361</f>
        <v>4</v>
      </c>
      <c r="D363" s="262">
        <f>IFERROR((IF(C363&gt;=11,3,IF(C363&gt;=10,2,IF(C363&gt;=9,1,0))))+(IF(E363&lt;=3,4,IF(E363&lt;=4,2,0)))+(IF(AND(F363&gt;40,F363&lt;50),4,IF(F363&lt;50,3,IF(F363&lt;60,2,0))))+(IF(G363&gt;0.1,3,IF(G363&gt;0,2,0)))+(IF(K363&gt;1.2,2,IF(K363&gt;1,1,0)))+(IF(H363&gt;-100,1,0))+(IF('🔢 İNDİKATÖRLER'!D361&gt;0,1,0))+(IF(R363&lt;=-2,2,0))-(IF(E363&gt;5,2,0)),"")</f>
        <v>4</v>
      </c>
      <c r="E363" s="262">
        <f>'🔢 İNDİKATÖRLER'!F361</f>
        <v>5.005753739930956</v>
      </c>
      <c r="F363" s="262">
        <f>'🔢 İNDİKATÖRLER'!G361</f>
        <v>23.837209302325583</v>
      </c>
      <c r="G363" s="262">
        <f>'🔢 İNDİKATÖRLER'!I361</f>
        <v>2.2553148272770607E-3</v>
      </c>
      <c r="H363" s="262">
        <f>'🔢 İNDİKATÖRLER'!E361</f>
        <v>-39.562923888470706</v>
      </c>
      <c r="I363" s="262">
        <f>'🔢 İNDİKATÖRLER'!L361</f>
        <v>116185</v>
      </c>
      <c r="J363" s="262">
        <f>'🔢 İNDİKATÖRLER'!M361</f>
        <v>319652</v>
      </c>
      <c r="K363" s="262">
        <f t="shared" si="20"/>
        <v>0.36347340232502845</v>
      </c>
      <c r="L363" s="262" t="str">
        <f>'🔢 İNDİKATÖRLER'!P361</f>
        <v>✓</v>
      </c>
      <c r="M363" s="262" t="str">
        <f>'🔢 İNDİKATÖRLER'!S361</f>
        <v>✗</v>
      </c>
      <c r="N363" s="262" t="str">
        <f t="shared" si="21"/>
        <v>HAYIR</v>
      </c>
      <c r="O363" s="262" t="str">
        <f t="shared" si="22"/>
        <v>HAYIR</v>
      </c>
      <c r="P363" s="263" t="str">
        <f t="shared" si="23"/>
        <v>PAS</v>
      </c>
      <c r="Q363" s="262" t="str">
        <f>'📡 CANLI_VERİ'!B362</f>
        <v>SANEL</v>
      </c>
      <c r="R363" s="262">
        <f>'📡 CANLI_VERİ'!I362</f>
        <v>0.74929999999999997</v>
      </c>
    </row>
    <row r="364" spans="1:18" x14ac:dyDescent="0.3">
      <c r="A364" s="262">
        <v>360</v>
      </c>
      <c r="B364" s="263" t="str">
        <f>'🔢 İNDİKATÖRLER'!A362</f>
        <v>SANFM</v>
      </c>
      <c r="C364" s="262">
        <f>'🔢 İNDİKATÖRLER'!U362</f>
        <v>-2</v>
      </c>
      <c r="D364" s="262">
        <f>IFERROR((IF(C364&gt;=11,3,IF(C364&gt;=10,2,IF(C364&gt;=9,1,0))))+(IF(E364&lt;=3,4,IF(E364&lt;=4,2,0)))+(IF(AND(F364&gt;40,F364&lt;50),4,IF(F364&lt;50,3,IF(F364&lt;60,2,0))))+(IF(G364&gt;0.1,3,IF(G364&gt;0,2,0)))+(IF(K364&gt;1.2,2,IF(K364&gt;1,1,0)))+(IF(H364&gt;-100,1,0))+(IF('🔢 İNDİKATÖRLER'!D362&gt;0,1,0))+(IF(R364&lt;=-2,2,0))-(IF(E364&gt;5,2,0)),"")</f>
        <v>1</v>
      </c>
      <c r="E364" s="262">
        <f>'🔢 İNDİKATÖRLER'!F362</f>
        <v>6.0641399416909625</v>
      </c>
      <c r="F364" s="262">
        <f>'🔢 İNDİKATÖRLER'!G362</f>
        <v>8.4999999999999964</v>
      </c>
      <c r="G364" s="262">
        <f>'🔢 İNDİKATÖRLER'!I362</f>
        <v>-0.16097265653318427</v>
      </c>
      <c r="H364" s="262">
        <f>'🔢 İNDİKATÖRLER'!E362</f>
        <v>-105.4610564010744</v>
      </c>
      <c r="I364" s="262">
        <f>'🔢 İNDİKATÖRLER'!L362</f>
        <v>3754661</v>
      </c>
      <c r="J364" s="262">
        <f>'🔢 İNDİKATÖRLER'!M362</f>
        <v>13079717.199999999</v>
      </c>
      <c r="K364" s="262">
        <f t="shared" si="20"/>
        <v>0.28705979973328477</v>
      </c>
      <c r="L364" s="262" t="str">
        <f>'🔢 İNDİKATÖRLER'!P362</f>
        <v>✗</v>
      </c>
      <c r="M364" s="262" t="str">
        <f>'🔢 İNDİKATÖRLER'!S362</f>
        <v>✗</v>
      </c>
      <c r="N364" s="262" t="str">
        <f t="shared" si="21"/>
        <v>HAYIR</v>
      </c>
      <c r="O364" s="262" t="str">
        <f t="shared" si="22"/>
        <v>HAYIR</v>
      </c>
      <c r="P364" s="263" t="str">
        <f t="shared" si="23"/>
        <v>PAS</v>
      </c>
      <c r="Q364" s="262" t="str">
        <f>'📡 CANLI_VERİ'!B363</f>
        <v>SANFM</v>
      </c>
      <c r="R364" s="262">
        <f>'📡 CANLI_VERİ'!I363</f>
        <v>-0.13300000000000001</v>
      </c>
    </row>
    <row r="365" spans="1:18" x14ac:dyDescent="0.3">
      <c r="A365" s="262">
        <v>361</v>
      </c>
      <c r="B365" s="263" t="str">
        <f>'🔢 İNDİKATÖRLER'!A363</f>
        <v>SANKO</v>
      </c>
      <c r="C365" s="262">
        <f>'🔢 İNDİKATÖRLER'!U363</f>
        <v>13</v>
      </c>
      <c r="D365" s="262">
        <f>IFERROR((IF(C365&gt;=11,3,IF(C365&gt;=10,2,IF(C365&gt;=9,1,0))))+(IF(E365&lt;=3,4,IF(E365&lt;=4,2,0)))+(IF(AND(F365&gt;40,F365&lt;50),4,IF(F365&lt;50,3,IF(F365&lt;60,2,0))))+(IF(G365&gt;0.1,3,IF(G365&gt;0,2,0)))+(IF(K365&gt;1.2,2,IF(K365&gt;1,1,0)))+(IF(H365&gt;-100,1,0))+(IF('🔢 İNDİKATÖRLER'!D363&gt;0,1,0))+(IF(R365&lt;=-2,2,0))-(IF(E365&gt;5,2,0)),"")</f>
        <v>8</v>
      </c>
      <c r="E365" s="262">
        <f>'🔢 İNDİKATÖRLER'!F363</f>
        <v>4.2655332681017635</v>
      </c>
      <c r="F365" s="262">
        <f>'🔢 İNDİKATÖRLER'!G363</f>
        <v>91.348600508905847</v>
      </c>
      <c r="G365" s="262">
        <f>'🔢 İNDİKATÖRLER'!I363</f>
        <v>0.25525111864139682</v>
      </c>
      <c r="H365" s="262">
        <f>'🔢 İNDİKATÖRLER'!E363</f>
        <v>84.287880815379822</v>
      </c>
      <c r="I365" s="262">
        <f>'🔢 İNDİKATÖRLER'!L363</f>
        <v>648908</v>
      </c>
      <c r="J365" s="262">
        <f>'🔢 İNDİKATÖRLER'!M363</f>
        <v>827477.4</v>
      </c>
      <c r="K365" s="262">
        <f t="shared" si="20"/>
        <v>0.78420026939708565</v>
      </c>
      <c r="L365" s="262" t="str">
        <f>'🔢 İNDİKATÖRLER'!P363</f>
        <v>✓</v>
      </c>
      <c r="M365" s="262" t="str">
        <f>'🔢 İNDİKATÖRLER'!S363</f>
        <v>✗</v>
      </c>
      <c r="N365" s="262" t="str">
        <f t="shared" si="21"/>
        <v>HAYIR</v>
      </c>
      <c r="O365" s="262" t="str">
        <f t="shared" si="22"/>
        <v>HAYIR</v>
      </c>
      <c r="P365" s="263" t="str">
        <f t="shared" si="23"/>
        <v>PAS</v>
      </c>
      <c r="Q365" s="262" t="str">
        <f>'📡 CANLI_VERİ'!B364</f>
        <v>SANKO</v>
      </c>
      <c r="R365" s="262">
        <f>'📡 CANLI_VERİ'!I364</f>
        <v>0</v>
      </c>
    </row>
    <row r="366" spans="1:18" x14ac:dyDescent="0.3">
      <c r="A366" s="262">
        <v>362</v>
      </c>
      <c r="B366" s="263" t="str">
        <f>'🔢 İNDİKATÖRLER'!A364</f>
        <v>SARKY</v>
      </c>
      <c r="C366" s="262">
        <f>'🔢 İNDİKATÖRLER'!U364</f>
        <v>1</v>
      </c>
      <c r="D366" s="262">
        <f>IFERROR((IF(C366&gt;=11,3,IF(C366&gt;=10,2,IF(C366&gt;=9,1,0))))+(IF(E366&lt;=3,4,IF(E366&lt;=4,2,0)))+(IF(AND(F366&gt;40,F366&lt;50),4,IF(F366&lt;50,3,IF(F366&lt;60,2,0))))+(IF(G366&gt;0.1,3,IF(G366&gt;0,2,0)))+(IF(K366&gt;1.2,2,IF(K366&gt;1,1,0)))+(IF(H366&gt;-100,1,0))+(IF('🔢 İNDİKATÖRLER'!D364&gt;0,1,0))+(IF(R366&lt;=-2,2,0))-(IF(E366&gt;5,2,0)),"")</f>
        <v>3</v>
      </c>
      <c r="E366" s="262">
        <f>'🔢 İNDİKATÖRLER'!F364</f>
        <v>5.2960347637153706</v>
      </c>
      <c r="F366" s="262">
        <f>'🔢 İNDİKATÖRLER'!G364</f>
        <v>3.6529680365296842</v>
      </c>
      <c r="G366" s="262">
        <f>'🔢 İNDİKATÖRLER'!I364</f>
        <v>3.8948294076227685E-2</v>
      </c>
      <c r="H366" s="262">
        <f>'🔢 İNDİKATÖRLER'!E364</f>
        <v>-158.65647187329299</v>
      </c>
      <c r="I366" s="262">
        <f>'🔢 İNDİKATÖRLER'!L364</f>
        <v>5074329</v>
      </c>
      <c r="J366" s="262">
        <f>'🔢 İNDİKATÖRLER'!M364</f>
        <v>7941320</v>
      </c>
      <c r="K366" s="262">
        <f t="shared" si="20"/>
        <v>0.63897802884155275</v>
      </c>
      <c r="L366" s="262" t="str">
        <f>'🔢 İNDİKATÖRLER'!P364</f>
        <v>✓</v>
      </c>
      <c r="M366" s="262" t="str">
        <f>'🔢 İNDİKATÖRLER'!S364</f>
        <v>✗</v>
      </c>
      <c r="N366" s="262" t="str">
        <f t="shared" si="21"/>
        <v>HAYIR</v>
      </c>
      <c r="O366" s="262" t="str">
        <f t="shared" si="22"/>
        <v>HAYIR</v>
      </c>
      <c r="P366" s="263" t="str">
        <f t="shared" si="23"/>
        <v>PAS</v>
      </c>
      <c r="Q366" s="262" t="str">
        <f>'📡 CANLI_VERİ'!B365</f>
        <v>SARKY</v>
      </c>
      <c r="R366" s="262">
        <f>'📡 CANLI_VERİ'!I365</f>
        <v>0.15140000000000001</v>
      </c>
    </row>
    <row r="367" spans="1:18" x14ac:dyDescent="0.3">
      <c r="A367" s="262">
        <v>363</v>
      </c>
      <c r="B367" s="263" t="str">
        <f>'🔢 İNDİKATÖRLER'!A365</f>
        <v>SAYAS</v>
      </c>
      <c r="C367" s="262">
        <f>'🔢 İNDİKATÖRLER'!U365</f>
        <v>15</v>
      </c>
      <c r="D367" s="262">
        <f>IFERROR((IF(C367&gt;=11,3,IF(C367&gt;=10,2,IF(C367&gt;=9,1,0))))+(IF(E367&lt;=3,4,IF(E367&lt;=4,2,0)))+(IF(AND(F367&gt;40,F367&lt;50),4,IF(F367&lt;50,3,IF(F367&lt;60,2,0))))+(IF(G367&gt;0.1,3,IF(G367&gt;0,2,0)))+(IF(K367&gt;1.2,2,IF(K367&gt;1,1,0)))+(IF(H367&gt;-100,1,0))+(IF('🔢 İNDİKATÖRLER'!D365&gt;0,1,0))+(IF(R367&lt;=-2,2,0))-(IF(E367&gt;5,2,0)),"")</f>
        <v>12</v>
      </c>
      <c r="E367" s="262">
        <f>'🔢 İNDİKATÖRLER'!F365</f>
        <v>3.91503540191587</v>
      </c>
      <c r="F367" s="262">
        <f>'🔢 İNDİKATÖRLER'!G365</f>
        <v>95.674300254452973</v>
      </c>
      <c r="G367" s="262">
        <f>'🔢 İNDİKATÖRLER'!I365</f>
        <v>0.53958851859496337</v>
      </c>
      <c r="H367" s="262">
        <f>'🔢 İNDİKATÖRLER'!E365</f>
        <v>160.9235352532277</v>
      </c>
      <c r="I367" s="262">
        <f>'🔢 İNDİKATÖRLER'!L365</f>
        <v>1812384</v>
      </c>
      <c r="J367" s="262">
        <f>'🔢 İNDİKATÖRLER'!M365</f>
        <v>1427314</v>
      </c>
      <c r="K367" s="262">
        <f t="shared" si="20"/>
        <v>1.269786466047415</v>
      </c>
      <c r="L367" s="262" t="str">
        <f>'🔢 İNDİKATÖRLER'!P365</f>
        <v>✓</v>
      </c>
      <c r="M367" s="262" t="str">
        <f>'🔢 İNDİKATÖRLER'!S365</f>
        <v>✓</v>
      </c>
      <c r="N367" s="262" t="str">
        <f t="shared" si="21"/>
        <v>HAYIR</v>
      </c>
      <c r="O367" s="262" t="str">
        <f t="shared" si="22"/>
        <v>HAYIR</v>
      </c>
      <c r="P367" s="263" t="str">
        <f t="shared" si="23"/>
        <v>PAS</v>
      </c>
      <c r="Q367" s="262" t="str">
        <f>'📡 CANLI_VERİ'!B366</f>
        <v>SAYAS</v>
      </c>
      <c r="R367" s="262">
        <f>'📡 CANLI_VERİ'!I366</f>
        <v>-0.24560000000000001</v>
      </c>
    </row>
    <row r="368" spans="1:18" x14ac:dyDescent="0.3">
      <c r="A368" s="262">
        <v>364</v>
      </c>
      <c r="B368" s="263" t="str">
        <f>'🔢 İNDİKATÖRLER'!A366</f>
        <v>SDTTR</v>
      </c>
      <c r="C368" s="262" t="str">
        <f>'🔢 İNDİKATÖRLER'!U366</f>
        <v/>
      </c>
      <c r="D368" s="262">
        <f>IFERROR((IF(C368&gt;=11,3,IF(C368&gt;=10,2,IF(C368&gt;=9,1,0))))+(IF(E368&lt;=3,4,IF(E368&lt;=4,2,0)))+(IF(AND(F368&gt;40,F368&lt;50),4,IF(F368&lt;50,3,IF(F368&lt;60,2,0))))+(IF(G368&gt;0.1,3,IF(G368&gt;0,2,0)))+(IF(K368&gt;1.2,2,IF(K368&gt;1,1,0)))+(IF(H368&gt;-100,1,0))+(IF('🔢 İNDİKATÖRLER'!D366&gt;0,1,0))+(IF(R368&lt;=-2,2,0))-(IF(E368&gt;5,2,0)),"")</f>
        <v>8</v>
      </c>
      <c r="E368" s="262" t="str">
        <f>'🔢 İNDİKATÖRLER'!F366</f>
        <v>?</v>
      </c>
      <c r="F368" s="262" t="str">
        <f>'🔢 İNDİKATÖRLER'!G366</f>
        <v>?</v>
      </c>
      <c r="G368" s="262" t="str">
        <f>'🔢 İNDİKATÖRLER'!I366</f>
        <v>?</v>
      </c>
      <c r="H368" s="262" t="str">
        <f>'🔢 İNDİKATÖRLER'!E366</f>
        <v>?</v>
      </c>
      <c r="I368" s="262">
        <f>'🔢 İNDİKATÖRLER'!L366</f>
        <v>7383</v>
      </c>
      <c r="J368" s="262" t="str">
        <f>'🔢 İNDİKATÖRLER'!M366</f>
        <v>?</v>
      </c>
      <c r="K368" s="262" t="str">
        <f t="shared" si="20"/>
        <v/>
      </c>
      <c r="L368" s="262" t="str">
        <f>'🔢 İNDİKATÖRLER'!P366</f>
        <v>?</v>
      </c>
      <c r="M368" s="262" t="str">
        <f>'🔢 İNDİKATÖRLER'!S366</f>
        <v>?</v>
      </c>
      <c r="N368" s="262" t="str">
        <f t="shared" si="21"/>
        <v>HAYIR</v>
      </c>
      <c r="O368" s="262" t="str">
        <f t="shared" si="22"/>
        <v>HAYIR</v>
      </c>
      <c r="P368" s="263" t="str">
        <f t="shared" si="23"/>
        <v>PAS</v>
      </c>
      <c r="Q368" s="262" t="str">
        <f>'📡 CANLI_VERİ'!B367</f>
        <v>SDTTR</v>
      </c>
      <c r="R368" s="262">
        <f>'📡 CANLI_VERİ'!I367</f>
        <v>9.11E-2</v>
      </c>
    </row>
    <row r="369" spans="1:18" x14ac:dyDescent="0.3">
      <c r="A369" s="262">
        <v>365</v>
      </c>
      <c r="B369" s="263" t="str">
        <f>'🔢 İNDİKATÖRLER'!A367</f>
        <v>SEKFK</v>
      </c>
      <c r="C369" s="262">
        <f>'🔢 İNDİKATÖRLER'!U367</f>
        <v>6</v>
      </c>
      <c r="D369" s="262">
        <f>IFERROR((IF(C369&gt;=11,3,IF(C369&gt;=10,2,IF(C369&gt;=9,1,0))))+(IF(E369&lt;=3,4,IF(E369&lt;=4,2,0)))+(IF(AND(F369&gt;40,F369&lt;50),4,IF(F369&lt;50,3,IF(F369&lt;60,2,0))))+(IF(G369&gt;0.1,3,IF(G369&gt;0,2,0)))+(IF(K369&gt;1.2,2,IF(K369&gt;1,1,0)))+(IF(H369&gt;-100,1,0))+(IF('🔢 İNDİKATÖRLER'!D367&gt;0,1,0))+(IF(R369&lt;=-2,2,0))-(IF(E369&gt;5,2,0)),"")</f>
        <v>8</v>
      </c>
      <c r="E369" s="262">
        <f>'🔢 İNDİKATÖRLER'!F367</f>
        <v>3.3609636057505483</v>
      </c>
      <c r="F369" s="262">
        <f>'🔢 İNDİKATÖRLER'!G367</f>
        <v>48.351648351648294</v>
      </c>
      <c r="G369" s="262">
        <f>'🔢 İNDİKATÖRLER'!I367</f>
        <v>-2.6310798560564286E-2</v>
      </c>
      <c r="H369" s="262">
        <f>'🔢 İNDİKATÖRLER'!E367</f>
        <v>15.228426395938348</v>
      </c>
      <c r="I369" s="262">
        <f>'🔢 İNDİKATÖRLER'!L367</f>
        <v>128634</v>
      </c>
      <c r="J369" s="262">
        <f>'🔢 İNDİKATÖRLER'!M367</f>
        <v>432647.6</v>
      </c>
      <c r="K369" s="262">
        <f t="shared" si="20"/>
        <v>0.2973181869031517</v>
      </c>
      <c r="L369" s="262" t="str">
        <f>'🔢 İNDİKATÖRLER'!P367</f>
        <v>✗</v>
      </c>
      <c r="M369" s="262" t="str">
        <f>'🔢 İNDİKATÖRLER'!S367</f>
        <v>✗</v>
      </c>
      <c r="N369" s="262" t="str">
        <f t="shared" si="21"/>
        <v>HAYIR</v>
      </c>
      <c r="O369" s="262" t="str">
        <f t="shared" si="22"/>
        <v>HAYIR</v>
      </c>
      <c r="P369" s="263" t="str">
        <f t="shared" si="23"/>
        <v>PAS</v>
      </c>
      <c r="Q369" s="262" t="str">
        <f>'📡 CANLI_VERİ'!B368</f>
        <v>SEKFK</v>
      </c>
      <c r="R369" s="262">
        <f>'📡 CANLI_VERİ'!I368</f>
        <v>0</v>
      </c>
    </row>
    <row r="370" spans="1:18" x14ac:dyDescent="0.3">
      <c r="A370" s="262">
        <v>366</v>
      </c>
      <c r="B370" s="263" t="str">
        <f>'🔢 İNDİKATÖRLER'!A368</f>
        <v>SEKUR</v>
      </c>
      <c r="C370" s="262">
        <f>'🔢 İNDİKATÖRLER'!U368</f>
        <v>6</v>
      </c>
      <c r="D370" s="262">
        <f>IFERROR((IF(C370&gt;=11,3,IF(C370&gt;=10,2,IF(C370&gt;=9,1,0))))+(IF(E370&lt;=3,4,IF(E370&lt;=4,2,0)))+(IF(AND(F370&gt;40,F370&lt;50),4,IF(F370&lt;50,3,IF(F370&lt;60,2,0))))+(IF(G370&gt;0.1,3,IF(G370&gt;0,2,0)))+(IF(K370&gt;1.2,2,IF(K370&gt;1,1,0)))+(IF(H370&gt;-100,1,0))+(IF('🔢 İNDİKATÖRLER'!D368&gt;0,1,0))+(IF(R370&lt;=-2,2,0))-(IF(E370&gt;5,2,0)),"")</f>
        <v>2</v>
      </c>
      <c r="E370" s="262">
        <f>'🔢 İNDİKATÖRLER'!F368</f>
        <v>6.6666666666666652</v>
      </c>
      <c r="F370" s="262">
        <f>'🔢 İNDİKATÖRLER'!G368</f>
        <v>58.823529411764675</v>
      </c>
      <c r="G370" s="262">
        <f>'🔢 İNDİKATÖRLER'!I368</f>
        <v>-3.7057514903349409E-2</v>
      </c>
      <c r="H370" s="262">
        <f>'🔢 İNDİKATÖRLER'!E368</f>
        <v>34.697113859815779</v>
      </c>
      <c r="I370" s="262">
        <f>'🔢 İNDİKATÖRLER'!L368</f>
        <v>2782152</v>
      </c>
      <c r="J370" s="262">
        <f>'🔢 İNDİKATÖRLER'!M368</f>
        <v>4245494.4000000004</v>
      </c>
      <c r="K370" s="262">
        <f t="shared" si="20"/>
        <v>0.65531873036977739</v>
      </c>
      <c r="L370" s="262" t="str">
        <f>'🔢 İNDİKATÖRLER'!P368</f>
        <v>✗</v>
      </c>
      <c r="M370" s="262" t="str">
        <f>'🔢 İNDİKATÖRLER'!S368</f>
        <v>✗</v>
      </c>
      <c r="N370" s="262" t="str">
        <f t="shared" si="21"/>
        <v>HAYIR</v>
      </c>
      <c r="O370" s="262" t="str">
        <f t="shared" si="22"/>
        <v>HAYIR</v>
      </c>
      <c r="P370" s="263" t="str">
        <f t="shared" si="23"/>
        <v>PAS</v>
      </c>
      <c r="Q370" s="262" t="str">
        <f>'📡 CANLI_VERİ'!B369</f>
        <v>SEKUR</v>
      </c>
      <c r="R370" s="262">
        <f>'📡 CANLI_VERİ'!I369</f>
        <v>-0.25319999999999998</v>
      </c>
    </row>
    <row r="371" spans="1:18" x14ac:dyDescent="0.3">
      <c r="A371" s="262">
        <v>367</v>
      </c>
      <c r="B371" s="263" t="str">
        <f>'🔢 İNDİKATÖRLER'!A369</f>
        <v>SELEC</v>
      </c>
      <c r="C371" s="262">
        <f>'🔢 İNDİKATÖRLER'!U369</f>
        <v>13</v>
      </c>
      <c r="D371" s="262">
        <f>IFERROR((IF(C371&gt;=11,3,IF(C371&gt;=10,2,IF(C371&gt;=9,1,0))))+(IF(E371&lt;=3,4,IF(E371&lt;=4,2,0)))+(IF(AND(F371&gt;40,F371&lt;50),4,IF(F371&lt;50,3,IF(F371&lt;60,2,0))))+(IF(G371&gt;0.1,3,IF(G371&gt;0,2,0)))+(IF(K371&gt;1.2,2,IF(K371&gt;1,1,0)))+(IF(H371&gt;-100,1,0))+(IF('🔢 İNDİKATÖRLER'!D369&gt;0,1,0))+(IF(R371&lt;=-2,2,0))-(IF(E371&gt;5,2,0)),"")</f>
        <v>12</v>
      </c>
      <c r="E371" s="262">
        <f>'🔢 İNDİKATÖRLER'!F369</f>
        <v>3.7188772903131628</v>
      </c>
      <c r="F371" s="262">
        <f>'🔢 İNDİKATÖRLER'!G369</f>
        <v>83.73675880885105</v>
      </c>
      <c r="G371" s="262">
        <f>'🔢 İNDİKATÖRLER'!I369</f>
        <v>1.2299586573465646</v>
      </c>
      <c r="H371" s="262">
        <f>'🔢 İNDİKATÖRLER'!E369</f>
        <v>199.32899716684025</v>
      </c>
      <c r="I371" s="262">
        <f>'🔢 İNDİKATÖRLER'!L369</f>
        <v>3388629</v>
      </c>
      <c r="J371" s="262">
        <f>'🔢 İNDİKATÖRLER'!M369</f>
        <v>2169309.7999999998</v>
      </c>
      <c r="K371" s="262">
        <f t="shared" si="20"/>
        <v>1.5620770256051026</v>
      </c>
      <c r="L371" s="262" t="str">
        <f>'🔢 İNDİKATÖRLER'!P369</f>
        <v>✓</v>
      </c>
      <c r="M371" s="262" t="str">
        <f>'🔢 İNDİKATÖRLER'!S369</f>
        <v>✓</v>
      </c>
      <c r="N371" s="262" t="str">
        <f t="shared" si="21"/>
        <v>HAYIR</v>
      </c>
      <c r="O371" s="262" t="str">
        <f t="shared" si="22"/>
        <v>HAYIR</v>
      </c>
      <c r="P371" s="263" t="str">
        <f t="shared" si="23"/>
        <v>PAS</v>
      </c>
      <c r="Q371" s="262" t="str">
        <f>'📡 CANLI_VERİ'!B370</f>
        <v>SELEC</v>
      </c>
      <c r="R371" s="262">
        <f>'📡 CANLI_VERİ'!I370</f>
        <v>0.19270000000000001</v>
      </c>
    </row>
    <row r="372" spans="1:18" x14ac:dyDescent="0.3">
      <c r="A372" s="262">
        <v>368</v>
      </c>
      <c r="B372" s="263" t="str">
        <f>'🔢 İNDİKATÖRLER'!A370</f>
        <v>SENTE</v>
      </c>
      <c r="C372" s="262" t="str">
        <f>'🔢 İNDİKATÖRLER'!U370</f>
        <v/>
      </c>
      <c r="D372" s="262">
        <f>IFERROR((IF(C372&gt;=11,3,IF(C372&gt;=10,2,IF(C372&gt;=9,1,0))))+(IF(E372&lt;=3,4,IF(E372&lt;=4,2,0)))+(IF(AND(F372&gt;40,F372&lt;50),4,IF(F372&lt;50,3,IF(F372&lt;60,2,0))))+(IF(G372&gt;0.1,3,IF(G372&gt;0,2,0)))+(IF(K372&gt;1.2,2,IF(K372&gt;1,1,0)))+(IF(H372&gt;-100,1,0))+(IF('🔢 İNDİKATÖRLER'!D370&gt;0,1,0))+(IF(R372&lt;=-2,2,0))-(IF(E372&gt;5,2,0)),"")</f>
        <v>8</v>
      </c>
      <c r="E372" s="262" t="str">
        <f>'🔢 İNDİKATÖRLER'!F370</f>
        <v>?</v>
      </c>
      <c r="F372" s="262" t="str">
        <f>'🔢 İNDİKATÖRLER'!G370</f>
        <v>?</v>
      </c>
      <c r="G372" s="262" t="str">
        <f>'🔢 İNDİKATÖRLER'!I370</f>
        <v>?</v>
      </c>
      <c r="H372" s="262" t="str">
        <f>'🔢 İNDİKATÖRLER'!E370</f>
        <v>?</v>
      </c>
      <c r="I372" s="262">
        <f>'🔢 İNDİKATÖRLER'!L370</f>
        <v>0</v>
      </c>
      <c r="J372" s="262" t="str">
        <f>'🔢 İNDİKATÖRLER'!M370</f>
        <v>?</v>
      </c>
      <c r="K372" s="262" t="str">
        <f t="shared" si="20"/>
        <v/>
      </c>
      <c r="L372" s="262" t="str">
        <f>'🔢 İNDİKATÖRLER'!P370</f>
        <v>?</v>
      </c>
      <c r="M372" s="262" t="str">
        <f>'🔢 İNDİKATÖRLER'!S370</f>
        <v>?</v>
      </c>
      <c r="N372" s="262" t="str">
        <f t="shared" si="21"/>
        <v>HAYIR</v>
      </c>
      <c r="O372" s="262" t="str">
        <f t="shared" si="22"/>
        <v>HAYIR</v>
      </c>
      <c r="P372" s="263" t="str">
        <f t="shared" si="23"/>
        <v>PAS</v>
      </c>
      <c r="Q372" s="262" t="str">
        <f>'📡 CANLI_VERİ'!B371</f>
        <v>SENTE</v>
      </c>
      <c r="R372" s="262">
        <f>'📡 CANLI_VERİ'!I371</f>
        <v>0</v>
      </c>
    </row>
    <row r="373" spans="1:18" x14ac:dyDescent="0.3">
      <c r="A373" s="262">
        <v>369</v>
      </c>
      <c r="B373" s="263" t="str">
        <f>'🔢 İNDİKATÖRLER'!A371</f>
        <v>SEZGI</v>
      </c>
      <c r="C373" s="262" t="str">
        <f>'🔢 İNDİKATÖRLER'!U371</f>
        <v/>
      </c>
      <c r="D373" s="262">
        <f>IFERROR((IF(C373&gt;=11,3,IF(C373&gt;=10,2,IF(C373&gt;=9,1,0))))+(IF(E373&lt;=3,4,IF(E373&lt;=4,2,0)))+(IF(AND(F373&gt;40,F373&lt;50),4,IF(F373&lt;50,3,IF(F373&lt;60,2,0))))+(IF(G373&gt;0.1,3,IF(G373&gt;0,2,0)))+(IF(K373&gt;1.2,2,IF(K373&gt;1,1,0)))+(IF(H373&gt;-100,1,0))+(IF('🔢 İNDİKATÖRLER'!D371&gt;0,1,0))+(IF(R373&lt;=-2,2,0))-(IF(E373&gt;5,2,0)),"")</f>
        <v>8</v>
      </c>
      <c r="E373" s="262" t="str">
        <f>'🔢 İNDİKATÖRLER'!F371</f>
        <v>?</v>
      </c>
      <c r="F373" s="262" t="str">
        <f>'🔢 İNDİKATÖRLER'!G371</f>
        <v>?</v>
      </c>
      <c r="G373" s="262" t="str">
        <f>'🔢 İNDİKATÖRLER'!I371</f>
        <v>?</v>
      </c>
      <c r="H373" s="262" t="str">
        <f>'🔢 İNDİKATÖRLER'!E371</f>
        <v>?</v>
      </c>
      <c r="I373" s="262">
        <f>'🔢 İNDİKATÖRLER'!L371</f>
        <v>0</v>
      </c>
      <c r="J373" s="262" t="str">
        <f>'🔢 İNDİKATÖRLER'!M371</f>
        <v>?</v>
      </c>
      <c r="K373" s="262" t="str">
        <f t="shared" si="20"/>
        <v/>
      </c>
      <c r="L373" s="262" t="str">
        <f>'🔢 İNDİKATÖRLER'!P371</f>
        <v>?</v>
      </c>
      <c r="M373" s="262" t="str">
        <f>'🔢 İNDİKATÖRLER'!S371</f>
        <v>?</v>
      </c>
      <c r="N373" s="262" t="str">
        <f t="shared" si="21"/>
        <v>HAYIR</v>
      </c>
      <c r="O373" s="262" t="str">
        <f t="shared" si="22"/>
        <v>HAYIR</v>
      </c>
      <c r="P373" s="263" t="str">
        <f t="shared" si="23"/>
        <v>PAS</v>
      </c>
      <c r="Q373" s="262" t="str">
        <f>'📡 CANLI_VERİ'!B372</f>
        <v>SEZGI</v>
      </c>
      <c r="R373" s="262">
        <f>'📡 CANLI_VERİ'!I372</f>
        <v>0</v>
      </c>
    </row>
    <row r="374" spans="1:18" x14ac:dyDescent="0.3">
      <c r="A374" s="262">
        <v>370</v>
      </c>
      <c r="B374" s="263" t="str">
        <f>'🔢 İNDİKATÖRLER'!A372</f>
        <v>SILVR</v>
      </c>
      <c r="C374" s="262">
        <f>'🔢 İNDİKATÖRLER'!U372</f>
        <v>6</v>
      </c>
      <c r="D374" s="262">
        <f>IFERROR((IF(C374&gt;=11,3,IF(C374&gt;=10,2,IF(C374&gt;=9,1,0))))+(IF(E374&lt;=3,4,IF(E374&lt;=4,2,0)))+(IF(AND(F374&gt;40,F374&lt;50),4,IF(F374&lt;50,3,IF(F374&lt;60,2,0))))+(IF(G374&gt;0.1,3,IF(G374&gt;0,2,0)))+(IF(K374&gt;1.2,2,IF(K374&gt;1,1,0)))+(IF(H374&gt;-100,1,0))+(IF('🔢 İNDİKATÖRLER'!D372&gt;0,1,0))+(IF(R374&lt;=-2,2,0))-(IF(E374&gt;5,2,0)),"")</f>
        <v>6</v>
      </c>
      <c r="E374" s="262">
        <f>'🔢 İNDİKATÖRLER'!F372</f>
        <v>4.3869516310461192</v>
      </c>
      <c r="F374" s="262">
        <f>'🔢 İNDİKATÖRLER'!G372</f>
        <v>37.931034482758577</v>
      </c>
      <c r="G374" s="262">
        <f>'🔢 İNDİKATÖRLER'!I372</f>
        <v>7.7438446152459112E-3</v>
      </c>
      <c r="H374" s="262">
        <f>'🔢 İNDİKATÖRLER'!E372</f>
        <v>-7.2716162542014704</v>
      </c>
      <c r="I374" s="262">
        <f>'🔢 İNDİKATÖRLER'!L372</f>
        <v>2171696</v>
      </c>
      <c r="J374" s="262">
        <f>'🔢 İNDİKATÖRLER'!M372</f>
        <v>3418618.6</v>
      </c>
      <c r="K374" s="262">
        <f t="shared" si="20"/>
        <v>0.63525542159046344</v>
      </c>
      <c r="L374" s="262" t="str">
        <f>'🔢 İNDİKATÖRLER'!P372</f>
        <v>✓</v>
      </c>
      <c r="M374" s="262" t="str">
        <f>'🔢 İNDİKATÖRLER'!S372</f>
        <v>✗</v>
      </c>
      <c r="N374" s="262" t="str">
        <f t="shared" si="21"/>
        <v>HAYIR</v>
      </c>
      <c r="O374" s="262" t="str">
        <f t="shared" si="22"/>
        <v>HAYIR</v>
      </c>
      <c r="P374" s="263" t="str">
        <f t="shared" si="23"/>
        <v>PAS</v>
      </c>
      <c r="Q374" s="262" t="str">
        <f>'📡 CANLI_VERİ'!B373</f>
        <v>SILVR</v>
      </c>
      <c r="R374" s="262">
        <f>'📡 CANLI_VERİ'!I373</f>
        <v>0</v>
      </c>
    </row>
    <row r="375" spans="1:18" x14ac:dyDescent="0.3">
      <c r="A375" s="262">
        <v>371</v>
      </c>
      <c r="B375" s="263" t="str">
        <f>'🔢 İNDİKATÖRLER'!A373</f>
        <v>SKBNK</v>
      </c>
      <c r="C375" s="262">
        <f>'🔢 İNDİKATÖRLER'!U373</f>
        <v>3</v>
      </c>
      <c r="D375" s="262">
        <f>IFERROR((IF(C375&gt;=11,3,IF(C375&gt;=10,2,IF(C375&gt;=9,1,0))))+(IF(E375&lt;=3,4,IF(E375&lt;=4,2,0)))+(IF(AND(F375&gt;40,F375&lt;50),4,IF(F375&lt;50,3,IF(F375&lt;60,2,0))))+(IF(G375&gt;0.1,3,IF(G375&gt;0,2,0)))+(IF(K375&gt;1.2,2,IF(K375&gt;1,1,0)))+(IF(H375&gt;-100,1,0))+(IF('🔢 İNDİKATÖRLER'!D373&gt;0,1,0))+(IF(R375&lt;=-2,2,0))-(IF(E375&gt;5,2,0)),"")</f>
        <v>5</v>
      </c>
      <c r="E375" s="262">
        <f>'🔢 İNDİKATÖRLER'!F373</f>
        <v>3.6195762999886703</v>
      </c>
      <c r="F375" s="262">
        <f>'🔢 İNDİKATÖRLER'!G373</f>
        <v>56.431535269709521</v>
      </c>
      <c r="G375" s="262">
        <f>'🔢 İNDİKATÖRLER'!I373</f>
        <v>-1.8858044291427345E-2</v>
      </c>
      <c r="H375" s="262">
        <f>'🔢 İNDİKATÖRLER'!E373</f>
        <v>-5.6403731976250349</v>
      </c>
      <c r="I375" s="262">
        <f>'🔢 İNDİKATÖRLER'!L373</f>
        <v>26107955</v>
      </c>
      <c r="J375" s="262">
        <f>'🔢 İNDİKATÖRLER'!M373</f>
        <v>34525635</v>
      </c>
      <c r="K375" s="262">
        <f t="shared" si="20"/>
        <v>0.75619043646843864</v>
      </c>
      <c r="L375" s="262" t="str">
        <f>'🔢 İNDİKATÖRLER'!P373</f>
        <v>✗</v>
      </c>
      <c r="M375" s="262" t="str">
        <f>'🔢 İNDİKATÖRLER'!S373</f>
        <v>✗</v>
      </c>
      <c r="N375" s="262" t="str">
        <f t="shared" si="21"/>
        <v>HAYIR</v>
      </c>
      <c r="O375" s="262" t="str">
        <f t="shared" si="22"/>
        <v>HAYIR</v>
      </c>
      <c r="P375" s="263" t="str">
        <f t="shared" si="23"/>
        <v>PAS</v>
      </c>
      <c r="Q375" s="262" t="str">
        <f>'📡 CANLI_VERİ'!B374</f>
        <v>SKBNK</v>
      </c>
      <c r="R375" s="262">
        <f>'📡 CANLI_VERİ'!I374</f>
        <v>0.65629999999999999</v>
      </c>
    </row>
    <row r="376" spans="1:18" x14ac:dyDescent="0.3">
      <c r="A376" s="262">
        <v>372</v>
      </c>
      <c r="B376" s="263" t="str">
        <f>'🔢 İNDİKATÖRLER'!A374</f>
        <v>SKTAS</v>
      </c>
      <c r="C376" s="262">
        <f>'🔢 İNDİKATÖRLER'!U374</f>
        <v>6</v>
      </c>
      <c r="D376" s="262">
        <f>IFERROR((IF(C376&gt;=11,3,IF(C376&gt;=10,2,IF(C376&gt;=9,1,0))))+(IF(E376&lt;=3,4,IF(E376&lt;=4,2,0)))+(IF(AND(F376&gt;40,F376&lt;50),4,IF(F376&lt;50,3,IF(F376&lt;60,2,0))))+(IF(G376&gt;0.1,3,IF(G376&gt;0,2,0)))+(IF(K376&gt;1.2,2,IF(K376&gt;1,1,0)))+(IF(H376&gt;-100,1,0))+(IF('🔢 İNDİKATÖRLER'!D374&gt;0,1,0))+(IF(R376&lt;=-2,2,0))-(IF(E376&gt;5,2,0)),"")</f>
        <v>7</v>
      </c>
      <c r="E376" s="262">
        <f>'🔢 İNDİKATÖRLER'!F374</f>
        <v>4.5902373488580377</v>
      </c>
      <c r="F376" s="262">
        <f>'🔢 İNDİKATÖRLER'!G374</f>
        <v>40.816326530612216</v>
      </c>
      <c r="G376" s="262">
        <f>'🔢 İNDİKATÖRLER'!I374</f>
        <v>2.2187761693015146E-2</v>
      </c>
      <c r="H376" s="262">
        <f>'🔢 İNDİKATÖRLER'!E374</f>
        <v>-12.748344370861162</v>
      </c>
      <c r="I376" s="262">
        <f>'🔢 İNDİKATÖRLER'!L374</f>
        <v>4493339</v>
      </c>
      <c r="J376" s="262">
        <f>'🔢 İNDİKATÖRLER'!M374</f>
        <v>7658115.4000000004</v>
      </c>
      <c r="K376" s="262">
        <f t="shared" si="20"/>
        <v>0.58674213762827332</v>
      </c>
      <c r="L376" s="262" t="str">
        <f>'🔢 İNDİKATÖRLER'!P374</f>
        <v>✓</v>
      </c>
      <c r="M376" s="262" t="str">
        <f>'🔢 İNDİKATÖRLER'!S374</f>
        <v>✗</v>
      </c>
      <c r="N376" s="262" t="str">
        <f t="shared" si="21"/>
        <v>HAYIR</v>
      </c>
      <c r="O376" s="262" t="str">
        <f t="shared" si="22"/>
        <v>HAYIR</v>
      </c>
      <c r="P376" s="263" t="str">
        <f t="shared" si="23"/>
        <v>PAS</v>
      </c>
      <c r="Q376" s="262" t="str">
        <f>'📡 CANLI_VERİ'!B375</f>
        <v>SKTAS</v>
      </c>
      <c r="R376" s="262">
        <f>'📡 CANLI_VERİ'!I375</f>
        <v>-0.58819999999999995</v>
      </c>
    </row>
    <row r="377" spans="1:18" x14ac:dyDescent="0.3">
      <c r="A377" s="262">
        <v>373</v>
      </c>
      <c r="B377" s="263" t="str">
        <f>'🔢 İNDİKATÖRLER'!A375</f>
        <v>SMART</v>
      </c>
      <c r="C377" s="262">
        <f>'🔢 İNDİKATÖRLER'!U375</f>
        <v>8</v>
      </c>
      <c r="D377" s="262">
        <f>IFERROR((IF(C377&gt;=11,3,IF(C377&gt;=10,2,IF(C377&gt;=9,1,0))))+(IF(E377&lt;=3,4,IF(E377&lt;=4,2,0)))+(IF(AND(F377&gt;40,F377&lt;50),4,IF(F377&lt;50,3,IF(F377&lt;60,2,0))))+(IF(G377&gt;0.1,3,IF(G377&gt;0,2,0)))+(IF(K377&gt;1.2,2,IF(K377&gt;1,1,0)))+(IF(H377&gt;-100,1,0))+(IF('🔢 İNDİKATÖRLER'!D375&gt;0,1,0))+(IF(R377&lt;=-2,2,0))-(IF(E377&gt;5,2,0)),"")</f>
        <v>3</v>
      </c>
      <c r="E377" s="262">
        <f>'🔢 İNDİKATÖRLER'!F375</f>
        <v>6.1878453038674035</v>
      </c>
      <c r="F377" s="262">
        <f>'🔢 İNDİKATÖRLER'!G375</f>
        <v>74.193548387096854</v>
      </c>
      <c r="G377" s="262">
        <f>'🔢 İNDİKATÖRLER'!I375</f>
        <v>8.4122330160870673E-2</v>
      </c>
      <c r="H377" s="262">
        <f>'🔢 İNDİKATÖRLER'!E375</f>
        <v>80.720720720720365</v>
      </c>
      <c r="I377" s="262">
        <f>'🔢 İNDİKATÖRLER'!L375</f>
        <v>4419167</v>
      </c>
      <c r="J377" s="262">
        <f>'🔢 İNDİKATÖRLER'!M375</f>
        <v>3618580</v>
      </c>
      <c r="K377" s="262">
        <f t="shared" si="20"/>
        <v>1.2212434159255841</v>
      </c>
      <c r="L377" s="262" t="str">
        <f>'🔢 İNDİKATÖRLER'!P375</f>
        <v>✓</v>
      </c>
      <c r="M377" s="262" t="str">
        <f>'🔢 İNDİKATÖRLER'!S375</f>
        <v>✓</v>
      </c>
      <c r="N377" s="262" t="str">
        <f t="shared" si="21"/>
        <v>HAYIR</v>
      </c>
      <c r="O377" s="262" t="str">
        <f t="shared" si="22"/>
        <v>HAYIR</v>
      </c>
      <c r="P377" s="263" t="str">
        <f t="shared" si="23"/>
        <v>PAS</v>
      </c>
      <c r="Q377" s="262" t="str">
        <f>'📡 CANLI_VERİ'!B376</f>
        <v>SMART</v>
      </c>
      <c r="R377" s="262">
        <f>'📡 CANLI_VERİ'!I376</f>
        <v>-5.5399999999999998E-2</v>
      </c>
    </row>
    <row r="378" spans="1:18" x14ac:dyDescent="0.3">
      <c r="A378" s="262">
        <v>374</v>
      </c>
      <c r="B378" s="263" t="str">
        <f>'🔢 İNDİKATÖRLER'!A376</f>
        <v>SMRTG</v>
      </c>
      <c r="C378" s="262" t="str">
        <f>'🔢 İNDİKATÖRLER'!U376</f>
        <v/>
      </c>
      <c r="D378" s="262">
        <f>IFERROR((IF(C378&gt;=11,3,IF(C378&gt;=10,2,IF(C378&gt;=9,1,0))))+(IF(E378&lt;=3,4,IF(E378&lt;=4,2,0)))+(IF(AND(F378&gt;40,F378&lt;50),4,IF(F378&lt;50,3,IF(F378&lt;60,2,0))))+(IF(G378&gt;0.1,3,IF(G378&gt;0,2,0)))+(IF(K378&gt;1.2,2,IF(K378&gt;1,1,0)))+(IF(H378&gt;-100,1,0))+(IF('🔢 İNDİKATÖRLER'!D376&gt;0,1,0))+(IF(R378&lt;=-2,2,0))-(IF(E378&gt;5,2,0)),"")</f>
        <v>8</v>
      </c>
      <c r="E378" s="262" t="str">
        <f>'🔢 İNDİKATÖRLER'!F376</f>
        <v>?</v>
      </c>
      <c r="F378" s="262" t="str">
        <f>'🔢 İNDİKATÖRLER'!G376</f>
        <v>?</v>
      </c>
      <c r="G378" s="262" t="str">
        <f>'🔢 İNDİKATÖRLER'!I376</f>
        <v>?</v>
      </c>
      <c r="H378" s="262" t="str">
        <f>'🔢 İNDİKATÖRLER'!E376</f>
        <v>?</v>
      </c>
      <c r="I378" s="262">
        <f>'🔢 İNDİKATÖRLER'!L376</f>
        <v>555058</v>
      </c>
      <c r="J378" s="262" t="str">
        <f>'🔢 İNDİKATÖRLER'!M376</f>
        <v>?</v>
      </c>
      <c r="K378" s="262" t="str">
        <f t="shared" si="20"/>
        <v/>
      </c>
      <c r="L378" s="262" t="str">
        <f>'🔢 İNDİKATÖRLER'!P376</f>
        <v>?</v>
      </c>
      <c r="M378" s="262" t="str">
        <f>'🔢 İNDİKATÖRLER'!S376</f>
        <v>?</v>
      </c>
      <c r="N378" s="262" t="str">
        <f t="shared" si="21"/>
        <v>HAYIR</v>
      </c>
      <c r="O378" s="262" t="str">
        <f t="shared" si="22"/>
        <v>HAYIR</v>
      </c>
      <c r="P378" s="263" t="str">
        <f t="shared" si="23"/>
        <v>PAS</v>
      </c>
      <c r="Q378" s="262" t="str">
        <f>'📡 CANLI_VERİ'!B377</f>
        <v>SMRTG</v>
      </c>
      <c r="R378" s="262">
        <f>'📡 CANLI_VERİ'!I377</f>
        <v>-0.13089999999999999</v>
      </c>
    </row>
    <row r="379" spans="1:18" x14ac:dyDescent="0.3">
      <c r="A379" s="262">
        <v>375</v>
      </c>
      <c r="B379" s="263" t="str">
        <f>'🔢 İNDİKATÖRLER'!A377</f>
        <v>SNGYO</v>
      </c>
      <c r="C379" s="262">
        <f>'🔢 İNDİKATÖRLER'!U377</f>
        <v>13</v>
      </c>
      <c r="D379" s="262">
        <f>IFERROR((IF(C379&gt;=11,3,IF(C379&gt;=10,2,IF(C379&gt;=9,1,0))))+(IF(E379&lt;=3,4,IF(E379&lt;=4,2,0)))+(IF(AND(F379&gt;40,F379&lt;50),4,IF(F379&lt;50,3,IF(F379&lt;60,2,0))))+(IF(G379&gt;0.1,3,IF(G379&gt;0,2,0)))+(IF(K379&gt;1.2,2,IF(K379&gt;1,1,0)))+(IF(H379&gt;-100,1,0))+(IF('🔢 İNDİKATÖRLER'!D377&gt;0,1,0))+(IF(R379&lt;=-2,2,0))-(IF(E379&gt;5,2,0)),"")</f>
        <v>11</v>
      </c>
      <c r="E379" s="262">
        <f>'🔢 İNDİKATÖRLER'!F377</f>
        <v>3.562005277044856</v>
      </c>
      <c r="F379" s="262">
        <f>'🔢 İNDİKATÖRLER'!G377</f>
        <v>80</v>
      </c>
      <c r="G379" s="262">
        <f>'🔢 İNDİKATÖRLER'!I377</f>
        <v>4.9222155061220657E-2</v>
      </c>
      <c r="H379" s="262">
        <f>'🔢 İNDİKATÖRLER'!E377</f>
        <v>117.29055258467091</v>
      </c>
      <c r="I379" s="262">
        <f>'🔢 İNDİKATÖRLER'!L377</f>
        <v>48432860</v>
      </c>
      <c r="J379" s="262">
        <f>'🔢 İNDİKATÖRLER'!M377</f>
        <v>38213614</v>
      </c>
      <c r="K379" s="262">
        <f t="shared" si="20"/>
        <v>1.2674242221633369</v>
      </c>
      <c r="L379" s="262" t="str">
        <f>'🔢 İNDİKATÖRLER'!P377</f>
        <v>✓</v>
      </c>
      <c r="M379" s="262" t="str">
        <f>'🔢 İNDİKATÖRLER'!S377</f>
        <v>✓</v>
      </c>
      <c r="N379" s="262" t="str">
        <f t="shared" si="21"/>
        <v>HAYIR</v>
      </c>
      <c r="O379" s="262" t="str">
        <f t="shared" si="22"/>
        <v>HAYIR</v>
      </c>
      <c r="P379" s="263" t="str">
        <f t="shared" si="23"/>
        <v>PAS</v>
      </c>
      <c r="Q379" s="262" t="str">
        <f>'📡 CANLI_VERİ'!B378</f>
        <v>SNGYO</v>
      </c>
      <c r="R379" s="262">
        <f>'📡 CANLI_VERİ'!I378</f>
        <v>-0.27250000000000002</v>
      </c>
    </row>
    <row r="380" spans="1:18" x14ac:dyDescent="0.3">
      <c r="A380" s="262">
        <v>376</v>
      </c>
      <c r="B380" s="263" t="str">
        <f>'🔢 İNDİKATÖRLER'!A378</f>
        <v>SNKRN</v>
      </c>
      <c r="C380" s="262" t="str">
        <f>'🔢 İNDİKATÖRLER'!U378</f>
        <v/>
      </c>
      <c r="D380" s="262">
        <f>IFERROR((IF(C380&gt;=11,3,IF(C380&gt;=10,2,IF(C380&gt;=9,1,0))))+(IF(E380&lt;=3,4,IF(E380&lt;=4,2,0)))+(IF(AND(F380&gt;40,F380&lt;50),4,IF(F380&lt;50,3,IF(F380&lt;60,2,0))))+(IF(G380&gt;0.1,3,IF(G380&gt;0,2,0)))+(IF(K380&gt;1.2,2,IF(K380&gt;1,1,0)))+(IF(H380&gt;-100,1,0))+(IF('🔢 İNDİKATÖRLER'!D378&gt;0,1,0))+(IF(R380&lt;=-2,2,0))-(IF(E380&gt;5,2,0)),"")</f>
        <v>8</v>
      </c>
      <c r="E380" s="262" t="str">
        <f>'🔢 İNDİKATÖRLER'!F378</f>
        <v>?</v>
      </c>
      <c r="F380" s="262" t="str">
        <f>'🔢 İNDİKATÖRLER'!G378</f>
        <v>?</v>
      </c>
      <c r="G380" s="262" t="str">
        <f>'🔢 İNDİKATÖRLER'!I378</f>
        <v>?</v>
      </c>
      <c r="H380" s="262" t="str">
        <f>'🔢 İNDİKATÖRLER'!E378</f>
        <v>?</v>
      </c>
      <c r="I380" s="262">
        <f>'🔢 İNDİKATÖRLER'!L378</f>
        <v>0</v>
      </c>
      <c r="J380" s="262" t="str">
        <f>'🔢 İNDİKATÖRLER'!M378</f>
        <v>?</v>
      </c>
      <c r="K380" s="262" t="str">
        <f t="shared" si="20"/>
        <v/>
      </c>
      <c r="L380" s="262" t="str">
        <f>'🔢 İNDİKATÖRLER'!P378</f>
        <v>?</v>
      </c>
      <c r="M380" s="262" t="str">
        <f>'🔢 İNDİKATÖRLER'!S378</f>
        <v>?</v>
      </c>
      <c r="N380" s="262" t="str">
        <f t="shared" si="21"/>
        <v>HAYIR</v>
      </c>
      <c r="O380" s="262" t="str">
        <f t="shared" si="22"/>
        <v>HAYIR</v>
      </c>
      <c r="P380" s="263" t="str">
        <f t="shared" si="23"/>
        <v>PAS</v>
      </c>
      <c r="Q380" s="262" t="str">
        <f>'📡 CANLI_VERİ'!B379</f>
        <v>SNKRN</v>
      </c>
      <c r="R380" s="262">
        <f>'📡 CANLI_VERİ'!I379</f>
        <v>0</v>
      </c>
    </row>
    <row r="381" spans="1:18" x14ac:dyDescent="0.3">
      <c r="A381" s="262">
        <v>377</v>
      </c>
      <c r="B381" s="263" t="str">
        <f>'🔢 İNDİKATÖRLER'!A379</f>
        <v>SOKM</v>
      </c>
      <c r="C381" s="262">
        <f>'🔢 İNDİKATÖRLER'!U379</f>
        <v>2</v>
      </c>
      <c r="D381" s="262">
        <f>IFERROR((IF(C381&gt;=11,3,IF(C381&gt;=10,2,IF(C381&gt;=9,1,0))))+(IF(E381&lt;=3,4,IF(E381&lt;=4,2,0)))+(IF(AND(F381&gt;40,F381&lt;50),4,IF(F381&lt;50,3,IF(F381&lt;60,2,0))))+(IF(G381&gt;0.1,3,IF(G381&gt;0,2,0)))+(IF(K381&gt;1.2,2,IF(K381&gt;1,1,0)))+(IF(H381&gt;-100,1,0))+(IF('🔢 İNDİKATÖRLER'!D379&gt;0,1,0))+(IF(R381&lt;=-2,2,0))-(IF(E381&gt;5,2,0)),"")</f>
        <v>5</v>
      </c>
      <c r="E381" s="262">
        <f>'🔢 İNDİKATÖRLER'!F379</f>
        <v>3.8557359751450844</v>
      </c>
      <c r="F381" s="262">
        <f>'🔢 İNDİKATÖRLER'!G379</f>
        <v>3.0000000000000249</v>
      </c>
      <c r="G381" s="262">
        <f>'🔢 İNDİKATÖRLER'!I379</f>
        <v>-9.8221917221904986E-2</v>
      </c>
      <c r="H381" s="262">
        <f>'🔢 İNDİKATÖRLER'!E379</f>
        <v>-137.75392063993198</v>
      </c>
      <c r="I381" s="262">
        <f>'🔢 İNDİKATÖRLER'!L379</f>
        <v>3683209</v>
      </c>
      <c r="J381" s="262">
        <f>'🔢 İNDİKATÖRLER'!M379</f>
        <v>6896121.2000000002</v>
      </c>
      <c r="K381" s="262">
        <f t="shared" si="20"/>
        <v>0.53409864664211526</v>
      </c>
      <c r="L381" s="262" t="str">
        <f>'🔢 İNDİKATÖRLER'!P379</f>
        <v>✗</v>
      </c>
      <c r="M381" s="262" t="str">
        <f>'🔢 İNDİKATÖRLER'!S379</f>
        <v>✗</v>
      </c>
      <c r="N381" s="262" t="str">
        <f t="shared" si="21"/>
        <v>HAYIR</v>
      </c>
      <c r="O381" s="262" t="str">
        <f t="shared" si="22"/>
        <v>HAYIR</v>
      </c>
      <c r="P381" s="263" t="str">
        <f t="shared" si="23"/>
        <v>PAS</v>
      </c>
      <c r="Q381" s="262" t="str">
        <f>'📡 CANLI_VERİ'!B380</f>
        <v>SOKM</v>
      </c>
      <c r="R381" s="262">
        <f>'📡 CANLI_VERİ'!I380</f>
        <v>-0.29380000000000001</v>
      </c>
    </row>
    <row r="382" spans="1:18" x14ac:dyDescent="0.3">
      <c r="A382" s="262">
        <v>378</v>
      </c>
      <c r="B382" s="263" t="str">
        <f>'🔢 İNDİKATÖRLER'!A380</f>
        <v>SONME</v>
      </c>
      <c r="C382" s="262">
        <f>'🔢 İNDİKATÖRLER'!U380</f>
        <v>8</v>
      </c>
      <c r="D382" s="262">
        <f>IFERROR((IF(C382&gt;=11,3,IF(C382&gt;=10,2,IF(C382&gt;=9,1,0))))+(IF(E382&lt;=3,4,IF(E382&lt;=4,2,0)))+(IF(AND(F382&gt;40,F382&lt;50),4,IF(F382&lt;50,3,IF(F382&lt;60,2,0))))+(IF(G382&gt;0.1,3,IF(G382&gt;0,2,0)))+(IF(K382&gt;1.2,2,IF(K382&gt;1,1,0)))+(IF(H382&gt;-100,1,0))+(IF('🔢 İNDİKATÖRLER'!D380&gt;0,1,0))+(IF(R382&lt;=-2,2,0))-(IF(E382&gt;5,2,0)),"")</f>
        <v>7</v>
      </c>
      <c r="E382" s="262">
        <f>'🔢 İNDİKATÖRLER'!F380</f>
        <v>4.4886247181799535</v>
      </c>
      <c r="F382" s="262">
        <f>'🔢 İNDİKATÖRLER'!G380</f>
        <v>22.66009852216748</v>
      </c>
      <c r="G382" s="262">
        <f>'🔢 İNDİKATÖRLER'!I380</f>
        <v>0.22433090382557919</v>
      </c>
      <c r="H382" s="262">
        <f>'🔢 İNDİKATÖRLER'!E380</f>
        <v>-31.102915349490811</v>
      </c>
      <c r="I382" s="262">
        <f>'🔢 İNDİKATÖRLER'!L380</f>
        <v>35677</v>
      </c>
      <c r="J382" s="262">
        <f>'🔢 İNDİKATÖRLER'!M380</f>
        <v>42760.4</v>
      </c>
      <c r="K382" s="262">
        <f t="shared" si="20"/>
        <v>0.83434673202308673</v>
      </c>
      <c r="L382" s="262" t="str">
        <f>'🔢 İNDİKATÖRLER'!P380</f>
        <v>✓</v>
      </c>
      <c r="M382" s="262" t="str">
        <f>'🔢 İNDİKATÖRLER'!S380</f>
        <v>✗</v>
      </c>
      <c r="N382" s="262" t="str">
        <f t="shared" si="21"/>
        <v>HAYIR</v>
      </c>
      <c r="O382" s="262" t="str">
        <f t="shared" si="22"/>
        <v>HAYIR</v>
      </c>
      <c r="P382" s="263" t="str">
        <f t="shared" si="23"/>
        <v>PAS</v>
      </c>
      <c r="Q382" s="262" t="str">
        <f>'📡 CANLI_VERİ'!B381</f>
        <v>SONME</v>
      </c>
      <c r="R382" s="262">
        <f>'📡 CANLI_VERİ'!I381</f>
        <v>0.36130000000000001</v>
      </c>
    </row>
    <row r="383" spans="1:18" x14ac:dyDescent="0.3">
      <c r="A383" s="262">
        <v>379</v>
      </c>
      <c r="B383" s="263" t="str">
        <f>'🔢 İNDİKATÖRLER'!A381</f>
        <v>SRVGY</v>
      </c>
      <c r="C383" s="262" t="str">
        <f>'🔢 İNDİKATÖRLER'!U381</f>
        <v/>
      </c>
      <c r="D383" s="262">
        <f>IFERROR((IF(C383&gt;=11,3,IF(C383&gt;=10,2,IF(C383&gt;=9,1,0))))+(IF(E383&lt;=3,4,IF(E383&lt;=4,2,0)))+(IF(AND(F383&gt;40,F383&lt;50),4,IF(F383&lt;50,3,IF(F383&lt;60,2,0))))+(IF(G383&gt;0.1,3,IF(G383&gt;0,2,0)))+(IF(K383&gt;1.2,2,IF(K383&gt;1,1,0)))+(IF(H383&gt;-100,1,0))+(IF('🔢 İNDİKATÖRLER'!D381&gt;0,1,0))+(IF(R383&lt;=-2,2,0))-(IF(E383&gt;5,2,0)),"")</f>
        <v>8</v>
      </c>
      <c r="E383" s="262" t="str">
        <f>'🔢 İNDİKATÖRLER'!F381</f>
        <v>?</v>
      </c>
      <c r="F383" s="262" t="str">
        <f>'🔢 İNDİKATÖRLER'!G381</f>
        <v>?</v>
      </c>
      <c r="G383" s="262" t="str">
        <f>'🔢 İNDİKATÖRLER'!I381</f>
        <v>?</v>
      </c>
      <c r="H383" s="262" t="str">
        <f>'🔢 İNDİKATÖRLER'!E381</f>
        <v>?</v>
      </c>
      <c r="I383" s="262">
        <f>'🔢 İNDİKATÖRLER'!L381</f>
        <v>541449</v>
      </c>
      <c r="J383" s="262" t="str">
        <f>'🔢 İNDİKATÖRLER'!M381</f>
        <v>?</v>
      </c>
      <c r="K383" s="262" t="str">
        <f t="shared" si="20"/>
        <v/>
      </c>
      <c r="L383" s="262" t="str">
        <f>'🔢 İNDİKATÖRLER'!P381</f>
        <v>?</v>
      </c>
      <c r="M383" s="262" t="str">
        <f>'🔢 İNDİKATÖRLER'!S381</f>
        <v>?</v>
      </c>
      <c r="N383" s="262" t="str">
        <f t="shared" si="21"/>
        <v>HAYIR</v>
      </c>
      <c r="O383" s="262" t="str">
        <f t="shared" si="22"/>
        <v>HAYIR</v>
      </c>
      <c r="P383" s="263" t="str">
        <f t="shared" si="23"/>
        <v>PAS</v>
      </c>
      <c r="Q383" s="262" t="str">
        <f>'📡 CANLI_VERİ'!B382</f>
        <v>SRVGY</v>
      </c>
      <c r="R383" s="262">
        <f>'📡 CANLI_VERİ'!I382</f>
        <v>0</v>
      </c>
    </row>
    <row r="384" spans="1:18" x14ac:dyDescent="0.3">
      <c r="A384" s="262">
        <v>380</v>
      </c>
      <c r="B384" s="263" t="str">
        <f>'🔢 İNDİKATÖRLER'!A382</f>
        <v>SUMAS</v>
      </c>
      <c r="C384" s="262">
        <f>'🔢 İNDİKATÖRLER'!U382</f>
        <v>10</v>
      </c>
      <c r="D384" s="262">
        <f>IFERROR((IF(C384&gt;=11,3,IF(C384&gt;=10,2,IF(C384&gt;=9,1,0))))+(IF(E384&lt;=3,4,IF(E384&lt;=4,2,0)))+(IF(AND(F384&gt;40,F384&lt;50),4,IF(F384&lt;50,3,IF(F384&lt;60,2,0))))+(IF(G384&gt;0.1,3,IF(G384&gt;0,2,0)))+(IF(K384&gt;1.2,2,IF(K384&gt;1,1,0)))+(IF(H384&gt;-100,1,0))+(IF('🔢 İNDİKATÖRLER'!D382&gt;0,1,0))+(IF(R384&lt;=-2,2,0))-(IF(E384&gt;5,2,0)),"")</f>
        <v>10</v>
      </c>
      <c r="E384" s="262">
        <f>'🔢 İNDİKATÖRLER'!F382</f>
        <v>2.7680991095625243</v>
      </c>
      <c r="F384" s="262">
        <f>'🔢 İNDİKATÖRLER'!G382</f>
        <v>87.962962962962962</v>
      </c>
      <c r="G384" s="262">
        <f>'🔢 İNDİKATÖRLER'!I382</f>
        <v>2.2416554054004623</v>
      </c>
      <c r="H384" s="262">
        <f>'🔢 İNDİKATÖRLER'!E382</f>
        <v>151.47849462365613</v>
      </c>
      <c r="I384" s="262">
        <f>'🔢 İNDİKATÖRLER'!L382</f>
        <v>2029</v>
      </c>
      <c r="J384" s="262">
        <f>'🔢 İNDİKATÖRLER'!M382</f>
        <v>4116.2</v>
      </c>
      <c r="K384" s="262">
        <f t="shared" si="20"/>
        <v>0.49293037267382539</v>
      </c>
      <c r="L384" s="262" t="str">
        <f>'🔢 İNDİKATÖRLER'!P382</f>
        <v>✓</v>
      </c>
      <c r="M384" s="262" t="str">
        <f>'🔢 İNDİKATÖRLER'!S382</f>
        <v>✗</v>
      </c>
      <c r="N384" s="262" t="str">
        <f t="shared" si="21"/>
        <v>HAYIR</v>
      </c>
      <c r="O384" s="262" t="str">
        <f t="shared" si="22"/>
        <v>HAYIR</v>
      </c>
      <c r="P384" s="263" t="str">
        <f t="shared" si="23"/>
        <v>PAS</v>
      </c>
      <c r="Q384" s="262" t="str">
        <f>'📡 CANLI_VERİ'!B383</f>
        <v>SUMAS</v>
      </c>
      <c r="R384" s="262">
        <f>'📡 CANLI_VERİ'!I383</f>
        <v>0</v>
      </c>
    </row>
    <row r="385" spans="1:18" x14ac:dyDescent="0.3">
      <c r="A385" s="262">
        <v>381</v>
      </c>
      <c r="B385" s="263" t="str">
        <f>'🔢 İNDİKATÖRLER'!A383</f>
        <v>SUNTK</v>
      </c>
      <c r="C385" s="262">
        <f>'🔢 İNDİKATÖRLER'!U383</f>
        <v>4</v>
      </c>
      <c r="D385" s="262">
        <f>IFERROR((IF(C385&gt;=11,3,IF(C385&gt;=10,2,IF(C385&gt;=9,1,0))))+(IF(E385&lt;=3,4,IF(E385&lt;=4,2,0)))+(IF(AND(F385&gt;40,F385&lt;50),4,IF(F385&lt;50,3,IF(F385&lt;60,2,0))))+(IF(G385&gt;0.1,3,IF(G385&gt;0,2,0)))+(IF(K385&gt;1.2,2,IF(K385&gt;1,1,0)))+(IF(H385&gt;-100,1,0))+(IF('🔢 İNDİKATÖRLER'!D383&gt;0,1,0))+(IF(R385&lt;=-2,2,0))-(IF(E385&gt;5,2,0)),"")</f>
        <v>5</v>
      </c>
      <c r="E385" s="262">
        <f>'🔢 İNDİKATÖRLER'!F383</f>
        <v>5.3116595475399491</v>
      </c>
      <c r="F385" s="262">
        <f>'🔢 İNDİKATÖRLER'!G383</f>
        <v>33.157894736842046</v>
      </c>
      <c r="G385" s="262">
        <f>'🔢 İNDİKATÖRLER'!I383</f>
        <v>0.2495156201423028</v>
      </c>
      <c r="H385" s="262">
        <f>'🔢 İNDİKATÖRLER'!E383</f>
        <v>11.2425349336115</v>
      </c>
      <c r="I385" s="262">
        <f>'🔢 İNDİKATÖRLER'!L383</f>
        <v>645645</v>
      </c>
      <c r="J385" s="262">
        <f>'🔢 İNDİKATÖRLER'!M383</f>
        <v>1462761.2</v>
      </c>
      <c r="K385" s="262">
        <f t="shared" si="20"/>
        <v>0.44138783555374589</v>
      </c>
      <c r="L385" s="262" t="str">
        <f>'🔢 İNDİKATÖRLER'!P383</f>
        <v>✓</v>
      </c>
      <c r="M385" s="262" t="str">
        <f>'🔢 İNDİKATÖRLER'!S383</f>
        <v>✗</v>
      </c>
      <c r="N385" s="262" t="str">
        <f t="shared" si="21"/>
        <v>HAYIR</v>
      </c>
      <c r="O385" s="262" t="str">
        <f t="shared" si="22"/>
        <v>HAYIR</v>
      </c>
      <c r="P385" s="263" t="str">
        <f t="shared" si="23"/>
        <v>PAS</v>
      </c>
      <c r="Q385" s="262" t="str">
        <f>'📡 CANLI_VERİ'!B384</f>
        <v>SUNTK</v>
      </c>
      <c r="R385" s="262">
        <f>'📡 CANLI_VERİ'!I384</f>
        <v>-0.33500000000000002</v>
      </c>
    </row>
    <row r="386" spans="1:18" x14ac:dyDescent="0.3">
      <c r="A386" s="262">
        <v>382</v>
      </c>
      <c r="B386" s="263" t="str">
        <f>'🔢 İNDİKATÖRLER'!A384</f>
        <v>SURGY</v>
      </c>
      <c r="C386" s="262" t="str">
        <f>'🔢 İNDİKATÖRLER'!U384</f>
        <v/>
      </c>
      <c r="D386" s="262">
        <f>IFERROR((IF(C386&gt;=11,3,IF(C386&gt;=10,2,IF(C386&gt;=9,1,0))))+(IF(E386&lt;=3,4,IF(E386&lt;=4,2,0)))+(IF(AND(F386&gt;40,F386&lt;50),4,IF(F386&lt;50,3,IF(F386&lt;60,2,0))))+(IF(G386&gt;0.1,3,IF(G386&gt;0,2,0)))+(IF(K386&gt;1.2,2,IF(K386&gt;1,1,0)))+(IF(H386&gt;-100,1,0))+(IF('🔢 İNDİKATÖRLER'!D384&gt;0,1,0))+(IF(R386&lt;=-2,2,0))-(IF(E386&gt;5,2,0)),"")</f>
        <v>8</v>
      </c>
      <c r="E386" s="262" t="str">
        <f>'🔢 İNDİKATÖRLER'!F384</f>
        <v>?</v>
      </c>
      <c r="F386" s="262" t="str">
        <f>'🔢 İNDİKATÖRLER'!G384</f>
        <v>?</v>
      </c>
      <c r="G386" s="262" t="str">
        <f>'🔢 İNDİKATÖRLER'!I384</f>
        <v>?</v>
      </c>
      <c r="H386" s="262" t="str">
        <f>'🔢 İNDİKATÖRLER'!E384</f>
        <v>?</v>
      </c>
      <c r="I386" s="262">
        <f>'🔢 İNDİKATÖRLER'!L384</f>
        <v>106028</v>
      </c>
      <c r="J386" s="262" t="str">
        <f>'🔢 İNDİKATÖRLER'!M384</f>
        <v>?</v>
      </c>
      <c r="K386" s="262" t="str">
        <f t="shared" si="20"/>
        <v/>
      </c>
      <c r="L386" s="262" t="str">
        <f>'🔢 İNDİKATÖRLER'!P384</f>
        <v>?</v>
      </c>
      <c r="M386" s="262" t="str">
        <f>'🔢 İNDİKATÖRLER'!S384</f>
        <v>?</v>
      </c>
      <c r="N386" s="262" t="str">
        <f t="shared" si="21"/>
        <v>HAYIR</v>
      </c>
      <c r="O386" s="262" t="str">
        <f t="shared" si="22"/>
        <v>HAYIR</v>
      </c>
      <c r="P386" s="263" t="str">
        <f t="shared" si="23"/>
        <v>PAS</v>
      </c>
      <c r="Q386" s="262" t="str">
        <f>'📡 CANLI_VERİ'!B385</f>
        <v>SURGY</v>
      </c>
      <c r="R386" s="262">
        <f>'📡 CANLI_VERİ'!I385</f>
        <v>-0.21099999999999999</v>
      </c>
    </row>
    <row r="387" spans="1:18" x14ac:dyDescent="0.3">
      <c r="A387" s="262">
        <v>383</v>
      </c>
      <c r="B387" s="263" t="str">
        <f>'🔢 İNDİKATÖRLER'!A385</f>
        <v>SUWEN</v>
      </c>
      <c r="C387" s="262">
        <f>'🔢 İNDİKATÖRLER'!U385</f>
        <v>3</v>
      </c>
      <c r="D387" s="262">
        <f>IFERROR((IF(C387&gt;=11,3,IF(C387&gt;=10,2,IF(C387&gt;=9,1,0))))+(IF(E387&lt;=3,4,IF(E387&lt;=4,2,0)))+(IF(AND(F387&gt;40,F387&lt;50),4,IF(F387&lt;50,3,IF(F387&lt;60,2,0))))+(IF(G387&gt;0.1,3,IF(G387&gt;0,2,0)))+(IF(K387&gt;1.2,2,IF(K387&gt;1,1,0)))+(IF(H387&gt;-100,1,0))+(IF('🔢 İNDİKATÖRLER'!D385&gt;0,1,0))+(IF(R387&lt;=-2,2,0))-(IF(E387&gt;5,2,0)),"")</f>
        <v>6</v>
      </c>
      <c r="E387" s="262">
        <f>'🔢 İNDİKATÖRLER'!F385</f>
        <v>3.9091053551565231</v>
      </c>
      <c r="F387" s="262">
        <f>'🔢 İNDİKATÖRLER'!G385</f>
        <v>11.304347826087021</v>
      </c>
      <c r="G387" s="262">
        <f>'🔢 İNDİKATÖRLER'!I385</f>
        <v>-2.1605363740474226E-2</v>
      </c>
      <c r="H387" s="262">
        <f>'🔢 İNDİKATÖRLER'!E385</f>
        <v>-91.531165311652273</v>
      </c>
      <c r="I387" s="262">
        <f>'🔢 İNDİKATÖRLER'!L385</f>
        <v>1523642</v>
      </c>
      <c r="J387" s="262">
        <f>'🔢 İNDİKATÖRLER'!M385</f>
        <v>2988799.6</v>
      </c>
      <c r="K387" s="262">
        <f t="shared" si="20"/>
        <v>0.50978392796894112</v>
      </c>
      <c r="L387" s="262" t="str">
        <f>'🔢 İNDİKATÖRLER'!P385</f>
        <v>✗</v>
      </c>
      <c r="M387" s="262" t="str">
        <f>'🔢 İNDİKATÖRLER'!S385</f>
        <v>✗</v>
      </c>
      <c r="N387" s="262" t="str">
        <f t="shared" si="21"/>
        <v>HAYIR</v>
      </c>
      <c r="O387" s="262" t="str">
        <f t="shared" si="22"/>
        <v>HAYIR</v>
      </c>
      <c r="P387" s="263" t="str">
        <f t="shared" si="23"/>
        <v>PAS</v>
      </c>
      <c r="Q387" s="262" t="str">
        <f>'📡 CANLI_VERİ'!B386</f>
        <v>SUWEN</v>
      </c>
      <c r="R387" s="262">
        <f>'📡 CANLI_VERİ'!I386</f>
        <v>0.35010000000000002</v>
      </c>
    </row>
    <row r="388" spans="1:18" x14ac:dyDescent="0.3">
      <c r="A388" s="262">
        <v>384</v>
      </c>
      <c r="B388" s="263" t="str">
        <f>'🔢 İNDİKATÖRLER'!A386</f>
        <v>TABGD</v>
      </c>
      <c r="C388" s="262">
        <f>'🔢 İNDİKATÖRLER'!U386</f>
        <v>11</v>
      </c>
      <c r="D388" s="262">
        <f>IFERROR((IF(C388&gt;=11,3,IF(C388&gt;=10,2,IF(C388&gt;=9,1,0))))+(IF(E388&lt;=3,4,IF(E388&lt;=4,2,0)))+(IF(AND(F388&gt;40,F388&lt;50),4,IF(F388&lt;50,3,IF(F388&lt;60,2,0))))+(IF(G388&gt;0.1,3,IF(G388&gt;0,2,0)))+(IF(K388&gt;1.2,2,IF(K388&gt;1,1,0)))+(IF(H388&gt;-100,1,0))+(IF('🔢 İNDİKATÖRLER'!D386&gt;0,1,0))+(IF(R388&lt;=-2,2,0))-(IF(E388&gt;5,2,0)),"")</f>
        <v>10</v>
      </c>
      <c r="E388" s="262">
        <f>'🔢 İNDİKATÖRLER'!F386</f>
        <v>3.1089268883802337</v>
      </c>
      <c r="F388" s="262">
        <f>'🔢 İNDİKATÖRLER'!G386</f>
        <v>83.525535420098834</v>
      </c>
      <c r="G388" s="262">
        <f>'🔢 İNDİKATÖRLER'!I386</f>
        <v>1.6948894740941172</v>
      </c>
      <c r="H388" s="262">
        <f>'🔢 İNDİKATÖRLER'!E386</f>
        <v>103.60682247790177</v>
      </c>
      <c r="I388" s="262">
        <f>'🔢 İNDİKATÖRLER'!L386</f>
        <v>204591</v>
      </c>
      <c r="J388" s="262">
        <f>'🔢 İNDİKATÖRLER'!M386</f>
        <v>561641.4</v>
      </c>
      <c r="K388" s="262">
        <f t="shared" si="20"/>
        <v>0.36427336019032786</v>
      </c>
      <c r="L388" s="262" t="str">
        <f>'🔢 İNDİKATÖRLER'!P386</f>
        <v>✓</v>
      </c>
      <c r="M388" s="262" t="str">
        <f>'🔢 İNDİKATÖRLER'!S386</f>
        <v>✗</v>
      </c>
      <c r="N388" s="262" t="str">
        <f t="shared" si="21"/>
        <v>HAYIR</v>
      </c>
      <c r="O388" s="262" t="str">
        <f t="shared" si="22"/>
        <v>HAYIR</v>
      </c>
      <c r="P388" s="263" t="str">
        <f t="shared" si="23"/>
        <v>PAS</v>
      </c>
      <c r="Q388" s="262" t="str">
        <f>'📡 CANLI_VERİ'!B387</f>
        <v>TABGD</v>
      </c>
      <c r="R388" s="262">
        <f>'📡 CANLI_VERİ'!I387</f>
        <v>0.46689999999999998</v>
      </c>
    </row>
    <row r="389" spans="1:18" x14ac:dyDescent="0.3">
      <c r="A389" s="262">
        <v>385</v>
      </c>
      <c r="B389" s="263" t="str">
        <f>'🔢 İNDİKATÖRLER'!A387</f>
        <v>TATGD</v>
      </c>
      <c r="C389" s="262">
        <f>'🔢 İNDİKATÖRLER'!U387</f>
        <v>15</v>
      </c>
      <c r="D389" s="262">
        <f>IFERROR((IF(C389&gt;=11,3,IF(C389&gt;=10,2,IF(C389&gt;=9,1,0))))+(IF(E389&lt;=3,4,IF(E389&lt;=4,2,0)))+(IF(AND(F389&gt;40,F389&lt;50),4,IF(F389&lt;50,3,IF(F389&lt;60,2,0))))+(IF(G389&gt;0.1,3,IF(G389&gt;0,2,0)))+(IF(K389&gt;1.2,2,IF(K389&gt;1,1,0)))+(IF(H389&gt;-100,1,0))+(IF('🔢 İNDİKATÖRLER'!D387&gt;0,1,0))+(IF(R389&lt;=-2,2,0))-(IF(E389&gt;5,2,0)),"")</f>
        <v>10</v>
      </c>
      <c r="E389" s="262">
        <f>'🔢 İNDİKATÖRLER'!F387</f>
        <v>3.8213479522734612</v>
      </c>
      <c r="F389" s="262">
        <f>'🔢 İNDİKATÖRLER'!G387</f>
        <v>83.597883597883481</v>
      </c>
      <c r="G389" s="262">
        <f>'🔢 İNDİKATÖRLER'!I387</f>
        <v>9.002867314112975E-2</v>
      </c>
      <c r="H389" s="262">
        <f>'🔢 İNDİKATÖRLER'!E387</f>
        <v>219.25967681322729</v>
      </c>
      <c r="I389" s="262">
        <f>'🔢 İNDİKATÖRLER'!L387</f>
        <v>5473833</v>
      </c>
      <c r="J389" s="262">
        <f>'🔢 İNDİKATÖRLER'!M387</f>
        <v>4657394</v>
      </c>
      <c r="K389" s="262">
        <f t="shared" ref="K389:K442" si="24">IFERROR(I389/J389,"")</f>
        <v>1.1752995344606876</v>
      </c>
      <c r="L389" s="262" t="str">
        <f>'🔢 İNDİKATÖRLER'!P387</f>
        <v>✓</v>
      </c>
      <c r="M389" s="262" t="str">
        <f>'🔢 İNDİKATÖRLER'!S387</f>
        <v>✓</v>
      </c>
      <c r="N389" s="262" t="str">
        <f t="shared" ref="N389:N442" si="25">IF(AND(C389&gt;=11,E389&lt;=4,F389&lt;50,K389&gt;1,R389&lt;=-2),"EVET","HAYIR")</f>
        <v>HAYIR</v>
      </c>
      <c r="O389" s="262" t="str">
        <f t="shared" ref="O389:O442" si="26">IF(AND(E389&lt;=3,G389&gt;0,H389&gt;-100,F389&lt;50),"EVET","HAYIR")</f>
        <v>HAYIR</v>
      </c>
      <c r="P389" s="263" t="str">
        <f t="shared" ref="P389:P442" si="27">IF(N389="EVET","PREMIUM+",IF(AND(C389&gt;=11,E389&lt;=4,F389&lt;50,K389&gt;1),"PREMIUM",IF(O389="EVET","GÜÇLÜ",IF(AND(E389&lt;=4,F389&lt;60,G389&gt;0),"İZLE","PAS"))))</f>
        <v>PAS</v>
      </c>
      <c r="Q389" s="262" t="str">
        <f>'📡 CANLI_VERİ'!B388</f>
        <v>TATGD</v>
      </c>
      <c r="R389" s="262">
        <f>'📡 CANLI_VERİ'!I388</f>
        <v>0.44690000000000002</v>
      </c>
    </row>
    <row r="390" spans="1:18" x14ac:dyDescent="0.3">
      <c r="A390" s="262">
        <v>386</v>
      </c>
      <c r="B390" s="263" t="str">
        <f>'🔢 İNDİKATÖRLER'!A388</f>
        <v>TAVHL</v>
      </c>
      <c r="C390" s="262">
        <f>'🔢 İNDİKATÖRLER'!U388</f>
        <v>2</v>
      </c>
      <c r="D390" s="262">
        <f>IFERROR((IF(C390&gt;=11,3,IF(C390&gt;=10,2,IF(C390&gt;=9,1,0))))+(IF(E390&lt;=3,4,IF(E390&lt;=4,2,0)))+(IF(AND(F390&gt;40,F390&lt;50),4,IF(F390&lt;50,3,IF(F390&lt;60,2,0))))+(IF(G390&gt;0.1,3,IF(G390&gt;0,2,0)))+(IF(K390&gt;1.2,2,IF(K390&gt;1,1,0)))+(IF(H390&gt;-100,1,0))+(IF('🔢 İNDİKATÖRLER'!D388&gt;0,1,0))+(IF(R390&lt;=-2,2,0))-(IF(E390&gt;5,2,0)),"")</f>
        <v>4</v>
      </c>
      <c r="E390" s="262">
        <f>'🔢 İNDİKATÖRLER'!F388</f>
        <v>4.7701433514582305</v>
      </c>
      <c r="F390" s="262">
        <f>'🔢 İNDİKATÖRLER'!G388</f>
        <v>1.2244897959183674</v>
      </c>
      <c r="G390" s="262">
        <f>'🔢 İNDİKATÖRLER'!I388</f>
        <v>-3.7237543078428263</v>
      </c>
      <c r="H390" s="262">
        <f>'🔢 İNDİKATÖRLER'!E388</f>
        <v>-149.88689829895034</v>
      </c>
      <c r="I390" s="262">
        <f>'🔢 İNDİKATÖRLER'!L388</f>
        <v>2997133</v>
      </c>
      <c r="J390" s="262">
        <f>'🔢 İNDİKATÖRLER'!M388</f>
        <v>2816054.4</v>
      </c>
      <c r="K390" s="262">
        <f t="shared" si="24"/>
        <v>1.0643022379113132</v>
      </c>
      <c r="L390" s="262" t="str">
        <f>'🔢 İNDİKATÖRLER'!P388</f>
        <v>✗</v>
      </c>
      <c r="M390" s="262" t="str">
        <f>'🔢 İNDİKATÖRLER'!S388</f>
        <v>✓</v>
      </c>
      <c r="N390" s="262" t="str">
        <f t="shared" si="25"/>
        <v>HAYIR</v>
      </c>
      <c r="O390" s="262" t="str">
        <f t="shared" si="26"/>
        <v>HAYIR</v>
      </c>
      <c r="P390" s="263" t="str">
        <f t="shared" si="27"/>
        <v>PAS</v>
      </c>
      <c r="Q390" s="262" t="str">
        <f>'📡 CANLI_VERİ'!B389</f>
        <v>TAVHL</v>
      </c>
      <c r="R390" s="262">
        <f>'📡 CANLI_VERİ'!I389</f>
        <v>0.1799</v>
      </c>
    </row>
    <row r="391" spans="1:18" x14ac:dyDescent="0.3">
      <c r="A391" s="262">
        <v>387</v>
      </c>
      <c r="B391" s="263" t="str">
        <f>'🔢 İNDİKATÖRLER'!A389</f>
        <v>TBORG</v>
      </c>
      <c r="C391" s="262">
        <f>'🔢 İNDİKATÖRLER'!U389</f>
        <v>6</v>
      </c>
      <c r="D391" s="262">
        <f>IFERROR((IF(C391&gt;=11,3,IF(C391&gt;=10,2,IF(C391&gt;=9,1,0))))+(IF(E391&lt;=3,4,IF(E391&lt;=4,2,0)))+(IF(AND(F391&gt;40,F391&lt;50),4,IF(F391&lt;50,3,IF(F391&lt;60,2,0))))+(IF(G391&gt;0.1,3,IF(G391&gt;0,2,0)))+(IF(K391&gt;1.2,2,IF(K391&gt;1,1,0)))+(IF(H391&gt;-100,1,0))+(IF('🔢 İNDİKATÖRLER'!D389&gt;0,1,0))+(IF(R391&lt;=-2,2,0))-(IF(E391&gt;5,2,0)),"")</f>
        <v>10</v>
      </c>
      <c r="E391" s="262">
        <f>'🔢 İNDİKATÖRLER'!F389</f>
        <v>2.6401822865068363</v>
      </c>
      <c r="F391" s="262">
        <f>'🔢 İNDİKATÖRLER'!G389</f>
        <v>56.034482758620584</v>
      </c>
      <c r="G391" s="262">
        <f>'🔢 İNDİKATÖRLER'!I389</f>
        <v>0.60934678254617136</v>
      </c>
      <c r="H391" s="262">
        <f>'🔢 İNDİKATÖRLER'!E389</f>
        <v>-72.479564032699102</v>
      </c>
      <c r="I391" s="262">
        <f>'🔢 İNDİKATÖRLER'!L389</f>
        <v>81201</v>
      </c>
      <c r="J391" s="262">
        <f>'🔢 İNDİKATÖRLER'!M389</f>
        <v>165799</v>
      </c>
      <c r="K391" s="262">
        <f t="shared" si="24"/>
        <v>0.4897556680076478</v>
      </c>
      <c r="L391" s="262" t="str">
        <f>'🔢 İNDİKATÖRLER'!P389</f>
        <v>✓</v>
      </c>
      <c r="M391" s="262" t="str">
        <f>'🔢 İNDİKATÖRLER'!S389</f>
        <v>✗</v>
      </c>
      <c r="N391" s="262" t="str">
        <f t="shared" si="25"/>
        <v>HAYIR</v>
      </c>
      <c r="O391" s="262" t="str">
        <f t="shared" si="26"/>
        <v>HAYIR</v>
      </c>
      <c r="P391" s="263" t="str">
        <f t="shared" si="27"/>
        <v>İZLE</v>
      </c>
      <c r="Q391" s="262" t="str">
        <f>'📡 CANLI_VERİ'!B390</f>
        <v>TBORG</v>
      </c>
      <c r="R391" s="262">
        <f>'📡 CANLI_VERİ'!I390</f>
        <v>0.2797</v>
      </c>
    </row>
    <row r="392" spans="1:18" x14ac:dyDescent="0.3">
      <c r="A392" s="262">
        <v>388</v>
      </c>
      <c r="B392" s="263" t="str">
        <f>'🔢 İNDİKATÖRLER'!A390</f>
        <v>TCELL</v>
      </c>
      <c r="C392" s="262">
        <f>'🔢 İNDİKATÖRLER'!U390</f>
        <v>6</v>
      </c>
      <c r="D392" s="262">
        <f>IFERROR((IF(C392&gt;=11,3,IF(C392&gt;=10,2,IF(C392&gt;=9,1,0))))+(IF(E392&lt;=3,4,IF(E392&lt;=4,2,0)))+(IF(AND(F392&gt;40,F392&lt;50),4,IF(F392&lt;50,3,IF(F392&lt;60,2,0))))+(IF(G392&gt;0.1,3,IF(G392&gt;0,2,0)))+(IF(K392&gt;1.2,2,IF(K392&gt;1,1,0)))+(IF(H392&gt;-100,1,0))+(IF('🔢 İNDİKATÖRLER'!D390&gt;0,1,0))+(IF(R392&lt;=-2,2,0))-(IF(E392&gt;5,2,0)),"")</f>
        <v>9</v>
      </c>
      <c r="E392" s="262">
        <f>'🔢 İNDİKATÖRLER'!F390</f>
        <v>3.1351283969085002</v>
      </c>
      <c r="F392" s="262">
        <f>'🔢 İNDİKATÖRLER'!G390</f>
        <v>45.967741935483815</v>
      </c>
      <c r="G392" s="262">
        <f>'🔢 İNDİKATÖRLER'!I390</f>
        <v>8.183527522900258E-2</v>
      </c>
      <c r="H392" s="262">
        <f>'🔢 İNDİKATÖRLER'!E390</f>
        <v>-23.204419889503693</v>
      </c>
      <c r="I392" s="262">
        <f>'🔢 İNDİKATÖRLER'!L390</f>
        <v>8048362</v>
      </c>
      <c r="J392" s="262">
        <f>'🔢 İNDİKATÖRLER'!M390</f>
        <v>14264626.4</v>
      </c>
      <c r="K392" s="262">
        <f t="shared" si="24"/>
        <v>0.56421821184184673</v>
      </c>
      <c r="L392" s="262" t="str">
        <f>'🔢 İNDİKATÖRLER'!P390</f>
        <v>✓</v>
      </c>
      <c r="M392" s="262" t="str">
        <f>'🔢 İNDİKATÖRLER'!S390</f>
        <v>✗</v>
      </c>
      <c r="N392" s="262" t="str">
        <f t="shared" si="25"/>
        <v>HAYIR</v>
      </c>
      <c r="O392" s="262" t="str">
        <f t="shared" si="26"/>
        <v>HAYIR</v>
      </c>
      <c r="P392" s="263" t="str">
        <f t="shared" si="27"/>
        <v>İZLE</v>
      </c>
      <c r="Q392" s="262" t="str">
        <f>'📡 CANLI_VERİ'!B391</f>
        <v>TCELL</v>
      </c>
      <c r="R392" s="262">
        <f>'📡 CANLI_VERİ'!I391</f>
        <v>8.9300000000000004E-2</v>
      </c>
    </row>
    <row r="393" spans="1:18" x14ac:dyDescent="0.3">
      <c r="A393" s="262">
        <v>389</v>
      </c>
      <c r="B393" s="263" t="str">
        <f>'🔢 İNDİKATÖRLER'!A391</f>
        <v>TDGYO</v>
      </c>
      <c r="C393" s="262">
        <f>'🔢 İNDİKATÖRLER'!U391</f>
        <v>13</v>
      </c>
      <c r="D393" s="262">
        <f>IFERROR((IF(C393&gt;=11,3,IF(C393&gt;=10,2,IF(C393&gt;=9,1,0))))+(IF(E393&lt;=3,4,IF(E393&lt;=4,2,0)))+(IF(AND(F393&gt;40,F393&lt;50),4,IF(F393&lt;50,3,IF(F393&lt;60,2,0))))+(IF(G393&gt;0.1,3,IF(G393&gt;0,2,0)))+(IF(K393&gt;1.2,2,IF(K393&gt;1,1,0)))+(IF(H393&gt;-100,1,0))+(IF('🔢 İNDİKATÖRLER'!D391&gt;0,1,0))+(IF(R393&lt;=-2,2,0))-(IF(E393&gt;5,2,0)),"")</f>
        <v>12</v>
      </c>
      <c r="E393" s="262">
        <f>'🔢 İNDİKATÖRLER'!F391</f>
        <v>3.8531553398058227</v>
      </c>
      <c r="F393" s="262">
        <f>'🔢 İNDİKATÖRLER'!G391</f>
        <v>66.013071895424844</v>
      </c>
      <c r="G393" s="262">
        <f>'🔢 İNDİKATÖRLER'!I391</f>
        <v>0.20847775591936535</v>
      </c>
      <c r="H393" s="262">
        <f>'🔢 İNDİKATÖRLER'!E391</f>
        <v>22.445561139028847</v>
      </c>
      <c r="I393" s="262">
        <f>'🔢 İNDİKATÖRLER'!L391</f>
        <v>948392</v>
      </c>
      <c r="J393" s="262">
        <f>'🔢 İNDİKATÖRLER'!M391</f>
        <v>770295.6</v>
      </c>
      <c r="K393" s="262">
        <f t="shared" si="24"/>
        <v>1.231205267172758</v>
      </c>
      <c r="L393" s="262" t="str">
        <f>'🔢 İNDİKATÖRLER'!P391</f>
        <v>✓</v>
      </c>
      <c r="M393" s="262" t="str">
        <f>'🔢 İNDİKATÖRLER'!S391</f>
        <v>✓</v>
      </c>
      <c r="N393" s="262" t="str">
        <f t="shared" si="25"/>
        <v>HAYIR</v>
      </c>
      <c r="O393" s="262" t="str">
        <f t="shared" si="26"/>
        <v>HAYIR</v>
      </c>
      <c r="P393" s="263" t="str">
        <f t="shared" si="27"/>
        <v>PAS</v>
      </c>
      <c r="Q393" s="262" t="str">
        <f>'📡 CANLI_VERİ'!B392</f>
        <v>TDGYO</v>
      </c>
      <c r="R393" s="262">
        <f>'📡 CANLI_VERİ'!I392</f>
        <v>-0.26740000000000003</v>
      </c>
    </row>
    <row r="394" spans="1:18" x14ac:dyDescent="0.3">
      <c r="A394" s="262">
        <v>390</v>
      </c>
      <c r="B394" s="263" t="str">
        <f>'🔢 İNDİKATÖRLER'!A392</f>
        <v>TEKTU</v>
      </c>
      <c r="C394" s="262" t="str">
        <f>'🔢 İNDİKATÖRLER'!U392</f>
        <v/>
      </c>
      <c r="D394" s="262">
        <f>IFERROR((IF(C394&gt;=11,3,IF(C394&gt;=10,2,IF(C394&gt;=9,1,0))))+(IF(E394&lt;=3,4,IF(E394&lt;=4,2,0)))+(IF(AND(F394&gt;40,F394&lt;50),4,IF(F394&lt;50,3,IF(F394&lt;60,2,0))))+(IF(G394&gt;0.1,3,IF(G394&gt;0,2,0)))+(IF(K394&gt;1.2,2,IF(K394&gt;1,1,0)))+(IF(H394&gt;-100,1,0))+(IF('🔢 İNDİKATÖRLER'!D392&gt;0,1,0))+(IF(R394&lt;=-2,2,0))-(IF(E394&gt;5,2,0)),"")</f>
        <v>8</v>
      </c>
      <c r="E394" s="262" t="str">
        <f>'🔢 İNDİKATÖRLER'!F392</f>
        <v>?</v>
      </c>
      <c r="F394" s="262" t="str">
        <f>'🔢 İNDİKATÖRLER'!G392</f>
        <v>?</v>
      </c>
      <c r="G394" s="262" t="str">
        <f>'🔢 İNDİKATÖRLER'!I392</f>
        <v>?</v>
      </c>
      <c r="H394" s="262" t="str">
        <f>'🔢 İNDİKATÖRLER'!E392</f>
        <v>?</v>
      </c>
      <c r="I394" s="262">
        <f>'🔢 İNDİKATÖRLER'!L392</f>
        <v>86296</v>
      </c>
      <c r="J394" s="262" t="str">
        <f>'🔢 İNDİKATÖRLER'!M392</f>
        <v>?</v>
      </c>
      <c r="K394" s="262" t="str">
        <f t="shared" si="24"/>
        <v/>
      </c>
      <c r="L394" s="262" t="str">
        <f>'🔢 İNDİKATÖRLER'!P392</f>
        <v>?</v>
      </c>
      <c r="M394" s="262" t="str">
        <f>'🔢 İNDİKATÖRLER'!S392</f>
        <v>?</v>
      </c>
      <c r="N394" s="262" t="str">
        <f t="shared" si="25"/>
        <v>HAYIR</v>
      </c>
      <c r="O394" s="262" t="str">
        <f t="shared" si="26"/>
        <v>HAYIR</v>
      </c>
      <c r="P394" s="263" t="str">
        <f t="shared" si="27"/>
        <v>PAS</v>
      </c>
      <c r="Q394" s="262" t="str">
        <f>'📡 CANLI_VERİ'!B393</f>
        <v>TEKTU</v>
      </c>
      <c r="R394" s="262">
        <f>'📡 CANLI_VERİ'!I393</f>
        <v>0</v>
      </c>
    </row>
    <row r="395" spans="1:18" x14ac:dyDescent="0.3">
      <c r="A395" s="262">
        <v>391</v>
      </c>
      <c r="B395" s="263" t="str">
        <f>'🔢 İNDİKATÖRLER'!A393</f>
        <v>TETMT</v>
      </c>
      <c r="C395" s="262" t="str">
        <f>'🔢 İNDİKATÖRLER'!U393</f>
        <v/>
      </c>
      <c r="D395" s="262">
        <f>IFERROR((IF(C395&gt;=11,3,IF(C395&gt;=10,2,IF(C395&gt;=9,1,0))))+(IF(E395&lt;=3,4,IF(E395&lt;=4,2,0)))+(IF(AND(F395&gt;40,F395&lt;50),4,IF(F395&lt;50,3,IF(F395&lt;60,2,0))))+(IF(G395&gt;0.1,3,IF(G395&gt;0,2,0)))+(IF(K395&gt;1.2,2,IF(K395&gt;1,1,0)))+(IF(H395&gt;-100,1,0))+(IF('🔢 İNDİKATÖRLER'!D393&gt;0,1,0))+(IF(R395&lt;=-2,2,0))-(IF(E395&gt;5,2,0)),"")</f>
        <v>8</v>
      </c>
      <c r="E395" s="262" t="str">
        <f>'🔢 İNDİKATÖRLER'!F393</f>
        <v>?</v>
      </c>
      <c r="F395" s="262" t="str">
        <f>'🔢 İNDİKATÖRLER'!G393</f>
        <v>?</v>
      </c>
      <c r="G395" s="262" t="str">
        <f>'🔢 İNDİKATÖRLER'!I393</f>
        <v>?</v>
      </c>
      <c r="H395" s="262" t="str">
        <f>'🔢 İNDİKATÖRLER'!E393</f>
        <v>?</v>
      </c>
      <c r="I395" s="262">
        <f>'🔢 İNDİKATÖRLER'!L393</f>
        <v>0</v>
      </c>
      <c r="J395" s="262" t="str">
        <f>'🔢 İNDİKATÖRLER'!M393</f>
        <v>?</v>
      </c>
      <c r="K395" s="262" t="str">
        <f t="shared" si="24"/>
        <v/>
      </c>
      <c r="L395" s="262" t="str">
        <f>'🔢 İNDİKATÖRLER'!P393</f>
        <v>?</v>
      </c>
      <c r="M395" s="262" t="str">
        <f>'🔢 İNDİKATÖRLER'!S393</f>
        <v>?</v>
      </c>
      <c r="N395" s="262" t="str">
        <f t="shared" si="25"/>
        <v>HAYIR</v>
      </c>
      <c r="O395" s="262" t="str">
        <f t="shared" si="26"/>
        <v>HAYIR</v>
      </c>
      <c r="P395" s="263" t="str">
        <f t="shared" si="27"/>
        <v>PAS</v>
      </c>
      <c r="Q395" s="262" t="str">
        <f>'📡 CANLI_VERİ'!B394</f>
        <v>TETMT</v>
      </c>
      <c r="R395" s="262">
        <f>'📡 CANLI_VERİ'!I394</f>
        <v>0</v>
      </c>
    </row>
    <row r="396" spans="1:18" x14ac:dyDescent="0.3">
      <c r="A396" s="262">
        <v>392</v>
      </c>
      <c r="B396" s="263" t="str">
        <f>'🔢 İNDİKATÖRLER'!A394</f>
        <v>THYAO</v>
      </c>
      <c r="C396" s="262">
        <f>'🔢 İNDİKATÖRLER'!U394</f>
        <v>3</v>
      </c>
      <c r="D396" s="262">
        <f>IFERROR((IF(C396&gt;=11,3,IF(C396&gt;=10,2,IF(C396&gt;=9,1,0))))+(IF(E396&lt;=3,4,IF(E396&lt;=4,2,0)))+(IF(AND(F396&gt;40,F396&lt;50),4,IF(F396&lt;50,3,IF(F396&lt;60,2,0))))+(IF(G396&gt;0.1,3,IF(G396&gt;0,2,0)))+(IF(K396&gt;1.2,2,IF(K396&gt;1,1,0)))+(IF(H396&gt;-100,1,0))+(IF('🔢 İNDİKATÖRLER'!D394&gt;0,1,0))+(IF(R396&lt;=-2,2,0))-(IF(E396&gt;5,2,0)),"")</f>
        <v>6</v>
      </c>
      <c r="E396" s="262">
        <f>'🔢 İNDİKATÖRLER'!F394</f>
        <v>3.2518945820608525</v>
      </c>
      <c r="F396" s="262">
        <f>'🔢 İNDİKATÖRLER'!G394</f>
        <v>30</v>
      </c>
      <c r="G396" s="262">
        <f>'🔢 İNDİKATÖRLER'!I394</f>
        <v>-0.15858762699090878</v>
      </c>
      <c r="H396" s="262">
        <f>'🔢 İNDİKATÖRLER'!E394</f>
        <v>-94.641101278269019</v>
      </c>
      <c r="I396" s="262">
        <f>'🔢 İNDİKATÖRLER'!L394</f>
        <v>18246494</v>
      </c>
      <c r="J396" s="262">
        <f>'🔢 İNDİKATÖRLER'!M394</f>
        <v>34957260.799999997</v>
      </c>
      <c r="K396" s="262">
        <f t="shared" si="24"/>
        <v>0.52196578285676209</v>
      </c>
      <c r="L396" s="262" t="str">
        <f>'🔢 İNDİKATÖRLER'!P394</f>
        <v>✗</v>
      </c>
      <c r="M396" s="262" t="str">
        <f>'🔢 İNDİKATÖRLER'!S394</f>
        <v>✗</v>
      </c>
      <c r="N396" s="262" t="str">
        <f t="shared" si="25"/>
        <v>HAYIR</v>
      </c>
      <c r="O396" s="262" t="str">
        <f t="shared" si="26"/>
        <v>HAYIR</v>
      </c>
      <c r="P396" s="263" t="str">
        <f t="shared" si="27"/>
        <v>PAS</v>
      </c>
      <c r="Q396" s="262" t="str">
        <f>'📡 CANLI_VERİ'!B395</f>
        <v>THYAO</v>
      </c>
      <c r="R396" s="262">
        <f>'📡 CANLI_VERİ'!I395</f>
        <v>0</v>
      </c>
    </row>
    <row r="397" spans="1:18" x14ac:dyDescent="0.3">
      <c r="A397" s="262">
        <v>393</v>
      </c>
      <c r="B397" s="263" t="str">
        <f>'🔢 İNDİKATÖRLER'!A395</f>
        <v>TILES</v>
      </c>
      <c r="C397" s="262" t="str">
        <f>'🔢 İNDİKATÖRLER'!U395</f>
        <v/>
      </c>
      <c r="D397" s="262">
        <f>IFERROR((IF(C397&gt;=11,3,IF(C397&gt;=10,2,IF(C397&gt;=9,1,0))))+(IF(E397&lt;=3,4,IF(E397&lt;=4,2,0)))+(IF(AND(F397&gt;40,F397&lt;50),4,IF(F397&lt;50,3,IF(F397&lt;60,2,0))))+(IF(G397&gt;0.1,3,IF(G397&gt;0,2,0)))+(IF(K397&gt;1.2,2,IF(K397&gt;1,1,0)))+(IF(H397&gt;-100,1,0))+(IF('🔢 İNDİKATÖRLER'!D395&gt;0,1,0))+(IF(R397&lt;=-2,2,0))-(IF(E397&gt;5,2,0)),"")</f>
        <v>8</v>
      </c>
      <c r="E397" s="262" t="str">
        <f>'🔢 İNDİKATÖRLER'!F395</f>
        <v>?</v>
      </c>
      <c r="F397" s="262" t="str">
        <f>'🔢 İNDİKATÖRLER'!G395</f>
        <v>?</v>
      </c>
      <c r="G397" s="262" t="str">
        <f>'🔢 İNDİKATÖRLER'!I395</f>
        <v>?</v>
      </c>
      <c r="H397" s="262" t="str">
        <f>'🔢 İNDİKATÖRLER'!E395</f>
        <v>?</v>
      </c>
      <c r="I397" s="262">
        <f>'🔢 İNDİKATÖRLER'!L395</f>
        <v>0</v>
      </c>
      <c r="J397" s="262" t="str">
        <f>'🔢 İNDİKATÖRLER'!M395</f>
        <v>?</v>
      </c>
      <c r="K397" s="262" t="str">
        <f t="shared" si="24"/>
        <v/>
      </c>
      <c r="L397" s="262" t="str">
        <f>'🔢 İNDİKATÖRLER'!P395</f>
        <v>?</v>
      </c>
      <c r="M397" s="262" t="str">
        <f>'🔢 İNDİKATÖRLER'!S395</f>
        <v>?</v>
      </c>
      <c r="N397" s="262" t="str">
        <f t="shared" si="25"/>
        <v>HAYIR</v>
      </c>
      <c r="O397" s="262" t="str">
        <f t="shared" si="26"/>
        <v>HAYIR</v>
      </c>
      <c r="P397" s="263" t="str">
        <f t="shared" si="27"/>
        <v>PAS</v>
      </c>
      <c r="Q397" s="262" t="str">
        <f>'📡 CANLI_VERİ'!B396</f>
        <v>TILES</v>
      </c>
      <c r="R397" s="262">
        <f>'📡 CANLI_VERİ'!I396</f>
        <v>0</v>
      </c>
    </row>
    <row r="398" spans="1:18" x14ac:dyDescent="0.3">
      <c r="A398" s="262">
        <v>394</v>
      </c>
      <c r="B398" s="263" t="str">
        <f>'🔢 İNDİKATÖRLER'!A396</f>
        <v>TKNSA</v>
      </c>
      <c r="C398" s="262">
        <f>'🔢 İNDİKATÖRLER'!U396</f>
        <v>4</v>
      </c>
      <c r="D398" s="262">
        <f>IFERROR((IF(C398&gt;=11,3,IF(C398&gt;=10,2,IF(C398&gt;=9,1,0))))+(IF(E398&lt;=3,4,IF(E398&lt;=4,2,0)))+(IF(AND(F398&gt;40,F398&lt;50),4,IF(F398&lt;50,3,IF(F398&lt;60,2,0))))+(IF(G398&gt;0.1,3,IF(G398&gt;0,2,0)))+(IF(K398&gt;1.2,2,IF(K398&gt;1,1,0)))+(IF(H398&gt;-100,1,0))+(IF('🔢 İNDİKATÖRLER'!D396&gt;0,1,0))+(IF(R398&lt;=-2,2,0))-(IF(E398&gt;5,2,0)),"")</f>
        <v>4</v>
      </c>
      <c r="E398" s="262">
        <f>'🔢 İNDİKATÖRLER'!F396</f>
        <v>5.1815766164747563</v>
      </c>
      <c r="F398" s="262">
        <f>'🔢 İNDİKATÖRLER'!G396</f>
        <v>13.899613899613877</v>
      </c>
      <c r="G398" s="262">
        <f>'🔢 İNDİKATÖRLER'!I396</f>
        <v>2.3614725524599534E-2</v>
      </c>
      <c r="H398" s="262">
        <f>'🔢 İNDİKATÖRLER'!E396</f>
        <v>-55.113982118615915</v>
      </c>
      <c r="I398" s="262">
        <f>'🔢 İNDİKATÖRLER'!L396</f>
        <v>2186651</v>
      </c>
      <c r="J398" s="262">
        <f>'🔢 İNDİKATÖRLER'!M396</f>
        <v>9184986.5999999996</v>
      </c>
      <c r="K398" s="262">
        <f t="shared" si="24"/>
        <v>0.23806795755151131</v>
      </c>
      <c r="L398" s="262" t="str">
        <f>'🔢 İNDİKATÖRLER'!P396</f>
        <v>✓</v>
      </c>
      <c r="M398" s="262" t="str">
        <f>'🔢 İNDİKATÖRLER'!S396</f>
        <v>✗</v>
      </c>
      <c r="N398" s="262" t="str">
        <f t="shared" si="25"/>
        <v>HAYIR</v>
      </c>
      <c r="O398" s="262" t="str">
        <f t="shared" si="26"/>
        <v>HAYIR</v>
      </c>
      <c r="P398" s="263" t="str">
        <f t="shared" si="27"/>
        <v>PAS</v>
      </c>
      <c r="Q398" s="262" t="str">
        <f>'📡 CANLI_VERİ'!B397</f>
        <v>TKNSA</v>
      </c>
      <c r="R398" s="262">
        <f>'📡 CANLI_VERİ'!I397</f>
        <v>8.9399999999999993E-2</v>
      </c>
    </row>
    <row r="399" spans="1:18" x14ac:dyDescent="0.3">
      <c r="A399" s="262">
        <v>395</v>
      </c>
      <c r="B399" s="263" t="str">
        <f>'🔢 İNDİKATÖRLER'!A397</f>
        <v>TLMAN</v>
      </c>
      <c r="C399" s="262">
        <f>'🔢 İNDİKATÖRLER'!U397</f>
        <v>6</v>
      </c>
      <c r="D399" s="262">
        <f>IFERROR((IF(C399&gt;=11,3,IF(C399&gt;=10,2,IF(C399&gt;=9,1,0))))+(IF(E399&lt;=3,4,IF(E399&lt;=4,2,0)))+(IF(AND(F399&gt;40,F399&lt;50),4,IF(F399&lt;50,3,IF(F399&lt;60,2,0))))+(IF(G399&gt;0.1,3,IF(G399&gt;0,2,0)))+(IF(K399&gt;1.2,2,IF(K399&gt;1,1,0)))+(IF(H399&gt;-100,1,0))+(IF('🔢 İNDİKATÖRLER'!D397&gt;0,1,0))+(IF(R399&lt;=-2,2,0))-(IF(E399&gt;5,2,0)),"")</f>
        <v>6</v>
      </c>
      <c r="E399" s="262">
        <f>'🔢 İNDİKATÖRLER'!F397</f>
        <v>3.2972771353972412</v>
      </c>
      <c r="F399" s="262">
        <f>'🔢 İNDİKATÖRLER'!G397</f>
        <v>66.037735849056645</v>
      </c>
      <c r="G399" s="262">
        <f>'🔢 İNDİKATÖRLER'!I397</f>
        <v>0.32239485829475845</v>
      </c>
      <c r="H399" s="262">
        <f>'🔢 İNDİKATÖRLER'!E397</f>
        <v>15.397286821705624</v>
      </c>
      <c r="I399" s="262">
        <f>'🔢 İNDİKATÖRLER'!L397</f>
        <v>80378</v>
      </c>
      <c r="J399" s="262">
        <f>'🔢 İNDİKATÖRLER'!M397</f>
        <v>114435.8</v>
      </c>
      <c r="K399" s="262">
        <f t="shared" si="24"/>
        <v>0.70238509277691075</v>
      </c>
      <c r="L399" s="262" t="str">
        <f>'🔢 İNDİKATÖRLER'!P397</f>
        <v>✓</v>
      </c>
      <c r="M399" s="262" t="str">
        <f>'🔢 İNDİKATÖRLER'!S397</f>
        <v>✗</v>
      </c>
      <c r="N399" s="262" t="str">
        <f t="shared" si="25"/>
        <v>HAYIR</v>
      </c>
      <c r="O399" s="262" t="str">
        <f t="shared" si="26"/>
        <v>HAYIR</v>
      </c>
      <c r="P399" s="263" t="str">
        <f t="shared" si="27"/>
        <v>PAS</v>
      </c>
      <c r="Q399" s="262" t="str">
        <f>'📡 CANLI_VERİ'!B398</f>
        <v>TLMAN</v>
      </c>
      <c r="R399" s="262">
        <f>'📡 CANLI_VERİ'!I398</f>
        <v>0.58050000000000002</v>
      </c>
    </row>
    <row r="400" spans="1:18" x14ac:dyDescent="0.3">
      <c r="A400" s="262">
        <v>396</v>
      </c>
      <c r="B400" s="263" t="str">
        <f>'🔢 İNDİKATÖRLER'!A398</f>
        <v>TMPOL</v>
      </c>
      <c r="C400" s="262" t="str">
        <f>'🔢 İNDİKATÖRLER'!U398</f>
        <v/>
      </c>
      <c r="D400" s="262">
        <f>IFERROR((IF(C400&gt;=11,3,IF(C400&gt;=10,2,IF(C400&gt;=9,1,0))))+(IF(E400&lt;=3,4,IF(E400&lt;=4,2,0)))+(IF(AND(F400&gt;40,F400&lt;50),4,IF(F400&lt;50,3,IF(F400&lt;60,2,0))))+(IF(G400&gt;0.1,3,IF(G400&gt;0,2,0)))+(IF(K400&gt;1.2,2,IF(K400&gt;1,1,0)))+(IF(H400&gt;-100,1,0))+(IF('🔢 İNDİKATÖRLER'!D398&gt;0,1,0))+(IF(R400&lt;=-2,2,0))-(IF(E400&gt;5,2,0)),"")</f>
        <v>10</v>
      </c>
      <c r="E400" s="262" t="str">
        <f>'🔢 İNDİKATÖRLER'!F398</f>
        <v>?</v>
      </c>
      <c r="F400" s="262" t="str">
        <f>'🔢 İNDİKATÖRLER'!G398</f>
        <v>?</v>
      </c>
      <c r="G400" s="262" t="str">
        <f>'🔢 İNDİKATÖRLER'!I398</f>
        <v>?</v>
      </c>
      <c r="H400" s="262" t="str">
        <f>'🔢 İNDİKATÖRLER'!E398</f>
        <v>?</v>
      </c>
      <c r="I400" s="262">
        <f>'🔢 İNDİKATÖRLER'!L398</f>
        <v>2798</v>
      </c>
      <c r="J400" s="262" t="str">
        <f>'🔢 İNDİKATÖRLER'!M398</f>
        <v>?</v>
      </c>
      <c r="K400" s="262" t="str">
        <f t="shared" si="24"/>
        <v/>
      </c>
      <c r="L400" s="262" t="str">
        <f>'🔢 İNDİKATÖRLER'!P398</f>
        <v>?</v>
      </c>
      <c r="M400" s="262" t="str">
        <f>'🔢 İNDİKATÖRLER'!S398</f>
        <v>?</v>
      </c>
      <c r="N400" s="262" t="str">
        <f t="shared" si="25"/>
        <v>HAYIR</v>
      </c>
      <c r="O400" s="262" t="str">
        <f t="shared" si="26"/>
        <v>HAYIR</v>
      </c>
      <c r="P400" s="263" t="str">
        <f t="shared" si="27"/>
        <v>PAS</v>
      </c>
      <c r="Q400" s="262" t="str">
        <f>'📡 CANLI_VERİ'!B399</f>
        <v>TMPOL</v>
      </c>
      <c r="R400" s="262">
        <f>'📡 CANLI_VERİ'!I399</f>
        <v>-3</v>
      </c>
    </row>
    <row r="401" spans="1:18" x14ac:dyDescent="0.3">
      <c r="A401" s="262">
        <v>397</v>
      </c>
      <c r="B401" s="263" t="str">
        <f>'🔢 İNDİKATÖRLER'!A399</f>
        <v>TOASO</v>
      </c>
      <c r="C401" s="262">
        <f>'🔢 İNDİKATÖRLER'!U399</f>
        <v>8</v>
      </c>
      <c r="D401" s="262">
        <f>IFERROR((IF(C401&gt;=11,3,IF(C401&gt;=10,2,IF(C401&gt;=9,1,0))))+(IF(E401&lt;=3,4,IF(E401&lt;=4,2,0)))+(IF(AND(F401&gt;40,F401&lt;50),4,IF(F401&lt;50,3,IF(F401&lt;60,2,0))))+(IF(G401&gt;0.1,3,IF(G401&gt;0,2,0)))+(IF(K401&gt;1.2,2,IF(K401&gt;1,1,0)))+(IF(H401&gt;-100,1,0))+(IF('🔢 İNDİKATÖRLER'!D399&gt;0,1,0))+(IF(R401&lt;=-2,2,0))-(IF(E401&gt;5,2,0)),"")</f>
        <v>6</v>
      </c>
      <c r="E401" s="262">
        <f>'🔢 İNDİKATÖRLER'!F399</f>
        <v>3.9184375383859473</v>
      </c>
      <c r="F401" s="262">
        <f>'🔢 İNDİKATÖRLER'!G399</f>
        <v>69.753086419753089</v>
      </c>
      <c r="G401" s="262">
        <f>'🔢 İNDİKATÖRLER'!I399</f>
        <v>1.4764935128537675</v>
      </c>
      <c r="H401" s="262">
        <f>'🔢 İNDİKATÖRLER'!E399</f>
        <v>43.808008485812813</v>
      </c>
      <c r="I401" s="262">
        <f>'🔢 İNDİKATÖRLER'!L399</f>
        <v>1207913</v>
      </c>
      <c r="J401" s="262">
        <f>'🔢 İNDİKATÖRLER'!M399</f>
        <v>3285076.6</v>
      </c>
      <c r="K401" s="262">
        <f t="shared" si="24"/>
        <v>0.36769705765765098</v>
      </c>
      <c r="L401" s="262" t="str">
        <f>'🔢 İNDİKATÖRLER'!P399</f>
        <v>✓</v>
      </c>
      <c r="M401" s="262" t="str">
        <f>'🔢 İNDİKATÖRLER'!S399</f>
        <v>✗</v>
      </c>
      <c r="N401" s="262" t="str">
        <f t="shared" si="25"/>
        <v>HAYIR</v>
      </c>
      <c r="O401" s="262" t="str">
        <f t="shared" si="26"/>
        <v>HAYIR</v>
      </c>
      <c r="P401" s="263" t="str">
        <f t="shared" si="27"/>
        <v>PAS</v>
      </c>
      <c r="Q401" s="262" t="str">
        <f>'📡 CANLI_VERİ'!B400</f>
        <v>TOASO</v>
      </c>
      <c r="R401" s="262">
        <f>'📡 CANLI_VERİ'!I400</f>
        <v>1.1158999999999999</v>
      </c>
    </row>
    <row r="402" spans="1:18" x14ac:dyDescent="0.3">
      <c r="A402" s="262">
        <v>398</v>
      </c>
      <c r="B402" s="263" t="str">
        <f>'🔢 İNDİKATÖRLER'!A400</f>
        <v>TRCAS</v>
      </c>
      <c r="C402" s="262" t="str">
        <f>'🔢 İNDİKATÖRLER'!U400</f>
        <v/>
      </c>
      <c r="D402" s="262">
        <f>IFERROR((IF(C402&gt;=11,3,IF(C402&gt;=10,2,IF(C402&gt;=9,1,0))))+(IF(E402&lt;=3,4,IF(E402&lt;=4,2,0)))+(IF(AND(F402&gt;40,F402&lt;50),4,IF(F402&lt;50,3,IF(F402&lt;60,2,0))))+(IF(G402&gt;0.1,3,IF(G402&gt;0,2,0)))+(IF(K402&gt;1.2,2,IF(K402&gt;1,1,0)))+(IF(H402&gt;-100,1,0))+(IF('🔢 İNDİKATÖRLER'!D400&gt;0,1,0))+(IF(R402&lt;=-2,2,0))-(IF(E402&gt;5,2,0)),"")</f>
        <v>8</v>
      </c>
      <c r="E402" s="262" t="str">
        <f>'🔢 İNDİKATÖRLER'!F400</f>
        <v>?</v>
      </c>
      <c r="F402" s="262" t="str">
        <f>'🔢 İNDİKATÖRLER'!G400</f>
        <v>?</v>
      </c>
      <c r="G402" s="262" t="str">
        <f>'🔢 İNDİKATÖRLER'!I400</f>
        <v>?</v>
      </c>
      <c r="H402" s="262" t="str">
        <f>'🔢 İNDİKATÖRLER'!E400</f>
        <v>?</v>
      </c>
      <c r="I402" s="262">
        <f>'🔢 İNDİKATÖRLER'!L400</f>
        <v>30374</v>
      </c>
      <c r="J402" s="262" t="str">
        <f>'🔢 İNDİKATÖRLER'!M400</f>
        <v>?</v>
      </c>
      <c r="K402" s="262" t="str">
        <f t="shared" si="24"/>
        <v/>
      </c>
      <c r="L402" s="262" t="str">
        <f>'🔢 İNDİKATÖRLER'!P400</f>
        <v>?</v>
      </c>
      <c r="M402" s="262" t="str">
        <f>'🔢 İNDİKATÖRLER'!S400</f>
        <v>?</v>
      </c>
      <c r="N402" s="262" t="str">
        <f t="shared" si="25"/>
        <v>HAYIR</v>
      </c>
      <c r="O402" s="262" t="str">
        <f t="shared" si="26"/>
        <v>HAYIR</v>
      </c>
      <c r="P402" s="263" t="str">
        <f t="shared" si="27"/>
        <v>PAS</v>
      </c>
      <c r="Q402" s="262" t="str">
        <f>'📡 CANLI_VERİ'!B401</f>
        <v>TRCAS</v>
      </c>
      <c r="R402" s="262">
        <f>'📡 CANLI_VERİ'!I401</f>
        <v>-8.6400000000000005E-2</v>
      </c>
    </row>
    <row r="403" spans="1:18" x14ac:dyDescent="0.3">
      <c r="A403" s="262">
        <v>399</v>
      </c>
      <c r="B403" s="263" t="str">
        <f>'🔢 İNDİKATÖRLER'!A401</f>
        <v>TRILC</v>
      </c>
      <c r="C403" s="262">
        <f>'🔢 İNDİKATÖRLER'!U401</f>
        <v>13</v>
      </c>
      <c r="D403" s="262">
        <f>IFERROR((IF(C403&gt;=11,3,IF(C403&gt;=10,2,IF(C403&gt;=9,1,0))))+(IF(E403&lt;=3,4,IF(E403&lt;=4,2,0)))+(IF(AND(F403&gt;40,F403&lt;50),4,IF(F403&lt;50,3,IF(F403&lt;60,2,0))))+(IF(G403&gt;0.1,3,IF(G403&gt;0,2,0)))+(IF(K403&gt;1.2,2,IF(K403&gt;1,1,0)))+(IF(H403&gt;-100,1,0))+(IF('🔢 İNDİKATÖRLER'!D401&gt;0,1,0))+(IF(R403&lt;=-2,2,0))-(IF(E403&gt;5,2,0)),"")</f>
        <v>7</v>
      </c>
      <c r="E403" s="262">
        <f>'🔢 İNDİKATÖRLER'!F401</f>
        <v>4.1924157303370819</v>
      </c>
      <c r="F403" s="262">
        <f>'🔢 İNDİKATÖRLER'!G401</f>
        <v>100</v>
      </c>
      <c r="G403" s="262">
        <f>'🔢 İNDİKATÖRLER'!I401</f>
        <v>9.7383987543428793E-2</v>
      </c>
      <c r="H403" s="262">
        <f>'🔢 İNDİKATÖRLER'!E401</f>
        <v>193.47066872063778</v>
      </c>
      <c r="I403" s="262">
        <f>'🔢 İNDİKATÖRLER'!L401</f>
        <v>41548560</v>
      </c>
      <c r="J403" s="262">
        <f>'🔢 İNDİKATÖRLER'!M401</f>
        <v>53827092</v>
      </c>
      <c r="K403" s="262">
        <f t="shared" si="24"/>
        <v>0.77188936753261717</v>
      </c>
      <c r="L403" s="262" t="str">
        <f>'🔢 İNDİKATÖRLER'!P401</f>
        <v>✓</v>
      </c>
      <c r="M403" s="262" t="str">
        <f>'🔢 İNDİKATÖRLER'!S401</f>
        <v>✗</v>
      </c>
      <c r="N403" s="262" t="str">
        <f t="shared" si="25"/>
        <v>HAYIR</v>
      </c>
      <c r="O403" s="262" t="str">
        <f t="shared" si="26"/>
        <v>HAYIR</v>
      </c>
      <c r="P403" s="263" t="str">
        <f t="shared" si="27"/>
        <v>PAS</v>
      </c>
      <c r="Q403" s="262" t="str">
        <f>'📡 CANLI_VERİ'!B402</f>
        <v>TRILC</v>
      </c>
      <c r="R403" s="262">
        <f>'📡 CANLI_VERİ'!I402</f>
        <v>0.54349999999999998</v>
      </c>
    </row>
    <row r="404" spans="1:18" x14ac:dyDescent="0.3">
      <c r="A404" s="262">
        <v>400</v>
      </c>
      <c r="B404" s="263" t="str">
        <f>'🔢 İNDİKATÖRLER'!A402</f>
        <v>TSGYO</v>
      </c>
      <c r="C404" s="262">
        <f>'🔢 İNDİKATÖRLER'!U402</f>
        <v>6</v>
      </c>
      <c r="D404" s="262">
        <f>IFERROR((IF(C404&gt;=11,3,IF(C404&gt;=10,2,IF(C404&gt;=9,1,0))))+(IF(E404&lt;=3,4,IF(E404&lt;=4,2,0)))+(IF(AND(F404&gt;40,F404&lt;50),4,IF(F404&lt;50,3,IF(F404&lt;60,2,0))))+(IF(G404&gt;0.1,3,IF(G404&gt;0,2,0)))+(IF(K404&gt;1.2,2,IF(K404&gt;1,1,0)))+(IF(H404&gt;-100,1,0))+(IF('🔢 İNDİKATÖRLER'!D402&gt;0,1,0))+(IF(R404&lt;=-2,2,0))-(IF(E404&gt;5,2,0)),"")</f>
        <v>9</v>
      </c>
      <c r="E404" s="262">
        <f>'🔢 İNDİKATÖRLER'!F402</f>
        <v>2.8132189918427111</v>
      </c>
      <c r="F404" s="262">
        <f>'🔢 İNDİKATÖRLER'!G402</f>
        <v>54.098360655737686</v>
      </c>
      <c r="G404" s="262">
        <f>'🔢 İNDİKATÖRLER'!I402</f>
        <v>3.369957957740817E-2</v>
      </c>
      <c r="H404" s="262">
        <f>'🔢 İNDİKATÖRLER'!E402</f>
        <v>24.003481288076248</v>
      </c>
      <c r="I404" s="262">
        <f>'🔢 İNDİKATÖRLER'!L402</f>
        <v>812051</v>
      </c>
      <c r="J404" s="262">
        <f>'🔢 İNDİKATÖRLER'!M402</f>
        <v>1381576.8</v>
      </c>
      <c r="K404" s="262">
        <f t="shared" si="24"/>
        <v>0.5877711611833667</v>
      </c>
      <c r="L404" s="262" t="str">
        <f>'🔢 İNDİKATÖRLER'!P402</f>
        <v>✓</v>
      </c>
      <c r="M404" s="262" t="str">
        <f>'🔢 İNDİKATÖRLER'!S402</f>
        <v>✗</v>
      </c>
      <c r="N404" s="262" t="str">
        <f t="shared" si="25"/>
        <v>HAYIR</v>
      </c>
      <c r="O404" s="262" t="str">
        <f t="shared" si="26"/>
        <v>HAYIR</v>
      </c>
      <c r="P404" s="263" t="str">
        <f t="shared" si="27"/>
        <v>İZLE</v>
      </c>
      <c r="Q404" s="262" t="str">
        <f>'📡 CANLI_VERİ'!B403</f>
        <v>TSGYO</v>
      </c>
      <c r="R404" s="262">
        <f>'📡 CANLI_VERİ'!I403</f>
        <v>0</v>
      </c>
    </row>
    <row r="405" spans="1:18" x14ac:dyDescent="0.3">
      <c r="A405" s="262">
        <v>401</v>
      </c>
      <c r="B405" s="263" t="str">
        <f>'🔢 İNDİKATÖRLER'!A403</f>
        <v>TSKB</v>
      </c>
      <c r="C405" s="262">
        <f>'🔢 İNDİKATÖRLER'!U403</f>
        <v>6</v>
      </c>
      <c r="D405" s="262">
        <f>IFERROR((IF(C405&gt;=11,3,IF(C405&gt;=10,2,IF(C405&gt;=9,1,0))))+(IF(E405&lt;=3,4,IF(E405&lt;=4,2,0)))+(IF(AND(F405&gt;40,F405&lt;50),4,IF(F405&lt;50,3,IF(F405&lt;60,2,0))))+(IF(G405&gt;0.1,3,IF(G405&gt;0,2,0)))+(IF(K405&gt;1.2,2,IF(K405&gt;1,1,0)))+(IF(H405&gt;-100,1,0))+(IF('🔢 İNDİKATÖRLER'!D403&gt;0,1,0))+(IF(R405&lt;=-2,2,0))-(IF(E405&gt;5,2,0)),"")</f>
        <v>10</v>
      </c>
      <c r="E405" s="262">
        <f>'🔢 İNDİKATÖRLER'!F403</f>
        <v>2.8761587829807453</v>
      </c>
      <c r="F405" s="262">
        <f>'🔢 İNDİKATÖRLER'!G403</f>
        <v>19.76744186046508</v>
      </c>
      <c r="G405" s="262">
        <f>'🔢 İNDİKATÖRLER'!I403</f>
        <v>1.4762388686783853E-2</v>
      </c>
      <c r="H405" s="262">
        <f>'🔢 İNDİKATÖRLER'!E403</f>
        <v>-80.942760942760657</v>
      </c>
      <c r="I405" s="262">
        <f>'🔢 İNDİKATÖRLER'!L403</f>
        <v>11301160</v>
      </c>
      <c r="J405" s="262">
        <f>'🔢 İNDİKATÖRLER'!M403</f>
        <v>13429342</v>
      </c>
      <c r="K405" s="262">
        <f t="shared" si="24"/>
        <v>0.84152745532878681</v>
      </c>
      <c r="L405" s="262" t="str">
        <f>'🔢 İNDİKATÖRLER'!P403</f>
        <v>✓</v>
      </c>
      <c r="M405" s="262" t="str">
        <f>'🔢 İNDİKATÖRLER'!S403</f>
        <v>✗</v>
      </c>
      <c r="N405" s="262" t="str">
        <f t="shared" si="25"/>
        <v>HAYIR</v>
      </c>
      <c r="O405" s="262" t="str">
        <f t="shared" si="26"/>
        <v>EVET</v>
      </c>
      <c r="P405" s="263" t="str">
        <f t="shared" si="27"/>
        <v>GÜÇLÜ</v>
      </c>
      <c r="Q405" s="262" t="str">
        <f>'📡 CANLI_VERİ'!B404</f>
        <v>TSKB</v>
      </c>
      <c r="R405" s="262">
        <f>'📡 CANLI_VERİ'!I404</f>
        <v>-0.25800000000000001</v>
      </c>
    </row>
    <row r="406" spans="1:18" x14ac:dyDescent="0.3">
      <c r="A406" s="262">
        <v>402</v>
      </c>
      <c r="B406" s="263" t="str">
        <f>'🔢 İNDİKATÖRLER'!A404</f>
        <v>TSPOR</v>
      </c>
      <c r="C406" s="262">
        <f>'🔢 İNDİKATÖRLER'!U404</f>
        <v>10</v>
      </c>
      <c r="D406" s="262">
        <f>IFERROR((IF(C406&gt;=11,3,IF(C406&gt;=10,2,IF(C406&gt;=9,1,0))))+(IF(E406&lt;=3,4,IF(E406&lt;=4,2,0)))+(IF(AND(F406&gt;40,F406&lt;50),4,IF(F406&lt;50,3,IF(F406&lt;60,2,0))))+(IF(G406&gt;0.1,3,IF(G406&gt;0,2,0)))+(IF(K406&gt;1.2,2,IF(K406&gt;1,1,0)))+(IF(H406&gt;-100,1,0))+(IF('🔢 İNDİKATÖRLER'!D404&gt;0,1,0))+(IF(R406&lt;=-2,2,0))-(IF(E406&gt;5,2,0)),"")</f>
        <v>11</v>
      </c>
      <c r="E406" s="262">
        <f>'🔢 İNDİKATÖRLER'!F404</f>
        <v>4.214285714285718</v>
      </c>
      <c r="F406" s="262">
        <f>'🔢 İNDİKATÖRLER'!G404</f>
        <v>45.454545454545453</v>
      </c>
      <c r="G406" s="262">
        <f>'🔢 İNDİKATÖRLER'!I404</f>
        <v>5.097798859215949E-3</v>
      </c>
      <c r="H406" s="262">
        <f>'🔢 İNDİKATÖRLER'!E404</f>
        <v>16.867469879517703</v>
      </c>
      <c r="I406" s="262">
        <f>'🔢 İNDİKATÖRLER'!L404</f>
        <v>335607600</v>
      </c>
      <c r="J406" s="262">
        <f>'🔢 İNDİKATÖRLER'!M404</f>
        <v>278660620</v>
      </c>
      <c r="K406" s="262">
        <f t="shared" si="24"/>
        <v>1.2043596256980982</v>
      </c>
      <c r="L406" s="262" t="str">
        <f>'🔢 İNDİKATÖRLER'!P404</f>
        <v>✓</v>
      </c>
      <c r="M406" s="262" t="str">
        <f>'🔢 İNDİKATÖRLER'!S404</f>
        <v>✓</v>
      </c>
      <c r="N406" s="262" t="str">
        <f t="shared" si="25"/>
        <v>HAYIR</v>
      </c>
      <c r="O406" s="262" t="str">
        <f t="shared" si="26"/>
        <v>HAYIR</v>
      </c>
      <c r="P406" s="263" t="str">
        <f t="shared" si="27"/>
        <v>PAS</v>
      </c>
      <c r="Q406" s="262" t="str">
        <f>'📡 CANLI_VERİ'!B405</f>
        <v>TSPOR</v>
      </c>
      <c r="R406" s="262">
        <f>'📡 CANLI_VERİ'!I405</f>
        <v>-1</v>
      </c>
    </row>
    <row r="407" spans="1:18" x14ac:dyDescent="0.3">
      <c r="A407" s="262">
        <v>403</v>
      </c>
      <c r="B407" s="263" t="str">
        <f>'🔢 İNDİKATÖRLER'!A405</f>
        <v>TTKOM</v>
      </c>
      <c r="C407" s="262">
        <f>'🔢 İNDİKATÖRLER'!U405</f>
        <v>6</v>
      </c>
      <c r="D407" s="262">
        <f>IFERROR((IF(C407&gt;=11,3,IF(C407&gt;=10,2,IF(C407&gt;=9,1,0))))+(IF(E407&lt;=3,4,IF(E407&lt;=4,2,0)))+(IF(AND(F407&gt;40,F407&lt;50),4,IF(F407&lt;50,3,IF(F407&lt;60,2,0))))+(IF(G407&gt;0.1,3,IF(G407&gt;0,2,0)))+(IF(K407&gt;1.2,2,IF(K407&gt;1,1,0)))+(IF(H407&gt;-100,1,0))+(IF('🔢 İNDİKATÖRLER'!D405&gt;0,1,0))+(IF(R407&lt;=-2,2,0))-(IF(E407&gt;5,2,0)),"")</f>
        <v>10</v>
      </c>
      <c r="E407" s="262">
        <f>'🔢 İNDİKATÖRLER'!F405</f>
        <v>3.5031847133757954</v>
      </c>
      <c r="F407" s="262">
        <f>'🔢 İNDİKATÖRLER'!G405</f>
        <v>47.019867549668852</v>
      </c>
      <c r="G407" s="262">
        <f>'🔢 İNDİKATÖRLER'!I405</f>
        <v>0.24823574369390478</v>
      </c>
      <c r="H407" s="262">
        <f>'🔢 İNDİKATÖRLER'!E405</f>
        <v>-10.900031142946258</v>
      </c>
      <c r="I407" s="262">
        <f>'🔢 İNDİKATÖRLER'!L405</f>
        <v>7479799</v>
      </c>
      <c r="J407" s="262">
        <f>'🔢 İNDİKATÖRLER'!M405</f>
        <v>13221871.800000001</v>
      </c>
      <c r="K407" s="262">
        <f t="shared" si="24"/>
        <v>0.56571407688282072</v>
      </c>
      <c r="L407" s="262" t="str">
        <f>'🔢 İNDİKATÖRLER'!P405</f>
        <v>✓</v>
      </c>
      <c r="M407" s="262" t="str">
        <f>'🔢 İNDİKATÖRLER'!S405</f>
        <v>✗</v>
      </c>
      <c r="N407" s="262" t="str">
        <f t="shared" si="25"/>
        <v>HAYIR</v>
      </c>
      <c r="O407" s="262" t="str">
        <f t="shared" si="26"/>
        <v>HAYIR</v>
      </c>
      <c r="P407" s="263" t="str">
        <f t="shared" si="27"/>
        <v>İZLE</v>
      </c>
      <c r="Q407" s="262" t="str">
        <f>'📡 CANLI_VERİ'!B406</f>
        <v>TTKOM</v>
      </c>
      <c r="R407" s="262">
        <f>'📡 CANLI_VERİ'!I406</f>
        <v>0.16120000000000001</v>
      </c>
    </row>
    <row r="408" spans="1:18" x14ac:dyDescent="0.3">
      <c r="A408" s="262">
        <v>404</v>
      </c>
      <c r="B408" s="263" t="str">
        <f>'🔢 İNDİKATÖRLER'!A406</f>
        <v>TTRAK</v>
      </c>
      <c r="C408" s="262">
        <f>'🔢 İNDİKATÖRLER'!U406</f>
        <v>3</v>
      </c>
      <c r="D408" s="262">
        <f>IFERROR((IF(C408&gt;=11,3,IF(C408&gt;=10,2,IF(C408&gt;=9,1,0))))+(IF(E408&lt;=3,4,IF(E408&lt;=4,2,0)))+(IF(AND(F408&gt;40,F408&lt;50),4,IF(F408&lt;50,3,IF(F408&lt;60,2,0))))+(IF(G408&gt;0.1,3,IF(G408&gt;0,2,0)))+(IF(K408&gt;1.2,2,IF(K408&gt;1,1,0)))+(IF(H408&gt;-100,1,0))+(IF('🔢 İNDİKATÖRLER'!D406&gt;0,1,0))+(IF(R408&lt;=-2,2,0))-(IF(E408&gt;5,2,0)),"")</f>
        <v>10</v>
      </c>
      <c r="E408" s="262">
        <f>'🔢 İNDİKATÖRLER'!F406</f>
        <v>2.9482785480604452</v>
      </c>
      <c r="F408" s="262">
        <f>'🔢 İNDİKATÖRLER'!G406</f>
        <v>38.955823293172692</v>
      </c>
      <c r="G408" s="262">
        <f>'🔢 İNDİKATÖRLER'!I406</f>
        <v>0.33527401732675965</v>
      </c>
      <c r="H408" s="262">
        <f>'🔢 İNDİKATÖRLER'!E406</f>
        <v>-101.02564102564091</v>
      </c>
      <c r="I408" s="262">
        <f>'🔢 İNDİKATÖRLER'!L406</f>
        <v>89391</v>
      </c>
      <c r="J408" s="262">
        <f>'🔢 İNDİKATÖRLER'!M406</f>
        <v>112173</v>
      </c>
      <c r="K408" s="262">
        <f t="shared" si="24"/>
        <v>0.79690299804765852</v>
      </c>
      <c r="L408" s="262" t="str">
        <f>'🔢 İNDİKATÖRLER'!P406</f>
        <v>✓</v>
      </c>
      <c r="M408" s="262" t="str">
        <f>'🔢 İNDİKATÖRLER'!S406</f>
        <v>✗</v>
      </c>
      <c r="N408" s="262" t="str">
        <f t="shared" si="25"/>
        <v>HAYIR</v>
      </c>
      <c r="O408" s="262" t="str">
        <f t="shared" si="26"/>
        <v>HAYIR</v>
      </c>
      <c r="P408" s="263" t="str">
        <f t="shared" si="27"/>
        <v>İZLE</v>
      </c>
      <c r="Q408" s="262" t="str">
        <f>'📡 CANLI_VERİ'!B407</f>
        <v>TTRAK</v>
      </c>
      <c r="R408" s="262">
        <f>'📡 CANLI_VERİ'!I407</f>
        <v>-0.22470000000000001</v>
      </c>
    </row>
    <row r="409" spans="1:18" x14ac:dyDescent="0.3">
      <c r="A409" s="262">
        <v>405</v>
      </c>
      <c r="B409" s="263" t="str">
        <f>'🔢 İNDİKATÖRLER'!A407</f>
        <v>TUCLK</v>
      </c>
      <c r="C409" s="262">
        <f>'🔢 İNDİKATÖRLER'!U407</f>
        <v>6</v>
      </c>
      <c r="D409" s="262">
        <f>IFERROR((IF(C409&gt;=11,3,IF(C409&gt;=10,2,IF(C409&gt;=9,1,0))))+(IF(E409&lt;=3,4,IF(E409&lt;=4,2,0)))+(IF(AND(F409&gt;40,F409&lt;50),4,IF(F409&lt;50,3,IF(F409&lt;60,2,0))))+(IF(G409&gt;0.1,3,IF(G409&gt;0,2,0)))+(IF(K409&gt;1.2,2,IF(K409&gt;1,1,0)))+(IF(H409&gt;-100,1,0))+(IF('🔢 İNDİKATÖRLER'!D407&gt;0,1,0))+(IF(R409&lt;=-2,2,0))-(IF(E409&gt;5,2,0)),"")</f>
        <v>7</v>
      </c>
      <c r="E409" s="262">
        <f>'🔢 İNDİKATÖRLER'!F407</f>
        <v>4.142516195022159</v>
      </c>
      <c r="F409" s="262">
        <f>'🔢 İNDİKATÖRLER'!G407</f>
        <v>45.901639344262378</v>
      </c>
      <c r="G409" s="262">
        <f>'🔢 İNDİKATÖRLER'!I407</f>
        <v>1.9399576307403618E-2</v>
      </c>
      <c r="H409" s="262">
        <f>'🔢 İNDİKATÖRLER'!E407</f>
        <v>-14.777420835245564</v>
      </c>
      <c r="I409" s="262">
        <f>'🔢 İNDİKATÖRLER'!L407</f>
        <v>7588944</v>
      </c>
      <c r="J409" s="262">
        <f>'🔢 İNDİKATÖRLER'!M407</f>
        <v>10668034.800000001</v>
      </c>
      <c r="K409" s="262">
        <f t="shared" si="24"/>
        <v>0.71137225761580747</v>
      </c>
      <c r="L409" s="262" t="str">
        <f>'🔢 İNDİKATÖRLER'!P407</f>
        <v>✓</v>
      </c>
      <c r="M409" s="262" t="str">
        <f>'🔢 İNDİKATÖRLER'!S407</f>
        <v>✗</v>
      </c>
      <c r="N409" s="262" t="str">
        <f t="shared" si="25"/>
        <v>HAYIR</v>
      </c>
      <c r="O409" s="262" t="str">
        <f t="shared" si="26"/>
        <v>HAYIR</v>
      </c>
      <c r="P409" s="263" t="str">
        <f t="shared" si="27"/>
        <v>PAS</v>
      </c>
      <c r="Q409" s="262" t="str">
        <f>'📡 CANLI_VERİ'!B408</f>
        <v>TUCLK</v>
      </c>
      <c r="R409" s="262">
        <f>'📡 CANLI_VERİ'!I408</f>
        <v>0</v>
      </c>
    </row>
    <row r="410" spans="1:18" x14ac:dyDescent="0.3">
      <c r="A410" s="262">
        <v>406</v>
      </c>
      <c r="B410" s="263" t="str">
        <f>'🔢 İNDİKATÖRLER'!A408</f>
        <v>TUKAS</v>
      </c>
      <c r="C410" s="262" t="str">
        <f>'🔢 İNDİKATÖRLER'!U408</f>
        <v/>
      </c>
      <c r="D410" s="262">
        <f>IFERROR((IF(C410&gt;=11,3,IF(C410&gt;=10,2,IF(C410&gt;=9,1,0))))+(IF(E410&lt;=3,4,IF(E410&lt;=4,2,0)))+(IF(AND(F410&gt;40,F410&lt;50),4,IF(F410&lt;50,3,IF(F410&lt;60,2,0))))+(IF(G410&gt;0.1,3,IF(G410&gt;0,2,0)))+(IF(K410&gt;1.2,2,IF(K410&gt;1,1,0)))+(IF(H410&gt;-100,1,0))+(IF('🔢 İNDİKATÖRLER'!D408&gt;0,1,0))+(IF(R410&lt;=-2,2,0))-(IF(E410&gt;5,2,0)),"")</f>
        <v>8</v>
      </c>
      <c r="E410" s="262" t="str">
        <f>'🔢 İNDİKATÖRLER'!F408</f>
        <v>?</v>
      </c>
      <c r="F410" s="262" t="str">
        <f>'🔢 İNDİKATÖRLER'!G408</f>
        <v>?</v>
      </c>
      <c r="G410" s="262" t="str">
        <f>'🔢 İNDİKATÖRLER'!I408</f>
        <v>?</v>
      </c>
      <c r="H410" s="262" t="str">
        <f>'🔢 İNDİKATÖRLER'!E408</f>
        <v>?</v>
      </c>
      <c r="I410" s="262">
        <f>'🔢 İNDİKATÖRLER'!L408</f>
        <v>5282659</v>
      </c>
      <c r="J410" s="262" t="str">
        <f>'🔢 İNDİKATÖRLER'!M408</f>
        <v>?</v>
      </c>
      <c r="K410" s="262" t="str">
        <f t="shared" si="24"/>
        <v/>
      </c>
      <c r="L410" s="262" t="str">
        <f>'🔢 İNDİKATÖRLER'!P408</f>
        <v>?</v>
      </c>
      <c r="M410" s="262" t="str">
        <f>'🔢 İNDİKATÖRLER'!S408</f>
        <v>?</v>
      </c>
      <c r="N410" s="262" t="str">
        <f t="shared" si="25"/>
        <v>HAYIR</v>
      </c>
      <c r="O410" s="262" t="str">
        <f t="shared" si="26"/>
        <v>HAYIR</v>
      </c>
      <c r="P410" s="263" t="str">
        <f t="shared" si="27"/>
        <v>PAS</v>
      </c>
      <c r="Q410" s="262" t="str">
        <f>'📡 CANLI_VERİ'!B409</f>
        <v>TUKAS</v>
      </c>
      <c r="R410" s="262">
        <f>'📡 CANLI_VERİ'!I409</f>
        <v>0</v>
      </c>
    </row>
    <row r="411" spans="1:18" x14ac:dyDescent="0.3">
      <c r="A411" s="262">
        <v>407</v>
      </c>
      <c r="B411" s="263" t="str">
        <f>'🔢 İNDİKATÖRLER'!A409</f>
        <v>TUPRS</v>
      </c>
      <c r="C411" s="262">
        <f>'🔢 İNDİKATÖRLER'!U409</f>
        <v>11</v>
      </c>
      <c r="D411" s="262">
        <f>IFERROR((IF(C411&gt;=11,3,IF(C411&gt;=10,2,IF(C411&gt;=9,1,0))))+(IF(E411&lt;=3,4,IF(E411&lt;=4,2,0)))+(IF(AND(F411&gt;40,F411&lt;50),4,IF(F411&lt;50,3,IF(F411&lt;60,2,0))))+(IF(G411&gt;0.1,3,IF(G411&gt;0,2,0)))+(IF(K411&gt;1.2,2,IF(K411&gt;1,1,0)))+(IF(H411&gt;-100,1,0))+(IF('🔢 İNDİKATÖRLER'!D409&gt;0,1,0))+(IF(R411&lt;=-2,2,0))-(IF(E411&gt;5,2,0)),"")</f>
        <v>10</v>
      </c>
      <c r="E411" s="262">
        <f>'🔢 İNDİKATÖRLER'!F409</f>
        <v>3.4749739311783108</v>
      </c>
      <c r="F411" s="262">
        <f>'🔢 İNDİKATÖRLER'!G409</f>
        <v>86.005089058524177</v>
      </c>
      <c r="G411" s="262">
        <f>'🔢 İNDİKATÖRLER'!I409</f>
        <v>0.64936721346825532</v>
      </c>
      <c r="H411" s="262">
        <f>'🔢 İNDİKATÖRLER'!E409</f>
        <v>140.14986705342025</v>
      </c>
      <c r="I411" s="262">
        <f>'🔢 İNDİKATÖRLER'!L409</f>
        <v>14612262</v>
      </c>
      <c r="J411" s="262">
        <f>'🔢 İNDİKATÖRLER'!M409</f>
        <v>25412550.399999999</v>
      </c>
      <c r="K411" s="262">
        <f t="shared" si="24"/>
        <v>0.57500179124091377</v>
      </c>
      <c r="L411" s="262" t="str">
        <f>'🔢 İNDİKATÖRLER'!P409</f>
        <v>✓</v>
      </c>
      <c r="M411" s="262" t="str">
        <f>'🔢 İNDİKATÖRLER'!S409</f>
        <v>✗</v>
      </c>
      <c r="N411" s="262" t="str">
        <f t="shared" si="25"/>
        <v>HAYIR</v>
      </c>
      <c r="O411" s="262" t="str">
        <f t="shared" si="26"/>
        <v>HAYIR</v>
      </c>
      <c r="P411" s="263" t="str">
        <f t="shared" si="27"/>
        <v>PAS</v>
      </c>
      <c r="Q411" s="262" t="str">
        <f>'📡 CANLI_VERİ'!B410</f>
        <v>TUPRS</v>
      </c>
      <c r="R411" s="262">
        <f>'📡 CANLI_VERİ'!I410</f>
        <v>0.27750000000000002</v>
      </c>
    </row>
    <row r="412" spans="1:18" x14ac:dyDescent="0.3">
      <c r="A412" s="262">
        <v>408</v>
      </c>
      <c r="B412" s="263" t="str">
        <f>'🔢 İNDİKATÖRLER'!A410</f>
        <v>TUREX</v>
      </c>
      <c r="C412" s="262" t="str">
        <f>'🔢 İNDİKATÖRLER'!U410</f>
        <v/>
      </c>
      <c r="D412" s="262">
        <f>IFERROR((IF(C412&gt;=11,3,IF(C412&gt;=10,2,IF(C412&gt;=9,1,0))))+(IF(E412&lt;=3,4,IF(E412&lt;=4,2,0)))+(IF(AND(F412&gt;40,F412&lt;50),4,IF(F412&lt;50,3,IF(F412&lt;60,2,0))))+(IF(G412&gt;0.1,3,IF(G412&gt;0,2,0)))+(IF(K412&gt;1.2,2,IF(K412&gt;1,1,0)))+(IF(H412&gt;-100,1,0))+(IF('🔢 İNDİKATÖRLER'!D410&gt;0,1,0))+(IF(R412&lt;=-2,2,0))-(IF(E412&gt;5,2,0)),"")</f>
        <v>8</v>
      </c>
      <c r="E412" s="262" t="str">
        <f>'🔢 İNDİKATÖRLER'!F410</f>
        <v>?</v>
      </c>
      <c r="F412" s="262" t="str">
        <f>'🔢 İNDİKATÖRLER'!G410</f>
        <v>?</v>
      </c>
      <c r="G412" s="262" t="str">
        <f>'🔢 İNDİKATÖRLER'!I410</f>
        <v>?</v>
      </c>
      <c r="H412" s="262" t="str">
        <f>'🔢 İNDİKATÖRLER'!E410</f>
        <v>?</v>
      </c>
      <c r="I412" s="262">
        <f>'🔢 İNDİKATÖRLER'!L410</f>
        <v>485065</v>
      </c>
      <c r="J412" s="262" t="str">
        <f>'🔢 İNDİKATÖRLER'!M410</f>
        <v>?</v>
      </c>
      <c r="K412" s="262" t="str">
        <f t="shared" si="24"/>
        <v/>
      </c>
      <c r="L412" s="262" t="str">
        <f>'🔢 İNDİKATÖRLER'!P410</f>
        <v>?</v>
      </c>
      <c r="M412" s="262" t="str">
        <f>'🔢 İNDİKATÖRLER'!S410</f>
        <v>?</v>
      </c>
      <c r="N412" s="262" t="str">
        <f t="shared" si="25"/>
        <v>HAYIR</v>
      </c>
      <c r="O412" s="262" t="str">
        <f t="shared" si="26"/>
        <v>HAYIR</v>
      </c>
      <c r="P412" s="263" t="str">
        <f t="shared" si="27"/>
        <v>PAS</v>
      </c>
      <c r="Q412" s="262" t="str">
        <f>'📡 CANLI_VERİ'!B411</f>
        <v>TUREX</v>
      </c>
      <c r="R412" s="262">
        <f>'📡 CANLI_VERİ'!I411</f>
        <v>-0.34210000000000002</v>
      </c>
    </row>
    <row r="413" spans="1:18" x14ac:dyDescent="0.3">
      <c r="A413" s="262">
        <v>409</v>
      </c>
      <c r="B413" s="263" t="str">
        <f>'🔢 İNDİKATÖRLER'!A411</f>
        <v>TURGZ</v>
      </c>
      <c r="C413" s="262" t="str">
        <f>'🔢 İNDİKATÖRLER'!U411</f>
        <v/>
      </c>
      <c r="D413" s="262">
        <f>IFERROR((IF(C413&gt;=11,3,IF(C413&gt;=10,2,IF(C413&gt;=9,1,0))))+(IF(E413&lt;=3,4,IF(E413&lt;=4,2,0)))+(IF(AND(F413&gt;40,F413&lt;50),4,IF(F413&lt;50,3,IF(F413&lt;60,2,0))))+(IF(G413&gt;0.1,3,IF(G413&gt;0,2,0)))+(IF(K413&gt;1.2,2,IF(K413&gt;1,1,0)))+(IF(H413&gt;-100,1,0))+(IF('🔢 İNDİKATÖRLER'!D411&gt;0,1,0))+(IF(R413&lt;=-2,2,0))-(IF(E413&gt;5,2,0)),"")</f>
        <v>8</v>
      </c>
      <c r="E413" s="262" t="str">
        <f>'🔢 İNDİKATÖRLER'!F411</f>
        <v>?</v>
      </c>
      <c r="F413" s="262" t="str">
        <f>'🔢 İNDİKATÖRLER'!G411</f>
        <v>?</v>
      </c>
      <c r="G413" s="262" t="str">
        <f>'🔢 İNDİKATÖRLER'!I411</f>
        <v>?</v>
      </c>
      <c r="H413" s="262" t="str">
        <f>'🔢 İNDİKATÖRLER'!E411</f>
        <v>?</v>
      </c>
      <c r="I413" s="262">
        <f>'🔢 İNDİKATÖRLER'!L411</f>
        <v>0</v>
      </c>
      <c r="J413" s="262" t="str">
        <f>'🔢 İNDİKATÖRLER'!M411</f>
        <v>?</v>
      </c>
      <c r="K413" s="262" t="str">
        <f t="shared" si="24"/>
        <v/>
      </c>
      <c r="L413" s="262" t="str">
        <f>'🔢 İNDİKATÖRLER'!P411</f>
        <v>?</v>
      </c>
      <c r="M413" s="262" t="str">
        <f>'🔢 İNDİKATÖRLER'!S411</f>
        <v>?</v>
      </c>
      <c r="N413" s="262" t="str">
        <f t="shared" si="25"/>
        <v>HAYIR</v>
      </c>
      <c r="O413" s="262" t="str">
        <f t="shared" si="26"/>
        <v>HAYIR</v>
      </c>
      <c r="P413" s="263" t="str">
        <f t="shared" si="27"/>
        <v>PAS</v>
      </c>
      <c r="Q413" s="262" t="str">
        <f>'📡 CANLI_VERİ'!B412</f>
        <v>TURGZ</v>
      </c>
      <c r="R413" s="262">
        <f>'📡 CANLI_VERİ'!I412</f>
        <v>0</v>
      </c>
    </row>
    <row r="414" spans="1:18" x14ac:dyDescent="0.3">
      <c r="A414" s="262">
        <v>410</v>
      </c>
      <c r="B414" s="263" t="str">
        <f>'🔢 İNDİKATÖRLER'!A412</f>
        <v>TURSG</v>
      </c>
      <c r="C414" s="262">
        <f>'🔢 İNDİKATÖRLER'!U412</f>
        <v>6</v>
      </c>
      <c r="D414" s="262">
        <f>IFERROR((IF(C414&gt;=11,3,IF(C414&gt;=10,2,IF(C414&gt;=9,1,0))))+(IF(E414&lt;=3,4,IF(E414&lt;=4,2,0)))+(IF(AND(F414&gt;40,F414&lt;50),4,IF(F414&lt;50,3,IF(F414&lt;60,2,0))))+(IF(G414&gt;0.1,3,IF(G414&gt;0,2,0)))+(IF(K414&gt;1.2,2,IF(K414&gt;1,1,0)))+(IF(H414&gt;-100,1,0))+(IF('🔢 İNDİKATÖRLER'!D412&gt;0,1,0))+(IF(R414&lt;=-2,2,0))-(IF(E414&gt;5,2,0)),"")</f>
        <v>9</v>
      </c>
      <c r="E414" s="262">
        <f>'🔢 İNDİKATÖRLER'!F412</f>
        <v>3.5921325051759845</v>
      </c>
      <c r="F414" s="262">
        <f>'🔢 İNDİKATÖRLER'!G412</f>
        <v>48.927038626609466</v>
      </c>
      <c r="G414" s="262">
        <f>'🔢 İNDİKATÖRLER'!I412</f>
        <v>2.2644852584696173E-3</v>
      </c>
      <c r="H414" s="262">
        <f>'🔢 İNDİKATÖRLER'!E412</f>
        <v>-9.7058272437694519</v>
      </c>
      <c r="I414" s="262">
        <f>'🔢 İNDİKATÖRLER'!L412</f>
        <v>15897203</v>
      </c>
      <c r="J414" s="262">
        <f>'🔢 İNDİKATÖRLER'!M412</f>
        <v>29210116.600000001</v>
      </c>
      <c r="K414" s="262">
        <f t="shared" si="24"/>
        <v>0.54423620479488255</v>
      </c>
      <c r="L414" s="262" t="str">
        <f>'🔢 İNDİKATÖRLER'!P412</f>
        <v>✓</v>
      </c>
      <c r="M414" s="262" t="str">
        <f>'🔢 İNDİKATÖRLER'!S412</f>
        <v>✗</v>
      </c>
      <c r="N414" s="262" t="str">
        <f t="shared" si="25"/>
        <v>HAYIR</v>
      </c>
      <c r="O414" s="262" t="str">
        <f t="shared" si="26"/>
        <v>HAYIR</v>
      </c>
      <c r="P414" s="263" t="str">
        <f t="shared" si="27"/>
        <v>İZLE</v>
      </c>
      <c r="Q414" s="262" t="str">
        <f>'📡 CANLI_VERİ'!B413</f>
        <v>TURSG</v>
      </c>
      <c r="R414" s="262">
        <f>'📡 CANLI_VERİ'!I413</f>
        <v>0.50039999999999996</v>
      </c>
    </row>
    <row r="415" spans="1:18" x14ac:dyDescent="0.3">
      <c r="A415" s="262">
        <v>411</v>
      </c>
      <c r="B415" s="263" t="str">
        <f>'🔢 İNDİKATÖRLER'!A413</f>
        <v>ULUFA</v>
      </c>
      <c r="C415" s="262">
        <f>'🔢 İNDİKATÖRLER'!U413</f>
        <v>-2</v>
      </c>
      <c r="D415" s="262">
        <f>IFERROR((IF(C415&gt;=11,3,IF(C415&gt;=10,2,IF(C415&gt;=9,1,0))))+(IF(E415&lt;=3,4,IF(E415&lt;=4,2,0)))+(IF(AND(F415&gt;40,F415&lt;50),4,IF(F415&lt;50,3,IF(F415&lt;60,2,0))))+(IF(G415&gt;0.1,3,IF(G415&gt;0,2,0)))+(IF(K415&gt;1.2,2,IF(K415&gt;1,1,0)))+(IF(H415&gt;-100,1,0))+(IF('🔢 İNDİKATÖRLER'!D413&gt;0,1,0))+(IF(R415&lt;=-2,2,0))-(IF(E415&gt;5,2,0)),"")</f>
        <v>1</v>
      </c>
      <c r="E415" s="262">
        <f>'🔢 İNDİKATÖRLER'!F413</f>
        <v>7.3949579831932786</v>
      </c>
      <c r="F415" s="262">
        <f>'🔢 İNDİKATÖRLER'!G413</f>
        <v>11.538461538461549</v>
      </c>
      <c r="G415" s="262">
        <f>'🔢 İNDİKATÖRLER'!I413</f>
        <v>-5.8446433001661746E-2</v>
      </c>
      <c r="H415" s="262">
        <f>'🔢 İNDİKATÖRLER'!E413</f>
        <v>-126.75648268868643</v>
      </c>
      <c r="I415" s="262">
        <f>'🔢 İNDİKATÖRLER'!L413</f>
        <v>16259440</v>
      </c>
      <c r="J415" s="262">
        <f>'🔢 İNDİKATÖRLER'!M413</f>
        <v>31876092</v>
      </c>
      <c r="K415" s="262">
        <f t="shared" si="24"/>
        <v>0.5100826036014704</v>
      </c>
      <c r="L415" s="262" t="str">
        <f>'🔢 İNDİKATÖRLER'!P413</f>
        <v>✗</v>
      </c>
      <c r="M415" s="262" t="str">
        <f>'🔢 İNDİKATÖRLER'!S413</f>
        <v>✗</v>
      </c>
      <c r="N415" s="262" t="str">
        <f t="shared" si="25"/>
        <v>HAYIR</v>
      </c>
      <c r="O415" s="262" t="str">
        <f t="shared" si="26"/>
        <v>HAYIR</v>
      </c>
      <c r="P415" s="263" t="str">
        <f t="shared" si="27"/>
        <v>PAS</v>
      </c>
      <c r="Q415" s="262" t="str">
        <f>'📡 CANLI_VERİ'!B414</f>
        <v>ULUFA</v>
      </c>
      <c r="R415" s="262">
        <f>'📡 CANLI_VERİ'!I414</f>
        <v>0.24390000000000001</v>
      </c>
    </row>
    <row r="416" spans="1:18" x14ac:dyDescent="0.3">
      <c r="A416" s="262">
        <v>412</v>
      </c>
      <c r="B416" s="263" t="str">
        <f>'🔢 İNDİKATÖRLER'!A414</f>
        <v>ULUSE</v>
      </c>
      <c r="C416" s="262">
        <f>'🔢 İNDİKATÖRLER'!U414</f>
        <v>11</v>
      </c>
      <c r="D416" s="262">
        <f>IFERROR((IF(C416&gt;=11,3,IF(C416&gt;=10,2,IF(C416&gt;=9,1,0))))+(IF(E416&lt;=3,4,IF(E416&lt;=4,2,0)))+(IF(AND(F416&gt;40,F416&lt;50),4,IF(F416&lt;50,3,IF(F416&lt;60,2,0))))+(IF(G416&gt;0.1,3,IF(G416&gt;0,2,0)))+(IF(K416&gt;1.2,2,IF(K416&gt;1,1,0)))+(IF(H416&gt;-100,1,0))+(IF('🔢 İNDİKATÖRLER'!D414&gt;0,1,0))+(IF(R416&lt;=-2,2,0))-(IF(E416&gt;5,2,0)),"")</f>
        <v>6</v>
      </c>
      <c r="E416" s="262">
        <f>'🔢 İNDİKATÖRLER'!F414</f>
        <v>7.4676549865229092</v>
      </c>
      <c r="F416" s="262">
        <f>'🔢 İNDİKATÖRLER'!G414</f>
        <v>89.510489510489506</v>
      </c>
      <c r="G416" s="262">
        <f>'🔢 İNDİKATÖRLER'!I414</f>
        <v>7.4458032509759384</v>
      </c>
      <c r="H416" s="262">
        <f>'🔢 İNDİKATÖRLER'!E414</f>
        <v>113.52996853495686</v>
      </c>
      <c r="I416" s="262">
        <f>'🔢 İNDİKATÖRLER'!L414</f>
        <v>474362</v>
      </c>
      <c r="J416" s="262">
        <f>'🔢 İNDİKATÖRLER'!M414</f>
        <v>767027</v>
      </c>
      <c r="K416" s="262">
        <f t="shared" si="24"/>
        <v>0.61844237556174686</v>
      </c>
      <c r="L416" s="262" t="str">
        <f>'🔢 İNDİKATÖRLER'!P414</f>
        <v>✓</v>
      </c>
      <c r="M416" s="262" t="str">
        <f>'🔢 İNDİKATÖRLER'!S414</f>
        <v>✗</v>
      </c>
      <c r="N416" s="262" t="str">
        <f t="shared" si="25"/>
        <v>HAYIR</v>
      </c>
      <c r="O416" s="262" t="str">
        <f t="shared" si="26"/>
        <v>HAYIR</v>
      </c>
      <c r="P416" s="263" t="str">
        <f t="shared" si="27"/>
        <v>PAS</v>
      </c>
      <c r="Q416" s="262" t="str">
        <f>'📡 CANLI_VERİ'!B415</f>
        <v>ULUSE</v>
      </c>
      <c r="R416" s="262">
        <f>'📡 CANLI_VERİ'!I415</f>
        <v>-0.40539999999999998</v>
      </c>
    </row>
    <row r="417" spans="1:18" x14ac:dyDescent="0.3">
      <c r="A417" s="262">
        <v>413</v>
      </c>
      <c r="B417" s="263" t="str">
        <f>'🔢 İNDİKATÖRLER'!A415</f>
        <v>ULUUN</v>
      </c>
      <c r="C417" s="262" t="str">
        <f>'🔢 İNDİKATÖRLER'!U415</f>
        <v/>
      </c>
      <c r="D417" s="262">
        <f>IFERROR((IF(C417&gt;=11,3,IF(C417&gt;=10,2,IF(C417&gt;=9,1,0))))+(IF(E417&lt;=3,4,IF(E417&lt;=4,2,0)))+(IF(AND(F417&gt;40,F417&lt;50),4,IF(F417&lt;50,3,IF(F417&lt;60,2,0))))+(IF(G417&gt;0.1,3,IF(G417&gt;0,2,0)))+(IF(K417&gt;1.2,2,IF(K417&gt;1,1,0)))+(IF(H417&gt;-100,1,0))+(IF('🔢 İNDİKATÖRLER'!D415&gt;0,1,0))+(IF(R417&lt;=-2,2,0))-(IF(E417&gt;5,2,0)),"")</f>
        <v>8</v>
      </c>
      <c r="E417" s="262" t="str">
        <f>'🔢 İNDİKATÖRLER'!F415</f>
        <v>?</v>
      </c>
      <c r="F417" s="262" t="str">
        <f>'🔢 İNDİKATÖRLER'!G415</f>
        <v>?</v>
      </c>
      <c r="G417" s="262" t="str">
        <f>'🔢 İNDİKATÖRLER'!I415</f>
        <v>?</v>
      </c>
      <c r="H417" s="262" t="str">
        <f>'🔢 İNDİKATÖRLER'!E415</f>
        <v>?</v>
      </c>
      <c r="I417" s="262">
        <f>'🔢 İNDİKATÖRLER'!L415</f>
        <v>130192</v>
      </c>
      <c r="J417" s="262" t="str">
        <f>'🔢 İNDİKATÖRLER'!M415</f>
        <v>?</v>
      </c>
      <c r="K417" s="262" t="str">
        <f t="shared" si="24"/>
        <v/>
      </c>
      <c r="L417" s="262" t="str">
        <f>'🔢 İNDİKATÖRLER'!P415</f>
        <v>?</v>
      </c>
      <c r="M417" s="262" t="str">
        <f>'🔢 İNDİKATÖRLER'!S415</f>
        <v>?</v>
      </c>
      <c r="N417" s="262" t="str">
        <f t="shared" si="25"/>
        <v>HAYIR</v>
      </c>
      <c r="O417" s="262" t="str">
        <f t="shared" si="26"/>
        <v>HAYIR</v>
      </c>
      <c r="P417" s="263" t="str">
        <f t="shared" si="27"/>
        <v>PAS</v>
      </c>
      <c r="Q417" s="262" t="str">
        <f>'📡 CANLI_VERİ'!B416</f>
        <v>ULUUN</v>
      </c>
      <c r="R417" s="262">
        <f>'📡 CANLI_VERİ'!I416</f>
        <v>0</v>
      </c>
    </row>
    <row r="418" spans="1:18" x14ac:dyDescent="0.3">
      <c r="A418" s="262">
        <v>414</v>
      </c>
      <c r="B418" s="263" t="str">
        <f>'🔢 İNDİKATÖRLER'!A416</f>
        <v>UNLU</v>
      </c>
      <c r="C418" s="262">
        <f>'🔢 İNDİKATÖRLER'!U416</f>
        <v>11</v>
      </c>
      <c r="D418" s="262">
        <f>IFERROR((IF(C418&gt;=11,3,IF(C418&gt;=10,2,IF(C418&gt;=9,1,0))))+(IF(E418&lt;=3,4,IF(E418&lt;=4,2,0)))+(IF(AND(F418&gt;40,F418&lt;50),4,IF(F418&lt;50,3,IF(F418&lt;60,2,0))))+(IF(G418&gt;0.1,3,IF(G418&gt;0,2,0)))+(IF(K418&gt;1.2,2,IF(K418&gt;1,1,0)))+(IF(H418&gt;-100,1,0))+(IF('🔢 İNDİKATÖRLER'!D416&gt;0,1,0))+(IF(R418&lt;=-2,2,0))-(IF(E418&gt;5,2,0)),"")</f>
        <v>12</v>
      </c>
      <c r="E418" s="262">
        <f>'🔢 İNDİKATÖRLER'!F416</f>
        <v>3.0865484880083431</v>
      </c>
      <c r="F418" s="262">
        <f>'🔢 İNDİKATÖRLER'!G416</f>
        <v>57.031249999999922</v>
      </c>
      <c r="G418" s="262">
        <f>'🔢 İNDİKATÖRLER'!I416</f>
        <v>0.13275351220325629</v>
      </c>
      <c r="H418" s="262">
        <f>'🔢 İNDİKATÖRLER'!E416</f>
        <v>89.23939712583207</v>
      </c>
      <c r="I418" s="262">
        <f>'🔢 İNDİKATÖRLER'!L416</f>
        <v>576630</v>
      </c>
      <c r="J418" s="262">
        <f>'🔢 İNDİKATÖRLER'!M416</f>
        <v>1785709</v>
      </c>
      <c r="K418" s="262">
        <f t="shared" si="24"/>
        <v>0.32291375582471726</v>
      </c>
      <c r="L418" s="262" t="str">
        <f>'🔢 İNDİKATÖRLER'!P416</f>
        <v>✓</v>
      </c>
      <c r="M418" s="262" t="str">
        <f>'🔢 İNDİKATÖRLER'!S416</f>
        <v>✗</v>
      </c>
      <c r="N418" s="262" t="str">
        <f t="shared" si="25"/>
        <v>HAYIR</v>
      </c>
      <c r="O418" s="262" t="str">
        <f t="shared" si="26"/>
        <v>HAYIR</v>
      </c>
      <c r="P418" s="263" t="str">
        <f t="shared" si="27"/>
        <v>İZLE</v>
      </c>
      <c r="Q418" s="262" t="str">
        <f>'📡 CANLI_VERİ'!B417</f>
        <v>UNLU</v>
      </c>
      <c r="R418" s="262">
        <f>'📡 CANLI_VERİ'!I417</f>
        <v>0.52010000000000001</v>
      </c>
    </row>
    <row r="419" spans="1:18" x14ac:dyDescent="0.3">
      <c r="A419" s="262">
        <v>415</v>
      </c>
      <c r="B419" s="263" t="str">
        <f>'🔢 İNDİKATÖRLER'!A417</f>
        <v>USAK</v>
      </c>
      <c r="C419" s="262">
        <f>'🔢 İNDİKATÖRLER'!U417</f>
        <v>6</v>
      </c>
      <c r="D419" s="262">
        <f>IFERROR((IF(C419&gt;=11,3,IF(C419&gt;=10,2,IF(C419&gt;=9,1,0))))+(IF(E419&lt;=3,4,IF(E419&lt;=4,2,0)))+(IF(AND(F419&gt;40,F419&lt;50),4,IF(F419&lt;50,3,IF(F419&lt;60,2,0))))+(IF(G419&gt;0.1,3,IF(G419&gt;0,2,0)))+(IF(K419&gt;1.2,2,IF(K419&gt;1,1,0)))+(IF(H419&gt;-100,1,0))+(IF('🔢 İNDİKATÖRLER'!D417&gt;0,1,0))+(IF(R419&lt;=-2,2,0))-(IF(E419&gt;5,2,0)),"")</f>
        <v>6</v>
      </c>
      <c r="E419" s="262">
        <f>'🔢 İNDİKATÖRLER'!F417</f>
        <v>4.3425324675324708</v>
      </c>
      <c r="F419" s="262">
        <f>'🔢 İNDİKATÖRLER'!G417</f>
        <v>38.709677419354868</v>
      </c>
      <c r="G419" s="262">
        <f>'🔢 İNDİKATÖRLER'!I417</f>
        <v>8.714455219312571E-3</v>
      </c>
      <c r="H419" s="262">
        <f>'🔢 İNDİKATÖRLER'!E417</f>
        <v>21.843971631205768</v>
      </c>
      <c r="I419" s="262">
        <f>'🔢 İNDİKATÖRLER'!L417</f>
        <v>96785921</v>
      </c>
      <c r="J419" s="262">
        <f>'🔢 İNDİKATÖRLER'!M417</f>
        <v>242005784.19999999</v>
      </c>
      <c r="K419" s="262">
        <f t="shared" si="24"/>
        <v>0.39993226327191234</v>
      </c>
      <c r="L419" s="262" t="str">
        <f>'🔢 İNDİKATÖRLER'!P417</f>
        <v>✓</v>
      </c>
      <c r="M419" s="262" t="str">
        <f>'🔢 İNDİKATÖRLER'!S417</f>
        <v>✗</v>
      </c>
      <c r="N419" s="262" t="str">
        <f t="shared" si="25"/>
        <v>HAYIR</v>
      </c>
      <c r="O419" s="262" t="str">
        <f t="shared" si="26"/>
        <v>HAYIR</v>
      </c>
      <c r="P419" s="263" t="str">
        <f t="shared" si="27"/>
        <v>PAS</v>
      </c>
      <c r="Q419" s="262" t="str">
        <f>'📡 CANLI_VERİ'!B418</f>
        <v>USAK</v>
      </c>
      <c r="R419" s="262">
        <f>'📡 CANLI_VERİ'!I418</f>
        <v>-0.57140000000000002</v>
      </c>
    </row>
    <row r="420" spans="1:18" x14ac:dyDescent="0.3">
      <c r="A420" s="262">
        <v>416</v>
      </c>
      <c r="B420" s="263" t="str">
        <f>'🔢 İNDİKATÖRLER'!A418</f>
        <v>USDTR</v>
      </c>
      <c r="C420" s="262" t="str">
        <f>'🔢 İNDİKATÖRLER'!U418</f>
        <v/>
      </c>
      <c r="D420" s="262">
        <f>IFERROR((IF(C420&gt;=11,3,IF(C420&gt;=10,2,IF(C420&gt;=9,1,0))))+(IF(E420&lt;=3,4,IF(E420&lt;=4,2,0)))+(IF(AND(F420&gt;40,F420&lt;50),4,IF(F420&lt;50,3,IF(F420&lt;60,2,0))))+(IF(G420&gt;0.1,3,IF(G420&gt;0,2,0)))+(IF(K420&gt;1.2,2,IF(K420&gt;1,1,0)))+(IF(H420&gt;-100,1,0))+(IF('🔢 İNDİKATÖRLER'!D418&gt;0,1,0))+(IF(R420&lt;=-2,2,0))-(IF(E420&gt;5,2,0)),"")</f>
        <v>8</v>
      </c>
      <c r="E420" s="262" t="str">
        <f>'🔢 İNDİKATÖRLER'!F418</f>
        <v>?</v>
      </c>
      <c r="F420" s="262" t="str">
        <f>'🔢 İNDİKATÖRLER'!G418</f>
        <v>?</v>
      </c>
      <c r="G420" s="262" t="str">
        <f>'🔢 İNDİKATÖRLER'!I418</f>
        <v>?</v>
      </c>
      <c r="H420" s="262" t="str">
        <f>'🔢 İNDİKATÖRLER'!E418</f>
        <v>?</v>
      </c>
      <c r="I420" s="262">
        <f>'🔢 İNDİKATÖRLER'!L418</f>
        <v>0</v>
      </c>
      <c r="J420" s="262" t="str">
        <f>'🔢 İNDİKATÖRLER'!M418</f>
        <v>?</v>
      </c>
      <c r="K420" s="262" t="str">
        <f t="shared" si="24"/>
        <v/>
      </c>
      <c r="L420" s="262" t="str">
        <f>'🔢 İNDİKATÖRLER'!P418</f>
        <v>?</v>
      </c>
      <c r="M420" s="262" t="str">
        <f>'🔢 İNDİKATÖRLER'!S418</f>
        <v>?</v>
      </c>
      <c r="N420" s="262" t="str">
        <f t="shared" si="25"/>
        <v>HAYIR</v>
      </c>
      <c r="O420" s="262" t="str">
        <f t="shared" si="26"/>
        <v>HAYIR</v>
      </c>
      <c r="P420" s="263" t="str">
        <f t="shared" si="27"/>
        <v>PAS</v>
      </c>
      <c r="Q420" s="262" t="str">
        <f>'📡 CANLI_VERİ'!B419</f>
        <v>USDTR</v>
      </c>
      <c r="R420" s="262">
        <f>'📡 CANLI_VERİ'!I419</f>
        <v>0</v>
      </c>
    </row>
    <row r="421" spans="1:18" x14ac:dyDescent="0.3">
      <c r="A421" s="262">
        <v>417</v>
      </c>
      <c r="B421" s="263" t="str">
        <f>'🔢 İNDİKATÖRLER'!A419</f>
        <v>VAKBN</v>
      </c>
      <c r="C421" s="262">
        <f>'🔢 İNDİKATÖRLER'!U419</f>
        <v>0</v>
      </c>
      <c r="D421" s="262">
        <f>IFERROR((IF(C421&gt;=11,3,IF(C421&gt;=10,2,IF(C421&gt;=9,1,0))))+(IF(E421&lt;=3,4,IF(E421&lt;=4,2,0)))+(IF(AND(F421&gt;40,F421&lt;50),4,IF(F421&lt;50,3,IF(F421&lt;60,2,0))))+(IF(G421&gt;0.1,3,IF(G421&gt;0,2,0)))+(IF(K421&gt;1.2,2,IF(K421&gt;1,1,0)))+(IF(H421&gt;-100,1,0))+(IF('🔢 İNDİKATÖRLER'!D419&gt;0,1,0))+(IF(R421&lt;=-2,2,0))-(IF(E421&gt;5,2,0)),"")</f>
        <v>3</v>
      </c>
      <c r="E421" s="262">
        <f>'🔢 İNDİKATÖRLER'!F419</f>
        <v>4.0303272146847497</v>
      </c>
      <c r="F421" s="262">
        <f>'🔢 İNDİKATÖRLER'!G419</f>
        <v>6.3953488372092737</v>
      </c>
      <c r="G421" s="262">
        <f>'🔢 İNDİKATÖRLER'!I419</f>
        <v>-6.4521422979218757E-3</v>
      </c>
      <c r="H421" s="262">
        <f>'🔢 İNDİKATÖRLER'!E419</f>
        <v>-177.66081871344923</v>
      </c>
      <c r="I421" s="262">
        <f>'🔢 İNDİKATÖRLER'!L419</f>
        <v>19709320</v>
      </c>
      <c r="J421" s="262">
        <f>'🔢 İNDİKATÖRLER'!M419</f>
        <v>32909118</v>
      </c>
      <c r="K421" s="262">
        <f t="shared" si="24"/>
        <v>0.59890149593191766</v>
      </c>
      <c r="L421" s="262" t="str">
        <f>'🔢 İNDİKATÖRLER'!P419</f>
        <v>✗</v>
      </c>
      <c r="M421" s="262" t="str">
        <f>'🔢 İNDİKATÖRLER'!S419</f>
        <v>✗</v>
      </c>
      <c r="N421" s="262" t="str">
        <f t="shared" si="25"/>
        <v>HAYIR</v>
      </c>
      <c r="O421" s="262" t="str">
        <f t="shared" si="26"/>
        <v>HAYIR</v>
      </c>
      <c r="P421" s="263" t="str">
        <f t="shared" si="27"/>
        <v>PAS</v>
      </c>
      <c r="Q421" s="262" t="str">
        <f>'📡 CANLI_VERİ'!B420</f>
        <v>VAKBN</v>
      </c>
      <c r="R421" s="262">
        <f>'📡 CANLI_VERİ'!I420</f>
        <v>6.3200000000000006E-2</v>
      </c>
    </row>
    <row r="422" spans="1:18" x14ac:dyDescent="0.3">
      <c r="A422" s="262">
        <v>418</v>
      </c>
      <c r="B422" s="263" t="str">
        <f>'🔢 İNDİKATÖRLER'!A420</f>
        <v>VAKFN</v>
      </c>
      <c r="C422" s="262">
        <f>'🔢 İNDİKATÖRLER'!U420</f>
        <v>6</v>
      </c>
      <c r="D422" s="262">
        <f>IFERROR((IF(C422&gt;=11,3,IF(C422&gt;=10,2,IF(C422&gt;=9,1,0))))+(IF(E422&lt;=3,4,IF(E422&lt;=4,2,0)))+(IF(AND(F422&gt;40,F422&lt;50),4,IF(F422&lt;50,3,IF(F422&lt;60,2,0))))+(IF(G422&gt;0.1,3,IF(G422&gt;0,2,0)))+(IF(K422&gt;1.2,2,IF(K422&gt;1,1,0)))+(IF(H422&gt;-100,1,0))+(IF('🔢 İNDİKATÖRLER'!D420&gt;0,1,0))+(IF(R422&lt;=-2,2,0))-(IF(E422&gt;5,2,0)),"")</f>
        <v>9</v>
      </c>
      <c r="E422" s="262">
        <f>'🔢 İNDİKATÖRLER'!F420</f>
        <v>3.2046332046332004</v>
      </c>
      <c r="F422" s="262">
        <f>'🔢 İNDİKATÖRLER'!G420</f>
        <v>41.176470588235347</v>
      </c>
      <c r="G422" s="262">
        <f>'🔢 İNDİKATÖRLER'!I420</f>
        <v>8.6156139844592756E-3</v>
      </c>
      <c r="H422" s="262">
        <f>'🔢 İNDİKATÖRLER'!E420</f>
        <v>-2.1604938271606908</v>
      </c>
      <c r="I422" s="262">
        <f>'🔢 İNDİKATÖRLER'!L420</f>
        <v>40483440</v>
      </c>
      <c r="J422" s="262">
        <f>'🔢 İNDİKATÖRLER'!M420</f>
        <v>62311436</v>
      </c>
      <c r="K422" s="262">
        <f t="shared" si="24"/>
        <v>0.6496951859687522</v>
      </c>
      <c r="L422" s="262" t="str">
        <f>'🔢 İNDİKATÖRLER'!P420</f>
        <v>✓</v>
      </c>
      <c r="M422" s="262" t="str">
        <f>'🔢 İNDİKATÖRLER'!S420</f>
        <v>✗</v>
      </c>
      <c r="N422" s="262" t="str">
        <f t="shared" si="25"/>
        <v>HAYIR</v>
      </c>
      <c r="O422" s="262" t="str">
        <f t="shared" si="26"/>
        <v>HAYIR</v>
      </c>
      <c r="P422" s="263" t="str">
        <f t="shared" si="27"/>
        <v>İZLE</v>
      </c>
      <c r="Q422" s="262" t="str">
        <f>'📡 CANLI_VERİ'!B421</f>
        <v>VAKFN</v>
      </c>
      <c r="R422" s="262">
        <f>'📡 CANLI_VERİ'!I421</f>
        <v>-0.54349999999999998</v>
      </c>
    </row>
    <row r="423" spans="1:18" x14ac:dyDescent="0.3">
      <c r="A423" s="262">
        <v>419</v>
      </c>
      <c r="B423" s="263" t="str">
        <f>'🔢 İNDİKATÖRLER'!A421</f>
        <v>VAKKO</v>
      </c>
      <c r="C423" s="262">
        <f>'🔢 İNDİKATÖRLER'!U421</f>
        <v>6</v>
      </c>
      <c r="D423" s="262">
        <f>IFERROR((IF(C423&gt;=11,3,IF(C423&gt;=10,2,IF(C423&gt;=9,1,0))))+(IF(E423&lt;=3,4,IF(E423&lt;=4,2,0)))+(IF(AND(F423&gt;40,F423&lt;50),4,IF(F423&lt;50,3,IF(F423&lt;60,2,0))))+(IF(G423&gt;0.1,3,IF(G423&gt;0,2,0)))+(IF(K423&gt;1.2,2,IF(K423&gt;1,1,0)))+(IF(H423&gt;-100,1,0))+(IF('🔢 İNDİKATÖRLER'!D421&gt;0,1,0))+(IF(R423&lt;=-2,2,0))-(IF(E423&gt;5,2,0)),"")</f>
        <v>3</v>
      </c>
      <c r="E423" s="262">
        <f>'🔢 İNDİKATÖRLER'!F421</f>
        <v>5.2350371341197066</v>
      </c>
      <c r="F423" s="262">
        <f>'🔢 İNDİKATÖRLER'!G421</f>
        <v>8.3177514123541929</v>
      </c>
      <c r="G423" s="262">
        <f>'🔢 İNDİKATÖRLER'!I421</f>
        <v>-1.1017836291201197</v>
      </c>
      <c r="H423" s="262">
        <f>'🔢 İNDİKATÖRLER'!E421</f>
        <v>-53.445538305723971</v>
      </c>
      <c r="I423" s="262">
        <f>'🔢 İNDİKATÖRLER'!L421</f>
        <v>489916</v>
      </c>
      <c r="J423" s="262">
        <f>'🔢 İNDİKATÖRLER'!M421</f>
        <v>602294.19999999995</v>
      </c>
      <c r="K423" s="262">
        <f t="shared" si="24"/>
        <v>0.81341643336429281</v>
      </c>
      <c r="L423" s="262" t="str">
        <f>'🔢 İNDİKATÖRLER'!P421</f>
        <v>✗</v>
      </c>
      <c r="M423" s="262" t="str">
        <f>'🔢 İNDİKATÖRLER'!S421</f>
        <v>✗</v>
      </c>
      <c r="N423" s="262" t="str">
        <f t="shared" si="25"/>
        <v>HAYIR</v>
      </c>
      <c r="O423" s="262" t="str">
        <f t="shared" si="26"/>
        <v>HAYIR</v>
      </c>
      <c r="P423" s="263" t="str">
        <f t="shared" si="27"/>
        <v>PAS</v>
      </c>
      <c r="Q423" s="262" t="str">
        <f>'📡 CANLI_VERİ'!B422</f>
        <v>VAKKO</v>
      </c>
      <c r="R423" s="262">
        <f>'📡 CANLI_VERİ'!I422</f>
        <v>-0.23749999999999999</v>
      </c>
    </row>
    <row r="424" spans="1:18" x14ac:dyDescent="0.3">
      <c r="A424" s="262">
        <v>420</v>
      </c>
      <c r="B424" s="263" t="str">
        <f>'🔢 İNDİKATÖRLER'!A422</f>
        <v>VANGD</v>
      </c>
      <c r="C424" s="262" t="str">
        <f>'🔢 İNDİKATÖRLER'!U422</f>
        <v/>
      </c>
      <c r="D424" s="262">
        <f>IFERROR((IF(C424&gt;=11,3,IF(C424&gt;=10,2,IF(C424&gt;=9,1,0))))+(IF(E424&lt;=3,4,IF(E424&lt;=4,2,0)))+(IF(AND(F424&gt;40,F424&lt;50),4,IF(F424&lt;50,3,IF(F424&lt;60,2,0))))+(IF(G424&gt;0.1,3,IF(G424&gt;0,2,0)))+(IF(K424&gt;1.2,2,IF(K424&gt;1,1,0)))+(IF(H424&gt;-100,1,0))+(IF('🔢 İNDİKATÖRLER'!D422&gt;0,1,0))+(IF(R424&lt;=-2,2,0))-(IF(E424&gt;5,2,0)),"")</f>
        <v>8</v>
      </c>
      <c r="E424" s="262" t="str">
        <f>'🔢 İNDİKATÖRLER'!F422</f>
        <v>?</v>
      </c>
      <c r="F424" s="262" t="str">
        <f>'🔢 İNDİKATÖRLER'!G422</f>
        <v>?</v>
      </c>
      <c r="G424" s="262" t="str">
        <f>'🔢 İNDİKATÖRLER'!I422</f>
        <v>?</v>
      </c>
      <c r="H424" s="262" t="str">
        <f>'🔢 İNDİKATÖRLER'!E422</f>
        <v>?</v>
      </c>
      <c r="I424" s="262">
        <f>'🔢 İNDİKATÖRLER'!L422</f>
        <v>11212</v>
      </c>
      <c r="J424" s="262" t="str">
        <f>'🔢 İNDİKATÖRLER'!M422</f>
        <v>?</v>
      </c>
      <c r="K424" s="262" t="str">
        <f t="shared" si="24"/>
        <v/>
      </c>
      <c r="L424" s="262" t="str">
        <f>'🔢 İNDİKATÖRLER'!P422</f>
        <v>?</v>
      </c>
      <c r="M424" s="262" t="str">
        <f>'🔢 İNDİKATÖRLER'!S422</f>
        <v>?</v>
      </c>
      <c r="N424" s="262" t="str">
        <f t="shared" si="25"/>
        <v>HAYIR</v>
      </c>
      <c r="O424" s="262" t="str">
        <f t="shared" si="26"/>
        <v>HAYIR</v>
      </c>
      <c r="P424" s="263" t="str">
        <f t="shared" si="27"/>
        <v>PAS</v>
      </c>
      <c r="Q424" s="262" t="str">
        <f>'📡 CANLI_VERİ'!B423</f>
        <v>VANGD</v>
      </c>
      <c r="R424" s="262">
        <f>'📡 CANLI_VERİ'!I423</f>
        <v>0.22270000000000001</v>
      </c>
    </row>
    <row r="425" spans="1:18" x14ac:dyDescent="0.3">
      <c r="A425" s="262">
        <v>421</v>
      </c>
      <c r="B425" s="263" t="str">
        <f>'🔢 İNDİKATÖRLER'!A423</f>
        <v>VERUS</v>
      </c>
      <c r="C425" s="262">
        <f>'🔢 İNDİKATÖRLER'!U423</f>
        <v>5</v>
      </c>
      <c r="D425" s="262">
        <f>IFERROR((IF(C425&gt;=11,3,IF(C425&gt;=10,2,IF(C425&gt;=9,1,0))))+(IF(E425&lt;=3,4,IF(E425&lt;=4,2,0)))+(IF(AND(F425&gt;40,F425&lt;50),4,IF(F425&lt;50,3,IF(F425&lt;60,2,0))))+(IF(G425&gt;0.1,3,IF(G425&gt;0,2,0)))+(IF(K425&gt;1.2,2,IF(K425&gt;1,1,0)))+(IF(H425&gt;-100,1,0))+(IF('🔢 İNDİKATÖRLER'!D423&gt;0,1,0))+(IF(R425&lt;=-2,2,0))-(IF(E425&gt;5,2,0)),"")</f>
        <v>6</v>
      </c>
      <c r="E425" s="262">
        <f>'🔢 İNDİKATÖRLER'!F423</f>
        <v>3.8037166085946574</v>
      </c>
      <c r="F425" s="262">
        <f>'🔢 İNDİKATÖRLER'!G423</f>
        <v>36.065573770491802</v>
      </c>
      <c r="G425" s="262">
        <f>'🔢 İNDİKATÖRLER'!I423</f>
        <v>-8.8466885581019312</v>
      </c>
      <c r="H425" s="262">
        <f>'🔢 İNDİKATÖRLER'!E423</f>
        <v>-86.0098296948224</v>
      </c>
      <c r="I425" s="262">
        <f>'🔢 İNDİKATÖRLER'!L423</f>
        <v>27431</v>
      </c>
      <c r="J425" s="262">
        <f>'🔢 İNDİKATÖRLER'!M423</f>
        <v>120658</v>
      </c>
      <c r="K425" s="262">
        <f t="shared" si="24"/>
        <v>0.22734505793233767</v>
      </c>
      <c r="L425" s="262" t="str">
        <f>'🔢 İNDİKATÖRLER'!P423</f>
        <v>✗</v>
      </c>
      <c r="M425" s="262" t="str">
        <f>'🔢 İNDİKATÖRLER'!S423</f>
        <v>✗</v>
      </c>
      <c r="N425" s="262" t="str">
        <f t="shared" si="25"/>
        <v>HAYIR</v>
      </c>
      <c r="O425" s="262" t="str">
        <f t="shared" si="26"/>
        <v>HAYIR</v>
      </c>
      <c r="P425" s="263" t="str">
        <f t="shared" si="27"/>
        <v>PAS</v>
      </c>
      <c r="Q425" s="262" t="str">
        <f>'📡 CANLI_VERİ'!B424</f>
        <v>VERUS</v>
      </c>
      <c r="R425" s="262">
        <f>'📡 CANLI_VERİ'!I424</f>
        <v>-0.39800000000000002</v>
      </c>
    </row>
    <row r="426" spans="1:18" x14ac:dyDescent="0.3">
      <c r="A426" s="262">
        <v>422</v>
      </c>
      <c r="B426" s="263" t="str">
        <f>'🔢 İNDİKATÖRLER'!A424</f>
        <v>VESBE</v>
      </c>
      <c r="C426" s="262">
        <f>'🔢 İNDİKATÖRLER'!U424</f>
        <v>6</v>
      </c>
      <c r="D426" s="262">
        <f>IFERROR((IF(C426&gt;=11,3,IF(C426&gt;=10,2,IF(C426&gt;=9,1,0))))+(IF(E426&lt;=3,4,IF(E426&lt;=4,2,0)))+(IF(AND(F426&gt;40,F426&lt;50),4,IF(F426&lt;50,3,IF(F426&lt;60,2,0))))+(IF(G426&gt;0.1,3,IF(G426&gt;0,2,0)))+(IF(K426&gt;1.2,2,IF(K426&gt;1,1,0)))+(IF(H426&gt;-100,1,0))+(IF('🔢 İNDİKATÖRLER'!D424&gt;0,1,0))+(IF(R426&lt;=-2,2,0))-(IF(E426&gt;5,2,0)),"")</f>
        <v>10</v>
      </c>
      <c r="E426" s="262">
        <f>'🔢 İNDİKATÖRLER'!F424</f>
        <v>2.6575775538431134</v>
      </c>
      <c r="F426" s="262">
        <f>'🔢 İNDİKATÖRLER'!G424</f>
        <v>33.823529411764781</v>
      </c>
      <c r="G426" s="262">
        <f>'🔢 İNDİKATÖRLER'!I424</f>
        <v>3.5323942426681673E-2</v>
      </c>
      <c r="H426" s="262">
        <f>'🔢 İNDİKATÖRLER'!E424</f>
        <v>-3.9603960396032885</v>
      </c>
      <c r="I426" s="262">
        <f>'🔢 İNDİKATÖRLER'!L424</f>
        <v>5138842</v>
      </c>
      <c r="J426" s="262">
        <f>'🔢 İNDİKATÖRLER'!M424</f>
        <v>5157469.2</v>
      </c>
      <c r="K426" s="262">
        <f t="shared" si="24"/>
        <v>0.9963883061095159</v>
      </c>
      <c r="L426" s="262" t="str">
        <f>'🔢 İNDİKATÖRLER'!P424</f>
        <v>✓</v>
      </c>
      <c r="M426" s="262" t="str">
        <f>'🔢 İNDİKATÖRLER'!S424</f>
        <v>✗</v>
      </c>
      <c r="N426" s="262" t="str">
        <f t="shared" si="25"/>
        <v>HAYIR</v>
      </c>
      <c r="O426" s="262" t="str">
        <f t="shared" si="26"/>
        <v>EVET</v>
      </c>
      <c r="P426" s="263" t="str">
        <f t="shared" si="27"/>
        <v>GÜÇLÜ</v>
      </c>
      <c r="Q426" s="262" t="str">
        <f>'📡 CANLI_VERİ'!B425</f>
        <v>VESBE</v>
      </c>
      <c r="R426" s="262">
        <f>'📡 CANLI_VERİ'!I425</f>
        <v>-0.14030000000000001</v>
      </c>
    </row>
    <row r="427" spans="1:18" x14ac:dyDescent="0.3">
      <c r="A427" s="262">
        <v>423</v>
      </c>
      <c r="B427" s="263" t="str">
        <f>'🔢 İNDİKATÖRLER'!A425</f>
        <v>VESTL</v>
      </c>
      <c r="C427" s="262">
        <f>'🔢 İNDİKATÖRLER'!U425</f>
        <v>6</v>
      </c>
      <c r="D427" s="262">
        <f>IFERROR((IF(C427&gt;=11,3,IF(C427&gt;=10,2,IF(C427&gt;=9,1,0))))+(IF(E427&lt;=3,4,IF(E427&lt;=4,2,0)))+(IF(AND(F427&gt;40,F427&lt;50),4,IF(F427&lt;50,3,IF(F427&lt;60,2,0))))+(IF(G427&gt;0.1,3,IF(G427&gt;0,2,0)))+(IF(K427&gt;1.2,2,IF(K427&gt;1,1,0)))+(IF(H427&gt;-100,1,0))+(IF('🔢 İNDİKATÖRLER'!D425&gt;0,1,0))+(IF(R427&lt;=-2,2,0))-(IF(E427&gt;5,2,0)),"")</f>
        <v>8</v>
      </c>
      <c r="E427" s="262">
        <f>'🔢 İNDİKATÖRLER'!F425</f>
        <v>3.4137159137159125</v>
      </c>
      <c r="F427" s="262">
        <f>'🔢 İNDİKATÖRLER'!G425</f>
        <v>22.377622377622277</v>
      </c>
      <c r="G427" s="262">
        <f>'🔢 İNDİKATÖRLER'!I425</f>
        <v>1.7075250455117097E-2</v>
      </c>
      <c r="H427" s="262">
        <f>'🔢 İNDİKATÖRLER'!E425</f>
        <v>-41.431154248738494</v>
      </c>
      <c r="I427" s="262">
        <f>'🔢 İNDİKATÖRLER'!L425</f>
        <v>3955557</v>
      </c>
      <c r="J427" s="262">
        <f>'🔢 İNDİKATÖRLER'!M425</f>
        <v>5456463.7999999998</v>
      </c>
      <c r="K427" s="262">
        <f t="shared" si="24"/>
        <v>0.72493049436156809</v>
      </c>
      <c r="L427" s="262" t="str">
        <f>'🔢 İNDİKATÖRLER'!P425</f>
        <v>✓</v>
      </c>
      <c r="M427" s="262" t="str">
        <f>'🔢 İNDİKATÖRLER'!S425</f>
        <v>✗</v>
      </c>
      <c r="N427" s="262" t="str">
        <f t="shared" si="25"/>
        <v>HAYIR</v>
      </c>
      <c r="O427" s="262" t="str">
        <f t="shared" si="26"/>
        <v>HAYIR</v>
      </c>
      <c r="P427" s="263" t="str">
        <f t="shared" si="27"/>
        <v>İZLE</v>
      </c>
      <c r="Q427" s="262" t="str">
        <f>'📡 CANLI_VERİ'!B426</f>
        <v>VESTL</v>
      </c>
      <c r="R427" s="262">
        <f>'📡 CANLI_VERİ'!I426</f>
        <v>-0.21540000000000001</v>
      </c>
    </row>
    <row r="428" spans="1:18" x14ac:dyDescent="0.3">
      <c r="A428" s="262">
        <v>424</v>
      </c>
      <c r="B428" s="263" t="str">
        <f>'🔢 İNDİKATÖRLER'!A426</f>
        <v>VKFYO</v>
      </c>
      <c r="C428" s="262" t="str">
        <f>'🔢 İNDİKATÖRLER'!U426</f>
        <v/>
      </c>
      <c r="D428" s="262">
        <f>IFERROR((IF(C428&gt;=11,3,IF(C428&gt;=10,2,IF(C428&gt;=9,1,0))))+(IF(E428&lt;=3,4,IF(E428&lt;=4,2,0)))+(IF(AND(F428&gt;40,F428&lt;50),4,IF(F428&lt;50,3,IF(F428&lt;60,2,0))))+(IF(G428&gt;0.1,3,IF(G428&gt;0,2,0)))+(IF(K428&gt;1.2,2,IF(K428&gt;1,1,0)))+(IF(H428&gt;-100,1,0))+(IF('🔢 İNDİKATÖRLER'!D426&gt;0,1,0))+(IF(R428&lt;=-2,2,0))-(IF(E428&gt;5,2,0)),"")</f>
        <v>8</v>
      </c>
      <c r="E428" s="262" t="str">
        <f>'🔢 İNDİKATÖRLER'!F426</f>
        <v>?</v>
      </c>
      <c r="F428" s="262" t="str">
        <f>'🔢 İNDİKATÖRLER'!G426</f>
        <v>?</v>
      </c>
      <c r="G428" s="262" t="str">
        <f>'🔢 İNDİKATÖRLER'!I426</f>
        <v>?</v>
      </c>
      <c r="H428" s="262" t="str">
        <f>'🔢 İNDİKATÖRLER'!E426</f>
        <v>?</v>
      </c>
      <c r="I428" s="262">
        <f>'🔢 İNDİKATÖRLER'!L426</f>
        <v>7852</v>
      </c>
      <c r="J428" s="262" t="str">
        <f>'🔢 İNDİKATÖRLER'!M426</f>
        <v>?</v>
      </c>
      <c r="K428" s="262" t="str">
        <f t="shared" si="24"/>
        <v/>
      </c>
      <c r="L428" s="262" t="str">
        <f>'🔢 İNDİKATÖRLER'!P426</f>
        <v>?</v>
      </c>
      <c r="M428" s="262" t="str">
        <f>'🔢 İNDİKATÖRLER'!S426</f>
        <v>?</v>
      </c>
      <c r="N428" s="262" t="str">
        <f t="shared" si="25"/>
        <v>HAYIR</v>
      </c>
      <c r="O428" s="262" t="str">
        <f t="shared" si="26"/>
        <v>HAYIR</v>
      </c>
      <c r="P428" s="263" t="str">
        <f t="shared" si="27"/>
        <v>PAS</v>
      </c>
      <c r="Q428" s="262" t="str">
        <f>'📡 CANLI_VERİ'!B427</f>
        <v>VKFYO</v>
      </c>
      <c r="R428" s="262">
        <f>'📡 CANLI_VERİ'!I427</f>
        <v>1.0216000000000001</v>
      </c>
    </row>
    <row r="429" spans="1:18" x14ac:dyDescent="0.3">
      <c r="A429" s="262">
        <v>425</v>
      </c>
      <c r="B429" s="263" t="str">
        <f>'🔢 İNDİKATÖRLER'!A427</f>
        <v>VKING</v>
      </c>
      <c r="C429" s="262" t="str">
        <f>'🔢 İNDİKATÖRLER'!U427</f>
        <v/>
      </c>
      <c r="D429" s="262">
        <f>IFERROR((IF(C429&gt;=11,3,IF(C429&gt;=10,2,IF(C429&gt;=9,1,0))))+(IF(E429&lt;=3,4,IF(E429&lt;=4,2,0)))+(IF(AND(F429&gt;40,F429&lt;50),4,IF(F429&lt;50,3,IF(F429&lt;60,2,0))))+(IF(G429&gt;0.1,3,IF(G429&gt;0,2,0)))+(IF(K429&gt;1.2,2,IF(K429&gt;1,1,0)))+(IF(H429&gt;-100,1,0))+(IF('🔢 İNDİKATÖRLER'!D427&gt;0,1,0))+(IF(R429&lt;=-2,2,0))-(IF(E429&gt;5,2,0)),"")</f>
        <v>8</v>
      </c>
      <c r="E429" s="262" t="str">
        <f>'🔢 İNDİKATÖRLER'!F427</f>
        <v>?</v>
      </c>
      <c r="F429" s="262" t="str">
        <f>'🔢 İNDİKATÖRLER'!G427</f>
        <v>?</v>
      </c>
      <c r="G429" s="262" t="str">
        <f>'🔢 İNDİKATÖRLER'!I427</f>
        <v>?</v>
      </c>
      <c r="H429" s="262" t="str">
        <f>'🔢 İNDİKATÖRLER'!E427</f>
        <v>?</v>
      </c>
      <c r="I429" s="262">
        <f>'🔢 İNDİKATÖRLER'!L427</f>
        <v>2477</v>
      </c>
      <c r="J429" s="262" t="str">
        <f>'🔢 İNDİKATÖRLER'!M427</f>
        <v>?</v>
      </c>
      <c r="K429" s="262" t="str">
        <f t="shared" si="24"/>
        <v/>
      </c>
      <c r="L429" s="262" t="str">
        <f>'🔢 İNDİKATÖRLER'!P427</f>
        <v>?</v>
      </c>
      <c r="M429" s="262" t="str">
        <f>'🔢 İNDİKATÖRLER'!S427</f>
        <v>?</v>
      </c>
      <c r="N429" s="262" t="str">
        <f t="shared" si="25"/>
        <v>HAYIR</v>
      </c>
      <c r="O429" s="262" t="str">
        <f t="shared" si="26"/>
        <v>HAYIR</v>
      </c>
      <c r="P429" s="263" t="str">
        <f t="shared" si="27"/>
        <v>PAS</v>
      </c>
      <c r="Q429" s="262" t="str">
        <f>'📡 CANLI_VERİ'!B428</f>
        <v>VKING</v>
      </c>
      <c r="R429" s="262">
        <f>'📡 CANLI_VERİ'!I428</f>
        <v>0</v>
      </c>
    </row>
    <row r="430" spans="1:18" x14ac:dyDescent="0.3">
      <c r="A430" s="262">
        <v>426</v>
      </c>
      <c r="B430" s="263" t="str">
        <f>'🔢 İNDİKATÖRLER'!A428</f>
        <v>VRGYO</v>
      </c>
      <c r="C430" s="262" t="str">
        <f>'🔢 İNDİKATÖRLER'!U428</f>
        <v/>
      </c>
      <c r="D430" s="262">
        <f>IFERROR((IF(C430&gt;=11,3,IF(C430&gt;=10,2,IF(C430&gt;=9,1,0))))+(IF(E430&lt;=3,4,IF(E430&lt;=4,2,0)))+(IF(AND(F430&gt;40,F430&lt;50),4,IF(F430&lt;50,3,IF(F430&lt;60,2,0))))+(IF(G430&gt;0.1,3,IF(G430&gt;0,2,0)))+(IF(K430&gt;1.2,2,IF(K430&gt;1,1,0)))+(IF(H430&gt;-100,1,0))+(IF('🔢 İNDİKATÖRLER'!D428&gt;0,1,0))+(IF(R430&lt;=-2,2,0))-(IF(E430&gt;5,2,0)),"")</f>
        <v>8</v>
      </c>
      <c r="E430" s="262" t="str">
        <f>'🔢 İNDİKATÖRLER'!F428</f>
        <v>?</v>
      </c>
      <c r="F430" s="262" t="str">
        <f>'🔢 İNDİKATÖRLER'!G428</f>
        <v>?</v>
      </c>
      <c r="G430" s="262" t="str">
        <f>'🔢 İNDİKATÖRLER'!I428</f>
        <v>?</v>
      </c>
      <c r="H430" s="262" t="str">
        <f>'🔢 İNDİKATÖRLER'!E428</f>
        <v>?</v>
      </c>
      <c r="I430" s="262">
        <f>'🔢 İNDİKATÖRLER'!L428</f>
        <v>347277</v>
      </c>
      <c r="J430" s="262" t="str">
        <f>'🔢 İNDİKATÖRLER'!M428</f>
        <v>?</v>
      </c>
      <c r="K430" s="262" t="str">
        <f t="shared" si="24"/>
        <v/>
      </c>
      <c r="L430" s="262" t="str">
        <f>'🔢 İNDİKATÖRLER'!P428</f>
        <v>?</v>
      </c>
      <c r="M430" s="262" t="str">
        <f>'🔢 İNDİKATÖRLER'!S428</f>
        <v>?</v>
      </c>
      <c r="N430" s="262" t="str">
        <f t="shared" si="25"/>
        <v>HAYIR</v>
      </c>
      <c r="O430" s="262" t="str">
        <f t="shared" si="26"/>
        <v>HAYIR</v>
      </c>
      <c r="P430" s="263" t="str">
        <f t="shared" si="27"/>
        <v>PAS</v>
      </c>
      <c r="Q430" s="262" t="str">
        <f>'📡 CANLI_VERİ'!B429</f>
        <v>VRGYO</v>
      </c>
      <c r="R430" s="262">
        <f>'📡 CANLI_VERİ'!I429</f>
        <v>0</v>
      </c>
    </row>
    <row r="431" spans="1:18" x14ac:dyDescent="0.3">
      <c r="A431" s="262">
        <v>427</v>
      </c>
      <c r="B431" s="263" t="str">
        <f>'🔢 İNDİKATÖRLER'!A429</f>
        <v>YATAS</v>
      </c>
      <c r="C431" s="262">
        <f>'🔢 İNDİKATÖRLER'!U429</f>
        <v>8</v>
      </c>
      <c r="D431" s="262">
        <f>IFERROR((IF(C431&gt;=11,3,IF(C431&gt;=10,2,IF(C431&gt;=9,1,0))))+(IF(E431&lt;=3,4,IF(E431&lt;=4,2,0)))+(IF(AND(F431&gt;40,F431&lt;50),4,IF(F431&lt;50,3,IF(F431&lt;60,2,0))))+(IF(G431&gt;0.1,3,IF(G431&gt;0,2,0)))+(IF(K431&gt;1.2,2,IF(K431&gt;1,1,0)))+(IF(H431&gt;-100,1,0))+(IF('🔢 İNDİKATÖRLER'!D429&gt;0,1,0))+(IF(R431&lt;=-2,2,0))-(IF(E431&gt;5,2,0)),"")</f>
        <v>8</v>
      </c>
      <c r="E431" s="262">
        <f>'🔢 İNDİKATÖRLER'!F429</f>
        <v>3.6279129817313267</v>
      </c>
      <c r="F431" s="262">
        <f>'🔢 İNDİKATÖRLER'!G429</f>
        <v>57.575757575757549</v>
      </c>
      <c r="G431" s="262">
        <f>'🔢 İNDİKATÖRLER'!I429</f>
        <v>0.2850673111036871</v>
      </c>
      <c r="H431" s="262">
        <f>'🔢 İNDİKATÖRLER'!E429</f>
        <v>81.313131313131507</v>
      </c>
      <c r="I431" s="262">
        <f>'🔢 İNDİKATÖRLER'!L429</f>
        <v>298793</v>
      </c>
      <c r="J431" s="262">
        <f>'🔢 İNDİKATÖRLER'!M429</f>
        <v>605382.6</v>
      </c>
      <c r="K431" s="262">
        <f t="shared" si="24"/>
        <v>0.49356060118014627</v>
      </c>
      <c r="L431" s="262" t="str">
        <f>'🔢 İNDİKATÖRLER'!P429</f>
        <v>✓</v>
      </c>
      <c r="M431" s="262" t="str">
        <f>'🔢 İNDİKATÖRLER'!S429</f>
        <v>✗</v>
      </c>
      <c r="N431" s="262" t="str">
        <f t="shared" si="25"/>
        <v>HAYIR</v>
      </c>
      <c r="O431" s="262" t="str">
        <f t="shared" si="26"/>
        <v>HAYIR</v>
      </c>
      <c r="P431" s="263" t="str">
        <f t="shared" si="27"/>
        <v>İZLE</v>
      </c>
      <c r="Q431" s="262" t="str">
        <f>'📡 CANLI_VERİ'!B430</f>
        <v>YATAS</v>
      </c>
      <c r="R431" s="262">
        <f>'📡 CANLI_VERİ'!I430</f>
        <v>0.2288</v>
      </c>
    </row>
    <row r="432" spans="1:18" x14ac:dyDescent="0.3">
      <c r="A432" s="262">
        <v>428</v>
      </c>
      <c r="B432" s="263" t="str">
        <f>'🔢 İNDİKATÖRLER'!A430</f>
        <v>YAYLA</v>
      </c>
      <c r="C432" s="262">
        <f>'🔢 İNDİKATÖRLER'!U430</f>
        <v>13</v>
      </c>
      <c r="D432" s="262">
        <f>IFERROR((IF(C432&gt;=11,3,IF(C432&gt;=10,2,IF(C432&gt;=9,1,0))))+(IF(E432&lt;=3,4,IF(E432&lt;=4,2,0)))+(IF(AND(F432&gt;40,F432&lt;50),4,IF(F432&lt;50,3,IF(F432&lt;60,2,0))))+(IF(G432&gt;0.1,3,IF(G432&gt;0,2,0)))+(IF(K432&gt;1.2,2,IF(K432&gt;1,1,0)))+(IF(H432&gt;-100,1,0))+(IF('🔢 İNDİKATÖRLER'!D430&gt;0,1,0))+(IF(R432&lt;=-2,2,0))-(IF(E432&gt;5,2,0)),"")</f>
        <v>8</v>
      </c>
      <c r="E432" s="262">
        <f>'🔢 İNDİKATÖRLER'!F430</f>
        <v>6.185774733024382</v>
      </c>
      <c r="F432" s="262">
        <f>'🔢 İNDİKATÖRLER'!G430</f>
        <v>82.35294117647058</v>
      </c>
      <c r="G432" s="262">
        <f>'🔢 İNDİKATÖRLER'!I430</f>
        <v>0.63187703981618104</v>
      </c>
      <c r="H432" s="262">
        <f>'🔢 İNDİKATÖRLER'!E430</f>
        <v>180.87799158562655</v>
      </c>
      <c r="I432" s="262">
        <f>'🔢 İNDİKATÖRLER'!L430</f>
        <v>5564689</v>
      </c>
      <c r="J432" s="262">
        <f>'🔢 İNDİKATÖRLER'!M430</f>
        <v>4548547.2</v>
      </c>
      <c r="K432" s="262">
        <f t="shared" si="24"/>
        <v>1.2233991987595512</v>
      </c>
      <c r="L432" s="262" t="str">
        <f>'🔢 İNDİKATÖRLER'!P430</f>
        <v>✓</v>
      </c>
      <c r="M432" s="262" t="str">
        <f>'🔢 İNDİKATÖRLER'!S430</f>
        <v>✓</v>
      </c>
      <c r="N432" s="262" t="str">
        <f t="shared" si="25"/>
        <v>HAYIR</v>
      </c>
      <c r="O432" s="262" t="str">
        <f t="shared" si="26"/>
        <v>HAYIR</v>
      </c>
      <c r="P432" s="263" t="str">
        <f t="shared" si="27"/>
        <v>PAS</v>
      </c>
      <c r="Q432" s="262" t="str">
        <f>'📡 CANLI_VERİ'!B431</f>
        <v>YAYLA</v>
      </c>
      <c r="R432" s="262">
        <f>'📡 CANLI_VERİ'!I431</f>
        <v>-0.69689999999999996</v>
      </c>
    </row>
    <row r="433" spans="1:18" x14ac:dyDescent="0.3">
      <c r="A433" s="262">
        <v>429</v>
      </c>
      <c r="B433" s="263" t="str">
        <f>'🔢 İNDİKATÖRLER'!A431</f>
        <v>YGGYO</v>
      </c>
      <c r="C433" s="262" t="str">
        <f>'🔢 İNDİKATÖRLER'!U431</f>
        <v/>
      </c>
      <c r="D433" s="262">
        <f>IFERROR((IF(C433&gt;=11,3,IF(C433&gt;=10,2,IF(C433&gt;=9,1,0))))+(IF(E433&lt;=3,4,IF(E433&lt;=4,2,0)))+(IF(AND(F433&gt;40,F433&lt;50),4,IF(F433&lt;50,3,IF(F433&lt;60,2,0))))+(IF(G433&gt;0.1,3,IF(G433&gt;0,2,0)))+(IF(K433&gt;1.2,2,IF(K433&gt;1,1,0)))+(IF(H433&gt;-100,1,0))+(IF('🔢 İNDİKATÖRLER'!D431&gt;0,1,0))+(IF(R433&lt;=-2,2,0))-(IF(E433&gt;5,2,0)),"")</f>
        <v>8</v>
      </c>
      <c r="E433" s="262" t="str">
        <f>'🔢 İNDİKATÖRLER'!F431</f>
        <v>?</v>
      </c>
      <c r="F433" s="262" t="str">
        <f>'🔢 İNDİKATÖRLER'!G431</f>
        <v>?</v>
      </c>
      <c r="G433" s="262" t="str">
        <f>'🔢 İNDİKATÖRLER'!I431</f>
        <v>?</v>
      </c>
      <c r="H433" s="262" t="str">
        <f>'🔢 İNDİKATÖRLER'!E431</f>
        <v>?</v>
      </c>
      <c r="I433" s="262">
        <f>'🔢 İNDİKATÖRLER'!L431</f>
        <v>16450</v>
      </c>
      <c r="J433" s="262" t="str">
        <f>'🔢 İNDİKATÖRLER'!M431</f>
        <v>?</v>
      </c>
      <c r="K433" s="262" t="str">
        <f t="shared" si="24"/>
        <v/>
      </c>
      <c r="L433" s="262" t="str">
        <f>'🔢 İNDİKATÖRLER'!P431</f>
        <v>?</v>
      </c>
      <c r="M433" s="262" t="str">
        <f>'🔢 İNDİKATÖRLER'!S431</f>
        <v>?</v>
      </c>
      <c r="N433" s="262" t="str">
        <f t="shared" si="25"/>
        <v>HAYIR</v>
      </c>
      <c r="O433" s="262" t="str">
        <f t="shared" si="26"/>
        <v>HAYIR</v>
      </c>
      <c r="P433" s="263" t="str">
        <f t="shared" si="27"/>
        <v>PAS</v>
      </c>
      <c r="Q433" s="262" t="str">
        <f>'📡 CANLI_VERİ'!B432</f>
        <v>YGGYO</v>
      </c>
      <c r="R433" s="262">
        <f>'📡 CANLI_VERİ'!I432</f>
        <v>-1.1125</v>
      </c>
    </row>
    <row r="434" spans="1:18" x14ac:dyDescent="0.3">
      <c r="A434" s="262">
        <v>430</v>
      </c>
      <c r="B434" s="263" t="str">
        <f>'🔢 İNDİKATÖRLER'!A432</f>
        <v>YKBNK</v>
      </c>
      <c r="C434" s="262">
        <f>'🔢 İNDİKATÖRLER'!U432</f>
        <v>3</v>
      </c>
      <c r="D434" s="262">
        <f>IFERROR((IF(C434&gt;=11,3,IF(C434&gt;=10,2,IF(C434&gt;=9,1,0))))+(IF(E434&lt;=3,4,IF(E434&lt;=4,2,0)))+(IF(AND(F434&gt;40,F434&lt;50),4,IF(F434&lt;50,3,IF(F434&lt;60,2,0))))+(IF(G434&gt;0.1,3,IF(G434&gt;0,2,0)))+(IF(K434&gt;1.2,2,IF(K434&gt;1,1,0)))+(IF(H434&gt;-100,1,0))+(IF('🔢 İNDİKATÖRLER'!D432&gt;0,1,0))+(IF(R434&lt;=-2,2,0))-(IF(E434&gt;5,2,0)),"")</f>
        <v>7</v>
      </c>
      <c r="E434" s="262">
        <f>'🔢 İNDİKATÖRLER'!F432</f>
        <v>3.5733559478837376</v>
      </c>
      <c r="F434" s="262">
        <f>'🔢 İNDİKATÖRLER'!G432</f>
        <v>18.439716312056849</v>
      </c>
      <c r="G434" s="262">
        <f>'🔢 İNDİKATÖRLER'!I432</f>
        <v>6.3281255040443574E-2</v>
      </c>
      <c r="H434" s="262">
        <f>'🔢 İNDİKATÖRLER'!E432</f>
        <v>-105.38760850044895</v>
      </c>
      <c r="I434" s="262">
        <f>'🔢 İNDİKATÖRLER'!L432</f>
        <v>67555350</v>
      </c>
      <c r="J434" s="262">
        <f>'🔢 İNDİKATÖRLER'!M432</f>
        <v>123688810</v>
      </c>
      <c r="K434" s="262">
        <f t="shared" si="24"/>
        <v>0.54617188086780044</v>
      </c>
      <c r="L434" s="262" t="str">
        <f>'🔢 İNDİKATÖRLER'!P432</f>
        <v>✓</v>
      </c>
      <c r="M434" s="262" t="str">
        <f>'🔢 İNDİKATÖRLER'!S432</f>
        <v>✗</v>
      </c>
      <c r="N434" s="262" t="str">
        <f t="shared" si="25"/>
        <v>HAYIR</v>
      </c>
      <c r="O434" s="262" t="str">
        <f t="shared" si="26"/>
        <v>HAYIR</v>
      </c>
      <c r="P434" s="263" t="str">
        <f t="shared" si="27"/>
        <v>İZLE</v>
      </c>
      <c r="Q434" s="262" t="str">
        <f>'📡 CANLI_VERİ'!B433</f>
        <v>YKBNK</v>
      </c>
      <c r="R434" s="262">
        <f>'📡 CANLI_VERİ'!I433</f>
        <v>0</v>
      </c>
    </row>
    <row r="435" spans="1:18" x14ac:dyDescent="0.3">
      <c r="A435" s="262">
        <v>431</v>
      </c>
      <c r="B435" s="263" t="str">
        <f>'🔢 İNDİKATÖRLER'!A433</f>
        <v>YKSLN</v>
      </c>
      <c r="C435" s="262" t="str">
        <f>'🔢 İNDİKATÖRLER'!U433</f>
        <v/>
      </c>
      <c r="D435" s="262">
        <f>IFERROR((IF(C435&gt;=11,3,IF(C435&gt;=10,2,IF(C435&gt;=9,1,0))))+(IF(E435&lt;=3,4,IF(E435&lt;=4,2,0)))+(IF(AND(F435&gt;40,F435&lt;50),4,IF(F435&lt;50,3,IF(F435&lt;60,2,0))))+(IF(G435&gt;0.1,3,IF(G435&gt;0,2,0)))+(IF(K435&gt;1.2,2,IF(K435&gt;1,1,0)))+(IF(H435&gt;-100,1,0))+(IF('🔢 İNDİKATÖRLER'!D433&gt;0,1,0))+(IF(R435&lt;=-2,2,0))-(IF(E435&gt;5,2,0)),"")</f>
        <v>8</v>
      </c>
      <c r="E435" s="262" t="str">
        <f>'🔢 İNDİKATÖRLER'!F433</f>
        <v>?</v>
      </c>
      <c r="F435" s="262" t="str">
        <f>'🔢 İNDİKATÖRLER'!G433</f>
        <v>?</v>
      </c>
      <c r="G435" s="262" t="str">
        <f>'🔢 İNDİKATÖRLER'!I433</f>
        <v>?</v>
      </c>
      <c r="H435" s="262" t="str">
        <f>'🔢 İNDİKATÖRLER'!E433</f>
        <v>?</v>
      </c>
      <c r="I435" s="262">
        <f>'🔢 İNDİKATÖRLER'!L433</f>
        <v>193056</v>
      </c>
      <c r="J435" s="262" t="str">
        <f>'🔢 İNDİKATÖRLER'!M433</f>
        <v>?</v>
      </c>
      <c r="K435" s="262" t="str">
        <f t="shared" si="24"/>
        <v/>
      </c>
      <c r="L435" s="262" t="str">
        <f>'🔢 İNDİKATÖRLER'!P433</f>
        <v>?</v>
      </c>
      <c r="M435" s="262" t="str">
        <f>'🔢 İNDİKATÖRLER'!S433</f>
        <v>?</v>
      </c>
      <c r="N435" s="262" t="str">
        <f t="shared" si="25"/>
        <v>HAYIR</v>
      </c>
      <c r="O435" s="262" t="str">
        <f t="shared" si="26"/>
        <v>HAYIR</v>
      </c>
      <c r="P435" s="263" t="str">
        <f t="shared" si="27"/>
        <v>PAS</v>
      </c>
      <c r="Q435" s="262" t="str">
        <f>'📡 CANLI_VERİ'!B434</f>
        <v>YKSLN</v>
      </c>
      <c r="R435" s="262">
        <f>'📡 CANLI_VERİ'!I434</f>
        <v>-0.30580000000000002</v>
      </c>
    </row>
    <row r="436" spans="1:18" x14ac:dyDescent="0.3">
      <c r="A436" s="262">
        <v>432</v>
      </c>
      <c r="B436" s="263" t="str">
        <f>'🔢 İNDİKATÖRLER'!A434</f>
        <v>YONGA</v>
      </c>
      <c r="C436" s="262">
        <f>'🔢 İNDİKATÖRLER'!U434</f>
        <v>8</v>
      </c>
      <c r="D436" s="262">
        <f>IFERROR((IF(C436&gt;=11,3,IF(C436&gt;=10,2,IF(C436&gt;=9,1,0))))+(IF(E436&lt;=3,4,IF(E436&lt;=4,2,0)))+(IF(AND(F436&gt;40,F436&lt;50),4,IF(F436&lt;50,3,IF(F436&lt;60,2,0))))+(IF(G436&gt;0.1,3,IF(G436&gt;0,2,0)))+(IF(K436&gt;1.2,2,IF(K436&gt;1,1,0)))+(IF(H436&gt;-100,1,0))+(IF('🔢 İNDİKATÖRLER'!D434&gt;0,1,0))+(IF(R436&lt;=-2,2,0))-(IF(E436&gt;5,2,0)),"")</f>
        <v>12</v>
      </c>
      <c r="E436" s="262">
        <f>'🔢 İNDİKATÖRLER'!F434</f>
        <v>2.6298701298701288</v>
      </c>
      <c r="F436" s="262">
        <f>'🔢 İNDİKATÖRLER'!G434</f>
        <v>40.425531914893625</v>
      </c>
      <c r="G436" s="262">
        <f>'🔢 İNDİKATÖRLER'!I434</f>
        <v>0.20933968953027335</v>
      </c>
      <c r="H436" s="262">
        <f>'🔢 İNDİKATÖRLER'!E434</f>
        <v>49.172440338722126</v>
      </c>
      <c r="I436" s="262">
        <f>'🔢 İNDİKATÖRLER'!L434</f>
        <v>9199</v>
      </c>
      <c r="J436" s="262">
        <f>'🔢 İNDİKATÖRLER'!M434</f>
        <v>29880</v>
      </c>
      <c r="K436" s="262">
        <f t="shared" si="24"/>
        <v>0.3078647925033467</v>
      </c>
      <c r="L436" s="262" t="str">
        <f>'🔢 İNDİKATÖRLER'!P434</f>
        <v>✓</v>
      </c>
      <c r="M436" s="262" t="str">
        <f>'🔢 İNDİKATÖRLER'!S434</f>
        <v>✗</v>
      </c>
      <c r="N436" s="262" t="str">
        <f t="shared" si="25"/>
        <v>HAYIR</v>
      </c>
      <c r="O436" s="262" t="str">
        <f t="shared" si="26"/>
        <v>EVET</v>
      </c>
      <c r="P436" s="263" t="str">
        <f t="shared" si="27"/>
        <v>GÜÇLÜ</v>
      </c>
      <c r="Q436" s="262" t="str">
        <f>'📡 CANLI_VERİ'!B435</f>
        <v>YONGA</v>
      </c>
      <c r="R436" s="262">
        <f>'📡 CANLI_VERİ'!I435</f>
        <v>9.0899999999999995E-2</v>
      </c>
    </row>
    <row r="437" spans="1:18" x14ac:dyDescent="0.3">
      <c r="A437" s="262">
        <v>433</v>
      </c>
      <c r="B437" s="263" t="str">
        <f>'🔢 İNDİKATÖRLER'!A435</f>
        <v>YUNSA</v>
      </c>
      <c r="C437" s="262">
        <f>'🔢 İNDİKATÖRLER'!U435</f>
        <v>8</v>
      </c>
      <c r="D437" s="262">
        <f>IFERROR((IF(C437&gt;=11,3,IF(C437&gt;=10,2,IF(C437&gt;=9,1,0))))+(IF(E437&lt;=3,4,IF(E437&lt;=4,2,0)))+(IF(AND(F437&gt;40,F437&lt;50),4,IF(F437&lt;50,3,IF(F437&lt;60,2,0))))+(IF(G437&gt;0.1,3,IF(G437&gt;0,2,0)))+(IF(K437&gt;1.2,2,IF(K437&gt;1,1,0)))+(IF(H437&gt;-100,1,0))+(IF('🔢 İNDİKATÖRLER'!D435&gt;0,1,0))+(IF(R437&lt;=-2,2,0))-(IF(E437&gt;5,2,0)),"")</f>
        <v>9</v>
      </c>
      <c r="E437" s="262">
        <f>'🔢 İNDİKATÖRLER'!F435</f>
        <v>3.5543199315654417</v>
      </c>
      <c r="F437" s="262">
        <f>'🔢 İNDİKATÖRLER'!G435</f>
        <v>40.762981278700103</v>
      </c>
      <c r="G437" s="262">
        <f>'🔢 İNDİKATÖRLER'!I435</f>
        <v>4.6301443050227098E-2</v>
      </c>
      <c r="H437" s="262">
        <f>'🔢 İNDİKATÖRLER'!E435</f>
        <v>10.480883625351451</v>
      </c>
      <c r="I437" s="262">
        <f>'🔢 İNDİKATÖRLER'!L435</f>
        <v>3555684</v>
      </c>
      <c r="J437" s="262">
        <f>'🔢 İNDİKATÖRLER'!M435</f>
        <v>6671559.4000000004</v>
      </c>
      <c r="K437" s="262">
        <f t="shared" si="24"/>
        <v>0.53296145425910468</v>
      </c>
      <c r="L437" s="262" t="str">
        <f>'🔢 İNDİKATÖRLER'!P435</f>
        <v>✓</v>
      </c>
      <c r="M437" s="262" t="str">
        <f>'🔢 İNDİKATÖRLER'!S435</f>
        <v>✗</v>
      </c>
      <c r="N437" s="262" t="str">
        <f t="shared" si="25"/>
        <v>HAYIR</v>
      </c>
      <c r="O437" s="262" t="str">
        <f t="shared" si="26"/>
        <v>HAYIR</v>
      </c>
      <c r="P437" s="263" t="str">
        <f t="shared" si="27"/>
        <v>İZLE</v>
      </c>
      <c r="Q437" s="262" t="str">
        <f>'📡 CANLI_VERİ'!B436</f>
        <v>YUNSA</v>
      </c>
      <c r="R437" s="262">
        <f>'📡 CANLI_VERİ'!I436</f>
        <v>-0.11990000000000001</v>
      </c>
    </row>
    <row r="438" spans="1:18" x14ac:dyDescent="0.3">
      <c r="A438" s="262">
        <v>434</v>
      </c>
      <c r="B438" s="263" t="str">
        <f>'🔢 İNDİKATÖRLER'!A436</f>
        <v>YYLGD</v>
      </c>
      <c r="C438" s="262" t="str">
        <f>'🔢 İNDİKATÖRLER'!U436</f>
        <v/>
      </c>
      <c r="D438" s="262">
        <f>IFERROR((IF(C438&gt;=11,3,IF(C438&gt;=10,2,IF(C438&gt;=9,1,0))))+(IF(E438&lt;=3,4,IF(E438&lt;=4,2,0)))+(IF(AND(F438&gt;40,F438&lt;50),4,IF(F438&lt;50,3,IF(F438&lt;60,2,0))))+(IF(G438&gt;0.1,3,IF(G438&gt;0,2,0)))+(IF(K438&gt;1.2,2,IF(K438&gt;1,1,0)))+(IF(H438&gt;-100,1,0))+(IF('🔢 İNDİKATÖRLER'!D436&gt;0,1,0))+(IF(R438&lt;=-2,2,0))-(IF(E438&gt;5,2,0)),"")</f>
        <v>8</v>
      </c>
      <c r="E438" s="262" t="str">
        <f>'🔢 İNDİKATÖRLER'!F436</f>
        <v>?</v>
      </c>
      <c r="F438" s="262" t="str">
        <f>'🔢 İNDİKATÖRLER'!G436</f>
        <v>?</v>
      </c>
      <c r="G438" s="262" t="str">
        <f>'🔢 İNDİKATÖRLER'!I436</f>
        <v>?</v>
      </c>
      <c r="H438" s="262" t="str">
        <f>'🔢 İNDİKATÖRLER'!E436</f>
        <v>?</v>
      </c>
      <c r="I438" s="262">
        <f>'🔢 İNDİKATÖRLER'!L436</f>
        <v>179912</v>
      </c>
      <c r="J438" s="262" t="str">
        <f>'🔢 İNDİKATÖRLER'!M436</f>
        <v>?</v>
      </c>
      <c r="K438" s="262" t="str">
        <f t="shared" si="24"/>
        <v/>
      </c>
      <c r="L438" s="262" t="str">
        <f>'🔢 İNDİKATÖRLER'!P436</f>
        <v>?</v>
      </c>
      <c r="M438" s="262" t="str">
        <f>'🔢 İNDİKATÖRLER'!S436</f>
        <v>?</v>
      </c>
      <c r="N438" s="262" t="str">
        <f t="shared" si="25"/>
        <v>HAYIR</v>
      </c>
      <c r="O438" s="262" t="str">
        <f t="shared" si="26"/>
        <v>HAYIR</v>
      </c>
      <c r="P438" s="263" t="str">
        <f t="shared" si="27"/>
        <v>PAS</v>
      </c>
      <c r="Q438" s="262" t="str">
        <f>'📡 CANLI_VERİ'!B437</f>
        <v>YYLGD</v>
      </c>
      <c r="R438" s="262">
        <f>'📡 CANLI_VERİ'!I437</f>
        <v>8.5800000000000001E-2</v>
      </c>
    </row>
    <row r="439" spans="1:18" x14ac:dyDescent="0.3">
      <c r="A439" s="262">
        <v>435</v>
      </c>
      <c r="B439" s="263" t="str">
        <f>'🔢 İNDİKATÖRLER'!A437</f>
        <v>ZEDUR</v>
      </c>
      <c r="C439" s="262">
        <f>'🔢 İNDİKATÖRLER'!U437</f>
        <v>11</v>
      </c>
      <c r="D439" s="262">
        <f>IFERROR((IF(C439&gt;=11,3,IF(C439&gt;=10,2,IF(C439&gt;=9,1,0))))+(IF(E439&lt;=3,4,IF(E439&lt;=4,2,0)))+(IF(AND(F439&gt;40,F439&lt;50),4,IF(F439&lt;50,3,IF(F439&lt;60,2,0))))+(IF(G439&gt;0.1,3,IF(G439&gt;0,2,0)))+(IF(K439&gt;1.2,2,IF(K439&gt;1,1,0)))+(IF(H439&gt;-100,1,0))+(IF('🔢 İNDİKATÖRLER'!D437&gt;0,1,0))+(IF(R439&lt;=-2,2,0))-(IF(E439&gt;5,2,0)),"")</f>
        <v>11</v>
      </c>
      <c r="E439" s="262">
        <f>'🔢 İNDİKATÖRLER'!F437</f>
        <v>3.786945812807879</v>
      </c>
      <c r="F439" s="262">
        <f>'🔢 İNDİKATÖRLER'!G437</f>
        <v>68.932038834951413</v>
      </c>
      <c r="G439" s="262">
        <f>'🔢 İNDİKATÖRLER'!I437</f>
        <v>1.4654173141026378E-2</v>
      </c>
      <c r="H439" s="262">
        <f>'🔢 İNDİKATÖRLER'!E437</f>
        <v>151.18658828652329</v>
      </c>
      <c r="I439" s="262">
        <f>'🔢 İNDİKATÖRLER'!L437</f>
        <v>12169090</v>
      </c>
      <c r="J439" s="262">
        <f>'🔢 İNDİKATÖRLER'!M437</f>
        <v>5139880.8</v>
      </c>
      <c r="K439" s="262">
        <f t="shared" si="24"/>
        <v>2.3675821431500901</v>
      </c>
      <c r="L439" s="262" t="str">
        <f>'🔢 İNDİKATÖRLER'!P437</f>
        <v>✓</v>
      </c>
      <c r="M439" s="262" t="str">
        <f>'🔢 İNDİKATÖRLER'!S437</f>
        <v>✓</v>
      </c>
      <c r="N439" s="262" t="str">
        <f t="shared" si="25"/>
        <v>HAYIR</v>
      </c>
      <c r="O439" s="262" t="str">
        <f t="shared" si="26"/>
        <v>HAYIR</v>
      </c>
      <c r="P439" s="263" t="str">
        <f t="shared" si="27"/>
        <v>PAS</v>
      </c>
      <c r="Q439" s="262" t="str">
        <f>'📡 CANLI_VERİ'!B438</f>
        <v>ZEDUR</v>
      </c>
      <c r="R439" s="262">
        <f>'📡 CANLI_VERİ'!I438</f>
        <v>-0.1062</v>
      </c>
    </row>
    <row r="440" spans="1:18" x14ac:dyDescent="0.3">
      <c r="A440" s="262">
        <v>436</v>
      </c>
      <c r="B440" s="263" t="str">
        <f>'🔢 İNDİKATÖRLER'!A438</f>
        <v>ZOREN</v>
      </c>
      <c r="C440" s="262">
        <f>'🔢 İNDİKATÖRLER'!U438</f>
        <v>6</v>
      </c>
      <c r="D440" s="262">
        <f>IFERROR((IF(C440&gt;=11,3,IF(C440&gt;=10,2,IF(C440&gt;=9,1,0))))+(IF(E440&lt;=3,4,IF(E440&lt;=4,2,0)))+(IF(AND(F440&gt;40,F440&lt;50),4,IF(F440&lt;50,3,IF(F440&lt;60,2,0))))+(IF(G440&gt;0.1,3,IF(G440&gt;0,2,0)))+(IF(K440&gt;1.2,2,IF(K440&gt;1,1,0)))+(IF(H440&gt;-100,1,0))+(IF('🔢 İNDİKATÖRLER'!D438&gt;0,1,0))+(IF(R440&lt;=-2,2,0))-(IF(E440&gt;5,2,0)),"")</f>
        <v>7</v>
      </c>
      <c r="E440" s="262">
        <f>'🔢 İNDİKATÖRLER'!F438</f>
        <v>3.0444964871194387</v>
      </c>
      <c r="F440" s="262">
        <f>'🔢 İNDİKATÖRLER'!G438</f>
        <v>57.89473684210521</v>
      </c>
      <c r="G440" s="262">
        <f>'🔢 İNDİKATÖRLER'!I438</f>
        <v>2.2665677289116413E-2</v>
      </c>
      <c r="H440" s="262">
        <f>'🔢 İNDİKATÖRLER'!E438</f>
        <v>46.783139212423876</v>
      </c>
      <c r="I440" s="262">
        <f>'🔢 İNDİKATÖRLER'!L438</f>
        <v>32715960</v>
      </c>
      <c r="J440" s="262">
        <f>'🔢 İNDİKATÖRLER'!M438</f>
        <v>44529688</v>
      </c>
      <c r="K440" s="262">
        <f t="shared" si="24"/>
        <v>0.73469996017039241</v>
      </c>
      <c r="L440" s="262" t="str">
        <f>'🔢 İNDİKATÖRLER'!P438</f>
        <v>✓</v>
      </c>
      <c r="M440" s="262" t="str">
        <f>'🔢 İNDİKATÖRLER'!S438</f>
        <v>✗</v>
      </c>
      <c r="N440" s="262" t="str">
        <f t="shared" si="25"/>
        <v>HAYIR</v>
      </c>
      <c r="O440" s="262" t="str">
        <f t="shared" si="26"/>
        <v>HAYIR</v>
      </c>
      <c r="P440" s="263" t="str">
        <f t="shared" si="27"/>
        <v>İZLE</v>
      </c>
      <c r="Q440" s="262" t="str">
        <f>'📡 CANLI_VERİ'!B439</f>
        <v>ZOREN</v>
      </c>
      <c r="R440" s="262">
        <f>'📡 CANLI_VERİ'!I439</f>
        <v>0.32790000000000002</v>
      </c>
    </row>
    <row r="441" spans="1:18" x14ac:dyDescent="0.3">
      <c r="A441" s="262">
        <v>437</v>
      </c>
      <c r="B441" s="263" t="str">
        <f>'🔢 İNDİKATÖRLER'!A439</f>
        <v>ZRGYO</v>
      </c>
      <c r="C441" s="262">
        <f>'🔢 İNDİKATÖRLER'!U439</f>
        <v>11</v>
      </c>
      <c r="D441" s="262">
        <f>IFERROR((IF(C441&gt;=11,3,IF(C441&gt;=10,2,IF(C441&gt;=9,1,0))))+(IF(E441&lt;=3,4,IF(E441&lt;=4,2,0)))+(IF(AND(F441&gt;40,F441&lt;50),4,IF(F441&lt;50,3,IF(F441&lt;60,2,0))))+(IF(G441&gt;0.1,3,IF(G441&gt;0,2,0)))+(IF(K441&gt;1.2,2,IF(K441&gt;1,1,0)))+(IF(H441&gt;-100,1,0))+(IF('🔢 İNDİKATÖRLER'!D439&gt;0,1,0))+(IF(R441&lt;=-2,2,0))-(IF(E441&gt;5,2,0)),"")</f>
        <v>14</v>
      </c>
      <c r="E441" s="262">
        <f>'🔢 İNDİKATÖRLER'!F439</f>
        <v>2.8624192059095077</v>
      </c>
      <c r="F441" s="262">
        <f>'🔢 İNDİKATÖRLER'!G439</f>
        <v>39.560439560439491</v>
      </c>
      <c r="G441" s="262">
        <f>'🔢 İNDİKATÖRLER'!I439</f>
        <v>9.8105331524189598E-2</v>
      </c>
      <c r="H441" s="262">
        <f>'🔢 İNDİKATÖRLER'!E439</f>
        <v>61.273209549070039</v>
      </c>
      <c r="I441" s="262">
        <f>'🔢 İNDİKATÖRLER'!L439</f>
        <v>1275381</v>
      </c>
      <c r="J441" s="262">
        <f>'🔢 İNDİKATÖRLER'!M439</f>
        <v>1807633.6</v>
      </c>
      <c r="K441" s="262">
        <f t="shared" si="24"/>
        <v>0.70555282884761594</v>
      </c>
      <c r="L441" s="262" t="str">
        <f>'🔢 İNDİKATÖRLER'!P439</f>
        <v>✓</v>
      </c>
      <c r="M441" s="262" t="str">
        <f>'🔢 İNDİKATÖRLER'!S439</f>
        <v>✗</v>
      </c>
      <c r="N441" s="262" t="str">
        <f t="shared" si="25"/>
        <v>HAYIR</v>
      </c>
      <c r="O441" s="262" t="str">
        <f t="shared" si="26"/>
        <v>EVET</v>
      </c>
      <c r="P441" s="263" t="str">
        <f t="shared" si="27"/>
        <v>GÜÇLÜ</v>
      </c>
      <c r="Q441" s="262" t="str">
        <f>'📡 CANLI_VERİ'!B440</f>
        <v>ZRGYO</v>
      </c>
      <c r="R441" s="262">
        <f>'📡 CANLI_VERİ'!I440</f>
        <v>0.1832</v>
      </c>
    </row>
    <row r="442" spans="1:18" x14ac:dyDescent="0.3">
      <c r="A442" s="262">
        <v>438</v>
      </c>
      <c r="B442" s="263" t="str">
        <f>'🔢 İNDİKATÖRLER'!A440</f>
        <v>ZZFIN</v>
      </c>
      <c r="C442" s="262" t="str">
        <f>'🔢 İNDİKATÖRLER'!U440</f>
        <v/>
      </c>
      <c r="D442" s="262">
        <f>IFERROR((IF(C442&gt;=11,3,IF(C442&gt;=10,2,IF(C442&gt;=9,1,0))))+(IF(E442&lt;=3,4,IF(E442&lt;=4,2,0)))+(IF(AND(F442&gt;40,F442&lt;50),4,IF(F442&lt;50,3,IF(F442&lt;60,2,0))))+(IF(G442&gt;0.1,3,IF(G442&gt;0,2,0)))+(IF(K442&gt;1.2,2,IF(K442&gt;1,1,0)))+(IF(H442&gt;-100,1,0))+(IF('🔢 İNDİKATÖRLER'!D440&gt;0,1,0))+(IF(R442&lt;=-2,2,0))-(IF(E442&gt;5,2,0)),"")</f>
        <v>8</v>
      </c>
      <c r="E442" s="262" t="str">
        <f>'🔢 İNDİKATÖRLER'!F440</f>
        <v>?</v>
      </c>
      <c r="F442" s="262" t="str">
        <f>'🔢 İNDİKATÖRLER'!G440</f>
        <v>?</v>
      </c>
      <c r="G442" s="262" t="str">
        <f>'🔢 İNDİKATÖRLER'!I440</f>
        <v>?</v>
      </c>
      <c r="H442" s="262" t="str">
        <f>'🔢 İNDİKATÖRLER'!E440</f>
        <v>?</v>
      </c>
      <c r="I442" s="262">
        <f>'🔢 İNDİKATÖRLER'!L440</f>
        <v>0</v>
      </c>
      <c r="J442" s="262" t="str">
        <f>'🔢 İNDİKATÖRLER'!M440</f>
        <v>?</v>
      </c>
      <c r="K442" s="262" t="str">
        <f t="shared" si="24"/>
        <v/>
      </c>
      <c r="L442" s="262" t="str">
        <f>'🔢 İNDİKATÖRLER'!P440</f>
        <v>?</v>
      </c>
      <c r="M442" s="262" t="str">
        <f>'🔢 İNDİKATÖRLER'!S440</f>
        <v>?</v>
      </c>
      <c r="N442" s="262" t="str">
        <f t="shared" si="25"/>
        <v>HAYIR</v>
      </c>
      <c r="O442" s="262" t="str">
        <f t="shared" si="26"/>
        <v>HAYIR</v>
      </c>
      <c r="P442" s="263" t="str">
        <f t="shared" si="27"/>
        <v>PAS</v>
      </c>
      <c r="Q442" s="262" t="str">
        <f>'📡 CANLI_VERİ'!B441</f>
        <v>ZZFIN</v>
      </c>
      <c r="R442" s="262">
        <f>'📡 CANLI_VERİ'!I441</f>
        <v>0</v>
      </c>
    </row>
    <row r="447" spans="1:18" x14ac:dyDescent="0.3">
      <c r="A447" s="275" t="s">
        <v>323</v>
      </c>
      <c r="B447" s="291" t="s">
        <v>495</v>
      </c>
      <c r="C447" s="291"/>
      <c r="D447" s="291"/>
      <c r="E447" s="291"/>
      <c r="F447" s="291"/>
      <c r="G447" s="291"/>
      <c r="H447" s="291"/>
      <c r="I447" s="291"/>
      <c r="J447" s="291"/>
      <c r="K447" s="291"/>
      <c r="L447" s="291"/>
      <c r="M447" s="291"/>
      <c r="N447" s="291"/>
      <c r="O447" s="291"/>
      <c r="P447" s="291"/>
      <c r="Q447" s="291"/>
      <c r="R447" s="291"/>
    </row>
  </sheetData>
  <autoFilter ref="A4:R442" xr:uid="{00000000-0009-0000-0000-00000E000000}"/>
  <mergeCells count="4">
    <mergeCell ref="A3:R3"/>
    <mergeCell ref="A2:R2"/>
    <mergeCell ref="A1:R1"/>
    <mergeCell ref="B447:R447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L3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" width="15" customWidth="1"/>
    <col min="2" max="2" width="12" customWidth="1"/>
    <col min="3" max="7" width="10" customWidth="1"/>
    <col min="8" max="12" width="12" customWidth="1"/>
  </cols>
  <sheetData>
    <row r="1" spans="1:12" ht="19.8" x14ac:dyDescent="0.4">
      <c r="A1" s="315" t="s">
        <v>496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</row>
    <row r="2" spans="1:12" x14ac:dyDescent="0.3">
      <c r="A2" s="312" t="s">
        <v>497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</row>
    <row r="3" spans="1:12" x14ac:dyDescent="0.3">
      <c r="A3" s="261" t="s">
        <v>27</v>
      </c>
      <c r="B3" s="261" t="s">
        <v>28</v>
      </c>
      <c r="C3" s="261" t="s">
        <v>373</v>
      </c>
      <c r="D3" s="261" t="s">
        <v>29</v>
      </c>
      <c r="E3" s="261" t="s">
        <v>30</v>
      </c>
      <c r="F3" s="261" t="s">
        <v>31</v>
      </c>
      <c r="G3" s="261" t="s">
        <v>355</v>
      </c>
      <c r="H3" s="261" t="s">
        <v>32</v>
      </c>
      <c r="I3" s="261" t="s">
        <v>35</v>
      </c>
      <c r="J3" s="261" t="s">
        <v>34</v>
      </c>
      <c r="K3" s="261" t="s">
        <v>33</v>
      </c>
      <c r="L3" s="261" t="s">
        <v>493</v>
      </c>
    </row>
  </sheetData>
  <autoFilter ref="A3:L500" xr:uid="{00000000-0009-0000-0000-00000F000000}"/>
  <mergeCells count="2">
    <mergeCell ref="A2:L2"/>
    <mergeCell ref="A1:L1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N7"/>
  <sheetViews>
    <sheetView workbookViewId="0">
      <selection activeCell="C9" sqref="C9"/>
    </sheetView>
  </sheetViews>
  <sheetFormatPr defaultRowHeight="14.4" x14ac:dyDescent="0.3"/>
  <cols>
    <col min="1" max="1" width="14" customWidth="1"/>
    <col min="2" max="3" width="12" customWidth="1"/>
    <col min="4" max="4" width="10" customWidth="1"/>
    <col min="5" max="5" width="16" customWidth="1"/>
    <col min="6" max="11" width="10" customWidth="1"/>
    <col min="12" max="14" width="12" customWidth="1"/>
  </cols>
  <sheetData>
    <row r="1" spans="1:14" ht="19.8" x14ac:dyDescent="0.4">
      <c r="A1" s="315" t="s">
        <v>498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</row>
    <row r="2" spans="1:14" x14ac:dyDescent="0.3">
      <c r="A2" s="312" t="s">
        <v>499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</row>
    <row r="3" spans="1:14" x14ac:dyDescent="0.3">
      <c r="A3" s="276" t="s">
        <v>302</v>
      </c>
      <c r="B3" s="280" t="s">
        <v>282</v>
      </c>
      <c r="D3" s="276" t="s">
        <v>303</v>
      </c>
      <c r="E3" s="280" t="s">
        <v>304</v>
      </c>
      <c r="G3" t="s">
        <v>444</v>
      </c>
      <c r="H3" s="291" t="s">
        <v>500</v>
      </c>
      <c r="I3" s="291"/>
      <c r="J3" s="291"/>
      <c r="K3" s="291"/>
      <c r="L3" s="291"/>
      <c r="M3" s="291"/>
      <c r="N3" s="291"/>
    </row>
    <row r="4" spans="1:14" x14ac:dyDescent="0.3">
      <c r="A4" s="276" t="s">
        <v>305</v>
      </c>
      <c r="B4" s="276" t="s">
        <v>501</v>
      </c>
      <c r="C4" s="276" t="s">
        <v>502</v>
      </c>
      <c r="D4" s="276" t="s">
        <v>503</v>
      </c>
      <c r="E4" s="276" t="s">
        <v>49</v>
      </c>
      <c r="F4" s="276" t="s">
        <v>48</v>
      </c>
    </row>
    <row r="5" spans="1:14" x14ac:dyDescent="0.3">
      <c r="A5" s="277">
        <f>COUNTIF('🗃 V3_BACKTEST_DB'!A:A,$B$3)</f>
        <v>177</v>
      </c>
      <c r="B5" s="277">
        <f>COUNTIFS('🗃 V3_BACKTEST_DB'!A:A,$B$3,'🗃 V3_BACKTEST_DB'!E:E,"PREMIUM+")</f>
        <v>0</v>
      </c>
      <c r="C5" s="277">
        <f>COUNTIFS('🗃 V3_BACKTEST_DB'!A:A,$B$3,'🗃 V3_BACKTEST_DB'!F:F,"EVET")</f>
        <v>0</v>
      </c>
      <c r="D5" s="277">
        <f>COUNTIFS('🗃 V3_BACKTEST_DB'!A:A,$B$3,'🗃 V3_BACKTEST_DB'!G:G,"EVET")</f>
        <v>3</v>
      </c>
      <c r="E5" s="277">
        <f>IFERROR(AVERAGEIFS('🗃 V3_BACKTEST_DB'!N:N,'🗃 V3_BACKTEST_DB'!A:A,$B$3),"")</f>
        <v>0.80192575246927</v>
      </c>
      <c r="F5" s="277">
        <f>IFERROR(COUNTIFS('🗃 V3_BACKTEST_DB'!A:A,$B$3,'🗃 V3_BACKTEST_DB'!N:N,"&gt;0")/COUNTIF('🗃 V3_BACKTEST_DB'!A:A,$B$3),"")</f>
        <v>0.59887005649717517</v>
      </c>
    </row>
    <row r="7" spans="1:14" ht="28.8" x14ac:dyDescent="0.3">
      <c r="A7" s="261" t="s">
        <v>27</v>
      </c>
      <c r="B7" s="261" t="s">
        <v>28</v>
      </c>
      <c r="C7" s="261" t="s">
        <v>373</v>
      </c>
      <c r="D7" s="261" t="s">
        <v>35</v>
      </c>
      <c r="E7" s="261" t="s">
        <v>65</v>
      </c>
      <c r="F7" s="261" t="s">
        <v>66</v>
      </c>
      <c r="G7" s="261" t="s">
        <v>67</v>
      </c>
      <c r="H7" s="261" t="s">
        <v>355</v>
      </c>
      <c r="I7" s="261" t="s">
        <v>68</v>
      </c>
      <c r="J7" s="261" t="s">
        <v>504</v>
      </c>
      <c r="K7" s="261" t="s">
        <v>70</v>
      </c>
      <c r="L7" s="261" t="s">
        <v>71</v>
      </c>
      <c r="M7" s="261" t="s">
        <v>72</v>
      </c>
      <c r="N7" s="261" t="s">
        <v>73</v>
      </c>
    </row>
  </sheetData>
  <mergeCells count="3">
    <mergeCell ref="A2:N2"/>
    <mergeCell ref="H3:N3"/>
    <mergeCell ref="A1:N1"/>
  </mergeCells>
  <dataValidations count="1">
    <dataValidation type="list" sqref="E3" xr:uid="{00000000-0002-0000-1000-000001000000}">
      <formula1>"TÜM,PREMIUM,PREMIUM+,GÜÇLÜ,İZLE"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1000-000000000000}">
          <x14:formula1>
            <xm:f>V3_TARIHLER!$A$1:$A$25</xm:f>
          </x14:formula1>
          <xm:sqref>B3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T6284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12" customWidth="1"/>
    <col min="3" max="3" width="10" customWidth="1"/>
    <col min="4" max="4" width="9" customWidth="1"/>
    <col min="5" max="5" width="12" customWidth="1"/>
    <col min="6" max="14" width="10" customWidth="1"/>
  </cols>
  <sheetData>
    <row r="1" spans="1:20" ht="28.8" x14ac:dyDescent="0.3">
      <c r="A1" s="261" t="s">
        <v>60</v>
      </c>
      <c r="B1" s="261" t="s">
        <v>61</v>
      </c>
      <c r="C1" s="261" t="s">
        <v>64</v>
      </c>
      <c r="D1" s="261" t="s">
        <v>505</v>
      </c>
      <c r="E1" s="261" t="s">
        <v>62</v>
      </c>
      <c r="F1" s="261" t="s">
        <v>15</v>
      </c>
      <c r="G1" s="261" t="s">
        <v>506</v>
      </c>
      <c r="H1" s="261" t="s">
        <v>65</v>
      </c>
      <c r="I1" s="261" t="s">
        <v>66</v>
      </c>
      <c r="J1" s="261" t="s">
        <v>67</v>
      </c>
      <c r="K1" s="261" t="s">
        <v>355</v>
      </c>
      <c r="L1" s="261" t="s">
        <v>68</v>
      </c>
      <c r="M1" s="261" t="s">
        <v>69</v>
      </c>
      <c r="N1" s="261" t="s">
        <v>70</v>
      </c>
      <c r="O1" s="261" t="s">
        <v>71</v>
      </c>
      <c r="P1" s="261" t="s">
        <v>72</v>
      </c>
      <c r="Q1" s="261" t="s">
        <v>73</v>
      </c>
      <c r="R1" s="261" t="s">
        <v>74</v>
      </c>
      <c r="S1" s="261" t="s">
        <v>75</v>
      </c>
      <c r="T1" s="261" t="s">
        <v>76</v>
      </c>
    </row>
    <row r="2" spans="1:20" x14ac:dyDescent="0.3">
      <c r="A2" t="s">
        <v>77</v>
      </c>
      <c r="B2" t="s">
        <v>507</v>
      </c>
      <c r="C2">
        <v>6</v>
      </c>
      <c r="D2">
        <v>11</v>
      </c>
      <c r="E2" t="s">
        <v>367</v>
      </c>
      <c r="F2" t="s">
        <v>508</v>
      </c>
      <c r="G2" t="s">
        <v>509</v>
      </c>
      <c r="H2">
        <v>2.4408796853064239</v>
      </c>
      <c r="I2">
        <v>34.73687422902961</v>
      </c>
      <c r="J2">
        <v>0.1243520227493424</v>
      </c>
      <c r="K2">
        <v>-40.443048855046058</v>
      </c>
      <c r="L2">
        <v>0.7304537745663916</v>
      </c>
      <c r="M2">
        <v>-0.86371777624083457</v>
      </c>
      <c r="N2">
        <v>-9.6811326777519621E-2</v>
      </c>
      <c r="O2">
        <v>0</v>
      </c>
      <c r="P2">
        <v>1</v>
      </c>
      <c r="Q2">
        <v>1</v>
      </c>
      <c r="R2">
        <v>0</v>
      </c>
      <c r="S2">
        <v>0</v>
      </c>
      <c r="T2">
        <v>0</v>
      </c>
    </row>
    <row r="3" spans="1:20" x14ac:dyDescent="0.3">
      <c r="A3" t="s">
        <v>223</v>
      </c>
      <c r="B3" t="s">
        <v>507</v>
      </c>
      <c r="C3">
        <v>11</v>
      </c>
      <c r="D3">
        <v>12</v>
      </c>
      <c r="E3" t="s">
        <v>510</v>
      </c>
      <c r="F3" t="s">
        <v>508</v>
      </c>
      <c r="G3" t="s">
        <v>508</v>
      </c>
      <c r="H3">
        <v>3.98936207731479</v>
      </c>
      <c r="I3">
        <v>64.324332572318411</v>
      </c>
      <c r="J3">
        <v>1.0411567988948109</v>
      </c>
      <c r="K3">
        <v>163.10409663070331</v>
      </c>
      <c r="L3">
        <v>0.6519929921412071</v>
      </c>
      <c r="M3">
        <v>-3.259001262514317</v>
      </c>
      <c r="N3">
        <v>-1.329787198065705</v>
      </c>
      <c r="O3">
        <v>1</v>
      </c>
      <c r="P3">
        <v>1</v>
      </c>
      <c r="Q3">
        <v>1</v>
      </c>
      <c r="R3">
        <v>0</v>
      </c>
      <c r="S3">
        <v>1</v>
      </c>
      <c r="T3">
        <v>0</v>
      </c>
    </row>
    <row r="4" spans="1:20" x14ac:dyDescent="0.3">
      <c r="A4" t="s">
        <v>228</v>
      </c>
      <c r="B4" t="s">
        <v>507</v>
      </c>
      <c r="C4">
        <v>11</v>
      </c>
      <c r="D4">
        <v>10</v>
      </c>
      <c r="E4" t="s">
        <v>510</v>
      </c>
      <c r="F4" t="s">
        <v>508</v>
      </c>
      <c r="G4" t="s">
        <v>508</v>
      </c>
      <c r="H4">
        <v>4.2164042103445656</v>
      </c>
      <c r="I4">
        <v>56.216224464210313</v>
      </c>
      <c r="J4">
        <v>0.89211027604715909</v>
      </c>
      <c r="K4">
        <v>95.976610679151591</v>
      </c>
      <c r="L4">
        <v>0.35324027184206042</v>
      </c>
      <c r="M4">
        <v>-1.329787198065705</v>
      </c>
      <c r="N4">
        <v>0.98831845818509245</v>
      </c>
      <c r="O4">
        <v>1</v>
      </c>
      <c r="P4">
        <v>1</v>
      </c>
      <c r="Q4">
        <v>1</v>
      </c>
      <c r="R4">
        <v>0</v>
      </c>
      <c r="S4">
        <v>1</v>
      </c>
      <c r="T4">
        <v>0</v>
      </c>
    </row>
    <row r="5" spans="1:20" x14ac:dyDescent="0.3">
      <c r="A5" t="s">
        <v>271</v>
      </c>
      <c r="B5" t="s">
        <v>507</v>
      </c>
      <c r="C5">
        <v>11</v>
      </c>
      <c r="D5">
        <v>11</v>
      </c>
      <c r="E5" t="s">
        <v>510</v>
      </c>
      <c r="F5" t="s">
        <v>508</v>
      </c>
      <c r="G5" t="s">
        <v>508</v>
      </c>
      <c r="H5">
        <v>5.6776566092056813</v>
      </c>
      <c r="I5">
        <v>55.70933433932219</v>
      </c>
      <c r="J5">
        <v>0.84878692438384418</v>
      </c>
      <c r="K5">
        <v>89.436101726998515</v>
      </c>
      <c r="L5">
        <v>1.076985589104805</v>
      </c>
      <c r="M5">
        <v>-2.985073399394444</v>
      </c>
      <c r="N5">
        <v>-0.25641286475026709</v>
      </c>
      <c r="O5">
        <v>1</v>
      </c>
      <c r="P5">
        <v>1</v>
      </c>
      <c r="Q5">
        <v>1</v>
      </c>
      <c r="R5">
        <v>0</v>
      </c>
      <c r="S5">
        <v>1</v>
      </c>
      <c r="T5">
        <v>1</v>
      </c>
    </row>
    <row r="6" spans="1:20" x14ac:dyDescent="0.3">
      <c r="A6" t="s">
        <v>283</v>
      </c>
      <c r="B6" t="s">
        <v>507</v>
      </c>
      <c r="C6">
        <v>1</v>
      </c>
      <c r="D6">
        <v>2</v>
      </c>
      <c r="E6" t="s">
        <v>510</v>
      </c>
      <c r="F6" t="s">
        <v>508</v>
      </c>
      <c r="G6" t="s">
        <v>508</v>
      </c>
      <c r="H6">
        <v>6.8446990314545681</v>
      </c>
      <c r="I6">
        <v>26.865657195400729</v>
      </c>
      <c r="J6">
        <v>-0.60779121978447304</v>
      </c>
      <c r="K6">
        <v>-84.66946011921776</v>
      </c>
      <c r="L6">
        <v>0.53773937078544598</v>
      </c>
      <c r="M6">
        <v>-1.165922019513733</v>
      </c>
      <c r="N6">
        <v>-3.0852940023957132</v>
      </c>
      <c r="O6">
        <v>0</v>
      </c>
      <c r="P6">
        <v>1</v>
      </c>
      <c r="Q6">
        <v>0</v>
      </c>
      <c r="R6">
        <v>0</v>
      </c>
      <c r="S6">
        <v>0</v>
      </c>
      <c r="T6">
        <v>0</v>
      </c>
    </row>
    <row r="7" spans="1:20" x14ac:dyDescent="0.3">
      <c r="A7" t="s">
        <v>290</v>
      </c>
      <c r="B7" t="s">
        <v>507</v>
      </c>
      <c r="C7">
        <v>-2</v>
      </c>
      <c r="D7">
        <v>3</v>
      </c>
      <c r="E7" t="s">
        <v>510</v>
      </c>
      <c r="F7" t="s">
        <v>508</v>
      </c>
      <c r="G7" t="s">
        <v>508</v>
      </c>
      <c r="H7">
        <v>6.8953988200564087</v>
      </c>
      <c r="I7">
        <v>3.765696520581328</v>
      </c>
      <c r="J7">
        <v>-1.132121759604851</v>
      </c>
      <c r="K7">
        <v>-107.6388835998975</v>
      </c>
      <c r="L7">
        <v>0.52606496728165286</v>
      </c>
      <c r="M7">
        <v>-3.0852940023957132</v>
      </c>
      <c r="N7">
        <v>-2.6217256289785542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3">
      <c r="A8" t="s">
        <v>91</v>
      </c>
      <c r="B8" t="s">
        <v>507</v>
      </c>
      <c r="C8">
        <v>0</v>
      </c>
      <c r="D8">
        <v>4</v>
      </c>
      <c r="E8" t="s">
        <v>510</v>
      </c>
      <c r="F8" t="s">
        <v>508</v>
      </c>
      <c r="G8" t="s">
        <v>508</v>
      </c>
      <c r="H8">
        <v>6.9554454366422274</v>
      </c>
      <c r="I8">
        <v>19.44055090417395</v>
      </c>
      <c r="J8">
        <v>-2.2744168787108832</v>
      </c>
      <c r="K8">
        <v>-160.66500878992329</v>
      </c>
      <c r="L8">
        <v>1.008921007193512</v>
      </c>
      <c r="M8">
        <v>-3.3492822966507179</v>
      </c>
      <c r="N8">
        <v>-2.1782148002397901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 x14ac:dyDescent="0.3">
      <c r="A9" t="s">
        <v>93</v>
      </c>
      <c r="B9" t="s">
        <v>507</v>
      </c>
      <c r="C9">
        <v>-2</v>
      </c>
      <c r="D9">
        <v>3</v>
      </c>
      <c r="E9" t="s">
        <v>510</v>
      </c>
      <c r="F9" t="s">
        <v>508</v>
      </c>
      <c r="G9" t="s">
        <v>508</v>
      </c>
      <c r="H9">
        <v>7.0271823537096187</v>
      </c>
      <c r="I9">
        <v>13.28671328671329</v>
      </c>
      <c r="J9">
        <v>-2.4433636450534149</v>
      </c>
      <c r="K9">
        <v>-118.42720689694519</v>
      </c>
      <c r="L9">
        <v>0.80195576846189154</v>
      </c>
      <c r="M9">
        <v>-2.1782148002397901</v>
      </c>
      <c r="N9">
        <v>1.6194316039473311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3">
      <c r="A10" t="s">
        <v>162</v>
      </c>
      <c r="B10" t="s">
        <v>507</v>
      </c>
      <c r="C10">
        <v>1</v>
      </c>
      <c r="D10">
        <v>4</v>
      </c>
      <c r="E10" t="s">
        <v>510</v>
      </c>
      <c r="F10" t="s">
        <v>508</v>
      </c>
      <c r="G10" t="s">
        <v>508</v>
      </c>
      <c r="H10">
        <v>6.8092423253314962</v>
      </c>
      <c r="I10">
        <v>21.39858432583042</v>
      </c>
      <c r="J10">
        <v>-1.5388394113801791</v>
      </c>
      <c r="K10">
        <v>-60.33773057878598</v>
      </c>
      <c r="L10">
        <v>0.62266655730434017</v>
      </c>
      <c r="M10">
        <v>-3.1428600492931551</v>
      </c>
      <c r="N10">
        <v>0.49164209931536501</v>
      </c>
      <c r="O10">
        <v>0</v>
      </c>
      <c r="P10">
        <v>1</v>
      </c>
      <c r="Q10">
        <v>0</v>
      </c>
      <c r="R10">
        <v>0</v>
      </c>
      <c r="S10">
        <v>0</v>
      </c>
      <c r="T10">
        <v>0</v>
      </c>
    </row>
    <row r="11" spans="1:20" x14ac:dyDescent="0.3">
      <c r="A11" t="s">
        <v>235</v>
      </c>
      <c r="B11" t="s">
        <v>507</v>
      </c>
      <c r="C11">
        <v>8</v>
      </c>
      <c r="D11">
        <v>8</v>
      </c>
      <c r="E11" t="s">
        <v>510</v>
      </c>
      <c r="F11" t="s">
        <v>508</v>
      </c>
      <c r="G11" t="s">
        <v>508</v>
      </c>
      <c r="H11">
        <v>4.8407283984496354</v>
      </c>
      <c r="I11">
        <v>45.406803018597699</v>
      </c>
      <c r="J11">
        <v>-7.5255053764777147E-2</v>
      </c>
      <c r="K11">
        <v>-33.593174705341923</v>
      </c>
      <c r="L11">
        <v>0.66356541347019959</v>
      </c>
      <c r="M11">
        <v>-2.1904790969122021</v>
      </c>
      <c r="N11">
        <v>0.58423186109539094</v>
      </c>
      <c r="O11">
        <v>1</v>
      </c>
      <c r="P11">
        <v>1</v>
      </c>
      <c r="Q11">
        <v>0</v>
      </c>
      <c r="R11">
        <v>1</v>
      </c>
      <c r="S11">
        <v>0</v>
      </c>
      <c r="T11">
        <v>0</v>
      </c>
    </row>
    <row r="12" spans="1:20" x14ac:dyDescent="0.3">
      <c r="A12" t="s">
        <v>269</v>
      </c>
      <c r="B12" t="s">
        <v>507</v>
      </c>
      <c r="C12">
        <v>8</v>
      </c>
      <c r="D12">
        <v>3</v>
      </c>
      <c r="E12" t="s">
        <v>510</v>
      </c>
      <c r="F12" t="s">
        <v>508</v>
      </c>
      <c r="G12" t="s">
        <v>508</v>
      </c>
      <c r="H12">
        <v>4.1794803492748436</v>
      </c>
      <c r="I12">
        <v>61.509387897995282</v>
      </c>
      <c r="J12">
        <v>2.3777945619420478E-2</v>
      </c>
      <c r="K12">
        <v>-9.3367195914367258</v>
      </c>
      <c r="L12">
        <v>0.98503295474653263</v>
      </c>
      <c r="M12">
        <v>-1.2560415959012681</v>
      </c>
      <c r="N12">
        <v>0.58709013838766544</v>
      </c>
      <c r="O12">
        <v>0</v>
      </c>
      <c r="P12">
        <v>1</v>
      </c>
      <c r="Q12">
        <v>1</v>
      </c>
      <c r="R12">
        <v>1</v>
      </c>
      <c r="S12">
        <v>0</v>
      </c>
      <c r="T12">
        <v>0</v>
      </c>
    </row>
    <row r="13" spans="1:20" x14ac:dyDescent="0.3">
      <c r="A13" t="s">
        <v>295</v>
      </c>
      <c r="B13" t="s">
        <v>507</v>
      </c>
      <c r="C13">
        <v>13</v>
      </c>
      <c r="D13">
        <v>14</v>
      </c>
      <c r="E13" t="s">
        <v>510</v>
      </c>
      <c r="F13" t="s">
        <v>508</v>
      </c>
      <c r="G13" t="s">
        <v>508</v>
      </c>
      <c r="H13">
        <v>4.8671999451974184</v>
      </c>
      <c r="I13">
        <v>50.769244183550818</v>
      </c>
      <c r="J13">
        <v>1.18384624992253</v>
      </c>
      <c r="K13">
        <v>224.2680418410097</v>
      </c>
      <c r="L13">
        <v>1.6992566571357031</v>
      </c>
      <c r="M13">
        <v>-4.5650262635831647</v>
      </c>
      <c r="N13">
        <v>-3.3393542199708621</v>
      </c>
      <c r="O13">
        <v>1</v>
      </c>
      <c r="P13">
        <v>1</v>
      </c>
      <c r="Q13">
        <v>1</v>
      </c>
      <c r="R13">
        <v>0</v>
      </c>
      <c r="S13">
        <v>1</v>
      </c>
      <c r="T13">
        <v>1</v>
      </c>
    </row>
    <row r="14" spans="1:20" x14ac:dyDescent="0.3">
      <c r="A14" t="s">
        <v>298</v>
      </c>
      <c r="B14" t="s">
        <v>507</v>
      </c>
      <c r="C14">
        <v>9</v>
      </c>
      <c r="D14">
        <v>9</v>
      </c>
      <c r="E14" t="s">
        <v>510</v>
      </c>
      <c r="F14" t="s">
        <v>508</v>
      </c>
      <c r="G14" t="s">
        <v>508</v>
      </c>
      <c r="H14">
        <v>5.0386824148417038</v>
      </c>
      <c r="I14">
        <v>34.505487798334478</v>
      </c>
      <c r="J14">
        <v>0.9096108446539426</v>
      </c>
      <c r="K14">
        <v>77.554999519366021</v>
      </c>
      <c r="L14">
        <v>0.43516585302893412</v>
      </c>
      <c r="M14">
        <v>-3.3393542199708621</v>
      </c>
      <c r="N14">
        <v>-1.027076087575193</v>
      </c>
      <c r="O14">
        <v>1</v>
      </c>
      <c r="P14">
        <v>1</v>
      </c>
      <c r="Q14">
        <v>1</v>
      </c>
      <c r="R14">
        <v>0</v>
      </c>
      <c r="S14">
        <v>1</v>
      </c>
      <c r="T14">
        <v>0</v>
      </c>
    </row>
    <row r="15" spans="1:20" x14ac:dyDescent="0.3">
      <c r="A15" t="s">
        <v>96</v>
      </c>
      <c r="B15" t="s">
        <v>507</v>
      </c>
      <c r="C15">
        <v>6</v>
      </c>
      <c r="D15">
        <v>7</v>
      </c>
      <c r="E15" t="s">
        <v>510</v>
      </c>
      <c r="F15" t="s">
        <v>508</v>
      </c>
      <c r="G15" t="s">
        <v>508</v>
      </c>
      <c r="H15">
        <v>4.9723197003426094</v>
      </c>
      <c r="I15">
        <v>28.79122220552884</v>
      </c>
      <c r="J15">
        <v>0.12604861340430221</v>
      </c>
      <c r="K15">
        <v>-4.098227717532593</v>
      </c>
      <c r="L15">
        <v>0.73534300358928517</v>
      </c>
      <c r="M15">
        <v>-0.84348071436303995</v>
      </c>
      <c r="N15">
        <v>0.66162280534126827</v>
      </c>
      <c r="O15">
        <v>0</v>
      </c>
      <c r="P15">
        <v>1</v>
      </c>
      <c r="Q15">
        <v>1</v>
      </c>
      <c r="R15">
        <v>0</v>
      </c>
      <c r="S15">
        <v>0</v>
      </c>
      <c r="T15">
        <v>0</v>
      </c>
    </row>
    <row r="16" spans="1:20" x14ac:dyDescent="0.3">
      <c r="A16" t="s">
        <v>139</v>
      </c>
      <c r="B16" t="s">
        <v>511</v>
      </c>
      <c r="C16">
        <v>8</v>
      </c>
      <c r="D16">
        <v>7</v>
      </c>
      <c r="E16" t="s">
        <v>510</v>
      </c>
      <c r="F16" t="s">
        <v>508</v>
      </c>
      <c r="G16" t="s">
        <v>508</v>
      </c>
      <c r="H16">
        <v>3.840380091605867</v>
      </c>
      <c r="I16">
        <v>27.403832487100178</v>
      </c>
      <c r="J16">
        <v>-0.1395688210988747</v>
      </c>
      <c r="K16">
        <v>-14.611396026552089</v>
      </c>
      <c r="L16">
        <v>0.74069096731997708</v>
      </c>
      <c r="M16">
        <v>-0.98265944387885495</v>
      </c>
      <c r="N16">
        <v>2.3934721240371259</v>
      </c>
      <c r="O16">
        <v>1</v>
      </c>
      <c r="P16">
        <v>1</v>
      </c>
      <c r="Q16">
        <v>0</v>
      </c>
      <c r="R16">
        <v>1</v>
      </c>
      <c r="S16">
        <v>0</v>
      </c>
      <c r="T16">
        <v>0</v>
      </c>
    </row>
    <row r="17" spans="1:20" x14ac:dyDescent="0.3">
      <c r="A17" t="s">
        <v>223</v>
      </c>
      <c r="B17" t="s">
        <v>511</v>
      </c>
      <c r="C17">
        <v>11</v>
      </c>
      <c r="D17">
        <v>10</v>
      </c>
      <c r="E17" t="s">
        <v>510</v>
      </c>
      <c r="F17" t="s">
        <v>508</v>
      </c>
      <c r="G17" t="s">
        <v>508</v>
      </c>
      <c r="H17">
        <v>3.968686886305234</v>
      </c>
      <c r="I17">
        <v>64.015140294815268</v>
      </c>
      <c r="J17">
        <v>0.18106122021933099</v>
      </c>
      <c r="K17">
        <v>209.6497333772227</v>
      </c>
      <c r="L17">
        <v>0.88178783378346537</v>
      </c>
      <c r="M17">
        <v>-0.91842287515852061</v>
      </c>
      <c r="N17">
        <v>-1.145043566379996</v>
      </c>
      <c r="O17">
        <v>1</v>
      </c>
      <c r="P17">
        <v>1</v>
      </c>
      <c r="Q17">
        <v>1</v>
      </c>
      <c r="R17">
        <v>0</v>
      </c>
      <c r="S17">
        <v>1</v>
      </c>
      <c r="T17">
        <v>0</v>
      </c>
    </row>
    <row r="18" spans="1:20" x14ac:dyDescent="0.3">
      <c r="A18" t="s">
        <v>228</v>
      </c>
      <c r="B18" t="s">
        <v>511</v>
      </c>
      <c r="C18">
        <v>11</v>
      </c>
      <c r="D18">
        <v>10</v>
      </c>
      <c r="E18" t="s">
        <v>510</v>
      </c>
      <c r="F18" t="s">
        <v>508</v>
      </c>
      <c r="G18" t="s">
        <v>508</v>
      </c>
      <c r="H18">
        <v>4.1722490545052509</v>
      </c>
      <c r="I18">
        <v>56.060561179261057</v>
      </c>
      <c r="J18">
        <v>0.1876628565591891</v>
      </c>
      <c r="K18">
        <v>151.99119417957851</v>
      </c>
      <c r="L18">
        <v>0.5957608460374415</v>
      </c>
      <c r="M18">
        <v>-1.145043566379996</v>
      </c>
      <c r="N18">
        <v>4.0264836369363284</v>
      </c>
      <c r="O18">
        <v>1</v>
      </c>
      <c r="P18">
        <v>1</v>
      </c>
      <c r="Q18">
        <v>1</v>
      </c>
      <c r="R18">
        <v>0</v>
      </c>
      <c r="S18">
        <v>1</v>
      </c>
      <c r="T18">
        <v>0</v>
      </c>
    </row>
    <row r="19" spans="1:20" x14ac:dyDescent="0.3">
      <c r="A19" t="s">
        <v>271</v>
      </c>
      <c r="B19" t="s">
        <v>511</v>
      </c>
      <c r="C19">
        <v>8</v>
      </c>
      <c r="D19">
        <v>7</v>
      </c>
      <c r="E19" t="s">
        <v>510</v>
      </c>
      <c r="F19" t="s">
        <v>508</v>
      </c>
      <c r="G19" t="s">
        <v>508</v>
      </c>
      <c r="H19">
        <v>6.0272877614556419</v>
      </c>
      <c r="I19">
        <v>26.75674505352432</v>
      </c>
      <c r="J19">
        <v>7.6379639376881636E-2</v>
      </c>
      <c r="K19">
        <v>17.830694054058409</v>
      </c>
      <c r="L19">
        <v>1.036292011129412</v>
      </c>
      <c r="M19">
        <v>-4.4038752159723948</v>
      </c>
      <c r="N19">
        <v>-2.3595510915499518</v>
      </c>
      <c r="O19">
        <v>0</v>
      </c>
      <c r="P19">
        <v>1</v>
      </c>
      <c r="Q19">
        <v>1</v>
      </c>
      <c r="R19">
        <v>0</v>
      </c>
      <c r="S19">
        <v>1</v>
      </c>
      <c r="T19">
        <v>1</v>
      </c>
    </row>
    <row r="20" spans="1:20" x14ac:dyDescent="0.3">
      <c r="A20" t="s">
        <v>283</v>
      </c>
      <c r="B20" t="s">
        <v>511</v>
      </c>
      <c r="C20">
        <v>1</v>
      </c>
      <c r="D20">
        <v>2</v>
      </c>
      <c r="E20" t="s">
        <v>510</v>
      </c>
      <c r="F20" t="s">
        <v>508</v>
      </c>
      <c r="G20" t="s">
        <v>508</v>
      </c>
      <c r="H20">
        <v>6.6585968940606897</v>
      </c>
      <c r="I20">
        <v>21.067418890790879</v>
      </c>
      <c r="J20">
        <v>-0.31833618284509752</v>
      </c>
      <c r="K20">
        <v>-62.6016027559047</v>
      </c>
      <c r="L20">
        <v>0.51283911257781201</v>
      </c>
      <c r="M20">
        <v>-1.6666624281141491</v>
      </c>
      <c r="N20">
        <v>1.581913939140279</v>
      </c>
      <c r="O20">
        <v>0</v>
      </c>
      <c r="P20">
        <v>1</v>
      </c>
      <c r="Q20">
        <v>0</v>
      </c>
      <c r="R20">
        <v>0</v>
      </c>
      <c r="S20">
        <v>0</v>
      </c>
      <c r="T20">
        <v>0</v>
      </c>
    </row>
    <row r="21" spans="1:20" x14ac:dyDescent="0.3">
      <c r="A21" t="s">
        <v>512</v>
      </c>
      <c r="B21" t="s">
        <v>511</v>
      </c>
      <c r="C21">
        <v>0</v>
      </c>
      <c r="D21">
        <v>2</v>
      </c>
      <c r="E21" t="s">
        <v>510</v>
      </c>
      <c r="F21" t="s">
        <v>508</v>
      </c>
      <c r="G21" t="s">
        <v>508</v>
      </c>
      <c r="H21">
        <v>6.6822991956089899</v>
      </c>
      <c r="I21">
        <v>2.816911245992554</v>
      </c>
      <c r="J21">
        <v>-0.51785717616045313</v>
      </c>
      <c r="K21">
        <v>-114.1961491990623</v>
      </c>
      <c r="L21">
        <v>1.132140773733576</v>
      </c>
      <c r="M21">
        <v>-1.954023908286783</v>
      </c>
      <c r="N21">
        <v>-5.5099569527276033</v>
      </c>
      <c r="O21">
        <v>0</v>
      </c>
      <c r="P21">
        <v>0</v>
      </c>
      <c r="Q21">
        <v>0</v>
      </c>
      <c r="R21">
        <v>0</v>
      </c>
      <c r="S21">
        <v>0</v>
      </c>
      <c r="T21">
        <v>1</v>
      </c>
    </row>
    <row r="22" spans="1:20" x14ac:dyDescent="0.3">
      <c r="A22" t="s">
        <v>91</v>
      </c>
      <c r="B22" t="s">
        <v>511</v>
      </c>
      <c r="C22">
        <v>-2</v>
      </c>
      <c r="D22">
        <v>3</v>
      </c>
      <c r="E22" t="s">
        <v>510</v>
      </c>
      <c r="F22" t="s">
        <v>508</v>
      </c>
      <c r="G22" t="s">
        <v>508</v>
      </c>
      <c r="H22">
        <v>7.3378241159273054</v>
      </c>
      <c r="I22">
        <v>14.757302876003649</v>
      </c>
      <c r="J22">
        <v>-0.63469712887664098</v>
      </c>
      <c r="K22">
        <v>-201.32787953109511</v>
      </c>
      <c r="L22">
        <v>0.88119023751880199</v>
      </c>
      <c r="M22">
        <v>-5.5099569527276033</v>
      </c>
      <c r="N22">
        <v>1.7369650416853859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3">
      <c r="A23" t="s">
        <v>162</v>
      </c>
      <c r="B23" t="s">
        <v>511</v>
      </c>
      <c r="C23">
        <v>1</v>
      </c>
      <c r="D23">
        <v>4</v>
      </c>
      <c r="E23" t="s">
        <v>510</v>
      </c>
      <c r="F23" t="s">
        <v>508</v>
      </c>
      <c r="G23" t="s">
        <v>508</v>
      </c>
      <c r="H23">
        <v>7.2581369718807736</v>
      </c>
      <c r="I23">
        <v>23.076933337001311</v>
      </c>
      <c r="J23">
        <v>-0.48848521745902063</v>
      </c>
      <c r="K23">
        <v>-80.937012541324648</v>
      </c>
      <c r="L23">
        <v>0.52961841523979936</v>
      </c>
      <c r="M23">
        <v>-3.1850889347182401</v>
      </c>
      <c r="N23">
        <v>1.80011792173596</v>
      </c>
      <c r="O23">
        <v>0</v>
      </c>
      <c r="P23">
        <v>1</v>
      </c>
      <c r="Q23">
        <v>0</v>
      </c>
      <c r="R23">
        <v>0</v>
      </c>
      <c r="S23">
        <v>0</v>
      </c>
      <c r="T23">
        <v>0</v>
      </c>
    </row>
    <row r="24" spans="1:20" x14ac:dyDescent="0.3">
      <c r="A24" t="s">
        <v>235</v>
      </c>
      <c r="B24" t="s">
        <v>511</v>
      </c>
      <c r="C24">
        <v>4</v>
      </c>
      <c r="D24">
        <v>4</v>
      </c>
      <c r="E24" t="s">
        <v>510</v>
      </c>
      <c r="F24" t="s">
        <v>508</v>
      </c>
      <c r="G24" t="s">
        <v>508</v>
      </c>
      <c r="H24">
        <v>5.8589968039920048</v>
      </c>
      <c r="I24">
        <v>40.000005449566039</v>
      </c>
      <c r="J24">
        <v>-0.1112140988469231</v>
      </c>
      <c r="K24">
        <v>-61.907306659343341</v>
      </c>
      <c r="L24">
        <v>0.62910965491146587</v>
      </c>
      <c r="M24">
        <v>-1.759702768410139</v>
      </c>
      <c r="N24">
        <v>0.8647275171729113</v>
      </c>
      <c r="O24">
        <v>1</v>
      </c>
      <c r="P24">
        <v>1</v>
      </c>
      <c r="Q24">
        <v>0</v>
      </c>
      <c r="R24">
        <v>0</v>
      </c>
      <c r="S24">
        <v>0</v>
      </c>
      <c r="T24">
        <v>0</v>
      </c>
    </row>
    <row r="25" spans="1:20" x14ac:dyDescent="0.3">
      <c r="A25" t="s">
        <v>269</v>
      </c>
      <c r="B25" t="s">
        <v>511</v>
      </c>
      <c r="C25">
        <v>11</v>
      </c>
      <c r="D25">
        <v>11</v>
      </c>
      <c r="E25" t="s">
        <v>510</v>
      </c>
      <c r="F25" t="s">
        <v>508</v>
      </c>
      <c r="G25" t="s">
        <v>508</v>
      </c>
      <c r="H25">
        <v>5.3182293339589553</v>
      </c>
      <c r="I25">
        <v>55.98708557979247</v>
      </c>
      <c r="J25">
        <v>4.8519782771059949E-2</v>
      </c>
      <c r="K25">
        <v>37.355750569508089</v>
      </c>
      <c r="L25">
        <v>1.24883740722326</v>
      </c>
      <c r="M25">
        <v>-2.0746909547019992</v>
      </c>
      <c r="N25">
        <v>2.3002369869064911</v>
      </c>
      <c r="O25">
        <v>1</v>
      </c>
      <c r="P25">
        <v>1</v>
      </c>
      <c r="Q25">
        <v>1</v>
      </c>
      <c r="R25">
        <v>1</v>
      </c>
      <c r="S25">
        <v>0</v>
      </c>
      <c r="T25">
        <v>1</v>
      </c>
    </row>
    <row r="26" spans="1:20" x14ac:dyDescent="0.3">
      <c r="A26" t="s">
        <v>291</v>
      </c>
      <c r="B26" t="s">
        <v>511</v>
      </c>
      <c r="C26">
        <v>6</v>
      </c>
      <c r="D26">
        <v>8</v>
      </c>
      <c r="E26" t="s">
        <v>510</v>
      </c>
      <c r="F26" t="s">
        <v>508</v>
      </c>
      <c r="G26" t="s">
        <v>508</v>
      </c>
      <c r="H26">
        <v>4.4859831853840761</v>
      </c>
      <c r="I26">
        <v>30.097043331083398</v>
      </c>
      <c r="J26">
        <v>6.1367112433040827E-2</v>
      </c>
      <c r="K26">
        <v>-67.350442955879387</v>
      </c>
      <c r="L26">
        <v>0.84505233079159847</v>
      </c>
      <c r="M26">
        <v>-3.8922245280454471</v>
      </c>
      <c r="N26">
        <v>1.9937795475649991</v>
      </c>
      <c r="O26">
        <v>0</v>
      </c>
      <c r="P26">
        <v>1</v>
      </c>
      <c r="Q26">
        <v>1</v>
      </c>
      <c r="R26">
        <v>0</v>
      </c>
      <c r="S26">
        <v>0</v>
      </c>
      <c r="T26">
        <v>0</v>
      </c>
    </row>
    <row r="27" spans="1:20" x14ac:dyDescent="0.3">
      <c r="A27" t="s">
        <v>164</v>
      </c>
      <c r="B27" t="s">
        <v>511</v>
      </c>
      <c r="C27">
        <v>11</v>
      </c>
      <c r="D27">
        <v>11</v>
      </c>
      <c r="E27" t="s">
        <v>510</v>
      </c>
      <c r="F27" t="s">
        <v>508</v>
      </c>
      <c r="G27" t="s">
        <v>508</v>
      </c>
      <c r="H27">
        <v>6.4482731174928922</v>
      </c>
      <c r="I27">
        <v>54.525750446030102</v>
      </c>
      <c r="J27">
        <v>1.301710840403673</v>
      </c>
      <c r="K27">
        <v>86.31840916807937</v>
      </c>
      <c r="L27">
        <v>1.1179180892541329</v>
      </c>
      <c r="M27">
        <v>-9.9743144812828355</v>
      </c>
      <c r="N27">
        <v>-1.141225693209649</v>
      </c>
      <c r="O27">
        <v>1</v>
      </c>
      <c r="P27">
        <v>1</v>
      </c>
      <c r="Q27">
        <v>1</v>
      </c>
      <c r="R27">
        <v>0</v>
      </c>
      <c r="S27">
        <v>1</v>
      </c>
      <c r="T27">
        <v>1</v>
      </c>
    </row>
    <row r="28" spans="1:20" x14ac:dyDescent="0.3">
      <c r="A28" t="s">
        <v>242</v>
      </c>
      <c r="B28" t="s">
        <v>511</v>
      </c>
      <c r="C28">
        <v>4</v>
      </c>
      <c r="D28">
        <v>4</v>
      </c>
      <c r="E28" t="s">
        <v>510</v>
      </c>
      <c r="F28" t="s">
        <v>508</v>
      </c>
      <c r="G28" t="s">
        <v>508</v>
      </c>
      <c r="H28">
        <v>7.7245624610359069</v>
      </c>
      <c r="I28">
        <v>60.16259086784256</v>
      </c>
      <c r="J28">
        <v>0.4606751297912095</v>
      </c>
      <c r="K28">
        <v>44.513435152405911</v>
      </c>
      <c r="L28">
        <v>0.44525761019993532</v>
      </c>
      <c r="M28">
        <v>-6.1819770080200813</v>
      </c>
      <c r="N28">
        <v>-0.23201502937671031</v>
      </c>
      <c r="O28">
        <v>0</v>
      </c>
      <c r="P28">
        <v>1</v>
      </c>
      <c r="Q28">
        <v>1</v>
      </c>
      <c r="R28">
        <v>0</v>
      </c>
      <c r="S28">
        <v>0</v>
      </c>
      <c r="T28">
        <v>0</v>
      </c>
    </row>
    <row r="29" spans="1:20" x14ac:dyDescent="0.3">
      <c r="A29" t="s">
        <v>228</v>
      </c>
      <c r="B29" t="s">
        <v>253</v>
      </c>
      <c r="C29">
        <v>6</v>
      </c>
      <c r="D29">
        <v>6</v>
      </c>
      <c r="E29" t="s">
        <v>510</v>
      </c>
      <c r="F29" t="s">
        <v>508</v>
      </c>
      <c r="G29" t="s">
        <v>508</v>
      </c>
      <c r="H29">
        <v>8.4140460357721114</v>
      </c>
      <c r="I29">
        <v>25.925919384950799</v>
      </c>
      <c r="J29">
        <v>-1.7547045539282959E-2</v>
      </c>
      <c r="K29">
        <v>-73.246751262947669</v>
      </c>
      <c r="L29">
        <v>1.029684419273174</v>
      </c>
      <c r="M29">
        <v>-2.4793462523359109</v>
      </c>
      <c r="N29">
        <v>1.694923815663232</v>
      </c>
      <c r="O29">
        <v>1</v>
      </c>
      <c r="P29">
        <v>1</v>
      </c>
      <c r="Q29">
        <v>0</v>
      </c>
      <c r="R29">
        <v>0</v>
      </c>
      <c r="S29">
        <v>0</v>
      </c>
      <c r="T29">
        <v>1</v>
      </c>
    </row>
    <row r="30" spans="1:20" x14ac:dyDescent="0.3">
      <c r="A30" t="s">
        <v>271</v>
      </c>
      <c r="B30" t="s">
        <v>253</v>
      </c>
      <c r="C30">
        <v>6</v>
      </c>
      <c r="D30">
        <v>8</v>
      </c>
      <c r="E30" t="s">
        <v>510</v>
      </c>
      <c r="F30" t="s">
        <v>508</v>
      </c>
      <c r="G30" t="s">
        <v>508</v>
      </c>
      <c r="H30">
        <v>9.5641689418539926</v>
      </c>
      <c r="I30">
        <v>27.999997138977051</v>
      </c>
      <c r="J30">
        <v>1.9505272860743859E-2</v>
      </c>
      <c r="K30">
        <v>7.7552911697200333</v>
      </c>
      <c r="L30">
        <v>1.328315498451961</v>
      </c>
      <c r="M30">
        <v>-9.9236641916026418</v>
      </c>
      <c r="N30">
        <v>-2.5423705697709269</v>
      </c>
      <c r="O30">
        <v>0</v>
      </c>
      <c r="P30">
        <v>1</v>
      </c>
      <c r="Q30">
        <v>1</v>
      </c>
      <c r="R30">
        <v>0</v>
      </c>
      <c r="S30">
        <v>0</v>
      </c>
      <c r="T30">
        <v>1</v>
      </c>
    </row>
    <row r="31" spans="1:20" x14ac:dyDescent="0.3">
      <c r="A31" t="s">
        <v>283</v>
      </c>
      <c r="B31" t="s">
        <v>253</v>
      </c>
      <c r="C31">
        <v>6</v>
      </c>
      <c r="D31">
        <v>5</v>
      </c>
      <c r="E31" t="s">
        <v>510</v>
      </c>
      <c r="F31" t="s">
        <v>508</v>
      </c>
      <c r="G31" t="s">
        <v>508</v>
      </c>
      <c r="H31">
        <v>8.5335058507271526</v>
      </c>
      <c r="I31">
        <v>18.000006675720211</v>
      </c>
      <c r="J31">
        <v>2.845932731241368E-3</v>
      </c>
      <c r="K31">
        <v>-92.125150341792747</v>
      </c>
      <c r="L31">
        <v>1.1526955356150519</v>
      </c>
      <c r="M31">
        <v>-0.87719215690703345</v>
      </c>
      <c r="N31">
        <v>-1.769909823974297</v>
      </c>
      <c r="O31">
        <v>0</v>
      </c>
      <c r="P31">
        <v>1</v>
      </c>
      <c r="Q31">
        <v>1</v>
      </c>
      <c r="R31">
        <v>0</v>
      </c>
      <c r="S31">
        <v>0</v>
      </c>
      <c r="T31">
        <v>1</v>
      </c>
    </row>
    <row r="32" spans="1:20" x14ac:dyDescent="0.3">
      <c r="A32" t="s">
        <v>290</v>
      </c>
      <c r="B32" t="s">
        <v>253</v>
      </c>
      <c r="C32">
        <v>-2</v>
      </c>
      <c r="D32">
        <v>1</v>
      </c>
      <c r="E32" t="s">
        <v>510</v>
      </c>
      <c r="F32" t="s">
        <v>508</v>
      </c>
      <c r="G32" t="s">
        <v>508</v>
      </c>
      <c r="H32">
        <v>7.8507110020890778</v>
      </c>
      <c r="I32">
        <v>2.2727254254756248</v>
      </c>
      <c r="J32">
        <v>-3.0874326216163978E-4</v>
      </c>
      <c r="K32">
        <v>-107.2580662889694</v>
      </c>
      <c r="L32">
        <v>0.83099466009166612</v>
      </c>
      <c r="M32">
        <v>-1.769909823974297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3">
      <c r="A33" t="s">
        <v>512</v>
      </c>
      <c r="B33" t="s">
        <v>253</v>
      </c>
      <c r="C33">
        <v>3</v>
      </c>
      <c r="D33">
        <v>6</v>
      </c>
      <c r="E33" t="s">
        <v>510</v>
      </c>
      <c r="F33" t="s">
        <v>508</v>
      </c>
      <c r="G33" t="s">
        <v>508</v>
      </c>
      <c r="H33">
        <v>8.2010595150935277</v>
      </c>
      <c r="I33">
        <v>2.1276579555095632</v>
      </c>
      <c r="J33">
        <v>-7.0624067730981066E-3</v>
      </c>
      <c r="K33">
        <v>-92.857140043651256</v>
      </c>
      <c r="L33">
        <v>1.2809986175622059</v>
      </c>
      <c r="M33">
        <v>-2.702700090373527</v>
      </c>
      <c r="N33">
        <v>-5.5555610745039274</v>
      </c>
      <c r="O33">
        <v>0</v>
      </c>
      <c r="P33">
        <v>1</v>
      </c>
      <c r="Q33">
        <v>0</v>
      </c>
      <c r="R33">
        <v>0</v>
      </c>
      <c r="S33">
        <v>0</v>
      </c>
      <c r="T33">
        <v>1</v>
      </c>
    </row>
    <row r="34" spans="1:20" x14ac:dyDescent="0.3">
      <c r="A34" t="s">
        <v>91</v>
      </c>
      <c r="B34" t="s">
        <v>253</v>
      </c>
      <c r="C34">
        <v>-2</v>
      </c>
      <c r="D34">
        <v>3</v>
      </c>
      <c r="E34" t="s">
        <v>510</v>
      </c>
      <c r="F34" t="s">
        <v>508</v>
      </c>
      <c r="G34" t="s">
        <v>508</v>
      </c>
      <c r="H34">
        <v>8.8235311795742728</v>
      </c>
      <c r="I34">
        <v>7.1428510607499121</v>
      </c>
      <c r="J34">
        <v>-1.09603428554861E-2</v>
      </c>
      <c r="K34">
        <v>-156.25001473010229</v>
      </c>
      <c r="L34">
        <v>0.9536429549632115</v>
      </c>
      <c r="M34">
        <v>-5.5555610745039274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3">
      <c r="A35" t="s">
        <v>162</v>
      </c>
      <c r="B35" t="s">
        <v>253</v>
      </c>
      <c r="C35">
        <v>1</v>
      </c>
      <c r="D35">
        <v>2</v>
      </c>
      <c r="E35" t="s">
        <v>510</v>
      </c>
      <c r="F35" t="s">
        <v>508</v>
      </c>
      <c r="G35" t="s">
        <v>508</v>
      </c>
      <c r="H35">
        <v>8.2633051093369581</v>
      </c>
      <c r="I35">
        <v>7.1428510607499121</v>
      </c>
      <c r="J35">
        <v>-3.5724609705763129E-3</v>
      </c>
      <c r="K35">
        <v>-81.715899954588522</v>
      </c>
      <c r="L35">
        <v>0.82298668574475131</v>
      </c>
      <c r="M35">
        <v>-0.97087288747823275</v>
      </c>
      <c r="N35">
        <v>-1.9607824804414951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</row>
    <row r="36" spans="1:20" x14ac:dyDescent="0.3">
      <c r="A36" t="s">
        <v>220</v>
      </c>
      <c r="B36" t="s">
        <v>253</v>
      </c>
      <c r="C36">
        <v>1</v>
      </c>
      <c r="D36">
        <v>2</v>
      </c>
      <c r="E36" t="s">
        <v>510</v>
      </c>
      <c r="F36" t="s">
        <v>508</v>
      </c>
      <c r="G36" t="s">
        <v>508</v>
      </c>
      <c r="H36">
        <v>7.7142843178340366</v>
      </c>
      <c r="I36">
        <v>3.571425530374956</v>
      </c>
      <c r="J36">
        <v>-2.1752892193216129E-3</v>
      </c>
      <c r="K36">
        <v>-97.835479427213414</v>
      </c>
      <c r="L36">
        <v>0.97226996622680617</v>
      </c>
      <c r="M36">
        <v>-1.9607824804414951</v>
      </c>
      <c r="N36">
        <v>3.9999961853027339</v>
      </c>
      <c r="O36">
        <v>0</v>
      </c>
      <c r="P36">
        <v>1</v>
      </c>
      <c r="Q36">
        <v>0</v>
      </c>
      <c r="R36">
        <v>0</v>
      </c>
      <c r="S36">
        <v>0</v>
      </c>
      <c r="T36">
        <v>0</v>
      </c>
    </row>
    <row r="37" spans="1:20" x14ac:dyDescent="0.3">
      <c r="A37" t="s">
        <v>235</v>
      </c>
      <c r="B37" t="s">
        <v>253</v>
      </c>
      <c r="C37">
        <v>9</v>
      </c>
      <c r="D37">
        <v>10</v>
      </c>
      <c r="E37" t="s">
        <v>510</v>
      </c>
      <c r="F37" t="s">
        <v>508</v>
      </c>
      <c r="G37" t="s">
        <v>508</v>
      </c>
      <c r="H37">
        <v>4.6463227272996326</v>
      </c>
      <c r="I37">
        <v>27.777759381277122</v>
      </c>
      <c r="J37">
        <v>1.159233147477441E-2</v>
      </c>
      <c r="K37">
        <v>-9.9821334846292817</v>
      </c>
      <c r="L37">
        <v>0.69431733602684709</v>
      </c>
      <c r="M37">
        <v>-2.8301861329449061</v>
      </c>
      <c r="N37">
        <v>-1.9417457749564651</v>
      </c>
      <c r="O37">
        <v>1</v>
      </c>
      <c r="P37">
        <v>1</v>
      </c>
      <c r="Q37">
        <v>1</v>
      </c>
      <c r="R37">
        <v>0</v>
      </c>
      <c r="S37">
        <v>0</v>
      </c>
      <c r="T37">
        <v>0</v>
      </c>
    </row>
    <row r="38" spans="1:20" x14ac:dyDescent="0.3">
      <c r="A38" t="s">
        <v>259</v>
      </c>
      <c r="B38" t="s">
        <v>253</v>
      </c>
      <c r="C38">
        <v>9</v>
      </c>
      <c r="D38">
        <v>8</v>
      </c>
      <c r="E38" t="s">
        <v>510</v>
      </c>
      <c r="F38" t="s">
        <v>508</v>
      </c>
      <c r="G38" t="s">
        <v>508</v>
      </c>
      <c r="H38">
        <v>4.5968864489184487</v>
      </c>
      <c r="I38">
        <v>16.666655628766271</v>
      </c>
      <c r="J38">
        <v>1.112758198496536E-2</v>
      </c>
      <c r="K38">
        <v>-49.944267351600253</v>
      </c>
      <c r="L38">
        <v>0.88416807263620534</v>
      </c>
      <c r="M38">
        <v>-1.9417457749564651</v>
      </c>
      <c r="N38">
        <v>0</v>
      </c>
      <c r="O38">
        <v>1</v>
      </c>
      <c r="P38">
        <v>1</v>
      </c>
      <c r="Q38">
        <v>1</v>
      </c>
      <c r="R38">
        <v>0</v>
      </c>
      <c r="S38">
        <v>0</v>
      </c>
      <c r="T38">
        <v>0</v>
      </c>
    </row>
    <row r="39" spans="1:20" x14ac:dyDescent="0.3">
      <c r="A39" t="s">
        <v>269</v>
      </c>
      <c r="B39" t="s">
        <v>253</v>
      </c>
      <c r="C39">
        <v>5</v>
      </c>
      <c r="D39">
        <v>6</v>
      </c>
      <c r="E39" t="s">
        <v>510</v>
      </c>
      <c r="F39" t="s">
        <v>508</v>
      </c>
      <c r="G39" t="s">
        <v>508</v>
      </c>
      <c r="H39">
        <v>4.6176027497196337</v>
      </c>
      <c r="I39">
        <v>5.5555518762554232</v>
      </c>
      <c r="J39">
        <v>9.5119510988693756E-3</v>
      </c>
      <c r="K39">
        <v>-113.1697738924003</v>
      </c>
      <c r="L39">
        <v>1.118018983556385</v>
      </c>
      <c r="M39">
        <v>-1.9801961500356331</v>
      </c>
      <c r="N39">
        <v>1.010100037063252</v>
      </c>
      <c r="O39">
        <v>0</v>
      </c>
      <c r="P39">
        <v>0</v>
      </c>
      <c r="Q39">
        <v>1</v>
      </c>
      <c r="R39">
        <v>0</v>
      </c>
      <c r="S39">
        <v>0</v>
      </c>
      <c r="T39">
        <v>1</v>
      </c>
    </row>
    <row r="40" spans="1:20" x14ac:dyDescent="0.3">
      <c r="A40" t="s">
        <v>285</v>
      </c>
      <c r="B40" t="s">
        <v>253</v>
      </c>
      <c r="C40">
        <v>6</v>
      </c>
      <c r="D40">
        <v>8</v>
      </c>
      <c r="E40" t="s">
        <v>513</v>
      </c>
      <c r="F40" t="s">
        <v>508</v>
      </c>
      <c r="G40" t="s">
        <v>508</v>
      </c>
      <c r="H40">
        <v>3.644313494567776</v>
      </c>
      <c r="I40">
        <v>18.181842811820129</v>
      </c>
      <c r="J40">
        <v>8.079073305303261E-3</v>
      </c>
      <c r="K40">
        <v>-98.049617845283393</v>
      </c>
      <c r="L40">
        <v>0.79168389180721521</v>
      </c>
      <c r="M40">
        <v>-1.999998092651367</v>
      </c>
      <c r="N40">
        <v>-1.0204071702683279</v>
      </c>
      <c r="O40">
        <v>0</v>
      </c>
      <c r="P40">
        <v>1</v>
      </c>
      <c r="Q40">
        <v>1</v>
      </c>
      <c r="R40">
        <v>0</v>
      </c>
      <c r="S40">
        <v>0</v>
      </c>
      <c r="T40">
        <v>0</v>
      </c>
    </row>
    <row r="41" spans="1:20" x14ac:dyDescent="0.3">
      <c r="A41" t="s">
        <v>291</v>
      </c>
      <c r="B41" t="s">
        <v>253</v>
      </c>
      <c r="C41">
        <v>3</v>
      </c>
      <c r="D41">
        <v>9</v>
      </c>
      <c r="E41" t="s">
        <v>513</v>
      </c>
      <c r="F41" t="s">
        <v>508</v>
      </c>
      <c r="G41" t="s">
        <v>508</v>
      </c>
      <c r="H41">
        <v>3.8345859944230658</v>
      </c>
      <c r="I41">
        <v>0</v>
      </c>
      <c r="J41">
        <v>4.7744923880257556E-3</v>
      </c>
      <c r="K41">
        <v>-127.2727371247381</v>
      </c>
      <c r="L41">
        <v>0.99775554953732215</v>
      </c>
      <c r="M41">
        <v>-2.061859787758312</v>
      </c>
      <c r="N41">
        <v>1.0526305882884399</v>
      </c>
      <c r="O41">
        <v>0</v>
      </c>
      <c r="P41">
        <v>0</v>
      </c>
      <c r="Q41">
        <v>1</v>
      </c>
      <c r="R41">
        <v>0</v>
      </c>
      <c r="S41">
        <v>0</v>
      </c>
      <c r="T41">
        <v>0</v>
      </c>
    </row>
    <row r="42" spans="1:20" x14ac:dyDescent="0.3">
      <c r="A42" t="s">
        <v>298</v>
      </c>
      <c r="B42" t="s">
        <v>253</v>
      </c>
      <c r="C42">
        <v>6</v>
      </c>
      <c r="D42">
        <v>8</v>
      </c>
      <c r="E42" t="s">
        <v>513</v>
      </c>
      <c r="F42" t="s">
        <v>508</v>
      </c>
      <c r="G42" t="s">
        <v>508</v>
      </c>
      <c r="H42">
        <v>3.8345868907335259</v>
      </c>
      <c r="I42">
        <v>7.6922971116059822</v>
      </c>
      <c r="J42">
        <v>4.4698083124152799E-3</v>
      </c>
      <c r="K42">
        <v>-97.445721869479996</v>
      </c>
      <c r="L42">
        <v>0.95095044225757785</v>
      </c>
      <c r="M42">
        <v>-1.041665696538963</v>
      </c>
      <c r="N42">
        <v>0</v>
      </c>
      <c r="O42">
        <v>0</v>
      </c>
      <c r="P42">
        <v>1</v>
      </c>
      <c r="Q42">
        <v>1</v>
      </c>
      <c r="R42">
        <v>0</v>
      </c>
      <c r="S42">
        <v>0</v>
      </c>
      <c r="T42">
        <v>0</v>
      </c>
    </row>
    <row r="43" spans="1:20" x14ac:dyDescent="0.3">
      <c r="A43" t="s">
        <v>96</v>
      </c>
      <c r="B43" t="s">
        <v>253</v>
      </c>
      <c r="C43">
        <v>6</v>
      </c>
      <c r="D43">
        <v>8</v>
      </c>
      <c r="E43" t="s">
        <v>513</v>
      </c>
      <c r="F43" t="s">
        <v>508</v>
      </c>
      <c r="G43" t="s">
        <v>508</v>
      </c>
      <c r="H43">
        <v>3.2330836974258461</v>
      </c>
      <c r="I43">
        <v>9.9999940395333908</v>
      </c>
      <c r="J43">
        <v>6.8392903637709834E-3</v>
      </c>
      <c r="K43">
        <v>-77.325568232250021</v>
      </c>
      <c r="L43">
        <v>0.70049176733350826</v>
      </c>
      <c r="M43">
        <v>-1.041665696538963</v>
      </c>
      <c r="N43">
        <v>1.0526305882884399</v>
      </c>
      <c r="O43">
        <v>0</v>
      </c>
      <c r="P43">
        <v>1</v>
      </c>
      <c r="Q43">
        <v>1</v>
      </c>
      <c r="R43">
        <v>0</v>
      </c>
      <c r="S43">
        <v>0</v>
      </c>
      <c r="T43">
        <v>0</v>
      </c>
    </row>
    <row r="44" spans="1:20" x14ac:dyDescent="0.3">
      <c r="A44" t="s">
        <v>164</v>
      </c>
      <c r="B44" t="s">
        <v>253</v>
      </c>
      <c r="C44">
        <v>8</v>
      </c>
      <c r="D44">
        <v>12</v>
      </c>
      <c r="E44" t="s">
        <v>513</v>
      </c>
      <c r="F44" t="s">
        <v>508</v>
      </c>
      <c r="G44" t="s">
        <v>508</v>
      </c>
      <c r="H44">
        <v>3.4562229111884299</v>
      </c>
      <c r="I44">
        <v>0</v>
      </c>
      <c r="J44">
        <v>6.537373795492317E-3</v>
      </c>
      <c r="K44">
        <v>-94.915224871590482</v>
      </c>
      <c r="L44">
        <v>1.592870996943202</v>
      </c>
      <c r="M44">
        <v>-3.124997089616889</v>
      </c>
      <c r="N44">
        <v>3.225803350434739</v>
      </c>
      <c r="O44">
        <v>0</v>
      </c>
      <c r="P44">
        <v>1</v>
      </c>
      <c r="Q44">
        <v>1</v>
      </c>
      <c r="R44">
        <v>0</v>
      </c>
      <c r="S44">
        <v>0</v>
      </c>
      <c r="T44">
        <v>1</v>
      </c>
    </row>
    <row r="45" spans="1:20" x14ac:dyDescent="0.3">
      <c r="A45" t="s">
        <v>242</v>
      </c>
      <c r="B45" t="s">
        <v>253</v>
      </c>
      <c r="C45">
        <v>9</v>
      </c>
      <c r="D45">
        <v>13</v>
      </c>
      <c r="E45" t="s">
        <v>513</v>
      </c>
      <c r="F45" t="s">
        <v>508</v>
      </c>
      <c r="G45" t="s">
        <v>508</v>
      </c>
      <c r="H45">
        <v>3.7900889885164961</v>
      </c>
      <c r="I45">
        <v>45.454575010579831</v>
      </c>
      <c r="J45">
        <v>1.189373835666933E-2</v>
      </c>
      <c r="K45">
        <v>129.62978587727241</v>
      </c>
      <c r="L45">
        <v>0.56559445878854853</v>
      </c>
      <c r="M45">
        <v>-2.9702942250534501</v>
      </c>
      <c r="N45">
        <v>2.0408143405366559</v>
      </c>
      <c r="O45">
        <v>1</v>
      </c>
      <c r="P45">
        <v>1</v>
      </c>
      <c r="Q45">
        <v>1</v>
      </c>
      <c r="R45">
        <v>0</v>
      </c>
      <c r="S45">
        <v>0</v>
      </c>
      <c r="T45">
        <v>0</v>
      </c>
    </row>
    <row r="46" spans="1:20" x14ac:dyDescent="0.3">
      <c r="A46" t="s">
        <v>77</v>
      </c>
      <c r="B46" t="s">
        <v>514</v>
      </c>
      <c r="C46">
        <v>1</v>
      </c>
      <c r="D46">
        <v>0</v>
      </c>
      <c r="E46" t="s">
        <v>510</v>
      </c>
      <c r="F46" t="s">
        <v>508</v>
      </c>
      <c r="G46" t="s">
        <v>508</v>
      </c>
      <c r="H46">
        <v>5.8519159931424172</v>
      </c>
      <c r="I46">
        <v>69.999983504011823</v>
      </c>
      <c r="J46">
        <v>-0.28260908740846169</v>
      </c>
      <c r="K46">
        <v>-4.0957634588610503</v>
      </c>
      <c r="L46">
        <v>0.77986113430841542</v>
      </c>
      <c r="M46">
        <v>-1.034744363411342</v>
      </c>
      <c r="N46">
        <v>-2.9126169337239758</v>
      </c>
      <c r="O46">
        <v>0</v>
      </c>
      <c r="P46">
        <v>1</v>
      </c>
      <c r="Q46">
        <v>0</v>
      </c>
      <c r="R46">
        <v>0</v>
      </c>
      <c r="S46">
        <v>0</v>
      </c>
      <c r="T46">
        <v>0</v>
      </c>
    </row>
    <row r="47" spans="1:20" x14ac:dyDescent="0.3">
      <c r="A47" t="s">
        <v>156</v>
      </c>
      <c r="B47" t="s">
        <v>514</v>
      </c>
      <c r="C47">
        <v>3</v>
      </c>
      <c r="D47">
        <v>5</v>
      </c>
      <c r="E47" t="s">
        <v>510</v>
      </c>
      <c r="F47" t="s">
        <v>508</v>
      </c>
      <c r="G47" t="s">
        <v>508</v>
      </c>
      <c r="H47">
        <v>5.487875260586212</v>
      </c>
      <c r="I47">
        <v>5.9091047807173291</v>
      </c>
      <c r="J47">
        <v>-1.2976102725719001</v>
      </c>
      <c r="K47">
        <v>-92.096834708927432</v>
      </c>
      <c r="L47">
        <v>1.152829907330627</v>
      </c>
      <c r="M47">
        <v>-4.4581112833637926</v>
      </c>
      <c r="N47">
        <v>2.3330601973330878</v>
      </c>
      <c r="O47">
        <v>0</v>
      </c>
      <c r="P47">
        <v>1</v>
      </c>
      <c r="Q47">
        <v>0</v>
      </c>
      <c r="R47">
        <v>0</v>
      </c>
      <c r="S47">
        <v>0</v>
      </c>
      <c r="T47">
        <v>1</v>
      </c>
    </row>
    <row r="48" spans="1:20" x14ac:dyDescent="0.3">
      <c r="A48" t="s">
        <v>223</v>
      </c>
      <c r="B48" t="s">
        <v>514</v>
      </c>
      <c r="C48">
        <v>3</v>
      </c>
      <c r="D48">
        <v>3</v>
      </c>
      <c r="E48" t="s">
        <v>510</v>
      </c>
      <c r="F48" t="s">
        <v>508</v>
      </c>
      <c r="G48" t="s">
        <v>508</v>
      </c>
      <c r="H48">
        <v>5.1870069466757682</v>
      </c>
      <c r="I48">
        <v>8.6363705721768458</v>
      </c>
      <c r="J48">
        <v>-1.3414801959152081</v>
      </c>
      <c r="K48">
        <v>-91.091058157826581</v>
      </c>
      <c r="L48">
        <v>1.0179635331552619</v>
      </c>
      <c r="M48">
        <v>-1.8081725452392521</v>
      </c>
      <c r="N48">
        <v>1.441149239690223</v>
      </c>
      <c r="O48">
        <v>0</v>
      </c>
      <c r="P48">
        <v>1</v>
      </c>
      <c r="Q48">
        <v>0</v>
      </c>
      <c r="R48">
        <v>0</v>
      </c>
      <c r="S48">
        <v>0</v>
      </c>
      <c r="T48">
        <v>1</v>
      </c>
    </row>
    <row r="49" spans="1:20" x14ac:dyDescent="0.3">
      <c r="A49" t="s">
        <v>265</v>
      </c>
      <c r="B49" t="s">
        <v>514</v>
      </c>
      <c r="C49">
        <v>5</v>
      </c>
      <c r="D49">
        <v>5</v>
      </c>
      <c r="E49" t="s">
        <v>510</v>
      </c>
      <c r="F49" t="s">
        <v>508</v>
      </c>
      <c r="G49" t="s">
        <v>508</v>
      </c>
      <c r="H49">
        <v>4.9754088377638119</v>
      </c>
      <c r="I49">
        <v>9.6446792904119789</v>
      </c>
      <c r="J49">
        <v>-0.87439618905186434</v>
      </c>
      <c r="K49">
        <v>-65.675132276082309</v>
      </c>
      <c r="L49">
        <v>1.0230086458958561</v>
      </c>
      <c r="M49">
        <v>-1.2648209281589671</v>
      </c>
      <c r="N49">
        <v>-3.4427566046641438</v>
      </c>
      <c r="O49">
        <v>0</v>
      </c>
      <c r="P49">
        <v>1</v>
      </c>
      <c r="Q49">
        <v>0</v>
      </c>
      <c r="R49">
        <v>0</v>
      </c>
      <c r="S49">
        <v>0</v>
      </c>
      <c r="T49">
        <v>1</v>
      </c>
    </row>
    <row r="50" spans="1:20" x14ac:dyDescent="0.3">
      <c r="A50" t="s">
        <v>271</v>
      </c>
      <c r="B50" t="s">
        <v>514</v>
      </c>
      <c r="C50">
        <v>0</v>
      </c>
      <c r="D50">
        <v>4</v>
      </c>
      <c r="E50" t="s">
        <v>510</v>
      </c>
      <c r="F50" t="s">
        <v>508</v>
      </c>
      <c r="G50" t="s">
        <v>508</v>
      </c>
      <c r="H50">
        <v>6.0113159903272573</v>
      </c>
      <c r="I50">
        <v>0.77218894385914782</v>
      </c>
      <c r="J50">
        <v>-1.2186210195742451</v>
      </c>
      <c r="K50">
        <v>-329.93066612400401</v>
      </c>
      <c r="L50">
        <v>1.113794033767433</v>
      </c>
      <c r="M50">
        <v>-7.8772803650064338</v>
      </c>
      <c r="N50">
        <v>3.5103524567440449</v>
      </c>
      <c r="O50">
        <v>0</v>
      </c>
      <c r="P50">
        <v>0</v>
      </c>
      <c r="Q50">
        <v>0</v>
      </c>
      <c r="R50">
        <v>0</v>
      </c>
      <c r="S50">
        <v>0</v>
      </c>
      <c r="T50">
        <v>1</v>
      </c>
    </row>
    <row r="51" spans="1:20" x14ac:dyDescent="0.3">
      <c r="A51" t="s">
        <v>283</v>
      </c>
      <c r="B51" t="s">
        <v>514</v>
      </c>
      <c r="C51">
        <v>-2</v>
      </c>
      <c r="D51">
        <v>3</v>
      </c>
      <c r="E51" t="s">
        <v>510</v>
      </c>
      <c r="F51" t="s">
        <v>508</v>
      </c>
      <c r="G51" t="s">
        <v>508</v>
      </c>
      <c r="H51">
        <v>6.1441804996873959</v>
      </c>
      <c r="I51">
        <v>5.0387709224291752</v>
      </c>
      <c r="J51">
        <v>-1.364721967443431</v>
      </c>
      <c r="K51">
        <v>-170.90569172369561</v>
      </c>
      <c r="L51">
        <v>0.75417213230430169</v>
      </c>
      <c r="M51">
        <v>-3.225805128443525</v>
      </c>
      <c r="N51">
        <v>-4.7222208093713833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3">
      <c r="A52" t="s">
        <v>290</v>
      </c>
      <c r="B52" t="s">
        <v>514</v>
      </c>
      <c r="C52">
        <v>0</v>
      </c>
      <c r="D52">
        <v>5</v>
      </c>
      <c r="E52" t="s">
        <v>510</v>
      </c>
      <c r="F52" t="s">
        <v>508</v>
      </c>
      <c r="G52" t="s">
        <v>508</v>
      </c>
      <c r="H52">
        <v>6.9068447975797103</v>
      </c>
      <c r="I52">
        <v>6.918252724869185</v>
      </c>
      <c r="J52">
        <v>-1.510672083247915</v>
      </c>
      <c r="K52">
        <v>-141.46841502024171</v>
      </c>
      <c r="L52">
        <v>3.8996570501446222</v>
      </c>
      <c r="M52">
        <v>-4.7222208093713833</v>
      </c>
      <c r="N52">
        <v>3.7900888902300669</v>
      </c>
      <c r="O52">
        <v>0</v>
      </c>
      <c r="P52">
        <v>0</v>
      </c>
      <c r="Q52">
        <v>0</v>
      </c>
      <c r="R52">
        <v>0</v>
      </c>
      <c r="S52">
        <v>0</v>
      </c>
      <c r="T52">
        <v>1</v>
      </c>
    </row>
    <row r="53" spans="1:20" x14ac:dyDescent="0.3">
      <c r="A53" t="s">
        <v>91</v>
      </c>
      <c r="B53" t="s">
        <v>514</v>
      </c>
      <c r="C53">
        <v>-2</v>
      </c>
      <c r="D53">
        <v>1</v>
      </c>
      <c r="E53" t="s">
        <v>510</v>
      </c>
      <c r="F53" t="s">
        <v>508</v>
      </c>
      <c r="G53" t="s">
        <v>508</v>
      </c>
      <c r="H53">
        <v>7.2464363881201397</v>
      </c>
      <c r="I53">
        <v>21.021019094562789</v>
      </c>
      <c r="J53">
        <v>-1.0499533337802021</v>
      </c>
      <c r="K53">
        <v>-111.045737441329</v>
      </c>
      <c r="L53">
        <v>0.14474356945935471</v>
      </c>
      <c r="M53">
        <v>-1.5755371210342259</v>
      </c>
      <c r="N53">
        <v>-3.6723107425182722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3">
      <c r="A54" t="s">
        <v>93</v>
      </c>
      <c r="B54" t="s">
        <v>514</v>
      </c>
      <c r="C54">
        <v>1</v>
      </c>
      <c r="D54">
        <v>4</v>
      </c>
      <c r="E54" t="s">
        <v>510</v>
      </c>
      <c r="F54" t="s">
        <v>508</v>
      </c>
      <c r="G54" t="s">
        <v>508</v>
      </c>
      <c r="H54">
        <v>7.1805614369095334</v>
      </c>
      <c r="I54">
        <v>9.8726280243615729</v>
      </c>
      <c r="J54">
        <v>-0.95724773596416224</v>
      </c>
      <c r="K54">
        <v>-93.629920688266665</v>
      </c>
      <c r="L54">
        <v>0.105025925627421</v>
      </c>
      <c r="M54">
        <v>-3.6723107425182722</v>
      </c>
      <c r="N54">
        <v>1.759526264581428</v>
      </c>
      <c r="O54">
        <v>0</v>
      </c>
      <c r="P54">
        <v>1</v>
      </c>
      <c r="Q54">
        <v>0</v>
      </c>
      <c r="R54">
        <v>0</v>
      </c>
      <c r="S54">
        <v>0</v>
      </c>
      <c r="T54">
        <v>0</v>
      </c>
    </row>
    <row r="55" spans="1:20" x14ac:dyDescent="0.3">
      <c r="A55" t="s">
        <v>162</v>
      </c>
      <c r="B55" t="s">
        <v>514</v>
      </c>
      <c r="C55">
        <v>1</v>
      </c>
      <c r="D55">
        <v>2</v>
      </c>
      <c r="E55" t="s">
        <v>510</v>
      </c>
      <c r="F55" t="s">
        <v>508</v>
      </c>
      <c r="G55" t="s">
        <v>508</v>
      </c>
      <c r="H55">
        <v>7.0285165944643611</v>
      </c>
      <c r="I55">
        <v>14.900663757391291</v>
      </c>
      <c r="J55">
        <v>-0.46139360431771342</v>
      </c>
      <c r="K55">
        <v>-83.284314976873745</v>
      </c>
      <c r="L55">
        <v>0.65644087239054905</v>
      </c>
      <c r="M55">
        <v>-0.38424738880120662</v>
      </c>
      <c r="N55">
        <v>-3.471551186175919</v>
      </c>
      <c r="O55">
        <v>0</v>
      </c>
      <c r="P55">
        <v>1</v>
      </c>
      <c r="Q55">
        <v>0</v>
      </c>
      <c r="R55">
        <v>0</v>
      </c>
      <c r="S55">
        <v>0</v>
      </c>
      <c r="T55">
        <v>0</v>
      </c>
    </row>
    <row r="56" spans="1:20" x14ac:dyDescent="0.3">
      <c r="A56" t="s">
        <v>220</v>
      </c>
      <c r="B56" t="s">
        <v>514</v>
      </c>
      <c r="C56">
        <v>1</v>
      </c>
      <c r="D56">
        <v>4</v>
      </c>
      <c r="E56" t="s">
        <v>510</v>
      </c>
      <c r="F56" t="s">
        <v>508</v>
      </c>
      <c r="G56" t="s">
        <v>508</v>
      </c>
      <c r="H56">
        <v>7.1528476538587977</v>
      </c>
      <c r="I56">
        <v>3.1914942545528131</v>
      </c>
      <c r="J56">
        <v>-0.40453974190890157</v>
      </c>
      <c r="K56">
        <v>-94.449699859018565</v>
      </c>
      <c r="L56">
        <v>0.56614802719831991</v>
      </c>
      <c r="M56">
        <v>-3.471551186175919</v>
      </c>
      <c r="N56">
        <v>6.2937094383538437</v>
      </c>
      <c r="O56">
        <v>0</v>
      </c>
      <c r="P56">
        <v>1</v>
      </c>
      <c r="Q56">
        <v>0</v>
      </c>
      <c r="R56">
        <v>0</v>
      </c>
      <c r="S56">
        <v>0</v>
      </c>
      <c r="T56">
        <v>0</v>
      </c>
    </row>
    <row r="57" spans="1:20" x14ac:dyDescent="0.3">
      <c r="A57" t="s">
        <v>235</v>
      </c>
      <c r="B57" t="s">
        <v>514</v>
      </c>
      <c r="C57">
        <v>8</v>
      </c>
      <c r="D57">
        <v>7</v>
      </c>
      <c r="E57" t="s">
        <v>510</v>
      </c>
      <c r="F57" t="s">
        <v>508</v>
      </c>
      <c r="G57" t="s">
        <v>508</v>
      </c>
      <c r="H57">
        <v>6.3195890299540114</v>
      </c>
      <c r="I57">
        <v>26.219528363899759</v>
      </c>
      <c r="J57">
        <v>0.1053271524032828</v>
      </c>
      <c r="K57">
        <v>-52.072960545393819</v>
      </c>
      <c r="L57">
        <v>1.783729760204823</v>
      </c>
      <c r="M57">
        <v>-0.86705346764791358</v>
      </c>
      <c r="N57">
        <v>5.8309037036224201</v>
      </c>
      <c r="O57">
        <v>0</v>
      </c>
      <c r="P57">
        <v>1</v>
      </c>
      <c r="Q57">
        <v>1</v>
      </c>
      <c r="R57">
        <v>1</v>
      </c>
      <c r="S57">
        <v>0</v>
      </c>
      <c r="T57">
        <v>1</v>
      </c>
    </row>
    <row r="58" spans="1:20" x14ac:dyDescent="0.3">
      <c r="A58" t="s">
        <v>285</v>
      </c>
      <c r="B58" t="s">
        <v>514</v>
      </c>
      <c r="C58">
        <v>13</v>
      </c>
      <c r="D58">
        <v>12</v>
      </c>
      <c r="E58" t="s">
        <v>510</v>
      </c>
      <c r="F58" t="s">
        <v>508</v>
      </c>
      <c r="G58" t="s">
        <v>508</v>
      </c>
      <c r="H58">
        <v>4.8748919901843841</v>
      </c>
      <c r="I58">
        <v>75.545859821045738</v>
      </c>
      <c r="J58">
        <v>1.0853356400518701</v>
      </c>
      <c r="K58">
        <v>114.32879986878589</v>
      </c>
      <c r="L58">
        <v>1.4390572609617021</v>
      </c>
      <c r="M58">
        <v>-2.7684526064175761</v>
      </c>
      <c r="N58">
        <v>-0.17256650129729331</v>
      </c>
      <c r="O58">
        <v>1</v>
      </c>
      <c r="P58">
        <v>1</v>
      </c>
      <c r="Q58">
        <v>1</v>
      </c>
      <c r="R58">
        <v>0</v>
      </c>
      <c r="S58">
        <v>1</v>
      </c>
      <c r="T58">
        <v>1</v>
      </c>
    </row>
    <row r="59" spans="1:20" x14ac:dyDescent="0.3">
      <c r="A59" t="s">
        <v>295</v>
      </c>
      <c r="B59" t="s">
        <v>514</v>
      </c>
      <c r="C59">
        <v>8</v>
      </c>
      <c r="D59">
        <v>5</v>
      </c>
      <c r="E59" t="s">
        <v>510</v>
      </c>
      <c r="F59" t="s">
        <v>508</v>
      </c>
      <c r="G59" t="s">
        <v>508</v>
      </c>
      <c r="H59">
        <v>5.0316054661264911</v>
      </c>
      <c r="I59">
        <v>62.8820985431189</v>
      </c>
      <c r="J59">
        <v>0.6289506523549635</v>
      </c>
      <c r="K59">
        <v>43.433823734041603</v>
      </c>
      <c r="L59">
        <v>1.086209061662996</v>
      </c>
      <c r="M59">
        <v>-2.5021583155297669</v>
      </c>
      <c r="N59">
        <v>-2.8318557064090149</v>
      </c>
      <c r="O59">
        <v>0</v>
      </c>
      <c r="P59">
        <v>1</v>
      </c>
      <c r="Q59">
        <v>1</v>
      </c>
      <c r="R59">
        <v>0</v>
      </c>
      <c r="S59">
        <v>1</v>
      </c>
      <c r="T59">
        <v>1</v>
      </c>
    </row>
    <row r="60" spans="1:20" x14ac:dyDescent="0.3">
      <c r="A60" t="s">
        <v>298</v>
      </c>
      <c r="B60" t="s">
        <v>514</v>
      </c>
      <c r="C60">
        <v>4</v>
      </c>
      <c r="D60">
        <v>8</v>
      </c>
      <c r="E60" t="s">
        <v>510</v>
      </c>
      <c r="F60" t="s">
        <v>508</v>
      </c>
      <c r="G60" t="s">
        <v>508</v>
      </c>
      <c r="H60">
        <v>5.2302887907402056</v>
      </c>
      <c r="I60">
        <v>48.90831367403964</v>
      </c>
      <c r="J60">
        <v>0.31343201271490151</v>
      </c>
      <c r="K60">
        <v>-6.6382275231531116</v>
      </c>
      <c r="L60">
        <v>0.61624177869373897</v>
      </c>
      <c r="M60">
        <v>-2.8318557064090149</v>
      </c>
      <c r="N60">
        <v>3.6429871482922178</v>
      </c>
      <c r="O60">
        <v>0</v>
      </c>
      <c r="P60">
        <v>1</v>
      </c>
      <c r="Q60">
        <v>1</v>
      </c>
      <c r="R60">
        <v>0</v>
      </c>
      <c r="S60">
        <v>0</v>
      </c>
      <c r="T60">
        <v>0</v>
      </c>
    </row>
    <row r="61" spans="1:20" x14ac:dyDescent="0.3">
      <c r="A61" t="s">
        <v>96</v>
      </c>
      <c r="B61" t="s">
        <v>514</v>
      </c>
      <c r="C61">
        <v>11</v>
      </c>
      <c r="D61">
        <v>7</v>
      </c>
      <c r="E61" t="s">
        <v>510</v>
      </c>
      <c r="F61" t="s">
        <v>508</v>
      </c>
      <c r="G61" t="s">
        <v>508</v>
      </c>
      <c r="H61">
        <v>5.0907998627669588</v>
      </c>
      <c r="I61">
        <v>70.873784250336001</v>
      </c>
      <c r="J61">
        <v>0.29822196925656252</v>
      </c>
      <c r="K61">
        <v>166.16161616161619</v>
      </c>
      <c r="L61">
        <v>1.1479499199802179</v>
      </c>
      <c r="M61">
        <v>-1.3377913833897741</v>
      </c>
      <c r="N61">
        <v>-1.101697501489671</v>
      </c>
      <c r="O61">
        <v>1</v>
      </c>
      <c r="P61">
        <v>1</v>
      </c>
      <c r="Q61">
        <v>1</v>
      </c>
      <c r="R61">
        <v>0</v>
      </c>
      <c r="S61">
        <v>1</v>
      </c>
      <c r="T61">
        <v>1</v>
      </c>
    </row>
    <row r="62" spans="1:20" x14ac:dyDescent="0.3">
      <c r="A62" t="s">
        <v>164</v>
      </c>
      <c r="B62" t="s">
        <v>514</v>
      </c>
      <c r="C62">
        <v>6</v>
      </c>
      <c r="D62">
        <v>6</v>
      </c>
      <c r="E62" t="s">
        <v>510</v>
      </c>
      <c r="F62" t="s">
        <v>508</v>
      </c>
      <c r="G62" t="s">
        <v>508</v>
      </c>
      <c r="H62">
        <v>5.0579159416287096</v>
      </c>
      <c r="I62">
        <v>18.2390015570681</v>
      </c>
      <c r="J62">
        <v>2.073928703008654E-2</v>
      </c>
      <c r="K62">
        <v>-44.528271829128258</v>
      </c>
      <c r="L62">
        <v>0.79794316396303189</v>
      </c>
      <c r="M62">
        <v>-4.8843162787486643</v>
      </c>
      <c r="N62">
        <v>4.5045045045045047</v>
      </c>
      <c r="O62">
        <v>0</v>
      </c>
      <c r="P62">
        <v>1</v>
      </c>
      <c r="Q62">
        <v>1</v>
      </c>
      <c r="R62">
        <v>0</v>
      </c>
      <c r="S62">
        <v>1</v>
      </c>
      <c r="T62">
        <v>0</v>
      </c>
    </row>
    <row r="63" spans="1:20" x14ac:dyDescent="0.3">
      <c r="A63" t="s">
        <v>139</v>
      </c>
      <c r="B63" t="s">
        <v>515</v>
      </c>
      <c r="C63">
        <v>13</v>
      </c>
      <c r="D63">
        <v>12</v>
      </c>
      <c r="E63" t="s">
        <v>510</v>
      </c>
      <c r="F63" t="s">
        <v>508</v>
      </c>
      <c r="G63" t="s">
        <v>508</v>
      </c>
      <c r="H63">
        <v>3.7180043486895218</v>
      </c>
      <c r="I63">
        <v>84.771565986266125</v>
      </c>
      <c r="J63">
        <v>0.21602392265343601</v>
      </c>
      <c r="K63">
        <v>124.87185891901299</v>
      </c>
      <c r="L63">
        <v>1.251331513071968</v>
      </c>
      <c r="M63">
        <v>-0.99108404318585064</v>
      </c>
      <c r="N63">
        <v>1.001004842450899</v>
      </c>
      <c r="O63">
        <v>1</v>
      </c>
      <c r="P63">
        <v>1</v>
      </c>
      <c r="Q63">
        <v>1</v>
      </c>
      <c r="R63">
        <v>0</v>
      </c>
      <c r="S63">
        <v>1</v>
      </c>
      <c r="T63">
        <v>1</v>
      </c>
    </row>
    <row r="64" spans="1:20" x14ac:dyDescent="0.3">
      <c r="A64" t="s">
        <v>223</v>
      </c>
      <c r="B64" t="s">
        <v>515</v>
      </c>
      <c r="C64">
        <v>11</v>
      </c>
      <c r="D64">
        <v>10</v>
      </c>
      <c r="E64" t="s">
        <v>510</v>
      </c>
      <c r="F64" t="s">
        <v>508</v>
      </c>
      <c r="G64" t="s">
        <v>508</v>
      </c>
      <c r="H64">
        <v>3.423791417585401</v>
      </c>
      <c r="I64">
        <v>90.64037094629829</v>
      </c>
      <c r="J64">
        <v>0.1393509674244913</v>
      </c>
      <c r="K64">
        <v>90.70478474941217</v>
      </c>
      <c r="L64">
        <v>0.72458271678939412</v>
      </c>
      <c r="M64">
        <v>-1.1673140921804179</v>
      </c>
      <c r="N64">
        <v>0.59055532005723543</v>
      </c>
      <c r="O64">
        <v>1</v>
      </c>
      <c r="P64">
        <v>1</v>
      </c>
      <c r="Q64">
        <v>1</v>
      </c>
      <c r="R64">
        <v>0</v>
      </c>
      <c r="S64">
        <v>1</v>
      </c>
      <c r="T64">
        <v>0</v>
      </c>
    </row>
    <row r="65" spans="1:20" x14ac:dyDescent="0.3">
      <c r="A65" t="s">
        <v>265</v>
      </c>
      <c r="B65" t="s">
        <v>515</v>
      </c>
      <c r="C65">
        <v>11</v>
      </c>
      <c r="D65">
        <v>10</v>
      </c>
      <c r="E65" t="s">
        <v>510</v>
      </c>
      <c r="F65" t="s">
        <v>508</v>
      </c>
      <c r="G65" t="s">
        <v>508</v>
      </c>
      <c r="H65">
        <v>3.7308968578858241</v>
      </c>
      <c r="I65">
        <v>63.298957801192927</v>
      </c>
      <c r="J65">
        <v>0.1087071495791521</v>
      </c>
      <c r="K65">
        <v>112.55459650691741</v>
      </c>
      <c r="L65">
        <v>0.61252633621663488</v>
      </c>
      <c r="M65">
        <v>-1.4665430765341569</v>
      </c>
      <c r="N65">
        <v>-1.3023287750953849</v>
      </c>
      <c r="O65">
        <v>1</v>
      </c>
      <c r="P65">
        <v>1</v>
      </c>
      <c r="Q65">
        <v>1</v>
      </c>
      <c r="R65">
        <v>0</v>
      </c>
      <c r="S65">
        <v>1</v>
      </c>
      <c r="T65">
        <v>0</v>
      </c>
    </row>
    <row r="66" spans="1:20" x14ac:dyDescent="0.3">
      <c r="A66" t="s">
        <v>271</v>
      </c>
      <c r="B66" t="s">
        <v>515</v>
      </c>
      <c r="C66">
        <v>5</v>
      </c>
      <c r="D66">
        <v>7</v>
      </c>
      <c r="E66" t="s">
        <v>510</v>
      </c>
      <c r="F66" t="s">
        <v>508</v>
      </c>
      <c r="G66" t="s">
        <v>508</v>
      </c>
      <c r="H66">
        <v>4.4772905352233527</v>
      </c>
      <c r="I66">
        <v>26.898039196216079</v>
      </c>
      <c r="J66">
        <v>-8.3832067185751979E-2</v>
      </c>
      <c r="K66">
        <v>-11.136498063394519</v>
      </c>
      <c r="L66">
        <v>1.0497116424645569</v>
      </c>
      <c r="M66">
        <v>-6.1734189836563944</v>
      </c>
      <c r="N66">
        <v>0.55248925763231649</v>
      </c>
      <c r="O66">
        <v>0</v>
      </c>
      <c r="P66">
        <v>1</v>
      </c>
      <c r="Q66">
        <v>0</v>
      </c>
      <c r="R66">
        <v>0</v>
      </c>
      <c r="S66">
        <v>0</v>
      </c>
      <c r="T66">
        <v>1</v>
      </c>
    </row>
    <row r="67" spans="1:20" x14ac:dyDescent="0.3">
      <c r="A67" t="s">
        <v>283</v>
      </c>
      <c r="B67" t="s">
        <v>515</v>
      </c>
      <c r="C67">
        <v>3</v>
      </c>
      <c r="D67">
        <v>6</v>
      </c>
      <c r="E67" t="s">
        <v>510</v>
      </c>
      <c r="F67" t="s">
        <v>508</v>
      </c>
      <c r="G67" t="s">
        <v>508</v>
      </c>
      <c r="H67">
        <v>3.9218454795406008</v>
      </c>
      <c r="I67">
        <v>14.600565583874451</v>
      </c>
      <c r="J67">
        <v>-0.2292682867367474</v>
      </c>
      <c r="K67">
        <v>-64.922521631676318</v>
      </c>
      <c r="L67">
        <v>0.70512275823275339</v>
      </c>
      <c r="M67">
        <v>-0.78662657921245072</v>
      </c>
      <c r="N67">
        <v>-2.874132383225465</v>
      </c>
      <c r="O67">
        <v>0</v>
      </c>
      <c r="P67">
        <v>1</v>
      </c>
      <c r="Q67">
        <v>0</v>
      </c>
      <c r="R67">
        <v>0</v>
      </c>
      <c r="S67">
        <v>0</v>
      </c>
      <c r="T67">
        <v>0</v>
      </c>
    </row>
    <row r="68" spans="1:20" x14ac:dyDescent="0.3">
      <c r="A68" t="s">
        <v>290</v>
      </c>
      <c r="B68" t="s">
        <v>515</v>
      </c>
      <c r="C68">
        <v>3</v>
      </c>
      <c r="D68">
        <v>6</v>
      </c>
      <c r="E68" t="s">
        <v>510</v>
      </c>
      <c r="F68" t="s">
        <v>508</v>
      </c>
      <c r="G68" t="s">
        <v>508</v>
      </c>
      <c r="H68">
        <v>4.0196780820970384</v>
      </c>
      <c r="I68">
        <v>1.866658528645833</v>
      </c>
      <c r="J68">
        <v>-0.28857609465371198</v>
      </c>
      <c r="K68">
        <v>-83.078004413219389</v>
      </c>
      <c r="L68">
        <v>0.90937302039867696</v>
      </c>
      <c r="M68">
        <v>-2.874132383225465</v>
      </c>
      <c r="N68">
        <v>-1.0204120359535209</v>
      </c>
      <c r="O68">
        <v>0</v>
      </c>
      <c r="P68">
        <v>1</v>
      </c>
      <c r="Q68">
        <v>0</v>
      </c>
      <c r="R68">
        <v>0</v>
      </c>
      <c r="S68">
        <v>0</v>
      </c>
      <c r="T68">
        <v>0</v>
      </c>
    </row>
    <row r="69" spans="1:20" x14ac:dyDescent="0.3">
      <c r="A69" t="s">
        <v>512</v>
      </c>
      <c r="B69" t="s">
        <v>515</v>
      </c>
      <c r="C69">
        <v>2</v>
      </c>
      <c r="D69">
        <v>7</v>
      </c>
      <c r="E69" t="s">
        <v>510</v>
      </c>
      <c r="F69" t="s">
        <v>508</v>
      </c>
      <c r="G69" t="s">
        <v>508</v>
      </c>
      <c r="H69">
        <v>4.2706346571832494</v>
      </c>
      <c r="I69">
        <v>7.0815436590479131</v>
      </c>
      <c r="J69">
        <v>-0.36720975428180441</v>
      </c>
      <c r="K69">
        <v>-130.51652596358809</v>
      </c>
      <c r="L69">
        <v>1.601334911497867</v>
      </c>
      <c r="M69">
        <v>-2.319581775460426</v>
      </c>
      <c r="N69">
        <v>-2.9023805924315198</v>
      </c>
      <c r="O69">
        <v>0</v>
      </c>
      <c r="P69">
        <v>0</v>
      </c>
      <c r="Q69">
        <v>0</v>
      </c>
      <c r="R69">
        <v>0</v>
      </c>
      <c r="S69">
        <v>0</v>
      </c>
      <c r="T69">
        <v>1</v>
      </c>
    </row>
    <row r="70" spans="1:20" x14ac:dyDescent="0.3">
      <c r="A70" t="s">
        <v>91</v>
      </c>
      <c r="B70" t="s">
        <v>515</v>
      </c>
      <c r="C70">
        <v>0</v>
      </c>
      <c r="D70">
        <v>5</v>
      </c>
      <c r="E70" t="s">
        <v>510</v>
      </c>
      <c r="F70" t="s">
        <v>508</v>
      </c>
      <c r="G70" t="s">
        <v>508</v>
      </c>
      <c r="H70">
        <v>4.6933216570423308</v>
      </c>
      <c r="I70">
        <v>12.3877977663139</v>
      </c>
      <c r="J70">
        <v>-0.40876683020822457</v>
      </c>
      <c r="K70">
        <v>-166.9184520477902</v>
      </c>
      <c r="L70">
        <v>0.76903522711508576</v>
      </c>
      <c r="M70">
        <v>-2.9023805924315198</v>
      </c>
      <c r="N70">
        <v>0.81521533500039756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3">
      <c r="A71" t="s">
        <v>162</v>
      </c>
      <c r="B71" t="s">
        <v>515</v>
      </c>
      <c r="C71">
        <v>2</v>
      </c>
      <c r="D71">
        <v>7</v>
      </c>
      <c r="E71" t="s">
        <v>510</v>
      </c>
      <c r="F71" t="s">
        <v>508</v>
      </c>
      <c r="G71" t="s">
        <v>508</v>
      </c>
      <c r="H71">
        <v>4.9056910200287263</v>
      </c>
      <c r="I71">
        <v>0.19608290458507879</v>
      </c>
      <c r="J71">
        <v>-0.39525484567611818</v>
      </c>
      <c r="K71">
        <v>-141.4488765967694</v>
      </c>
      <c r="L71">
        <v>1.7624664953149269</v>
      </c>
      <c r="M71">
        <v>-9.9200032552083339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1</v>
      </c>
    </row>
    <row r="72" spans="1:20" x14ac:dyDescent="0.3">
      <c r="A72" t="s">
        <v>235</v>
      </c>
      <c r="B72" t="s">
        <v>515</v>
      </c>
      <c r="C72">
        <v>6</v>
      </c>
      <c r="D72">
        <v>5</v>
      </c>
      <c r="E72" t="s">
        <v>510</v>
      </c>
      <c r="F72" t="s">
        <v>508</v>
      </c>
      <c r="G72" t="s">
        <v>508</v>
      </c>
      <c r="H72">
        <v>4.8624291579898564</v>
      </c>
      <c r="I72">
        <v>34.698293580455591</v>
      </c>
      <c r="J72">
        <v>-0.20664899020703931</v>
      </c>
      <c r="K72">
        <v>-74.018509195347818</v>
      </c>
      <c r="L72">
        <v>0.64634182104726123</v>
      </c>
      <c r="M72">
        <v>-1.9841184026711529</v>
      </c>
      <c r="N72">
        <v>-0.57837117509878722</v>
      </c>
      <c r="O72">
        <v>1</v>
      </c>
      <c r="P72">
        <v>1</v>
      </c>
      <c r="Q72">
        <v>0</v>
      </c>
      <c r="R72">
        <v>0</v>
      </c>
      <c r="S72">
        <v>0</v>
      </c>
      <c r="T72">
        <v>0</v>
      </c>
    </row>
    <row r="73" spans="1:20" x14ac:dyDescent="0.3">
      <c r="A73" t="s">
        <v>259</v>
      </c>
      <c r="B73" t="s">
        <v>515</v>
      </c>
      <c r="C73">
        <v>6</v>
      </c>
      <c r="D73">
        <v>5</v>
      </c>
      <c r="E73" t="s">
        <v>510</v>
      </c>
      <c r="F73" t="s">
        <v>508</v>
      </c>
      <c r="G73" t="s">
        <v>508</v>
      </c>
      <c r="H73">
        <v>4.9198029906902274</v>
      </c>
      <c r="I73">
        <v>32.683995194471173</v>
      </c>
      <c r="J73">
        <v>-0.1788883693770961</v>
      </c>
      <c r="K73">
        <v>-69.196594401497705</v>
      </c>
      <c r="L73">
        <v>0.62092668673253459</v>
      </c>
      <c r="M73">
        <v>-0.57837117509878722</v>
      </c>
      <c r="N73">
        <v>3.1413553891917578</v>
      </c>
      <c r="O73">
        <v>1</v>
      </c>
      <c r="P73">
        <v>1</v>
      </c>
      <c r="Q73">
        <v>0</v>
      </c>
      <c r="R73">
        <v>0</v>
      </c>
      <c r="S73">
        <v>0</v>
      </c>
      <c r="T73">
        <v>0</v>
      </c>
    </row>
    <row r="74" spans="1:20" x14ac:dyDescent="0.3">
      <c r="A74" t="s">
        <v>269</v>
      </c>
      <c r="B74" t="s">
        <v>515</v>
      </c>
      <c r="C74">
        <v>10</v>
      </c>
      <c r="D74">
        <v>9</v>
      </c>
      <c r="E74" t="s">
        <v>510</v>
      </c>
      <c r="F74" t="s">
        <v>508</v>
      </c>
      <c r="G74" t="s">
        <v>508</v>
      </c>
      <c r="H74">
        <v>4.8258137264707113</v>
      </c>
      <c r="I74">
        <v>46.803068928948093</v>
      </c>
      <c r="J74">
        <v>-5.8432837512919167E-2</v>
      </c>
      <c r="K74">
        <v>-19.866700864847779</v>
      </c>
      <c r="L74">
        <v>1.048450941197191</v>
      </c>
      <c r="M74">
        <v>-1.240830902620222</v>
      </c>
      <c r="N74">
        <v>5.7111529132598628E-2</v>
      </c>
      <c r="O74">
        <v>1</v>
      </c>
      <c r="P74">
        <v>1</v>
      </c>
      <c r="Q74">
        <v>0</v>
      </c>
      <c r="R74">
        <v>1</v>
      </c>
      <c r="S74">
        <v>0</v>
      </c>
      <c r="T74">
        <v>1</v>
      </c>
    </row>
    <row r="75" spans="1:20" x14ac:dyDescent="0.3">
      <c r="A75" t="s">
        <v>285</v>
      </c>
      <c r="B75" t="s">
        <v>515</v>
      </c>
      <c r="C75">
        <v>9</v>
      </c>
      <c r="D75">
        <v>9</v>
      </c>
      <c r="E75" t="s">
        <v>510</v>
      </c>
      <c r="F75" t="s">
        <v>508</v>
      </c>
      <c r="G75" t="s">
        <v>508</v>
      </c>
      <c r="H75">
        <v>4.5199601111787304</v>
      </c>
      <c r="I75">
        <v>47.398838832305422</v>
      </c>
      <c r="J75">
        <v>1.4537282263688559E-2</v>
      </c>
      <c r="K75">
        <v>-45.15392473318223</v>
      </c>
      <c r="L75">
        <v>0.86410021884562527</v>
      </c>
      <c r="M75">
        <v>-0.8586126183508781</v>
      </c>
      <c r="N75">
        <v>1.8475733283058029</v>
      </c>
      <c r="O75">
        <v>1</v>
      </c>
      <c r="P75">
        <v>1</v>
      </c>
      <c r="Q75">
        <v>1</v>
      </c>
      <c r="R75">
        <v>0</v>
      </c>
      <c r="S75">
        <v>0</v>
      </c>
      <c r="T75">
        <v>0</v>
      </c>
    </row>
    <row r="76" spans="1:20" x14ac:dyDescent="0.3">
      <c r="A76" t="s">
        <v>291</v>
      </c>
      <c r="B76" t="s">
        <v>515</v>
      </c>
      <c r="C76">
        <v>8</v>
      </c>
      <c r="D76">
        <v>7</v>
      </c>
      <c r="E76" t="s">
        <v>510</v>
      </c>
      <c r="F76" t="s">
        <v>508</v>
      </c>
      <c r="G76" t="s">
        <v>508</v>
      </c>
      <c r="H76">
        <v>4.5541430446758158</v>
      </c>
      <c r="I76">
        <v>56.981148915006372</v>
      </c>
      <c r="J76">
        <v>3.5567192445577163E-2</v>
      </c>
      <c r="K76">
        <v>45.054724480567721</v>
      </c>
      <c r="L76">
        <v>0.70900063160976778</v>
      </c>
      <c r="M76">
        <v>-2.55101400884906</v>
      </c>
      <c r="N76">
        <v>-2.6759800903433022</v>
      </c>
      <c r="O76">
        <v>0</v>
      </c>
      <c r="P76">
        <v>1</v>
      </c>
      <c r="Q76">
        <v>1</v>
      </c>
      <c r="R76">
        <v>1</v>
      </c>
      <c r="S76">
        <v>0</v>
      </c>
      <c r="T76">
        <v>0</v>
      </c>
    </row>
    <row r="77" spans="1:20" x14ac:dyDescent="0.3">
      <c r="A77" t="s">
        <v>295</v>
      </c>
      <c r="B77" t="s">
        <v>515</v>
      </c>
      <c r="C77">
        <v>6</v>
      </c>
      <c r="D77">
        <v>9</v>
      </c>
      <c r="E77" t="s">
        <v>510</v>
      </c>
      <c r="F77" t="s">
        <v>508</v>
      </c>
      <c r="G77" t="s">
        <v>508</v>
      </c>
      <c r="H77">
        <v>4.2139873235824616</v>
      </c>
      <c r="I77">
        <v>45.258593757707501</v>
      </c>
      <c r="J77">
        <v>5.3938345158091039E-3</v>
      </c>
      <c r="K77">
        <v>-80.682299864022468</v>
      </c>
      <c r="L77">
        <v>0.87205144124582445</v>
      </c>
      <c r="M77">
        <v>-2.6759800903433022</v>
      </c>
      <c r="N77">
        <v>-3.3472772341004311</v>
      </c>
      <c r="O77">
        <v>0</v>
      </c>
      <c r="P77">
        <v>1</v>
      </c>
      <c r="Q77">
        <v>1</v>
      </c>
      <c r="R77">
        <v>0</v>
      </c>
      <c r="S77">
        <v>0</v>
      </c>
      <c r="T77">
        <v>0</v>
      </c>
    </row>
    <row r="78" spans="1:20" x14ac:dyDescent="0.3">
      <c r="A78" t="s">
        <v>298</v>
      </c>
      <c r="B78" t="s">
        <v>515</v>
      </c>
      <c r="C78">
        <v>0</v>
      </c>
      <c r="D78">
        <v>5</v>
      </c>
      <c r="E78" t="s">
        <v>510</v>
      </c>
      <c r="F78" t="s">
        <v>508</v>
      </c>
      <c r="G78" t="s">
        <v>508</v>
      </c>
      <c r="H78">
        <v>4.0816333752408553</v>
      </c>
      <c r="I78">
        <v>1.0811056021395291</v>
      </c>
      <c r="J78">
        <v>-5.1484645381803418E-2</v>
      </c>
      <c r="K78">
        <v>-232.75427401582121</v>
      </c>
      <c r="L78">
        <v>0.99366867092374112</v>
      </c>
      <c r="M78">
        <v>-3.3472772341004311</v>
      </c>
      <c r="N78">
        <v>3.7724218149253739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 x14ac:dyDescent="0.3">
      <c r="A79" t="s">
        <v>164</v>
      </c>
      <c r="B79" t="s">
        <v>515</v>
      </c>
      <c r="C79">
        <v>8</v>
      </c>
      <c r="D79">
        <v>11</v>
      </c>
      <c r="E79" t="s">
        <v>513</v>
      </c>
      <c r="F79" t="s">
        <v>508</v>
      </c>
      <c r="G79" t="s">
        <v>508</v>
      </c>
      <c r="H79">
        <v>3.8832030424137098</v>
      </c>
      <c r="I79">
        <v>25.98874987877025</v>
      </c>
      <c r="J79">
        <v>4.8571405655111873E-2</v>
      </c>
      <c r="K79">
        <v>-28.655044386991602</v>
      </c>
      <c r="L79">
        <v>1.0675403909537191</v>
      </c>
      <c r="M79">
        <v>-3.6542875239594079</v>
      </c>
      <c r="N79">
        <v>5.05719519398688</v>
      </c>
      <c r="O79">
        <v>0</v>
      </c>
      <c r="P79">
        <v>1</v>
      </c>
      <c r="Q79">
        <v>1</v>
      </c>
      <c r="R79">
        <v>0</v>
      </c>
      <c r="S79">
        <v>0</v>
      </c>
      <c r="T79">
        <v>1</v>
      </c>
    </row>
    <row r="80" spans="1:20" x14ac:dyDescent="0.3">
      <c r="A80" t="s">
        <v>242</v>
      </c>
      <c r="B80" t="s">
        <v>515</v>
      </c>
      <c r="C80">
        <v>13</v>
      </c>
      <c r="D80">
        <v>11</v>
      </c>
      <c r="E80" t="s">
        <v>510</v>
      </c>
      <c r="F80" t="s">
        <v>508</v>
      </c>
      <c r="G80" t="s">
        <v>508</v>
      </c>
      <c r="H80">
        <v>4.0866125393215169</v>
      </c>
      <c r="I80">
        <v>71.118013894022539</v>
      </c>
      <c r="J80">
        <v>0.26556241431954869</v>
      </c>
      <c r="K80">
        <v>185.96487526016389</v>
      </c>
      <c r="L80">
        <v>1.015405985516348</v>
      </c>
      <c r="M80">
        <v>-4.4559520051769201</v>
      </c>
      <c r="N80">
        <v>1.78958738692314</v>
      </c>
      <c r="O80">
        <v>1</v>
      </c>
      <c r="P80">
        <v>1</v>
      </c>
      <c r="Q80">
        <v>1</v>
      </c>
      <c r="R80">
        <v>0</v>
      </c>
      <c r="S80">
        <v>1</v>
      </c>
      <c r="T80">
        <v>1</v>
      </c>
    </row>
    <row r="81" spans="1:20" x14ac:dyDescent="0.3">
      <c r="A81" t="s">
        <v>77</v>
      </c>
      <c r="B81" t="s">
        <v>516</v>
      </c>
      <c r="C81">
        <v>11</v>
      </c>
      <c r="D81">
        <v>11</v>
      </c>
      <c r="E81" t="s">
        <v>510</v>
      </c>
      <c r="F81" t="s">
        <v>508</v>
      </c>
      <c r="G81" t="s">
        <v>508</v>
      </c>
      <c r="H81">
        <v>2.280051423665876</v>
      </c>
      <c r="I81">
        <v>70.987682566202963</v>
      </c>
      <c r="J81">
        <v>8.5800685954663725E-2</v>
      </c>
      <c r="K81">
        <v>95.133220732773069</v>
      </c>
      <c r="L81">
        <v>0.41604501774183877</v>
      </c>
      <c r="M81">
        <v>-0.27266012140301499</v>
      </c>
      <c r="N81">
        <v>0.54681834974804266</v>
      </c>
      <c r="O81">
        <v>1</v>
      </c>
      <c r="P81">
        <v>1</v>
      </c>
      <c r="Q81">
        <v>1</v>
      </c>
      <c r="R81">
        <v>0</v>
      </c>
      <c r="S81">
        <v>1</v>
      </c>
      <c r="T81">
        <v>0</v>
      </c>
    </row>
    <row r="82" spans="1:20" x14ac:dyDescent="0.3">
      <c r="A82" t="s">
        <v>139</v>
      </c>
      <c r="B82" t="s">
        <v>516</v>
      </c>
      <c r="C82">
        <v>6</v>
      </c>
      <c r="D82">
        <v>7</v>
      </c>
      <c r="E82" t="s">
        <v>510</v>
      </c>
      <c r="F82" t="s">
        <v>508</v>
      </c>
      <c r="G82" t="s">
        <v>508</v>
      </c>
      <c r="H82">
        <v>2.263132597020086</v>
      </c>
      <c r="I82">
        <v>65.408785326357716</v>
      </c>
      <c r="J82">
        <v>3.6098762974797638E-2</v>
      </c>
      <c r="K82">
        <v>55.042671918482611</v>
      </c>
      <c r="L82">
        <v>0.7676947318033136</v>
      </c>
      <c r="M82">
        <v>-0.61475850370067597</v>
      </c>
      <c r="N82">
        <v>-0.7560191968251404</v>
      </c>
      <c r="O82">
        <v>0</v>
      </c>
      <c r="P82">
        <v>1</v>
      </c>
      <c r="Q82">
        <v>1</v>
      </c>
      <c r="R82">
        <v>0</v>
      </c>
      <c r="S82">
        <v>0</v>
      </c>
      <c r="T82">
        <v>0</v>
      </c>
    </row>
    <row r="83" spans="1:20" x14ac:dyDescent="0.3">
      <c r="A83" t="s">
        <v>156</v>
      </c>
      <c r="B83" t="s">
        <v>516</v>
      </c>
      <c r="C83">
        <v>6</v>
      </c>
      <c r="D83">
        <v>9</v>
      </c>
      <c r="E83" t="s">
        <v>513</v>
      </c>
      <c r="F83" t="s">
        <v>508</v>
      </c>
      <c r="G83" t="s">
        <v>508</v>
      </c>
      <c r="H83">
        <v>2.3001589431715672</v>
      </c>
      <c r="I83">
        <v>58.490497268421983</v>
      </c>
      <c r="J83">
        <v>9.7316982164198929E-3</v>
      </c>
      <c r="K83">
        <v>16.179950121542301</v>
      </c>
      <c r="L83">
        <v>0.74195479706244494</v>
      </c>
      <c r="M83">
        <v>-0.7560191968251404</v>
      </c>
      <c r="N83">
        <v>2.700836116659358</v>
      </c>
      <c r="O83">
        <v>0</v>
      </c>
      <c r="P83">
        <v>1</v>
      </c>
      <c r="Q83">
        <v>1</v>
      </c>
      <c r="R83">
        <v>0</v>
      </c>
      <c r="S83">
        <v>0</v>
      </c>
      <c r="T83">
        <v>0</v>
      </c>
    </row>
    <row r="84" spans="1:20" x14ac:dyDescent="0.3">
      <c r="A84" t="s">
        <v>223</v>
      </c>
      <c r="B84" t="s">
        <v>516</v>
      </c>
      <c r="C84">
        <v>8</v>
      </c>
      <c r="D84">
        <v>6</v>
      </c>
      <c r="E84" t="s">
        <v>510</v>
      </c>
      <c r="F84" t="s">
        <v>508</v>
      </c>
      <c r="G84" t="s">
        <v>508</v>
      </c>
      <c r="H84">
        <v>2.2630364962522869</v>
      </c>
      <c r="I84">
        <v>72.727194339926143</v>
      </c>
      <c r="J84">
        <v>-8.8564751654007789E-4</v>
      </c>
      <c r="K84">
        <v>70.30647171268032</v>
      </c>
      <c r="L84">
        <v>0.59432900763022811</v>
      </c>
      <c r="M84">
        <v>-0.60688232914686302</v>
      </c>
      <c r="N84">
        <v>0.20353641043394391</v>
      </c>
      <c r="O84">
        <v>1</v>
      </c>
      <c r="P84">
        <v>1</v>
      </c>
      <c r="Q84">
        <v>0</v>
      </c>
      <c r="R84">
        <v>1</v>
      </c>
      <c r="S84">
        <v>0</v>
      </c>
      <c r="T84">
        <v>0</v>
      </c>
    </row>
    <row r="85" spans="1:20" x14ac:dyDescent="0.3">
      <c r="A85" t="s">
        <v>265</v>
      </c>
      <c r="B85" t="s">
        <v>516</v>
      </c>
      <c r="C85">
        <v>11</v>
      </c>
      <c r="D85">
        <v>11</v>
      </c>
      <c r="E85" t="s">
        <v>510</v>
      </c>
      <c r="F85" t="s">
        <v>508</v>
      </c>
      <c r="G85" t="s">
        <v>508</v>
      </c>
      <c r="H85">
        <v>2.084713117125121</v>
      </c>
      <c r="I85">
        <v>66.935464898786236</v>
      </c>
      <c r="J85">
        <v>1.6516153891597E-2</v>
      </c>
      <c r="K85">
        <v>157.8135112485501</v>
      </c>
      <c r="L85">
        <v>0.85905567485781509</v>
      </c>
      <c r="M85">
        <v>-1.241832149318544</v>
      </c>
      <c r="N85">
        <v>-0.66181120436183427</v>
      </c>
      <c r="O85">
        <v>1</v>
      </c>
      <c r="P85">
        <v>1</v>
      </c>
      <c r="Q85">
        <v>1</v>
      </c>
      <c r="R85">
        <v>0</v>
      </c>
      <c r="S85">
        <v>1</v>
      </c>
      <c r="T85">
        <v>0</v>
      </c>
    </row>
    <row r="86" spans="1:20" x14ac:dyDescent="0.3">
      <c r="A86" t="s">
        <v>271</v>
      </c>
      <c r="B86" t="s">
        <v>516</v>
      </c>
      <c r="C86">
        <v>3</v>
      </c>
      <c r="D86">
        <v>10</v>
      </c>
      <c r="E86" t="s">
        <v>510</v>
      </c>
      <c r="F86" t="s">
        <v>508</v>
      </c>
      <c r="G86" t="s">
        <v>508</v>
      </c>
      <c r="H86">
        <v>2.3959909746691772</v>
      </c>
      <c r="I86">
        <v>3.7878912567002541</v>
      </c>
      <c r="J86">
        <v>-4.7447591308605652E-2</v>
      </c>
      <c r="K86">
        <v>-49.920270619958423</v>
      </c>
      <c r="L86">
        <v>0.69830934444581549</v>
      </c>
      <c r="M86">
        <v>-5.0632926432834298</v>
      </c>
      <c r="N86">
        <v>0.56140019709928635</v>
      </c>
      <c r="O86">
        <v>0</v>
      </c>
      <c r="P86">
        <v>1</v>
      </c>
      <c r="Q86">
        <v>0</v>
      </c>
      <c r="R86">
        <v>0</v>
      </c>
      <c r="S86">
        <v>0</v>
      </c>
      <c r="T86">
        <v>0</v>
      </c>
    </row>
    <row r="87" spans="1:20" x14ac:dyDescent="0.3">
      <c r="A87" t="s">
        <v>283</v>
      </c>
      <c r="B87" t="s">
        <v>516</v>
      </c>
      <c r="C87">
        <v>3</v>
      </c>
      <c r="D87">
        <v>8</v>
      </c>
      <c r="E87" t="s">
        <v>510</v>
      </c>
      <c r="F87" t="s">
        <v>508</v>
      </c>
      <c r="G87" t="s">
        <v>508</v>
      </c>
      <c r="H87">
        <v>2.4992617694782022</v>
      </c>
      <c r="I87">
        <v>21.969672155423591</v>
      </c>
      <c r="J87">
        <v>-8.0170041033318956E-2</v>
      </c>
      <c r="K87">
        <v>-51.374248888435567</v>
      </c>
      <c r="L87">
        <v>0.69201908672969725</v>
      </c>
      <c r="M87">
        <v>-1.5625041203397929</v>
      </c>
      <c r="N87">
        <v>4.3478286052878961</v>
      </c>
      <c r="O87">
        <v>0</v>
      </c>
      <c r="P87">
        <v>1</v>
      </c>
      <c r="Q87">
        <v>0</v>
      </c>
      <c r="R87">
        <v>0</v>
      </c>
      <c r="S87">
        <v>0</v>
      </c>
      <c r="T87">
        <v>0</v>
      </c>
    </row>
    <row r="88" spans="1:20" x14ac:dyDescent="0.3">
      <c r="A88" t="s">
        <v>512</v>
      </c>
      <c r="B88" t="s">
        <v>516</v>
      </c>
      <c r="C88">
        <v>6</v>
      </c>
      <c r="D88">
        <v>9</v>
      </c>
      <c r="E88" t="s">
        <v>510</v>
      </c>
      <c r="F88" t="s">
        <v>508</v>
      </c>
      <c r="G88" t="s">
        <v>508</v>
      </c>
      <c r="H88">
        <v>3.1658647794473471</v>
      </c>
      <c r="I88">
        <v>29.787225912237162</v>
      </c>
      <c r="J88">
        <v>-5.9582629104865559E-2</v>
      </c>
      <c r="K88">
        <v>-87.244065633513529</v>
      </c>
      <c r="L88">
        <v>0.75503121493621428</v>
      </c>
      <c r="M88">
        <v>-2.022926948736171</v>
      </c>
      <c r="N88">
        <v>3.234688549285857</v>
      </c>
      <c r="O88">
        <v>1</v>
      </c>
      <c r="P88">
        <v>1</v>
      </c>
      <c r="Q88">
        <v>0</v>
      </c>
      <c r="R88">
        <v>0</v>
      </c>
      <c r="S88">
        <v>0</v>
      </c>
      <c r="T88">
        <v>0</v>
      </c>
    </row>
    <row r="89" spans="1:20" x14ac:dyDescent="0.3">
      <c r="A89" t="s">
        <v>93</v>
      </c>
      <c r="B89" t="s">
        <v>516</v>
      </c>
      <c r="C89">
        <v>8</v>
      </c>
      <c r="D89">
        <v>6</v>
      </c>
      <c r="E89" t="s">
        <v>510</v>
      </c>
      <c r="F89" t="s">
        <v>508</v>
      </c>
      <c r="G89" t="s">
        <v>508</v>
      </c>
      <c r="H89">
        <v>4.1589480416135904</v>
      </c>
      <c r="I89">
        <v>57.970988734308627</v>
      </c>
      <c r="J89">
        <v>-3.7314891671255929E-2</v>
      </c>
      <c r="K89">
        <v>32.981913146112987</v>
      </c>
      <c r="L89">
        <v>0.6950711165098189</v>
      </c>
      <c r="M89">
        <v>-2.333336154261008</v>
      </c>
      <c r="N89">
        <v>-0.20477963810376459</v>
      </c>
      <c r="O89">
        <v>1</v>
      </c>
      <c r="P89">
        <v>1</v>
      </c>
      <c r="Q89">
        <v>0</v>
      </c>
      <c r="R89">
        <v>1</v>
      </c>
      <c r="S89">
        <v>0</v>
      </c>
      <c r="T89">
        <v>0</v>
      </c>
    </row>
    <row r="90" spans="1:20" x14ac:dyDescent="0.3">
      <c r="A90" t="s">
        <v>162</v>
      </c>
      <c r="B90" t="s">
        <v>516</v>
      </c>
      <c r="C90">
        <v>13</v>
      </c>
      <c r="D90">
        <v>7</v>
      </c>
      <c r="E90" t="s">
        <v>510</v>
      </c>
      <c r="F90" t="s">
        <v>508</v>
      </c>
      <c r="G90" t="s">
        <v>508</v>
      </c>
      <c r="H90">
        <v>4.1228828182372101</v>
      </c>
      <c r="I90">
        <v>81.592022974838173</v>
      </c>
      <c r="J90">
        <v>3.014390588346932E-3</v>
      </c>
      <c r="K90">
        <v>80.113536036522433</v>
      </c>
      <c r="L90">
        <v>0.70343413343541294</v>
      </c>
      <c r="M90">
        <v>-0.19841413017232529</v>
      </c>
      <c r="N90">
        <v>0.72895789423627488</v>
      </c>
      <c r="O90">
        <v>1</v>
      </c>
      <c r="P90">
        <v>1</v>
      </c>
      <c r="Q90">
        <v>1</v>
      </c>
      <c r="R90">
        <v>1</v>
      </c>
      <c r="S90">
        <v>1</v>
      </c>
      <c r="T90">
        <v>0</v>
      </c>
    </row>
    <row r="91" spans="1:20" x14ac:dyDescent="0.3">
      <c r="A91" t="s">
        <v>269</v>
      </c>
      <c r="B91" t="s">
        <v>516</v>
      </c>
      <c r="C91">
        <v>11</v>
      </c>
      <c r="D91">
        <v>10</v>
      </c>
      <c r="E91" t="s">
        <v>510</v>
      </c>
      <c r="F91" t="s">
        <v>508</v>
      </c>
      <c r="G91" t="s">
        <v>508</v>
      </c>
      <c r="H91">
        <v>4.632972112374385</v>
      </c>
      <c r="I91">
        <v>72.04547938358624</v>
      </c>
      <c r="J91">
        <v>0.17231271320464361</v>
      </c>
      <c r="K91">
        <v>126.1948769531551</v>
      </c>
      <c r="L91">
        <v>0.65356498726921031</v>
      </c>
      <c r="M91">
        <v>-4.2626672064482749</v>
      </c>
      <c r="N91">
        <v>2.286392984856588</v>
      </c>
      <c r="O91">
        <v>1</v>
      </c>
      <c r="P91">
        <v>1</v>
      </c>
      <c r="Q91">
        <v>1</v>
      </c>
      <c r="R91">
        <v>0</v>
      </c>
      <c r="S91">
        <v>1</v>
      </c>
      <c r="T91">
        <v>0</v>
      </c>
    </row>
    <row r="92" spans="1:20" x14ac:dyDescent="0.3">
      <c r="A92" t="s">
        <v>285</v>
      </c>
      <c r="B92" t="s">
        <v>516</v>
      </c>
      <c r="C92">
        <v>13</v>
      </c>
      <c r="D92">
        <v>8</v>
      </c>
      <c r="E92" t="s">
        <v>510</v>
      </c>
      <c r="F92" t="s">
        <v>508</v>
      </c>
      <c r="G92" t="s">
        <v>508</v>
      </c>
      <c r="H92">
        <v>4.0657436967919844</v>
      </c>
      <c r="I92">
        <v>84.545453294505208</v>
      </c>
      <c r="J92">
        <v>0.1366501241114596</v>
      </c>
      <c r="K92">
        <v>112.8844110250544</v>
      </c>
      <c r="L92">
        <v>0.6964310202249806</v>
      </c>
      <c r="M92">
        <v>-0.40206465863521579</v>
      </c>
      <c r="N92">
        <v>4.1522487790537594</v>
      </c>
      <c r="O92">
        <v>1</v>
      </c>
      <c r="P92">
        <v>1</v>
      </c>
      <c r="Q92">
        <v>1</v>
      </c>
      <c r="R92">
        <v>1</v>
      </c>
      <c r="S92">
        <v>1</v>
      </c>
      <c r="T92">
        <v>0</v>
      </c>
    </row>
    <row r="93" spans="1:20" x14ac:dyDescent="0.3">
      <c r="A93" t="s">
        <v>291</v>
      </c>
      <c r="B93" t="s">
        <v>516</v>
      </c>
      <c r="C93">
        <v>13</v>
      </c>
      <c r="D93">
        <v>9</v>
      </c>
      <c r="E93" t="s">
        <v>510</v>
      </c>
      <c r="F93" t="s">
        <v>508</v>
      </c>
      <c r="G93" t="s">
        <v>508</v>
      </c>
      <c r="H93">
        <v>4.12118805842191</v>
      </c>
      <c r="I93">
        <v>87.671209159368331</v>
      </c>
      <c r="J93">
        <v>0.1337087108916554</v>
      </c>
      <c r="K93">
        <v>113.1595901366735</v>
      </c>
      <c r="L93">
        <v>1.013567397109679</v>
      </c>
      <c r="M93">
        <v>-1.4396559956892581</v>
      </c>
      <c r="N93">
        <v>-5.0561754707831206</v>
      </c>
      <c r="O93">
        <v>1</v>
      </c>
      <c r="P93">
        <v>1</v>
      </c>
      <c r="Q93">
        <v>1</v>
      </c>
      <c r="R93">
        <v>0</v>
      </c>
      <c r="S93">
        <v>1</v>
      </c>
      <c r="T93">
        <v>1</v>
      </c>
    </row>
    <row r="94" spans="1:20" x14ac:dyDescent="0.3">
      <c r="A94" t="s">
        <v>295</v>
      </c>
      <c r="B94" t="s">
        <v>516</v>
      </c>
      <c r="C94">
        <v>8</v>
      </c>
      <c r="D94">
        <v>5</v>
      </c>
      <c r="E94" t="s">
        <v>510</v>
      </c>
      <c r="F94" t="s">
        <v>508</v>
      </c>
      <c r="G94" t="s">
        <v>508</v>
      </c>
      <c r="H94">
        <v>4.6449706083164619</v>
      </c>
      <c r="I94">
        <v>63.013691331683113</v>
      </c>
      <c r="J94">
        <v>4.8737157301418248E-2</v>
      </c>
      <c r="K94">
        <v>58.103223358898759</v>
      </c>
      <c r="L94">
        <v>0.94694591266149364</v>
      </c>
      <c r="M94">
        <v>-5.0561754707831206</v>
      </c>
      <c r="N94">
        <v>1.6568105594382461</v>
      </c>
      <c r="O94">
        <v>0</v>
      </c>
      <c r="P94">
        <v>1</v>
      </c>
      <c r="Q94">
        <v>1</v>
      </c>
      <c r="R94">
        <v>0</v>
      </c>
      <c r="S94">
        <v>1</v>
      </c>
      <c r="T94">
        <v>0</v>
      </c>
    </row>
    <row r="95" spans="1:20" x14ac:dyDescent="0.3">
      <c r="A95" t="s">
        <v>96</v>
      </c>
      <c r="B95" t="s">
        <v>516</v>
      </c>
      <c r="C95">
        <v>-2</v>
      </c>
      <c r="D95">
        <v>1</v>
      </c>
      <c r="E95" t="s">
        <v>510</v>
      </c>
      <c r="F95" t="s">
        <v>508</v>
      </c>
      <c r="G95" t="s">
        <v>508</v>
      </c>
      <c r="H95">
        <v>5.5433353391379736</v>
      </c>
      <c r="I95">
        <v>3.7191645191969238</v>
      </c>
      <c r="J95">
        <v>-0.23467006224033229</v>
      </c>
      <c r="K95">
        <v>-165.7341410877132</v>
      </c>
      <c r="L95">
        <v>0.69714312031227421</v>
      </c>
      <c r="M95">
        <v>-0.20993515081368311</v>
      </c>
      <c r="N95">
        <v>-1.1921463784385611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 x14ac:dyDescent="0.3">
      <c r="A96" t="s">
        <v>164</v>
      </c>
      <c r="B96" t="s">
        <v>516</v>
      </c>
      <c r="C96">
        <v>-2</v>
      </c>
      <c r="D96">
        <v>3</v>
      </c>
      <c r="E96" t="s">
        <v>510</v>
      </c>
      <c r="F96" t="s">
        <v>508</v>
      </c>
      <c r="G96" t="s">
        <v>508</v>
      </c>
      <c r="H96">
        <v>5.0878513573149799</v>
      </c>
      <c r="I96">
        <v>1.730168658640975</v>
      </c>
      <c r="J96">
        <v>-0.29982815840755511</v>
      </c>
      <c r="K96">
        <v>-138.43075426498621</v>
      </c>
      <c r="L96">
        <v>0.82387380679973565</v>
      </c>
      <c r="M96">
        <v>-2.4130599638456589</v>
      </c>
      <c r="N96">
        <v>2.3999994451349429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 x14ac:dyDescent="0.3">
      <c r="A97" t="s">
        <v>242</v>
      </c>
      <c r="B97" t="s">
        <v>516</v>
      </c>
      <c r="C97">
        <v>3</v>
      </c>
      <c r="D97">
        <v>4</v>
      </c>
      <c r="E97" t="s">
        <v>510</v>
      </c>
      <c r="F97" t="s">
        <v>508</v>
      </c>
      <c r="G97" t="s">
        <v>508</v>
      </c>
      <c r="H97">
        <v>4.1772838521857816</v>
      </c>
      <c r="I97">
        <v>5.1905059759229264</v>
      </c>
      <c r="J97">
        <v>-0.19616089830759739</v>
      </c>
      <c r="K97">
        <v>-79.197621987908391</v>
      </c>
      <c r="L97">
        <v>0.77818511378944855</v>
      </c>
      <c r="M97">
        <v>-1.703334056203567</v>
      </c>
      <c r="N97">
        <v>0.433209128446362</v>
      </c>
      <c r="O97">
        <v>0</v>
      </c>
      <c r="P97">
        <v>1</v>
      </c>
      <c r="Q97">
        <v>0</v>
      </c>
      <c r="R97">
        <v>0</v>
      </c>
      <c r="S97">
        <v>0</v>
      </c>
      <c r="T97">
        <v>0</v>
      </c>
    </row>
    <row r="98" spans="1:20" x14ac:dyDescent="0.3">
      <c r="A98" t="s">
        <v>77</v>
      </c>
      <c r="B98" t="s">
        <v>108</v>
      </c>
      <c r="C98">
        <v>13</v>
      </c>
      <c r="D98">
        <v>14</v>
      </c>
      <c r="E98" t="s">
        <v>510</v>
      </c>
      <c r="F98" t="s">
        <v>508</v>
      </c>
      <c r="G98" t="s">
        <v>508</v>
      </c>
      <c r="H98">
        <v>3.0388228245986721</v>
      </c>
      <c r="I98">
        <v>78.232016524388698</v>
      </c>
      <c r="J98">
        <v>2.1791909514156171</v>
      </c>
      <c r="K98">
        <v>119.7305368340314</v>
      </c>
      <c r="L98">
        <v>1.211450021569068</v>
      </c>
      <c r="M98">
        <v>-3.9204027806265631</v>
      </c>
      <c r="N98">
        <v>2.3198063508226432</v>
      </c>
      <c r="O98">
        <v>1</v>
      </c>
      <c r="P98">
        <v>1</v>
      </c>
      <c r="Q98">
        <v>1</v>
      </c>
      <c r="R98">
        <v>0</v>
      </c>
      <c r="S98">
        <v>1</v>
      </c>
      <c r="T98">
        <v>1</v>
      </c>
    </row>
    <row r="99" spans="1:20" x14ac:dyDescent="0.3">
      <c r="A99" t="s">
        <v>139</v>
      </c>
      <c r="B99" t="s">
        <v>108</v>
      </c>
      <c r="C99">
        <v>11</v>
      </c>
      <c r="D99">
        <v>10</v>
      </c>
      <c r="E99" t="s">
        <v>510</v>
      </c>
      <c r="F99" t="s">
        <v>508</v>
      </c>
      <c r="G99" t="s">
        <v>508</v>
      </c>
      <c r="H99">
        <v>3.003509626029313</v>
      </c>
      <c r="I99">
        <v>91.37664637185533</v>
      </c>
      <c r="J99">
        <v>1.574582682100848</v>
      </c>
      <c r="K99">
        <v>101.9247424007589</v>
      </c>
      <c r="L99">
        <v>0.69216125809546059</v>
      </c>
      <c r="M99">
        <v>-0.48077927548946631</v>
      </c>
      <c r="N99">
        <v>-2.0531324594732672</v>
      </c>
      <c r="O99">
        <v>1</v>
      </c>
      <c r="P99">
        <v>1</v>
      </c>
      <c r="Q99">
        <v>1</v>
      </c>
      <c r="R99">
        <v>0</v>
      </c>
      <c r="S99">
        <v>1</v>
      </c>
      <c r="T99">
        <v>0</v>
      </c>
    </row>
    <row r="100" spans="1:20" x14ac:dyDescent="0.3">
      <c r="A100" t="s">
        <v>156</v>
      </c>
      <c r="B100" t="s">
        <v>108</v>
      </c>
      <c r="C100">
        <v>8</v>
      </c>
      <c r="D100">
        <v>8</v>
      </c>
      <c r="E100" t="s">
        <v>510</v>
      </c>
      <c r="F100" t="s">
        <v>508</v>
      </c>
      <c r="G100" t="s">
        <v>508</v>
      </c>
      <c r="H100">
        <v>3.001880191075522</v>
      </c>
      <c r="I100">
        <v>72.913125247590273</v>
      </c>
      <c r="J100">
        <v>0.90733239773212482</v>
      </c>
      <c r="K100">
        <v>63.080511918918283</v>
      </c>
      <c r="L100">
        <v>0.79161510064629415</v>
      </c>
      <c r="M100">
        <v>-2.0531324594732672</v>
      </c>
      <c r="N100">
        <v>4.1093746387865518E-2</v>
      </c>
      <c r="O100">
        <v>0</v>
      </c>
      <c r="P100">
        <v>1</v>
      </c>
      <c r="Q100">
        <v>1</v>
      </c>
      <c r="R100">
        <v>0</v>
      </c>
      <c r="S100">
        <v>1</v>
      </c>
      <c r="T100">
        <v>0</v>
      </c>
    </row>
    <row r="101" spans="1:20" x14ac:dyDescent="0.3">
      <c r="A101" t="s">
        <v>271</v>
      </c>
      <c r="B101" t="s">
        <v>108</v>
      </c>
      <c r="C101">
        <v>3</v>
      </c>
      <c r="D101">
        <v>8</v>
      </c>
      <c r="E101" t="s">
        <v>510</v>
      </c>
      <c r="F101" t="s">
        <v>508</v>
      </c>
      <c r="G101" t="s">
        <v>508</v>
      </c>
      <c r="H101">
        <v>3.3416271818442129</v>
      </c>
      <c r="I101">
        <v>34.065924228274383</v>
      </c>
      <c r="J101">
        <v>-0.8317373177037668</v>
      </c>
      <c r="K101">
        <v>-46.075812624612389</v>
      </c>
      <c r="L101">
        <v>0.89001642587908369</v>
      </c>
      <c r="M101">
        <v>-3.9370076298131069</v>
      </c>
      <c r="N101">
        <v>1.5983553869658169</v>
      </c>
      <c r="O101">
        <v>0</v>
      </c>
      <c r="P101">
        <v>1</v>
      </c>
      <c r="Q101">
        <v>0</v>
      </c>
      <c r="R101">
        <v>0</v>
      </c>
      <c r="S101">
        <v>0</v>
      </c>
      <c r="T101">
        <v>0</v>
      </c>
    </row>
    <row r="102" spans="1:20" x14ac:dyDescent="0.3">
      <c r="A102" t="s">
        <v>283</v>
      </c>
      <c r="B102" t="s">
        <v>108</v>
      </c>
      <c r="C102">
        <v>2</v>
      </c>
      <c r="D102">
        <v>8</v>
      </c>
      <c r="E102" t="s">
        <v>510</v>
      </c>
      <c r="F102" t="s">
        <v>508</v>
      </c>
      <c r="G102" t="s">
        <v>508</v>
      </c>
      <c r="H102">
        <v>3.4060836445777198</v>
      </c>
      <c r="I102">
        <v>6.1225118839791524</v>
      </c>
      <c r="J102">
        <v>-2.0497907236065012</v>
      </c>
      <c r="K102">
        <v>-154.9700147458766</v>
      </c>
      <c r="L102">
        <v>1.071987345907192</v>
      </c>
      <c r="M102">
        <v>-2.4630539004529939</v>
      </c>
      <c r="N102">
        <v>-2.8619551727149268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1</v>
      </c>
    </row>
    <row r="103" spans="1:20" x14ac:dyDescent="0.3">
      <c r="A103" t="s">
        <v>290</v>
      </c>
      <c r="B103" t="s">
        <v>108</v>
      </c>
      <c r="C103">
        <v>0</v>
      </c>
      <c r="D103">
        <v>7</v>
      </c>
      <c r="E103" t="s">
        <v>510</v>
      </c>
      <c r="F103" t="s">
        <v>508</v>
      </c>
      <c r="G103" t="s">
        <v>508</v>
      </c>
      <c r="H103">
        <v>3.6642725696151599</v>
      </c>
      <c r="I103">
        <v>0</v>
      </c>
      <c r="J103">
        <v>-2.7614608526587352</v>
      </c>
      <c r="K103">
        <v>-190.52722296576471</v>
      </c>
      <c r="L103">
        <v>0.8967852471469111</v>
      </c>
      <c r="M103">
        <v>-2.8619551727149268</v>
      </c>
      <c r="N103">
        <v>1.3864789394251851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 x14ac:dyDescent="0.3">
      <c r="A104" t="s">
        <v>512</v>
      </c>
      <c r="B104" t="s">
        <v>108</v>
      </c>
      <c r="C104">
        <v>0</v>
      </c>
      <c r="D104">
        <v>7</v>
      </c>
      <c r="E104" t="s">
        <v>510</v>
      </c>
      <c r="F104" t="s">
        <v>508</v>
      </c>
      <c r="G104" t="s">
        <v>508</v>
      </c>
      <c r="H104">
        <v>3.8958160001095088</v>
      </c>
      <c r="I104">
        <v>4.7169804278961029</v>
      </c>
      <c r="J104">
        <v>-3.441940336228567</v>
      </c>
      <c r="K104">
        <v>-165.2871346174191</v>
      </c>
      <c r="L104">
        <v>0.84642783216529727</v>
      </c>
      <c r="M104">
        <v>-3.5470110013506861</v>
      </c>
      <c r="N104">
        <v>-2.5697855822197289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 x14ac:dyDescent="0.3">
      <c r="A105" t="s">
        <v>91</v>
      </c>
      <c r="B105" t="s">
        <v>108</v>
      </c>
      <c r="C105">
        <v>4</v>
      </c>
      <c r="D105">
        <v>7</v>
      </c>
      <c r="E105" t="s">
        <v>510</v>
      </c>
      <c r="F105" t="s">
        <v>508</v>
      </c>
      <c r="G105" t="s">
        <v>508</v>
      </c>
      <c r="H105">
        <v>4.2194505030782361</v>
      </c>
      <c r="I105">
        <v>21.521723473362162</v>
      </c>
      <c r="J105">
        <v>-3.9816557903052829</v>
      </c>
      <c r="K105">
        <v>-219.36664289003551</v>
      </c>
      <c r="L105">
        <v>1.437570880163584</v>
      </c>
      <c r="M105">
        <v>-2.5697855822197289</v>
      </c>
      <c r="N105">
        <v>-1.2733017311919841</v>
      </c>
      <c r="O105">
        <v>0</v>
      </c>
      <c r="P105">
        <v>0</v>
      </c>
      <c r="Q105">
        <v>0</v>
      </c>
      <c r="R105">
        <v>1</v>
      </c>
      <c r="S105">
        <v>0</v>
      </c>
      <c r="T105">
        <v>1</v>
      </c>
    </row>
    <row r="106" spans="1:20" x14ac:dyDescent="0.3">
      <c r="A106" t="s">
        <v>93</v>
      </c>
      <c r="B106" t="s">
        <v>108</v>
      </c>
      <c r="C106">
        <v>2</v>
      </c>
      <c r="D106">
        <v>4</v>
      </c>
      <c r="E106" t="s">
        <v>510</v>
      </c>
      <c r="F106" t="s">
        <v>508</v>
      </c>
      <c r="G106" t="s">
        <v>508</v>
      </c>
      <c r="H106">
        <v>4.3495426801147357</v>
      </c>
      <c r="I106">
        <v>15.434788433314861</v>
      </c>
      <c r="J106">
        <v>-4.1959167095731136</v>
      </c>
      <c r="K106">
        <v>-136.77726565678461</v>
      </c>
      <c r="L106">
        <v>1.0458276428767459</v>
      </c>
      <c r="M106">
        <v>-1.2733017311919841</v>
      </c>
      <c r="N106">
        <v>9.2127794277002559E-2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1</v>
      </c>
    </row>
    <row r="107" spans="1:20" x14ac:dyDescent="0.3">
      <c r="A107" t="s">
        <v>162</v>
      </c>
      <c r="B107" t="s">
        <v>108</v>
      </c>
      <c r="C107">
        <v>3</v>
      </c>
      <c r="D107">
        <v>6</v>
      </c>
      <c r="E107" t="s">
        <v>510</v>
      </c>
      <c r="F107" t="s">
        <v>508</v>
      </c>
      <c r="G107" t="s">
        <v>508</v>
      </c>
      <c r="H107">
        <v>4.5624704227721766</v>
      </c>
      <c r="I107">
        <v>8.0434783668769736</v>
      </c>
      <c r="J107">
        <v>-3.563173181908081</v>
      </c>
      <c r="K107">
        <v>-98.260669926313554</v>
      </c>
      <c r="L107">
        <v>0.80125978298628853</v>
      </c>
      <c r="M107">
        <v>-2.1967990644788138</v>
      </c>
      <c r="N107">
        <v>-1.7313961321197551</v>
      </c>
      <c r="O107">
        <v>0</v>
      </c>
      <c r="P107">
        <v>1</v>
      </c>
      <c r="Q107">
        <v>0</v>
      </c>
      <c r="R107">
        <v>0</v>
      </c>
      <c r="S107">
        <v>0</v>
      </c>
      <c r="T107">
        <v>0</v>
      </c>
    </row>
    <row r="108" spans="1:20" x14ac:dyDescent="0.3">
      <c r="A108" t="s">
        <v>220</v>
      </c>
      <c r="B108" t="s">
        <v>108</v>
      </c>
      <c r="C108">
        <v>0</v>
      </c>
      <c r="D108">
        <v>3</v>
      </c>
      <c r="E108" t="s">
        <v>510</v>
      </c>
      <c r="F108" t="s">
        <v>508</v>
      </c>
      <c r="G108" t="s">
        <v>508</v>
      </c>
      <c r="H108">
        <v>4.7295913436780017</v>
      </c>
      <c r="I108">
        <v>9.0909206543636412</v>
      </c>
      <c r="J108">
        <v>-3.3833045259018442</v>
      </c>
      <c r="K108">
        <v>-115.94673761668049</v>
      </c>
      <c r="L108">
        <v>0.89119069312476096</v>
      </c>
      <c r="M108">
        <v>-1.7313961321197551</v>
      </c>
      <c r="N108">
        <v>3.0952378630218749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 x14ac:dyDescent="0.3">
      <c r="A109" t="s">
        <v>235</v>
      </c>
      <c r="B109" t="s">
        <v>108</v>
      </c>
      <c r="C109">
        <v>11</v>
      </c>
      <c r="D109">
        <v>13</v>
      </c>
      <c r="E109" t="s">
        <v>510</v>
      </c>
      <c r="F109" t="s">
        <v>508</v>
      </c>
      <c r="G109" t="s">
        <v>508</v>
      </c>
      <c r="H109">
        <v>4.2761048773791854</v>
      </c>
      <c r="I109">
        <v>45.595855624458459</v>
      </c>
      <c r="J109">
        <v>4.7093179212431828E-2</v>
      </c>
      <c r="K109">
        <v>2.0863489333371761</v>
      </c>
      <c r="L109">
        <v>0.73722595322267936</v>
      </c>
      <c r="M109">
        <v>-2.0641166020588031</v>
      </c>
      <c r="N109">
        <v>-2.2870010061284041</v>
      </c>
      <c r="O109">
        <v>1</v>
      </c>
      <c r="P109">
        <v>1</v>
      </c>
      <c r="Q109">
        <v>1</v>
      </c>
      <c r="R109">
        <v>1</v>
      </c>
      <c r="S109">
        <v>0</v>
      </c>
      <c r="T109">
        <v>0</v>
      </c>
    </row>
    <row r="110" spans="1:20" x14ac:dyDescent="0.3">
      <c r="A110" t="s">
        <v>259</v>
      </c>
      <c r="B110" t="s">
        <v>108</v>
      </c>
      <c r="C110">
        <v>9</v>
      </c>
      <c r="D110">
        <v>11</v>
      </c>
      <c r="E110" t="s">
        <v>510</v>
      </c>
      <c r="F110" t="s">
        <v>508</v>
      </c>
      <c r="G110" t="s">
        <v>508</v>
      </c>
      <c r="H110">
        <v>4.4056905299174627</v>
      </c>
      <c r="I110">
        <v>36.127138922059487</v>
      </c>
      <c r="J110">
        <v>0.12125906909536339</v>
      </c>
      <c r="K110">
        <v>-15.308210506835421</v>
      </c>
      <c r="L110">
        <v>0.51557057299328957</v>
      </c>
      <c r="M110">
        <v>-2.2870010061284041</v>
      </c>
      <c r="N110">
        <v>2.8912373615826819</v>
      </c>
      <c r="O110">
        <v>1</v>
      </c>
      <c r="P110">
        <v>1</v>
      </c>
      <c r="Q110">
        <v>1</v>
      </c>
      <c r="R110">
        <v>0</v>
      </c>
      <c r="S110">
        <v>0</v>
      </c>
      <c r="T110">
        <v>0</v>
      </c>
    </row>
    <row r="111" spans="1:20" x14ac:dyDescent="0.3">
      <c r="A111" t="s">
        <v>269</v>
      </c>
      <c r="B111" t="s">
        <v>108</v>
      </c>
      <c r="C111">
        <v>11</v>
      </c>
      <c r="D111">
        <v>10</v>
      </c>
      <c r="E111" t="s">
        <v>510</v>
      </c>
      <c r="F111" t="s">
        <v>508</v>
      </c>
      <c r="G111" t="s">
        <v>508</v>
      </c>
      <c r="H111">
        <v>4.2295777422188667</v>
      </c>
      <c r="I111">
        <v>52.287555143448323</v>
      </c>
      <c r="J111">
        <v>0.74730804618937263</v>
      </c>
      <c r="K111">
        <v>77.629044337850289</v>
      </c>
      <c r="L111">
        <v>0.56925247689108671</v>
      </c>
      <c r="M111">
        <v>-1.2488876823970729</v>
      </c>
      <c r="N111">
        <v>3.0713668496896069</v>
      </c>
      <c r="O111">
        <v>1</v>
      </c>
      <c r="P111">
        <v>1</v>
      </c>
      <c r="Q111">
        <v>1</v>
      </c>
      <c r="R111">
        <v>1</v>
      </c>
      <c r="S111">
        <v>0</v>
      </c>
      <c r="T111">
        <v>0</v>
      </c>
    </row>
    <row r="112" spans="1:20" x14ac:dyDescent="0.3">
      <c r="A112" t="s">
        <v>285</v>
      </c>
      <c r="B112" t="s">
        <v>108</v>
      </c>
      <c r="C112">
        <v>11</v>
      </c>
      <c r="D112">
        <v>12</v>
      </c>
      <c r="E112" t="s">
        <v>510</v>
      </c>
      <c r="F112" t="s">
        <v>508</v>
      </c>
      <c r="G112" t="s">
        <v>508</v>
      </c>
      <c r="H112">
        <v>3.722059266687276</v>
      </c>
      <c r="I112">
        <v>63.983069307273666</v>
      </c>
      <c r="J112">
        <v>0.98178390625433476</v>
      </c>
      <c r="K112">
        <v>53.639965024921914</v>
      </c>
      <c r="L112">
        <v>1.200606958140275</v>
      </c>
      <c r="M112">
        <v>-1.4304843821122331</v>
      </c>
      <c r="N112">
        <v>1.940684546267724</v>
      </c>
      <c r="O112">
        <v>1</v>
      </c>
      <c r="P112">
        <v>1</v>
      </c>
      <c r="Q112">
        <v>1</v>
      </c>
      <c r="R112">
        <v>0</v>
      </c>
      <c r="S112">
        <v>0</v>
      </c>
      <c r="T112">
        <v>1</v>
      </c>
    </row>
    <row r="113" spans="1:20" x14ac:dyDescent="0.3">
      <c r="A113" t="s">
        <v>295</v>
      </c>
      <c r="B113" t="s">
        <v>108</v>
      </c>
      <c r="C113">
        <v>6</v>
      </c>
      <c r="D113">
        <v>6</v>
      </c>
      <c r="E113" t="s">
        <v>510</v>
      </c>
      <c r="F113" t="s">
        <v>508</v>
      </c>
      <c r="G113" t="s">
        <v>508</v>
      </c>
      <c r="H113">
        <v>3.570289735486265</v>
      </c>
      <c r="I113">
        <v>76.427698179556742</v>
      </c>
      <c r="J113">
        <v>0.93587970299670031</v>
      </c>
      <c r="K113">
        <v>95.616966018232958</v>
      </c>
      <c r="L113">
        <v>0.86955818488666992</v>
      </c>
      <c r="M113">
        <v>-0.68838918862594844</v>
      </c>
      <c r="N113">
        <v>0.92421444381218709</v>
      </c>
      <c r="O113">
        <v>0</v>
      </c>
      <c r="P113">
        <v>1</v>
      </c>
      <c r="Q113">
        <v>1</v>
      </c>
      <c r="R113">
        <v>0</v>
      </c>
      <c r="S113">
        <v>0</v>
      </c>
      <c r="T113">
        <v>0</v>
      </c>
    </row>
    <row r="114" spans="1:20" x14ac:dyDescent="0.3">
      <c r="A114" t="s">
        <v>96</v>
      </c>
      <c r="B114" t="s">
        <v>108</v>
      </c>
      <c r="C114">
        <v>11</v>
      </c>
      <c r="D114">
        <v>16</v>
      </c>
      <c r="E114" t="s">
        <v>513</v>
      </c>
      <c r="F114" t="s">
        <v>508</v>
      </c>
      <c r="G114" t="s">
        <v>508</v>
      </c>
      <c r="H114">
        <v>3.5914354257617962</v>
      </c>
      <c r="I114">
        <v>40.088070784658129</v>
      </c>
      <c r="J114">
        <v>1.042945918547963</v>
      </c>
      <c r="K114">
        <v>57.067299862514879</v>
      </c>
      <c r="L114">
        <v>0.6008200973704082</v>
      </c>
      <c r="M114">
        <v>-2.9530228651076622</v>
      </c>
      <c r="N114">
        <v>3.5500287799482759</v>
      </c>
      <c r="O114">
        <v>1</v>
      </c>
      <c r="P114">
        <v>1</v>
      </c>
      <c r="Q114">
        <v>1</v>
      </c>
      <c r="R114">
        <v>0</v>
      </c>
      <c r="S114">
        <v>1</v>
      </c>
      <c r="T114">
        <v>0</v>
      </c>
    </row>
    <row r="115" spans="1:20" x14ac:dyDescent="0.3">
      <c r="A115" t="s">
        <v>164</v>
      </c>
      <c r="B115" t="s">
        <v>108</v>
      </c>
      <c r="C115">
        <v>10</v>
      </c>
      <c r="D115">
        <v>8</v>
      </c>
      <c r="E115" t="s">
        <v>510</v>
      </c>
      <c r="F115" t="s">
        <v>508</v>
      </c>
      <c r="G115" t="s">
        <v>508</v>
      </c>
      <c r="H115">
        <v>3.4647200029559642</v>
      </c>
      <c r="I115">
        <v>62.555061045247363</v>
      </c>
      <c r="J115">
        <v>0.89895116354040749</v>
      </c>
      <c r="K115">
        <v>68.720505055895785</v>
      </c>
      <c r="L115">
        <v>0.43797778509540652</v>
      </c>
      <c r="M115">
        <v>-1.1576162212200971</v>
      </c>
      <c r="N115">
        <v>3.8288288288288279</v>
      </c>
      <c r="O115">
        <v>0</v>
      </c>
      <c r="P115">
        <v>1</v>
      </c>
      <c r="Q115">
        <v>1</v>
      </c>
      <c r="R115">
        <v>1</v>
      </c>
      <c r="S115">
        <v>1</v>
      </c>
      <c r="T115">
        <v>0</v>
      </c>
    </row>
    <row r="116" spans="1:20" x14ac:dyDescent="0.3">
      <c r="A116" t="s">
        <v>242</v>
      </c>
      <c r="B116" t="s">
        <v>108</v>
      </c>
      <c r="C116">
        <v>13</v>
      </c>
      <c r="D116">
        <v>12</v>
      </c>
      <c r="E116" t="s">
        <v>510</v>
      </c>
      <c r="F116" t="s">
        <v>508</v>
      </c>
      <c r="G116" t="s">
        <v>508</v>
      </c>
      <c r="H116">
        <v>3.3755274261603372</v>
      </c>
      <c r="I116">
        <v>81.564230332679927</v>
      </c>
      <c r="J116">
        <v>1.917275132088422</v>
      </c>
      <c r="K116">
        <v>174.0218602968809</v>
      </c>
      <c r="L116">
        <v>1.6151959744837749</v>
      </c>
      <c r="M116">
        <v>-0.42016806722689082</v>
      </c>
      <c r="N116">
        <v>-0.67510806055511596</v>
      </c>
      <c r="O116">
        <v>1</v>
      </c>
      <c r="P116">
        <v>1</v>
      </c>
      <c r="Q116">
        <v>1</v>
      </c>
      <c r="R116">
        <v>0</v>
      </c>
      <c r="S116">
        <v>1</v>
      </c>
      <c r="T116">
        <v>1</v>
      </c>
    </row>
    <row r="117" spans="1:20" x14ac:dyDescent="0.3">
      <c r="A117" t="s">
        <v>139</v>
      </c>
      <c r="B117" t="s">
        <v>191</v>
      </c>
      <c r="C117">
        <v>7</v>
      </c>
      <c r="D117">
        <v>7</v>
      </c>
      <c r="E117" t="s">
        <v>510</v>
      </c>
      <c r="F117" t="s">
        <v>508</v>
      </c>
      <c r="G117" t="s">
        <v>508</v>
      </c>
      <c r="H117">
        <v>3.0997295791411981</v>
      </c>
      <c r="I117">
        <v>25.581422427200561</v>
      </c>
      <c r="J117">
        <v>-9.3686331999817615E-3</v>
      </c>
      <c r="K117">
        <v>-60.420180751620961</v>
      </c>
      <c r="L117">
        <v>1.0334779483684631</v>
      </c>
      <c r="M117">
        <v>-0.31347931924396649</v>
      </c>
      <c r="N117">
        <v>-0.62893020461186988</v>
      </c>
      <c r="O117">
        <v>0</v>
      </c>
      <c r="P117">
        <v>1</v>
      </c>
      <c r="Q117">
        <v>0</v>
      </c>
      <c r="R117">
        <v>1</v>
      </c>
      <c r="S117">
        <v>0</v>
      </c>
      <c r="T117">
        <v>1</v>
      </c>
    </row>
    <row r="118" spans="1:20" x14ac:dyDescent="0.3">
      <c r="A118" t="s">
        <v>156</v>
      </c>
      <c r="B118" t="s">
        <v>191</v>
      </c>
      <c r="C118">
        <v>3</v>
      </c>
      <c r="D118">
        <v>6</v>
      </c>
      <c r="E118" t="s">
        <v>510</v>
      </c>
      <c r="F118" t="s">
        <v>508</v>
      </c>
      <c r="G118" t="s">
        <v>508</v>
      </c>
      <c r="H118">
        <v>3.0289322770212119</v>
      </c>
      <c r="I118">
        <v>25.000033113679262</v>
      </c>
      <c r="J118">
        <v>-7.7724849262496079E-3</v>
      </c>
      <c r="K118">
        <v>-101.4492052539176</v>
      </c>
      <c r="L118">
        <v>0.53352549298100083</v>
      </c>
      <c r="M118">
        <v>-0.62893020461186988</v>
      </c>
      <c r="N118">
        <v>2.5316430864913921</v>
      </c>
      <c r="O118">
        <v>1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1:20" x14ac:dyDescent="0.3">
      <c r="A119" t="s">
        <v>228</v>
      </c>
      <c r="B119" t="s">
        <v>191</v>
      </c>
      <c r="C119">
        <v>11</v>
      </c>
      <c r="D119">
        <v>13</v>
      </c>
      <c r="E119" t="s">
        <v>513</v>
      </c>
      <c r="F119" t="s">
        <v>508</v>
      </c>
      <c r="G119" t="s">
        <v>508</v>
      </c>
      <c r="H119">
        <v>2.7062983640519032</v>
      </c>
      <c r="I119">
        <v>57.692346488231749</v>
      </c>
      <c r="J119">
        <v>6.5256850499159011E-3</v>
      </c>
      <c r="K119">
        <v>18.85524269464981</v>
      </c>
      <c r="L119">
        <v>0.89576733964238664</v>
      </c>
      <c r="M119">
        <v>-0.92307604276216948</v>
      </c>
      <c r="N119">
        <v>0.93167612183900095</v>
      </c>
      <c r="O119">
        <v>1</v>
      </c>
      <c r="P119">
        <v>1</v>
      </c>
      <c r="Q119">
        <v>1</v>
      </c>
      <c r="R119">
        <v>1</v>
      </c>
      <c r="S119">
        <v>0</v>
      </c>
      <c r="T119">
        <v>0</v>
      </c>
    </row>
    <row r="120" spans="1:20" x14ac:dyDescent="0.3">
      <c r="A120" t="s">
        <v>271</v>
      </c>
      <c r="B120" t="s">
        <v>191</v>
      </c>
      <c r="C120">
        <v>8</v>
      </c>
      <c r="D120">
        <v>10</v>
      </c>
      <c r="E120" t="s">
        <v>513</v>
      </c>
      <c r="F120" t="s">
        <v>508</v>
      </c>
      <c r="G120" t="s">
        <v>508</v>
      </c>
      <c r="H120">
        <v>3.466728253881421</v>
      </c>
      <c r="I120">
        <v>2.7026992195982582</v>
      </c>
      <c r="J120">
        <v>1.0804414461017911E-3</v>
      </c>
      <c r="K120">
        <v>-92.846873722849722</v>
      </c>
      <c r="L120">
        <v>0.65009002370889801</v>
      </c>
      <c r="M120">
        <v>-5.5384635925292969</v>
      </c>
      <c r="N120">
        <v>1.3029303818510489</v>
      </c>
      <c r="O120">
        <v>0</v>
      </c>
      <c r="P120">
        <v>1</v>
      </c>
      <c r="Q120">
        <v>1</v>
      </c>
      <c r="R120">
        <v>0</v>
      </c>
      <c r="S120">
        <v>1</v>
      </c>
      <c r="T120">
        <v>0</v>
      </c>
    </row>
    <row r="121" spans="1:20" x14ac:dyDescent="0.3">
      <c r="A121" t="s">
        <v>283</v>
      </c>
      <c r="B121" t="s">
        <v>191</v>
      </c>
      <c r="C121">
        <v>0</v>
      </c>
      <c r="D121">
        <v>5</v>
      </c>
      <c r="E121" t="s">
        <v>510</v>
      </c>
      <c r="F121" t="s">
        <v>508</v>
      </c>
      <c r="G121" t="s">
        <v>508</v>
      </c>
      <c r="H121">
        <v>3.140996213138493</v>
      </c>
      <c r="I121">
        <v>5.263151290346058</v>
      </c>
      <c r="J121">
        <v>-1.8589436783115251E-2</v>
      </c>
      <c r="K121">
        <v>-135.8975099623818</v>
      </c>
      <c r="L121">
        <v>0.66790490898968624</v>
      </c>
      <c r="M121">
        <v>-0.32467502308325391</v>
      </c>
      <c r="N121">
        <v>-2.6058607637020992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1:20" x14ac:dyDescent="0.3">
      <c r="A122" t="s">
        <v>290</v>
      </c>
      <c r="B122" t="s">
        <v>191</v>
      </c>
      <c r="C122">
        <v>2</v>
      </c>
      <c r="D122">
        <v>9</v>
      </c>
      <c r="E122" t="s">
        <v>510</v>
      </c>
      <c r="F122" t="s">
        <v>508</v>
      </c>
      <c r="G122" t="s">
        <v>508</v>
      </c>
      <c r="H122">
        <v>3.248925296647446</v>
      </c>
      <c r="I122">
        <v>0</v>
      </c>
      <c r="J122">
        <v>-2.5966935171615749E-2</v>
      </c>
      <c r="K122">
        <v>-132.98370186831531</v>
      </c>
      <c r="L122">
        <v>1.311952624820439</v>
      </c>
      <c r="M122">
        <v>-2.6058607637020992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</v>
      </c>
    </row>
    <row r="123" spans="1:20" x14ac:dyDescent="0.3">
      <c r="A123" t="s">
        <v>512</v>
      </c>
      <c r="B123" t="s">
        <v>191</v>
      </c>
      <c r="C123">
        <v>0</v>
      </c>
      <c r="D123">
        <v>5</v>
      </c>
      <c r="E123" t="s">
        <v>510</v>
      </c>
      <c r="F123" t="s">
        <v>508</v>
      </c>
      <c r="G123" t="s">
        <v>508</v>
      </c>
      <c r="H123">
        <v>3.137066056904255</v>
      </c>
      <c r="I123">
        <v>5.9999942779541016</v>
      </c>
      <c r="J123">
        <v>-3.2188231572047227E-2</v>
      </c>
      <c r="K123">
        <v>-120.41023055759599</v>
      </c>
      <c r="L123">
        <v>0.97996728205975259</v>
      </c>
      <c r="M123">
        <v>-1.003343521541278</v>
      </c>
      <c r="N123">
        <v>-6.4189207693187509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1:20" x14ac:dyDescent="0.3">
      <c r="A124" t="s">
        <v>91</v>
      </c>
      <c r="B124" t="s">
        <v>191</v>
      </c>
      <c r="C124">
        <v>2</v>
      </c>
      <c r="D124">
        <v>9</v>
      </c>
      <c r="E124" t="s">
        <v>510</v>
      </c>
      <c r="F124" t="s">
        <v>508</v>
      </c>
      <c r="G124" t="s">
        <v>508</v>
      </c>
      <c r="H124">
        <v>3.7648279696202351</v>
      </c>
      <c r="I124">
        <v>8.3333250549107767</v>
      </c>
      <c r="J124">
        <v>-4.2316267650380282E-2</v>
      </c>
      <c r="K124">
        <v>-186.45833022892489</v>
      </c>
      <c r="L124">
        <v>1.3562340004603179</v>
      </c>
      <c r="M124">
        <v>-6.4189207693187509</v>
      </c>
      <c r="N124">
        <v>-1.0830314655719271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1</v>
      </c>
    </row>
    <row r="125" spans="1:20" x14ac:dyDescent="0.3">
      <c r="A125" t="s">
        <v>93</v>
      </c>
      <c r="B125" t="s">
        <v>191</v>
      </c>
      <c r="C125">
        <v>0</v>
      </c>
      <c r="D125">
        <v>5</v>
      </c>
      <c r="E125" t="s">
        <v>510</v>
      </c>
      <c r="F125" t="s">
        <v>508</v>
      </c>
      <c r="G125" t="s">
        <v>508</v>
      </c>
      <c r="H125">
        <v>3.9103238613079609</v>
      </c>
      <c r="I125">
        <v>4.1666625274553883</v>
      </c>
      <c r="J125">
        <v>-4.5976488102694599E-2</v>
      </c>
      <c r="K125">
        <v>-148.01223254968349</v>
      </c>
      <c r="L125">
        <v>0.90460173241525321</v>
      </c>
      <c r="M125">
        <v>-1.0830314655719271</v>
      </c>
      <c r="N125">
        <v>1.8248157716151889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 x14ac:dyDescent="0.3">
      <c r="A126" t="s">
        <v>162</v>
      </c>
      <c r="B126" t="s">
        <v>191</v>
      </c>
      <c r="C126">
        <v>3</v>
      </c>
      <c r="D126">
        <v>6</v>
      </c>
      <c r="E126" t="s">
        <v>510</v>
      </c>
      <c r="F126" t="s">
        <v>508</v>
      </c>
      <c r="G126" t="s">
        <v>508</v>
      </c>
      <c r="H126">
        <v>4.0526859659223993</v>
      </c>
      <c r="I126">
        <v>15.27776260066976</v>
      </c>
      <c r="J126">
        <v>-2.5442792544712819E-2</v>
      </c>
      <c r="K126">
        <v>-68.164785499349222</v>
      </c>
      <c r="L126">
        <v>0.55692469047117699</v>
      </c>
      <c r="M126">
        <v>-2.422151180638036</v>
      </c>
      <c r="N126">
        <v>-2.1276575957413368</v>
      </c>
      <c r="O126">
        <v>0</v>
      </c>
      <c r="P126">
        <v>1</v>
      </c>
      <c r="Q126">
        <v>0</v>
      </c>
      <c r="R126">
        <v>0</v>
      </c>
      <c r="S126">
        <v>0</v>
      </c>
      <c r="T126">
        <v>0</v>
      </c>
    </row>
    <row r="127" spans="1:20" x14ac:dyDescent="0.3">
      <c r="A127" t="s">
        <v>220</v>
      </c>
      <c r="B127" t="s">
        <v>191</v>
      </c>
      <c r="C127">
        <v>5</v>
      </c>
      <c r="D127">
        <v>7</v>
      </c>
      <c r="E127" t="s">
        <v>510</v>
      </c>
      <c r="F127" t="s">
        <v>508</v>
      </c>
      <c r="G127" t="s">
        <v>508</v>
      </c>
      <c r="H127">
        <v>4.2443067043761271</v>
      </c>
      <c r="I127">
        <v>6.94443754575898</v>
      </c>
      <c r="J127">
        <v>-2.2944173697815571E-2</v>
      </c>
      <c r="K127">
        <v>-93.979241216127392</v>
      </c>
      <c r="L127">
        <v>1.0341454321284249</v>
      </c>
      <c r="M127">
        <v>-2.1276575957413368</v>
      </c>
      <c r="N127">
        <v>4.7101490902214778</v>
      </c>
      <c r="O127">
        <v>0</v>
      </c>
      <c r="P127">
        <v>1</v>
      </c>
      <c r="Q127">
        <v>0</v>
      </c>
      <c r="R127">
        <v>0</v>
      </c>
      <c r="S127">
        <v>0</v>
      </c>
      <c r="T127">
        <v>1</v>
      </c>
    </row>
    <row r="128" spans="1:20" x14ac:dyDescent="0.3">
      <c r="A128" t="s">
        <v>235</v>
      </c>
      <c r="B128" t="s">
        <v>191</v>
      </c>
      <c r="C128">
        <v>9</v>
      </c>
      <c r="D128">
        <v>10</v>
      </c>
      <c r="E128" t="s">
        <v>513</v>
      </c>
      <c r="F128" t="s">
        <v>508</v>
      </c>
      <c r="G128" t="s">
        <v>508</v>
      </c>
      <c r="H128">
        <v>3.998994468412961</v>
      </c>
      <c r="I128">
        <v>32.49998062848352</v>
      </c>
      <c r="J128">
        <v>9.9139194786276724E-3</v>
      </c>
      <c r="K128">
        <v>-13.71689494639471</v>
      </c>
      <c r="L128">
        <v>0.70242802792246473</v>
      </c>
      <c r="M128">
        <v>-1.730110343249319</v>
      </c>
      <c r="N128">
        <v>3.1690195530944338</v>
      </c>
      <c r="O128">
        <v>1</v>
      </c>
      <c r="P128">
        <v>1</v>
      </c>
      <c r="Q128">
        <v>1</v>
      </c>
      <c r="R128">
        <v>0</v>
      </c>
      <c r="S128">
        <v>0</v>
      </c>
      <c r="T128">
        <v>0</v>
      </c>
    </row>
    <row r="129" spans="1:20" x14ac:dyDescent="0.3">
      <c r="A129" t="s">
        <v>285</v>
      </c>
      <c r="B129" t="s">
        <v>191</v>
      </c>
      <c r="C129">
        <v>6</v>
      </c>
      <c r="D129">
        <v>7</v>
      </c>
      <c r="E129" t="s">
        <v>510</v>
      </c>
      <c r="F129" t="s">
        <v>508</v>
      </c>
      <c r="G129" t="s">
        <v>508</v>
      </c>
      <c r="H129">
        <v>4.525439961584282</v>
      </c>
      <c r="I129">
        <v>50.000031370875909</v>
      </c>
      <c r="J129">
        <v>2.8233504993033939E-2</v>
      </c>
      <c r="K129">
        <v>51.327075182738938</v>
      </c>
      <c r="L129">
        <v>0.57916404947218614</v>
      </c>
      <c r="M129">
        <v>-3.6303596083986598</v>
      </c>
      <c r="N129">
        <v>-1.0273962536277179</v>
      </c>
      <c r="O129">
        <v>0</v>
      </c>
      <c r="P129">
        <v>1</v>
      </c>
      <c r="Q129">
        <v>1</v>
      </c>
      <c r="R129">
        <v>0</v>
      </c>
      <c r="S129">
        <v>0</v>
      </c>
      <c r="T129">
        <v>0</v>
      </c>
    </row>
    <row r="130" spans="1:20" x14ac:dyDescent="0.3">
      <c r="A130" t="s">
        <v>291</v>
      </c>
      <c r="B130" t="s">
        <v>191</v>
      </c>
      <c r="C130">
        <v>6</v>
      </c>
      <c r="D130">
        <v>6</v>
      </c>
      <c r="E130" t="s">
        <v>510</v>
      </c>
      <c r="F130" t="s">
        <v>508</v>
      </c>
      <c r="G130" t="s">
        <v>508</v>
      </c>
      <c r="H130">
        <v>4.4611529597809234</v>
      </c>
      <c r="I130">
        <v>31.57892755523627</v>
      </c>
      <c r="J130">
        <v>1.2060421587437741E-2</v>
      </c>
      <c r="K130">
        <v>-28.468485744673</v>
      </c>
      <c r="L130">
        <v>0.68152311074369565</v>
      </c>
      <c r="M130">
        <v>-1.3840899245549589</v>
      </c>
      <c r="N130">
        <v>-2.105261220606125</v>
      </c>
      <c r="O130">
        <v>0</v>
      </c>
      <c r="P130">
        <v>1</v>
      </c>
      <c r="Q130">
        <v>1</v>
      </c>
      <c r="R130">
        <v>0</v>
      </c>
      <c r="S130">
        <v>0</v>
      </c>
      <c r="T130">
        <v>0</v>
      </c>
    </row>
    <row r="131" spans="1:20" x14ac:dyDescent="0.3">
      <c r="A131" t="s">
        <v>295</v>
      </c>
      <c r="B131" t="s">
        <v>191</v>
      </c>
      <c r="C131">
        <v>6</v>
      </c>
      <c r="D131">
        <v>8</v>
      </c>
      <c r="E131" t="s">
        <v>510</v>
      </c>
      <c r="F131" t="s">
        <v>508</v>
      </c>
      <c r="G131" t="s">
        <v>508</v>
      </c>
      <c r="H131">
        <v>4.6082948718055139</v>
      </c>
      <c r="I131">
        <v>15.789463777618129</v>
      </c>
      <c r="J131">
        <v>2.0614413502737659E-3</v>
      </c>
      <c r="K131">
        <v>-80.775984830690419</v>
      </c>
      <c r="L131">
        <v>0.59101710470554891</v>
      </c>
      <c r="M131">
        <v>-2.105261220606125</v>
      </c>
      <c r="N131">
        <v>0.71684520429994325</v>
      </c>
      <c r="O131">
        <v>0</v>
      </c>
      <c r="P131">
        <v>1</v>
      </c>
      <c r="Q131">
        <v>1</v>
      </c>
      <c r="R131">
        <v>0</v>
      </c>
      <c r="S131">
        <v>0</v>
      </c>
      <c r="T131">
        <v>0</v>
      </c>
    </row>
    <row r="132" spans="1:20" x14ac:dyDescent="0.3">
      <c r="A132" t="s">
        <v>164</v>
      </c>
      <c r="B132" t="s">
        <v>191</v>
      </c>
      <c r="C132">
        <v>13</v>
      </c>
      <c r="D132">
        <v>14</v>
      </c>
      <c r="E132" t="s">
        <v>510</v>
      </c>
      <c r="F132" t="s">
        <v>508</v>
      </c>
      <c r="G132" t="s">
        <v>508</v>
      </c>
      <c r="H132">
        <v>4.4492536036383017</v>
      </c>
      <c r="I132">
        <v>39.285723408875143</v>
      </c>
      <c r="J132">
        <v>2.540620215690655E-2</v>
      </c>
      <c r="K132">
        <v>164.4444424260856</v>
      </c>
      <c r="L132">
        <v>2.0664651208643798</v>
      </c>
      <c r="M132">
        <v>-7.7639750862953081</v>
      </c>
      <c r="N132">
        <v>3.0303001111897538</v>
      </c>
      <c r="O132">
        <v>1</v>
      </c>
      <c r="P132">
        <v>1</v>
      </c>
      <c r="Q132">
        <v>1</v>
      </c>
      <c r="R132">
        <v>0</v>
      </c>
      <c r="S132">
        <v>1</v>
      </c>
      <c r="T132">
        <v>1</v>
      </c>
    </row>
    <row r="133" spans="1:20" x14ac:dyDescent="0.3">
      <c r="A133" t="s">
        <v>242</v>
      </c>
      <c r="B133" t="s">
        <v>191</v>
      </c>
      <c r="C133">
        <v>8</v>
      </c>
      <c r="D133">
        <v>7</v>
      </c>
      <c r="E133" t="s">
        <v>510</v>
      </c>
      <c r="F133" t="s">
        <v>508</v>
      </c>
      <c r="G133" t="s">
        <v>508</v>
      </c>
      <c r="H133">
        <v>4.158835714225213</v>
      </c>
      <c r="I133">
        <v>51.785712765187483</v>
      </c>
      <c r="J133">
        <v>2.4788338638095379E-2</v>
      </c>
      <c r="K133">
        <v>64.328021757286422</v>
      </c>
      <c r="L133">
        <v>0.55415997638903669</v>
      </c>
      <c r="M133">
        <v>-2.875404130902611</v>
      </c>
      <c r="N133">
        <v>3.9473725487981661</v>
      </c>
      <c r="O133">
        <v>0</v>
      </c>
      <c r="P133">
        <v>1</v>
      </c>
      <c r="Q133">
        <v>1</v>
      </c>
      <c r="R133">
        <v>0</v>
      </c>
      <c r="S133">
        <v>1</v>
      </c>
      <c r="T133">
        <v>0</v>
      </c>
    </row>
    <row r="134" spans="1:20" x14ac:dyDescent="0.3">
      <c r="A134" t="s">
        <v>139</v>
      </c>
      <c r="B134" t="s">
        <v>129</v>
      </c>
      <c r="C134">
        <v>6</v>
      </c>
      <c r="D134">
        <v>8</v>
      </c>
      <c r="E134" t="s">
        <v>510</v>
      </c>
      <c r="F134" t="s">
        <v>508</v>
      </c>
      <c r="G134" t="s">
        <v>508</v>
      </c>
      <c r="H134">
        <v>3.3624371713013699</v>
      </c>
      <c r="I134">
        <v>49.425274126593152</v>
      </c>
      <c r="J134">
        <v>-2.417946080303959E-2</v>
      </c>
      <c r="K134">
        <v>2.329615220197339</v>
      </c>
      <c r="L134">
        <v>0.33092140767742578</v>
      </c>
      <c r="M134">
        <v>-1.410258087494237</v>
      </c>
      <c r="N134">
        <v>0.13003578634942339</v>
      </c>
      <c r="O134">
        <v>1</v>
      </c>
      <c r="P134">
        <v>1</v>
      </c>
      <c r="Q134">
        <v>0</v>
      </c>
      <c r="R134">
        <v>0</v>
      </c>
      <c r="S134">
        <v>0</v>
      </c>
      <c r="T134">
        <v>0</v>
      </c>
    </row>
    <row r="135" spans="1:20" x14ac:dyDescent="0.3">
      <c r="A135" t="s">
        <v>223</v>
      </c>
      <c r="B135" t="s">
        <v>129</v>
      </c>
      <c r="C135">
        <v>3</v>
      </c>
      <c r="D135">
        <v>9</v>
      </c>
      <c r="E135" t="s">
        <v>510</v>
      </c>
      <c r="F135" t="s">
        <v>508</v>
      </c>
      <c r="G135" t="s">
        <v>508</v>
      </c>
      <c r="H135">
        <v>2.4976967666555661</v>
      </c>
      <c r="I135">
        <v>42.424253370911927</v>
      </c>
      <c r="J135">
        <v>-1.8516961213119271E-2</v>
      </c>
      <c r="K135">
        <v>43.381468364471523</v>
      </c>
      <c r="L135">
        <v>0.7208102142589965</v>
      </c>
      <c r="M135">
        <v>-0.64102807066922129</v>
      </c>
      <c r="N135">
        <v>4.3870987430695561</v>
      </c>
      <c r="O135">
        <v>0</v>
      </c>
      <c r="P135">
        <v>1</v>
      </c>
      <c r="Q135">
        <v>0</v>
      </c>
      <c r="R135">
        <v>0</v>
      </c>
      <c r="S135">
        <v>0</v>
      </c>
      <c r="T135">
        <v>0</v>
      </c>
    </row>
    <row r="136" spans="1:20" x14ac:dyDescent="0.3">
      <c r="A136" t="s">
        <v>265</v>
      </c>
      <c r="B136" t="s">
        <v>129</v>
      </c>
      <c r="C136">
        <v>13</v>
      </c>
      <c r="D136">
        <v>11</v>
      </c>
      <c r="E136" t="s">
        <v>510</v>
      </c>
      <c r="F136" t="s">
        <v>508</v>
      </c>
      <c r="G136" t="s">
        <v>508</v>
      </c>
      <c r="H136">
        <v>2.1571789460159132</v>
      </c>
      <c r="I136">
        <v>70.833385763360226</v>
      </c>
      <c r="J136">
        <v>9.1062774621570031E-3</v>
      </c>
      <c r="K136">
        <v>103.7430984606668</v>
      </c>
      <c r="L136">
        <v>0.74152954844640739</v>
      </c>
      <c r="M136">
        <v>-0.12515334582141441</v>
      </c>
      <c r="N136">
        <v>-0.87719513150457729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</v>
      </c>
    </row>
    <row r="137" spans="1:20" x14ac:dyDescent="0.3">
      <c r="A137" t="s">
        <v>271</v>
      </c>
      <c r="B137" t="s">
        <v>129</v>
      </c>
      <c r="C137">
        <v>5</v>
      </c>
      <c r="D137">
        <v>11</v>
      </c>
      <c r="E137" t="s">
        <v>510</v>
      </c>
      <c r="F137" t="s">
        <v>508</v>
      </c>
      <c r="G137" t="s">
        <v>508</v>
      </c>
      <c r="H137">
        <v>2.536367771399318</v>
      </c>
      <c r="I137">
        <v>26.388904525914452</v>
      </c>
      <c r="J137">
        <v>-2.0353540135409961E-2</v>
      </c>
      <c r="K137">
        <v>-15.798628314712261</v>
      </c>
      <c r="L137">
        <v>1.104328174031409</v>
      </c>
      <c r="M137">
        <v>-3.1605563188701158</v>
      </c>
      <c r="N137">
        <v>-0.3916414304019426</v>
      </c>
      <c r="O137">
        <v>0</v>
      </c>
      <c r="P137">
        <v>1</v>
      </c>
      <c r="Q137">
        <v>0</v>
      </c>
      <c r="R137">
        <v>0</v>
      </c>
      <c r="S137">
        <v>0</v>
      </c>
      <c r="T137">
        <v>1</v>
      </c>
    </row>
    <row r="138" spans="1:20" x14ac:dyDescent="0.3">
      <c r="A138" t="s">
        <v>283</v>
      </c>
      <c r="B138" t="s">
        <v>129</v>
      </c>
      <c r="C138">
        <v>0</v>
      </c>
      <c r="D138">
        <v>7</v>
      </c>
      <c r="E138" t="s">
        <v>510</v>
      </c>
      <c r="F138" t="s">
        <v>508</v>
      </c>
      <c r="G138" t="s">
        <v>508</v>
      </c>
      <c r="H138">
        <v>2.517643430129612</v>
      </c>
      <c r="I138">
        <v>2.7777759381277121</v>
      </c>
      <c r="J138">
        <v>-6.2951745369665885E-2</v>
      </c>
      <c r="K138">
        <v>-124.6732109787377</v>
      </c>
      <c r="L138">
        <v>0.75057502236413787</v>
      </c>
      <c r="M138">
        <v>-1.706038272878265</v>
      </c>
      <c r="N138">
        <v>-2.403202053926782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1:20" x14ac:dyDescent="0.3">
      <c r="A139" t="s">
        <v>290</v>
      </c>
      <c r="B139" t="s">
        <v>129</v>
      </c>
      <c r="C139">
        <v>2</v>
      </c>
      <c r="D139">
        <v>11</v>
      </c>
      <c r="E139" t="s">
        <v>510</v>
      </c>
      <c r="F139" t="s">
        <v>508</v>
      </c>
      <c r="G139" t="s">
        <v>508</v>
      </c>
      <c r="H139">
        <v>2.6675791648233909</v>
      </c>
      <c r="I139">
        <v>3.2966762331096038</v>
      </c>
      <c r="J139">
        <v>-7.9396821402807516E-2</v>
      </c>
      <c r="K139">
        <v>-160.63213125491239</v>
      </c>
      <c r="L139">
        <v>1.2773330241187379</v>
      </c>
      <c r="M139">
        <v>-2.403202053926782</v>
      </c>
      <c r="N139">
        <v>-0.54719510487188638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1</v>
      </c>
    </row>
    <row r="140" spans="1:20" x14ac:dyDescent="0.3">
      <c r="A140" t="s">
        <v>512</v>
      </c>
      <c r="B140" t="s">
        <v>129</v>
      </c>
      <c r="C140">
        <v>0</v>
      </c>
      <c r="D140">
        <v>7</v>
      </c>
      <c r="E140" t="s">
        <v>510</v>
      </c>
      <c r="F140" t="s">
        <v>508</v>
      </c>
      <c r="G140" t="s">
        <v>508</v>
      </c>
      <c r="H140">
        <v>2.710724502946074</v>
      </c>
      <c r="I140">
        <v>4.9019351183257962</v>
      </c>
      <c r="J140">
        <v>-9.4239226468023518E-2</v>
      </c>
      <c r="K140">
        <v>-137.76096544781069</v>
      </c>
      <c r="L140">
        <v>0.86611128923183867</v>
      </c>
      <c r="M140">
        <v>-0.68776053460857212</v>
      </c>
      <c r="N140">
        <v>-2.770080541232645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 x14ac:dyDescent="0.3">
      <c r="A141" t="s">
        <v>91</v>
      </c>
      <c r="B141" t="s">
        <v>129</v>
      </c>
      <c r="C141">
        <v>4</v>
      </c>
      <c r="D141">
        <v>9</v>
      </c>
      <c r="E141" t="s">
        <v>510</v>
      </c>
      <c r="F141" t="s">
        <v>508</v>
      </c>
      <c r="G141" t="s">
        <v>508</v>
      </c>
      <c r="H141">
        <v>3.5409035699315421</v>
      </c>
      <c r="I141">
        <v>29.94012694150577</v>
      </c>
      <c r="J141">
        <v>-0.1044574003444248</v>
      </c>
      <c r="K141">
        <v>-176.86224770539701</v>
      </c>
      <c r="L141">
        <v>1.9696237302273409</v>
      </c>
      <c r="M141">
        <v>-2.770080541232645</v>
      </c>
      <c r="N141">
        <v>0.56980002794455942</v>
      </c>
      <c r="O141">
        <v>0</v>
      </c>
      <c r="P141">
        <v>0</v>
      </c>
      <c r="Q141">
        <v>0</v>
      </c>
      <c r="R141">
        <v>1</v>
      </c>
      <c r="S141">
        <v>0</v>
      </c>
      <c r="T141">
        <v>1</v>
      </c>
    </row>
    <row r="142" spans="1:20" x14ac:dyDescent="0.3">
      <c r="A142" t="s">
        <v>235</v>
      </c>
      <c r="B142" t="s">
        <v>129</v>
      </c>
      <c r="C142">
        <v>13</v>
      </c>
      <c r="D142">
        <v>10</v>
      </c>
      <c r="E142" t="s">
        <v>510</v>
      </c>
      <c r="F142" t="s">
        <v>508</v>
      </c>
      <c r="G142" t="s">
        <v>508</v>
      </c>
      <c r="H142">
        <v>4.6703298230094141</v>
      </c>
      <c r="I142">
        <v>89.565226044682973</v>
      </c>
      <c r="J142">
        <v>0.15534590763537459</v>
      </c>
      <c r="K142">
        <v>190.23044488283281</v>
      </c>
      <c r="L142">
        <v>1.246036436138185</v>
      </c>
      <c r="M142">
        <v>-1.379309059654084</v>
      </c>
      <c r="N142">
        <v>-0.58275281094951514</v>
      </c>
      <c r="O142">
        <v>1</v>
      </c>
      <c r="P142">
        <v>1</v>
      </c>
      <c r="Q142">
        <v>1</v>
      </c>
      <c r="R142">
        <v>0</v>
      </c>
      <c r="S142">
        <v>1</v>
      </c>
      <c r="T142">
        <v>1</v>
      </c>
    </row>
    <row r="143" spans="1:20" x14ac:dyDescent="0.3">
      <c r="A143" t="s">
        <v>259</v>
      </c>
      <c r="B143" t="s">
        <v>129</v>
      </c>
      <c r="C143">
        <v>11</v>
      </c>
      <c r="D143">
        <v>8</v>
      </c>
      <c r="E143" t="s">
        <v>510</v>
      </c>
      <c r="F143" t="s">
        <v>508</v>
      </c>
      <c r="G143" t="s">
        <v>508</v>
      </c>
      <c r="H143">
        <v>5.0829005902223603</v>
      </c>
      <c r="I143">
        <v>87.391304437965445</v>
      </c>
      <c r="J143">
        <v>0.15226101324004351</v>
      </c>
      <c r="K143">
        <v>132.03551015459999</v>
      </c>
      <c r="L143">
        <v>1.278170823498306</v>
      </c>
      <c r="M143">
        <v>-0.58275281094951514</v>
      </c>
      <c r="N143">
        <v>5.1582713696563616</v>
      </c>
      <c r="O143">
        <v>1</v>
      </c>
      <c r="P143">
        <v>1</v>
      </c>
      <c r="Q143">
        <v>1</v>
      </c>
      <c r="R143">
        <v>0</v>
      </c>
      <c r="S143">
        <v>1</v>
      </c>
      <c r="T143">
        <v>1</v>
      </c>
    </row>
    <row r="144" spans="1:20" x14ac:dyDescent="0.3">
      <c r="A144" t="s">
        <v>269</v>
      </c>
      <c r="B144" t="s">
        <v>129</v>
      </c>
      <c r="C144">
        <v>9</v>
      </c>
      <c r="D144">
        <v>4</v>
      </c>
      <c r="E144" t="s">
        <v>510</v>
      </c>
      <c r="F144" t="s">
        <v>508</v>
      </c>
      <c r="G144" t="s">
        <v>508</v>
      </c>
      <c r="H144">
        <v>5.3997085161937122</v>
      </c>
      <c r="I144">
        <v>93.469394745800088</v>
      </c>
      <c r="J144">
        <v>0.1567315690904828</v>
      </c>
      <c r="K144">
        <v>114.9197830190819</v>
      </c>
      <c r="L144">
        <v>0.51485732870435252</v>
      </c>
      <c r="M144">
        <v>-1.7837217686628579</v>
      </c>
      <c r="N144">
        <v>-0.68104899839845501</v>
      </c>
      <c r="O144">
        <v>1</v>
      </c>
      <c r="P144">
        <v>1</v>
      </c>
      <c r="Q144">
        <v>1</v>
      </c>
      <c r="R144">
        <v>0</v>
      </c>
      <c r="S144">
        <v>1</v>
      </c>
      <c r="T144">
        <v>0</v>
      </c>
    </row>
    <row r="145" spans="1:20" x14ac:dyDescent="0.3">
      <c r="A145" t="s">
        <v>282</v>
      </c>
      <c r="B145" t="s">
        <v>129</v>
      </c>
      <c r="C145">
        <v>9</v>
      </c>
      <c r="D145">
        <v>4</v>
      </c>
      <c r="E145" t="s">
        <v>510</v>
      </c>
      <c r="F145" t="s">
        <v>508</v>
      </c>
      <c r="G145" t="s">
        <v>508</v>
      </c>
      <c r="H145">
        <v>5.5755105310556834</v>
      </c>
      <c r="I145">
        <v>91.020398312736233</v>
      </c>
      <c r="J145">
        <v>0.1356254256823172</v>
      </c>
      <c r="K145">
        <v>90.136064734456369</v>
      </c>
      <c r="L145">
        <v>0.24230328430585249</v>
      </c>
      <c r="M145">
        <v>-0.68104899839845501</v>
      </c>
      <c r="N145">
        <v>-3.7714276994977678</v>
      </c>
      <c r="O145">
        <v>1</v>
      </c>
      <c r="P145">
        <v>1</v>
      </c>
      <c r="Q145">
        <v>1</v>
      </c>
      <c r="R145">
        <v>0</v>
      </c>
      <c r="S145">
        <v>1</v>
      </c>
      <c r="T145">
        <v>0</v>
      </c>
    </row>
    <row r="146" spans="1:20" x14ac:dyDescent="0.3">
      <c r="A146" t="s">
        <v>285</v>
      </c>
      <c r="B146" t="s">
        <v>129</v>
      </c>
      <c r="C146">
        <v>6</v>
      </c>
      <c r="D146">
        <v>3</v>
      </c>
      <c r="E146" t="s">
        <v>510</v>
      </c>
      <c r="F146" t="s">
        <v>508</v>
      </c>
      <c r="G146" t="s">
        <v>508</v>
      </c>
      <c r="H146">
        <v>5.5986887339714713</v>
      </c>
      <c r="I146">
        <v>64.974596927426362</v>
      </c>
      <c r="J146">
        <v>4.2384305083432328E-2</v>
      </c>
      <c r="K146">
        <v>18.828983195263959</v>
      </c>
      <c r="L146">
        <v>1.4544968065139929</v>
      </c>
      <c r="M146">
        <v>-1.6627119008812989</v>
      </c>
      <c r="N146">
        <v>-2.6569966237854912</v>
      </c>
      <c r="O146">
        <v>0</v>
      </c>
      <c r="P146">
        <v>1</v>
      </c>
      <c r="Q146">
        <v>1</v>
      </c>
      <c r="R146">
        <v>0</v>
      </c>
      <c r="S146">
        <v>0</v>
      </c>
      <c r="T146">
        <v>1</v>
      </c>
    </row>
    <row r="147" spans="1:20" x14ac:dyDescent="0.3">
      <c r="A147" t="s">
        <v>291</v>
      </c>
      <c r="B147" t="s">
        <v>129</v>
      </c>
      <c r="C147">
        <v>1</v>
      </c>
      <c r="D147">
        <v>3</v>
      </c>
      <c r="E147" t="s">
        <v>510</v>
      </c>
      <c r="F147" t="s">
        <v>508</v>
      </c>
      <c r="G147" t="s">
        <v>508</v>
      </c>
      <c r="H147">
        <v>5.4842152362759942</v>
      </c>
      <c r="I147">
        <v>45.76272373624716</v>
      </c>
      <c r="J147">
        <v>-4.7698042754676012E-2</v>
      </c>
      <c r="K147">
        <v>-29.934740667662538</v>
      </c>
      <c r="L147">
        <v>0.42912971959906621</v>
      </c>
      <c r="M147">
        <v>-0.62034972868203753</v>
      </c>
      <c r="N147">
        <v>-0.99875653254982033</v>
      </c>
      <c r="O147">
        <v>0</v>
      </c>
      <c r="P147">
        <v>1</v>
      </c>
      <c r="Q147">
        <v>0</v>
      </c>
      <c r="R147">
        <v>0</v>
      </c>
      <c r="S147">
        <v>0</v>
      </c>
      <c r="T147">
        <v>0</v>
      </c>
    </row>
    <row r="148" spans="1:20" x14ac:dyDescent="0.3">
      <c r="A148" t="s">
        <v>295</v>
      </c>
      <c r="B148" t="s">
        <v>129</v>
      </c>
      <c r="C148">
        <v>1</v>
      </c>
      <c r="D148">
        <v>3</v>
      </c>
      <c r="E148" t="s">
        <v>510</v>
      </c>
      <c r="F148" t="s">
        <v>508</v>
      </c>
      <c r="G148" t="s">
        <v>508</v>
      </c>
      <c r="H148">
        <v>5.5125189943503257</v>
      </c>
      <c r="I148">
        <v>41.242928264313193</v>
      </c>
      <c r="J148">
        <v>-7.4690737158826959E-2</v>
      </c>
      <c r="K148">
        <v>-60.807625136205992</v>
      </c>
      <c r="L148">
        <v>0.99545451004188845</v>
      </c>
      <c r="M148">
        <v>-0.99875653254982033</v>
      </c>
      <c r="N148">
        <v>0</v>
      </c>
      <c r="O148">
        <v>0</v>
      </c>
      <c r="P148">
        <v>1</v>
      </c>
      <c r="Q148">
        <v>0</v>
      </c>
      <c r="R148">
        <v>0</v>
      </c>
      <c r="S148">
        <v>0</v>
      </c>
      <c r="T148">
        <v>0</v>
      </c>
    </row>
    <row r="149" spans="1:20" x14ac:dyDescent="0.3">
      <c r="A149" t="s">
        <v>96</v>
      </c>
      <c r="B149" t="s">
        <v>129</v>
      </c>
      <c r="C149">
        <v>12</v>
      </c>
      <c r="D149">
        <v>11</v>
      </c>
      <c r="E149" t="s">
        <v>510</v>
      </c>
      <c r="F149" t="s">
        <v>508</v>
      </c>
      <c r="G149" t="s">
        <v>508</v>
      </c>
      <c r="H149">
        <v>4.7964106007715648</v>
      </c>
      <c r="I149">
        <v>45.238062800199224</v>
      </c>
      <c r="J149">
        <v>-4.6218745091670947E-2</v>
      </c>
      <c r="K149">
        <v>39.802814133703407</v>
      </c>
      <c r="L149">
        <v>1.5970133530117741</v>
      </c>
      <c r="M149">
        <v>-0.24096936510914799</v>
      </c>
      <c r="N149">
        <v>2.8985595716481831</v>
      </c>
      <c r="O149">
        <v>1</v>
      </c>
      <c r="P149">
        <v>1</v>
      </c>
      <c r="Q149">
        <v>0</v>
      </c>
      <c r="R149">
        <v>1</v>
      </c>
      <c r="S149">
        <v>1</v>
      </c>
      <c r="T149">
        <v>1</v>
      </c>
    </row>
    <row r="150" spans="1:20" x14ac:dyDescent="0.3">
      <c r="A150" t="s">
        <v>242</v>
      </c>
      <c r="B150" t="s">
        <v>129</v>
      </c>
      <c r="C150">
        <v>10</v>
      </c>
      <c r="D150">
        <v>9</v>
      </c>
      <c r="E150" t="s">
        <v>510</v>
      </c>
      <c r="F150" t="s">
        <v>508</v>
      </c>
      <c r="G150" t="s">
        <v>508</v>
      </c>
      <c r="H150">
        <v>4.0694696582106413</v>
      </c>
      <c r="I150">
        <v>64.761922062115971</v>
      </c>
      <c r="J150">
        <v>2.2554791837802509E-2</v>
      </c>
      <c r="K150">
        <v>36.972397554197251</v>
      </c>
      <c r="L150">
        <v>1.385354810440879</v>
      </c>
      <c r="M150">
        <v>-2.3282864460122652</v>
      </c>
      <c r="N150">
        <v>-1.668657182286938</v>
      </c>
      <c r="O150">
        <v>0</v>
      </c>
      <c r="P150">
        <v>1</v>
      </c>
      <c r="Q150">
        <v>1</v>
      </c>
      <c r="R150">
        <v>0</v>
      </c>
      <c r="S150">
        <v>1</v>
      </c>
      <c r="T150">
        <v>1</v>
      </c>
    </row>
    <row r="151" spans="1:20" x14ac:dyDescent="0.3">
      <c r="A151" t="s">
        <v>77</v>
      </c>
      <c r="B151" t="s">
        <v>106</v>
      </c>
      <c r="C151">
        <v>11</v>
      </c>
      <c r="D151">
        <v>8</v>
      </c>
      <c r="E151" t="s">
        <v>510</v>
      </c>
      <c r="F151" t="s">
        <v>508</v>
      </c>
      <c r="G151" t="s">
        <v>508</v>
      </c>
      <c r="H151">
        <v>4.2155479656838262</v>
      </c>
      <c r="I151">
        <v>81.818165398171615</v>
      </c>
      <c r="J151">
        <v>0.37868361141145368</v>
      </c>
      <c r="K151">
        <v>71.062261401277738</v>
      </c>
      <c r="L151">
        <v>0.61709194662804601</v>
      </c>
      <c r="M151">
        <v>-1.7345436797932809</v>
      </c>
      <c r="N151">
        <v>-1.3046821164836719</v>
      </c>
      <c r="O151">
        <v>1</v>
      </c>
      <c r="P151">
        <v>1</v>
      </c>
      <c r="Q151">
        <v>1</v>
      </c>
      <c r="R151">
        <v>0</v>
      </c>
      <c r="S151">
        <v>1</v>
      </c>
      <c r="T151">
        <v>0</v>
      </c>
    </row>
    <row r="152" spans="1:20" x14ac:dyDescent="0.3">
      <c r="A152" t="s">
        <v>139</v>
      </c>
      <c r="B152" t="s">
        <v>106</v>
      </c>
      <c r="C152">
        <v>6</v>
      </c>
      <c r="D152">
        <v>9</v>
      </c>
      <c r="E152" t="s">
        <v>510</v>
      </c>
      <c r="F152" t="s">
        <v>508</v>
      </c>
      <c r="G152" t="s">
        <v>508</v>
      </c>
      <c r="H152">
        <v>4.524967060923708</v>
      </c>
      <c r="I152">
        <v>48.430479082249043</v>
      </c>
      <c r="J152">
        <v>1.5777003673386861E-2</v>
      </c>
      <c r="K152">
        <v>13.049266566597099</v>
      </c>
      <c r="L152">
        <v>0.82832341614091132</v>
      </c>
      <c r="M152">
        <v>-3.738321574816343</v>
      </c>
      <c r="N152">
        <v>1.7799374849493439</v>
      </c>
      <c r="O152">
        <v>0</v>
      </c>
      <c r="P152">
        <v>1</v>
      </c>
      <c r="Q152">
        <v>1</v>
      </c>
      <c r="R152">
        <v>0</v>
      </c>
      <c r="S152">
        <v>0</v>
      </c>
      <c r="T152">
        <v>0</v>
      </c>
    </row>
    <row r="153" spans="1:20" x14ac:dyDescent="0.3">
      <c r="A153" t="s">
        <v>223</v>
      </c>
      <c r="B153" t="s">
        <v>106</v>
      </c>
      <c r="C153">
        <v>7</v>
      </c>
      <c r="D153">
        <v>3</v>
      </c>
      <c r="E153" t="s">
        <v>510</v>
      </c>
      <c r="F153" t="s">
        <v>508</v>
      </c>
      <c r="G153" t="s">
        <v>508</v>
      </c>
      <c r="H153">
        <v>4.5074672679498002</v>
      </c>
      <c r="I153">
        <v>66.176443776456864</v>
      </c>
      <c r="J153">
        <v>-8.9613739033414075E-2</v>
      </c>
      <c r="K153">
        <v>29.417404713621661</v>
      </c>
      <c r="L153">
        <v>1.520130203324912</v>
      </c>
      <c r="M153">
        <v>-7.794410710290392E-2</v>
      </c>
      <c r="N153">
        <v>-0.54601947340513213</v>
      </c>
      <c r="O153">
        <v>0</v>
      </c>
      <c r="P153">
        <v>1</v>
      </c>
      <c r="Q153">
        <v>0</v>
      </c>
      <c r="R153">
        <v>1</v>
      </c>
      <c r="S153">
        <v>0</v>
      </c>
      <c r="T153">
        <v>1</v>
      </c>
    </row>
    <row r="154" spans="1:20" x14ac:dyDescent="0.3">
      <c r="A154" t="s">
        <v>228</v>
      </c>
      <c r="B154" t="s">
        <v>106</v>
      </c>
      <c r="C154">
        <v>2</v>
      </c>
      <c r="D154">
        <v>2</v>
      </c>
      <c r="E154" t="s">
        <v>510</v>
      </c>
      <c r="F154" t="s">
        <v>508</v>
      </c>
      <c r="G154" t="s">
        <v>508</v>
      </c>
      <c r="H154">
        <v>4.7619058304474136</v>
      </c>
      <c r="I154">
        <v>61.421313407836109</v>
      </c>
      <c r="J154">
        <v>-0.11034787982429541</v>
      </c>
      <c r="K154">
        <v>-154.621043715448</v>
      </c>
      <c r="L154">
        <v>3.6822241941198288</v>
      </c>
      <c r="M154">
        <v>-0.54601947340513213</v>
      </c>
      <c r="N154">
        <v>-0.70588354970894607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1</v>
      </c>
    </row>
    <row r="155" spans="1:20" x14ac:dyDescent="0.3">
      <c r="A155" t="s">
        <v>283</v>
      </c>
      <c r="B155" t="s">
        <v>106</v>
      </c>
      <c r="C155">
        <v>3</v>
      </c>
      <c r="D155">
        <v>3</v>
      </c>
      <c r="E155" t="s">
        <v>510</v>
      </c>
      <c r="F155" t="s">
        <v>508</v>
      </c>
      <c r="G155" t="s">
        <v>508</v>
      </c>
      <c r="H155">
        <v>4.3498172276992273</v>
      </c>
      <c r="I155">
        <v>54.335220284922528</v>
      </c>
      <c r="J155">
        <v>-0.100225962958126</v>
      </c>
      <c r="K155">
        <v>10.81517196152075</v>
      </c>
      <c r="L155">
        <v>0.85847110545178951</v>
      </c>
      <c r="M155">
        <v>-1.963864956715321</v>
      </c>
      <c r="N155">
        <v>-3.7660202771952318</v>
      </c>
      <c r="O155">
        <v>0</v>
      </c>
      <c r="P155">
        <v>1</v>
      </c>
      <c r="Q155">
        <v>0</v>
      </c>
      <c r="R155">
        <v>0</v>
      </c>
      <c r="S155">
        <v>0</v>
      </c>
      <c r="T155">
        <v>0</v>
      </c>
    </row>
    <row r="156" spans="1:20" x14ac:dyDescent="0.3">
      <c r="A156" t="s">
        <v>290</v>
      </c>
      <c r="B156" t="s">
        <v>106</v>
      </c>
      <c r="C156">
        <v>0</v>
      </c>
      <c r="D156">
        <v>5</v>
      </c>
      <c r="E156" t="s">
        <v>510</v>
      </c>
      <c r="F156" t="s">
        <v>508</v>
      </c>
      <c r="G156" t="s">
        <v>508</v>
      </c>
      <c r="H156">
        <v>4.4903057254965777</v>
      </c>
      <c r="I156">
        <v>27.167637705294879</v>
      </c>
      <c r="J156">
        <v>-0.17289961995789541</v>
      </c>
      <c r="K156">
        <v>-136.598571084637</v>
      </c>
      <c r="L156">
        <v>0.60405634351973336</v>
      </c>
      <c r="M156">
        <v>-3.7660202771952318</v>
      </c>
      <c r="N156">
        <v>3.9133997035589601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 x14ac:dyDescent="0.3">
      <c r="A157" t="s">
        <v>512</v>
      </c>
      <c r="B157" t="s">
        <v>106</v>
      </c>
      <c r="C157">
        <v>5</v>
      </c>
      <c r="D157">
        <v>3</v>
      </c>
      <c r="E157" t="s">
        <v>510</v>
      </c>
      <c r="F157" t="s">
        <v>508</v>
      </c>
      <c r="G157" t="s">
        <v>508</v>
      </c>
      <c r="H157">
        <v>4.4384478391440059</v>
      </c>
      <c r="I157">
        <v>52.023084424408097</v>
      </c>
      <c r="J157">
        <v>-0.14102736540619129</v>
      </c>
      <c r="K157">
        <v>-94.454524569964434</v>
      </c>
      <c r="L157">
        <v>0.62595715444899502</v>
      </c>
      <c r="M157">
        <v>-0.3205125266043049</v>
      </c>
      <c r="N157">
        <v>-2.7331126236508938</v>
      </c>
      <c r="O157">
        <v>0</v>
      </c>
      <c r="P157">
        <v>1</v>
      </c>
      <c r="Q157">
        <v>0</v>
      </c>
      <c r="R157">
        <v>1</v>
      </c>
      <c r="S157">
        <v>0</v>
      </c>
      <c r="T157">
        <v>0</v>
      </c>
    </row>
    <row r="158" spans="1:20" x14ac:dyDescent="0.3">
      <c r="A158" t="s">
        <v>91</v>
      </c>
      <c r="B158" t="s">
        <v>106</v>
      </c>
      <c r="C158">
        <v>2</v>
      </c>
      <c r="D158">
        <v>7</v>
      </c>
      <c r="E158" t="s">
        <v>510</v>
      </c>
      <c r="F158" t="s">
        <v>508</v>
      </c>
      <c r="G158" t="s">
        <v>508</v>
      </c>
      <c r="H158">
        <v>4.8524203116184212</v>
      </c>
      <c r="I158">
        <v>32.369957172869128</v>
      </c>
      <c r="J158">
        <v>-0.17088784018105899</v>
      </c>
      <c r="K158">
        <v>-135.73216952910539</v>
      </c>
      <c r="L158">
        <v>1.262478252566924</v>
      </c>
      <c r="M158">
        <v>-2.7331126236508938</v>
      </c>
      <c r="N158">
        <v>-2.148762154421147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1</v>
      </c>
    </row>
    <row r="159" spans="1:20" x14ac:dyDescent="0.3">
      <c r="A159" t="s">
        <v>93</v>
      </c>
      <c r="B159" t="s">
        <v>106</v>
      </c>
      <c r="C159">
        <v>0</v>
      </c>
      <c r="D159">
        <v>5</v>
      </c>
      <c r="E159" t="s">
        <v>510</v>
      </c>
      <c r="F159" t="s">
        <v>508</v>
      </c>
      <c r="G159" t="s">
        <v>508</v>
      </c>
      <c r="H159">
        <v>4.3617274668555606</v>
      </c>
      <c r="I159">
        <v>14.37124312298058</v>
      </c>
      <c r="J159">
        <v>-0.22352843334328651</v>
      </c>
      <c r="K159">
        <v>-124.72578424384299</v>
      </c>
      <c r="L159">
        <v>0.92177039167057684</v>
      </c>
      <c r="M159">
        <v>-2.148762154421147</v>
      </c>
      <c r="N159">
        <v>-0.16892278298915681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1:20" x14ac:dyDescent="0.3">
      <c r="A160" t="s">
        <v>235</v>
      </c>
      <c r="B160" t="s">
        <v>106</v>
      </c>
      <c r="C160">
        <v>0</v>
      </c>
      <c r="D160">
        <v>5</v>
      </c>
      <c r="E160" t="s">
        <v>510</v>
      </c>
      <c r="F160" t="s">
        <v>508</v>
      </c>
      <c r="G160" t="s">
        <v>508</v>
      </c>
      <c r="H160">
        <v>4.1396100174535029</v>
      </c>
      <c r="I160">
        <v>2.5477672185219271</v>
      </c>
      <c r="J160">
        <v>-0.14385309164442581</v>
      </c>
      <c r="K160">
        <v>-143.4006288333718</v>
      </c>
      <c r="L160">
        <v>0.66162484439052227</v>
      </c>
      <c r="M160">
        <v>-2.4722930364048308</v>
      </c>
      <c r="N160">
        <v>-3.4090856988944962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 x14ac:dyDescent="0.3">
      <c r="A161" t="s">
        <v>259</v>
      </c>
      <c r="B161" t="s">
        <v>106</v>
      </c>
      <c r="C161">
        <v>2</v>
      </c>
      <c r="D161">
        <v>7</v>
      </c>
      <c r="E161" t="s">
        <v>510</v>
      </c>
      <c r="F161" t="s">
        <v>508</v>
      </c>
      <c r="G161" t="s">
        <v>508</v>
      </c>
      <c r="H161">
        <v>4.2210721826645683</v>
      </c>
      <c r="I161">
        <v>0.61729812273318363</v>
      </c>
      <c r="J161">
        <v>-0.19518753422958149</v>
      </c>
      <c r="K161">
        <v>-192.19303891401631</v>
      </c>
      <c r="L161">
        <v>1.6219378710139449</v>
      </c>
      <c r="M161">
        <v>-3.4090856988944962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1</v>
      </c>
    </row>
    <row r="162" spans="1:20" x14ac:dyDescent="0.3">
      <c r="A162" t="s">
        <v>269</v>
      </c>
      <c r="B162" t="s">
        <v>106</v>
      </c>
      <c r="C162">
        <v>0</v>
      </c>
      <c r="D162">
        <v>5</v>
      </c>
      <c r="E162" t="s">
        <v>510</v>
      </c>
      <c r="F162" t="s">
        <v>508</v>
      </c>
      <c r="G162" t="s">
        <v>508</v>
      </c>
      <c r="H162">
        <v>3.752587511064652</v>
      </c>
      <c r="I162">
        <v>6.3583633400880686</v>
      </c>
      <c r="J162">
        <v>-0.22055882423236689</v>
      </c>
      <c r="K162">
        <v>-157.14441374936041</v>
      </c>
      <c r="L162">
        <v>0.78310854850401024</v>
      </c>
      <c r="M162">
        <v>-9.049980732326926E-2</v>
      </c>
      <c r="N162">
        <v>-0.90580055992085184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 x14ac:dyDescent="0.3">
      <c r="A163" t="s">
        <v>282</v>
      </c>
      <c r="B163" t="s">
        <v>106</v>
      </c>
      <c r="C163">
        <v>0</v>
      </c>
      <c r="D163">
        <v>5</v>
      </c>
      <c r="E163" t="s">
        <v>510</v>
      </c>
      <c r="F163" t="s">
        <v>508</v>
      </c>
      <c r="G163" t="s">
        <v>508</v>
      </c>
      <c r="H163">
        <v>3.636719087747343</v>
      </c>
      <c r="I163">
        <v>2.8248164445826158</v>
      </c>
      <c r="J163">
        <v>-0.2215158315158153</v>
      </c>
      <c r="K163">
        <v>-133.7613984240908</v>
      </c>
      <c r="L163">
        <v>0.2494053837955906</v>
      </c>
      <c r="M163">
        <v>-0.90580055992085184</v>
      </c>
      <c r="N163">
        <v>2.7422321959938531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 x14ac:dyDescent="0.3">
      <c r="A164" t="s">
        <v>285</v>
      </c>
      <c r="B164" t="s">
        <v>106</v>
      </c>
      <c r="C164">
        <v>10</v>
      </c>
      <c r="D164">
        <v>12</v>
      </c>
      <c r="E164" t="s">
        <v>510</v>
      </c>
      <c r="F164" t="s">
        <v>508</v>
      </c>
      <c r="G164" t="s">
        <v>508</v>
      </c>
      <c r="H164">
        <v>3.411989489097806</v>
      </c>
      <c r="I164">
        <v>42.076477387495089</v>
      </c>
      <c r="J164">
        <v>-0.11571488088144299</v>
      </c>
      <c r="K164">
        <v>-54.894766147901109</v>
      </c>
      <c r="L164">
        <v>1.479094098191631</v>
      </c>
      <c r="M164">
        <v>-0.35587155398178549</v>
      </c>
      <c r="N164">
        <v>-1.4285700905079519</v>
      </c>
      <c r="O164">
        <v>1</v>
      </c>
      <c r="P164">
        <v>1</v>
      </c>
      <c r="Q164">
        <v>0</v>
      </c>
      <c r="R164">
        <v>1</v>
      </c>
      <c r="S164">
        <v>0</v>
      </c>
      <c r="T164">
        <v>1</v>
      </c>
    </row>
    <row r="165" spans="1:20" x14ac:dyDescent="0.3">
      <c r="A165" t="s">
        <v>291</v>
      </c>
      <c r="B165" t="s">
        <v>106</v>
      </c>
      <c r="C165">
        <v>3</v>
      </c>
      <c r="D165">
        <v>6</v>
      </c>
      <c r="E165" t="s">
        <v>510</v>
      </c>
      <c r="F165" t="s">
        <v>508</v>
      </c>
      <c r="G165" t="s">
        <v>508</v>
      </c>
      <c r="H165">
        <v>3.4480516012612878</v>
      </c>
      <c r="I165">
        <v>31.49170513856734</v>
      </c>
      <c r="J165">
        <v>-7.0958182359815214E-2</v>
      </c>
      <c r="K165">
        <v>-53.526642418378607</v>
      </c>
      <c r="L165">
        <v>0.82028347995128059</v>
      </c>
      <c r="M165">
        <v>-0.36231849629747181</v>
      </c>
      <c r="N165">
        <v>-2.6363632895729761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0</v>
      </c>
    </row>
    <row r="166" spans="1:20" x14ac:dyDescent="0.3">
      <c r="A166" t="s">
        <v>295</v>
      </c>
      <c r="B166" t="s">
        <v>106</v>
      </c>
      <c r="C166">
        <v>3</v>
      </c>
      <c r="D166">
        <v>8</v>
      </c>
      <c r="E166" t="s">
        <v>510</v>
      </c>
      <c r="F166" t="s">
        <v>508</v>
      </c>
      <c r="G166" t="s">
        <v>508</v>
      </c>
      <c r="H166">
        <v>3.5414161978319201</v>
      </c>
      <c r="I166">
        <v>15.46960307114834</v>
      </c>
      <c r="J166">
        <v>-7.576078819469223E-2</v>
      </c>
      <c r="K166">
        <v>-81.896899359304982</v>
      </c>
      <c r="L166">
        <v>0.88798474085221035</v>
      </c>
      <c r="M166">
        <v>-2.6363632895729761</v>
      </c>
      <c r="N166">
        <v>-9.3372818358702467E-2</v>
      </c>
      <c r="O166">
        <v>0</v>
      </c>
      <c r="P166">
        <v>1</v>
      </c>
      <c r="Q166">
        <v>0</v>
      </c>
      <c r="R166">
        <v>0</v>
      </c>
      <c r="S166">
        <v>0</v>
      </c>
      <c r="T166">
        <v>0</v>
      </c>
    </row>
    <row r="167" spans="1:20" x14ac:dyDescent="0.3">
      <c r="A167" t="s">
        <v>298</v>
      </c>
      <c r="B167" t="s">
        <v>106</v>
      </c>
      <c r="C167">
        <v>0</v>
      </c>
      <c r="D167">
        <v>5</v>
      </c>
      <c r="E167" t="s">
        <v>510</v>
      </c>
      <c r="F167" t="s">
        <v>508</v>
      </c>
      <c r="G167" t="s">
        <v>508</v>
      </c>
      <c r="H167">
        <v>3.2376498760013281</v>
      </c>
      <c r="I167">
        <v>14.917104074877679</v>
      </c>
      <c r="J167">
        <v>-7.0813423610513904E-2</v>
      </c>
      <c r="K167">
        <v>-107.772051380519</v>
      </c>
      <c r="L167">
        <v>0.61069928758919712</v>
      </c>
      <c r="M167">
        <v>-9.3372818358702467E-2</v>
      </c>
      <c r="N167">
        <v>5.5140202159350427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 x14ac:dyDescent="0.3">
      <c r="A168" t="s">
        <v>96</v>
      </c>
      <c r="B168" t="s">
        <v>106</v>
      </c>
      <c r="C168">
        <v>11</v>
      </c>
      <c r="D168">
        <v>12</v>
      </c>
      <c r="E168" t="s">
        <v>513</v>
      </c>
      <c r="F168" t="s">
        <v>508</v>
      </c>
      <c r="G168" t="s">
        <v>508</v>
      </c>
      <c r="H168">
        <v>3.339947157108897</v>
      </c>
      <c r="I168">
        <v>34.259251083038549</v>
      </c>
      <c r="J168">
        <v>2.4572858445874091E-2</v>
      </c>
      <c r="K168">
        <v>-71.984780341165333</v>
      </c>
      <c r="L168">
        <v>0.63668621783563462</v>
      </c>
      <c r="M168">
        <v>-0.46083123481042981</v>
      </c>
      <c r="N168">
        <v>0.46296472085026058</v>
      </c>
      <c r="O168">
        <v>1</v>
      </c>
      <c r="P168">
        <v>1</v>
      </c>
      <c r="Q168">
        <v>1</v>
      </c>
      <c r="R168">
        <v>1</v>
      </c>
      <c r="S168">
        <v>0</v>
      </c>
      <c r="T168">
        <v>0</v>
      </c>
    </row>
    <row r="169" spans="1:20" x14ac:dyDescent="0.3">
      <c r="A169" t="s">
        <v>242</v>
      </c>
      <c r="B169" t="s">
        <v>106</v>
      </c>
      <c r="C169">
        <v>11</v>
      </c>
      <c r="D169">
        <v>12</v>
      </c>
      <c r="E169" t="s">
        <v>513</v>
      </c>
      <c r="F169" t="s">
        <v>508</v>
      </c>
      <c r="G169" t="s">
        <v>508</v>
      </c>
      <c r="H169">
        <v>3.7014109693018038</v>
      </c>
      <c r="I169">
        <v>53.293431297191177</v>
      </c>
      <c r="J169">
        <v>0.244892445033044</v>
      </c>
      <c r="K169">
        <v>114.7724022491261</v>
      </c>
      <c r="L169">
        <v>0.32003445098673672</v>
      </c>
      <c r="M169">
        <v>-1.5358387463707279</v>
      </c>
      <c r="N169">
        <v>2.3396920160848662</v>
      </c>
      <c r="O169">
        <v>1</v>
      </c>
      <c r="P169">
        <v>1</v>
      </c>
      <c r="Q169">
        <v>1</v>
      </c>
      <c r="R169">
        <v>0</v>
      </c>
      <c r="S169">
        <v>1</v>
      </c>
      <c r="T169">
        <v>0</v>
      </c>
    </row>
    <row r="170" spans="1:20" x14ac:dyDescent="0.3">
      <c r="A170" t="s">
        <v>77</v>
      </c>
      <c r="B170" t="s">
        <v>105</v>
      </c>
      <c r="C170">
        <v>13</v>
      </c>
      <c r="D170">
        <v>13</v>
      </c>
      <c r="E170" t="s">
        <v>510</v>
      </c>
      <c r="F170" t="s">
        <v>508</v>
      </c>
      <c r="G170" t="s">
        <v>508</v>
      </c>
      <c r="H170">
        <v>3.5890976834295398</v>
      </c>
      <c r="I170">
        <v>88.433725906612722</v>
      </c>
      <c r="J170">
        <v>1.4116664998141151</v>
      </c>
      <c r="K170">
        <v>159.2275861351097</v>
      </c>
      <c r="L170">
        <v>1.1772069540582999</v>
      </c>
      <c r="M170">
        <v>-2.1516936254880861</v>
      </c>
      <c r="N170">
        <v>-3.2985186901918659</v>
      </c>
      <c r="O170">
        <v>1</v>
      </c>
      <c r="P170">
        <v>1</v>
      </c>
      <c r="Q170">
        <v>1</v>
      </c>
      <c r="R170">
        <v>0</v>
      </c>
      <c r="S170">
        <v>1</v>
      </c>
      <c r="T170">
        <v>1</v>
      </c>
    </row>
    <row r="171" spans="1:20" x14ac:dyDescent="0.3">
      <c r="A171" t="s">
        <v>139</v>
      </c>
      <c r="B171" t="s">
        <v>105</v>
      </c>
      <c r="C171">
        <v>8</v>
      </c>
      <c r="D171">
        <v>6</v>
      </c>
      <c r="E171" t="s">
        <v>510</v>
      </c>
      <c r="F171" t="s">
        <v>508</v>
      </c>
      <c r="G171" t="s">
        <v>508</v>
      </c>
      <c r="H171">
        <v>4.1976958088309413</v>
      </c>
      <c r="I171">
        <v>50.824157888744587</v>
      </c>
      <c r="J171">
        <v>0.34083241337389669</v>
      </c>
      <c r="K171">
        <v>27.49926778940296</v>
      </c>
      <c r="L171">
        <v>0.70081186955903474</v>
      </c>
      <c r="M171">
        <v>-1.459428446296881</v>
      </c>
      <c r="N171">
        <v>-0.65166013289944669</v>
      </c>
      <c r="O171">
        <v>0</v>
      </c>
      <c r="P171">
        <v>1</v>
      </c>
      <c r="Q171">
        <v>1</v>
      </c>
      <c r="R171">
        <v>0</v>
      </c>
      <c r="S171">
        <v>1</v>
      </c>
      <c r="T171">
        <v>0</v>
      </c>
    </row>
    <row r="172" spans="1:20" x14ac:dyDescent="0.3">
      <c r="A172" t="s">
        <v>156</v>
      </c>
      <c r="B172" t="s">
        <v>105</v>
      </c>
      <c r="C172">
        <v>6</v>
      </c>
      <c r="D172">
        <v>7</v>
      </c>
      <c r="E172" t="s">
        <v>510</v>
      </c>
      <c r="F172" t="s">
        <v>508</v>
      </c>
      <c r="G172" t="s">
        <v>508</v>
      </c>
      <c r="H172">
        <v>4.2039333593431749</v>
      </c>
      <c r="I172">
        <v>42.598172961473047</v>
      </c>
      <c r="J172">
        <v>7.0565227303385214E-3</v>
      </c>
      <c r="K172">
        <v>8.4175275179647517</v>
      </c>
      <c r="L172">
        <v>0.59966860250974297</v>
      </c>
      <c r="M172">
        <v>-0.65166013289944669</v>
      </c>
      <c r="N172">
        <v>1.908164836774632</v>
      </c>
      <c r="O172">
        <v>0</v>
      </c>
      <c r="P172">
        <v>1</v>
      </c>
      <c r="Q172">
        <v>1</v>
      </c>
      <c r="R172">
        <v>0</v>
      </c>
      <c r="S172">
        <v>0</v>
      </c>
      <c r="T172">
        <v>0</v>
      </c>
    </row>
    <row r="173" spans="1:20" x14ac:dyDescent="0.3">
      <c r="A173" t="s">
        <v>223</v>
      </c>
      <c r="B173" t="s">
        <v>105</v>
      </c>
      <c r="C173">
        <v>3</v>
      </c>
      <c r="D173">
        <v>7</v>
      </c>
      <c r="E173" t="s">
        <v>510</v>
      </c>
      <c r="F173" t="s">
        <v>508</v>
      </c>
      <c r="G173" t="s">
        <v>508</v>
      </c>
      <c r="H173">
        <v>4.2617738950247288</v>
      </c>
      <c r="I173">
        <v>40.785506109767653</v>
      </c>
      <c r="J173">
        <v>-0.48810570451851021</v>
      </c>
      <c r="K173">
        <v>-1.495049941860344</v>
      </c>
      <c r="L173">
        <v>0.8717865726947337</v>
      </c>
      <c r="M173">
        <v>-2.2235139116362812</v>
      </c>
      <c r="N173">
        <v>0.47874937093463571</v>
      </c>
      <c r="O173">
        <v>0</v>
      </c>
      <c r="P173">
        <v>1</v>
      </c>
      <c r="Q173">
        <v>0</v>
      </c>
      <c r="R173">
        <v>0</v>
      </c>
      <c r="S173">
        <v>0</v>
      </c>
      <c r="T173">
        <v>0</v>
      </c>
    </row>
    <row r="174" spans="1:20" x14ac:dyDescent="0.3">
      <c r="A174" t="s">
        <v>265</v>
      </c>
      <c r="B174" t="s">
        <v>105</v>
      </c>
      <c r="C174">
        <v>8</v>
      </c>
      <c r="D174">
        <v>6</v>
      </c>
      <c r="E174" t="s">
        <v>510</v>
      </c>
      <c r="F174" t="s">
        <v>508</v>
      </c>
      <c r="G174" t="s">
        <v>508</v>
      </c>
      <c r="H174">
        <v>3.9932501758221939</v>
      </c>
      <c r="I174">
        <v>58.411206138490748</v>
      </c>
      <c r="J174">
        <v>-0.1028740684979015</v>
      </c>
      <c r="K174">
        <v>73.883371533107038</v>
      </c>
      <c r="L174">
        <v>0.74385596881650262</v>
      </c>
      <c r="M174">
        <v>-0.67039166107061199</v>
      </c>
      <c r="N174">
        <v>1.7997796011102489</v>
      </c>
      <c r="O174">
        <v>1</v>
      </c>
      <c r="P174">
        <v>1</v>
      </c>
      <c r="Q174">
        <v>0</v>
      </c>
      <c r="R174">
        <v>0</v>
      </c>
      <c r="S174">
        <v>1</v>
      </c>
      <c r="T174">
        <v>0</v>
      </c>
    </row>
    <row r="175" spans="1:20" x14ac:dyDescent="0.3">
      <c r="A175" t="s">
        <v>271</v>
      </c>
      <c r="B175" t="s">
        <v>105</v>
      </c>
      <c r="C175">
        <v>5</v>
      </c>
      <c r="D175">
        <v>9</v>
      </c>
      <c r="E175" t="s">
        <v>510</v>
      </c>
      <c r="F175" t="s">
        <v>508</v>
      </c>
      <c r="G175" t="s">
        <v>508</v>
      </c>
      <c r="H175">
        <v>3.77257883233675</v>
      </c>
      <c r="I175">
        <v>40.654189837676782</v>
      </c>
      <c r="J175">
        <v>-0.18468293049196749</v>
      </c>
      <c r="K175">
        <v>35.034999083456754</v>
      </c>
      <c r="L175">
        <v>0.95850213340064194</v>
      </c>
      <c r="M175">
        <v>-3.8674080737339889</v>
      </c>
      <c r="N175">
        <v>1.5517232796956499</v>
      </c>
      <c r="O175">
        <v>0</v>
      </c>
      <c r="P175">
        <v>1</v>
      </c>
      <c r="Q175">
        <v>0</v>
      </c>
      <c r="R175">
        <v>0</v>
      </c>
      <c r="S175">
        <v>1</v>
      </c>
      <c r="T175">
        <v>0</v>
      </c>
    </row>
    <row r="176" spans="1:20" x14ac:dyDescent="0.3">
      <c r="A176" t="s">
        <v>290</v>
      </c>
      <c r="B176" t="s">
        <v>105</v>
      </c>
      <c r="C176">
        <v>8</v>
      </c>
      <c r="D176">
        <v>5</v>
      </c>
      <c r="E176" t="s">
        <v>510</v>
      </c>
      <c r="F176" t="s">
        <v>508</v>
      </c>
      <c r="G176" t="s">
        <v>508</v>
      </c>
      <c r="H176">
        <v>3.4458404392724158</v>
      </c>
      <c r="I176">
        <v>81.862750341386175</v>
      </c>
      <c r="J176">
        <v>-8.5987721889170032E-2</v>
      </c>
      <c r="K176">
        <v>95.020874522948233</v>
      </c>
      <c r="L176">
        <v>1.031377079639668</v>
      </c>
      <c r="M176">
        <v>-0.60077442207112364</v>
      </c>
      <c r="N176">
        <v>0.76923003708270066</v>
      </c>
      <c r="O176">
        <v>1</v>
      </c>
      <c r="P176">
        <v>1</v>
      </c>
      <c r="Q176">
        <v>0</v>
      </c>
      <c r="R176">
        <v>0</v>
      </c>
      <c r="S176">
        <v>0</v>
      </c>
      <c r="T176">
        <v>1</v>
      </c>
    </row>
    <row r="177" spans="1:20" x14ac:dyDescent="0.3">
      <c r="A177" t="s">
        <v>512</v>
      </c>
      <c r="B177" t="s">
        <v>105</v>
      </c>
      <c r="C177">
        <v>10</v>
      </c>
      <c r="D177">
        <v>7</v>
      </c>
      <c r="E177" t="s">
        <v>510</v>
      </c>
      <c r="F177" t="s">
        <v>508</v>
      </c>
      <c r="G177" t="s">
        <v>508</v>
      </c>
      <c r="H177">
        <v>3.6922593433157229</v>
      </c>
      <c r="I177">
        <v>69.124429351062886</v>
      </c>
      <c r="J177">
        <v>-0.1672182156513902</v>
      </c>
      <c r="K177">
        <v>80.86574001089987</v>
      </c>
      <c r="L177">
        <v>1.064801597850503</v>
      </c>
      <c r="M177">
        <v>-1.6902910018699919</v>
      </c>
      <c r="N177">
        <v>-8.2085370231431209</v>
      </c>
      <c r="O177">
        <v>1</v>
      </c>
      <c r="P177">
        <v>1</v>
      </c>
      <c r="Q177">
        <v>0</v>
      </c>
      <c r="R177">
        <v>0</v>
      </c>
      <c r="S177">
        <v>1</v>
      </c>
      <c r="T177">
        <v>1</v>
      </c>
    </row>
    <row r="178" spans="1:20" x14ac:dyDescent="0.3">
      <c r="A178" t="s">
        <v>91</v>
      </c>
      <c r="B178" t="s">
        <v>105</v>
      </c>
      <c r="C178">
        <v>0</v>
      </c>
      <c r="D178">
        <v>5</v>
      </c>
      <c r="E178" t="s">
        <v>510</v>
      </c>
      <c r="F178" t="s">
        <v>508</v>
      </c>
      <c r="G178" t="s">
        <v>508</v>
      </c>
      <c r="H178">
        <v>4.5144585207480246</v>
      </c>
      <c r="I178">
        <v>5.7017699883359692</v>
      </c>
      <c r="J178">
        <v>-0.71539894360365697</v>
      </c>
      <c r="K178">
        <v>-158.6839577499079</v>
      </c>
      <c r="L178">
        <v>0.98239715260143401</v>
      </c>
      <c r="M178">
        <v>-8.2085370231431209</v>
      </c>
      <c r="N178">
        <v>-4.6525679585825186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1:20" x14ac:dyDescent="0.3">
      <c r="A179" t="s">
        <v>93</v>
      </c>
      <c r="B179" t="s">
        <v>105</v>
      </c>
      <c r="C179">
        <v>0</v>
      </c>
      <c r="D179">
        <v>4</v>
      </c>
      <c r="E179" t="s">
        <v>510</v>
      </c>
      <c r="F179" t="s">
        <v>508</v>
      </c>
      <c r="G179" t="s">
        <v>508</v>
      </c>
      <c r="H179">
        <v>5.078761303504491</v>
      </c>
      <c r="I179">
        <v>5.5016108176738774</v>
      </c>
      <c r="J179">
        <v>-1.243178694343394</v>
      </c>
      <c r="K179">
        <v>-238.09298084321381</v>
      </c>
      <c r="L179">
        <v>1.0465551591112401</v>
      </c>
      <c r="M179">
        <v>-4.6525679585825186</v>
      </c>
      <c r="N179">
        <v>-0.57034518403065426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1</v>
      </c>
    </row>
    <row r="180" spans="1:20" x14ac:dyDescent="0.3">
      <c r="A180" t="s">
        <v>162</v>
      </c>
      <c r="B180" t="s">
        <v>105</v>
      </c>
      <c r="C180">
        <v>0</v>
      </c>
      <c r="D180">
        <v>4</v>
      </c>
      <c r="E180" t="s">
        <v>510</v>
      </c>
      <c r="F180" t="s">
        <v>508</v>
      </c>
      <c r="G180" t="s">
        <v>508</v>
      </c>
      <c r="H180">
        <v>5.4017550261048308</v>
      </c>
      <c r="I180">
        <v>4.656886593664086</v>
      </c>
      <c r="J180">
        <v>-1.983860130781103</v>
      </c>
      <c r="K180">
        <v>-146.38919486707849</v>
      </c>
      <c r="L180">
        <v>1.18816280628341</v>
      </c>
      <c r="M180">
        <v>-6.97235542158902</v>
      </c>
      <c r="N180">
        <v>-0.60771127249542922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1</v>
      </c>
    </row>
    <row r="181" spans="1:20" x14ac:dyDescent="0.3">
      <c r="A181" t="s">
        <v>220</v>
      </c>
      <c r="B181" t="s">
        <v>105</v>
      </c>
      <c r="C181">
        <v>0</v>
      </c>
      <c r="D181">
        <v>3</v>
      </c>
      <c r="E181" t="s">
        <v>510</v>
      </c>
      <c r="F181" t="s">
        <v>508</v>
      </c>
      <c r="G181" t="s">
        <v>508</v>
      </c>
      <c r="H181">
        <v>5.6919651971462217</v>
      </c>
      <c r="I181">
        <v>17.768578759926019</v>
      </c>
      <c r="J181">
        <v>-2.1151290274219319</v>
      </c>
      <c r="K181">
        <v>-164.86682153633731</v>
      </c>
      <c r="L181">
        <v>1.4810938697005771</v>
      </c>
      <c r="M181">
        <v>-0.60771127249542922</v>
      </c>
      <c r="N181">
        <v>4.7554409748083781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1</v>
      </c>
    </row>
    <row r="182" spans="1:20" x14ac:dyDescent="0.3">
      <c r="A182" t="s">
        <v>235</v>
      </c>
      <c r="B182" t="s">
        <v>105</v>
      </c>
      <c r="C182">
        <v>1</v>
      </c>
      <c r="D182">
        <v>4</v>
      </c>
      <c r="E182" t="s">
        <v>510</v>
      </c>
      <c r="F182" t="s">
        <v>508</v>
      </c>
      <c r="G182" t="s">
        <v>508</v>
      </c>
      <c r="H182">
        <v>5.8777194404358468</v>
      </c>
      <c r="I182">
        <v>13.429755611120729</v>
      </c>
      <c r="J182">
        <v>-1.2681719846201069</v>
      </c>
      <c r="K182">
        <v>-90.152490485122996</v>
      </c>
      <c r="L182">
        <v>0.9835046361377433</v>
      </c>
      <c r="M182">
        <v>-4.224422600050227</v>
      </c>
      <c r="N182">
        <v>0.20675142715463479</v>
      </c>
      <c r="O182">
        <v>0</v>
      </c>
      <c r="P182">
        <v>1</v>
      </c>
      <c r="Q182">
        <v>0</v>
      </c>
      <c r="R182">
        <v>0</v>
      </c>
      <c r="S182">
        <v>0</v>
      </c>
      <c r="T182">
        <v>0</v>
      </c>
    </row>
    <row r="183" spans="1:20" x14ac:dyDescent="0.3">
      <c r="A183" t="s">
        <v>269</v>
      </c>
      <c r="B183" t="s">
        <v>105</v>
      </c>
      <c r="C183">
        <v>3</v>
      </c>
      <c r="D183">
        <v>2</v>
      </c>
      <c r="E183" t="s">
        <v>510</v>
      </c>
      <c r="F183" t="s">
        <v>508</v>
      </c>
      <c r="G183" t="s">
        <v>508</v>
      </c>
      <c r="H183">
        <v>5.458576974496971</v>
      </c>
      <c r="I183">
        <v>26.446257594399089</v>
      </c>
      <c r="J183">
        <v>-0.46017668786689381</v>
      </c>
      <c r="K183">
        <v>-33.841478499601727</v>
      </c>
      <c r="L183">
        <v>0.83507661870629035</v>
      </c>
      <c r="M183">
        <v>-0.13193489203693301</v>
      </c>
      <c r="N183">
        <v>-2.7741057666113971</v>
      </c>
      <c r="O183">
        <v>0</v>
      </c>
      <c r="P183">
        <v>1</v>
      </c>
      <c r="Q183">
        <v>0</v>
      </c>
      <c r="R183">
        <v>1</v>
      </c>
      <c r="S183">
        <v>0</v>
      </c>
      <c r="T183">
        <v>0</v>
      </c>
    </row>
    <row r="184" spans="1:20" x14ac:dyDescent="0.3">
      <c r="A184" t="s">
        <v>282</v>
      </c>
      <c r="B184" t="s">
        <v>105</v>
      </c>
      <c r="C184">
        <v>1</v>
      </c>
      <c r="D184">
        <v>4</v>
      </c>
      <c r="E184" t="s">
        <v>510</v>
      </c>
      <c r="F184" t="s">
        <v>508</v>
      </c>
      <c r="G184" t="s">
        <v>508</v>
      </c>
      <c r="H184">
        <v>5.4202248380244171</v>
      </c>
      <c r="I184">
        <v>24.712618896326639</v>
      </c>
      <c r="J184">
        <v>-0.33861957261928749</v>
      </c>
      <c r="K184">
        <v>-61.196860971106112</v>
      </c>
      <c r="L184">
        <v>0.435015520522188</v>
      </c>
      <c r="M184">
        <v>-2.7741057666113971</v>
      </c>
      <c r="N184">
        <v>-0.67935023900983749</v>
      </c>
      <c r="O184">
        <v>0</v>
      </c>
      <c r="P184">
        <v>1</v>
      </c>
      <c r="Q184">
        <v>0</v>
      </c>
      <c r="R184">
        <v>0</v>
      </c>
      <c r="S184">
        <v>0</v>
      </c>
      <c r="T184">
        <v>0</v>
      </c>
    </row>
    <row r="185" spans="1:20" x14ac:dyDescent="0.3">
      <c r="A185" t="s">
        <v>285</v>
      </c>
      <c r="B185" t="s">
        <v>105</v>
      </c>
      <c r="C185">
        <v>1</v>
      </c>
      <c r="D185">
        <v>4</v>
      </c>
      <c r="E185" t="s">
        <v>510</v>
      </c>
      <c r="F185" t="s">
        <v>508</v>
      </c>
      <c r="G185" t="s">
        <v>508</v>
      </c>
      <c r="H185">
        <v>5.1056680490606423</v>
      </c>
      <c r="I185">
        <v>17.424304658737139</v>
      </c>
      <c r="J185">
        <v>-0.40550461471139698</v>
      </c>
      <c r="K185">
        <v>-99.263659527256408</v>
      </c>
      <c r="L185">
        <v>0.85590500991594287</v>
      </c>
      <c r="M185">
        <v>-3.8303550491592202</v>
      </c>
      <c r="N185">
        <v>0.85347454864972938</v>
      </c>
      <c r="O185">
        <v>0</v>
      </c>
      <c r="P185">
        <v>1</v>
      </c>
      <c r="Q185">
        <v>0</v>
      </c>
      <c r="R185">
        <v>0</v>
      </c>
      <c r="S185">
        <v>0</v>
      </c>
      <c r="T185">
        <v>0</v>
      </c>
    </row>
    <row r="186" spans="1:20" x14ac:dyDescent="0.3">
      <c r="A186" t="s">
        <v>291</v>
      </c>
      <c r="B186" t="s">
        <v>105</v>
      </c>
      <c r="C186">
        <v>-2</v>
      </c>
      <c r="D186">
        <v>3</v>
      </c>
      <c r="E186" t="s">
        <v>510</v>
      </c>
      <c r="F186" t="s">
        <v>508</v>
      </c>
      <c r="G186" t="s">
        <v>508</v>
      </c>
      <c r="H186">
        <v>5.1818676393048841</v>
      </c>
      <c r="I186">
        <v>11.472563678196289</v>
      </c>
      <c r="J186">
        <v>-0.37848486911534479</v>
      </c>
      <c r="K186">
        <v>-105.43346690132969</v>
      </c>
      <c r="L186">
        <v>0.74956906913941357</v>
      </c>
      <c r="M186">
        <v>-2.108055941477565</v>
      </c>
      <c r="N186">
        <v>-0.52044382768935871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1:20" x14ac:dyDescent="0.3">
      <c r="A187" t="s">
        <v>295</v>
      </c>
      <c r="B187" t="s">
        <v>105</v>
      </c>
      <c r="C187">
        <v>0</v>
      </c>
      <c r="D187">
        <v>3</v>
      </c>
      <c r="E187" t="s">
        <v>510</v>
      </c>
      <c r="F187" t="s">
        <v>508</v>
      </c>
      <c r="G187" t="s">
        <v>508</v>
      </c>
      <c r="H187">
        <v>4.7041777756089003</v>
      </c>
      <c r="I187">
        <v>9.7586322131917083</v>
      </c>
      <c r="J187">
        <v>-0.35978151453867602</v>
      </c>
      <c r="K187">
        <v>-121.1817266691513</v>
      </c>
      <c r="L187">
        <v>0.60760451363722223</v>
      </c>
      <c r="M187">
        <v>-0.52044382768935871</v>
      </c>
      <c r="N187">
        <v>-1.943203321534952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 x14ac:dyDescent="0.3">
      <c r="A188" t="s">
        <v>298</v>
      </c>
      <c r="B188" t="s">
        <v>105</v>
      </c>
      <c r="C188">
        <v>0</v>
      </c>
      <c r="D188">
        <v>3</v>
      </c>
      <c r="E188" t="s">
        <v>510</v>
      </c>
      <c r="F188" t="s">
        <v>508</v>
      </c>
      <c r="G188" t="s">
        <v>508</v>
      </c>
      <c r="H188">
        <v>4.4976955042774218</v>
      </c>
      <c r="I188">
        <v>4.9080595566532814</v>
      </c>
      <c r="J188">
        <v>-0.42058924055312552</v>
      </c>
      <c r="K188">
        <v>-136.8193687361958</v>
      </c>
      <c r="L188">
        <v>0.9817957530910133</v>
      </c>
      <c r="M188">
        <v>-1.943203321534952</v>
      </c>
      <c r="N188">
        <v>0.60975843777908789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 x14ac:dyDescent="0.3">
      <c r="A189" t="s">
        <v>96</v>
      </c>
      <c r="B189" t="s">
        <v>105</v>
      </c>
      <c r="C189">
        <v>11</v>
      </c>
      <c r="D189">
        <v>13</v>
      </c>
      <c r="E189" t="s">
        <v>513</v>
      </c>
      <c r="F189" t="s">
        <v>508</v>
      </c>
      <c r="G189" t="s">
        <v>508</v>
      </c>
      <c r="H189">
        <v>3.8659992140222492</v>
      </c>
      <c r="I189">
        <v>37.938791138413478</v>
      </c>
      <c r="J189">
        <v>0.27074303015079032</v>
      </c>
      <c r="K189">
        <v>-0.6938149934079435</v>
      </c>
      <c r="L189">
        <v>0.76456237883420652</v>
      </c>
      <c r="M189">
        <v>-0.72202166064981954</v>
      </c>
      <c r="N189">
        <v>2.2545498934659092</v>
      </c>
      <c r="O189">
        <v>1</v>
      </c>
      <c r="P189">
        <v>1</v>
      </c>
      <c r="Q189">
        <v>1</v>
      </c>
      <c r="R189">
        <v>1</v>
      </c>
      <c r="S189">
        <v>0</v>
      </c>
      <c r="T189">
        <v>0</v>
      </c>
    </row>
    <row r="190" spans="1:20" x14ac:dyDescent="0.3">
      <c r="A190" t="s">
        <v>164</v>
      </c>
      <c r="B190" t="s">
        <v>105</v>
      </c>
      <c r="C190">
        <v>9</v>
      </c>
      <c r="D190">
        <v>12</v>
      </c>
      <c r="E190" t="s">
        <v>513</v>
      </c>
      <c r="F190" t="s">
        <v>508</v>
      </c>
      <c r="G190" t="s">
        <v>508</v>
      </c>
      <c r="H190">
        <v>3.7936563473865941</v>
      </c>
      <c r="I190">
        <v>43.065659034404263</v>
      </c>
      <c r="J190">
        <v>0.56366326841401015</v>
      </c>
      <c r="K190">
        <v>24.939564583605549</v>
      </c>
      <c r="L190">
        <v>0.91957108942382404</v>
      </c>
      <c r="M190">
        <v>-1.493603138231383</v>
      </c>
      <c r="N190">
        <v>9.3862815884476536</v>
      </c>
      <c r="O190">
        <v>1</v>
      </c>
      <c r="P190">
        <v>1</v>
      </c>
      <c r="Q190">
        <v>1</v>
      </c>
      <c r="R190">
        <v>0</v>
      </c>
      <c r="S190">
        <v>0</v>
      </c>
      <c r="T190">
        <v>0</v>
      </c>
    </row>
    <row r="191" spans="1:20" x14ac:dyDescent="0.3">
      <c r="A191" t="s">
        <v>242</v>
      </c>
      <c r="B191" t="s">
        <v>105</v>
      </c>
      <c r="C191">
        <v>13</v>
      </c>
      <c r="D191">
        <v>11</v>
      </c>
      <c r="E191" t="s">
        <v>510</v>
      </c>
      <c r="F191" t="s">
        <v>508</v>
      </c>
      <c r="G191" t="s">
        <v>508</v>
      </c>
      <c r="H191">
        <v>3.602180127742622</v>
      </c>
      <c r="I191">
        <v>91.821570827457649</v>
      </c>
      <c r="J191">
        <v>1.592570571260151</v>
      </c>
      <c r="K191">
        <v>128.1014521080792</v>
      </c>
      <c r="L191">
        <v>1.038183774913052</v>
      </c>
      <c r="M191">
        <v>-1.2755101792567081</v>
      </c>
      <c r="N191">
        <v>1.6149870482651849</v>
      </c>
      <c r="O191">
        <v>1</v>
      </c>
      <c r="P191">
        <v>1</v>
      </c>
      <c r="Q191">
        <v>1</v>
      </c>
      <c r="R191">
        <v>0</v>
      </c>
      <c r="S191">
        <v>1</v>
      </c>
      <c r="T191">
        <v>1</v>
      </c>
    </row>
    <row r="192" spans="1:20" x14ac:dyDescent="0.3">
      <c r="A192" t="s">
        <v>223</v>
      </c>
      <c r="B192" t="s">
        <v>517</v>
      </c>
      <c r="C192">
        <v>11</v>
      </c>
      <c r="D192">
        <v>6</v>
      </c>
      <c r="E192" t="s">
        <v>510</v>
      </c>
      <c r="F192" t="s">
        <v>508</v>
      </c>
      <c r="G192" t="s">
        <v>508</v>
      </c>
      <c r="H192">
        <v>5.1479725826304774</v>
      </c>
      <c r="I192">
        <v>92.400700586686</v>
      </c>
      <c r="J192">
        <v>1.80184727549409</v>
      </c>
      <c r="K192">
        <v>100.5783818162825</v>
      </c>
      <c r="L192">
        <v>0.51080389696429662</v>
      </c>
      <c r="M192">
        <v>-0.72080728303960351</v>
      </c>
      <c r="N192">
        <v>1.645689155875838</v>
      </c>
      <c r="O192">
        <v>1</v>
      </c>
      <c r="P192">
        <v>1</v>
      </c>
      <c r="Q192">
        <v>1</v>
      </c>
      <c r="R192">
        <v>1</v>
      </c>
      <c r="S192">
        <v>1</v>
      </c>
      <c r="T192">
        <v>0</v>
      </c>
    </row>
    <row r="193" spans="1:20" x14ac:dyDescent="0.3">
      <c r="A193" t="s">
        <v>290</v>
      </c>
      <c r="B193" t="s">
        <v>517</v>
      </c>
      <c r="C193">
        <v>3</v>
      </c>
      <c r="D193">
        <v>7</v>
      </c>
      <c r="E193" t="s">
        <v>510</v>
      </c>
      <c r="F193" t="s">
        <v>508</v>
      </c>
      <c r="G193" t="s">
        <v>508</v>
      </c>
      <c r="H193">
        <v>3.27295010012599</v>
      </c>
      <c r="I193">
        <v>57.333323160807289</v>
      </c>
      <c r="J193">
        <v>-1.132353143012073</v>
      </c>
      <c r="K193">
        <v>11.8462348290891</v>
      </c>
      <c r="L193">
        <v>0.76271010487020285</v>
      </c>
      <c r="M193">
        <v>-3.9224735208603558</v>
      </c>
      <c r="N193">
        <v>1.2488021813765819</v>
      </c>
      <c r="O193">
        <v>0</v>
      </c>
      <c r="P193">
        <v>1</v>
      </c>
      <c r="Q193">
        <v>0</v>
      </c>
      <c r="R193">
        <v>0</v>
      </c>
      <c r="S193">
        <v>0</v>
      </c>
      <c r="T193">
        <v>0</v>
      </c>
    </row>
    <row r="194" spans="1:20" x14ac:dyDescent="0.3">
      <c r="A194" t="s">
        <v>512</v>
      </c>
      <c r="B194" t="s">
        <v>517</v>
      </c>
      <c r="C194">
        <v>3</v>
      </c>
      <c r="D194">
        <v>9</v>
      </c>
      <c r="E194" t="s">
        <v>510</v>
      </c>
      <c r="F194" t="s">
        <v>508</v>
      </c>
      <c r="G194" t="s">
        <v>508</v>
      </c>
      <c r="H194">
        <v>2.982132871451872</v>
      </c>
      <c r="I194">
        <v>41.847823382775147</v>
      </c>
      <c r="J194">
        <v>-1.7976227169748109</v>
      </c>
      <c r="K194">
        <v>-61.912756810912697</v>
      </c>
      <c r="L194">
        <v>0.78011515832476352</v>
      </c>
      <c r="M194">
        <v>-0.23719164742005949</v>
      </c>
      <c r="N194">
        <v>-0.71326675141836715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0</v>
      </c>
    </row>
    <row r="195" spans="1:20" x14ac:dyDescent="0.3">
      <c r="A195" t="s">
        <v>91</v>
      </c>
      <c r="B195" t="s">
        <v>517</v>
      </c>
      <c r="C195">
        <v>4</v>
      </c>
      <c r="D195">
        <v>6</v>
      </c>
      <c r="E195" t="s">
        <v>510</v>
      </c>
      <c r="F195" t="s">
        <v>508</v>
      </c>
      <c r="G195" t="s">
        <v>508</v>
      </c>
      <c r="H195">
        <v>3.4038029566283652</v>
      </c>
      <c r="I195">
        <v>52.713195716420763</v>
      </c>
      <c r="J195">
        <v>-2.0910646480884658</v>
      </c>
      <c r="K195">
        <v>-203.49662702855159</v>
      </c>
      <c r="L195">
        <v>1.2662581246491531</v>
      </c>
      <c r="M195">
        <v>-0.71326675141836715</v>
      </c>
      <c r="N195">
        <v>1.340997610552592</v>
      </c>
      <c r="O195">
        <v>0</v>
      </c>
      <c r="P195">
        <v>0</v>
      </c>
      <c r="Q195">
        <v>0</v>
      </c>
      <c r="R195">
        <v>1</v>
      </c>
      <c r="S195">
        <v>0</v>
      </c>
      <c r="T195">
        <v>1</v>
      </c>
    </row>
    <row r="196" spans="1:20" x14ac:dyDescent="0.3">
      <c r="A196" t="s">
        <v>162</v>
      </c>
      <c r="B196" t="s">
        <v>517</v>
      </c>
      <c r="C196">
        <v>3</v>
      </c>
      <c r="D196">
        <v>7</v>
      </c>
      <c r="E196" t="s">
        <v>510</v>
      </c>
      <c r="F196" t="s">
        <v>508</v>
      </c>
      <c r="G196" t="s">
        <v>508</v>
      </c>
      <c r="H196">
        <v>3.701922657725575</v>
      </c>
      <c r="I196">
        <v>49.612409060880793</v>
      </c>
      <c r="J196">
        <v>-2.2676410628027721</v>
      </c>
      <c r="K196">
        <v>-47.300526973258471</v>
      </c>
      <c r="L196">
        <v>0.61823182733551019</v>
      </c>
      <c r="M196">
        <v>-4.8056751841650001E-2</v>
      </c>
      <c r="N196">
        <v>-2.3557662963867192</v>
      </c>
      <c r="O196">
        <v>0</v>
      </c>
      <c r="P196">
        <v>1</v>
      </c>
      <c r="Q196">
        <v>0</v>
      </c>
      <c r="R196">
        <v>0</v>
      </c>
      <c r="S196">
        <v>0</v>
      </c>
      <c r="T196">
        <v>0</v>
      </c>
    </row>
    <row r="197" spans="1:20" x14ac:dyDescent="0.3">
      <c r="A197" t="s">
        <v>220</v>
      </c>
      <c r="B197" t="s">
        <v>517</v>
      </c>
      <c r="C197">
        <v>0</v>
      </c>
      <c r="D197">
        <v>7</v>
      </c>
      <c r="E197" t="s">
        <v>510</v>
      </c>
      <c r="F197" t="s">
        <v>508</v>
      </c>
      <c r="G197" t="s">
        <v>508</v>
      </c>
      <c r="H197">
        <v>3.900259919945936</v>
      </c>
      <c r="I197">
        <v>30.62018690240113</v>
      </c>
      <c r="J197">
        <v>-2.4434834258056002</v>
      </c>
      <c r="K197">
        <v>-130.75715959047599</v>
      </c>
      <c r="L197">
        <v>0.75556130276831168</v>
      </c>
      <c r="M197">
        <v>-2.3557662963867192</v>
      </c>
      <c r="N197">
        <v>2.461841383427438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1:20" x14ac:dyDescent="0.3">
      <c r="A198" t="s">
        <v>259</v>
      </c>
      <c r="B198" t="s">
        <v>517</v>
      </c>
      <c r="C198">
        <v>8</v>
      </c>
      <c r="D198">
        <v>4</v>
      </c>
      <c r="E198" t="s">
        <v>510</v>
      </c>
      <c r="F198" t="s">
        <v>508</v>
      </c>
      <c r="G198" t="s">
        <v>508</v>
      </c>
      <c r="H198">
        <v>4.0471597795231196</v>
      </c>
      <c r="I198">
        <v>53.097330792903172</v>
      </c>
      <c r="J198">
        <v>-1.468792382954428</v>
      </c>
      <c r="K198">
        <v>-13.03900415204042</v>
      </c>
      <c r="L198">
        <v>0.57246013991796008</v>
      </c>
      <c r="M198">
        <v>-0.62350266271357913</v>
      </c>
      <c r="N198">
        <v>-0.33783636995759431</v>
      </c>
      <c r="O198">
        <v>1</v>
      </c>
      <c r="P198">
        <v>1</v>
      </c>
      <c r="Q198">
        <v>0</v>
      </c>
      <c r="R198">
        <v>1</v>
      </c>
      <c r="S198">
        <v>0</v>
      </c>
      <c r="T198">
        <v>0</v>
      </c>
    </row>
    <row r="199" spans="1:20" x14ac:dyDescent="0.3">
      <c r="A199" t="s">
        <v>269</v>
      </c>
      <c r="B199" t="s">
        <v>517</v>
      </c>
      <c r="C199">
        <v>3</v>
      </c>
      <c r="D199">
        <v>8</v>
      </c>
      <c r="E199" t="s">
        <v>510</v>
      </c>
      <c r="F199" t="s">
        <v>508</v>
      </c>
      <c r="G199" t="s">
        <v>508</v>
      </c>
      <c r="H199">
        <v>3.9189962621485588</v>
      </c>
      <c r="I199">
        <v>27.43360740631713</v>
      </c>
      <c r="J199">
        <v>-1.5486937016676869</v>
      </c>
      <c r="K199">
        <v>-81.885382372857705</v>
      </c>
      <c r="L199">
        <v>0.51601507477097619</v>
      </c>
      <c r="M199">
        <v>-2.4697366118719728</v>
      </c>
      <c r="N199">
        <v>-1.092352043154948</v>
      </c>
      <c r="O199">
        <v>0</v>
      </c>
      <c r="P199">
        <v>1</v>
      </c>
      <c r="Q199">
        <v>0</v>
      </c>
      <c r="R199">
        <v>0</v>
      </c>
      <c r="S199">
        <v>0</v>
      </c>
      <c r="T199">
        <v>0</v>
      </c>
    </row>
    <row r="200" spans="1:20" x14ac:dyDescent="0.3">
      <c r="A200" t="s">
        <v>282</v>
      </c>
      <c r="B200" t="s">
        <v>517</v>
      </c>
      <c r="C200">
        <v>0</v>
      </c>
      <c r="D200">
        <v>5</v>
      </c>
      <c r="E200" t="s">
        <v>510</v>
      </c>
      <c r="F200" t="s">
        <v>508</v>
      </c>
      <c r="G200" t="s">
        <v>508</v>
      </c>
      <c r="H200">
        <v>3.847533157472796</v>
      </c>
      <c r="I200">
        <v>17.699110264301058</v>
      </c>
      <c r="J200">
        <v>-1.706942060025932</v>
      </c>
      <c r="K200">
        <v>-179.7057631543193</v>
      </c>
      <c r="L200">
        <v>0.49310850398058059</v>
      </c>
      <c r="M200">
        <v>-1.092352043154948</v>
      </c>
      <c r="N200">
        <v>1.6566280634106869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 x14ac:dyDescent="0.3">
      <c r="A201" t="s">
        <v>285</v>
      </c>
      <c r="B201" t="s">
        <v>517</v>
      </c>
      <c r="C201">
        <v>0</v>
      </c>
      <c r="D201">
        <v>7</v>
      </c>
      <c r="E201" t="s">
        <v>510</v>
      </c>
      <c r="F201" t="s">
        <v>508</v>
      </c>
      <c r="G201" t="s">
        <v>508</v>
      </c>
      <c r="H201">
        <v>3.5932049653755862</v>
      </c>
      <c r="I201">
        <v>16.666656574873741</v>
      </c>
      <c r="J201">
        <v>-1.750937119205886</v>
      </c>
      <c r="K201">
        <v>-123.2542641130937</v>
      </c>
      <c r="L201">
        <v>0.86050234970021067</v>
      </c>
      <c r="M201">
        <v>-2.8148133077739201</v>
      </c>
      <c r="N201">
        <v>0.3556895007049824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1:20" x14ac:dyDescent="0.3">
      <c r="A202" t="s">
        <v>295</v>
      </c>
      <c r="B202" t="s">
        <v>517</v>
      </c>
      <c r="C202">
        <v>8</v>
      </c>
      <c r="D202">
        <v>10</v>
      </c>
      <c r="E202" t="s">
        <v>510</v>
      </c>
      <c r="F202" t="s">
        <v>508</v>
      </c>
      <c r="G202" t="s">
        <v>508</v>
      </c>
      <c r="H202">
        <v>3.4516054873701938</v>
      </c>
      <c r="I202">
        <v>36.040568246687407</v>
      </c>
      <c r="J202">
        <v>-1.1566288036817609</v>
      </c>
      <c r="K202">
        <v>-13.80660382278556</v>
      </c>
      <c r="L202">
        <v>1.0916069477278909</v>
      </c>
      <c r="M202">
        <v>-2.6803119307001122</v>
      </c>
      <c r="N202">
        <v>0</v>
      </c>
      <c r="O202">
        <v>1</v>
      </c>
      <c r="P202">
        <v>1</v>
      </c>
      <c r="Q202">
        <v>0</v>
      </c>
      <c r="R202">
        <v>0</v>
      </c>
      <c r="S202">
        <v>0</v>
      </c>
      <c r="T202">
        <v>1</v>
      </c>
    </row>
    <row r="203" spans="1:20" x14ac:dyDescent="0.3">
      <c r="A203" t="s">
        <v>96</v>
      </c>
      <c r="B203" t="s">
        <v>517</v>
      </c>
      <c r="C203">
        <v>5</v>
      </c>
      <c r="D203">
        <v>7</v>
      </c>
      <c r="E203" t="s">
        <v>510</v>
      </c>
      <c r="F203" t="s">
        <v>508</v>
      </c>
      <c r="G203" t="s">
        <v>508</v>
      </c>
      <c r="H203">
        <v>3.123425253435363</v>
      </c>
      <c r="I203">
        <v>29.949212235846691</v>
      </c>
      <c r="J203">
        <v>-0.48583253858935721</v>
      </c>
      <c r="K203">
        <v>-35.198275663204868</v>
      </c>
      <c r="L203">
        <v>1.0413612177683771</v>
      </c>
      <c r="M203">
        <v>-0.70034714318667945</v>
      </c>
      <c r="N203">
        <v>-0.15113503866892319</v>
      </c>
      <c r="O203">
        <v>0</v>
      </c>
      <c r="P203">
        <v>1</v>
      </c>
      <c r="Q203">
        <v>0</v>
      </c>
      <c r="R203">
        <v>0</v>
      </c>
      <c r="S203">
        <v>0</v>
      </c>
      <c r="T203">
        <v>1</v>
      </c>
    </row>
    <row r="204" spans="1:20" x14ac:dyDescent="0.3">
      <c r="A204" t="s">
        <v>164</v>
      </c>
      <c r="B204" t="s">
        <v>517</v>
      </c>
      <c r="C204">
        <v>2</v>
      </c>
      <c r="D204">
        <v>8</v>
      </c>
      <c r="E204" t="s">
        <v>510</v>
      </c>
      <c r="F204" t="s">
        <v>508</v>
      </c>
      <c r="G204" t="s">
        <v>508</v>
      </c>
      <c r="H204">
        <v>3.3872171272908829</v>
      </c>
      <c r="I204">
        <v>5.1063699925199471</v>
      </c>
      <c r="J204">
        <v>-0.94828290083339595</v>
      </c>
      <c r="K204">
        <v>-184.27569189260669</v>
      </c>
      <c r="L204">
        <v>1.1215503928200361</v>
      </c>
      <c r="M204">
        <v>-4.1372336400103631</v>
      </c>
      <c r="N204">
        <v>2.2105247096011511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1</v>
      </c>
    </row>
    <row r="205" spans="1:20" x14ac:dyDescent="0.3">
      <c r="A205" t="s">
        <v>77</v>
      </c>
      <c r="B205" t="s">
        <v>161</v>
      </c>
      <c r="C205">
        <v>3</v>
      </c>
      <c r="D205">
        <v>9</v>
      </c>
      <c r="E205" t="s">
        <v>513</v>
      </c>
      <c r="F205" t="s">
        <v>508</v>
      </c>
      <c r="G205" t="s">
        <v>508</v>
      </c>
      <c r="H205">
        <v>2.74776151727621</v>
      </c>
      <c r="I205">
        <v>20.779214345252619</v>
      </c>
      <c r="J205">
        <v>2.4566669746420799E-2</v>
      </c>
      <c r="K205">
        <v>-147.19323667070131</v>
      </c>
      <c r="L205">
        <v>0.77771325138940517</v>
      </c>
      <c r="M205">
        <v>-1.275040031740506</v>
      </c>
      <c r="N205">
        <v>1.0147569661333009</v>
      </c>
      <c r="O205">
        <v>0</v>
      </c>
      <c r="P205">
        <v>0</v>
      </c>
      <c r="Q205">
        <v>1</v>
      </c>
      <c r="R205">
        <v>0</v>
      </c>
      <c r="S205">
        <v>0</v>
      </c>
      <c r="T205">
        <v>0</v>
      </c>
    </row>
    <row r="206" spans="1:20" x14ac:dyDescent="0.3">
      <c r="A206" t="s">
        <v>156</v>
      </c>
      <c r="B206" t="s">
        <v>161</v>
      </c>
      <c r="C206">
        <v>9</v>
      </c>
      <c r="D206">
        <v>13</v>
      </c>
      <c r="E206" t="s">
        <v>367</v>
      </c>
      <c r="F206" t="s">
        <v>508</v>
      </c>
      <c r="G206" t="s">
        <v>509</v>
      </c>
      <c r="H206">
        <v>2.9616738846773032</v>
      </c>
      <c r="I206">
        <v>42.391234489836108</v>
      </c>
      <c r="J206">
        <v>3.0149991147605859E-2</v>
      </c>
      <c r="K206">
        <v>2.5830046204550858</v>
      </c>
      <c r="L206">
        <v>0.37580906438254869</v>
      </c>
      <c r="M206">
        <v>-0.36003567136914238</v>
      </c>
      <c r="N206">
        <v>1.8066916752758679</v>
      </c>
      <c r="O206">
        <v>1</v>
      </c>
      <c r="P206">
        <v>1</v>
      </c>
      <c r="Q206">
        <v>1</v>
      </c>
      <c r="R206">
        <v>0</v>
      </c>
      <c r="S206">
        <v>0</v>
      </c>
      <c r="T206">
        <v>0</v>
      </c>
    </row>
    <row r="207" spans="1:20" x14ac:dyDescent="0.3">
      <c r="A207" t="s">
        <v>228</v>
      </c>
      <c r="B207" t="s">
        <v>161</v>
      </c>
      <c r="C207">
        <v>9</v>
      </c>
      <c r="D207">
        <v>9</v>
      </c>
      <c r="E207" t="s">
        <v>513</v>
      </c>
      <c r="F207" t="s">
        <v>508</v>
      </c>
      <c r="G207" t="s">
        <v>508</v>
      </c>
      <c r="H207">
        <v>3.0054998918258411</v>
      </c>
      <c r="I207">
        <v>53.260840269931279</v>
      </c>
      <c r="J207">
        <v>4.5185868725188247E-2</v>
      </c>
      <c r="K207">
        <v>44.000037472258022</v>
      </c>
      <c r="L207">
        <v>0.72983334888795015</v>
      </c>
      <c r="M207">
        <v>-1.150443471209037</v>
      </c>
      <c r="N207">
        <v>1.342879297276077</v>
      </c>
      <c r="O207">
        <v>1</v>
      </c>
      <c r="P207">
        <v>1</v>
      </c>
      <c r="Q207">
        <v>1</v>
      </c>
      <c r="R207">
        <v>0</v>
      </c>
      <c r="S207">
        <v>0</v>
      </c>
      <c r="T207">
        <v>0</v>
      </c>
    </row>
    <row r="208" spans="1:20" x14ac:dyDescent="0.3">
      <c r="A208" t="s">
        <v>271</v>
      </c>
      <c r="B208" t="s">
        <v>161</v>
      </c>
      <c r="C208">
        <v>8</v>
      </c>
      <c r="D208">
        <v>10</v>
      </c>
      <c r="E208" t="s">
        <v>513</v>
      </c>
      <c r="F208" t="s">
        <v>508</v>
      </c>
      <c r="G208" t="s">
        <v>508</v>
      </c>
      <c r="H208">
        <v>3.8790791006744301</v>
      </c>
      <c r="I208">
        <v>4.2169045010533504</v>
      </c>
      <c r="J208">
        <v>1.939748094832629E-3</v>
      </c>
      <c r="K208">
        <v>-83.886081495804859</v>
      </c>
      <c r="L208">
        <v>0.56797909334159913</v>
      </c>
      <c r="M208">
        <v>-5.570292582378781</v>
      </c>
      <c r="N208">
        <v>0.37453146732254688</v>
      </c>
      <c r="O208">
        <v>0</v>
      </c>
      <c r="P208">
        <v>1</v>
      </c>
      <c r="Q208">
        <v>1</v>
      </c>
      <c r="R208">
        <v>0</v>
      </c>
      <c r="S208">
        <v>1</v>
      </c>
      <c r="T208">
        <v>0</v>
      </c>
    </row>
    <row r="209" spans="1:20" x14ac:dyDescent="0.3">
      <c r="A209" t="s">
        <v>283</v>
      </c>
      <c r="B209" t="s">
        <v>161</v>
      </c>
      <c r="C209">
        <v>0</v>
      </c>
      <c r="D209">
        <v>5</v>
      </c>
      <c r="E209" t="s">
        <v>510</v>
      </c>
      <c r="F209" t="s">
        <v>508</v>
      </c>
      <c r="G209" t="s">
        <v>508</v>
      </c>
      <c r="H209">
        <v>3.6541762014632901</v>
      </c>
      <c r="I209">
        <v>10.843386645233901</v>
      </c>
      <c r="J209">
        <v>-4.9910677202861409E-2</v>
      </c>
      <c r="K209">
        <v>-115.24381249432869</v>
      </c>
      <c r="L209">
        <v>0.37371898551196131</v>
      </c>
      <c r="M209">
        <v>-0.82720727611421896</v>
      </c>
      <c r="N209">
        <v>-2.5949929004736112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 x14ac:dyDescent="0.3">
      <c r="A210" t="s">
        <v>290</v>
      </c>
      <c r="B210" t="s">
        <v>161</v>
      </c>
      <c r="C210">
        <v>0</v>
      </c>
      <c r="D210">
        <v>7</v>
      </c>
      <c r="E210" t="s">
        <v>510</v>
      </c>
      <c r="F210" t="s">
        <v>508</v>
      </c>
      <c r="G210" t="s">
        <v>508</v>
      </c>
      <c r="H210">
        <v>3.5816225291027508</v>
      </c>
      <c r="I210">
        <v>5.8823829403550931</v>
      </c>
      <c r="J210">
        <v>-7.0944578957852042E-2</v>
      </c>
      <c r="K210">
        <v>-143.08664944684179</v>
      </c>
      <c r="L210">
        <v>0.85250303120416049</v>
      </c>
      <c r="M210">
        <v>-2.5949929004736112</v>
      </c>
      <c r="N210">
        <v>0.95146932081512559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 x14ac:dyDescent="0.3">
      <c r="A211" t="s">
        <v>512</v>
      </c>
      <c r="B211" t="s">
        <v>161</v>
      </c>
      <c r="C211">
        <v>0</v>
      </c>
      <c r="D211">
        <v>5</v>
      </c>
      <c r="E211" t="s">
        <v>510</v>
      </c>
      <c r="F211" t="s">
        <v>508</v>
      </c>
      <c r="G211" t="s">
        <v>508</v>
      </c>
      <c r="H211">
        <v>3.6358695149412541</v>
      </c>
      <c r="I211">
        <v>6.9518746576718744</v>
      </c>
      <c r="J211">
        <v>-8.1648263616309058E-2</v>
      </c>
      <c r="K211">
        <v>-105.7224257590745</v>
      </c>
      <c r="L211">
        <v>0.80167285087219853</v>
      </c>
      <c r="M211">
        <v>-0.75400496036498854</v>
      </c>
      <c r="N211">
        <v>-3.988604814289356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 x14ac:dyDescent="0.3">
      <c r="A212" t="s">
        <v>91</v>
      </c>
      <c r="B212" t="s">
        <v>161</v>
      </c>
      <c r="C212">
        <v>2</v>
      </c>
      <c r="D212">
        <v>7</v>
      </c>
      <c r="E212" t="s">
        <v>510</v>
      </c>
      <c r="F212" t="s">
        <v>508</v>
      </c>
      <c r="G212" t="s">
        <v>508</v>
      </c>
      <c r="H212">
        <v>4.3168001345843781</v>
      </c>
      <c r="I212">
        <v>19.999992935747802</v>
      </c>
      <c r="J212">
        <v>-0.1026365666512898</v>
      </c>
      <c r="K212">
        <v>-190.89799791914541</v>
      </c>
      <c r="L212">
        <v>1.3457649591558489</v>
      </c>
      <c r="M212">
        <v>-3.988604814289356</v>
      </c>
      <c r="N212">
        <v>0.89020925464076717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1</v>
      </c>
    </row>
    <row r="213" spans="1:20" x14ac:dyDescent="0.3">
      <c r="A213" t="s">
        <v>162</v>
      </c>
      <c r="B213" t="s">
        <v>161</v>
      </c>
      <c r="C213">
        <v>1</v>
      </c>
      <c r="D213">
        <v>4</v>
      </c>
      <c r="E213" t="s">
        <v>510</v>
      </c>
      <c r="F213" t="s">
        <v>508</v>
      </c>
      <c r="G213" t="s">
        <v>508</v>
      </c>
      <c r="H213">
        <v>5.0636495973538622</v>
      </c>
      <c r="I213">
        <v>19.629649514191382</v>
      </c>
      <c r="J213">
        <v>-6.3609115532861249E-2</v>
      </c>
      <c r="K213">
        <v>-92.40363654940991</v>
      </c>
      <c r="L213">
        <v>0.93485175983569246</v>
      </c>
      <c r="M213">
        <v>-2.6036596631533988</v>
      </c>
      <c r="N213">
        <v>-2.9702988059809159</v>
      </c>
      <c r="O213">
        <v>0</v>
      </c>
      <c r="P213">
        <v>1</v>
      </c>
      <c r="Q213">
        <v>0</v>
      </c>
      <c r="R213">
        <v>0</v>
      </c>
      <c r="S213">
        <v>0</v>
      </c>
      <c r="T213">
        <v>0</v>
      </c>
    </row>
    <row r="214" spans="1:20" x14ac:dyDescent="0.3">
      <c r="A214" t="s">
        <v>220</v>
      </c>
      <c r="B214" t="s">
        <v>161</v>
      </c>
      <c r="C214">
        <v>-2</v>
      </c>
      <c r="D214">
        <v>3</v>
      </c>
      <c r="E214" t="s">
        <v>510</v>
      </c>
      <c r="F214" t="s">
        <v>508</v>
      </c>
      <c r="G214" t="s">
        <v>508</v>
      </c>
      <c r="H214">
        <v>5.0000003475489434</v>
      </c>
      <c r="I214">
        <v>9.5041524239484172</v>
      </c>
      <c r="J214">
        <v>-7.3729654472098644E-2</v>
      </c>
      <c r="K214">
        <v>-153.7981350057668</v>
      </c>
      <c r="L214">
        <v>0.92858893457706881</v>
      </c>
      <c r="M214">
        <v>-2.9702988059809159</v>
      </c>
      <c r="N214">
        <v>1.8367280407977971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 x14ac:dyDescent="0.3">
      <c r="A215" t="s">
        <v>235</v>
      </c>
      <c r="B215" t="s">
        <v>161</v>
      </c>
      <c r="C215">
        <v>3</v>
      </c>
      <c r="D215">
        <v>4</v>
      </c>
      <c r="E215" t="s">
        <v>510</v>
      </c>
      <c r="F215" t="s">
        <v>508</v>
      </c>
      <c r="G215" t="s">
        <v>508</v>
      </c>
      <c r="H215">
        <v>4.0210555214965336</v>
      </c>
      <c r="I215">
        <v>14.492807706793551</v>
      </c>
      <c r="J215">
        <v>-4.1128941673116703E-2</v>
      </c>
      <c r="K215">
        <v>-98.724953019812304</v>
      </c>
      <c r="L215">
        <v>0.54415540805709828</v>
      </c>
      <c r="M215">
        <v>-0.7113790014099648</v>
      </c>
      <c r="N215">
        <v>-0.81884210472885788</v>
      </c>
      <c r="O215">
        <v>0</v>
      </c>
      <c r="P215">
        <v>1</v>
      </c>
      <c r="Q215">
        <v>0</v>
      </c>
      <c r="R215">
        <v>0</v>
      </c>
      <c r="S215">
        <v>0</v>
      </c>
      <c r="T215">
        <v>0</v>
      </c>
    </row>
    <row r="216" spans="1:20" x14ac:dyDescent="0.3">
      <c r="A216" t="s">
        <v>259</v>
      </c>
      <c r="B216" t="s">
        <v>161</v>
      </c>
      <c r="C216">
        <v>3</v>
      </c>
      <c r="D216">
        <v>4</v>
      </c>
      <c r="E216" t="s">
        <v>510</v>
      </c>
      <c r="F216" t="s">
        <v>508</v>
      </c>
      <c r="G216" t="s">
        <v>508</v>
      </c>
      <c r="H216">
        <v>4.098481984658342</v>
      </c>
      <c r="I216">
        <v>8.6956431599788537</v>
      </c>
      <c r="J216">
        <v>-3.7738661942529013E-2</v>
      </c>
      <c r="K216">
        <v>-93.99030997051797</v>
      </c>
      <c r="L216">
        <v>0.74431892094156071</v>
      </c>
      <c r="M216">
        <v>-0.81884210472885788</v>
      </c>
      <c r="N216">
        <v>0.20640308183460959</v>
      </c>
      <c r="O216">
        <v>0</v>
      </c>
      <c r="P216">
        <v>1</v>
      </c>
      <c r="Q216">
        <v>0</v>
      </c>
      <c r="R216">
        <v>0</v>
      </c>
      <c r="S216">
        <v>0</v>
      </c>
      <c r="T216">
        <v>0</v>
      </c>
    </row>
    <row r="217" spans="1:20" x14ac:dyDescent="0.3">
      <c r="A217" t="s">
        <v>269</v>
      </c>
      <c r="B217" t="s">
        <v>161</v>
      </c>
      <c r="C217">
        <v>3</v>
      </c>
      <c r="D217">
        <v>6</v>
      </c>
      <c r="E217" t="s">
        <v>510</v>
      </c>
      <c r="F217" t="s">
        <v>508</v>
      </c>
      <c r="G217" t="s">
        <v>508</v>
      </c>
      <c r="H217">
        <v>3.6933084017030038</v>
      </c>
      <c r="I217">
        <v>8.8495903842631929</v>
      </c>
      <c r="J217">
        <v>-2.282478897958418E-2</v>
      </c>
      <c r="K217">
        <v>-73.433084551522484</v>
      </c>
      <c r="L217">
        <v>0.78616871773984975</v>
      </c>
      <c r="M217">
        <v>-0.41194605248076621</v>
      </c>
      <c r="N217">
        <v>0.31023508515512738</v>
      </c>
      <c r="O217">
        <v>0</v>
      </c>
      <c r="P217">
        <v>1</v>
      </c>
      <c r="Q217">
        <v>0</v>
      </c>
      <c r="R217">
        <v>0</v>
      </c>
      <c r="S217">
        <v>0</v>
      </c>
      <c r="T217">
        <v>0</v>
      </c>
    </row>
    <row r="218" spans="1:20" x14ac:dyDescent="0.3">
      <c r="A218" t="s">
        <v>285</v>
      </c>
      <c r="B218" t="s">
        <v>161</v>
      </c>
      <c r="C218">
        <v>8</v>
      </c>
      <c r="D218">
        <v>11</v>
      </c>
      <c r="E218" t="s">
        <v>367</v>
      </c>
      <c r="F218" t="s">
        <v>508</v>
      </c>
      <c r="G218" t="s">
        <v>509</v>
      </c>
      <c r="H218">
        <v>2.9089573754294462</v>
      </c>
      <c r="I218">
        <v>16.666666666666661</v>
      </c>
      <c r="J218">
        <v>1.0495082861073649E-2</v>
      </c>
      <c r="K218">
        <v>-59.790844194367551</v>
      </c>
      <c r="L218">
        <v>1.0587112731548849</v>
      </c>
      <c r="M218">
        <v>-1.025644938151042</v>
      </c>
      <c r="N218">
        <v>0.62176603096941352</v>
      </c>
      <c r="O218">
        <v>0</v>
      </c>
      <c r="P218">
        <v>1</v>
      </c>
      <c r="Q218">
        <v>1</v>
      </c>
      <c r="R218">
        <v>0</v>
      </c>
      <c r="S218">
        <v>0</v>
      </c>
      <c r="T218">
        <v>1</v>
      </c>
    </row>
    <row r="219" spans="1:20" x14ac:dyDescent="0.3">
      <c r="A219" t="s">
        <v>291</v>
      </c>
      <c r="B219" t="s">
        <v>161</v>
      </c>
      <c r="C219">
        <v>5</v>
      </c>
      <c r="D219">
        <v>12</v>
      </c>
      <c r="E219" t="s">
        <v>513</v>
      </c>
      <c r="F219" t="s">
        <v>508</v>
      </c>
      <c r="G219" t="s">
        <v>508</v>
      </c>
      <c r="H219">
        <v>2.7963536536409541</v>
      </c>
      <c r="I219">
        <v>0</v>
      </c>
      <c r="J219">
        <v>8.5383129065286223E-3</v>
      </c>
      <c r="K219">
        <v>-126.9701914015231</v>
      </c>
      <c r="L219">
        <v>1.0294591887949189</v>
      </c>
      <c r="M219">
        <v>-3.192589272902401</v>
      </c>
      <c r="N219">
        <v>-2.3404183221540382</v>
      </c>
      <c r="O219">
        <v>0</v>
      </c>
      <c r="P219">
        <v>0</v>
      </c>
      <c r="Q219">
        <v>1</v>
      </c>
      <c r="R219">
        <v>0</v>
      </c>
      <c r="S219">
        <v>0</v>
      </c>
      <c r="T219">
        <v>1</v>
      </c>
    </row>
    <row r="220" spans="1:20" x14ac:dyDescent="0.3">
      <c r="A220" t="s">
        <v>295</v>
      </c>
      <c r="B220" t="s">
        <v>161</v>
      </c>
      <c r="C220">
        <v>0</v>
      </c>
      <c r="D220">
        <v>9</v>
      </c>
      <c r="E220" t="s">
        <v>510</v>
      </c>
      <c r="F220" t="s">
        <v>508</v>
      </c>
      <c r="G220" t="s">
        <v>508</v>
      </c>
      <c r="H220">
        <v>2.9256147711531959</v>
      </c>
      <c r="I220">
        <v>1.1111370133874741</v>
      </c>
      <c r="J220">
        <v>-9.7843641488057354E-3</v>
      </c>
      <c r="K220">
        <v>-203.9800463907772</v>
      </c>
      <c r="L220">
        <v>0.97759301454736502</v>
      </c>
      <c r="M220">
        <v>-2.3404183221540382</v>
      </c>
      <c r="N220">
        <v>3.9215647571849699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 x14ac:dyDescent="0.3">
      <c r="A221" t="s">
        <v>164</v>
      </c>
      <c r="B221" t="s">
        <v>161</v>
      </c>
      <c r="C221">
        <v>9</v>
      </c>
      <c r="D221">
        <v>10</v>
      </c>
      <c r="E221" t="s">
        <v>510</v>
      </c>
      <c r="F221" t="s">
        <v>508</v>
      </c>
      <c r="G221" t="s">
        <v>508</v>
      </c>
      <c r="H221">
        <v>4.0436852350165333</v>
      </c>
      <c r="I221">
        <v>38.255058471728049</v>
      </c>
      <c r="J221">
        <v>8.4724738292942192E-2</v>
      </c>
      <c r="K221">
        <v>73.163705966659123</v>
      </c>
      <c r="L221">
        <v>0.61927448643351579</v>
      </c>
      <c r="M221">
        <v>-4.2532083689782088</v>
      </c>
      <c r="N221">
        <v>1.652890933552547</v>
      </c>
      <c r="O221">
        <v>1</v>
      </c>
      <c r="P221">
        <v>1</v>
      </c>
      <c r="Q221">
        <v>1</v>
      </c>
      <c r="R221">
        <v>0</v>
      </c>
      <c r="S221">
        <v>0</v>
      </c>
      <c r="T221">
        <v>0</v>
      </c>
    </row>
    <row r="222" spans="1:20" x14ac:dyDescent="0.3">
      <c r="A222" t="s">
        <v>242</v>
      </c>
      <c r="B222" t="s">
        <v>161</v>
      </c>
      <c r="C222">
        <v>6</v>
      </c>
      <c r="D222">
        <v>5</v>
      </c>
      <c r="E222" t="s">
        <v>510</v>
      </c>
      <c r="F222" t="s">
        <v>508</v>
      </c>
      <c r="G222" t="s">
        <v>508</v>
      </c>
      <c r="H222">
        <v>4.0599223298585434</v>
      </c>
      <c r="I222">
        <v>51.006701958999699</v>
      </c>
      <c r="J222">
        <v>8.1481676060609076E-2</v>
      </c>
      <c r="K222">
        <v>25.070786030116569</v>
      </c>
      <c r="L222">
        <v>0.8152706973445123</v>
      </c>
      <c r="M222">
        <v>-1.102201019265751</v>
      </c>
      <c r="N222">
        <v>1.1144848830058041</v>
      </c>
      <c r="O222">
        <v>0</v>
      </c>
      <c r="P222">
        <v>1</v>
      </c>
      <c r="Q222">
        <v>1</v>
      </c>
      <c r="R222">
        <v>0</v>
      </c>
      <c r="S222">
        <v>0</v>
      </c>
      <c r="T222">
        <v>0</v>
      </c>
    </row>
    <row r="223" spans="1:20" x14ac:dyDescent="0.3">
      <c r="A223" t="s">
        <v>139</v>
      </c>
      <c r="B223" t="s">
        <v>518</v>
      </c>
      <c r="C223">
        <v>5</v>
      </c>
      <c r="D223">
        <v>4</v>
      </c>
      <c r="E223" t="s">
        <v>510</v>
      </c>
      <c r="F223" t="s">
        <v>508</v>
      </c>
      <c r="G223" t="s">
        <v>508</v>
      </c>
      <c r="H223">
        <v>3.047617276509603</v>
      </c>
      <c r="I223">
        <v>64.000034332275391</v>
      </c>
      <c r="J223">
        <v>-2.5840952618434998E-3</v>
      </c>
      <c r="K223">
        <v>113.88886543334679</v>
      </c>
      <c r="L223">
        <v>1.0346102427444961</v>
      </c>
      <c r="M223">
        <v>-0.33222559783854938</v>
      </c>
      <c r="N223">
        <v>-1.3333320617675779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1</v>
      </c>
    </row>
    <row r="224" spans="1:20" x14ac:dyDescent="0.3">
      <c r="A224" t="s">
        <v>156</v>
      </c>
      <c r="B224" t="s">
        <v>518</v>
      </c>
      <c r="C224">
        <v>6</v>
      </c>
      <c r="D224">
        <v>8</v>
      </c>
      <c r="E224" t="s">
        <v>510</v>
      </c>
      <c r="F224" t="s">
        <v>508</v>
      </c>
      <c r="G224" t="s">
        <v>508</v>
      </c>
      <c r="H224">
        <v>3.04053817700462</v>
      </c>
      <c r="I224">
        <v>40.909154947130688</v>
      </c>
      <c r="J224">
        <v>-7.511257424746981E-3</v>
      </c>
      <c r="K224">
        <v>-83.333292693774908</v>
      </c>
      <c r="L224">
        <v>0.85791778169718746</v>
      </c>
      <c r="M224">
        <v>-1.3333320617675779</v>
      </c>
      <c r="N224">
        <v>0.67567502259338186</v>
      </c>
      <c r="O224">
        <v>1</v>
      </c>
      <c r="P224">
        <v>1</v>
      </c>
      <c r="Q224">
        <v>0</v>
      </c>
      <c r="R224">
        <v>0</v>
      </c>
      <c r="S224">
        <v>0</v>
      </c>
      <c r="T224">
        <v>0</v>
      </c>
    </row>
    <row r="225" spans="1:20" x14ac:dyDescent="0.3">
      <c r="A225" t="s">
        <v>223</v>
      </c>
      <c r="B225" t="s">
        <v>518</v>
      </c>
      <c r="C225">
        <v>3</v>
      </c>
      <c r="D225">
        <v>9</v>
      </c>
      <c r="E225" t="s">
        <v>510</v>
      </c>
      <c r="F225" t="s">
        <v>508</v>
      </c>
      <c r="G225" t="s">
        <v>508</v>
      </c>
      <c r="H225">
        <v>2.8138501032476291</v>
      </c>
      <c r="I225">
        <v>42.857142857142847</v>
      </c>
      <c r="J225">
        <v>-1.1132965273580261E-2</v>
      </c>
      <c r="K225">
        <v>-20.202020202020019</v>
      </c>
      <c r="L225">
        <v>0.80490466454991216</v>
      </c>
      <c r="M225">
        <v>-0.33557014762590298</v>
      </c>
      <c r="N225">
        <v>-1.6835000617720861</v>
      </c>
      <c r="O225">
        <v>0</v>
      </c>
      <c r="P225">
        <v>1</v>
      </c>
      <c r="Q225">
        <v>0</v>
      </c>
      <c r="R225">
        <v>0</v>
      </c>
      <c r="S225">
        <v>0</v>
      </c>
      <c r="T225">
        <v>0</v>
      </c>
    </row>
    <row r="226" spans="1:20" x14ac:dyDescent="0.3">
      <c r="A226" t="s">
        <v>228</v>
      </c>
      <c r="B226" t="s">
        <v>518</v>
      </c>
      <c r="C226">
        <v>0</v>
      </c>
      <c r="D226">
        <v>7</v>
      </c>
      <c r="E226" t="s">
        <v>510</v>
      </c>
      <c r="F226" t="s">
        <v>508</v>
      </c>
      <c r="G226" t="s">
        <v>508</v>
      </c>
      <c r="H226">
        <v>2.8131087896949429</v>
      </c>
      <c r="I226">
        <v>19.047619047619051</v>
      </c>
      <c r="J226">
        <v>-1.4860701173168791E-2</v>
      </c>
      <c r="K226">
        <v>-133.3333333333332</v>
      </c>
      <c r="L226">
        <v>0.83426205757287164</v>
      </c>
      <c r="M226">
        <v>-1.6835000617720861</v>
      </c>
      <c r="N226">
        <v>0.68493083575181213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1:20" x14ac:dyDescent="0.3">
      <c r="A227" t="s">
        <v>271</v>
      </c>
      <c r="B227" t="s">
        <v>518</v>
      </c>
      <c r="C227">
        <v>7</v>
      </c>
      <c r="D227">
        <v>9</v>
      </c>
      <c r="E227" t="s">
        <v>510</v>
      </c>
      <c r="F227" t="s">
        <v>508</v>
      </c>
      <c r="G227" t="s">
        <v>508</v>
      </c>
      <c r="H227">
        <v>3.1826991341327839</v>
      </c>
      <c r="I227">
        <v>19.35482382401937</v>
      </c>
      <c r="J227">
        <v>-7.4974746585353552E-3</v>
      </c>
      <c r="K227">
        <v>-35.762149462037947</v>
      </c>
      <c r="L227">
        <v>1.004641202138171</v>
      </c>
      <c r="M227">
        <v>-2.9702942250534501</v>
      </c>
      <c r="N227">
        <v>0.34013572342277598</v>
      </c>
      <c r="O227">
        <v>0</v>
      </c>
      <c r="P227">
        <v>1</v>
      </c>
      <c r="Q227">
        <v>0</v>
      </c>
      <c r="R227">
        <v>0</v>
      </c>
      <c r="S227">
        <v>1</v>
      </c>
      <c r="T227">
        <v>1</v>
      </c>
    </row>
    <row r="228" spans="1:20" x14ac:dyDescent="0.3">
      <c r="A228" t="s">
        <v>283</v>
      </c>
      <c r="B228" t="s">
        <v>518</v>
      </c>
      <c r="C228">
        <v>11</v>
      </c>
      <c r="D228">
        <v>9</v>
      </c>
      <c r="E228" t="s">
        <v>510</v>
      </c>
      <c r="F228" t="s">
        <v>508</v>
      </c>
      <c r="G228" t="s">
        <v>508</v>
      </c>
      <c r="H228">
        <v>3.2573270640672889</v>
      </c>
      <c r="I228">
        <v>61.290275442728003</v>
      </c>
      <c r="J228">
        <v>3.5004049363469921E-3</v>
      </c>
      <c r="K228">
        <v>85.734111039574742</v>
      </c>
      <c r="L228">
        <v>0.71479011198457387</v>
      </c>
      <c r="M228">
        <v>-1.602562633021525</v>
      </c>
      <c r="N228">
        <v>-5.2117215274041966</v>
      </c>
      <c r="O228">
        <v>1</v>
      </c>
      <c r="P228">
        <v>1</v>
      </c>
      <c r="Q228">
        <v>1</v>
      </c>
      <c r="R228">
        <v>1</v>
      </c>
      <c r="S228">
        <v>0</v>
      </c>
      <c r="T228">
        <v>0</v>
      </c>
    </row>
    <row r="229" spans="1:20" x14ac:dyDescent="0.3">
      <c r="A229" t="s">
        <v>290</v>
      </c>
      <c r="B229" t="s">
        <v>518</v>
      </c>
      <c r="C229">
        <v>5</v>
      </c>
      <c r="D229">
        <v>9</v>
      </c>
      <c r="E229" t="s">
        <v>510</v>
      </c>
      <c r="F229" t="s">
        <v>508</v>
      </c>
      <c r="G229" t="s">
        <v>508</v>
      </c>
      <c r="H229">
        <v>3.6082450456017949</v>
      </c>
      <c r="I229">
        <v>9.6774119120096849</v>
      </c>
      <c r="J229">
        <v>-5.8791788115874349E-3</v>
      </c>
      <c r="K229">
        <v>-19.037134232887681</v>
      </c>
      <c r="L229">
        <v>1.0881818633285461</v>
      </c>
      <c r="M229">
        <v>-5.2117215274041966</v>
      </c>
      <c r="N229">
        <v>-1.7182195622028731</v>
      </c>
      <c r="O229">
        <v>0</v>
      </c>
      <c r="P229">
        <v>1</v>
      </c>
      <c r="Q229">
        <v>0</v>
      </c>
      <c r="R229">
        <v>0</v>
      </c>
      <c r="S229">
        <v>0</v>
      </c>
      <c r="T229">
        <v>1</v>
      </c>
    </row>
    <row r="230" spans="1:20" x14ac:dyDescent="0.3">
      <c r="A230" t="s">
        <v>91</v>
      </c>
      <c r="B230" t="s">
        <v>518</v>
      </c>
      <c r="C230">
        <v>2</v>
      </c>
      <c r="D230">
        <v>5</v>
      </c>
      <c r="E230" t="s">
        <v>510</v>
      </c>
      <c r="F230" t="s">
        <v>508</v>
      </c>
      <c r="G230" t="s">
        <v>508</v>
      </c>
      <c r="H230">
        <v>4.3412407827928456</v>
      </c>
      <c r="I230">
        <v>30.76920255401328</v>
      </c>
      <c r="J230">
        <v>-2.4227204949696601E-2</v>
      </c>
      <c r="K230">
        <v>-211.59426299146079</v>
      </c>
      <c r="L230">
        <v>0.93598495409667171</v>
      </c>
      <c r="M230">
        <v>-2.0761307619436771</v>
      </c>
      <c r="N230">
        <v>-1.7667828149905469</v>
      </c>
      <c r="O230">
        <v>0</v>
      </c>
      <c r="P230">
        <v>0</v>
      </c>
      <c r="Q230">
        <v>0</v>
      </c>
      <c r="R230">
        <v>1</v>
      </c>
      <c r="S230">
        <v>0</v>
      </c>
      <c r="T230">
        <v>0</v>
      </c>
    </row>
    <row r="231" spans="1:20" x14ac:dyDescent="0.3">
      <c r="A231" t="s">
        <v>93</v>
      </c>
      <c r="B231" t="s">
        <v>518</v>
      </c>
      <c r="C231">
        <v>0</v>
      </c>
      <c r="D231">
        <v>3</v>
      </c>
      <c r="E231" t="s">
        <v>510</v>
      </c>
      <c r="F231" t="s">
        <v>508</v>
      </c>
      <c r="G231" t="s">
        <v>508</v>
      </c>
      <c r="H231">
        <v>4.5734834308580909</v>
      </c>
      <c r="I231">
        <v>21.153826755884129</v>
      </c>
      <c r="J231">
        <v>-2.8560910000013779E-2</v>
      </c>
      <c r="K231">
        <v>-118.4465908549486</v>
      </c>
      <c r="L231">
        <v>0.56540149838936571</v>
      </c>
      <c r="M231">
        <v>-1.7667828149905469</v>
      </c>
      <c r="N231">
        <v>1.438847563477875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 x14ac:dyDescent="0.3">
      <c r="A232" t="s">
        <v>162</v>
      </c>
      <c r="B232" t="s">
        <v>518</v>
      </c>
      <c r="C232">
        <v>3</v>
      </c>
      <c r="D232">
        <v>4</v>
      </c>
      <c r="E232" t="s">
        <v>510</v>
      </c>
      <c r="F232" t="s">
        <v>508</v>
      </c>
      <c r="G232" t="s">
        <v>508</v>
      </c>
      <c r="H232">
        <v>4.6859173932263687</v>
      </c>
      <c r="I232">
        <v>28.846127394387441</v>
      </c>
      <c r="J232">
        <v>-2.3384747274663161E-2</v>
      </c>
      <c r="K232">
        <v>-72.868186107559836</v>
      </c>
      <c r="L232">
        <v>0.60277200556017263</v>
      </c>
      <c r="M232">
        <v>-1.398600116091512</v>
      </c>
      <c r="N232">
        <v>-1.4184383971608909</v>
      </c>
      <c r="O232">
        <v>0</v>
      </c>
      <c r="P232">
        <v>1</v>
      </c>
      <c r="Q232">
        <v>0</v>
      </c>
      <c r="R232">
        <v>0</v>
      </c>
      <c r="S232">
        <v>0</v>
      </c>
      <c r="T232">
        <v>0</v>
      </c>
    </row>
    <row r="233" spans="1:20" x14ac:dyDescent="0.3">
      <c r="A233" t="s">
        <v>220</v>
      </c>
      <c r="B233" t="s">
        <v>518</v>
      </c>
      <c r="C233">
        <v>0</v>
      </c>
      <c r="D233">
        <v>3</v>
      </c>
      <c r="E233" t="s">
        <v>510</v>
      </c>
      <c r="F233" t="s">
        <v>508</v>
      </c>
      <c r="G233" t="s">
        <v>508</v>
      </c>
      <c r="H233">
        <v>4.8818091339187744</v>
      </c>
      <c r="I233">
        <v>21.153826755884129</v>
      </c>
      <c r="J233">
        <v>-2.218772379469806E-2</v>
      </c>
      <c r="K233">
        <v>-107.65432826994081</v>
      </c>
      <c r="L233">
        <v>0.98505521776460847</v>
      </c>
      <c r="M233">
        <v>-1.4184383971608909</v>
      </c>
      <c r="N233">
        <v>5.035975048380533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 x14ac:dyDescent="0.3">
      <c r="A234" t="s">
        <v>235</v>
      </c>
      <c r="B234" t="s">
        <v>518</v>
      </c>
      <c r="C234">
        <v>11</v>
      </c>
      <c r="D234">
        <v>9</v>
      </c>
      <c r="E234" t="s">
        <v>510</v>
      </c>
      <c r="F234" t="s">
        <v>508</v>
      </c>
      <c r="G234" t="s">
        <v>508</v>
      </c>
      <c r="H234">
        <v>3.9578456291380069</v>
      </c>
      <c r="I234">
        <v>84.444452686077824</v>
      </c>
      <c r="J234">
        <v>2.1233650995287082E-2</v>
      </c>
      <c r="K234">
        <v>115.7938321226852</v>
      </c>
      <c r="L234">
        <v>0.72471691374631853</v>
      </c>
      <c r="M234">
        <v>-0.32679708007358249</v>
      </c>
      <c r="N234">
        <v>-4.2622910837625456</v>
      </c>
      <c r="O234">
        <v>1</v>
      </c>
      <c r="P234">
        <v>1</v>
      </c>
      <c r="Q234">
        <v>1</v>
      </c>
      <c r="R234">
        <v>1</v>
      </c>
      <c r="S234">
        <v>0</v>
      </c>
      <c r="T234">
        <v>0</v>
      </c>
    </row>
    <row r="235" spans="1:20" x14ac:dyDescent="0.3">
      <c r="A235" t="s">
        <v>259</v>
      </c>
      <c r="B235" t="s">
        <v>518</v>
      </c>
      <c r="C235">
        <v>13</v>
      </c>
      <c r="D235">
        <v>11</v>
      </c>
      <c r="E235" t="s">
        <v>510</v>
      </c>
      <c r="F235" t="s">
        <v>508</v>
      </c>
      <c r="G235" t="s">
        <v>508</v>
      </c>
      <c r="H235">
        <v>4.3297460202994511</v>
      </c>
      <c r="I235">
        <v>60.975632449129613</v>
      </c>
      <c r="J235">
        <v>1.6320792334750121E-2</v>
      </c>
      <c r="K235">
        <v>67.220620088057856</v>
      </c>
      <c r="L235">
        <v>1.3827696726103229</v>
      </c>
      <c r="M235">
        <v>-4.2622910837625456</v>
      </c>
      <c r="N235">
        <v>-0.34246541787590612</v>
      </c>
      <c r="O235">
        <v>1</v>
      </c>
      <c r="P235">
        <v>1</v>
      </c>
      <c r="Q235">
        <v>1</v>
      </c>
      <c r="R235">
        <v>0</v>
      </c>
      <c r="S235">
        <v>1</v>
      </c>
      <c r="T235">
        <v>1</v>
      </c>
    </row>
    <row r="236" spans="1:20" x14ac:dyDescent="0.3">
      <c r="A236" t="s">
        <v>269</v>
      </c>
      <c r="B236" t="s">
        <v>518</v>
      </c>
      <c r="C236">
        <v>8</v>
      </c>
      <c r="D236">
        <v>5</v>
      </c>
      <c r="E236" t="s">
        <v>510</v>
      </c>
      <c r="F236" t="s">
        <v>508</v>
      </c>
      <c r="G236" t="s">
        <v>508</v>
      </c>
      <c r="H236">
        <v>4.1028188393758072</v>
      </c>
      <c r="I236">
        <v>53.658563533341393</v>
      </c>
      <c r="J236">
        <v>6.8752843902571987E-3</v>
      </c>
      <c r="K236">
        <v>13.75660334444547</v>
      </c>
      <c r="L236">
        <v>0.64730835462446246</v>
      </c>
      <c r="M236">
        <v>-0.68728454764991798</v>
      </c>
      <c r="N236">
        <v>0</v>
      </c>
      <c r="O236">
        <v>0</v>
      </c>
      <c r="P236">
        <v>1</v>
      </c>
      <c r="Q236">
        <v>1</v>
      </c>
      <c r="R236">
        <v>0</v>
      </c>
      <c r="S236">
        <v>1</v>
      </c>
      <c r="T236">
        <v>0</v>
      </c>
    </row>
    <row r="237" spans="1:20" x14ac:dyDescent="0.3">
      <c r="A237" t="s">
        <v>291</v>
      </c>
      <c r="B237" t="s">
        <v>518</v>
      </c>
      <c r="C237">
        <v>6</v>
      </c>
      <c r="D237">
        <v>6</v>
      </c>
      <c r="E237" t="s">
        <v>510</v>
      </c>
      <c r="F237" t="s">
        <v>508</v>
      </c>
      <c r="G237" t="s">
        <v>508</v>
      </c>
      <c r="H237">
        <v>3.5468004028075888</v>
      </c>
      <c r="I237">
        <v>51.351382699311557</v>
      </c>
      <c r="J237">
        <v>-4.4393695787928178E-3</v>
      </c>
      <c r="K237">
        <v>13.50208945758591</v>
      </c>
      <c r="L237">
        <v>0.8060034464917355</v>
      </c>
      <c r="M237">
        <v>-0.68493083575181213</v>
      </c>
      <c r="N237">
        <v>-6.2068986495807703</v>
      </c>
      <c r="O237">
        <v>1</v>
      </c>
      <c r="P237">
        <v>1</v>
      </c>
      <c r="Q237">
        <v>0</v>
      </c>
      <c r="R237">
        <v>0</v>
      </c>
      <c r="S237">
        <v>0</v>
      </c>
      <c r="T237">
        <v>0</v>
      </c>
    </row>
    <row r="238" spans="1:20" x14ac:dyDescent="0.3">
      <c r="A238" t="s">
        <v>295</v>
      </c>
      <c r="B238" t="s">
        <v>518</v>
      </c>
      <c r="C238">
        <v>5</v>
      </c>
      <c r="D238">
        <v>8</v>
      </c>
      <c r="E238" t="s">
        <v>510</v>
      </c>
      <c r="F238" t="s">
        <v>508</v>
      </c>
      <c r="G238" t="s">
        <v>508</v>
      </c>
      <c r="H238">
        <v>4.0178595298603552</v>
      </c>
      <c r="I238">
        <v>2.702700961149358</v>
      </c>
      <c r="J238">
        <v>-1.4517497195242811E-2</v>
      </c>
      <c r="K238">
        <v>-84.057918647811874</v>
      </c>
      <c r="L238">
        <v>1.403157565344421</v>
      </c>
      <c r="M238">
        <v>-6.2068986495807703</v>
      </c>
      <c r="N238">
        <v>-3.6764758087977678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1</v>
      </c>
    </row>
    <row r="239" spans="1:20" x14ac:dyDescent="0.3">
      <c r="A239" t="s">
        <v>298</v>
      </c>
      <c r="B239" t="s">
        <v>518</v>
      </c>
      <c r="C239">
        <v>2</v>
      </c>
      <c r="D239">
        <v>7</v>
      </c>
      <c r="E239" t="s">
        <v>510</v>
      </c>
      <c r="F239" t="s">
        <v>508</v>
      </c>
      <c r="G239" t="s">
        <v>508</v>
      </c>
      <c r="H239">
        <v>4.1984766118123646</v>
      </c>
      <c r="I239">
        <v>4.1666625274553883</v>
      </c>
      <c r="J239">
        <v>-2.6267210457352391E-2</v>
      </c>
      <c r="K239">
        <v>-232.41258521873951</v>
      </c>
      <c r="L239">
        <v>1.2991028794054851</v>
      </c>
      <c r="M239">
        <v>-3.6764758087977678</v>
      </c>
      <c r="N239">
        <v>1.9084043098801029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1</v>
      </c>
    </row>
    <row r="240" spans="1:20" x14ac:dyDescent="0.3">
      <c r="A240" t="s">
        <v>164</v>
      </c>
      <c r="B240" t="s">
        <v>518</v>
      </c>
      <c r="C240">
        <v>8</v>
      </c>
      <c r="D240">
        <v>11</v>
      </c>
      <c r="E240" t="s">
        <v>510</v>
      </c>
      <c r="F240" t="s">
        <v>508</v>
      </c>
      <c r="G240" t="s">
        <v>508</v>
      </c>
      <c r="H240">
        <v>3.7830707850746488</v>
      </c>
      <c r="I240">
        <v>29.411793580091778</v>
      </c>
      <c r="J240">
        <v>-7.7387952449991387E-3</v>
      </c>
      <c r="K240">
        <v>-17.94873638266052</v>
      </c>
      <c r="L240">
        <v>1.7593701746613939</v>
      </c>
      <c r="M240">
        <v>-3.5714252262698789</v>
      </c>
      <c r="N240">
        <v>5.1851801486336706</v>
      </c>
      <c r="O240">
        <v>1</v>
      </c>
      <c r="P240">
        <v>1</v>
      </c>
      <c r="Q240">
        <v>0</v>
      </c>
      <c r="R240">
        <v>0</v>
      </c>
      <c r="S240">
        <v>0</v>
      </c>
      <c r="T240">
        <v>1</v>
      </c>
    </row>
    <row r="241" spans="1:20" x14ac:dyDescent="0.3">
      <c r="A241" t="s">
        <v>242</v>
      </c>
      <c r="B241" t="s">
        <v>518</v>
      </c>
      <c r="C241">
        <v>6</v>
      </c>
      <c r="D241">
        <v>9</v>
      </c>
      <c r="E241" t="s">
        <v>513</v>
      </c>
      <c r="F241" t="s">
        <v>508</v>
      </c>
      <c r="G241" t="s">
        <v>508</v>
      </c>
      <c r="H241">
        <v>3.7402592696152719</v>
      </c>
      <c r="I241">
        <v>44.117655308597662</v>
      </c>
      <c r="J241">
        <v>7.6482736527987288E-3</v>
      </c>
      <c r="K241">
        <v>-40.229866535848913</v>
      </c>
      <c r="L241">
        <v>0.71830690918370277</v>
      </c>
      <c r="M241">
        <v>-1.4336904085998869</v>
      </c>
      <c r="N241">
        <v>1.0909080505371089</v>
      </c>
      <c r="O241">
        <v>0</v>
      </c>
      <c r="P241">
        <v>1</v>
      </c>
      <c r="Q241">
        <v>1</v>
      </c>
      <c r="R241">
        <v>0</v>
      </c>
      <c r="S241">
        <v>0</v>
      </c>
      <c r="T241">
        <v>0</v>
      </c>
    </row>
    <row r="242" spans="1:20" x14ac:dyDescent="0.3">
      <c r="A242" t="s">
        <v>139</v>
      </c>
      <c r="B242" t="s">
        <v>245</v>
      </c>
      <c r="C242">
        <v>3</v>
      </c>
      <c r="D242">
        <v>5</v>
      </c>
      <c r="E242" t="s">
        <v>510</v>
      </c>
      <c r="F242" t="s">
        <v>508</v>
      </c>
      <c r="G242" t="s">
        <v>508</v>
      </c>
      <c r="H242">
        <v>3.3476754074171269</v>
      </c>
      <c r="I242">
        <v>50.000029075430383</v>
      </c>
      <c r="J242">
        <v>-3.4028440954325327E-2</v>
      </c>
      <c r="K242">
        <v>-23.404416675184631</v>
      </c>
      <c r="L242">
        <v>0.44310039573258869</v>
      </c>
      <c r="M242">
        <v>-0.95465301448139639</v>
      </c>
      <c r="N242">
        <v>0.24095787505740721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</row>
    <row r="243" spans="1:20" x14ac:dyDescent="0.3">
      <c r="A243" t="s">
        <v>228</v>
      </c>
      <c r="B243" t="s">
        <v>245</v>
      </c>
      <c r="C243">
        <v>3</v>
      </c>
      <c r="D243">
        <v>5</v>
      </c>
      <c r="E243" t="s">
        <v>510</v>
      </c>
      <c r="F243" t="s">
        <v>508</v>
      </c>
      <c r="G243" t="s">
        <v>508</v>
      </c>
      <c r="H243">
        <v>3.4595519894228501</v>
      </c>
      <c r="I243">
        <v>51.764718422016642</v>
      </c>
      <c r="J243">
        <v>-5.0579052834098803E-2</v>
      </c>
      <c r="K243">
        <v>-6.2637365356986017</v>
      </c>
      <c r="L243">
        <v>0.79883186679075857</v>
      </c>
      <c r="M243">
        <v>-1.5421128082415561</v>
      </c>
      <c r="N243">
        <v>0.6024119227211292</v>
      </c>
      <c r="O243">
        <v>0</v>
      </c>
      <c r="P243">
        <v>1</v>
      </c>
      <c r="Q243">
        <v>0</v>
      </c>
      <c r="R243">
        <v>0</v>
      </c>
      <c r="S243">
        <v>0</v>
      </c>
      <c r="T243">
        <v>0</v>
      </c>
    </row>
    <row r="244" spans="1:20" x14ac:dyDescent="0.3">
      <c r="A244" t="s">
        <v>265</v>
      </c>
      <c r="B244" t="s">
        <v>245</v>
      </c>
      <c r="C244">
        <v>8</v>
      </c>
      <c r="D244">
        <v>4</v>
      </c>
      <c r="E244" t="s">
        <v>510</v>
      </c>
      <c r="F244" t="s">
        <v>508</v>
      </c>
      <c r="G244" t="s">
        <v>508</v>
      </c>
      <c r="H244">
        <v>3.3064096447719531</v>
      </c>
      <c r="I244">
        <v>74.117612739743933</v>
      </c>
      <c r="J244">
        <v>-3.0677051996806429E-2</v>
      </c>
      <c r="K244">
        <v>90.018299775637701</v>
      </c>
      <c r="L244">
        <v>0.84597303834982696</v>
      </c>
      <c r="M244">
        <v>-0.93348805781603461</v>
      </c>
      <c r="N244">
        <v>-2.12013376153199</v>
      </c>
      <c r="O244">
        <v>1</v>
      </c>
      <c r="P244">
        <v>1</v>
      </c>
      <c r="Q244">
        <v>0</v>
      </c>
      <c r="R244">
        <v>1</v>
      </c>
      <c r="S244">
        <v>0</v>
      </c>
      <c r="T244">
        <v>0</v>
      </c>
    </row>
    <row r="245" spans="1:20" x14ac:dyDescent="0.3">
      <c r="A245" t="s">
        <v>271</v>
      </c>
      <c r="B245" t="s">
        <v>245</v>
      </c>
      <c r="C245">
        <v>0</v>
      </c>
      <c r="D245">
        <v>7</v>
      </c>
      <c r="E245" t="s">
        <v>510</v>
      </c>
      <c r="F245" t="s">
        <v>508</v>
      </c>
      <c r="G245" t="s">
        <v>508</v>
      </c>
      <c r="H245">
        <v>3.651385639816763</v>
      </c>
      <c r="I245">
        <v>21.176452768713201</v>
      </c>
      <c r="J245">
        <v>-6.230661122912165E-2</v>
      </c>
      <c r="K245">
        <v>-120.5815006948349</v>
      </c>
      <c r="L245">
        <v>0.79562832767730685</v>
      </c>
      <c r="M245">
        <v>-3.24910281744758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 x14ac:dyDescent="0.3">
      <c r="A246" t="s">
        <v>283</v>
      </c>
      <c r="B246" t="s">
        <v>245</v>
      </c>
      <c r="C246">
        <v>2</v>
      </c>
      <c r="D246">
        <v>7</v>
      </c>
      <c r="E246" t="s">
        <v>510</v>
      </c>
      <c r="F246" t="s">
        <v>508</v>
      </c>
      <c r="G246" t="s">
        <v>508</v>
      </c>
      <c r="H246">
        <v>3.4398253223160431</v>
      </c>
      <c r="I246">
        <v>23.853195356742109</v>
      </c>
      <c r="J246">
        <v>-9.0367647408855001E-2</v>
      </c>
      <c r="K246">
        <v>-188.646657158469</v>
      </c>
      <c r="L246">
        <v>0.76922969803419317</v>
      </c>
      <c r="M246">
        <v>-2.2360285827440389</v>
      </c>
      <c r="N246">
        <v>-2.922490754993794</v>
      </c>
      <c r="O246">
        <v>0</v>
      </c>
      <c r="P246">
        <v>0</v>
      </c>
      <c r="Q246">
        <v>0</v>
      </c>
      <c r="R246">
        <v>1</v>
      </c>
      <c r="S246">
        <v>0</v>
      </c>
      <c r="T246">
        <v>0</v>
      </c>
    </row>
    <row r="247" spans="1:20" x14ac:dyDescent="0.3">
      <c r="A247" t="s">
        <v>290</v>
      </c>
      <c r="B247" t="s">
        <v>245</v>
      </c>
      <c r="C247">
        <v>0</v>
      </c>
      <c r="D247">
        <v>7</v>
      </c>
      <c r="E247" t="s">
        <v>510</v>
      </c>
      <c r="F247" t="s">
        <v>508</v>
      </c>
      <c r="G247" t="s">
        <v>508</v>
      </c>
      <c r="H247">
        <v>3.6181740833168812</v>
      </c>
      <c r="I247">
        <v>2.7522698986611371</v>
      </c>
      <c r="J247">
        <v>-0.1086724898326238</v>
      </c>
      <c r="K247">
        <v>-154.00000579597381</v>
      </c>
      <c r="L247">
        <v>0.77440324551594075</v>
      </c>
      <c r="M247">
        <v>-2.922490754993794</v>
      </c>
      <c r="N247">
        <v>0.65445276974675393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 x14ac:dyDescent="0.3">
      <c r="A248" t="s">
        <v>512</v>
      </c>
      <c r="B248" t="s">
        <v>245</v>
      </c>
      <c r="C248">
        <v>2</v>
      </c>
      <c r="D248">
        <v>9</v>
      </c>
      <c r="E248" t="s">
        <v>510</v>
      </c>
      <c r="F248" t="s">
        <v>508</v>
      </c>
      <c r="G248" t="s">
        <v>508</v>
      </c>
      <c r="H248">
        <v>3.7329012232096028</v>
      </c>
      <c r="I248">
        <v>15.107917864620079</v>
      </c>
      <c r="J248">
        <v>-0.12181256582963911</v>
      </c>
      <c r="K248">
        <v>-137.57555449525231</v>
      </c>
      <c r="L248">
        <v>1.31890620687078</v>
      </c>
      <c r="M248">
        <v>-2.210664174629299</v>
      </c>
      <c r="N248">
        <v>-0.13297542646330829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1</v>
      </c>
    </row>
    <row r="249" spans="1:20" x14ac:dyDescent="0.3">
      <c r="A249" t="s">
        <v>91</v>
      </c>
      <c r="B249" t="s">
        <v>245</v>
      </c>
      <c r="C249">
        <v>4</v>
      </c>
      <c r="D249">
        <v>7</v>
      </c>
      <c r="E249" t="s">
        <v>510</v>
      </c>
      <c r="F249" t="s">
        <v>508</v>
      </c>
      <c r="G249" t="s">
        <v>508</v>
      </c>
      <c r="H249">
        <v>3.8520055514474172</v>
      </c>
      <c r="I249">
        <v>25.949381032328041</v>
      </c>
      <c r="J249">
        <v>-0.1192062760765886</v>
      </c>
      <c r="K249">
        <v>-153.04658656525149</v>
      </c>
      <c r="L249">
        <v>2.7392179373581271</v>
      </c>
      <c r="M249">
        <v>-0.13297542646330829</v>
      </c>
      <c r="N249">
        <v>-2.2636494156173499</v>
      </c>
      <c r="O249">
        <v>0</v>
      </c>
      <c r="P249">
        <v>0</v>
      </c>
      <c r="Q249">
        <v>0</v>
      </c>
      <c r="R249">
        <v>1</v>
      </c>
      <c r="S249">
        <v>0</v>
      </c>
      <c r="T249">
        <v>1</v>
      </c>
    </row>
    <row r="250" spans="1:20" x14ac:dyDescent="0.3">
      <c r="A250" t="s">
        <v>93</v>
      </c>
      <c r="B250" t="s">
        <v>245</v>
      </c>
      <c r="C250">
        <v>5</v>
      </c>
      <c r="D250">
        <v>8</v>
      </c>
      <c r="E250" t="s">
        <v>510</v>
      </c>
      <c r="F250" t="s">
        <v>508</v>
      </c>
      <c r="G250" t="s">
        <v>508</v>
      </c>
      <c r="H250">
        <v>4.1358495114581606</v>
      </c>
      <c r="I250">
        <v>15.1898852603334</v>
      </c>
      <c r="J250">
        <v>-0.1191840030940152</v>
      </c>
      <c r="K250">
        <v>-98.32576137708449</v>
      </c>
      <c r="L250">
        <v>1.403007954241372</v>
      </c>
      <c r="M250">
        <v>-2.2636494156173499</v>
      </c>
      <c r="N250">
        <v>4.2234323751375289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1</v>
      </c>
    </row>
    <row r="251" spans="1:20" x14ac:dyDescent="0.3">
      <c r="A251" t="s">
        <v>162</v>
      </c>
      <c r="B251" t="s">
        <v>245</v>
      </c>
      <c r="C251">
        <v>3</v>
      </c>
      <c r="D251">
        <v>4</v>
      </c>
      <c r="E251" t="s">
        <v>510</v>
      </c>
      <c r="F251" t="s">
        <v>508</v>
      </c>
      <c r="G251" t="s">
        <v>508</v>
      </c>
      <c r="H251">
        <v>4.7587129115064926</v>
      </c>
      <c r="I251">
        <v>22.784812800720449</v>
      </c>
      <c r="J251">
        <v>-6.4354238610015005E-2</v>
      </c>
      <c r="K251">
        <v>-74.614848188774218</v>
      </c>
      <c r="L251">
        <v>0.37706450735174618</v>
      </c>
      <c r="M251">
        <v>-1.9710918887745079</v>
      </c>
      <c r="N251">
        <v>-1.742628870994072</v>
      </c>
      <c r="O251">
        <v>0</v>
      </c>
      <c r="P251">
        <v>1</v>
      </c>
      <c r="Q251">
        <v>0</v>
      </c>
      <c r="R251">
        <v>0</v>
      </c>
      <c r="S251">
        <v>0</v>
      </c>
      <c r="T251">
        <v>0</v>
      </c>
    </row>
    <row r="252" spans="1:20" x14ac:dyDescent="0.3">
      <c r="A252" t="s">
        <v>220</v>
      </c>
      <c r="B252" t="s">
        <v>245</v>
      </c>
      <c r="C252">
        <v>0</v>
      </c>
      <c r="D252">
        <v>3</v>
      </c>
      <c r="E252" t="s">
        <v>510</v>
      </c>
      <c r="F252" t="s">
        <v>508</v>
      </c>
      <c r="G252" t="s">
        <v>508</v>
      </c>
      <c r="H252">
        <v>4.8820895352057869</v>
      </c>
      <c r="I252">
        <v>14.55695954218816</v>
      </c>
      <c r="J252">
        <v>-6.023174790329533E-2</v>
      </c>
      <c r="K252">
        <v>-104.9956260149427</v>
      </c>
      <c r="L252">
        <v>0.77806043380829548</v>
      </c>
      <c r="M252">
        <v>-1.742628870994072</v>
      </c>
      <c r="N252">
        <v>3.956343313389874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 x14ac:dyDescent="0.3">
      <c r="A253" t="s">
        <v>259</v>
      </c>
      <c r="B253" t="s">
        <v>245</v>
      </c>
      <c r="C253">
        <v>7</v>
      </c>
      <c r="D253">
        <v>6</v>
      </c>
      <c r="E253" t="s">
        <v>510</v>
      </c>
      <c r="F253" t="s">
        <v>508</v>
      </c>
      <c r="G253" t="s">
        <v>508</v>
      </c>
      <c r="H253">
        <v>5.0148031735013783</v>
      </c>
      <c r="I253">
        <v>54.867264105839318</v>
      </c>
      <c r="J253">
        <v>3.7253593203746098E-2</v>
      </c>
      <c r="K253">
        <v>134.90560612702669</v>
      </c>
      <c r="L253">
        <v>0.84596894795219069</v>
      </c>
      <c r="M253">
        <v>-2.5252561133292599</v>
      </c>
      <c r="N253">
        <v>6.2176169963544812</v>
      </c>
      <c r="O253">
        <v>1</v>
      </c>
      <c r="P253">
        <v>1</v>
      </c>
      <c r="Q253">
        <v>1</v>
      </c>
      <c r="R253">
        <v>0</v>
      </c>
      <c r="S253">
        <v>0</v>
      </c>
      <c r="T253">
        <v>0</v>
      </c>
    </row>
    <row r="254" spans="1:20" x14ac:dyDescent="0.3">
      <c r="A254" t="s">
        <v>269</v>
      </c>
      <c r="B254" t="s">
        <v>245</v>
      </c>
      <c r="C254">
        <v>7</v>
      </c>
      <c r="D254">
        <v>4</v>
      </c>
      <c r="E254" t="s">
        <v>510</v>
      </c>
      <c r="F254" t="s">
        <v>508</v>
      </c>
      <c r="G254" t="s">
        <v>508</v>
      </c>
      <c r="H254">
        <v>5.1997114200070627</v>
      </c>
      <c r="I254">
        <v>71.186463965047025</v>
      </c>
      <c r="J254">
        <v>6.726096333954272E-2</v>
      </c>
      <c r="K254">
        <v>140.69512304902781</v>
      </c>
      <c r="L254">
        <v>0.50403759605587883</v>
      </c>
      <c r="M254">
        <v>-3.1707287572239369</v>
      </c>
      <c r="N254">
        <v>1.133497167533251</v>
      </c>
      <c r="O254">
        <v>1</v>
      </c>
      <c r="P254">
        <v>1</v>
      </c>
      <c r="Q254">
        <v>1</v>
      </c>
      <c r="R254">
        <v>0</v>
      </c>
      <c r="S254">
        <v>0</v>
      </c>
      <c r="T254">
        <v>0</v>
      </c>
    </row>
    <row r="255" spans="1:20" x14ac:dyDescent="0.3">
      <c r="A255" t="s">
        <v>285</v>
      </c>
      <c r="B255" t="s">
        <v>245</v>
      </c>
      <c r="C255">
        <v>6</v>
      </c>
      <c r="D255">
        <v>7</v>
      </c>
      <c r="E255" t="s">
        <v>510</v>
      </c>
      <c r="F255" t="s">
        <v>508</v>
      </c>
      <c r="G255" t="s">
        <v>508</v>
      </c>
      <c r="H255">
        <v>5.0056231742361748</v>
      </c>
      <c r="I255">
        <v>38.888898700353742</v>
      </c>
      <c r="J255">
        <v>2.9866851564232431E-2</v>
      </c>
      <c r="K255">
        <v>-12.133107176286931</v>
      </c>
      <c r="L255">
        <v>1.1797991912507579</v>
      </c>
      <c r="M255">
        <v>-3.0534382172842549</v>
      </c>
      <c r="N255">
        <v>-0.52493389046937666</v>
      </c>
      <c r="O255">
        <v>0</v>
      </c>
      <c r="P255">
        <v>1</v>
      </c>
      <c r="Q255">
        <v>1</v>
      </c>
      <c r="R255">
        <v>0</v>
      </c>
      <c r="S255">
        <v>0</v>
      </c>
      <c r="T255">
        <v>1</v>
      </c>
    </row>
    <row r="256" spans="1:20" x14ac:dyDescent="0.3">
      <c r="A256" t="s">
        <v>291</v>
      </c>
      <c r="B256" t="s">
        <v>245</v>
      </c>
      <c r="C256">
        <v>3</v>
      </c>
      <c r="D256">
        <v>4</v>
      </c>
      <c r="E256" t="s">
        <v>510</v>
      </c>
      <c r="F256" t="s">
        <v>508</v>
      </c>
      <c r="G256" t="s">
        <v>508</v>
      </c>
      <c r="H256">
        <v>4.57753045018704</v>
      </c>
      <c r="I256">
        <v>24.761887894191169</v>
      </c>
      <c r="J256">
        <v>-1.369902116933842E-2</v>
      </c>
      <c r="K256">
        <v>-78.694873216535953</v>
      </c>
      <c r="L256">
        <v>0.99850419899958853</v>
      </c>
      <c r="M256">
        <v>-1.1873371173318861</v>
      </c>
      <c r="N256">
        <v>-1.7356427446773131</v>
      </c>
      <c r="O256">
        <v>0</v>
      </c>
      <c r="P256">
        <v>1</v>
      </c>
      <c r="Q256">
        <v>0</v>
      </c>
      <c r="R256">
        <v>0</v>
      </c>
      <c r="S256">
        <v>0</v>
      </c>
      <c r="T256">
        <v>0</v>
      </c>
    </row>
    <row r="257" spans="1:20" x14ac:dyDescent="0.3">
      <c r="A257" t="s">
        <v>295</v>
      </c>
      <c r="B257" t="s">
        <v>245</v>
      </c>
      <c r="C257">
        <v>0</v>
      </c>
      <c r="D257">
        <v>3</v>
      </c>
      <c r="E257" t="s">
        <v>510</v>
      </c>
      <c r="F257" t="s">
        <v>508</v>
      </c>
      <c r="G257" t="s">
        <v>508</v>
      </c>
      <c r="H257">
        <v>4.5031044532600699</v>
      </c>
      <c r="I257">
        <v>12.380966653633109</v>
      </c>
      <c r="J257">
        <v>-3.2181117689740552E-2</v>
      </c>
      <c r="K257">
        <v>-103.6053021276138</v>
      </c>
      <c r="L257">
        <v>0.41038864479986858</v>
      </c>
      <c r="M257">
        <v>-1.7356427446773131</v>
      </c>
      <c r="N257">
        <v>-3.2608728750215659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 x14ac:dyDescent="0.3">
      <c r="A258" t="s">
        <v>298</v>
      </c>
      <c r="B258" t="s">
        <v>245</v>
      </c>
      <c r="C258">
        <v>2</v>
      </c>
      <c r="D258">
        <v>6</v>
      </c>
      <c r="E258" t="s">
        <v>510</v>
      </c>
      <c r="F258" t="s">
        <v>508</v>
      </c>
      <c r="G258" t="s">
        <v>508</v>
      </c>
      <c r="H258">
        <v>4.6849911694234407</v>
      </c>
      <c r="I258">
        <v>0</v>
      </c>
      <c r="J258">
        <v>-6.2179380364486538E-2</v>
      </c>
      <c r="K258">
        <v>-171.21771070542229</v>
      </c>
      <c r="L258">
        <v>1.020128757774343</v>
      </c>
      <c r="M258">
        <v>-3.2608728750215659</v>
      </c>
      <c r="N258">
        <v>1.4044930651668981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1</v>
      </c>
    </row>
    <row r="259" spans="1:20" x14ac:dyDescent="0.3">
      <c r="A259" t="s">
        <v>96</v>
      </c>
      <c r="B259" t="s">
        <v>245</v>
      </c>
      <c r="C259">
        <v>5</v>
      </c>
      <c r="D259">
        <v>10</v>
      </c>
      <c r="E259" t="s">
        <v>510</v>
      </c>
      <c r="F259" t="s">
        <v>508</v>
      </c>
      <c r="G259" t="s">
        <v>508</v>
      </c>
      <c r="H259">
        <v>3.8758118834825952</v>
      </c>
      <c r="I259">
        <v>0</v>
      </c>
      <c r="J259">
        <v>-6.3716216825731919E-2</v>
      </c>
      <c r="K259">
        <v>-97.215582414217451</v>
      </c>
      <c r="L259">
        <v>1.366279759727812</v>
      </c>
      <c r="M259">
        <v>-2.2222201618146942</v>
      </c>
      <c r="N259">
        <v>0.8522719191002408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1</v>
      </c>
    </row>
    <row r="260" spans="1:20" x14ac:dyDescent="0.3">
      <c r="A260" t="s">
        <v>164</v>
      </c>
      <c r="B260" t="s">
        <v>245</v>
      </c>
      <c r="C260">
        <v>5</v>
      </c>
      <c r="D260">
        <v>8</v>
      </c>
      <c r="E260" t="s">
        <v>510</v>
      </c>
      <c r="F260" t="s">
        <v>508</v>
      </c>
      <c r="G260" t="s">
        <v>508</v>
      </c>
      <c r="H260">
        <v>3.2346944419705128</v>
      </c>
      <c r="I260">
        <v>2.343766007104128</v>
      </c>
      <c r="J260">
        <v>-5.1876225635634682E-2</v>
      </c>
      <c r="K260">
        <v>-86.781611471069212</v>
      </c>
      <c r="L260">
        <v>1.2004846389203121</v>
      </c>
      <c r="M260">
        <v>-1.4084493799404281</v>
      </c>
      <c r="N260">
        <v>4.5714310237339566</v>
      </c>
      <c r="O260">
        <v>0</v>
      </c>
      <c r="P260">
        <v>1</v>
      </c>
      <c r="Q260">
        <v>0</v>
      </c>
      <c r="R260">
        <v>0</v>
      </c>
      <c r="S260">
        <v>0</v>
      </c>
      <c r="T260">
        <v>1</v>
      </c>
    </row>
    <row r="261" spans="1:20" x14ac:dyDescent="0.3">
      <c r="A261" t="s">
        <v>242</v>
      </c>
      <c r="B261" t="s">
        <v>245</v>
      </c>
      <c r="C261">
        <v>11</v>
      </c>
      <c r="D261">
        <v>13</v>
      </c>
      <c r="E261" t="s">
        <v>513</v>
      </c>
      <c r="F261" t="s">
        <v>508</v>
      </c>
      <c r="G261" t="s">
        <v>508</v>
      </c>
      <c r="H261">
        <v>2.7014049588663531</v>
      </c>
      <c r="I261">
        <v>58.974348001777742</v>
      </c>
      <c r="J261">
        <v>3.8829145788421122E-2</v>
      </c>
      <c r="K261">
        <v>44.047654133500018</v>
      </c>
      <c r="L261">
        <v>0.73676684474755971</v>
      </c>
      <c r="M261">
        <v>-1.0652516392149849</v>
      </c>
      <c r="N261">
        <v>0.40377133918531699</v>
      </c>
      <c r="O261">
        <v>1</v>
      </c>
      <c r="P261">
        <v>1</v>
      </c>
      <c r="Q261">
        <v>1</v>
      </c>
      <c r="R261">
        <v>1</v>
      </c>
      <c r="S261">
        <v>0</v>
      </c>
      <c r="T261">
        <v>0</v>
      </c>
    </row>
    <row r="262" spans="1:20" x14ac:dyDescent="0.3">
      <c r="A262" t="s">
        <v>77</v>
      </c>
      <c r="B262" t="s">
        <v>149</v>
      </c>
      <c r="C262">
        <v>13</v>
      </c>
      <c r="D262">
        <v>13</v>
      </c>
      <c r="E262" t="s">
        <v>510</v>
      </c>
      <c r="F262" t="s">
        <v>508</v>
      </c>
      <c r="G262" t="s">
        <v>508</v>
      </c>
      <c r="H262">
        <v>2.85320715249301</v>
      </c>
      <c r="I262">
        <v>61.635257078115359</v>
      </c>
      <c r="J262">
        <v>8.7250074158336424E-2</v>
      </c>
      <c r="K262">
        <v>171.08969393256541</v>
      </c>
      <c r="L262">
        <v>1.2497580982417711</v>
      </c>
      <c r="M262">
        <v>-1.7147961059078689</v>
      </c>
      <c r="N262">
        <v>1.2855766030503839</v>
      </c>
      <c r="O262">
        <v>1</v>
      </c>
      <c r="P262">
        <v>1</v>
      </c>
      <c r="Q262">
        <v>1</v>
      </c>
      <c r="R262">
        <v>0</v>
      </c>
      <c r="S262">
        <v>1</v>
      </c>
      <c r="T262">
        <v>1</v>
      </c>
    </row>
    <row r="263" spans="1:20" x14ac:dyDescent="0.3">
      <c r="A263" t="s">
        <v>139</v>
      </c>
      <c r="B263" t="s">
        <v>149</v>
      </c>
      <c r="C263">
        <v>11</v>
      </c>
      <c r="D263">
        <v>11</v>
      </c>
      <c r="E263" t="s">
        <v>513</v>
      </c>
      <c r="F263" t="s">
        <v>508</v>
      </c>
      <c r="G263" t="s">
        <v>508</v>
      </c>
      <c r="H263">
        <v>3.0217244407004138</v>
      </c>
      <c r="I263">
        <v>59.119529395030114</v>
      </c>
      <c r="J263">
        <v>4.9169991700650277E-2</v>
      </c>
      <c r="K263">
        <v>70.65786849201416</v>
      </c>
      <c r="L263">
        <v>0.68646975291947021</v>
      </c>
      <c r="M263">
        <v>-0.18398380180606869</v>
      </c>
      <c r="N263">
        <v>-2.3041523748541168</v>
      </c>
      <c r="O263">
        <v>1</v>
      </c>
      <c r="P263">
        <v>1</v>
      </c>
      <c r="Q263">
        <v>1</v>
      </c>
      <c r="R263">
        <v>0</v>
      </c>
      <c r="S263">
        <v>1</v>
      </c>
      <c r="T263">
        <v>0</v>
      </c>
    </row>
    <row r="264" spans="1:20" x14ac:dyDescent="0.3">
      <c r="A264" t="s">
        <v>156</v>
      </c>
      <c r="B264" t="s">
        <v>149</v>
      </c>
      <c r="C264">
        <v>8</v>
      </c>
      <c r="D264">
        <v>11</v>
      </c>
      <c r="E264" t="s">
        <v>513</v>
      </c>
      <c r="F264" t="s">
        <v>508</v>
      </c>
      <c r="G264" t="s">
        <v>508</v>
      </c>
      <c r="H264">
        <v>3.1873315323162328</v>
      </c>
      <c r="I264">
        <v>43.396231375747348</v>
      </c>
      <c r="J264">
        <v>1.8833404407207321E-2</v>
      </c>
      <c r="K264">
        <v>20.175087917596461</v>
      </c>
      <c r="L264">
        <v>0.70517808491655021</v>
      </c>
      <c r="M264">
        <v>-2.3041523748541168</v>
      </c>
      <c r="N264">
        <v>2.6415057125899999</v>
      </c>
      <c r="O264">
        <v>0</v>
      </c>
      <c r="P264">
        <v>1</v>
      </c>
      <c r="Q264">
        <v>1</v>
      </c>
      <c r="R264">
        <v>0</v>
      </c>
      <c r="S264">
        <v>1</v>
      </c>
      <c r="T264">
        <v>0</v>
      </c>
    </row>
    <row r="265" spans="1:20" x14ac:dyDescent="0.3">
      <c r="A265" t="s">
        <v>223</v>
      </c>
      <c r="B265" t="s">
        <v>149</v>
      </c>
      <c r="C265">
        <v>8</v>
      </c>
      <c r="D265">
        <v>7</v>
      </c>
      <c r="E265" t="s">
        <v>513</v>
      </c>
      <c r="F265" t="s">
        <v>508</v>
      </c>
      <c r="G265" t="s">
        <v>508</v>
      </c>
      <c r="H265">
        <v>3.2215465890734438</v>
      </c>
      <c r="I265">
        <v>55.555508522872252</v>
      </c>
      <c r="J265">
        <v>3.3000044676172462E-3</v>
      </c>
      <c r="K265">
        <v>46.22628694810161</v>
      </c>
      <c r="L265">
        <v>0.90195904592751064</v>
      </c>
      <c r="M265">
        <v>-0.55147181095309084</v>
      </c>
      <c r="N265">
        <v>-0.18483400611288989</v>
      </c>
      <c r="O265">
        <v>0</v>
      </c>
      <c r="P265">
        <v>1</v>
      </c>
      <c r="Q265">
        <v>1</v>
      </c>
      <c r="R265">
        <v>1</v>
      </c>
      <c r="S265">
        <v>0</v>
      </c>
      <c r="T265">
        <v>0</v>
      </c>
    </row>
    <row r="266" spans="1:20" x14ac:dyDescent="0.3">
      <c r="A266" t="s">
        <v>228</v>
      </c>
      <c r="B266" t="s">
        <v>149</v>
      </c>
      <c r="C266">
        <v>3</v>
      </c>
      <c r="D266">
        <v>7</v>
      </c>
      <c r="E266" t="s">
        <v>510</v>
      </c>
      <c r="F266" t="s">
        <v>508</v>
      </c>
      <c r="G266" t="s">
        <v>508</v>
      </c>
      <c r="H266">
        <v>3.187829943244795</v>
      </c>
      <c r="I266">
        <v>48.529432248734601</v>
      </c>
      <c r="J266">
        <v>-9.9050979460527655E-3</v>
      </c>
      <c r="K266">
        <v>12.01786293137908</v>
      </c>
      <c r="L266">
        <v>0.84606705000715698</v>
      </c>
      <c r="M266">
        <v>-0.18483400611288989</v>
      </c>
      <c r="N266">
        <v>3.2407290642246269</v>
      </c>
      <c r="O266">
        <v>0</v>
      </c>
      <c r="P266">
        <v>1</v>
      </c>
      <c r="Q266">
        <v>0</v>
      </c>
      <c r="R266">
        <v>0</v>
      </c>
      <c r="S266">
        <v>0</v>
      </c>
      <c r="T266">
        <v>0</v>
      </c>
    </row>
    <row r="267" spans="1:20" x14ac:dyDescent="0.3">
      <c r="A267" t="s">
        <v>265</v>
      </c>
      <c r="B267" t="s">
        <v>149</v>
      </c>
      <c r="C267">
        <v>11</v>
      </c>
      <c r="D267">
        <v>11</v>
      </c>
      <c r="E267" t="s">
        <v>510</v>
      </c>
      <c r="F267" t="s">
        <v>508</v>
      </c>
      <c r="G267" t="s">
        <v>508</v>
      </c>
      <c r="H267">
        <v>2.894197103777294</v>
      </c>
      <c r="I267">
        <v>67.676777923452761</v>
      </c>
      <c r="J267">
        <v>2.035029884679937E-2</v>
      </c>
      <c r="K267">
        <v>121.0885126280982</v>
      </c>
      <c r="L267">
        <v>0.8452701191494455</v>
      </c>
      <c r="M267">
        <v>-1.1494277389634739</v>
      </c>
      <c r="N267">
        <v>-2.057249519417407</v>
      </c>
      <c r="O267">
        <v>1</v>
      </c>
      <c r="P267">
        <v>1</v>
      </c>
      <c r="Q267">
        <v>1</v>
      </c>
      <c r="R267">
        <v>0</v>
      </c>
      <c r="S267">
        <v>1</v>
      </c>
      <c r="T267">
        <v>0</v>
      </c>
    </row>
    <row r="268" spans="1:20" x14ac:dyDescent="0.3">
      <c r="A268" t="s">
        <v>271</v>
      </c>
      <c r="B268" t="s">
        <v>149</v>
      </c>
      <c r="C268">
        <v>7</v>
      </c>
      <c r="D268">
        <v>11</v>
      </c>
      <c r="E268" t="s">
        <v>510</v>
      </c>
      <c r="F268" t="s">
        <v>508</v>
      </c>
      <c r="G268" t="s">
        <v>508</v>
      </c>
      <c r="H268">
        <v>2.9734052195343512</v>
      </c>
      <c r="I268">
        <v>18.181743215520591</v>
      </c>
      <c r="J268">
        <v>-2.6054328017885379E-2</v>
      </c>
      <c r="K268">
        <v>-36.666834890815757</v>
      </c>
      <c r="L268">
        <v>1.052550443752462</v>
      </c>
      <c r="M268">
        <v>-2.374434454661873</v>
      </c>
      <c r="N268">
        <v>5.3320980941392548</v>
      </c>
      <c r="O268">
        <v>0</v>
      </c>
      <c r="P268">
        <v>1</v>
      </c>
      <c r="Q268">
        <v>0</v>
      </c>
      <c r="R268">
        <v>0</v>
      </c>
      <c r="S268">
        <v>1</v>
      </c>
      <c r="T268">
        <v>1</v>
      </c>
    </row>
    <row r="269" spans="1:20" x14ac:dyDescent="0.3">
      <c r="A269" t="s">
        <v>283</v>
      </c>
      <c r="B269" t="s">
        <v>149</v>
      </c>
      <c r="C269">
        <v>3</v>
      </c>
      <c r="D269">
        <v>6</v>
      </c>
      <c r="E269" t="s">
        <v>510</v>
      </c>
      <c r="F269" t="s">
        <v>508</v>
      </c>
      <c r="G269" t="s">
        <v>508</v>
      </c>
      <c r="H269">
        <v>3.3507215269866641</v>
      </c>
      <c r="I269">
        <v>16.037765562753631</v>
      </c>
      <c r="J269">
        <v>-4.9481929956488417E-2</v>
      </c>
      <c r="K269">
        <v>-61.913048582585361</v>
      </c>
      <c r="L269">
        <v>0.62095452085716718</v>
      </c>
      <c r="M269">
        <v>-1.657452989886705</v>
      </c>
      <c r="N269">
        <v>-2.3408290369901339</v>
      </c>
      <c r="O269">
        <v>0</v>
      </c>
      <c r="P269">
        <v>1</v>
      </c>
      <c r="Q269">
        <v>0</v>
      </c>
      <c r="R269">
        <v>0</v>
      </c>
      <c r="S269">
        <v>0</v>
      </c>
      <c r="T269">
        <v>0</v>
      </c>
    </row>
    <row r="270" spans="1:20" x14ac:dyDescent="0.3">
      <c r="A270" t="s">
        <v>290</v>
      </c>
      <c r="B270" t="s">
        <v>149</v>
      </c>
      <c r="C270">
        <v>0</v>
      </c>
      <c r="D270">
        <v>7</v>
      </c>
      <c r="E270" t="s">
        <v>510</v>
      </c>
      <c r="F270" t="s">
        <v>508</v>
      </c>
      <c r="G270" t="s">
        <v>508</v>
      </c>
      <c r="H270">
        <v>3.5132166461891008</v>
      </c>
      <c r="I270">
        <v>6.557369321598312</v>
      </c>
      <c r="J270">
        <v>-7.8834143467336998E-2</v>
      </c>
      <c r="K270">
        <v>-142.8818151310069</v>
      </c>
      <c r="L270">
        <v>0.53989534469920197</v>
      </c>
      <c r="M270">
        <v>-2.3408290369901339</v>
      </c>
      <c r="N270">
        <v>-0.76701027987091186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 x14ac:dyDescent="0.3">
      <c r="A271" t="s">
        <v>512</v>
      </c>
      <c r="B271" t="s">
        <v>149</v>
      </c>
      <c r="C271">
        <v>0</v>
      </c>
      <c r="D271">
        <v>5</v>
      </c>
      <c r="E271" t="s">
        <v>510</v>
      </c>
      <c r="F271" t="s">
        <v>508</v>
      </c>
      <c r="G271" t="s">
        <v>508</v>
      </c>
      <c r="H271">
        <v>3.5573950243352521</v>
      </c>
      <c r="I271">
        <v>7.3333717911338203</v>
      </c>
      <c r="J271">
        <v>-0.11872704853663869</v>
      </c>
      <c r="K271">
        <v>-167.4157712631349</v>
      </c>
      <c r="L271">
        <v>0.7260549513570218</v>
      </c>
      <c r="M271">
        <v>-1.6425155865292611</v>
      </c>
      <c r="N271">
        <v>-3.3398795030835129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 x14ac:dyDescent="0.3">
      <c r="A272" t="s">
        <v>91</v>
      </c>
      <c r="B272" t="s">
        <v>149</v>
      </c>
      <c r="C272">
        <v>4</v>
      </c>
      <c r="D272">
        <v>6</v>
      </c>
      <c r="E272" t="s">
        <v>510</v>
      </c>
      <c r="F272" t="s">
        <v>508</v>
      </c>
      <c r="G272" t="s">
        <v>508</v>
      </c>
      <c r="H272">
        <v>4.1666658712898794</v>
      </c>
      <c r="I272">
        <v>25.108227874236999</v>
      </c>
      <c r="J272">
        <v>-0.1429056995315772</v>
      </c>
      <c r="K272">
        <v>-225.02734793148221</v>
      </c>
      <c r="L272">
        <v>1.1468823765826119</v>
      </c>
      <c r="M272">
        <v>-3.3398795030835129</v>
      </c>
      <c r="N272">
        <v>0.30486848805312061</v>
      </c>
      <c r="O272">
        <v>0</v>
      </c>
      <c r="P272">
        <v>0</v>
      </c>
      <c r="Q272">
        <v>0</v>
      </c>
      <c r="R272">
        <v>1</v>
      </c>
      <c r="S272">
        <v>0</v>
      </c>
      <c r="T272">
        <v>1</v>
      </c>
    </row>
    <row r="273" spans="1:20" x14ac:dyDescent="0.3">
      <c r="A273" t="s">
        <v>220</v>
      </c>
      <c r="B273" t="s">
        <v>149</v>
      </c>
      <c r="C273">
        <v>8</v>
      </c>
      <c r="D273">
        <v>6</v>
      </c>
      <c r="E273" t="s">
        <v>510</v>
      </c>
      <c r="F273" t="s">
        <v>508</v>
      </c>
      <c r="G273" t="s">
        <v>508</v>
      </c>
      <c r="H273">
        <v>4.467872030965049</v>
      </c>
      <c r="I273">
        <v>30.303002036480709</v>
      </c>
      <c r="J273">
        <v>-8.5539638336346979E-2</v>
      </c>
      <c r="K273">
        <v>-55.495182139482111</v>
      </c>
      <c r="L273">
        <v>1.198364290092244</v>
      </c>
      <c r="M273">
        <v>-0.99403797027217999</v>
      </c>
      <c r="N273">
        <v>2.108438416006488</v>
      </c>
      <c r="O273">
        <v>1</v>
      </c>
      <c r="P273">
        <v>1</v>
      </c>
      <c r="Q273">
        <v>0</v>
      </c>
      <c r="R273">
        <v>0</v>
      </c>
      <c r="S273">
        <v>0</v>
      </c>
      <c r="T273">
        <v>1</v>
      </c>
    </row>
    <row r="274" spans="1:20" x14ac:dyDescent="0.3">
      <c r="A274" t="s">
        <v>235</v>
      </c>
      <c r="B274" t="s">
        <v>149</v>
      </c>
      <c r="C274">
        <v>13</v>
      </c>
      <c r="D274">
        <v>11</v>
      </c>
      <c r="E274" t="s">
        <v>510</v>
      </c>
      <c r="F274" t="s">
        <v>508</v>
      </c>
      <c r="G274" t="s">
        <v>508</v>
      </c>
      <c r="H274">
        <v>3.7892790194889558</v>
      </c>
      <c r="I274">
        <v>87.640429966361765</v>
      </c>
      <c r="J274">
        <v>7.4189919645592878E-2</v>
      </c>
      <c r="K274">
        <v>137.9502158525695</v>
      </c>
      <c r="L274">
        <v>1.223519827360956</v>
      </c>
      <c r="M274">
        <v>-9.2336309088764335E-2</v>
      </c>
      <c r="N274">
        <v>1.0166381260988371</v>
      </c>
      <c r="O274">
        <v>1</v>
      </c>
      <c r="P274">
        <v>1</v>
      </c>
      <c r="Q274">
        <v>1</v>
      </c>
      <c r="R274">
        <v>1</v>
      </c>
      <c r="S274">
        <v>0</v>
      </c>
      <c r="T274">
        <v>1</v>
      </c>
    </row>
    <row r="275" spans="1:20" x14ac:dyDescent="0.3">
      <c r="A275" t="s">
        <v>269</v>
      </c>
      <c r="B275" t="s">
        <v>149</v>
      </c>
      <c r="C275">
        <v>11</v>
      </c>
      <c r="D275">
        <v>10</v>
      </c>
      <c r="E275" t="s">
        <v>510</v>
      </c>
      <c r="F275" t="s">
        <v>508</v>
      </c>
      <c r="G275" t="s">
        <v>508</v>
      </c>
      <c r="H275">
        <v>3.7546619968339772</v>
      </c>
      <c r="I275">
        <v>88.095196940438896</v>
      </c>
      <c r="J275">
        <v>0.12911257861469391</v>
      </c>
      <c r="K275">
        <v>134.90312052111901</v>
      </c>
      <c r="L275">
        <v>0.68951284211123898</v>
      </c>
      <c r="M275">
        <v>-8.993729156241774E-2</v>
      </c>
      <c r="N275">
        <v>-9.0000157418851937E-2</v>
      </c>
      <c r="O275">
        <v>1</v>
      </c>
      <c r="P275">
        <v>1</v>
      </c>
      <c r="Q275">
        <v>1</v>
      </c>
      <c r="R275">
        <v>0</v>
      </c>
      <c r="S275">
        <v>1</v>
      </c>
      <c r="T275">
        <v>0</v>
      </c>
    </row>
    <row r="276" spans="1:20" x14ac:dyDescent="0.3">
      <c r="A276" t="s">
        <v>282</v>
      </c>
      <c r="B276" t="s">
        <v>149</v>
      </c>
      <c r="C276">
        <v>11</v>
      </c>
      <c r="D276">
        <v>10</v>
      </c>
      <c r="E276" t="s">
        <v>510</v>
      </c>
      <c r="F276" t="s">
        <v>508</v>
      </c>
      <c r="G276" t="s">
        <v>508</v>
      </c>
      <c r="H276">
        <v>3.603604239281692</v>
      </c>
      <c r="I276">
        <v>87.619053172892649</v>
      </c>
      <c r="J276">
        <v>0.1266069395816895</v>
      </c>
      <c r="K276">
        <v>99.173107723678498</v>
      </c>
      <c r="L276">
        <v>0.20990908822036281</v>
      </c>
      <c r="M276">
        <v>-9.0000157418851937E-2</v>
      </c>
      <c r="N276">
        <v>-0.81081257290576081</v>
      </c>
      <c r="O276">
        <v>1</v>
      </c>
      <c r="P276">
        <v>1</v>
      </c>
      <c r="Q276">
        <v>1</v>
      </c>
      <c r="R276">
        <v>0</v>
      </c>
      <c r="S276">
        <v>1</v>
      </c>
      <c r="T276">
        <v>0</v>
      </c>
    </row>
    <row r="277" spans="1:20" x14ac:dyDescent="0.3">
      <c r="A277" t="s">
        <v>285</v>
      </c>
      <c r="B277" t="s">
        <v>149</v>
      </c>
      <c r="C277">
        <v>13</v>
      </c>
      <c r="D277">
        <v>10</v>
      </c>
      <c r="E277" t="s">
        <v>510</v>
      </c>
      <c r="F277" t="s">
        <v>508</v>
      </c>
      <c r="G277" t="s">
        <v>508</v>
      </c>
      <c r="H277">
        <v>3.4705040378084719</v>
      </c>
      <c r="I277">
        <v>76.506026466526151</v>
      </c>
      <c r="J277">
        <v>9.0849658721751533E-2</v>
      </c>
      <c r="K277">
        <v>75.033950105432254</v>
      </c>
      <c r="L277">
        <v>1.0743113703673619</v>
      </c>
      <c r="M277">
        <v>-0.36330688138618239</v>
      </c>
      <c r="N277">
        <v>-1.458517289994373</v>
      </c>
      <c r="O277">
        <v>1</v>
      </c>
      <c r="P277">
        <v>1</v>
      </c>
      <c r="Q277">
        <v>1</v>
      </c>
      <c r="R277">
        <v>0</v>
      </c>
      <c r="S277">
        <v>1</v>
      </c>
      <c r="T277">
        <v>1</v>
      </c>
    </row>
    <row r="278" spans="1:20" x14ac:dyDescent="0.3">
      <c r="A278" t="s">
        <v>295</v>
      </c>
      <c r="B278" t="s">
        <v>149</v>
      </c>
      <c r="C278">
        <v>8</v>
      </c>
      <c r="D278">
        <v>9</v>
      </c>
      <c r="E278" t="s">
        <v>510</v>
      </c>
      <c r="F278" t="s">
        <v>508</v>
      </c>
      <c r="G278" t="s">
        <v>508</v>
      </c>
      <c r="H278">
        <v>4.1771474532665049</v>
      </c>
      <c r="I278">
        <v>56.571413507905653</v>
      </c>
      <c r="J278">
        <v>2.865319780424044E-2</v>
      </c>
      <c r="K278">
        <v>72.489693962825058</v>
      </c>
      <c r="L278">
        <v>1.403043072759816</v>
      </c>
      <c r="M278">
        <v>-4.0888890874327686</v>
      </c>
      <c r="N278">
        <v>-2.0389201735229801</v>
      </c>
      <c r="O278">
        <v>0</v>
      </c>
      <c r="P278">
        <v>1</v>
      </c>
      <c r="Q278">
        <v>1</v>
      </c>
      <c r="R278">
        <v>0</v>
      </c>
      <c r="S278">
        <v>0</v>
      </c>
      <c r="T278">
        <v>1</v>
      </c>
    </row>
    <row r="279" spans="1:20" x14ac:dyDescent="0.3">
      <c r="A279" t="s">
        <v>298</v>
      </c>
      <c r="B279" t="s">
        <v>149</v>
      </c>
      <c r="C279">
        <v>3</v>
      </c>
      <c r="D279">
        <v>6</v>
      </c>
      <c r="E279" t="s">
        <v>510</v>
      </c>
      <c r="F279" t="s">
        <v>508</v>
      </c>
      <c r="G279" t="s">
        <v>508</v>
      </c>
      <c r="H279">
        <v>4.3046351457880982</v>
      </c>
      <c r="I279">
        <v>33.333369771966311</v>
      </c>
      <c r="J279">
        <v>-8.8097250709535807E-3</v>
      </c>
      <c r="K279">
        <v>-49.020232471378037</v>
      </c>
      <c r="L279">
        <v>0.62278143538943931</v>
      </c>
      <c r="M279">
        <v>-2.0389201735229801</v>
      </c>
      <c r="N279">
        <v>2.45978773439127</v>
      </c>
      <c r="O279">
        <v>0</v>
      </c>
      <c r="P279">
        <v>1</v>
      </c>
      <c r="Q279">
        <v>0</v>
      </c>
      <c r="R279">
        <v>0</v>
      </c>
      <c r="S279">
        <v>0</v>
      </c>
      <c r="T279">
        <v>0</v>
      </c>
    </row>
    <row r="280" spans="1:20" x14ac:dyDescent="0.3">
      <c r="A280" t="s">
        <v>96</v>
      </c>
      <c r="B280" t="s">
        <v>149</v>
      </c>
      <c r="C280">
        <v>11</v>
      </c>
      <c r="D280">
        <v>9</v>
      </c>
      <c r="E280" t="s">
        <v>510</v>
      </c>
      <c r="F280" t="s">
        <v>508</v>
      </c>
      <c r="G280" t="s">
        <v>508</v>
      </c>
      <c r="H280">
        <v>4.1018065837029543</v>
      </c>
      <c r="I280">
        <v>56.182777366466667</v>
      </c>
      <c r="J280">
        <v>1.5685931813195119E-2</v>
      </c>
      <c r="K280">
        <v>168.21609834308029</v>
      </c>
      <c r="L280">
        <v>0.94317096614452434</v>
      </c>
      <c r="M280">
        <v>-1.7674379570539609</v>
      </c>
      <c r="N280">
        <v>-1.704548276734962</v>
      </c>
      <c r="O280">
        <v>1</v>
      </c>
      <c r="P280">
        <v>1</v>
      </c>
      <c r="Q280">
        <v>1</v>
      </c>
      <c r="R280">
        <v>0</v>
      </c>
      <c r="S280">
        <v>1</v>
      </c>
      <c r="T280">
        <v>0</v>
      </c>
    </row>
    <row r="281" spans="1:20" x14ac:dyDescent="0.3">
      <c r="A281" t="s">
        <v>164</v>
      </c>
      <c r="B281" t="s">
        <v>149</v>
      </c>
      <c r="C281">
        <v>5</v>
      </c>
      <c r="D281">
        <v>6</v>
      </c>
      <c r="E281" t="s">
        <v>510</v>
      </c>
      <c r="F281" t="s">
        <v>508</v>
      </c>
      <c r="G281" t="s">
        <v>508</v>
      </c>
      <c r="H281">
        <v>4.3135587413825229</v>
      </c>
      <c r="I281">
        <v>22.102706719940191</v>
      </c>
      <c r="J281">
        <v>-2.4017937608351549E-2</v>
      </c>
      <c r="K281">
        <v>-89.358686904815556</v>
      </c>
      <c r="L281">
        <v>0.77134608007048999</v>
      </c>
      <c r="M281">
        <v>-2.3121364978047581</v>
      </c>
      <c r="N281">
        <v>1.380664545446765</v>
      </c>
      <c r="O281">
        <v>0</v>
      </c>
      <c r="P281">
        <v>1</v>
      </c>
      <c r="Q281">
        <v>0</v>
      </c>
      <c r="R281">
        <v>0</v>
      </c>
      <c r="S281">
        <v>1</v>
      </c>
      <c r="T281">
        <v>0</v>
      </c>
    </row>
    <row r="282" spans="1:20" x14ac:dyDescent="0.3">
      <c r="A282" t="s">
        <v>242</v>
      </c>
      <c r="B282" t="s">
        <v>149</v>
      </c>
      <c r="C282">
        <v>7</v>
      </c>
      <c r="D282">
        <v>5</v>
      </c>
      <c r="E282" t="s">
        <v>510</v>
      </c>
      <c r="F282" t="s">
        <v>508</v>
      </c>
      <c r="G282" t="s">
        <v>508</v>
      </c>
      <c r="H282">
        <v>4.0151142498462349</v>
      </c>
      <c r="I282">
        <v>34.274127357697431</v>
      </c>
      <c r="J282">
        <v>-3.2344377757419482E-2</v>
      </c>
      <c r="K282">
        <v>-79.576307701683419</v>
      </c>
      <c r="L282">
        <v>1.180065356832706</v>
      </c>
      <c r="M282">
        <v>-9.7089598996623533E-2</v>
      </c>
      <c r="N282">
        <v>0.38872655006136791</v>
      </c>
      <c r="O282">
        <v>0</v>
      </c>
      <c r="P282">
        <v>1</v>
      </c>
      <c r="Q282">
        <v>0</v>
      </c>
      <c r="R282">
        <v>1</v>
      </c>
      <c r="S282">
        <v>0</v>
      </c>
      <c r="T282">
        <v>1</v>
      </c>
    </row>
    <row r="283" spans="1:20" x14ac:dyDescent="0.3">
      <c r="A283" t="s">
        <v>77</v>
      </c>
      <c r="B283" t="s">
        <v>519</v>
      </c>
      <c r="C283">
        <v>13</v>
      </c>
      <c r="D283">
        <v>11</v>
      </c>
      <c r="E283" t="s">
        <v>510</v>
      </c>
      <c r="F283" t="s">
        <v>508</v>
      </c>
      <c r="G283" t="s">
        <v>508</v>
      </c>
      <c r="H283">
        <v>3.3682571814695148</v>
      </c>
      <c r="I283">
        <v>73.939375443892047</v>
      </c>
      <c r="J283">
        <v>0.25649768710935522</v>
      </c>
      <c r="K283">
        <v>96.518607151960325</v>
      </c>
      <c r="L283">
        <v>1.095546029362864</v>
      </c>
      <c r="M283">
        <v>-1.0176391194788079</v>
      </c>
      <c r="N283">
        <v>1.165190046709258</v>
      </c>
      <c r="O283">
        <v>1</v>
      </c>
      <c r="P283">
        <v>1</v>
      </c>
      <c r="Q283">
        <v>1</v>
      </c>
      <c r="R283">
        <v>0</v>
      </c>
      <c r="S283">
        <v>1</v>
      </c>
      <c r="T283">
        <v>1</v>
      </c>
    </row>
    <row r="284" spans="1:20" x14ac:dyDescent="0.3">
      <c r="A284" t="s">
        <v>139</v>
      </c>
      <c r="B284" t="s">
        <v>519</v>
      </c>
      <c r="C284">
        <v>3</v>
      </c>
      <c r="D284">
        <v>9</v>
      </c>
      <c r="E284" t="s">
        <v>510</v>
      </c>
      <c r="F284" t="s">
        <v>508</v>
      </c>
      <c r="G284" t="s">
        <v>508</v>
      </c>
      <c r="H284">
        <v>3.7027693207988661</v>
      </c>
      <c r="I284">
        <v>41.621605125633451</v>
      </c>
      <c r="J284">
        <v>-2.5909049923318331E-2</v>
      </c>
      <c r="K284">
        <v>23.683387140886811</v>
      </c>
      <c r="L284">
        <v>0.78923570933405862</v>
      </c>
      <c r="M284">
        <v>-4.459463583456504</v>
      </c>
      <c r="N284">
        <v>-4.5261627812867236</v>
      </c>
      <c r="O284">
        <v>0</v>
      </c>
      <c r="P284">
        <v>1</v>
      </c>
      <c r="Q284">
        <v>0</v>
      </c>
      <c r="R284">
        <v>0</v>
      </c>
      <c r="S284">
        <v>0</v>
      </c>
      <c r="T284">
        <v>0</v>
      </c>
    </row>
    <row r="285" spans="1:20" x14ac:dyDescent="0.3">
      <c r="A285" t="s">
        <v>156</v>
      </c>
      <c r="B285" t="s">
        <v>519</v>
      </c>
      <c r="C285">
        <v>5</v>
      </c>
      <c r="D285">
        <v>7</v>
      </c>
      <c r="E285" t="s">
        <v>510</v>
      </c>
      <c r="F285" t="s">
        <v>508</v>
      </c>
      <c r="G285" t="s">
        <v>508</v>
      </c>
      <c r="H285">
        <v>4.0317474849640371</v>
      </c>
      <c r="I285">
        <v>9.4737002724095394</v>
      </c>
      <c r="J285">
        <v>-0.41482559478513448</v>
      </c>
      <c r="K285">
        <v>-90.953266184472412</v>
      </c>
      <c r="L285">
        <v>1.0996942506223699</v>
      </c>
      <c r="M285">
        <v>-4.5261627812867236</v>
      </c>
      <c r="N285">
        <v>1.18518970630787</v>
      </c>
      <c r="O285">
        <v>0</v>
      </c>
      <c r="P285">
        <v>1</v>
      </c>
      <c r="Q285">
        <v>0</v>
      </c>
      <c r="R285">
        <v>0</v>
      </c>
      <c r="S285">
        <v>0</v>
      </c>
      <c r="T285">
        <v>1</v>
      </c>
    </row>
    <row r="286" spans="1:20" x14ac:dyDescent="0.3">
      <c r="A286" t="s">
        <v>271</v>
      </c>
      <c r="B286" t="s">
        <v>519</v>
      </c>
      <c r="C286">
        <v>7</v>
      </c>
      <c r="D286">
        <v>7</v>
      </c>
      <c r="E286" t="s">
        <v>510</v>
      </c>
      <c r="F286" t="s">
        <v>508</v>
      </c>
      <c r="G286" t="s">
        <v>508</v>
      </c>
      <c r="H286">
        <v>4.0240724444826004</v>
      </c>
      <c r="I286">
        <v>17.368437114514801</v>
      </c>
      <c r="J286">
        <v>-0.30986305902181488</v>
      </c>
      <c r="K286">
        <v>-83.695588086607032</v>
      </c>
      <c r="L286">
        <v>1.0344666215112319</v>
      </c>
      <c r="M286">
        <v>-3.737660745905119</v>
      </c>
      <c r="N286">
        <v>3.4432212075034339</v>
      </c>
      <c r="O286">
        <v>0</v>
      </c>
      <c r="P286">
        <v>1</v>
      </c>
      <c r="Q286">
        <v>0</v>
      </c>
      <c r="R286">
        <v>0</v>
      </c>
      <c r="S286">
        <v>1</v>
      </c>
      <c r="T286">
        <v>1</v>
      </c>
    </row>
    <row r="287" spans="1:20" x14ac:dyDescent="0.3">
      <c r="A287" t="s">
        <v>283</v>
      </c>
      <c r="B287" t="s">
        <v>519</v>
      </c>
      <c r="C287">
        <v>5</v>
      </c>
      <c r="D287">
        <v>6</v>
      </c>
      <c r="E287" t="s">
        <v>510</v>
      </c>
      <c r="F287" t="s">
        <v>508</v>
      </c>
      <c r="G287" t="s">
        <v>508</v>
      </c>
      <c r="H287">
        <v>3.915230127489973</v>
      </c>
      <c r="I287">
        <v>39.473692135799233</v>
      </c>
      <c r="J287">
        <v>-0.30793556887504558</v>
      </c>
      <c r="K287">
        <v>-51.747004743118843</v>
      </c>
      <c r="L287">
        <v>0.81062290138342619</v>
      </c>
      <c r="M287">
        <v>-0.35790981454727328</v>
      </c>
      <c r="N287">
        <v>-0.71839082034737645</v>
      </c>
      <c r="O287">
        <v>0</v>
      </c>
      <c r="P287">
        <v>1</v>
      </c>
      <c r="Q287">
        <v>0</v>
      </c>
      <c r="R287">
        <v>1</v>
      </c>
      <c r="S287">
        <v>0</v>
      </c>
      <c r="T287">
        <v>0</v>
      </c>
    </row>
    <row r="288" spans="1:20" x14ac:dyDescent="0.3">
      <c r="A288" t="s">
        <v>290</v>
      </c>
      <c r="B288" t="s">
        <v>519</v>
      </c>
      <c r="C288">
        <v>3</v>
      </c>
      <c r="D288">
        <v>6</v>
      </c>
      <c r="E288" t="s">
        <v>510</v>
      </c>
      <c r="F288" t="s">
        <v>508</v>
      </c>
      <c r="G288" t="s">
        <v>508</v>
      </c>
      <c r="H288">
        <v>3.7885063019005272</v>
      </c>
      <c r="I288">
        <v>36.764689382804697</v>
      </c>
      <c r="J288">
        <v>-0.34445445947549969</v>
      </c>
      <c r="K288">
        <v>-61.627730528464276</v>
      </c>
      <c r="L288">
        <v>0.81078224402306587</v>
      </c>
      <c r="M288">
        <v>-0.71839082034737645</v>
      </c>
      <c r="N288">
        <v>0.94066793087172174</v>
      </c>
      <c r="O288">
        <v>0</v>
      </c>
      <c r="P288">
        <v>1</v>
      </c>
      <c r="Q288">
        <v>0</v>
      </c>
      <c r="R288">
        <v>0</v>
      </c>
      <c r="S288">
        <v>0</v>
      </c>
      <c r="T288">
        <v>0</v>
      </c>
    </row>
    <row r="289" spans="1:20" x14ac:dyDescent="0.3">
      <c r="A289" t="s">
        <v>512</v>
      </c>
      <c r="B289" t="s">
        <v>519</v>
      </c>
      <c r="C289">
        <v>5</v>
      </c>
      <c r="D289">
        <v>10</v>
      </c>
      <c r="E289" t="s">
        <v>510</v>
      </c>
      <c r="F289" t="s">
        <v>508</v>
      </c>
      <c r="G289" t="s">
        <v>508</v>
      </c>
      <c r="H289">
        <v>3.9995750717066492</v>
      </c>
      <c r="I289">
        <v>14.9659687412742</v>
      </c>
      <c r="J289">
        <v>-0.44082478483479559</v>
      </c>
      <c r="K289">
        <v>-74.143208295056525</v>
      </c>
      <c r="L289">
        <v>2.471791131464991</v>
      </c>
      <c r="M289">
        <v>-3.7275963786682351</v>
      </c>
      <c r="N289">
        <v>-0.67014827611476924</v>
      </c>
      <c r="O289">
        <v>0</v>
      </c>
      <c r="P289">
        <v>1</v>
      </c>
      <c r="Q289">
        <v>0</v>
      </c>
      <c r="R289">
        <v>0</v>
      </c>
      <c r="S289">
        <v>0</v>
      </c>
      <c r="T289">
        <v>1</v>
      </c>
    </row>
    <row r="290" spans="1:20" x14ac:dyDescent="0.3">
      <c r="A290" t="s">
        <v>91</v>
      </c>
      <c r="B290" t="s">
        <v>519</v>
      </c>
      <c r="C290">
        <v>4</v>
      </c>
      <c r="D290">
        <v>5</v>
      </c>
      <c r="E290" t="s">
        <v>510</v>
      </c>
      <c r="F290" t="s">
        <v>508</v>
      </c>
      <c r="G290" t="s">
        <v>508</v>
      </c>
      <c r="H290">
        <v>4.5352332449321384</v>
      </c>
      <c r="I290">
        <v>37.089167908980272</v>
      </c>
      <c r="J290">
        <v>-0.52197326813500566</v>
      </c>
      <c r="K290">
        <v>-199.4972153008932</v>
      </c>
      <c r="L290">
        <v>1.7094800106192709</v>
      </c>
      <c r="M290">
        <v>-0.67014827611476924</v>
      </c>
      <c r="N290">
        <v>-1.499250443408535</v>
      </c>
      <c r="O290">
        <v>0</v>
      </c>
      <c r="P290">
        <v>0</v>
      </c>
      <c r="Q290">
        <v>0</v>
      </c>
      <c r="R290">
        <v>1</v>
      </c>
      <c r="S290">
        <v>0</v>
      </c>
      <c r="T290">
        <v>1</v>
      </c>
    </row>
    <row r="291" spans="1:20" x14ac:dyDescent="0.3">
      <c r="A291" t="s">
        <v>93</v>
      </c>
      <c r="B291" t="s">
        <v>519</v>
      </c>
      <c r="C291">
        <v>2</v>
      </c>
      <c r="D291">
        <v>3</v>
      </c>
      <c r="E291" t="s">
        <v>510</v>
      </c>
      <c r="F291" t="s">
        <v>508</v>
      </c>
      <c r="G291" t="s">
        <v>508</v>
      </c>
      <c r="H291">
        <v>4.7455972552094803</v>
      </c>
      <c r="I291">
        <v>27.699497892783029</v>
      </c>
      <c r="J291">
        <v>-0.58112347090127026</v>
      </c>
      <c r="K291">
        <v>-133.95063179751139</v>
      </c>
      <c r="L291">
        <v>0.91958955115823815</v>
      </c>
      <c r="M291">
        <v>-1.499250443408535</v>
      </c>
      <c r="N291">
        <v>2.054803905971482</v>
      </c>
      <c r="O291">
        <v>0</v>
      </c>
      <c r="P291">
        <v>0</v>
      </c>
      <c r="Q291">
        <v>0</v>
      </c>
      <c r="R291">
        <v>1</v>
      </c>
      <c r="S291">
        <v>0</v>
      </c>
      <c r="T291">
        <v>0</v>
      </c>
    </row>
    <row r="292" spans="1:20" x14ac:dyDescent="0.3">
      <c r="A292" t="s">
        <v>220</v>
      </c>
      <c r="B292" t="s">
        <v>519</v>
      </c>
      <c r="C292">
        <v>6</v>
      </c>
      <c r="D292">
        <v>6</v>
      </c>
      <c r="E292" t="s">
        <v>510</v>
      </c>
      <c r="F292" t="s">
        <v>508</v>
      </c>
      <c r="G292" t="s">
        <v>508</v>
      </c>
      <c r="H292">
        <v>4.8187638142469851</v>
      </c>
      <c r="I292">
        <v>41.062807986171258</v>
      </c>
      <c r="J292">
        <v>-0.25391773567887371</v>
      </c>
      <c r="K292">
        <v>-82.584295508401908</v>
      </c>
      <c r="L292">
        <v>0.86895987089563487</v>
      </c>
      <c r="M292">
        <v>-1.5429875160463931</v>
      </c>
      <c r="N292">
        <v>7.3134351132520994</v>
      </c>
      <c r="O292">
        <v>1</v>
      </c>
      <c r="P292">
        <v>1</v>
      </c>
      <c r="Q292">
        <v>0</v>
      </c>
      <c r="R292">
        <v>0</v>
      </c>
      <c r="S292">
        <v>0</v>
      </c>
      <c r="T292">
        <v>0</v>
      </c>
    </row>
    <row r="293" spans="1:20" x14ac:dyDescent="0.3">
      <c r="A293" t="s">
        <v>235</v>
      </c>
      <c r="B293" t="s">
        <v>519</v>
      </c>
      <c r="C293">
        <v>11</v>
      </c>
      <c r="D293">
        <v>8</v>
      </c>
      <c r="E293" t="s">
        <v>510</v>
      </c>
      <c r="F293" t="s">
        <v>508</v>
      </c>
      <c r="G293" t="s">
        <v>508</v>
      </c>
      <c r="H293">
        <v>4.7573000942005663</v>
      </c>
      <c r="I293">
        <v>84.330487055245513</v>
      </c>
      <c r="J293">
        <v>1.1558023100993691</v>
      </c>
      <c r="K293">
        <v>251.20378187138201</v>
      </c>
      <c r="L293">
        <v>0.86308354096714002</v>
      </c>
      <c r="M293">
        <v>-1.2101871952129779</v>
      </c>
      <c r="N293">
        <v>-1.740820181031604</v>
      </c>
      <c r="O293">
        <v>1</v>
      </c>
      <c r="P293">
        <v>1</v>
      </c>
      <c r="Q293">
        <v>1</v>
      </c>
      <c r="R293">
        <v>0</v>
      </c>
      <c r="S293">
        <v>1</v>
      </c>
      <c r="T293">
        <v>0</v>
      </c>
    </row>
    <row r="294" spans="1:20" x14ac:dyDescent="0.3">
      <c r="A294" t="s">
        <v>259</v>
      </c>
      <c r="B294" t="s">
        <v>519</v>
      </c>
      <c r="C294">
        <v>9</v>
      </c>
      <c r="D294">
        <v>4</v>
      </c>
      <c r="E294" t="s">
        <v>510</v>
      </c>
      <c r="F294" t="s">
        <v>508</v>
      </c>
      <c r="G294" t="s">
        <v>508</v>
      </c>
      <c r="H294">
        <v>5.0384343280315376</v>
      </c>
      <c r="I294">
        <v>76.638145922687073</v>
      </c>
      <c r="J294">
        <v>1.1533781922040169</v>
      </c>
      <c r="K294">
        <v>139.84044608184479</v>
      </c>
      <c r="L294">
        <v>0.67053602152249581</v>
      </c>
      <c r="M294">
        <v>-1.740820181031604</v>
      </c>
      <c r="N294">
        <v>4.0026288371500662</v>
      </c>
      <c r="O294">
        <v>1</v>
      </c>
      <c r="P294">
        <v>1</v>
      </c>
      <c r="Q294">
        <v>1</v>
      </c>
      <c r="R294">
        <v>0</v>
      </c>
      <c r="S294">
        <v>1</v>
      </c>
      <c r="T294">
        <v>0</v>
      </c>
    </row>
    <row r="295" spans="1:20" x14ac:dyDescent="0.3">
      <c r="A295" t="s">
        <v>269</v>
      </c>
      <c r="B295" t="s">
        <v>519</v>
      </c>
      <c r="C295">
        <v>9</v>
      </c>
      <c r="D295">
        <v>4</v>
      </c>
      <c r="E295" t="s">
        <v>510</v>
      </c>
      <c r="F295" t="s">
        <v>508</v>
      </c>
      <c r="G295" t="s">
        <v>508</v>
      </c>
      <c r="H295">
        <v>5.1877297761239411</v>
      </c>
      <c r="I295">
        <v>82.432432432432435</v>
      </c>
      <c r="J295">
        <v>1.1936014753162389</v>
      </c>
      <c r="K295">
        <v>120.9385795767526</v>
      </c>
      <c r="L295">
        <v>0.57949632274872132</v>
      </c>
      <c r="M295">
        <v>-1.577287066246057</v>
      </c>
      <c r="N295">
        <v>-6.4106476612580121E-2</v>
      </c>
      <c r="O295">
        <v>1</v>
      </c>
      <c r="P295">
        <v>1</v>
      </c>
      <c r="Q295">
        <v>1</v>
      </c>
      <c r="R295">
        <v>0</v>
      </c>
      <c r="S295">
        <v>1</v>
      </c>
      <c r="T295">
        <v>0</v>
      </c>
    </row>
    <row r="296" spans="1:20" x14ac:dyDescent="0.3">
      <c r="A296" t="s">
        <v>282</v>
      </c>
      <c r="B296" t="s">
        <v>519</v>
      </c>
      <c r="C296">
        <v>8</v>
      </c>
      <c r="D296">
        <v>4</v>
      </c>
      <c r="E296" t="s">
        <v>510</v>
      </c>
      <c r="F296" t="s">
        <v>508</v>
      </c>
      <c r="G296" t="s">
        <v>508</v>
      </c>
      <c r="H296">
        <v>4.7878692664150551</v>
      </c>
      <c r="I296">
        <v>82.162145666173984</v>
      </c>
      <c r="J296">
        <v>1.079456898698224</v>
      </c>
      <c r="K296">
        <v>83.192104606769718</v>
      </c>
      <c r="L296">
        <v>0.43504778091596058</v>
      </c>
      <c r="M296">
        <v>-6.4106476612580121E-2</v>
      </c>
      <c r="N296">
        <v>-2.437452175586289</v>
      </c>
      <c r="O296">
        <v>0</v>
      </c>
      <c r="P296">
        <v>1</v>
      </c>
      <c r="Q296">
        <v>1</v>
      </c>
      <c r="R296">
        <v>0</v>
      </c>
      <c r="S296">
        <v>1</v>
      </c>
      <c r="T296">
        <v>0</v>
      </c>
    </row>
    <row r="297" spans="1:20" x14ac:dyDescent="0.3">
      <c r="A297" t="s">
        <v>285</v>
      </c>
      <c r="B297" t="s">
        <v>519</v>
      </c>
      <c r="C297">
        <v>6</v>
      </c>
      <c r="D297">
        <v>6</v>
      </c>
      <c r="E297" t="s">
        <v>510</v>
      </c>
      <c r="F297" t="s">
        <v>508</v>
      </c>
      <c r="G297" t="s">
        <v>508</v>
      </c>
      <c r="H297">
        <v>4.6027504403294088</v>
      </c>
      <c r="I297">
        <v>59.047638423859127</v>
      </c>
      <c r="J297">
        <v>0.43384869476471932</v>
      </c>
      <c r="K297">
        <v>37.937274331170741</v>
      </c>
      <c r="L297">
        <v>0.90809834475096263</v>
      </c>
      <c r="M297">
        <v>-1.643655423852225</v>
      </c>
      <c r="N297">
        <v>2.2727231001125441</v>
      </c>
      <c r="O297">
        <v>0</v>
      </c>
      <c r="P297">
        <v>1</v>
      </c>
      <c r="Q297">
        <v>1</v>
      </c>
      <c r="R297">
        <v>0</v>
      </c>
      <c r="S297">
        <v>0</v>
      </c>
      <c r="T297">
        <v>0</v>
      </c>
    </row>
    <row r="298" spans="1:20" x14ac:dyDescent="0.3">
      <c r="A298" t="s">
        <v>291</v>
      </c>
      <c r="B298" t="s">
        <v>519</v>
      </c>
      <c r="C298">
        <v>3</v>
      </c>
      <c r="D298">
        <v>5</v>
      </c>
      <c r="E298" t="s">
        <v>510</v>
      </c>
      <c r="F298" t="s">
        <v>508</v>
      </c>
      <c r="G298" t="s">
        <v>508</v>
      </c>
      <c r="H298">
        <v>4.6471608423213757</v>
      </c>
      <c r="I298">
        <v>57.189531076562197</v>
      </c>
      <c r="J298">
        <v>-3.30172072953967E-2</v>
      </c>
      <c r="K298">
        <v>16.495932642194301</v>
      </c>
      <c r="L298">
        <v>0.72152325830296971</v>
      </c>
      <c r="M298">
        <v>-2.3529451656964868</v>
      </c>
      <c r="N298">
        <v>-4.1499311924590936</v>
      </c>
      <c r="O298">
        <v>0</v>
      </c>
      <c r="P298">
        <v>1</v>
      </c>
      <c r="Q298">
        <v>0</v>
      </c>
      <c r="R298">
        <v>0</v>
      </c>
      <c r="S298">
        <v>0</v>
      </c>
      <c r="T298">
        <v>0</v>
      </c>
    </row>
    <row r="299" spans="1:20" x14ac:dyDescent="0.3">
      <c r="A299" t="s">
        <v>295</v>
      </c>
      <c r="B299" t="s">
        <v>519</v>
      </c>
      <c r="C299">
        <v>5</v>
      </c>
      <c r="D299">
        <v>8</v>
      </c>
      <c r="E299" t="s">
        <v>510</v>
      </c>
      <c r="F299" t="s">
        <v>508</v>
      </c>
      <c r="G299" t="s">
        <v>508</v>
      </c>
      <c r="H299">
        <v>4.8932565938817039</v>
      </c>
      <c r="I299">
        <v>36.928107182500071</v>
      </c>
      <c r="J299">
        <v>-0.39329585327082189</v>
      </c>
      <c r="K299">
        <v>-43.767357049376052</v>
      </c>
      <c r="L299">
        <v>1.2088234468143111</v>
      </c>
      <c r="M299">
        <v>-4.1499311924590936</v>
      </c>
      <c r="N299">
        <v>9.9860358634828508</v>
      </c>
      <c r="O299">
        <v>0</v>
      </c>
      <c r="P299">
        <v>1</v>
      </c>
      <c r="Q299">
        <v>0</v>
      </c>
      <c r="R299">
        <v>0</v>
      </c>
      <c r="S299">
        <v>0</v>
      </c>
      <c r="T299">
        <v>1</v>
      </c>
    </row>
    <row r="300" spans="1:20" x14ac:dyDescent="0.3">
      <c r="A300" t="s">
        <v>96</v>
      </c>
      <c r="B300" t="s">
        <v>519</v>
      </c>
      <c r="C300">
        <v>11</v>
      </c>
      <c r="D300">
        <v>7</v>
      </c>
      <c r="E300" t="s">
        <v>510</v>
      </c>
      <c r="F300" t="s">
        <v>508</v>
      </c>
      <c r="G300" t="s">
        <v>508</v>
      </c>
      <c r="H300">
        <v>4.3917362996794314</v>
      </c>
      <c r="I300">
        <v>69.724795686099938</v>
      </c>
      <c r="J300">
        <v>5.1048082305398257E-2</v>
      </c>
      <c r="K300">
        <v>71.789001663012996</v>
      </c>
      <c r="L300">
        <v>0.31652696795281332</v>
      </c>
      <c r="M300">
        <v>-0.57251521244030068</v>
      </c>
      <c r="N300">
        <v>2.9430523064054599</v>
      </c>
      <c r="O300">
        <v>1</v>
      </c>
      <c r="P300">
        <v>1</v>
      </c>
      <c r="Q300">
        <v>1</v>
      </c>
      <c r="R300">
        <v>0</v>
      </c>
      <c r="S300">
        <v>1</v>
      </c>
      <c r="T300">
        <v>0</v>
      </c>
    </row>
    <row r="301" spans="1:20" x14ac:dyDescent="0.3">
      <c r="A301" t="s">
        <v>164</v>
      </c>
      <c r="B301" t="s">
        <v>519</v>
      </c>
      <c r="C301">
        <v>13</v>
      </c>
      <c r="D301">
        <v>8</v>
      </c>
      <c r="E301" t="s">
        <v>510</v>
      </c>
      <c r="F301" t="s">
        <v>508</v>
      </c>
      <c r="G301" t="s">
        <v>508</v>
      </c>
      <c r="H301">
        <v>4.2146446513477267</v>
      </c>
      <c r="I301">
        <v>81.192692015869156</v>
      </c>
      <c r="J301">
        <v>0.18453865036953629</v>
      </c>
      <c r="K301">
        <v>87.69973436031708</v>
      </c>
      <c r="L301">
        <v>0.4977804518316829</v>
      </c>
      <c r="M301">
        <v>-1.3051528429998569</v>
      </c>
      <c r="N301">
        <v>2.896719619852453</v>
      </c>
      <c r="O301">
        <v>1</v>
      </c>
      <c r="P301">
        <v>1</v>
      </c>
      <c r="Q301">
        <v>1</v>
      </c>
      <c r="R301">
        <v>1</v>
      </c>
      <c r="S301">
        <v>1</v>
      </c>
      <c r="T301">
        <v>0</v>
      </c>
    </row>
    <row r="302" spans="1:20" x14ac:dyDescent="0.3">
      <c r="A302" t="s">
        <v>139</v>
      </c>
      <c r="B302" t="s">
        <v>170</v>
      </c>
      <c r="C302">
        <v>3</v>
      </c>
      <c r="D302">
        <v>10</v>
      </c>
      <c r="E302" t="s">
        <v>510</v>
      </c>
      <c r="F302" t="s">
        <v>508</v>
      </c>
      <c r="G302" t="s">
        <v>508</v>
      </c>
      <c r="H302">
        <v>2.244181328710976</v>
      </c>
      <c r="I302">
        <v>28.571363695538309</v>
      </c>
      <c r="J302">
        <v>-2.3584199000071249E-2</v>
      </c>
      <c r="K302">
        <v>10.95089531364504</v>
      </c>
      <c r="L302">
        <v>0.75851472687377464</v>
      </c>
      <c r="M302">
        <v>-2.7366101740624091</v>
      </c>
      <c r="N302">
        <v>-0.70339352661953303</v>
      </c>
      <c r="O302">
        <v>0</v>
      </c>
      <c r="P302">
        <v>1</v>
      </c>
      <c r="Q302">
        <v>0</v>
      </c>
      <c r="R302">
        <v>0</v>
      </c>
      <c r="S302">
        <v>0</v>
      </c>
      <c r="T302">
        <v>0</v>
      </c>
    </row>
    <row r="303" spans="1:20" x14ac:dyDescent="0.3">
      <c r="A303" t="s">
        <v>156</v>
      </c>
      <c r="B303" t="s">
        <v>170</v>
      </c>
      <c r="C303">
        <v>0</v>
      </c>
      <c r="D303">
        <v>7</v>
      </c>
      <c r="E303" t="s">
        <v>510</v>
      </c>
      <c r="F303" t="s">
        <v>508</v>
      </c>
      <c r="G303" t="s">
        <v>508</v>
      </c>
      <c r="H303">
        <v>2.217912789003802</v>
      </c>
      <c r="I303">
        <v>19.047626256051299</v>
      </c>
      <c r="J303">
        <v>-4.2083462741743682E-2</v>
      </c>
      <c r="K303">
        <v>-104.51168156454</v>
      </c>
      <c r="L303">
        <v>0.85873528846703084</v>
      </c>
      <c r="M303">
        <v>-0.70339352661953303</v>
      </c>
      <c r="N303">
        <v>2.3612727622179239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 x14ac:dyDescent="0.3">
      <c r="A304" t="s">
        <v>228</v>
      </c>
      <c r="B304" t="s">
        <v>170</v>
      </c>
      <c r="C304">
        <v>7</v>
      </c>
      <c r="D304">
        <v>6</v>
      </c>
      <c r="E304" t="s">
        <v>510</v>
      </c>
      <c r="F304" t="s">
        <v>508</v>
      </c>
      <c r="G304" t="s">
        <v>508</v>
      </c>
      <c r="H304">
        <v>2.353803707830866</v>
      </c>
      <c r="I304">
        <v>66.666767584718173</v>
      </c>
      <c r="J304">
        <v>-2.9707723096322049E-2</v>
      </c>
      <c r="K304">
        <v>61.720627524509609</v>
      </c>
      <c r="L304">
        <v>1.1698729646804711</v>
      </c>
      <c r="M304">
        <v>-0.79185173773697826</v>
      </c>
      <c r="N304">
        <v>2.052444037698081</v>
      </c>
      <c r="O304">
        <v>0</v>
      </c>
      <c r="P304">
        <v>1</v>
      </c>
      <c r="Q304">
        <v>0</v>
      </c>
      <c r="R304">
        <v>1</v>
      </c>
      <c r="S304">
        <v>0</v>
      </c>
      <c r="T304">
        <v>1</v>
      </c>
    </row>
    <row r="305" spans="1:20" x14ac:dyDescent="0.3">
      <c r="A305" t="s">
        <v>271</v>
      </c>
      <c r="B305" t="s">
        <v>170</v>
      </c>
      <c r="C305">
        <v>3</v>
      </c>
      <c r="D305">
        <v>10</v>
      </c>
      <c r="E305" t="s">
        <v>510</v>
      </c>
      <c r="F305" t="s">
        <v>508</v>
      </c>
      <c r="G305" t="s">
        <v>508</v>
      </c>
      <c r="H305">
        <v>2.6280323904831269</v>
      </c>
      <c r="I305">
        <v>19.69684709418258</v>
      </c>
      <c r="J305">
        <v>-4.3851570793469408E-2</v>
      </c>
      <c r="K305">
        <v>-92.572619430689244</v>
      </c>
      <c r="L305">
        <v>0.62554630856021831</v>
      </c>
      <c r="M305">
        <v>-2.752301805539469</v>
      </c>
      <c r="N305">
        <v>0.23585446749207481</v>
      </c>
      <c r="O305">
        <v>0</v>
      </c>
      <c r="P305">
        <v>1</v>
      </c>
      <c r="Q305">
        <v>0</v>
      </c>
      <c r="R305">
        <v>0</v>
      </c>
      <c r="S305">
        <v>0</v>
      </c>
      <c r="T305">
        <v>0</v>
      </c>
    </row>
    <row r="306" spans="1:20" x14ac:dyDescent="0.3">
      <c r="A306" t="s">
        <v>283</v>
      </c>
      <c r="B306" t="s">
        <v>170</v>
      </c>
      <c r="C306">
        <v>3</v>
      </c>
      <c r="D306">
        <v>8</v>
      </c>
      <c r="E306" t="s">
        <v>510</v>
      </c>
      <c r="F306" t="s">
        <v>508</v>
      </c>
      <c r="G306" t="s">
        <v>508</v>
      </c>
      <c r="H306">
        <v>2.392223957108742</v>
      </c>
      <c r="I306">
        <v>15.15143195676675</v>
      </c>
      <c r="J306">
        <v>-6.8506901260827924E-2</v>
      </c>
      <c r="K306">
        <v>-84.954480870898919</v>
      </c>
      <c r="L306">
        <v>0.93621515135844435</v>
      </c>
      <c r="M306">
        <v>-1.0538659600691871</v>
      </c>
      <c r="N306">
        <v>-2.1301698883365852</v>
      </c>
      <c r="O306">
        <v>0</v>
      </c>
      <c r="P306">
        <v>1</v>
      </c>
      <c r="Q306">
        <v>0</v>
      </c>
      <c r="R306">
        <v>0</v>
      </c>
      <c r="S306">
        <v>0</v>
      </c>
      <c r="T306">
        <v>0</v>
      </c>
    </row>
    <row r="307" spans="1:20" x14ac:dyDescent="0.3">
      <c r="A307" t="s">
        <v>290</v>
      </c>
      <c r="B307" t="s">
        <v>170</v>
      </c>
      <c r="C307">
        <v>2</v>
      </c>
      <c r="D307">
        <v>10</v>
      </c>
      <c r="E307" t="s">
        <v>510</v>
      </c>
      <c r="F307" t="s">
        <v>508</v>
      </c>
      <c r="G307" t="s">
        <v>508</v>
      </c>
      <c r="H307">
        <v>2.3924687376383948</v>
      </c>
      <c r="I307">
        <v>2.6316383868854758</v>
      </c>
      <c r="J307">
        <v>-8.1769344095717719E-2</v>
      </c>
      <c r="K307">
        <v>-122.3189211041889</v>
      </c>
      <c r="L307">
        <v>1.0151434677988631</v>
      </c>
      <c r="M307">
        <v>-2.1301698883365852</v>
      </c>
      <c r="N307">
        <v>-0.24184349040629061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</row>
    <row r="308" spans="1:20" x14ac:dyDescent="0.3">
      <c r="A308" t="s">
        <v>512</v>
      </c>
      <c r="B308" t="s">
        <v>170</v>
      </c>
      <c r="C308">
        <v>2</v>
      </c>
      <c r="D308">
        <v>9</v>
      </c>
      <c r="E308" t="s">
        <v>510</v>
      </c>
      <c r="F308" t="s">
        <v>508</v>
      </c>
      <c r="G308" t="s">
        <v>508</v>
      </c>
      <c r="H308">
        <v>2.4244011339011569</v>
      </c>
      <c r="I308">
        <v>15.95749861514393</v>
      </c>
      <c r="J308">
        <v>-8.8008933463366829E-2</v>
      </c>
      <c r="K308">
        <v>-109.1753411129211</v>
      </c>
      <c r="L308">
        <v>1.2713882410776061</v>
      </c>
      <c r="M308">
        <v>-0.36363312692353222</v>
      </c>
      <c r="N308">
        <v>-2.9197109508376262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1</v>
      </c>
    </row>
    <row r="309" spans="1:20" x14ac:dyDescent="0.3">
      <c r="A309" t="s">
        <v>91</v>
      </c>
      <c r="B309" t="s">
        <v>170</v>
      </c>
      <c r="C309">
        <v>4</v>
      </c>
      <c r="D309">
        <v>11</v>
      </c>
      <c r="E309" t="s">
        <v>510</v>
      </c>
      <c r="F309" t="s">
        <v>508</v>
      </c>
      <c r="G309" t="s">
        <v>508</v>
      </c>
      <c r="H309">
        <v>2.7568930093257</v>
      </c>
      <c r="I309">
        <v>21.374054970934779</v>
      </c>
      <c r="J309">
        <v>-9.8414708493142683E-2</v>
      </c>
      <c r="K309">
        <v>-181.84474286518841</v>
      </c>
      <c r="L309">
        <v>1.228863259103478</v>
      </c>
      <c r="M309">
        <v>-2.9197109508376262</v>
      </c>
      <c r="N309">
        <v>-1.8797004387081111</v>
      </c>
      <c r="O309">
        <v>0</v>
      </c>
      <c r="P309">
        <v>0</v>
      </c>
      <c r="Q309">
        <v>0</v>
      </c>
      <c r="R309">
        <v>1</v>
      </c>
      <c r="S309">
        <v>0</v>
      </c>
      <c r="T309">
        <v>1</v>
      </c>
    </row>
    <row r="310" spans="1:20" x14ac:dyDescent="0.3">
      <c r="A310" t="s">
        <v>93</v>
      </c>
      <c r="B310" t="s">
        <v>170</v>
      </c>
      <c r="C310">
        <v>0</v>
      </c>
      <c r="D310">
        <v>7</v>
      </c>
      <c r="E310" t="s">
        <v>510</v>
      </c>
      <c r="F310" t="s">
        <v>508</v>
      </c>
      <c r="G310" t="s">
        <v>508</v>
      </c>
      <c r="H310">
        <v>2.9465435178072279</v>
      </c>
      <c r="I310">
        <v>9.923669679354413</v>
      </c>
      <c r="J310">
        <v>-0.1068609084265844</v>
      </c>
      <c r="K310">
        <v>-138.81520223385769</v>
      </c>
      <c r="L310">
        <v>0.67841490245104219</v>
      </c>
      <c r="M310">
        <v>-1.8797004387081111</v>
      </c>
      <c r="N310">
        <v>4.725413654716303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 x14ac:dyDescent="0.3">
      <c r="A311" t="s">
        <v>220</v>
      </c>
      <c r="B311" t="s">
        <v>170</v>
      </c>
      <c r="C311">
        <v>8</v>
      </c>
      <c r="D311">
        <v>6</v>
      </c>
      <c r="E311" t="s">
        <v>510</v>
      </c>
      <c r="F311" t="s">
        <v>508</v>
      </c>
      <c r="G311" t="s">
        <v>508</v>
      </c>
      <c r="H311">
        <v>3.1927722748728309</v>
      </c>
      <c r="I311">
        <v>51.282080542273853</v>
      </c>
      <c r="J311">
        <v>-1.850393650369107E-2</v>
      </c>
      <c r="K311">
        <v>-57.965412994098912</v>
      </c>
      <c r="L311">
        <v>0.64297930378762314</v>
      </c>
      <c r="M311">
        <v>-0.2403786637371747</v>
      </c>
      <c r="N311">
        <v>1.807224278111647</v>
      </c>
      <c r="O311">
        <v>1</v>
      </c>
      <c r="P311">
        <v>1</v>
      </c>
      <c r="Q311">
        <v>0</v>
      </c>
      <c r="R311">
        <v>1</v>
      </c>
      <c r="S311">
        <v>0</v>
      </c>
      <c r="T311">
        <v>0</v>
      </c>
    </row>
    <row r="312" spans="1:20" x14ac:dyDescent="0.3">
      <c r="A312" t="s">
        <v>235</v>
      </c>
      <c r="B312" t="s">
        <v>170</v>
      </c>
      <c r="C312">
        <v>11</v>
      </c>
      <c r="D312">
        <v>9</v>
      </c>
      <c r="E312" t="s">
        <v>510</v>
      </c>
      <c r="F312" t="s">
        <v>508</v>
      </c>
      <c r="G312" t="s">
        <v>508</v>
      </c>
      <c r="H312">
        <v>3.044359060025553</v>
      </c>
      <c r="I312">
        <v>88.505811385118946</v>
      </c>
      <c r="J312">
        <v>3.8913020094853243E-2</v>
      </c>
      <c r="K312">
        <v>76.513456775795149</v>
      </c>
      <c r="L312">
        <v>0.85320593970694869</v>
      </c>
      <c r="M312">
        <v>-0.2355654255420723</v>
      </c>
      <c r="N312">
        <v>-0.47225455244358489</v>
      </c>
      <c r="O312">
        <v>1</v>
      </c>
      <c r="P312">
        <v>1</v>
      </c>
      <c r="Q312">
        <v>1</v>
      </c>
      <c r="R312">
        <v>1</v>
      </c>
      <c r="S312">
        <v>0</v>
      </c>
      <c r="T312">
        <v>0</v>
      </c>
    </row>
    <row r="313" spans="1:20" x14ac:dyDescent="0.3">
      <c r="A313" t="s">
        <v>259</v>
      </c>
      <c r="B313" t="s">
        <v>170</v>
      </c>
      <c r="C313">
        <v>9</v>
      </c>
      <c r="D313">
        <v>7</v>
      </c>
      <c r="E313" t="s">
        <v>510</v>
      </c>
      <c r="F313" t="s">
        <v>508</v>
      </c>
      <c r="G313" t="s">
        <v>508</v>
      </c>
      <c r="H313">
        <v>3.024911876035854</v>
      </c>
      <c r="I313">
        <v>84.883718351342239</v>
      </c>
      <c r="J313">
        <v>3.5634630312698673E-2</v>
      </c>
      <c r="K313">
        <v>82.214140440123714</v>
      </c>
      <c r="L313">
        <v>0.44319868955215541</v>
      </c>
      <c r="M313">
        <v>-0.47225455244358489</v>
      </c>
      <c r="N313">
        <v>2.2538502195147778</v>
      </c>
      <c r="O313">
        <v>1</v>
      </c>
      <c r="P313">
        <v>1</v>
      </c>
      <c r="Q313">
        <v>1</v>
      </c>
      <c r="R313">
        <v>0</v>
      </c>
      <c r="S313">
        <v>0</v>
      </c>
      <c r="T313">
        <v>0</v>
      </c>
    </row>
    <row r="314" spans="1:20" x14ac:dyDescent="0.3">
      <c r="A314" t="s">
        <v>285</v>
      </c>
      <c r="B314" t="s">
        <v>170</v>
      </c>
      <c r="C314">
        <v>13</v>
      </c>
      <c r="D314">
        <v>13</v>
      </c>
      <c r="E314" t="s">
        <v>510</v>
      </c>
      <c r="F314" t="s">
        <v>508</v>
      </c>
      <c r="G314" t="s">
        <v>508</v>
      </c>
      <c r="H314">
        <v>2.700050169732501</v>
      </c>
      <c r="I314">
        <v>80.434751059925986</v>
      </c>
      <c r="J314">
        <v>5.3748509827201682E-2</v>
      </c>
      <c r="K314">
        <v>127.0060977503652</v>
      </c>
      <c r="L314">
        <v>1.3107844725413469</v>
      </c>
      <c r="M314">
        <v>-1.020409928593363</v>
      </c>
      <c r="N314">
        <v>0.80184023103171187</v>
      </c>
      <c r="O314">
        <v>1</v>
      </c>
      <c r="P314">
        <v>1</v>
      </c>
      <c r="Q314">
        <v>1</v>
      </c>
      <c r="R314">
        <v>0</v>
      </c>
      <c r="S314">
        <v>1</v>
      </c>
      <c r="T314">
        <v>1</v>
      </c>
    </row>
    <row r="315" spans="1:20" x14ac:dyDescent="0.3">
      <c r="A315" t="s">
        <v>291</v>
      </c>
      <c r="B315" t="s">
        <v>170</v>
      </c>
      <c r="C315">
        <v>13</v>
      </c>
      <c r="D315">
        <v>11</v>
      </c>
      <c r="E315" t="s">
        <v>510</v>
      </c>
      <c r="F315" t="s">
        <v>508</v>
      </c>
      <c r="G315" t="s">
        <v>508</v>
      </c>
      <c r="H315">
        <v>2.2834400987208689</v>
      </c>
      <c r="I315">
        <v>86.956535260031714</v>
      </c>
      <c r="J315">
        <v>4.2990661223768982E-2</v>
      </c>
      <c r="K315">
        <v>87.871726990812363</v>
      </c>
      <c r="L315">
        <v>0.96768870348107283</v>
      </c>
      <c r="M315">
        <v>-0.1136389621032593</v>
      </c>
      <c r="N315">
        <v>0.79635603103531816</v>
      </c>
      <c r="O315">
        <v>1</v>
      </c>
      <c r="P315">
        <v>1</v>
      </c>
      <c r="Q315">
        <v>1</v>
      </c>
      <c r="R315">
        <v>1</v>
      </c>
      <c r="S315">
        <v>1</v>
      </c>
      <c r="T315">
        <v>0</v>
      </c>
    </row>
    <row r="316" spans="1:20" x14ac:dyDescent="0.3">
      <c r="A316" t="s">
        <v>298</v>
      </c>
      <c r="B316" t="s">
        <v>170</v>
      </c>
      <c r="C316">
        <v>8</v>
      </c>
      <c r="D316">
        <v>11</v>
      </c>
      <c r="E316" t="s">
        <v>513</v>
      </c>
      <c r="F316" t="s">
        <v>508</v>
      </c>
      <c r="G316" t="s">
        <v>508</v>
      </c>
      <c r="H316">
        <v>2.39476411614628</v>
      </c>
      <c r="I316">
        <v>52.458995889817729</v>
      </c>
      <c r="J316">
        <v>1.9937522479208481E-2</v>
      </c>
      <c r="K316">
        <v>55.986591646093608</v>
      </c>
      <c r="L316">
        <v>0.99953934656302679</v>
      </c>
      <c r="M316">
        <v>-2.7088011333870741</v>
      </c>
      <c r="N316">
        <v>2.90023205706557</v>
      </c>
      <c r="O316">
        <v>0</v>
      </c>
      <c r="P316">
        <v>1</v>
      </c>
      <c r="Q316">
        <v>1</v>
      </c>
      <c r="R316">
        <v>0</v>
      </c>
      <c r="S316">
        <v>1</v>
      </c>
      <c r="T316">
        <v>0</v>
      </c>
    </row>
    <row r="317" spans="1:20" x14ac:dyDescent="0.3">
      <c r="A317" t="s">
        <v>96</v>
      </c>
      <c r="B317" t="s">
        <v>170</v>
      </c>
      <c r="C317">
        <v>11</v>
      </c>
      <c r="D317">
        <v>11</v>
      </c>
      <c r="E317" t="s">
        <v>510</v>
      </c>
      <c r="F317" t="s">
        <v>508</v>
      </c>
      <c r="G317" t="s">
        <v>508</v>
      </c>
      <c r="H317">
        <v>2.4740626077688148</v>
      </c>
      <c r="I317">
        <v>86.567142934412828</v>
      </c>
      <c r="J317">
        <v>2.1634910548228609E-2</v>
      </c>
      <c r="K317">
        <v>139.48524849423981</v>
      </c>
      <c r="L317">
        <v>0.72006549654653618</v>
      </c>
      <c r="M317">
        <v>-0.33407276726564777</v>
      </c>
      <c r="N317">
        <v>1.7877078304121949</v>
      </c>
      <c r="O317">
        <v>1</v>
      </c>
      <c r="P317">
        <v>1</v>
      </c>
      <c r="Q317">
        <v>1</v>
      </c>
      <c r="R317">
        <v>0</v>
      </c>
      <c r="S317">
        <v>1</v>
      </c>
      <c r="T317">
        <v>0</v>
      </c>
    </row>
    <row r="318" spans="1:20" x14ac:dyDescent="0.3">
      <c r="A318" t="s">
        <v>164</v>
      </c>
      <c r="B318" t="s">
        <v>170</v>
      </c>
      <c r="C318">
        <v>10</v>
      </c>
      <c r="D318">
        <v>17</v>
      </c>
      <c r="E318" t="s">
        <v>367</v>
      </c>
      <c r="F318" t="s">
        <v>508</v>
      </c>
      <c r="G318" t="s">
        <v>509</v>
      </c>
      <c r="H318">
        <v>2.7057502445662411</v>
      </c>
      <c r="I318">
        <v>46.666590372721359</v>
      </c>
      <c r="J318">
        <v>1.367088100962628E-2</v>
      </c>
      <c r="K318">
        <v>129.62971632435529</v>
      </c>
      <c r="L318">
        <v>1.2211381802622281</v>
      </c>
      <c r="M318">
        <v>-2.6344652048614989</v>
      </c>
      <c r="N318">
        <v>3.8331472037720351</v>
      </c>
      <c r="O318">
        <v>0</v>
      </c>
      <c r="P318">
        <v>1</v>
      </c>
      <c r="Q318">
        <v>1</v>
      </c>
      <c r="R318">
        <v>0</v>
      </c>
      <c r="S318">
        <v>1</v>
      </c>
      <c r="T318">
        <v>1</v>
      </c>
    </row>
    <row r="319" spans="1:20" x14ac:dyDescent="0.3">
      <c r="A319" t="s">
        <v>242</v>
      </c>
      <c r="B319" t="s">
        <v>170</v>
      </c>
      <c r="C319">
        <v>11</v>
      </c>
      <c r="D319">
        <v>11</v>
      </c>
      <c r="E319" t="s">
        <v>510</v>
      </c>
      <c r="F319" t="s">
        <v>508</v>
      </c>
      <c r="G319" t="s">
        <v>508</v>
      </c>
      <c r="H319">
        <v>2.6149345982764012</v>
      </c>
      <c r="I319">
        <v>83.333390099715828</v>
      </c>
      <c r="J319">
        <v>3.5560369753754678E-2</v>
      </c>
      <c r="K319">
        <v>119.877643867214</v>
      </c>
      <c r="L319">
        <v>0.7642212861888904</v>
      </c>
      <c r="M319">
        <v>-1.2793164615673831</v>
      </c>
      <c r="N319">
        <v>4.751615221465622</v>
      </c>
      <c r="O319">
        <v>1</v>
      </c>
      <c r="P319">
        <v>1</v>
      </c>
      <c r="Q319">
        <v>1</v>
      </c>
      <c r="R319">
        <v>0</v>
      </c>
      <c r="S319">
        <v>1</v>
      </c>
      <c r="T319">
        <v>0</v>
      </c>
    </row>
    <row r="320" spans="1:20" x14ac:dyDescent="0.3">
      <c r="A320" t="s">
        <v>77</v>
      </c>
      <c r="B320" t="s">
        <v>520</v>
      </c>
      <c r="C320">
        <v>-2</v>
      </c>
      <c r="D320">
        <v>3</v>
      </c>
      <c r="E320" t="s">
        <v>510</v>
      </c>
      <c r="F320" t="s">
        <v>508</v>
      </c>
      <c r="G320" t="s">
        <v>508</v>
      </c>
      <c r="H320">
        <v>5.7831917660271062</v>
      </c>
      <c r="I320">
        <v>4.2780710482309336</v>
      </c>
      <c r="J320">
        <v>-0.30025315668487229</v>
      </c>
      <c r="K320">
        <v>-122.17950957422271</v>
      </c>
      <c r="L320">
        <v>0.87082318032082728</v>
      </c>
      <c r="M320">
        <v>-2.5188933213970568</v>
      </c>
      <c r="N320">
        <v>2.3255854069589641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 x14ac:dyDescent="0.3">
      <c r="A321" t="s">
        <v>139</v>
      </c>
      <c r="B321" t="s">
        <v>520</v>
      </c>
      <c r="C321">
        <v>-2</v>
      </c>
      <c r="D321">
        <v>3</v>
      </c>
      <c r="E321" t="s">
        <v>510</v>
      </c>
      <c r="F321" t="s">
        <v>508</v>
      </c>
      <c r="G321" t="s">
        <v>508</v>
      </c>
      <c r="H321">
        <v>5.2209830704716982</v>
      </c>
      <c r="I321">
        <v>0.58140856565741694</v>
      </c>
      <c r="J321">
        <v>-0.34054713033184902</v>
      </c>
      <c r="K321">
        <v>-112.3243258629653</v>
      </c>
      <c r="L321">
        <v>0.80035554438705669</v>
      </c>
      <c r="M321">
        <v>-4.3587631555891226</v>
      </c>
      <c r="N321">
        <v>-0.70113869216395641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 x14ac:dyDescent="0.3">
      <c r="A322" t="s">
        <v>156</v>
      </c>
      <c r="B322" t="s">
        <v>520</v>
      </c>
      <c r="C322">
        <v>-2</v>
      </c>
      <c r="D322">
        <v>1</v>
      </c>
      <c r="E322" t="s">
        <v>510</v>
      </c>
      <c r="F322" t="s">
        <v>508</v>
      </c>
      <c r="G322" t="s">
        <v>508</v>
      </c>
      <c r="H322">
        <v>5.2011084026006804</v>
      </c>
      <c r="I322">
        <v>11.8226503787215</v>
      </c>
      <c r="J322">
        <v>-0.36431239443597951</v>
      </c>
      <c r="K322">
        <v>-154.39521271311739</v>
      </c>
      <c r="L322">
        <v>0.55577369518432995</v>
      </c>
      <c r="M322">
        <v>-0.70113869216395641</v>
      </c>
      <c r="N322">
        <v>2.1182680735593502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 x14ac:dyDescent="0.3">
      <c r="A323" t="s">
        <v>223</v>
      </c>
      <c r="B323" t="s">
        <v>520</v>
      </c>
      <c r="C323">
        <v>5</v>
      </c>
      <c r="D323">
        <v>4</v>
      </c>
      <c r="E323" t="s">
        <v>510</v>
      </c>
      <c r="F323" t="s">
        <v>508</v>
      </c>
      <c r="G323" t="s">
        <v>508</v>
      </c>
      <c r="H323">
        <v>4.7515519657490417</v>
      </c>
      <c r="I323">
        <v>20.197039475075041</v>
      </c>
      <c r="J323">
        <v>-0.2992013003089653</v>
      </c>
      <c r="K323">
        <v>-87.679832258347588</v>
      </c>
      <c r="L323">
        <v>0.79918538728132482</v>
      </c>
      <c r="M323">
        <v>-0.60501034287436295</v>
      </c>
      <c r="N323">
        <v>-1.7391287762185801</v>
      </c>
      <c r="O323">
        <v>0</v>
      </c>
      <c r="P323">
        <v>1</v>
      </c>
      <c r="Q323">
        <v>0</v>
      </c>
      <c r="R323">
        <v>1</v>
      </c>
      <c r="S323">
        <v>0</v>
      </c>
      <c r="T323">
        <v>0</v>
      </c>
    </row>
    <row r="324" spans="1:20" x14ac:dyDescent="0.3">
      <c r="A324" t="s">
        <v>228</v>
      </c>
      <c r="B324" t="s">
        <v>520</v>
      </c>
      <c r="C324">
        <v>0</v>
      </c>
      <c r="D324">
        <v>3</v>
      </c>
      <c r="E324" t="s">
        <v>510</v>
      </c>
      <c r="F324" t="s">
        <v>508</v>
      </c>
      <c r="G324" t="s">
        <v>508</v>
      </c>
      <c r="H324">
        <v>4.4816681916814938</v>
      </c>
      <c r="I324">
        <v>10.34483082614045</v>
      </c>
      <c r="J324">
        <v>-0.291224677993496</v>
      </c>
      <c r="K324">
        <v>-102.56138699792329</v>
      </c>
      <c r="L324">
        <v>0.96550599726757858</v>
      </c>
      <c r="M324">
        <v>-1.7391287762185801</v>
      </c>
      <c r="N324">
        <v>-0.44247955655664162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 x14ac:dyDescent="0.3">
      <c r="A325" t="s">
        <v>265</v>
      </c>
      <c r="B325" t="s">
        <v>520</v>
      </c>
      <c r="C325">
        <v>3</v>
      </c>
      <c r="D325">
        <v>4</v>
      </c>
      <c r="E325" t="s">
        <v>510</v>
      </c>
      <c r="F325" t="s">
        <v>508</v>
      </c>
      <c r="G325" t="s">
        <v>508</v>
      </c>
      <c r="H325">
        <v>4.4627156863560824</v>
      </c>
      <c r="I325">
        <v>23.571429544565891</v>
      </c>
      <c r="J325">
        <v>-0.1512369841141194</v>
      </c>
      <c r="K325">
        <v>-34.021671476064391</v>
      </c>
      <c r="L325">
        <v>0.60594136461767056</v>
      </c>
      <c r="M325">
        <v>-1.8119071215032081</v>
      </c>
      <c r="N325">
        <v>-0.87873796541380278</v>
      </c>
      <c r="O325">
        <v>0</v>
      </c>
      <c r="P325">
        <v>1</v>
      </c>
      <c r="Q325">
        <v>0</v>
      </c>
      <c r="R325">
        <v>0</v>
      </c>
      <c r="S325">
        <v>0</v>
      </c>
      <c r="T325">
        <v>0</v>
      </c>
    </row>
    <row r="326" spans="1:20" x14ac:dyDescent="0.3">
      <c r="A326" t="s">
        <v>162</v>
      </c>
      <c r="B326" t="s">
        <v>520</v>
      </c>
      <c r="C326">
        <v>9</v>
      </c>
      <c r="D326">
        <v>4</v>
      </c>
      <c r="E326" t="s">
        <v>510</v>
      </c>
      <c r="F326" t="s">
        <v>508</v>
      </c>
      <c r="G326" t="s">
        <v>508</v>
      </c>
      <c r="H326">
        <v>6.576653510481524</v>
      </c>
      <c r="I326">
        <v>66.167662789914132</v>
      </c>
      <c r="J326">
        <v>0.39400743216187339</v>
      </c>
      <c r="K326">
        <v>100.1668864704063</v>
      </c>
      <c r="L326">
        <v>0.50379396654504038</v>
      </c>
      <c r="M326">
        <v>-1.869857906805404</v>
      </c>
      <c r="N326">
        <v>2.820121103555294</v>
      </c>
      <c r="O326">
        <v>1</v>
      </c>
      <c r="P326">
        <v>1</v>
      </c>
      <c r="Q326">
        <v>1</v>
      </c>
      <c r="R326">
        <v>0</v>
      </c>
      <c r="S326">
        <v>1</v>
      </c>
      <c r="T326">
        <v>0</v>
      </c>
    </row>
    <row r="327" spans="1:20" x14ac:dyDescent="0.3">
      <c r="A327" t="s">
        <v>235</v>
      </c>
      <c r="B327" t="s">
        <v>520</v>
      </c>
      <c r="C327">
        <v>9</v>
      </c>
      <c r="D327">
        <v>4</v>
      </c>
      <c r="E327" t="s">
        <v>510</v>
      </c>
      <c r="F327" t="s">
        <v>508</v>
      </c>
      <c r="G327" t="s">
        <v>508</v>
      </c>
      <c r="H327">
        <v>6.4785205727697361</v>
      </c>
      <c r="I327">
        <v>86.703612523937622</v>
      </c>
      <c r="J327">
        <v>0.29491913409773751</v>
      </c>
      <c r="K327">
        <v>101.8204838442833</v>
      </c>
      <c r="L327">
        <v>0.33179682678423261</v>
      </c>
      <c r="M327">
        <v>-0.76335640417790096</v>
      </c>
      <c r="N327">
        <v>0.62937168802419163</v>
      </c>
      <c r="O327">
        <v>1</v>
      </c>
      <c r="P327">
        <v>1</v>
      </c>
      <c r="Q327">
        <v>1</v>
      </c>
      <c r="R327">
        <v>0</v>
      </c>
      <c r="S327">
        <v>1</v>
      </c>
      <c r="T327">
        <v>0</v>
      </c>
    </row>
    <row r="328" spans="1:20" x14ac:dyDescent="0.3">
      <c r="A328" t="s">
        <v>269</v>
      </c>
      <c r="B328" t="s">
        <v>520</v>
      </c>
      <c r="C328">
        <v>6</v>
      </c>
      <c r="D328">
        <v>3</v>
      </c>
      <c r="E328" t="s">
        <v>510</v>
      </c>
      <c r="F328" t="s">
        <v>508</v>
      </c>
      <c r="G328" t="s">
        <v>508</v>
      </c>
      <c r="H328">
        <v>6.1985980280388961</v>
      </c>
      <c r="I328">
        <v>73.507454852584331</v>
      </c>
      <c r="J328">
        <v>8.4550256908916044E-2</v>
      </c>
      <c r="K328">
        <v>52.309024693616102</v>
      </c>
      <c r="L328">
        <v>0.98350259140688578</v>
      </c>
      <c r="M328">
        <v>-2.0876840161727772</v>
      </c>
      <c r="N328">
        <v>0.71073478065896933</v>
      </c>
      <c r="O328">
        <v>0</v>
      </c>
      <c r="P328">
        <v>1</v>
      </c>
      <c r="Q328">
        <v>1</v>
      </c>
      <c r="R328">
        <v>0</v>
      </c>
      <c r="S328">
        <v>1</v>
      </c>
      <c r="T328">
        <v>0</v>
      </c>
    </row>
    <row r="329" spans="1:20" x14ac:dyDescent="0.3">
      <c r="A329" t="s">
        <v>285</v>
      </c>
      <c r="B329" t="s">
        <v>520</v>
      </c>
      <c r="C329">
        <v>1</v>
      </c>
      <c r="D329">
        <v>1</v>
      </c>
      <c r="E329" t="s">
        <v>510</v>
      </c>
      <c r="F329" t="s">
        <v>508</v>
      </c>
      <c r="G329" t="s">
        <v>508</v>
      </c>
      <c r="H329">
        <v>5.1107064881179323</v>
      </c>
      <c r="I329">
        <v>67.980310146203465</v>
      </c>
      <c r="J329">
        <v>-7.9026475295528309E-2</v>
      </c>
      <c r="K329">
        <v>58.059024172079788</v>
      </c>
      <c r="L329">
        <v>0.57207451774453655</v>
      </c>
      <c r="M329">
        <v>-2.9532987141706499</v>
      </c>
      <c r="N329">
        <v>1.556972860912913</v>
      </c>
      <c r="O329">
        <v>0</v>
      </c>
      <c r="P329">
        <v>1</v>
      </c>
      <c r="Q329">
        <v>0</v>
      </c>
      <c r="R329">
        <v>0</v>
      </c>
      <c r="S329">
        <v>0</v>
      </c>
      <c r="T329">
        <v>0</v>
      </c>
    </row>
    <row r="330" spans="1:20" x14ac:dyDescent="0.3">
      <c r="A330" t="s">
        <v>291</v>
      </c>
      <c r="B330" t="s">
        <v>520</v>
      </c>
      <c r="C330">
        <v>6</v>
      </c>
      <c r="D330">
        <v>2</v>
      </c>
      <c r="E330" t="s">
        <v>510</v>
      </c>
      <c r="F330" t="s">
        <v>508</v>
      </c>
      <c r="G330" t="s">
        <v>508</v>
      </c>
      <c r="H330">
        <v>4.2553193236808609</v>
      </c>
      <c r="I330">
        <v>65.656590469034484</v>
      </c>
      <c r="J330">
        <v>-0.15887420706639241</v>
      </c>
      <c r="K330">
        <v>51.018811791019942</v>
      </c>
      <c r="L330">
        <v>0.66590564423557286</v>
      </c>
      <c r="M330">
        <v>-1.7421602324333529</v>
      </c>
      <c r="N330">
        <v>-3.5460991948418799</v>
      </c>
      <c r="O330">
        <v>1</v>
      </c>
      <c r="P330">
        <v>1</v>
      </c>
      <c r="Q330">
        <v>0</v>
      </c>
      <c r="R330">
        <v>0</v>
      </c>
      <c r="S330">
        <v>0</v>
      </c>
      <c r="T330">
        <v>0</v>
      </c>
    </row>
    <row r="331" spans="1:20" x14ac:dyDescent="0.3">
      <c r="A331" t="s">
        <v>295</v>
      </c>
      <c r="B331" t="s">
        <v>520</v>
      </c>
      <c r="C331">
        <v>5</v>
      </c>
      <c r="D331">
        <v>8</v>
      </c>
      <c r="E331" t="s">
        <v>510</v>
      </c>
      <c r="F331" t="s">
        <v>508</v>
      </c>
      <c r="G331" t="s">
        <v>508</v>
      </c>
      <c r="H331">
        <v>4.564076283605023</v>
      </c>
      <c r="I331">
        <v>40.404059378281268</v>
      </c>
      <c r="J331">
        <v>-0.25834074597564882</v>
      </c>
      <c r="K331">
        <v>-89.407533752610391</v>
      </c>
      <c r="L331">
        <v>1.03510642080672</v>
      </c>
      <c r="M331">
        <v>-3.5460991948418799</v>
      </c>
      <c r="N331">
        <v>1.4705867915830391</v>
      </c>
      <c r="O331">
        <v>0</v>
      </c>
      <c r="P331">
        <v>1</v>
      </c>
      <c r="Q331">
        <v>0</v>
      </c>
      <c r="R331">
        <v>0</v>
      </c>
      <c r="S331">
        <v>0</v>
      </c>
      <c r="T331">
        <v>1</v>
      </c>
    </row>
    <row r="332" spans="1:20" x14ac:dyDescent="0.3">
      <c r="A332" t="s">
        <v>96</v>
      </c>
      <c r="B332" t="s">
        <v>520</v>
      </c>
      <c r="C332">
        <v>8</v>
      </c>
      <c r="D332">
        <v>4</v>
      </c>
      <c r="E332" t="s">
        <v>510</v>
      </c>
      <c r="F332" t="s">
        <v>508</v>
      </c>
      <c r="G332" t="s">
        <v>508</v>
      </c>
      <c r="H332">
        <v>4.4740431828522222</v>
      </c>
      <c r="I332">
        <v>56.768568226653002</v>
      </c>
      <c r="J332">
        <v>-7.444471880556558E-2</v>
      </c>
      <c r="K332">
        <v>282.38025024492879</v>
      </c>
      <c r="L332">
        <v>0.96655838710301045</v>
      </c>
      <c r="M332">
        <v>-0.40815963755704449</v>
      </c>
      <c r="N332">
        <v>1.0245875342392849</v>
      </c>
      <c r="O332">
        <v>1</v>
      </c>
      <c r="P332">
        <v>1</v>
      </c>
      <c r="Q332">
        <v>0</v>
      </c>
      <c r="R332">
        <v>0</v>
      </c>
      <c r="S332">
        <v>1</v>
      </c>
      <c r="T332">
        <v>0</v>
      </c>
    </row>
    <row r="333" spans="1:20" x14ac:dyDescent="0.3">
      <c r="A333" t="s">
        <v>164</v>
      </c>
      <c r="B333" t="s">
        <v>520</v>
      </c>
      <c r="C333">
        <v>8</v>
      </c>
      <c r="D333">
        <v>4</v>
      </c>
      <c r="E333" t="s">
        <v>510</v>
      </c>
      <c r="F333" t="s">
        <v>508</v>
      </c>
      <c r="G333" t="s">
        <v>508</v>
      </c>
      <c r="H333">
        <v>4.6835187939905172</v>
      </c>
      <c r="I333">
        <v>54.148462522889233</v>
      </c>
      <c r="J333">
        <v>-4.6152682042874822E-2</v>
      </c>
      <c r="K333">
        <v>92.813540676673895</v>
      </c>
      <c r="L333">
        <v>0.71890950574924117</v>
      </c>
      <c r="M333">
        <v>-1.4198785577323421</v>
      </c>
      <c r="N333">
        <v>4.9382734622524849</v>
      </c>
      <c r="O333">
        <v>1</v>
      </c>
      <c r="P333">
        <v>1</v>
      </c>
      <c r="Q333">
        <v>0</v>
      </c>
      <c r="R333">
        <v>0</v>
      </c>
      <c r="S333">
        <v>1</v>
      </c>
      <c r="T333">
        <v>0</v>
      </c>
    </row>
    <row r="334" spans="1:20" x14ac:dyDescent="0.3">
      <c r="A334" t="s">
        <v>77</v>
      </c>
      <c r="B334" t="s">
        <v>203</v>
      </c>
      <c r="C334">
        <v>6</v>
      </c>
      <c r="D334">
        <v>7</v>
      </c>
      <c r="E334" t="s">
        <v>510</v>
      </c>
      <c r="F334" t="s">
        <v>508</v>
      </c>
      <c r="G334" t="s">
        <v>508</v>
      </c>
      <c r="H334">
        <v>4.8541262623817412</v>
      </c>
      <c r="I334">
        <v>46.428554702783657</v>
      </c>
      <c r="J334">
        <v>3.494718159400452E-3</v>
      </c>
      <c r="K334">
        <v>9.0748560151440056</v>
      </c>
      <c r="L334">
        <v>0.70178270766756434</v>
      </c>
      <c r="M334">
        <v>-0.35087687010102092</v>
      </c>
      <c r="N334">
        <v>0.35211235089708781</v>
      </c>
      <c r="O334">
        <v>0</v>
      </c>
      <c r="P334">
        <v>1</v>
      </c>
      <c r="Q334">
        <v>1</v>
      </c>
      <c r="R334">
        <v>0</v>
      </c>
      <c r="S334">
        <v>0</v>
      </c>
      <c r="T334">
        <v>0</v>
      </c>
    </row>
    <row r="335" spans="1:20" x14ac:dyDescent="0.3">
      <c r="A335" t="s">
        <v>156</v>
      </c>
      <c r="B335" t="s">
        <v>203</v>
      </c>
      <c r="C335">
        <v>11</v>
      </c>
      <c r="D335">
        <v>10</v>
      </c>
      <c r="E335" t="s">
        <v>510</v>
      </c>
      <c r="F335" t="s">
        <v>508</v>
      </c>
      <c r="G335" t="s">
        <v>508</v>
      </c>
      <c r="H335">
        <v>4.9029388313079192</v>
      </c>
      <c r="I335">
        <v>37.209261063313427</v>
      </c>
      <c r="J335">
        <v>2.0514992740687898E-3</v>
      </c>
      <c r="K335">
        <v>35.187422125940437</v>
      </c>
      <c r="L335">
        <v>0.67651195107579787</v>
      </c>
      <c r="M335">
        <v>-1.3745772883779139</v>
      </c>
      <c r="N335">
        <v>2.7874622060847081</v>
      </c>
      <c r="O335">
        <v>1</v>
      </c>
      <c r="P335">
        <v>1</v>
      </c>
      <c r="Q335">
        <v>1</v>
      </c>
      <c r="R335">
        <v>0</v>
      </c>
      <c r="S335">
        <v>1</v>
      </c>
      <c r="T335">
        <v>0</v>
      </c>
    </row>
    <row r="336" spans="1:20" x14ac:dyDescent="0.3">
      <c r="A336" t="s">
        <v>228</v>
      </c>
      <c r="B336" t="s">
        <v>203</v>
      </c>
      <c r="C336">
        <v>15</v>
      </c>
      <c r="D336">
        <v>12</v>
      </c>
      <c r="E336" t="s">
        <v>513</v>
      </c>
      <c r="F336" t="s">
        <v>508</v>
      </c>
      <c r="G336" t="s">
        <v>508</v>
      </c>
      <c r="H336">
        <v>3.8782549563001698</v>
      </c>
      <c r="I336">
        <v>59.259295234630393</v>
      </c>
      <c r="J336">
        <v>5.4317574099523487E-3</v>
      </c>
      <c r="K336">
        <v>62.121179691682791</v>
      </c>
      <c r="L336">
        <v>1.1823466100065001</v>
      </c>
      <c r="M336">
        <v>-1.3559308883548851</v>
      </c>
      <c r="N336">
        <v>-0.34364227382495899</v>
      </c>
      <c r="O336">
        <v>1</v>
      </c>
      <c r="P336">
        <v>1</v>
      </c>
      <c r="Q336">
        <v>1</v>
      </c>
      <c r="R336">
        <v>1</v>
      </c>
      <c r="S336">
        <v>1</v>
      </c>
      <c r="T336">
        <v>1</v>
      </c>
    </row>
    <row r="337" spans="1:20" x14ac:dyDescent="0.3">
      <c r="A337" t="s">
        <v>265</v>
      </c>
      <c r="B337" t="s">
        <v>203</v>
      </c>
      <c r="C337">
        <v>11</v>
      </c>
      <c r="D337">
        <v>7</v>
      </c>
      <c r="E337" t="s">
        <v>510</v>
      </c>
      <c r="F337" t="s">
        <v>508</v>
      </c>
      <c r="G337" t="s">
        <v>508</v>
      </c>
      <c r="H337">
        <v>4.0850460370554869</v>
      </c>
      <c r="I337">
        <v>68.571449980449671</v>
      </c>
      <c r="J337">
        <v>9.85099659905668E-3</v>
      </c>
      <c r="K337">
        <v>178.87779180748529</v>
      </c>
      <c r="L337">
        <v>0.91792506637895122</v>
      </c>
      <c r="M337">
        <v>-1.967211269428867</v>
      </c>
      <c r="N337">
        <v>-2.3411348835963151</v>
      </c>
      <c r="O337">
        <v>1</v>
      </c>
      <c r="P337">
        <v>1</v>
      </c>
      <c r="Q337">
        <v>1</v>
      </c>
      <c r="R337">
        <v>0</v>
      </c>
      <c r="S337">
        <v>1</v>
      </c>
      <c r="T337">
        <v>0</v>
      </c>
    </row>
    <row r="338" spans="1:20" x14ac:dyDescent="0.3">
      <c r="A338" t="s">
        <v>271</v>
      </c>
      <c r="B338" t="s">
        <v>203</v>
      </c>
      <c r="C338">
        <v>3</v>
      </c>
      <c r="D338">
        <v>6</v>
      </c>
      <c r="E338" t="s">
        <v>510</v>
      </c>
      <c r="F338" t="s">
        <v>508</v>
      </c>
      <c r="G338" t="s">
        <v>508</v>
      </c>
      <c r="H338">
        <v>4.0350881889439698</v>
      </c>
      <c r="I338">
        <v>28.571409108682111</v>
      </c>
      <c r="J338">
        <v>-4.353847544183477E-3</v>
      </c>
      <c r="K338">
        <v>-80.12227439235744</v>
      </c>
      <c r="L338">
        <v>0.73895195204976971</v>
      </c>
      <c r="M338">
        <v>-2.397266090150961</v>
      </c>
      <c r="N338">
        <v>-1.403507480404083</v>
      </c>
      <c r="O338">
        <v>0</v>
      </c>
      <c r="P338">
        <v>1</v>
      </c>
      <c r="Q338">
        <v>0</v>
      </c>
      <c r="R338">
        <v>0</v>
      </c>
      <c r="S338">
        <v>0</v>
      </c>
      <c r="T338">
        <v>0</v>
      </c>
    </row>
    <row r="339" spans="1:20" x14ac:dyDescent="0.3">
      <c r="A339" t="s">
        <v>290</v>
      </c>
      <c r="B339" t="s">
        <v>203</v>
      </c>
      <c r="C339">
        <v>0</v>
      </c>
      <c r="D339">
        <v>7</v>
      </c>
      <c r="E339" t="s">
        <v>510</v>
      </c>
      <c r="F339" t="s">
        <v>508</v>
      </c>
      <c r="G339" t="s">
        <v>508</v>
      </c>
      <c r="H339">
        <v>3.985507161424052</v>
      </c>
      <c r="I339">
        <v>5.5555518762554232</v>
      </c>
      <c r="J339">
        <v>-2.2376504494654979E-2</v>
      </c>
      <c r="K339">
        <v>-139.284645630326</v>
      </c>
      <c r="L339">
        <v>0.79348174147333483</v>
      </c>
      <c r="M339">
        <v>-2.4734959409867669</v>
      </c>
      <c r="N339">
        <v>0.36231849629747181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 x14ac:dyDescent="0.3">
      <c r="A340" t="s">
        <v>512</v>
      </c>
      <c r="B340" t="s">
        <v>203</v>
      </c>
      <c r="C340">
        <v>0</v>
      </c>
      <c r="D340">
        <v>7</v>
      </c>
      <c r="E340" t="s">
        <v>510</v>
      </c>
      <c r="F340" t="s">
        <v>508</v>
      </c>
      <c r="G340" t="s">
        <v>508</v>
      </c>
      <c r="H340">
        <v>3.6373210811238001</v>
      </c>
      <c r="I340">
        <v>7.142853088117838</v>
      </c>
      <c r="J340">
        <v>-2.7760325822793589E-2</v>
      </c>
      <c r="K340">
        <v>-127.54943002544471</v>
      </c>
      <c r="L340">
        <v>0.9598467244026011</v>
      </c>
      <c r="M340">
        <v>-2.1660629311438528</v>
      </c>
      <c r="N340">
        <v>-5.904062124666698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 x14ac:dyDescent="0.3">
      <c r="A341" t="s">
        <v>91</v>
      </c>
      <c r="B341" t="s">
        <v>203</v>
      </c>
      <c r="C341">
        <v>2</v>
      </c>
      <c r="D341">
        <v>7</v>
      </c>
      <c r="E341" t="s">
        <v>510</v>
      </c>
      <c r="F341" t="s">
        <v>508</v>
      </c>
      <c r="G341" t="s">
        <v>508</v>
      </c>
      <c r="H341">
        <v>4.2296905934519033</v>
      </c>
      <c r="I341">
        <v>15.384604098526321</v>
      </c>
      <c r="J341">
        <v>-3.7802356458872331E-2</v>
      </c>
      <c r="K341">
        <v>-205.43203414059511</v>
      </c>
      <c r="L341">
        <v>1.72141153967119</v>
      </c>
      <c r="M341">
        <v>-5.904062124666698</v>
      </c>
      <c r="N341">
        <v>2.3529389765297939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1</v>
      </c>
    </row>
    <row r="342" spans="1:20" x14ac:dyDescent="0.3">
      <c r="A342" t="s">
        <v>162</v>
      </c>
      <c r="B342" t="s">
        <v>203</v>
      </c>
      <c r="C342">
        <v>3</v>
      </c>
      <c r="D342">
        <v>6</v>
      </c>
      <c r="E342" t="s">
        <v>510</v>
      </c>
      <c r="F342" t="s">
        <v>508</v>
      </c>
      <c r="G342" t="s">
        <v>508</v>
      </c>
      <c r="H342">
        <v>4.4882325419293414</v>
      </c>
      <c r="I342">
        <v>25.806431765359161</v>
      </c>
      <c r="J342">
        <v>-2.3637501249586659E-2</v>
      </c>
      <c r="K342">
        <v>-81.20504485207266</v>
      </c>
      <c r="L342">
        <v>0.85507197714469863</v>
      </c>
      <c r="M342">
        <v>-2.2471977334698239</v>
      </c>
      <c r="N342">
        <v>-3.065131299674535</v>
      </c>
      <c r="O342">
        <v>0</v>
      </c>
      <c r="P342">
        <v>1</v>
      </c>
      <c r="Q342">
        <v>0</v>
      </c>
      <c r="R342">
        <v>0</v>
      </c>
      <c r="S342">
        <v>0</v>
      </c>
      <c r="T342">
        <v>0</v>
      </c>
    </row>
    <row r="343" spans="1:20" x14ac:dyDescent="0.3">
      <c r="A343" t="s">
        <v>220</v>
      </c>
      <c r="B343" t="s">
        <v>203</v>
      </c>
      <c r="C343">
        <v>2</v>
      </c>
      <c r="D343">
        <v>7</v>
      </c>
      <c r="E343" t="s">
        <v>510</v>
      </c>
      <c r="F343" t="s">
        <v>508</v>
      </c>
      <c r="G343" t="s">
        <v>508</v>
      </c>
      <c r="H343">
        <v>4.6019201944483257</v>
      </c>
      <c r="I343">
        <v>14.285702121499821</v>
      </c>
      <c r="J343">
        <v>-2.5352545519052219E-2</v>
      </c>
      <c r="K343">
        <v>-110.1555663540737</v>
      </c>
      <c r="L343">
        <v>1.2949614659727211</v>
      </c>
      <c r="M343">
        <v>-3.065131299674535</v>
      </c>
      <c r="N343">
        <v>8.6956534030860038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1</v>
      </c>
    </row>
    <row r="344" spans="1:20" x14ac:dyDescent="0.3">
      <c r="A344" t="s">
        <v>235</v>
      </c>
      <c r="B344" t="s">
        <v>203</v>
      </c>
      <c r="C344">
        <v>7</v>
      </c>
      <c r="D344">
        <v>5</v>
      </c>
      <c r="E344" t="s">
        <v>510</v>
      </c>
      <c r="F344" t="s">
        <v>508</v>
      </c>
      <c r="G344" t="s">
        <v>508</v>
      </c>
      <c r="H344">
        <v>5.4653676965880127</v>
      </c>
      <c r="I344">
        <v>36.538473882619193</v>
      </c>
      <c r="J344">
        <v>2.764883795824596E-3</v>
      </c>
      <c r="K344">
        <v>-41.342285667946108</v>
      </c>
      <c r="L344">
        <v>0.50822773572424718</v>
      </c>
      <c r="M344">
        <v>-0.37735811710868272</v>
      </c>
      <c r="N344">
        <v>-2.2727340459820922</v>
      </c>
      <c r="O344">
        <v>1</v>
      </c>
      <c r="P344">
        <v>1</v>
      </c>
      <c r="Q344">
        <v>1</v>
      </c>
      <c r="R344">
        <v>0</v>
      </c>
      <c r="S344">
        <v>0</v>
      </c>
      <c r="T344">
        <v>0</v>
      </c>
    </row>
    <row r="345" spans="1:20" x14ac:dyDescent="0.3">
      <c r="A345" t="s">
        <v>259</v>
      </c>
      <c r="B345" t="s">
        <v>203</v>
      </c>
      <c r="C345">
        <v>4</v>
      </c>
      <c r="D345">
        <v>5</v>
      </c>
      <c r="E345" t="s">
        <v>510</v>
      </c>
      <c r="F345" t="s">
        <v>508</v>
      </c>
      <c r="G345" t="s">
        <v>508</v>
      </c>
      <c r="H345">
        <v>5.4817284497321213</v>
      </c>
      <c r="I345">
        <v>24.999977075135789</v>
      </c>
      <c r="J345">
        <v>-4.2893215678048441E-4</v>
      </c>
      <c r="K345">
        <v>-47.799692026395142</v>
      </c>
      <c r="L345">
        <v>0.27539750645428518</v>
      </c>
      <c r="M345">
        <v>-2.2727340459820922</v>
      </c>
      <c r="N345">
        <v>1.5503861641813219</v>
      </c>
      <c r="O345">
        <v>1</v>
      </c>
      <c r="P345">
        <v>1</v>
      </c>
      <c r="Q345">
        <v>0</v>
      </c>
      <c r="R345">
        <v>0</v>
      </c>
      <c r="S345">
        <v>0</v>
      </c>
      <c r="T345">
        <v>0</v>
      </c>
    </row>
    <row r="346" spans="1:20" x14ac:dyDescent="0.3">
      <c r="A346" t="s">
        <v>285</v>
      </c>
      <c r="B346" t="s">
        <v>203</v>
      </c>
      <c r="C346">
        <v>7</v>
      </c>
      <c r="D346">
        <v>5</v>
      </c>
      <c r="E346" t="s">
        <v>510</v>
      </c>
      <c r="F346" t="s">
        <v>508</v>
      </c>
      <c r="G346" t="s">
        <v>508</v>
      </c>
      <c r="H346">
        <v>5.0000026199844818</v>
      </c>
      <c r="I346">
        <v>21.2765741585727</v>
      </c>
      <c r="J346">
        <v>3.5707710413310501E-3</v>
      </c>
      <c r="K346">
        <v>-74.7574040606208</v>
      </c>
      <c r="L346">
        <v>0.87398893163212088</v>
      </c>
      <c r="M346">
        <v>-0.76335808397357519</v>
      </c>
      <c r="N346">
        <v>-0.38461503192516588</v>
      </c>
      <c r="O346">
        <v>1</v>
      </c>
      <c r="P346">
        <v>1</v>
      </c>
      <c r="Q346">
        <v>1</v>
      </c>
      <c r="R346">
        <v>0</v>
      </c>
      <c r="S346">
        <v>0</v>
      </c>
      <c r="T346">
        <v>0</v>
      </c>
    </row>
    <row r="347" spans="1:20" x14ac:dyDescent="0.3">
      <c r="A347" t="s">
        <v>291</v>
      </c>
      <c r="B347" t="s">
        <v>203</v>
      </c>
      <c r="C347">
        <v>6</v>
      </c>
      <c r="D347">
        <v>6</v>
      </c>
      <c r="E347" t="s">
        <v>510</v>
      </c>
      <c r="F347" t="s">
        <v>508</v>
      </c>
      <c r="G347" t="s">
        <v>508</v>
      </c>
      <c r="H347">
        <v>4.7895924293676364</v>
      </c>
      <c r="I347">
        <v>17.021259326858161</v>
      </c>
      <c r="J347">
        <v>1.0680603075902339E-3</v>
      </c>
      <c r="K347">
        <v>-92.528813356807973</v>
      </c>
      <c r="L347">
        <v>0.84827444514772243</v>
      </c>
      <c r="M347">
        <v>-0.38610003068143439</v>
      </c>
      <c r="N347">
        <v>-1.9379827052266529</v>
      </c>
      <c r="O347">
        <v>0</v>
      </c>
      <c r="P347">
        <v>1</v>
      </c>
      <c r="Q347">
        <v>1</v>
      </c>
      <c r="R347">
        <v>0</v>
      </c>
      <c r="S347">
        <v>0</v>
      </c>
      <c r="T347">
        <v>0</v>
      </c>
    </row>
    <row r="348" spans="1:20" x14ac:dyDescent="0.3">
      <c r="A348" t="s">
        <v>295</v>
      </c>
      <c r="B348" t="s">
        <v>203</v>
      </c>
      <c r="C348">
        <v>0</v>
      </c>
      <c r="D348">
        <v>3</v>
      </c>
      <c r="E348" t="s">
        <v>510</v>
      </c>
      <c r="F348" t="s">
        <v>508</v>
      </c>
      <c r="G348" t="s">
        <v>508</v>
      </c>
      <c r="H348">
        <v>4.7713172026222601</v>
      </c>
      <c r="I348">
        <v>6.382972247571808</v>
      </c>
      <c r="J348">
        <v>-1.844120339890197E-3</v>
      </c>
      <c r="K348">
        <v>-116.66668589396549</v>
      </c>
      <c r="L348">
        <v>0.99744235375384993</v>
      </c>
      <c r="M348">
        <v>-1.9379827052266529</v>
      </c>
      <c r="N348">
        <v>-1.976282722596965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 x14ac:dyDescent="0.3">
      <c r="A349" t="s">
        <v>298</v>
      </c>
      <c r="B349" t="s">
        <v>203</v>
      </c>
      <c r="C349">
        <v>0</v>
      </c>
      <c r="D349">
        <v>3</v>
      </c>
      <c r="E349" t="s">
        <v>510</v>
      </c>
      <c r="F349" t="s">
        <v>508</v>
      </c>
      <c r="G349" t="s">
        <v>508</v>
      </c>
      <c r="H349">
        <v>4.7523057589705191</v>
      </c>
      <c r="I349">
        <v>0</v>
      </c>
      <c r="J349">
        <v>-6.7946323056417499E-3</v>
      </c>
      <c r="K349">
        <v>-156.7872994207635</v>
      </c>
      <c r="L349">
        <v>0.76761758705110239</v>
      </c>
      <c r="M349">
        <v>-1.976282722596965</v>
      </c>
      <c r="N349">
        <v>0.80645083760868475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 x14ac:dyDescent="0.3">
      <c r="A350" t="s">
        <v>164</v>
      </c>
      <c r="B350" t="s">
        <v>203</v>
      </c>
      <c r="C350">
        <v>11</v>
      </c>
      <c r="D350">
        <v>16</v>
      </c>
      <c r="E350" t="s">
        <v>5</v>
      </c>
      <c r="F350" t="s">
        <v>509</v>
      </c>
      <c r="G350" t="s">
        <v>509</v>
      </c>
      <c r="H350">
        <v>3.3579967878218882</v>
      </c>
      <c r="I350">
        <v>11.111101299646259</v>
      </c>
      <c r="J350">
        <v>4.0263862872040659E-3</v>
      </c>
      <c r="K350">
        <v>-54.421783602433798</v>
      </c>
      <c r="L350">
        <v>1.5099898429166729</v>
      </c>
      <c r="M350">
        <v>-2.7131757873173141</v>
      </c>
      <c r="N350">
        <v>3.984059960658084</v>
      </c>
      <c r="O350">
        <v>1</v>
      </c>
      <c r="P350">
        <v>1</v>
      </c>
      <c r="Q350">
        <v>1</v>
      </c>
      <c r="R350">
        <v>0</v>
      </c>
      <c r="S350">
        <v>0</v>
      </c>
      <c r="T350">
        <v>1</v>
      </c>
    </row>
    <row r="351" spans="1:20" x14ac:dyDescent="0.3">
      <c r="A351" t="s">
        <v>242</v>
      </c>
      <c r="B351" t="s">
        <v>203</v>
      </c>
      <c r="C351">
        <v>9</v>
      </c>
      <c r="D351">
        <v>9</v>
      </c>
      <c r="E351" t="s">
        <v>513</v>
      </c>
      <c r="F351" t="s">
        <v>508</v>
      </c>
      <c r="G351" t="s">
        <v>508</v>
      </c>
      <c r="H351">
        <v>3.27153789558181</v>
      </c>
      <c r="I351">
        <v>53.846104469523233</v>
      </c>
      <c r="J351">
        <v>1.759822477132553E-2</v>
      </c>
      <c r="K351">
        <v>78.260923648808642</v>
      </c>
      <c r="L351">
        <v>0.95112139927160033</v>
      </c>
      <c r="M351">
        <v>-1.872666266147277</v>
      </c>
      <c r="N351">
        <v>2.2900833518668899</v>
      </c>
      <c r="O351">
        <v>1</v>
      </c>
      <c r="P351">
        <v>1</v>
      </c>
      <c r="Q351">
        <v>1</v>
      </c>
      <c r="R351">
        <v>0</v>
      </c>
      <c r="S351">
        <v>0</v>
      </c>
      <c r="T351">
        <v>0</v>
      </c>
    </row>
    <row r="352" spans="1:20" x14ac:dyDescent="0.3">
      <c r="A352" t="s">
        <v>77</v>
      </c>
      <c r="B352" t="s">
        <v>104</v>
      </c>
      <c r="C352">
        <v>3</v>
      </c>
      <c r="D352">
        <v>9</v>
      </c>
      <c r="E352" t="s">
        <v>510</v>
      </c>
      <c r="F352" t="s">
        <v>508</v>
      </c>
      <c r="G352" t="s">
        <v>508</v>
      </c>
      <c r="H352">
        <v>3.0913785650755909</v>
      </c>
      <c r="I352">
        <v>41.463417659883937</v>
      </c>
      <c r="J352">
        <v>-0.18435424605390249</v>
      </c>
      <c r="K352">
        <v>-59.746280459656219</v>
      </c>
      <c r="L352">
        <v>0.8396645726719798</v>
      </c>
      <c r="M352">
        <v>-2.8703689575195308</v>
      </c>
      <c r="N352">
        <v>4.0991376166019116</v>
      </c>
      <c r="O352">
        <v>0</v>
      </c>
      <c r="P352">
        <v>1</v>
      </c>
      <c r="Q352">
        <v>0</v>
      </c>
      <c r="R352">
        <v>0</v>
      </c>
      <c r="S352">
        <v>0</v>
      </c>
      <c r="T352">
        <v>0</v>
      </c>
    </row>
    <row r="353" spans="1:20" x14ac:dyDescent="0.3">
      <c r="A353" t="s">
        <v>223</v>
      </c>
      <c r="B353" t="s">
        <v>104</v>
      </c>
      <c r="C353">
        <v>11</v>
      </c>
      <c r="D353">
        <v>10</v>
      </c>
      <c r="E353" t="s">
        <v>510</v>
      </c>
      <c r="F353" t="s">
        <v>508</v>
      </c>
      <c r="G353" t="s">
        <v>508</v>
      </c>
      <c r="H353">
        <v>3.197821595348481</v>
      </c>
      <c r="I353">
        <v>84.347865892493203</v>
      </c>
      <c r="J353">
        <v>0.34485855065046839</v>
      </c>
      <c r="K353">
        <v>134.78542573569769</v>
      </c>
      <c r="L353">
        <v>0.56748607617597713</v>
      </c>
      <c r="M353">
        <v>-1.1393474493850511</v>
      </c>
      <c r="N353">
        <v>-2.3936210147067389</v>
      </c>
      <c r="O353">
        <v>1</v>
      </c>
      <c r="P353">
        <v>1</v>
      </c>
      <c r="Q353">
        <v>1</v>
      </c>
      <c r="R353">
        <v>0</v>
      </c>
      <c r="S353">
        <v>1</v>
      </c>
      <c r="T353">
        <v>0</v>
      </c>
    </row>
    <row r="354" spans="1:20" x14ac:dyDescent="0.3">
      <c r="A354" t="s">
        <v>228</v>
      </c>
      <c r="B354" t="s">
        <v>104</v>
      </c>
      <c r="C354">
        <v>8</v>
      </c>
      <c r="D354">
        <v>8</v>
      </c>
      <c r="E354" t="s">
        <v>510</v>
      </c>
      <c r="F354" t="s">
        <v>508</v>
      </c>
      <c r="G354" t="s">
        <v>508</v>
      </c>
      <c r="H354">
        <v>3.0881016695089389</v>
      </c>
      <c r="I354">
        <v>60.869565217391312</v>
      </c>
      <c r="J354">
        <v>0.1565356686426678</v>
      </c>
      <c r="K354">
        <v>59.666300264868887</v>
      </c>
      <c r="L354">
        <v>0.8793848080135146</v>
      </c>
      <c r="M354">
        <v>-2.3936210147067389</v>
      </c>
      <c r="N354">
        <v>3.5422357674197409</v>
      </c>
      <c r="O354">
        <v>0</v>
      </c>
      <c r="P354">
        <v>1</v>
      </c>
      <c r="Q354">
        <v>1</v>
      </c>
      <c r="R354">
        <v>0</v>
      </c>
      <c r="S354">
        <v>1</v>
      </c>
      <c r="T354">
        <v>0</v>
      </c>
    </row>
    <row r="355" spans="1:20" x14ac:dyDescent="0.3">
      <c r="A355" t="s">
        <v>265</v>
      </c>
      <c r="B355" t="s">
        <v>104</v>
      </c>
      <c r="C355">
        <v>8</v>
      </c>
      <c r="D355">
        <v>8</v>
      </c>
      <c r="E355" t="s">
        <v>510</v>
      </c>
      <c r="F355" t="s">
        <v>508</v>
      </c>
      <c r="G355" t="s">
        <v>508</v>
      </c>
      <c r="H355">
        <v>3.1534950655423528</v>
      </c>
      <c r="I355">
        <v>69.784197933916275</v>
      </c>
      <c r="J355">
        <v>0.19652270861194851</v>
      </c>
      <c r="K355">
        <v>85.745405413866592</v>
      </c>
      <c r="L355">
        <v>0.82652294795447645</v>
      </c>
      <c r="M355">
        <v>-2.5906735068557158</v>
      </c>
      <c r="N355">
        <v>-2.2163119967761751</v>
      </c>
      <c r="O355">
        <v>0</v>
      </c>
      <c r="P355">
        <v>1</v>
      </c>
      <c r="Q355">
        <v>1</v>
      </c>
      <c r="R355">
        <v>0</v>
      </c>
      <c r="S355">
        <v>1</v>
      </c>
      <c r="T355">
        <v>0</v>
      </c>
    </row>
    <row r="356" spans="1:20" x14ac:dyDescent="0.3">
      <c r="A356" t="s">
        <v>271</v>
      </c>
      <c r="B356" t="s">
        <v>104</v>
      </c>
      <c r="C356">
        <v>0</v>
      </c>
      <c r="D356">
        <v>7</v>
      </c>
      <c r="E356" t="s">
        <v>510</v>
      </c>
      <c r="F356" t="s">
        <v>508</v>
      </c>
      <c r="G356" t="s">
        <v>508</v>
      </c>
      <c r="H356">
        <v>3.721088227771578</v>
      </c>
      <c r="I356">
        <v>13.669074225218599</v>
      </c>
      <c r="J356">
        <v>-0.68146003846928771</v>
      </c>
      <c r="K356">
        <v>-110.6060243882129</v>
      </c>
      <c r="L356">
        <v>0.91643076425954029</v>
      </c>
      <c r="M356">
        <v>-4.8050796963902247</v>
      </c>
      <c r="N356">
        <v>-0.19047328404017849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 x14ac:dyDescent="0.3">
      <c r="A357" t="s">
        <v>283</v>
      </c>
      <c r="B357" t="s">
        <v>104</v>
      </c>
      <c r="C357">
        <v>0</v>
      </c>
      <c r="D357">
        <v>5</v>
      </c>
      <c r="E357" t="s">
        <v>510</v>
      </c>
      <c r="F357" t="s">
        <v>508</v>
      </c>
      <c r="G357" t="s">
        <v>508</v>
      </c>
      <c r="H357">
        <v>3.4693867170891801</v>
      </c>
      <c r="I357">
        <v>18.36732999162324</v>
      </c>
      <c r="J357">
        <v>-1.2194362408702959</v>
      </c>
      <c r="K357">
        <v>-154.2001715096832</v>
      </c>
      <c r="L357">
        <v>0.90580783200264881</v>
      </c>
      <c r="M357">
        <v>-9.5146028137875288E-2</v>
      </c>
      <c r="N357">
        <v>0.19047328404017849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1:20" x14ac:dyDescent="0.3">
      <c r="A358" t="s">
        <v>512</v>
      </c>
      <c r="B358" t="s">
        <v>104</v>
      </c>
      <c r="C358">
        <v>5</v>
      </c>
      <c r="D358">
        <v>10</v>
      </c>
      <c r="E358" t="s">
        <v>510</v>
      </c>
      <c r="F358" t="s">
        <v>508</v>
      </c>
      <c r="G358" t="s">
        <v>508</v>
      </c>
      <c r="H358">
        <v>3.424942442403101</v>
      </c>
      <c r="I358">
        <v>4.5751924053132491</v>
      </c>
      <c r="J358">
        <v>-1.2188656815194521</v>
      </c>
      <c r="K358">
        <v>-86.903749189417994</v>
      </c>
      <c r="L358">
        <v>1.288704554424243</v>
      </c>
      <c r="M358">
        <v>-2.29007772518252</v>
      </c>
      <c r="N358">
        <v>-1.6601606956100361</v>
      </c>
      <c r="O358">
        <v>0</v>
      </c>
      <c r="P358">
        <v>1</v>
      </c>
      <c r="Q358">
        <v>0</v>
      </c>
      <c r="R358">
        <v>0</v>
      </c>
      <c r="S358">
        <v>0</v>
      </c>
      <c r="T358">
        <v>1</v>
      </c>
    </row>
    <row r="359" spans="1:20" x14ac:dyDescent="0.3">
      <c r="A359" t="s">
        <v>91</v>
      </c>
      <c r="B359" t="s">
        <v>104</v>
      </c>
      <c r="C359">
        <v>2</v>
      </c>
      <c r="D359">
        <v>5</v>
      </c>
      <c r="E359" t="s">
        <v>510</v>
      </c>
      <c r="F359" t="s">
        <v>508</v>
      </c>
      <c r="G359" t="s">
        <v>508</v>
      </c>
      <c r="H359">
        <v>3.7523038899739318</v>
      </c>
      <c r="I359">
        <v>22.748795116030081</v>
      </c>
      <c r="J359">
        <v>-1.265957264943588</v>
      </c>
      <c r="K359">
        <v>-140.90596025555919</v>
      </c>
      <c r="L359">
        <v>0.82753599757890117</v>
      </c>
      <c r="M359">
        <v>-1.6601606956100361</v>
      </c>
      <c r="N359">
        <v>-2.7308838960674899</v>
      </c>
      <c r="O359">
        <v>0</v>
      </c>
      <c r="P359">
        <v>0</v>
      </c>
      <c r="Q359">
        <v>0</v>
      </c>
      <c r="R359">
        <v>1</v>
      </c>
      <c r="S359">
        <v>0</v>
      </c>
      <c r="T359">
        <v>0</v>
      </c>
    </row>
    <row r="360" spans="1:20" x14ac:dyDescent="0.3">
      <c r="A360" t="s">
        <v>93</v>
      </c>
      <c r="B360" t="s">
        <v>104</v>
      </c>
      <c r="C360">
        <v>0</v>
      </c>
      <c r="D360">
        <v>7</v>
      </c>
      <c r="E360" t="s">
        <v>510</v>
      </c>
      <c r="F360" t="s">
        <v>508</v>
      </c>
      <c r="G360" t="s">
        <v>508</v>
      </c>
      <c r="H360">
        <v>3.8977600346208621</v>
      </c>
      <c r="I360">
        <v>9.7156188180656837</v>
      </c>
      <c r="J360">
        <v>-1.344889543534189</v>
      </c>
      <c r="K360">
        <v>-109.6410732801875</v>
      </c>
      <c r="L360">
        <v>0.73818549905168029</v>
      </c>
      <c r="M360">
        <v>-2.7308838960674899</v>
      </c>
      <c r="N360">
        <v>0.76569680792977246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1:20" x14ac:dyDescent="0.3">
      <c r="A361" t="s">
        <v>162</v>
      </c>
      <c r="B361" t="s">
        <v>104</v>
      </c>
      <c r="C361">
        <v>2</v>
      </c>
      <c r="D361">
        <v>6</v>
      </c>
      <c r="E361" t="s">
        <v>510</v>
      </c>
      <c r="F361" t="s">
        <v>508</v>
      </c>
      <c r="G361" t="s">
        <v>508</v>
      </c>
      <c r="H361">
        <v>4.0684730376725868</v>
      </c>
      <c r="I361">
        <v>0.2212524563445003</v>
      </c>
      <c r="J361">
        <v>-1.403441013086371</v>
      </c>
      <c r="K361">
        <v>-143.84023077476971</v>
      </c>
      <c r="L361">
        <v>1.07223862232446</v>
      </c>
      <c r="M361">
        <v>-4.5640994340945511</v>
      </c>
      <c r="N361">
        <v>-0.42987803628164389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1</v>
      </c>
    </row>
    <row r="362" spans="1:20" x14ac:dyDescent="0.3">
      <c r="A362" t="s">
        <v>220</v>
      </c>
      <c r="B362" t="s">
        <v>104</v>
      </c>
      <c r="C362">
        <v>2</v>
      </c>
      <c r="D362">
        <v>4</v>
      </c>
      <c r="E362" t="s">
        <v>510</v>
      </c>
      <c r="F362" t="s">
        <v>508</v>
      </c>
      <c r="G362" t="s">
        <v>508</v>
      </c>
      <c r="H362">
        <v>4.1207311461994891</v>
      </c>
      <c r="I362">
        <v>12.04083501076212</v>
      </c>
      <c r="J362">
        <v>-1.4551452228887589</v>
      </c>
      <c r="K362">
        <v>-168.956788757917</v>
      </c>
      <c r="L362">
        <v>1.173041554485339</v>
      </c>
      <c r="M362">
        <v>-0.42987803628164389</v>
      </c>
      <c r="N362">
        <v>3.8316193889880288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1</v>
      </c>
    </row>
    <row r="363" spans="1:20" x14ac:dyDescent="0.3">
      <c r="A363" t="s">
        <v>235</v>
      </c>
      <c r="B363" t="s">
        <v>104</v>
      </c>
      <c r="C363">
        <v>2</v>
      </c>
      <c r="D363">
        <v>8</v>
      </c>
      <c r="E363" t="s">
        <v>510</v>
      </c>
      <c r="F363" t="s">
        <v>508</v>
      </c>
      <c r="G363" t="s">
        <v>508</v>
      </c>
      <c r="H363">
        <v>3.996977881140737</v>
      </c>
      <c r="I363">
        <v>1.1834589324175651</v>
      </c>
      <c r="J363">
        <v>-0.92793315005976718</v>
      </c>
      <c r="K363">
        <v>-114.18317436089291</v>
      </c>
      <c r="L363">
        <v>1.006547428425892</v>
      </c>
      <c r="M363">
        <v>-3.2327585143793529</v>
      </c>
      <c r="N363">
        <v>-0.77951509337172165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1</v>
      </c>
    </row>
    <row r="364" spans="1:20" x14ac:dyDescent="0.3">
      <c r="A364" t="s">
        <v>259</v>
      </c>
      <c r="B364" t="s">
        <v>104</v>
      </c>
      <c r="C364">
        <v>0</v>
      </c>
      <c r="D364">
        <v>5</v>
      </c>
      <c r="E364" t="s">
        <v>510</v>
      </c>
      <c r="F364" t="s">
        <v>508</v>
      </c>
      <c r="G364" t="s">
        <v>508</v>
      </c>
      <c r="H364">
        <v>3.9161467508008152</v>
      </c>
      <c r="I364">
        <v>0</v>
      </c>
      <c r="J364">
        <v>-0.90994234813387065</v>
      </c>
      <c r="K364">
        <v>-114.45279244398149</v>
      </c>
      <c r="L364">
        <v>0.84157913201679846</v>
      </c>
      <c r="M364">
        <v>-0.77951509337172165</v>
      </c>
      <c r="N364">
        <v>3.2547716897225381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 x14ac:dyDescent="0.3">
      <c r="A365" t="s">
        <v>269</v>
      </c>
      <c r="B365" t="s">
        <v>104</v>
      </c>
      <c r="C365">
        <v>3</v>
      </c>
      <c r="D365">
        <v>8</v>
      </c>
      <c r="E365" t="s">
        <v>510</v>
      </c>
      <c r="F365" t="s">
        <v>508</v>
      </c>
      <c r="G365" t="s">
        <v>508</v>
      </c>
      <c r="H365">
        <v>3.968255784776475</v>
      </c>
      <c r="I365">
        <v>5.3892292166441358</v>
      </c>
      <c r="J365">
        <v>-0.46028914689294442</v>
      </c>
      <c r="K365">
        <v>-74.786101823840951</v>
      </c>
      <c r="L365">
        <v>0.68766551755009009</v>
      </c>
      <c r="M365">
        <v>-2.1739130434782612</v>
      </c>
      <c r="N365">
        <v>-0.33333672417534721</v>
      </c>
      <c r="O365">
        <v>0</v>
      </c>
      <c r="P365">
        <v>1</v>
      </c>
      <c r="Q365">
        <v>0</v>
      </c>
      <c r="R365">
        <v>0</v>
      </c>
      <c r="S365">
        <v>0</v>
      </c>
      <c r="T365">
        <v>0</v>
      </c>
    </row>
    <row r="366" spans="1:20" x14ac:dyDescent="0.3">
      <c r="A366" t="s">
        <v>282</v>
      </c>
      <c r="B366" t="s">
        <v>104</v>
      </c>
      <c r="C366">
        <v>3</v>
      </c>
      <c r="D366">
        <v>6</v>
      </c>
      <c r="E366" t="s">
        <v>510</v>
      </c>
      <c r="F366" t="s">
        <v>508</v>
      </c>
      <c r="G366" t="s">
        <v>508</v>
      </c>
      <c r="H366">
        <v>3.7824507783744532</v>
      </c>
      <c r="I366">
        <v>4.79998779296875</v>
      </c>
      <c r="J366">
        <v>-0.3167075088037512</v>
      </c>
      <c r="K366">
        <v>-89.763835370864356</v>
      </c>
      <c r="L366">
        <v>0.59525633191582539</v>
      </c>
      <c r="M366">
        <v>-0.33333672417534721</v>
      </c>
      <c r="N366">
        <v>1.449278813808575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0</v>
      </c>
    </row>
    <row r="367" spans="1:20" x14ac:dyDescent="0.3">
      <c r="A367" t="s">
        <v>285</v>
      </c>
      <c r="B367" t="s">
        <v>104</v>
      </c>
      <c r="C367">
        <v>5</v>
      </c>
      <c r="D367">
        <v>8</v>
      </c>
      <c r="E367" t="s">
        <v>510</v>
      </c>
      <c r="F367" t="s">
        <v>508</v>
      </c>
      <c r="G367" t="s">
        <v>508</v>
      </c>
      <c r="H367">
        <v>3.5914711759157738</v>
      </c>
      <c r="I367">
        <v>21.25432576082617</v>
      </c>
      <c r="J367">
        <v>-6.8726828982041077E-2</v>
      </c>
      <c r="K367">
        <v>-71.495642619832665</v>
      </c>
      <c r="L367">
        <v>0.922768305437912</v>
      </c>
      <c r="M367">
        <v>-2.087913764702094</v>
      </c>
      <c r="N367">
        <v>1.010102739945961</v>
      </c>
      <c r="O367">
        <v>0</v>
      </c>
      <c r="P367">
        <v>1</v>
      </c>
      <c r="Q367">
        <v>0</v>
      </c>
      <c r="R367">
        <v>1</v>
      </c>
      <c r="S367">
        <v>0</v>
      </c>
      <c r="T367">
        <v>0</v>
      </c>
    </row>
    <row r="368" spans="1:20" x14ac:dyDescent="0.3">
      <c r="A368" t="s">
        <v>291</v>
      </c>
      <c r="B368" t="s">
        <v>104</v>
      </c>
      <c r="C368">
        <v>6</v>
      </c>
      <c r="D368">
        <v>10</v>
      </c>
      <c r="E368" t="s">
        <v>513</v>
      </c>
      <c r="F368" t="s">
        <v>508</v>
      </c>
      <c r="G368" t="s">
        <v>508</v>
      </c>
      <c r="H368">
        <v>3.512481743017994</v>
      </c>
      <c r="I368">
        <v>15.31910997755984</v>
      </c>
      <c r="J368">
        <v>8.4993953786089094E-2</v>
      </c>
      <c r="K368">
        <v>-90.422496113701982</v>
      </c>
      <c r="L368">
        <v>0.68618889373863878</v>
      </c>
      <c r="M368">
        <v>-2.388890584309896</v>
      </c>
      <c r="N368">
        <v>-1.0244752891418989</v>
      </c>
      <c r="O368">
        <v>0</v>
      </c>
      <c r="P368">
        <v>1</v>
      </c>
      <c r="Q368">
        <v>1</v>
      </c>
      <c r="R368">
        <v>0</v>
      </c>
      <c r="S368">
        <v>0</v>
      </c>
      <c r="T368">
        <v>0</v>
      </c>
    </row>
    <row r="369" spans="1:20" x14ac:dyDescent="0.3">
      <c r="A369" t="s">
        <v>295</v>
      </c>
      <c r="B369" t="s">
        <v>104</v>
      </c>
      <c r="C369">
        <v>3</v>
      </c>
      <c r="D369">
        <v>7</v>
      </c>
      <c r="E369" t="s">
        <v>513</v>
      </c>
      <c r="F369" t="s">
        <v>508</v>
      </c>
      <c r="G369" t="s">
        <v>508</v>
      </c>
      <c r="H369">
        <v>3.3352507622187209</v>
      </c>
      <c r="I369">
        <v>8.3332803514044098</v>
      </c>
      <c r="J369">
        <v>7.1339298991289546E-2</v>
      </c>
      <c r="K369">
        <v>-139.7520418787565</v>
      </c>
      <c r="L369">
        <v>0.88646054457452128</v>
      </c>
      <c r="M369">
        <v>-1.0244752891418989</v>
      </c>
      <c r="N369">
        <v>0.92007254725267207</v>
      </c>
      <c r="O369">
        <v>0</v>
      </c>
      <c r="P369">
        <v>0</v>
      </c>
      <c r="Q369">
        <v>1</v>
      </c>
      <c r="R369">
        <v>0</v>
      </c>
      <c r="S369">
        <v>0</v>
      </c>
      <c r="T369">
        <v>0</v>
      </c>
    </row>
    <row r="370" spans="1:20" x14ac:dyDescent="0.3">
      <c r="A370" t="s">
        <v>96</v>
      </c>
      <c r="B370" t="s">
        <v>104</v>
      </c>
      <c r="C370">
        <v>11</v>
      </c>
      <c r="D370">
        <v>16</v>
      </c>
      <c r="E370" t="s">
        <v>367</v>
      </c>
      <c r="F370" t="s">
        <v>508</v>
      </c>
      <c r="G370" t="s">
        <v>509</v>
      </c>
      <c r="H370">
        <v>2.5664647483715881</v>
      </c>
      <c r="I370">
        <v>45.985322600944713</v>
      </c>
      <c r="J370">
        <v>0.54976067223201008</v>
      </c>
      <c r="K370">
        <v>-1.006236145922814</v>
      </c>
      <c r="L370">
        <v>0.77365923682056847</v>
      </c>
      <c r="M370">
        <v>-0.27948575576213353</v>
      </c>
      <c r="N370">
        <v>2.242152543077427</v>
      </c>
      <c r="O370">
        <v>1</v>
      </c>
      <c r="P370">
        <v>1</v>
      </c>
      <c r="Q370">
        <v>1</v>
      </c>
      <c r="R370">
        <v>1</v>
      </c>
      <c r="S370">
        <v>0</v>
      </c>
      <c r="T370">
        <v>0</v>
      </c>
    </row>
    <row r="371" spans="1:20" x14ac:dyDescent="0.3">
      <c r="A371" t="s">
        <v>164</v>
      </c>
      <c r="B371" t="s">
        <v>104</v>
      </c>
      <c r="C371">
        <v>8</v>
      </c>
      <c r="D371">
        <v>14</v>
      </c>
      <c r="E371" t="s">
        <v>367</v>
      </c>
      <c r="F371" t="s">
        <v>508</v>
      </c>
      <c r="G371" t="s">
        <v>509</v>
      </c>
      <c r="H371">
        <v>2.754810409764505</v>
      </c>
      <c r="I371">
        <v>17.518207526260159</v>
      </c>
      <c r="J371">
        <v>0.5827498732625398</v>
      </c>
      <c r="K371">
        <v>7.3812622860364963</v>
      </c>
      <c r="L371">
        <v>1.164381861862603</v>
      </c>
      <c r="M371">
        <v>-4.3311371495811448</v>
      </c>
      <c r="N371">
        <v>4.2406841813664036</v>
      </c>
      <c r="O371">
        <v>0</v>
      </c>
      <c r="P371">
        <v>1</v>
      </c>
      <c r="Q371">
        <v>1</v>
      </c>
      <c r="R371">
        <v>0</v>
      </c>
      <c r="S371">
        <v>0</v>
      </c>
      <c r="T371">
        <v>1</v>
      </c>
    </row>
    <row r="372" spans="1:20" x14ac:dyDescent="0.3">
      <c r="A372" t="s">
        <v>242</v>
      </c>
      <c r="B372" t="s">
        <v>104</v>
      </c>
      <c r="C372">
        <v>9</v>
      </c>
      <c r="D372">
        <v>10</v>
      </c>
      <c r="E372" t="s">
        <v>510</v>
      </c>
      <c r="F372" t="s">
        <v>508</v>
      </c>
      <c r="G372" t="s">
        <v>508</v>
      </c>
      <c r="H372">
        <v>2.5153615690779212</v>
      </c>
      <c r="I372">
        <v>87.096774193548384</v>
      </c>
      <c r="J372">
        <v>1.057764385881149</v>
      </c>
      <c r="K372">
        <v>152.96089029241861</v>
      </c>
      <c r="L372">
        <v>0.65410297675066142</v>
      </c>
      <c r="M372">
        <v>-1.0111729420976441</v>
      </c>
      <c r="N372">
        <v>1.1827940581947241</v>
      </c>
      <c r="O372">
        <v>1</v>
      </c>
      <c r="P372">
        <v>1</v>
      </c>
      <c r="Q372">
        <v>1</v>
      </c>
      <c r="R372">
        <v>0</v>
      </c>
      <c r="S372">
        <v>0</v>
      </c>
      <c r="T372">
        <v>0</v>
      </c>
    </row>
    <row r="373" spans="1:20" x14ac:dyDescent="0.3">
      <c r="A373" t="s">
        <v>77</v>
      </c>
      <c r="B373" t="s">
        <v>173</v>
      </c>
      <c r="C373">
        <v>11</v>
      </c>
      <c r="D373">
        <v>13</v>
      </c>
      <c r="E373" t="s">
        <v>510</v>
      </c>
      <c r="F373" t="s">
        <v>508</v>
      </c>
      <c r="G373" t="s">
        <v>508</v>
      </c>
      <c r="H373">
        <v>2.8777541371122641</v>
      </c>
      <c r="I373">
        <v>76.800003051757813</v>
      </c>
      <c r="J373">
        <v>7.4114362643293935E-2</v>
      </c>
      <c r="K373">
        <v>136.2223062100764</v>
      </c>
      <c r="L373">
        <v>0.83653672572763416</v>
      </c>
      <c r="M373">
        <v>-2.489172596683896</v>
      </c>
      <c r="N373">
        <v>1.3318521921277939</v>
      </c>
      <c r="O373">
        <v>1</v>
      </c>
      <c r="P373">
        <v>1</v>
      </c>
      <c r="Q373">
        <v>1</v>
      </c>
      <c r="R373">
        <v>0</v>
      </c>
      <c r="S373">
        <v>1</v>
      </c>
      <c r="T373">
        <v>0</v>
      </c>
    </row>
    <row r="374" spans="1:20" x14ac:dyDescent="0.3">
      <c r="A374" t="s">
        <v>139</v>
      </c>
      <c r="B374" t="s">
        <v>173</v>
      </c>
      <c r="C374">
        <v>8</v>
      </c>
      <c r="D374">
        <v>9</v>
      </c>
      <c r="E374" t="s">
        <v>513</v>
      </c>
      <c r="F374" t="s">
        <v>508</v>
      </c>
      <c r="G374" t="s">
        <v>508</v>
      </c>
      <c r="H374">
        <v>3.0971287167220138</v>
      </c>
      <c r="I374">
        <v>51.485182170637792</v>
      </c>
      <c r="J374">
        <v>3.0625925431991219E-2</v>
      </c>
      <c r="K374">
        <v>50.567090322020498</v>
      </c>
      <c r="L374">
        <v>0.56915865201057658</v>
      </c>
      <c r="M374">
        <v>-2.3281599499944812</v>
      </c>
      <c r="N374">
        <v>0.113499145644247</v>
      </c>
      <c r="O374">
        <v>0</v>
      </c>
      <c r="P374">
        <v>1</v>
      </c>
      <c r="Q374">
        <v>1</v>
      </c>
      <c r="R374">
        <v>0</v>
      </c>
      <c r="S374">
        <v>1</v>
      </c>
      <c r="T374">
        <v>0</v>
      </c>
    </row>
    <row r="375" spans="1:20" x14ac:dyDescent="0.3">
      <c r="A375" t="s">
        <v>265</v>
      </c>
      <c r="B375" t="s">
        <v>173</v>
      </c>
      <c r="C375">
        <v>13</v>
      </c>
      <c r="D375">
        <v>12</v>
      </c>
      <c r="E375" t="s">
        <v>510</v>
      </c>
      <c r="F375" t="s">
        <v>508</v>
      </c>
      <c r="G375" t="s">
        <v>508</v>
      </c>
      <c r="H375">
        <v>3.4621349541268671</v>
      </c>
      <c r="I375">
        <v>77.59563581938346</v>
      </c>
      <c r="J375">
        <v>0.1102526799275045</v>
      </c>
      <c r="K375">
        <v>155.49289260310411</v>
      </c>
      <c r="L375">
        <v>1.214845333399265</v>
      </c>
      <c r="M375">
        <v>-1.459140295978584</v>
      </c>
      <c r="N375">
        <v>-0.29614740999286859</v>
      </c>
      <c r="O375">
        <v>1</v>
      </c>
      <c r="P375">
        <v>1</v>
      </c>
      <c r="Q375">
        <v>1</v>
      </c>
      <c r="R375">
        <v>0</v>
      </c>
      <c r="S375">
        <v>1</v>
      </c>
      <c r="T375">
        <v>1</v>
      </c>
    </row>
    <row r="376" spans="1:20" x14ac:dyDescent="0.3">
      <c r="A376" t="s">
        <v>271</v>
      </c>
      <c r="B376" t="s">
        <v>173</v>
      </c>
      <c r="C376">
        <v>8</v>
      </c>
      <c r="D376">
        <v>8</v>
      </c>
      <c r="E376" t="s">
        <v>510</v>
      </c>
      <c r="F376" t="s">
        <v>508</v>
      </c>
      <c r="G376" t="s">
        <v>508</v>
      </c>
      <c r="H376">
        <v>4.1462285950979378</v>
      </c>
      <c r="I376">
        <v>33.333315962215742</v>
      </c>
      <c r="J376">
        <v>4.1524448258143332E-2</v>
      </c>
      <c r="K376">
        <v>41.949382281309717</v>
      </c>
      <c r="L376">
        <v>0.92805912576545024</v>
      </c>
      <c r="M376">
        <v>-7.7227787840143041</v>
      </c>
      <c r="N376">
        <v>0.10729859666615089</v>
      </c>
      <c r="O376">
        <v>0</v>
      </c>
      <c r="P376">
        <v>1</v>
      </c>
      <c r="Q376">
        <v>1</v>
      </c>
      <c r="R376">
        <v>0</v>
      </c>
      <c r="S376">
        <v>1</v>
      </c>
      <c r="T376">
        <v>0</v>
      </c>
    </row>
    <row r="377" spans="1:20" x14ac:dyDescent="0.3">
      <c r="A377" t="s">
        <v>290</v>
      </c>
      <c r="B377" t="s">
        <v>173</v>
      </c>
      <c r="C377">
        <v>3</v>
      </c>
      <c r="D377">
        <v>6</v>
      </c>
      <c r="E377" t="s">
        <v>510</v>
      </c>
      <c r="F377" t="s">
        <v>508</v>
      </c>
      <c r="G377" t="s">
        <v>508</v>
      </c>
      <c r="H377">
        <v>4.385965266087462</v>
      </c>
      <c r="I377">
        <v>22.40436418061654</v>
      </c>
      <c r="J377">
        <v>-8.0776744932135158E-2</v>
      </c>
      <c r="K377">
        <v>-34.259289832479737</v>
      </c>
      <c r="L377">
        <v>0.92495174759968113</v>
      </c>
      <c r="M377">
        <v>-4.6025158446097496</v>
      </c>
      <c r="N377">
        <v>1.0964954246114691</v>
      </c>
      <c r="O377">
        <v>0</v>
      </c>
      <c r="P377">
        <v>1</v>
      </c>
      <c r="Q377">
        <v>0</v>
      </c>
      <c r="R377">
        <v>0</v>
      </c>
      <c r="S377">
        <v>0</v>
      </c>
      <c r="T377">
        <v>0</v>
      </c>
    </row>
    <row r="378" spans="1:20" x14ac:dyDescent="0.3">
      <c r="A378" t="s">
        <v>512</v>
      </c>
      <c r="B378" t="s">
        <v>173</v>
      </c>
      <c r="C378">
        <v>3</v>
      </c>
      <c r="D378">
        <v>4</v>
      </c>
      <c r="E378" t="s">
        <v>510</v>
      </c>
      <c r="F378" t="s">
        <v>508</v>
      </c>
      <c r="G378" t="s">
        <v>508</v>
      </c>
      <c r="H378">
        <v>4.4418429127850292</v>
      </c>
      <c r="I378">
        <v>11.464929075773989</v>
      </c>
      <c r="J378">
        <v>-0.1143387020479278</v>
      </c>
      <c r="K378">
        <v>-86.330866652513222</v>
      </c>
      <c r="L378">
        <v>0.88981332863996465</v>
      </c>
      <c r="M378">
        <v>-0.7592261005551274</v>
      </c>
      <c r="N378">
        <v>-6.7759553159267778</v>
      </c>
      <c r="O378">
        <v>0</v>
      </c>
      <c r="P378">
        <v>1</v>
      </c>
      <c r="Q378">
        <v>0</v>
      </c>
      <c r="R378">
        <v>0</v>
      </c>
      <c r="S378">
        <v>0</v>
      </c>
      <c r="T378">
        <v>0</v>
      </c>
    </row>
    <row r="379" spans="1:20" x14ac:dyDescent="0.3">
      <c r="A379" t="s">
        <v>91</v>
      </c>
      <c r="B379" t="s">
        <v>173</v>
      </c>
      <c r="C379">
        <v>0</v>
      </c>
      <c r="D379">
        <v>5</v>
      </c>
      <c r="E379" t="s">
        <v>510</v>
      </c>
      <c r="F379" t="s">
        <v>508</v>
      </c>
      <c r="G379" t="s">
        <v>508</v>
      </c>
      <c r="H379">
        <v>5.2922465636778231</v>
      </c>
      <c r="I379">
        <v>7.7981675456801183</v>
      </c>
      <c r="J379">
        <v>-0.15750816595454881</v>
      </c>
      <c r="K379">
        <v>-182.49029924191069</v>
      </c>
      <c r="L379">
        <v>1.441423565437004</v>
      </c>
      <c r="M379">
        <v>-6.7759553159267778</v>
      </c>
      <c r="N379">
        <v>-1.4067982334775919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1</v>
      </c>
    </row>
    <row r="380" spans="1:20" x14ac:dyDescent="0.3">
      <c r="A380" t="s">
        <v>93</v>
      </c>
      <c r="B380" t="s">
        <v>173</v>
      </c>
      <c r="C380">
        <v>0</v>
      </c>
      <c r="D380">
        <v>2</v>
      </c>
      <c r="E380" t="s">
        <v>510</v>
      </c>
      <c r="F380" t="s">
        <v>508</v>
      </c>
      <c r="G380" t="s">
        <v>508</v>
      </c>
      <c r="H380">
        <v>5.4526925367555847</v>
      </c>
      <c r="I380">
        <v>2.293586409880414</v>
      </c>
      <c r="J380">
        <v>-0.17717813952791811</v>
      </c>
      <c r="K380">
        <v>-153.71163147969631</v>
      </c>
      <c r="L380">
        <v>1.0110423876993471</v>
      </c>
      <c r="M380">
        <v>-1.4067982334775919</v>
      </c>
      <c r="N380">
        <v>-0.475623811876001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1</v>
      </c>
    </row>
    <row r="381" spans="1:20" x14ac:dyDescent="0.3">
      <c r="A381" t="s">
        <v>162</v>
      </c>
      <c r="B381" t="s">
        <v>173</v>
      </c>
      <c r="C381">
        <v>3</v>
      </c>
      <c r="D381">
        <v>4</v>
      </c>
      <c r="E381" t="s">
        <v>510</v>
      </c>
      <c r="F381" t="s">
        <v>508</v>
      </c>
      <c r="G381" t="s">
        <v>508</v>
      </c>
      <c r="H381">
        <v>4.6824440841674946</v>
      </c>
      <c r="I381">
        <v>4.2857227195710834</v>
      </c>
      <c r="J381">
        <v>-0.1646376897861361</v>
      </c>
      <c r="K381">
        <v>-98.111409520840311</v>
      </c>
      <c r="L381">
        <v>0.70717583559956787</v>
      </c>
      <c r="M381">
        <v>-1.294113607967601</v>
      </c>
      <c r="N381">
        <v>-3.6948797012078241</v>
      </c>
      <c r="O381">
        <v>0</v>
      </c>
      <c r="P381">
        <v>1</v>
      </c>
      <c r="Q381">
        <v>0</v>
      </c>
      <c r="R381">
        <v>0</v>
      </c>
      <c r="S381">
        <v>0</v>
      </c>
      <c r="T381">
        <v>0</v>
      </c>
    </row>
    <row r="382" spans="1:20" x14ac:dyDescent="0.3">
      <c r="A382" t="s">
        <v>220</v>
      </c>
      <c r="B382" t="s">
        <v>173</v>
      </c>
      <c r="C382">
        <v>2</v>
      </c>
      <c r="D382">
        <v>7</v>
      </c>
      <c r="E382" t="s">
        <v>510</v>
      </c>
      <c r="F382" t="s">
        <v>508</v>
      </c>
      <c r="G382" t="s">
        <v>508</v>
      </c>
      <c r="H382">
        <v>4.8797728778056886</v>
      </c>
      <c r="I382">
        <v>4.5267547853948109</v>
      </c>
      <c r="J382">
        <v>-0.16617496335674661</v>
      </c>
      <c r="K382">
        <v>-118.6487437306007</v>
      </c>
      <c r="L382">
        <v>1.4402938622628341</v>
      </c>
      <c r="M382">
        <v>-3.6948797012078241</v>
      </c>
      <c r="N382">
        <v>4.3316879303779974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1</v>
      </c>
    </row>
    <row r="383" spans="1:20" x14ac:dyDescent="0.3">
      <c r="A383" t="s">
        <v>235</v>
      </c>
      <c r="B383" t="s">
        <v>173</v>
      </c>
      <c r="C383">
        <v>3</v>
      </c>
      <c r="D383">
        <v>6</v>
      </c>
      <c r="E383" t="s">
        <v>510</v>
      </c>
      <c r="F383" t="s">
        <v>508</v>
      </c>
      <c r="G383" t="s">
        <v>508</v>
      </c>
      <c r="H383">
        <v>4.0391654644433892</v>
      </c>
      <c r="I383">
        <v>12.195140389302679</v>
      </c>
      <c r="J383">
        <v>-7.3599129975073285E-2</v>
      </c>
      <c r="K383">
        <v>-80.126064128960365</v>
      </c>
      <c r="L383">
        <v>0.82640288450871846</v>
      </c>
      <c r="M383">
        <v>-2.155692179071476</v>
      </c>
      <c r="N383">
        <v>0.122401821156068</v>
      </c>
      <c r="O383">
        <v>0</v>
      </c>
      <c r="P383">
        <v>1</v>
      </c>
      <c r="Q383">
        <v>0</v>
      </c>
      <c r="R383">
        <v>0</v>
      </c>
      <c r="S383">
        <v>0</v>
      </c>
      <c r="T383">
        <v>0</v>
      </c>
    </row>
    <row r="384" spans="1:20" x14ac:dyDescent="0.3">
      <c r="A384" t="s">
        <v>269</v>
      </c>
      <c r="B384" t="s">
        <v>173</v>
      </c>
      <c r="C384">
        <v>3</v>
      </c>
      <c r="D384">
        <v>6</v>
      </c>
      <c r="E384" t="s">
        <v>510</v>
      </c>
      <c r="F384" t="s">
        <v>508</v>
      </c>
      <c r="G384" t="s">
        <v>508</v>
      </c>
      <c r="H384">
        <v>3.775383034098204</v>
      </c>
      <c r="I384">
        <v>19.259242252720181</v>
      </c>
      <c r="J384">
        <v>-2.7081129865284381E-2</v>
      </c>
      <c r="K384">
        <v>-50.92001727978343</v>
      </c>
      <c r="L384">
        <v>0.70322978144444304</v>
      </c>
      <c r="M384">
        <v>-1.2004847825405009</v>
      </c>
      <c r="N384">
        <v>-1.3365694142840261</v>
      </c>
      <c r="O384">
        <v>0</v>
      </c>
      <c r="P384">
        <v>1</v>
      </c>
      <c r="Q384">
        <v>0</v>
      </c>
      <c r="R384">
        <v>0</v>
      </c>
      <c r="S384">
        <v>0</v>
      </c>
      <c r="T384">
        <v>0</v>
      </c>
    </row>
    <row r="385" spans="1:20" x14ac:dyDescent="0.3">
      <c r="A385" t="s">
        <v>282</v>
      </c>
      <c r="B385" t="s">
        <v>173</v>
      </c>
      <c r="C385">
        <v>0</v>
      </c>
      <c r="D385">
        <v>5</v>
      </c>
      <c r="E385" t="s">
        <v>510</v>
      </c>
      <c r="F385" t="s">
        <v>508</v>
      </c>
      <c r="G385" t="s">
        <v>508</v>
      </c>
      <c r="H385">
        <v>3.6242053182310068</v>
      </c>
      <c r="I385">
        <v>19.736861092898579</v>
      </c>
      <c r="J385">
        <v>-2.0391919746902739E-2</v>
      </c>
      <c r="K385">
        <v>-101.63600492143691</v>
      </c>
      <c r="L385">
        <v>0.50525879321260525</v>
      </c>
      <c r="M385">
        <v>-1.3365694142840261</v>
      </c>
      <c r="N385">
        <v>2.9556622475449639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 x14ac:dyDescent="0.3">
      <c r="A386" t="s">
        <v>285</v>
      </c>
      <c r="B386" t="s">
        <v>173</v>
      </c>
      <c r="C386">
        <v>5</v>
      </c>
      <c r="D386">
        <v>9</v>
      </c>
      <c r="E386" t="s">
        <v>510</v>
      </c>
      <c r="F386" t="s">
        <v>508</v>
      </c>
      <c r="G386" t="s">
        <v>508</v>
      </c>
      <c r="H386">
        <v>3.3041164062447499</v>
      </c>
      <c r="I386">
        <v>40.476167499334423</v>
      </c>
      <c r="J386">
        <v>-1.7148502156076331E-3</v>
      </c>
      <c r="K386">
        <v>-53.887028936845603</v>
      </c>
      <c r="L386">
        <v>0.69647425447424038</v>
      </c>
      <c r="M386">
        <v>-2.5119622819510852</v>
      </c>
      <c r="N386">
        <v>1.104296402459473</v>
      </c>
      <c r="O386">
        <v>0</v>
      </c>
      <c r="P386">
        <v>1</v>
      </c>
      <c r="Q386">
        <v>0</v>
      </c>
      <c r="R386">
        <v>1</v>
      </c>
      <c r="S386">
        <v>0</v>
      </c>
      <c r="T386">
        <v>0</v>
      </c>
    </row>
    <row r="387" spans="1:20" x14ac:dyDescent="0.3">
      <c r="A387" t="s">
        <v>291</v>
      </c>
      <c r="B387" t="s">
        <v>173</v>
      </c>
      <c r="C387">
        <v>6</v>
      </c>
      <c r="D387">
        <v>8</v>
      </c>
      <c r="E387" t="s">
        <v>513</v>
      </c>
      <c r="F387" t="s">
        <v>508</v>
      </c>
      <c r="G387" t="s">
        <v>508</v>
      </c>
      <c r="H387">
        <v>3.2403303017167491</v>
      </c>
      <c r="I387">
        <v>37.837853511807843</v>
      </c>
      <c r="J387">
        <v>5.4016120089607489E-3</v>
      </c>
      <c r="K387">
        <v>-75.065655822317837</v>
      </c>
      <c r="L387">
        <v>0.55755412931821402</v>
      </c>
      <c r="M387">
        <v>-1.8203837705922481</v>
      </c>
      <c r="N387">
        <v>0.37082487522073609</v>
      </c>
      <c r="O387">
        <v>0</v>
      </c>
      <c r="P387">
        <v>1</v>
      </c>
      <c r="Q387">
        <v>1</v>
      </c>
      <c r="R387">
        <v>0</v>
      </c>
      <c r="S387">
        <v>0</v>
      </c>
      <c r="T387">
        <v>0</v>
      </c>
    </row>
    <row r="388" spans="1:20" x14ac:dyDescent="0.3">
      <c r="A388" t="s">
        <v>298</v>
      </c>
      <c r="B388" t="s">
        <v>173</v>
      </c>
      <c r="C388">
        <v>2</v>
      </c>
      <c r="D388">
        <v>9</v>
      </c>
      <c r="E388" t="s">
        <v>510</v>
      </c>
      <c r="F388" t="s">
        <v>508</v>
      </c>
      <c r="G388" t="s">
        <v>508</v>
      </c>
      <c r="H388">
        <v>3.1715719779048119</v>
      </c>
      <c r="I388">
        <v>7.3529710819227478</v>
      </c>
      <c r="J388">
        <v>-7.5855410904470399E-3</v>
      </c>
      <c r="K388">
        <v>-171.75927543873519</v>
      </c>
      <c r="L388">
        <v>1.361821003622447</v>
      </c>
      <c r="M388">
        <v>-3.2019674348403782</v>
      </c>
      <c r="N388">
        <v>2.2900741129903852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1</v>
      </c>
    </row>
    <row r="389" spans="1:20" x14ac:dyDescent="0.3">
      <c r="A389" t="s">
        <v>164</v>
      </c>
      <c r="B389" t="s">
        <v>173</v>
      </c>
      <c r="C389">
        <v>9</v>
      </c>
      <c r="D389">
        <v>13</v>
      </c>
      <c r="E389" t="s">
        <v>513</v>
      </c>
      <c r="F389" t="s">
        <v>508</v>
      </c>
      <c r="G389" t="s">
        <v>508</v>
      </c>
      <c r="H389">
        <v>2.9411766424586099</v>
      </c>
      <c r="I389">
        <v>53.030262527625837</v>
      </c>
      <c r="J389">
        <v>4.2775057228985391E-2</v>
      </c>
      <c r="K389">
        <v>51.262473009363823</v>
      </c>
      <c r="L389">
        <v>0.97151701262380241</v>
      </c>
      <c r="M389">
        <v>-2.392342314337228</v>
      </c>
      <c r="N389">
        <v>6.8627503687307012</v>
      </c>
      <c r="O389">
        <v>1</v>
      </c>
      <c r="P389">
        <v>1</v>
      </c>
      <c r="Q389">
        <v>1</v>
      </c>
      <c r="R389">
        <v>0</v>
      </c>
      <c r="S389">
        <v>0</v>
      </c>
      <c r="T389">
        <v>0</v>
      </c>
    </row>
    <row r="390" spans="1:20" x14ac:dyDescent="0.3">
      <c r="A390" t="s">
        <v>242</v>
      </c>
      <c r="B390" t="s">
        <v>173</v>
      </c>
      <c r="C390">
        <v>11</v>
      </c>
      <c r="D390">
        <v>10</v>
      </c>
      <c r="E390" t="s">
        <v>510</v>
      </c>
      <c r="F390" t="s">
        <v>508</v>
      </c>
      <c r="G390" t="s">
        <v>508</v>
      </c>
      <c r="H390">
        <v>3.0853293893341451</v>
      </c>
      <c r="I390">
        <v>83.870986349000887</v>
      </c>
      <c r="J390">
        <v>0.1134107109285937</v>
      </c>
      <c r="K390">
        <v>117.0028094001146</v>
      </c>
      <c r="L390">
        <v>0.89784932323979494</v>
      </c>
      <c r="M390">
        <v>-0.67038510861498246</v>
      </c>
      <c r="N390">
        <v>1.9122617517290841</v>
      </c>
      <c r="O390">
        <v>1</v>
      </c>
      <c r="P390">
        <v>1</v>
      </c>
      <c r="Q390">
        <v>1</v>
      </c>
      <c r="R390">
        <v>0</v>
      </c>
      <c r="S390">
        <v>1</v>
      </c>
      <c r="T390">
        <v>0</v>
      </c>
    </row>
    <row r="391" spans="1:20" x14ac:dyDescent="0.3">
      <c r="A391" t="s">
        <v>77</v>
      </c>
      <c r="B391" t="s">
        <v>243</v>
      </c>
      <c r="C391">
        <v>5</v>
      </c>
      <c r="D391">
        <v>7</v>
      </c>
      <c r="E391" t="s">
        <v>510</v>
      </c>
      <c r="F391" t="s">
        <v>508</v>
      </c>
      <c r="G391" t="s">
        <v>508</v>
      </c>
      <c r="H391">
        <v>3.6246723460026211</v>
      </c>
      <c r="I391">
        <v>17.289719626168221</v>
      </c>
      <c r="J391">
        <v>-3.6951499839217221</v>
      </c>
      <c r="K391">
        <v>-90.752622466646471</v>
      </c>
      <c r="L391">
        <v>1.096630948933295</v>
      </c>
      <c r="M391">
        <v>-1.4689265536723159</v>
      </c>
      <c r="N391">
        <v>0.57339449541284404</v>
      </c>
      <c r="O391">
        <v>0</v>
      </c>
      <c r="P391">
        <v>1</v>
      </c>
      <c r="Q391">
        <v>0</v>
      </c>
      <c r="R391">
        <v>0</v>
      </c>
      <c r="S391">
        <v>0</v>
      </c>
      <c r="T391">
        <v>1</v>
      </c>
    </row>
    <row r="392" spans="1:20" x14ac:dyDescent="0.3">
      <c r="A392" t="s">
        <v>265</v>
      </c>
      <c r="B392" t="s">
        <v>243</v>
      </c>
      <c r="C392">
        <v>13</v>
      </c>
      <c r="D392">
        <v>13</v>
      </c>
      <c r="E392" t="s">
        <v>510</v>
      </c>
      <c r="F392" t="s">
        <v>508</v>
      </c>
      <c r="G392" t="s">
        <v>508</v>
      </c>
      <c r="H392">
        <v>3.475715036408678</v>
      </c>
      <c r="I392">
        <v>61.258278145695357</v>
      </c>
      <c r="J392">
        <v>7.4977998802223613</v>
      </c>
      <c r="K392">
        <v>201.55848085943381</v>
      </c>
      <c r="L392">
        <v>1.0957956975224949</v>
      </c>
      <c r="M392">
        <v>-3.1552162849872771</v>
      </c>
      <c r="N392">
        <v>-1.996847083552286</v>
      </c>
      <c r="O392">
        <v>1</v>
      </c>
      <c r="P392">
        <v>1</v>
      </c>
      <c r="Q392">
        <v>1</v>
      </c>
      <c r="R392">
        <v>0</v>
      </c>
      <c r="S392">
        <v>1</v>
      </c>
      <c r="T392">
        <v>1</v>
      </c>
    </row>
    <row r="393" spans="1:20" x14ac:dyDescent="0.3">
      <c r="A393" t="s">
        <v>271</v>
      </c>
      <c r="B393" t="s">
        <v>243</v>
      </c>
      <c r="C393">
        <v>8</v>
      </c>
      <c r="D393">
        <v>9</v>
      </c>
      <c r="E393" t="s">
        <v>510</v>
      </c>
      <c r="F393" t="s">
        <v>508</v>
      </c>
      <c r="G393" t="s">
        <v>508</v>
      </c>
      <c r="H393">
        <v>4.3644033422568347</v>
      </c>
      <c r="I393">
        <v>14.23841059602649</v>
      </c>
      <c r="J393">
        <v>0.7514200668322939</v>
      </c>
      <c r="K393">
        <v>-11.42053445850906</v>
      </c>
      <c r="L393">
        <v>0.61874529855933569</v>
      </c>
      <c r="M393">
        <v>-5.5764075067024121</v>
      </c>
      <c r="N393">
        <v>0.96536059057353785</v>
      </c>
      <c r="O393">
        <v>0</v>
      </c>
      <c r="P393">
        <v>1</v>
      </c>
      <c r="Q393">
        <v>1</v>
      </c>
      <c r="R393">
        <v>0</v>
      </c>
      <c r="S393">
        <v>1</v>
      </c>
      <c r="T393">
        <v>0</v>
      </c>
    </row>
    <row r="394" spans="1:20" x14ac:dyDescent="0.3">
      <c r="A394" t="s">
        <v>283</v>
      </c>
      <c r="B394" t="s">
        <v>243</v>
      </c>
      <c r="C394">
        <v>0</v>
      </c>
      <c r="D394">
        <v>3</v>
      </c>
      <c r="E394" t="s">
        <v>510</v>
      </c>
      <c r="F394" t="s">
        <v>508</v>
      </c>
      <c r="G394" t="s">
        <v>508</v>
      </c>
      <c r="H394">
        <v>4.5788604459124684</v>
      </c>
      <c r="I394">
        <v>1.0238907849829351</v>
      </c>
      <c r="J394">
        <v>-6.9783424920340611</v>
      </c>
      <c r="K394">
        <v>-121.9656729900633</v>
      </c>
      <c r="L394">
        <v>0.67830259080806599</v>
      </c>
      <c r="M394">
        <v>-1.0863350485992</v>
      </c>
      <c r="N394">
        <v>-2.4855491329479769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 x14ac:dyDescent="0.3">
      <c r="A395" t="s">
        <v>290</v>
      </c>
      <c r="B395" t="s">
        <v>243</v>
      </c>
      <c r="C395">
        <v>0</v>
      </c>
      <c r="D395">
        <v>5</v>
      </c>
      <c r="E395" t="s">
        <v>510</v>
      </c>
      <c r="F395" t="s">
        <v>508</v>
      </c>
      <c r="G395" t="s">
        <v>508</v>
      </c>
      <c r="H395">
        <v>4.5050385299347946</v>
      </c>
      <c r="I395">
        <v>2.0588235294117641</v>
      </c>
      <c r="J395">
        <v>-9.4372562368335444</v>
      </c>
      <c r="K395">
        <v>-154.17078799868119</v>
      </c>
      <c r="L395">
        <v>0.70579248943770512</v>
      </c>
      <c r="M395">
        <v>-2.4855491329479769</v>
      </c>
      <c r="N395">
        <v>0.71132187314759932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1:20" x14ac:dyDescent="0.3">
      <c r="A396" t="s">
        <v>512</v>
      </c>
      <c r="B396" t="s">
        <v>243</v>
      </c>
      <c r="C396">
        <v>0</v>
      </c>
      <c r="D396">
        <v>5</v>
      </c>
      <c r="E396" t="s">
        <v>510</v>
      </c>
      <c r="F396" t="s">
        <v>508</v>
      </c>
      <c r="G396" t="s">
        <v>508</v>
      </c>
      <c r="H396">
        <v>4.427710843373494</v>
      </c>
      <c r="I396">
        <v>1.098901098901099</v>
      </c>
      <c r="J396">
        <v>-11.999114346295279</v>
      </c>
      <c r="K396">
        <v>-130.24833001886711</v>
      </c>
      <c r="L396">
        <v>0.80057681375591294</v>
      </c>
      <c r="M396">
        <v>-2.295467922307239</v>
      </c>
      <c r="N396">
        <v>-6.5662650602409638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 x14ac:dyDescent="0.3">
      <c r="A397" t="s">
        <v>91</v>
      </c>
      <c r="B397" t="s">
        <v>243</v>
      </c>
      <c r="C397">
        <v>0</v>
      </c>
      <c r="D397">
        <v>5</v>
      </c>
      <c r="E397" t="s">
        <v>510</v>
      </c>
      <c r="F397" t="s">
        <v>508</v>
      </c>
      <c r="G397" t="s">
        <v>508</v>
      </c>
      <c r="H397">
        <v>5.2592797273648344</v>
      </c>
      <c r="I397">
        <v>9.8076923076923084</v>
      </c>
      <c r="J397">
        <v>-15.39627073365169</v>
      </c>
      <c r="K397">
        <v>-190.96140350877201</v>
      </c>
      <c r="L397">
        <v>1.4969185497751369</v>
      </c>
      <c r="M397">
        <v>-6.5662650602409638</v>
      </c>
      <c r="N397">
        <v>-2.0631850419084459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1</v>
      </c>
    </row>
    <row r="398" spans="1:20" x14ac:dyDescent="0.3">
      <c r="A398" t="s">
        <v>93</v>
      </c>
      <c r="B398" t="s">
        <v>243</v>
      </c>
      <c r="C398">
        <v>-2</v>
      </c>
      <c r="D398">
        <v>3</v>
      </c>
      <c r="E398" t="s">
        <v>510</v>
      </c>
      <c r="F398" t="s">
        <v>508</v>
      </c>
      <c r="G398" t="s">
        <v>508</v>
      </c>
      <c r="H398">
        <v>5.3277532211041096</v>
      </c>
      <c r="I398">
        <v>3.6538461538461542</v>
      </c>
      <c r="J398">
        <v>-17.13946102809162</v>
      </c>
      <c r="K398">
        <v>-150.35934811215711</v>
      </c>
      <c r="L398">
        <v>0.8405370452302352</v>
      </c>
      <c r="M398">
        <v>-2.0631850419084459</v>
      </c>
      <c r="N398">
        <v>-0.46082949308755761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 x14ac:dyDescent="0.3">
      <c r="A399" t="s">
        <v>162</v>
      </c>
      <c r="B399" t="s">
        <v>243</v>
      </c>
      <c r="C399">
        <v>0</v>
      </c>
      <c r="D399">
        <v>3</v>
      </c>
      <c r="E399" t="s">
        <v>510</v>
      </c>
      <c r="F399" t="s">
        <v>508</v>
      </c>
      <c r="G399" t="s">
        <v>508</v>
      </c>
      <c r="H399">
        <v>4.8802423553914602</v>
      </c>
      <c r="I399">
        <v>1.7441860465116279</v>
      </c>
      <c r="J399">
        <v>-14.720022849127229</v>
      </c>
      <c r="K399">
        <v>-101.92324580662159</v>
      </c>
      <c r="L399">
        <v>0.75074922385791965</v>
      </c>
      <c r="M399">
        <v>-1.243455497382199</v>
      </c>
      <c r="N399">
        <v>-0.53015241882041086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 x14ac:dyDescent="0.3">
      <c r="A400" t="s">
        <v>220</v>
      </c>
      <c r="B400" t="s">
        <v>243</v>
      </c>
      <c r="C400">
        <v>0</v>
      </c>
      <c r="D400">
        <v>3</v>
      </c>
      <c r="E400" t="s">
        <v>510</v>
      </c>
      <c r="F400" t="s">
        <v>508</v>
      </c>
      <c r="G400" t="s">
        <v>508</v>
      </c>
      <c r="H400">
        <v>4.5683829827733904</v>
      </c>
      <c r="I400">
        <v>7.8059071729957807</v>
      </c>
      <c r="J400">
        <v>-12.90098111934917</v>
      </c>
      <c r="K400">
        <v>-104.3935643564356</v>
      </c>
      <c r="L400">
        <v>0.86741545153333033</v>
      </c>
      <c r="M400">
        <v>-0.53015241882041086</v>
      </c>
      <c r="N400">
        <v>3.064623584277149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 x14ac:dyDescent="0.3">
      <c r="A401" t="s">
        <v>235</v>
      </c>
      <c r="B401" t="s">
        <v>243</v>
      </c>
      <c r="C401">
        <v>6</v>
      </c>
      <c r="D401">
        <v>7</v>
      </c>
      <c r="E401" t="s">
        <v>510</v>
      </c>
      <c r="F401" t="s">
        <v>508</v>
      </c>
      <c r="G401" t="s">
        <v>508</v>
      </c>
      <c r="H401">
        <v>3.552557086242687</v>
      </c>
      <c r="I401">
        <v>16.44736842105263</v>
      </c>
      <c r="J401">
        <v>-1.927532756572901</v>
      </c>
      <c r="K401">
        <v>-52.777381122376191</v>
      </c>
      <c r="L401">
        <v>0.61638212602178633</v>
      </c>
      <c r="M401">
        <v>-1.688311688311688</v>
      </c>
      <c r="N401">
        <v>-0.26420079260237778</v>
      </c>
      <c r="O401">
        <v>1</v>
      </c>
      <c r="P401">
        <v>1</v>
      </c>
      <c r="Q401">
        <v>0</v>
      </c>
      <c r="R401">
        <v>0</v>
      </c>
      <c r="S401">
        <v>0</v>
      </c>
      <c r="T401">
        <v>0</v>
      </c>
    </row>
    <row r="402" spans="1:20" x14ac:dyDescent="0.3">
      <c r="A402" t="s">
        <v>259</v>
      </c>
      <c r="B402" t="s">
        <v>243</v>
      </c>
      <c r="C402">
        <v>6</v>
      </c>
      <c r="D402">
        <v>7</v>
      </c>
      <c r="E402" t="s">
        <v>510</v>
      </c>
      <c r="F402" t="s">
        <v>508</v>
      </c>
      <c r="G402" t="s">
        <v>508</v>
      </c>
      <c r="H402">
        <v>3.495742667928099</v>
      </c>
      <c r="I402">
        <v>16.911764705882359</v>
      </c>
      <c r="J402">
        <v>-0.5847529448650306</v>
      </c>
      <c r="K402">
        <v>-61.698717948718013</v>
      </c>
      <c r="L402">
        <v>0.75136936235653728</v>
      </c>
      <c r="M402">
        <v>-0.26420079260237778</v>
      </c>
      <c r="N402">
        <v>0.5298013245033113</v>
      </c>
      <c r="O402">
        <v>1</v>
      </c>
      <c r="P402">
        <v>1</v>
      </c>
      <c r="Q402">
        <v>0</v>
      </c>
      <c r="R402">
        <v>0</v>
      </c>
      <c r="S402">
        <v>0</v>
      </c>
      <c r="T402">
        <v>0</v>
      </c>
    </row>
    <row r="403" spans="1:20" x14ac:dyDescent="0.3">
      <c r="A403" t="s">
        <v>269</v>
      </c>
      <c r="B403" t="s">
        <v>243</v>
      </c>
      <c r="C403">
        <v>8</v>
      </c>
      <c r="D403">
        <v>11</v>
      </c>
      <c r="E403" t="s">
        <v>513</v>
      </c>
      <c r="F403" t="s">
        <v>508</v>
      </c>
      <c r="G403" t="s">
        <v>508</v>
      </c>
      <c r="H403">
        <v>3.2523399829819422</v>
      </c>
      <c r="I403">
        <v>19.34156378600823</v>
      </c>
      <c r="J403">
        <v>1.665151946350903</v>
      </c>
      <c r="K403">
        <v>-54.396728016359923</v>
      </c>
      <c r="L403">
        <v>1.238755283020877</v>
      </c>
      <c r="M403">
        <v>-0.46113306982872199</v>
      </c>
      <c r="N403">
        <v>-6.6181336863004633E-2</v>
      </c>
      <c r="O403">
        <v>0</v>
      </c>
      <c r="P403">
        <v>1</v>
      </c>
      <c r="Q403">
        <v>1</v>
      </c>
      <c r="R403">
        <v>0</v>
      </c>
      <c r="S403">
        <v>0</v>
      </c>
      <c r="T403">
        <v>1</v>
      </c>
    </row>
    <row r="404" spans="1:20" x14ac:dyDescent="0.3">
      <c r="A404" t="s">
        <v>282</v>
      </c>
      <c r="B404" t="s">
        <v>243</v>
      </c>
      <c r="C404">
        <v>8</v>
      </c>
      <c r="D404">
        <v>9</v>
      </c>
      <c r="E404" t="s">
        <v>513</v>
      </c>
      <c r="F404" t="s">
        <v>508</v>
      </c>
      <c r="G404" t="s">
        <v>508</v>
      </c>
      <c r="H404">
        <v>3.107852412488175</v>
      </c>
      <c r="I404">
        <v>34.074074074074083</v>
      </c>
      <c r="J404">
        <v>2.4422844958685839</v>
      </c>
      <c r="K404">
        <v>-86.171063149480432</v>
      </c>
      <c r="L404">
        <v>0.35814136641071082</v>
      </c>
      <c r="M404">
        <v>-6.6181336863004633E-2</v>
      </c>
      <c r="N404">
        <v>0.66225165562913912</v>
      </c>
      <c r="O404">
        <v>0</v>
      </c>
      <c r="P404">
        <v>1</v>
      </c>
      <c r="Q404">
        <v>1</v>
      </c>
      <c r="R404">
        <v>1</v>
      </c>
      <c r="S404">
        <v>0</v>
      </c>
      <c r="T404">
        <v>0</v>
      </c>
    </row>
    <row r="405" spans="1:20" x14ac:dyDescent="0.3">
      <c r="A405" t="s">
        <v>285</v>
      </c>
      <c r="B405" t="s">
        <v>243</v>
      </c>
      <c r="C405">
        <v>8</v>
      </c>
      <c r="D405">
        <v>12</v>
      </c>
      <c r="E405" t="s">
        <v>367</v>
      </c>
      <c r="F405" t="s">
        <v>508</v>
      </c>
      <c r="G405" t="s">
        <v>509</v>
      </c>
      <c r="H405">
        <v>2.563980137509549</v>
      </c>
      <c r="I405">
        <v>28.571428571428569</v>
      </c>
      <c r="J405">
        <v>2.9432909126876439</v>
      </c>
      <c r="K405">
        <v>-74.134419551935082</v>
      </c>
      <c r="L405">
        <v>1.1455809802171499</v>
      </c>
      <c r="M405">
        <v>-1.5789473684210531</v>
      </c>
      <c r="N405">
        <v>-0.33422459893048129</v>
      </c>
      <c r="O405">
        <v>0</v>
      </c>
      <c r="P405">
        <v>1</v>
      </c>
      <c r="Q405">
        <v>1</v>
      </c>
      <c r="R405">
        <v>0</v>
      </c>
      <c r="S405">
        <v>0</v>
      </c>
      <c r="T405">
        <v>1</v>
      </c>
    </row>
    <row r="406" spans="1:20" x14ac:dyDescent="0.3">
      <c r="A406" t="s">
        <v>291</v>
      </c>
      <c r="B406" t="s">
        <v>243</v>
      </c>
      <c r="C406">
        <v>3</v>
      </c>
      <c r="D406">
        <v>10</v>
      </c>
      <c r="E406" t="s">
        <v>513</v>
      </c>
      <c r="F406" t="s">
        <v>508</v>
      </c>
      <c r="G406" t="s">
        <v>508</v>
      </c>
      <c r="H406">
        <v>2.3209420007785129</v>
      </c>
      <c r="I406">
        <v>3.9215686274509798</v>
      </c>
      <c r="J406">
        <v>2.1251677623726688</v>
      </c>
      <c r="K406">
        <v>-147.66169154228871</v>
      </c>
      <c r="L406">
        <v>0.8066977274114463</v>
      </c>
      <c r="M406">
        <v>-1.542588866532528</v>
      </c>
      <c r="N406">
        <v>-1.634877384196185</v>
      </c>
      <c r="O406">
        <v>0</v>
      </c>
      <c r="P406">
        <v>0</v>
      </c>
      <c r="Q406">
        <v>1</v>
      </c>
      <c r="R406">
        <v>0</v>
      </c>
      <c r="S406">
        <v>0</v>
      </c>
      <c r="T406">
        <v>0</v>
      </c>
    </row>
    <row r="407" spans="1:20" x14ac:dyDescent="0.3">
      <c r="A407" t="s">
        <v>295</v>
      </c>
      <c r="B407" t="s">
        <v>243</v>
      </c>
      <c r="C407">
        <v>3</v>
      </c>
      <c r="D407">
        <v>10</v>
      </c>
      <c r="E407" t="s">
        <v>513</v>
      </c>
      <c r="F407" t="s">
        <v>508</v>
      </c>
      <c r="G407" t="s">
        <v>508</v>
      </c>
      <c r="H407">
        <v>2.3446774831816382</v>
      </c>
      <c r="I407">
        <v>5.4263565891472867</v>
      </c>
      <c r="J407">
        <v>1.1170991095451259</v>
      </c>
      <c r="K407">
        <v>-174.1056218057922</v>
      </c>
      <c r="L407">
        <v>0.98216217619719404</v>
      </c>
      <c r="M407">
        <v>-1.634877384196185</v>
      </c>
      <c r="N407">
        <v>-2.0775623268698058</v>
      </c>
      <c r="O407">
        <v>0</v>
      </c>
      <c r="P407">
        <v>0</v>
      </c>
      <c r="Q407">
        <v>1</v>
      </c>
      <c r="R407">
        <v>0</v>
      </c>
      <c r="S407">
        <v>0</v>
      </c>
      <c r="T407">
        <v>0</v>
      </c>
    </row>
    <row r="408" spans="1:20" x14ac:dyDescent="0.3">
      <c r="A408" t="s">
        <v>298</v>
      </c>
      <c r="B408" t="s">
        <v>243</v>
      </c>
      <c r="C408">
        <v>2</v>
      </c>
      <c r="D408">
        <v>11</v>
      </c>
      <c r="E408" t="s">
        <v>510</v>
      </c>
      <c r="F408" t="s">
        <v>508</v>
      </c>
      <c r="G408" t="s">
        <v>508</v>
      </c>
      <c r="H408">
        <v>2.379268539098808</v>
      </c>
      <c r="I408">
        <v>6.7484662576687118</v>
      </c>
      <c r="J408">
        <v>-0.33913808921761662</v>
      </c>
      <c r="K408">
        <v>-213.88888888888891</v>
      </c>
      <c r="L408">
        <v>1.314383519234342</v>
      </c>
      <c r="M408">
        <v>-2.0775623268698058</v>
      </c>
      <c r="N408">
        <v>0.84865629420084865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1</v>
      </c>
    </row>
    <row r="409" spans="1:20" x14ac:dyDescent="0.3">
      <c r="A409" t="s">
        <v>96</v>
      </c>
      <c r="B409" t="s">
        <v>243</v>
      </c>
      <c r="C409">
        <v>6</v>
      </c>
      <c r="D409">
        <v>11</v>
      </c>
      <c r="E409" t="s">
        <v>367</v>
      </c>
      <c r="F409" t="s">
        <v>508</v>
      </c>
      <c r="G409" t="s">
        <v>509</v>
      </c>
      <c r="H409">
        <v>2.4474130196391179</v>
      </c>
      <c r="I409">
        <v>22.900763358778629</v>
      </c>
      <c r="J409">
        <v>1.277754521022729</v>
      </c>
      <c r="K409">
        <v>-77.071720549981293</v>
      </c>
      <c r="L409">
        <v>0.91354789196956343</v>
      </c>
      <c r="M409">
        <v>-0.76177285318559562</v>
      </c>
      <c r="N409">
        <v>1.4654570830425679</v>
      </c>
      <c r="O409">
        <v>0</v>
      </c>
      <c r="P409">
        <v>1</v>
      </c>
      <c r="Q409">
        <v>1</v>
      </c>
      <c r="R409">
        <v>0</v>
      </c>
      <c r="S409">
        <v>0</v>
      </c>
      <c r="T409">
        <v>0</v>
      </c>
    </row>
    <row r="410" spans="1:20" x14ac:dyDescent="0.3">
      <c r="A410" t="s">
        <v>164</v>
      </c>
      <c r="B410" t="s">
        <v>243</v>
      </c>
      <c r="C410">
        <v>8</v>
      </c>
      <c r="D410">
        <v>14</v>
      </c>
      <c r="E410" t="s">
        <v>367</v>
      </c>
      <c r="F410" t="s">
        <v>508</v>
      </c>
      <c r="G410" t="s">
        <v>509</v>
      </c>
      <c r="H410">
        <v>2.750352609308885</v>
      </c>
      <c r="I410">
        <v>11.450381679389309</v>
      </c>
      <c r="J410">
        <v>1.905144699266174</v>
      </c>
      <c r="K410">
        <v>-63.584752635847529</v>
      </c>
      <c r="L410">
        <v>1.0151781513853471</v>
      </c>
      <c r="M410">
        <v>-2.4759284731774409</v>
      </c>
      <c r="N410">
        <v>3.4555712270803949</v>
      </c>
      <c r="O410">
        <v>0</v>
      </c>
      <c r="P410">
        <v>1</v>
      </c>
      <c r="Q410">
        <v>1</v>
      </c>
      <c r="R410">
        <v>0</v>
      </c>
      <c r="S410">
        <v>0</v>
      </c>
      <c r="T410">
        <v>1</v>
      </c>
    </row>
    <row r="411" spans="1:20" x14ac:dyDescent="0.3">
      <c r="A411" t="s">
        <v>242</v>
      </c>
      <c r="B411" t="s">
        <v>243</v>
      </c>
      <c r="C411">
        <v>13</v>
      </c>
      <c r="D411">
        <v>14</v>
      </c>
      <c r="E411" t="s">
        <v>513</v>
      </c>
      <c r="F411" t="s">
        <v>508</v>
      </c>
      <c r="G411" t="s">
        <v>508</v>
      </c>
      <c r="H411">
        <v>3.1438127090301</v>
      </c>
      <c r="I411">
        <v>58.598726114649679</v>
      </c>
      <c r="J411">
        <v>7.0331721555979394</v>
      </c>
      <c r="K411">
        <v>81.769305962854475</v>
      </c>
      <c r="L411">
        <v>1.307261082432293</v>
      </c>
      <c r="M411">
        <v>-1.254953764861295</v>
      </c>
      <c r="N411">
        <v>1.806020066889632</v>
      </c>
      <c r="O411">
        <v>1</v>
      </c>
      <c r="P411">
        <v>1</v>
      </c>
      <c r="Q411">
        <v>1</v>
      </c>
      <c r="R411">
        <v>1</v>
      </c>
      <c r="S411">
        <v>0</v>
      </c>
      <c r="T411">
        <v>1</v>
      </c>
    </row>
    <row r="412" spans="1:20" x14ac:dyDescent="0.3">
      <c r="A412" t="s">
        <v>156</v>
      </c>
      <c r="B412" t="s">
        <v>521</v>
      </c>
      <c r="C412">
        <v>8</v>
      </c>
      <c r="D412">
        <v>7</v>
      </c>
      <c r="E412" t="s">
        <v>510</v>
      </c>
      <c r="F412" t="s">
        <v>508</v>
      </c>
      <c r="G412" t="s">
        <v>508</v>
      </c>
      <c r="H412">
        <v>4.5784856343228197</v>
      </c>
      <c r="I412">
        <v>76.404510515384914</v>
      </c>
      <c r="J412">
        <v>0.66163873813794538</v>
      </c>
      <c r="K412">
        <v>55.982478574019751</v>
      </c>
      <c r="L412">
        <v>1.036698301200391</v>
      </c>
      <c r="M412">
        <v>-4.3115415971240472</v>
      </c>
      <c r="N412">
        <v>2.1075536103557488</v>
      </c>
      <c r="O412">
        <v>0</v>
      </c>
      <c r="P412">
        <v>1</v>
      </c>
      <c r="Q412">
        <v>1</v>
      </c>
      <c r="R412">
        <v>0</v>
      </c>
      <c r="S412">
        <v>0</v>
      </c>
      <c r="T412">
        <v>1</v>
      </c>
    </row>
    <row r="413" spans="1:20" x14ac:dyDescent="0.3">
      <c r="A413" t="s">
        <v>223</v>
      </c>
      <c r="B413" t="s">
        <v>521</v>
      </c>
      <c r="C413">
        <v>3</v>
      </c>
      <c r="D413">
        <v>1</v>
      </c>
      <c r="E413" t="s">
        <v>510</v>
      </c>
      <c r="F413" t="s">
        <v>508</v>
      </c>
      <c r="G413" t="s">
        <v>508</v>
      </c>
      <c r="H413">
        <v>4.4905252842431924</v>
      </c>
      <c r="I413">
        <v>78.260870674624712</v>
      </c>
      <c r="J413">
        <v>-0.19585763698461101</v>
      </c>
      <c r="K413">
        <v>59.773695789295552</v>
      </c>
      <c r="L413">
        <v>0.84260908060420903</v>
      </c>
      <c r="M413">
        <v>-0.71174377224199281</v>
      </c>
      <c r="N413">
        <v>-1.075268817204301</v>
      </c>
      <c r="O413">
        <v>0</v>
      </c>
      <c r="P413">
        <v>1</v>
      </c>
      <c r="Q413">
        <v>0</v>
      </c>
      <c r="R413">
        <v>0</v>
      </c>
      <c r="S413">
        <v>0</v>
      </c>
      <c r="T413">
        <v>0</v>
      </c>
    </row>
    <row r="414" spans="1:20" x14ac:dyDescent="0.3">
      <c r="A414" t="s">
        <v>228</v>
      </c>
      <c r="B414" t="s">
        <v>521</v>
      </c>
      <c r="C414">
        <v>3</v>
      </c>
      <c r="D414">
        <v>1</v>
      </c>
      <c r="E414" t="s">
        <v>510</v>
      </c>
      <c r="F414" t="s">
        <v>508</v>
      </c>
      <c r="G414" t="s">
        <v>508</v>
      </c>
      <c r="H414">
        <v>4.4047594564054817</v>
      </c>
      <c r="I414">
        <v>68.749998137354737</v>
      </c>
      <c r="J414">
        <v>-0.62074867297966918</v>
      </c>
      <c r="K414">
        <v>24.581866123481181</v>
      </c>
      <c r="L414">
        <v>0.63731315975463343</v>
      </c>
      <c r="M414">
        <v>-1.075268817204301</v>
      </c>
      <c r="N414">
        <v>7.2468190953351455E-2</v>
      </c>
      <c r="O414">
        <v>0</v>
      </c>
      <c r="P414">
        <v>1</v>
      </c>
      <c r="Q414">
        <v>0</v>
      </c>
      <c r="R414">
        <v>0</v>
      </c>
      <c r="S414">
        <v>0</v>
      </c>
      <c r="T414">
        <v>0</v>
      </c>
    </row>
    <row r="415" spans="1:20" x14ac:dyDescent="0.3">
      <c r="A415" t="s">
        <v>271</v>
      </c>
      <c r="B415" t="s">
        <v>521</v>
      </c>
      <c r="C415">
        <v>-2</v>
      </c>
      <c r="D415">
        <v>3</v>
      </c>
      <c r="E415" t="s">
        <v>510</v>
      </c>
      <c r="F415" t="s">
        <v>508</v>
      </c>
      <c r="G415" t="s">
        <v>508</v>
      </c>
      <c r="H415">
        <v>5.1004893620463569</v>
      </c>
      <c r="I415">
        <v>6.3725611192765541</v>
      </c>
      <c r="J415">
        <v>-1.632410278036931</v>
      </c>
      <c r="K415">
        <v>-198.3967775726629</v>
      </c>
      <c r="L415">
        <v>0.60007319442252549</v>
      </c>
      <c r="M415">
        <v>-4.571845364467463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 x14ac:dyDescent="0.3">
      <c r="A416" t="s">
        <v>290</v>
      </c>
      <c r="B416" t="s">
        <v>521</v>
      </c>
      <c r="C416">
        <v>3</v>
      </c>
      <c r="D416">
        <v>6</v>
      </c>
      <c r="E416" t="s">
        <v>510</v>
      </c>
      <c r="F416" t="s">
        <v>508</v>
      </c>
      <c r="G416" t="s">
        <v>508</v>
      </c>
      <c r="H416">
        <v>4.6890010221907703</v>
      </c>
      <c r="I416">
        <v>22.685150518021612</v>
      </c>
      <c r="J416">
        <v>-1.621158523820551</v>
      </c>
      <c r="K416">
        <v>-73.517136084746397</v>
      </c>
      <c r="L416">
        <v>0.74439838306226869</v>
      </c>
      <c r="M416">
        <v>-2.1913806674589198</v>
      </c>
      <c r="N416">
        <v>4.6303304627663877</v>
      </c>
      <c r="O416">
        <v>0</v>
      </c>
      <c r="P416">
        <v>1</v>
      </c>
      <c r="Q416">
        <v>0</v>
      </c>
      <c r="R416">
        <v>0</v>
      </c>
      <c r="S416">
        <v>0</v>
      </c>
      <c r="T416">
        <v>0</v>
      </c>
    </row>
    <row r="417" spans="1:20" x14ac:dyDescent="0.3">
      <c r="A417" t="s">
        <v>512</v>
      </c>
      <c r="B417" t="s">
        <v>521</v>
      </c>
      <c r="C417">
        <v>10</v>
      </c>
      <c r="D417">
        <v>10</v>
      </c>
      <c r="E417" t="s">
        <v>510</v>
      </c>
      <c r="F417" t="s">
        <v>508</v>
      </c>
      <c r="G417" t="s">
        <v>508</v>
      </c>
      <c r="H417">
        <v>4.6236795298761821</v>
      </c>
      <c r="I417">
        <v>40.740743357130441</v>
      </c>
      <c r="J417">
        <v>-1.074417841088247</v>
      </c>
      <c r="K417">
        <v>49.072908517871277</v>
      </c>
      <c r="L417">
        <v>1.283040548199849</v>
      </c>
      <c r="M417">
        <v>-1.6416866178138569</v>
      </c>
      <c r="N417">
        <v>-8.0551566456398778</v>
      </c>
      <c r="O417">
        <v>1</v>
      </c>
      <c r="P417">
        <v>1</v>
      </c>
      <c r="Q417">
        <v>0</v>
      </c>
      <c r="R417">
        <v>1</v>
      </c>
      <c r="S417">
        <v>0</v>
      </c>
      <c r="T417">
        <v>1</v>
      </c>
    </row>
    <row r="418" spans="1:20" x14ac:dyDescent="0.3">
      <c r="A418" t="s">
        <v>91</v>
      </c>
      <c r="B418" t="s">
        <v>521</v>
      </c>
      <c r="C418">
        <v>-2</v>
      </c>
      <c r="D418">
        <v>3</v>
      </c>
      <c r="E418" t="s">
        <v>510</v>
      </c>
      <c r="F418" t="s">
        <v>508</v>
      </c>
      <c r="G418" t="s">
        <v>508</v>
      </c>
      <c r="H418">
        <v>5.5248637319908989</v>
      </c>
      <c r="I418">
        <v>9.469693685695642</v>
      </c>
      <c r="J418">
        <v>-1.5995045490523061</v>
      </c>
      <c r="K418">
        <v>-189.00484946837</v>
      </c>
      <c r="L418">
        <v>0.72241223551914147</v>
      </c>
      <c r="M418">
        <v>-8.0551566456398778</v>
      </c>
      <c r="N418">
        <v>-3.2359894024275082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 x14ac:dyDescent="0.3">
      <c r="A419" t="s">
        <v>93</v>
      </c>
      <c r="B419" t="s">
        <v>521</v>
      </c>
      <c r="C419">
        <v>-2</v>
      </c>
      <c r="D419">
        <v>3</v>
      </c>
      <c r="E419" t="s">
        <v>510</v>
      </c>
      <c r="F419" t="s">
        <v>508</v>
      </c>
      <c r="G419" t="s">
        <v>508</v>
      </c>
      <c r="H419">
        <v>5.9077162045488167</v>
      </c>
      <c r="I419">
        <v>0.35586637865029802</v>
      </c>
      <c r="J419">
        <v>-2.0624440159268702</v>
      </c>
      <c r="K419">
        <v>-161.85438284396869</v>
      </c>
      <c r="L419">
        <v>0.83419322286596831</v>
      </c>
      <c r="M419">
        <v>-3.2359894024275082</v>
      </c>
      <c r="N419">
        <v>-1.9575869133354911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 x14ac:dyDescent="0.3">
      <c r="A420" t="s">
        <v>162</v>
      </c>
      <c r="B420" t="s">
        <v>521</v>
      </c>
      <c r="C420">
        <v>-2</v>
      </c>
      <c r="D420">
        <v>3</v>
      </c>
      <c r="E420" t="s">
        <v>510</v>
      </c>
      <c r="F420" t="s">
        <v>508</v>
      </c>
      <c r="G420" t="s">
        <v>508</v>
      </c>
      <c r="H420">
        <v>6.1625839206036588</v>
      </c>
      <c r="I420">
        <v>5.7575790503348028</v>
      </c>
      <c r="J420">
        <v>-2.4963409728662032</v>
      </c>
      <c r="K420">
        <v>-118.3019337927374</v>
      </c>
      <c r="L420">
        <v>0.96629294236021268</v>
      </c>
      <c r="M420">
        <v>-2.4489795918367352</v>
      </c>
      <c r="N420">
        <v>-1.6736401673640171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 x14ac:dyDescent="0.3">
      <c r="A421" t="s">
        <v>220</v>
      </c>
      <c r="B421" t="s">
        <v>521</v>
      </c>
      <c r="C421">
        <v>0</v>
      </c>
      <c r="D421">
        <v>2</v>
      </c>
      <c r="E421" t="s">
        <v>510</v>
      </c>
      <c r="F421" t="s">
        <v>508</v>
      </c>
      <c r="G421" t="s">
        <v>508</v>
      </c>
      <c r="H421">
        <v>5.8297887181800911</v>
      </c>
      <c r="I421">
        <v>10.493831375789339</v>
      </c>
      <c r="J421">
        <v>-2.5264808028138659</v>
      </c>
      <c r="K421">
        <v>-136.10513427030011</v>
      </c>
      <c r="L421">
        <v>1.011355496654627</v>
      </c>
      <c r="M421">
        <v>-1.6736401673640171</v>
      </c>
      <c r="N421">
        <v>5.7872366397938828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1</v>
      </c>
    </row>
    <row r="422" spans="1:20" x14ac:dyDescent="0.3">
      <c r="A422" t="s">
        <v>235</v>
      </c>
      <c r="B422" t="s">
        <v>521</v>
      </c>
      <c r="C422">
        <v>8</v>
      </c>
      <c r="D422">
        <v>5</v>
      </c>
      <c r="E422" t="s">
        <v>510</v>
      </c>
      <c r="F422" t="s">
        <v>508</v>
      </c>
      <c r="G422" t="s">
        <v>508</v>
      </c>
      <c r="H422">
        <v>5.2270396699103188</v>
      </c>
      <c r="I422">
        <v>37.241380036089652</v>
      </c>
      <c r="J422">
        <v>-0.64882370622898189</v>
      </c>
      <c r="K422">
        <v>-27.635105548918521</v>
      </c>
      <c r="L422">
        <v>1.237901560297531</v>
      </c>
      <c r="M422">
        <v>-0.1598696648134332</v>
      </c>
      <c r="N422">
        <v>1.68134383383973</v>
      </c>
      <c r="O422">
        <v>1</v>
      </c>
      <c r="P422">
        <v>1</v>
      </c>
      <c r="Q422">
        <v>0</v>
      </c>
      <c r="R422">
        <v>1</v>
      </c>
      <c r="S422">
        <v>0</v>
      </c>
      <c r="T422">
        <v>1</v>
      </c>
    </row>
    <row r="423" spans="1:20" x14ac:dyDescent="0.3">
      <c r="A423" t="s">
        <v>269</v>
      </c>
      <c r="B423" t="s">
        <v>521</v>
      </c>
      <c r="C423">
        <v>7</v>
      </c>
      <c r="D423">
        <v>9</v>
      </c>
      <c r="E423" t="s">
        <v>510</v>
      </c>
      <c r="F423" t="s">
        <v>508</v>
      </c>
      <c r="G423" t="s">
        <v>508</v>
      </c>
      <c r="H423">
        <v>5.0243587027947836</v>
      </c>
      <c r="I423">
        <v>41.37929945865514</v>
      </c>
      <c r="J423">
        <v>0.52235706699235984</v>
      </c>
      <c r="K423">
        <v>71.57616591844382</v>
      </c>
      <c r="L423">
        <v>0.48737102118252429</v>
      </c>
      <c r="M423">
        <v>-3.9603994339489108</v>
      </c>
      <c r="N423">
        <v>0.79302142117410512</v>
      </c>
      <c r="O423">
        <v>1</v>
      </c>
      <c r="P423">
        <v>1</v>
      </c>
      <c r="Q423">
        <v>1</v>
      </c>
      <c r="R423">
        <v>0</v>
      </c>
      <c r="S423">
        <v>0</v>
      </c>
      <c r="T423">
        <v>0</v>
      </c>
    </row>
    <row r="424" spans="1:20" x14ac:dyDescent="0.3">
      <c r="A424" t="s">
        <v>295</v>
      </c>
      <c r="B424" t="s">
        <v>521</v>
      </c>
      <c r="C424">
        <v>11</v>
      </c>
      <c r="D424">
        <v>8</v>
      </c>
      <c r="E424" t="s">
        <v>510</v>
      </c>
      <c r="F424" t="s">
        <v>508</v>
      </c>
      <c r="G424" t="s">
        <v>508</v>
      </c>
      <c r="H424">
        <v>4.2294626052960851</v>
      </c>
      <c r="I424">
        <v>86.134502404702275</v>
      </c>
      <c r="J424">
        <v>1.313386672968319</v>
      </c>
      <c r="K424">
        <v>111.9384568052407</v>
      </c>
      <c r="L424">
        <v>0.61034422545304456</v>
      </c>
      <c r="M424">
        <v>-0.37009620829838652</v>
      </c>
      <c r="N424">
        <v>1.634470169748919</v>
      </c>
      <c r="O424">
        <v>1</v>
      </c>
      <c r="P424">
        <v>1</v>
      </c>
      <c r="Q424">
        <v>1</v>
      </c>
      <c r="R424">
        <v>0</v>
      </c>
      <c r="S424">
        <v>1</v>
      </c>
      <c r="T424">
        <v>0</v>
      </c>
    </row>
    <row r="425" spans="1:20" x14ac:dyDescent="0.3">
      <c r="A425" t="s">
        <v>96</v>
      </c>
      <c r="B425" t="s">
        <v>521</v>
      </c>
      <c r="C425">
        <v>11</v>
      </c>
      <c r="D425">
        <v>8</v>
      </c>
      <c r="E425" t="s">
        <v>510</v>
      </c>
      <c r="F425" t="s">
        <v>508</v>
      </c>
      <c r="G425" t="s">
        <v>508</v>
      </c>
      <c r="H425">
        <v>4.2899562906645166</v>
      </c>
      <c r="I425">
        <v>62.500009934109038</v>
      </c>
      <c r="J425">
        <v>0.79496683680832358</v>
      </c>
      <c r="K425">
        <v>55.128576101876121</v>
      </c>
      <c r="L425">
        <v>0.95407933342106177</v>
      </c>
      <c r="M425">
        <v>-0.95588459688074456</v>
      </c>
      <c r="N425">
        <v>0.81663409683542676</v>
      </c>
      <c r="O425">
        <v>1</v>
      </c>
      <c r="P425">
        <v>1</v>
      </c>
      <c r="Q425">
        <v>1</v>
      </c>
      <c r="R425">
        <v>0</v>
      </c>
      <c r="S425">
        <v>1</v>
      </c>
      <c r="T425">
        <v>0</v>
      </c>
    </row>
    <row r="426" spans="1:20" x14ac:dyDescent="0.3">
      <c r="A426" t="s">
        <v>164</v>
      </c>
      <c r="B426" t="s">
        <v>521</v>
      </c>
      <c r="C426">
        <v>8</v>
      </c>
      <c r="D426">
        <v>12</v>
      </c>
      <c r="E426" t="s">
        <v>510</v>
      </c>
      <c r="F426" t="s">
        <v>508</v>
      </c>
      <c r="G426" t="s">
        <v>508</v>
      </c>
      <c r="H426">
        <v>4.160781686296934</v>
      </c>
      <c r="I426">
        <v>45.8333565129211</v>
      </c>
      <c r="J426">
        <v>0.1035028156653186</v>
      </c>
      <c r="K426">
        <v>13.00877015196134</v>
      </c>
      <c r="L426">
        <v>1.360792105616569</v>
      </c>
      <c r="M426">
        <v>-3.1664233837453901</v>
      </c>
      <c r="N426">
        <v>1.6730014815529941</v>
      </c>
      <c r="O426">
        <v>0</v>
      </c>
      <c r="P426">
        <v>1</v>
      </c>
      <c r="Q426">
        <v>1</v>
      </c>
      <c r="R426">
        <v>0</v>
      </c>
      <c r="S426">
        <v>0</v>
      </c>
      <c r="T426">
        <v>1</v>
      </c>
    </row>
    <row r="427" spans="1:20" x14ac:dyDescent="0.3">
      <c r="A427" t="s">
        <v>77</v>
      </c>
      <c r="B427" t="s">
        <v>97</v>
      </c>
      <c r="C427">
        <v>0</v>
      </c>
      <c r="D427">
        <v>7</v>
      </c>
      <c r="E427" t="s">
        <v>510</v>
      </c>
      <c r="F427" t="s">
        <v>508</v>
      </c>
      <c r="G427" t="s">
        <v>508</v>
      </c>
      <c r="H427">
        <v>2.940553466839205</v>
      </c>
      <c r="I427">
        <v>9.6446037021940327</v>
      </c>
      <c r="J427">
        <v>-1.8218887318950381E-3</v>
      </c>
      <c r="K427">
        <v>-152.70264668274851</v>
      </c>
      <c r="L427">
        <v>0.78418625848344603</v>
      </c>
      <c r="M427">
        <v>-1.797866086516333</v>
      </c>
      <c r="N427">
        <v>0.9896129242930729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 x14ac:dyDescent="0.3">
      <c r="A428" t="s">
        <v>139</v>
      </c>
      <c r="B428" t="s">
        <v>97</v>
      </c>
      <c r="C428">
        <v>6</v>
      </c>
      <c r="D428">
        <v>10</v>
      </c>
      <c r="E428" t="s">
        <v>513</v>
      </c>
      <c r="F428" t="s">
        <v>508</v>
      </c>
      <c r="G428" t="s">
        <v>508</v>
      </c>
      <c r="H428">
        <v>3.2667819891451968</v>
      </c>
      <c r="I428">
        <v>30.29043935501538</v>
      </c>
      <c r="J428">
        <v>2.3761549969611249E-2</v>
      </c>
      <c r="K428">
        <v>19.407554089942462</v>
      </c>
      <c r="L428">
        <v>0.9340308674486838</v>
      </c>
      <c r="M428">
        <v>-2.8103061861791998</v>
      </c>
      <c r="N428">
        <v>-0.91566522437405884</v>
      </c>
      <c r="O428">
        <v>0</v>
      </c>
      <c r="P428">
        <v>1</v>
      </c>
      <c r="Q428">
        <v>1</v>
      </c>
      <c r="R428">
        <v>0</v>
      </c>
      <c r="S428">
        <v>0</v>
      </c>
      <c r="T428">
        <v>0</v>
      </c>
    </row>
    <row r="429" spans="1:20" x14ac:dyDescent="0.3">
      <c r="A429" t="s">
        <v>156</v>
      </c>
      <c r="B429" t="s">
        <v>97</v>
      </c>
      <c r="C429">
        <v>3</v>
      </c>
      <c r="D429">
        <v>6</v>
      </c>
      <c r="E429" t="s">
        <v>510</v>
      </c>
      <c r="F429" t="s">
        <v>508</v>
      </c>
      <c r="G429" t="s">
        <v>508</v>
      </c>
      <c r="H429">
        <v>3.3073939036964122</v>
      </c>
      <c r="I429">
        <v>22.40659926840117</v>
      </c>
      <c r="J429">
        <v>-1.77802834474961E-2</v>
      </c>
      <c r="K429">
        <v>-85.033994275098934</v>
      </c>
      <c r="L429">
        <v>0.54792016878950878</v>
      </c>
      <c r="M429">
        <v>-0.91566522437405884</v>
      </c>
      <c r="N429">
        <v>1.7996150235621571</v>
      </c>
      <c r="O429">
        <v>0</v>
      </c>
      <c r="P429">
        <v>1</v>
      </c>
      <c r="Q429">
        <v>0</v>
      </c>
      <c r="R429">
        <v>0</v>
      </c>
      <c r="S429">
        <v>0</v>
      </c>
      <c r="T429">
        <v>0</v>
      </c>
    </row>
    <row r="430" spans="1:20" x14ac:dyDescent="0.3">
      <c r="A430" t="s">
        <v>228</v>
      </c>
      <c r="B430" t="s">
        <v>97</v>
      </c>
      <c r="C430">
        <v>8</v>
      </c>
      <c r="D430">
        <v>12</v>
      </c>
      <c r="E430" t="s">
        <v>367</v>
      </c>
      <c r="F430" t="s">
        <v>508</v>
      </c>
      <c r="G430" t="s">
        <v>509</v>
      </c>
      <c r="H430">
        <v>2.9591839329726031</v>
      </c>
      <c r="I430">
        <v>40.663883995207087</v>
      </c>
      <c r="J430">
        <v>6.8640688455660431E-2</v>
      </c>
      <c r="K430">
        <v>6.7462882961603938</v>
      </c>
      <c r="L430">
        <v>1.0424922927706259</v>
      </c>
      <c r="M430">
        <v>-0.33222447004312938</v>
      </c>
      <c r="N430">
        <v>0.95238458542596727</v>
      </c>
      <c r="O430">
        <v>0</v>
      </c>
      <c r="P430">
        <v>1</v>
      </c>
      <c r="Q430">
        <v>1</v>
      </c>
      <c r="R430">
        <v>0</v>
      </c>
      <c r="S430">
        <v>0</v>
      </c>
      <c r="T430">
        <v>1</v>
      </c>
    </row>
    <row r="431" spans="1:20" x14ac:dyDescent="0.3">
      <c r="A431" t="s">
        <v>271</v>
      </c>
      <c r="B431" t="s">
        <v>97</v>
      </c>
      <c r="C431">
        <v>8</v>
      </c>
      <c r="D431">
        <v>10</v>
      </c>
      <c r="E431" t="s">
        <v>513</v>
      </c>
      <c r="F431" t="s">
        <v>508</v>
      </c>
      <c r="G431" t="s">
        <v>508</v>
      </c>
      <c r="H431">
        <v>3.571428905348156</v>
      </c>
      <c r="I431">
        <v>14.074048956715179</v>
      </c>
      <c r="J431">
        <v>4.4239843882182717E-2</v>
      </c>
      <c r="K431">
        <v>-34.907802410424971</v>
      </c>
      <c r="L431">
        <v>0.770384693576048</v>
      </c>
      <c r="M431">
        <v>-4.6283300578179007</v>
      </c>
      <c r="N431">
        <v>0.93137518436535083</v>
      </c>
      <c r="O431">
        <v>0</v>
      </c>
      <c r="P431">
        <v>1</v>
      </c>
      <c r="Q431">
        <v>1</v>
      </c>
      <c r="R431">
        <v>0</v>
      </c>
      <c r="S431">
        <v>1</v>
      </c>
      <c r="T431">
        <v>0</v>
      </c>
    </row>
    <row r="432" spans="1:20" x14ac:dyDescent="0.3">
      <c r="A432" t="s">
        <v>283</v>
      </c>
      <c r="B432" t="s">
        <v>97</v>
      </c>
      <c r="C432">
        <v>3</v>
      </c>
      <c r="D432">
        <v>8</v>
      </c>
      <c r="E432" t="s">
        <v>510</v>
      </c>
      <c r="F432" t="s">
        <v>508</v>
      </c>
      <c r="G432" t="s">
        <v>508</v>
      </c>
      <c r="H432">
        <v>2.958683795850916</v>
      </c>
      <c r="I432">
        <v>2.928858271989581</v>
      </c>
      <c r="J432">
        <v>-0.18454468914173661</v>
      </c>
      <c r="K432">
        <v>-90.294507680151654</v>
      </c>
      <c r="L432">
        <v>0.45507933290263652</v>
      </c>
      <c r="M432">
        <v>-1.258471591491342</v>
      </c>
      <c r="N432">
        <v>-1.8137202882527419</v>
      </c>
      <c r="O432">
        <v>0</v>
      </c>
      <c r="P432">
        <v>1</v>
      </c>
      <c r="Q432">
        <v>0</v>
      </c>
      <c r="R432">
        <v>0</v>
      </c>
      <c r="S432">
        <v>0</v>
      </c>
      <c r="T432">
        <v>0</v>
      </c>
    </row>
    <row r="433" spans="1:20" x14ac:dyDescent="0.3">
      <c r="A433" t="s">
        <v>290</v>
      </c>
      <c r="B433" t="s">
        <v>97</v>
      </c>
      <c r="C433">
        <v>0</v>
      </c>
      <c r="D433">
        <v>7</v>
      </c>
      <c r="E433" t="s">
        <v>510</v>
      </c>
      <c r="F433" t="s">
        <v>508</v>
      </c>
      <c r="G433" t="s">
        <v>508</v>
      </c>
      <c r="H433">
        <v>2.8492979832261329</v>
      </c>
      <c r="I433">
        <v>0.73802452105122396</v>
      </c>
      <c r="J433">
        <v>-0.27866349638900612</v>
      </c>
      <c r="K433">
        <v>-109.9980772761195</v>
      </c>
      <c r="L433">
        <v>0.81210581515266511</v>
      </c>
      <c r="M433">
        <v>-1.8137202882527419</v>
      </c>
      <c r="N433">
        <v>0.34947425074672739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 x14ac:dyDescent="0.3">
      <c r="A434" t="s">
        <v>91</v>
      </c>
      <c r="B434" t="s">
        <v>97</v>
      </c>
      <c r="C434">
        <v>2</v>
      </c>
      <c r="D434">
        <v>9</v>
      </c>
      <c r="E434" t="s">
        <v>510</v>
      </c>
      <c r="F434" t="s">
        <v>508</v>
      </c>
      <c r="G434" t="s">
        <v>508</v>
      </c>
      <c r="H434">
        <v>3.627408358714348</v>
      </c>
      <c r="I434">
        <v>19.910503945481398</v>
      </c>
      <c r="J434">
        <v>-0.41461673879405969</v>
      </c>
      <c r="K434">
        <v>-196.45494153191021</v>
      </c>
      <c r="L434">
        <v>1.2846128907368879</v>
      </c>
      <c r="M434">
        <v>-5.2475313527501424</v>
      </c>
      <c r="N434">
        <v>-0.62695368710233668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1</v>
      </c>
    </row>
    <row r="435" spans="1:20" x14ac:dyDescent="0.3">
      <c r="A435" t="s">
        <v>93</v>
      </c>
      <c r="B435" t="s">
        <v>97</v>
      </c>
      <c r="C435">
        <v>0</v>
      </c>
      <c r="D435">
        <v>5</v>
      </c>
      <c r="E435" t="s">
        <v>510</v>
      </c>
      <c r="F435" t="s">
        <v>508</v>
      </c>
      <c r="G435" t="s">
        <v>508</v>
      </c>
      <c r="H435">
        <v>3.7141366104544651</v>
      </c>
      <c r="I435">
        <v>17.225963669910008</v>
      </c>
      <c r="J435">
        <v>-0.44708055823364862</v>
      </c>
      <c r="K435">
        <v>-127.4934702654524</v>
      </c>
      <c r="L435">
        <v>0.76793933879403242</v>
      </c>
      <c r="M435">
        <v>-0.62695368710233668</v>
      </c>
      <c r="N435">
        <v>0.10515487530131989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 x14ac:dyDescent="0.3">
      <c r="A436" t="s">
        <v>162</v>
      </c>
      <c r="B436" t="s">
        <v>97</v>
      </c>
      <c r="C436">
        <v>3</v>
      </c>
      <c r="D436">
        <v>8</v>
      </c>
      <c r="E436" t="s">
        <v>510</v>
      </c>
      <c r="F436" t="s">
        <v>508</v>
      </c>
      <c r="G436" t="s">
        <v>508</v>
      </c>
      <c r="H436">
        <v>3.523963228078792</v>
      </c>
      <c r="I436">
        <v>12.52795418266258</v>
      </c>
      <c r="J436">
        <v>-0.37873628528016789</v>
      </c>
      <c r="K436">
        <v>-95.105721851114154</v>
      </c>
      <c r="L436">
        <v>0.58520316886986457</v>
      </c>
      <c r="M436">
        <v>-2.13319387127778</v>
      </c>
      <c r="N436">
        <v>-2.3923384814847748</v>
      </c>
      <c r="O436">
        <v>0</v>
      </c>
      <c r="P436">
        <v>1</v>
      </c>
      <c r="Q436">
        <v>0</v>
      </c>
      <c r="R436">
        <v>0</v>
      </c>
      <c r="S436">
        <v>0</v>
      </c>
      <c r="T436">
        <v>0</v>
      </c>
    </row>
    <row r="437" spans="1:20" x14ac:dyDescent="0.3">
      <c r="A437" t="s">
        <v>220</v>
      </c>
      <c r="B437" t="s">
        <v>97</v>
      </c>
      <c r="C437">
        <v>2</v>
      </c>
      <c r="D437">
        <v>9</v>
      </c>
      <c r="E437" t="s">
        <v>510</v>
      </c>
      <c r="F437" t="s">
        <v>508</v>
      </c>
      <c r="G437" t="s">
        <v>508</v>
      </c>
      <c r="H437">
        <v>3.6064441193172669</v>
      </c>
      <c r="I437">
        <v>5.0847684627143463</v>
      </c>
      <c r="J437">
        <v>-0.39515078279935889</v>
      </c>
      <c r="K437">
        <v>-123.41104054361389</v>
      </c>
      <c r="L437">
        <v>1.223344926795922</v>
      </c>
      <c r="M437">
        <v>-2.3923384814847748</v>
      </c>
      <c r="N437">
        <v>4.1938917473723052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1</v>
      </c>
    </row>
    <row r="438" spans="1:20" x14ac:dyDescent="0.3">
      <c r="A438" t="s">
        <v>235</v>
      </c>
      <c r="B438" t="s">
        <v>97</v>
      </c>
      <c r="C438">
        <v>3</v>
      </c>
      <c r="D438">
        <v>6</v>
      </c>
      <c r="E438" t="s">
        <v>510</v>
      </c>
      <c r="F438" t="s">
        <v>508</v>
      </c>
      <c r="G438" t="s">
        <v>508</v>
      </c>
      <c r="H438">
        <v>3.257812356347058</v>
      </c>
      <c r="I438">
        <v>25.19689237451302</v>
      </c>
      <c r="J438">
        <v>-6.6555547260566117E-2</v>
      </c>
      <c r="K438">
        <v>-63.57895724242762</v>
      </c>
      <c r="L438">
        <v>0.84294876884198988</v>
      </c>
      <c r="M438">
        <v>-1.5714993958230961</v>
      </c>
      <c r="N438">
        <v>0.58541084429661172</v>
      </c>
      <c r="O438">
        <v>0</v>
      </c>
      <c r="P438">
        <v>1</v>
      </c>
      <c r="Q438">
        <v>0</v>
      </c>
      <c r="R438">
        <v>0</v>
      </c>
      <c r="S438">
        <v>0</v>
      </c>
      <c r="T438">
        <v>0</v>
      </c>
    </row>
    <row r="439" spans="1:20" x14ac:dyDescent="0.3">
      <c r="A439" t="s">
        <v>269</v>
      </c>
      <c r="B439" t="s">
        <v>97</v>
      </c>
      <c r="C439">
        <v>6</v>
      </c>
      <c r="D439">
        <v>8</v>
      </c>
      <c r="E439" t="s">
        <v>513</v>
      </c>
      <c r="F439" t="s">
        <v>508</v>
      </c>
      <c r="G439" t="s">
        <v>508</v>
      </c>
      <c r="H439">
        <v>3.1640773825273829</v>
      </c>
      <c r="I439">
        <v>29.661041606051789</v>
      </c>
      <c r="J439">
        <v>6.8616032076601607E-2</v>
      </c>
      <c r="K439">
        <v>-13.41224738413336</v>
      </c>
      <c r="L439">
        <v>0.70499983559730994</v>
      </c>
      <c r="M439">
        <v>-1.0498628010532169</v>
      </c>
      <c r="N439">
        <v>-2.3342202925903099</v>
      </c>
      <c r="O439">
        <v>0</v>
      </c>
      <c r="P439">
        <v>1</v>
      </c>
      <c r="Q439">
        <v>1</v>
      </c>
      <c r="R439">
        <v>0</v>
      </c>
      <c r="S439">
        <v>0</v>
      </c>
      <c r="T439">
        <v>0</v>
      </c>
    </row>
    <row r="440" spans="1:20" x14ac:dyDescent="0.3">
      <c r="A440" t="s">
        <v>282</v>
      </c>
      <c r="B440" t="s">
        <v>97</v>
      </c>
      <c r="C440">
        <v>8</v>
      </c>
      <c r="D440">
        <v>11</v>
      </c>
      <c r="E440" t="s">
        <v>513</v>
      </c>
      <c r="F440" t="s">
        <v>508</v>
      </c>
      <c r="G440" t="s">
        <v>508</v>
      </c>
      <c r="H440">
        <v>3.2319391606843042</v>
      </c>
      <c r="I440">
        <v>17.218555594151638</v>
      </c>
      <c r="J440">
        <v>4.2650344375418037E-2</v>
      </c>
      <c r="K440">
        <v>-92.865539719342465</v>
      </c>
      <c r="L440">
        <v>1.013506272318184</v>
      </c>
      <c r="M440">
        <v>-2.3342202925903099</v>
      </c>
      <c r="N440">
        <v>1.1949989960777621</v>
      </c>
      <c r="O440">
        <v>0</v>
      </c>
      <c r="P440">
        <v>1</v>
      </c>
      <c r="Q440">
        <v>1</v>
      </c>
      <c r="R440">
        <v>0</v>
      </c>
      <c r="S440">
        <v>0</v>
      </c>
      <c r="T440">
        <v>1</v>
      </c>
    </row>
    <row r="441" spans="1:20" x14ac:dyDescent="0.3">
      <c r="A441" t="s">
        <v>285</v>
      </c>
      <c r="B441" t="s">
        <v>97</v>
      </c>
      <c r="C441">
        <v>3</v>
      </c>
      <c r="D441">
        <v>9</v>
      </c>
      <c r="E441" t="s">
        <v>513</v>
      </c>
      <c r="F441" t="s">
        <v>508</v>
      </c>
      <c r="G441" t="s">
        <v>508</v>
      </c>
      <c r="H441">
        <v>2.850105100290981</v>
      </c>
      <c r="I441">
        <v>20.114967098231759</v>
      </c>
      <c r="J441">
        <v>8.3261370165457205E-3</v>
      </c>
      <c r="K441">
        <v>-117.3514776188197</v>
      </c>
      <c r="L441">
        <v>0.97033626747829793</v>
      </c>
      <c r="M441">
        <v>-1.932360274932595</v>
      </c>
      <c r="N441">
        <v>0.6568085871819076</v>
      </c>
      <c r="O441">
        <v>0</v>
      </c>
      <c r="P441">
        <v>0</v>
      </c>
      <c r="Q441">
        <v>1</v>
      </c>
      <c r="R441">
        <v>0</v>
      </c>
      <c r="S441">
        <v>0</v>
      </c>
      <c r="T441">
        <v>0</v>
      </c>
    </row>
    <row r="442" spans="1:20" x14ac:dyDescent="0.3">
      <c r="A442" t="s">
        <v>291</v>
      </c>
      <c r="B442" t="s">
        <v>97</v>
      </c>
      <c r="C442">
        <v>3</v>
      </c>
      <c r="D442">
        <v>9</v>
      </c>
      <c r="E442" t="s">
        <v>513</v>
      </c>
      <c r="F442" t="s">
        <v>508</v>
      </c>
      <c r="G442" t="s">
        <v>508</v>
      </c>
      <c r="H442">
        <v>2.880626461977128</v>
      </c>
      <c r="I442">
        <v>23.239429998294131</v>
      </c>
      <c r="J442">
        <v>7.3868190764692088E-4</v>
      </c>
      <c r="K442">
        <v>-116.3604188167088</v>
      </c>
      <c r="L442">
        <v>0.53593001802672902</v>
      </c>
      <c r="M442">
        <v>-0.76128001247918409</v>
      </c>
      <c r="N442">
        <v>-1.205475689613656</v>
      </c>
      <c r="O442">
        <v>0</v>
      </c>
      <c r="P442">
        <v>0</v>
      </c>
      <c r="Q442">
        <v>1</v>
      </c>
      <c r="R442">
        <v>0</v>
      </c>
      <c r="S442">
        <v>0</v>
      </c>
      <c r="T442">
        <v>0</v>
      </c>
    </row>
    <row r="443" spans="1:20" x14ac:dyDescent="0.3">
      <c r="A443" t="s">
        <v>295</v>
      </c>
      <c r="B443" t="s">
        <v>97</v>
      </c>
      <c r="C443">
        <v>0</v>
      </c>
      <c r="D443">
        <v>7</v>
      </c>
      <c r="E443" t="s">
        <v>510</v>
      </c>
      <c r="F443" t="s">
        <v>508</v>
      </c>
      <c r="G443" t="s">
        <v>508</v>
      </c>
      <c r="H443">
        <v>2.8840814919772799</v>
      </c>
      <c r="I443">
        <v>7.7465214395377231</v>
      </c>
      <c r="J443">
        <v>-2.4982742396538971E-2</v>
      </c>
      <c r="K443">
        <v>-137.9759105660969</v>
      </c>
      <c r="L443">
        <v>0.47961191138680648</v>
      </c>
      <c r="M443">
        <v>-1.205475689613656</v>
      </c>
      <c r="N443">
        <v>0.8874089923391868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 x14ac:dyDescent="0.3">
      <c r="A444" t="s">
        <v>96</v>
      </c>
      <c r="B444" t="s">
        <v>97</v>
      </c>
      <c r="C444">
        <v>13</v>
      </c>
      <c r="D444">
        <v>16</v>
      </c>
      <c r="E444" t="s">
        <v>513</v>
      </c>
      <c r="F444" t="s">
        <v>508</v>
      </c>
      <c r="G444" t="s">
        <v>508</v>
      </c>
      <c r="H444">
        <v>2.675699709435249</v>
      </c>
      <c r="I444">
        <v>57.57578822645435</v>
      </c>
      <c r="J444">
        <v>0.19126475102530241</v>
      </c>
      <c r="K444">
        <v>82.324171295999506</v>
      </c>
      <c r="L444">
        <v>1.4224035787011171</v>
      </c>
      <c r="M444">
        <v>-0.37373036057138592</v>
      </c>
      <c r="N444">
        <v>0.8038564831557401</v>
      </c>
      <c r="O444">
        <v>1</v>
      </c>
      <c r="P444">
        <v>1</v>
      </c>
      <c r="Q444">
        <v>1</v>
      </c>
      <c r="R444">
        <v>1</v>
      </c>
      <c r="S444">
        <v>0</v>
      </c>
      <c r="T444">
        <v>1</v>
      </c>
    </row>
    <row r="445" spans="1:20" x14ac:dyDescent="0.3">
      <c r="A445" t="s">
        <v>164</v>
      </c>
      <c r="B445" t="s">
        <v>97</v>
      </c>
      <c r="C445">
        <v>9</v>
      </c>
      <c r="D445">
        <v>15</v>
      </c>
      <c r="E445" t="s">
        <v>367</v>
      </c>
      <c r="F445" t="s">
        <v>508</v>
      </c>
      <c r="G445" t="s">
        <v>509</v>
      </c>
      <c r="H445">
        <v>2.9311010598517671</v>
      </c>
      <c r="I445">
        <v>34.090974770973617</v>
      </c>
      <c r="J445">
        <v>0.194419447293113</v>
      </c>
      <c r="K445">
        <v>35.15490229279056</v>
      </c>
      <c r="L445">
        <v>0.80426871316213966</v>
      </c>
      <c r="M445">
        <v>-2.4455029108615141</v>
      </c>
      <c r="N445">
        <v>2.9972709843425909</v>
      </c>
      <c r="O445">
        <v>1</v>
      </c>
      <c r="P445">
        <v>1</v>
      </c>
      <c r="Q445">
        <v>1</v>
      </c>
      <c r="R445">
        <v>0</v>
      </c>
      <c r="S445">
        <v>0</v>
      </c>
      <c r="T445">
        <v>0</v>
      </c>
    </row>
    <row r="446" spans="1:20" x14ac:dyDescent="0.3">
      <c r="A446" t="s">
        <v>242</v>
      </c>
      <c r="B446" t="s">
        <v>97</v>
      </c>
      <c r="C446">
        <v>9</v>
      </c>
      <c r="D446">
        <v>12</v>
      </c>
      <c r="E446" t="s">
        <v>510</v>
      </c>
      <c r="F446" t="s">
        <v>508</v>
      </c>
      <c r="G446" t="s">
        <v>508</v>
      </c>
      <c r="H446">
        <v>2.7819540267600149</v>
      </c>
      <c r="I446">
        <v>68.750007450578821</v>
      </c>
      <c r="J446">
        <v>0.30580431561317672</v>
      </c>
      <c r="K446">
        <v>90.037638678067509</v>
      </c>
      <c r="L446">
        <v>0.81551467069337813</v>
      </c>
      <c r="M446">
        <v>-2.413966769028693</v>
      </c>
      <c r="N446">
        <v>0.94737002724095387</v>
      </c>
      <c r="O446">
        <v>1</v>
      </c>
      <c r="P446">
        <v>1</v>
      </c>
      <c r="Q446">
        <v>1</v>
      </c>
      <c r="R446">
        <v>0</v>
      </c>
      <c r="S446">
        <v>0</v>
      </c>
      <c r="T446">
        <v>0</v>
      </c>
    </row>
    <row r="447" spans="1:20" x14ac:dyDescent="0.3">
      <c r="A447" t="s">
        <v>77</v>
      </c>
      <c r="B447" t="s">
        <v>522</v>
      </c>
      <c r="C447">
        <v>-2</v>
      </c>
      <c r="D447">
        <v>1</v>
      </c>
      <c r="E447" t="s">
        <v>510</v>
      </c>
      <c r="F447" t="s">
        <v>508</v>
      </c>
      <c r="G447" t="s">
        <v>508</v>
      </c>
      <c r="H447">
        <v>5.9028197307975923</v>
      </c>
      <c r="I447">
        <v>19.718289994882401</v>
      </c>
      <c r="J447">
        <v>-5.9160090915416068E-2</v>
      </c>
      <c r="K447">
        <v>-159.15062761618731</v>
      </c>
      <c r="L447">
        <v>0.63804617038258593</v>
      </c>
      <c r="M447">
        <v>-0.75614295163465006</v>
      </c>
      <c r="N447">
        <v>-2.0952406383696061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1:20" x14ac:dyDescent="0.3">
      <c r="A448" t="s">
        <v>139</v>
      </c>
      <c r="B448" t="s">
        <v>522</v>
      </c>
      <c r="C448">
        <v>6</v>
      </c>
      <c r="D448">
        <v>3</v>
      </c>
      <c r="E448" t="s">
        <v>510</v>
      </c>
      <c r="F448" t="s">
        <v>508</v>
      </c>
      <c r="G448" t="s">
        <v>508</v>
      </c>
      <c r="H448">
        <v>5.0578433497937736</v>
      </c>
      <c r="I448">
        <v>32.857132152639601</v>
      </c>
      <c r="J448">
        <v>-5.7852052806770721E-2</v>
      </c>
      <c r="K448">
        <v>-31.00843614023491</v>
      </c>
      <c r="L448">
        <v>0.79435463669200157</v>
      </c>
      <c r="M448">
        <v>-1.117317394007622</v>
      </c>
      <c r="N448">
        <v>-0.37664747913433311</v>
      </c>
      <c r="O448">
        <v>1</v>
      </c>
      <c r="P448">
        <v>1</v>
      </c>
      <c r="Q448">
        <v>0</v>
      </c>
      <c r="R448">
        <v>1</v>
      </c>
      <c r="S448">
        <v>0</v>
      </c>
      <c r="T448">
        <v>0</v>
      </c>
    </row>
    <row r="449" spans="1:20" x14ac:dyDescent="0.3">
      <c r="A449" t="s">
        <v>156</v>
      </c>
      <c r="B449" t="s">
        <v>522</v>
      </c>
      <c r="C449">
        <v>3</v>
      </c>
      <c r="D449">
        <v>4</v>
      </c>
      <c r="E449" t="s">
        <v>510</v>
      </c>
      <c r="F449" t="s">
        <v>508</v>
      </c>
      <c r="G449" t="s">
        <v>508</v>
      </c>
      <c r="H449">
        <v>4.9689451911287739</v>
      </c>
      <c r="I449">
        <v>29.99999318804338</v>
      </c>
      <c r="J449">
        <v>-5.7474730753413972E-2</v>
      </c>
      <c r="K449">
        <v>-71.967346035672421</v>
      </c>
      <c r="L449">
        <v>0.76608897908207318</v>
      </c>
      <c r="M449">
        <v>-0.37664747913433311</v>
      </c>
      <c r="N449">
        <v>0.18904024487616389</v>
      </c>
      <c r="O449">
        <v>0</v>
      </c>
      <c r="P449">
        <v>1</v>
      </c>
      <c r="Q449">
        <v>0</v>
      </c>
      <c r="R449">
        <v>0</v>
      </c>
      <c r="S449">
        <v>0</v>
      </c>
      <c r="T449">
        <v>0</v>
      </c>
    </row>
    <row r="450" spans="1:20" x14ac:dyDescent="0.3">
      <c r="A450" t="s">
        <v>228</v>
      </c>
      <c r="B450" t="s">
        <v>522</v>
      </c>
      <c r="C450">
        <v>5</v>
      </c>
      <c r="D450">
        <v>5</v>
      </c>
      <c r="E450" t="s">
        <v>510</v>
      </c>
      <c r="F450" t="s">
        <v>508</v>
      </c>
      <c r="G450" t="s">
        <v>508</v>
      </c>
      <c r="H450">
        <v>4.2536118436447694</v>
      </c>
      <c r="I450">
        <v>37.142874659317023</v>
      </c>
      <c r="J450">
        <v>-3.5255655295158728E-2</v>
      </c>
      <c r="K450">
        <v>15.96960233851968</v>
      </c>
      <c r="L450">
        <v>1.030294570497216</v>
      </c>
      <c r="M450">
        <v>-1.111110031850072</v>
      </c>
      <c r="N450">
        <v>3.558053404331468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1</v>
      </c>
    </row>
    <row r="451" spans="1:20" x14ac:dyDescent="0.3">
      <c r="A451" t="s">
        <v>265</v>
      </c>
      <c r="B451" t="s">
        <v>522</v>
      </c>
      <c r="C451">
        <v>13</v>
      </c>
      <c r="D451">
        <v>10</v>
      </c>
      <c r="E451" t="s">
        <v>510</v>
      </c>
      <c r="F451" t="s">
        <v>508</v>
      </c>
      <c r="G451" t="s">
        <v>508</v>
      </c>
      <c r="H451">
        <v>3.8112515663178961</v>
      </c>
      <c r="I451">
        <v>64.179142718056895</v>
      </c>
      <c r="J451">
        <v>1.4054797152913969E-3</v>
      </c>
      <c r="K451">
        <v>86.210648905340463</v>
      </c>
      <c r="L451">
        <v>1.021703458266066</v>
      </c>
      <c r="M451">
        <v>-1.431125608628449</v>
      </c>
      <c r="N451">
        <v>0</v>
      </c>
      <c r="O451">
        <v>1</v>
      </c>
      <c r="P451">
        <v>1</v>
      </c>
      <c r="Q451">
        <v>1</v>
      </c>
      <c r="R451">
        <v>0</v>
      </c>
      <c r="S451">
        <v>1</v>
      </c>
      <c r="T451">
        <v>1</v>
      </c>
    </row>
    <row r="452" spans="1:20" x14ac:dyDescent="0.3">
      <c r="A452" t="s">
        <v>271</v>
      </c>
      <c r="B452" t="s">
        <v>522</v>
      </c>
      <c r="C452">
        <v>3</v>
      </c>
      <c r="D452">
        <v>6</v>
      </c>
      <c r="E452" t="s">
        <v>510</v>
      </c>
      <c r="F452" t="s">
        <v>508</v>
      </c>
      <c r="G452" t="s">
        <v>508</v>
      </c>
      <c r="H452">
        <v>4.3077341083059268</v>
      </c>
      <c r="I452">
        <v>16.417928505749089</v>
      </c>
      <c r="J452">
        <v>-2.3378122565605401E-2</v>
      </c>
      <c r="K452">
        <v>5.0574881984179081</v>
      </c>
      <c r="L452">
        <v>0.87957263346027237</v>
      </c>
      <c r="M452">
        <v>-5.8076253787436896</v>
      </c>
      <c r="N452">
        <v>-2.3121364978047581</v>
      </c>
      <c r="O452">
        <v>0</v>
      </c>
      <c r="P452">
        <v>1</v>
      </c>
      <c r="Q452">
        <v>0</v>
      </c>
      <c r="R452">
        <v>0</v>
      </c>
      <c r="S452">
        <v>0</v>
      </c>
      <c r="T452">
        <v>0</v>
      </c>
    </row>
    <row r="453" spans="1:20" x14ac:dyDescent="0.3">
      <c r="A453" t="s">
        <v>283</v>
      </c>
      <c r="B453" t="s">
        <v>522</v>
      </c>
      <c r="C453">
        <v>0</v>
      </c>
      <c r="D453">
        <v>5</v>
      </c>
      <c r="E453" t="s">
        <v>510</v>
      </c>
      <c r="F453" t="s">
        <v>508</v>
      </c>
      <c r="G453" t="s">
        <v>508</v>
      </c>
      <c r="H453">
        <v>4.3945314812715148</v>
      </c>
      <c r="I453">
        <v>19.230776284571451</v>
      </c>
      <c r="J453">
        <v>-5.5241938574156442E-2</v>
      </c>
      <c r="K453">
        <v>-100.26370043242051</v>
      </c>
      <c r="L453">
        <v>0.55177660719608901</v>
      </c>
      <c r="M453">
        <v>-2.661603369407362</v>
      </c>
      <c r="N453">
        <v>-6.6406188154358894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 x14ac:dyDescent="0.3">
      <c r="A454" t="s">
        <v>290</v>
      </c>
      <c r="B454" t="s">
        <v>522</v>
      </c>
      <c r="C454">
        <v>2</v>
      </c>
      <c r="D454">
        <v>6</v>
      </c>
      <c r="E454" t="s">
        <v>510</v>
      </c>
      <c r="F454" t="s">
        <v>508</v>
      </c>
      <c r="G454" t="s">
        <v>508</v>
      </c>
      <c r="H454">
        <v>4.9910340794760959</v>
      </c>
      <c r="I454">
        <v>0</v>
      </c>
      <c r="J454">
        <v>-8.119821576389559E-2</v>
      </c>
      <c r="K454">
        <v>-174.91927541815389</v>
      </c>
      <c r="L454">
        <v>1.0725056756110389</v>
      </c>
      <c r="M454">
        <v>-6.6406188154358894</v>
      </c>
      <c r="N454">
        <v>6.9037637912422971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1</v>
      </c>
    </row>
    <row r="455" spans="1:20" x14ac:dyDescent="0.3">
      <c r="A455" t="s">
        <v>91</v>
      </c>
      <c r="B455" t="s">
        <v>522</v>
      </c>
      <c r="C455">
        <v>-2</v>
      </c>
      <c r="D455">
        <v>3</v>
      </c>
      <c r="E455" t="s">
        <v>510</v>
      </c>
      <c r="F455" t="s">
        <v>508</v>
      </c>
      <c r="G455" t="s">
        <v>508</v>
      </c>
      <c r="H455">
        <v>5.824399591044763</v>
      </c>
      <c r="I455">
        <v>21.904759742235498</v>
      </c>
      <c r="J455">
        <v>-6.4395725501214432E-2</v>
      </c>
      <c r="K455">
        <v>-138.11077542674471</v>
      </c>
      <c r="L455">
        <v>0.76876261579274219</v>
      </c>
      <c r="M455">
        <v>-3.710938700533033</v>
      </c>
      <c r="N455">
        <v>0.20284440628887301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 x14ac:dyDescent="0.3">
      <c r="A456" t="s">
        <v>220</v>
      </c>
      <c r="B456" t="s">
        <v>522</v>
      </c>
      <c r="C456">
        <v>6</v>
      </c>
      <c r="D456">
        <v>6</v>
      </c>
      <c r="E456" t="s">
        <v>510</v>
      </c>
      <c r="F456" t="s">
        <v>508</v>
      </c>
      <c r="G456" t="s">
        <v>508</v>
      </c>
      <c r="H456">
        <v>6.1895281701729514</v>
      </c>
      <c r="I456">
        <v>35.164841498861087</v>
      </c>
      <c r="J456">
        <v>-1.0684575214741469E-2</v>
      </c>
      <c r="K456">
        <v>-24.231392169909729</v>
      </c>
      <c r="L456">
        <v>1.154050240265418</v>
      </c>
      <c r="M456">
        <v>-3.2755312990302752</v>
      </c>
      <c r="N456">
        <v>3.3864557159334758</v>
      </c>
      <c r="O456">
        <v>1</v>
      </c>
      <c r="P456">
        <v>1</v>
      </c>
      <c r="Q456">
        <v>0</v>
      </c>
      <c r="R456">
        <v>0</v>
      </c>
      <c r="S456">
        <v>0</v>
      </c>
      <c r="T456">
        <v>1</v>
      </c>
    </row>
    <row r="457" spans="1:20" x14ac:dyDescent="0.3">
      <c r="A457" t="s">
        <v>235</v>
      </c>
      <c r="B457" t="s">
        <v>522</v>
      </c>
      <c r="C457">
        <v>4</v>
      </c>
      <c r="D457">
        <v>6</v>
      </c>
      <c r="E457" t="s">
        <v>510</v>
      </c>
      <c r="F457" t="s">
        <v>508</v>
      </c>
      <c r="G457" t="s">
        <v>508</v>
      </c>
      <c r="H457">
        <v>5.7547708156964141</v>
      </c>
      <c r="I457">
        <v>36.363656067641493</v>
      </c>
      <c r="J457">
        <v>2.9162954585787988E-3</v>
      </c>
      <c r="K457">
        <v>29.35529531195229</v>
      </c>
      <c r="L457">
        <v>0.68167652503141418</v>
      </c>
      <c r="M457">
        <v>-3.137251968706392</v>
      </c>
      <c r="N457">
        <v>-0.80971581760534894</v>
      </c>
      <c r="O457">
        <v>0</v>
      </c>
      <c r="P457">
        <v>1</v>
      </c>
      <c r="Q457">
        <v>1</v>
      </c>
      <c r="R457">
        <v>0</v>
      </c>
      <c r="S457">
        <v>0</v>
      </c>
      <c r="T457">
        <v>0</v>
      </c>
    </row>
    <row r="458" spans="1:20" x14ac:dyDescent="0.3">
      <c r="A458" t="s">
        <v>259</v>
      </c>
      <c r="B458" t="s">
        <v>522</v>
      </c>
      <c r="C458">
        <v>1</v>
      </c>
      <c r="D458">
        <v>2</v>
      </c>
      <c r="E458" t="s">
        <v>510</v>
      </c>
      <c r="F458" t="s">
        <v>508</v>
      </c>
      <c r="G458" t="s">
        <v>508</v>
      </c>
      <c r="H458">
        <v>5.6705529357702451</v>
      </c>
      <c r="I458">
        <v>30.303058764371031</v>
      </c>
      <c r="J458">
        <v>-3.675372751119566E-3</v>
      </c>
      <c r="K458">
        <v>-77.586152323943239</v>
      </c>
      <c r="L458">
        <v>0.70500604354538132</v>
      </c>
      <c r="M458">
        <v>-0.80971581760534894</v>
      </c>
      <c r="N458">
        <v>-1.0204120359535209</v>
      </c>
      <c r="O458">
        <v>0</v>
      </c>
      <c r="P458">
        <v>1</v>
      </c>
      <c r="Q458">
        <v>0</v>
      </c>
      <c r="R458">
        <v>0</v>
      </c>
      <c r="S458">
        <v>0</v>
      </c>
      <c r="T458">
        <v>0</v>
      </c>
    </row>
    <row r="459" spans="1:20" x14ac:dyDescent="0.3">
      <c r="A459" t="s">
        <v>269</v>
      </c>
      <c r="B459" t="s">
        <v>522</v>
      </c>
      <c r="C459">
        <v>0</v>
      </c>
      <c r="D459">
        <v>3</v>
      </c>
      <c r="E459" t="s">
        <v>510</v>
      </c>
      <c r="F459" t="s">
        <v>508</v>
      </c>
      <c r="G459" t="s">
        <v>508</v>
      </c>
      <c r="H459">
        <v>4.9865221027019269</v>
      </c>
      <c r="I459">
        <v>10.606081404732681</v>
      </c>
      <c r="J459">
        <v>-2.245011577358649E-2</v>
      </c>
      <c r="K459">
        <v>-119.3127007048097</v>
      </c>
      <c r="L459">
        <v>0.60222169365093103</v>
      </c>
      <c r="M459">
        <v>-1.649482995445861</v>
      </c>
      <c r="N459">
        <v>-2.7253692863886978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 x14ac:dyDescent="0.3">
      <c r="A460" t="s">
        <v>282</v>
      </c>
      <c r="B460" t="s">
        <v>522</v>
      </c>
      <c r="C460">
        <v>0</v>
      </c>
      <c r="D460">
        <v>5</v>
      </c>
      <c r="E460" t="s">
        <v>510</v>
      </c>
      <c r="F460" t="s">
        <v>508</v>
      </c>
      <c r="G460" t="s">
        <v>508</v>
      </c>
      <c r="H460">
        <v>4.9568963713762928</v>
      </c>
      <c r="I460">
        <v>0</v>
      </c>
      <c r="J460">
        <v>-3.4283604717245508E-2</v>
      </c>
      <c r="K460">
        <v>-147.26688247508011</v>
      </c>
      <c r="L460">
        <v>0.41719394273347998</v>
      </c>
      <c r="M460">
        <v>-2.7253692863886978</v>
      </c>
      <c r="N460">
        <v>1.7241363363798501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 x14ac:dyDescent="0.3">
      <c r="A461" t="s">
        <v>285</v>
      </c>
      <c r="B461" t="s">
        <v>522</v>
      </c>
      <c r="C461">
        <v>7</v>
      </c>
      <c r="D461">
        <v>6</v>
      </c>
      <c r="E461" t="s">
        <v>510</v>
      </c>
      <c r="F461" t="s">
        <v>508</v>
      </c>
      <c r="G461" t="s">
        <v>508</v>
      </c>
      <c r="H461">
        <v>4.7467388720858947</v>
      </c>
      <c r="I461">
        <v>38.679232975900383</v>
      </c>
      <c r="J461">
        <v>-3.4207032809072113E-2</v>
      </c>
      <c r="K461">
        <v>-69.333426157633411</v>
      </c>
      <c r="L461">
        <v>1.6798425196334079</v>
      </c>
      <c r="M461">
        <v>-0.2118591629062701</v>
      </c>
      <c r="N461">
        <v>5.5201645422272207</v>
      </c>
      <c r="O461">
        <v>0</v>
      </c>
      <c r="P461">
        <v>1</v>
      </c>
      <c r="Q461">
        <v>0</v>
      </c>
      <c r="R461">
        <v>1</v>
      </c>
      <c r="S461">
        <v>0</v>
      </c>
      <c r="T461">
        <v>1</v>
      </c>
    </row>
    <row r="462" spans="1:20" x14ac:dyDescent="0.3">
      <c r="A462" t="s">
        <v>96</v>
      </c>
      <c r="B462" t="s">
        <v>522</v>
      </c>
      <c r="C462">
        <v>11</v>
      </c>
      <c r="D462">
        <v>9</v>
      </c>
      <c r="E462" t="s">
        <v>510</v>
      </c>
      <c r="F462" t="s">
        <v>508</v>
      </c>
      <c r="G462" t="s">
        <v>508</v>
      </c>
      <c r="H462">
        <v>5.1438319040017788</v>
      </c>
      <c r="I462">
        <v>75</v>
      </c>
      <c r="J462">
        <v>0.14126999151559669</v>
      </c>
      <c r="K462">
        <v>109.4214668790529</v>
      </c>
      <c r="L462">
        <v>1.175946017515987</v>
      </c>
      <c r="M462">
        <v>-5.3311780396693074</v>
      </c>
      <c r="N462">
        <v>-2.9010251266324039</v>
      </c>
      <c r="O462">
        <v>1</v>
      </c>
      <c r="P462">
        <v>1</v>
      </c>
      <c r="Q462">
        <v>1</v>
      </c>
      <c r="R462">
        <v>0</v>
      </c>
      <c r="S462">
        <v>1</v>
      </c>
      <c r="T462">
        <v>1</v>
      </c>
    </row>
    <row r="463" spans="1:20" x14ac:dyDescent="0.3">
      <c r="A463" t="s">
        <v>164</v>
      </c>
      <c r="B463" t="s">
        <v>522</v>
      </c>
      <c r="C463">
        <v>6</v>
      </c>
      <c r="D463">
        <v>7</v>
      </c>
      <c r="E463" t="s">
        <v>510</v>
      </c>
      <c r="F463" t="s">
        <v>508</v>
      </c>
      <c r="G463" t="s">
        <v>508</v>
      </c>
      <c r="H463">
        <v>6.655843994576184</v>
      </c>
      <c r="I463">
        <v>47.115387260561263</v>
      </c>
      <c r="J463">
        <v>4.3817914233159727E-2</v>
      </c>
      <c r="K463">
        <v>26.779826124178371</v>
      </c>
      <c r="L463">
        <v>0.97411659385401106</v>
      </c>
      <c r="M463">
        <v>-7.2056211474344449</v>
      </c>
      <c r="N463">
        <v>-1.136371538494259</v>
      </c>
      <c r="O463">
        <v>0</v>
      </c>
      <c r="P463">
        <v>1</v>
      </c>
      <c r="Q463">
        <v>1</v>
      </c>
      <c r="R463">
        <v>0</v>
      </c>
      <c r="S463">
        <v>1</v>
      </c>
      <c r="T463">
        <v>0</v>
      </c>
    </row>
    <row r="464" spans="1:20" x14ac:dyDescent="0.3">
      <c r="A464" t="s">
        <v>242</v>
      </c>
      <c r="B464" t="s">
        <v>522</v>
      </c>
      <c r="C464">
        <v>1</v>
      </c>
      <c r="D464">
        <v>2</v>
      </c>
      <c r="E464" t="s">
        <v>510</v>
      </c>
      <c r="F464" t="s">
        <v>508</v>
      </c>
      <c r="G464" t="s">
        <v>508</v>
      </c>
      <c r="H464">
        <v>7.229089425337186</v>
      </c>
      <c r="I464">
        <v>15.5688467165623</v>
      </c>
      <c r="J464">
        <v>-0.10071201480189231</v>
      </c>
      <c r="K464">
        <v>-87.965521431246444</v>
      </c>
      <c r="L464">
        <v>0.61212234603520932</v>
      </c>
      <c r="M464">
        <v>-0.99601973953862488</v>
      </c>
      <c r="N464">
        <v>-0.80482824027412869</v>
      </c>
      <c r="O464">
        <v>0</v>
      </c>
      <c r="P464">
        <v>1</v>
      </c>
      <c r="Q464">
        <v>0</v>
      </c>
      <c r="R464">
        <v>0</v>
      </c>
      <c r="S464">
        <v>0</v>
      </c>
      <c r="T464">
        <v>0</v>
      </c>
    </row>
    <row r="465" spans="1:20" x14ac:dyDescent="0.3">
      <c r="A465" t="s">
        <v>77</v>
      </c>
      <c r="B465" t="s">
        <v>523</v>
      </c>
      <c r="C465">
        <v>-2</v>
      </c>
      <c r="D465">
        <v>1</v>
      </c>
      <c r="E465" t="s">
        <v>510</v>
      </c>
      <c r="F465" t="s">
        <v>508</v>
      </c>
      <c r="G465" t="s">
        <v>508</v>
      </c>
      <c r="H465">
        <v>5.6270464607441557</v>
      </c>
      <c r="I465">
        <v>14.39691618169681</v>
      </c>
      <c r="J465">
        <v>-0.1192959355647818</v>
      </c>
      <c r="K465">
        <v>-123.7875045012149</v>
      </c>
      <c r="L465">
        <v>0.74933505329561556</v>
      </c>
      <c r="M465">
        <v>-0.38022234609110278</v>
      </c>
      <c r="N465">
        <v>-0.38168083418982018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 x14ac:dyDescent="0.3">
      <c r="A466" t="s">
        <v>139</v>
      </c>
      <c r="B466" t="s">
        <v>523</v>
      </c>
      <c r="C466">
        <v>1</v>
      </c>
      <c r="D466">
        <v>4</v>
      </c>
      <c r="E466" t="s">
        <v>510</v>
      </c>
      <c r="F466" t="s">
        <v>508</v>
      </c>
      <c r="G466" t="s">
        <v>508</v>
      </c>
      <c r="H466">
        <v>5.7658556982195357</v>
      </c>
      <c r="I466">
        <v>11.284079468881471</v>
      </c>
      <c r="J466">
        <v>-0.15282408502200731</v>
      </c>
      <c r="K466">
        <v>-46.504919657783667</v>
      </c>
      <c r="L466">
        <v>0.72684594568529293</v>
      </c>
      <c r="M466">
        <v>-3.9114370886399801</v>
      </c>
      <c r="N466">
        <v>-0.23042001221757841</v>
      </c>
      <c r="O466">
        <v>0</v>
      </c>
      <c r="P466">
        <v>1</v>
      </c>
      <c r="Q466">
        <v>0</v>
      </c>
      <c r="R466">
        <v>0</v>
      </c>
      <c r="S466">
        <v>0</v>
      </c>
      <c r="T466">
        <v>0</v>
      </c>
    </row>
    <row r="467" spans="1:20" x14ac:dyDescent="0.3">
      <c r="A467" t="s">
        <v>156</v>
      </c>
      <c r="B467" t="s">
        <v>523</v>
      </c>
      <c r="C467">
        <v>1</v>
      </c>
      <c r="D467">
        <v>2</v>
      </c>
      <c r="E467" t="s">
        <v>510</v>
      </c>
      <c r="F467" t="s">
        <v>508</v>
      </c>
      <c r="G467" t="s">
        <v>508</v>
      </c>
      <c r="H467">
        <v>5.5262302183894292</v>
      </c>
      <c r="I467">
        <v>10.1167378706202</v>
      </c>
      <c r="J467">
        <v>-0.15745063973509851</v>
      </c>
      <c r="K467">
        <v>-77.521283085425353</v>
      </c>
      <c r="L467">
        <v>0.59047896015086165</v>
      </c>
      <c r="M467">
        <v>-0.23042001221757841</v>
      </c>
      <c r="N467">
        <v>1.7705966124959089</v>
      </c>
      <c r="O467">
        <v>0</v>
      </c>
      <c r="P467">
        <v>1</v>
      </c>
      <c r="Q467">
        <v>0</v>
      </c>
      <c r="R467">
        <v>0</v>
      </c>
      <c r="S467">
        <v>0</v>
      </c>
      <c r="T467">
        <v>0</v>
      </c>
    </row>
    <row r="468" spans="1:20" x14ac:dyDescent="0.3">
      <c r="A468" t="s">
        <v>223</v>
      </c>
      <c r="B468" t="s">
        <v>523</v>
      </c>
      <c r="C468">
        <v>1</v>
      </c>
      <c r="D468">
        <v>2</v>
      </c>
      <c r="E468" t="s">
        <v>510</v>
      </c>
      <c r="F468" t="s">
        <v>508</v>
      </c>
      <c r="G468" t="s">
        <v>508</v>
      </c>
      <c r="H468">
        <v>5.1672917575540227</v>
      </c>
      <c r="I468">
        <v>9.7276240045331051</v>
      </c>
      <c r="J468">
        <v>-0.1362668884639586</v>
      </c>
      <c r="K468">
        <v>-63.824725465350681</v>
      </c>
      <c r="L468">
        <v>0.7666704281284672</v>
      </c>
      <c r="M468">
        <v>-1.8154366107771689</v>
      </c>
      <c r="N468">
        <v>1.078585117566446</v>
      </c>
      <c r="O468">
        <v>0</v>
      </c>
      <c r="P468">
        <v>1</v>
      </c>
      <c r="Q468">
        <v>0</v>
      </c>
      <c r="R468">
        <v>0</v>
      </c>
      <c r="S468">
        <v>0</v>
      </c>
      <c r="T468">
        <v>0</v>
      </c>
    </row>
    <row r="469" spans="1:20" x14ac:dyDescent="0.3">
      <c r="A469" t="s">
        <v>265</v>
      </c>
      <c r="B469" t="s">
        <v>523</v>
      </c>
      <c r="C469">
        <v>8</v>
      </c>
      <c r="D469">
        <v>6</v>
      </c>
      <c r="E469" t="s">
        <v>510</v>
      </c>
      <c r="F469" t="s">
        <v>508</v>
      </c>
      <c r="G469" t="s">
        <v>508</v>
      </c>
      <c r="H469">
        <v>3.7115366071868499</v>
      </c>
      <c r="I469">
        <v>59.542018076126482</v>
      </c>
      <c r="J469">
        <v>-2.3752339813878361E-2</v>
      </c>
      <c r="K469">
        <v>82.58791224203415</v>
      </c>
      <c r="L469">
        <v>0.72134756957670187</v>
      </c>
      <c r="M469">
        <v>-7.3966187450041437E-2</v>
      </c>
      <c r="N469">
        <v>-3.108808802209079</v>
      </c>
      <c r="O469">
        <v>1</v>
      </c>
      <c r="P469">
        <v>1</v>
      </c>
      <c r="Q469">
        <v>0</v>
      </c>
      <c r="R469">
        <v>1</v>
      </c>
      <c r="S469">
        <v>0</v>
      </c>
      <c r="T469">
        <v>0</v>
      </c>
    </row>
    <row r="470" spans="1:20" x14ac:dyDescent="0.3">
      <c r="A470" t="s">
        <v>271</v>
      </c>
      <c r="B470" t="s">
        <v>523</v>
      </c>
      <c r="C470">
        <v>0</v>
      </c>
      <c r="D470">
        <v>5</v>
      </c>
      <c r="E470" t="s">
        <v>510</v>
      </c>
      <c r="F470" t="s">
        <v>508</v>
      </c>
      <c r="G470" t="s">
        <v>508</v>
      </c>
      <c r="H470">
        <v>4.8511902491251622</v>
      </c>
      <c r="I470">
        <v>3.317521621517789</v>
      </c>
      <c r="J470">
        <v>-0.1170309355971544</v>
      </c>
      <c r="K470">
        <v>-220.27569210869689</v>
      </c>
      <c r="L470">
        <v>0.81166978862334549</v>
      </c>
      <c r="M470">
        <v>-8.3269682191134109</v>
      </c>
      <c r="N470">
        <v>-1.0833342870076501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 x14ac:dyDescent="0.3">
      <c r="A471" t="s">
        <v>283</v>
      </c>
      <c r="B471" t="s">
        <v>523</v>
      </c>
      <c r="C471">
        <v>0</v>
      </c>
      <c r="D471">
        <v>5</v>
      </c>
      <c r="E471" t="s">
        <v>510</v>
      </c>
      <c r="F471" t="s">
        <v>508</v>
      </c>
      <c r="G471" t="s">
        <v>508</v>
      </c>
      <c r="H471">
        <v>4.6719798782313982</v>
      </c>
      <c r="I471">
        <v>6.7460335481370812</v>
      </c>
      <c r="J471">
        <v>-0.21146311191521319</v>
      </c>
      <c r="K471">
        <v>-157.8625490725598</v>
      </c>
      <c r="L471">
        <v>0.72638305755550203</v>
      </c>
      <c r="M471">
        <v>-2.1830414123668578</v>
      </c>
      <c r="N471">
        <v>-4.2918456340952087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 x14ac:dyDescent="0.3">
      <c r="A472" t="s">
        <v>290</v>
      </c>
      <c r="B472" t="s">
        <v>523</v>
      </c>
      <c r="C472">
        <v>0</v>
      </c>
      <c r="D472">
        <v>5</v>
      </c>
      <c r="E472" t="s">
        <v>510</v>
      </c>
      <c r="F472" t="s">
        <v>508</v>
      </c>
      <c r="G472" t="s">
        <v>508</v>
      </c>
      <c r="H472">
        <v>4.7853930911260338</v>
      </c>
      <c r="I472">
        <v>0.34962504922593979</v>
      </c>
      <c r="J472">
        <v>-0.2484685195368832</v>
      </c>
      <c r="K472">
        <v>-148.86824800010871</v>
      </c>
      <c r="L472">
        <v>0.69013077461916006</v>
      </c>
      <c r="M472">
        <v>-4.2918456340952087</v>
      </c>
      <c r="N472">
        <v>1.255608503251302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1:20" x14ac:dyDescent="0.3">
      <c r="A473" t="s">
        <v>512</v>
      </c>
      <c r="B473" t="s">
        <v>523</v>
      </c>
      <c r="C473">
        <v>-2</v>
      </c>
      <c r="D473">
        <v>3</v>
      </c>
      <c r="E473" t="s">
        <v>510</v>
      </c>
      <c r="F473" t="s">
        <v>508</v>
      </c>
      <c r="G473" t="s">
        <v>508</v>
      </c>
      <c r="H473">
        <v>5.0808006252947093</v>
      </c>
      <c r="I473">
        <v>4.8387275402035206</v>
      </c>
      <c r="J473">
        <v>-0.25192060552029699</v>
      </c>
      <c r="K473">
        <v>-110.35957785397309</v>
      </c>
      <c r="L473">
        <v>0.99974009604597081</v>
      </c>
      <c r="M473">
        <v>-2.1257730020290708</v>
      </c>
      <c r="N473">
        <v>-6.5158394081523188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 x14ac:dyDescent="0.3">
      <c r="A474" t="s">
        <v>91</v>
      </c>
      <c r="B474" t="s">
        <v>523</v>
      </c>
      <c r="C474">
        <v>0</v>
      </c>
      <c r="D474">
        <v>5</v>
      </c>
      <c r="E474" t="s">
        <v>510</v>
      </c>
      <c r="F474" t="s">
        <v>508</v>
      </c>
      <c r="G474" t="s">
        <v>508</v>
      </c>
      <c r="H474">
        <v>5.9258738794392647</v>
      </c>
      <c r="I474">
        <v>8.2499980926513672</v>
      </c>
      <c r="J474">
        <v>-0.27938964715688502</v>
      </c>
      <c r="K474">
        <v>-147.19874418498719</v>
      </c>
      <c r="L474">
        <v>1.2070505855692619</v>
      </c>
      <c r="M474">
        <v>-6.5158394081523188</v>
      </c>
      <c r="N474">
        <v>3.3881934564831848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1</v>
      </c>
    </row>
    <row r="475" spans="1:20" x14ac:dyDescent="0.3">
      <c r="A475" t="s">
        <v>162</v>
      </c>
      <c r="B475" t="s">
        <v>523</v>
      </c>
      <c r="C475">
        <v>1</v>
      </c>
      <c r="D475">
        <v>4</v>
      </c>
      <c r="E475" t="s">
        <v>510</v>
      </c>
      <c r="F475" t="s">
        <v>508</v>
      </c>
      <c r="G475" t="s">
        <v>508</v>
      </c>
      <c r="H475">
        <v>6.0146858717069156</v>
      </c>
      <c r="I475">
        <v>18.421046687625751</v>
      </c>
      <c r="J475">
        <v>-0.11016603212998539</v>
      </c>
      <c r="K475">
        <v>-61.251891092567178</v>
      </c>
      <c r="L475">
        <v>0.71509708111379611</v>
      </c>
      <c r="M475">
        <v>-3.6036086347559801</v>
      </c>
      <c r="N475">
        <v>-1.9626172139286719</v>
      </c>
      <c r="O475">
        <v>0</v>
      </c>
      <c r="P475">
        <v>1</v>
      </c>
      <c r="Q475">
        <v>0</v>
      </c>
      <c r="R475">
        <v>0</v>
      </c>
      <c r="S475">
        <v>0</v>
      </c>
      <c r="T475">
        <v>0</v>
      </c>
    </row>
    <row r="476" spans="1:20" x14ac:dyDescent="0.3">
      <c r="A476" t="s">
        <v>220</v>
      </c>
      <c r="B476" t="s">
        <v>523</v>
      </c>
      <c r="C476">
        <v>4</v>
      </c>
      <c r="D476">
        <v>3</v>
      </c>
      <c r="E476" t="s">
        <v>510</v>
      </c>
      <c r="F476" t="s">
        <v>508</v>
      </c>
      <c r="G476" t="s">
        <v>508</v>
      </c>
      <c r="H476">
        <v>6.2917057190874646</v>
      </c>
      <c r="I476">
        <v>12.8947301716689</v>
      </c>
      <c r="J476">
        <v>-9.1505776503182368E-2</v>
      </c>
      <c r="K476">
        <v>-84.637013197346036</v>
      </c>
      <c r="L476">
        <v>0.74274148821475894</v>
      </c>
      <c r="M476">
        <v>-1.9626172139286719</v>
      </c>
      <c r="N476">
        <v>6.2917050697109582</v>
      </c>
      <c r="O476">
        <v>1</v>
      </c>
      <c r="P476">
        <v>1</v>
      </c>
      <c r="Q476">
        <v>0</v>
      </c>
      <c r="R476">
        <v>0</v>
      </c>
      <c r="S476">
        <v>0</v>
      </c>
      <c r="T476">
        <v>0</v>
      </c>
    </row>
    <row r="477" spans="1:20" x14ac:dyDescent="0.3">
      <c r="A477" t="s">
        <v>259</v>
      </c>
      <c r="B477" t="s">
        <v>523</v>
      </c>
      <c r="C477">
        <v>11</v>
      </c>
      <c r="D477">
        <v>7</v>
      </c>
      <c r="E477" t="s">
        <v>510</v>
      </c>
      <c r="F477" t="s">
        <v>508</v>
      </c>
      <c r="G477" t="s">
        <v>508</v>
      </c>
      <c r="H477">
        <v>5.4644107606816581</v>
      </c>
      <c r="I477">
        <v>72.131133871907466</v>
      </c>
      <c r="J477">
        <v>0.1156338204355903</v>
      </c>
      <c r="K477">
        <v>98.818876811469465</v>
      </c>
      <c r="L477">
        <v>1.055446773504565</v>
      </c>
      <c r="M477">
        <v>-0.70175374020204173</v>
      </c>
      <c r="N477">
        <v>8.8341246920777633E-2</v>
      </c>
      <c r="O477">
        <v>1</v>
      </c>
      <c r="P477">
        <v>1</v>
      </c>
      <c r="Q477">
        <v>1</v>
      </c>
      <c r="R477">
        <v>1</v>
      </c>
      <c r="S477">
        <v>0</v>
      </c>
      <c r="T477">
        <v>1</v>
      </c>
    </row>
    <row r="478" spans="1:20" x14ac:dyDescent="0.3">
      <c r="A478" t="s">
        <v>282</v>
      </c>
      <c r="B478" t="s">
        <v>523</v>
      </c>
      <c r="C478">
        <v>7</v>
      </c>
      <c r="D478">
        <v>3</v>
      </c>
      <c r="E478" t="s">
        <v>510</v>
      </c>
      <c r="F478" t="s">
        <v>508</v>
      </c>
      <c r="G478" t="s">
        <v>508</v>
      </c>
      <c r="H478">
        <v>5.1988331886254917</v>
      </c>
      <c r="I478">
        <v>69.945343515587624</v>
      </c>
      <c r="J478">
        <v>0.1236691130989189</v>
      </c>
      <c r="K478">
        <v>63.91906443665512</v>
      </c>
      <c r="L478">
        <v>0.31750771053705279</v>
      </c>
      <c r="M478">
        <v>-1.7421586867605079</v>
      </c>
      <c r="N478">
        <v>-2.0390030822788461</v>
      </c>
      <c r="O478">
        <v>1</v>
      </c>
      <c r="P478">
        <v>1</v>
      </c>
      <c r="Q478">
        <v>1</v>
      </c>
      <c r="R478">
        <v>0</v>
      </c>
      <c r="S478">
        <v>0</v>
      </c>
      <c r="T478">
        <v>0</v>
      </c>
    </row>
    <row r="479" spans="1:20" x14ac:dyDescent="0.3">
      <c r="A479" t="s">
        <v>285</v>
      </c>
      <c r="B479" t="s">
        <v>523</v>
      </c>
      <c r="C479">
        <v>4</v>
      </c>
      <c r="D479">
        <v>6</v>
      </c>
      <c r="E479" t="s">
        <v>510</v>
      </c>
      <c r="F479" t="s">
        <v>508</v>
      </c>
      <c r="G479" t="s">
        <v>508</v>
      </c>
      <c r="H479">
        <v>5.0059891917752664</v>
      </c>
      <c r="I479">
        <v>28.104537682920071</v>
      </c>
      <c r="J479">
        <v>4.9125709141196898E-2</v>
      </c>
      <c r="K479">
        <v>-73.226913275976642</v>
      </c>
      <c r="L479">
        <v>0.61997170459493989</v>
      </c>
      <c r="M479">
        <v>-2.8959334205880589</v>
      </c>
      <c r="N479">
        <v>9.3198781998752131E-2</v>
      </c>
      <c r="O479">
        <v>0</v>
      </c>
      <c r="P479">
        <v>1</v>
      </c>
      <c r="Q479">
        <v>1</v>
      </c>
      <c r="R479">
        <v>0</v>
      </c>
      <c r="S479">
        <v>0</v>
      </c>
      <c r="T479">
        <v>0</v>
      </c>
    </row>
    <row r="480" spans="1:20" x14ac:dyDescent="0.3">
      <c r="A480" t="s">
        <v>291</v>
      </c>
      <c r="B480" t="s">
        <v>523</v>
      </c>
      <c r="C480">
        <v>6</v>
      </c>
      <c r="D480">
        <v>6</v>
      </c>
      <c r="E480" t="s">
        <v>510</v>
      </c>
      <c r="F480" t="s">
        <v>508</v>
      </c>
      <c r="G480" t="s">
        <v>508</v>
      </c>
      <c r="H480">
        <v>4.649910724883342</v>
      </c>
      <c r="I480">
        <v>21.568626228790869</v>
      </c>
      <c r="J480">
        <v>1.2440392100757649E-3</v>
      </c>
      <c r="K480">
        <v>-82.930803378693966</v>
      </c>
      <c r="L480">
        <v>0.93586877578958938</v>
      </c>
      <c r="M480">
        <v>-1.024205391261324</v>
      </c>
      <c r="N480">
        <v>-2.1636923182925232</v>
      </c>
      <c r="O480">
        <v>0</v>
      </c>
      <c r="P480">
        <v>1</v>
      </c>
      <c r="Q480">
        <v>1</v>
      </c>
      <c r="R480">
        <v>0</v>
      </c>
      <c r="S480">
        <v>0</v>
      </c>
      <c r="T480">
        <v>0</v>
      </c>
    </row>
    <row r="481" spans="1:20" x14ac:dyDescent="0.3">
      <c r="A481" t="s">
        <v>295</v>
      </c>
      <c r="B481" t="s">
        <v>523</v>
      </c>
      <c r="C481">
        <v>0</v>
      </c>
      <c r="D481">
        <v>5</v>
      </c>
      <c r="E481" t="s">
        <v>510</v>
      </c>
      <c r="F481" t="s">
        <v>508</v>
      </c>
      <c r="G481" t="s">
        <v>508</v>
      </c>
      <c r="H481">
        <v>4.5260972069262433</v>
      </c>
      <c r="I481">
        <v>6.5359114541291916</v>
      </c>
      <c r="J481">
        <v>-2.4903248399178009E-2</v>
      </c>
      <c r="K481">
        <v>-105.75996111873231</v>
      </c>
      <c r="L481">
        <v>0.58095477778071247</v>
      </c>
      <c r="M481">
        <v>-2.1636923182925232</v>
      </c>
      <c r="N481">
        <v>-1.346148026765237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 x14ac:dyDescent="0.3">
      <c r="A482" t="s">
        <v>298</v>
      </c>
      <c r="B482" t="s">
        <v>523</v>
      </c>
      <c r="C482">
        <v>0</v>
      </c>
      <c r="D482">
        <v>3</v>
      </c>
      <c r="E482" t="s">
        <v>510</v>
      </c>
      <c r="F482" t="s">
        <v>508</v>
      </c>
      <c r="G482" t="s">
        <v>508</v>
      </c>
      <c r="H482">
        <v>4.406848980191274</v>
      </c>
      <c r="I482">
        <v>1.2578903046719241</v>
      </c>
      <c r="J482">
        <v>-4.6568177187244993E-2</v>
      </c>
      <c r="K482">
        <v>-134.6880333180064</v>
      </c>
      <c r="L482">
        <v>0.81291337428183497</v>
      </c>
      <c r="M482">
        <v>-1.346148026765237</v>
      </c>
      <c r="N482">
        <v>1.94931583629149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 x14ac:dyDescent="0.3">
      <c r="A483" t="s">
        <v>242</v>
      </c>
      <c r="B483" t="s">
        <v>523</v>
      </c>
      <c r="C483">
        <v>8</v>
      </c>
      <c r="D483">
        <v>10</v>
      </c>
      <c r="E483" t="s">
        <v>510</v>
      </c>
      <c r="F483" t="s">
        <v>508</v>
      </c>
      <c r="G483" t="s">
        <v>508</v>
      </c>
      <c r="H483">
        <v>4.8951045744774238</v>
      </c>
      <c r="I483">
        <v>41.471567426055152</v>
      </c>
      <c r="J483">
        <v>0.13004303417686799</v>
      </c>
      <c r="K483">
        <v>32.958347545752993</v>
      </c>
      <c r="L483">
        <v>0.30261424955519678</v>
      </c>
      <c r="M483">
        <v>-2.5553679436425578</v>
      </c>
      <c r="N483">
        <v>-0.43705628404290242</v>
      </c>
      <c r="O483">
        <v>0</v>
      </c>
      <c r="P483">
        <v>1</v>
      </c>
      <c r="Q483">
        <v>1</v>
      </c>
      <c r="R483">
        <v>0</v>
      </c>
      <c r="S483">
        <v>1</v>
      </c>
      <c r="T483">
        <v>0</v>
      </c>
    </row>
    <row r="484" spans="1:20" x14ac:dyDescent="0.3">
      <c r="A484" t="s">
        <v>77</v>
      </c>
      <c r="B484" t="s">
        <v>288</v>
      </c>
      <c r="C484">
        <v>0</v>
      </c>
      <c r="D484">
        <v>5</v>
      </c>
      <c r="E484" t="s">
        <v>510</v>
      </c>
      <c r="F484" t="s">
        <v>508</v>
      </c>
      <c r="G484" t="s">
        <v>508</v>
      </c>
      <c r="H484">
        <v>3.788721934124391</v>
      </c>
      <c r="I484">
        <v>11.74240672774037</v>
      </c>
      <c r="J484">
        <v>-0.1887306642348934</v>
      </c>
      <c r="K484">
        <v>-151.0309935336372</v>
      </c>
      <c r="L484">
        <v>0.57590807169861169</v>
      </c>
      <c r="M484">
        <v>-0.87628907029238567</v>
      </c>
      <c r="N484">
        <v>0.41601625382436802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 x14ac:dyDescent="0.3">
      <c r="A485" t="s">
        <v>139</v>
      </c>
      <c r="B485" t="s">
        <v>288</v>
      </c>
      <c r="C485">
        <v>3</v>
      </c>
      <c r="D485">
        <v>8</v>
      </c>
      <c r="E485" t="s">
        <v>510</v>
      </c>
      <c r="F485" t="s">
        <v>508</v>
      </c>
      <c r="G485" t="s">
        <v>508</v>
      </c>
      <c r="H485">
        <v>3.4344258618080512</v>
      </c>
      <c r="I485">
        <v>4.1666907493569916</v>
      </c>
      <c r="J485">
        <v>-0.17747259626331549</v>
      </c>
      <c r="K485">
        <v>-95.863043618878407</v>
      </c>
      <c r="L485">
        <v>0.88738964508598417</v>
      </c>
      <c r="M485">
        <v>-2.2096527135515069</v>
      </c>
      <c r="N485">
        <v>-0.68313748515239892</v>
      </c>
      <c r="O485">
        <v>0</v>
      </c>
      <c r="P485">
        <v>1</v>
      </c>
      <c r="Q485">
        <v>0</v>
      </c>
      <c r="R485">
        <v>0</v>
      </c>
      <c r="S485">
        <v>0</v>
      </c>
      <c r="T485">
        <v>0</v>
      </c>
    </row>
    <row r="486" spans="1:20" x14ac:dyDescent="0.3">
      <c r="A486" t="s">
        <v>156</v>
      </c>
      <c r="B486" t="s">
        <v>288</v>
      </c>
      <c r="C486">
        <v>0</v>
      </c>
      <c r="D486">
        <v>5</v>
      </c>
      <c r="E486" t="s">
        <v>510</v>
      </c>
      <c r="F486" t="s">
        <v>508</v>
      </c>
      <c r="G486" t="s">
        <v>508</v>
      </c>
      <c r="H486">
        <v>3.269085333755958</v>
      </c>
      <c r="I486">
        <v>7.6923202324030786</v>
      </c>
      <c r="J486">
        <v>-0.1781636730103224</v>
      </c>
      <c r="K486">
        <v>-126.0932953785814</v>
      </c>
      <c r="L486">
        <v>0.76011724909166134</v>
      </c>
      <c r="M486">
        <v>-0.68313748515239892</v>
      </c>
      <c r="N486">
        <v>3.9682540483475548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 x14ac:dyDescent="0.3">
      <c r="A487" t="s">
        <v>228</v>
      </c>
      <c r="B487" t="s">
        <v>288</v>
      </c>
      <c r="C487">
        <v>6</v>
      </c>
      <c r="D487">
        <v>9</v>
      </c>
      <c r="E487" t="s">
        <v>510</v>
      </c>
      <c r="F487" t="s">
        <v>508</v>
      </c>
      <c r="G487" t="s">
        <v>508</v>
      </c>
      <c r="H487">
        <v>2.9177628895056551</v>
      </c>
      <c r="I487">
        <v>38.888898700353742</v>
      </c>
      <c r="J487">
        <v>-5.8717643346949039E-2</v>
      </c>
      <c r="K487">
        <v>8.682134231827991</v>
      </c>
      <c r="L487">
        <v>0.68163760419146346</v>
      </c>
      <c r="M487">
        <v>-0.55923035040622071</v>
      </c>
      <c r="N487">
        <v>0.35787166020173627</v>
      </c>
      <c r="O487">
        <v>1</v>
      </c>
      <c r="P487">
        <v>1</v>
      </c>
      <c r="Q487">
        <v>0</v>
      </c>
      <c r="R487">
        <v>0</v>
      </c>
      <c r="S487">
        <v>0</v>
      </c>
      <c r="T487">
        <v>0</v>
      </c>
    </row>
    <row r="488" spans="1:20" x14ac:dyDescent="0.3">
      <c r="A488" t="s">
        <v>265</v>
      </c>
      <c r="B488" t="s">
        <v>288</v>
      </c>
      <c r="C488">
        <v>11</v>
      </c>
      <c r="D488">
        <v>11</v>
      </c>
      <c r="E488" t="s">
        <v>510</v>
      </c>
      <c r="F488" t="s">
        <v>508</v>
      </c>
      <c r="G488" t="s">
        <v>508</v>
      </c>
      <c r="H488">
        <v>2.373749727195281</v>
      </c>
      <c r="I488">
        <v>71.153822641186466</v>
      </c>
      <c r="J488">
        <v>2.7684088756074698E-2</v>
      </c>
      <c r="K488">
        <v>81.538054815089609</v>
      </c>
      <c r="L488">
        <v>0.95465116799892935</v>
      </c>
      <c r="M488">
        <v>-0.85000038146972656</v>
      </c>
      <c r="N488">
        <v>-2.3701427895247988</v>
      </c>
      <c r="O488">
        <v>1</v>
      </c>
      <c r="P488">
        <v>1</v>
      </c>
      <c r="Q488">
        <v>1</v>
      </c>
      <c r="R488">
        <v>0</v>
      </c>
      <c r="S488">
        <v>1</v>
      </c>
      <c r="T488">
        <v>0</v>
      </c>
    </row>
    <row r="489" spans="1:20" x14ac:dyDescent="0.3">
      <c r="A489" t="s">
        <v>271</v>
      </c>
      <c r="B489" t="s">
        <v>288</v>
      </c>
      <c r="C489">
        <v>0</v>
      </c>
      <c r="D489">
        <v>9</v>
      </c>
      <c r="E489" t="s">
        <v>510</v>
      </c>
      <c r="F489" t="s">
        <v>508</v>
      </c>
      <c r="G489" t="s">
        <v>508</v>
      </c>
      <c r="H489">
        <v>2.7014659992168868</v>
      </c>
      <c r="I489">
        <v>6.5867483818945791</v>
      </c>
      <c r="J489">
        <v>-6.6396814590536216E-2</v>
      </c>
      <c r="K489">
        <v>-102.64000252952221</v>
      </c>
      <c r="L489">
        <v>0.69942999035677644</v>
      </c>
      <c r="M489">
        <v>-3.3057917191121851</v>
      </c>
      <c r="N489">
        <v>-0.16024989528431469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1:20" x14ac:dyDescent="0.3">
      <c r="A490" t="s">
        <v>283</v>
      </c>
      <c r="B490" t="s">
        <v>288</v>
      </c>
      <c r="C490">
        <v>0</v>
      </c>
      <c r="D490">
        <v>7</v>
      </c>
      <c r="E490" t="s">
        <v>510</v>
      </c>
      <c r="F490" t="s">
        <v>508</v>
      </c>
      <c r="G490" t="s">
        <v>508</v>
      </c>
      <c r="H490">
        <v>2.694167915575489</v>
      </c>
      <c r="I490">
        <v>2.4875239486097711</v>
      </c>
      <c r="J490">
        <v>-0.15946477100205</v>
      </c>
      <c r="K490">
        <v>-136.44752509444641</v>
      </c>
      <c r="L490">
        <v>0.80007984471735771</v>
      </c>
      <c r="M490">
        <v>-1.769436624428524</v>
      </c>
      <c r="N490">
        <v>-2.2379904707528069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1:20" x14ac:dyDescent="0.3">
      <c r="A491" t="s">
        <v>290</v>
      </c>
      <c r="B491" t="s">
        <v>288</v>
      </c>
      <c r="C491">
        <v>0</v>
      </c>
      <c r="D491">
        <v>9</v>
      </c>
      <c r="E491" t="s">
        <v>510</v>
      </c>
      <c r="F491" t="s">
        <v>508</v>
      </c>
      <c r="G491" t="s">
        <v>508</v>
      </c>
      <c r="H491">
        <v>2.77179581325333</v>
      </c>
      <c r="I491">
        <v>2.4691135147014962</v>
      </c>
      <c r="J491">
        <v>-0.19879511234565819</v>
      </c>
      <c r="K491">
        <v>-152.0201913891085</v>
      </c>
      <c r="L491">
        <v>0.92392341826167645</v>
      </c>
      <c r="M491">
        <v>-2.2379904707528069</v>
      </c>
      <c r="N491">
        <v>-0.39084140380008597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 x14ac:dyDescent="0.3">
      <c r="A492" t="s">
        <v>512</v>
      </c>
      <c r="B492" t="s">
        <v>288</v>
      </c>
      <c r="C492">
        <v>2</v>
      </c>
      <c r="D492">
        <v>9</v>
      </c>
      <c r="E492" t="s">
        <v>510</v>
      </c>
      <c r="F492" t="s">
        <v>508</v>
      </c>
      <c r="G492" t="s">
        <v>508</v>
      </c>
      <c r="H492">
        <v>2.747879808796081</v>
      </c>
      <c r="I492">
        <v>5.1546263366188674</v>
      </c>
      <c r="J492">
        <v>-0.2358088890868193</v>
      </c>
      <c r="K492">
        <v>-129.9506525629055</v>
      </c>
      <c r="L492">
        <v>1.309172114755792</v>
      </c>
      <c r="M492">
        <v>-1.7937202471256659</v>
      </c>
      <c r="N492">
        <v>-3.0251179954201861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1</v>
      </c>
    </row>
    <row r="493" spans="1:20" x14ac:dyDescent="0.3">
      <c r="A493" t="s">
        <v>91</v>
      </c>
      <c r="B493" t="s">
        <v>288</v>
      </c>
      <c r="C493">
        <v>4</v>
      </c>
      <c r="D493">
        <v>8</v>
      </c>
      <c r="E493" t="s">
        <v>510</v>
      </c>
      <c r="F493" t="s">
        <v>508</v>
      </c>
      <c r="G493" t="s">
        <v>508</v>
      </c>
      <c r="H493">
        <v>3.401160055452157</v>
      </c>
      <c r="I493">
        <v>26.398194206055511</v>
      </c>
      <c r="J493">
        <v>-0.26202880994188588</v>
      </c>
      <c r="K493">
        <v>-190.60128597112589</v>
      </c>
      <c r="L493">
        <v>1.1862959066088949</v>
      </c>
      <c r="M493">
        <v>-3.0251179954201861</v>
      </c>
      <c r="N493">
        <v>-1.589172815779869</v>
      </c>
      <c r="O493">
        <v>0</v>
      </c>
      <c r="P493">
        <v>0</v>
      </c>
      <c r="Q493">
        <v>0</v>
      </c>
      <c r="R493">
        <v>1</v>
      </c>
      <c r="S493">
        <v>0</v>
      </c>
      <c r="T493">
        <v>1</v>
      </c>
    </row>
    <row r="494" spans="1:20" x14ac:dyDescent="0.3">
      <c r="A494" t="s">
        <v>93</v>
      </c>
      <c r="B494" t="s">
        <v>288</v>
      </c>
      <c r="C494">
        <v>2</v>
      </c>
      <c r="D494">
        <v>5</v>
      </c>
      <c r="E494" t="s">
        <v>510</v>
      </c>
      <c r="F494" t="s">
        <v>508</v>
      </c>
      <c r="G494" t="s">
        <v>508</v>
      </c>
      <c r="H494">
        <v>3.5586113314993741</v>
      </c>
      <c r="I494">
        <v>20.357915869715718</v>
      </c>
      <c r="J494">
        <v>-0.27297456171356899</v>
      </c>
      <c r="K494">
        <v>-128.2945346824911</v>
      </c>
      <c r="L494">
        <v>0.96864894395510559</v>
      </c>
      <c r="M494">
        <v>-1.589172815779869</v>
      </c>
      <c r="N494">
        <v>0.77751838190208977</v>
      </c>
      <c r="O494">
        <v>0</v>
      </c>
      <c r="P494">
        <v>0</v>
      </c>
      <c r="Q494">
        <v>0</v>
      </c>
      <c r="R494">
        <v>1</v>
      </c>
      <c r="S494">
        <v>0</v>
      </c>
      <c r="T494">
        <v>0</v>
      </c>
    </row>
    <row r="495" spans="1:20" x14ac:dyDescent="0.3">
      <c r="A495" t="s">
        <v>162</v>
      </c>
      <c r="B495" t="s">
        <v>288</v>
      </c>
      <c r="C495">
        <v>3</v>
      </c>
      <c r="D495">
        <v>8</v>
      </c>
      <c r="E495" t="s">
        <v>510</v>
      </c>
      <c r="F495" t="s">
        <v>508</v>
      </c>
      <c r="G495" t="s">
        <v>508</v>
      </c>
      <c r="H495">
        <v>3.695315791776645</v>
      </c>
      <c r="I495">
        <v>21.311451977132361</v>
      </c>
      <c r="J495">
        <v>-0.18752007330462289</v>
      </c>
      <c r="K495">
        <v>-83.478278635211467</v>
      </c>
      <c r="L495">
        <v>0.77392018158068809</v>
      </c>
      <c r="M495">
        <v>-2.165013668401695</v>
      </c>
      <c r="N495">
        <v>-1.076545485760763</v>
      </c>
      <c r="O495">
        <v>0</v>
      </c>
      <c r="P495">
        <v>1</v>
      </c>
      <c r="Q495">
        <v>0</v>
      </c>
      <c r="R495">
        <v>0</v>
      </c>
      <c r="S495">
        <v>0</v>
      </c>
      <c r="T495">
        <v>0</v>
      </c>
    </row>
    <row r="496" spans="1:20" x14ac:dyDescent="0.3">
      <c r="A496" t="s">
        <v>220</v>
      </c>
      <c r="B496" t="s">
        <v>288</v>
      </c>
      <c r="C496">
        <v>5</v>
      </c>
      <c r="D496">
        <v>8</v>
      </c>
      <c r="E496" t="s">
        <v>510</v>
      </c>
      <c r="F496" t="s">
        <v>508</v>
      </c>
      <c r="G496" t="s">
        <v>508</v>
      </c>
      <c r="H496">
        <v>3.8391760392743128</v>
      </c>
      <c r="I496">
        <v>17.339679080667029</v>
      </c>
      <c r="J496">
        <v>-0.16648476154270939</v>
      </c>
      <c r="K496">
        <v>-93.068242955178931</v>
      </c>
      <c r="L496">
        <v>1.262749025657024</v>
      </c>
      <c r="M496">
        <v>-1.076545485760763</v>
      </c>
      <c r="N496">
        <v>3.3252672709601918</v>
      </c>
      <c r="O496">
        <v>0</v>
      </c>
      <c r="P496">
        <v>1</v>
      </c>
      <c r="Q496">
        <v>0</v>
      </c>
      <c r="R496">
        <v>0</v>
      </c>
      <c r="S496">
        <v>0</v>
      </c>
      <c r="T496">
        <v>1</v>
      </c>
    </row>
    <row r="497" spans="1:20" x14ac:dyDescent="0.3">
      <c r="A497" t="s">
        <v>259</v>
      </c>
      <c r="B497" t="s">
        <v>288</v>
      </c>
      <c r="C497">
        <v>3</v>
      </c>
      <c r="D497">
        <v>6</v>
      </c>
      <c r="E497" t="s">
        <v>510</v>
      </c>
      <c r="F497" t="s">
        <v>508</v>
      </c>
      <c r="G497" t="s">
        <v>508</v>
      </c>
      <c r="H497">
        <v>3.739806507570969</v>
      </c>
      <c r="I497">
        <v>11.9230956862</v>
      </c>
      <c r="J497">
        <v>-5.0417993421569052E-2</v>
      </c>
      <c r="K497">
        <v>-97.904706326591878</v>
      </c>
      <c r="L497">
        <v>0.50939181362462682</v>
      </c>
      <c r="M497">
        <v>-1.2254832066832</v>
      </c>
      <c r="N497">
        <v>2.9776644990494612</v>
      </c>
      <c r="O497">
        <v>0</v>
      </c>
      <c r="P497">
        <v>1</v>
      </c>
      <c r="Q497">
        <v>0</v>
      </c>
      <c r="R497">
        <v>0</v>
      </c>
      <c r="S497">
        <v>0</v>
      </c>
      <c r="T497">
        <v>0</v>
      </c>
    </row>
    <row r="498" spans="1:20" x14ac:dyDescent="0.3">
      <c r="A498" t="s">
        <v>282</v>
      </c>
      <c r="B498" t="s">
        <v>288</v>
      </c>
      <c r="C498">
        <v>11</v>
      </c>
      <c r="D498">
        <v>12</v>
      </c>
      <c r="E498" t="s">
        <v>510</v>
      </c>
      <c r="F498" t="s">
        <v>508</v>
      </c>
      <c r="G498" t="s">
        <v>508</v>
      </c>
      <c r="H498">
        <v>4.0390188588411418</v>
      </c>
      <c r="I498">
        <v>66.31940339726593</v>
      </c>
      <c r="J498">
        <v>0.19011332452789689</v>
      </c>
      <c r="K498">
        <v>248.68333991932121</v>
      </c>
      <c r="L498">
        <v>1.284082871195368</v>
      </c>
      <c r="M498">
        <v>-2.9572886569476839</v>
      </c>
      <c r="N498">
        <v>-1.072227054578913</v>
      </c>
      <c r="O498">
        <v>1</v>
      </c>
      <c r="P498">
        <v>1</v>
      </c>
      <c r="Q498">
        <v>1</v>
      </c>
      <c r="R498">
        <v>0</v>
      </c>
      <c r="S498">
        <v>0</v>
      </c>
      <c r="T498">
        <v>1</v>
      </c>
    </row>
    <row r="499" spans="1:20" x14ac:dyDescent="0.3">
      <c r="A499" t="s">
        <v>285</v>
      </c>
      <c r="B499" t="s">
        <v>288</v>
      </c>
      <c r="C499">
        <v>9</v>
      </c>
      <c r="D499">
        <v>12</v>
      </c>
      <c r="E499" t="s">
        <v>513</v>
      </c>
      <c r="F499" t="s">
        <v>508</v>
      </c>
      <c r="G499" t="s">
        <v>508</v>
      </c>
      <c r="H499">
        <v>3.783449330856727</v>
      </c>
      <c r="I499">
        <v>47.859910050318391</v>
      </c>
      <c r="J499">
        <v>0.19832049431308299</v>
      </c>
      <c r="K499">
        <v>92.557376018383877</v>
      </c>
      <c r="L499">
        <v>0.47122271421286932</v>
      </c>
      <c r="M499">
        <v>-1.026812881490113</v>
      </c>
      <c r="N499">
        <v>-1.210380329706366</v>
      </c>
      <c r="O499">
        <v>1</v>
      </c>
      <c r="P499">
        <v>1</v>
      </c>
      <c r="Q499">
        <v>1</v>
      </c>
      <c r="R499">
        <v>0</v>
      </c>
      <c r="S499">
        <v>0</v>
      </c>
      <c r="T499">
        <v>0</v>
      </c>
    </row>
    <row r="500" spans="1:20" x14ac:dyDescent="0.3">
      <c r="A500" t="s">
        <v>295</v>
      </c>
      <c r="B500" t="s">
        <v>288</v>
      </c>
      <c r="C500">
        <v>8</v>
      </c>
      <c r="D500">
        <v>10</v>
      </c>
      <c r="E500" t="s">
        <v>513</v>
      </c>
      <c r="F500" t="s">
        <v>508</v>
      </c>
      <c r="G500" t="s">
        <v>508</v>
      </c>
      <c r="H500">
        <v>3.7819984522597538</v>
      </c>
      <c r="I500">
        <v>45.914339997921957</v>
      </c>
      <c r="J500">
        <v>0.1636039508610401</v>
      </c>
      <c r="K500">
        <v>57.36648200458793</v>
      </c>
      <c r="L500">
        <v>0.67454727307455531</v>
      </c>
      <c r="M500">
        <v>-0.63182430393825317</v>
      </c>
      <c r="N500">
        <v>-1.3294771813840121</v>
      </c>
      <c r="O500">
        <v>0</v>
      </c>
      <c r="P500">
        <v>1</v>
      </c>
      <c r="Q500">
        <v>1</v>
      </c>
      <c r="R500">
        <v>1</v>
      </c>
      <c r="S500">
        <v>0</v>
      </c>
      <c r="T500">
        <v>0</v>
      </c>
    </row>
    <row r="501" spans="1:20" x14ac:dyDescent="0.3">
      <c r="A501" t="s">
        <v>298</v>
      </c>
      <c r="B501" t="s">
        <v>288</v>
      </c>
      <c r="C501">
        <v>6</v>
      </c>
      <c r="D501">
        <v>9</v>
      </c>
      <c r="E501" t="s">
        <v>513</v>
      </c>
      <c r="F501" t="s">
        <v>508</v>
      </c>
      <c r="G501" t="s">
        <v>508</v>
      </c>
      <c r="H501">
        <v>3.6739471655639941</v>
      </c>
      <c r="I501">
        <v>36.964940404625132</v>
      </c>
      <c r="J501">
        <v>0.13010037840839289</v>
      </c>
      <c r="K501">
        <v>24.5069600339075</v>
      </c>
      <c r="L501">
        <v>0.82710205736344711</v>
      </c>
      <c r="M501">
        <v>-1.3294771813840121</v>
      </c>
      <c r="N501">
        <v>-0.23432342644293661</v>
      </c>
      <c r="O501">
        <v>0</v>
      </c>
      <c r="P501">
        <v>1</v>
      </c>
      <c r="Q501">
        <v>1</v>
      </c>
      <c r="R501">
        <v>0</v>
      </c>
      <c r="S501">
        <v>0</v>
      </c>
      <c r="T501">
        <v>0</v>
      </c>
    </row>
    <row r="502" spans="1:20" x14ac:dyDescent="0.3">
      <c r="A502" t="s">
        <v>139</v>
      </c>
      <c r="B502" t="s">
        <v>524</v>
      </c>
      <c r="C502">
        <v>6</v>
      </c>
      <c r="D502">
        <v>2</v>
      </c>
      <c r="E502" t="s">
        <v>510</v>
      </c>
      <c r="F502" t="s">
        <v>508</v>
      </c>
      <c r="G502" t="s">
        <v>508</v>
      </c>
      <c r="H502">
        <v>5.5694988269669139</v>
      </c>
      <c r="I502">
        <v>71.856287425149702</v>
      </c>
      <c r="J502">
        <v>3.58420732926818</v>
      </c>
      <c r="K502">
        <v>63.01304643738812</v>
      </c>
      <c r="L502">
        <v>0.49654292109597181</v>
      </c>
      <c r="M502">
        <v>-1.707779886148008</v>
      </c>
      <c r="N502">
        <v>-1.544401544401544</v>
      </c>
      <c r="O502">
        <v>0</v>
      </c>
      <c r="P502">
        <v>1</v>
      </c>
      <c r="Q502">
        <v>1</v>
      </c>
      <c r="R502">
        <v>0</v>
      </c>
      <c r="S502">
        <v>1</v>
      </c>
      <c r="T502">
        <v>0</v>
      </c>
    </row>
    <row r="503" spans="1:20" x14ac:dyDescent="0.3">
      <c r="A503" t="s">
        <v>156</v>
      </c>
      <c r="B503" t="s">
        <v>524</v>
      </c>
      <c r="C503">
        <v>4</v>
      </c>
      <c r="D503">
        <v>2</v>
      </c>
      <c r="E503" t="s">
        <v>510</v>
      </c>
      <c r="F503" t="s">
        <v>508</v>
      </c>
      <c r="G503" t="s">
        <v>508</v>
      </c>
      <c r="H503">
        <v>5.8011210465631562</v>
      </c>
      <c r="I503">
        <v>67.06586826347305</v>
      </c>
      <c r="J503">
        <v>1.9634190362028581</v>
      </c>
      <c r="K503">
        <v>48.118982518295972</v>
      </c>
      <c r="L503">
        <v>0.59994041075102633</v>
      </c>
      <c r="M503">
        <v>-1.544401544401544</v>
      </c>
      <c r="N503">
        <v>-2.7450980392156858</v>
      </c>
      <c r="O503">
        <v>0</v>
      </c>
      <c r="P503">
        <v>1</v>
      </c>
      <c r="Q503">
        <v>1</v>
      </c>
      <c r="R503">
        <v>0</v>
      </c>
      <c r="S503">
        <v>0</v>
      </c>
      <c r="T503">
        <v>0</v>
      </c>
    </row>
    <row r="504" spans="1:20" x14ac:dyDescent="0.3">
      <c r="A504" t="s">
        <v>283</v>
      </c>
      <c r="B504" t="s">
        <v>524</v>
      </c>
      <c r="C504">
        <v>11</v>
      </c>
      <c r="D504">
        <v>10</v>
      </c>
      <c r="E504" t="s">
        <v>510</v>
      </c>
      <c r="F504" t="s">
        <v>508</v>
      </c>
      <c r="G504" t="s">
        <v>508</v>
      </c>
      <c r="H504">
        <v>3.6020407384755662</v>
      </c>
      <c r="I504">
        <v>77.528089887640448</v>
      </c>
      <c r="J504">
        <v>1.100623625133347</v>
      </c>
      <c r="K504">
        <v>181.21618442719381</v>
      </c>
      <c r="L504">
        <v>0.64100328587626831</v>
      </c>
      <c r="M504">
        <v>-8.9206066012488858E-2</v>
      </c>
      <c r="N504">
        <v>2.1428571428571428</v>
      </c>
      <c r="O504">
        <v>1</v>
      </c>
      <c r="P504">
        <v>1</v>
      </c>
      <c r="Q504">
        <v>1</v>
      </c>
      <c r="R504">
        <v>0</v>
      </c>
      <c r="S504">
        <v>1</v>
      </c>
      <c r="T504">
        <v>0</v>
      </c>
    </row>
    <row r="505" spans="1:20" x14ac:dyDescent="0.3">
      <c r="A505" t="s">
        <v>512</v>
      </c>
      <c r="B505" t="s">
        <v>524</v>
      </c>
      <c r="C505">
        <v>11</v>
      </c>
      <c r="D505">
        <v>12</v>
      </c>
      <c r="E505" t="s">
        <v>510</v>
      </c>
      <c r="F505" t="s">
        <v>508</v>
      </c>
      <c r="G505" t="s">
        <v>508</v>
      </c>
      <c r="H505">
        <v>3.983104197408704</v>
      </c>
      <c r="I505">
        <v>70.149253731343293</v>
      </c>
      <c r="J505">
        <v>1.610077329874539</v>
      </c>
      <c r="K505">
        <v>111.90378006872869</v>
      </c>
      <c r="L505">
        <v>0.54057692111166178</v>
      </c>
      <c r="M505">
        <v>-2.243313201035376</v>
      </c>
      <c r="N505">
        <v>-9.0909090909090917</v>
      </c>
      <c r="O505">
        <v>1</v>
      </c>
      <c r="P505">
        <v>1</v>
      </c>
      <c r="Q505">
        <v>1</v>
      </c>
      <c r="R505">
        <v>0</v>
      </c>
      <c r="S505">
        <v>1</v>
      </c>
      <c r="T505">
        <v>0</v>
      </c>
    </row>
    <row r="506" spans="1:20" x14ac:dyDescent="0.3">
      <c r="A506" t="s">
        <v>91</v>
      </c>
      <c r="B506" t="s">
        <v>524</v>
      </c>
      <c r="C506">
        <v>3</v>
      </c>
      <c r="D506">
        <v>6</v>
      </c>
      <c r="E506" t="s">
        <v>510</v>
      </c>
      <c r="F506" t="s">
        <v>508</v>
      </c>
      <c r="G506" t="s">
        <v>508</v>
      </c>
      <c r="H506">
        <v>4.7558945061925701</v>
      </c>
      <c r="I506">
        <v>16.410256410256409</v>
      </c>
      <c r="J506">
        <v>-0.43881486554947807</v>
      </c>
      <c r="K506">
        <v>-27.288391126426841</v>
      </c>
      <c r="L506">
        <v>0.92670243464183577</v>
      </c>
      <c r="M506">
        <v>-9.0909090909090917</v>
      </c>
      <c r="N506">
        <v>1.941747572815534</v>
      </c>
      <c r="O506">
        <v>0</v>
      </c>
      <c r="P506">
        <v>1</v>
      </c>
      <c r="Q506">
        <v>0</v>
      </c>
      <c r="R506">
        <v>0</v>
      </c>
      <c r="S506">
        <v>0</v>
      </c>
      <c r="T506">
        <v>0</v>
      </c>
    </row>
    <row r="507" spans="1:20" x14ac:dyDescent="0.3">
      <c r="A507" t="s">
        <v>162</v>
      </c>
      <c r="B507" t="s">
        <v>524</v>
      </c>
      <c r="C507">
        <v>3</v>
      </c>
      <c r="D507">
        <v>3</v>
      </c>
      <c r="E507" t="s">
        <v>510</v>
      </c>
      <c r="F507" t="s">
        <v>508</v>
      </c>
      <c r="G507" t="s">
        <v>508</v>
      </c>
      <c r="H507">
        <v>5.125408942202835</v>
      </c>
      <c r="I507">
        <v>22.87234042553191</v>
      </c>
      <c r="J507">
        <v>-3.090479759593475</v>
      </c>
      <c r="K507">
        <v>-9.960474308300288</v>
      </c>
      <c r="L507">
        <v>1.0814820597551491</v>
      </c>
      <c r="M507">
        <v>-1.688555347091933</v>
      </c>
      <c r="N507">
        <v>4.5801526717557248</v>
      </c>
      <c r="O507">
        <v>0</v>
      </c>
      <c r="P507">
        <v>1</v>
      </c>
      <c r="Q507">
        <v>0</v>
      </c>
      <c r="R507">
        <v>0</v>
      </c>
      <c r="S507">
        <v>0</v>
      </c>
      <c r="T507">
        <v>1</v>
      </c>
    </row>
    <row r="508" spans="1:20" x14ac:dyDescent="0.3">
      <c r="A508" t="s">
        <v>235</v>
      </c>
      <c r="B508" t="s">
        <v>524</v>
      </c>
      <c r="C508">
        <v>11</v>
      </c>
      <c r="D508">
        <v>12</v>
      </c>
      <c r="E508" t="s">
        <v>510</v>
      </c>
      <c r="F508" t="s">
        <v>508</v>
      </c>
      <c r="G508" t="s">
        <v>508</v>
      </c>
      <c r="H508">
        <v>5.0063775510204076</v>
      </c>
      <c r="I508">
        <v>56.287425149700603</v>
      </c>
      <c r="J508">
        <v>0.1209524312400507</v>
      </c>
      <c r="K508">
        <v>77.624671916010499</v>
      </c>
      <c r="L508">
        <v>1.6677224634268339</v>
      </c>
      <c r="M508">
        <v>-3.3649698015530629</v>
      </c>
      <c r="N508">
        <v>-3.035714285714286</v>
      </c>
      <c r="O508">
        <v>1</v>
      </c>
      <c r="P508">
        <v>1</v>
      </c>
      <c r="Q508">
        <v>1</v>
      </c>
      <c r="R508">
        <v>0</v>
      </c>
      <c r="S508">
        <v>1</v>
      </c>
      <c r="T508">
        <v>1</v>
      </c>
    </row>
    <row r="509" spans="1:20" x14ac:dyDescent="0.3">
      <c r="A509" t="s">
        <v>259</v>
      </c>
      <c r="B509" t="s">
        <v>524</v>
      </c>
      <c r="C509">
        <v>3</v>
      </c>
      <c r="D509">
        <v>4</v>
      </c>
      <c r="E509" t="s">
        <v>510</v>
      </c>
      <c r="F509" t="s">
        <v>508</v>
      </c>
      <c r="G509" t="s">
        <v>508</v>
      </c>
      <c r="H509">
        <v>5.222309918442515</v>
      </c>
      <c r="I509">
        <v>35.928143712574851</v>
      </c>
      <c r="J509">
        <v>-0.61514974001957512</v>
      </c>
      <c r="K509">
        <v>-6.9751844399732947</v>
      </c>
      <c r="L509">
        <v>0.78944224554639264</v>
      </c>
      <c r="M509">
        <v>-3.035714285714286</v>
      </c>
      <c r="N509">
        <v>-1.565377532228361</v>
      </c>
      <c r="O509">
        <v>0</v>
      </c>
      <c r="P509">
        <v>1</v>
      </c>
      <c r="Q509">
        <v>0</v>
      </c>
      <c r="R509">
        <v>0</v>
      </c>
      <c r="S509">
        <v>1</v>
      </c>
      <c r="T509">
        <v>0</v>
      </c>
    </row>
    <row r="510" spans="1:20" x14ac:dyDescent="0.3">
      <c r="A510" t="s">
        <v>96</v>
      </c>
      <c r="B510" t="s">
        <v>524</v>
      </c>
      <c r="C510">
        <v>13</v>
      </c>
      <c r="D510">
        <v>9</v>
      </c>
      <c r="E510" t="s">
        <v>510</v>
      </c>
      <c r="F510" t="s">
        <v>508</v>
      </c>
      <c r="G510" t="s">
        <v>508</v>
      </c>
      <c r="H510">
        <v>4.4407205697528278</v>
      </c>
      <c r="I510">
        <v>84.180790960451972</v>
      </c>
      <c r="J510">
        <v>3.36466113796412</v>
      </c>
      <c r="K510">
        <v>146.66666666666671</v>
      </c>
      <c r="L510">
        <v>1.125098041078155</v>
      </c>
      <c r="M510">
        <v>-1.2309920347574219</v>
      </c>
      <c r="N510">
        <v>0</v>
      </c>
      <c r="O510">
        <v>1</v>
      </c>
      <c r="P510">
        <v>1</v>
      </c>
      <c r="Q510">
        <v>1</v>
      </c>
      <c r="R510">
        <v>0</v>
      </c>
      <c r="S510">
        <v>1</v>
      </c>
      <c r="T510">
        <v>1</v>
      </c>
    </row>
    <row r="511" spans="1:20" x14ac:dyDescent="0.3">
      <c r="A511" t="s">
        <v>77</v>
      </c>
      <c r="B511" t="s">
        <v>94</v>
      </c>
      <c r="C511">
        <v>2</v>
      </c>
      <c r="D511">
        <v>8</v>
      </c>
      <c r="E511" t="s">
        <v>510</v>
      </c>
      <c r="F511" t="s">
        <v>508</v>
      </c>
      <c r="G511" t="s">
        <v>508</v>
      </c>
      <c r="H511">
        <v>3.9697554322844142</v>
      </c>
      <c r="I511">
        <v>3.111098866398649</v>
      </c>
      <c r="J511">
        <v>-0.16474093122848951</v>
      </c>
      <c r="K511">
        <v>-149.93989941202281</v>
      </c>
      <c r="L511">
        <v>1.1527247679200889</v>
      </c>
      <c r="M511">
        <v>-2.9951143429813771</v>
      </c>
      <c r="N511">
        <v>-0.88216978155209269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1</v>
      </c>
    </row>
    <row r="512" spans="1:20" x14ac:dyDescent="0.3">
      <c r="A512" t="s">
        <v>139</v>
      </c>
      <c r="B512" t="s">
        <v>94</v>
      </c>
      <c r="C512">
        <v>0</v>
      </c>
      <c r="D512">
        <v>5</v>
      </c>
      <c r="E512" t="s">
        <v>510</v>
      </c>
      <c r="F512" t="s">
        <v>508</v>
      </c>
      <c r="G512" t="s">
        <v>508</v>
      </c>
      <c r="H512">
        <v>3.3808008181430358</v>
      </c>
      <c r="I512">
        <v>0.85838842198885634</v>
      </c>
      <c r="J512">
        <v>-0.21131732803386369</v>
      </c>
      <c r="K512">
        <v>-133.05741335354091</v>
      </c>
      <c r="L512">
        <v>0.71692237820451366</v>
      </c>
      <c r="M512">
        <v>-1.70669727748282</v>
      </c>
      <c r="N512">
        <v>0.57877910922158904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 x14ac:dyDescent="0.3">
      <c r="A513" t="s">
        <v>223</v>
      </c>
      <c r="B513" t="s">
        <v>94</v>
      </c>
      <c r="C513">
        <v>8</v>
      </c>
      <c r="D513">
        <v>10</v>
      </c>
      <c r="E513" t="s">
        <v>510</v>
      </c>
      <c r="F513" t="s">
        <v>508</v>
      </c>
      <c r="G513" t="s">
        <v>508</v>
      </c>
      <c r="H513">
        <v>2.7413378213748931</v>
      </c>
      <c r="I513">
        <v>15.21737552996299</v>
      </c>
      <c r="J513">
        <v>-0.14824963856441101</v>
      </c>
      <c r="K513">
        <v>-57.575733006558281</v>
      </c>
      <c r="L513">
        <v>1.002234874593612</v>
      </c>
      <c r="M513">
        <v>-0.87884708500141528</v>
      </c>
      <c r="N513">
        <v>-0.63331464035032881</v>
      </c>
      <c r="O513">
        <v>1</v>
      </c>
      <c r="P513">
        <v>1</v>
      </c>
      <c r="Q513">
        <v>0</v>
      </c>
      <c r="R513">
        <v>0</v>
      </c>
      <c r="S513">
        <v>0</v>
      </c>
      <c r="T513">
        <v>1</v>
      </c>
    </row>
    <row r="514" spans="1:20" x14ac:dyDescent="0.3">
      <c r="A514" t="s">
        <v>228</v>
      </c>
      <c r="B514" t="s">
        <v>94</v>
      </c>
      <c r="C514">
        <v>3</v>
      </c>
      <c r="D514">
        <v>8</v>
      </c>
      <c r="E514" t="s">
        <v>510</v>
      </c>
      <c r="F514" t="s">
        <v>508</v>
      </c>
      <c r="G514" t="s">
        <v>508</v>
      </c>
      <c r="H514">
        <v>2.7087325301565541</v>
      </c>
      <c r="I514">
        <v>9.7825726399154131</v>
      </c>
      <c r="J514">
        <v>-0.12983039859958059</v>
      </c>
      <c r="K514">
        <v>-81.981990177523883</v>
      </c>
      <c r="L514">
        <v>0.74527529578600415</v>
      </c>
      <c r="M514">
        <v>-0.63331464035032881</v>
      </c>
      <c r="N514">
        <v>1.019762940506828</v>
      </c>
      <c r="O514">
        <v>0</v>
      </c>
      <c r="P514">
        <v>1</v>
      </c>
      <c r="Q514">
        <v>0</v>
      </c>
      <c r="R514">
        <v>0</v>
      </c>
      <c r="S514">
        <v>0</v>
      </c>
      <c r="T514">
        <v>0</v>
      </c>
    </row>
    <row r="515" spans="1:20" x14ac:dyDescent="0.3">
      <c r="A515" t="s">
        <v>283</v>
      </c>
      <c r="B515" t="s">
        <v>94</v>
      </c>
      <c r="C515">
        <v>8</v>
      </c>
      <c r="D515">
        <v>8</v>
      </c>
      <c r="E515" t="s">
        <v>513</v>
      </c>
      <c r="F515" t="s">
        <v>508</v>
      </c>
      <c r="G515" t="s">
        <v>508</v>
      </c>
      <c r="H515">
        <v>3.5340671748905388</v>
      </c>
      <c r="I515">
        <v>28.79376883228689</v>
      </c>
      <c r="J515">
        <v>5.48790636007956E-2</v>
      </c>
      <c r="K515">
        <v>42.322430629306247</v>
      </c>
      <c r="L515">
        <v>0.52475800060261091</v>
      </c>
      <c r="M515">
        <v>-0.55079652232216536</v>
      </c>
      <c r="N515">
        <v>0.1230797400841346</v>
      </c>
      <c r="O515">
        <v>0</v>
      </c>
      <c r="P515">
        <v>1</v>
      </c>
      <c r="Q515">
        <v>1</v>
      </c>
      <c r="R515">
        <v>0</v>
      </c>
      <c r="S515">
        <v>1</v>
      </c>
      <c r="T515">
        <v>0</v>
      </c>
    </row>
    <row r="516" spans="1:20" x14ac:dyDescent="0.3">
      <c r="A516" t="s">
        <v>93</v>
      </c>
      <c r="B516" t="s">
        <v>94</v>
      </c>
      <c r="C516">
        <v>11</v>
      </c>
      <c r="D516">
        <v>12</v>
      </c>
      <c r="E516" t="s">
        <v>510</v>
      </c>
      <c r="F516" t="s">
        <v>508</v>
      </c>
      <c r="G516" t="s">
        <v>508</v>
      </c>
      <c r="H516">
        <v>5.4081644353876381</v>
      </c>
      <c r="I516">
        <v>36.655921733712113</v>
      </c>
      <c r="J516">
        <v>8.153797025368717E-2</v>
      </c>
      <c r="K516">
        <v>136.63339130722991</v>
      </c>
      <c r="L516">
        <v>1.4256939401526409</v>
      </c>
      <c r="M516">
        <v>-7.3869911668936421</v>
      </c>
      <c r="N516">
        <v>-0.53571521830400826</v>
      </c>
      <c r="O516">
        <v>1</v>
      </c>
      <c r="P516">
        <v>1</v>
      </c>
      <c r="Q516">
        <v>1</v>
      </c>
      <c r="R516">
        <v>0</v>
      </c>
      <c r="S516">
        <v>1</v>
      </c>
      <c r="T516">
        <v>1</v>
      </c>
    </row>
    <row r="517" spans="1:20" x14ac:dyDescent="0.3">
      <c r="A517" t="s">
        <v>162</v>
      </c>
      <c r="B517" t="s">
        <v>94</v>
      </c>
      <c r="C517">
        <v>3</v>
      </c>
      <c r="D517">
        <v>4</v>
      </c>
      <c r="E517" t="s">
        <v>510</v>
      </c>
      <c r="F517" t="s">
        <v>508</v>
      </c>
      <c r="G517" t="s">
        <v>508</v>
      </c>
      <c r="H517">
        <v>6.1816577590350041</v>
      </c>
      <c r="I517">
        <v>12.881388808069049</v>
      </c>
      <c r="J517">
        <v>-1.5832328835422179E-2</v>
      </c>
      <c r="K517">
        <v>-44.91849251168928</v>
      </c>
      <c r="L517">
        <v>0.68757793195540018</v>
      </c>
      <c r="M517">
        <v>-2.114794503055561</v>
      </c>
      <c r="N517">
        <v>-5.1234619647620887</v>
      </c>
      <c r="O517">
        <v>0</v>
      </c>
      <c r="P517">
        <v>1</v>
      </c>
      <c r="Q517">
        <v>0</v>
      </c>
      <c r="R517">
        <v>0</v>
      </c>
      <c r="S517">
        <v>1</v>
      </c>
      <c r="T517">
        <v>0</v>
      </c>
    </row>
    <row r="518" spans="1:20" x14ac:dyDescent="0.3">
      <c r="A518" t="s">
        <v>220</v>
      </c>
      <c r="B518" t="s">
        <v>94</v>
      </c>
      <c r="C518">
        <v>-2</v>
      </c>
      <c r="D518">
        <v>3</v>
      </c>
      <c r="E518" t="s">
        <v>510</v>
      </c>
      <c r="F518" t="s">
        <v>508</v>
      </c>
      <c r="G518" t="s">
        <v>508</v>
      </c>
      <c r="H518">
        <v>6.7989582284707444</v>
      </c>
      <c r="I518">
        <v>4.7619060339791162</v>
      </c>
      <c r="J518">
        <v>-9.5177776967045949E-2</v>
      </c>
      <c r="K518">
        <v>-143.27159956777459</v>
      </c>
      <c r="L518">
        <v>0.57918134345796191</v>
      </c>
      <c r="M518">
        <v>-5.1234619647620887</v>
      </c>
      <c r="N518">
        <v>1.6265452300678811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 x14ac:dyDescent="0.3">
      <c r="A519" t="s">
        <v>235</v>
      </c>
      <c r="B519" t="s">
        <v>94</v>
      </c>
      <c r="C519">
        <v>-2</v>
      </c>
      <c r="D519">
        <v>1</v>
      </c>
      <c r="E519" t="s">
        <v>510</v>
      </c>
      <c r="F519" t="s">
        <v>508</v>
      </c>
      <c r="G519" t="s">
        <v>508</v>
      </c>
      <c r="H519">
        <v>5.9333333514985576</v>
      </c>
      <c r="I519">
        <v>0.52771643620801068</v>
      </c>
      <c r="J519">
        <v>-0.2133973700255779</v>
      </c>
      <c r="K519">
        <v>-101.59876150538911</v>
      </c>
      <c r="L519">
        <v>0.90915467424201246</v>
      </c>
      <c r="M519">
        <v>-1.3157882353605499</v>
      </c>
      <c r="N519">
        <v>-0.46666463216145831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 x14ac:dyDescent="0.3">
      <c r="A520" t="s">
        <v>259</v>
      </c>
      <c r="B520" t="s">
        <v>94</v>
      </c>
      <c r="C520">
        <v>-2</v>
      </c>
      <c r="D520">
        <v>1</v>
      </c>
      <c r="E520" t="s">
        <v>510</v>
      </c>
      <c r="F520" t="s">
        <v>508</v>
      </c>
      <c r="G520" t="s">
        <v>508</v>
      </c>
      <c r="H520">
        <v>5.8176249157288096</v>
      </c>
      <c r="I520">
        <v>0.77521137311821864</v>
      </c>
      <c r="J520">
        <v>-0.2108005920362705</v>
      </c>
      <c r="K520">
        <v>-102.2179937424948</v>
      </c>
      <c r="L520">
        <v>0.6721477590056133</v>
      </c>
      <c r="M520">
        <v>-0.46666463216145831</v>
      </c>
      <c r="N520">
        <v>1.7414552571535149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 x14ac:dyDescent="0.3">
      <c r="A521" t="s">
        <v>269</v>
      </c>
      <c r="B521" t="s">
        <v>94</v>
      </c>
      <c r="C521">
        <v>3</v>
      </c>
      <c r="D521">
        <v>3</v>
      </c>
      <c r="E521" t="s">
        <v>510</v>
      </c>
      <c r="F521" t="s">
        <v>508</v>
      </c>
      <c r="G521" t="s">
        <v>508</v>
      </c>
      <c r="H521">
        <v>5.5091187361757186</v>
      </c>
      <c r="I521">
        <v>3.6175791463261371</v>
      </c>
      <c r="J521">
        <v>-0.15346069859506761</v>
      </c>
      <c r="K521">
        <v>-64.375468273440333</v>
      </c>
      <c r="L521">
        <v>1.19383695210059</v>
      </c>
      <c r="M521">
        <v>-0.98748928685940351</v>
      </c>
      <c r="N521">
        <v>0.39893896122927103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1</v>
      </c>
    </row>
    <row r="522" spans="1:20" x14ac:dyDescent="0.3">
      <c r="A522" t="s">
        <v>285</v>
      </c>
      <c r="B522" t="s">
        <v>94</v>
      </c>
      <c r="C522">
        <v>3</v>
      </c>
      <c r="D522">
        <v>8</v>
      </c>
      <c r="E522" t="s">
        <v>510</v>
      </c>
      <c r="F522" t="s">
        <v>508</v>
      </c>
      <c r="G522" t="s">
        <v>508</v>
      </c>
      <c r="H522">
        <v>3.8241015264081279</v>
      </c>
      <c r="I522">
        <v>0.36630868370960379</v>
      </c>
      <c r="J522">
        <v>-8.0597062772457206E-2</v>
      </c>
      <c r="K522">
        <v>-78.948748343640432</v>
      </c>
      <c r="L522">
        <v>0.84520645684073392</v>
      </c>
      <c r="M522">
        <v>-2.6490103450292541</v>
      </c>
      <c r="N522">
        <v>-0.34013735635118231</v>
      </c>
      <c r="O522">
        <v>0</v>
      </c>
      <c r="P522">
        <v>1</v>
      </c>
      <c r="Q522">
        <v>0</v>
      </c>
      <c r="R522">
        <v>0</v>
      </c>
      <c r="S522">
        <v>0</v>
      </c>
      <c r="T522">
        <v>0</v>
      </c>
    </row>
    <row r="523" spans="1:20" x14ac:dyDescent="0.3">
      <c r="A523" t="s">
        <v>291</v>
      </c>
      <c r="B523" t="s">
        <v>94</v>
      </c>
      <c r="C523">
        <v>0</v>
      </c>
      <c r="D523">
        <v>5</v>
      </c>
      <c r="E523" t="s">
        <v>510</v>
      </c>
      <c r="F523" t="s">
        <v>508</v>
      </c>
      <c r="G523" t="s">
        <v>508</v>
      </c>
      <c r="H523">
        <v>3.4481062281822061</v>
      </c>
      <c r="I523">
        <v>1.17646002852047</v>
      </c>
      <c r="J523">
        <v>-7.2706948192316045E-2</v>
      </c>
      <c r="K523">
        <v>-126.5598988801775</v>
      </c>
      <c r="L523">
        <v>0.89443835342134359</v>
      </c>
      <c r="M523">
        <v>-1.160410107307567</v>
      </c>
      <c r="N523">
        <v>-1.3121518397089449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 x14ac:dyDescent="0.3">
      <c r="A524" t="s">
        <v>295</v>
      </c>
      <c r="B524" t="s">
        <v>94</v>
      </c>
      <c r="C524">
        <v>0</v>
      </c>
      <c r="D524">
        <v>5</v>
      </c>
      <c r="E524" t="s">
        <v>510</v>
      </c>
      <c r="F524" t="s">
        <v>508</v>
      </c>
      <c r="G524" t="s">
        <v>508</v>
      </c>
      <c r="H524">
        <v>3.2090378122095231</v>
      </c>
      <c r="I524">
        <v>3.5398207682482048</v>
      </c>
      <c r="J524">
        <v>-7.6304997653816875E-2</v>
      </c>
      <c r="K524">
        <v>-177.60415444305991</v>
      </c>
      <c r="L524">
        <v>0.57019039415388262</v>
      </c>
      <c r="M524">
        <v>-1.3121518397089449</v>
      </c>
      <c r="N524">
        <v>0.62981212615916649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 x14ac:dyDescent="0.3">
      <c r="A525" t="s">
        <v>139</v>
      </c>
      <c r="B525" t="s">
        <v>525</v>
      </c>
      <c r="C525">
        <v>0</v>
      </c>
      <c r="D525">
        <v>5</v>
      </c>
      <c r="E525" t="s">
        <v>510</v>
      </c>
      <c r="F525" t="s">
        <v>508</v>
      </c>
      <c r="G525" t="s">
        <v>508</v>
      </c>
      <c r="H525">
        <v>3.0567691249342879</v>
      </c>
      <c r="I525">
        <v>10.3659142914463</v>
      </c>
      <c r="J525">
        <v>-0.13955114035964311</v>
      </c>
      <c r="K525">
        <v>-115.0463177052106</v>
      </c>
      <c r="L525">
        <v>0.72090685851160574</v>
      </c>
      <c r="M525">
        <v>-1.110415842031518</v>
      </c>
      <c r="N525">
        <v>0.81097414346902075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 x14ac:dyDescent="0.3">
      <c r="A526" t="s">
        <v>223</v>
      </c>
      <c r="B526" t="s">
        <v>525</v>
      </c>
      <c r="C526">
        <v>8</v>
      </c>
      <c r="D526">
        <v>10</v>
      </c>
      <c r="E526" t="s">
        <v>510</v>
      </c>
      <c r="F526" t="s">
        <v>508</v>
      </c>
      <c r="G526" t="s">
        <v>508</v>
      </c>
      <c r="H526">
        <v>2.8746724951855751</v>
      </c>
      <c r="I526">
        <v>28.571396133532549</v>
      </c>
      <c r="J526">
        <v>-7.1288683456126878E-2</v>
      </c>
      <c r="K526">
        <v>-11.132391411809509</v>
      </c>
      <c r="L526">
        <v>1.095721313980504</v>
      </c>
      <c r="M526">
        <v>-1.152216717373147</v>
      </c>
      <c r="N526">
        <v>6.1351100306182127E-2</v>
      </c>
      <c r="O526">
        <v>1</v>
      </c>
      <c r="P526">
        <v>1</v>
      </c>
      <c r="Q526">
        <v>0</v>
      </c>
      <c r="R526">
        <v>0</v>
      </c>
      <c r="S526">
        <v>0</v>
      </c>
      <c r="T526">
        <v>1</v>
      </c>
    </row>
    <row r="527" spans="1:20" x14ac:dyDescent="0.3">
      <c r="A527" t="s">
        <v>271</v>
      </c>
      <c r="B527" t="s">
        <v>525</v>
      </c>
      <c r="C527">
        <v>8</v>
      </c>
      <c r="D527">
        <v>10</v>
      </c>
      <c r="E527" t="s">
        <v>513</v>
      </c>
      <c r="F527" t="s">
        <v>508</v>
      </c>
      <c r="G527" t="s">
        <v>508</v>
      </c>
      <c r="H527">
        <v>3.540371960730146</v>
      </c>
      <c r="I527">
        <v>18.3333584997429</v>
      </c>
      <c r="J527">
        <v>2.0518412577834301E-2</v>
      </c>
      <c r="K527">
        <v>-11.344500148024149</v>
      </c>
      <c r="L527">
        <v>0.66209386577237539</v>
      </c>
      <c r="M527">
        <v>-4.7337234030666782</v>
      </c>
      <c r="N527">
        <v>0.62112036708285956</v>
      </c>
      <c r="O527">
        <v>0</v>
      </c>
      <c r="P527">
        <v>1</v>
      </c>
      <c r="Q527">
        <v>1</v>
      </c>
      <c r="R527">
        <v>0</v>
      </c>
      <c r="S527">
        <v>1</v>
      </c>
      <c r="T527">
        <v>0</v>
      </c>
    </row>
    <row r="528" spans="1:20" x14ac:dyDescent="0.3">
      <c r="A528" t="s">
        <v>283</v>
      </c>
      <c r="B528" t="s">
        <v>525</v>
      </c>
      <c r="C528">
        <v>0</v>
      </c>
      <c r="D528">
        <v>5</v>
      </c>
      <c r="E528" t="s">
        <v>510</v>
      </c>
      <c r="F528" t="s">
        <v>508</v>
      </c>
      <c r="G528" t="s">
        <v>508</v>
      </c>
      <c r="H528">
        <v>3.977059418997833</v>
      </c>
      <c r="I528">
        <v>3.5211076057227189</v>
      </c>
      <c r="J528">
        <v>-0.1207267576710469</v>
      </c>
      <c r="K528">
        <v>-171.9965375300234</v>
      </c>
      <c r="L528">
        <v>0.61751289269744702</v>
      </c>
      <c r="M528">
        <v>-0.51948003693320621</v>
      </c>
      <c r="N528">
        <v>-1.958219602066311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 x14ac:dyDescent="0.3">
      <c r="A529" t="s">
        <v>290</v>
      </c>
      <c r="B529" t="s">
        <v>525</v>
      </c>
      <c r="C529">
        <v>0</v>
      </c>
      <c r="D529">
        <v>3</v>
      </c>
      <c r="E529" t="s">
        <v>510</v>
      </c>
      <c r="F529" t="s">
        <v>508</v>
      </c>
      <c r="G529" t="s">
        <v>508</v>
      </c>
      <c r="H529">
        <v>4.0802723992728929</v>
      </c>
      <c r="I529">
        <v>0.65360984491258289</v>
      </c>
      <c r="J529">
        <v>-0.16360351649610019</v>
      </c>
      <c r="K529">
        <v>-174.29058773539339</v>
      </c>
      <c r="L529">
        <v>0.65448835665038996</v>
      </c>
      <c r="M529">
        <v>-1.958219602066311</v>
      </c>
      <c r="N529">
        <v>-0.33289074041951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 x14ac:dyDescent="0.3">
      <c r="A530" t="s">
        <v>512</v>
      </c>
      <c r="B530" t="s">
        <v>525</v>
      </c>
      <c r="C530">
        <v>0</v>
      </c>
      <c r="D530">
        <v>3</v>
      </c>
      <c r="E530" t="s">
        <v>510</v>
      </c>
      <c r="F530" t="s">
        <v>508</v>
      </c>
      <c r="G530" t="s">
        <v>508</v>
      </c>
      <c r="H530">
        <v>4.0154424356068477</v>
      </c>
      <c r="I530">
        <v>4.3988439565012616</v>
      </c>
      <c r="J530">
        <v>-0.20479174314928489</v>
      </c>
      <c r="K530">
        <v>-132.41345839807309</v>
      </c>
      <c r="L530">
        <v>0.8157614027831509</v>
      </c>
      <c r="M530">
        <v>-1.135605031807299</v>
      </c>
      <c r="N530">
        <v>-4.4594583709889699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</row>
    <row r="531" spans="1:20" x14ac:dyDescent="0.3">
      <c r="A531" t="s">
        <v>91</v>
      </c>
      <c r="B531" t="s">
        <v>525</v>
      </c>
      <c r="C531">
        <v>0</v>
      </c>
      <c r="D531">
        <v>5</v>
      </c>
      <c r="E531" t="s">
        <v>510</v>
      </c>
      <c r="F531" t="s">
        <v>508</v>
      </c>
      <c r="G531" t="s">
        <v>508</v>
      </c>
      <c r="H531">
        <v>4.6827623853245921</v>
      </c>
      <c r="I531">
        <v>17.299592575826171</v>
      </c>
      <c r="J531">
        <v>-0.2430895486311562</v>
      </c>
      <c r="K531">
        <v>-182.6422947613344</v>
      </c>
      <c r="L531">
        <v>0.81089230872699558</v>
      </c>
      <c r="M531">
        <v>-4.4594583709889699</v>
      </c>
      <c r="N531">
        <v>-0.63649328431870122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 x14ac:dyDescent="0.3">
      <c r="A532" t="s">
        <v>93</v>
      </c>
      <c r="B532" t="s">
        <v>525</v>
      </c>
      <c r="C532">
        <v>0</v>
      </c>
      <c r="D532">
        <v>3</v>
      </c>
      <c r="E532" t="s">
        <v>510</v>
      </c>
      <c r="F532" t="s">
        <v>508</v>
      </c>
      <c r="G532" t="s">
        <v>508</v>
      </c>
      <c r="H532">
        <v>4.529739613170503</v>
      </c>
      <c r="I532">
        <v>15.400855087772239</v>
      </c>
      <c r="J532">
        <v>-0.2494032700107566</v>
      </c>
      <c r="K532">
        <v>-114.9261682073227</v>
      </c>
      <c r="L532">
        <v>0.84252341635271089</v>
      </c>
      <c r="M532">
        <v>-0.63649328431870122</v>
      </c>
      <c r="N532">
        <v>-0.21352122821303901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 x14ac:dyDescent="0.3">
      <c r="A533" t="s">
        <v>162</v>
      </c>
      <c r="B533" t="s">
        <v>525</v>
      </c>
      <c r="C533">
        <v>5</v>
      </c>
      <c r="D533">
        <v>7</v>
      </c>
      <c r="E533" t="s">
        <v>510</v>
      </c>
      <c r="F533" t="s">
        <v>508</v>
      </c>
      <c r="G533" t="s">
        <v>508</v>
      </c>
      <c r="H533">
        <v>4.7032190912398937</v>
      </c>
      <c r="I533">
        <v>18.565404154720589</v>
      </c>
      <c r="J533">
        <v>-0.1439363399312627</v>
      </c>
      <c r="K533">
        <v>-69.961498569227928</v>
      </c>
      <c r="L533">
        <v>1.0767480301354559</v>
      </c>
      <c r="M533">
        <v>-2.6730660674707249</v>
      </c>
      <c r="N533">
        <v>-1.1267595039523419</v>
      </c>
      <c r="O533">
        <v>0</v>
      </c>
      <c r="P533">
        <v>1</v>
      </c>
      <c r="Q533">
        <v>0</v>
      </c>
      <c r="R533">
        <v>0</v>
      </c>
      <c r="S533">
        <v>0</v>
      </c>
      <c r="T533">
        <v>1</v>
      </c>
    </row>
    <row r="534" spans="1:20" x14ac:dyDescent="0.3">
      <c r="A534" t="s">
        <v>220</v>
      </c>
      <c r="B534" t="s">
        <v>525</v>
      </c>
      <c r="C534">
        <v>3</v>
      </c>
      <c r="D534">
        <v>4</v>
      </c>
      <c r="E534" t="s">
        <v>510</v>
      </c>
      <c r="F534" t="s">
        <v>508</v>
      </c>
      <c r="G534" t="s">
        <v>508</v>
      </c>
      <c r="H534">
        <v>4.3752545812149508</v>
      </c>
      <c r="I534">
        <v>18.000006675720211</v>
      </c>
      <c r="J534">
        <v>-0.1204218227475328</v>
      </c>
      <c r="K534">
        <v>-80.277920035287664</v>
      </c>
      <c r="L534">
        <v>0.97934527782055891</v>
      </c>
      <c r="M534">
        <v>-1.1267595039523419</v>
      </c>
      <c r="N534">
        <v>2.6353268273816202</v>
      </c>
      <c r="O534">
        <v>0</v>
      </c>
      <c r="P534">
        <v>1</v>
      </c>
      <c r="Q534">
        <v>0</v>
      </c>
      <c r="R534">
        <v>0</v>
      </c>
      <c r="S534">
        <v>0</v>
      </c>
      <c r="T534">
        <v>0</v>
      </c>
    </row>
    <row r="535" spans="1:20" x14ac:dyDescent="0.3">
      <c r="A535" t="s">
        <v>259</v>
      </c>
      <c r="B535" t="s">
        <v>525</v>
      </c>
      <c r="C535">
        <v>8</v>
      </c>
      <c r="D535">
        <v>8</v>
      </c>
      <c r="E535" t="s">
        <v>513</v>
      </c>
      <c r="F535" t="s">
        <v>508</v>
      </c>
      <c r="G535" t="s">
        <v>508</v>
      </c>
      <c r="H535">
        <v>3.6808891868779958</v>
      </c>
      <c r="I535">
        <v>34.803924089392943</v>
      </c>
      <c r="J535">
        <v>2.4825493195889892E-2</v>
      </c>
      <c r="K535">
        <v>-43.316886607564072</v>
      </c>
      <c r="L535">
        <v>0.74465982737074599</v>
      </c>
      <c r="M535">
        <v>-1.543861523009183</v>
      </c>
      <c r="N535">
        <v>1.0691416611511479</v>
      </c>
      <c r="O535">
        <v>0</v>
      </c>
      <c r="P535">
        <v>1</v>
      </c>
      <c r="Q535">
        <v>1</v>
      </c>
      <c r="R535">
        <v>1</v>
      </c>
      <c r="S535">
        <v>0</v>
      </c>
      <c r="T535">
        <v>0</v>
      </c>
    </row>
    <row r="536" spans="1:20" x14ac:dyDescent="0.3">
      <c r="A536" t="s">
        <v>269</v>
      </c>
      <c r="B536" t="s">
        <v>525</v>
      </c>
      <c r="C536">
        <v>6</v>
      </c>
      <c r="D536">
        <v>8</v>
      </c>
      <c r="E536" t="s">
        <v>513</v>
      </c>
      <c r="F536" t="s">
        <v>508</v>
      </c>
      <c r="G536" t="s">
        <v>508</v>
      </c>
      <c r="H536">
        <v>3.6682303012036508</v>
      </c>
      <c r="I536">
        <v>37.234080868533468</v>
      </c>
      <c r="J536">
        <v>3.768000577790831E-2</v>
      </c>
      <c r="K536">
        <v>-51.980918209537791</v>
      </c>
      <c r="L536">
        <v>0.90020338084046803</v>
      </c>
      <c r="M536">
        <v>-1.128348688072373</v>
      </c>
      <c r="N536">
        <v>0</v>
      </c>
      <c r="O536">
        <v>0</v>
      </c>
      <c r="P536">
        <v>1</v>
      </c>
      <c r="Q536">
        <v>1</v>
      </c>
      <c r="R536">
        <v>0</v>
      </c>
      <c r="S536">
        <v>0</v>
      </c>
      <c r="T536">
        <v>0</v>
      </c>
    </row>
    <row r="537" spans="1:20" x14ac:dyDescent="0.3">
      <c r="A537" t="s">
        <v>291</v>
      </c>
      <c r="B537" t="s">
        <v>525</v>
      </c>
      <c r="C537">
        <v>3</v>
      </c>
      <c r="D537">
        <v>9</v>
      </c>
      <c r="E537" t="s">
        <v>513</v>
      </c>
      <c r="F537" t="s">
        <v>508</v>
      </c>
      <c r="G537" t="s">
        <v>508</v>
      </c>
      <c r="H537">
        <v>2.9244313911947022</v>
      </c>
      <c r="I537">
        <v>34.375023283051867</v>
      </c>
      <c r="J537">
        <v>4.2035180679487423E-2</v>
      </c>
      <c r="K537">
        <v>-107.3596391994091</v>
      </c>
      <c r="L537">
        <v>0.72054370323544781</v>
      </c>
      <c r="M537">
        <v>-1.358109960627361</v>
      </c>
      <c r="N537">
        <v>4.9999968901924898</v>
      </c>
      <c r="O537">
        <v>0</v>
      </c>
      <c r="P537">
        <v>0</v>
      </c>
      <c r="Q537">
        <v>1</v>
      </c>
      <c r="R537">
        <v>0</v>
      </c>
      <c r="S537">
        <v>0</v>
      </c>
      <c r="T537">
        <v>0</v>
      </c>
    </row>
    <row r="538" spans="1:20" x14ac:dyDescent="0.3">
      <c r="A538" t="s">
        <v>164</v>
      </c>
      <c r="B538" t="s">
        <v>525</v>
      </c>
      <c r="C538">
        <v>9</v>
      </c>
      <c r="D538">
        <v>6</v>
      </c>
      <c r="E538" t="s">
        <v>510</v>
      </c>
      <c r="F538" t="s">
        <v>508</v>
      </c>
      <c r="G538" t="s">
        <v>508</v>
      </c>
      <c r="H538">
        <v>6.162227137164038</v>
      </c>
      <c r="I538">
        <v>66.057848978356532</v>
      </c>
      <c r="J538">
        <v>0.509027626686123</v>
      </c>
      <c r="K538">
        <v>163.7405535819091</v>
      </c>
      <c r="L538">
        <v>0.67032534948213185</v>
      </c>
      <c r="M538">
        <v>-5.195497104395514</v>
      </c>
      <c r="N538">
        <v>1.1299369885315551</v>
      </c>
      <c r="O538">
        <v>1</v>
      </c>
      <c r="P538">
        <v>1</v>
      </c>
      <c r="Q538">
        <v>1</v>
      </c>
      <c r="R538">
        <v>0</v>
      </c>
      <c r="S538">
        <v>1</v>
      </c>
      <c r="T538">
        <v>0</v>
      </c>
    </row>
    <row r="539" spans="1:20" x14ac:dyDescent="0.3">
      <c r="A539" t="s">
        <v>77</v>
      </c>
      <c r="B539" t="s">
        <v>216</v>
      </c>
      <c r="C539">
        <v>6</v>
      </c>
      <c r="D539">
        <v>9</v>
      </c>
      <c r="E539" t="s">
        <v>513</v>
      </c>
      <c r="F539" t="s">
        <v>508</v>
      </c>
      <c r="G539" t="s">
        <v>508</v>
      </c>
      <c r="H539">
        <v>3.332920480138104</v>
      </c>
      <c r="I539">
        <v>49.397576518008357</v>
      </c>
      <c r="J539">
        <v>6.4008908786836793E-2</v>
      </c>
      <c r="K539">
        <v>28.59894283697211</v>
      </c>
      <c r="L539">
        <v>0.61531496741265823</v>
      </c>
      <c r="M539">
        <v>-1.030041969857342</v>
      </c>
      <c r="N539">
        <v>0.60711752055259183</v>
      </c>
      <c r="O539">
        <v>0</v>
      </c>
      <c r="P539">
        <v>1</v>
      </c>
      <c r="Q539">
        <v>1</v>
      </c>
      <c r="R539">
        <v>0</v>
      </c>
      <c r="S539">
        <v>0</v>
      </c>
      <c r="T539">
        <v>0</v>
      </c>
    </row>
    <row r="540" spans="1:20" x14ac:dyDescent="0.3">
      <c r="A540" t="s">
        <v>139</v>
      </c>
      <c r="B540" t="s">
        <v>216</v>
      </c>
      <c r="C540">
        <v>3</v>
      </c>
      <c r="D540">
        <v>8</v>
      </c>
      <c r="E540" t="s">
        <v>510</v>
      </c>
      <c r="F540" t="s">
        <v>508</v>
      </c>
      <c r="G540" t="s">
        <v>508</v>
      </c>
      <c r="H540">
        <v>3.4917799946401238</v>
      </c>
      <c r="I540">
        <v>30.120484696398329</v>
      </c>
      <c r="J540">
        <v>-4.9669166397192099E-3</v>
      </c>
      <c r="K540">
        <v>-20.922511558169042</v>
      </c>
      <c r="L540">
        <v>0.95647077529421753</v>
      </c>
      <c r="M540">
        <v>-3.19516310878064</v>
      </c>
      <c r="N540">
        <v>-0.1784162149474709</v>
      </c>
      <c r="O540">
        <v>0</v>
      </c>
      <c r="P540">
        <v>1</v>
      </c>
      <c r="Q540">
        <v>0</v>
      </c>
      <c r="R540">
        <v>0</v>
      </c>
      <c r="S540">
        <v>0</v>
      </c>
      <c r="T540">
        <v>0</v>
      </c>
    </row>
    <row r="541" spans="1:20" x14ac:dyDescent="0.3">
      <c r="A541" t="s">
        <v>156</v>
      </c>
      <c r="B541" t="s">
        <v>216</v>
      </c>
      <c r="C541">
        <v>3</v>
      </c>
      <c r="D541">
        <v>6</v>
      </c>
      <c r="E541" t="s">
        <v>510</v>
      </c>
      <c r="F541" t="s">
        <v>508</v>
      </c>
      <c r="G541" t="s">
        <v>508</v>
      </c>
      <c r="H541">
        <v>3.4150387006360452</v>
      </c>
      <c r="I541">
        <v>28.91563773241505</v>
      </c>
      <c r="J541">
        <v>-3.1471936225754872E-2</v>
      </c>
      <c r="K541">
        <v>-68.205098359696308</v>
      </c>
      <c r="L541">
        <v>0.61410946924666243</v>
      </c>
      <c r="M541">
        <v>-0.1784162149474709</v>
      </c>
      <c r="N541">
        <v>1.876676014493464</v>
      </c>
      <c r="O541">
        <v>0</v>
      </c>
      <c r="P541">
        <v>1</v>
      </c>
      <c r="Q541">
        <v>0</v>
      </c>
      <c r="R541">
        <v>0</v>
      </c>
      <c r="S541">
        <v>0</v>
      </c>
      <c r="T541">
        <v>0</v>
      </c>
    </row>
    <row r="542" spans="1:20" x14ac:dyDescent="0.3">
      <c r="A542" t="s">
        <v>223</v>
      </c>
      <c r="B542" t="s">
        <v>216</v>
      </c>
      <c r="C542">
        <v>5</v>
      </c>
      <c r="D542">
        <v>6</v>
      </c>
      <c r="E542" t="s">
        <v>510</v>
      </c>
      <c r="F542" t="s">
        <v>508</v>
      </c>
      <c r="G542" t="s">
        <v>508</v>
      </c>
      <c r="H542">
        <v>3.2918707273901391</v>
      </c>
      <c r="I542">
        <v>39.759030607203343</v>
      </c>
      <c r="J542">
        <v>-3.3257936833039903E-2</v>
      </c>
      <c r="K542">
        <v>-32.225520065840911</v>
      </c>
      <c r="L542">
        <v>0.68344222084445372</v>
      </c>
      <c r="M542">
        <v>-0.26315556118465089</v>
      </c>
      <c r="N542">
        <v>0.61565255522231477</v>
      </c>
      <c r="O542">
        <v>0</v>
      </c>
      <c r="P542">
        <v>1</v>
      </c>
      <c r="Q542">
        <v>0</v>
      </c>
      <c r="R542">
        <v>1</v>
      </c>
      <c r="S542">
        <v>0</v>
      </c>
      <c r="T542">
        <v>0</v>
      </c>
    </row>
    <row r="543" spans="1:20" x14ac:dyDescent="0.3">
      <c r="A543" t="s">
        <v>271</v>
      </c>
      <c r="B543" t="s">
        <v>216</v>
      </c>
      <c r="C543">
        <v>5</v>
      </c>
      <c r="D543">
        <v>10</v>
      </c>
      <c r="E543" t="s">
        <v>510</v>
      </c>
      <c r="F543" t="s">
        <v>508</v>
      </c>
      <c r="G543" t="s">
        <v>508</v>
      </c>
      <c r="H543">
        <v>2.9633885499213348</v>
      </c>
      <c r="I543">
        <v>4.7243692418136041</v>
      </c>
      <c r="J543">
        <v>-3.2122033182231812E-3</v>
      </c>
      <c r="K543">
        <v>-49.491462385052429</v>
      </c>
      <c r="L543">
        <v>0.44768038776782182</v>
      </c>
      <c r="M543">
        <v>-4.1237154789775863</v>
      </c>
      <c r="N543">
        <v>0.1792155738094367</v>
      </c>
      <c r="O543">
        <v>0</v>
      </c>
      <c r="P543">
        <v>1</v>
      </c>
      <c r="Q543">
        <v>0</v>
      </c>
      <c r="R543">
        <v>0</v>
      </c>
      <c r="S543">
        <v>1</v>
      </c>
      <c r="T543">
        <v>0</v>
      </c>
    </row>
    <row r="544" spans="1:20" x14ac:dyDescent="0.3">
      <c r="A544" t="s">
        <v>283</v>
      </c>
      <c r="B544" t="s">
        <v>216</v>
      </c>
      <c r="C544">
        <v>3</v>
      </c>
      <c r="D544">
        <v>8</v>
      </c>
      <c r="E544" t="s">
        <v>510</v>
      </c>
      <c r="F544" t="s">
        <v>508</v>
      </c>
      <c r="G544" t="s">
        <v>508</v>
      </c>
      <c r="H544">
        <v>3.4978880730556239</v>
      </c>
      <c r="I544">
        <v>5.5117891462809316</v>
      </c>
      <c r="J544">
        <v>-5.0073391970462518E-2</v>
      </c>
      <c r="K544">
        <v>-66.638345800234475</v>
      </c>
      <c r="L544">
        <v>0.98970616088961338</v>
      </c>
      <c r="M544">
        <v>-3.1222867737610689</v>
      </c>
      <c r="N544">
        <v>-1.074305145384532</v>
      </c>
      <c r="O544">
        <v>0</v>
      </c>
      <c r="P544">
        <v>1</v>
      </c>
      <c r="Q544">
        <v>0</v>
      </c>
      <c r="R544">
        <v>0</v>
      </c>
      <c r="S544">
        <v>0</v>
      </c>
      <c r="T544">
        <v>0</v>
      </c>
    </row>
    <row r="545" spans="1:20" x14ac:dyDescent="0.3">
      <c r="A545" t="s">
        <v>290</v>
      </c>
      <c r="B545" t="s">
        <v>216</v>
      </c>
      <c r="C545">
        <v>0</v>
      </c>
      <c r="D545">
        <v>5</v>
      </c>
      <c r="E545" t="s">
        <v>510</v>
      </c>
      <c r="F545" t="s">
        <v>508</v>
      </c>
      <c r="G545" t="s">
        <v>508</v>
      </c>
      <c r="H545">
        <v>3.516481951605992</v>
      </c>
      <c r="I545">
        <v>8.9655263131932639</v>
      </c>
      <c r="J545">
        <v>-6.9628443099785969E-2</v>
      </c>
      <c r="K545">
        <v>-115.5041340106562</v>
      </c>
      <c r="L545">
        <v>0.49399398761293151</v>
      </c>
      <c r="M545">
        <v>-1.074305145384532</v>
      </c>
      <c r="N545">
        <v>-0.18099961464653849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 x14ac:dyDescent="0.3">
      <c r="A546" t="s">
        <v>512</v>
      </c>
      <c r="B546" t="s">
        <v>216</v>
      </c>
      <c r="C546">
        <v>0</v>
      </c>
      <c r="D546">
        <v>5</v>
      </c>
      <c r="E546" t="s">
        <v>510</v>
      </c>
      <c r="F546" t="s">
        <v>508</v>
      </c>
      <c r="G546" t="s">
        <v>508</v>
      </c>
      <c r="H546">
        <v>3.748685082105836</v>
      </c>
      <c r="I546">
        <v>6.8749810010126842</v>
      </c>
      <c r="J546">
        <v>-0.1009820470933941</v>
      </c>
      <c r="K546">
        <v>-125.8992692886723</v>
      </c>
      <c r="L546">
        <v>0.46854583682260598</v>
      </c>
      <c r="M546">
        <v>-1.3599240449833401</v>
      </c>
      <c r="N546">
        <v>-6.341916606616449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 x14ac:dyDescent="0.3">
      <c r="A547" t="s">
        <v>91</v>
      </c>
      <c r="B547" t="s">
        <v>216</v>
      </c>
      <c r="C547">
        <v>2</v>
      </c>
      <c r="D547">
        <v>7</v>
      </c>
      <c r="E547" t="s">
        <v>510</v>
      </c>
      <c r="F547" t="s">
        <v>508</v>
      </c>
      <c r="G547" t="s">
        <v>508</v>
      </c>
      <c r="H547">
        <v>4.6684405303819894</v>
      </c>
      <c r="I547">
        <v>15.17507532914756</v>
      </c>
      <c r="J547">
        <v>-0.14366797202062129</v>
      </c>
      <c r="K547">
        <v>-238.2266639428349</v>
      </c>
      <c r="L547">
        <v>1.2611593322934069</v>
      </c>
      <c r="M547">
        <v>-6.341916606616449</v>
      </c>
      <c r="N547">
        <v>-1.3738900433121639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1</v>
      </c>
    </row>
    <row r="548" spans="1:20" x14ac:dyDescent="0.3">
      <c r="A548" t="s">
        <v>93</v>
      </c>
      <c r="B548" t="s">
        <v>216</v>
      </c>
      <c r="C548">
        <v>2</v>
      </c>
      <c r="D548">
        <v>5</v>
      </c>
      <c r="E548" t="s">
        <v>510</v>
      </c>
      <c r="F548" t="s">
        <v>508</v>
      </c>
      <c r="G548" t="s">
        <v>508</v>
      </c>
      <c r="H548">
        <v>4.8542977491537824</v>
      </c>
      <c r="I548">
        <v>9.7276276142553915</v>
      </c>
      <c r="J548">
        <v>-0.16634710065207439</v>
      </c>
      <c r="K548">
        <v>-168.92704346294869</v>
      </c>
      <c r="L548">
        <v>1.324562012903828</v>
      </c>
      <c r="M548">
        <v>-1.3738900433121639</v>
      </c>
      <c r="N548">
        <v>0.49751432622815939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1</v>
      </c>
    </row>
    <row r="549" spans="1:20" x14ac:dyDescent="0.3">
      <c r="A549" t="s">
        <v>162</v>
      </c>
      <c r="B549" t="s">
        <v>216</v>
      </c>
      <c r="C549">
        <v>3</v>
      </c>
      <c r="D549">
        <v>4</v>
      </c>
      <c r="E549" t="s">
        <v>510</v>
      </c>
      <c r="F549" t="s">
        <v>508</v>
      </c>
      <c r="G549" t="s">
        <v>508</v>
      </c>
      <c r="H549">
        <v>4.8461846182180111</v>
      </c>
      <c r="I549">
        <v>14.39688441614344</v>
      </c>
      <c r="J549">
        <v>-0.13612382814006721</v>
      </c>
      <c r="K549">
        <v>-95.651156224048634</v>
      </c>
      <c r="L549">
        <v>0.54329208534353557</v>
      </c>
      <c r="M549">
        <v>-0.780487060546875</v>
      </c>
      <c r="N549">
        <v>-0.68829591247876742</v>
      </c>
      <c r="O549">
        <v>0</v>
      </c>
      <c r="P549">
        <v>1</v>
      </c>
      <c r="Q549">
        <v>0</v>
      </c>
      <c r="R549">
        <v>0</v>
      </c>
      <c r="S549">
        <v>0</v>
      </c>
      <c r="T549">
        <v>0</v>
      </c>
    </row>
    <row r="550" spans="1:20" x14ac:dyDescent="0.3">
      <c r="A550" t="s">
        <v>220</v>
      </c>
      <c r="B550" t="s">
        <v>216</v>
      </c>
      <c r="C550">
        <v>3</v>
      </c>
      <c r="D550">
        <v>4</v>
      </c>
      <c r="E550" t="s">
        <v>510</v>
      </c>
      <c r="F550" t="s">
        <v>508</v>
      </c>
      <c r="G550" t="s">
        <v>508</v>
      </c>
      <c r="H550">
        <v>4.7807624230643171</v>
      </c>
      <c r="I550">
        <v>12.24490669755793</v>
      </c>
      <c r="J550">
        <v>-0.1194968820542358</v>
      </c>
      <c r="K550">
        <v>-90.949115376087278</v>
      </c>
      <c r="L550">
        <v>0.68641208332757653</v>
      </c>
      <c r="M550">
        <v>-0.68829591247876742</v>
      </c>
      <c r="N550">
        <v>2.7722744791663709</v>
      </c>
      <c r="O550">
        <v>0</v>
      </c>
      <c r="P550">
        <v>1</v>
      </c>
      <c r="Q550">
        <v>0</v>
      </c>
      <c r="R550">
        <v>0</v>
      </c>
      <c r="S550">
        <v>0</v>
      </c>
      <c r="T550">
        <v>0</v>
      </c>
    </row>
    <row r="551" spans="1:20" x14ac:dyDescent="0.3">
      <c r="A551" t="s">
        <v>235</v>
      </c>
      <c r="B551" t="s">
        <v>216</v>
      </c>
      <c r="C551">
        <v>8</v>
      </c>
      <c r="D551">
        <v>7</v>
      </c>
      <c r="E551" t="s">
        <v>510</v>
      </c>
      <c r="F551" t="s">
        <v>508</v>
      </c>
      <c r="G551" t="s">
        <v>508</v>
      </c>
      <c r="H551">
        <v>3.6096803417552592</v>
      </c>
      <c r="I551">
        <v>27.485395119529969</v>
      </c>
      <c r="J551">
        <v>-6.2986749877349526E-3</v>
      </c>
      <c r="K551">
        <v>-39.781994025858019</v>
      </c>
      <c r="L551">
        <v>0.84049143179716368</v>
      </c>
      <c r="M551">
        <v>-0.48448874553380988</v>
      </c>
      <c r="N551">
        <v>0.19473712948315131</v>
      </c>
      <c r="O551">
        <v>1</v>
      </c>
      <c r="P551">
        <v>1</v>
      </c>
      <c r="Q551">
        <v>0</v>
      </c>
      <c r="R551">
        <v>1</v>
      </c>
      <c r="S551">
        <v>0</v>
      </c>
      <c r="T551">
        <v>0</v>
      </c>
    </row>
    <row r="552" spans="1:20" x14ac:dyDescent="0.3">
      <c r="A552" t="s">
        <v>285</v>
      </c>
      <c r="B552" t="s">
        <v>216</v>
      </c>
      <c r="C552">
        <v>6</v>
      </c>
      <c r="D552">
        <v>10</v>
      </c>
      <c r="E552" t="s">
        <v>367</v>
      </c>
      <c r="F552" t="s">
        <v>508</v>
      </c>
      <c r="G552" t="s">
        <v>509</v>
      </c>
      <c r="H552">
        <v>2.697791134905601</v>
      </c>
      <c r="I552">
        <v>36.363705327679199</v>
      </c>
      <c r="J552">
        <v>4.0769216366279608E-2</v>
      </c>
      <c r="K552">
        <v>31.877806037299429</v>
      </c>
      <c r="L552">
        <v>0.77575230958450525</v>
      </c>
      <c r="M552">
        <v>-1.0648563164536979</v>
      </c>
      <c r="N552">
        <v>-0.78277809800207099</v>
      </c>
      <c r="O552">
        <v>0</v>
      </c>
      <c r="P552">
        <v>1</v>
      </c>
      <c r="Q552">
        <v>1</v>
      </c>
      <c r="R552">
        <v>0</v>
      </c>
      <c r="S552">
        <v>0</v>
      </c>
      <c r="T552">
        <v>0</v>
      </c>
    </row>
    <row r="553" spans="1:20" x14ac:dyDescent="0.3">
      <c r="A553" t="s">
        <v>164</v>
      </c>
      <c r="B553" t="s">
        <v>216</v>
      </c>
      <c r="C553">
        <v>11</v>
      </c>
      <c r="D553">
        <v>16</v>
      </c>
      <c r="E553" t="s">
        <v>15</v>
      </c>
      <c r="F553" t="s">
        <v>509</v>
      </c>
      <c r="G553" t="s">
        <v>509</v>
      </c>
      <c r="H553">
        <v>2.449967509258407</v>
      </c>
      <c r="I553">
        <v>42.666753133138023</v>
      </c>
      <c r="J553">
        <v>5.7751949582682982E-2</v>
      </c>
      <c r="K553">
        <v>117.3394230612699</v>
      </c>
      <c r="L553">
        <v>1.040337694627987</v>
      </c>
      <c r="M553">
        <v>-1.9886366458553151</v>
      </c>
      <c r="N553">
        <v>2.4154588481715531</v>
      </c>
      <c r="O553">
        <v>1</v>
      </c>
      <c r="P553">
        <v>1</v>
      </c>
      <c r="Q553">
        <v>1</v>
      </c>
      <c r="R553">
        <v>0</v>
      </c>
      <c r="S553">
        <v>0</v>
      </c>
      <c r="T553">
        <v>1</v>
      </c>
    </row>
    <row r="554" spans="1:20" x14ac:dyDescent="0.3">
      <c r="A554" t="s">
        <v>242</v>
      </c>
      <c r="B554" t="s">
        <v>216</v>
      </c>
      <c r="C554">
        <v>11</v>
      </c>
      <c r="D554">
        <v>11</v>
      </c>
      <c r="E554" t="s">
        <v>510</v>
      </c>
      <c r="F554" t="s">
        <v>508</v>
      </c>
      <c r="G554" t="s">
        <v>508</v>
      </c>
      <c r="H554">
        <v>2.2873206834655528</v>
      </c>
      <c r="I554">
        <v>75.000029802315282</v>
      </c>
      <c r="J554">
        <v>7.3478886550973121E-2</v>
      </c>
      <c r="K554">
        <v>125.9592570841705</v>
      </c>
      <c r="L554">
        <v>0.70899537985423533</v>
      </c>
      <c r="M554">
        <v>-1.3850380386608829</v>
      </c>
      <c r="N554">
        <v>1.6853871381841901</v>
      </c>
      <c r="O554">
        <v>1</v>
      </c>
      <c r="P554">
        <v>1</v>
      </c>
      <c r="Q554">
        <v>1</v>
      </c>
      <c r="R554">
        <v>0</v>
      </c>
      <c r="S554">
        <v>1</v>
      </c>
      <c r="T554">
        <v>0</v>
      </c>
    </row>
    <row r="555" spans="1:20" x14ac:dyDescent="0.3">
      <c r="A555" t="s">
        <v>77</v>
      </c>
      <c r="B555" t="s">
        <v>526</v>
      </c>
      <c r="C555">
        <v>9</v>
      </c>
      <c r="D555">
        <v>10</v>
      </c>
      <c r="E555" t="s">
        <v>510</v>
      </c>
      <c r="F555" t="s">
        <v>508</v>
      </c>
      <c r="G555" t="s">
        <v>508</v>
      </c>
      <c r="H555">
        <v>3.8808134564975978</v>
      </c>
      <c r="I555">
        <v>82.051278423971482</v>
      </c>
      <c r="J555">
        <v>1.348070282529203</v>
      </c>
      <c r="K555">
        <v>81.804938010041724</v>
      </c>
      <c r="L555">
        <v>0.90672229437370289</v>
      </c>
      <c r="M555">
        <v>-3.9579972170729341</v>
      </c>
      <c r="N555">
        <v>2.1026064985092141</v>
      </c>
      <c r="O555">
        <v>1</v>
      </c>
      <c r="P555">
        <v>1</v>
      </c>
      <c r="Q555">
        <v>1</v>
      </c>
      <c r="R555">
        <v>0</v>
      </c>
      <c r="S555">
        <v>0</v>
      </c>
      <c r="T555">
        <v>0</v>
      </c>
    </row>
    <row r="556" spans="1:20" x14ac:dyDescent="0.3">
      <c r="A556" t="s">
        <v>139</v>
      </c>
      <c r="B556" t="s">
        <v>526</v>
      </c>
      <c r="C556">
        <v>9</v>
      </c>
      <c r="D556">
        <v>8</v>
      </c>
      <c r="E556" t="s">
        <v>510</v>
      </c>
      <c r="F556" t="s">
        <v>508</v>
      </c>
      <c r="G556" t="s">
        <v>508</v>
      </c>
      <c r="H556">
        <v>4.0285237685535602</v>
      </c>
      <c r="I556">
        <v>67.164177572983618</v>
      </c>
      <c r="J556">
        <v>0.44598022877924942</v>
      </c>
      <c r="K556">
        <v>41.000854296616488</v>
      </c>
      <c r="L556">
        <v>0.6774025478895126</v>
      </c>
      <c r="M556">
        <v>-3.1404971967966708</v>
      </c>
      <c r="N556">
        <v>-1.535835379888407</v>
      </c>
      <c r="O556">
        <v>1</v>
      </c>
      <c r="P556">
        <v>1</v>
      </c>
      <c r="Q556">
        <v>1</v>
      </c>
      <c r="R556">
        <v>0</v>
      </c>
      <c r="S556">
        <v>0</v>
      </c>
      <c r="T556">
        <v>0</v>
      </c>
    </row>
    <row r="557" spans="1:20" x14ac:dyDescent="0.3">
      <c r="A557" t="s">
        <v>156</v>
      </c>
      <c r="B557" t="s">
        <v>526</v>
      </c>
      <c r="C557">
        <v>3</v>
      </c>
      <c r="D557">
        <v>3</v>
      </c>
      <c r="E557" t="s">
        <v>510</v>
      </c>
      <c r="F557" t="s">
        <v>508</v>
      </c>
      <c r="G557" t="s">
        <v>508</v>
      </c>
      <c r="H557">
        <v>4.0727911857862429</v>
      </c>
      <c r="I557">
        <v>56.476683841758238</v>
      </c>
      <c r="J557">
        <v>-1.6253061648275668E-2</v>
      </c>
      <c r="K557">
        <v>9.9499146538917813</v>
      </c>
      <c r="L557">
        <v>0.82700165925735103</v>
      </c>
      <c r="M557">
        <v>-1.535835379888407</v>
      </c>
      <c r="N557">
        <v>1.473138106095246</v>
      </c>
      <c r="O557">
        <v>0</v>
      </c>
      <c r="P557">
        <v>1</v>
      </c>
      <c r="Q557">
        <v>0</v>
      </c>
      <c r="R557">
        <v>0</v>
      </c>
      <c r="S557">
        <v>0</v>
      </c>
      <c r="T557">
        <v>0</v>
      </c>
    </row>
    <row r="558" spans="1:20" x14ac:dyDescent="0.3">
      <c r="A558" t="s">
        <v>265</v>
      </c>
      <c r="B558" t="s">
        <v>526</v>
      </c>
      <c r="C558">
        <v>8</v>
      </c>
      <c r="D558">
        <v>6</v>
      </c>
      <c r="E558" t="s">
        <v>510</v>
      </c>
      <c r="F558" t="s">
        <v>508</v>
      </c>
      <c r="G558" t="s">
        <v>508</v>
      </c>
      <c r="H558">
        <v>3.4831725742214248</v>
      </c>
      <c r="I558">
        <v>62.608717204244989</v>
      </c>
      <c r="J558">
        <v>-0.14933646835295011</v>
      </c>
      <c r="K558">
        <v>103.3456318656129</v>
      </c>
      <c r="L558">
        <v>0.49046013914091602</v>
      </c>
      <c r="M558">
        <v>-2.4899610577892011</v>
      </c>
      <c r="N558">
        <v>-0.74134715049634714</v>
      </c>
      <c r="O558">
        <v>1</v>
      </c>
      <c r="P558">
        <v>1</v>
      </c>
      <c r="Q558">
        <v>0</v>
      </c>
      <c r="R558">
        <v>0</v>
      </c>
      <c r="S558">
        <v>1</v>
      </c>
      <c r="T558">
        <v>0</v>
      </c>
    </row>
    <row r="559" spans="1:20" x14ac:dyDescent="0.3">
      <c r="A559" t="s">
        <v>271</v>
      </c>
      <c r="B559" t="s">
        <v>526</v>
      </c>
      <c r="C559">
        <v>3</v>
      </c>
      <c r="D559">
        <v>8</v>
      </c>
      <c r="E559" t="s">
        <v>510</v>
      </c>
      <c r="F559" t="s">
        <v>508</v>
      </c>
      <c r="G559" t="s">
        <v>508</v>
      </c>
      <c r="H559">
        <v>3.602429854943995</v>
      </c>
      <c r="I559">
        <v>8.6956591760529047</v>
      </c>
      <c r="J559">
        <v>-0.69870763441796813</v>
      </c>
      <c r="K559">
        <v>-76.924374166451514</v>
      </c>
      <c r="L559">
        <v>0.99146897347086882</v>
      </c>
      <c r="M559">
        <v>-4.398346448241222</v>
      </c>
      <c r="N559">
        <v>-0.17360708207884801</v>
      </c>
      <c r="O559">
        <v>0</v>
      </c>
      <c r="P559">
        <v>1</v>
      </c>
      <c r="Q559">
        <v>0</v>
      </c>
      <c r="R559">
        <v>0</v>
      </c>
      <c r="S559">
        <v>0</v>
      </c>
      <c r="T559">
        <v>0</v>
      </c>
    </row>
    <row r="560" spans="1:20" x14ac:dyDescent="0.3">
      <c r="A560" t="s">
        <v>290</v>
      </c>
      <c r="B560" t="s">
        <v>526</v>
      </c>
      <c r="C560">
        <v>5</v>
      </c>
      <c r="D560">
        <v>7</v>
      </c>
      <c r="E560" t="s">
        <v>510</v>
      </c>
      <c r="F560" t="s">
        <v>508</v>
      </c>
      <c r="G560" t="s">
        <v>508</v>
      </c>
      <c r="H560">
        <v>3.106398255495193</v>
      </c>
      <c r="I560">
        <v>16.6666440366613</v>
      </c>
      <c r="J560">
        <v>-1.180587310350913</v>
      </c>
      <c r="K560">
        <v>-79.608418208259451</v>
      </c>
      <c r="L560">
        <v>1.007907510934855</v>
      </c>
      <c r="M560">
        <v>-1.538467666247187</v>
      </c>
      <c r="N560">
        <v>-0.17360708207884801</v>
      </c>
      <c r="O560">
        <v>0</v>
      </c>
      <c r="P560">
        <v>1</v>
      </c>
      <c r="Q560">
        <v>0</v>
      </c>
      <c r="R560">
        <v>0</v>
      </c>
      <c r="S560">
        <v>0</v>
      </c>
      <c r="T560">
        <v>1</v>
      </c>
    </row>
    <row r="561" spans="1:20" x14ac:dyDescent="0.3">
      <c r="A561" t="s">
        <v>512</v>
      </c>
      <c r="B561" t="s">
        <v>526</v>
      </c>
      <c r="C561">
        <v>2</v>
      </c>
      <c r="D561">
        <v>8</v>
      </c>
      <c r="E561" t="s">
        <v>510</v>
      </c>
      <c r="F561" t="s">
        <v>508</v>
      </c>
      <c r="G561" t="s">
        <v>508</v>
      </c>
      <c r="H561">
        <v>3.214921957142828</v>
      </c>
      <c r="I561">
        <v>6.8965532348002192</v>
      </c>
      <c r="J561">
        <v>-1.2920216885924309</v>
      </c>
      <c r="K561">
        <v>-105.5491377177004</v>
      </c>
      <c r="L561">
        <v>1.007079146335129</v>
      </c>
      <c r="M561">
        <v>-2.4347828807056922</v>
      </c>
      <c r="N561">
        <v>-0.1782562627422842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1</v>
      </c>
    </row>
    <row r="562" spans="1:20" x14ac:dyDescent="0.3">
      <c r="A562" t="s">
        <v>91</v>
      </c>
      <c r="B562" t="s">
        <v>526</v>
      </c>
      <c r="C562">
        <v>4</v>
      </c>
      <c r="D562">
        <v>7</v>
      </c>
      <c r="E562" t="s">
        <v>510</v>
      </c>
      <c r="F562" t="s">
        <v>508</v>
      </c>
      <c r="G562" t="s">
        <v>508</v>
      </c>
      <c r="H562">
        <v>3.354591940151098</v>
      </c>
      <c r="I562">
        <v>30.102044492951698</v>
      </c>
      <c r="J562">
        <v>-1.3004089773556631</v>
      </c>
      <c r="K562">
        <v>-144.78606725560181</v>
      </c>
      <c r="L562">
        <v>2.1140835287621829</v>
      </c>
      <c r="M562">
        <v>-0.1782562627422842</v>
      </c>
      <c r="N562">
        <v>-1.964276615628046</v>
      </c>
      <c r="O562">
        <v>0</v>
      </c>
      <c r="P562">
        <v>0</v>
      </c>
      <c r="Q562">
        <v>0</v>
      </c>
      <c r="R562">
        <v>1</v>
      </c>
      <c r="S562">
        <v>0</v>
      </c>
      <c r="T562">
        <v>1</v>
      </c>
    </row>
    <row r="563" spans="1:20" x14ac:dyDescent="0.3">
      <c r="A563" t="s">
        <v>93</v>
      </c>
      <c r="B563" t="s">
        <v>526</v>
      </c>
      <c r="C563">
        <v>3</v>
      </c>
      <c r="D563">
        <v>6</v>
      </c>
      <c r="E563" t="s">
        <v>510</v>
      </c>
      <c r="F563" t="s">
        <v>508</v>
      </c>
      <c r="G563" t="s">
        <v>508</v>
      </c>
      <c r="H563">
        <v>3.4283109098364801</v>
      </c>
      <c r="I563">
        <v>18.877608221327719</v>
      </c>
      <c r="J563">
        <v>-1.3248461551383299</v>
      </c>
      <c r="K563">
        <v>-96.474262216969166</v>
      </c>
      <c r="L563">
        <v>0.9568595652541958</v>
      </c>
      <c r="M563">
        <v>-1.964276615628046</v>
      </c>
      <c r="N563">
        <v>0.63751535653406333</v>
      </c>
      <c r="O563">
        <v>0</v>
      </c>
      <c r="P563">
        <v>1</v>
      </c>
      <c r="Q563">
        <v>0</v>
      </c>
      <c r="R563">
        <v>0</v>
      </c>
      <c r="S563">
        <v>0</v>
      </c>
      <c r="T563">
        <v>0</v>
      </c>
    </row>
    <row r="564" spans="1:20" x14ac:dyDescent="0.3">
      <c r="A564" t="s">
        <v>162</v>
      </c>
      <c r="B564" t="s">
        <v>526</v>
      </c>
      <c r="C564">
        <v>0</v>
      </c>
      <c r="D564">
        <v>7</v>
      </c>
      <c r="E564" t="s">
        <v>510</v>
      </c>
      <c r="F564" t="s">
        <v>508</v>
      </c>
      <c r="G564" t="s">
        <v>508</v>
      </c>
      <c r="H564">
        <v>3.9588490418363769</v>
      </c>
      <c r="I564">
        <v>20.000031414155739</v>
      </c>
      <c r="J564">
        <v>-0.99428011975355779</v>
      </c>
      <c r="K564">
        <v>-100.8550219317718</v>
      </c>
      <c r="L564">
        <v>0.78599143133170346</v>
      </c>
      <c r="M564">
        <v>-2.1409468269533019</v>
      </c>
      <c r="N564">
        <v>-0.63810398771952226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</row>
    <row r="565" spans="1:20" x14ac:dyDescent="0.3">
      <c r="A565" t="s">
        <v>220</v>
      </c>
      <c r="B565" t="s">
        <v>526</v>
      </c>
      <c r="C565">
        <v>2</v>
      </c>
      <c r="D565">
        <v>5</v>
      </c>
      <c r="E565" t="s">
        <v>510</v>
      </c>
      <c r="F565" t="s">
        <v>508</v>
      </c>
      <c r="G565" t="s">
        <v>508</v>
      </c>
      <c r="H565">
        <v>4.0629094068361304</v>
      </c>
      <c r="I565">
        <v>17.05885015170028</v>
      </c>
      <c r="J565">
        <v>-0.95084754077658318</v>
      </c>
      <c r="K565">
        <v>-144.5887848098773</v>
      </c>
      <c r="L565">
        <v>1.202441425780719</v>
      </c>
      <c r="M565">
        <v>-0.63810398771952226</v>
      </c>
      <c r="N565">
        <v>5.2293562154499291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1</v>
      </c>
    </row>
    <row r="566" spans="1:20" x14ac:dyDescent="0.3">
      <c r="A566" t="s">
        <v>235</v>
      </c>
      <c r="B566" t="s">
        <v>526</v>
      </c>
      <c r="C566">
        <v>9</v>
      </c>
      <c r="D566">
        <v>8</v>
      </c>
      <c r="E566" t="s">
        <v>510</v>
      </c>
      <c r="F566" t="s">
        <v>508</v>
      </c>
      <c r="G566" t="s">
        <v>508</v>
      </c>
      <c r="H566">
        <v>3.876015347132205</v>
      </c>
      <c r="I566">
        <v>82.822095685526136</v>
      </c>
      <c r="J566">
        <v>0.75771923639375927</v>
      </c>
      <c r="K566">
        <v>141.35779318626871</v>
      </c>
      <c r="L566">
        <v>0.71696799476441164</v>
      </c>
      <c r="M566">
        <v>-1.4827010355531589</v>
      </c>
      <c r="N566">
        <v>-2.5083644276396351</v>
      </c>
      <c r="O566">
        <v>1</v>
      </c>
      <c r="P566">
        <v>1</v>
      </c>
      <c r="Q566">
        <v>1</v>
      </c>
      <c r="R566">
        <v>0</v>
      </c>
      <c r="S566">
        <v>0</v>
      </c>
      <c r="T566">
        <v>0</v>
      </c>
    </row>
    <row r="567" spans="1:20" x14ac:dyDescent="0.3">
      <c r="A567" t="s">
        <v>259</v>
      </c>
      <c r="B567" t="s">
        <v>526</v>
      </c>
      <c r="C567">
        <v>11</v>
      </c>
      <c r="D567">
        <v>10</v>
      </c>
      <c r="E567" t="s">
        <v>510</v>
      </c>
      <c r="F567" t="s">
        <v>508</v>
      </c>
      <c r="G567" t="s">
        <v>508</v>
      </c>
      <c r="H567">
        <v>4.0431267714756309</v>
      </c>
      <c r="I567">
        <v>64.41716812747147</v>
      </c>
      <c r="J567">
        <v>0.67353217647868369</v>
      </c>
      <c r="K567">
        <v>104.2013494935178</v>
      </c>
      <c r="L567">
        <v>0.70270539891733252</v>
      </c>
      <c r="M567">
        <v>-2.5083644276396351</v>
      </c>
      <c r="N567">
        <v>2.9159544140566358</v>
      </c>
      <c r="O567">
        <v>1</v>
      </c>
      <c r="P567">
        <v>1</v>
      </c>
      <c r="Q567">
        <v>1</v>
      </c>
      <c r="R567">
        <v>0</v>
      </c>
      <c r="S567">
        <v>1</v>
      </c>
      <c r="T567">
        <v>0</v>
      </c>
    </row>
    <row r="568" spans="1:20" x14ac:dyDescent="0.3">
      <c r="A568" t="s">
        <v>269</v>
      </c>
      <c r="B568" t="s">
        <v>526</v>
      </c>
      <c r="C568">
        <v>10</v>
      </c>
      <c r="D568">
        <v>7</v>
      </c>
      <c r="E568" t="s">
        <v>510</v>
      </c>
      <c r="F568" t="s">
        <v>508</v>
      </c>
      <c r="G568" t="s">
        <v>508</v>
      </c>
      <c r="H568">
        <v>4.2457967785242428</v>
      </c>
      <c r="I568">
        <v>68.965522551547849</v>
      </c>
      <c r="J568">
        <v>0.70226167429742392</v>
      </c>
      <c r="K568">
        <v>110.77446906421631</v>
      </c>
      <c r="L568">
        <v>1.0770019282057679</v>
      </c>
      <c r="M568">
        <v>-1.583330613758803</v>
      </c>
      <c r="N568">
        <v>5.0804398183002224</v>
      </c>
      <c r="O568">
        <v>0</v>
      </c>
      <c r="P568">
        <v>1</v>
      </c>
      <c r="Q568">
        <v>1</v>
      </c>
      <c r="R568">
        <v>0</v>
      </c>
      <c r="S568">
        <v>1</v>
      </c>
      <c r="T568">
        <v>1</v>
      </c>
    </row>
    <row r="569" spans="1:20" x14ac:dyDescent="0.3">
      <c r="A569" t="s">
        <v>285</v>
      </c>
      <c r="B569" t="s">
        <v>526</v>
      </c>
      <c r="C569">
        <v>11</v>
      </c>
      <c r="D569">
        <v>10</v>
      </c>
      <c r="E569" t="s">
        <v>510</v>
      </c>
      <c r="F569" t="s">
        <v>508</v>
      </c>
      <c r="G569" t="s">
        <v>508</v>
      </c>
      <c r="H569">
        <v>4.4927010484078389</v>
      </c>
      <c r="I569">
        <v>67.357531915712983</v>
      </c>
      <c r="J569">
        <v>0.63400342586632763</v>
      </c>
      <c r="K569">
        <v>89.542216399703889</v>
      </c>
      <c r="L569">
        <v>0.83949123647452351</v>
      </c>
      <c r="M569">
        <v>-2.1311448933656889</v>
      </c>
      <c r="N569">
        <v>2.0100513867492769</v>
      </c>
      <c r="O569">
        <v>1</v>
      </c>
      <c r="P569">
        <v>1</v>
      </c>
      <c r="Q569">
        <v>1</v>
      </c>
      <c r="R569">
        <v>0</v>
      </c>
      <c r="S569">
        <v>1</v>
      </c>
      <c r="T569">
        <v>0</v>
      </c>
    </row>
    <row r="570" spans="1:20" x14ac:dyDescent="0.3">
      <c r="A570" t="s">
        <v>291</v>
      </c>
      <c r="B570" t="s">
        <v>526</v>
      </c>
      <c r="C570">
        <v>8</v>
      </c>
      <c r="D570">
        <v>8</v>
      </c>
      <c r="E570" t="s">
        <v>510</v>
      </c>
      <c r="F570" t="s">
        <v>508</v>
      </c>
      <c r="G570" t="s">
        <v>508</v>
      </c>
      <c r="H570">
        <v>4.6186091384226478</v>
      </c>
      <c r="I570">
        <v>55.026456484764957</v>
      </c>
      <c r="J570">
        <v>0.15013701354210471</v>
      </c>
      <c r="K570">
        <v>16.637029868259699</v>
      </c>
      <c r="L570">
        <v>0.7510842779283835</v>
      </c>
      <c r="M570">
        <v>-3.9243829838220048</v>
      </c>
      <c r="N570">
        <v>-1.9230755794951491</v>
      </c>
      <c r="O570">
        <v>0</v>
      </c>
      <c r="P570">
        <v>1</v>
      </c>
      <c r="Q570">
        <v>1</v>
      </c>
      <c r="R570">
        <v>0</v>
      </c>
      <c r="S570">
        <v>1</v>
      </c>
      <c r="T570">
        <v>0</v>
      </c>
    </row>
    <row r="571" spans="1:20" x14ac:dyDescent="0.3">
      <c r="A571" t="s">
        <v>295</v>
      </c>
      <c r="B571" t="s">
        <v>526</v>
      </c>
      <c r="C571">
        <v>3</v>
      </c>
      <c r="D571">
        <v>5</v>
      </c>
      <c r="E571" t="s">
        <v>510</v>
      </c>
      <c r="F571" t="s">
        <v>508</v>
      </c>
      <c r="G571" t="s">
        <v>508</v>
      </c>
      <c r="H571">
        <v>4.6407584964571678</v>
      </c>
      <c r="I571">
        <v>43.366428577973053</v>
      </c>
      <c r="J571">
        <v>-0.206596745435393</v>
      </c>
      <c r="K571">
        <v>-51.742278904593228</v>
      </c>
      <c r="L571">
        <v>0.39386945725028921</v>
      </c>
      <c r="M571">
        <v>-1.9230755794951491</v>
      </c>
      <c r="N571">
        <v>2.6143819716621062</v>
      </c>
      <c r="O571">
        <v>0</v>
      </c>
      <c r="P571">
        <v>1</v>
      </c>
      <c r="Q571">
        <v>0</v>
      </c>
      <c r="R571">
        <v>0</v>
      </c>
      <c r="S571">
        <v>0</v>
      </c>
      <c r="T571">
        <v>0</v>
      </c>
    </row>
    <row r="572" spans="1:20" x14ac:dyDescent="0.3">
      <c r="A572" t="s">
        <v>164</v>
      </c>
      <c r="B572" t="s">
        <v>526</v>
      </c>
      <c r="C572">
        <v>8</v>
      </c>
      <c r="D572">
        <v>5</v>
      </c>
      <c r="E572" t="s">
        <v>510</v>
      </c>
      <c r="F572" t="s">
        <v>508</v>
      </c>
      <c r="G572" t="s">
        <v>508</v>
      </c>
      <c r="H572">
        <v>4.1626669988744567</v>
      </c>
      <c r="I572">
        <v>35.77284127018789</v>
      </c>
      <c r="J572">
        <v>-0.27717850831420932</v>
      </c>
      <c r="K572">
        <v>-65.100823175875178</v>
      </c>
      <c r="L572">
        <v>0.81967945720418178</v>
      </c>
      <c r="M572">
        <v>-0.90579708892992139</v>
      </c>
      <c r="N572">
        <v>2.3765982064507161</v>
      </c>
      <c r="O572">
        <v>1</v>
      </c>
      <c r="P572">
        <v>1</v>
      </c>
      <c r="Q572">
        <v>0</v>
      </c>
      <c r="R572">
        <v>0</v>
      </c>
      <c r="S572">
        <v>1</v>
      </c>
      <c r="T572">
        <v>0</v>
      </c>
    </row>
    <row r="573" spans="1:20" x14ac:dyDescent="0.3">
      <c r="A573" t="s">
        <v>242</v>
      </c>
      <c r="B573" t="s">
        <v>526</v>
      </c>
      <c r="C573">
        <v>15</v>
      </c>
      <c r="D573">
        <v>11</v>
      </c>
      <c r="E573" t="s">
        <v>510</v>
      </c>
      <c r="F573" t="s">
        <v>508</v>
      </c>
      <c r="G573" t="s">
        <v>508</v>
      </c>
      <c r="H573">
        <v>3.2117117357349909</v>
      </c>
      <c r="I573">
        <v>69.4736681486431</v>
      </c>
      <c r="J573">
        <v>2.1781922562736589E-2</v>
      </c>
      <c r="K573">
        <v>15.290187036723511</v>
      </c>
      <c r="L573">
        <v>1.238496742266292</v>
      </c>
      <c r="M573">
        <v>-0.35714421953473768</v>
      </c>
      <c r="N573">
        <v>-0.35842431124375201</v>
      </c>
      <c r="O573">
        <v>1</v>
      </c>
      <c r="P573">
        <v>1</v>
      </c>
      <c r="Q573">
        <v>1</v>
      </c>
      <c r="R573">
        <v>1</v>
      </c>
      <c r="S573">
        <v>1</v>
      </c>
      <c r="T573">
        <v>1</v>
      </c>
    </row>
    <row r="574" spans="1:20" x14ac:dyDescent="0.3">
      <c r="A574" t="s">
        <v>77</v>
      </c>
      <c r="B574" t="s">
        <v>221</v>
      </c>
      <c r="C574">
        <v>9</v>
      </c>
      <c r="D574">
        <v>8</v>
      </c>
      <c r="E574" t="s">
        <v>510</v>
      </c>
      <c r="F574" t="s">
        <v>508</v>
      </c>
      <c r="G574" t="s">
        <v>508</v>
      </c>
      <c r="H574">
        <v>3.1485642579226938</v>
      </c>
      <c r="I574">
        <v>83.870980785233584</v>
      </c>
      <c r="J574">
        <v>0.109857800324342</v>
      </c>
      <c r="K574">
        <v>84.859007810360765</v>
      </c>
      <c r="L574">
        <v>0.69595771748916924</v>
      </c>
      <c r="M574">
        <v>-1.8894322798402181</v>
      </c>
      <c r="N574">
        <v>0.64193500160070061</v>
      </c>
      <c r="O574">
        <v>1</v>
      </c>
      <c r="P574">
        <v>1</v>
      </c>
      <c r="Q574">
        <v>1</v>
      </c>
      <c r="R574">
        <v>0</v>
      </c>
      <c r="S574">
        <v>0</v>
      </c>
      <c r="T574">
        <v>0</v>
      </c>
    </row>
    <row r="575" spans="1:20" x14ac:dyDescent="0.3">
      <c r="A575" t="s">
        <v>139</v>
      </c>
      <c r="B575" t="s">
        <v>221</v>
      </c>
      <c r="C575">
        <v>3</v>
      </c>
      <c r="D575">
        <v>10</v>
      </c>
      <c r="E575" t="s">
        <v>510</v>
      </c>
      <c r="F575" t="s">
        <v>508</v>
      </c>
      <c r="G575" t="s">
        <v>508</v>
      </c>
      <c r="H575">
        <v>2.966057656022544</v>
      </c>
      <c r="I575">
        <v>33.076919955371203</v>
      </c>
      <c r="J575">
        <v>-0.1004905940552743</v>
      </c>
      <c r="K575">
        <v>-8.8953164951069645</v>
      </c>
      <c r="L575">
        <v>0.72502338659968946</v>
      </c>
      <c r="M575">
        <v>-3.0150755942670391</v>
      </c>
      <c r="N575">
        <v>-0.44412187503554379</v>
      </c>
      <c r="O575">
        <v>0</v>
      </c>
      <c r="P575">
        <v>1</v>
      </c>
      <c r="Q575">
        <v>0</v>
      </c>
      <c r="R575">
        <v>0</v>
      </c>
      <c r="S575">
        <v>0</v>
      </c>
      <c r="T575">
        <v>0</v>
      </c>
    </row>
    <row r="576" spans="1:20" x14ac:dyDescent="0.3">
      <c r="A576" t="s">
        <v>156</v>
      </c>
      <c r="B576" t="s">
        <v>221</v>
      </c>
      <c r="C576">
        <v>0</v>
      </c>
      <c r="D576">
        <v>7</v>
      </c>
      <c r="E576" t="s">
        <v>510</v>
      </c>
      <c r="F576" t="s">
        <v>508</v>
      </c>
      <c r="G576" t="s">
        <v>508</v>
      </c>
      <c r="H576">
        <v>2.8996289081228759</v>
      </c>
      <c r="I576">
        <v>28.461468939165911</v>
      </c>
      <c r="J576">
        <v>-0.17396223759063359</v>
      </c>
      <c r="K576">
        <v>-100.00009316435251</v>
      </c>
      <c r="L576">
        <v>0.59335945554065583</v>
      </c>
      <c r="M576">
        <v>-0.44412187503554379</v>
      </c>
      <c r="N576">
        <v>0.6691472076813787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 x14ac:dyDescent="0.3">
      <c r="A577" t="s">
        <v>228</v>
      </c>
      <c r="B577" t="s">
        <v>221</v>
      </c>
      <c r="C577">
        <v>3</v>
      </c>
      <c r="D577">
        <v>8</v>
      </c>
      <c r="E577" t="s">
        <v>510</v>
      </c>
      <c r="F577" t="s">
        <v>508</v>
      </c>
      <c r="G577" t="s">
        <v>508</v>
      </c>
      <c r="H577">
        <v>2.6582947475893102</v>
      </c>
      <c r="I577">
        <v>35.398177894657479</v>
      </c>
      <c r="J577">
        <v>-0.21596593986125831</v>
      </c>
      <c r="K577">
        <v>-69.140384432890926</v>
      </c>
      <c r="L577">
        <v>0.83242962381589702</v>
      </c>
      <c r="M577">
        <v>-0.21930874283641849</v>
      </c>
      <c r="N577">
        <v>1.0989096694691849</v>
      </c>
      <c r="O577">
        <v>0</v>
      </c>
      <c r="P577">
        <v>1</v>
      </c>
      <c r="Q577">
        <v>0</v>
      </c>
      <c r="R577">
        <v>0</v>
      </c>
      <c r="S577">
        <v>0</v>
      </c>
      <c r="T577">
        <v>0</v>
      </c>
    </row>
    <row r="578" spans="1:20" x14ac:dyDescent="0.3">
      <c r="A578" t="s">
        <v>265</v>
      </c>
      <c r="B578" t="s">
        <v>221</v>
      </c>
      <c r="C578">
        <v>8</v>
      </c>
      <c r="D578">
        <v>6</v>
      </c>
      <c r="E578" t="s">
        <v>510</v>
      </c>
      <c r="F578" t="s">
        <v>508</v>
      </c>
      <c r="G578" t="s">
        <v>508</v>
      </c>
      <c r="H578">
        <v>2.5532132114087518</v>
      </c>
      <c r="I578">
        <v>62.831828483212973</v>
      </c>
      <c r="J578">
        <v>-8.5725184836190405E-2</v>
      </c>
      <c r="K578">
        <v>51.600336557199583</v>
      </c>
      <c r="L578">
        <v>0.64070269368635402</v>
      </c>
      <c r="M578">
        <v>-0.56980164993898885</v>
      </c>
      <c r="N578">
        <v>-1.575932438023619</v>
      </c>
      <c r="O578">
        <v>1</v>
      </c>
      <c r="P578">
        <v>1</v>
      </c>
      <c r="Q578">
        <v>0</v>
      </c>
      <c r="R578">
        <v>0</v>
      </c>
      <c r="S578">
        <v>1</v>
      </c>
      <c r="T578">
        <v>0</v>
      </c>
    </row>
    <row r="579" spans="1:20" x14ac:dyDescent="0.3">
      <c r="A579" t="s">
        <v>271</v>
      </c>
      <c r="B579" t="s">
        <v>221</v>
      </c>
      <c r="C579">
        <v>0</v>
      </c>
      <c r="D579">
        <v>7</v>
      </c>
      <c r="E579" t="s">
        <v>510</v>
      </c>
      <c r="F579" t="s">
        <v>508</v>
      </c>
      <c r="G579" t="s">
        <v>508</v>
      </c>
      <c r="H579">
        <v>3.0328136434354409</v>
      </c>
      <c r="I579">
        <v>7.6433030698496243</v>
      </c>
      <c r="J579">
        <v>-0.19961664992960529</v>
      </c>
      <c r="K579">
        <v>-150.21640975421511</v>
      </c>
      <c r="L579">
        <v>0.94853397633054115</v>
      </c>
      <c r="M579">
        <v>-5.8951941125905654</v>
      </c>
      <c r="N579">
        <v>0.38669542181795158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 x14ac:dyDescent="0.3">
      <c r="A580" t="s">
        <v>290</v>
      </c>
      <c r="B580" t="s">
        <v>221</v>
      </c>
      <c r="C580">
        <v>2</v>
      </c>
      <c r="D580">
        <v>9</v>
      </c>
      <c r="E580" t="s">
        <v>510</v>
      </c>
      <c r="F580" t="s">
        <v>508</v>
      </c>
      <c r="G580" t="s">
        <v>508</v>
      </c>
      <c r="H580">
        <v>2.9651670260711271</v>
      </c>
      <c r="I580">
        <v>19.480547997629561</v>
      </c>
      <c r="J580">
        <v>-0.26841851142383361</v>
      </c>
      <c r="K580">
        <v>-106.2224297828995</v>
      </c>
      <c r="L580">
        <v>1.3501961086898031</v>
      </c>
      <c r="M580">
        <v>-1.519755864644905</v>
      </c>
      <c r="N580">
        <v>1.4660472659590149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1</v>
      </c>
    </row>
    <row r="581" spans="1:20" x14ac:dyDescent="0.3">
      <c r="A581" t="s">
        <v>512</v>
      </c>
      <c r="B581" t="s">
        <v>221</v>
      </c>
      <c r="C581">
        <v>6</v>
      </c>
      <c r="D581">
        <v>7</v>
      </c>
      <c r="E581" t="s">
        <v>510</v>
      </c>
      <c r="F581" t="s">
        <v>508</v>
      </c>
      <c r="G581" t="s">
        <v>508</v>
      </c>
      <c r="H581">
        <v>3.035301615442648</v>
      </c>
      <c r="I581">
        <v>21.42856303357264</v>
      </c>
      <c r="J581">
        <v>-0.22710050988769931</v>
      </c>
      <c r="K581">
        <v>-69.399877911573668</v>
      </c>
      <c r="L581">
        <v>0.74349014697184923</v>
      </c>
      <c r="M581">
        <v>-1.216732326372961</v>
      </c>
      <c r="N581">
        <v>-2.8483474043053798</v>
      </c>
      <c r="O581">
        <v>1</v>
      </c>
      <c r="P581">
        <v>1</v>
      </c>
      <c r="Q581">
        <v>0</v>
      </c>
      <c r="R581">
        <v>0</v>
      </c>
      <c r="S581">
        <v>0</v>
      </c>
      <c r="T581">
        <v>0</v>
      </c>
    </row>
    <row r="582" spans="1:20" x14ac:dyDescent="0.3">
      <c r="A582" t="s">
        <v>91</v>
      </c>
      <c r="B582" t="s">
        <v>221</v>
      </c>
      <c r="C582">
        <v>0</v>
      </c>
      <c r="D582">
        <v>7</v>
      </c>
      <c r="E582" t="s">
        <v>510</v>
      </c>
      <c r="F582" t="s">
        <v>508</v>
      </c>
      <c r="G582" t="s">
        <v>508</v>
      </c>
      <c r="H582">
        <v>3.3903098290194089</v>
      </c>
      <c r="I582">
        <v>21.78215768519258</v>
      </c>
      <c r="J582">
        <v>-0.24832825795256341</v>
      </c>
      <c r="K582">
        <v>-130.76751549964749</v>
      </c>
      <c r="L582">
        <v>0.80283158683280254</v>
      </c>
      <c r="M582">
        <v>-2.8483474043053798</v>
      </c>
      <c r="N582">
        <v>0.87163699613037293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 x14ac:dyDescent="0.3">
      <c r="A583" t="s">
        <v>162</v>
      </c>
      <c r="B583" t="s">
        <v>221</v>
      </c>
      <c r="C583">
        <v>10</v>
      </c>
      <c r="D583">
        <v>10</v>
      </c>
      <c r="E583" t="s">
        <v>510</v>
      </c>
      <c r="F583" t="s">
        <v>508</v>
      </c>
      <c r="G583" t="s">
        <v>508</v>
      </c>
      <c r="H583">
        <v>3.711696325736126</v>
      </c>
      <c r="I583">
        <v>54.081602384908791</v>
      </c>
      <c r="J583">
        <v>-2.7065096162448701E-2</v>
      </c>
      <c r="K583">
        <v>-9.2084305480763593</v>
      </c>
      <c r="L583">
        <v>1.436093538108085</v>
      </c>
      <c r="M583">
        <v>-0.45113432622353627</v>
      </c>
      <c r="N583">
        <v>-0.45316360002448641</v>
      </c>
      <c r="O583">
        <v>1</v>
      </c>
      <c r="P583">
        <v>1</v>
      </c>
      <c r="Q583">
        <v>0</v>
      </c>
      <c r="R583">
        <v>1</v>
      </c>
      <c r="S583">
        <v>0</v>
      </c>
      <c r="T583">
        <v>1</v>
      </c>
    </row>
    <row r="584" spans="1:20" x14ac:dyDescent="0.3">
      <c r="A584" t="s">
        <v>220</v>
      </c>
      <c r="B584" t="s">
        <v>221</v>
      </c>
      <c r="C584">
        <v>9</v>
      </c>
      <c r="D584">
        <v>9</v>
      </c>
      <c r="E584" t="s">
        <v>513</v>
      </c>
      <c r="F584" t="s">
        <v>508</v>
      </c>
      <c r="G584" t="s">
        <v>508</v>
      </c>
      <c r="H584">
        <v>3.8207239296646009</v>
      </c>
      <c r="I584">
        <v>52.083358275796719</v>
      </c>
      <c r="J584">
        <v>3.802744119870138E-3</v>
      </c>
      <c r="K584">
        <v>30.899133130244799</v>
      </c>
      <c r="L584">
        <v>0.89426847704804679</v>
      </c>
      <c r="M584">
        <v>-0.45316360002448641</v>
      </c>
      <c r="N584">
        <v>4.5523490305709684</v>
      </c>
      <c r="O584">
        <v>1</v>
      </c>
      <c r="P584">
        <v>1</v>
      </c>
      <c r="Q584">
        <v>1</v>
      </c>
      <c r="R584">
        <v>0</v>
      </c>
      <c r="S584">
        <v>0</v>
      </c>
      <c r="T584">
        <v>0</v>
      </c>
    </row>
    <row r="585" spans="1:20" x14ac:dyDescent="0.3">
      <c r="A585" t="s">
        <v>259</v>
      </c>
      <c r="B585" t="s">
        <v>221</v>
      </c>
      <c r="C585">
        <v>13</v>
      </c>
      <c r="D585">
        <v>13</v>
      </c>
      <c r="E585" t="s">
        <v>510</v>
      </c>
      <c r="F585" t="s">
        <v>508</v>
      </c>
      <c r="G585" t="s">
        <v>508</v>
      </c>
      <c r="H585">
        <v>3.7473352714315511</v>
      </c>
      <c r="I585">
        <v>61.306514220592888</v>
      </c>
      <c r="J585">
        <v>0.1648962157129549</v>
      </c>
      <c r="K585">
        <v>77.310851663577324</v>
      </c>
      <c r="L585">
        <v>1.0841583594689821</v>
      </c>
      <c r="M585">
        <v>-4.5584060461423812</v>
      </c>
      <c r="N585">
        <v>3.656724343617729</v>
      </c>
      <c r="O585">
        <v>1</v>
      </c>
      <c r="P585">
        <v>1</v>
      </c>
      <c r="Q585">
        <v>1</v>
      </c>
      <c r="R585">
        <v>0</v>
      </c>
      <c r="S585">
        <v>1</v>
      </c>
      <c r="T585">
        <v>1</v>
      </c>
    </row>
    <row r="586" spans="1:20" x14ac:dyDescent="0.3">
      <c r="A586" t="s">
        <v>269</v>
      </c>
      <c r="B586" t="s">
        <v>221</v>
      </c>
      <c r="C586">
        <v>10</v>
      </c>
      <c r="D586">
        <v>8</v>
      </c>
      <c r="E586" t="s">
        <v>510</v>
      </c>
      <c r="F586" t="s">
        <v>508</v>
      </c>
      <c r="G586" t="s">
        <v>508</v>
      </c>
      <c r="H586">
        <v>3.6155208728381609</v>
      </c>
      <c r="I586">
        <v>79.8995434025788</v>
      </c>
      <c r="J586">
        <v>0.13323810595655941</v>
      </c>
      <c r="K586">
        <v>66.666742863343288</v>
      </c>
      <c r="L586">
        <v>0.57756949246157274</v>
      </c>
      <c r="M586">
        <v>-0.86392885533367358</v>
      </c>
      <c r="N586">
        <v>5.0835076997404629</v>
      </c>
      <c r="O586">
        <v>0</v>
      </c>
      <c r="P586">
        <v>1</v>
      </c>
      <c r="Q586">
        <v>1</v>
      </c>
      <c r="R586">
        <v>1</v>
      </c>
      <c r="S586">
        <v>1</v>
      </c>
      <c r="T586">
        <v>0</v>
      </c>
    </row>
    <row r="587" spans="1:20" x14ac:dyDescent="0.3">
      <c r="A587" t="s">
        <v>285</v>
      </c>
      <c r="B587" t="s">
        <v>221</v>
      </c>
      <c r="C587">
        <v>11</v>
      </c>
      <c r="D587">
        <v>10</v>
      </c>
      <c r="E587" t="s">
        <v>510</v>
      </c>
      <c r="F587" t="s">
        <v>508</v>
      </c>
      <c r="G587" t="s">
        <v>508</v>
      </c>
      <c r="H587">
        <v>3.7785062257686639</v>
      </c>
      <c r="I587">
        <v>73.262022739573851</v>
      </c>
      <c r="J587">
        <v>0.11985169455749831</v>
      </c>
      <c r="K587">
        <v>61.575538778020437</v>
      </c>
      <c r="L587">
        <v>0.6645240837505606</v>
      </c>
      <c r="M587">
        <v>-1.341806046255497</v>
      </c>
      <c r="N587">
        <v>-0.85898157030820443</v>
      </c>
      <c r="O587">
        <v>1</v>
      </c>
      <c r="P587">
        <v>1</v>
      </c>
      <c r="Q587">
        <v>1</v>
      </c>
      <c r="R587">
        <v>0</v>
      </c>
      <c r="S587">
        <v>1</v>
      </c>
      <c r="T587">
        <v>0</v>
      </c>
    </row>
    <row r="588" spans="1:20" x14ac:dyDescent="0.3">
      <c r="A588" t="s">
        <v>291</v>
      </c>
      <c r="B588" t="s">
        <v>221</v>
      </c>
      <c r="C588">
        <v>5</v>
      </c>
      <c r="D588">
        <v>9</v>
      </c>
      <c r="E588" t="s">
        <v>510</v>
      </c>
      <c r="F588" t="s">
        <v>508</v>
      </c>
      <c r="G588" t="s">
        <v>508</v>
      </c>
      <c r="H588">
        <v>3.7007728899491279</v>
      </c>
      <c r="I588">
        <v>45.977009724718101</v>
      </c>
      <c r="J588">
        <v>-1.858795072398356E-2</v>
      </c>
      <c r="K588">
        <v>-15.89304403962575</v>
      </c>
      <c r="L588">
        <v>0.7438425768564132</v>
      </c>
      <c r="M588">
        <v>-2.3104736492735518</v>
      </c>
      <c r="N588">
        <v>-0.44345055303643383</v>
      </c>
      <c r="O588">
        <v>0</v>
      </c>
      <c r="P588">
        <v>1</v>
      </c>
      <c r="Q588">
        <v>0</v>
      </c>
      <c r="R588">
        <v>0</v>
      </c>
      <c r="S588">
        <v>1</v>
      </c>
      <c r="T588">
        <v>0</v>
      </c>
    </row>
    <row r="589" spans="1:20" x14ac:dyDescent="0.3">
      <c r="A589" t="s">
        <v>295</v>
      </c>
      <c r="B589" t="s">
        <v>221</v>
      </c>
      <c r="C589">
        <v>3</v>
      </c>
      <c r="D589">
        <v>6</v>
      </c>
      <c r="E589" t="s">
        <v>510</v>
      </c>
      <c r="F589" t="s">
        <v>508</v>
      </c>
      <c r="G589" t="s">
        <v>508</v>
      </c>
      <c r="H589">
        <v>3.4892370133168109</v>
      </c>
      <c r="I589">
        <v>34.640575413733217</v>
      </c>
      <c r="J589">
        <v>-6.582766410674562E-2</v>
      </c>
      <c r="K589">
        <v>-88.113415525490154</v>
      </c>
      <c r="L589">
        <v>0.48532252608976317</v>
      </c>
      <c r="M589">
        <v>-0.44345055303643383</v>
      </c>
      <c r="N589">
        <v>0</v>
      </c>
      <c r="O589">
        <v>0</v>
      </c>
      <c r="P589">
        <v>1</v>
      </c>
      <c r="Q589">
        <v>0</v>
      </c>
      <c r="R589">
        <v>0</v>
      </c>
      <c r="S589">
        <v>0</v>
      </c>
      <c r="T589">
        <v>0</v>
      </c>
    </row>
    <row r="590" spans="1:20" x14ac:dyDescent="0.3">
      <c r="A590" t="s">
        <v>139</v>
      </c>
      <c r="B590" t="s">
        <v>527</v>
      </c>
      <c r="C590">
        <v>6</v>
      </c>
      <c r="D590">
        <v>8</v>
      </c>
      <c r="E590" t="s">
        <v>510</v>
      </c>
      <c r="F590" t="s">
        <v>508</v>
      </c>
      <c r="G590" t="s">
        <v>508</v>
      </c>
      <c r="H590">
        <v>2.972194902343348</v>
      </c>
      <c r="I590">
        <v>61.111084947201753</v>
      </c>
      <c r="J590">
        <v>-2.8125817499863981E-2</v>
      </c>
      <c r="K590">
        <v>70.967729642812756</v>
      </c>
      <c r="L590">
        <v>0.71052105067596538</v>
      </c>
      <c r="M590">
        <v>-2.2659529641676861</v>
      </c>
      <c r="N590">
        <v>-0.3050640748136873</v>
      </c>
      <c r="O590">
        <v>1</v>
      </c>
      <c r="P590">
        <v>1</v>
      </c>
      <c r="Q590">
        <v>0</v>
      </c>
      <c r="R590">
        <v>0</v>
      </c>
      <c r="S590">
        <v>0</v>
      </c>
      <c r="T590">
        <v>0</v>
      </c>
    </row>
    <row r="591" spans="1:20" x14ac:dyDescent="0.3">
      <c r="A591" t="s">
        <v>156</v>
      </c>
      <c r="B591" t="s">
        <v>527</v>
      </c>
      <c r="C591">
        <v>3</v>
      </c>
      <c r="D591">
        <v>7</v>
      </c>
      <c r="E591" t="s">
        <v>510</v>
      </c>
      <c r="F591" t="s">
        <v>508</v>
      </c>
      <c r="G591" t="s">
        <v>508</v>
      </c>
      <c r="H591">
        <v>2.9681760986521968</v>
      </c>
      <c r="I591">
        <v>58.024664612695133</v>
      </c>
      <c r="J591">
        <v>-0.17764008807949819</v>
      </c>
      <c r="K591">
        <v>16.196682967929181</v>
      </c>
      <c r="L591">
        <v>0.48407579284420521</v>
      </c>
      <c r="M591">
        <v>-0.3050640748136873</v>
      </c>
      <c r="N591">
        <v>0.97919593836046648</v>
      </c>
      <c r="O591">
        <v>0</v>
      </c>
      <c r="P591">
        <v>1</v>
      </c>
      <c r="Q591">
        <v>0</v>
      </c>
      <c r="R591">
        <v>0</v>
      </c>
      <c r="S591">
        <v>0</v>
      </c>
      <c r="T591">
        <v>0</v>
      </c>
    </row>
    <row r="592" spans="1:20" x14ac:dyDescent="0.3">
      <c r="A592" t="s">
        <v>223</v>
      </c>
      <c r="B592" t="s">
        <v>527</v>
      </c>
      <c r="C592">
        <v>3</v>
      </c>
      <c r="D592">
        <v>3</v>
      </c>
      <c r="E592" t="s">
        <v>510</v>
      </c>
      <c r="F592" t="s">
        <v>508</v>
      </c>
      <c r="G592" t="s">
        <v>508</v>
      </c>
      <c r="H592">
        <v>3.046922494838884</v>
      </c>
      <c r="I592">
        <v>61.392470465074283</v>
      </c>
      <c r="J592">
        <v>-0.3205391726292115</v>
      </c>
      <c r="K592">
        <v>53.349873535523997</v>
      </c>
      <c r="L592">
        <v>0.80312768379096144</v>
      </c>
      <c r="M592">
        <v>-0.54545084635416663</v>
      </c>
      <c r="N592">
        <v>0.79219240988248774</v>
      </c>
      <c r="O592">
        <v>0</v>
      </c>
      <c r="P592">
        <v>1</v>
      </c>
      <c r="Q592">
        <v>0</v>
      </c>
      <c r="R592">
        <v>0</v>
      </c>
      <c r="S592">
        <v>0</v>
      </c>
      <c r="T592">
        <v>0</v>
      </c>
    </row>
    <row r="593" spans="1:20" x14ac:dyDescent="0.3">
      <c r="A593" t="s">
        <v>271</v>
      </c>
      <c r="B593" t="s">
        <v>527</v>
      </c>
      <c r="C593">
        <v>11</v>
      </c>
      <c r="D593">
        <v>9</v>
      </c>
      <c r="E593" t="s">
        <v>510</v>
      </c>
      <c r="F593" t="s">
        <v>508</v>
      </c>
      <c r="G593" t="s">
        <v>508</v>
      </c>
      <c r="H593">
        <v>3.7613760912352481</v>
      </c>
      <c r="I593">
        <v>71.491231886046307</v>
      </c>
      <c r="J593">
        <v>6.0981545318519181E-3</v>
      </c>
      <c r="K593">
        <v>103.573634320411</v>
      </c>
      <c r="L593">
        <v>0.93064061957910071</v>
      </c>
      <c r="M593">
        <v>-1.8921949016394271</v>
      </c>
      <c r="N593">
        <v>-0.64290243382581791</v>
      </c>
      <c r="O593">
        <v>1</v>
      </c>
      <c r="P593">
        <v>1</v>
      </c>
      <c r="Q593">
        <v>1</v>
      </c>
      <c r="R593">
        <v>0</v>
      </c>
      <c r="S593">
        <v>1</v>
      </c>
      <c r="T593">
        <v>0</v>
      </c>
    </row>
    <row r="594" spans="1:20" x14ac:dyDescent="0.3">
      <c r="A594" t="s">
        <v>290</v>
      </c>
      <c r="B594" t="s">
        <v>527</v>
      </c>
      <c r="C594">
        <v>5</v>
      </c>
      <c r="D594">
        <v>3</v>
      </c>
      <c r="E594" t="s">
        <v>510</v>
      </c>
      <c r="F594" t="s">
        <v>508</v>
      </c>
      <c r="G594" t="s">
        <v>508</v>
      </c>
      <c r="H594">
        <v>3.8779096347575841</v>
      </c>
      <c r="I594">
        <v>66.532249877406727</v>
      </c>
      <c r="J594">
        <v>-0.17529443583677429</v>
      </c>
      <c r="K594">
        <v>34.880500779893097</v>
      </c>
      <c r="L594">
        <v>0.98351749388524079</v>
      </c>
      <c r="M594">
        <v>-0.58038304253518003</v>
      </c>
      <c r="N594">
        <v>0.17513312691954089</v>
      </c>
      <c r="O594">
        <v>0</v>
      </c>
      <c r="P594">
        <v>1</v>
      </c>
      <c r="Q594">
        <v>0</v>
      </c>
      <c r="R594">
        <v>1</v>
      </c>
      <c r="S594">
        <v>0</v>
      </c>
      <c r="T594">
        <v>0</v>
      </c>
    </row>
    <row r="595" spans="1:20" x14ac:dyDescent="0.3">
      <c r="A595" t="s">
        <v>512</v>
      </c>
      <c r="B595" t="s">
        <v>527</v>
      </c>
      <c r="C595">
        <v>3</v>
      </c>
      <c r="D595">
        <v>5</v>
      </c>
      <c r="E595" t="s">
        <v>510</v>
      </c>
      <c r="F595" t="s">
        <v>508</v>
      </c>
      <c r="G595" t="s">
        <v>508</v>
      </c>
      <c r="H595">
        <v>3.8903445990553189</v>
      </c>
      <c r="I595">
        <v>57.661295532559357</v>
      </c>
      <c r="J595">
        <v>-0.30177004293237492</v>
      </c>
      <c r="K595">
        <v>15.69574119839401</v>
      </c>
      <c r="L595">
        <v>0.76480121148530711</v>
      </c>
      <c r="M595">
        <v>-1.45687640505788</v>
      </c>
      <c r="N595">
        <v>-0.47309463210077329</v>
      </c>
      <c r="O595">
        <v>0</v>
      </c>
      <c r="P595">
        <v>1</v>
      </c>
      <c r="Q595">
        <v>0</v>
      </c>
      <c r="R595">
        <v>0</v>
      </c>
      <c r="S595">
        <v>0</v>
      </c>
      <c r="T595">
        <v>0</v>
      </c>
    </row>
    <row r="596" spans="1:20" x14ac:dyDescent="0.3">
      <c r="A596" t="s">
        <v>91</v>
      </c>
      <c r="B596" t="s">
        <v>527</v>
      </c>
      <c r="C596">
        <v>5</v>
      </c>
      <c r="D596">
        <v>5</v>
      </c>
      <c r="E596" t="s">
        <v>510</v>
      </c>
      <c r="F596" t="s">
        <v>508</v>
      </c>
      <c r="G596" t="s">
        <v>508</v>
      </c>
      <c r="H596">
        <v>4.4351085910659238</v>
      </c>
      <c r="I596">
        <v>58.759126729769719</v>
      </c>
      <c r="J596">
        <v>-0.41594323380498288</v>
      </c>
      <c r="K596">
        <v>-170.5463643654119</v>
      </c>
      <c r="L596">
        <v>1.8749273244438081</v>
      </c>
      <c r="M596">
        <v>-0.47309463210077329</v>
      </c>
      <c r="N596">
        <v>-1.604276232491719</v>
      </c>
      <c r="O596">
        <v>1</v>
      </c>
      <c r="P596">
        <v>0</v>
      </c>
      <c r="Q596">
        <v>0</v>
      </c>
      <c r="R596">
        <v>0</v>
      </c>
      <c r="S596">
        <v>0</v>
      </c>
      <c r="T596">
        <v>1</v>
      </c>
    </row>
    <row r="597" spans="1:20" x14ac:dyDescent="0.3">
      <c r="A597" t="s">
        <v>93</v>
      </c>
      <c r="B597" t="s">
        <v>527</v>
      </c>
      <c r="C597">
        <v>3</v>
      </c>
      <c r="D597">
        <v>5</v>
      </c>
      <c r="E597" t="s">
        <v>510</v>
      </c>
      <c r="F597" t="s">
        <v>508</v>
      </c>
      <c r="G597" t="s">
        <v>508</v>
      </c>
      <c r="H597">
        <v>4.4082142407619367</v>
      </c>
      <c r="I597">
        <v>48.905126561588958</v>
      </c>
      <c r="J597">
        <v>-0.55024155059737279</v>
      </c>
      <c r="K597">
        <v>-39.447331094105742</v>
      </c>
      <c r="L597">
        <v>0.60984174127821333</v>
      </c>
      <c r="M597">
        <v>-1.604276232491719</v>
      </c>
      <c r="N597">
        <v>0</v>
      </c>
      <c r="O597">
        <v>0</v>
      </c>
      <c r="P597">
        <v>1</v>
      </c>
      <c r="Q597">
        <v>0</v>
      </c>
      <c r="R597">
        <v>0</v>
      </c>
      <c r="S597">
        <v>0</v>
      </c>
      <c r="T597">
        <v>0</v>
      </c>
    </row>
    <row r="598" spans="1:20" x14ac:dyDescent="0.3">
      <c r="A598" t="s">
        <v>162</v>
      </c>
      <c r="B598" t="s">
        <v>527</v>
      </c>
      <c r="C598">
        <v>0</v>
      </c>
      <c r="D598">
        <v>4</v>
      </c>
      <c r="E598" t="s">
        <v>510</v>
      </c>
      <c r="F598" t="s">
        <v>508</v>
      </c>
      <c r="G598" t="s">
        <v>508</v>
      </c>
      <c r="H598">
        <v>4.6404732630844912</v>
      </c>
      <c r="I598">
        <v>45.620422712866997</v>
      </c>
      <c r="J598">
        <v>-0.63429359655024986</v>
      </c>
      <c r="K598">
        <v>-111.6169526209281</v>
      </c>
      <c r="L598">
        <v>0.81607252360529081</v>
      </c>
      <c r="M598">
        <v>-1.4362711356136471</v>
      </c>
      <c r="N598">
        <v>0.78931577161251865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1:20" x14ac:dyDescent="0.3">
      <c r="A599" t="s">
        <v>269</v>
      </c>
      <c r="B599" t="s">
        <v>527</v>
      </c>
      <c r="C599">
        <v>9</v>
      </c>
      <c r="D599">
        <v>6</v>
      </c>
      <c r="E599" t="s">
        <v>510</v>
      </c>
      <c r="F599" t="s">
        <v>508</v>
      </c>
      <c r="G599" t="s">
        <v>508</v>
      </c>
      <c r="H599">
        <v>5.323914238772212</v>
      </c>
      <c r="I599">
        <v>82.539682539682531</v>
      </c>
      <c r="J599">
        <v>2.0714595853070219</v>
      </c>
      <c r="K599">
        <v>126.9289293294383</v>
      </c>
      <c r="L599">
        <v>0.80999343272023028</v>
      </c>
      <c r="M599">
        <v>-2.109304423073687</v>
      </c>
      <c r="N599">
        <v>0.39177427214192673</v>
      </c>
      <c r="O599">
        <v>1</v>
      </c>
      <c r="P599">
        <v>1</v>
      </c>
      <c r="Q599">
        <v>1</v>
      </c>
      <c r="R599">
        <v>0</v>
      </c>
      <c r="S599">
        <v>1</v>
      </c>
      <c r="T599">
        <v>0</v>
      </c>
    </row>
    <row r="600" spans="1:20" x14ac:dyDescent="0.3">
      <c r="A600" t="s">
        <v>285</v>
      </c>
      <c r="B600" t="s">
        <v>527</v>
      </c>
      <c r="C600">
        <v>6</v>
      </c>
      <c r="D600">
        <v>4</v>
      </c>
      <c r="E600" t="s">
        <v>510</v>
      </c>
      <c r="F600" t="s">
        <v>508</v>
      </c>
      <c r="G600" t="s">
        <v>508</v>
      </c>
      <c r="H600">
        <v>5.8888820630541412</v>
      </c>
      <c r="I600">
        <v>62.09264204479279</v>
      </c>
      <c r="J600">
        <v>0.90839569939135156</v>
      </c>
      <c r="K600">
        <v>32.707354026186309</v>
      </c>
      <c r="L600">
        <v>0.74002773797759225</v>
      </c>
      <c r="M600">
        <v>-2.3267531187321362</v>
      </c>
      <c r="N600">
        <v>-1.6053889205232841</v>
      </c>
      <c r="O600">
        <v>0</v>
      </c>
      <c r="P600">
        <v>1</v>
      </c>
      <c r="Q600">
        <v>1</v>
      </c>
      <c r="R600">
        <v>0</v>
      </c>
      <c r="S600">
        <v>1</v>
      </c>
      <c r="T600">
        <v>0</v>
      </c>
    </row>
    <row r="601" spans="1:20" x14ac:dyDescent="0.3">
      <c r="A601" t="s">
        <v>291</v>
      </c>
      <c r="B601" t="s">
        <v>527</v>
      </c>
      <c r="C601">
        <v>3</v>
      </c>
      <c r="D601">
        <v>5</v>
      </c>
      <c r="E601" t="s">
        <v>510</v>
      </c>
      <c r="F601" t="s">
        <v>508</v>
      </c>
      <c r="G601" t="s">
        <v>508</v>
      </c>
      <c r="H601">
        <v>6.5881898093014284</v>
      </c>
      <c r="I601">
        <v>37.90738412808588</v>
      </c>
      <c r="J601">
        <v>-0.50455882656423423</v>
      </c>
      <c r="K601">
        <v>-17.308305165733628</v>
      </c>
      <c r="L601">
        <v>1.0513775545282</v>
      </c>
      <c r="M601">
        <v>-5.7894736842105274</v>
      </c>
      <c r="N601">
        <v>-3.3519553072625698</v>
      </c>
      <c r="O601">
        <v>0</v>
      </c>
      <c r="P601">
        <v>1</v>
      </c>
      <c r="Q601">
        <v>0</v>
      </c>
      <c r="R601">
        <v>0</v>
      </c>
      <c r="S601">
        <v>0</v>
      </c>
      <c r="T601">
        <v>1</v>
      </c>
    </row>
    <row r="602" spans="1:20" x14ac:dyDescent="0.3">
      <c r="A602" t="s">
        <v>295</v>
      </c>
      <c r="B602" t="s">
        <v>527</v>
      </c>
      <c r="C602">
        <v>1</v>
      </c>
      <c r="D602">
        <v>4</v>
      </c>
      <c r="E602" t="s">
        <v>510</v>
      </c>
      <c r="F602" t="s">
        <v>508</v>
      </c>
      <c r="G602" t="s">
        <v>508</v>
      </c>
      <c r="H602">
        <v>6.9983497323525237</v>
      </c>
      <c r="I602">
        <v>27.61578946955165</v>
      </c>
      <c r="J602">
        <v>-1.2948997964109421</v>
      </c>
      <c r="K602">
        <v>-65.260148616565473</v>
      </c>
      <c r="L602">
        <v>0.74851056417824913</v>
      </c>
      <c r="M602">
        <v>-3.3519553072625698</v>
      </c>
      <c r="N602">
        <v>2.1965335559293711</v>
      </c>
      <c r="O602">
        <v>0</v>
      </c>
      <c r="P602">
        <v>1</v>
      </c>
      <c r="Q602">
        <v>0</v>
      </c>
      <c r="R602">
        <v>0</v>
      </c>
      <c r="S602">
        <v>0</v>
      </c>
      <c r="T602">
        <v>0</v>
      </c>
    </row>
    <row r="603" spans="1:20" x14ac:dyDescent="0.3">
      <c r="A603" t="s">
        <v>164</v>
      </c>
      <c r="B603" t="s">
        <v>527</v>
      </c>
      <c r="C603">
        <v>6</v>
      </c>
      <c r="D603">
        <v>6</v>
      </c>
      <c r="E603" t="s">
        <v>510</v>
      </c>
      <c r="F603" t="s">
        <v>508</v>
      </c>
      <c r="G603" t="s">
        <v>508</v>
      </c>
      <c r="H603">
        <v>5.9605900922387152</v>
      </c>
      <c r="I603">
        <v>43.224295983409277</v>
      </c>
      <c r="J603">
        <v>-0.33012565225049068</v>
      </c>
      <c r="K603">
        <v>31.80755535177666</v>
      </c>
      <c r="L603">
        <v>0.88163983461885598</v>
      </c>
      <c r="M603">
        <v>-2.5839793281653751</v>
      </c>
      <c r="N603">
        <v>7.9045060458803054</v>
      </c>
      <c r="O603">
        <v>1</v>
      </c>
      <c r="P603">
        <v>1</v>
      </c>
      <c r="Q603">
        <v>0</v>
      </c>
      <c r="R603">
        <v>0</v>
      </c>
      <c r="S603">
        <v>1</v>
      </c>
      <c r="T603">
        <v>0</v>
      </c>
    </row>
    <row r="604" spans="1:20" x14ac:dyDescent="0.3">
      <c r="A604" t="s">
        <v>242</v>
      </c>
      <c r="B604" t="s">
        <v>527</v>
      </c>
      <c r="C604">
        <v>11</v>
      </c>
      <c r="D604">
        <v>7</v>
      </c>
      <c r="E604" t="s">
        <v>510</v>
      </c>
      <c r="F604" t="s">
        <v>508</v>
      </c>
      <c r="G604" t="s">
        <v>508</v>
      </c>
      <c r="H604">
        <v>5.2581317691182479</v>
      </c>
      <c r="I604">
        <v>77.669908665770649</v>
      </c>
      <c r="J604">
        <v>0.9108810804588594</v>
      </c>
      <c r="K604">
        <v>108.4758327890393</v>
      </c>
      <c r="L604">
        <v>1.0770799328966749</v>
      </c>
      <c r="M604">
        <v>-1.174165346452906</v>
      </c>
      <c r="N604">
        <v>2.7722802492651608</v>
      </c>
      <c r="O604">
        <v>1</v>
      </c>
      <c r="P604">
        <v>1</v>
      </c>
      <c r="Q604">
        <v>1</v>
      </c>
      <c r="R604">
        <v>0</v>
      </c>
      <c r="S604">
        <v>1</v>
      </c>
      <c r="T604">
        <v>1</v>
      </c>
    </row>
    <row r="605" spans="1:20" x14ac:dyDescent="0.3">
      <c r="A605" t="s">
        <v>223</v>
      </c>
      <c r="B605" t="s">
        <v>528</v>
      </c>
      <c r="C605">
        <v>11</v>
      </c>
      <c r="D605">
        <v>10</v>
      </c>
      <c r="E605" t="s">
        <v>510</v>
      </c>
      <c r="F605" t="s">
        <v>508</v>
      </c>
      <c r="G605" t="s">
        <v>508</v>
      </c>
      <c r="H605">
        <v>3.0371671492768222</v>
      </c>
      <c r="I605">
        <v>79.166670451087867</v>
      </c>
      <c r="J605">
        <v>0.8361263175637248</v>
      </c>
      <c r="K605">
        <v>116.82806825364089</v>
      </c>
      <c r="L605">
        <v>0.44544332223618271</v>
      </c>
      <c r="M605">
        <v>-1.363269438529165</v>
      </c>
      <c r="N605">
        <v>-0.24390492012830281</v>
      </c>
      <c r="O605">
        <v>1</v>
      </c>
      <c r="P605">
        <v>1</v>
      </c>
      <c r="Q605">
        <v>1</v>
      </c>
      <c r="R605">
        <v>0</v>
      </c>
      <c r="S605">
        <v>1</v>
      </c>
      <c r="T605">
        <v>0</v>
      </c>
    </row>
    <row r="606" spans="1:20" x14ac:dyDescent="0.3">
      <c r="A606" t="s">
        <v>228</v>
      </c>
      <c r="B606" t="s">
        <v>528</v>
      </c>
      <c r="C606">
        <v>11</v>
      </c>
      <c r="D606">
        <v>10</v>
      </c>
      <c r="E606" t="s">
        <v>510</v>
      </c>
      <c r="F606" t="s">
        <v>508</v>
      </c>
      <c r="G606" t="s">
        <v>508</v>
      </c>
      <c r="H606">
        <v>3.044593061551832</v>
      </c>
      <c r="I606">
        <v>75.324657952974206</v>
      </c>
      <c r="J606">
        <v>0.70477480243942736</v>
      </c>
      <c r="K606">
        <v>88.033671332320168</v>
      </c>
      <c r="L606">
        <v>0.77211220264891112</v>
      </c>
      <c r="M606">
        <v>-0.24390492012830281</v>
      </c>
      <c r="N606">
        <v>7.0089701038406016</v>
      </c>
      <c r="O606">
        <v>1</v>
      </c>
      <c r="P606">
        <v>1</v>
      </c>
      <c r="Q606">
        <v>1</v>
      </c>
      <c r="R606">
        <v>0</v>
      </c>
      <c r="S606">
        <v>1</v>
      </c>
      <c r="T606">
        <v>0</v>
      </c>
    </row>
    <row r="607" spans="1:20" x14ac:dyDescent="0.3">
      <c r="A607" t="s">
        <v>265</v>
      </c>
      <c r="B607" t="s">
        <v>528</v>
      </c>
      <c r="C607">
        <v>11</v>
      </c>
      <c r="D607">
        <v>12</v>
      </c>
      <c r="E607" t="s">
        <v>510</v>
      </c>
      <c r="F607" t="s">
        <v>508</v>
      </c>
      <c r="G607" t="s">
        <v>508</v>
      </c>
      <c r="H607">
        <v>3.3250308472804528</v>
      </c>
      <c r="I607">
        <v>83.534113043107922</v>
      </c>
      <c r="J607">
        <v>1.277241475241002</v>
      </c>
      <c r="K607">
        <v>136.90864521575119</v>
      </c>
      <c r="L607">
        <v>0.79483191716483348</v>
      </c>
      <c r="M607">
        <v>-2.512940930217713</v>
      </c>
      <c r="N607">
        <v>-3.0325948109934551</v>
      </c>
      <c r="O607">
        <v>1</v>
      </c>
      <c r="P607">
        <v>1</v>
      </c>
      <c r="Q607">
        <v>1</v>
      </c>
      <c r="R607">
        <v>0</v>
      </c>
      <c r="S607">
        <v>1</v>
      </c>
      <c r="T607">
        <v>0</v>
      </c>
    </row>
    <row r="608" spans="1:20" x14ac:dyDescent="0.3">
      <c r="A608" t="s">
        <v>271</v>
      </c>
      <c r="B608" t="s">
        <v>528</v>
      </c>
      <c r="C608">
        <v>5</v>
      </c>
      <c r="D608">
        <v>9</v>
      </c>
      <c r="E608" t="s">
        <v>510</v>
      </c>
      <c r="F608" t="s">
        <v>508</v>
      </c>
      <c r="G608" t="s">
        <v>508</v>
      </c>
      <c r="H608">
        <v>3.9912487165772572</v>
      </c>
      <c r="I608">
        <v>38.955839290031257</v>
      </c>
      <c r="J608">
        <v>-0.1042551707925581</v>
      </c>
      <c r="K608">
        <v>-10.45145489463477</v>
      </c>
      <c r="L608">
        <v>1.0162234865520989</v>
      </c>
      <c r="M608">
        <v>-5.551210625032323</v>
      </c>
      <c r="N608">
        <v>-0.24834689087654541</v>
      </c>
      <c r="O608">
        <v>0</v>
      </c>
      <c r="P608">
        <v>1</v>
      </c>
      <c r="Q608">
        <v>0</v>
      </c>
      <c r="R608">
        <v>0</v>
      </c>
      <c r="S608">
        <v>0</v>
      </c>
      <c r="T608">
        <v>1</v>
      </c>
    </row>
    <row r="609" spans="1:20" x14ac:dyDescent="0.3">
      <c r="A609" t="s">
        <v>283</v>
      </c>
      <c r="B609" t="s">
        <v>528</v>
      </c>
      <c r="C609">
        <v>3</v>
      </c>
      <c r="D609">
        <v>8</v>
      </c>
      <c r="E609" t="s">
        <v>510</v>
      </c>
      <c r="F609" t="s">
        <v>508</v>
      </c>
      <c r="G609" t="s">
        <v>508</v>
      </c>
      <c r="H609">
        <v>3.8311684708668459</v>
      </c>
      <c r="I609">
        <v>18.918918918918919</v>
      </c>
      <c r="J609">
        <v>-1.157829576017033</v>
      </c>
      <c r="K609">
        <v>-57.001605758314398</v>
      </c>
      <c r="L609">
        <v>0.75903115289703116</v>
      </c>
      <c r="M609">
        <v>-2.733120164127655</v>
      </c>
      <c r="N609">
        <v>-1.8181792960679239</v>
      </c>
      <c r="O609">
        <v>0</v>
      </c>
      <c r="P609">
        <v>1</v>
      </c>
      <c r="Q609">
        <v>0</v>
      </c>
      <c r="R609">
        <v>0</v>
      </c>
      <c r="S609">
        <v>0</v>
      </c>
      <c r="T609">
        <v>0</v>
      </c>
    </row>
    <row r="610" spans="1:20" x14ac:dyDescent="0.3">
      <c r="A610" t="s">
        <v>290</v>
      </c>
      <c r="B610" t="s">
        <v>528</v>
      </c>
      <c r="C610">
        <v>3</v>
      </c>
      <c r="D610">
        <v>6</v>
      </c>
      <c r="E610" t="s">
        <v>510</v>
      </c>
      <c r="F610" t="s">
        <v>508</v>
      </c>
      <c r="G610" t="s">
        <v>508</v>
      </c>
      <c r="H610">
        <v>3.8419913350410728</v>
      </c>
      <c r="I610">
        <v>7.0270435230152026</v>
      </c>
      <c r="J610">
        <v>-1.510704557858797</v>
      </c>
      <c r="K610">
        <v>-93.121543183573294</v>
      </c>
      <c r="L610">
        <v>0.79172358848382629</v>
      </c>
      <c r="M610">
        <v>-1.8181792960679239</v>
      </c>
      <c r="N610">
        <v>-0.16835401725501839</v>
      </c>
      <c r="O610">
        <v>0</v>
      </c>
      <c r="P610">
        <v>1</v>
      </c>
      <c r="Q610">
        <v>0</v>
      </c>
      <c r="R610">
        <v>0</v>
      </c>
      <c r="S610">
        <v>0</v>
      </c>
      <c r="T610">
        <v>0</v>
      </c>
    </row>
    <row r="611" spans="1:20" x14ac:dyDescent="0.3">
      <c r="A611" t="s">
        <v>512</v>
      </c>
      <c r="B611" t="s">
        <v>528</v>
      </c>
      <c r="C611">
        <v>2</v>
      </c>
      <c r="D611">
        <v>9</v>
      </c>
      <c r="E611" t="s">
        <v>510</v>
      </c>
      <c r="F611" t="s">
        <v>508</v>
      </c>
      <c r="G611" t="s">
        <v>508</v>
      </c>
      <c r="H611">
        <v>3.8442466066365251</v>
      </c>
      <c r="I611">
        <v>3.255799759265988</v>
      </c>
      <c r="J611">
        <v>-1.9699463814935341</v>
      </c>
      <c r="K611">
        <v>-112.0879144319338</v>
      </c>
      <c r="L611">
        <v>1.238326099323628</v>
      </c>
      <c r="M611">
        <v>-2.8667804128351628</v>
      </c>
      <c r="N611">
        <v>-3.7326350141269642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1</v>
      </c>
    </row>
    <row r="612" spans="1:20" x14ac:dyDescent="0.3">
      <c r="A612" t="s">
        <v>91</v>
      </c>
      <c r="B612" t="s">
        <v>528</v>
      </c>
      <c r="C612">
        <v>0</v>
      </c>
      <c r="D612">
        <v>5</v>
      </c>
      <c r="E612" t="s">
        <v>510</v>
      </c>
      <c r="F612" t="s">
        <v>508</v>
      </c>
      <c r="G612" t="s">
        <v>508</v>
      </c>
      <c r="H612">
        <v>4.2960198157869298</v>
      </c>
      <c r="I612">
        <v>10.35714830671038</v>
      </c>
      <c r="J612">
        <v>-2.2712836911976009</v>
      </c>
      <c r="K612">
        <v>-166.89592232483</v>
      </c>
      <c r="L612">
        <v>0.9050551675176548</v>
      </c>
      <c r="M612">
        <v>-3.7326350141269642</v>
      </c>
      <c r="N612">
        <v>-1.6230865888110699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 x14ac:dyDescent="0.3">
      <c r="A613" t="s">
        <v>93</v>
      </c>
      <c r="B613" t="s">
        <v>528</v>
      </c>
      <c r="C613">
        <v>0</v>
      </c>
      <c r="D613">
        <v>3</v>
      </c>
      <c r="E613" t="s">
        <v>510</v>
      </c>
      <c r="F613" t="s">
        <v>508</v>
      </c>
      <c r="G613" t="s">
        <v>508</v>
      </c>
      <c r="H613">
        <v>4.5240282224664341</v>
      </c>
      <c r="I613">
        <v>3.9285659790039058</v>
      </c>
      <c r="J613">
        <v>-2.3932613678849628</v>
      </c>
      <c r="K613">
        <v>-135.08563559984211</v>
      </c>
      <c r="L613">
        <v>0.84175577240037713</v>
      </c>
      <c r="M613">
        <v>-1.6230865888110699</v>
      </c>
      <c r="N613">
        <v>2.1081604802252869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 x14ac:dyDescent="0.3">
      <c r="A614" t="s">
        <v>162</v>
      </c>
      <c r="B614" t="s">
        <v>528</v>
      </c>
      <c r="C614">
        <v>3</v>
      </c>
      <c r="D614">
        <v>6</v>
      </c>
      <c r="E614" t="s">
        <v>510</v>
      </c>
      <c r="F614" t="s">
        <v>508</v>
      </c>
      <c r="G614" t="s">
        <v>508</v>
      </c>
      <c r="H614">
        <v>4.3643516450534481</v>
      </c>
      <c r="I614">
        <v>3.9145855297257248</v>
      </c>
      <c r="J614">
        <v>-1.8723584883770159</v>
      </c>
      <c r="K614">
        <v>-91.097297009642091</v>
      </c>
      <c r="L614">
        <v>0.68867693319399725</v>
      </c>
      <c r="M614">
        <v>-2.852047268520288</v>
      </c>
      <c r="N614">
        <v>-1.284405069613676</v>
      </c>
      <c r="O614">
        <v>0</v>
      </c>
      <c r="P614">
        <v>1</v>
      </c>
      <c r="Q614">
        <v>0</v>
      </c>
      <c r="R614">
        <v>0</v>
      </c>
      <c r="S614">
        <v>0</v>
      </c>
      <c r="T614">
        <v>0</v>
      </c>
    </row>
    <row r="615" spans="1:20" x14ac:dyDescent="0.3">
      <c r="A615" t="s">
        <v>220</v>
      </c>
      <c r="B615" t="s">
        <v>528</v>
      </c>
      <c r="C615">
        <v>2</v>
      </c>
      <c r="D615">
        <v>4</v>
      </c>
      <c r="E615" t="s">
        <v>510</v>
      </c>
      <c r="F615" t="s">
        <v>508</v>
      </c>
      <c r="G615" t="s">
        <v>508</v>
      </c>
      <c r="H615">
        <v>4.4543286680206373</v>
      </c>
      <c r="I615">
        <v>11.643842058975229</v>
      </c>
      <c r="J615">
        <v>-1.7789015281565661</v>
      </c>
      <c r="K615">
        <v>-129.6012906865212</v>
      </c>
      <c r="L615">
        <v>1.1100399455998471</v>
      </c>
      <c r="M615">
        <v>-1.284405069613676</v>
      </c>
      <c r="N615">
        <v>5.947956892785804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1</v>
      </c>
    </row>
    <row r="616" spans="1:20" x14ac:dyDescent="0.3">
      <c r="A616" t="s">
        <v>269</v>
      </c>
      <c r="B616" t="s">
        <v>528</v>
      </c>
      <c r="C616">
        <v>8</v>
      </c>
      <c r="D616">
        <v>7</v>
      </c>
      <c r="E616" t="s">
        <v>510</v>
      </c>
      <c r="F616" t="s">
        <v>508</v>
      </c>
      <c r="G616" t="s">
        <v>508</v>
      </c>
      <c r="H616">
        <v>4.0012648976708176</v>
      </c>
      <c r="I616">
        <v>56.050958509226469</v>
      </c>
      <c r="J616">
        <v>0.31581058166935438</v>
      </c>
      <c r="K616">
        <v>75.738862406233721</v>
      </c>
      <c r="L616">
        <v>1.0273867345235019</v>
      </c>
      <c r="M616">
        <v>-1.5679468675155681</v>
      </c>
      <c r="N616">
        <v>3.5398230088495581</v>
      </c>
      <c r="O616">
        <v>0</v>
      </c>
      <c r="P616">
        <v>1</v>
      </c>
      <c r="Q616">
        <v>1</v>
      </c>
      <c r="R616">
        <v>0</v>
      </c>
      <c r="S616">
        <v>0</v>
      </c>
      <c r="T616">
        <v>1</v>
      </c>
    </row>
    <row r="617" spans="1:20" x14ac:dyDescent="0.3">
      <c r="A617" t="s">
        <v>285</v>
      </c>
      <c r="B617" t="s">
        <v>528</v>
      </c>
      <c r="C617">
        <v>9</v>
      </c>
      <c r="D617">
        <v>8</v>
      </c>
      <c r="E617" t="s">
        <v>510</v>
      </c>
      <c r="F617" t="s">
        <v>508</v>
      </c>
      <c r="G617" t="s">
        <v>508</v>
      </c>
      <c r="H617">
        <v>3.790727295074845</v>
      </c>
      <c r="I617">
        <v>75.969006919091157</v>
      </c>
      <c r="J617">
        <v>0.58994286292474518</v>
      </c>
      <c r="K617">
        <v>122.99400091775389</v>
      </c>
      <c r="L617">
        <v>0.83707805283007486</v>
      </c>
      <c r="M617">
        <v>-1.808784239208399</v>
      </c>
      <c r="N617">
        <v>0.43859649122807021</v>
      </c>
      <c r="O617">
        <v>1</v>
      </c>
      <c r="P617">
        <v>1</v>
      </c>
      <c r="Q617">
        <v>1</v>
      </c>
      <c r="R617">
        <v>0</v>
      </c>
      <c r="S617">
        <v>0</v>
      </c>
      <c r="T617">
        <v>0</v>
      </c>
    </row>
    <row r="618" spans="1:20" x14ac:dyDescent="0.3">
      <c r="A618" t="s">
        <v>291</v>
      </c>
      <c r="B618" t="s">
        <v>528</v>
      </c>
      <c r="C618">
        <v>8</v>
      </c>
      <c r="D618">
        <v>11</v>
      </c>
      <c r="E618" t="s">
        <v>513</v>
      </c>
      <c r="F618" t="s">
        <v>508</v>
      </c>
      <c r="G618" t="s">
        <v>508</v>
      </c>
      <c r="H618">
        <v>3.7543323081357149</v>
      </c>
      <c r="I618">
        <v>55.038800493722313</v>
      </c>
      <c r="J618">
        <v>0.29422571274818532</v>
      </c>
      <c r="K618">
        <v>-6.7960521414794304</v>
      </c>
      <c r="L618">
        <v>1.06438995050063</v>
      </c>
      <c r="M618">
        <v>-2.7947571600368448</v>
      </c>
      <c r="N618">
        <v>-0.71878079948100926</v>
      </c>
      <c r="O618">
        <v>0</v>
      </c>
      <c r="P618">
        <v>1</v>
      </c>
      <c r="Q618">
        <v>1</v>
      </c>
      <c r="R618">
        <v>0</v>
      </c>
      <c r="S618">
        <v>0</v>
      </c>
      <c r="T618">
        <v>1</v>
      </c>
    </row>
    <row r="619" spans="1:20" x14ac:dyDescent="0.3">
      <c r="A619" t="s">
        <v>295</v>
      </c>
      <c r="B619" t="s">
        <v>528</v>
      </c>
      <c r="C619">
        <v>6</v>
      </c>
      <c r="D619">
        <v>9</v>
      </c>
      <c r="E619" t="s">
        <v>513</v>
      </c>
      <c r="F619" t="s">
        <v>508</v>
      </c>
      <c r="G619" t="s">
        <v>508</v>
      </c>
      <c r="H619">
        <v>3.6069819444830218</v>
      </c>
      <c r="I619">
        <v>48.837227182642373</v>
      </c>
      <c r="J619">
        <v>6.6329660641823995E-2</v>
      </c>
      <c r="K619">
        <v>-80.398917388293526</v>
      </c>
      <c r="L619">
        <v>0.60192473125307633</v>
      </c>
      <c r="M619">
        <v>-0.71878079948100926</v>
      </c>
      <c r="N619">
        <v>-2.2624434389140271</v>
      </c>
      <c r="O619">
        <v>0</v>
      </c>
      <c r="P619">
        <v>1</v>
      </c>
      <c r="Q619">
        <v>1</v>
      </c>
      <c r="R619">
        <v>0</v>
      </c>
      <c r="S619">
        <v>0</v>
      </c>
      <c r="T619">
        <v>0</v>
      </c>
    </row>
    <row r="620" spans="1:20" x14ac:dyDescent="0.3">
      <c r="A620" t="s">
        <v>298</v>
      </c>
      <c r="B620" t="s">
        <v>528</v>
      </c>
      <c r="C620">
        <v>0</v>
      </c>
      <c r="D620">
        <v>7</v>
      </c>
      <c r="E620" t="s">
        <v>510</v>
      </c>
      <c r="F620" t="s">
        <v>508</v>
      </c>
      <c r="G620" t="s">
        <v>508</v>
      </c>
      <c r="H620">
        <v>3.6441802978515621</v>
      </c>
      <c r="I620">
        <v>0</v>
      </c>
      <c r="J620">
        <v>-0.25008900527681099</v>
      </c>
      <c r="K620">
        <v>-172.27329355625511</v>
      </c>
      <c r="L620">
        <v>0.8797899677925819</v>
      </c>
      <c r="M620">
        <v>-2.2624434389140271</v>
      </c>
      <c r="N620">
        <v>0.55555414270471648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 x14ac:dyDescent="0.3">
      <c r="A621" t="s">
        <v>96</v>
      </c>
      <c r="B621" t="s">
        <v>528</v>
      </c>
      <c r="C621">
        <v>3</v>
      </c>
      <c r="D621">
        <v>6</v>
      </c>
      <c r="E621" t="s">
        <v>510</v>
      </c>
      <c r="F621" t="s">
        <v>508</v>
      </c>
      <c r="G621" t="s">
        <v>508</v>
      </c>
      <c r="H621">
        <v>3.1282586462635651</v>
      </c>
      <c r="I621">
        <v>32.432423144149517</v>
      </c>
      <c r="J621">
        <v>-0.24171122209668131</v>
      </c>
      <c r="K621">
        <v>-72.633801107717758</v>
      </c>
      <c r="L621">
        <v>0.49057847866027432</v>
      </c>
      <c r="M621">
        <v>-1.083036592585799</v>
      </c>
      <c r="N621">
        <v>0.72992980191209622</v>
      </c>
      <c r="O621">
        <v>0</v>
      </c>
      <c r="P621">
        <v>1</v>
      </c>
      <c r="Q621">
        <v>0</v>
      </c>
      <c r="R621">
        <v>0</v>
      </c>
      <c r="S621">
        <v>0</v>
      </c>
      <c r="T621">
        <v>0</v>
      </c>
    </row>
    <row r="622" spans="1:20" x14ac:dyDescent="0.3">
      <c r="A622" t="s">
        <v>164</v>
      </c>
      <c r="B622" t="s">
        <v>528</v>
      </c>
      <c r="C622">
        <v>3</v>
      </c>
      <c r="D622">
        <v>8</v>
      </c>
      <c r="E622" t="s">
        <v>510</v>
      </c>
      <c r="F622" t="s">
        <v>508</v>
      </c>
      <c r="G622" t="s">
        <v>508</v>
      </c>
      <c r="H622">
        <v>3.2139514758483889</v>
      </c>
      <c r="I622">
        <v>8.1081229693607586</v>
      </c>
      <c r="J622">
        <v>-0.26940582677892189</v>
      </c>
      <c r="K622">
        <v>-82.21909860143677</v>
      </c>
      <c r="L622">
        <v>0.93103597229134116</v>
      </c>
      <c r="M622">
        <v>-3.1702898112547251</v>
      </c>
      <c r="N622">
        <v>4.6772684084476586</v>
      </c>
      <c r="O622">
        <v>0</v>
      </c>
      <c r="P622">
        <v>1</v>
      </c>
      <c r="Q622">
        <v>0</v>
      </c>
      <c r="R622">
        <v>0</v>
      </c>
      <c r="S622">
        <v>0</v>
      </c>
      <c r="T622">
        <v>0</v>
      </c>
    </row>
    <row r="623" spans="1:20" x14ac:dyDescent="0.3">
      <c r="A623" t="s">
        <v>77</v>
      </c>
      <c r="B623" t="s">
        <v>529</v>
      </c>
      <c r="C623">
        <v>11</v>
      </c>
      <c r="D623">
        <v>10</v>
      </c>
      <c r="E623" t="s">
        <v>510</v>
      </c>
      <c r="F623" t="s">
        <v>508</v>
      </c>
      <c r="G623" t="s">
        <v>508</v>
      </c>
      <c r="H623">
        <v>4.8260890178798883</v>
      </c>
      <c r="I623">
        <v>78.873227139689106</v>
      </c>
      <c r="J623">
        <v>0.50611356595500134</v>
      </c>
      <c r="K623">
        <v>96.686997773259833</v>
      </c>
      <c r="L623">
        <v>0.82452815803677371</v>
      </c>
      <c r="M623">
        <v>-2.54237445665821</v>
      </c>
      <c r="N623">
        <v>1.217394289763077</v>
      </c>
      <c r="O623">
        <v>1</v>
      </c>
      <c r="P623">
        <v>1</v>
      </c>
      <c r="Q623">
        <v>1</v>
      </c>
      <c r="R623">
        <v>0</v>
      </c>
      <c r="S623">
        <v>1</v>
      </c>
      <c r="T623">
        <v>0</v>
      </c>
    </row>
    <row r="624" spans="1:20" x14ac:dyDescent="0.3">
      <c r="A624" t="s">
        <v>156</v>
      </c>
      <c r="B624" t="s">
        <v>529</v>
      </c>
      <c r="C624">
        <v>1</v>
      </c>
      <c r="D624">
        <v>5</v>
      </c>
      <c r="E624" t="s">
        <v>510</v>
      </c>
      <c r="F624" t="s">
        <v>508</v>
      </c>
      <c r="G624" t="s">
        <v>508</v>
      </c>
      <c r="H624">
        <v>5.5795405420747661</v>
      </c>
      <c r="I624">
        <v>44.32315983540164</v>
      </c>
      <c r="J624">
        <v>-7.165039032474585E-2</v>
      </c>
      <c r="K624">
        <v>12.606960877832201</v>
      </c>
      <c r="L624">
        <v>0.84555921830289349</v>
      </c>
      <c r="M624">
        <v>-5.6587450865174178</v>
      </c>
      <c r="N624">
        <v>1.968865852433747</v>
      </c>
      <c r="O624">
        <v>0</v>
      </c>
      <c r="P624">
        <v>1</v>
      </c>
      <c r="Q624">
        <v>0</v>
      </c>
      <c r="R624">
        <v>0</v>
      </c>
      <c r="S624">
        <v>0</v>
      </c>
      <c r="T624">
        <v>0</v>
      </c>
    </row>
    <row r="625" spans="1:20" x14ac:dyDescent="0.3">
      <c r="A625" t="s">
        <v>223</v>
      </c>
      <c r="B625" t="s">
        <v>529</v>
      </c>
      <c r="C625">
        <v>1</v>
      </c>
      <c r="D625">
        <v>2</v>
      </c>
      <c r="E625" t="s">
        <v>510</v>
      </c>
      <c r="F625" t="s">
        <v>508</v>
      </c>
      <c r="G625" t="s">
        <v>508</v>
      </c>
      <c r="H625">
        <v>5.3896111327332337</v>
      </c>
      <c r="I625">
        <v>39.185770889105889</v>
      </c>
      <c r="J625">
        <v>-0.3224448008245866</v>
      </c>
      <c r="K625">
        <v>-50.718040045486752</v>
      </c>
      <c r="L625">
        <v>0.87680616830326974</v>
      </c>
      <c r="M625">
        <v>-1.212395384884446</v>
      </c>
      <c r="N625">
        <v>0.68181644786487927</v>
      </c>
      <c r="O625">
        <v>0</v>
      </c>
      <c r="P625">
        <v>1</v>
      </c>
      <c r="Q625">
        <v>0</v>
      </c>
      <c r="R625">
        <v>0</v>
      </c>
      <c r="S625">
        <v>0</v>
      </c>
      <c r="T625">
        <v>0</v>
      </c>
    </row>
    <row r="626" spans="1:20" x14ac:dyDescent="0.3">
      <c r="A626" t="s">
        <v>265</v>
      </c>
      <c r="B626" t="s">
        <v>529</v>
      </c>
      <c r="C626">
        <v>4</v>
      </c>
      <c r="D626">
        <v>5</v>
      </c>
      <c r="E626" t="s">
        <v>510</v>
      </c>
      <c r="F626" t="s">
        <v>508</v>
      </c>
      <c r="G626" t="s">
        <v>508</v>
      </c>
      <c r="H626">
        <v>5.0765301148154558</v>
      </c>
      <c r="I626">
        <v>30.902765590096092</v>
      </c>
      <c r="J626">
        <v>-0.2665426822703012</v>
      </c>
      <c r="K626">
        <v>29.202301809047519</v>
      </c>
      <c r="L626">
        <v>0.82127482927946005</v>
      </c>
      <c r="M626">
        <v>-3.697337067450686</v>
      </c>
      <c r="N626">
        <v>1.2500030866691569</v>
      </c>
      <c r="O626">
        <v>1</v>
      </c>
      <c r="P626">
        <v>1</v>
      </c>
      <c r="Q626">
        <v>0</v>
      </c>
      <c r="R626">
        <v>0</v>
      </c>
      <c r="S626">
        <v>0</v>
      </c>
      <c r="T626">
        <v>0</v>
      </c>
    </row>
    <row r="627" spans="1:20" x14ac:dyDescent="0.3">
      <c r="A627" t="s">
        <v>271</v>
      </c>
      <c r="B627" t="s">
        <v>529</v>
      </c>
      <c r="C627">
        <v>0</v>
      </c>
      <c r="D627">
        <v>4</v>
      </c>
      <c r="E627" t="s">
        <v>510</v>
      </c>
      <c r="F627" t="s">
        <v>508</v>
      </c>
      <c r="G627" t="s">
        <v>508</v>
      </c>
      <c r="H627">
        <v>5.8432297353682143</v>
      </c>
      <c r="I627">
        <v>6.4425647590329262</v>
      </c>
      <c r="J627">
        <v>-0.46449161660922261</v>
      </c>
      <c r="K627">
        <v>-117.9348204484488</v>
      </c>
      <c r="L627">
        <v>1.1418653158936201</v>
      </c>
      <c r="M627">
        <v>-7.1869534664126666</v>
      </c>
      <c r="N627">
        <v>-0.23752607540487891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1</v>
      </c>
    </row>
    <row r="628" spans="1:20" x14ac:dyDescent="0.3">
      <c r="A628" t="s">
        <v>283</v>
      </c>
      <c r="B628" t="s">
        <v>529</v>
      </c>
      <c r="C628">
        <v>-2</v>
      </c>
      <c r="D628">
        <v>1</v>
      </c>
      <c r="E628" t="s">
        <v>510</v>
      </c>
      <c r="F628" t="s">
        <v>508</v>
      </c>
      <c r="G628" t="s">
        <v>508</v>
      </c>
      <c r="H628">
        <v>6.1483702711040138</v>
      </c>
      <c r="I628">
        <v>7.5471630211864156</v>
      </c>
      <c r="J628">
        <v>-0.76017511667208582</v>
      </c>
      <c r="K628">
        <v>-164.4057438302568</v>
      </c>
      <c r="L628">
        <v>0.65005657998648558</v>
      </c>
      <c r="M628">
        <v>-0.67928817492005977</v>
      </c>
      <c r="N628">
        <v>-3.2730830423469621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 x14ac:dyDescent="0.3">
      <c r="A629" t="s">
        <v>290</v>
      </c>
      <c r="B629" t="s">
        <v>529</v>
      </c>
      <c r="C629">
        <v>-2</v>
      </c>
      <c r="D629">
        <v>3</v>
      </c>
      <c r="E629" t="s">
        <v>510</v>
      </c>
      <c r="F629" t="s">
        <v>508</v>
      </c>
      <c r="G629" t="s">
        <v>508</v>
      </c>
      <c r="H629">
        <v>6.1688308560690164</v>
      </c>
      <c r="I629">
        <v>8.1677490416938952</v>
      </c>
      <c r="J629">
        <v>-0.8705909730224084</v>
      </c>
      <c r="K629">
        <v>-170.091276934994</v>
      </c>
      <c r="L629">
        <v>0.93354017428488489</v>
      </c>
      <c r="M629">
        <v>-3.2730830423469621</v>
      </c>
      <c r="N629">
        <v>3.2828361157826169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 x14ac:dyDescent="0.3">
      <c r="A630" t="s">
        <v>512</v>
      </c>
      <c r="B630" t="s">
        <v>529</v>
      </c>
      <c r="C630">
        <v>1</v>
      </c>
      <c r="D630">
        <v>4</v>
      </c>
      <c r="E630" t="s">
        <v>510</v>
      </c>
      <c r="F630" t="s">
        <v>508</v>
      </c>
      <c r="G630" t="s">
        <v>508</v>
      </c>
      <c r="H630">
        <v>6.0857146126883368</v>
      </c>
      <c r="I630">
        <v>12.58277811087383</v>
      </c>
      <c r="J630">
        <v>-0.77204615129627063</v>
      </c>
      <c r="K630">
        <v>-91.120424187626739</v>
      </c>
      <c r="L630">
        <v>0.87102779891118365</v>
      </c>
      <c r="M630">
        <v>-2.2004926462152889</v>
      </c>
      <c r="N630">
        <v>-2.5</v>
      </c>
      <c r="O630">
        <v>0</v>
      </c>
      <c r="P630">
        <v>1</v>
      </c>
      <c r="Q630">
        <v>0</v>
      </c>
      <c r="R630">
        <v>0</v>
      </c>
      <c r="S630">
        <v>0</v>
      </c>
      <c r="T630">
        <v>0</v>
      </c>
    </row>
    <row r="631" spans="1:20" x14ac:dyDescent="0.3">
      <c r="A631" t="s">
        <v>91</v>
      </c>
      <c r="B631" t="s">
        <v>529</v>
      </c>
      <c r="C631">
        <v>0</v>
      </c>
      <c r="D631">
        <v>4</v>
      </c>
      <c r="E631" t="s">
        <v>510</v>
      </c>
      <c r="F631" t="s">
        <v>508</v>
      </c>
      <c r="G631" t="s">
        <v>508</v>
      </c>
      <c r="H631">
        <v>6.5384616781940386</v>
      </c>
      <c r="I631">
        <v>18.315021386062799</v>
      </c>
      <c r="J631">
        <v>-0.77794997845602765</v>
      </c>
      <c r="K631">
        <v>-134.80771120665969</v>
      </c>
      <c r="L631">
        <v>1.11937820693276</v>
      </c>
      <c r="M631">
        <v>-2.5</v>
      </c>
      <c r="N631">
        <v>-2.8717921330378609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1</v>
      </c>
    </row>
    <row r="632" spans="1:20" x14ac:dyDescent="0.3">
      <c r="A632" t="s">
        <v>93</v>
      </c>
      <c r="B632" t="s">
        <v>529</v>
      </c>
      <c r="C632">
        <v>1</v>
      </c>
      <c r="D632">
        <v>4</v>
      </c>
      <c r="E632" t="s">
        <v>510</v>
      </c>
      <c r="F632" t="s">
        <v>508</v>
      </c>
      <c r="G632" t="s">
        <v>508</v>
      </c>
      <c r="H632">
        <v>6.8750939162011058</v>
      </c>
      <c r="I632">
        <v>8.0586191911443112</v>
      </c>
      <c r="J632">
        <v>-0.77640385720411886</v>
      </c>
      <c r="K632">
        <v>-96.454894197343151</v>
      </c>
      <c r="L632">
        <v>0.7514075574514798</v>
      </c>
      <c r="M632">
        <v>-2.8717921330378609</v>
      </c>
      <c r="N632">
        <v>3.5902866209164839</v>
      </c>
      <c r="O632">
        <v>0</v>
      </c>
      <c r="P632">
        <v>1</v>
      </c>
      <c r="Q632">
        <v>0</v>
      </c>
      <c r="R632">
        <v>0</v>
      </c>
      <c r="S632">
        <v>0</v>
      </c>
      <c r="T632">
        <v>0</v>
      </c>
    </row>
    <row r="633" spans="1:20" x14ac:dyDescent="0.3">
      <c r="A633" t="s">
        <v>162</v>
      </c>
      <c r="B633" t="s">
        <v>529</v>
      </c>
      <c r="C633">
        <v>1</v>
      </c>
      <c r="D633">
        <v>4</v>
      </c>
      <c r="E633" t="s">
        <v>510</v>
      </c>
      <c r="F633" t="s">
        <v>508</v>
      </c>
      <c r="G633" t="s">
        <v>508</v>
      </c>
      <c r="H633">
        <v>6.4153104954622027</v>
      </c>
      <c r="I633">
        <v>26.829274402343209</v>
      </c>
      <c r="J633">
        <v>-0.29076383765241842</v>
      </c>
      <c r="K633">
        <v>-35.901241313027441</v>
      </c>
      <c r="L633">
        <v>0.84689703475592581</v>
      </c>
      <c r="M633">
        <v>-3.0170265445394229</v>
      </c>
      <c r="N633">
        <v>-1.2543903470742821</v>
      </c>
      <c r="O633">
        <v>0</v>
      </c>
      <c r="P633">
        <v>1</v>
      </c>
      <c r="Q633">
        <v>0</v>
      </c>
      <c r="R633">
        <v>0</v>
      </c>
      <c r="S633">
        <v>0</v>
      </c>
      <c r="T633">
        <v>0</v>
      </c>
    </row>
    <row r="634" spans="1:20" x14ac:dyDescent="0.3">
      <c r="A634" t="s">
        <v>220</v>
      </c>
      <c r="B634" t="s">
        <v>529</v>
      </c>
      <c r="C634">
        <v>4</v>
      </c>
      <c r="D634">
        <v>3</v>
      </c>
      <c r="E634" t="s">
        <v>510</v>
      </c>
      <c r="F634" t="s">
        <v>508</v>
      </c>
      <c r="G634" t="s">
        <v>508</v>
      </c>
      <c r="H634">
        <v>6.2899243811598042</v>
      </c>
      <c r="I634">
        <v>22.13884281550428</v>
      </c>
      <c r="J634">
        <v>-0.22126533157843231</v>
      </c>
      <c r="K634">
        <v>-79.28652255027184</v>
      </c>
      <c r="L634">
        <v>0.85939846384398277</v>
      </c>
      <c r="M634">
        <v>-1.2543903470742821</v>
      </c>
      <c r="N634">
        <v>4.5223545520696478</v>
      </c>
      <c r="O634">
        <v>1</v>
      </c>
      <c r="P634">
        <v>1</v>
      </c>
      <c r="Q634">
        <v>0</v>
      </c>
      <c r="R634">
        <v>0</v>
      </c>
      <c r="S634">
        <v>0</v>
      </c>
      <c r="T634">
        <v>0</v>
      </c>
    </row>
    <row r="635" spans="1:20" x14ac:dyDescent="0.3">
      <c r="A635" t="s">
        <v>235</v>
      </c>
      <c r="B635" t="s">
        <v>529</v>
      </c>
      <c r="C635">
        <v>9</v>
      </c>
      <c r="D635">
        <v>6</v>
      </c>
      <c r="E635" t="s">
        <v>510</v>
      </c>
      <c r="F635" t="s">
        <v>508</v>
      </c>
      <c r="G635" t="s">
        <v>508</v>
      </c>
      <c r="H635">
        <v>5.1000551622944732</v>
      </c>
      <c r="I635">
        <v>69.127509475939888</v>
      </c>
      <c r="J635">
        <v>0.25847401799743869</v>
      </c>
      <c r="K635">
        <v>109.39805416785291</v>
      </c>
      <c r="L635">
        <v>0.86410504582547165</v>
      </c>
      <c r="M635">
        <v>-3.2470613367417278</v>
      </c>
      <c r="N635">
        <v>-0.53501316079867822</v>
      </c>
      <c r="O635">
        <v>1</v>
      </c>
      <c r="P635">
        <v>1</v>
      </c>
      <c r="Q635">
        <v>1</v>
      </c>
      <c r="R635">
        <v>1</v>
      </c>
      <c r="S635">
        <v>0</v>
      </c>
      <c r="T635">
        <v>0</v>
      </c>
    </row>
    <row r="636" spans="1:20" x14ac:dyDescent="0.3">
      <c r="A636" t="s">
        <v>259</v>
      </c>
      <c r="B636" t="s">
        <v>529</v>
      </c>
      <c r="C636">
        <v>7</v>
      </c>
      <c r="D636">
        <v>3</v>
      </c>
      <c r="E636" t="s">
        <v>510</v>
      </c>
      <c r="F636" t="s">
        <v>508</v>
      </c>
      <c r="G636" t="s">
        <v>508</v>
      </c>
      <c r="H636">
        <v>5.2741871850426563</v>
      </c>
      <c r="I636">
        <v>65.436277264528826</v>
      </c>
      <c r="J636">
        <v>0.24284102592128029</v>
      </c>
      <c r="K636">
        <v>77.574316889165445</v>
      </c>
      <c r="L636">
        <v>0.67306124333169748</v>
      </c>
      <c r="M636">
        <v>-0.53501316079867822</v>
      </c>
      <c r="N636">
        <v>1.418088006648206</v>
      </c>
      <c r="O636">
        <v>1</v>
      </c>
      <c r="P636">
        <v>1</v>
      </c>
      <c r="Q636">
        <v>1</v>
      </c>
      <c r="R636">
        <v>0</v>
      </c>
      <c r="S636">
        <v>0</v>
      </c>
      <c r="T636">
        <v>0</v>
      </c>
    </row>
    <row r="637" spans="1:20" x14ac:dyDescent="0.3">
      <c r="A637" t="s">
        <v>285</v>
      </c>
      <c r="B637" t="s">
        <v>529</v>
      </c>
      <c r="C637">
        <v>9</v>
      </c>
      <c r="D637">
        <v>10</v>
      </c>
      <c r="E637" t="s">
        <v>510</v>
      </c>
      <c r="F637" t="s">
        <v>508</v>
      </c>
      <c r="G637" t="s">
        <v>508</v>
      </c>
      <c r="H637">
        <v>4.3458712074102506</v>
      </c>
      <c r="I637">
        <v>59.055096824190578</v>
      </c>
      <c r="J637">
        <v>0.22882452061829681</v>
      </c>
      <c r="K637">
        <v>64.725640957161943</v>
      </c>
      <c r="L637">
        <v>0.64297667900114042</v>
      </c>
      <c r="M637">
        <v>-2.547174038179</v>
      </c>
      <c r="N637">
        <v>-0.1452114562782329</v>
      </c>
      <c r="O637">
        <v>1</v>
      </c>
      <c r="P637">
        <v>1</v>
      </c>
      <c r="Q637">
        <v>1</v>
      </c>
      <c r="R637">
        <v>0</v>
      </c>
      <c r="S637">
        <v>0</v>
      </c>
      <c r="T637">
        <v>0</v>
      </c>
    </row>
    <row r="638" spans="1:20" x14ac:dyDescent="0.3">
      <c r="A638" t="s">
        <v>291</v>
      </c>
      <c r="B638" t="s">
        <v>529</v>
      </c>
      <c r="C638">
        <v>6</v>
      </c>
      <c r="D638">
        <v>8</v>
      </c>
      <c r="E638" t="s">
        <v>510</v>
      </c>
      <c r="F638" t="s">
        <v>508</v>
      </c>
      <c r="G638" t="s">
        <v>508</v>
      </c>
      <c r="H638">
        <v>4.3759321307466923</v>
      </c>
      <c r="I638">
        <v>37.401591358962882</v>
      </c>
      <c r="J638">
        <v>4.2060177999492521E-2</v>
      </c>
      <c r="K638">
        <v>-33.459171524380437</v>
      </c>
      <c r="L638">
        <v>0.77496569112437363</v>
      </c>
      <c r="M638">
        <v>-2.5205941423592191</v>
      </c>
      <c r="N638">
        <v>-2.933864419099967</v>
      </c>
      <c r="O638">
        <v>0</v>
      </c>
      <c r="P638">
        <v>1</v>
      </c>
      <c r="Q638">
        <v>1</v>
      </c>
      <c r="R638">
        <v>0</v>
      </c>
      <c r="S638">
        <v>0</v>
      </c>
      <c r="T638">
        <v>0</v>
      </c>
    </row>
    <row r="639" spans="1:20" x14ac:dyDescent="0.3">
      <c r="A639" t="s">
        <v>295</v>
      </c>
      <c r="B639" t="s">
        <v>529</v>
      </c>
      <c r="C639">
        <v>2</v>
      </c>
      <c r="D639">
        <v>6</v>
      </c>
      <c r="E639" t="s">
        <v>510</v>
      </c>
      <c r="F639" t="s">
        <v>508</v>
      </c>
      <c r="G639" t="s">
        <v>508</v>
      </c>
      <c r="H639">
        <v>4.4899005305985824</v>
      </c>
      <c r="I639">
        <v>14.17324726738615</v>
      </c>
      <c r="J639">
        <v>-9.9282417429053749E-2</v>
      </c>
      <c r="K639">
        <v>-148.6860829405762</v>
      </c>
      <c r="L639">
        <v>1.0195971007742519</v>
      </c>
      <c r="M639">
        <v>-2.933864419099967</v>
      </c>
      <c r="N639">
        <v>3.739751665558932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1</v>
      </c>
    </row>
    <row r="640" spans="1:20" x14ac:dyDescent="0.3">
      <c r="A640" t="s">
        <v>96</v>
      </c>
      <c r="B640" t="s">
        <v>529</v>
      </c>
      <c r="C640">
        <v>6</v>
      </c>
      <c r="D640">
        <v>7</v>
      </c>
      <c r="E640" t="s">
        <v>510</v>
      </c>
      <c r="F640" t="s">
        <v>508</v>
      </c>
      <c r="G640" t="s">
        <v>508</v>
      </c>
      <c r="H640">
        <v>4.0991280183524283</v>
      </c>
      <c r="I640">
        <v>30.740729228626041</v>
      </c>
      <c r="J640">
        <v>-9.8095580427358775E-2</v>
      </c>
      <c r="K640">
        <v>-89.962272319032223</v>
      </c>
      <c r="L640">
        <v>0.43678508956124901</v>
      </c>
      <c r="M640">
        <v>-2.0740744508342979</v>
      </c>
      <c r="N640">
        <v>0.25213937091736738</v>
      </c>
      <c r="O640">
        <v>1</v>
      </c>
      <c r="P640">
        <v>1</v>
      </c>
      <c r="Q640">
        <v>0</v>
      </c>
      <c r="R640">
        <v>0</v>
      </c>
      <c r="S640">
        <v>0</v>
      </c>
      <c r="T640">
        <v>0</v>
      </c>
    </row>
    <row r="641" spans="1:20" x14ac:dyDescent="0.3">
      <c r="A641" t="s">
        <v>164</v>
      </c>
      <c r="B641" t="s">
        <v>529</v>
      </c>
      <c r="C641">
        <v>2</v>
      </c>
      <c r="D641">
        <v>6</v>
      </c>
      <c r="E641" t="s">
        <v>510</v>
      </c>
      <c r="F641" t="s">
        <v>508</v>
      </c>
      <c r="G641" t="s">
        <v>508</v>
      </c>
      <c r="H641">
        <v>4.2945470211908443</v>
      </c>
      <c r="I641">
        <v>15.185175242904309</v>
      </c>
      <c r="J641">
        <v>-0.1539728186180849</v>
      </c>
      <c r="K641">
        <v>-105.712662329591</v>
      </c>
      <c r="L641">
        <v>1.0566045391350569</v>
      </c>
      <c r="M641">
        <v>-2.364181756516575</v>
      </c>
      <c r="N641">
        <v>3.4518293743483719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1</v>
      </c>
    </row>
    <row r="642" spans="1:20" x14ac:dyDescent="0.3">
      <c r="A642" t="s">
        <v>77</v>
      </c>
      <c r="B642" t="s">
        <v>258</v>
      </c>
      <c r="C642">
        <v>0</v>
      </c>
      <c r="D642">
        <v>3</v>
      </c>
      <c r="E642" t="s">
        <v>510</v>
      </c>
      <c r="F642" t="s">
        <v>508</v>
      </c>
      <c r="G642" t="s">
        <v>508</v>
      </c>
      <c r="H642">
        <v>4.0927692973890366</v>
      </c>
      <c r="I642">
        <v>15.90908598308963</v>
      </c>
      <c r="J642">
        <v>-0.12563760772317581</v>
      </c>
      <c r="K642">
        <v>-110.6070439562754</v>
      </c>
      <c r="L642">
        <v>0.81499281604777796</v>
      </c>
      <c r="M642">
        <v>-1.279464842941725</v>
      </c>
      <c r="N642">
        <v>1.364255193361698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 x14ac:dyDescent="0.3">
      <c r="A643" t="s">
        <v>139</v>
      </c>
      <c r="B643" t="s">
        <v>258</v>
      </c>
      <c r="C643">
        <v>3</v>
      </c>
      <c r="D643">
        <v>6</v>
      </c>
      <c r="E643" t="s">
        <v>510</v>
      </c>
      <c r="F643" t="s">
        <v>508</v>
      </c>
      <c r="G643" t="s">
        <v>508</v>
      </c>
      <c r="H643">
        <v>3.6076011787292792</v>
      </c>
      <c r="I643">
        <v>29.032312645262319</v>
      </c>
      <c r="J643">
        <v>-0.13500896743461241</v>
      </c>
      <c r="K643">
        <v>-58.749159588484133</v>
      </c>
      <c r="L643">
        <v>0.49382759935570031</v>
      </c>
      <c r="M643">
        <v>-1.855531677533961</v>
      </c>
      <c r="N643">
        <v>-3.3760971359441769</v>
      </c>
      <c r="O643">
        <v>0</v>
      </c>
      <c r="P643">
        <v>1</v>
      </c>
      <c r="Q643">
        <v>0</v>
      </c>
      <c r="R643">
        <v>0</v>
      </c>
      <c r="S643">
        <v>0</v>
      </c>
      <c r="T643">
        <v>0</v>
      </c>
    </row>
    <row r="644" spans="1:20" x14ac:dyDescent="0.3">
      <c r="A644" t="s">
        <v>156</v>
      </c>
      <c r="B644" t="s">
        <v>258</v>
      </c>
      <c r="C644">
        <v>0</v>
      </c>
      <c r="D644">
        <v>7</v>
      </c>
      <c r="E644" t="s">
        <v>510</v>
      </c>
      <c r="F644" t="s">
        <v>508</v>
      </c>
      <c r="G644" t="s">
        <v>508</v>
      </c>
      <c r="H644">
        <v>3.8883896043847348</v>
      </c>
      <c r="I644">
        <v>6.1224622195579874</v>
      </c>
      <c r="J644">
        <v>-0.20433699954102699</v>
      </c>
      <c r="K644">
        <v>-171.67681299074741</v>
      </c>
      <c r="L644">
        <v>0.91589750769440958</v>
      </c>
      <c r="M644">
        <v>-3.3760971359441769</v>
      </c>
      <c r="N644">
        <v>-1.8867955964106391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 x14ac:dyDescent="0.3">
      <c r="A645" t="s">
        <v>228</v>
      </c>
      <c r="B645" t="s">
        <v>258</v>
      </c>
      <c r="C645">
        <v>0</v>
      </c>
      <c r="D645">
        <v>5</v>
      </c>
      <c r="E645" t="s">
        <v>510</v>
      </c>
      <c r="F645" t="s">
        <v>508</v>
      </c>
      <c r="G645" t="s">
        <v>508</v>
      </c>
      <c r="H645">
        <v>3.551020914194535</v>
      </c>
      <c r="I645">
        <v>3.9772570256294659</v>
      </c>
      <c r="J645">
        <v>-0.31127709635912543</v>
      </c>
      <c r="K645">
        <v>-139.73934067394441</v>
      </c>
      <c r="L645">
        <v>0.67456130824721638</v>
      </c>
      <c r="M645">
        <v>-0.99010141388621264</v>
      </c>
      <c r="N645">
        <v>0.64285823277064735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</row>
    <row r="646" spans="1:20" x14ac:dyDescent="0.3">
      <c r="A646" t="s">
        <v>265</v>
      </c>
      <c r="B646" t="s">
        <v>258</v>
      </c>
      <c r="C646">
        <v>10</v>
      </c>
      <c r="D646">
        <v>10</v>
      </c>
      <c r="E646" t="s">
        <v>510</v>
      </c>
      <c r="F646" t="s">
        <v>508</v>
      </c>
      <c r="G646" t="s">
        <v>508</v>
      </c>
      <c r="H646">
        <v>3.111155138725199</v>
      </c>
      <c r="I646">
        <v>39.759030607203343</v>
      </c>
      <c r="J646">
        <v>-0.1109359983183284</v>
      </c>
      <c r="K646">
        <v>15.73492871225085</v>
      </c>
      <c r="L646">
        <v>1.13153020833539</v>
      </c>
      <c r="M646">
        <v>-0.5483202389950953</v>
      </c>
      <c r="N646">
        <v>-3.3080667700832569</v>
      </c>
      <c r="O646">
        <v>1</v>
      </c>
      <c r="P646">
        <v>1</v>
      </c>
      <c r="Q646">
        <v>0</v>
      </c>
      <c r="R646">
        <v>1</v>
      </c>
      <c r="S646">
        <v>0</v>
      </c>
      <c r="T646">
        <v>1</v>
      </c>
    </row>
    <row r="647" spans="1:20" x14ac:dyDescent="0.3">
      <c r="A647" t="s">
        <v>271</v>
      </c>
      <c r="B647" t="s">
        <v>258</v>
      </c>
      <c r="C647">
        <v>0</v>
      </c>
      <c r="D647">
        <v>7</v>
      </c>
      <c r="E647" t="s">
        <v>510</v>
      </c>
      <c r="F647" t="s">
        <v>508</v>
      </c>
      <c r="G647" t="s">
        <v>508</v>
      </c>
      <c r="H647">
        <v>3.4187119017022289</v>
      </c>
      <c r="I647">
        <v>0</v>
      </c>
      <c r="J647">
        <v>-0.2012021853959097</v>
      </c>
      <c r="K647">
        <v>-130.56133923131131</v>
      </c>
      <c r="L647">
        <v>0.88951098342232515</v>
      </c>
      <c r="M647">
        <v>-4.9893073598576247</v>
      </c>
      <c r="N647">
        <v>0.75019041291880284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 x14ac:dyDescent="0.3">
      <c r="A648" t="s">
        <v>283</v>
      </c>
      <c r="B648" t="s">
        <v>258</v>
      </c>
      <c r="C648">
        <v>0</v>
      </c>
      <c r="D648">
        <v>5</v>
      </c>
      <c r="E648" t="s">
        <v>510</v>
      </c>
      <c r="F648" t="s">
        <v>508</v>
      </c>
      <c r="G648" t="s">
        <v>508</v>
      </c>
      <c r="H648">
        <v>3.1199910508073638</v>
      </c>
      <c r="I648">
        <v>6.4516079413397893</v>
      </c>
      <c r="J648">
        <v>-0.227241916054887</v>
      </c>
      <c r="K648">
        <v>-132.85375830029929</v>
      </c>
      <c r="L648">
        <v>0.44867092309475171</v>
      </c>
      <c r="M648">
        <v>-0.44676409719496202</v>
      </c>
      <c r="N648">
        <v>0.14959205635651759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 x14ac:dyDescent="0.3">
      <c r="A649" t="s">
        <v>512</v>
      </c>
      <c r="B649" t="s">
        <v>258</v>
      </c>
      <c r="C649">
        <v>5</v>
      </c>
      <c r="D649">
        <v>9</v>
      </c>
      <c r="E649" t="s">
        <v>510</v>
      </c>
      <c r="F649" t="s">
        <v>508</v>
      </c>
      <c r="G649" t="s">
        <v>508</v>
      </c>
      <c r="H649">
        <v>3.3740671315554782</v>
      </c>
      <c r="I649">
        <v>8.8888794698842943</v>
      </c>
      <c r="J649">
        <v>-0.1829905841361904</v>
      </c>
      <c r="K649">
        <v>-75.49018679743233</v>
      </c>
      <c r="L649">
        <v>1.14998663482456</v>
      </c>
      <c r="M649">
        <v>-2.0029637482062008</v>
      </c>
      <c r="N649">
        <v>-7.4943207286851443</v>
      </c>
      <c r="O649">
        <v>0</v>
      </c>
      <c r="P649">
        <v>1</v>
      </c>
      <c r="Q649">
        <v>0</v>
      </c>
      <c r="R649">
        <v>0</v>
      </c>
      <c r="S649">
        <v>0</v>
      </c>
      <c r="T649">
        <v>1</v>
      </c>
    </row>
    <row r="650" spans="1:20" x14ac:dyDescent="0.3">
      <c r="A650" t="s">
        <v>91</v>
      </c>
      <c r="B650" t="s">
        <v>258</v>
      </c>
      <c r="C650">
        <v>2</v>
      </c>
      <c r="D650">
        <v>7</v>
      </c>
      <c r="E650" t="s">
        <v>510</v>
      </c>
      <c r="F650" t="s">
        <v>508</v>
      </c>
      <c r="G650" t="s">
        <v>508</v>
      </c>
      <c r="H650">
        <v>4.1091884377794914</v>
      </c>
      <c r="I650">
        <v>1.865678546315829</v>
      </c>
      <c r="J650">
        <v>-0.28651485333804533</v>
      </c>
      <c r="K650">
        <v>-192.07091325249999</v>
      </c>
      <c r="L650">
        <v>1.2801027935354969</v>
      </c>
      <c r="M650">
        <v>-7.4943207286851443</v>
      </c>
      <c r="N650">
        <v>0.16366205934804109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1</v>
      </c>
    </row>
    <row r="651" spans="1:20" x14ac:dyDescent="0.3">
      <c r="A651" t="s">
        <v>162</v>
      </c>
      <c r="B651" t="s">
        <v>258</v>
      </c>
      <c r="C651">
        <v>5</v>
      </c>
      <c r="D651">
        <v>6</v>
      </c>
      <c r="E651" t="s">
        <v>510</v>
      </c>
      <c r="F651" t="s">
        <v>508</v>
      </c>
      <c r="G651" t="s">
        <v>508</v>
      </c>
      <c r="H651">
        <v>4.4448281280013653</v>
      </c>
      <c r="I651">
        <v>9.5588310057721841</v>
      </c>
      <c r="J651">
        <v>-0.2099282384417214</v>
      </c>
      <c r="K651">
        <v>-65.857232197331285</v>
      </c>
      <c r="L651">
        <v>1.7674126366920191</v>
      </c>
      <c r="M651">
        <v>-0.72114745364363209</v>
      </c>
      <c r="N651">
        <v>-3.5512552208664241</v>
      </c>
      <c r="O651">
        <v>0</v>
      </c>
      <c r="P651">
        <v>1</v>
      </c>
      <c r="Q651">
        <v>0</v>
      </c>
      <c r="R651">
        <v>0</v>
      </c>
      <c r="S651">
        <v>0</v>
      </c>
      <c r="T651">
        <v>1</v>
      </c>
    </row>
    <row r="652" spans="1:20" x14ac:dyDescent="0.3">
      <c r="A652" t="s">
        <v>220</v>
      </c>
      <c r="B652" t="s">
        <v>258</v>
      </c>
      <c r="C652">
        <v>0</v>
      </c>
      <c r="D652">
        <v>5</v>
      </c>
      <c r="E652" t="s">
        <v>510</v>
      </c>
      <c r="F652" t="s">
        <v>508</v>
      </c>
      <c r="G652" t="s">
        <v>508</v>
      </c>
      <c r="H652">
        <v>4.7160786106284052</v>
      </c>
      <c r="I652">
        <v>4.285709906597825</v>
      </c>
      <c r="J652">
        <v>-0.2221434834280325</v>
      </c>
      <c r="K652">
        <v>-109.9705114486834</v>
      </c>
      <c r="L652">
        <v>0.97705278415389041</v>
      </c>
      <c r="M652">
        <v>-3.5512552208664241</v>
      </c>
      <c r="N652">
        <v>4.100416560159732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 x14ac:dyDescent="0.3">
      <c r="A653" t="s">
        <v>259</v>
      </c>
      <c r="B653" t="s">
        <v>258</v>
      </c>
      <c r="C653">
        <v>11</v>
      </c>
      <c r="D653">
        <v>13</v>
      </c>
      <c r="E653" t="s">
        <v>510</v>
      </c>
      <c r="F653" t="s">
        <v>508</v>
      </c>
      <c r="G653" t="s">
        <v>508</v>
      </c>
      <c r="H653">
        <v>4.6960720422755831</v>
      </c>
      <c r="I653">
        <v>59.500026702880859</v>
      </c>
      <c r="J653">
        <v>0.25033735168327198</v>
      </c>
      <c r="K653">
        <v>69.085069900408783</v>
      </c>
      <c r="L653">
        <v>1.0819046732153319</v>
      </c>
      <c r="M653">
        <v>-2.2522465760800152</v>
      </c>
      <c r="N653">
        <v>-1.9969294910953781</v>
      </c>
      <c r="O653">
        <v>1</v>
      </c>
      <c r="P653">
        <v>1</v>
      </c>
      <c r="Q653">
        <v>1</v>
      </c>
      <c r="R653">
        <v>0</v>
      </c>
      <c r="S653">
        <v>0</v>
      </c>
      <c r="T653">
        <v>1</v>
      </c>
    </row>
    <row r="654" spans="1:20" x14ac:dyDescent="0.3">
      <c r="A654" t="s">
        <v>269</v>
      </c>
      <c r="B654" t="s">
        <v>258</v>
      </c>
      <c r="C654">
        <v>9</v>
      </c>
      <c r="D654">
        <v>9</v>
      </c>
      <c r="E654" t="s">
        <v>510</v>
      </c>
      <c r="F654" t="s">
        <v>508</v>
      </c>
      <c r="G654" t="s">
        <v>508</v>
      </c>
      <c r="H654">
        <v>4.7657050705954411</v>
      </c>
      <c r="I654">
        <v>34.999990463256843</v>
      </c>
      <c r="J654">
        <v>0.18968183509164799</v>
      </c>
      <c r="K654">
        <v>3.929710547491061</v>
      </c>
      <c r="L654">
        <v>0.3193087344716275</v>
      </c>
      <c r="M654">
        <v>-1.802511691105193</v>
      </c>
      <c r="N654">
        <v>-0.79808004729859383</v>
      </c>
      <c r="O654">
        <v>1</v>
      </c>
      <c r="P654">
        <v>1</v>
      </c>
      <c r="Q654">
        <v>1</v>
      </c>
      <c r="R654">
        <v>0</v>
      </c>
      <c r="S654">
        <v>0</v>
      </c>
      <c r="T654">
        <v>0</v>
      </c>
    </row>
    <row r="655" spans="1:20" x14ac:dyDescent="0.3">
      <c r="A655" t="s">
        <v>282</v>
      </c>
      <c r="B655" t="s">
        <v>258</v>
      </c>
      <c r="C655">
        <v>6</v>
      </c>
      <c r="D655">
        <v>7</v>
      </c>
      <c r="E655" t="s">
        <v>510</v>
      </c>
      <c r="F655" t="s">
        <v>508</v>
      </c>
      <c r="G655" t="s">
        <v>508</v>
      </c>
      <c r="H655">
        <v>4.4420177867215571</v>
      </c>
      <c r="I655">
        <v>32.967059454791638</v>
      </c>
      <c r="J655">
        <v>0.1551509564746133</v>
      </c>
      <c r="K655">
        <v>-33.585879716260408</v>
      </c>
      <c r="L655">
        <v>0.25613953023975422</v>
      </c>
      <c r="M655">
        <v>-0.79808004729859383</v>
      </c>
      <c r="N655">
        <v>-0.64360355383694701</v>
      </c>
      <c r="O655">
        <v>0</v>
      </c>
      <c r="P655">
        <v>1</v>
      </c>
      <c r="Q655">
        <v>1</v>
      </c>
      <c r="R655">
        <v>0</v>
      </c>
      <c r="S655">
        <v>0</v>
      </c>
      <c r="T655">
        <v>0</v>
      </c>
    </row>
    <row r="656" spans="1:20" x14ac:dyDescent="0.3">
      <c r="A656" t="s">
        <v>285</v>
      </c>
      <c r="B656" t="s">
        <v>258</v>
      </c>
      <c r="C656">
        <v>6</v>
      </c>
      <c r="D656">
        <v>8</v>
      </c>
      <c r="E656" t="s">
        <v>510</v>
      </c>
      <c r="F656" t="s">
        <v>508</v>
      </c>
      <c r="G656" t="s">
        <v>508</v>
      </c>
      <c r="H656">
        <v>4.1735534072800586</v>
      </c>
      <c r="I656">
        <v>14.83519247456519</v>
      </c>
      <c r="J656">
        <v>5.4155366780991858E-2</v>
      </c>
      <c r="K656">
        <v>-74.792021587007525</v>
      </c>
      <c r="L656">
        <v>0.71889435865704554</v>
      </c>
      <c r="M656">
        <v>-2.024291435448915</v>
      </c>
      <c r="N656">
        <v>8.6776793715522889</v>
      </c>
      <c r="O656">
        <v>0</v>
      </c>
      <c r="P656">
        <v>1</v>
      </c>
      <c r="Q656">
        <v>1</v>
      </c>
      <c r="R656">
        <v>0</v>
      </c>
      <c r="S656">
        <v>0</v>
      </c>
      <c r="T656">
        <v>0</v>
      </c>
    </row>
    <row r="657" spans="1:20" x14ac:dyDescent="0.3">
      <c r="A657" t="s">
        <v>291</v>
      </c>
      <c r="B657" t="s">
        <v>258</v>
      </c>
      <c r="C657">
        <v>13</v>
      </c>
      <c r="D657">
        <v>16</v>
      </c>
      <c r="E657" t="s">
        <v>510</v>
      </c>
      <c r="F657" t="s">
        <v>508</v>
      </c>
      <c r="G657" t="s">
        <v>508</v>
      </c>
      <c r="H657">
        <v>4.9107143189758053</v>
      </c>
      <c r="I657">
        <v>44.495418864200303</v>
      </c>
      <c r="J657">
        <v>0.13722848007684371</v>
      </c>
      <c r="K657">
        <v>140.2871805143136</v>
      </c>
      <c r="L657">
        <v>2.6125716812983022</v>
      </c>
      <c r="M657">
        <v>-2.6615926840196229</v>
      </c>
      <c r="N657">
        <v>-2.1874978812411738</v>
      </c>
      <c r="O657">
        <v>1</v>
      </c>
      <c r="P657">
        <v>1</v>
      </c>
      <c r="Q657">
        <v>1</v>
      </c>
      <c r="R657">
        <v>1</v>
      </c>
      <c r="S657">
        <v>0</v>
      </c>
      <c r="T657">
        <v>1</v>
      </c>
    </row>
    <row r="658" spans="1:20" x14ac:dyDescent="0.3">
      <c r="A658" t="s">
        <v>295</v>
      </c>
      <c r="B658" t="s">
        <v>258</v>
      </c>
      <c r="C658">
        <v>7</v>
      </c>
      <c r="D658">
        <v>8</v>
      </c>
      <c r="E658" t="s">
        <v>510</v>
      </c>
      <c r="F658" t="s">
        <v>508</v>
      </c>
      <c r="G658" t="s">
        <v>508</v>
      </c>
      <c r="H658">
        <v>5.1916933185475367</v>
      </c>
      <c r="I658">
        <v>31.651396214000989</v>
      </c>
      <c r="J658">
        <v>0.1064397744314884</v>
      </c>
      <c r="K658">
        <v>77.020258897303037</v>
      </c>
      <c r="L658">
        <v>0.95782982757541602</v>
      </c>
      <c r="M658">
        <v>-2.1874978812411738</v>
      </c>
      <c r="N658">
        <v>-3.035144573060133</v>
      </c>
      <c r="O658">
        <v>1</v>
      </c>
      <c r="P658">
        <v>1</v>
      </c>
      <c r="Q658">
        <v>1</v>
      </c>
      <c r="R658">
        <v>0</v>
      </c>
      <c r="S658">
        <v>0</v>
      </c>
      <c r="T658">
        <v>0</v>
      </c>
    </row>
    <row r="659" spans="1:20" x14ac:dyDescent="0.3">
      <c r="A659" t="s">
        <v>298</v>
      </c>
      <c r="B659" t="s">
        <v>258</v>
      </c>
      <c r="C659">
        <v>4</v>
      </c>
      <c r="D659">
        <v>6</v>
      </c>
      <c r="E659" t="s">
        <v>510</v>
      </c>
      <c r="F659" t="s">
        <v>508</v>
      </c>
      <c r="G659" t="s">
        <v>508</v>
      </c>
      <c r="H659">
        <v>5.6719228469644207</v>
      </c>
      <c r="I659">
        <v>9.2233250172332628</v>
      </c>
      <c r="J659">
        <v>4.3183057974814143E-2</v>
      </c>
      <c r="K659">
        <v>-43.910449703010833</v>
      </c>
      <c r="L659">
        <v>0.6563489001929399</v>
      </c>
      <c r="M659">
        <v>-3.035144573060133</v>
      </c>
      <c r="N659">
        <v>1.56507063434973</v>
      </c>
      <c r="O659">
        <v>0</v>
      </c>
      <c r="P659">
        <v>1</v>
      </c>
      <c r="Q659">
        <v>1</v>
      </c>
      <c r="R659">
        <v>0</v>
      </c>
      <c r="S659">
        <v>0</v>
      </c>
      <c r="T659">
        <v>0</v>
      </c>
    </row>
    <row r="660" spans="1:20" x14ac:dyDescent="0.3">
      <c r="A660" t="s">
        <v>164</v>
      </c>
      <c r="B660" t="s">
        <v>258</v>
      </c>
      <c r="C660">
        <v>8</v>
      </c>
      <c r="D660">
        <v>9</v>
      </c>
      <c r="E660" t="s">
        <v>510</v>
      </c>
      <c r="F660" t="s">
        <v>508</v>
      </c>
      <c r="G660" t="s">
        <v>508</v>
      </c>
      <c r="H660">
        <v>4.8144247472701798</v>
      </c>
      <c r="I660">
        <v>14.077665183533661</v>
      </c>
      <c r="J660">
        <v>3.8196023343045497E-2</v>
      </c>
      <c r="K660">
        <v>-21.601339862964881</v>
      </c>
      <c r="L660">
        <v>1.084908569570858</v>
      </c>
      <c r="M660">
        <v>-2.0800018310546879</v>
      </c>
      <c r="N660">
        <v>1.9607824804414951</v>
      </c>
      <c r="O660">
        <v>0</v>
      </c>
      <c r="P660">
        <v>1</v>
      </c>
      <c r="Q660">
        <v>1</v>
      </c>
      <c r="R660">
        <v>0</v>
      </c>
      <c r="S660">
        <v>0</v>
      </c>
      <c r="T660">
        <v>1</v>
      </c>
    </row>
    <row r="661" spans="1:20" x14ac:dyDescent="0.3">
      <c r="A661" t="s">
        <v>242</v>
      </c>
      <c r="B661" t="s">
        <v>258</v>
      </c>
      <c r="C661">
        <v>11</v>
      </c>
      <c r="D661">
        <v>12</v>
      </c>
      <c r="E661" t="s">
        <v>510</v>
      </c>
      <c r="F661" t="s">
        <v>508</v>
      </c>
      <c r="G661" t="s">
        <v>508</v>
      </c>
      <c r="H661">
        <v>4.7918304729809531</v>
      </c>
      <c r="I661">
        <v>37.864056994528411</v>
      </c>
      <c r="J661">
        <v>0.16312163604336369</v>
      </c>
      <c r="K661">
        <v>11.500429731963481</v>
      </c>
      <c r="L661">
        <v>1.0107135642287539</v>
      </c>
      <c r="M661">
        <v>-1.164600705526476</v>
      </c>
      <c r="N661">
        <v>9.9764375760579647</v>
      </c>
      <c r="O661">
        <v>1</v>
      </c>
      <c r="P661">
        <v>1</v>
      </c>
      <c r="Q661">
        <v>1</v>
      </c>
      <c r="R661">
        <v>0</v>
      </c>
      <c r="S661">
        <v>0</v>
      </c>
      <c r="T661">
        <v>1</v>
      </c>
    </row>
    <row r="662" spans="1:20" x14ac:dyDescent="0.3">
      <c r="A662" t="s">
        <v>139</v>
      </c>
      <c r="B662" t="s">
        <v>530</v>
      </c>
      <c r="C662">
        <v>0</v>
      </c>
      <c r="D662">
        <v>5</v>
      </c>
      <c r="E662" t="s">
        <v>510</v>
      </c>
      <c r="F662" t="s">
        <v>508</v>
      </c>
      <c r="G662" t="s">
        <v>508</v>
      </c>
      <c r="H662">
        <v>8.3713563111035452</v>
      </c>
      <c r="I662">
        <v>14.56311983059777</v>
      </c>
      <c r="J662">
        <v>-7.1891857740901455E-2</v>
      </c>
      <c r="K662">
        <v>-145.97462163797221</v>
      </c>
      <c r="L662">
        <v>1.4493690531896679</v>
      </c>
      <c r="M662">
        <v>-5.348837415613688</v>
      </c>
      <c r="N662">
        <v>9.8280000407713324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1</v>
      </c>
    </row>
    <row r="663" spans="1:20" x14ac:dyDescent="0.3">
      <c r="A663" t="s">
        <v>223</v>
      </c>
      <c r="B663" t="s">
        <v>530</v>
      </c>
      <c r="C663">
        <v>6</v>
      </c>
      <c r="D663">
        <v>0</v>
      </c>
      <c r="E663" t="s">
        <v>510</v>
      </c>
      <c r="F663" t="s">
        <v>508</v>
      </c>
      <c r="G663" t="s">
        <v>508</v>
      </c>
      <c r="H663">
        <v>7.4889864569543434</v>
      </c>
      <c r="I663">
        <v>60.194179251930272</v>
      </c>
      <c r="J663">
        <v>-2.9669941129741081E-2</v>
      </c>
      <c r="K663">
        <v>40.393416166456547</v>
      </c>
      <c r="L663">
        <v>0.6063241630588535</v>
      </c>
      <c r="M663">
        <v>-0.65645970856590452</v>
      </c>
      <c r="N663">
        <v>5.726877336265777</v>
      </c>
      <c r="O663">
        <v>1</v>
      </c>
      <c r="P663">
        <v>1</v>
      </c>
      <c r="Q663">
        <v>0</v>
      </c>
      <c r="R663">
        <v>1</v>
      </c>
      <c r="S663">
        <v>0</v>
      </c>
      <c r="T663">
        <v>0</v>
      </c>
    </row>
    <row r="664" spans="1:20" x14ac:dyDescent="0.3">
      <c r="A664" t="s">
        <v>265</v>
      </c>
      <c r="B664" t="s">
        <v>530</v>
      </c>
      <c r="C664">
        <v>1</v>
      </c>
      <c r="D664">
        <v>4</v>
      </c>
      <c r="E664" t="s">
        <v>510</v>
      </c>
      <c r="F664" t="s">
        <v>508</v>
      </c>
      <c r="G664" t="s">
        <v>508</v>
      </c>
      <c r="H664">
        <v>8.0952388521225078</v>
      </c>
      <c r="I664">
        <v>26.923052234761609</v>
      </c>
      <c r="J664">
        <v>-4.475732840696145E-2</v>
      </c>
      <c r="K664">
        <v>-97.192191612301457</v>
      </c>
      <c r="L664">
        <v>0.57776308321279146</v>
      </c>
      <c r="M664">
        <v>-3.0023121646997768</v>
      </c>
      <c r="N664">
        <v>-3.5714196510051388</v>
      </c>
      <c r="O664">
        <v>0</v>
      </c>
      <c r="P664">
        <v>1</v>
      </c>
      <c r="Q664">
        <v>0</v>
      </c>
      <c r="R664">
        <v>0</v>
      </c>
      <c r="S664">
        <v>0</v>
      </c>
      <c r="T664">
        <v>0</v>
      </c>
    </row>
    <row r="665" spans="1:20" x14ac:dyDescent="0.3">
      <c r="A665" t="s">
        <v>271</v>
      </c>
      <c r="B665" t="s">
        <v>530</v>
      </c>
      <c r="C665">
        <v>0</v>
      </c>
      <c r="D665">
        <v>4</v>
      </c>
      <c r="E665" t="s">
        <v>510</v>
      </c>
      <c r="F665" t="s">
        <v>508</v>
      </c>
      <c r="G665" t="s">
        <v>508</v>
      </c>
      <c r="H665">
        <v>9.0275160385698552</v>
      </c>
      <c r="I665">
        <v>1.680670585279517</v>
      </c>
      <c r="J665">
        <v>-9.7031859642565554E-2</v>
      </c>
      <c r="K665">
        <v>-156.80188685203419</v>
      </c>
      <c r="L665">
        <v>1.074517552719056</v>
      </c>
      <c r="M665">
        <v>-6.4197584354844057</v>
      </c>
      <c r="N665">
        <v>-0.79155598131200933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1</v>
      </c>
    </row>
    <row r="666" spans="1:20" x14ac:dyDescent="0.3">
      <c r="A666" t="s">
        <v>283</v>
      </c>
      <c r="B666" t="s">
        <v>530</v>
      </c>
      <c r="C666">
        <v>-2</v>
      </c>
      <c r="D666">
        <v>1</v>
      </c>
      <c r="E666" t="s">
        <v>510</v>
      </c>
      <c r="F666" t="s">
        <v>508</v>
      </c>
      <c r="G666" t="s">
        <v>508</v>
      </c>
      <c r="H666">
        <v>8.0357138807914339</v>
      </c>
      <c r="I666">
        <v>1.538460127700664</v>
      </c>
      <c r="J666">
        <v>-0.12301360860046021</v>
      </c>
      <c r="K666">
        <v>-119.8260592151949</v>
      </c>
      <c r="L666">
        <v>0.74744940508747348</v>
      </c>
      <c r="M666">
        <v>-1.604276540816719</v>
      </c>
      <c r="N666">
        <v>7.0652170039868389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 x14ac:dyDescent="0.3">
      <c r="A667" t="s">
        <v>512</v>
      </c>
      <c r="B667" t="s">
        <v>530</v>
      </c>
      <c r="C667">
        <v>4</v>
      </c>
      <c r="D667">
        <v>5</v>
      </c>
      <c r="E667" t="s">
        <v>510</v>
      </c>
      <c r="F667" t="s">
        <v>508</v>
      </c>
      <c r="G667" t="s">
        <v>508</v>
      </c>
      <c r="H667">
        <v>7.5255111350162993</v>
      </c>
      <c r="I667">
        <v>28.275867058462371</v>
      </c>
      <c r="J667">
        <v>-5.4834272867357529E-2</v>
      </c>
      <c r="K667">
        <v>-22.967947359698758</v>
      </c>
      <c r="L667">
        <v>0.96740631283336931</v>
      </c>
      <c r="M667">
        <v>-3.9215649608829901</v>
      </c>
      <c r="N667">
        <v>-4.3367365557468851</v>
      </c>
      <c r="O667">
        <v>1</v>
      </c>
      <c r="P667">
        <v>1</v>
      </c>
      <c r="Q667">
        <v>0</v>
      </c>
      <c r="R667">
        <v>0</v>
      </c>
      <c r="S667">
        <v>0</v>
      </c>
      <c r="T667">
        <v>0</v>
      </c>
    </row>
    <row r="668" spans="1:20" x14ac:dyDescent="0.3">
      <c r="A668" t="s">
        <v>91</v>
      </c>
      <c r="B668" t="s">
        <v>530</v>
      </c>
      <c r="C668">
        <v>4</v>
      </c>
      <c r="D668">
        <v>5</v>
      </c>
      <c r="E668" t="s">
        <v>510</v>
      </c>
      <c r="F668" t="s">
        <v>508</v>
      </c>
      <c r="G668" t="s">
        <v>508</v>
      </c>
      <c r="H668">
        <v>8.1904770079113192</v>
      </c>
      <c r="I668">
        <v>16.55172425132869</v>
      </c>
      <c r="J668">
        <v>-5.1655819612610093E-2</v>
      </c>
      <c r="K668">
        <v>-96.702937207713873</v>
      </c>
      <c r="L668">
        <v>0.94666865585579596</v>
      </c>
      <c r="M668">
        <v>-4.3367365557468851</v>
      </c>
      <c r="N668">
        <v>-1.3333320617675779</v>
      </c>
      <c r="O668">
        <v>1</v>
      </c>
      <c r="P668">
        <v>1</v>
      </c>
      <c r="Q668">
        <v>0</v>
      </c>
      <c r="R668">
        <v>0</v>
      </c>
      <c r="S668">
        <v>0</v>
      </c>
      <c r="T668">
        <v>0</v>
      </c>
    </row>
    <row r="669" spans="1:20" x14ac:dyDescent="0.3">
      <c r="A669" t="s">
        <v>93</v>
      </c>
      <c r="B669" t="s">
        <v>530</v>
      </c>
      <c r="C669">
        <v>4</v>
      </c>
      <c r="D669">
        <v>3</v>
      </c>
      <c r="E669" t="s">
        <v>510</v>
      </c>
      <c r="F669" t="s">
        <v>508</v>
      </c>
      <c r="G669" t="s">
        <v>508</v>
      </c>
      <c r="H669">
        <v>8.204634479698635</v>
      </c>
      <c r="I669">
        <v>14.28571684660097</v>
      </c>
      <c r="J669">
        <v>-4.682952734414722E-2</v>
      </c>
      <c r="K669">
        <v>-62.756824027500848</v>
      </c>
      <c r="L669">
        <v>0.68781138909436856</v>
      </c>
      <c r="M669">
        <v>-1.3333320617675779</v>
      </c>
      <c r="N669">
        <v>-0.54054001807470553</v>
      </c>
      <c r="O669">
        <v>1</v>
      </c>
      <c r="P669">
        <v>1</v>
      </c>
      <c r="Q669">
        <v>0</v>
      </c>
      <c r="R669">
        <v>0</v>
      </c>
      <c r="S669">
        <v>0</v>
      </c>
      <c r="T669">
        <v>0</v>
      </c>
    </row>
    <row r="670" spans="1:20" x14ac:dyDescent="0.3">
      <c r="A670" t="s">
        <v>162</v>
      </c>
      <c r="B670" t="s">
        <v>530</v>
      </c>
      <c r="C670">
        <v>1</v>
      </c>
      <c r="D670">
        <v>4</v>
      </c>
      <c r="E670" t="s">
        <v>510</v>
      </c>
      <c r="F670" t="s">
        <v>508</v>
      </c>
      <c r="G670" t="s">
        <v>508</v>
      </c>
      <c r="H670">
        <v>7.3002753270050036</v>
      </c>
      <c r="I670">
        <v>15.1898852603334</v>
      </c>
      <c r="J670">
        <v>-3.008889608834614E-2</v>
      </c>
      <c r="K670">
        <v>-97.75184223914539</v>
      </c>
      <c r="L670">
        <v>0.68566333568256477</v>
      </c>
      <c r="M670">
        <v>-2.1563321531935111</v>
      </c>
      <c r="N670">
        <v>-4.132233901886095</v>
      </c>
      <c r="O670">
        <v>0</v>
      </c>
      <c r="P670">
        <v>1</v>
      </c>
      <c r="Q670">
        <v>0</v>
      </c>
      <c r="R670">
        <v>0</v>
      </c>
      <c r="S670">
        <v>0</v>
      </c>
      <c r="T670">
        <v>0</v>
      </c>
    </row>
    <row r="671" spans="1:20" x14ac:dyDescent="0.3">
      <c r="A671" t="s">
        <v>220</v>
      </c>
      <c r="B671" t="s">
        <v>530</v>
      </c>
      <c r="C671">
        <v>-2</v>
      </c>
      <c r="D671">
        <v>3</v>
      </c>
      <c r="E671" t="s">
        <v>510</v>
      </c>
      <c r="F671" t="s">
        <v>508</v>
      </c>
      <c r="G671" t="s">
        <v>508</v>
      </c>
      <c r="H671">
        <v>7.6559934290430594</v>
      </c>
      <c r="I671">
        <v>4.7058783930473771</v>
      </c>
      <c r="J671">
        <v>-3.7925733782308901E-2</v>
      </c>
      <c r="K671">
        <v>-139.89322284435241</v>
      </c>
      <c r="L671">
        <v>0.68340225331110882</v>
      </c>
      <c r="M671">
        <v>-4.132233901886095</v>
      </c>
      <c r="N671">
        <v>6.6091959141632826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1:20" x14ac:dyDescent="0.3">
      <c r="A672" t="s">
        <v>259</v>
      </c>
      <c r="B672" t="s">
        <v>530</v>
      </c>
      <c r="C672">
        <v>7</v>
      </c>
      <c r="D672">
        <v>8</v>
      </c>
      <c r="E672" t="s">
        <v>510</v>
      </c>
      <c r="F672" t="s">
        <v>508</v>
      </c>
      <c r="G672" t="s">
        <v>508</v>
      </c>
      <c r="H672">
        <v>7.7067681792040101</v>
      </c>
      <c r="I672">
        <v>42.352933586674141</v>
      </c>
      <c r="J672">
        <v>2.9309974002935349E-2</v>
      </c>
      <c r="K672">
        <v>80.613479565603001</v>
      </c>
      <c r="L672">
        <v>0.89496627370995552</v>
      </c>
      <c r="M672">
        <v>-5.4726375535833904</v>
      </c>
      <c r="N672">
        <v>8.6842149017260564</v>
      </c>
      <c r="O672">
        <v>1</v>
      </c>
      <c r="P672">
        <v>1</v>
      </c>
      <c r="Q672">
        <v>1</v>
      </c>
      <c r="R672">
        <v>0</v>
      </c>
      <c r="S672">
        <v>0</v>
      </c>
      <c r="T672">
        <v>0</v>
      </c>
    </row>
    <row r="673" spans="1:20" x14ac:dyDescent="0.3">
      <c r="A673" t="s">
        <v>285</v>
      </c>
      <c r="B673" t="s">
        <v>530</v>
      </c>
      <c r="C673">
        <v>9</v>
      </c>
      <c r="D673">
        <v>5</v>
      </c>
      <c r="E673" t="s">
        <v>510</v>
      </c>
      <c r="F673" t="s">
        <v>508</v>
      </c>
      <c r="G673" t="s">
        <v>508</v>
      </c>
      <c r="H673">
        <v>5.9464280094419211</v>
      </c>
      <c r="I673">
        <v>64.367817981915266</v>
      </c>
      <c r="J673">
        <v>5.4884977393446353E-2</v>
      </c>
      <c r="K673">
        <v>55.172444137474152</v>
      </c>
      <c r="L673">
        <v>0.69229131100291041</v>
      </c>
      <c r="M673">
        <v>-2.2004926462152889</v>
      </c>
      <c r="N673">
        <v>-1.249998807907104</v>
      </c>
      <c r="O673">
        <v>1</v>
      </c>
      <c r="P673">
        <v>1</v>
      </c>
      <c r="Q673">
        <v>1</v>
      </c>
      <c r="R673">
        <v>0</v>
      </c>
      <c r="S673">
        <v>1</v>
      </c>
      <c r="T673">
        <v>0</v>
      </c>
    </row>
    <row r="674" spans="1:20" x14ac:dyDescent="0.3">
      <c r="A674" t="s">
        <v>291</v>
      </c>
      <c r="B674" t="s">
        <v>530</v>
      </c>
      <c r="C674">
        <v>4</v>
      </c>
      <c r="D674">
        <v>7</v>
      </c>
      <c r="E674" t="s">
        <v>510</v>
      </c>
      <c r="F674" t="s">
        <v>508</v>
      </c>
      <c r="G674" t="s">
        <v>508</v>
      </c>
      <c r="H674">
        <v>6.4230345551524586</v>
      </c>
      <c r="I674">
        <v>49.425274126593152</v>
      </c>
      <c r="J674">
        <v>2.0603721710600958E-2</v>
      </c>
      <c r="K674">
        <v>5.836710675114702</v>
      </c>
      <c r="L674">
        <v>0.73733103275603995</v>
      </c>
      <c r="M674">
        <v>-2.025320535667992</v>
      </c>
      <c r="N674">
        <v>-3.8759654104533059</v>
      </c>
      <c r="O674">
        <v>0</v>
      </c>
      <c r="P674">
        <v>1</v>
      </c>
      <c r="Q674">
        <v>1</v>
      </c>
      <c r="R674">
        <v>0</v>
      </c>
      <c r="S674">
        <v>0</v>
      </c>
      <c r="T674">
        <v>0</v>
      </c>
    </row>
    <row r="675" spans="1:20" x14ac:dyDescent="0.3">
      <c r="A675" t="s">
        <v>295</v>
      </c>
      <c r="B675" t="s">
        <v>530</v>
      </c>
      <c r="C675">
        <v>4</v>
      </c>
      <c r="D675">
        <v>6</v>
      </c>
      <c r="E675" t="s">
        <v>510</v>
      </c>
      <c r="F675" t="s">
        <v>508</v>
      </c>
      <c r="G675" t="s">
        <v>508</v>
      </c>
      <c r="H675">
        <v>6.7972348975175967</v>
      </c>
      <c r="I675">
        <v>32.183908990957633</v>
      </c>
      <c r="J675">
        <v>5.4528482504101125E-4</v>
      </c>
      <c r="K675">
        <v>-36.7793866558319</v>
      </c>
      <c r="L675">
        <v>0.7114226674163755</v>
      </c>
      <c r="M675">
        <v>-3.8759654104533059</v>
      </c>
      <c r="N675">
        <v>-2.9569928136667172</v>
      </c>
      <c r="O675">
        <v>0</v>
      </c>
      <c r="P675">
        <v>1</v>
      </c>
      <c r="Q675">
        <v>1</v>
      </c>
      <c r="R675">
        <v>0</v>
      </c>
      <c r="S675">
        <v>0</v>
      </c>
      <c r="T675">
        <v>0</v>
      </c>
    </row>
    <row r="676" spans="1:20" x14ac:dyDescent="0.3">
      <c r="A676" t="s">
        <v>298</v>
      </c>
      <c r="B676" t="s">
        <v>530</v>
      </c>
      <c r="C676">
        <v>0</v>
      </c>
      <c r="D676">
        <v>5</v>
      </c>
      <c r="E676" t="s">
        <v>510</v>
      </c>
      <c r="F676" t="s">
        <v>508</v>
      </c>
      <c r="G676" t="s">
        <v>508</v>
      </c>
      <c r="H676">
        <v>6.9449942470548116</v>
      </c>
      <c r="I676">
        <v>10.25640085133776</v>
      </c>
      <c r="J676">
        <v>-2.2546005502836461E-2</v>
      </c>
      <c r="K676">
        <v>-113.9020604243223</v>
      </c>
      <c r="L676">
        <v>1.426967518231478</v>
      </c>
      <c r="M676">
        <v>-2.9569928136667172</v>
      </c>
      <c r="N676">
        <v>2.493079091502346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1</v>
      </c>
    </row>
    <row r="677" spans="1:20" x14ac:dyDescent="0.3">
      <c r="A677" t="s">
        <v>96</v>
      </c>
      <c r="B677" t="s">
        <v>530</v>
      </c>
      <c r="C677">
        <v>1</v>
      </c>
      <c r="D677">
        <v>2</v>
      </c>
      <c r="E677" t="s">
        <v>510</v>
      </c>
      <c r="F677" t="s">
        <v>508</v>
      </c>
      <c r="G677" t="s">
        <v>508</v>
      </c>
      <c r="H677">
        <v>5.497482833354904</v>
      </c>
      <c r="I677">
        <v>15.06851104661834</v>
      </c>
      <c r="J677">
        <v>-2.5971729436974931E-2</v>
      </c>
      <c r="K677">
        <v>-78.458037137031909</v>
      </c>
      <c r="L677">
        <v>0.82899279953824945</v>
      </c>
      <c r="M677">
        <v>-1.861700356924028</v>
      </c>
      <c r="N677">
        <v>0.54200489475273672</v>
      </c>
      <c r="O677">
        <v>0</v>
      </c>
      <c r="P677">
        <v>1</v>
      </c>
      <c r="Q677">
        <v>0</v>
      </c>
      <c r="R677">
        <v>0</v>
      </c>
      <c r="S677">
        <v>0</v>
      </c>
      <c r="T677">
        <v>0</v>
      </c>
    </row>
    <row r="678" spans="1:20" x14ac:dyDescent="0.3">
      <c r="A678" t="s">
        <v>164</v>
      </c>
      <c r="B678" t="s">
        <v>530</v>
      </c>
      <c r="C678">
        <v>3</v>
      </c>
      <c r="D678">
        <v>6</v>
      </c>
      <c r="E678" t="s">
        <v>510</v>
      </c>
      <c r="F678" t="s">
        <v>508</v>
      </c>
      <c r="G678" t="s">
        <v>508</v>
      </c>
      <c r="H678">
        <v>5.0361146748991361</v>
      </c>
      <c r="I678">
        <v>3.84615031925166</v>
      </c>
      <c r="J678">
        <v>-2.7792515547091789E-2</v>
      </c>
      <c r="K678">
        <v>-84.616863716859143</v>
      </c>
      <c r="L678">
        <v>1.220494502495149</v>
      </c>
      <c r="M678">
        <v>-4.043129213614562</v>
      </c>
      <c r="N678">
        <v>2.8089928274850009</v>
      </c>
      <c r="O678">
        <v>0</v>
      </c>
      <c r="P678">
        <v>1</v>
      </c>
      <c r="Q678">
        <v>0</v>
      </c>
      <c r="R678">
        <v>0</v>
      </c>
      <c r="S678">
        <v>0</v>
      </c>
      <c r="T678">
        <v>1</v>
      </c>
    </row>
    <row r="679" spans="1:20" x14ac:dyDescent="0.3">
      <c r="A679" t="s">
        <v>242</v>
      </c>
      <c r="B679" t="s">
        <v>530</v>
      </c>
      <c r="C679">
        <v>0</v>
      </c>
      <c r="D679">
        <v>7</v>
      </c>
      <c r="E679" t="s">
        <v>510</v>
      </c>
      <c r="F679" t="s">
        <v>508</v>
      </c>
      <c r="G679" t="s">
        <v>508</v>
      </c>
      <c r="H679">
        <v>3.990423545572428</v>
      </c>
      <c r="I679">
        <v>7.5757493657524764</v>
      </c>
      <c r="J679">
        <v>-1.1392089994303439E-2</v>
      </c>
      <c r="K679">
        <v>-103.2786665259234</v>
      </c>
      <c r="L679">
        <v>0.96698704401368007</v>
      </c>
      <c r="M679">
        <v>-2.45232018302231</v>
      </c>
      <c r="N679">
        <v>-2.234634788015244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 x14ac:dyDescent="0.3">
      <c r="A680" t="s">
        <v>77</v>
      </c>
      <c r="B680" t="s">
        <v>531</v>
      </c>
      <c r="C680">
        <v>1</v>
      </c>
      <c r="D680">
        <v>4</v>
      </c>
      <c r="E680" t="s">
        <v>510</v>
      </c>
      <c r="F680" t="s">
        <v>508</v>
      </c>
      <c r="G680" t="s">
        <v>508</v>
      </c>
      <c r="H680">
        <v>5.3143477253755247</v>
      </c>
      <c r="I680">
        <v>35.789496931677753</v>
      </c>
      <c r="J680">
        <v>-3.033414294963815E-3</v>
      </c>
      <c r="K680">
        <v>-55.528760276357822</v>
      </c>
      <c r="L680">
        <v>0.77875607085829346</v>
      </c>
      <c r="M680">
        <v>-2.4442034640370531</v>
      </c>
      <c r="N680">
        <v>-1.4705906796726509</v>
      </c>
      <c r="O680">
        <v>0</v>
      </c>
      <c r="P680">
        <v>1</v>
      </c>
      <c r="Q680">
        <v>0</v>
      </c>
      <c r="R680">
        <v>0</v>
      </c>
      <c r="S680">
        <v>0</v>
      </c>
      <c r="T680">
        <v>0</v>
      </c>
    </row>
    <row r="681" spans="1:20" x14ac:dyDescent="0.3">
      <c r="A681" t="s">
        <v>156</v>
      </c>
      <c r="B681" t="s">
        <v>531</v>
      </c>
      <c r="C681">
        <v>13</v>
      </c>
      <c r="D681">
        <v>11</v>
      </c>
      <c r="E681" t="s">
        <v>510</v>
      </c>
      <c r="F681" t="s">
        <v>508</v>
      </c>
      <c r="G681" t="s">
        <v>508</v>
      </c>
      <c r="H681">
        <v>4.853479154817351</v>
      </c>
      <c r="I681">
        <v>55.555555555555557</v>
      </c>
      <c r="J681">
        <v>3.9437265879281543E-2</v>
      </c>
      <c r="K681">
        <v>108.5718211227973</v>
      </c>
      <c r="L681">
        <v>2.6255028419049848</v>
      </c>
      <c r="M681">
        <v>-1.365707898391286</v>
      </c>
      <c r="N681">
        <v>4.4102595402644234</v>
      </c>
      <c r="O681">
        <v>1</v>
      </c>
      <c r="P681">
        <v>1</v>
      </c>
      <c r="Q681">
        <v>1</v>
      </c>
      <c r="R681">
        <v>1</v>
      </c>
      <c r="S681">
        <v>0</v>
      </c>
      <c r="T681">
        <v>1</v>
      </c>
    </row>
    <row r="682" spans="1:20" x14ac:dyDescent="0.3">
      <c r="A682" t="s">
        <v>228</v>
      </c>
      <c r="B682" t="s">
        <v>531</v>
      </c>
      <c r="C682">
        <v>9</v>
      </c>
      <c r="D682">
        <v>8</v>
      </c>
      <c r="E682" t="s">
        <v>510</v>
      </c>
      <c r="F682" t="s">
        <v>508</v>
      </c>
      <c r="G682" t="s">
        <v>508</v>
      </c>
      <c r="H682">
        <v>5.045379508881644</v>
      </c>
      <c r="I682">
        <v>56.020930906040597</v>
      </c>
      <c r="J682">
        <v>0.31506041237616789</v>
      </c>
      <c r="K682">
        <v>81.848155940977108</v>
      </c>
      <c r="L682">
        <v>0.44960416424927419</v>
      </c>
      <c r="M682">
        <v>-2.00980321117108</v>
      </c>
      <c r="N682">
        <v>0.60030435521453762</v>
      </c>
      <c r="O682">
        <v>1</v>
      </c>
      <c r="P682">
        <v>1</v>
      </c>
      <c r="Q682">
        <v>1</v>
      </c>
      <c r="R682">
        <v>0</v>
      </c>
      <c r="S682">
        <v>1</v>
      </c>
      <c r="T682">
        <v>0</v>
      </c>
    </row>
    <row r="683" spans="1:20" x14ac:dyDescent="0.3">
      <c r="A683" t="s">
        <v>271</v>
      </c>
      <c r="B683" t="s">
        <v>531</v>
      </c>
      <c r="C683">
        <v>6</v>
      </c>
      <c r="D683">
        <v>6</v>
      </c>
      <c r="E683" t="s">
        <v>510</v>
      </c>
      <c r="F683" t="s">
        <v>508</v>
      </c>
      <c r="G683" t="s">
        <v>508</v>
      </c>
      <c r="H683">
        <v>5.6156607544520591</v>
      </c>
      <c r="I683">
        <v>38.141794810333067</v>
      </c>
      <c r="J683">
        <v>8.9230201521002805E-2</v>
      </c>
      <c r="K683">
        <v>18.134832729263952</v>
      </c>
      <c r="L683">
        <v>0.65337014822157535</v>
      </c>
      <c r="M683">
        <v>-5.3170739150628812</v>
      </c>
      <c r="N683">
        <v>-0.46367930600416851</v>
      </c>
      <c r="O683">
        <v>0</v>
      </c>
      <c r="P683">
        <v>1</v>
      </c>
      <c r="Q683">
        <v>1</v>
      </c>
      <c r="R683">
        <v>0</v>
      </c>
      <c r="S683">
        <v>1</v>
      </c>
      <c r="T683">
        <v>0</v>
      </c>
    </row>
    <row r="684" spans="1:20" x14ac:dyDescent="0.3">
      <c r="A684" t="s">
        <v>283</v>
      </c>
      <c r="B684" t="s">
        <v>531</v>
      </c>
      <c r="C684">
        <v>-2</v>
      </c>
      <c r="D684">
        <v>3</v>
      </c>
      <c r="E684" t="s">
        <v>510</v>
      </c>
      <c r="F684" t="s">
        <v>508</v>
      </c>
      <c r="G684" t="s">
        <v>508</v>
      </c>
      <c r="H684">
        <v>5.7706761180906359</v>
      </c>
      <c r="I684">
        <v>28.117349037325269</v>
      </c>
      <c r="J684">
        <v>-0.2514859179788026</v>
      </c>
      <c r="K684">
        <v>-118.47296698183359</v>
      </c>
      <c r="L684">
        <v>0.9124375483273558</v>
      </c>
      <c r="M684">
        <v>-2.2633771706269501</v>
      </c>
      <c r="N684">
        <v>0.1052655671772204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 x14ac:dyDescent="0.3">
      <c r="A685" t="s">
        <v>91</v>
      </c>
      <c r="B685" t="s">
        <v>531</v>
      </c>
      <c r="C685">
        <v>3</v>
      </c>
      <c r="D685">
        <v>5</v>
      </c>
      <c r="E685" t="s">
        <v>510</v>
      </c>
      <c r="F685" t="s">
        <v>508</v>
      </c>
      <c r="G685" t="s">
        <v>508</v>
      </c>
      <c r="H685">
        <v>5.1406921506986034</v>
      </c>
      <c r="I685">
        <v>39.376745588379123</v>
      </c>
      <c r="J685">
        <v>-0.1008020895237315</v>
      </c>
      <c r="K685">
        <v>-102.06920273387379</v>
      </c>
      <c r="L685">
        <v>1.084247191093026</v>
      </c>
      <c r="M685">
        <v>-3.1784914505082691</v>
      </c>
      <c r="N685">
        <v>-5.7575728968446089</v>
      </c>
      <c r="O685">
        <v>1</v>
      </c>
      <c r="P685">
        <v>0</v>
      </c>
      <c r="Q685">
        <v>0</v>
      </c>
      <c r="R685">
        <v>0</v>
      </c>
      <c r="S685">
        <v>0</v>
      </c>
      <c r="T685">
        <v>1</v>
      </c>
    </row>
    <row r="686" spans="1:20" x14ac:dyDescent="0.3">
      <c r="A686" t="s">
        <v>93</v>
      </c>
      <c r="B686" t="s">
        <v>531</v>
      </c>
      <c r="C686">
        <v>1</v>
      </c>
      <c r="D686">
        <v>4</v>
      </c>
      <c r="E686" t="s">
        <v>510</v>
      </c>
      <c r="F686" t="s">
        <v>508</v>
      </c>
      <c r="G686" t="s">
        <v>508</v>
      </c>
      <c r="H686">
        <v>5.6959115305636194</v>
      </c>
      <c r="I686">
        <v>7.0821515969043682</v>
      </c>
      <c r="J686">
        <v>-0.20961354460800941</v>
      </c>
      <c r="K686">
        <v>-70.471287043474931</v>
      </c>
      <c r="L686">
        <v>0.78960901760264679</v>
      </c>
      <c r="M686">
        <v>-5.7575728968446089</v>
      </c>
      <c r="N686">
        <v>-1.393356007545169</v>
      </c>
      <c r="O686">
        <v>0</v>
      </c>
      <c r="P686">
        <v>1</v>
      </c>
      <c r="Q686">
        <v>0</v>
      </c>
      <c r="R686">
        <v>0</v>
      </c>
      <c r="S686">
        <v>0</v>
      </c>
      <c r="T686">
        <v>0</v>
      </c>
    </row>
    <row r="687" spans="1:20" x14ac:dyDescent="0.3">
      <c r="A687" t="s">
        <v>162</v>
      </c>
      <c r="B687" t="s">
        <v>531</v>
      </c>
      <c r="C687">
        <v>-2</v>
      </c>
      <c r="D687">
        <v>3</v>
      </c>
      <c r="E687" t="s">
        <v>510</v>
      </c>
      <c r="F687" t="s">
        <v>508</v>
      </c>
      <c r="G687" t="s">
        <v>508</v>
      </c>
      <c r="H687">
        <v>5.3403062103713426</v>
      </c>
      <c r="I687">
        <v>5.5555761596281092</v>
      </c>
      <c r="J687">
        <v>-0.37224623636410348</v>
      </c>
      <c r="K687">
        <v>-132.72882067733309</v>
      </c>
      <c r="L687">
        <v>0.66340144836643067</v>
      </c>
      <c r="M687">
        <v>-3.3243911236799542</v>
      </c>
      <c r="N687">
        <v>-4.4925199248104786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1:20" x14ac:dyDescent="0.3">
      <c r="A688" t="s">
        <v>220</v>
      </c>
      <c r="B688" t="s">
        <v>531</v>
      </c>
      <c r="C688">
        <v>-2</v>
      </c>
      <c r="D688">
        <v>3</v>
      </c>
      <c r="E688" t="s">
        <v>510</v>
      </c>
      <c r="F688" t="s">
        <v>508</v>
      </c>
      <c r="G688" t="s">
        <v>508</v>
      </c>
      <c r="H688">
        <v>5.6371339811831369</v>
      </c>
      <c r="I688">
        <v>3.597113088390743</v>
      </c>
      <c r="J688">
        <v>-0.49380693523824409</v>
      </c>
      <c r="K688">
        <v>-194.19952226953791</v>
      </c>
      <c r="L688">
        <v>0.79271258104031983</v>
      </c>
      <c r="M688">
        <v>-4.4925199248104786</v>
      </c>
      <c r="N688">
        <v>9.9883930852960372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 x14ac:dyDescent="0.3">
      <c r="A689" t="s">
        <v>235</v>
      </c>
      <c r="B689" t="s">
        <v>531</v>
      </c>
      <c r="C689">
        <v>1</v>
      </c>
      <c r="D689">
        <v>4</v>
      </c>
      <c r="E689" t="s">
        <v>510</v>
      </c>
      <c r="F689" t="s">
        <v>508</v>
      </c>
      <c r="G689" t="s">
        <v>508</v>
      </c>
      <c r="H689">
        <v>5.6864314426978</v>
      </c>
      <c r="I689">
        <v>23.913070520063439</v>
      </c>
      <c r="J689">
        <v>-0.2160710226708186</v>
      </c>
      <c r="K689">
        <v>-74.78718446461275</v>
      </c>
      <c r="L689">
        <v>0.51684107820192471</v>
      </c>
      <c r="M689">
        <v>-3.3387126659865811</v>
      </c>
      <c r="N689">
        <v>4.0111380654704032</v>
      </c>
      <c r="O689">
        <v>0</v>
      </c>
      <c r="P689">
        <v>1</v>
      </c>
      <c r="Q689">
        <v>0</v>
      </c>
      <c r="R689">
        <v>0</v>
      </c>
      <c r="S689">
        <v>0</v>
      </c>
      <c r="T689">
        <v>0</v>
      </c>
    </row>
    <row r="690" spans="1:20" x14ac:dyDescent="0.3">
      <c r="A690" t="s">
        <v>291</v>
      </c>
      <c r="B690" t="s">
        <v>531</v>
      </c>
      <c r="C690">
        <v>9</v>
      </c>
      <c r="D690">
        <v>6</v>
      </c>
      <c r="E690" t="s">
        <v>510</v>
      </c>
      <c r="F690" t="s">
        <v>508</v>
      </c>
      <c r="G690" t="s">
        <v>508</v>
      </c>
      <c r="H690">
        <v>5.899938069388261</v>
      </c>
      <c r="I690">
        <v>77.548221633904149</v>
      </c>
      <c r="J690">
        <v>1.094781268044857</v>
      </c>
      <c r="K690">
        <v>196.1939031925948</v>
      </c>
      <c r="L690">
        <v>0.76024673146590094</v>
      </c>
      <c r="M690">
        <v>-3.2395496640757302</v>
      </c>
      <c r="N690">
        <v>-2.643173397814599</v>
      </c>
      <c r="O690">
        <v>1</v>
      </c>
      <c r="P690">
        <v>1</v>
      </c>
      <c r="Q690">
        <v>1</v>
      </c>
      <c r="R690">
        <v>0</v>
      </c>
      <c r="S690">
        <v>1</v>
      </c>
      <c r="T690">
        <v>0</v>
      </c>
    </row>
    <row r="691" spans="1:20" x14ac:dyDescent="0.3">
      <c r="A691" t="s">
        <v>295</v>
      </c>
      <c r="B691" t="s">
        <v>531</v>
      </c>
      <c r="C691">
        <v>9</v>
      </c>
      <c r="D691">
        <v>6</v>
      </c>
      <c r="E691" t="s">
        <v>510</v>
      </c>
      <c r="F691" t="s">
        <v>508</v>
      </c>
      <c r="G691" t="s">
        <v>508</v>
      </c>
      <c r="H691">
        <v>6.325147084379708</v>
      </c>
      <c r="I691">
        <v>69.283753830131957</v>
      </c>
      <c r="J691">
        <v>0.98491053273199713</v>
      </c>
      <c r="K691">
        <v>110.8903211558309</v>
      </c>
      <c r="L691">
        <v>0.54685558361300135</v>
      </c>
      <c r="M691">
        <v>-2.643173397814599</v>
      </c>
      <c r="N691">
        <v>-4.8868773984800757</v>
      </c>
      <c r="O691">
        <v>1</v>
      </c>
      <c r="P691">
        <v>1</v>
      </c>
      <c r="Q691">
        <v>1</v>
      </c>
      <c r="R691">
        <v>0</v>
      </c>
      <c r="S691">
        <v>1</v>
      </c>
      <c r="T691">
        <v>0</v>
      </c>
    </row>
    <row r="692" spans="1:20" x14ac:dyDescent="0.3">
      <c r="A692" t="s">
        <v>298</v>
      </c>
      <c r="B692" t="s">
        <v>531</v>
      </c>
      <c r="C692">
        <v>9</v>
      </c>
      <c r="D692">
        <v>8</v>
      </c>
      <c r="E692" t="s">
        <v>510</v>
      </c>
      <c r="F692" t="s">
        <v>508</v>
      </c>
      <c r="G692" t="s">
        <v>508</v>
      </c>
      <c r="H692">
        <v>7.0680992927773341</v>
      </c>
      <c r="I692">
        <v>51.10783985034216</v>
      </c>
      <c r="J692">
        <v>0.72001924898619718</v>
      </c>
      <c r="K692">
        <v>63.325751422886128</v>
      </c>
      <c r="L692">
        <v>0.65676304838939104</v>
      </c>
      <c r="M692">
        <v>-4.8868773984800757</v>
      </c>
      <c r="N692">
        <v>-2.093247024146017</v>
      </c>
      <c r="O692">
        <v>1</v>
      </c>
      <c r="P692">
        <v>1</v>
      </c>
      <c r="Q692">
        <v>1</v>
      </c>
      <c r="R692">
        <v>0</v>
      </c>
      <c r="S692">
        <v>1</v>
      </c>
      <c r="T692">
        <v>0</v>
      </c>
    </row>
    <row r="693" spans="1:20" x14ac:dyDescent="0.3">
      <c r="A693" t="s">
        <v>96</v>
      </c>
      <c r="B693" t="s">
        <v>531</v>
      </c>
      <c r="C693">
        <v>4</v>
      </c>
      <c r="D693">
        <v>5</v>
      </c>
      <c r="E693" t="s">
        <v>510</v>
      </c>
      <c r="F693" t="s">
        <v>508</v>
      </c>
      <c r="G693" t="s">
        <v>508</v>
      </c>
      <c r="H693">
        <v>7.4556340428435854</v>
      </c>
      <c r="I693">
        <v>46.709471287818623</v>
      </c>
      <c r="J693">
        <v>7.2565235723562438E-2</v>
      </c>
      <c r="K693">
        <v>19.10945071478039</v>
      </c>
      <c r="L693">
        <v>0.57765656258733422</v>
      </c>
      <c r="M693">
        <v>-1.5002329862578789</v>
      </c>
      <c r="N693">
        <v>1.856255999047143</v>
      </c>
      <c r="O693">
        <v>0</v>
      </c>
      <c r="P693">
        <v>1</v>
      </c>
      <c r="Q693">
        <v>1</v>
      </c>
      <c r="R693">
        <v>0</v>
      </c>
      <c r="S693">
        <v>0</v>
      </c>
      <c r="T693">
        <v>0</v>
      </c>
    </row>
    <row r="694" spans="1:20" x14ac:dyDescent="0.3">
      <c r="A694" t="s">
        <v>164</v>
      </c>
      <c r="B694" t="s">
        <v>531</v>
      </c>
      <c r="C694">
        <v>4</v>
      </c>
      <c r="D694">
        <v>4</v>
      </c>
      <c r="E694" t="s">
        <v>510</v>
      </c>
      <c r="F694" t="s">
        <v>508</v>
      </c>
      <c r="G694" t="s">
        <v>508</v>
      </c>
      <c r="H694">
        <v>7.3671180810188268</v>
      </c>
      <c r="I694">
        <v>45.931294758447947</v>
      </c>
      <c r="J694">
        <v>-0.13233765623260621</v>
      </c>
      <c r="K694">
        <v>26.11307191983995</v>
      </c>
      <c r="L694">
        <v>0.97954192552179642</v>
      </c>
      <c r="M694">
        <v>-0.28037134117717111</v>
      </c>
      <c r="N694">
        <v>1.686975669060178</v>
      </c>
      <c r="O694">
        <v>1</v>
      </c>
      <c r="P694">
        <v>1</v>
      </c>
      <c r="Q694">
        <v>0</v>
      </c>
      <c r="R694">
        <v>0</v>
      </c>
      <c r="S694">
        <v>0</v>
      </c>
      <c r="T694">
        <v>0</v>
      </c>
    </row>
    <row r="695" spans="1:20" x14ac:dyDescent="0.3">
      <c r="A695" t="s">
        <v>242</v>
      </c>
      <c r="B695" t="s">
        <v>531</v>
      </c>
      <c r="C695">
        <v>8</v>
      </c>
      <c r="D695">
        <v>4</v>
      </c>
      <c r="E695" t="s">
        <v>510</v>
      </c>
      <c r="F695" t="s">
        <v>508</v>
      </c>
      <c r="G695" t="s">
        <v>508</v>
      </c>
      <c r="H695">
        <v>6.3532110315349239</v>
      </c>
      <c r="I695">
        <v>37.220837330640009</v>
      </c>
      <c r="J695">
        <v>-9.0675979390092198E-2</v>
      </c>
      <c r="K695">
        <v>0.16907304048111879</v>
      </c>
      <c r="L695">
        <v>1.0133815239096791</v>
      </c>
      <c r="M695">
        <v>-4.5851577839109488E-2</v>
      </c>
      <c r="N695">
        <v>1.2385342532703589</v>
      </c>
      <c r="O695">
        <v>1</v>
      </c>
      <c r="P695">
        <v>1</v>
      </c>
      <c r="Q695">
        <v>0</v>
      </c>
      <c r="R695">
        <v>0</v>
      </c>
      <c r="S695">
        <v>1</v>
      </c>
      <c r="T695">
        <v>1</v>
      </c>
    </row>
    <row r="696" spans="1:20" x14ac:dyDescent="0.3">
      <c r="A696" t="s">
        <v>77</v>
      </c>
      <c r="B696" t="s">
        <v>532</v>
      </c>
      <c r="C696">
        <v>9</v>
      </c>
      <c r="D696">
        <v>7</v>
      </c>
      <c r="E696" t="s">
        <v>510</v>
      </c>
      <c r="F696" t="s">
        <v>508</v>
      </c>
      <c r="G696" t="s">
        <v>508</v>
      </c>
      <c r="H696">
        <v>3.2726220389331711</v>
      </c>
      <c r="I696">
        <v>67.567544927388681</v>
      </c>
      <c r="J696">
        <v>3.4326728475391061E-2</v>
      </c>
      <c r="K696">
        <v>232.66350982390139</v>
      </c>
      <c r="L696">
        <v>0.96872514282673816</v>
      </c>
      <c r="M696">
        <v>-1.1811012535560981</v>
      </c>
      <c r="N696">
        <v>-2.3904359763948508</v>
      </c>
      <c r="O696">
        <v>1</v>
      </c>
      <c r="P696">
        <v>1</v>
      </c>
      <c r="Q696">
        <v>1</v>
      </c>
      <c r="R696">
        <v>0</v>
      </c>
      <c r="S696">
        <v>0</v>
      </c>
      <c r="T696">
        <v>0</v>
      </c>
    </row>
    <row r="697" spans="1:20" x14ac:dyDescent="0.3">
      <c r="A697" t="s">
        <v>156</v>
      </c>
      <c r="B697" t="s">
        <v>532</v>
      </c>
      <c r="C697">
        <v>11</v>
      </c>
      <c r="D697">
        <v>9</v>
      </c>
      <c r="E697" t="s">
        <v>510</v>
      </c>
      <c r="F697" t="s">
        <v>508</v>
      </c>
      <c r="G697" t="s">
        <v>508</v>
      </c>
      <c r="H697">
        <v>4.5404192639682934</v>
      </c>
      <c r="I697">
        <v>66.66665010982156</v>
      </c>
      <c r="J697">
        <v>3.6315331314651568E-2</v>
      </c>
      <c r="K697">
        <v>152.41929183959309</v>
      </c>
      <c r="L697">
        <v>0.84373828801119632</v>
      </c>
      <c r="M697">
        <v>-2.641515816687968</v>
      </c>
      <c r="N697">
        <v>9.6899227671637362</v>
      </c>
      <c r="O697">
        <v>1</v>
      </c>
      <c r="P697">
        <v>1</v>
      </c>
      <c r="Q697">
        <v>1</v>
      </c>
      <c r="R697">
        <v>0</v>
      </c>
      <c r="S697">
        <v>1</v>
      </c>
      <c r="T697">
        <v>0</v>
      </c>
    </row>
    <row r="698" spans="1:20" x14ac:dyDescent="0.3">
      <c r="A698" t="s">
        <v>265</v>
      </c>
      <c r="B698" t="s">
        <v>532</v>
      </c>
      <c r="C698">
        <v>6</v>
      </c>
      <c r="D698">
        <v>5</v>
      </c>
      <c r="E698" t="s">
        <v>510</v>
      </c>
      <c r="F698" t="s">
        <v>508</v>
      </c>
      <c r="G698" t="s">
        <v>508</v>
      </c>
      <c r="H698">
        <v>7.9789773137033633</v>
      </c>
      <c r="I698">
        <v>49.264706655769537</v>
      </c>
      <c r="J698">
        <v>4.9228162757763122E-2</v>
      </c>
      <c r="K698">
        <v>52.220371831357348</v>
      </c>
      <c r="L698">
        <v>0.36399324141689671</v>
      </c>
      <c r="M698">
        <v>-1.6447352942006881</v>
      </c>
      <c r="N698">
        <v>-3.6789262456513518</v>
      </c>
      <c r="O698">
        <v>0</v>
      </c>
      <c r="P698">
        <v>1</v>
      </c>
      <c r="Q698">
        <v>1</v>
      </c>
      <c r="R698">
        <v>0</v>
      </c>
      <c r="S698">
        <v>1</v>
      </c>
      <c r="T698">
        <v>0</v>
      </c>
    </row>
    <row r="699" spans="1:20" x14ac:dyDescent="0.3">
      <c r="A699" t="s">
        <v>271</v>
      </c>
      <c r="B699" t="s">
        <v>532</v>
      </c>
      <c r="C699">
        <v>1</v>
      </c>
      <c r="D699">
        <v>4</v>
      </c>
      <c r="E699" t="s">
        <v>510</v>
      </c>
      <c r="F699" t="s">
        <v>508</v>
      </c>
      <c r="G699" t="s">
        <v>508</v>
      </c>
      <c r="H699">
        <v>8.5766422064702148</v>
      </c>
      <c r="I699">
        <v>27.131776355234081</v>
      </c>
      <c r="J699">
        <v>-3.2432266388316422E-3</v>
      </c>
      <c r="K699">
        <v>-11.469527296502321</v>
      </c>
      <c r="L699">
        <v>0.46514966697807952</v>
      </c>
      <c r="M699">
        <v>-4.861114560453843</v>
      </c>
      <c r="N699">
        <v>0</v>
      </c>
      <c r="O699">
        <v>0</v>
      </c>
      <c r="P699">
        <v>1</v>
      </c>
      <c r="Q699">
        <v>0</v>
      </c>
      <c r="R699">
        <v>0</v>
      </c>
      <c r="S699">
        <v>0</v>
      </c>
      <c r="T699">
        <v>0</v>
      </c>
    </row>
    <row r="700" spans="1:20" x14ac:dyDescent="0.3">
      <c r="A700" t="s">
        <v>283</v>
      </c>
      <c r="B700" t="s">
        <v>532</v>
      </c>
      <c r="C700">
        <v>3</v>
      </c>
      <c r="D700">
        <v>5</v>
      </c>
      <c r="E700" t="s">
        <v>510</v>
      </c>
      <c r="F700" t="s">
        <v>508</v>
      </c>
      <c r="G700" t="s">
        <v>508</v>
      </c>
      <c r="H700">
        <v>8.8817545167881882</v>
      </c>
      <c r="I700">
        <v>17.213117477234452</v>
      </c>
      <c r="J700">
        <v>-5.3248296613808671E-2</v>
      </c>
      <c r="K700">
        <v>-57.721140072180759</v>
      </c>
      <c r="L700">
        <v>1.089033367106419</v>
      </c>
      <c r="M700">
        <v>-4.3010712257996593</v>
      </c>
      <c r="N700">
        <v>-1.1235944019676409</v>
      </c>
      <c r="O700">
        <v>0</v>
      </c>
      <c r="P700">
        <v>1</v>
      </c>
      <c r="Q700">
        <v>0</v>
      </c>
      <c r="R700">
        <v>0</v>
      </c>
      <c r="S700">
        <v>0</v>
      </c>
      <c r="T700">
        <v>1</v>
      </c>
    </row>
    <row r="701" spans="1:20" x14ac:dyDescent="0.3">
      <c r="A701" t="s">
        <v>290</v>
      </c>
      <c r="B701" t="s">
        <v>532</v>
      </c>
      <c r="C701">
        <v>1</v>
      </c>
      <c r="D701">
        <v>2</v>
      </c>
      <c r="E701" t="s">
        <v>510</v>
      </c>
      <c r="F701" t="s">
        <v>508</v>
      </c>
      <c r="G701" t="s">
        <v>508</v>
      </c>
      <c r="H701">
        <v>8.7932896938761047</v>
      </c>
      <c r="I701">
        <v>7.1428708275955</v>
      </c>
      <c r="J701">
        <v>-6.0066866649217343E-2</v>
      </c>
      <c r="K701">
        <v>-83.307402583130809</v>
      </c>
      <c r="L701">
        <v>0.97869263039682475</v>
      </c>
      <c r="M701">
        <v>-1.1235944019676409</v>
      </c>
      <c r="N701">
        <v>2.2727250149756659</v>
      </c>
      <c r="O701">
        <v>0</v>
      </c>
      <c r="P701">
        <v>1</v>
      </c>
      <c r="Q701">
        <v>0</v>
      </c>
      <c r="R701">
        <v>0</v>
      </c>
      <c r="S701">
        <v>0</v>
      </c>
      <c r="T701">
        <v>0</v>
      </c>
    </row>
    <row r="702" spans="1:20" x14ac:dyDescent="0.3">
      <c r="A702" t="s">
        <v>512</v>
      </c>
      <c r="B702" t="s">
        <v>532</v>
      </c>
      <c r="C702">
        <v>1</v>
      </c>
      <c r="D702">
        <v>4</v>
      </c>
      <c r="E702" t="s">
        <v>510</v>
      </c>
      <c r="F702" t="s">
        <v>508</v>
      </c>
      <c r="G702" t="s">
        <v>508</v>
      </c>
      <c r="H702">
        <v>8.7724059710059201</v>
      </c>
      <c r="I702">
        <v>2.7777967874867349</v>
      </c>
      <c r="J702">
        <v>-5.778052352098742E-2</v>
      </c>
      <c r="K702">
        <v>-88.301632129979566</v>
      </c>
      <c r="L702">
        <v>0.63442842427657131</v>
      </c>
      <c r="M702">
        <v>-2.5925900743168362</v>
      </c>
      <c r="N702">
        <v>-7.6045642198092276</v>
      </c>
      <c r="O702">
        <v>0</v>
      </c>
      <c r="P702">
        <v>1</v>
      </c>
      <c r="Q702">
        <v>0</v>
      </c>
      <c r="R702">
        <v>0</v>
      </c>
      <c r="S702">
        <v>0</v>
      </c>
      <c r="T702">
        <v>0</v>
      </c>
    </row>
    <row r="703" spans="1:20" x14ac:dyDescent="0.3">
      <c r="A703" t="s">
        <v>91</v>
      </c>
      <c r="B703" t="s">
        <v>532</v>
      </c>
      <c r="C703">
        <v>-2</v>
      </c>
      <c r="D703">
        <v>3</v>
      </c>
      <c r="E703" t="s">
        <v>510</v>
      </c>
      <c r="F703" t="s">
        <v>508</v>
      </c>
      <c r="G703" t="s">
        <v>508</v>
      </c>
      <c r="H703">
        <v>9.0534988710439084</v>
      </c>
      <c r="I703">
        <v>4.5801658701485239</v>
      </c>
      <c r="J703">
        <v>-6.6985068694282959E-2</v>
      </c>
      <c r="K703">
        <v>-143.02468801940191</v>
      </c>
      <c r="L703">
        <v>0.84621344784450014</v>
      </c>
      <c r="M703">
        <v>-7.6045642198092276</v>
      </c>
      <c r="N703">
        <v>-0.41152222998090993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 x14ac:dyDescent="0.3">
      <c r="A704" t="s">
        <v>93</v>
      </c>
      <c r="B704" t="s">
        <v>532</v>
      </c>
      <c r="C704">
        <v>-2</v>
      </c>
      <c r="D704">
        <v>1</v>
      </c>
      <c r="E704" t="s">
        <v>510</v>
      </c>
      <c r="F704" t="s">
        <v>508</v>
      </c>
      <c r="G704" t="s">
        <v>508</v>
      </c>
      <c r="H704">
        <v>8.7662335743115491</v>
      </c>
      <c r="I704">
        <v>3.8168079251052731</v>
      </c>
      <c r="J704">
        <v>-6.8806096333751468E-2</v>
      </c>
      <c r="K704">
        <v>-111.6286444027932</v>
      </c>
      <c r="L704">
        <v>0.93130938734652835</v>
      </c>
      <c r="M704">
        <v>-0.41152222998090993</v>
      </c>
      <c r="N704">
        <v>1.2396682001644099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 x14ac:dyDescent="0.3">
      <c r="A705" t="s">
        <v>235</v>
      </c>
      <c r="B705" t="s">
        <v>532</v>
      </c>
      <c r="C705">
        <v>9</v>
      </c>
      <c r="D705">
        <v>7</v>
      </c>
      <c r="E705" t="s">
        <v>510</v>
      </c>
      <c r="F705" t="s">
        <v>508</v>
      </c>
      <c r="G705" t="s">
        <v>508</v>
      </c>
      <c r="H705">
        <v>6.6117883158084076</v>
      </c>
      <c r="I705">
        <v>58.181829216062638</v>
      </c>
      <c r="J705">
        <v>1.8096654165482111E-2</v>
      </c>
      <c r="K705">
        <v>49.212139492192406</v>
      </c>
      <c r="L705">
        <v>0.43893137882485078</v>
      </c>
      <c r="M705">
        <v>-2.5362294740823019</v>
      </c>
      <c r="N705">
        <v>-1.486987397850049</v>
      </c>
      <c r="O705">
        <v>1</v>
      </c>
      <c r="P705">
        <v>1</v>
      </c>
      <c r="Q705">
        <v>1</v>
      </c>
      <c r="R705">
        <v>0</v>
      </c>
      <c r="S705">
        <v>1</v>
      </c>
      <c r="T705">
        <v>0</v>
      </c>
    </row>
    <row r="706" spans="1:20" x14ac:dyDescent="0.3">
      <c r="A706" t="s">
        <v>259</v>
      </c>
      <c r="B706" t="s">
        <v>532</v>
      </c>
      <c r="C706">
        <v>9</v>
      </c>
      <c r="D706">
        <v>5</v>
      </c>
      <c r="E706" t="s">
        <v>510</v>
      </c>
      <c r="F706" t="s">
        <v>508</v>
      </c>
      <c r="G706" t="s">
        <v>508</v>
      </c>
      <c r="H706">
        <v>6.4150937745865138</v>
      </c>
      <c r="I706">
        <v>50.909111401259203</v>
      </c>
      <c r="J706">
        <v>1.4291587464383609E-2</v>
      </c>
      <c r="K706">
        <v>9.5783520209684916</v>
      </c>
      <c r="L706">
        <v>0.51905342629161322</v>
      </c>
      <c r="M706">
        <v>-1.486987397850049</v>
      </c>
      <c r="N706">
        <v>0.75471623421736533</v>
      </c>
      <c r="O706">
        <v>1</v>
      </c>
      <c r="P706">
        <v>1</v>
      </c>
      <c r="Q706">
        <v>1</v>
      </c>
      <c r="R706">
        <v>0</v>
      </c>
      <c r="S706">
        <v>1</v>
      </c>
      <c r="T706">
        <v>0</v>
      </c>
    </row>
    <row r="707" spans="1:20" x14ac:dyDescent="0.3">
      <c r="A707" t="s">
        <v>269</v>
      </c>
      <c r="B707" t="s">
        <v>532</v>
      </c>
      <c r="C707">
        <v>4</v>
      </c>
      <c r="D707">
        <v>5</v>
      </c>
      <c r="E707" t="s">
        <v>510</v>
      </c>
      <c r="F707" t="s">
        <v>508</v>
      </c>
      <c r="G707" t="s">
        <v>508</v>
      </c>
      <c r="H707">
        <v>5.8887675620511022</v>
      </c>
      <c r="I707">
        <v>45.454529691339083</v>
      </c>
      <c r="J707">
        <v>5.9708668853799838E-3</v>
      </c>
      <c r="K707">
        <v>10.939301244249121</v>
      </c>
      <c r="L707">
        <v>0.70808157400576532</v>
      </c>
      <c r="M707">
        <v>-1.872666266147277</v>
      </c>
      <c r="N707">
        <v>-0.38167904198678759</v>
      </c>
      <c r="O707">
        <v>0</v>
      </c>
      <c r="P707">
        <v>1</v>
      </c>
      <c r="Q707">
        <v>1</v>
      </c>
      <c r="R707">
        <v>0</v>
      </c>
      <c r="S707">
        <v>0</v>
      </c>
      <c r="T707">
        <v>0</v>
      </c>
    </row>
    <row r="708" spans="1:20" x14ac:dyDescent="0.3">
      <c r="A708" t="s">
        <v>282</v>
      </c>
      <c r="B708" t="s">
        <v>532</v>
      </c>
      <c r="C708">
        <v>4</v>
      </c>
      <c r="D708">
        <v>5</v>
      </c>
      <c r="E708" t="s">
        <v>510</v>
      </c>
      <c r="F708" t="s">
        <v>508</v>
      </c>
      <c r="G708" t="s">
        <v>508</v>
      </c>
      <c r="H708">
        <v>5.5008212130583809</v>
      </c>
      <c r="I708">
        <v>43.636350237638219</v>
      </c>
      <c r="J708">
        <v>5.9851221330214487E-4</v>
      </c>
      <c r="K708">
        <v>-11.38210706444886</v>
      </c>
      <c r="L708">
        <v>0.48778069216207381</v>
      </c>
      <c r="M708">
        <v>-0.38167904198678759</v>
      </c>
      <c r="N708">
        <v>-1.1494242373779511</v>
      </c>
      <c r="O708">
        <v>0</v>
      </c>
      <c r="P708">
        <v>1</v>
      </c>
      <c r="Q708">
        <v>1</v>
      </c>
      <c r="R708">
        <v>0</v>
      </c>
      <c r="S708">
        <v>0</v>
      </c>
      <c r="T708">
        <v>0</v>
      </c>
    </row>
    <row r="709" spans="1:20" x14ac:dyDescent="0.3">
      <c r="A709" t="s">
        <v>285</v>
      </c>
      <c r="B709" t="s">
        <v>532</v>
      </c>
      <c r="C709">
        <v>3</v>
      </c>
      <c r="D709">
        <v>5</v>
      </c>
      <c r="E709" t="s">
        <v>510</v>
      </c>
      <c r="F709" t="s">
        <v>508</v>
      </c>
      <c r="G709" t="s">
        <v>508</v>
      </c>
      <c r="H709">
        <v>5.1303853641699213</v>
      </c>
      <c r="I709">
        <v>21.568607284856451</v>
      </c>
      <c r="J709">
        <v>-1.465087705937285E-2</v>
      </c>
      <c r="K709">
        <v>-58.333383003867382</v>
      </c>
      <c r="L709">
        <v>1.15290219756998</v>
      </c>
      <c r="M709">
        <v>-2.325579246271984</v>
      </c>
      <c r="N709">
        <v>-1.9841251069335719</v>
      </c>
      <c r="O709">
        <v>0</v>
      </c>
      <c r="P709">
        <v>1</v>
      </c>
      <c r="Q709">
        <v>0</v>
      </c>
      <c r="R709">
        <v>0</v>
      </c>
      <c r="S709">
        <v>0</v>
      </c>
      <c r="T709">
        <v>1</v>
      </c>
    </row>
    <row r="710" spans="1:20" x14ac:dyDescent="0.3">
      <c r="A710" t="s">
        <v>295</v>
      </c>
      <c r="B710" t="s">
        <v>532</v>
      </c>
      <c r="C710">
        <v>3</v>
      </c>
      <c r="D710">
        <v>6</v>
      </c>
      <c r="E710" t="s">
        <v>510</v>
      </c>
      <c r="F710" t="s">
        <v>508</v>
      </c>
      <c r="G710" t="s">
        <v>508</v>
      </c>
      <c r="H710">
        <v>6.3265307115445948</v>
      </c>
      <c r="I710">
        <v>0</v>
      </c>
      <c r="J710">
        <v>-1.5994999421803699E-2</v>
      </c>
      <c r="K710">
        <v>-16.091976168395139</v>
      </c>
      <c r="L710">
        <v>1.8677482689045311</v>
      </c>
      <c r="M710">
        <v>-9.5940954539999961</v>
      </c>
      <c r="N710">
        <v>6.9387687578246302</v>
      </c>
      <c r="O710">
        <v>0</v>
      </c>
      <c r="P710">
        <v>1</v>
      </c>
      <c r="Q710">
        <v>0</v>
      </c>
      <c r="R710">
        <v>0</v>
      </c>
      <c r="S710">
        <v>0</v>
      </c>
      <c r="T710">
        <v>1</v>
      </c>
    </row>
    <row r="711" spans="1:20" x14ac:dyDescent="0.3">
      <c r="A711" t="s">
        <v>164</v>
      </c>
      <c r="B711" t="s">
        <v>532</v>
      </c>
      <c r="C711">
        <v>9</v>
      </c>
      <c r="D711">
        <v>5</v>
      </c>
      <c r="E711" t="s">
        <v>510</v>
      </c>
      <c r="F711" t="s">
        <v>508</v>
      </c>
      <c r="G711" t="s">
        <v>508</v>
      </c>
      <c r="H711">
        <v>6.8949974518544899</v>
      </c>
      <c r="I711">
        <v>66.101702106852755</v>
      </c>
      <c r="J711">
        <v>7.6118676942353594E-2</v>
      </c>
      <c r="K711">
        <v>142.82581750962149</v>
      </c>
      <c r="L711">
        <v>0.51179146368064876</v>
      </c>
      <c r="M711">
        <v>-3.6474129772176189</v>
      </c>
      <c r="N711">
        <v>3.7854852577598099</v>
      </c>
      <c r="O711">
        <v>1</v>
      </c>
      <c r="P711">
        <v>1</v>
      </c>
      <c r="Q711">
        <v>1</v>
      </c>
      <c r="R711">
        <v>0</v>
      </c>
      <c r="S711">
        <v>1</v>
      </c>
      <c r="T711">
        <v>0</v>
      </c>
    </row>
    <row r="712" spans="1:20" x14ac:dyDescent="0.3">
      <c r="A712" t="s">
        <v>242</v>
      </c>
      <c r="B712" t="s">
        <v>532</v>
      </c>
      <c r="C712">
        <v>6</v>
      </c>
      <c r="D712">
        <v>3</v>
      </c>
      <c r="E712" t="s">
        <v>510</v>
      </c>
      <c r="F712" t="s">
        <v>508</v>
      </c>
      <c r="G712" t="s">
        <v>508</v>
      </c>
      <c r="H712">
        <v>7.7326327375396398</v>
      </c>
      <c r="I712">
        <v>73.949580673746965</v>
      </c>
      <c r="J712">
        <v>6.1667286487701513E-2</v>
      </c>
      <c r="K712">
        <v>60.134904966245443</v>
      </c>
      <c r="L712">
        <v>0.61577976568426851</v>
      </c>
      <c r="M712">
        <v>-3.2544417097630571</v>
      </c>
      <c r="N712">
        <v>2.1406707538562202</v>
      </c>
      <c r="O712">
        <v>0</v>
      </c>
      <c r="P712">
        <v>1</v>
      </c>
      <c r="Q712">
        <v>1</v>
      </c>
      <c r="R712">
        <v>0</v>
      </c>
      <c r="S712">
        <v>1</v>
      </c>
      <c r="T712">
        <v>0</v>
      </c>
    </row>
    <row r="713" spans="1:20" x14ac:dyDescent="0.3">
      <c r="A713" t="s">
        <v>77</v>
      </c>
      <c r="B713" t="s">
        <v>533</v>
      </c>
      <c r="C713">
        <v>1</v>
      </c>
      <c r="D713">
        <v>2</v>
      </c>
      <c r="E713" t="s">
        <v>510</v>
      </c>
      <c r="F713" t="s">
        <v>508</v>
      </c>
      <c r="G713" t="s">
        <v>508</v>
      </c>
      <c r="H713">
        <v>5.8609587407584058</v>
      </c>
      <c r="I713">
        <v>29.333333333333329</v>
      </c>
      <c r="J713">
        <v>-3.7165447680115342</v>
      </c>
      <c r="K713">
        <v>-63.6421608818438</v>
      </c>
      <c r="L713">
        <v>0.67402752650061359</v>
      </c>
      <c r="M713">
        <v>-1.2366034624896951</v>
      </c>
      <c r="N713">
        <v>-0.91819699499165275</v>
      </c>
      <c r="O713">
        <v>0</v>
      </c>
      <c r="P713">
        <v>1</v>
      </c>
      <c r="Q713">
        <v>0</v>
      </c>
      <c r="R713">
        <v>0</v>
      </c>
      <c r="S713">
        <v>0</v>
      </c>
      <c r="T713">
        <v>0</v>
      </c>
    </row>
    <row r="714" spans="1:20" x14ac:dyDescent="0.3">
      <c r="A714" t="s">
        <v>139</v>
      </c>
      <c r="B714" t="s">
        <v>533</v>
      </c>
      <c r="C714">
        <v>-2</v>
      </c>
      <c r="D714">
        <v>3</v>
      </c>
      <c r="E714" t="s">
        <v>510</v>
      </c>
      <c r="F714" t="s">
        <v>508</v>
      </c>
      <c r="G714" t="s">
        <v>508</v>
      </c>
      <c r="H714">
        <v>6.1967418546365911</v>
      </c>
      <c r="I714">
        <v>2.2522522522522519</v>
      </c>
      <c r="J714">
        <v>-5.4775841210699667</v>
      </c>
      <c r="K714">
        <v>-115.38389249130709</v>
      </c>
      <c r="L714">
        <v>0.90803971947277662</v>
      </c>
      <c r="M714">
        <v>-5.785123966942149</v>
      </c>
      <c r="N714">
        <v>1.0526315789473679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 x14ac:dyDescent="0.3">
      <c r="A715" t="s">
        <v>228</v>
      </c>
      <c r="B715" t="s">
        <v>533</v>
      </c>
      <c r="C715">
        <v>5</v>
      </c>
      <c r="D715">
        <v>5</v>
      </c>
      <c r="E715" t="s">
        <v>510</v>
      </c>
      <c r="F715" t="s">
        <v>508</v>
      </c>
      <c r="G715" t="s">
        <v>508</v>
      </c>
      <c r="H715">
        <v>4.4946550048590863</v>
      </c>
      <c r="I715">
        <v>21.78217821782178</v>
      </c>
      <c r="J715">
        <v>-4.3621902921295828</v>
      </c>
      <c r="K715">
        <v>-53.614610208933989</v>
      </c>
      <c r="L715">
        <v>1.0387600091413809</v>
      </c>
      <c r="M715">
        <v>-1.424979044425817</v>
      </c>
      <c r="N715">
        <v>2.5510204081632648</v>
      </c>
      <c r="O715">
        <v>0</v>
      </c>
      <c r="P715">
        <v>1</v>
      </c>
      <c r="Q715">
        <v>0</v>
      </c>
      <c r="R715">
        <v>0</v>
      </c>
      <c r="S715">
        <v>0</v>
      </c>
      <c r="T715">
        <v>1</v>
      </c>
    </row>
    <row r="716" spans="1:20" x14ac:dyDescent="0.3">
      <c r="A716" t="s">
        <v>265</v>
      </c>
      <c r="B716" t="s">
        <v>533</v>
      </c>
      <c r="C716">
        <v>3</v>
      </c>
      <c r="D716">
        <v>6</v>
      </c>
      <c r="E716" t="s">
        <v>510</v>
      </c>
      <c r="F716" t="s">
        <v>508</v>
      </c>
      <c r="G716" t="s">
        <v>508</v>
      </c>
      <c r="H716">
        <v>3.6807580174927108</v>
      </c>
      <c r="I716">
        <v>27.5</v>
      </c>
      <c r="J716">
        <v>-2.31573297719348</v>
      </c>
      <c r="K716">
        <v>-19.168173598553011</v>
      </c>
      <c r="L716">
        <v>0.87797303107342517</v>
      </c>
      <c r="M716">
        <v>-0.84317032040472173</v>
      </c>
      <c r="N716">
        <v>5.5272108843537424</v>
      </c>
      <c r="O716">
        <v>0</v>
      </c>
      <c r="P716">
        <v>1</v>
      </c>
      <c r="Q716">
        <v>0</v>
      </c>
      <c r="R716">
        <v>0</v>
      </c>
      <c r="S716">
        <v>0</v>
      </c>
      <c r="T716">
        <v>0</v>
      </c>
    </row>
    <row r="717" spans="1:20" x14ac:dyDescent="0.3">
      <c r="A717" t="s">
        <v>271</v>
      </c>
      <c r="B717" t="s">
        <v>533</v>
      </c>
      <c r="C717">
        <v>10</v>
      </c>
      <c r="D717">
        <v>8</v>
      </c>
      <c r="E717" t="s">
        <v>510</v>
      </c>
      <c r="F717" t="s">
        <v>508</v>
      </c>
      <c r="G717" t="s">
        <v>508</v>
      </c>
      <c r="H717">
        <v>3.687761749651</v>
      </c>
      <c r="I717">
        <v>62.745098039215677</v>
      </c>
      <c r="J717">
        <v>-0.63917838779321468</v>
      </c>
      <c r="K717">
        <v>222.9979466119093</v>
      </c>
      <c r="L717">
        <v>1.4246735659602721</v>
      </c>
      <c r="M717">
        <v>-1.0475423045930701</v>
      </c>
      <c r="N717">
        <v>2.0358306188925082</v>
      </c>
      <c r="O717">
        <v>1</v>
      </c>
      <c r="P717">
        <v>1</v>
      </c>
      <c r="Q717">
        <v>0</v>
      </c>
      <c r="R717">
        <v>1</v>
      </c>
      <c r="S717">
        <v>0</v>
      </c>
      <c r="T717">
        <v>1</v>
      </c>
    </row>
    <row r="718" spans="1:20" x14ac:dyDescent="0.3">
      <c r="A718" t="s">
        <v>283</v>
      </c>
      <c r="B718" t="s">
        <v>533</v>
      </c>
      <c r="C718">
        <v>11</v>
      </c>
      <c r="D718">
        <v>9</v>
      </c>
      <c r="E718" t="s">
        <v>510</v>
      </c>
      <c r="F718" t="s">
        <v>508</v>
      </c>
      <c r="G718" t="s">
        <v>508</v>
      </c>
      <c r="H718">
        <v>3.484743411927878</v>
      </c>
      <c r="I718">
        <v>67.973856209150327</v>
      </c>
      <c r="J718">
        <v>8.374909842519429E-2</v>
      </c>
      <c r="K718">
        <v>93.54120267260609</v>
      </c>
      <c r="L718">
        <v>0.6014089252040159</v>
      </c>
      <c r="M718">
        <v>-0.48309178743961351</v>
      </c>
      <c r="N718">
        <v>-0.88996763754045305</v>
      </c>
      <c r="O718">
        <v>1</v>
      </c>
      <c r="P718">
        <v>1</v>
      </c>
      <c r="Q718">
        <v>1</v>
      </c>
      <c r="R718">
        <v>0</v>
      </c>
      <c r="S718">
        <v>1</v>
      </c>
      <c r="T718">
        <v>0</v>
      </c>
    </row>
    <row r="719" spans="1:20" x14ac:dyDescent="0.3">
      <c r="A719" t="s">
        <v>290</v>
      </c>
      <c r="B719" t="s">
        <v>533</v>
      </c>
      <c r="C719">
        <v>7</v>
      </c>
      <c r="D719">
        <v>5</v>
      </c>
      <c r="E719" t="s">
        <v>510</v>
      </c>
      <c r="F719" t="s">
        <v>508</v>
      </c>
      <c r="G719" t="s">
        <v>508</v>
      </c>
      <c r="H719">
        <v>3.323615160349854</v>
      </c>
      <c r="I719">
        <v>60.784313725490193</v>
      </c>
      <c r="J719">
        <v>-0.22572380260311761</v>
      </c>
      <c r="K719">
        <v>69.890136424000787</v>
      </c>
      <c r="L719">
        <v>1.207490162753091</v>
      </c>
      <c r="M719">
        <v>-0.88996763754045305</v>
      </c>
      <c r="N719">
        <v>1.551020408163265</v>
      </c>
      <c r="O719">
        <v>0</v>
      </c>
      <c r="P719">
        <v>1</v>
      </c>
      <c r="Q719">
        <v>0</v>
      </c>
      <c r="R719">
        <v>0</v>
      </c>
      <c r="S719">
        <v>1</v>
      </c>
      <c r="T719">
        <v>1</v>
      </c>
    </row>
    <row r="720" spans="1:20" x14ac:dyDescent="0.3">
      <c r="A720" t="s">
        <v>93</v>
      </c>
      <c r="B720" t="s">
        <v>533</v>
      </c>
      <c r="C720">
        <v>11</v>
      </c>
      <c r="D720">
        <v>12</v>
      </c>
      <c r="E720" t="s">
        <v>510</v>
      </c>
      <c r="F720" t="s">
        <v>508</v>
      </c>
      <c r="G720" t="s">
        <v>508</v>
      </c>
      <c r="H720">
        <v>4.1782112379474672</v>
      </c>
      <c r="I720">
        <v>54.587155963302749</v>
      </c>
      <c r="J720">
        <v>1.6209458678157569</v>
      </c>
      <c r="K720">
        <v>177.29585006693469</v>
      </c>
      <c r="L720">
        <v>0.69751630064608783</v>
      </c>
      <c r="M720">
        <v>-5.2205882352941178</v>
      </c>
      <c r="N720">
        <v>3.3359193173002328</v>
      </c>
      <c r="O720">
        <v>1</v>
      </c>
      <c r="P720">
        <v>1</v>
      </c>
      <c r="Q720">
        <v>1</v>
      </c>
      <c r="R720">
        <v>0</v>
      </c>
      <c r="S720">
        <v>1</v>
      </c>
      <c r="T720">
        <v>0</v>
      </c>
    </row>
    <row r="721" spans="1:20" x14ac:dyDescent="0.3">
      <c r="A721" t="s">
        <v>162</v>
      </c>
      <c r="B721" t="s">
        <v>533</v>
      </c>
      <c r="C721">
        <v>11</v>
      </c>
      <c r="D721">
        <v>10</v>
      </c>
      <c r="E721" t="s">
        <v>510</v>
      </c>
      <c r="F721" t="s">
        <v>508</v>
      </c>
      <c r="G721" t="s">
        <v>508</v>
      </c>
      <c r="H721">
        <v>4.6423216962947098</v>
      </c>
      <c r="I721">
        <v>70.925110132158579</v>
      </c>
      <c r="J721">
        <v>2.15759498734139</v>
      </c>
      <c r="K721">
        <v>125.10390689941801</v>
      </c>
      <c r="L721">
        <v>0.76890547030948442</v>
      </c>
      <c r="M721">
        <v>-3.333333333333333</v>
      </c>
      <c r="N721">
        <v>-4.3478260869565224</v>
      </c>
      <c r="O721">
        <v>1</v>
      </c>
      <c r="P721">
        <v>1</v>
      </c>
      <c r="Q721">
        <v>1</v>
      </c>
      <c r="R721">
        <v>0</v>
      </c>
      <c r="S721">
        <v>1</v>
      </c>
      <c r="T721">
        <v>0</v>
      </c>
    </row>
    <row r="722" spans="1:20" x14ac:dyDescent="0.3">
      <c r="A722" t="s">
        <v>220</v>
      </c>
      <c r="B722" t="s">
        <v>533</v>
      </c>
      <c r="C722">
        <v>6</v>
      </c>
      <c r="D722">
        <v>8</v>
      </c>
      <c r="E722" t="s">
        <v>510</v>
      </c>
      <c r="F722" t="s">
        <v>508</v>
      </c>
      <c r="G722" t="s">
        <v>508</v>
      </c>
      <c r="H722">
        <v>5.0940438871473352</v>
      </c>
      <c r="I722">
        <v>43.891402714932127</v>
      </c>
      <c r="J722">
        <v>0.79139008492714602</v>
      </c>
      <c r="K722">
        <v>41.000579206487068</v>
      </c>
      <c r="L722">
        <v>0.9087504681125953</v>
      </c>
      <c r="M722">
        <v>-4.3478260869565224</v>
      </c>
      <c r="N722">
        <v>4.7805642633228844</v>
      </c>
      <c r="O722">
        <v>0</v>
      </c>
      <c r="P722">
        <v>1</v>
      </c>
      <c r="Q722">
        <v>1</v>
      </c>
      <c r="R722">
        <v>0</v>
      </c>
      <c r="S722">
        <v>1</v>
      </c>
      <c r="T722">
        <v>0</v>
      </c>
    </row>
    <row r="723" spans="1:20" x14ac:dyDescent="0.3">
      <c r="A723" t="s">
        <v>235</v>
      </c>
      <c r="B723" t="s">
        <v>533</v>
      </c>
      <c r="C723">
        <v>3</v>
      </c>
      <c r="D723">
        <v>6</v>
      </c>
      <c r="E723" t="s">
        <v>510</v>
      </c>
      <c r="F723" t="s">
        <v>508</v>
      </c>
      <c r="G723" t="s">
        <v>508</v>
      </c>
      <c r="H723">
        <v>4.898592485869445</v>
      </c>
      <c r="I723">
        <v>40</v>
      </c>
      <c r="J723">
        <v>-1.0861107012937641</v>
      </c>
      <c r="K723">
        <v>2.6217228464418878</v>
      </c>
      <c r="L723">
        <v>0.85351185191983836</v>
      </c>
      <c r="M723">
        <v>-2.3484848484848482</v>
      </c>
      <c r="N723">
        <v>-0.54305663304887508</v>
      </c>
      <c r="O723">
        <v>0</v>
      </c>
      <c r="P723">
        <v>1</v>
      </c>
      <c r="Q723">
        <v>0</v>
      </c>
      <c r="R723">
        <v>0</v>
      </c>
      <c r="S723">
        <v>0</v>
      </c>
      <c r="T723">
        <v>0</v>
      </c>
    </row>
    <row r="724" spans="1:20" x14ac:dyDescent="0.3">
      <c r="A724" t="s">
        <v>259</v>
      </c>
      <c r="B724" t="s">
        <v>533</v>
      </c>
      <c r="C724">
        <v>6</v>
      </c>
      <c r="D724">
        <v>5</v>
      </c>
      <c r="E724" t="s">
        <v>510</v>
      </c>
      <c r="F724" t="s">
        <v>508</v>
      </c>
      <c r="G724" t="s">
        <v>508</v>
      </c>
      <c r="H724">
        <v>4.9977713394250056</v>
      </c>
      <c r="I724">
        <v>36.216216216216218</v>
      </c>
      <c r="J724">
        <v>-1.8773590192936991</v>
      </c>
      <c r="K724">
        <v>-49.863432754288041</v>
      </c>
      <c r="L724">
        <v>0.80010811393949233</v>
      </c>
      <c r="M724">
        <v>-0.54305663304887508</v>
      </c>
      <c r="N724">
        <v>6.4742589703588136</v>
      </c>
      <c r="O724">
        <v>1</v>
      </c>
      <c r="P724">
        <v>1</v>
      </c>
      <c r="Q724">
        <v>0</v>
      </c>
      <c r="R724">
        <v>0</v>
      </c>
      <c r="S724">
        <v>0</v>
      </c>
      <c r="T724">
        <v>0</v>
      </c>
    </row>
    <row r="725" spans="1:20" x14ac:dyDescent="0.3">
      <c r="A725" t="s">
        <v>282</v>
      </c>
      <c r="B725" t="s">
        <v>533</v>
      </c>
      <c r="C725">
        <v>6</v>
      </c>
      <c r="D725">
        <v>4</v>
      </c>
      <c r="E725" t="s">
        <v>510</v>
      </c>
      <c r="F725" t="s">
        <v>508</v>
      </c>
      <c r="G725" t="s">
        <v>508</v>
      </c>
      <c r="H725">
        <v>5.0764364786505016</v>
      </c>
      <c r="I725">
        <v>58.895705521472387</v>
      </c>
      <c r="J725">
        <v>-6.74492865492482E-3</v>
      </c>
      <c r="K725">
        <v>131.0884655146948</v>
      </c>
      <c r="L725">
        <v>0.48852349591684641</v>
      </c>
      <c r="M725">
        <v>-2.8673835125448028</v>
      </c>
      <c r="N725">
        <v>4.2804428044280449</v>
      </c>
      <c r="O725">
        <v>1</v>
      </c>
      <c r="P725">
        <v>1</v>
      </c>
      <c r="Q725">
        <v>0</v>
      </c>
      <c r="R725">
        <v>0</v>
      </c>
      <c r="S725">
        <v>1</v>
      </c>
      <c r="T725">
        <v>0</v>
      </c>
    </row>
    <row r="726" spans="1:20" x14ac:dyDescent="0.3">
      <c r="A726" t="s">
        <v>285</v>
      </c>
      <c r="B726" t="s">
        <v>533</v>
      </c>
      <c r="C726">
        <v>13</v>
      </c>
      <c r="D726">
        <v>8</v>
      </c>
      <c r="E726" t="s">
        <v>510</v>
      </c>
      <c r="F726" t="s">
        <v>508</v>
      </c>
      <c r="G726" t="s">
        <v>508</v>
      </c>
      <c r="H726">
        <v>4.4389204545454541</v>
      </c>
      <c r="I726">
        <v>84.180790960451972</v>
      </c>
      <c r="J726">
        <v>1.013631562810847</v>
      </c>
      <c r="K726">
        <v>138.08179060767711</v>
      </c>
      <c r="L726">
        <v>0.94068093964872401</v>
      </c>
      <c r="M726">
        <v>-0.35385704175513089</v>
      </c>
      <c r="N726">
        <v>-4.1193181818181817</v>
      </c>
      <c r="O726">
        <v>1</v>
      </c>
      <c r="P726">
        <v>1</v>
      </c>
      <c r="Q726">
        <v>1</v>
      </c>
      <c r="R726">
        <v>1</v>
      </c>
      <c r="S726">
        <v>1</v>
      </c>
      <c r="T726">
        <v>0</v>
      </c>
    </row>
    <row r="727" spans="1:20" x14ac:dyDescent="0.3">
      <c r="A727" t="s">
        <v>295</v>
      </c>
      <c r="B727" t="s">
        <v>533</v>
      </c>
      <c r="C727">
        <v>3</v>
      </c>
      <c r="D727">
        <v>6</v>
      </c>
      <c r="E727" t="s">
        <v>510</v>
      </c>
      <c r="F727" t="s">
        <v>508</v>
      </c>
      <c r="G727" t="s">
        <v>508</v>
      </c>
      <c r="H727">
        <v>4.4055717525105278</v>
      </c>
      <c r="I727">
        <v>36.158192090395481</v>
      </c>
      <c r="J727">
        <v>-1.114740595294734</v>
      </c>
      <c r="K727">
        <v>-17.870167760758569</v>
      </c>
      <c r="L727">
        <v>0.54864876986209921</v>
      </c>
      <c r="M727">
        <v>-2.144970414201183</v>
      </c>
      <c r="N727">
        <v>-3.09901738473167</v>
      </c>
      <c r="O727">
        <v>0</v>
      </c>
      <c r="P727">
        <v>1</v>
      </c>
      <c r="Q727">
        <v>0</v>
      </c>
      <c r="R727">
        <v>0</v>
      </c>
      <c r="S727">
        <v>0</v>
      </c>
      <c r="T727">
        <v>0</v>
      </c>
    </row>
    <row r="728" spans="1:20" x14ac:dyDescent="0.3">
      <c r="A728" t="s">
        <v>298</v>
      </c>
      <c r="B728" t="s">
        <v>533</v>
      </c>
      <c r="C728">
        <v>3</v>
      </c>
      <c r="D728">
        <v>6</v>
      </c>
      <c r="E728" t="s">
        <v>510</v>
      </c>
      <c r="F728" t="s">
        <v>508</v>
      </c>
      <c r="G728" t="s">
        <v>508</v>
      </c>
      <c r="H728">
        <v>4.3904613327390232</v>
      </c>
      <c r="I728">
        <v>12.994350282485881</v>
      </c>
      <c r="J728">
        <v>-2.514386732615733</v>
      </c>
      <c r="K728">
        <v>-80.422462648119705</v>
      </c>
      <c r="L728">
        <v>0.83308275676162202</v>
      </c>
      <c r="M728">
        <v>-3.09901738473167</v>
      </c>
      <c r="N728">
        <v>-7.8003120124804995E-2</v>
      </c>
      <c r="O728">
        <v>0</v>
      </c>
      <c r="P728">
        <v>1</v>
      </c>
      <c r="Q728">
        <v>0</v>
      </c>
      <c r="R728">
        <v>0</v>
      </c>
      <c r="S728">
        <v>0</v>
      </c>
      <c r="T728">
        <v>0</v>
      </c>
    </row>
    <row r="729" spans="1:20" x14ac:dyDescent="0.3">
      <c r="A729" t="s">
        <v>96</v>
      </c>
      <c r="B729" t="s">
        <v>533</v>
      </c>
      <c r="C729">
        <v>5</v>
      </c>
      <c r="D729">
        <v>4</v>
      </c>
      <c r="E729" t="s">
        <v>510</v>
      </c>
      <c r="F729" t="s">
        <v>508</v>
      </c>
      <c r="G729" t="s">
        <v>508</v>
      </c>
      <c r="H729">
        <v>4.1549600172898211</v>
      </c>
      <c r="I729">
        <v>35.593220338983052</v>
      </c>
      <c r="J729">
        <v>-2.7040295946818782</v>
      </c>
      <c r="K729">
        <v>-10.62706270627063</v>
      </c>
      <c r="L729">
        <v>0.70557758816163629</v>
      </c>
      <c r="M729">
        <v>-1.783060921248143</v>
      </c>
      <c r="N729">
        <v>1.9667170953101361</v>
      </c>
      <c r="O729">
        <v>0</v>
      </c>
      <c r="P729">
        <v>1</v>
      </c>
      <c r="Q729">
        <v>0</v>
      </c>
      <c r="R729">
        <v>1</v>
      </c>
      <c r="S729">
        <v>0</v>
      </c>
      <c r="T729">
        <v>0</v>
      </c>
    </row>
    <row r="730" spans="1:20" x14ac:dyDescent="0.3">
      <c r="A730" t="s">
        <v>77</v>
      </c>
      <c r="B730" t="s">
        <v>218</v>
      </c>
      <c r="C730">
        <v>0</v>
      </c>
      <c r="D730">
        <v>7</v>
      </c>
      <c r="E730" t="s">
        <v>510</v>
      </c>
      <c r="F730" t="s">
        <v>508</v>
      </c>
      <c r="G730" t="s">
        <v>508</v>
      </c>
      <c r="H730">
        <v>2.1371844350556972</v>
      </c>
      <c r="I730">
        <v>39.240401841189069</v>
      </c>
      <c r="J730">
        <v>-3.1184907317651001E-2</v>
      </c>
      <c r="K730">
        <v>-132.46000440394789</v>
      </c>
      <c r="L730">
        <v>0.88923429050610181</v>
      </c>
      <c r="M730">
        <v>-0.351804174787197</v>
      </c>
      <c r="N730">
        <v>3.8835082668702232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 x14ac:dyDescent="0.3">
      <c r="A731" t="s">
        <v>139</v>
      </c>
      <c r="B731" t="s">
        <v>218</v>
      </c>
      <c r="C731">
        <v>3</v>
      </c>
      <c r="D731">
        <v>10</v>
      </c>
      <c r="E731" t="s">
        <v>510</v>
      </c>
      <c r="F731" t="s">
        <v>508</v>
      </c>
      <c r="G731" t="s">
        <v>508</v>
      </c>
      <c r="H731">
        <v>2.3767405893261011</v>
      </c>
      <c r="I731">
        <v>31.111074266779031</v>
      </c>
      <c r="J731">
        <v>-3.2587812434120761E-2</v>
      </c>
      <c r="K731">
        <v>-14.253576334165331</v>
      </c>
      <c r="L731">
        <v>0.83927185868054643</v>
      </c>
      <c r="M731">
        <v>-2.586215323197337</v>
      </c>
      <c r="N731">
        <v>-0.35397490845949692</v>
      </c>
      <c r="O731">
        <v>0</v>
      </c>
      <c r="P731">
        <v>1</v>
      </c>
      <c r="Q731">
        <v>0</v>
      </c>
      <c r="R731">
        <v>0</v>
      </c>
      <c r="S731">
        <v>0</v>
      </c>
      <c r="T731">
        <v>0</v>
      </c>
    </row>
    <row r="732" spans="1:20" x14ac:dyDescent="0.3">
      <c r="A732" t="s">
        <v>156</v>
      </c>
      <c r="B732" t="s">
        <v>218</v>
      </c>
      <c r="C732">
        <v>0</v>
      </c>
      <c r="D732">
        <v>7</v>
      </c>
      <c r="E732" t="s">
        <v>510</v>
      </c>
      <c r="F732" t="s">
        <v>508</v>
      </c>
      <c r="G732" t="s">
        <v>508</v>
      </c>
      <c r="H732">
        <v>2.3978693809912421</v>
      </c>
      <c r="I732">
        <v>26.666725389717151</v>
      </c>
      <c r="J732">
        <v>-4.5419427992634931E-2</v>
      </c>
      <c r="K732">
        <v>-175.1759701846799</v>
      </c>
      <c r="L732">
        <v>0.67941123714772578</v>
      </c>
      <c r="M732">
        <v>-0.35397490845949692</v>
      </c>
      <c r="N732">
        <v>2.1314284784741151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 x14ac:dyDescent="0.3">
      <c r="A733" t="s">
        <v>223</v>
      </c>
      <c r="B733" t="s">
        <v>218</v>
      </c>
      <c r="C733">
        <v>5</v>
      </c>
      <c r="D733">
        <v>7</v>
      </c>
      <c r="E733" t="s">
        <v>510</v>
      </c>
      <c r="F733" t="s">
        <v>508</v>
      </c>
      <c r="G733" t="s">
        <v>508</v>
      </c>
      <c r="H733">
        <v>2.696475784222832</v>
      </c>
      <c r="I733">
        <v>50.549417151494737</v>
      </c>
      <c r="J733">
        <v>-3.4291193588191299E-2</v>
      </c>
      <c r="K733">
        <v>-89.693623824206924</v>
      </c>
      <c r="L733">
        <v>0.81462655132075201</v>
      </c>
      <c r="M733">
        <v>-0.26086623094856959</v>
      </c>
      <c r="N733">
        <v>-0.1743684982526818</v>
      </c>
      <c r="O733">
        <v>0</v>
      </c>
      <c r="P733">
        <v>1</v>
      </c>
      <c r="Q733">
        <v>0</v>
      </c>
      <c r="R733">
        <v>1</v>
      </c>
      <c r="S733">
        <v>0</v>
      </c>
      <c r="T733">
        <v>0</v>
      </c>
    </row>
    <row r="734" spans="1:20" x14ac:dyDescent="0.3">
      <c r="A734" t="s">
        <v>228</v>
      </c>
      <c r="B734" t="s">
        <v>218</v>
      </c>
      <c r="C734">
        <v>3</v>
      </c>
      <c r="D734">
        <v>9</v>
      </c>
      <c r="E734" t="s">
        <v>510</v>
      </c>
      <c r="F734" t="s">
        <v>508</v>
      </c>
      <c r="G734" t="s">
        <v>508</v>
      </c>
      <c r="H734">
        <v>2.6263254853233731</v>
      </c>
      <c r="I734">
        <v>48.35160920175737</v>
      </c>
      <c r="J734">
        <v>-3.103770078588336E-2</v>
      </c>
      <c r="K734">
        <v>-13.244303968377601</v>
      </c>
      <c r="L734">
        <v>0.80672293318592903</v>
      </c>
      <c r="M734">
        <v>-0.1743684982526818</v>
      </c>
      <c r="N734">
        <v>2.3580822543685831</v>
      </c>
      <c r="O734">
        <v>0</v>
      </c>
      <c r="P734">
        <v>1</v>
      </c>
      <c r="Q734">
        <v>0</v>
      </c>
      <c r="R734">
        <v>0</v>
      </c>
      <c r="S734">
        <v>0</v>
      </c>
      <c r="T734">
        <v>0</v>
      </c>
    </row>
    <row r="735" spans="1:20" x14ac:dyDescent="0.3">
      <c r="A735" t="s">
        <v>265</v>
      </c>
      <c r="B735" t="s">
        <v>218</v>
      </c>
      <c r="C735">
        <v>13</v>
      </c>
      <c r="D735">
        <v>13</v>
      </c>
      <c r="E735" t="s">
        <v>510</v>
      </c>
      <c r="F735" t="s">
        <v>508</v>
      </c>
      <c r="G735" t="s">
        <v>508</v>
      </c>
      <c r="H735">
        <v>3.4041074726207952</v>
      </c>
      <c r="I735">
        <v>66.829267832367805</v>
      </c>
      <c r="J735">
        <v>0.10040222668483199</v>
      </c>
      <c r="K735">
        <v>197.0492258139947</v>
      </c>
      <c r="L735">
        <v>1.198285789822694</v>
      </c>
      <c r="M735">
        <v>-3.5825513193160798</v>
      </c>
      <c r="N735">
        <v>-3.8772262442422298</v>
      </c>
      <c r="O735">
        <v>1</v>
      </c>
      <c r="P735">
        <v>1</v>
      </c>
      <c r="Q735">
        <v>1</v>
      </c>
      <c r="R735">
        <v>0</v>
      </c>
      <c r="S735">
        <v>1</v>
      </c>
      <c r="T735">
        <v>1</v>
      </c>
    </row>
    <row r="736" spans="1:20" x14ac:dyDescent="0.3">
      <c r="A736" t="s">
        <v>271</v>
      </c>
      <c r="B736" t="s">
        <v>218</v>
      </c>
      <c r="C736">
        <v>8</v>
      </c>
      <c r="D736">
        <v>8</v>
      </c>
      <c r="E736" t="s">
        <v>510</v>
      </c>
      <c r="F736" t="s">
        <v>508</v>
      </c>
      <c r="G736" t="s">
        <v>508</v>
      </c>
      <c r="H736">
        <v>4.3766567719843348</v>
      </c>
      <c r="I736">
        <v>14.63416195083536</v>
      </c>
      <c r="J736">
        <v>1.5315219840879579E-3</v>
      </c>
      <c r="K736">
        <v>-31.069738434860721</v>
      </c>
      <c r="L736">
        <v>0.72017670581453497</v>
      </c>
      <c r="M736">
        <v>-4.9579793881801528</v>
      </c>
      <c r="N736">
        <v>0.26524858003536361</v>
      </c>
      <c r="O736">
        <v>0</v>
      </c>
      <c r="P736">
        <v>1</v>
      </c>
      <c r="Q736">
        <v>1</v>
      </c>
      <c r="R736">
        <v>0</v>
      </c>
      <c r="S736">
        <v>1</v>
      </c>
      <c r="T736">
        <v>0</v>
      </c>
    </row>
    <row r="737" spans="1:20" x14ac:dyDescent="0.3">
      <c r="A737" t="s">
        <v>283</v>
      </c>
      <c r="B737" t="s">
        <v>218</v>
      </c>
      <c r="C737">
        <v>3</v>
      </c>
      <c r="D737">
        <v>4</v>
      </c>
      <c r="E737" t="s">
        <v>510</v>
      </c>
      <c r="F737" t="s">
        <v>508</v>
      </c>
      <c r="G737" t="s">
        <v>508</v>
      </c>
      <c r="H737">
        <v>4.0336856487878334</v>
      </c>
      <c r="I737">
        <v>13.170719490652621</v>
      </c>
      <c r="J737">
        <v>-8.3704605569560608E-2</v>
      </c>
      <c r="K737">
        <v>-61.106790632282923</v>
      </c>
      <c r="L737">
        <v>0.45072170593160832</v>
      </c>
      <c r="M737">
        <v>-0.61674638488680189</v>
      </c>
      <c r="N737">
        <v>-1.418435877496697</v>
      </c>
      <c r="O737">
        <v>0</v>
      </c>
      <c r="P737">
        <v>1</v>
      </c>
      <c r="Q737">
        <v>0</v>
      </c>
      <c r="R737">
        <v>0</v>
      </c>
      <c r="S737">
        <v>0</v>
      </c>
      <c r="T737">
        <v>0</v>
      </c>
    </row>
    <row r="738" spans="1:20" x14ac:dyDescent="0.3">
      <c r="A738" t="s">
        <v>290</v>
      </c>
      <c r="B738" t="s">
        <v>218</v>
      </c>
      <c r="C738">
        <v>3</v>
      </c>
      <c r="D738">
        <v>4</v>
      </c>
      <c r="E738" t="s">
        <v>510</v>
      </c>
      <c r="F738" t="s">
        <v>508</v>
      </c>
      <c r="G738" t="s">
        <v>508</v>
      </c>
      <c r="H738">
        <v>4.0274901874117326</v>
      </c>
      <c r="I738">
        <v>5.3658663777223534</v>
      </c>
      <c r="J738">
        <v>-0.1100472045123226</v>
      </c>
      <c r="K738">
        <v>-69.116264285423981</v>
      </c>
      <c r="L738">
        <v>0.73291640049255113</v>
      </c>
      <c r="M738">
        <v>-1.418435877496697</v>
      </c>
      <c r="N738">
        <v>0.98919883626947358</v>
      </c>
      <c r="O738">
        <v>0</v>
      </c>
      <c r="P738">
        <v>1</v>
      </c>
      <c r="Q738">
        <v>0</v>
      </c>
      <c r="R738">
        <v>0</v>
      </c>
      <c r="S738">
        <v>0</v>
      </c>
      <c r="T738">
        <v>0</v>
      </c>
    </row>
    <row r="739" spans="1:20" x14ac:dyDescent="0.3">
      <c r="A739" t="s">
        <v>512</v>
      </c>
      <c r="B739" t="s">
        <v>218</v>
      </c>
      <c r="C739">
        <v>5</v>
      </c>
      <c r="D739">
        <v>6</v>
      </c>
      <c r="E739" t="s">
        <v>510</v>
      </c>
      <c r="F739" t="s">
        <v>508</v>
      </c>
      <c r="G739" t="s">
        <v>508</v>
      </c>
      <c r="H739">
        <v>4.1360158972809584</v>
      </c>
      <c r="I739">
        <v>2.9268113690581812</v>
      </c>
      <c r="J739">
        <v>-0.12586310104620099</v>
      </c>
      <c r="K739">
        <v>-68.87516886179985</v>
      </c>
      <c r="L739">
        <v>1.655679170065927</v>
      </c>
      <c r="M739">
        <v>-1.4247513470392059</v>
      </c>
      <c r="N739">
        <v>0.54200724689891688</v>
      </c>
      <c r="O739">
        <v>0</v>
      </c>
      <c r="P739">
        <v>1</v>
      </c>
      <c r="Q739">
        <v>0</v>
      </c>
      <c r="R739">
        <v>0</v>
      </c>
      <c r="S739">
        <v>0</v>
      </c>
      <c r="T739">
        <v>1</v>
      </c>
    </row>
    <row r="740" spans="1:20" x14ac:dyDescent="0.3">
      <c r="A740" t="s">
        <v>93</v>
      </c>
      <c r="B740" t="s">
        <v>218</v>
      </c>
      <c r="C740">
        <v>5</v>
      </c>
      <c r="D740">
        <v>7</v>
      </c>
      <c r="E740" t="s">
        <v>510</v>
      </c>
      <c r="F740" t="s">
        <v>508</v>
      </c>
      <c r="G740" t="s">
        <v>508</v>
      </c>
      <c r="H740">
        <v>4.5227101717196394</v>
      </c>
      <c r="I740">
        <v>10.162627595412269</v>
      </c>
      <c r="J740">
        <v>-0.11291325296332699</v>
      </c>
      <c r="K740">
        <v>-81.159351888357335</v>
      </c>
      <c r="L740">
        <v>1.095305517190204</v>
      </c>
      <c r="M740">
        <v>-2.515714289197255</v>
      </c>
      <c r="N740">
        <v>-0.36866479639742122</v>
      </c>
      <c r="O740">
        <v>0</v>
      </c>
      <c r="P740">
        <v>1</v>
      </c>
      <c r="Q740">
        <v>0</v>
      </c>
      <c r="R740">
        <v>0</v>
      </c>
      <c r="S740">
        <v>0</v>
      </c>
      <c r="T740">
        <v>1</v>
      </c>
    </row>
    <row r="741" spans="1:20" x14ac:dyDescent="0.3">
      <c r="A741" t="s">
        <v>235</v>
      </c>
      <c r="B741" t="s">
        <v>218</v>
      </c>
      <c r="C741">
        <v>9</v>
      </c>
      <c r="D741">
        <v>9</v>
      </c>
      <c r="E741" t="s">
        <v>510</v>
      </c>
      <c r="F741" t="s">
        <v>508</v>
      </c>
      <c r="G741" t="s">
        <v>508</v>
      </c>
      <c r="H741">
        <v>2.8686940504053382</v>
      </c>
      <c r="I741">
        <v>60.227284357833241</v>
      </c>
      <c r="J741">
        <v>2.0843283094604901E-2</v>
      </c>
      <c r="K741">
        <v>17.87294160370443</v>
      </c>
      <c r="L741">
        <v>0.85114682506434536</v>
      </c>
      <c r="M741">
        <v>-1.59151718674554</v>
      </c>
      <c r="N741">
        <v>-1.347709059169736</v>
      </c>
      <c r="O741">
        <v>1</v>
      </c>
      <c r="P741">
        <v>1</v>
      </c>
      <c r="Q741">
        <v>1</v>
      </c>
      <c r="R741">
        <v>0</v>
      </c>
      <c r="S741">
        <v>0</v>
      </c>
      <c r="T741">
        <v>0</v>
      </c>
    </row>
    <row r="742" spans="1:20" x14ac:dyDescent="0.3">
      <c r="A742" t="s">
        <v>259</v>
      </c>
      <c r="B742" t="s">
        <v>218</v>
      </c>
      <c r="C742">
        <v>8</v>
      </c>
      <c r="D742">
        <v>12</v>
      </c>
      <c r="E742" t="s">
        <v>367</v>
      </c>
      <c r="F742" t="s">
        <v>508</v>
      </c>
      <c r="G742" t="s">
        <v>509</v>
      </c>
      <c r="H742">
        <v>2.9859484276197819</v>
      </c>
      <c r="I742">
        <v>43.181815679553793</v>
      </c>
      <c r="J742">
        <v>1.232032397128441E-2</v>
      </c>
      <c r="K742">
        <v>-20.932303423216648</v>
      </c>
      <c r="L742">
        <v>1.1704075664728779</v>
      </c>
      <c r="M742">
        <v>-1.347709059169736</v>
      </c>
      <c r="N742">
        <v>2.0036408811373669</v>
      </c>
      <c r="O742">
        <v>0</v>
      </c>
      <c r="P742">
        <v>1</v>
      </c>
      <c r="Q742">
        <v>1</v>
      </c>
      <c r="R742">
        <v>0</v>
      </c>
      <c r="S742">
        <v>0</v>
      </c>
      <c r="T742">
        <v>1</v>
      </c>
    </row>
    <row r="743" spans="1:20" x14ac:dyDescent="0.3">
      <c r="A743" t="s">
        <v>269</v>
      </c>
      <c r="B743" t="s">
        <v>218</v>
      </c>
      <c r="C743">
        <v>8</v>
      </c>
      <c r="D743">
        <v>11</v>
      </c>
      <c r="E743" t="s">
        <v>513</v>
      </c>
      <c r="F743" t="s">
        <v>508</v>
      </c>
      <c r="G743" t="s">
        <v>508</v>
      </c>
      <c r="H743">
        <v>2.9745771939336509</v>
      </c>
      <c r="I743">
        <v>53.409074860679539</v>
      </c>
      <c r="J743">
        <v>1.472700356638049E-2</v>
      </c>
      <c r="K743">
        <v>34.619334371484271</v>
      </c>
      <c r="L743">
        <v>1.2751883486969731</v>
      </c>
      <c r="M743">
        <v>-1.160713876241803</v>
      </c>
      <c r="N743">
        <v>-1.6260129860772661</v>
      </c>
      <c r="O743">
        <v>0</v>
      </c>
      <c r="P743">
        <v>1</v>
      </c>
      <c r="Q743">
        <v>1</v>
      </c>
      <c r="R743">
        <v>0</v>
      </c>
      <c r="S743">
        <v>0</v>
      </c>
      <c r="T743">
        <v>1</v>
      </c>
    </row>
    <row r="744" spans="1:20" x14ac:dyDescent="0.3">
      <c r="A744" t="s">
        <v>282</v>
      </c>
      <c r="B744" t="s">
        <v>218</v>
      </c>
      <c r="C744">
        <v>6</v>
      </c>
      <c r="D744">
        <v>10</v>
      </c>
      <c r="E744" t="s">
        <v>367</v>
      </c>
      <c r="F744" t="s">
        <v>508</v>
      </c>
      <c r="G744" t="s">
        <v>509</v>
      </c>
      <c r="H744">
        <v>2.853207784551441</v>
      </c>
      <c r="I744">
        <v>36.708835206939817</v>
      </c>
      <c r="J744">
        <v>8.7308521639989367E-5</v>
      </c>
      <c r="K744">
        <v>-71.779606400539848</v>
      </c>
      <c r="L744">
        <v>0.86481605270558692</v>
      </c>
      <c r="M744">
        <v>-1.6260129860772661</v>
      </c>
      <c r="N744">
        <v>-0.36730178469706121</v>
      </c>
      <c r="O744">
        <v>0</v>
      </c>
      <c r="P744">
        <v>1</v>
      </c>
      <c r="Q744">
        <v>1</v>
      </c>
      <c r="R744">
        <v>0</v>
      </c>
      <c r="S744">
        <v>0</v>
      </c>
      <c r="T744">
        <v>0</v>
      </c>
    </row>
    <row r="745" spans="1:20" x14ac:dyDescent="0.3">
      <c r="A745" t="s">
        <v>285</v>
      </c>
      <c r="B745" t="s">
        <v>218</v>
      </c>
      <c r="C745">
        <v>0</v>
      </c>
      <c r="D745">
        <v>7</v>
      </c>
      <c r="E745" t="s">
        <v>510</v>
      </c>
      <c r="F745" t="s">
        <v>508</v>
      </c>
      <c r="G745" t="s">
        <v>508</v>
      </c>
      <c r="H745">
        <v>2.4699606367696978</v>
      </c>
      <c r="I745">
        <v>22.471846029987638</v>
      </c>
      <c r="J745">
        <v>-3.004967734394683E-2</v>
      </c>
      <c r="K745">
        <v>-106.116210294998</v>
      </c>
      <c r="L745">
        <v>0.93426929581388107</v>
      </c>
      <c r="M745">
        <v>-1.38249745255609</v>
      </c>
      <c r="N745">
        <v>0.46729581429101158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 x14ac:dyDescent="0.3">
      <c r="A746" t="s">
        <v>295</v>
      </c>
      <c r="B746" t="s">
        <v>218</v>
      </c>
      <c r="C746">
        <v>2</v>
      </c>
      <c r="D746">
        <v>8</v>
      </c>
      <c r="E746" t="s">
        <v>510</v>
      </c>
      <c r="F746" t="s">
        <v>508</v>
      </c>
      <c r="G746" t="s">
        <v>508</v>
      </c>
      <c r="H746">
        <v>2.3630013134465182</v>
      </c>
      <c r="I746">
        <v>12.359506232274869</v>
      </c>
      <c r="J746">
        <v>-3.7453547434701473E-2</v>
      </c>
      <c r="K746">
        <v>-103.78511541939309</v>
      </c>
      <c r="L746">
        <v>1.061144483961332</v>
      </c>
      <c r="M746">
        <v>-1.302329866770354</v>
      </c>
      <c r="N746">
        <v>-1.602262791777632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1</v>
      </c>
    </row>
    <row r="747" spans="1:20" x14ac:dyDescent="0.3">
      <c r="A747" t="s">
        <v>298</v>
      </c>
      <c r="B747" t="s">
        <v>218</v>
      </c>
      <c r="C747">
        <v>0</v>
      </c>
      <c r="D747">
        <v>7</v>
      </c>
      <c r="E747" t="s">
        <v>510</v>
      </c>
      <c r="F747" t="s">
        <v>508</v>
      </c>
      <c r="G747" t="s">
        <v>508</v>
      </c>
      <c r="H747">
        <v>2.3672694584687881</v>
      </c>
      <c r="I747">
        <v>1.0415915517997749</v>
      </c>
      <c r="J747">
        <v>-4.9769634895616421E-2</v>
      </c>
      <c r="K747">
        <v>-128.15634422190161</v>
      </c>
      <c r="L747">
        <v>0.79923973134267112</v>
      </c>
      <c r="M747">
        <v>-1.602262791777632</v>
      </c>
      <c r="N747">
        <v>1.0536387263914579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 x14ac:dyDescent="0.3">
      <c r="A748" t="s">
        <v>164</v>
      </c>
      <c r="B748" t="s">
        <v>218</v>
      </c>
      <c r="C748">
        <v>11</v>
      </c>
      <c r="D748">
        <v>17</v>
      </c>
      <c r="E748" t="s">
        <v>5</v>
      </c>
      <c r="F748" t="s">
        <v>509</v>
      </c>
      <c r="G748" t="s">
        <v>509</v>
      </c>
      <c r="H748">
        <v>2.2235220534398219</v>
      </c>
      <c r="I748">
        <v>14.59703982691042</v>
      </c>
      <c r="J748">
        <v>1.144183354427436E-2</v>
      </c>
      <c r="K748">
        <v>-14.79278420125881</v>
      </c>
      <c r="L748">
        <v>1.0312845210474191</v>
      </c>
      <c r="M748">
        <v>-2.6241774223908432</v>
      </c>
      <c r="N748">
        <v>2.887384284384019</v>
      </c>
      <c r="O748">
        <v>1</v>
      </c>
      <c r="P748">
        <v>1</v>
      </c>
      <c r="Q748">
        <v>1</v>
      </c>
      <c r="R748">
        <v>0</v>
      </c>
      <c r="S748">
        <v>0</v>
      </c>
      <c r="T748">
        <v>1</v>
      </c>
    </row>
    <row r="749" spans="1:20" x14ac:dyDescent="0.3">
      <c r="A749" t="s">
        <v>242</v>
      </c>
      <c r="B749" t="s">
        <v>218</v>
      </c>
      <c r="C749">
        <v>9</v>
      </c>
      <c r="D749">
        <v>15</v>
      </c>
      <c r="E749" t="s">
        <v>367</v>
      </c>
      <c r="F749" t="s">
        <v>508</v>
      </c>
      <c r="G749" t="s">
        <v>509</v>
      </c>
      <c r="H749">
        <v>2.340533396442094</v>
      </c>
      <c r="I749">
        <v>41.952194158671219</v>
      </c>
      <c r="J749">
        <v>5.2436366178254382E-2</v>
      </c>
      <c r="K749">
        <v>89.903885553057862</v>
      </c>
      <c r="L749">
        <v>0.9672742405433411</v>
      </c>
      <c r="M749">
        <v>-2.3744313553488978</v>
      </c>
      <c r="N749">
        <v>1.964453193546738</v>
      </c>
      <c r="O749">
        <v>1</v>
      </c>
      <c r="P749">
        <v>1</v>
      </c>
      <c r="Q749">
        <v>1</v>
      </c>
      <c r="R749">
        <v>0</v>
      </c>
      <c r="S749">
        <v>0</v>
      </c>
      <c r="T749">
        <v>0</v>
      </c>
    </row>
    <row r="750" spans="1:20" x14ac:dyDescent="0.3">
      <c r="A750" t="s">
        <v>77</v>
      </c>
      <c r="B750" t="s">
        <v>534</v>
      </c>
      <c r="C750">
        <v>3</v>
      </c>
      <c r="D750">
        <v>5</v>
      </c>
      <c r="E750" t="s">
        <v>510</v>
      </c>
      <c r="F750" t="s">
        <v>508</v>
      </c>
      <c r="G750" t="s">
        <v>508</v>
      </c>
      <c r="H750">
        <v>4.9990756180267573</v>
      </c>
      <c r="I750">
        <v>53.511716609016673</v>
      </c>
      <c r="J750">
        <v>-0.69554206395757134</v>
      </c>
      <c r="K750">
        <v>5.5363653074808248</v>
      </c>
      <c r="L750">
        <v>0.80727295691259016</v>
      </c>
      <c r="M750">
        <v>-3.2540656126007419</v>
      </c>
      <c r="N750">
        <v>0.25872825400572808</v>
      </c>
      <c r="O750">
        <v>0</v>
      </c>
      <c r="P750">
        <v>1</v>
      </c>
      <c r="Q750">
        <v>0</v>
      </c>
      <c r="R750">
        <v>0</v>
      </c>
      <c r="S750">
        <v>0</v>
      </c>
      <c r="T750">
        <v>0</v>
      </c>
    </row>
    <row r="751" spans="1:20" x14ac:dyDescent="0.3">
      <c r="A751" t="s">
        <v>139</v>
      </c>
      <c r="B751" t="s">
        <v>534</v>
      </c>
      <c r="C751">
        <v>3</v>
      </c>
      <c r="D751">
        <v>5</v>
      </c>
      <c r="E751" t="s">
        <v>510</v>
      </c>
      <c r="F751" t="s">
        <v>508</v>
      </c>
      <c r="G751" t="s">
        <v>508</v>
      </c>
      <c r="H751">
        <v>4.8971694361165854</v>
      </c>
      <c r="I751">
        <v>54.515020469235928</v>
      </c>
      <c r="J751">
        <v>-1.698623339230934</v>
      </c>
      <c r="K751">
        <v>-25.87374615825647</v>
      </c>
      <c r="L751">
        <v>0.92569751859570581</v>
      </c>
      <c r="M751">
        <v>-3.3686893652334349</v>
      </c>
      <c r="N751">
        <v>-1.872171730634389</v>
      </c>
      <c r="O751">
        <v>0</v>
      </c>
      <c r="P751">
        <v>1</v>
      </c>
      <c r="Q751">
        <v>0</v>
      </c>
      <c r="R751">
        <v>0</v>
      </c>
      <c r="S751">
        <v>0</v>
      </c>
      <c r="T751">
        <v>0</v>
      </c>
    </row>
    <row r="752" spans="1:20" x14ac:dyDescent="0.3">
      <c r="A752" t="s">
        <v>156</v>
      </c>
      <c r="B752" t="s">
        <v>534</v>
      </c>
      <c r="C752">
        <v>3</v>
      </c>
      <c r="D752">
        <v>4</v>
      </c>
      <c r="E752" t="s">
        <v>510</v>
      </c>
      <c r="F752" t="s">
        <v>508</v>
      </c>
      <c r="G752" t="s">
        <v>508</v>
      </c>
      <c r="H752">
        <v>5.0046992481203008</v>
      </c>
      <c r="I752">
        <v>44.816042246951561</v>
      </c>
      <c r="J752">
        <v>-2.114906127709109</v>
      </c>
      <c r="K752">
        <v>-86.338267394327644</v>
      </c>
      <c r="L752">
        <v>1.04137858032468</v>
      </c>
      <c r="M752">
        <v>-1.872171730634389</v>
      </c>
      <c r="N752">
        <v>5.8552591424239324</v>
      </c>
      <c r="O752">
        <v>0</v>
      </c>
      <c r="P752">
        <v>1</v>
      </c>
      <c r="Q752">
        <v>0</v>
      </c>
      <c r="R752">
        <v>0</v>
      </c>
      <c r="S752">
        <v>0</v>
      </c>
      <c r="T752">
        <v>1</v>
      </c>
    </row>
    <row r="753" spans="1:20" x14ac:dyDescent="0.3">
      <c r="A753" t="s">
        <v>265</v>
      </c>
      <c r="B753" t="s">
        <v>534</v>
      </c>
      <c r="C753">
        <v>11</v>
      </c>
      <c r="D753">
        <v>8</v>
      </c>
      <c r="E753" t="s">
        <v>510</v>
      </c>
      <c r="F753" t="s">
        <v>508</v>
      </c>
      <c r="G753" t="s">
        <v>508</v>
      </c>
      <c r="H753">
        <v>4.2377714837788334</v>
      </c>
      <c r="I753">
        <v>66.832915143641884</v>
      </c>
      <c r="J753">
        <v>0.90669059865818369</v>
      </c>
      <c r="K753">
        <v>82.389069893749095</v>
      </c>
      <c r="L753">
        <v>0.50760348470479999</v>
      </c>
      <c r="M753">
        <v>-0.73405025802085844</v>
      </c>
      <c r="N753">
        <v>6.257110244054692</v>
      </c>
      <c r="O753">
        <v>1</v>
      </c>
      <c r="P753">
        <v>1</v>
      </c>
      <c r="Q753">
        <v>1</v>
      </c>
      <c r="R753">
        <v>0</v>
      </c>
      <c r="S753">
        <v>1</v>
      </c>
      <c r="T753">
        <v>0</v>
      </c>
    </row>
    <row r="754" spans="1:20" x14ac:dyDescent="0.3">
      <c r="A754" t="s">
        <v>271</v>
      </c>
      <c r="B754" t="s">
        <v>534</v>
      </c>
      <c r="C754">
        <v>13</v>
      </c>
      <c r="D754">
        <v>8</v>
      </c>
      <c r="E754" t="s">
        <v>510</v>
      </c>
      <c r="F754" t="s">
        <v>508</v>
      </c>
      <c r="G754" t="s">
        <v>508</v>
      </c>
      <c r="H754">
        <v>4.6949815197801037</v>
      </c>
      <c r="I754">
        <v>83.333339220212238</v>
      </c>
      <c r="J754">
        <v>1.319778553695153</v>
      </c>
      <c r="K754">
        <v>103.2630780880435</v>
      </c>
      <c r="L754">
        <v>0.77083321131369043</v>
      </c>
      <c r="M754">
        <v>-0.96359904836782839</v>
      </c>
      <c r="N754">
        <v>-0.27027027027027029</v>
      </c>
      <c r="O754">
        <v>1</v>
      </c>
      <c r="P754">
        <v>1</v>
      </c>
      <c r="Q754">
        <v>1</v>
      </c>
      <c r="R754">
        <v>1</v>
      </c>
      <c r="S754">
        <v>1</v>
      </c>
      <c r="T754">
        <v>0</v>
      </c>
    </row>
    <row r="755" spans="1:20" x14ac:dyDescent="0.3">
      <c r="A755" t="s">
        <v>290</v>
      </c>
      <c r="B755" t="s">
        <v>534</v>
      </c>
      <c r="C755">
        <v>11</v>
      </c>
      <c r="D755">
        <v>9</v>
      </c>
      <c r="E755" t="s">
        <v>510</v>
      </c>
      <c r="F755" t="s">
        <v>508</v>
      </c>
      <c r="G755" t="s">
        <v>508</v>
      </c>
      <c r="H755">
        <v>4.6409869425851369</v>
      </c>
      <c r="I755">
        <v>86.776870447189765</v>
      </c>
      <c r="J755">
        <v>0.75031528945224579</v>
      </c>
      <c r="K755">
        <v>101.5428902462902</v>
      </c>
      <c r="L755">
        <v>1.0220507818535289</v>
      </c>
      <c r="M755">
        <v>-1.698406073045071</v>
      </c>
      <c r="N755">
        <v>-3.1413612565445019</v>
      </c>
      <c r="O755">
        <v>1</v>
      </c>
      <c r="P755">
        <v>1</v>
      </c>
      <c r="Q755">
        <v>1</v>
      </c>
      <c r="R755">
        <v>0</v>
      </c>
      <c r="S755">
        <v>0</v>
      </c>
      <c r="T755">
        <v>1</v>
      </c>
    </row>
    <row r="756" spans="1:20" x14ac:dyDescent="0.3">
      <c r="A756" t="s">
        <v>91</v>
      </c>
      <c r="B756" t="s">
        <v>534</v>
      </c>
      <c r="C756">
        <v>1</v>
      </c>
      <c r="D756">
        <v>3</v>
      </c>
      <c r="E756" t="s">
        <v>510</v>
      </c>
      <c r="F756" t="s">
        <v>508</v>
      </c>
      <c r="G756" t="s">
        <v>508</v>
      </c>
      <c r="H756">
        <v>5.2573320810888422</v>
      </c>
      <c r="I756">
        <v>51.169595209275201</v>
      </c>
      <c r="J756">
        <v>-1.1415058174268751</v>
      </c>
      <c r="K756">
        <v>-29.43767170662387</v>
      </c>
      <c r="L756">
        <v>0.70287696153577217</v>
      </c>
      <c r="M756">
        <v>-3.8829803466796879</v>
      </c>
      <c r="N756">
        <v>-2.87769620147344</v>
      </c>
      <c r="O756">
        <v>0</v>
      </c>
      <c r="P756">
        <v>1</v>
      </c>
      <c r="Q756">
        <v>0</v>
      </c>
      <c r="R756">
        <v>0</v>
      </c>
      <c r="S756">
        <v>0</v>
      </c>
      <c r="T756">
        <v>0</v>
      </c>
    </row>
    <row r="757" spans="1:20" x14ac:dyDescent="0.3">
      <c r="A757" t="s">
        <v>93</v>
      </c>
      <c r="B757" t="s">
        <v>534</v>
      </c>
      <c r="C757">
        <v>1</v>
      </c>
      <c r="D757">
        <v>4</v>
      </c>
      <c r="E757" t="s">
        <v>510</v>
      </c>
      <c r="F757" t="s">
        <v>508</v>
      </c>
      <c r="G757" t="s">
        <v>508</v>
      </c>
      <c r="H757">
        <v>5.3683344988886983</v>
      </c>
      <c r="I757">
        <v>13.09525179124279</v>
      </c>
      <c r="J757">
        <v>-2.019366652563646</v>
      </c>
      <c r="K757">
        <v>-90.377945968167353</v>
      </c>
      <c r="L757">
        <v>0.81112244841742343</v>
      </c>
      <c r="M757">
        <v>-2.87769620147344</v>
      </c>
      <c r="N757">
        <v>-4.8433048433048427</v>
      </c>
      <c r="O757">
        <v>0</v>
      </c>
      <c r="P757">
        <v>1</v>
      </c>
      <c r="Q757">
        <v>0</v>
      </c>
      <c r="R757">
        <v>0</v>
      </c>
      <c r="S757">
        <v>0</v>
      </c>
      <c r="T757">
        <v>0</v>
      </c>
    </row>
    <row r="758" spans="1:20" x14ac:dyDescent="0.3">
      <c r="A758" t="s">
        <v>235</v>
      </c>
      <c r="B758" t="s">
        <v>534</v>
      </c>
      <c r="C758">
        <v>11</v>
      </c>
      <c r="D758">
        <v>10</v>
      </c>
      <c r="E758" t="s">
        <v>510</v>
      </c>
      <c r="F758" t="s">
        <v>508</v>
      </c>
      <c r="G758" t="s">
        <v>508</v>
      </c>
      <c r="H758">
        <v>4.7643476072824429</v>
      </c>
      <c r="I758">
        <v>73.614771476447103</v>
      </c>
      <c r="J758">
        <v>0.59030610978606202</v>
      </c>
      <c r="K758">
        <v>104.9343164658758</v>
      </c>
      <c r="L758">
        <v>0.69158253447005702</v>
      </c>
      <c r="M758">
        <v>-2.3057674704338971</v>
      </c>
      <c r="N758">
        <v>-4.5664413418152057</v>
      </c>
      <c r="O758">
        <v>1</v>
      </c>
      <c r="P758">
        <v>1</v>
      </c>
      <c r="Q758">
        <v>1</v>
      </c>
      <c r="R758">
        <v>0</v>
      </c>
      <c r="S758">
        <v>1</v>
      </c>
      <c r="T758">
        <v>0</v>
      </c>
    </row>
    <row r="759" spans="1:20" x14ac:dyDescent="0.3">
      <c r="A759" t="s">
        <v>259</v>
      </c>
      <c r="B759" t="s">
        <v>534</v>
      </c>
      <c r="C759">
        <v>9</v>
      </c>
      <c r="D759">
        <v>8</v>
      </c>
      <c r="E759" t="s">
        <v>510</v>
      </c>
      <c r="F759" t="s">
        <v>508</v>
      </c>
      <c r="G759" t="s">
        <v>508</v>
      </c>
      <c r="H759">
        <v>5.2688165011310728</v>
      </c>
      <c r="I759">
        <v>50.131934194750492</v>
      </c>
      <c r="J759">
        <v>0.2049969391305968</v>
      </c>
      <c r="K759">
        <v>45.154414202600627</v>
      </c>
      <c r="L759">
        <v>0.67228961646083052</v>
      </c>
      <c r="M759">
        <v>-4.5664413418152057</v>
      </c>
      <c r="N759">
        <v>-1.7741951891171031</v>
      </c>
      <c r="O759">
        <v>1</v>
      </c>
      <c r="P759">
        <v>1</v>
      </c>
      <c r="Q759">
        <v>1</v>
      </c>
      <c r="R759">
        <v>0</v>
      </c>
      <c r="S759">
        <v>1</v>
      </c>
      <c r="T759">
        <v>0</v>
      </c>
    </row>
    <row r="760" spans="1:20" x14ac:dyDescent="0.3">
      <c r="A760" t="s">
        <v>285</v>
      </c>
      <c r="B760" t="s">
        <v>534</v>
      </c>
      <c r="C760">
        <v>8</v>
      </c>
      <c r="D760">
        <v>2</v>
      </c>
      <c r="E760" t="s">
        <v>510</v>
      </c>
      <c r="F760" t="s">
        <v>508</v>
      </c>
      <c r="G760" t="s">
        <v>508</v>
      </c>
      <c r="H760">
        <v>4.7780415050193694</v>
      </c>
      <c r="I760">
        <v>65.435374790543904</v>
      </c>
      <c r="J760">
        <v>-0.56834158431593629</v>
      </c>
      <c r="K760">
        <v>65.420562087260166</v>
      </c>
      <c r="L760">
        <v>0.96200501206443778</v>
      </c>
      <c r="M760">
        <v>-0.72463453343605899</v>
      </c>
      <c r="N760">
        <v>9.0719466212880793</v>
      </c>
      <c r="O760">
        <v>1</v>
      </c>
      <c r="P760">
        <v>1</v>
      </c>
      <c r="Q760">
        <v>0</v>
      </c>
      <c r="R760">
        <v>1</v>
      </c>
      <c r="S760">
        <v>0</v>
      </c>
      <c r="T760">
        <v>0</v>
      </c>
    </row>
    <row r="761" spans="1:20" x14ac:dyDescent="0.3">
      <c r="A761" t="s">
        <v>291</v>
      </c>
      <c r="B761" t="s">
        <v>534</v>
      </c>
      <c r="C761">
        <v>11</v>
      </c>
      <c r="D761">
        <v>10</v>
      </c>
      <c r="E761" t="s">
        <v>510</v>
      </c>
      <c r="F761" t="s">
        <v>508</v>
      </c>
      <c r="G761" t="s">
        <v>508</v>
      </c>
      <c r="H761">
        <v>4.9810168925331846</v>
      </c>
      <c r="I761">
        <v>75.909077037464485</v>
      </c>
      <c r="J761">
        <v>0.71593916331103458</v>
      </c>
      <c r="K761">
        <v>155.4868791373228</v>
      </c>
      <c r="L761">
        <v>0.97431189869751411</v>
      </c>
      <c r="M761">
        <v>-2.8680688754906871</v>
      </c>
      <c r="N761">
        <v>1.3287386755866499</v>
      </c>
      <c r="O761">
        <v>1</v>
      </c>
      <c r="P761">
        <v>1</v>
      </c>
      <c r="Q761">
        <v>1</v>
      </c>
      <c r="R761">
        <v>0</v>
      </c>
      <c r="S761">
        <v>1</v>
      </c>
      <c r="T761">
        <v>0</v>
      </c>
    </row>
    <row r="762" spans="1:20" x14ac:dyDescent="0.3">
      <c r="A762" t="s">
        <v>298</v>
      </c>
      <c r="B762" t="s">
        <v>534</v>
      </c>
      <c r="C762">
        <v>9</v>
      </c>
      <c r="D762">
        <v>10</v>
      </c>
      <c r="E762" t="s">
        <v>510</v>
      </c>
      <c r="F762" t="s">
        <v>508</v>
      </c>
      <c r="G762" t="s">
        <v>508</v>
      </c>
      <c r="H762">
        <v>5.4156898344648052</v>
      </c>
      <c r="I762">
        <v>42.236000415114923</v>
      </c>
      <c r="J762">
        <v>0.51404826221540745</v>
      </c>
      <c r="K762">
        <v>70.916923237912826</v>
      </c>
      <c r="L762">
        <v>0.51532182241873414</v>
      </c>
      <c r="M762">
        <v>-5.1966960978258117</v>
      </c>
      <c r="N762">
        <v>-0.1024574545947443</v>
      </c>
      <c r="O762">
        <v>1</v>
      </c>
      <c r="P762">
        <v>1</v>
      </c>
      <c r="Q762">
        <v>1</v>
      </c>
      <c r="R762">
        <v>0</v>
      </c>
      <c r="S762">
        <v>1</v>
      </c>
      <c r="T762">
        <v>0</v>
      </c>
    </row>
    <row r="763" spans="1:20" x14ac:dyDescent="0.3">
      <c r="A763" t="s">
        <v>96</v>
      </c>
      <c r="B763" t="s">
        <v>534</v>
      </c>
      <c r="C763">
        <v>11</v>
      </c>
      <c r="D763">
        <v>8</v>
      </c>
      <c r="E763" t="s">
        <v>510</v>
      </c>
      <c r="F763" t="s">
        <v>508</v>
      </c>
      <c r="G763" t="s">
        <v>508</v>
      </c>
      <c r="H763">
        <v>4.9533027218766223</v>
      </c>
      <c r="I763">
        <v>77.329180920446262</v>
      </c>
      <c r="J763">
        <v>0.41159478348048489</v>
      </c>
      <c r="K763">
        <v>116.6250033299882</v>
      </c>
      <c r="L763">
        <v>0.68123569489226488</v>
      </c>
      <c r="M763">
        <v>-0.62560299935800001</v>
      </c>
      <c r="N763">
        <v>1.7917660766305989</v>
      </c>
      <c r="O763">
        <v>1</v>
      </c>
      <c r="P763">
        <v>1</v>
      </c>
      <c r="Q763">
        <v>1</v>
      </c>
      <c r="R763">
        <v>1</v>
      </c>
      <c r="S763">
        <v>0</v>
      </c>
      <c r="T763">
        <v>0</v>
      </c>
    </row>
    <row r="764" spans="1:20" x14ac:dyDescent="0.3">
      <c r="A764" t="s">
        <v>164</v>
      </c>
      <c r="B764" t="s">
        <v>534</v>
      </c>
      <c r="C764">
        <v>11</v>
      </c>
      <c r="D764">
        <v>10</v>
      </c>
      <c r="E764" t="s">
        <v>510</v>
      </c>
      <c r="F764" t="s">
        <v>508</v>
      </c>
      <c r="G764" t="s">
        <v>508</v>
      </c>
      <c r="H764">
        <v>4.8537922276397953</v>
      </c>
      <c r="I764">
        <v>70.358283361208379</v>
      </c>
      <c r="J764">
        <v>0.14868817857632879</v>
      </c>
      <c r="K764">
        <v>77.169744438726454</v>
      </c>
      <c r="L764">
        <v>0.72893142041798653</v>
      </c>
      <c r="M764">
        <v>-2.6165556992630559</v>
      </c>
      <c r="N764">
        <v>1.270154441757529</v>
      </c>
      <c r="O764">
        <v>1</v>
      </c>
      <c r="P764">
        <v>1</v>
      </c>
      <c r="Q764">
        <v>1</v>
      </c>
      <c r="R764">
        <v>0</v>
      </c>
      <c r="S764">
        <v>1</v>
      </c>
      <c r="T764">
        <v>0</v>
      </c>
    </row>
    <row r="765" spans="1:20" x14ac:dyDescent="0.3">
      <c r="A765" t="s">
        <v>242</v>
      </c>
      <c r="B765" t="s">
        <v>534</v>
      </c>
      <c r="C765">
        <v>1</v>
      </c>
      <c r="D765">
        <v>4</v>
      </c>
      <c r="E765" t="s">
        <v>510</v>
      </c>
      <c r="F765" t="s">
        <v>508</v>
      </c>
      <c r="G765" t="s">
        <v>508</v>
      </c>
      <c r="H765">
        <v>5.1706821535645036</v>
      </c>
      <c r="I765">
        <v>32.098773959592471</v>
      </c>
      <c r="J765">
        <v>-0.74120774423532598</v>
      </c>
      <c r="K765">
        <v>-32.183939876886512</v>
      </c>
      <c r="L765">
        <v>0.99131719250737027</v>
      </c>
      <c r="M765">
        <v>-3.5351104366865922</v>
      </c>
      <c r="N765">
        <v>2.259036179186904</v>
      </c>
      <c r="O765">
        <v>0</v>
      </c>
      <c r="P765">
        <v>1</v>
      </c>
      <c r="Q765">
        <v>0</v>
      </c>
      <c r="R765">
        <v>0</v>
      </c>
      <c r="S765">
        <v>0</v>
      </c>
      <c r="T765">
        <v>0</v>
      </c>
    </row>
    <row r="766" spans="1:20" x14ac:dyDescent="0.3">
      <c r="A766" t="s">
        <v>77</v>
      </c>
      <c r="B766" t="s">
        <v>219</v>
      </c>
      <c r="C766">
        <v>3</v>
      </c>
      <c r="D766">
        <v>6</v>
      </c>
      <c r="E766" t="s">
        <v>510</v>
      </c>
      <c r="F766" t="s">
        <v>508</v>
      </c>
      <c r="G766" t="s">
        <v>508</v>
      </c>
      <c r="H766">
        <v>3.0264546631505249</v>
      </c>
      <c r="I766">
        <v>6.6666474005144067</v>
      </c>
      <c r="J766">
        <v>-4.22662911051781E-2</v>
      </c>
      <c r="K766">
        <v>-87.418844371663283</v>
      </c>
      <c r="L766">
        <v>0.94258211746356813</v>
      </c>
      <c r="M766">
        <v>-0.88105643588378202</v>
      </c>
      <c r="N766">
        <v>-7.4075769495081017E-2</v>
      </c>
      <c r="O766">
        <v>0</v>
      </c>
      <c r="P766">
        <v>1</v>
      </c>
      <c r="Q766">
        <v>0</v>
      </c>
      <c r="R766">
        <v>0</v>
      </c>
      <c r="S766">
        <v>0</v>
      </c>
      <c r="T766">
        <v>0</v>
      </c>
    </row>
    <row r="767" spans="1:20" x14ac:dyDescent="0.3">
      <c r="A767" t="s">
        <v>139</v>
      </c>
      <c r="B767" t="s">
        <v>219</v>
      </c>
      <c r="C767">
        <v>5</v>
      </c>
      <c r="D767">
        <v>9</v>
      </c>
      <c r="E767" t="s">
        <v>510</v>
      </c>
      <c r="F767" t="s">
        <v>508</v>
      </c>
      <c r="G767" t="s">
        <v>508</v>
      </c>
      <c r="H767">
        <v>2.7476606772748271</v>
      </c>
      <c r="I767">
        <v>3.0302574921249601</v>
      </c>
      <c r="J767">
        <v>-4.0226072110055522E-2</v>
      </c>
      <c r="K767">
        <v>-70.200412010621477</v>
      </c>
      <c r="L767">
        <v>1.1281638100729181</v>
      </c>
      <c r="M767">
        <v>-0.66518961096924256</v>
      </c>
      <c r="N767">
        <v>-0.2232123058618119</v>
      </c>
      <c r="O767">
        <v>0</v>
      </c>
      <c r="P767">
        <v>1</v>
      </c>
      <c r="Q767">
        <v>0</v>
      </c>
      <c r="R767">
        <v>0</v>
      </c>
      <c r="S767">
        <v>0</v>
      </c>
      <c r="T767">
        <v>1</v>
      </c>
    </row>
    <row r="768" spans="1:20" x14ac:dyDescent="0.3">
      <c r="A768" t="s">
        <v>156</v>
      </c>
      <c r="B768" t="s">
        <v>219</v>
      </c>
      <c r="C768">
        <v>3</v>
      </c>
      <c r="D768">
        <v>8</v>
      </c>
      <c r="E768" t="s">
        <v>510</v>
      </c>
      <c r="F768" t="s">
        <v>508</v>
      </c>
      <c r="G768" t="s">
        <v>508</v>
      </c>
      <c r="H768">
        <v>2.759134151895501</v>
      </c>
      <c r="I768">
        <v>3.5502651384549231</v>
      </c>
      <c r="J768">
        <v>-3.5504337926010758E-2</v>
      </c>
      <c r="K768">
        <v>-74.595006278676692</v>
      </c>
      <c r="L768">
        <v>0.67734876826427615</v>
      </c>
      <c r="M768">
        <v>-0.2232123058618119</v>
      </c>
      <c r="N768">
        <v>0.67114208510046369</v>
      </c>
      <c r="O768">
        <v>0</v>
      </c>
      <c r="P768">
        <v>1</v>
      </c>
      <c r="Q768">
        <v>0</v>
      </c>
      <c r="R768">
        <v>0</v>
      </c>
      <c r="S768">
        <v>0</v>
      </c>
      <c r="T768">
        <v>0</v>
      </c>
    </row>
    <row r="769" spans="1:20" x14ac:dyDescent="0.3">
      <c r="A769" t="s">
        <v>228</v>
      </c>
      <c r="B769" t="s">
        <v>219</v>
      </c>
      <c r="C769">
        <v>13</v>
      </c>
      <c r="D769">
        <v>15</v>
      </c>
      <c r="E769" t="s">
        <v>15</v>
      </c>
      <c r="F769" t="s">
        <v>509</v>
      </c>
      <c r="G769" t="s">
        <v>509</v>
      </c>
      <c r="H769">
        <v>1.952311498862308</v>
      </c>
      <c r="I769">
        <v>36.999988555908203</v>
      </c>
      <c r="J769">
        <v>2.235002232628544E-2</v>
      </c>
      <c r="K769">
        <v>68.82813450466125</v>
      </c>
      <c r="L769">
        <v>1.0095488645133941</v>
      </c>
      <c r="M769">
        <v>-0.29069739235228059</v>
      </c>
      <c r="N769">
        <v>1.1661796231638031</v>
      </c>
      <c r="O769">
        <v>1</v>
      </c>
      <c r="P769">
        <v>1</v>
      </c>
      <c r="Q769">
        <v>1</v>
      </c>
      <c r="R769">
        <v>1</v>
      </c>
      <c r="S769">
        <v>0</v>
      </c>
      <c r="T769">
        <v>1</v>
      </c>
    </row>
    <row r="770" spans="1:20" x14ac:dyDescent="0.3">
      <c r="A770" t="s">
        <v>265</v>
      </c>
      <c r="B770" t="s">
        <v>219</v>
      </c>
      <c r="C770">
        <v>9</v>
      </c>
      <c r="D770">
        <v>9</v>
      </c>
      <c r="E770" t="s">
        <v>510</v>
      </c>
      <c r="F770" t="s">
        <v>508</v>
      </c>
      <c r="G770" t="s">
        <v>508</v>
      </c>
      <c r="H770">
        <v>1.9068016027796291</v>
      </c>
      <c r="I770">
        <v>74.157337082311798</v>
      </c>
      <c r="J770">
        <v>8.4931321710479346E-2</v>
      </c>
      <c r="K770">
        <v>147.60380264476171</v>
      </c>
      <c r="L770">
        <v>0.89069276666379893</v>
      </c>
      <c r="M770">
        <v>-0.63829893725513065</v>
      </c>
      <c r="N770">
        <v>-1.3561779511318499</v>
      </c>
      <c r="O770">
        <v>1</v>
      </c>
      <c r="P770">
        <v>1</v>
      </c>
      <c r="Q770">
        <v>1</v>
      </c>
      <c r="R770">
        <v>0</v>
      </c>
      <c r="S770">
        <v>0</v>
      </c>
      <c r="T770">
        <v>0</v>
      </c>
    </row>
    <row r="771" spans="1:20" x14ac:dyDescent="0.3">
      <c r="A771" t="s">
        <v>271</v>
      </c>
      <c r="B771" t="s">
        <v>219</v>
      </c>
      <c r="C771">
        <v>8</v>
      </c>
      <c r="D771">
        <v>12</v>
      </c>
      <c r="E771" t="s">
        <v>367</v>
      </c>
      <c r="F771" t="s">
        <v>508</v>
      </c>
      <c r="G771" t="s">
        <v>509</v>
      </c>
      <c r="H771">
        <v>2.4360345301688771</v>
      </c>
      <c r="I771">
        <v>22.222202599292519</v>
      </c>
      <c r="J771">
        <v>3.1237981485007268E-2</v>
      </c>
      <c r="K771">
        <v>-41.586521371383952</v>
      </c>
      <c r="L771">
        <v>0.93637585912373433</v>
      </c>
      <c r="M771">
        <v>-3.0390744252421449</v>
      </c>
      <c r="N771">
        <v>2.0149288466419062</v>
      </c>
      <c r="O771">
        <v>0</v>
      </c>
      <c r="P771">
        <v>1</v>
      </c>
      <c r="Q771">
        <v>1</v>
      </c>
      <c r="R771">
        <v>0</v>
      </c>
      <c r="S771">
        <v>1</v>
      </c>
      <c r="T771">
        <v>0</v>
      </c>
    </row>
    <row r="772" spans="1:20" x14ac:dyDescent="0.3">
      <c r="A772" t="s">
        <v>290</v>
      </c>
      <c r="B772" t="s">
        <v>219</v>
      </c>
      <c r="C772">
        <v>3</v>
      </c>
      <c r="D772">
        <v>7</v>
      </c>
      <c r="E772" t="s">
        <v>510</v>
      </c>
      <c r="F772" t="s">
        <v>508</v>
      </c>
      <c r="G772" t="s">
        <v>508</v>
      </c>
      <c r="H772">
        <v>3.0838182183162068</v>
      </c>
      <c r="I772">
        <v>44.354862278635999</v>
      </c>
      <c r="J772">
        <v>-3.9744887924644673E-3</v>
      </c>
      <c r="K772">
        <v>-31.17148947227513</v>
      </c>
      <c r="L772">
        <v>0.58536661502744258</v>
      </c>
      <c r="M772">
        <v>-1.526163042542606</v>
      </c>
      <c r="N772">
        <v>-0.36900509248001417</v>
      </c>
      <c r="O772">
        <v>0</v>
      </c>
      <c r="P772">
        <v>1</v>
      </c>
      <c r="Q772">
        <v>0</v>
      </c>
      <c r="R772">
        <v>0</v>
      </c>
      <c r="S772">
        <v>0</v>
      </c>
      <c r="T772">
        <v>0</v>
      </c>
    </row>
    <row r="773" spans="1:20" x14ac:dyDescent="0.3">
      <c r="A773" t="s">
        <v>91</v>
      </c>
      <c r="B773" t="s">
        <v>219</v>
      </c>
      <c r="C773">
        <v>2</v>
      </c>
      <c r="D773">
        <v>6</v>
      </c>
      <c r="E773" t="s">
        <v>510</v>
      </c>
      <c r="F773" t="s">
        <v>508</v>
      </c>
      <c r="G773" t="s">
        <v>508</v>
      </c>
      <c r="H773">
        <v>4.0178583931697469</v>
      </c>
      <c r="I773">
        <v>20.740715100121641</v>
      </c>
      <c r="J773">
        <v>-1.317588260989778E-2</v>
      </c>
      <c r="K773">
        <v>-151.07238915674719</v>
      </c>
      <c r="L773">
        <v>1.102755632943486</v>
      </c>
      <c r="M773">
        <v>-5.8823525435968067</v>
      </c>
      <c r="N773">
        <v>-1.3554168307290531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1</v>
      </c>
    </row>
    <row r="774" spans="1:20" x14ac:dyDescent="0.3">
      <c r="A774" t="s">
        <v>93</v>
      </c>
      <c r="B774" t="s">
        <v>219</v>
      </c>
      <c r="C774">
        <v>2</v>
      </c>
      <c r="D774">
        <v>5</v>
      </c>
      <c r="E774" t="s">
        <v>510</v>
      </c>
      <c r="F774" t="s">
        <v>508</v>
      </c>
      <c r="G774" t="s">
        <v>508</v>
      </c>
      <c r="H774">
        <v>4.2802623263649791</v>
      </c>
      <c r="I774">
        <v>27.325592678000231</v>
      </c>
      <c r="J774">
        <v>-3.7882850116234768E-2</v>
      </c>
      <c r="K774">
        <v>-194.1606346172625</v>
      </c>
      <c r="L774">
        <v>1.2100364600882989</v>
      </c>
      <c r="M774">
        <v>-1.3554168307290531</v>
      </c>
      <c r="N774">
        <v>-2.1374097594804331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1</v>
      </c>
    </row>
    <row r="775" spans="1:20" x14ac:dyDescent="0.3">
      <c r="A775" t="s">
        <v>162</v>
      </c>
      <c r="B775" t="s">
        <v>219</v>
      </c>
      <c r="C775">
        <v>5</v>
      </c>
      <c r="D775">
        <v>4</v>
      </c>
      <c r="E775" t="s">
        <v>510</v>
      </c>
      <c r="F775" t="s">
        <v>508</v>
      </c>
      <c r="G775" t="s">
        <v>508</v>
      </c>
      <c r="H775">
        <v>4.2417594364711224</v>
      </c>
      <c r="I775">
        <v>21.511617913771222</v>
      </c>
      <c r="J775">
        <v>-7.4254958905906582E-2</v>
      </c>
      <c r="K775">
        <v>-84.602571097510037</v>
      </c>
      <c r="L775">
        <v>0.51784473711439249</v>
      </c>
      <c r="M775">
        <v>-0.23023586788938991</v>
      </c>
      <c r="N775">
        <v>-2.0769265981820921</v>
      </c>
      <c r="O775">
        <v>0</v>
      </c>
      <c r="P775">
        <v>1</v>
      </c>
      <c r="Q775">
        <v>0</v>
      </c>
      <c r="R775">
        <v>1</v>
      </c>
      <c r="S775">
        <v>0</v>
      </c>
      <c r="T775">
        <v>0</v>
      </c>
    </row>
    <row r="776" spans="1:20" x14ac:dyDescent="0.3">
      <c r="A776" t="s">
        <v>220</v>
      </c>
      <c r="B776" t="s">
        <v>219</v>
      </c>
      <c r="C776">
        <v>2</v>
      </c>
      <c r="D776">
        <v>6</v>
      </c>
      <c r="E776" t="s">
        <v>510</v>
      </c>
      <c r="F776" t="s">
        <v>508</v>
      </c>
      <c r="G776" t="s">
        <v>508</v>
      </c>
      <c r="H776">
        <v>4.500057599319442</v>
      </c>
      <c r="I776">
        <v>18.592952301445319</v>
      </c>
      <c r="J776">
        <v>-8.4251748848531427E-2</v>
      </c>
      <c r="K776">
        <v>-135.44993752854029</v>
      </c>
      <c r="L776">
        <v>1.032470797167649</v>
      </c>
      <c r="M776">
        <v>-2.0769265981820921</v>
      </c>
      <c r="N776">
        <v>0.70699258306556034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1</v>
      </c>
    </row>
    <row r="777" spans="1:20" x14ac:dyDescent="0.3">
      <c r="A777" t="s">
        <v>235</v>
      </c>
      <c r="B777" t="s">
        <v>219</v>
      </c>
      <c r="C777">
        <v>3</v>
      </c>
      <c r="D777">
        <v>6</v>
      </c>
      <c r="E777" t="s">
        <v>510</v>
      </c>
      <c r="F777" t="s">
        <v>508</v>
      </c>
      <c r="G777" t="s">
        <v>508</v>
      </c>
      <c r="H777">
        <v>3.859493361791142</v>
      </c>
      <c r="I777">
        <v>20.603047826989169</v>
      </c>
      <c r="J777">
        <v>-4.4791180111577573E-2</v>
      </c>
      <c r="K777">
        <v>-80.522532814191393</v>
      </c>
      <c r="L777">
        <v>0.67235100466959785</v>
      </c>
      <c r="M777">
        <v>-0.77699633787577238</v>
      </c>
      <c r="N777">
        <v>-0.15662065032669881</v>
      </c>
      <c r="O777">
        <v>0</v>
      </c>
      <c r="P777">
        <v>1</v>
      </c>
      <c r="Q777">
        <v>0</v>
      </c>
      <c r="R777">
        <v>0</v>
      </c>
      <c r="S777">
        <v>0</v>
      </c>
      <c r="T777">
        <v>0</v>
      </c>
    </row>
    <row r="778" spans="1:20" x14ac:dyDescent="0.3">
      <c r="A778" t="s">
        <v>259</v>
      </c>
      <c r="B778" t="s">
        <v>219</v>
      </c>
      <c r="C778">
        <v>6</v>
      </c>
      <c r="D778">
        <v>7</v>
      </c>
      <c r="E778" t="s">
        <v>510</v>
      </c>
      <c r="F778" t="s">
        <v>508</v>
      </c>
      <c r="G778" t="s">
        <v>508</v>
      </c>
      <c r="H778">
        <v>3.6806731664833912</v>
      </c>
      <c r="I778">
        <v>19.598000064217239</v>
      </c>
      <c r="J778">
        <v>-3.0203696234684552E-2</v>
      </c>
      <c r="K778">
        <v>-74.774166839288569</v>
      </c>
      <c r="L778">
        <v>0.61794642351207896</v>
      </c>
      <c r="M778">
        <v>-0.15662065032669881</v>
      </c>
      <c r="N778">
        <v>1.56862595502068</v>
      </c>
      <c r="O778">
        <v>1</v>
      </c>
      <c r="P778">
        <v>1</v>
      </c>
      <c r="Q778">
        <v>0</v>
      </c>
      <c r="R778">
        <v>0</v>
      </c>
      <c r="S778">
        <v>0</v>
      </c>
      <c r="T778">
        <v>0</v>
      </c>
    </row>
    <row r="779" spans="1:20" x14ac:dyDescent="0.3">
      <c r="A779" t="s">
        <v>269</v>
      </c>
      <c r="B779" t="s">
        <v>219</v>
      </c>
      <c r="C779">
        <v>11</v>
      </c>
      <c r="D779">
        <v>13</v>
      </c>
      <c r="E779" t="s">
        <v>15</v>
      </c>
      <c r="F779" t="s">
        <v>509</v>
      </c>
      <c r="G779" t="s">
        <v>509</v>
      </c>
      <c r="H779">
        <v>3.5714293697050521</v>
      </c>
      <c r="I779">
        <v>22.11057154783202</v>
      </c>
      <c r="J779">
        <v>7.694880954394745E-4</v>
      </c>
      <c r="K779">
        <v>-33.455978600305933</v>
      </c>
      <c r="L779">
        <v>1.1277093632379851</v>
      </c>
      <c r="M779">
        <v>-1.15829822964905</v>
      </c>
      <c r="N779">
        <v>0.4687458206900087</v>
      </c>
      <c r="O779">
        <v>1</v>
      </c>
      <c r="P779">
        <v>1</v>
      </c>
      <c r="Q779">
        <v>1</v>
      </c>
      <c r="R779">
        <v>0</v>
      </c>
      <c r="S779">
        <v>0</v>
      </c>
      <c r="T779">
        <v>1</v>
      </c>
    </row>
    <row r="780" spans="1:20" x14ac:dyDescent="0.3">
      <c r="A780" t="s">
        <v>285</v>
      </c>
      <c r="B780" t="s">
        <v>219</v>
      </c>
      <c r="C780">
        <v>2</v>
      </c>
      <c r="D780">
        <v>9</v>
      </c>
      <c r="E780" t="s">
        <v>510</v>
      </c>
      <c r="F780" t="s">
        <v>508</v>
      </c>
      <c r="G780" t="s">
        <v>508</v>
      </c>
      <c r="H780">
        <v>3.1706748697046949</v>
      </c>
      <c r="I780">
        <v>9.2436718878350383</v>
      </c>
      <c r="J780">
        <v>-3.0411566595159312E-2</v>
      </c>
      <c r="K780">
        <v>-242.5286992214921</v>
      </c>
      <c r="L780">
        <v>1.55068236371285</v>
      </c>
      <c r="M780">
        <v>-3.0400009155273442</v>
      </c>
      <c r="N780">
        <v>-1.3201307666904221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1</v>
      </c>
    </row>
    <row r="781" spans="1:20" x14ac:dyDescent="0.3">
      <c r="A781" t="s">
        <v>295</v>
      </c>
      <c r="B781" t="s">
        <v>219</v>
      </c>
      <c r="C781">
        <v>2</v>
      </c>
      <c r="D781">
        <v>5</v>
      </c>
      <c r="E781" t="s">
        <v>510</v>
      </c>
      <c r="F781" t="s">
        <v>508</v>
      </c>
      <c r="G781" t="s">
        <v>508</v>
      </c>
      <c r="H781">
        <v>3.2723136549359508</v>
      </c>
      <c r="I781">
        <v>27.096730925889009</v>
      </c>
      <c r="J781">
        <v>-6.816104218968666E-2</v>
      </c>
      <c r="K781">
        <v>-134.8048101339339</v>
      </c>
      <c r="L781">
        <v>0.59878139469582514</v>
      </c>
      <c r="M781">
        <v>-0.5000034968058269</v>
      </c>
      <c r="N781">
        <v>0.25126204103723032</v>
      </c>
      <c r="O781">
        <v>0</v>
      </c>
      <c r="P781">
        <v>0</v>
      </c>
      <c r="Q781">
        <v>0</v>
      </c>
      <c r="R781">
        <v>1</v>
      </c>
      <c r="S781">
        <v>0</v>
      </c>
      <c r="T781">
        <v>0</v>
      </c>
    </row>
    <row r="782" spans="1:20" x14ac:dyDescent="0.3">
      <c r="A782" t="s">
        <v>164</v>
      </c>
      <c r="B782" t="s">
        <v>219</v>
      </c>
      <c r="C782">
        <v>11</v>
      </c>
      <c r="D782">
        <v>14</v>
      </c>
      <c r="E782" t="s">
        <v>15</v>
      </c>
      <c r="F782" t="s">
        <v>509</v>
      </c>
      <c r="G782" t="s">
        <v>509</v>
      </c>
      <c r="H782">
        <v>3.376622864830801</v>
      </c>
      <c r="I782">
        <v>40.123494945820113</v>
      </c>
      <c r="J782">
        <v>3.8860244852061847E-2</v>
      </c>
      <c r="K782">
        <v>-0.38699069217835852</v>
      </c>
      <c r="L782">
        <v>1.0126576934911331</v>
      </c>
      <c r="M782">
        <v>-0.81966745376067018</v>
      </c>
      <c r="N782">
        <v>1.157019712683947</v>
      </c>
      <c r="O782">
        <v>1</v>
      </c>
      <c r="P782">
        <v>1</v>
      </c>
      <c r="Q782">
        <v>1</v>
      </c>
      <c r="R782">
        <v>0</v>
      </c>
      <c r="S782">
        <v>0</v>
      </c>
      <c r="T782">
        <v>1</v>
      </c>
    </row>
    <row r="783" spans="1:20" x14ac:dyDescent="0.3">
      <c r="A783" t="s">
        <v>242</v>
      </c>
      <c r="B783" t="s">
        <v>219</v>
      </c>
      <c r="C783">
        <v>8</v>
      </c>
      <c r="D783">
        <v>7</v>
      </c>
      <c r="E783" t="s">
        <v>510</v>
      </c>
      <c r="F783" t="s">
        <v>508</v>
      </c>
      <c r="G783" t="s">
        <v>508</v>
      </c>
      <c r="H783">
        <v>2.7868854234775799</v>
      </c>
      <c r="I783">
        <v>77.319566343761153</v>
      </c>
      <c r="J783">
        <v>6.7029739257464638E-2</v>
      </c>
      <c r="K783">
        <v>33.218266247884713</v>
      </c>
      <c r="L783">
        <v>0.86067931858399549</v>
      </c>
      <c r="M783">
        <v>-0.489399824604828</v>
      </c>
      <c r="N783">
        <v>-0.40983763538169288</v>
      </c>
      <c r="O783">
        <v>0</v>
      </c>
      <c r="P783">
        <v>1</v>
      </c>
      <c r="Q783">
        <v>1</v>
      </c>
      <c r="R783">
        <v>1</v>
      </c>
      <c r="S783">
        <v>0</v>
      </c>
      <c r="T783">
        <v>0</v>
      </c>
    </row>
    <row r="784" spans="1:20" x14ac:dyDescent="0.3">
      <c r="A784" t="s">
        <v>77</v>
      </c>
      <c r="B784" t="s">
        <v>199</v>
      </c>
      <c r="C784">
        <v>-2</v>
      </c>
      <c r="D784">
        <v>1</v>
      </c>
      <c r="E784" t="s">
        <v>510</v>
      </c>
      <c r="F784" t="s">
        <v>508</v>
      </c>
      <c r="G784" t="s">
        <v>508</v>
      </c>
      <c r="H784">
        <v>5.7105337203499857</v>
      </c>
      <c r="I784">
        <v>36.885232061705523</v>
      </c>
      <c r="J784">
        <v>-0.4001585800979599</v>
      </c>
      <c r="K784">
        <v>-102.6651282930351</v>
      </c>
      <c r="L784">
        <v>0.60743443182632928</v>
      </c>
      <c r="M784">
        <v>-1.805680179200893</v>
      </c>
      <c r="N784">
        <v>4.1155908084365871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1:20" x14ac:dyDescent="0.3">
      <c r="A785" t="s">
        <v>139</v>
      </c>
      <c r="B785" t="s">
        <v>199</v>
      </c>
      <c r="C785">
        <v>3</v>
      </c>
      <c r="D785">
        <v>4</v>
      </c>
      <c r="E785" t="s">
        <v>510</v>
      </c>
      <c r="F785" t="s">
        <v>508</v>
      </c>
      <c r="G785" t="s">
        <v>508</v>
      </c>
      <c r="H785">
        <v>4.7080751975871022</v>
      </c>
      <c r="I785">
        <v>7.5949159269857427</v>
      </c>
      <c r="J785">
        <v>-0.63739330625744595</v>
      </c>
      <c r="K785">
        <v>-90.055611313797783</v>
      </c>
      <c r="L785">
        <v>0.8375252459309086</v>
      </c>
      <c r="M785">
        <v>-1.3722114022807701</v>
      </c>
      <c r="N785">
        <v>-2.3478234332540762</v>
      </c>
      <c r="O785">
        <v>0</v>
      </c>
      <c r="P785">
        <v>1</v>
      </c>
      <c r="Q785">
        <v>0</v>
      </c>
      <c r="R785">
        <v>0</v>
      </c>
      <c r="S785">
        <v>0</v>
      </c>
      <c r="T785">
        <v>0</v>
      </c>
    </row>
    <row r="786" spans="1:20" x14ac:dyDescent="0.3">
      <c r="A786" t="s">
        <v>156</v>
      </c>
      <c r="B786" t="s">
        <v>199</v>
      </c>
      <c r="C786">
        <v>0</v>
      </c>
      <c r="D786">
        <v>5</v>
      </c>
      <c r="E786" t="s">
        <v>510</v>
      </c>
      <c r="F786" t="s">
        <v>508</v>
      </c>
      <c r="G786" t="s">
        <v>508</v>
      </c>
      <c r="H786">
        <v>4.9166782985571356</v>
      </c>
      <c r="I786">
        <v>9.4240967358984076</v>
      </c>
      <c r="J786">
        <v>-0.7537639735057855</v>
      </c>
      <c r="K786">
        <v>-128.5076682899716</v>
      </c>
      <c r="L786">
        <v>0.78900256871531871</v>
      </c>
      <c r="M786">
        <v>-2.3478234332540762</v>
      </c>
      <c r="N786">
        <v>2.582363150202053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1:20" x14ac:dyDescent="0.3">
      <c r="A787" t="s">
        <v>228</v>
      </c>
      <c r="B787" t="s">
        <v>199</v>
      </c>
      <c r="C787">
        <v>3</v>
      </c>
      <c r="D787">
        <v>4</v>
      </c>
      <c r="E787" t="s">
        <v>510</v>
      </c>
      <c r="F787" t="s">
        <v>508</v>
      </c>
      <c r="G787" t="s">
        <v>508</v>
      </c>
      <c r="H787">
        <v>4.0399656799395176</v>
      </c>
      <c r="I787">
        <v>24.08375394850999</v>
      </c>
      <c r="J787">
        <v>-0.49367774261210678</v>
      </c>
      <c r="K787">
        <v>-64.911096388288641</v>
      </c>
      <c r="L787">
        <v>0.75713864849119838</v>
      </c>
      <c r="M787">
        <v>-1.3710355749458261</v>
      </c>
      <c r="N787">
        <v>0.52128451961360922</v>
      </c>
      <c r="O787">
        <v>0</v>
      </c>
      <c r="P787">
        <v>1</v>
      </c>
      <c r="Q787">
        <v>0</v>
      </c>
      <c r="R787">
        <v>0</v>
      </c>
      <c r="S787">
        <v>0</v>
      </c>
      <c r="T787">
        <v>0</v>
      </c>
    </row>
    <row r="788" spans="1:20" x14ac:dyDescent="0.3">
      <c r="A788" t="s">
        <v>265</v>
      </c>
      <c r="B788" t="s">
        <v>199</v>
      </c>
      <c r="C788">
        <v>13</v>
      </c>
      <c r="D788">
        <v>10</v>
      </c>
      <c r="E788" t="s">
        <v>510</v>
      </c>
      <c r="F788" t="s">
        <v>508</v>
      </c>
      <c r="G788" t="s">
        <v>508</v>
      </c>
      <c r="H788">
        <v>3.5451896823182398</v>
      </c>
      <c r="I788">
        <v>83.916066007586707</v>
      </c>
      <c r="J788">
        <v>0.17094096451405849</v>
      </c>
      <c r="K788">
        <v>142.9672373087727</v>
      </c>
      <c r="L788">
        <v>0.71621087778060977</v>
      </c>
      <c r="M788">
        <v>-0.80971659919028338</v>
      </c>
      <c r="N788">
        <v>-1.306121203364158</v>
      </c>
      <c r="O788">
        <v>1</v>
      </c>
      <c r="P788">
        <v>1</v>
      </c>
      <c r="Q788">
        <v>1</v>
      </c>
      <c r="R788">
        <v>1</v>
      </c>
      <c r="S788">
        <v>1</v>
      </c>
      <c r="T788">
        <v>0</v>
      </c>
    </row>
    <row r="789" spans="1:20" x14ac:dyDescent="0.3">
      <c r="A789" t="s">
        <v>271</v>
      </c>
      <c r="B789" t="s">
        <v>199</v>
      </c>
      <c r="C789">
        <v>11</v>
      </c>
      <c r="D789">
        <v>15</v>
      </c>
      <c r="E789" t="s">
        <v>513</v>
      </c>
      <c r="F789" t="s">
        <v>508</v>
      </c>
      <c r="G789" t="s">
        <v>508</v>
      </c>
      <c r="H789">
        <v>3.5775339501535788</v>
      </c>
      <c r="I789">
        <v>45.454535754109472</v>
      </c>
      <c r="J789">
        <v>3.9155048742231302E-2</v>
      </c>
      <c r="K789">
        <v>41.647582028252231</v>
      </c>
      <c r="L789">
        <v>0.9448705971809428</v>
      </c>
      <c r="M789">
        <v>-3.2258076729999901</v>
      </c>
      <c r="N789">
        <v>1.2820512820512819</v>
      </c>
      <c r="O789">
        <v>1</v>
      </c>
      <c r="P789">
        <v>1</v>
      </c>
      <c r="Q789">
        <v>1</v>
      </c>
      <c r="R789">
        <v>0</v>
      </c>
      <c r="S789">
        <v>1</v>
      </c>
      <c r="T789">
        <v>0</v>
      </c>
    </row>
    <row r="790" spans="1:20" x14ac:dyDescent="0.3">
      <c r="A790" t="s">
        <v>283</v>
      </c>
      <c r="B790" t="s">
        <v>199</v>
      </c>
      <c r="C790">
        <v>8</v>
      </c>
      <c r="D790">
        <v>5</v>
      </c>
      <c r="E790" t="s">
        <v>510</v>
      </c>
      <c r="F790" t="s">
        <v>508</v>
      </c>
      <c r="G790" t="s">
        <v>508</v>
      </c>
      <c r="H790">
        <v>3.3376737235934129</v>
      </c>
      <c r="I790">
        <v>71.328634765489539</v>
      </c>
      <c r="J790">
        <v>3.8283456113428649E-2</v>
      </c>
      <c r="K790">
        <v>34.505260553102843</v>
      </c>
      <c r="L790">
        <v>0.72826206411557493</v>
      </c>
      <c r="M790">
        <v>-0.49464640430355711</v>
      </c>
      <c r="N790">
        <v>-2.5683500849220531</v>
      </c>
      <c r="O790">
        <v>0</v>
      </c>
      <c r="P790">
        <v>1</v>
      </c>
      <c r="Q790">
        <v>1</v>
      </c>
      <c r="R790">
        <v>1</v>
      </c>
      <c r="S790">
        <v>0</v>
      </c>
      <c r="T790">
        <v>0</v>
      </c>
    </row>
    <row r="791" spans="1:20" x14ac:dyDescent="0.3">
      <c r="A791" t="s">
        <v>290</v>
      </c>
      <c r="B791" t="s">
        <v>199</v>
      </c>
      <c r="C791">
        <v>5</v>
      </c>
      <c r="D791">
        <v>10</v>
      </c>
      <c r="E791" t="s">
        <v>510</v>
      </c>
      <c r="F791" t="s">
        <v>508</v>
      </c>
      <c r="G791" t="s">
        <v>508</v>
      </c>
      <c r="H791">
        <v>3.5046164556792729</v>
      </c>
      <c r="I791">
        <v>49.650328384009221</v>
      </c>
      <c r="J791">
        <v>-0.1000067226609035</v>
      </c>
      <c r="K791">
        <v>-18.638821250047279</v>
      </c>
      <c r="L791">
        <v>1.1739480725367371</v>
      </c>
      <c r="M791">
        <v>-2.5683500849220531</v>
      </c>
      <c r="N791">
        <v>0.85034014708772176</v>
      </c>
      <c r="O791">
        <v>0</v>
      </c>
      <c r="P791">
        <v>1</v>
      </c>
      <c r="Q791">
        <v>0</v>
      </c>
      <c r="R791">
        <v>0</v>
      </c>
      <c r="S791">
        <v>0</v>
      </c>
      <c r="T791">
        <v>1</v>
      </c>
    </row>
    <row r="792" spans="1:20" x14ac:dyDescent="0.3">
      <c r="A792" t="s">
        <v>512</v>
      </c>
      <c r="B792" t="s">
        <v>199</v>
      </c>
      <c r="C792">
        <v>3</v>
      </c>
      <c r="D792">
        <v>6</v>
      </c>
      <c r="E792" t="s">
        <v>510</v>
      </c>
      <c r="F792" t="s">
        <v>508</v>
      </c>
      <c r="G792" t="s">
        <v>508</v>
      </c>
      <c r="H792">
        <v>3.4393812897636851</v>
      </c>
      <c r="I792">
        <v>25.438606471198032</v>
      </c>
      <c r="J792">
        <v>-0.26863544181760352</v>
      </c>
      <c r="K792">
        <v>-37.159234792951153</v>
      </c>
      <c r="L792">
        <v>0.78378274213070831</v>
      </c>
      <c r="M792">
        <v>-1.9392879021538501</v>
      </c>
      <c r="N792">
        <v>-9.0283746556112394</v>
      </c>
      <c r="O792">
        <v>0</v>
      </c>
      <c r="P792">
        <v>1</v>
      </c>
      <c r="Q792">
        <v>0</v>
      </c>
      <c r="R792">
        <v>0</v>
      </c>
      <c r="S792">
        <v>0</v>
      </c>
      <c r="T792">
        <v>0</v>
      </c>
    </row>
    <row r="793" spans="1:20" x14ac:dyDescent="0.3">
      <c r="A793" t="s">
        <v>91</v>
      </c>
      <c r="B793" t="s">
        <v>199</v>
      </c>
      <c r="C793">
        <v>2</v>
      </c>
      <c r="D793">
        <v>7</v>
      </c>
      <c r="E793" t="s">
        <v>510</v>
      </c>
      <c r="F793" t="s">
        <v>508</v>
      </c>
      <c r="G793" t="s">
        <v>508</v>
      </c>
      <c r="H793">
        <v>4.3815835074705332</v>
      </c>
      <c r="I793">
        <v>5.4726655198538801</v>
      </c>
      <c r="J793">
        <v>-0.65192381123186172</v>
      </c>
      <c r="K793">
        <v>-253.50983007549459</v>
      </c>
      <c r="L793">
        <v>1.5038590698493279</v>
      </c>
      <c r="M793">
        <v>-9.0283746556112394</v>
      </c>
      <c r="N793">
        <v>9.4516513456218018E-2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1</v>
      </c>
    </row>
    <row r="794" spans="1:20" x14ac:dyDescent="0.3">
      <c r="A794" t="s">
        <v>162</v>
      </c>
      <c r="B794" t="s">
        <v>199</v>
      </c>
      <c r="C794">
        <v>0</v>
      </c>
      <c r="D794">
        <v>3</v>
      </c>
      <c r="E794" t="s">
        <v>510</v>
      </c>
      <c r="F794" t="s">
        <v>508</v>
      </c>
      <c r="G794" t="s">
        <v>508</v>
      </c>
      <c r="H794">
        <v>4.3560602561579573</v>
      </c>
      <c r="I794">
        <v>8.5714067731584827</v>
      </c>
      <c r="J794">
        <v>-0.88656984420161367</v>
      </c>
      <c r="K794">
        <v>-101.91941687769319</v>
      </c>
      <c r="L794">
        <v>0.75181028841049302</v>
      </c>
      <c r="M794">
        <v>-1.400560244043747</v>
      </c>
      <c r="N794">
        <v>9.4695526104197736E-2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 x14ac:dyDescent="0.3">
      <c r="A795" t="s">
        <v>235</v>
      </c>
      <c r="B795" t="s">
        <v>199</v>
      </c>
      <c r="C795">
        <v>8</v>
      </c>
      <c r="D795">
        <v>6</v>
      </c>
      <c r="E795" t="s">
        <v>510</v>
      </c>
      <c r="F795" t="s">
        <v>508</v>
      </c>
      <c r="G795" t="s">
        <v>508</v>
      </c>
      <c r="H795">
        <v>4.1283176456174582</v>
      </c>
      <c r="I795">
        <v>23.936166327266879</v>
      </c>
      <c r="J795">
        <v>-0.15787311250511521</v>
      </c>
      <c r="K795">
        <v>-20.397564538532269</v>
      </c>
      <c r="L795">
        <v>1.008425298959172</v>
      </c>
      <c r="M795">
        <v>-1.3812154890199591</v>
      </c>
      <c r="N795">
        <v>-2.42763633161894</v>
      </c>
      <c r="O795">
        <v>1</v>
      </c>
      <c r="P795">
        <v>1</v>
      </c>
      <c r="Q795">
        <v>0</v>
      </c>
      <c r="R795">
        <v>0</v>
      </c>
      <c r="S795">
        <v>0</v>
      </c>
      <c r="T795">
        <v>1</v>
      </c>
    </row>
    <row r="796" spans="1:20" x14ac:dyDescent="0.3">
      <c r="A796" t="s">
        <v>259</v>
      </c>
      <c r="B796" t="s">
        <v>199</v>
      </c>
      <c r="C796">
        <v>3</v>
      </c>
      <c r="D796">
        <v>6</v>
      </c>
      <c r="E796" t="s">
        <v>510</v>
      </c>
      <c r="F796" t="s">
        <v>508</v>
      </c>
      <c r="G796" t="s">
        <v>508</v>
      </c>
      <c r="H796">
        <v>4.278878389933463</v>
      </c>
      <c r="I796">
        <v>10.555564032660589</v>
      </c>
      <c r="J796">
        <v>-0.15189432586225449</v>
      </c>
      <c r="K796">
        <v>-54.673858534008282</v>
      </c>
      <c r="L796">
        <v>0.62888495754396423</v>
      </c>
      <c r="M796">
        <v>-2.42763633161894</v>
      </c>
      <c r="N796">
        <v>0.7655531595768541</v>
      </c>
      <c r="O796">
        <v>0</v>
      </c>
      <c r="P796">
        <v>1</v>
      </c>
      <c r="Q796">
        <v>0</v>
      </c>
      <c r="R796">
        <v>0</v>
      </c>
      <c r="S796">
        <v>0</v>
      </c>
      <c r="T796">
        <v>0</v>
      </c>
    </row>
    <row r="797" spans="1:20" x14ac:dyDescent="0.3">
      <c r="A797" t="s">
        <v>269</v>
      </c>
      <c r="B797" t="s">
        <v>199</v>
      </c>
      <c r="C797">
        <v>3</v>
      </c>
      <c r="D797">
        <v>4</v>
      </c>
      <c r="E797" t="s">
        <v>510</v>
      </c>
      <c r="F797" t="s">
        <v>508</v>
      </c>
      <c r="G797" t="s">
        <v>508</v>
      </c>
      <c r="H797">
        <v>4.0503555064992396</v>
      </c>
      <c r="I797">
        <v>10.34484421786216</v>
      </c>
      <c r="J797">
        <v>-9.4592894114641668E-2</v>
      </c>
      <c r="K797">
        <v>-69.861822007004577</v>
      </c>
      <c r="L797">
        <v>0.68438986461763629</v>
      </c>
      <c r="M797">
        <v>-0.85470227900803675</v>
      </c>
      <c r="N797">
        <v>-0.5747111737085222</v>
      </c>
      <c r="O797">
        <v>0</v>
      </c>
      <c r="P797">
        <v>1</v>
      </c>
      <c r="Q797">
        <v>0</v>
      </c>
      <c r="R797">
        <v>0</v>
      </c>
      <c r="S797">
        <v>0</v>
      </c>
      <c r="T797">
        <v>0</v>
      </c>
    </row>
    <row r="798" spans="1:20" x14ac:dyDescent="0.3">
      <c r="A798" t="s">
        <v>282</v>
      </c>
      <c r="B798" t="s">
        <v>199</v>
      </c>
      <c r="C798">
        <v>0</v>
      </c>
      <c r="D798">
        <v>5</v>
      </c>
      <c r="E798" t="s">
        <v>510</v>
      </c>
      <c r="F798" t="s">
        <v>508</v>
      </c>
      <c r="G798" t="s">
        <v>508</v>
      </c>
      <c r="H798">
        <v>3.9017337793312459</v>
      </c>
      <c r="I798">
        <v>13.333384195963539</v>
      </c>
      <c r="J798">
        <v>-8.6408774245665176E-2</v>
      </c>
      <c r="K798">
        <v>-109.51924955279419</v>
      </c>
      <c r="L798">
        <v>0.37761039430509991</v>
      </c>
      <c r="M798">
        <v>-0.5747111737085222</v>
      </c>
      <c r="N798">
        <v>3.8535644339099671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 x14ac:dyDescent="0.3">
      <c r="A799" t="s">
        <v>285</v>
      </c>
      <c r="B799" t="s">
        <v>199</v>
      </c>
      <c r="C799">
        <v>8</v>
      </c>
      <c r="D799">
        <v>12</v>
      </c>
      <c r="E799" t="s">
        <v>513</v>
      </c>
      <c r="F799" t="s">
        <v>508</v>
      </c>
      <c r="G799" t="s">
        <v>508</v>
      </c>
      <c r="H799">
        <v>3.4515819785785502</v>
      </c>
      <c r="I799">
        <v>27.000045776367191</v>
      </c>
      <c r="J799">
        <v>3.2208393687010783E-2</v>
      </c>
      <c r="K799">
        <v>-42.069331893296301</v>
      </c>
      <c r="L799">
        <v>1.524914028739605</v>
      </c>
      <c r="M799">
        <v>-3.2467531548394781</v>
      </c>
      <c r="N799">
        <v>-0.95877274280017055</v>
      </c>
      <c r="O799">
        <v>0</v>
      </c>
      <c r="P799">
        <v>1</v>
      </c>
      <c r="Q799">
        <v>1</v>
      </c>
      <c r="R799">
        <v>0</v>
      </c>
      <c r="S799">
        <v>0</v>
      </c>
      <c r="T799">
        <v>1</v>
      </c>
    </row>
    <row r="800" spans="1:20" x14ac:dyDescent="0.3">
      <c r="A800" t="s">
        <v>291</v>
      </c>
      <c r="B800" t="s">
        <v>199</v>
      </c>
      <c r="C800">
        <v>2</v>
      </c>
      <c r="D800">
        <v>6</v>
      </c>
      <c r="E800" t="s">
        <v>510</v>
      </c>
      <c r="F800" t="s">
        <v>508</v>
      </c>
      <c r="G800" t="s">
        <v>508</v>
      </c>
      <c r="H800">
        <v>3.434740959277248</v>
      </c>
      <c r="I800">
        <v>3.000030517578125</v>
      </c>
      <c r="J800">
        <v>-5.5210883256006323E-2</v>
      </c>
      <c r="K800">
        <v>-154.83709705067969</v>
      </c>
      <c r="L800">
        <v>1.115693726563292</v>
      </c>
      <c r="M800">
        <v>-1.355277332545135</v>
      </c>
      <c r="N800">
        <v>0.68694498308168683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1</v>
      </c>
    </row>
    <row r="801" spans="1:20" x14ac:dyDescent="0.3">
      <c r="A801" t="s">
        <v>298</v>
      </c>
      <c r="B801" t="s">
        <v>199</v>
      </c>
      <c r="C801">
        <v>0</v>
      </c>
      <c r="D801">
        <v>5</v>
      </c>
      <c r="E801" t="s">
        <v>510</v>
      </c>
      <c r="F801" t="s">
        <v>508</v>
      </c>
      <c r="G801" t="s">
        <v>508</v>
      </c>
      <c r="H801">
        <v>3.5012640533796371</v>
      </c>
      <c r="I801">
        <v>15.51726972872895</v>
      </c>
      <c r="J801">
        <v>-4.1262119589499768E-2</v>
      </c>
      <c r="K801">
        <v>-125.9236965143393</v>
      </c>
      <c r="L801">
        <v>0.47795317265667958</v>
      </c>
      <c r="M801">
        <v>-0.77972264547846459</v>
      </c>
      <c r="N801">
        <v>0.49115912083596569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 x14ac:dyDescent="0.3">
      <c r="A802" t="s">
        <v>164</v>
      </c>
      <c r="B802" t="s">
        <v>199</v>
      </c>
      <c r="C802">
        <v>11</v>
      </c>
      <c r="D802">
        <v>17</v>
      </c>
      <c r="E802" t="s">
        <v>5</v>
      </c>
      <c r="F802" t="s">
        <v>509</v>
      </c>
      <c r="G802" t="s">
        <v>509</v>
      </c>
      <c r="H802">
        <v>3.4982581587203292</v>
      </c>
      <c r="I802">
        <v>24.03845801156</v>
      </c>
      <c r="J802">
        <v>0.23337938177424239</v>
      </c>
      <c r="K802">
        <v>85.195344616654623</v>
      </c>
      <c r="L802">
        <v>1.793548497256825</v>
      </c>
      <c r="M802">
        <v>-4.0262199708682864</v>
      </c>
      <c r="N802">
        <v>2.8292697813452738</v>
      </c>
      <c r="O802">
        <v>1</v>
      </c>
      <c r="P802">
        <v>1</v>
      </c>
      <c r="Q802">
        <v>1</v>
      </c>
      <c r="R802">
        <v>0</v>
      </c>
      <c r="S802">
        <v>0</v>
      </c>
      <c r="T802">
        <v>1</v>
      </c>
    </row>
    <row r="803" spans="1:20" x14ac:dyDescent="0.3">
      <c r="A803" t="s">
        <v>242</v>
      </c>
      <c r="B803" t="s">
        <v>199</v>
      </c>
      <c r="C803">
        <v>6</v>
      </c>
      <c r="D803">
        <v>10</v>
      </c>
      <c r="E803" t="s">
        <v>513</v>
      </c>
      <c r="F803" t="s">
        <v>508</v>
      </c>
      <c r="G803" t="s">
        <v>508</v>
      </c>
      <c r="H803">
        <v>3.6938777586229801</v>
      </c>
      <c r="I803">
        <v>43.103453945745791</v>
      </c>
      <c r="J803">
        <v>0.35122361946183772</v>
      </c>
      <c r="K803">
        <v>1.9139554184290191</v>
      </c>
      <c r="L803">
        <v>0.48728822635716029</v>
      </c>
      <c r="M803">
        <v>-1.685396067718733</v>
      </c>
      <c r="N803">
        <v>4.7619047619047619</v>
      </c>
      <c r="O803">
        <v>0</v>
      </c>
      <c r="P803">
        <v>1</v>
      </c>
      <c r="Q803">
        <v>1</v>
      </c>
      <c r="R803">
        <v>0</v>
      </c>
      <c r="S803">
        <v>0</v>
      </c>
      <c r="T803">
        <v>0</v>
      </c>
    </row>
    <row r="804" spans="1:20" x14ac:dyDescent="0.3">
      <c r="A804" t="s">
        <v>139</v>
      </c>
      <c r="B804" t="s">
        <v>252</v>
      </c>
      <c r="C804">
        <v>-2</v>
      </c>
      <c r="D804">
        <v>1</v>
      </c>
      <c r="E804" t="s">
        <v>510</v>
      </c>
      <c r="F804" t="s">
        <v>508</v>
      </c>
      <c r="G804" t="s">
        <v>508</v>
      </c>
      <c r="H804">
        <v>5.159773862451539</v>
      </c>
      <c r="I804">
        <v>3.061254676895242</v>
      </c>
      <c r="J804">
        <v>-1.5044750862551131</v>
      </c>
      <c r="K804">
        <v>-145.5740253824649</v>
      </c>
      <c r="L804">
        <v>0.89569446285748588</v>
      </c>
      <c r="M804">
        <v>-1.9987143659083051</v>
      </c>
      <c r="N804">
        <v>-1.5131599024722451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 x14ac:dyDescent="0.3">
      <c r="A805" t="s">
        <v>156</v>
      </c>
      <c r="B805" t="s">
        <v>252</v>
      </c>
      <c r="C805">
        <v>-2</v>
      </c>
      <c r="D805">
        <v>1</v>
      </c>
      <c r="E805" t="s">
        <v>510</v>
      </c>
      <c r="F805" t="s">
        <v>508</v>
      </c>
      <c r="G805" t="s">
        <v>508</v>
      </c>
      <c r="H805">
        <v>5.0052491312981484</v>
      </c>
      <c r="I805">
        <v>5.7522243392473502</v>
      </c>
      <c r="J805">
        <v>-1.950314247838894</v>
      </c>
      <c r="K805">
        <v>-193.69890725213321</v>
      </c>
      <c r="L805">
        <v>0.66210802126397805</v>
      </c>
      <c r="M805">
        <v>-1.5131599024722451</v>
      </c>
      <c r="N805">
        <v>4.1416146123141182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 x14ac:dyDescent="0.3">
      <c r="A806" t="s">
        <v>223</v>
      </c>
      <c r="B806" t="s">
        <v>252</v>
      </c>
      <c r="C806">
        <v>7</v>
      </c>
      <c r="D806">
        <v>5</v>
      </c>
      <c r="E806" t="s">
        <v>510</v>
      </c>
      <c r="F806" t="s">
        <v>508</v>
      </c>
      <c r="G806" t="s">
        <v>508</v>
      </c>
      <c r="H806">
        <v>4.5712425197947733</v>
      </c>
      <c r="I806">
        <v>23.008897356989401</v>
      </c>
      <c r="J806">
        <v>-1.611097103603695</v>
      </c>
      <c r="K806">
        <v>-73.897733183557975</v>
      </c>
      <c r="L806">
        <v>1.1537249402670759</v>
      </c>
      <c r="M806">
        <v>-1.475296910207651</v>
      </c>
      <c r="N806">
        <v>0.58593350307410941</v>
      </c>
      <c r="O806">
        <v>0</v>
      </c>
      <c r="P806">
        <v>1</v>
      </c>
      <c r="Q806">
        <v>0</v>
      </c>
      <c r="R806">
        <v>1</v>
      </c>
      <c r="S806">
        <v>0</v>
      </c>
      <c r="T806">
        <v>1</v>
      </c>
    </row>
    <row r="807" spans="1:20" x14ac:dyDescent="0.3">
      <c r="A807" t="s">
        <v>271</v>
      </c>
      <c r="B807" t="s">
        <v>252</v>
      </c>
      <c r="C807">
        <v>9</v>
      </c>
      <c r="D807">
        <v>10</v>
      </c>
      <c r="E807" t="s">
        <v>510</v>
      </c>
      <c r="F807" t="s">
        <v>508</v>
      </c>
      <c r="G807" t="s">
        <v>508</v>
      </c>
      <c r="H807">
        <v>5.1315115758849794</v>
      </c>
      <c r="I807">
        <v>41.981130208185263</v>
      </c>
      <c r="J807">
        <v>1.4846617747591919</v>
      </c>
      <c r="K807">
        <v>87.811187038344357</v>
      </c>
      <c r="L807">
        <v>0.86575927535930586</v>
      </c>
      <c r="M807">
        <v>-5.7288746050392776</v>
      </c>
      <c r="N807">
        <v>-1.3237045659677771</v>
      </c>
      <c r="O807">
        <v>1</v>
      </c>
      <c r="P807">
        <v>1</v>
      </c>
      <c r="Q807">
        <v>1</v>
      </c>
      <c r="R807">
        <v>0</v>
      </c>
      <c r="S807">
        <v>1</v>
      </c>
      <c r="T807">
        <v>0</v>
      </c>
    </row>
    <row r="808" spans="1:20" x14ac:dyDescent="0.3">
      <c r="A808" t="s">
        <v>283</v>
      </c>
      <c r="B808" t="s">
        <v>252</v>
      </c>
      <c r="C808">
        <v>1</v>
      </c>
      <c r="D808">
        <v>4</v>
      </c>
      <c r="E808" t="s">
        <v>510</v>
      </c>
      <c r="F808" t="s">
        <v>508</v>
      </c>
      <c r="G808" t="s">
        <v>508</v>
      </c>
      <c r="H808">
        <v>5.7977453190821144</v>
      </c>
      <c r="I808">
        <v>29.48112570972247</v>
      </c>
      <c r="J808">
        <v>-1.175950261553993E-2</v>
      </c>
      <c r="K808">
        <v>26.232999289600791</v>
      </c>
      <c r="L808">
        <v>0.58182972172963876</v>
      </c>
      <c r="M808">
        <v>-4.9054392443616646</v>
      </c>
      <c r="N808">
        <v>-4.5991262754460944</v>
      </c>
      <c r="O808">
        <v>0</v>
      </c>
      <c r="P808">
        <v>1</v>
      </c>
      <c r="Q808">
        <v>0</v>
      </c>
      <c r="R808">
        <v>0</v>
      </c>
      <c r="S808">
        <v>0</v>
      </c>
      <c r="T808">
        <v>0</v>
      </c>
    </row>
    <row r="809" spans="1:20" x14ac:dyDescent="0.3">
      <c r="A809" t="s">
        <v>290</v>
      </c>
      <c r="B809" t="s">
        <v>252</v>
      </c>
      <c r="C809">
        <v>1</v>
      </c>
      <c r="D809">
        <v>4</v>
      </c>
      <c r="E809" t="s">
        <v>510</v>
      </c>
      <c r="F809" t="s">
        <v>508</v>
      </c>
      <c r="G809" t="s">
        <v>508</v>
      </c>
      <c r="H809">
        <v>6.1703120569341854</v>
      </c>
      <c r="I809">
        <v>12.02831368464768</v>
      </c>
      <c r="J809">
        <v>-0.98078423116046132</v>
      </c>
      <c r="K809">
        <v>-49.867807014808143</v>
      </c>
      <c r="L809">
        <v>0.90141614236748013</v>
      </c>
      <c r="M809">
        <v>-4.5991262754460944</v>
      </c>
      <c r="N809">
        <v>-1.6938150511502441</v>
      </c>
      <c r="O809">
        <v>0</v>
      </c>
      <c r="P809">
        <v>1</v>
      </c>
      <c r="Q809">
        <v>0</v>
      </c>
      <c r="R809">
        <v>0</v>
      </c>
      <c r="S809">
        <v>0</v>
      </c>
      <c r="T809">
        <v>0</v>
      </c>
    </row>
    <row r="810" spans="1:20" x14ac:dyDescent="0.3">
      <c r="A810" t="s">
        <v>512</v>
      </c>
      <c r="B810" t="s">
        <v>252</v>
      </c>
      <c r="C810">
        <v>0</v>
      </c>
      <c r="D810">
        <v>4</v>
      </c>
      <c r="E810" t="s">
        <v>510</v>
      </c>
      <c r="F810" t="s">
        <v>508</v>
      </c>
      <c r="G810" t="s">
        <v>508</v>
      </c>
      <c r="H810">
        <v>6.579203554678009</v>
      </c>
      <c r="I810">
        <v>6.4102559922532301</v>
      </c>
      <c r="J810">
        <v>-2.7726510241702429</v>
      </c>
      <c r="K810">
        <v>-110.3458501949743</v>
      </c>
      <c r="L810">
        <v>1.074198444081838</v>
      </c>
      <c r="M810">
        <v>-2.5844891015434528</v>
      </c>
      <c r="N810">
        <v>-1.5646279263658589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1</v>
      </c>
    </row>
    <row r="811" spans="1:20" x14ac:dyDescent="0.3">
      <c r="A811" t="s">
        <v>91</v>
      </c>
      <c r="B811" t="s">
        <v>252</v>
      </c>
      <c r="C811">
        <v>2</v>
      </c>
      <c r="D811">
        <v>3</v>
      </c>
      <c r="E811" t="s">
        <v>510</v>
      </c>
      <c r="F811" t="s">
        <v>508</v>
      </c>
      <c r="G811" t="s">
        <v>508</v>
      </c>
      <c r="H811">
        <v>7.2860109199543546</v>
      </c>
      <c r="I811">
        <v>21.19657076322115</v>
      </c>
      <c r="J811">
        <v>-3.2751341569257368</v>
      </c>
      <c r="K811">
        <v>-152.64645441353301</v>
      </c>
      <c r="L811">
        <v>1.5113762273165181</v>
      </c>
      <c r="M811">
        <v>-1.5646279263658589</v>
      </c>
      <c r="N811">
        <v>5.7360077586778697</v>
      </c>
      <c r="O811">
        <v>0</v>
      </c>
      <c r="P811">
        <v>0</v>
      </c>
      <c r="Q811">
        <v>0</v>
      </c>
      <c r="R811">
        <v>1</v>
      </c>
      <c r="S811">
        <v>0</v>
      </c>
      <c r="T811">
        <v>1</v>
      </c>
    </row>
    <row r="812" spans="1:20" x14ac:dyDescent="0.3">
      <c r="A812" t="s">
        <v>162</v>
      </c>
      <c r="B812" t="s">
        <v>252</v>
      </c>
      <c r="C812">
        <v>6</v>
      </c>
      <c r="D812">
        <v>7</v>
      </c>
      <c r="E812" t="s">
        <v>510</v>
      </c>
      <c r="F812" t="s">
        <v>508</v>
      </c>
      <c r="G812" t="s">
        <v>508</v>
      </c>
      <c r="H812">
        <v>8.1204981557192788</v>
      </c>
      <c r="I812">
        <v>34.87178443843483</v>
      </c>
      <c r="J812">
        <v>-0.98711737748616479</v>
      </c>
      <c r="K812">
        <v>-3.662979445630079</v>
      </c>
      <c r="L812">
        <v>1.4243391988517959</v>
      </c>
      <c r="M812">
        <v>-9.537918135332621</v>
      </c>
      <c r="N812">
        <v>-3.470859959187985</v>
      </c>
      <c r="O812">
        <v>1</v>
      </c>
      <c r="P812">
        <v>1</v>
      </c>
      <c r="Q812">
        <v>0</v>
      </c>
      <c r="R812">
        <v>0</v>
      </c>
      <c r="S812">
        <v>0</v>
      </c>
      <c r="T812">
        <v>1</v>
      </c>
    </row>
    <row r="813" spans="1:20" x14ac:dyDescent="0.3">
      <c r="A813" t="s">
        <v>220</v>
      </c>
      <c r="B813" t="s">
        <v>252</v>
      </c>
      <c r="C813">
        <v>4</v>
      </c>
      <c r="D813">
        <v>5</v>
      </c>
      <c r="E813" t="s">
        <v>510</v>
      </c>
      <c r="F813" t="s">
        <v>508</v>
      </c>
      <c r="G813" t="s">
        <v>508</v>
      </c>
      <c r="H813">
        <v>8.0005821351013076</v>
      </c>
      <c r="I813">
        <v>25.81195016192574</v>
      </c>
      <c r="J813">
        <v>-1.252145026735894</v>
      </c>
      <c r="K813">
        <v>-91.593737779390153</v>
      </c>
      <c r="L813">
        <v>0.7195483319639211</v>
      </c>
      <c r="M813">
        <v>-3.470859959187985</v>
      </c>
      <c r="N813">
        <v>2.5780211730717348</v>
      </c>
      <c r="O813">
        <v>1</v>
      </c>
      <c r="P813">
        <v>1</v>
      </c>
      <c r="Q813">
        <v>0</v>
      </c>
      <c r="R813">
        <v>0</v>
      </c>
      <c r="S813">
        <v>0</v>
      </c>
      <c r="T813">
        <v>0</v>
      </c>
    </row>
    <row r="814" spans="1:20" x14ac:dyDescent="0.3">
      <c r="A814" t="s">
        <v>235</v>
      </c>
      <c r="B814" t="s">
        <v>252</v>
      </c>
      <c r="C814">
        <v>1</v>
      </c>
      <c r="D814">
        <v>4</v>
      </c>
      <c r="E814" t="s">
        <v>510</v>
      </c>
      <c r="F814" t="s">
        <v>508</v>
      </c>
      <c r="G814" t="s">
        <v>508</v>
      </c>
      <c r="H814">
        <v>6.7152581247342704</v>
      </c>
      <c r="I814">
        <v>38.082902680922437</v>
      </c>
      <c r="J814">
        <v>-0.82661136028735371</v>
      </c>
      <c r="K814">
        <v>-73.437445675699948</v>
      </c>
      <c r="L814">
        <v>0.87729086490781139</v>
      </c>
      <c r="M814">
        <v>-2.7134387411651009</v>
      </c>
      <c r="N814">
        <v>1.7006802721088441</v>
      </c>
      <c r="O814">
        <v>0</v>
      </c>
      <c r="P814">
        <v>1</v>
      </c>
      <c r="Q814">
        <v>0</v>
      </c>
      <c r="R814">
        <v>0</v>
      </c>
      <c r="S814">
        <v>0</v>
      </c>
      <c r="T814">
        <v>0</v>
      </c>
    </row>
    <row r="815" spans="1:20" x14ac:dyDescent="0.3">
      <c r="A815" t="s">
        <v>269</v>
      </c>
      <c r="B815" t="s">
        <v>252</v>
      </c>
      <c r="C815">
        <v>1</v>
      </c>
      <c r="D815">
        <v>2</v>
      </c>
      <c r="E815" t="s">
        <v>510</v>
      </c>
      <c r="F815" t="s">
        <v>508</v>
      </c>
      <c r="G815" t="s">
        <v>508</v>
      </c>
      <c r="H815">
        <v>6.3612234017041382</v>
      </c>
      <c r="I815">
        <v>33.67876446472274</v>
      </c>
      <c r="J815">
        <v>-0.97531000981205285</v>
      </c>
      <c r="K815">
        <v>-54.184766639567108</v>
      </c>
      <c r="L815">
        <v>0.90180885624147278</v>
      </c>
      <c r="M815">
        <v>-1.8906164323860519</v>
      </c>
      <c r="N815">
        <v>1.0323468468652961</v>
      </c>
      <c r="O815">
        <v>0</v>
      </c>
      <c r="P815">
        <v>1</v>
      </c>
      <c r="Q815">
        <v>0</v>
      </c>
      <c r="R815">
        <v>0</v>
      </c>
      <c r="S815">
        <v>0</v>
      </c>
      <c r="T815">
        <v>0</v>
      </c>
    </row>
    <row r="816" spans="1:20" x14ac:dyDescent="0.3">
      <c r="A816" t="s">
        <v>285</v>
      </c>
      <c r="B816" t="s">
        <v>252</v>
      </c>
      <c r="C816">
        <v>1</v>
      </c>
      <c r="D816">
        <v>2</v>
      </c>
      <c r="E816" t="s">
        <v>510</v>
      </c>
      <c r="F816" t="s">
        <v>508</v>
      </c>
      <c r="G816" t="s">
        <v>508</v>
      </c>
      <c r="H816">
        <v>5.1548940931521656</v>
      </c>
      <c r="I816">
        <v>14.42625952548668</v>
      </c>
      <c r="J816">
        <v>-0.6308946281623582</v>
      </c>
      <c r="K816">
        <v>-73.70069350816965</v>
      </c>
      <c r="L816">
        <v>0.67617027958619991</v>
      </c>
      <c r="M816">
        <v>-1.897020959331194</v>
      </c>
      <c r="N816">
        <v>0.41435830944844643</v>
      </c>
      <c r="O816">
        <v>0</v>
      </c>
      <c r="P816">
        <v>1</v>
      </c>
      <c r="Q816">
        <v>0</v>
      </c>
      <c r="R816">
        <v>0</v>
      </c>
      <c r="S816">
        <v>0</v>
      </c>
      <c r="T816">
        <v>0</v>
      </c>
    </row>
    <row r="817" spans="1:20" x14ac:dyDescent="0.3">
      <c r="A817" t="s">
        <v>295</v>
      </c>
      <c r="B817" t="s">
        <v>252</v>
      </c>
      <c r="C817">
        <v>5</v>
      </c>
      <c r="D817">
        <v>6</v>
      </c>
      <c r="E817" t="s">
        <v>510</v>
      </c>
      <c r="F817" t="s">
        <v>508</v>
      </c>
      <c r="G817" t="s">
        <v>508</v>
      </c>
      <c r="H817">
        <v>4.2866972331514859</v>
      </c>
      <c r="I817">
        <v>31.612962292086689</v>
      </c>
      <c r="J817">
        <v>-0.1053273024171251</v>
      </c>
      <c r="K817">
        <v>-21.217012126305061</v>
      </c>
      <c r="L817">
        <v>0.86533800815786133</v>
      </c>
      <c r="M817">
        <v>-3.455147473915074</v>
      </c>
      <c r="N817">
        <v>-2.959396394662217</v>
      </c>
      <c r="O817">
        <v>0</v>
      </c>
      <c r="P817">
        <v>1</v>
      </c>
      <c r="Q817">
        <v>0</v>
      </c>
      <c r="R817">
        <v>1</v>
      </c>
      <c r="S817">
        <v>0</v>
      </c>
      <c r="T817">
        <v>0</v>
      </c>
    </row>
    <row r="818" spans="1:20" x14ac:dyDescent="0.3">
      <c r="A818" t="s">
        <v>298</v>
      </c>
      <c r="B818" t="s">
        <v>252</v>
      </c>
      <c r="C818">
        <v>0</v>
      </c>
      <c r="D818">
        <v>5</v>
      </c>
      <c r="E818" t="s">
        <v>510</v>
      </c>
      <c r="F818" t="s">
        <v>508</v>
      </c>
      <c r="G818" t="s">
        <v>508</v>
      </c>
      <c r="H818">
        <v>4.1742659146541756</v>
      </c>
      <c r="I818">
        <v>5.095561829694387</v>
      </c>
      <c r="J818">
        <v>-0.36324499549404088</v>
      </c>
      <c r="K818">
        <v>-151.3406865781987</v>
      </c>
      <c r="L818">
        <v>0.81391048330332438</v>
      </c>
      <c r="M818">
        <v>-2.959396394662217</v>
      </c>
      <c r="N818">
        <v>-1.2765979090480939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1:20" x14ac:dyDescent="0.3">
      <c r="A819" t="s">
        <v>96</v>
      </c>
      <c r="B819" t="s">
        <v>252</v>
      </c>
      <c r="C819">
        <v>0</v>
      </c>
      <c r="D819">
        <v>5</v>
      </c>
      <c r="E819" t="s">
        <v>510</v>
      </c>
      <c r="F819" t="s">
        <v>508</v>
      </c>
      <c r="G819" t="s">
        <v>508</v>
      </c>
      <c r="H819">
        <v>3.7802992806476441</v>
      </c>
      <c r="I819">
        <v>0</v>
      </c>
      <c r="J819">
        <v>-0.58674521581822381</v>
      </c>
      <c r="K819">
        <v>-122.9130710365702</v>
      </c>
      <c r="L819">
        <v>0.94892141526740459</v>
      </c>
      <c r="M819">
        <v>-0.64561975314912312</v>
      </c>
      <c r="N819">
        <v>-7.220657293546931E-2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</row>
    <row r="820" spans="1:20" x14ac:dyDescent="0.3">
      <c r="A820" t="s">
        <v>164</v>
      </c>
      <c r="B820" t="s">
        <v>252</v>
      </c>
      <c r="C820">
        <v>2</v>
      </c>
      <c r="D820">
        <v>8</v>
      </c>
      <c r="E820" t="s">
        <v>510</v>
      </c>
      <c r="F820" t="s">
        <v>508</v>
      </c>
      <c r="G820" t="s">
        <v>508</v>
      </c>
      <c r="H820">
        <v>3.7389640173545389</v>
      </c>
      <c r="I820">
        <v>0</v>
      </c>
      <c r="J820">
        <v>-0.78329197800277273</v>
      </c>
      <c r="K820">
        <v>-133.98193337976409</v>
      </c>
      <c r="L820">
        <v>1.0161964653977471</v>
      </c>
      <c r="M820">
        <v>-2.9624212612271732</v>
      </c>
      <c r="N820">
        <v>4.8399105378240153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1</v>
      </c>
    </row>
    <row r="821" spans="1:20" x14ac:dyDescent="0.3">
      <c r="A821" t="s">
        <v>242</v>
      </c>
      <c r="B821" t="s">
        <v>252</v>
      </c>
      <c r="C821">
        <v>9</v>
      </c>
      <c r="D821">
        <v>13</v>
      </c>
      <c r="E821" t="s">
        <v>513</v>
      </c>
      <c r="F821" t="s">
        <v>508</v>
      </c>
      <c r="G821" t="s">
        <v>508</v>
      </c>
      <c r="H821">
        <v>3.9907053652266402</v>
      </c>
      <c r="I821">
        <v>33.809480212983637</v>
      </c>
      <c r="J821">
        <v>0.63082111849583411</v>
      </c>
      <c r="K821">
        <v>-22.241604077893751</v>
      </c>
      <c r="L821">
        <v>0.64132384112409846</v>
      </c>
      <c r="M821">
        <v>-2.5499738465838711</v>
      </c>
      <c r="N821">
        <v>1.1315460909333219</v>
      </c>
      <c r="O821">
        <v>1</v>
      </c>
      <c r="P821">
        <v>1</v>
      </c>
      <c r="Q821">
        <v>1</v>
      </c>
      <c r="R821">
        <v>0</v>
      </c>
      <c r="S821">
        <v>0</v>
      </c>
      <c r="T821">
        <v>0</v>
      </c>
    </row>
    <row r="822" spans="1:20" x14ac:dyDescent="0.3">
      <c r="A822" t="s">
        <v>228</v>
      </c>
      <c r="B822" t="s">
        <v>535</v>
      </c>
      <c r="C822">
        <v>9</v>
      </c>
      <c r="D822">
        <v>8</v>
      </c>
      <c r="E822" t="s">
        <v>510</v>
      </c>
      <c r="F822" t="s">
        <v>508</v>
      </c>
      <c r="G822" t="s">
        <v>508</v>
      </c>
      <c r="H822">
        <v>4.6103891149743816</v>
      </c>
      <c r="I822">
        <v>73.593078454291174</v>
      </c>
      <c r="J822">
        <v>4.9997885196046221</v>
      </c>
      <c r="K822">
        <v>146.2810657194191</v>
      </c>
      <c r="L822">
        <v>0.51603507817968319</v>
      </c>
      <c r="M822">
        <v>-9.9836311398677822</v>
      </c>
      <c r="N822">
        <v>-10</v>
      </c>
      <c r="O822">
        <v>1</v>
      </c>
      <c r="P822">
        <v>1</v>
      </c>
      <c r="Q822">
        <v>1</v>
      </c>
      <c r="R822">
        <v>0</v>
      </c>
      <c r="S822">
        <v>0</v>
      </c>
      <c r="T822">
        <v>0</v>
      </c>
    </row>
    <row r="823" spans="1:20" x14ac:dyDescent="0.3">
      <c r="A823" t="s">
        <v>220</v>
      </c>
      <c r="B823" t="s">
        <v>535</v>
      </c>
      <c r="C823">
        <v>2</v>
      </c>
      <c r="D823">
        <v>11</v>
      </c>
      <c r="E823" t="s">
        <v>510</v>
      </c>
      <c r="F823" t="s">
        <v>508</v>
      </c>
      <c r="G823" t="s">
        <v>508</v>
      </c>
      <c r="H823">
        <v>0.79041291880383635</v>
      </c>
      <c r="I823">
        <v>0</v>
      </c>
      <c r="J823">
        <v>-1.020729746481525</v>
      </c>
      <c r="K823">
        <v>-466.66666666666731</v>
      </c>
      <c r="L823">
        <v>5</v>
      </c>
      <c r="M823">
        <v>-9.9632675134010071</v>
      </c>
      <c r="N823">
        <v>-9.9949033623024661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1</v>
      </c>
    </row>
    <row r="824" spans="1:20" x14ac:dyDescent="0.3">
      <c r="A824" t="s">
        <v>269</v>
      </c>
      <c r="B824" t="s">
        <v>535</v>
      </c>
      <c r="C824">
        <v>11</v>
      </c>
      <c r="D824">
        <v>12</v>
      </c>
      <c r="E824" t="s">
        <v>510</v>
      </c>
      <c r="F824" t="s">
        <v>508</v>
      </c>
      <c r="G824" t="s">
        <v>508</v>
      </c>
      <c r="H824">
        <v>5.8153942528691704</v>
      </c>
      <c r="I824">
        <v>57.844090119382777</v>
      </c>
      <c r="J824">
        <v>0.85357163580913897</v>
      </c>
      <c r="K824">
        <v>123.6802411337474</v>
      </c>
      <c r="L824">
        <v>1.2373433672612151</v>
      </c>
      <c r="M824">
        <v>-8.5213009258911061</v>
      </c>
      <c r="N824">
        <v>0</v>
      </c>
      <c r="O824">
        <v>1</v>
      </c>
      <c r="P824">
        <v>1</v>
      </c>
      <c r="Q824">
        <v>1</v>
      </c>
      <c r="R824">
        <v>0</v>
      </c>
      <c r="S824">
        <v>1</v>
      </c>
      <c r="T824">
        <v>1</v>
      </c>
    </row>
    <row r="825" spans="1:20" x14ac:dyDescent="0.3">
      <c r="A825" t="s">
        <v>285</v>
      </c>
      <c r="B825" t="s">
        <v>535</v>
      </c>
      <c r="C825">
        <v>6</v>
      </c>
      <c r="D825">
        <v>6</v>
      </c>
      <c r="E825" t="s">
        <v>510</v>
      </c>
      <c r="F825" t="s">
        <v>508</v>
      </c>
      <c r="G825" t="s">
        <v>508</v>
      </c>
      <c r="H825">
        <v>7.3614474101016834</v>
      </c>
      <c r="I825">
        <v>51.491822081627923</v>
      </c>
      <c r="J825">
        <v>1.5422048534593999</v>
      </c>
      <c r="K825">
        <v>49.282408797188118</v>
      </c>
      <c r="L825">
        <v>0.91479591570805341</v>
      </c>
      <c r="M825">
        <v>-10.000002586235439</v>
      </c>
      <c r="N825">
        <v>-4.0489600244140629</v>
      </c>
      <c r="O825">
        <v>0</v>
      </c>
      <c r="P825">
        <v>1</v>
      </c>
      <c r="Q825">
        <v>1</v>
      </c>
      <c r="R825">
        <v>0</v>
      </c>
      <c r="S825">
        <v>1</v>
      </c>
      <c r="T825">
        <v>0</v>
      </c>
    </row>
    <row r="826" spans="1:20" x14ac:dyDescent="0.3">
      <c r="A826" t="s">
        <v>291</v>
      </c>
      <c r="B826" t="s">
        <v>535</v>
      </c>
      <c r="C826">
        <v>3</v>
      </c>
      <c r="D826">
        <v>5</v>
      </c>
      <c r="E826" t="s">
        <v>510</v>
      </c>
      <c r="F826" t="s">
        <v>508</v>
      </c>
      <c r="G826" t="s">
        <v>508</v>
      </c>
      <c r="H826">
        <v>9.2781148058302865</v>
      </c>
      <c r="I826">
        <v>28.007707230962861</v>
      </c>
      <c r="J826">
        <v>-0.16020240613994649</v>
      </c>
      <c r="K826">
        <v>-45.367511065036631</v>
      </c>
      <c r="L826">
        <v>1.067683220829315</v>
      </c>
      <c r="M826">
        <v>-7.7527001055761433</v>
      </c>
      <c r="N826">
        <v>1.595744680851064</v>
      </c>
      <c r="O826">
        <v>0</v>
      </c>
      <c r="P826">
        <v>1</v>
      </c>
      <c r="Q826">
        <v>0</v>
      </c>
      <c r="R826">
        <v>0</v>
      </c>
      <c r="S826">
        <v>0</v>
      </c>
      <c r="T826">
        <v>1</v>
      </c>
    </row>
    <row r="827" spans="1:20" x14ac:dyDescent="0.3">
      <c r="A827" t="s">
        <v>298</v>
      </c>
      <c r="B827" t="s">
        <v>535</v>
      </c>
      <c r="C827">
        <v>1</v>
      </c>
      <c r="D827">
        <v>4</v>
      </c>
      <c r="E827" t="s">
        <v>510</v>
      </c>
      <c r="F827" t="s">
        <v>508</v>
      </c>
      <c r="G827" t="s">
        <v>508</v>
      </c>
      <c r="H827">
        <v>9.2582409198467559</v>
      </c>
      <c r="I827">
        <v>22.232923446107399</v>
      </c>
      <c r="J827">
        <v>-1.6163272878826129</v>
      </c>
      <c r="K827">
        <v>-62.801932046654258</v>
      </c>
      <c r="L827">
        <v>0.83151324036858498</v>
      </c>
      <c r="M827">
        <v>-4.7120418848167542</v>
      </c>
      <c r="N827">
        <v>9.9999983232099936</v>
      </c>
      <c r="O827">
        <v>0</v>
      </c>
      <c r="P827">
        <v>1</v>
      </c>
      <c r="Q827">
        <v>0</v>
      </c>
      <c r="R827">
        <v>0</v>
      </c>
      <c r="S827">
        <v>0</v>
      </c>
      <c r="T827">
        <v>0</v>
      </c>
    </row>
    <row r="828" spans="1:20" x14ac:dyDescent="0.3">
      <c r="A828" t="s">
        <v>164</v>
      </c>
      <c r="B828" t="s">
        <v>535</v>
      </c>
      <c r="C828">
        <v>1</v>
      </c>
      <c r="D828">
        <v>2</v>
      </c>
      <c r="E828" t="s">
        <v>510</v>
      </c>
      <c r="F828" t="s">
        <v>508</v>
      </c>
      <c r="G828" t="s">
        <v>508</v>
      </c>
      <c r="H828">
        <v>7.0221006432622701</v>
      </c>
      <c r="I828">
        <v>17.761549996305959</v>
      </c>
      <c r="J828">
        <v>-0.38830357762851531</v>
      </c>
      <c r="K828">
        <v>-48.674934836954819</v>
      </c>
      <c r="L828">
        <v>0.89585690196162149</v>
      </c>
      <c r="M828">
        <v>-1.064372058303886</v>
      </c>
      <c r="N828">
        <v>-0.40983763538169288</v>
      </c>
      <c r="O828">
        <v>0</v>
      </c>
      <c r="P828">
        <v>1</v>
      </c>
      <c r="Q828">
        <v>0</v>
      </c>
      <c r="R828">
        <v>0</v>
      </c>
      <c r="S828">
        <v>0</v>
      </c>
      <c r="T828">
        <v>0</v>
      </c>
    </row>
    <row r="829" spans="1:20" x14ac:dyDescent="0.3">
      <c r="A829" t="s">
        <v>242</v>
      </c>
      <c r="B829" t="s">
        <v>535</v>
      </c>
      <c r="C829">
        <v>5</v>
      </c>
      <c r="D829">
        <v>4</v>
      </c>
      <c r="E829" t="s">
        <v>510</v>
      </c>
      <c r="F829" t="s">
        <v>508</v>
      </c>
      <c r="G829" t="s">
        <v>508</v>
      </c>
      <c r="H829">
        <v>4.6308761774535903</v>
      </c>
      <c r="I829">
        <v>31.097563244912958</v>
      </c>
      <c r="J829">
        <v>-0.48340219815814578</v>
      </c>
      <c r="K829">
        <v>-72.680048579313024</v>
      </c>
      <c r="L829">
        <v>0.97166889967436543</v>
      </c>
      <c r="M829">
        <v>-1.6494829630114369</v>
      </c>
      <c r="N829">
        <v>-1.4675068170718339</v>
      </c>
      <c r="O829">
        <v>0</v>
      </c>
      <c r="P829">
        <v>1</v>
      </c>
      <c r="Q829">
        <v>0</v>
      </c>
      <c r="R829">
        <v>1</v>
      </c>
      <c r="S829">
        <v>0</v>
      </c>
      <c r="T829">
        <v>0</v>
      </c>
    </row>
    <row r="830" spans="1:20" x14ac:dyDescent="0.3">
      <c r="A830" t="s">
        <v>139</v>
      </c>
      <c r="B830" t="s">
        <v>536</v>
      </c>
      <c r="C830">
        <v>9</v>
      </c>
      <c r="D830">
        <v>6</v>
      </c>
      <c r="E830" t="s">
        <v>510</v>
      </c>
      <c r="F830" t="s">
        <v>508</v>
      </c>
      <c r="G830" t="s">
        <v>508</v>
      </c>
      <c r="H830">
        <v>6.9261798395110983</v>
      </c>
      <c r="I830">
        <v>71.635615487630119</v>
      </c>
      <c r="J830">
        <v>0.3609225210567657</v>
      </c>
      <c r="K830">
        <v>102.27777595853161</v>
      </c>
      <c r="L830">
        <v>0.43218506446199401</v>
      </c>
      <c r="M830">
        <v>-4.6859354523159498</v>
      </c>
      <c r="N830">
        <v>-5.1255303690889029</v>
      </c>
      <c r="O830">
        <v>1</v>
      </c>
      <c r="P830">
        <v>1</v>
      </c>
      <c r="Q830">
        <v>1</v>
      </c>
      <c r="R830">
        <v>0</v>
      </c>
      <c r="S830">
        <v>1</v>
      </c>
      <c r="T830">
        <v>0</v>
      </c>
    </row>
    <row r="831" spans="1:20" x14ac:dyDescent="0.3">
      <c r="A831" t="s">
        <v>156</v>
      </c>
      <c r="B831" t="s">
        <v>536</v>
      </c>
      <c r="C831">
        <v>9</v>
      </c>
      <c r="D831">
        <v>6</v>
      </c>
      <c r="E831" t="s">
        <v>510</v>
      </c>
      <c r="F831" t="s">
        <v>508</v>
      </c>
      <c r="G831" t="s">
        <v>508</v>
      </c>
      <c r="H831">
        <v>7.7886286628515293</v>
      </c>
      <c r="I831">
        <v>61.490673786644507</v>
      </c>
      <c r="J831">
        <v>0.26949370109099807</v>
      </c>
      <c r="K831">
        <v>61.41730606859354</v>
      </c>
      <c r="L831">
        <v>0.62699401475182615</v>
      </c>
      <c r="M831">
        <v>-5.1255303690889029</v>
      </c>
      <c r="N831">
        <v>9.9228291343623063</v>
      </c>
      <c r="O831">
        <v>1</v>
      </c>
      <c r="P831">
        <v>1</v>
      </c>
      <c r="Q831">
        <v>1</v>
      </c>
      <c r="R831">
        <v>0</v>
      </c>
      <c r="S831">
        <v>1</v>
      </c>
      <c r="T831">
        <v>0</v>
      </c>
    </row>
    <row r="832" spans="1:20" x14ac:dyDescent="0.3">
      <c r="A832" t="s">
        <v>271</v>
      </c>
      <c r="B832" t="s">
        <v>536</v>
      </c>
      <c r="C832">
        <v>1</v>
      </c>
      <c r="D832">
        <v>4</v>
      </c>
      <c r="E832" t="s">
        <v>510</v>
      </c>
      <c r="F832" t="s">
        <v>508</v>
      </c>
      <c r="G832" t="s">
        <v>508</v>
      </c>
      <c r="H832">
        <v>11.085091575816961</v>
      </c>
      <c r="I832">
        <v>18.309847425549609</v>
      </c>
      <c r="J832">
        <v>-0.19340843706443039</v>
      </c>
      <c r="K832">
        <v>-78.630800736660035</v>
      </c>
      <c r="L832">
        <v>0.53101233794386127</v>
      </c>
      <c r="M832">
        <v>-3.6842145417865959</v>
      </c>
      <c r="N832">
        <v>-3.060106498847774</v>
      </c>
      <c r="O832">
        <v>0</v>
      </c>
      <c r="P832">
        <v>1</v>
      </c>
      <c r="Q832">
        <v>0</v>
      </c>
      <c r="R832">
        <v>0</v>
      </c>
      <c r="S832">
        <v>0</v>
      </c>
      <c r="T832">
        <v>0</v>
      </c>
    </row>
    <row r="833" spans="1:20" x14ac:dyDescent="0.3">
      <c r="A833" t="s">
        <v>283</v>
      </c>
      <c r="B833" t="s">
        <v>536</v>
      </c>
      <c r="C833">
        <v>-2</v>
      </c>
      <c r="D833">
        <v>3</v>
      </c>
      <c r="E833" t="s">
        <v>510</v>
      </c>
      <c r="F833" t="s">
        <v>508</v>
      </c>
      <c r="G833" t="s">
        <v>508</v>
      </c>
      <c r="H833">
        <v>9.2254749810935301</v>
      </c>
      <c r="I833">
        <v>0</v>
      </c>
      <c r="J833">
        <v>-0.35906212818725691</v>
      </c>
      <c r="K833">
        <v>-121.0631923140474</v>
      </c>
      <c r="L833">
        <v>0.77731558541597645</v>
      </c>
      <c r="M833">
        <v>-6.4261522229804564</v>
      </c>
      <c r="N833">
        <v>-4.2168719689961636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 x14ac:dyDescent="0.3">
      <c r="A834" t="s">
        <v>290</v>
      </c>
      <c r="B834" t="s">
        <v>536</v>
      </c>
      <c r="C834">
        <v>-2</v>
      </c>
      <c r="D834">
        <v>3</v>
      </c>
      <c r="E834" t="s">
        <v>510</v>
      </c>
      <c r="F834" t="s">
        <v>508</v>
      </c>
      <c r="G834" t="s">
        <v>508</v>
      </c>
      <c r="H834">
        <v>9.3980261905878653</v>
      </c>
      <c r="I834">
        <v>0</v>
      </c>
      <c r="J834">
        <v>-0.39268543525957827</v>
      </c>
      <c r="K834">
        <v>-130.79263049716951</v>
      </c>
      <c r="L834">
        <v>0.91159696458427908</v>
      </c>
      <c r="M834">
        <v>-4.2168719689961636</v>
      </c>
      <c r="N834">
        <v>-2.3899318860595482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1:20" x14ac:dyDescent="0.3">
      <c r="A835" t="s">
        <v>91</v>
      </c>
      <c r="B835" t="s">
        <v>536</v>
      </c>
      <c r="C835">
        <v>0</v>
      </c>
      <c r="D835">
        <v>4</v>
      </c>
      <c r="E835" t="s">
        <v>510</v>
      </c>
      <c r="F835" t="s">
        <v>508</v>
      </c>
      <c r="G835" t="s">
        <v>508</v>
      </c>
      <c r="H835">
        <v>7.8672307656979941</v>
      </c>
      <c r="I835">
        <v>10.50420117558386</v>
      </c>
      <c r="J835">
        <v>-0.35328655767646422</v>
      </c>
      <c r="K835">
        <v>-113.370859632362</v>
      </c>
      <c r="L835">
        <v>1.0120724306470059</v>
      </c>
      <c r="M835">
        <v>-3.8271654940397708</v>
      </c>
      <c r="N835">
        <v>-0.64185097534929392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1</v>
      </c>
    </row>
    <row r="836" spans="1:20" x14ac:dyDescent="0.3">
      <c r="A836" t="s">
        <v>93</v>
      </c>
      <c r="B836" t="s">
        <v>536</v>
      </c>
      <c r="C836">
        <v>1</v>
      </c>
      <c r="D836">
        <v>2</v>
      </c>
      <c r="E836" t="s">
        <v>510</v>
      </c>
      <c r="F836" t="s">
        <v>508</v>
      </c>
      <c r="G836" t="s">
        <v>508</v>
      </c>
      <c r="H836">
        <v>7.0413457432803721</v>
      </c>
      <c r="I836">
        <v>10.68883147714183</v>
      </c>
      <c r="J836">
        <v>-0.32336179349611271</v>
      </c>
      <c r="K836">
        <v>-88.90683939829367</v>
      </c>
      <c r="L836">
        <v>0.93437629466662531</v>
      </c>
      <c r="M836">
        <v>-0.64185097534929392</v>
      </c>
      <c r="N836">
        <v>5.6847615900388098</v>
      </c>
      <c r="O836">
        <v>0</v>
      </c>
      <c r="P836">
        <v>1</v>
      </c>
      <c r="Q836">
        <v>0</v>
      </c>
      <c r="R836">
        <v>0</v>
      </c>
      <c r="S836">
        <v>0</v>
      </c>
      <c r="T836">
        <v>0</v>
      </c>
    </row>
    <row r="837" spans="1:20" x14ac:dyDescent="0.3">
      <c r="A837" t="s">
        <v>162</v>
      </c>
      <c r="B837" t="s">
        <v>536</v>
      </c>
      <c r="C837">
        <v>1</v>
      </c>
      <c r="D837">
        <v>4</v>
      </c>
      <c r="E837" t="s">
        <v>510</v>
      </c>
      <c r="F837" t="s">
        <v>508</v>
      </c>
      <c r="G837" t="s">
        <v>508</v>
      </c>
      <c r="H837">
        <v>5.6690789654137594</v>
      </c>
      <c r="I837">
        <v>20.608112353143021</v>
      </c>
      <c r="J837">
        <v>-0.17106405662056551</v>
      </c>
      <c r="K837">
        <v>-61.06668459522399</v>
      </c>
      <c r="L837">
        <v>0.79325979624345999</v>
      </c>
      <c r="M837">
        <v>-3.6585331814122362</v>
      </c>
      <c r="N837">
        <v>-1.8987353614766651</v>
      </c>
      <c r="O837">
        <v>0</v>
      </c>
      <c r="P837">
        <v>1</v>
      </c>
      <c r="Q837">
        <v>0</v>
      </c>
      <c r="R837">
        <v>0</v>
      </c>
      <c r="S837">
        <v>0</v>
      </c>
      <c r="T837">
        <v>0</v>
      </c>
    </row>
    <row r="838" spans="1:20" x14ac:dyDescent="0.3">
      <c r="A838" t="s">
        <v>220</v>
      </c>
      <c r="B838" t="s">
        <v>536</v>
      </c>
      <c r="C838">
        <v>1</v>
      </c>
      <c r="D838">
        <v>2</v>
      </c>
      <c r="E838" t="s">
        <v>510</v>
      </c>
      <c r="F838" t="s">
        <v>508</v>
      </c>
      <c r="G838" t="s">
        <v>508</v>
      </c>
      <c r="H838">
        <v>5.059908941594137</v>
      </c>
      <c r="I838">
        <v>15.540541629011029</v>
      </c>
      <c r="J838">
        <v>-0.14789376776787999</v>
      </c>
      <c r="K838">
        <v>-71.579601921220245</v>
      </c>
      <c r="L838">
        <v>0.99323246927297848</v>
      </c>
      <c r="M838">
        <v>-1.8987353614766651</v>
      </c>
      <c r="N838">
        <v>7.0967766546433966</v>
      </c>
      <c r="O838">
        <v>0</v>
      </c>
      <c r="P838">
        <v>1</v>
      </c>
      <c r="Q838">
        <v>0</v>
      </c>
      <c r="R838">
        <v>0</v>
      </c>
      <c r="S838">
        <v>0</v>
      </c>
      <c r="T838">
        <v>0</v>
      </c>
    </row>
    <row r="839" spans="1:20" x14ac:dyDescent="0.3">
      <c r="A839" t="s">
        <v>269</v>
      </c>
      <c r="B839" t="s">
        <v>536</v>
      </c>
      <c r="C839">
        <v>9</v>
      </c>
      <c r="D839">
        <v>10</v>
      </c>
      <c r="E839" t="s">
        <v>510</v>
      </c>
      <c r="F839" t="s">
        <v>508</v>
      </c>
      <c r="G839" t="s">
        <v>508</v>
      </c>
      <c r="H839">
        <v>6.4716610236194034</v>
      </c>
      <c r="I839">
        <v>49.259259913356921</v>
      </c>
      <c r="J839">
        <v>0.1041816792997534</v>
      </c>
      <c r="K839">
        <v>53.53776463346842</v>
      </c>
      <c r="L839">
        <v>0.88176322062493806</v>
      </c>
      <c r="M839">
        <v>-5.792347049915211</v>
      </c>
      <c r="N839">
        <v>3.7122934927215949</v>
      </c>
      <c r="O839">
        <v>1</v>
      </c>
      <c r="P839">
        <v>1</v>
      </c>
      <c r="Q839">
        <v>1</v>
      </c>
      <c r="R839">
        <v>0</v>
      </c>
      <c r="S839">
        <v>1</v>
      </c>
      <c r="T839">
        <v>0</v>
      </c>
    </row>
    <row r="840" spans="1:20" x14ac:dyDescent="0.3">
      <c r="A840" t="s">
        <v>291</v>
      </c>
      <c r="B840" t="s">
        <v>536</v>
      </c>
      <c r="C840">
        <v>1</v>
      </c>
      <c r="D840">
        <v>4</v>
      </c>
      <c r="E840" t="s">
        <v>510</v>
      </c>
      <c r="F840" t="s">
        <v>508</v>
      </c>
      <c r="G840" t="s">
        <v>508</v>
      </c>
      <c r="H840">
        <v>7.7752048429121494</v>
      </c>
      <c r="I840">
        <v>15.45067047808964</v>
      </c>
      <c r="J840">
        <v>-7.5044361105213328E-2</v>
      </c>
      <c r="K840">
        <v>-60.659979427411237</v>
      </c>
      <c r="L840">
        <v>0.85590510831822431</v>
      </c>
      <c r="M840">
        <v>-4.181594176593368</v>
      </c>
      <c r="N840">
        <v>-3.7406564893847261</v>
      </c>
      <c r="O840">
        <v>0</v>
      </c>
      <c r="P840">
        <v>1</v>
      </c>
      <c r="Q840">
        <v>0</v>
      </c>
      <c r="R840">
        <v>0</v>
      </c>
      <c r="S840">
        <v>0</v>
      </c>
      <c r="T840">
        <v>0</v>
      </c>
    </row>
    <row r="841" spans="1:20" x14ac:dyDescent="0.3">
      <c r="A841" t="s">
        <v>295</v>
      </c>
      <c r="B841" t="s">
        <v>536</v>
      </c>
      <c r="C841">
        <v>-2</v>
      </c>
      <c r="D841">
        <v>3</v>
      </c>
      <c r="E841" t="s">
        <v>510</v>
      </c>
      <c r="F841" t="s">
        <v>508</v>
      </c>
      <c r="G841" t="s">
        <v>508</v>
      </c>
      <c r="H841">
        <v>8.06809817173799</v>
      </c>
      <c r="I841">
        <v>4.2194054625018866</v>
      </c>
      <c r="J841">
        <v>-0.1260545427760224</v>
      </c>
      <c r="K841">
        <v>-113.5653990506256</v>
      </c>
      <c r="L841">
        <v>0.96997847676362581</v>
      </c>
      <c r="M841">
        <v>-3.7406564893847261</v>
      </c>
      <c r="N841">
        <v>-2.2020674103226479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 x14ac:dyDescent="0.3">
      <c r="A842" t="s">
        <v>298</v>
      </c>
      <c r="B842" t="s">
        <v>536</v>
      </c>
      <c r="C842">
        <v>0</v>
      </c>
      <c r="D842">
        <v>4</v>
      </c>
      <c r="E842" t="s">
        <v>510</v>
      </c>
      <c r="F842" t="s">
        <v>508</v>
      </c>
      <c r="G842" t="s">
        <v>508</v>
      </c>
      <c r="H842">
        <v>8.5146639286981483</v>
      </c>
      <c r="I842">
        <v>9.6296387869968267</v>
      </c>
      <c r="J842">
        <v>-0.15670788642099079</v>
      </c>
      <c r="K842">
        <v>-168.25951676086009</v>
      </c>
      <c r="L842">
        <v>1.080492450456862</v>
      </c>
      <c r="M842">
        <v>-2.2020674103226479</v>
      </c>
      <c r="N842">
        <v>3.3112581944937252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1</v>
      </c>
    </row>
    <row r="843" spans="1:20" x14ac:dyDescent="0.3">
      <c r="A843" t="s">
        <v>96</v>
      </c>
      <c r="B843" t="s">
        <v>536</v>
      </c>
      <c r="C843">
        <v>1</v>
      </c>
      <c r="D843">
        <v>2</v>
      </c>
      <c r="E843" t="s">
        <v>510</v>
      </c>
      <c r="F843" t="s">
        <v>508</v>
      </c>
      <c r="G843" t="s">
        <v>508</v>
      </c>
      <c r="H843">
        <v>7.8581092059614024</v>
      </c>
      <c r="I843">
        <v>4.0590285787382321</v>
      </c>
      <c r="J843">
        <v>-0.13574593904541271</v>
      </c>
      <c r="K843">
        <v>-98.915139075944296</v>
      </c>
      <c r="L843">
        <v>0.97064225150092753</v>
      </c>
      <c r="M843">
        <v>-1.8592342552712511</v>
      </c>
      <c r="N843">
        <v>-0.67658612721305844</v>
      </c>
      <c r="O843">
        <v>0</v>
      </c>
      <c r="P843">
        <v>1</v>
      </c>
      <c r="Q843">
        <v>0</v>
      </c>
      <c r="R843">
        <v>0</v>
      </c>
      <c r="S843">
        <v>0</v>
      </c>
      <c r="T843">
        <v>0</v>
      </c>
    </row>
    <row r="844" spans="1:20" x14ac:dyDescent="0.3">
      <c r="A844" t="s">
        <v>242</v>
      </c>
      <c r="B844" t="s">
        <v>536</v>
      </c>
      <c r="C844">
        <v>1</v>
      </c>
      <c r="D844">
        <v>4</v>
      </c>
      <c r="E844" t="s">
        <v>510</v>
      </c>
      <c r="F844" t="s">
        <v>508</v>
      </c>
      <c r="G844" t="s">
        <v>508</v>
      </c>
      <c r="H844">
        <v>6.3513516561230876</v>
      </c>
      <c r="I844">
        <v>15.92356513792285</v>
      </c>
      <c r="J844">
        <v>-1.248627615008352E-2</v>
      </c>
      <c r="K844">
        <v>-106.3015491061042</v>
      </c>
      <c r="L844">
        <v>0.82122582500423602</v>
      </c>
      <c r="M844">
        <v>-2.7595273910986351</v>
      </c>
      <c r="N844">
        <v>1.756758280615442</v>
      </c>
      <c r="O844">
        <v>1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 x14ac:dyDescent="0.3">
      <c r="A845" t="s">
        <v>156</v>
      </c>
      <c r="B845" t="s">
        <v>537</v>
      </c>
      <c r="C845">
        <v>11</v>
      </c>
      <c r="D845">
        <v>12</v>
      </c>
      <c r="E845" t="s">
        <v>510</v>
      </c>
      <c r="F845" t="s">
        <v>508</v>
      </c>
      <c r="G845" t="s">
        <v>508</v>
      </c>
      <c r="H845">
        <v>5.2833527314661506</v>
      </c>
      <c r="I845">
        <v>56.598251951256898</v>
      </c>
      <c r="J845">
        <v>0.1920415824423147</v>
      </c>
      <c r="K845">
        <v>192.02191278562421</v>
      </c>
      <c r="L845">
        <v>2.2642124036329241</v>
      </c>
      <c r="M845">
        <v>-7.350689183018785</v>
      </c>
      <c r="N845">
        <v>4.9586728006576406</v>
      </c>
      <c r="O845">
        <v>1</v>
      </c>
      <c r="P845">
        <v>1</v>
      </c>
      <c r="Q845">
        <v>1</v>
      </c>
      <c r="R845">
        <v>0</v>
      </c>
      <c r="S845">
        <v>1</v>
      </c>
      <c r="T845">
        <v>1</v>
      </c>
    </row>
    <row r="846" spans="1:20" x14ac:dyDescent="0.3">
      <c r="A846" t="s">
        <v>271</v>
      </c>
      <c r="B846" t="s">
        <v>537</v>
      </c>
      <c r="C846">
        <v>6</v>
      </c>
      <c r="D846">
        <v>4</v>
      </c>
      <c r="E846" t="s">
        <v>510</v>
      </c>
      <c r="F846" t="s">
        <v>508</v>
      </c>
      <c r="G846" t="s">
        <v>508</v>
      </c>
      <c r="H846">
        <v>6.9935102113531489</v>
      </c>
      <c r="I846">
        <v>71.904753362780681</v>
      </c>
      <c r="J846">
        <v>0.1147516829814494</v>
      </c>
      <c r="K846">
        <v>65.419272060295469</v>
      </c>
      <c r="L846">
        <v>0.38416008650744632</v>
      </c>
      <c r="M846">
        <v>-3.6805537986902079</v>
      </c>
      <c r="N846">
        <v>-4.6863707562609891</v>
      </c>
      <c r="O846">
        <v>0</v>
      </c>
      <c r="P846">
        <v>1</v>
      </c>
      <c r="Q846">
        <v>1</v>
      </c>
      <c r="R846">
        <v>0</v>
      </c>
      <c r="S846">
        <v>1</v>
      </c>
      <c r="T846">
        <v>0</v>
      </c>
    </row>
    <row r="847" spans="1:20" x14ac:dyDescent="0.3">
      <c r="A847" t="s">
        <v>283</v>
      </c>
      <c r="B847" t="s">
        <v>537</v>
      </c>
      <c r="C847">
        <v>1</v>
      </c>
      <c r="D847">
        <v>2</v>
      </c>
      <c r="E847" t="s">
        <v>510</v>
      </c>
      <c r="F847" t="s">
        <v>508</v>
      </c>
      <c r="G847" t="s">
        <v>508</v>
      </c>
      <c r="H847">
        <v>7.8255070482291282</v>
      </c>
      <c r="I847">
        <v>31.874986402689601</v>
      </c>
      <c r="J847">
        <v>-0.16340886541489719</v>
      </c>
      <c r="K847">
        <v>-51.85903960800615</v>
      </c>
      <c r="L847">
        <v>0.68314257325028083</v>
      </c>
      <c r="M847">
        <v>-0.61776003771689925</v>
      </c>
      <c r="N847">
        <v>-2.1756001201318429</v>
      </c>
      <c r="O847">
        <v>0</v>
      </c>
      <c r="P847">
        <v>1</v>
      </c>
      <c r="Q847">
        <v>0</v>
      </c>
      <c r="R847">
        <v>0</v>
      </c>
      <c r="S847">
        <v>0</v>
      </c>
      <c r="T847">
        <v>0</v>
      </c>
    </row>
    <row r="848" spans="1:20" x14ac:dyDescent="0.3">
      <c r="A848" t="s">
        <v>290</v>
      </c>
      <c r="B848" t="s">
        <v>537</v>
      </c>
      <c r="C848">
        <v>1</v>
      </c>
      <c r="D848">
        <v>4</v>
      </c>
      <c r="E848" t="s">
        <v>510</v>
      </c>
      <c r="F848" t="s">
        <v>508</v>
      </c>
      <c r="G848" t="s">
        <v>508</v>
      </c>
      <c r="H848">
        <v>7.5740373949405413</v>
      </c>
      <c r="I848">
        <v>22.15189376791912</v>
      </c>
      <c r="J848">
        <v>-0.2338478116140488</v>
      </c>
      <c r="K848">
        <v>-76.162722744361886</v>
      </c>
      <c r="L848">
        <v>0.77549113945276049</v>
      </c>
      <c r="M848">
        <v>-2.1756001201318429</v>
      </c>
      <c r="N848">
        <v>0.95313649010890533</v>
      </c>
      <c r="O848">
        <v>0</v>
      </c>
      <c r="P848">
        <v>1</v>
      </c>
      <c r="Q848">
        <v>0</v>
      </c>
      <c r="R848">
        <v>0</v>
      </c>
      <c r="S848">
        <v>0</v>
      </c>
      <c r="T848">
        <v>0</v>
      </c>
    </row>
    <row r="849" spans="1:20" x14ac:dyDescent="0.3">
      <c r="A849" t="s">
        <v>91</v>
      </c>
      <c r="B849" t="s">
        <v>537</v>
      </c>
      <c r="C849">
        <v>2</v>
      </c>
      <c r="D849">
        <v>3</v>
      </c>
      <c r="E849" t="s">
        <v>510</v>
      </c>
      <c r="F849" t="s">
        <v>508</v>
      </c>
      <c r="G849" t="s">
        <v>508</v>
      </c>
      <c r="H849">
        <v>6.9068219463258984</v>
      </c>
      <c r="I849">
        <v>29.72972353754184</v>
      </c>
      <c r="J849">
        <v>-0.2556505848267705</v>
      </c>
      <c r="K849">
        <v>-108.95216686089189</v>
      </c>
      <c r="L849">
        <v>1.3643039967688411</v>
      </c>
      <c r="M849">
        <v>-1.0124619384425519</v>
      </c>
      <c r="N849">
        <v>4.5633353419770293</v>
      </c>
      <c r="O849">
        <v>0</v>
      </c>
      <c r="P849">
        <v>0</v>
      </c>
      <c r="Q849">
        <v>0</v>
      </c>
      <c r="R849">
        <v>1</v>
      </c>
      <c r="S849">
        <v>0</v>
      </c>
      <c r="T849">
        <v>1</v>
      </c>
    </row>
    <row r="850" spans="1:20" x14ac:dyDescent="0.3">
      <c r="A850" t="s">
        <v>162</v>
      </c>
      <c r="B850" t="s">
        <v>537</v>
      </c>
      <c r="C850">
        <v>6</v>
      </c>
      <c r="D850">
        <v>3</v>
      </c>
      <c r="E850" t="s">
        <v>510</v>
      </c>
      <c r="F850" t="s">
        <v>508</v>
      </c>
      <c r="G850" t="s">
        <v>508</v>
      </c>
      <c r="H850">
        <v>5.513495631661149</v>
      </c>
      <c r="I850">
        <v>39.877315330142522</v>
      </c>
      <c r="J850">
        <v>-0.1223490939553948</v>
      </c>
      <c r="K850">
        <v>-37.266182581682052</v>
      </c>
      <c r="L850">
        <v>0.84595779349987332</v>
      </c>
      <c r="M850">
        <v>-1.063825161639103</v>
      </c>
      <c r="N850">
        <v>-2.4577621908432619</v>
      </c>
      <c r="O850">
        <v>1</v>
      </c>
      <c r="P850">
        <v>1</v>
      </c>
      <c r="Q850">
        <v>0</v>
      </c>
      <c r="R850">
        <v>1</v>
      </c>
      <c r="S850">
        <v>0</v>
      </c>
      <c r="T850">
        <v>0</v>
      </c>
    </row>
    <row r="851" spans="1:20" x14ac:dyDescent="0.3">
      <c r="A851" t="s">
        <v>220</v>
      </c>
      <c r="B851" t="s">
        <v>537</v>
      </c>
      <c r="C851">
        <v>1</v>
      </c>
      <c r="D851">
        <v>4</v>
      </c>
      <c r="E851" t="s">
        <v>510</v>
      </c>
      <c r="F851" t="s">
        <v>508</v>
      </c>
      <c r="G851" t="s">
        <v>508</v>
      </c>
      <c r="H851">
        <v>5.4499446756249483</v>
      </c>
      <c r="I851">
        <v>31.921812366578781</v>
      </c>
      <c r="J851">
        <v>-0.1224742021364849</v>
      </c>
      <c r="K851">
        <v>-80.517988135964458</v>
      </c>
      <c r="L851">
        <v>0.45986307824043687</v>
      </c>
      <c r="M851">
        <v>-2.4577621908432619</v>
      </c>
      <c r="N851">
        <v>3.70078955974413</v>
      </c>
      <c r="O851">
        <v>0</v>
      </c>
      <c r="P851">
        <v>1</v>
      </c>
      <c r="Q851">
        <v>0</v>
      </c>
      <c r="R851">
        <v>0</v>
      </c>
      <c r="S851">
        <v>0</v>
      </c>
      <c r="T851">
        <v>0</v>
      </c>
    </row>
    <row r="852" spans="1:20" x14ac:dyDescent="0.3">
      <c r="A852" t="s">
        <v>235</v>
      </c>
      <c r="B852" t="s">
        <v>537</v>
      </c>
      <c r="C852">
        <v>-2</v>
      </c>
      <c r="D852">
        <v>3</v>
      </c>
      <c r="E852" t="s">
        <v>510</v>
      </c>
      <c r="F852" t="s">
        <v>508</v>
      </c>
      <c r="G852" t="s">
        <v>508</v>
      </c>
      <c r="H852">
        <v>5.1819585532090233</v>
      </c>
      <c r="I852">
        <v>22.162160768919492</v>
      </c>
      <c r="J852">
        <v>-0.14123462291859459</v>
      </c>
      <c r="K852">
        <v>-213.40151007382539</v>
      </c>
      <c r="L852">
        <v>0.78213533894742238</v>
      </c>
      <c r="M852">
        <v>-2.648474499965825</v>
      </c>
      <c r="N852">
        <v>-1.896129379560566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 x14ac:dyDescent="0.3">
      <c r="A853" t="s">
        <v>259</v>
      </c>
      <c r="B853" t="s">
        <v>537</v>
      </c>
      <c r="C853">
        <v>0</v>
      </c>
      <c r="D853">
        <v>2</v>
      </c>
      <c r="E853" t="s">
        <v>510</v>
      </c>
      <c r="F853" t="s">
        <v>508</v>
      </c>
      <c r="G853" t="s">
        <v>508</v>
      </c>
      <c r="H853">
        <v>5.3421379418846664</v>
      </c>
      <c r="I853">
        <v>13.47146956320219</v>
      </c>
      <c r="J853">
        <v>-0.17040731591075131</v>
      </c>
      <c r="K853">
        <v>-208.93653161849679</v>
      </c>
      <c r="L853">
        <v>1.075604039091784</v>
      </c>
      <c r="M853">
        <v>-1.896129379560566</v>
      </c>
      <c r="N853">
        <v>-2.1008404034795811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1</v>
      </c>
    </row>
    <row r="854" spans="1:20" x14ac:dyDescent="0.3">
      <c r="A854" t="s">
        <v>269</v>
      </c>
      <c r="B854" t="s">
        <v>537</v>
      </c>
      <c r="C854">
        <v>-2</v>
      </c>
      <c r="D854">
        <v>1</v>
      </c>
      <c r="E854" t="s">
        <v>510</v>
      </c>
      <c r="F854" t="s">
        <v>508</v>
      </c>
      <c r="G854" t="s">
        <v>508</v>
      </c>
      <c r="H854">
        <v>5.3540383806880216</v>
      </c>
      <c r="I854">
        <v>2.8169209574173251</v>
      </c>
      <c r="J854">
        <v>-0.21660214491467811</v>
      </c>
      <c r="K854">
        <v>-148.88840883358961</v>
      </c>
      <c r="L854">
        <v>0.87530142147974055</v>
      </c>
      <c r="M854">
        <v>-1.287550415810202</v>
      </c>
      <c r="N854">
        <v>-0.78261002250339684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 x14ac:dyDescent="0.3">
      <c r="A855" t="s">
        <v>282</v>
      </c>
      <c r="B855" t="s">
        <v>537</v>
      </c>
      <c r="C855">
        <v>-2</v>
      </c>
      <c r="D855">
        <v>1</v>
      </c>
      <c r="E855" t="s">
        <v>510</v>
      </c>
      <c r="F855" t="s">
        <v>508</v>
      </c>
      <c r="G855" t="s">
        <v>508</v>
      </c>
      <c r="H855">
        <v>5.1396031396578028</v>
      </c>
      <c r="I855">
        <v>1.8181802418604971</v>
      </c>
      <c r="J855">
        <v>-0.2181651055633983</v>
      </c>
      <c r="K855">
        <v>-134.90435250712471</v>
      </c>
      <c r="L855">
        <v>0.17447524292111891</v>
      </c>
      <c r="M855">
        <v>-0.78261002250339684</v>
      </c>
      <c r="N855">
        <v>-1.928135582567134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1:20" x14ac:dyDescent="0.3">
      <c r="A856" t="s">
        <v>285</v>
      </c>
      <c r="B856" t="s">
        <v>537</v>
      </c>
      <c r="C856">
        <v>2</v>
      </c>
      <c r="D856">
        <v>7</v>
      </c>
      <c r="E856" t="s">
        <v>510</v>
      </c>
      <c r="F856" t="s">
        <v>508</v>
      </c>
      <c r="G856" t="s">
        <v>508</v>
      </c>
      <c r="H856">
        <v>4.6554948500444144</v>
      </c>
      <c r="I856">
        <v>2.5640918154468708</v>
      </c>
      <c r="J856">
        <v>-0.2462653916364996</v>
      </c>
      <c r="K856">
        <v>-126.65963185183671</v>
      </c>
      <c r="L856">
        <v>1.6093981263911941</v>
      </c>
      <c r="M856">
        <v>-4.0214461674691364</v>
      </c>
      <c r="N856">
        <v>5.4934838469411291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1</v>
      </c>
    </row>
    <row r="857" spans="1:20" x14ac:dyDescent="0.3">
      <c r="A857" t="s">
        <v>295</v>
      </c>
      <c r="B857" t="s">
        <v>537</v>
      </c>
      <c r="C857">
        <v>4</v>
      </c>
      <c r="D857">
        <v>5</v>
      </c>
      <c r="E857" t="s">
        <v>510</v>
      </c>
      <c r="F857" t="s">
        <v>508</v>
      </c>
      <c r="G857" t="s">
        <v>508</v>
      </c>
      <c r="H857">
        <v>5.5721774233191814</v>
      </c>
      <c r="I857">
        <v>32.841340619733458</v>
      </c>
      <c r="J857">
        <v>-8.2769145655999188E-2</v>
      </c>
      <c r="K857">
        <v>-34.703447312127047</v>
      </c>
      <c r="L857">
        <v>0.98328582194571412</v>
      </c>
      <c r="M857">
        <v>-4.3405636390557509</v>
      </c>
      <c r="N857">
        <v>1.919723091592429</v>
      </c>
      <c r="O857">
        <v>1</v>
      </c>
      <c r="P857">
        <v>1</v>
      </c>
      <c r="Q857">
        <v>0</v>
      </c>
      <c r="R857">
        <v>0</v>
      </c>
      <c r="S857">
        <v>0</v>
      </c>
      <c r="T857">
        <v>0</v>
      </c>
    </row>
    <row r="858" spans="1:20" x14ac:dyDescent="0.3">
      <c r="A858" t="s">
        <v>164</v>
      </c>
      <c r="B858" t="s">
        <v>537</v>
      </c>
      <c r="C858">
        <v>9</v>
      </c>
      <c r="D858">
        <v>5</v>
      </c>
      <c r="E858" t="s">
        <v>510</v>
      </c>
      <c r="F858" t="s">
        <v>508</v>
      </c>
      <c r="G858" t="s">
        <v>508</v>
      </c>
      <c r="H858">
        <v>5.3815204588303258</v>
      </c>
      <c r="I858">
        <v>61.170239478766277</v>
      </c>
      <c r="J858">
        <v>6.6078614771833799E-2</v>
      </c>
      <c r="K858">
        <v>68.939377482059854</v>
      </c>
      <c r="L858">
        <v>1.5133692418737339</v>
      </c>
      <c r="M858">
        <v>-1.0970473439326121</v>
      </c>
      <c r="N858">
        <v>1.7918091583816209</v>
      </c>
      <c r="O858">
        <v>1</v>
      </c>
      <c r="P858">
        <v>1</v>
      </c>
      <c r="Q858">
        <v>1</v>
      </c>
      <c r="R858">
        <v>0</v>
      </c>
      <c r="S858">
        <v>0</v>
      </c>
      <c r="T858">
        <v>1</v>
      </c>
    </row>
    <row r="859" spans="1:20" x14ac:dyDescent="0.3">
      <c r="A859" t="s">
        <v>242</v>
      </c>
      <c r="B859" t="s">
        <v>537</v>
      </c>
      <c r="C859">
        <v>7</v>
      </c>
      <c r="D859">
        <v>5</v>
      </c>
      <c r="E859" t="s">
        <v>510</v>
      </c>
      <c r="F859" t="s">
        <v>508</v>
      </c>
      <c r="G859" t="s">
        <v>508</v>
      </c>
      <c r="H859">
        <v>5.7935829060742856</v>
      </c>
      <c r="I859">
        <v>57.692299227743987</v>
      </c>
      <c r="J859">
        <v>0.11147741976079439</v>
      </c>
      <c r="K859">
        <v>93.931745938084433</v>
      </c>
      <c r="L859">
        <v>0.49243543451338251</v>
      </c>
      <c r="M859">
        <v>-1.949640264918475</v>
      </c>
      <c r="N859">
        <v>7.7050565757228489</v>
      </c>
      <c r="O859">
        <v>1</v>
      </c>
      <c r="P859">
        <v>1</v>
      </c>
      <c r="Q859">
        <v>1</v>
      </c>
      <c r="R859">
        <v>0</v>
      </c>
      <c r="S859">
        <v>0</v>
      </c>
      <c r="T859">
        <v>0</v>
      </c>
    </row>
    <row r="860" spans="1:20" x14ac:dyDescent="0.3">
      <c r="A860" t="s">
        <v>139</v>
      </c>
      <c r="B860" t="s">
        <v>261</v>
      </c>
      <c r="C860">
        <v>0</v>
      </c>
      <c r="D860">
        <v>7</v>
      </c>
      <c r="E860" t="s">
        <v>510</v>
      </c>
      <c r="F860" t="s">
        <v>508</v>
      </c>
      <c r="G860" t="s">
        <v>508</v>
      </c>
      <c r="H860">
        <v>2.723239175911166</v>
      </c>
      <c r="I860">
        <v>12.435219335175461</v>
      </c>
      <c r="J860">
        <v>-0.18257217305631421</v>
      </c>
      <c r="K860">
        <v>-117.8508962065653</v>
      </c>
      <c r="L860">
        <v>0.70426412098217206</v>
      </c>
      <c r="M860">
        <v>-1.248048761473104</v>
      </c>
      <c r="N860">
        <v>0.42127395824262381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 x14ac:dyDescent="0.3">
      <c r="A861" t="s">
        <v>271</v>
      </c>
      <c r="B861" t="s">
        <v>261</v>
      </c>
      <c r="C861">
        <v>6</v>
      </c>
      <c r="D861">
        <v>10</v>
      </c>
      <c r="E861" t="s">
        <v>513</v>
      </c>
      <c r="F861" t="s">
        <v>508</v>
      </c>
      <c r="G861" t="s">
        <v>508</v>
      </c>
      <c r="H861">
        <v>3.2045535021218829</v>
      </c>
      <c r="I861">
        <v>15.277775324911561</v>
      </c>
      <c r="J861">
        <v>2.1940955995483239E-2</v>
      </c>
      <c r="K861">
        <v>-22.417164650100851</v>
      </c>
      <c r="L861">
        <v>0.88266449187034979</v>
      </c>
      <c r="M861">
        <v>-5.2160918074303586</v>
      </c>
      <c r="N861">
        <v>0.89098572837376033</v>
      </c>
      <c r="O861">
        <v>0</v>
      </c>
      <c r="P861">
        <v>1</v>
      </c>
      <c r="Q861">
        <v>1</v>
      </c>
      <c r="R861">
        <v>0</v>
      </c>
      <c r="S861">
        <v>0</v>
      </c>
      <c r="T861">
        <v>0</v>
      </c>
    </row>
    <row r="862" spans="1:20" x14ac:dyDescent="0.3">
      <c r="A862" t="s">
        <v>283</v>
      </c>
      <c r="B862" t="s">
        <v>261</v>
      </c>
      <c r="C862">
        <v>3</v>
      </c>
      <c r="D862">
        <v>8</v>
      </c>
      <c r="E862" t="s">
        <v>510</v>
      </c>
      <c r="F862" t="s">
        <v>508</v>
      </c>
      <c r="G862" t="s">
        <v>508</v>
      </c>
      <c r="H862">
        <v>3.366262491358595</v>
      </c>
      <c r="I862">
        <v>4.5248197080115578</v>
      </c>
      <c r="J862">
        <v>-0.25363038133201271</v>
      </c>
      <c r="K862">
        <v>-94.741762470634157</v>
      </c>
      <c r="L862">
        <v>0.73405730938184022</v>
      </c>
      <c r="M862">
        <v>-2.9427030329205208</v>
      </c>
      <c r="N862">
        <v>0.42553152634363067</v>
      </c>
      <c r="O862">
        <v>0</v>
      </c>
      <c r="P862">
        <v>1</v>
      </c>
      <c r="Q862">
        <v>0</v>
      </c>
      <c r="R862">
        <v>0</v>
      </c>
      <c r="S862">
        <v>0</v>
      </c>
      <c r="T862">
        <v>0</v>
      </c>
    </row>
    <row r="863" spans="1:20" x14ac:dyDescent="0.3">
      <c r="A863" t="s">
        <v>512</v>
      </c>
      <c r="B863" t="s">
        <v>261</v>
      </c>
      <c r="C863">
        <v>2</v>
      </c>
      <c r="D863">
        <v>6</v>
      </c>
      <c r="E863" t="s">
        <v>510</v>
      </c>
      <c r="F863" t="s">
        <v>508</v>
      </c>
      <c r="G863" t="s">
        <v>508</v>
      </c>
      <c r="H863">
        <v>3.3651646347794708</v>
      </c>
      <c r="I863">
        <v>11.60003662109375</v>
      </c>
      <c r="J863">
        <v>-0.34933984288036879</v>
      </c>
      <c r="K863">
        <v>-104.0293338866741</v>
      </c>
      <c r="L863">
        <v>1.0673210545070779</v>
      </c>
      <c r="M863">
        <v>-0.58478844298796873</v>
      </c>
      <c r="N863">
        <v>-4.2780808116043492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1</v>
      </c>
    </row>
    <row r="864" spans="1:20" x14ac:dyDescent="0.3">
      <c r="A864" t="s">
        <v>91</v>
      </c>
      <c r="B864" t="s">
        <v>261</v>
      </c>
      <c r="C864">
        <v>4</v>
      </c>
      <c r="D864">
        <v>9</v>
      </c>
      <c r="E864" t="s">
        <v>510</v>
      </c>
      <c r="F864" t="s">
        <v>508</v>
      </c>
      <c r="G864" t="s">
        <v>508</v>
      </c>
      <c r="H864">
        <v>3.8747019577419519</v>
      </c>
      <c r="I864">
        <v>24.937654436963559</v>
      </c>
      <c r="J864">
        <v>-0.43196306457221839</v>
      </c>
      <c r="K864">
        <v>-194.24317106136181</v>
      </c>
      <c r="L864">
        <v>1.240299783512153</v>
      </c>
      <c r="M864">
        <v>-4.2780808116043492</v>
      </c>
      <c r="N864">
        <v>-2.9608870982780049</v>
      </c>
      <c r="O864">
        <v>0</v>
      </c>
      <c r="P864">
        <v>0</v>
      </c>
      <c r="Q864">
        <v>0</v>
      </c>
      <c r="R864">
        <v>1</v>
      </c>
      <c r="S864">
        <v>0</v>
      </c>
      <c r="T864">
        <v>1</v>
      </c>
    </row>
    <row r="865" spans="1:20" x14ac:dyDescent="0.3">
      <c r="A865" t="s">
        <v>93</v>
      </c>
      <c r="B865" t="s">
        <v>261</v>
      </c>
      <c r="C865">
        <v>0</v>
      </c>
      <c r="D865">
        <v>7</v>
      </c>
      <c r="E865" t="s">
        <v>510</v>
      </c>
      <c r="F865" t="s">
        <v>508</v>
      </c>
      <c r="G865" t="s">
        <v>508</v>
      </c>
      <c r="H865">
        <v>3.9723666781958848</v>
      </c>
      <c r="I865">
        <v>11.72072802684557</v>
      </c>
      <c r="J865">
        <v>-0.50473031284126924</v>
      </c>
      <c r="K865">
        <v>-138.94414302295189</v>
      </c>
      <c r="L865">
        <v>0.96824036513136058</v>
      </c>
      <c r="M865">
        <v>-2.9608870982780049</v>
      </c>
      <c r="N865">
        <v>1.0938319949866491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 x14ac:dyDescent="0.3">
      <c r="A866" t="s">
        <v>162</v>
      </c>
      <c r="B866" t="s">
        <v>261</v>
      </c>
      <c r="C866">
        <v>3</v>
      </c>
      <c r="D866">
        <v>6</v>
      </c>
      <c r="E866" t="s">
        <v>510</v>
      </c>
      <c r="F866" t="s">
        <v>508</v>
      </c>
      <c r="G866" t="s">
        <v>508</v>
      </c>
      <c r="H866">
        <v>4.1952673326239243</v>
      </c>
      <c r="I866">
        <v>19.700769836305739</v>
      </c>
      <c r="J866">
        <v>-0.35017282417050272</v>
      </c>
      <c r="K866">
        <v>-78.392725698299969</v>
      </c>
      <c r="L866">
        <v>0.7195268320074022</v>
      </c>
      <c r="M866">
        <v>-2.534430270747881</v>
      </c>
      <c r="N866">
        <v>-0.50876285964275758</v>
      </c>
      <c r="O866">
        <v>0</v>
      </c>
      <c r="P866">
        <v>1</v>
      </c>
      <c r="Q866">
        <v>0</v>
      </c>
      <c r="R866">
        <v>0</v>
      </c>
      <c r="S866">
        <v>0</v>
      </c>
      <c r="T866">
        <v>0</v>
      </c>
    </row>
    <row r="867" spans="1:20" x14ac:dyDescent="0.3">
      <c r="A867" t="s">
        <v>220</v>
      </c>
      <c r="B867" t="s">
        <v>261</v>
      </c>
      <c r="C867">
        <v>3</v>
      </c>
      <c r="D867">
        <v>4</v>
      </c>
      <c r="E867" t="s">
        <v>510</v>
      </c>
      <c r="F867" t="s">
        <v>508</v>
      </c>
      <c r="G867" t="s">
        <v>508</v>
      </c>
      <c r="H867">
        <v>4.2288960432007023</v>
      </c>
      <c r="I867">
        <v>17.45637713179493</v>
      </c>
      <c r="J867">
        <v>-0.31128082167969462</v>
      </c>
      <c r="K867">
        <v>-96.000980749268891</v>
      </c>
      <c r="L867">
        <v>0.8964092417408065</v>
      </c>
      <c r="M867">
        <v>-0.50876285964275758</v>
      </c>
      <c r="N867">
        <v>5.1704535664113296</v>
      </c>
      <c r="O867">
        <v>0</v>
      </c>
      <c r="P867">
        <v>1</v>
      </c>
      <c r="Q867">
        <v>0</v>
      </c>
      <c r="R867">
        <v>0</v>
      </c>
      <c r="S867">
        <v>0</v>
      </c>
      <c r="T867">
        <v>0</v>
      </c>
    </row>
    <row r="868" spans="1:20" x14ac:dyDescent="0.3">
      <c r="A868" t="s">
        <v>235</v>
      </c>
      <c r="B868" t="s">
        <v>261</v>
      </c>
      <c r="C868">
        <v>9</v>
      </c>
      <c r="D868">
        <v>8</v>
      </c>
      <c r="E868" t="s">
        <v>510</v>
      </c>
      <c r="F868" t="s">
        <v>508</v>
      </c>
      <c r="G868" t="s">
        <v>508</v>
      </c>
      <c r="H868">
        <v>4.0381371923280911</v>
      </c>
      <c r="I868">
        <v>37.20001220703125</v>
      </c>
      <c r="J868">
        <v>3.4000112678501782E-2</v>
      </c>
      <c r="K868">
        <v>-41.073563654970442</v>
      </c>
      <c r="L868">
        <v>0.74198241160592893</v>
      </c>
      <c r="M868">
        <v>-1.3827433686667561</v>
      </c>
      <c r="N868">
        <v>-0.39259503714943911</v>
      </c>
      <c r="O868">
        <v>1</v>
      </c>
      <c r="P868">
        <v>1</v>
      </c>
      <c r="Q868">
        <v>1</v>
      </c>
      <c r="R868">
        <v>0</v>
      </c>
      <c r="S868">
        <v>0</v>
      </c>
      <c r="T868">
        <v>0</v>
      </c>
    </row>
    <row r="869" spans="1:20" x14ac:dyDescent="0.3">
      <c r="A869" t="s">
        <v>259</v>
      </c>
      <c r="B869" t="s">
        <v>261</v>
      </c>
      <c r="C869">
        <v>9</v>
      </c>
      <c r="D869">
        <v>10</v>
      </c>
      <c r="E869" t="s">
        <v>513</v>
      </c>
      <c r="F869" t="s">
        <v>508</v>
      </c>
      <c r="G869" t="s">
        <v>508</v>
      </c>
      <c r="H869">
        <v>3.921331228683381</v>
      </c>
      <c r="I869">
        <v>38.222249348958329</v>
      </c>
      <c r="J869">
        <v>3.2711967090683143E-2</v>
      </c>
      <c r="K869">
        <v>-42.560082649746583</v>
      </c>
      <c r="L869">
        <v>0.531638305037337</v>
      </c>
      <c r="M869">
        <v>-0.39259503714943911</v>
      </c>
      <c r="N869">
        <v>5.0675653543442394</v>
      </c>
      <c r="O869">
        <v>1</v>
      </c>
      <c r="P869">
        <v>1</v>
      </c>
      <c r="Q869">
        <v>1</v>
      </c>
      <c r="R869">
        <v>0</v>
      </c>
      <c r="S869">
        <v>0</v>
      </c>
      <c r="T869">
        <v>0</v>
      </c>
    </row>
    <row r="870" spans="1:20" x14ac:dyDescent="0.3">
      <c r="A870" t="s">
        <v>269</v>
      </c>
      <c r="B870" t="s">
        <v>261</v>
      </c>
      <c r="C870">
        <v>8</v>
      </c>
      <c r="D870">
        <v>11</v>
      </c>
      <c r="E870" t="s">
        <v>510</v>
      </c>
      <c r="F870" t="s">
        <v>508</v>
      </c>
      <c r="G870" t="s">
        <v>508</v>
      </c>
      <c r="H870">
        <v>4.4500344916833434</v>
      </c>
      <c r="I870">
        <v>48.846164285782407</v>
      </c>
      <c r="J870">
        <v>0.1514825075461429</v>
      </c>
      <c r="K870">
        <v>69.835330441856769</v>
      </c>
      <c r="L870">
        <v>1.032894253712404</v>
      </c>
      <c r="M870">
        <v>-2.6259366298232871</v>
      </c>
      <c r="N870">
        <v>0.66043389504417926</v>
      </c>
      <c r="O870">
        <v>0</v>
      </c>
      <c r="P870">
        <v>1</v>
      </c>
      <c r="Q870">
        <v>1</v>
      </c>
      <c r="R870">
        <v>0</v>
      </c>
      <c r="S870">
        <v>0</v>
      </c>
      <c r="T870">
        <v>1</v>
      </c>
    </row>
    <row r="871" spans="1:20" x14ac:dyDescent="0.3">
      <c r="A871" t="s">
        <v>285</v>
      </c>
      <c r="B871" t="s">
        <v>261</v>
      </c>
      <c r="C871">
        <v>9</v>
      </c>
      <c r="D871">
        <v>14</v>
      </c>
      <c r="E871" t="s">
        <v>513</v>
      </c>
      <c r="F871" t="s">
        <v>508</v>
      </c>
      <c r="G871" t="s">
        <v>508</v>
      </c>
      <c r="H871">
        <v>3.8598272664922471</v>
      </c>
      <c r="I871">
        <v>42.97187924413835</v>
      </c>
      <c r="J871">
        <v>0.1472069449219485</v>
      </c>
      <c r="K871">
        <v>49.784039710906697</v>
      </c>
      <c r="L871">
        <v>0.51229231707391187</v>
      </c>
      <c r="M871">
        <v>-2.5336891249865561</v>
      </c>
      <c r="N871">
        <v>0.11062200137206731</v>
      </c>
      <c r="O871">
        <v>1</v>
      </c>
      <c r="P871">
        <v>1</v>
      </c>
      <c r="Q871">
        <v>1</v>
      </c>
      <c r="R871">
        <v>0</v>
      </c>
      <c r="S871">
        <v>0</v>
      </c>
      <c r="T871">
        <v>0</v>
      </c>
    </row>
    <row r="872" spans="1:20" x14ac:dyDescent="0.3">
      <c r="A872" t="s">
        <v>291</v>
      </c>
      <c r="B872" t="s">
        <v>261</v>
      </c>
      <c r="C872">
        <v>6</v>
      </c>
      <c r="D872">
        <v>8</v>
      </c>
      <c r="E872" t="s">
        <v>513</v>
      </c>
      <c r="F872" t="s">
        <v>508</v>
      </c>
      <c r="G872" t="s">
        <v>508</v>
      </c>
      <c r="H872">
        <v>3.7346684024075358</v>
      </c>
      <c r="I872">
        <v>34.728039149338251</v>
      </c>
      <c r="J872">
        <v>9.3396945963678979E-2</v>
      </c>
      <c r="K872">
        <v>-24.41749792054658</v>
      </c>
      <c r="L872">
        <v>0.98232701343483952</v>
      </c>
      <c r="M872">
        <v>-0.88397703889505297</v>
      </c>
      <c r="N872">
        <v>-2.3411374793250959</v>
      </c>
      <c r="O872">
        <v>0</v>
      </c>
      <c r="P872">
        <v>1</v>
      </c>
      <c r="Q872">
        <v>1</v>
      </c>
      <c r="R872">
        <v>0</v>
      </c>
      <c r="S872">
        <v>0</v>
      </c>
      <c r="T872">
        <v>0</v>
      </c>
    </row>
    <row r="873" spans="1:20" x14ac:dyDescent="0.3">
      <c r="A873" t="s">
        <v>295</v>
      </c>
      <c r="B873" t="s">
        <v>261</v>
      </c>
      <c r="C873">
        <v>8</v>
      </c>
      <c r="D873">
        <v>11</v>
      </c>
      <c r="E873" t="s">
        <v>513</v>
      </c>
      <c r="F873" t="s">
        <v>508</v>
      </c>
      <c r="G873" t="s">
        <v>508</v>
      </c>
      <c r="H873">
        <v>3.811967716538887</v>
      </c>
      <c r="I873">
        <v>17.154809711998261</v>
      </c>
      <c r="J873">
        <v>2.0787182426129869E-2</v>
      </c>
      <c r="K873">
        <v>-82.347851143668748</v>
      </c>
      <c r="L873">
        <v>1.0283656692826459</v>
      </c>
      <c r="M873">
        <v>-2.3411374793250959</v>
      </c>
      <c r="N873">
        <v>-0.51369948765046225</v>
      </c>
      <c r="O873">
        <v>0</v>
      </c>
      <c r="P873">
        <v>1</v>
      </c>
      <c r="Q873">
        <v>1</v>
      </c>
      <c r="R873">
        <v>0</v>
      </c>
      <c r="S873">
        <v>0</v>
      </c>
      <c r="T873">
        <v>1</v>
      </c>
    </row>
    <row r="874" spans="1:20" x14ac:dyDescent="0.3">
      <c r="A874" t="s">
        <v>298</v>
      </c>
      <c r="B874" t="s">
        <v>261</v>
      </c>
      <c r="C874">
        <v>0</v>
      </c>
      <c r="D874">
        <v>5</v>
      </c>
      <c r="E874" t="s">
        <v>510</v>
      </c>
      <c r="F874" t="s">
        <v>508</v>
      </c>
      <c r="G874" t="s">
        <v>508</v>
      </c>
      <c r="H874">
        <v>3.7537889813686069</v>
      </c>
      <c r="I874">
        <v>5.4794890397155172</v>
      </c>
      <c r="J874">
        <v>-5.255366977792808E-2</v>
      </c>
      <c r="K874">
        <v>-155.24898628675709</v>
      </c>
      <c r="L874">
        <v>0.88433274311336629</v>
      </c>
      <c r="M874">
        <v>-0.51369948765046225</v>
      </c>
      <c r="N874">
        <v>2.9833645935695099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 x14ac:dyDescent="0.3">
      <c r="A875" t="s">
        <v>164</v>
      </c>
      <c r="B875" t="s">
        <v>261</v>
      </c>
      <c r="C875">
        <v>6</v>
      </c>
      <c r="D875">
        <v>10</v>
      </c>
      <c r="E875" t="s">
        <v>513</v>
      </c>
      <c r="F875" t="s">
        <v>508</v>
      </c>
      <c r="G875" t="s">
        <v>508</v>
      </c>
      <c r="H875">
        <v>3.3405586814240582</v>
      </c>
      <c r="I875">
        <v>28.571509666168641</v>
      </c>
      <c r="J875">
        <v>9.0867161778653172E-2</v>
      </c>
      <c r="K875">
        <v>-7.1158062979908641</v>
      </c>
      <c r="L875">
        <v>0.66113235978295393</v>
      </c>
      <c r="M875">
        <v>-2.786876190138694</v>
      </c>
      <c r="N875">
        <v>2.6419296749123311</v>
      </c>
      <c r="O875">
        <v>0</v>
      </c>
      <c r="P875">
        <v>1</v>
      </c>
      <c r="Q875">
        <v>1</v>
      </c>
      <c r="R875">
        <v>0</v>
      </c>
      <c r="S875">
        <v>0</v>
      </c>
      <c r="T875">
        <v>0</v>
      </c>
    </row>
    <row r="876" spans="1:20" x14ac:dyDescent="0.3">
      <c r="A876" t="s">
        <v>242</v>
      </c>
      <c r="B876" t="s">
        <v>261</v>
      </c>
      <c r="C876">
        <v>8</v>
      </c>
      <c r="D876">
        <v>8</v>
      </c>
      <c r="E876" t="s">
        <v>513</v>
      </c>
      <c r="F876" t="s">
        <v>508</v>
      </c>
      <c r="G876" t="s">
        <v>508</v>
      </c>
      <c r="H876">
        <v>3.1706732877612001</v>
      </c>
      <c r="I876">
        <v>51.785754833084319</v>
      </c>
      <c r="J876">
        <v>0.14177486361385111</v>
      </c>
      <c r="K876">
        <v>29.618498395449539</v>
      </c>
      <c r="L876">
        <v>0.9976510527946244</v>
      </c>
      <c r="M876">
        <v>-1.1419200187187759</v>
      </c>
      <c r="N876">
        <v>2.4752411883222418</v>
      </c>
      <c r="O876">
        <v>0</v>
      </c>
      <c r="P876">
        <v>1</v>
      </c>
      <c r="Q876">
        <v>1</v>
      </c>
      <c r="R876">
        <v>0</v>
      </c>
      <c r="S876">
        <v>1</v>
      </c>
      <c r="T876">
        <v>0</v>
      </c>
    </row>
    <row r="877" spans="1:20" x14ac:dyDescent="0.3">
      <c r="A877" t="s">
        <v>77</v>
      </c>
      <c r="B877" t="s">
        <v>538</v>
      </c>
      <c r="C877">
        <v>6</v>
      </c>
      <c r="D877">
        <v>3</v>
      </c>
      <c r="E877" t="s">
        <v>510</v>
      </c>
      <c r="F877" t="s">
        <v>508</v>
      </c>
      <c r="G877" t="s">
        <v>508</v>
      </c>
      <c r="H877">
        <v>8.0998603733527741</v>
      </c>
      <c r="I877">
        <v>64.485990679392728</v>
      </c>
      <c r="J877">
        <v>8.1911280123479535E-2</v>
      </c>
      <c r="K877">
        <v>81.142326009902291</v>
      </c>
      <c r="L877">
        <v>0.65984692345949769</v>
      </c>
      <c r="M877">
        <v>-4.6296295478674292</v>
      </c>
      <c r="N877">
        <v>-5.8252463141645734</v>
      </c>
      <c r="O877">
        <v>0</v>
      </c>
      <c r="P877">
        <v>1</v>
      </c>
      <c r="Q877">
        <v>1</v>
      </c>
      <c r="R877">
        <v>0</v>
      </c>
      <c r="S877">
        <v>1</v>
      </c>
      <c r="T877">
        <v>0</v>
      </c>
    </row>
    <row r="878" spans="1:20" x14ac:dyDescent="0.3">
      <c r="A878" t="s">
        <v>139</v>
      </c>
      <c r="B878" t="s">
        <v>538</v>
      </c>
      <c r="C878">
        <v>1</v>
      </c>
      <c r="D878">
        <v>4</v>
      </c>
      <c r="E878" t="s">
        <v>510</v>
      </c>
      <c r="F878" t="s">
        <v>508</v>
      </c>
      <c r="G878" t="s">
        <v>508</v>
      </c>
      <c r="H878">
        <v>9.3855592235473928</v>
      </c>
      <c r="I878">
        <v>31.14755166257229</v>
      </c>
      <c r="J878">
        <v>-4.8642271203433951E-2</v>
      </c>
      <c r="K878">
        <v>-17.18463350187675</v>
      </c>
      <c r="L878">
        <v>0.49554592059981928</v>
      </c>
      <c r="M878">
        <v>-3.1250018626450751</v>
      </c>
      <c r="N878">
        <v>9.8924737357585926</v>
      </c>
      <c r="O878">
        <v>0</v>
      </c>
      <c r="P878">
        <v>1</v>
      </c>
      <c r="Q878">
        <v>0</v>
      </c>
      <c r="R878">
        <v>0</v>
      </c>
      <c r="S878">
        <v>0</v>
      </c>
      <c r="T878">
        <v>0</v>
      </c>
    </row>
    <row r="879" spans="1:20" x14ac:dyDescent="0.3">
      <c r="A879" t="s">
        <v>223</v>
      </c>
      <c r="B879" t="s">
        <v>538</v>
      </c>
      <c r="C879">
        <v>4</v>
      </c>
      <c r="D879">
        <v>6</v>
      </c>
      <c r="E879" t="s">
        <v>510</v>
      </c>
      <c r="F879" t="s">
        <v>508</v>
      </c>
      <c r="G879" t="s">
        <v>508</v>
      </c>
      <c r="H879">
        <v>9.2021879903563537</v>
      </c>
      <c r="I879">
        <v>47.513821033261372</v>
      </c>
      <c r="J879">
        <v>-5.484629507171257E-2</v>
      </c>
      <c r="K879">
        <v>11.528812949763459</v>
      </c>
      <c r="L879">
        <v>0.54631701669868571</v>
      </c>
      <c r="M879">
        <v>-2.9354225332332629</v>
      </c>
      <c r="N879">
        <v>-2.62097002905438</v>
      </c>
      <c r="O879">
        <v>1</v>
      </c>
      <c r="P879">
        <v>1</v>
      </c>
      <c r="Q879">
        <v>0</v>
      </c>
      <c r="R879">
        <v>0</v>
      </c>
      <c r="S879">
        <v>0</v>
      </c>
      <c r="T879">
        <v>0</v>
      </c>
    </row>
    <row r="880" spans="1:20" x14ac:dyDescent="0.3">
      <c r="A880" t="s">
        <v>228</v>
      </c>
      <c r="B880" t="s">
        <v>538</v>
      </c>
      <c r="C880">
        <v>4</v>
      </c>
      <c r="D880">
        <v>5</v>
      </c>
      <c r="E880" t="s">
        <v>510</v>
      </c>
      <c r="F880" t="s">
        <v>508</v>
      </c>
      <c r="G880" t="s">
        <v>508</v>
      </c>
      <c r="H880">
        <v>9.0653648838099716</v>
      </c>
      <c r="I880">
        <v>27.02703312246177</v>
      </c>
      <c r="J880">
        <v>-6.972692613400977E-2</v>
      </c>
      <c r="K880">
        <v>-53.471207094584038</v>
      </c>
      <c r="L880">
        <v>0.41266042516246237</v>
      </c>
      <c r="M880">
        <v>-2.62097002905438</v>
      </c>
      <c r="N880">
        <v>4.9689493115182142</v>
      </c>
      <c r="O880">
        <v>1</v>
      </c>
      <c r="P880">
        <v>1</v>
      </c>
      <c r="Q880">
        <v>0</v>
      </c>
      <c r="R880">
        <v>0</v>
      </c>
      <c r="S880">
        <v>0</v>
      </c>
      <c r="T880">
        <v>0</v>
      </c>
    </row>
    <row r="881" spans="1:20" x14ac:dyDescent="0.3">
      <c r="A881" t="s">
        <v>265</v>
      </c>
      <c r="B881" t="s">
        <v>538</v>
      </c>
      <c r="C881">
        <v>6</v>
      </c>
      <c r="D881">
        <v>4</v>
      </c>
      <c r="E881" t="s">
        <v>510</v>
      </c>
      <c r="F881" t="s">
        <v>508</v>
      </c>
      <c r="G881" t="s">
        <v>508</v>
      </c>
      <c r="H881">
        <v>7.1288518876307174</v>
      </c>
      <c r="I881">
        <v>48.54367943216576</v>
      </c>
      <c r="J881">
        <v>-2.9965934274898579E-2</v>
      </c>
      <c r="K881">
        <v>21.212116679273851</v>
      </c>
      <c r="L881">
        <v>0.55114771591017653</v>
      </c>
      <c r="M881">
        <v>-0.58479939842299822</v>
      </c>
      <c r="N881">
        <v>-1.9607824804414951</v>
      </c>
      <c r="O881">
        <v>1</v>
      </c>
      <c r="P881">
        <v>1</v>
      </c>
      <c r="Q881">
        <v>0</v>
      </c>
      <c r="R881">
        <v>1</v>
      </c>
      <c r="S881">
        <v>0</v>
      </c>
      <c r="T881">
        <v>0</v>
      </c>
    </row>
    <row r="882" spans="1:20" x14ac:dyDescent="0.3">
      <c r="A882" t="s">
        <v>271</v>
      </c>
      <c r="B882" t="s">
        <v>538</v>
      </c>
      <c r="C882">
        <v>3</v>
      </c>
      <c r="D882">
        <v>5</v>
      </c>
      <c r="E882" t="s">
        <v>510</v>
      </c>
      <c r="F882" t="s">
        <v>508</v>
      </c>
      <c r="G882" t="s">
        <v>508</v>
      </c>
      <c r="H882">
        <v>7.0987658257686128</v>
      </c>
      <c r="I882">
        <v>26.00002288818359</v>
      </c>
      <c r="J882">
        <v>-5.221500692080866E-2</v>
      </c>
      <c r="K882">
        <v>-27.026999162184161</v>
      </c>
      <c r="L882">
        <v>1.192141493450958</v>
      </c>
      <c r="M882">
        <v>-2.7999973297119141</v>
      </c>
      <c r="N882">
        <v>-3.7037098812920801</v>
      </c>
      <c r="O882">
        <v>0</v>
      </c>
      <c r="P882">
        <v>1</v>
      </c>
      <c r="Q882">
        <v>0</v>
      </c>
      <c r="R882">
        <v>0</v>
      </c>
      <c r="S882">
        <v>0</v>
      </c>
      <c r="T882">
        <v>1</v>
      </c>
    </row>
    <row r="883" spans="1:20" x14ac:dyDescent="0.3">
      <c r="A883" t="s">
        <v>283</v>
      </c>
      <c r="B883" t="s">
        <v>538</v>
      </c>
      <c r="C883">
        <v>-2</v>
      </c>
      <c r="D883">
        <v>3</v>
      </c>
      <c r="E883" t="s">
        <v>510</v>
      </c>
      <c r="F883" t="s">
        <v>508</v>
      </c>
      <c r="G883" t="s">
        <v>508</v>
      </c>
      <c r="H883">
        <v>6.7521107943541816</v>
      </c>
      <c r="I883">
        <v>0</v>
      </c>
      <c r="J883">
        <v>-8.4424676920032832E-2</v>
      </c>
      <c r="K883">
        <v>-124.4945874778175</v>
      </c>
      <c r="L883">
        <v>0.62249855245787988</v>
      </c>
      <c r="M883">
        <v>-4.9896002905038719</v>
      </c>
      <c r="N883">
        <v>-7.4398280047391561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 x14ac:dyDescent="0.3">
      <c r="A884" t="s">
        <v>290</v>
      </c>
      <c r="B884" t="s">
        <v>538</v>
      </c>
      <c r="C884">
        <v>-2</v>
      </c>
      <c r="D884">
        <v>3</v>
      </c>
      <c r="E884" t="s">
        <v>510</v>
      </c>
      <c r="F884" t="s">
        <v>508</v>
      </c>
      <c r="G884" t="s">
        <v>508</v>
      </c>
      <c r="H884">
        <v>7.3117204624383163</v>
      </c>
      <c r="I884">
        <v>0.81302672575312174</v>
      </c>
      <c r="J884">
        <v>-0.1132452298629749</v>
      </c>
      <c r="K884">
        <v>-196.82029170918</v>
      </c>
      <c r="L884">
        <v>0.80986751117433031</v>
      </c>
      <c r="M884">
        <v>-7.4398280047391561</v>
      </c>
      <c r="N884">
        <v>-3.0732887436107479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 x14ac:dyDescent="0.3">
      <c r="A885" t="s">
        <v>91</v>
      </c>
      <c r="B885" t="s">
        <v>538</v>
      </c>
      <c r="C885">
        <v>0</v>
      </c>
      <c r="D885">
        <v>1</v>
      </c>
      <c r="E885" t="s">
        <v>510</v>
      </c>
      <c r="F885" t="s">
        <v>508</v>
      </c>
      <c r="G885" t="s">
        <v>508</v>
      </c>
      <c r="H885">
        <v>6.9332869698180577</v>
      </c>
      <c r="I885">
        <v>20.0000112196991</v>
      </c>
      <c r="J885">
        <v>-0.13568424511191671</v>
      </c>
      <c r="K885">
        <v>-158.98339756590309</v>
      </c>
      <c r="L885">
        <v>0.977279323139849</v>
      </c>
      <c r="M885">
        <v>-1.6826850334565471</v>
      </c>
      <c r="N885">
        <v>-0.48899707042453189</v>
      </c>
      <c r="O885">
        <v>0</v>
      </c>
      <c r="P885">
        <v>0</v>
      </c>
      <c r="Q885">
        <v>0</v>
      </c>
      <c r="R885">
        <v>1</v>
      </c>
      <c r="S885">
        <v>0</v>
      </c>
      <c r="T885">
        <v>0</v>
      </c>
    </row>
    <row r="886" spans="1:20" x14ac:dyDescent="0.3">
      <c r="A886" t="s">
        <v>93</v>
      </c>
      <c r="B886" t="s">
        <v>538</v>
      </c>
      <c r="C886">
        <v>-2</v>
      </c>
      <c r="D886">
        <v>1</v>
      </c>
      <c r="E886" t="s">
        <v>510</v>
      </c>
      <c r="F886" t="s">
        <v>508</v>
      </c>
      <c r="G886" t="s">
        <v>508</v>
      </c>
      <c r="H886">
        <v>7.0902075610637327</v>
      </c>
      <c r="I886">
        <v>18.823541621437251</v>
      </c>
      <c r="J886">
        <v>-0.12734896450490721</v>
      </c>
      <c r="K886">
        <v>-102.8536728286675</v>
      </c>
      <c r="L886">
        <v>0.89515090762496452</v>
      </c>
      <c r="M886">
        <v>-0.48899707042453189</v>
      </c>
      <c r="N886">
        <v>9.8280000407713324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 x14ac:dyDescent="0.3">
      <c r="A887" t="s">
        <v>220</v>
      </c>
      <c r="B887" t="s">
        <v>538</v>
      </c>
      <c r="C887">
        <v>11</v>
      </c>
      <c r="D887">
        <v>6</v>
      </c>
      <c r="E887" t="s">
        <v>510</v>
      </c>
      <c r="F887" t="s">
        <v>508</v>
      </c>
      <c r="G887" t="s">
        <v>508</v>
      </c>
      <c r="H887">
        <v>6.9096205231264971</v>
      </c>
      <c r="I887">
        <v>77.702708145055155</v>
      </c>
      <c r="J887">
        <v>3.1962520013026137E-2</v>
      </c>
      <c r="K887">
        <v>61.328452553072992</v>
      </c>
      <c r="L887">
        <v>1.125250374727244</v>
      </c>
      <c r="M887">
        <v>-0.20366094410264099</v>
      </c>
      <c r="N887">
        <v>-2.857140076751318</v>
      </c>
      <c r="O887">
        <v>1</v>
      </c>
      <c r="P887">
        <v>1</v>
      </c>
      <c r="Q887">
        <v>1</v>
      </c>
      <c r="R887">
        <v>1</v>
      </c>
      <c r="S887">
        <v>0</v>
      </c>
      <c r="T887">
        <v>1</v>
      </c>
    </row>
    <row r="888" spans="1:20" x14ac:dyDescent="0.3">
      <c r="A888" t="s">
        <v>235</v>
      </c>
      <c r="B888" t="s">
        <v>538</v>
      </c>
      <c r="C888">
        <v>4</v>
      </c>
      <c r="D888">
        <v>6</v>
      </c>
      <c r="E888" t="s">
        <v>510</v>
      </c>
      <c r="F888" t="s">
        <v>508</v>
      </c>
      <c r="G888" t="s">
        <v>508</v>
      </c>
      <c r="H888">
        <v>7.6458739452416991</v>
      </c>
      <c r="I888">
        <v>36.170232912995132</v>
      </c>
      <c r="J888">
        <v>5.6457933235255151E-3</v>
      </c>
      <c r="K888">
        <v>-17.310230709825181</v>
      </c>
      <c r="L888">
        <v>0.69940795581679727</v>
      </c>
      <c r="M888">
        <v>-5.9602642035625104</v>
      </c>
      <c r="N888">
        <v>2.3474154755812369</v>
      </c>
      <c r="O888">
        <v>0</v>
      </c>
      <c r="P888">
        <v>1</v>
      </c>
      <c r="Q888">
        <v>1</v>
      </c>
      <c r="R888">
        <v>0</v>
      </c>
      <c r="S888">
        <v>0</v>
      </c>
      <c r="T888">
        <v>0</v>
      </c>
    </row>
    <row r="889" spans="1:20" x14ac:dyDescent="0.3">
      <c r="A889" t="s">
        <v>282</v>
      </c>
      <c r="B889" t="s">
        <v>538</v>
      </c>
      <c r="C889">
        <v>9</v>
      </c>
      <c r="D889">
        <v>3</v>
      </c>
      <c r="E889" t="s">
        <v>510</v>
      </c>
      <c r="F889" t="s">
        <v>508</v>
      </c>
      <c r="G889" t="s">
        <v>508</v>
      </c>
      <c r="H889">
        <v>6.9461257260600133</v>
      </c>
      <c r="I889">
        <v>68.794318805918465</v>
      </c>
      <c r="J889">
        <v>1.6578860351631381E-2</v>
      </c>
      <c r="K889">
        <v>54.914100870107788</v>
      </c>
      <c r="L889">
        <v>0.56682519921891461</v>
      </c>
      <c r="M889">
        <v>-0.42194054625018862</v>
      </c>
      <c r="N889">
        <v>1.0593261219791941</v>
      </c>
      <c r="O889">
        <v>1</v>
      </c>
      <c r="P889">
        <v>1</v>
      </c>
      <c r="Q889">
        <v>1</v>
      </c>
      <c r="R889">
        <v>1</v>
      </c>
      <c r="S889">
        <v>0</v>
      </c>
      <c r="T889">
        <v>0</v>
      </c>
    </row>
    <row r="890" spans="1:20" x14ac:dyDescent="0.3">
      <c r="A890" t="s">
        <v>285</v>
      </c>
      <c r="B890" t="s">
        <v>538</v>
      </c>
      <c r="C890">
        <v>7</v>
      </c>
      <c r="D890">
        <v>8</v>
      </c>
      <c r="E890" t="s">
        <v>510</v>
      </c>
      <c r="F890" t="s">
        <v>508</v>
      </c>
      <c r="G890" t="s">
        <v>508</v>
      </c>
      <c r="H890">
        <v>7.0480405451442341</v>
      </c>
      <c r="I890">
        <v>43.859654259557551</v>
      </c>
      <c r="J890">
        <v>1.3126293759323339E-2</v>
      </c>
      <c r="K890">
        <v>9.1937855490853035</v>
      </c>
      <c r="L890">
        <v>0.85164492847415729</v>
      </c>
      <c r="M890">
        <v>-5.2410901677077284</v>
      </c>
      <c r="N890">
        <v>-1.106198914731283</v>
      </c>
      <c r="O890">
        <v>1</v>
      </c>
      <c r="P890">
        <v>1</v>
      </c>
      <c r="Q890">
        <v>1</v>
      </c>
      <c r="R890">
        <v>0</v>
      </c>
      <c r="S890">
        <v>0</v>
      </c>
      <c r="T890">
        <v>0</v>
      </c>
    </row>
    <row r="891" spans="1:20" x14ac:dyDescent="0.3">
      <c r="A891" t="s">
        <v>291</v>
      </c>
      <c r="B891" t="s">
        <v>538</v>
      </c>
      <c r="C891">
        <v>1</v>
      </c>
      <c r="D891">
        <v>2</v>
      </c>
      <c r="E891" t="s">
        <v>510</v>
      </c>
      <c r="F891" t="s">
        <v>508</v>
      </c>
      <c r="G891" t="s">
        <v>508</v>
      </c>
      <c r="H891">
        <v>6.4526487210767636</v>
      </c>
      <c r="I891">
        <v>21.97800470339676</v>
      </c>
      <c r="J891">
        <v>-2.2006250479148048E-3</v>
      </c>
      <c r="K891">
        <v>-66.853933035763205</v>
      </c>
      <c r="L891">
        <v>0.89058500279342312</v>
      </c>
      <c r="M891">
        <v>-0.44742688736583092</v>
      </c>
      <c r="N891">
        <v>7.4157396559014339</v>
      </c>
      <c r="O891">
        <v>0</v>
      </c>
      <c r="P891">
        <v>1</v>
      </c>
      <c r="Q891">
        <v>0</v>
      </c>
      <c r="R891">
        <v>0</v>
      </c>
      <c r="S891">
        <v>0</v>
      </c>
      <c r="T891">
        <v>0</v>
      </c>
    </row>
    <row r="892" spans="1:20" x14ac:dyDescent="0.3">
      <c r="A892" t="s">
        <v>96</v>
      </c>
      <c r="B892" t="s">
        <v>538</v>
      </c>
      <c r="C892">
        <v>3</v>
      </c>
      <c r="D892">
        <v>4</v>
      </c>
      <c r="E892" t="s">
        <v>510</v>
      </c>
      <c r="F892" t="s">
        <v>508</v>
      </c>
      <c r="G892" t="s">
        <v>508</v>
      </c>
      <c r="H892">
        <v>5.8354589155448862</v>
      </c>
      <c r="I892">
        <v>28.749995529652701</v>
      </c>
      <c r="J892">
        <v>-7.230744132477377E-3</v>
      </c>
      <c r="K892">
        <v>-39.753143631500869</v>
      </c>
      <c r="L892">
        <v>0.5437795814610169</v>
      </c>
      <c r="M892">
        <v>-2.3965169903618642</v>
      </c>
      <c r="N892">
        <v>0.44642814378045231</v>
      </c>
      <c r="O892">
        <v>0</v>
      </c>
      <c r="P892">
        <v>1</v>
      </c>
      <c r="Q892">
        <v>0</v>
      </c>
      <c r="R892">
        <v>0</v>
      </c>
      <c r="S892">
        <v>1</v>
      </c>
      <c r="T892">
        <v>0</v>
      </c>
    </row>
    <row r="893" spans="1:20" x14ac:dyDescent="0.3">
      <c r="A893" t="s">
        <v>164</v>
      </c>
      <c r="B893" t="s">
        <v>538</v>
      </c>
      <c r="C893">
        <v>-2</v>
      </c>
      <c r="D893">
        <v>3</v>
      </c>
      <c r="E893" t="s">
        <v>510</v>
      </c>
      <c r="F893" t="s">
        <v>508</v>
      </c>
      <c r="G893" t="s">
        <v>508</v>
      </c>
      <c r="H893">
        <v>5.77682703336981</v>
      </c>
      <c r="I893">
        <v>7.7922005539980939</v>
      </c>
      <c r="J893">
        <v>-2.1957199737421419E-2</v>
      </c>
      <c r="K893">
        <v>-151.76141707245361</v>
      </c>
      <c r="L893">
        <v>0.69404126211568096</v>
      </c>
      <c r="M893">
        <v>-3.555552164713542</v>
      </c>
      <c r="N893">
        <v>2.0737251748036618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 x14ac:dyDescent="0.3">
      <c r="A894" t="s">
        <v>242</v>
      </c>
      <c r="B894" t="s">
        <v>538</v>
      </c>
      <c r="C894">
        <v>0</v>
      </c>
      <c r="D894">
        <v>5</v>
      </c>
      <c r="E894" t="s">
        <v>510</v>
      </c>
      <c r="F894" t="s">
        <v>508</v>
      </c>
      <c r="G894" t="s">
        <v>508</v>
      </c>
      <c r="H894">
        <v>5.1917186314530994</v>
      </c>
      <c r="I894">
        <v>1.176496987512482</v>
      </c>
      <c r="J894">
        <v>-3.8623466657329263E-2</v>
      </c>
      <c r="K894">
        <v>-149.72925291587211</v>
      </c>
      <c r="L894">
        <v>1.2995926440529231</v>
      </c>
      <c r="M894">
        <v>-3.6613238352897479</v>
      </c>
      <c r="N894">
        <v>-0.47505892506634378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1</v>
      </c>
    </row>
    <row r="895" spans="1:20" x14ac:dyDescent="0.3">
      <c r="A895" t="s">
        <v>77</v>
      </c>
      <c r="B895" t="s">
        <v>539</v>
      </c>
      <c r="C895">
        <v>6</v>
      </c>
      <c r="D895">
        <v>4</v>
      </c>
      <c r="E895" t="s">
        <v>510</v>
      </c>
      <c r="F895" t="s">
        <v>508</v>
      </c>
      <c r="G895" t="s">
        <v>508</v>
      </c>
      <c r="H895">
        <v>6.5170834750757436</v>
      </c>
      <c r="I895">
        <v>29.82457412307976</v>
      </c>
      <c r="J895">
        <v>-0.1350575487349811</v>
      </c>
      <c r="K895">
        <v>-15.04356716235297</v>
      </c>
      <c r="L895">
        <v>1.084947227832042</v>
      </c>
      <c r="M895">
        <v>-0.68688572753998633</v>
      </c>
      <c r="N895">
        <v>3.9193100301141208</v>
      </c>
      <c r="O895">
        <v>1</v>
      </c>
      <c r="P895">
        <v>1</v>
      </c>
      <c r="Q895">
        <v>0</v>
      </c>
      <c r="R895">
        <v>0</v>
      </c>
      <c r="S895">
        <v>0</v>
      </c>
      <c r="T895">
        <v>1</v>
      </c>
    </row>
    <row r="896" spans="1:20" x14ac:dyDescent="0.3">
      <c r="A896" t="s">
        <v>139</v>
      </c>
      <c r="B896" t="s">
        <v>539</v>
      </c>
      <c r="C896">
        <v>11</v>
      </c>
      <c r="D896">
        <v>5</v>
      </c>
      <c r="E896" t="s">
        <v>510</v>
      </c>
      <c r="F896" t="s">
        <v>508</v>
      </c>
      <c r="G896" t="s">
        <v>508</v>
      </c>
      <c r="H896">
        <v>5.9344763288518836</v>
      </c>
      <c r="I896">
        <v>66.568063865722621</v>
      </c>
      <c r="J896">
        <v>2.9110933909655579E-2</v>
      </c>
      <c r="K896">
        <v>104.5249087796026</v>
      </c>
      <c r="L896">
        <v>0.58120705387059934</v>
      </c>
      <c r="M896">
        <v>-0.58728620230279005</v>
      </c>
      <c r="N896">
        <v>-3.1686365520710762</v>
      </c>
      <c r="O896">
        <v>1</v>
      </c>
      <c r="P896">
        <v>1</v>
      </c>
      <c r="Q896">
        <v>1</v>
      </c>
      <c r="R896">
        <v>1</v>
      </c>
      <c r="S896">
        <v>1</v>
      </c>
      <c r="T896">
        <v>0</v>
      </c>
    </row>
    <row r="897" spans="1:20" x14ac:dyDescent="0.3">
      <c r="A897" t="s">
        <v>156</v>
      </c>
      <c r="B897" t="s">
        <v>539</v>
      </c>
      <c r="C897">
        <v>9</v>
      </c>
      <c r="D897">
        <v>9</v>
      </c>
      <c r="E897" t="s">
        <v>510</v>
      </c>
      <c r="F897" t="s">
        <v>508</v>
      </c>
      <c r="G897" t="s">
        <v>508</v>
      </c>
      <c r="H897">
        <v>5.8315485849252422</v>
      </c>
      <c r="I897">
        <v>49.112433715386267</v>
      </c>
      <c r="J897">
        <v>2.0623519551780319E-2</v>
      </c>
      <c r="K897">
        <v>22.49948556765743</v>
      </c>
      <c r="L897">
        <v>0.66592961006705031</v>
      </c>
      <c r="M897">
        <v>-3.1686365520710762</v>
      </c>
      <c r="N897">
        <v>-0.6100976492643061</v>
      </c>
      <c r="O897">
        <v>1</v>
      </c>
      <c r="P897">
        <v>1</v>
      </c>
      <c r="Q897">
        <v>1</v>
      </c>
      <c r="R897">
        <v>0</v>
      </c>
      <c r="S897">
        <v>1</v>
      </c>
      <c r="T897">
        <v>0</v>
      </c>
    </row>
    <row r="898" spans="1:20" x14ac:dyDescent="0.3">
      <c r="A898" t="s">
        <v>223</v>
      </c>
      <c r="B898" t="s">
        <v>539</v>
      </c>
      <c r="C898">
        <v>3</v>
      </c>
      <c r="D898">
        <v>3</v>
      </c>
      <c r="E898" t="s">
        <v>510</v>
      </c>
      <c r="F898" t="s">
        <v>508</v>
      </c>
      <c r="G898" t="s">
        <v>508</v>
      </c>
      <c r="H898">
        <v>5.0181068405059257</v>
      </c>
      <c r="I898">
        <v>45.245885441485648</v>
      </c>
      <c r="J898">
        <v>-3.035395222776727E-2</v>
      </c>
      <c r="K898">
        <v>23.37431053769798</v>
      </c>
      <c r="L898">
        <v>0.86341827790851411</v>
      </c>
      <c r="M898">
        <v>-0.94866113599427626</v>
      </c>
      <c r="N898">
        <v>0.28168584259463031</v>
      </c>
      <c r="O898">
        <v>0</v>
      </c>
      <c r="P898">
        <v>1</v>
      </c>
      <c r="Q898">
        <v>0</v>
      </c>
      <c r="R898">
        <v>0</v>
      </c>
      <c r="S898">
        <v>1</v>
      </c>
      <c r="T898">
        <v>0</v>
      </c>
    </row>
    <row r="899" spans="1:20" x14ac:dyDescent="0.3">
      <c r="A899" t="s">
        <v>265</v>
      </c>
      <c r="B899" t="s">
        <v>539</v>
      </c>
      <c r="C899">
        <v>8</v>
      </c>
      <c r="D899">
        <v>7</v>
      </c>
      <c r="E899" t="s">
        <v>510</v>
      </c>
      <c r="F899" t="s">
        <v>508</v>
      </c>
      <c r="G899" t="s">
        <v>508</v>
      </c>
      <c r="H899">
        <v>4.3517570753763817</v>
      </c>
      <c r="I899">
        <v>51.737454580803089</v>
      </c>
      <c r="J899">
        <v>-4.0935242142682182E-2</v>
      </c>
      <c r="K899">
        <v>38.462207726139617</v>
      </c>
      <c r="L899">
        <v>1.0197834051026879</v>
      </c>
      <c r="M899">
        <v>-2.101289875380044</v>
      </c>
      <c r="N899">
        <v>4.292794074685558</v>
      </c>
      <c r="O899">
        <v>1</v>
      </c>
      <c r="P899">
        <v>1</v>
      </c>
      <c r="Q899">
        <v>0</v>
      </c>
      <c r="R899">
        <v>0</v>
      </c>
      <c r="S899">
        <v>0</v>
      </c>
      <c r="T899">
        <v>1</v>
      </c>
    </row>
    <row r="900" spans="1:20" x14ac:dyDescent="0.3">
      <c r="A900" t="s">
        <v>271</v>
      </c>
      <c r="B900" t="s">
        <v>539</v>
      </c>
      <c r="C900">
        <v>11</v>
      </c>
      <c r="D900">
        <v>11</v>
      </c>
      <c r="E900" t="s">
        <v>510</v>
      </c>
      <c r="F900" t="s">
        <v>508</v>
      </c>
      <c r="G900" t="s">
        <v>508</v>
      </c>
      <c r="H900">
        <v>4.7683511058233616</v>
      </c>
      <c r="I900">
        <v>55.252886811174832</v>
      </c>
      <c r="J900">
        <v>2.2750236039123521E-3</v>
      </c>
      <c r="K900">
        <v>57.715409081790312</v>
      </c>
      <c r="L900">
        <v>0.66644537962496186</v>
      </c>
      <c r="M900">
        <v>-2.5329890778880628</v>
      </c>
      <c r="N900">
        <v>-1.299403248730147</v>
      </c>
      <c r="O900">
        <v>1</v>
      </c>
      <c r="P900">
        <v>1</v>
      </c>
      <c r="Q900">
        <v>1</v>
      </c>
      <c r="R900">
        <v>0</v>
      </c>
      <c r="S900">
        <v>1</v>
      </c>
      <c r="T900">
        <v>0</v>
      </c>
    </row>
    <row r="901" spans="1:20" x14ac:dyDescent="0.3">
      <c r="A901" t="s">
        <v>290</v>
      </c>
      <c r="B901" t="s">
        <v>539</v>
      </c>
      <c r="C901">
        <v>-2</v>
      </c>
      <c r="D901">
        <v>3</v>
      </c>
      <c r="E901" t="s">
        <v>510</v>
      </c>
      <c r="F901" t="s">
        <v>508</v>
      </c>
      <c r="G901" t="s">
        <v>508</v>
      </c>
      <c r="H901">
        <v>5.1775165220652912</v>
      </c>
      <c r="I901">
        <v>13.650796726385821</v>
      </c>
      <c r="J901">
        <v>-0.18860385526973841</v>
      </c>
      <c r="K901">
        <v>-204.8536082719844</v>
      </c>
      <c r="L901">
        <v>0.89565409361482873</v>
      </c>
      <c r="M901">
        <v>-2.42494274650279</v>
      </c>
      <c r="N901">
        <v>-0.17750757381072579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 x14ac:dyDescent="0.3">
      <c r="A902" t="s">
        <v>162</v>
      </c>
      <c r="B902" t="s">
        <v>539</v>
      </c>
      <c r="C902">
        <v>9</v>
      </c>
      <c r="D902">
        <v>8</v>
      </c>
      <c r="E902" t="s">
        <v>510</v>
      </c>
      <c r="F902" t="s">
        <v>508</v>
      </c>
      <c r="G902" t="s">
        <v>508</v>
      </c>
      <c r="H902">
        <v>7.3785727364676337</v>
      </c>
      <c r="I902">
        <v>57.926822354011499</v>
      </c>
      <c r="J902">
        <v>0.33345145050912067</v>
      </c>
      <c r="K902">
        <v>77.372230717828572</v>
      </c>
      <c r="L902">
        <v>0.818293008264246</v>
      </c>
      <c r="M902">
        <v>-5.2132718558420503</v>
      </c>
      <c r="N902">
        <v>10</v>
      </c>
      <c r="O902">
        <v>1</v>
      </c>
      <c r="P902">
        <v>1</v>
      </c>
      <c r="Q902">
        <v>1</v>
      </c>
      <c r="R902">
        <v>0</v>
      </c>
      <c r="S902">
        <v>1</v>
      </c>
      <c r="T902">
        <v>0</v>
      </c>
    </row>
    <row r="903" spans="1:20" x14ac:dyDescent="0.3">
      <c r="A903" t="s">
        <v>235</v>
      </c>
      <c r="B903" t="s">
        <v>539</v>
      </c>
      <c r="C903">
        <v>4</v>
      </c>
      <c r="D903">
        <v>7</v>
      </c>
      <c r="E903" t="s">
        <v>510</v>
      </c>
      <c r="F903" t="s">
        <v>508</v>
      </c>
      <c r="G903" t="s">
        <v>508</v>
      </c>
      <c r="H903">
        <v>8.9682959355938348</v>
      </c>
      <c r="I903">
        <v>47.713405725360957</v>
      </c>
      <c r="J903">
        <v>9.5785504439606095E-3</v>
      </c>
      <c r="K903">
        <v>24.818355716163101</v>
      </c>
      <c r="L903">
        <v>0.52494473307410383</v>
      </c>
      <c r="M903">
        <v>-5.9824882012950491</v>
      </c>
      <c r="N903">
        <v>-4.8111759381604617</v>
      </c>
      <c r="O903">
        <v>0</v>
      </c>
      <c r="P903">
        <v>1</v>
      </c>
      <c r="Q903">
        <v>1</v>
      </c>
      <c r="R903">
        <v>0</v>
      </c>
      <c r="S903">
        <v>0</v>
      </c>
      <c r="T903">
        <v>0</v>
      </c>
    </row>
    <row r="904" spans="1:20" x14ac:dyDescent="0.3">
      <c r="A904" t="s">
        <v>259</v>
      </c>
      <c r="B904" t="s">
        <v>539</v>
      </c>
      <c r="C904">
        <v>1</v>
      </c>
      <c r="D904">
        <v>4</v>
      </c>
      <c r="E904" t="s">
        <v>510</v>
      </c>
      <c r="F904" t="s">
        <v>508</v>
      </c>
      <c r="G904" t="s">
        <v>508</v>
      </c>
      <c r="H904">
        <v>9.7243802682825109</v>
      </c>
      <c r="I904">
        <v>33.536570650844979</v>
      </c>
      <c r="J904">
        <v>-0.1805638301837181</v>
      </c>
      <c r="K904">
        <v>-33.898464578179897</v>
      </c>
      <c r="L904">
        <v>0.7519629162777719</v>
      </c>
      <c r="M904">
        <v>-4.8111759381604617</v>
      </c>
      <c r="N904">
        <v>0.5434803453420628</v>
      </c>
      <c r="O904">
        <v>0</v>
      </c>
      <c r="P904">
        <v>1</v>
      </c>
      <c r="Q904">
        <v>0</v>
      </c>
      <c r="R904">
        <v>0</v>
      </c>
      <c r="S904">
        <v>0</v>
      </c>
      <c r="T904">
        <v>0</v>
      </c>
    </row>
    <row r="905" spans="1:20" x14ac:dyDescent="0.3">
      <c r="A905" t="s">
        <v>291</v>
      </c>
      <c r="B905" t="s">
        <v>539</v>
      </c>
      <c r="C905">
        <v>3</v>
      </c>
      <c r="D905">
        <v>5</v>
      </c>
      <c r="E905" t="s">
        <v>510</v>
      </c>
      <c r="F905" t="s">
        <v>508</v>
      </c>
      <c r="G905" t="s">
        <v>508</v>
      </c>
      <c r="H905">
        <v>7.8623387770911837</v>
      </c>
      <c r="I905">
        <v>6.1363745720927998</v>
      </c>
      <c r="J905">
        <v>-0.28404750268318829</v>
      </c>
      <c r="K905">
        <v>-84.846133084704007</v>
      </c>
      <c r="L905">
        <v>1.0448336964907969</v>
      </c>
      <c r="M905">
        <v>-3.6657597077880091</v>
      </c>
      <c r="N905">
        <v>3.5254568057067179</v>
      </c>
      <c r="O905">
        <v>0</v>
      </c>
      <c r="P905">
        <v>1</v>
      </c>
      <c r="Q905">
        <v>0</v>
      </c>
      <c r="R905">
        <v>0</v>
      </c>
      <c r="S905">
        <v>0</v>
      </c>
      <c r="T905">
        <v>1</v>
      </c>
    </row>
    <row r="906" spans="1:20" x14ac:dyDescent="0.3">
      <c r="A906" t="s">
        <v>164</v>
      </c>
      <c r="B906" t="s">
        <v>539</v>
      </c>
      <c r="C906">
        <v>6</v>
      </c>
      <c r="D906">
        <v>2</v>
      </c>
      <c r="E906" t="s">
        <v>510</v>
      </c>
      <c r="F906" t="s">
        <v>508</v>
      </c>
      <c r="G906" t="s">
        <v>508</v>
      </c>
      <c r="H906">
        <v>5.3305437445511084</v>
      </c>
      <c r="I906">
        <v>61.306505209746078</v>
      </c>
      <c r="J906">
        <v>0.1238071027380387</v>
      </c>
      <c r="K906">
        <v>68.849128666934462</v>
      </c>
      <c r="L906">
        <v>0.87497849776442005</v>
      </c>
      <c r="M906">
        <v>-9.9208620610378065E-2</v>
      </c>
      <c r="N906">
        <v>-2.9294943915993321</v>
      </c>
      <c r="O906">
        <v>0</v>
      </c>
      <c r="P906">
        <v>1</v>
      </c>
      <c r="Q906">
        <v>1</v>
      </c>
      <c r="R906">
        <v>0</v>
      </c>
      <c r="S906">
        <v>1</v>
      </c>
      <c r="T906">
        <v>0</v>
      </c>
    </row>
    <row r="907" spans="1:20" x14ac:dyDescent="0.3">
      <c r="A907" t="s">
        <v>77</v>
      </c>
      <c r="B907" t="s">
        <v>540</v>
      </c>
      <c r="C907">
        <v>11</v>
      </c>
      <c r="D907">
        <v>8</v>
      </c>
      <c r="E907" t="s">
        <v>510</v>
      </c>
      <c r="F907" t="s">
        <v>508</v>
      </c>
      <c r="G907" t="s">
        <v>508</v>
      </c>
      <c r="H907">
        <v>4.169111176298034</v>
      </c>
      <c r="I907">
        <v>71.806167400881066</v>
      </c>
      <c r="J907">
        <v>2.518654372253291</v>
      </c>
      <c r="K907">
        <v>61.162893919218902</v>
      </c>
      <c r="L907">
        <v>0.69305563943506432</v>
      </c>
      <c r="M907">
        <v>-0.91556459816887081</v>
      </c>
      <c r="N907">
        <v>-1.4373716632443529</v>
      </c>
      <c r="O907">
        <v>1</v>
      </c>
      <c r="P907">
        <v>1</v>
      </c>
      <c r="Q907">
        <v>1</v>
      </c>
      <c r="R907">
        <v>0</v>
      </c>
      <c r="S907">
        <v>1</v>
      </c>
      <c r="T907">
        <v>0</v>
      </c>
    </row>
    <row r="908" spans="1:20" x14ac:dyDescent="0.3">
      <c r="A908" t="s">
        <v>139</v>
      </c>
      <c r="B908" t="s">
        <v>540</v>
      </c>
      <c r="C908">
        <v>8</v>
      </c>
      <c r="D908">
        <v>10</v>
      </c>
      <c r="E908" t="s">
        <v>513</v>
      </c>
      <c r="F908" t="s">
        <v>508</v>
      </c>
      <c r="G908" t="s">
        <v>508</v>
      </c>
      <c r="H908">
        <v>3.8870944061077668</v>
      </c>
      <c r="I908">
        <v>56.09756097560976</v>
      </c>
      <c r="J908">
        <v>0.6349514305400934</v>
      </c>
      <c r="K908">
        <v>110.9664630879673</v>
      </c>
      <c r="L908">
        <v>1.7128052882450009</v>
      </c>
      <c r="M908">
        <v>-1.6675088428499241</v>
      </c>
      <c r="N908">
        <v>2.9804727646454259</v>
      </c>
      <c r="O908">
        <v>0</v>
      </c>
      <c r="P908">
        <v>1</v>
      </c>
      <c r="Q908">
        <v>1</v>
      </c>
      <c r="R908">
        <v>0</v>
      </c>
      <c r="S908">
        <v>0</v>
      </c>
      <c r="T908">
        <v>1</v>
      </c>
    </row>
    <row r="909" spans="1:20" x14ac:dyDescent="0.3">
      <c r="A909" t="s">
        <v>228</v>
      </c>
      <c r="B909" t="s">
        <v>540</v>
      </c>
      <c r="C909">
        <v>11</v>
      </c>
      <c r="D909">
        <v>8</v>
      </c>
      <c r="E909" t="s">
        <v>510</v>
      </c>
      <c r="F909" t="s">
        <v>508</v>
      </c>
      <c r="G909" t="s">
        <v>508</v>
      </c>
      <c r="H909">
        <v>4.0014214641080317</v>
      </c>
      <c r="I909">
        <v>71.024734982332163</v>
      </c>
      <c r="J909">
        <v>0.68696310286697226</v>
      </c>
      <c r="K909">
        <v>88.172043010752645</v>
      </c>
      <c r="L909">
        <v>0.54726997224391905</v>
      </c>
      <c r="M909">
        <v>-1.470588235294118</v>
      </c>
      <c r="N909">
        <v>5.6716417910447774</v>
      </c>
      <c r="O909">
        <v>1</v>
      </c>
      <c r="P909">
        <v>1</v>
      </c>
      <c r="Q909">
        <v>1</v>
      </c>
      <c r="R909">
        <v>0</v>
      </c>
      <c r="S909">
        <v>1</v>
      </c>
      <c r="T909">
        <v>0</v>
      </c>
    </row>
    <row r="910" spans="1:20" x14ac:dyDescent="0.3">
      <c r="A910" t="s">
        <v>271</v>
      </c>
      <c r="B910" t="s">
        <v>540</v>
      </c>
      <c r="C910">
        <v>5</v>
      </c>
      <c r="D910">
        <v>8</v>
      </c>
      <c r="E910" t="s">
        <v>510</v>
      </c>
      <c r="F910" t="s">
        <v>508</v>
      </c>
      <c r="G910" t="s">
        <v>508</v>
      </c>
      <c r="H910">
        <v>4.7048759623609921</v>
      </c>
      <c r="I910">
        <v>33.098591549295783</v>
      </c>
      <c r="J910">
        <v>-0.73381068102700198</v>
      </c>
      <c r="K910">
        <v>-25.265848670756711</v>
      </c>
      <c r="L910">
        <v>1.382119624208384</v>
      </c>
      <c r="M910">
        <v>-3.9309683604985621</v>
      </c>
      <c r="N910">
        <v>2.9940119760479038</v>
      </c>
      <c r="O910">
        <v>0</v>
      </c>
      <c r="P910">
        <v>1</v>
      </c>
      <c r="Q910">
        <v>0</v>
      </c>
      <c r="R910">
        <v>0</v>
      </c>
      <c r="S910">
        <v>0</v>
      </c>
      <c r="T910">
        <v>1</v>
      </c>
    </row>
    <row r="911" spans="1:20" x14ac:dyDescent="0.3">
      <c r="A911" t="s">
        <v>283</v>
      </c>
      <c r="B911" t="s">
        <v>540</v>
      </c>
      <c r="C911">
        <v>3</v>
      </c>
      <c r="D911">
        <v>6</v>
      </c>
      <c r="E911" t="s">
        <v>510</v>
      </c>
      <c r="F911" t="s">
        <v>508</v>
      </c>
      <c r="G911" t="s">
        <v>508</v>
      </c>
      <c r="H911">
        <v>4.8995869534254384</v>
      </c>
      <c r="I911">
        <v>30.627306273062729</v>
      </c>
      <c r="J911">
        <v>-3.7500199944557409</v>
      </c>
      <c r="K911">
        <v>-53.96709767498313</v>
      </c>
      <c r="L911">
        <v>0.59942449063002257</v>
      </c>
      <c r="M911">
        <v>-2.2417153996101362</v>
      </c>
      <c r="N911">
        <v>-1.345962113659023</v>
      </c>
      <c r="O911">
        <v>0</v>
      </c>
      <c r="P911">
        <v>1</v>
      </c>
      <c r="Q911">
        <v>0</v>
      </c>
      <c r="R911">
        <v>0</v>
      </c>
      <c r="S911">
        <v>0</v>
      </c>
      <c r="T911">
        <v>0</v>
      </c>
    </row>
    <row r="912" spans="1:20" x14ac:dyDescent="0.3">
      <c r="A912" t="s">
        <v>290</v>
      </c>
      <c r="B912" t="s">
        <v>540</v>
      </c>
      <c r="C912">
        <v>0</v>
      </c>
      <c r="D912">
        <v>3</v>
      </c>
      <c r="E912" t="s">
        <v>510</v>
      </c>
      <c r="F912" t="s">
        <v>508</v>
      </c>
      <c r="G912" t="s">
        <v>508</v>
      </c>
      <c r="H912">
        <v>4.8112322240669876</v>
      </c>
      <c r="I912">
        <v>21.245421245421241</v>
      </c>
      <c r="J912">
        <v>-5.108905556972509</v>
      </c>
      <c r="K912">
        <v>-108.8766692851532</v>
      </c>
      <c r="L912">
        <v>0.69290914398702264</v>
      </c>
      <c r="M912">
        <v>-1.345962113659023</v>
      </c>
      <c r="N912">
        <v>5.9120768064679137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 x14ac:dyDescent="0.3">
      <c r="A913" t="s">
        <v>91</v>
      </c>
      <c r="B913" t="s">
        <v>540</v>
      </c>
      <c r="C913">
        <v>3</v>
      </c>
      <c r="D913">
        <v>7</v>
      </c>
      <c r="E913" t="s">
        <v>510</v>
      </c>
      <c r="F913" t="s">
        <v>508</v>
      </c>
      <c r="G913" t="s">
        <v>508</v>
      </c>
      <c r="H913">
        <v>5.5293869516310474</v>
      </c>
      <c r="I913">
        <v>42.553191489361701</v>
      </c>
      <c r="J913">
        <v>-3.4371924491001882</v>
      </c>
      <c r="K913">
        <v>-90.274799119270213</v>
      </c>
      <c r="L913">
        <v>1.434685916799467</v>
      </c>
      <c r="M913">
        <v>-3.053435114503817</v>
      </c>
      <c r="N913">
        <v>-0.59055118110236215</v>
      </c>
      <c r="O913">
        <v>0</v>
      </c>
      <c r="P913">
        <v>1</v>
      </c>
      <c r="Q913">
        <v>0</v>
      </c>
      <c r="R913">
        <v>0</v>
      </c>
      <c r="S913">
        <v>0</v>
      </c>
      <c r="T913">
        <v>1</v>
      </c>
    </row>
    <row r="914" spans="1:20" x14ac:dyDescent="0.3">
      <c r="A914" t="s">
        <v>93</v>
      </c>
      <c r="B914" t="s">
        <v>540</v>
      </c>
      <c r="C914">
        <v>4</v>
      </c>
      <c r="D914">
        <v>3</v>
      </c>
      <c r="E914" t="s">
        <v>510</v>
      </c>
      <c r="F914" t="s">
        <v>508</v>
      </c>
      <c r="G914" t="s">
        <v>508</v>
      </c>
      <c r="H914">
        <v>5.8592644978783586</v>
      </c>
      <c r="I914">
        <v>38.297872340425528</v>
      </c>
      <c r="J914">
        <v>-3.4975550723599991</v>
      </c>
      <c r="K914">
        <v>-22.40097927778244</v>
      </c>
      <c r="L914">
        <v>0.88733359222623176</v>
      </c>
      <c r="M914">
        <v>-0.59055118110236215</v>
      </c>
      <c r="N914">
        <v>1.386138613861386</v>
      </c>
      <c r="O914">
        <v>1</v>
      </c>
      <c r="P914">
        <v>1</v>
      </c>
      <c r="Q914">
        <v>0</v>
      </c>
      <c r="R914">
        <v>0</v>
      </c>
      <c r="S914">
        <v>0</v>
      </c>
      <c r="T914">
        <v>0</v>
      </c>
    </row>
    <row r="915" spans="1:20" x14ac:dyDescent="0.3">
      <c r="A915" t="s">
        <v>235</v>
      </c>
      <c r="B915" t="s">
        <v>540</v>
      </c>
      <c r="C915">
        <v>11</v>
      </c>
      <c r="D915">
        <v>6</v>
      </c>
      <c r="E915" t="s">
        <v>510</v>
      </c>
      <c r="F915" t="s">
        <v>508</v>
      </c>
      <c r="G915" t="s">
        <v>508</v>
      </c>
      <c r="H915">
        <v>5.8973697782362038</v>
      </c>
      <c r="I915">
        <v>96.839729119638832</v>
      </c>
      <c r="J915">
        <v>18.36182694413127</v>
      </c>
      <c r="K915">
        <v>129.543819254569</v>
      </c>
      <c r="L915">
        <v>0.51799801100681886</v>
      </c>
      <c r="M915">
        <v>-0.71684587813620071</v>
      </c>
      <c r="N915">
        <v>8.3032490974729249</v>
      </c>
      <c r="O915">
        <v>1</v>
      </c>
      <c r="P915">
        <v>1</v>
      </c>
      <c r="Q915">
        <v>1</v>
      </c>
      <c r="R915">
        <v>1</v>
      </c>
      <c r="S915">
        <v>1</v>
      </c>
      <c r="T915">
        <v>0</v>
      </c>
    </row>
    <row r="916" spans="1:20" x14ac:dyDescent="0.3">
      <c r="A916" t="s">
        <v>269</v>
      </c>
      <c r="B916" t="s">
        <v>540</v>
      </c>
      <c r="C916">
        <v>11</v>
      </c>
      <c r="D916">
        <v>9</v>
      </c>
      <c r="E916" t="s">
        <v>510</v>
      </c>
      <c r="F916" t="s">
        <v>508</v>
      </c>
      <c r="G916" t="s">
        <v>508</v>
      </c>
      <c r="H916">
        <v>7.3080553807426067</v>
      </c>
      <c r="I916">
        <v>67.554076539101487</v>
      </c>
      <c r="J916">
        <v>14.222404652387491</v>
      </c>
      <c r="K916">
        <v>76.716467463479447</v>
      </c>
      <c r="L916">
        <v>1.183207432232666</v>
      </c>
      <c r="M916">
        <v>-6.7123287671232879</v>
      </c>
      <c r="N916">
        <v>2.7165932452276058</v>
      </c>
      <c r="O916">
        <v>1</v>
      </c>
      <c r="P916">
        <v>1</v>
      </c>
      <c r="Q916">
        <v>1</v>
      </c>
      <c r="R916">
        <v>0</v>
      </c>
      <c r="S916">
        <v>1</v>
      </c>
      <c r="T916">
        <v>1</v>
      </c>
    </row>
    <row r="917" spans="1:20" x14ac:dyDescent="0.3">
      <c r="A917" t="s">
        <v>291</v>
      </c>
      <c r="B917" t="s">
        <v>540</v>
      </c>
      <c r="C917">
        <v>9</v>
      </c>
      <c r="D917">
        <v>7</v>
      </c>
      <c r="E917" t="s">
        <v>510</v>
      </c>
      <c r="F917" t="s">
        <v>508</v>
      </c>
      <c r="G917" t="s">
        <v>508</v>
      </c>
      <c r="H917">
        <v>8.0623306233062326</v>
      </c>
      <c r="I917">
        <v>82.539682539682531</v>
      </c>
      <c r="J917">
        <v>2.9619118579996742</v>
      </c>
      <c r="K917">
        <v>92.921265636497438</v>
      </c>
      <c r="L917">
        <v>1.027997716861563</v>
      </c>
      <c r="M917">
        <v>-2.3809523809523809</v>
      </c>
      <c r="N917">
        <v>5.0135501355013554</v>
      </c>
      <c r="O917">
        <v>1</v>
      </c>
      <c r="P917">
        <v>1</v>
      </c>
      <c r="Q917">
        <v>1</v>
      </c>
      <c r="R917">
        <v>0</v>
      </c>
      <c r="S917">
        <v>0</v>
      </c>
      <c r="T917">
        <v>1</v>
      </c>
    </row>
    <row r="918" spans="1:20" x14ac:dyDescent="0.3">
      <c r="A918" t="s">
        <v>164</v>
      </c>
      <c r="B918" t="s">
        <v>540</v>
      </c>
      <c r="C918">
        <v>9</v>
      </c>
      <c r="D918">
        <v>6</v>
      </c>
      <c r="E918" t="s">
        <v>510</v>
      </c>
      <c r="F918" t="s">
        <v>508</v>
      </c>
      <c r="G918" t="s">
        <v>508</v>
      </c>
      <c r="H918">
        <v>6.5253407636117187</v>
      </c>
      <c r="I918">
        <v>92.030075187969928</v>
      </c>
      <c r="J918">
        <v>17.13052612432271</v>
      </c>
      <c r="K918">
        <v>136.64605755285851</v>
      </c>
      <c r="L918">
        <v>0.62233471262827356</v>
      </c>
      <c r="M918">
        <v>-2.6180698151950721</v>
      </c>
      <c r="N918">
        <v>6.0622034791776489</v>
      </c>
      <c r="O918">
        <v>1</v>
      </c>
      <c r="P918">
        <v>1</v>
      </c>
      <c r="Q918">
        <v>1</v>
      </c>
      <c r="R918">
        <v>0</v>
      </c>
      <c r="S918">
        <v>1</v>
      </c>
      <c r="T918">
        <v>0</v>
      </c>
    </row>
    <row r="919" spans="1:20" x14ac:dyDescent="0.3">
      <c r="A919" t="s">
        <v>156</v>
      </c>
      <c r="B919" t="s">
        <v>541</v>
      </c>
      <c r="C919">
        <v>13</v>
      </c>
      <c r="D919">
        <v>11</v>
      </c>
      <c r="E919" t="s">
        <v>510</v>
      </c>
      <c r="F919" t="s">
        <v>508</v>
      </c>
      <c r="G919" t="s">
        <v>508</v>
      </c>
      <c r="H919">
        <v>4.008578601108578</v>
      </c>
      <c r="I919">
        <v>71.22805127220137</v>
      </c>
      <c r="J919">
        <v>0.29839937941047312</v>
      </c>
      <c r="K919">
        <v>102.0450765121937</v>
      </c>
      <c r="L919">
        <v>1.001820337040215</v>
      </c>
      <c r="M919">
        <v>-5.3896561965772189</v>
      </c>
      <c r="N919">
        <v>0.53888106029204019</v>
      </c>
      <c r="O919">
        <v>1</v>
      </c>
      <c r="P919">
        <v>1</v>
      </c>
      <c r="Q919">
        <v>1</v>
      </c>
      <c r="R919">
        <v>0</v>
      </c>
      <c r="S919">
        <v>1</v>
      </c>
      <c r="T919">
        <v>1</v>
      </c>
    </row>
    <row r="920" spans="1:20" x14ac:dyDescent="0.3">
      <c r="A920" t="s">
        <v>228</v>
      </c>
      <c r="B920" t="s">
        <v>541</v>
      </c>
      <c r="C920">
        <v>5</v>
      </c>
      <c r="D920">
        <v>8</v>
      </c>
      <c r="E920" t="s">
        <v>510</v>
      </c>
      <c r="F920" t="s">
        <v>508</v>
      </c>
      <c r="G920" t="s">
        <v>508</v>
      </c>
      <c r="H920">
        <v>4.3602290132921029</v>
      </c>
      <c r="I920">
        <v>39.130452810473678</v>
      </c>
      <c r="J920">
        <v>-4.4804092510467353E-2</v>
      </c>
      <c r="K920">
        <v>5.1744397976908667</v>
      </c>
      <c r="L920">
        <v>2.039634918390079</v>
      </c>
      <c r="M920">
        <v>-6.120881834276938</v>
      </c>
      <c r="N920">
        <v>5.9494662999334373</v>
      </c>
      <c r="O920">
        <v>0</v>
      </c>
      <c r="P920">
        <v>1</v>
      </c>
      <c r="Q920">
        <v>0</v>
      </c>
      <c r="R920">
        <v>0</v>
      </c>
      <c r="S920">
        <v>0</v>
      </c>
      <c r="T920">
        <v>1</v>
      </c>
    </row>
    <row r="921" spans="1:20" x14ac:dyDescent="0.3">
      <c r="A921" t="s">
        <v>271</v>
      </c>
      <c r="B921" t="s">
        <v>541</v>
      </c>
      <c r="C921">
        <v>7</v>
      </c>
      <c r="D921">
        <v>8</v>
      </c>
      <c r="E921" t="s">
        <v>510</v>
      </c>
      <c r="F921" t="s">
        <v>508</v>
      </c>
      <c r="G921" t="s">
        <v>508</v>
      </c>
      <c r="H921">
        <v>4.3385417542614437</v>
      </c>
      <c r="I921">
        <v>30.81759271033015</v>
      </c>
      <c r="J921">
        <v>-0.15008844669352989</v>
      </c>
      <c r="K921">
        <v>-15.03013912430046</v>
      </c>
      <c r="L921">
        <v>1.3680882787380511</v>
      </c>
      <c r="M921">
        <v>-5.8518515692816839</v>
      </c>
      <c r="N921">
        <v>2.2816676709885151</v>
      </c>
      <c r="O921">
        <v>0</v>
      </c>
      <c r="P921">
        <v>1</v>
      </c>
      <c r="Q921">
        <v>0</v>
      </c>
      <c r="R921">
        <v>0</v>
      </c>
      <c r="S921">
        <v>1</v>
      </c>
      <c r="T921">
        <v>1</v>
      </c>
    </row>
    <row r="922" spans="1:20" x14ac:dyDescent="0.3">
      <c r="A922" t="s">
        <v>283</v>
      </c>
      <c r="B922" t="s">
        <v>541</v>
      </c>
      <c r="C922">
        <v>0</v>
      </c>
      <c r="D922">
        <v>4</v>
      </c>
      <c r="E922" t="s">
        <v>510</v>
      </c>
      <c r="F922" t="s">
        <v>508</v>
      </c>
      <c r="G922" t="s">
        <v>508</v>
      </c>
      <c r="H922">
        <v>4.1870009558850212</v>
      </c>
      <c r="I922">
        <v>41.509420381997508</v>
      </c>
      <c r="J922">
        <v>-0.19925917865887419</v>
      </c>
      <c r="K922">
        <v>-109.2199226265577</v>
      </c>
      <c r="L922">
        <v>0.88740886160066634</v>
      </c>
      <c r="M922">
        <v>-0.5405381919321508</v>
      </c>
      <c r="N922">
        <v>-0.621117414559334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 x14ac:dyDescent="0.3">
      <c r="A923" t="s">
        <v>290</v>
      </c>
      <c r="B923" t="s">
        <v>541</v>
      </c>
      <c r="C923">
        <v>3</v>
      </c>
      <c r="D923">
        <v>4</v>
      </c>
      <c r="E923" t="s">
        <v>510</v>
      </c>
      <c r="F923" t="s">
        <v>508</v>
      </c>
      <c r="G923" t="s">
        <v>508</v>
      </c>
      <c r="H923">
        <v>4.2522320156318294</v>
      </c>
      <c r="I923">
        <v>37.179495017049987</v>
      </c>
      <c r="J923">
        <v>-0.22346352329996891</v>
      </c>
      <c r="K923">
        <v>-96.870436083218436</v>
      </c>
      <c r="L923">
        <v>0.79800701065244983</v>
      </c>
      <c r="M923">
        <v>-0.621117414559334</v>
      </c>
      <c r="N923">
        <v>-0.93749909196050329</v>
      </c>
      <c r="O923">
        <v>0</v>
      </c>
      <c r="P923">
        <v>1</v>
      </c>
      <c r="Q923">
        <v>0</v>
      </c>
      <c r="R923">
        <v>0</v>
      </c>
      <c r="S923">
        <v>0</v>
      </c>
      <c r="T923">
        <v>0</v>
      </c>
    </row>
    <row r="924" spans="1:20" x14ac:dyDescent="0.3">
      <c r="A924" t="s">
        <v>512</v>
      </c>
      <c r="B924" t="s">
        <v>541</v>
      </c>
      <c r="C924">
        <v>3</v>
      </c>
      <c r="D924">
        <v>6</v>
      </c>
      <c r="E924" t="s">
        <v>510</v>
      </c>
      <c r="F924" t="s">
        <v>508</v>
      </c>
      <c r="G924" t="s">
        <v>508</v>
      </c>
      <c r="H924">
        <v>3.9381632701641212</v>
      </c>
      <c r="I924">
        <v>30.555535319404829</v>
      </c>
      <c r="J924">
        <v>-0.27152084003085619</v>
      </c>
      <c r="K924">
        <v>-68.359176475457105</v>
      </c>
      <c r="L924">
        <v>0.48736280929347442</v>
      </c>
      <c r="M924">
        <v>-0.15773231295198001</v>
      </c>
      <c r="N924">
        <v>-1.658768093823475</v>
      </c>
      <c r="O924">
        <v>0</v>
      </c>
      <c r="P924">
        <v>1</v>
      </c>
      <c r="Q924">
        <v>0</v>
      </c>
      <c r="R924">
        <v>0</v>
      </c>
      <c r="S924">
        <v>0</v>
      </c>
      <c r="T924">
        <v>0</v>
      </c>
    </row>
    <row r="925" spans="1:20" x14ac:dyDescent="0.3">
      <c r="A925" t="s">
        <v>91</v>
      </c>
      <c r="B925" t="s">
        <v>541</v>
      </c>
      <c r="C925">
        <v>4</v>
      </c>
      <c r="D925">
        <v>5</v>
      </c>
      <c r="E925" t="s">
        <v>510</v>
      </c>
      <c r="F925" t="s">
        <v>508</v>
      </c>
      <c r="G925" t="s">
        <v>508</v>
      </c>
      <c r="H925">
        <v>4.3947217239035226</v>
      </c>
      <c r="I925">
        <v>36.649207601434007</v>
      </c>
      <c r="J925">
        <v>-0.3005176514856116</v>
      </c>
      <c r="K925">
        <v>-166.9618935654853</v>
      </c>
      <c r="L925">
        <v>1.206976855503654</v>
      </c>
      <c r="M925">
        <v>-1.658768093823475</v>
      </c>
      <c r="N925">
        <v>-0.16063858952409049</v>
      </c>
      <c r="O925">
        <v>0</v>
      </c>
      <c r="P925">
        <v>0</v>
      </c>
      <c r="Q925">
        <v>0</v>
      </c>
      <c r="R925">
        <v>1</v>
      </c>
      <c r="S925">
        <v>0</v>
      </c>
      <c r="T925">
        <v>1</v>
      </c>
    </row>
    <row r="926" spans="1:20" x14ac:dyDescent="0.3">
      <c r="A926" t="s">
        <v>93</v>
      </c>
      <c r="B926" t="s">
        <v>541</v>
      </c>
      <c r="C926">
        <v>5</v>
      </c>
      <c r="D926">
        <v>4</v>
      </c>
      <c r="E926" t="s">
        <v>510</v>
      </c>
      <c r="F926" t="s">
        <v>508</v>
      </c>
      <c r="G926" t="s">
        <v>508</v>
      </c>
      <c r="H926">
        <v>4.1317092044201562</v>
      </c>
      <c r="I926">
        <v>35.602113062842648</v>
      </c>
      <c r="J926">
        <v>-0.29323318365233769</v>
      </c>
      <c r="K926">
        <v>-70.930759421823794</v>
      </c>
      <c r="L926">
        <v>0.78557079722686252</v>
      </c>
      <c r="M926">
        <v>-0.16063858952409049</v>
      </c>
      <c r="N926">
        <v>2.8962159922662609</v>
      </c>
      <c r="O926">
        <v>0</v>
      </c>
      <c r="P926">
        <v>1</v>
      </c>
      <c r="Q926">
        <v>0</v>
      </c>
      <c r="R926">
        <v>1</v>
      </c>
      <c r="S926">
        <v>0</v>
      </c>
      <c r="T926">
        <v>0</v>
      </c>
    </row>
    <row r="927" spans="1:20" x14ac:dyDescent="0.3">
      <c r="A927" t="s">
        <v>162</v>
      </c>
      <c r="B927" t="s">
        <v>541</v>
      </c>
      <c r="C927">
        <v>10</v>
      </c>
      <c r="D927">
        <v>4</v>
      </c>
      <c r="E927" t="s">
        <v>510</v>
      </c>
      <c r="F927" t="s">
        <v>508</v>
      </c>
      <c r="G927" t="s">
        <v>508</v>
      </c>
      <c r="H927">
        <v>4.2633596888142664</v>
      </c>
      <c r="I927">
        <v>85.641037930321133</v>
      </c>
      <c r="J927">
        <v>-1.6971010217696869E-2</v>
      </c>
      <c r="K927">
        <v>105.78275293019939</v>
      </c>
      <c r="L927">
        <v>0.75465471227773206</v>
      </c>
      <c r="M927">
        <v>-1.2509203413185599</v>
      </c>
      <c r="N927">
        <v>4.0983620537113357</v>
      </c>
      <c r="O927">
        <v>1</v>
      </c>
      <c r="P927">
        <v>1</v>
      </c>
      <c r="Q927">
        <v>0</v>
      </c>
      <c r="R927">
        <v>1</v>
      </c>
      <c r="S927">
        <v>1</v>
      </c>
      <c r="T927">
        <v>0</v>
      </c>
    </row>
    <row r="928" spans="1:20" x14ac:dyDescent="0.3">
      <c r="A928" t="s">
        <v>235</v>
      </c>
      <c r="B928" t="s">
        <v>541</v>
      </c>
      <c r="C928">
        <v>1</v>
      </c>
      <c r="D928">
        <v>2</v>
      </c>
      <c r="E928" t="s">
        <v>510</v>
      </c>
      <c r="F928" t="s">
        <v>508</v>
      </c>
      <c r="G928" t="s">
        <v>508</v>
      </c>
      <c r="H928">
        <v>5.4262680413376954</v>
      </c>
      <c r="I928">
        <v>23.636349764737211</v>
      </c>
      <c r="J928">
        <v>-0.13852291249356841</v>
      </c>
      <c r="K928">
        <v>-64.684866737728967</v>
      </c>
      <c r="L928">
        <v>0.37909674191827308</v>
      </c>
      <c r="M928">
        <v>-1.430845041871458</v>
      </c>
      <c r="N928">
        <v>3.4677445032594898</v>
      </c>
      <c r="O928">
        <v>0</v>
      </c>
      <c r="P928">
        <v>1</v>
      </c>
      <c r="Q928">
        <v>0</v>
      </c>
      <c r="R928">
        <v>0</v>
      </c>
      <c r="S928">
        <v>0</v>
      </c>
      <c r="T928">
        <v>0</v>
      </c>
    </row>
    <row r="929" spans="1:20" x14ac:dyDescent="0.3">
      <c r="A929" t="s">
        <v>285</v>
      </c>
      <c r="B929" t="s">
        <v>541</v>
      </c>
      <c r="C929">
        <v>11</v>
      </c>
      <c r="D929">
        <v>8</v>
      </c>
      <c r="E929" t="s">
        <v>510</v>
      </c>
      <c r="F929" t="s">
        <v>508</v>
      </c>
      <c r="G929" t="s">
        <v>508</v>
      </c>
      <c r="H929">
        <v>5.4699953746541761</v>
      </c>
      <c r="I929">
        <v>56.24998509883644</v>
      </c>
      <c r="J929">
        <v>6.2979718310312016E-3</v>
      </c>
      <c r="K929">
        <v>73.092385022937236</v>
      </c>
      <c r="L929">
        <v>1.1357193769780281</v>
      </c>
      <c r="M929">
        <v>-1.030171756812631</v>
      </c>
      <c r="N929">
        <v>2.2304847211091099</v>
      </c>
      <c r="O929">
        <v>1</v>
      </c>
      <c r="P929">
        <v>1</v>
      </c>
      <c r="Q929">
        <v>1</v>
      </c>
      <c r="R929">
        <v>0</v>
      </c>
      <c r="S929">
        <v>1</v>
      </c>
      <c r="T929">
        <v>1</v>
      </c>
    </row>
    <row r="930" spans="1:20" x14ac:dyDescent="0.3">
      <c r="A930" t="s">
        <v>291</v>
      </c>
      <c r="B930" t="s">
        <v>541</v>
      </c>
      <c r="C930">
        <v>9</v>
      </c>
      <c r="D930">
        <v>5</v>
      </c>
      <c r="E930" t="s">
        <v>510</v>
      </c>
      <c r="F930" t="s">
        <v>508</v>
      </c>
      <c r="G930" t="s">
        <v>508</v>
      </c>
      <c r="H930">
        <v>5.1171142350401499</v>
      </c>
      <c r="I930">
        <v>59.99999205271277</v>
      </c>
      <c r="J930">
        <v>8.5250919903256228E-2</v>
      </c>
      <c r="K930">
        <v>76.121727178163255</v>
      </c>
      <c r="L930">
        <v>0.77096963942275876</v>
      </c>
      <c r="M930">
        <v>-1.5272730047052561</v>
      </c>
      <c r="N930">
        <v>0.29542069398612553</v>
      </c>
      <c r="O930">
        <v>1</v>
      </c>
      <c r="P930">
        <v>1</v>
      </c>
      <c r="Q930">
        <v>1</v>
      </c>
      <c r="R930">
        <v>0</v>
      </c>
      <c r="S930">
        <v>1</v>
      </c>
      <c r="T930">
        <v>0</v>
      </c>
    </row>
    <row r="931" spans="1:20" x14ac:dyDescent="0.3">
      <c r="A931" t="s">
        <v>96</v>
      </c>
      <c r="B931" t="s">
        <v>541</v>
      </c>
      <c r="C931">
        <v>11</v>
      </c>
      <c r="D931">
        <v>8</v>
      </c>
      <c r="E931" t="s">
        <v>510</v>
      </c>
      <c r="F931" t="s">
        <v>508</v>
      </c>
      <c r="G931" t="s">
        <v>508</v>
      </c>
      <c r="H931">
        <v>4.7364166806559211</v>
      </c>
      <c r="I931">
        <v>82.650598367355755</v>
      </c>
      <c r="J931">
        <v>0.52795398288702655</v>
      </c>
      <c r="K931">
        <v>137.29544776923271</v>
      </c>
      <c r="L931">
        <v>0.7814999408563067</v>
      </c>
      <c r="M931">
        <v>-0.7499992847442627</v>
      </c>
      <c r="N931">
        <v>-2.2040326130189629</v>
      </c>
      <c r="O931">
        <v>1</v>
      </c>
      <c r="P931">
        <v>1</v>
      </c>
      <c r="Q931">
        <v>1</v>
      </c>
      <c r="R931">
        <v>0</v>
      </c>
      <c r="S931">
        <v>1</v>
      </c>
      <c r="T931">
        <v>0</v>
      </c>
    </row>
    <row r="932" spans="1:20" x14ac:dyDescent="0.3">
      <c r="A932" t="s">
        <v>242</v>
      </c>
      <c r="B932" t="s">
        <v>541</v>
      </c>
      <c r="C932">
        <v>1</v>
      </c>
      <c r="D932">
        <v>1</v>
      </c>
      <c r="E932" t="s">
        <v>510</v>
      </c>
      <c r="F932" t="s">
        <v>508</v>
      </c>
      <c r="G932" t="s">
        <v>508</v>
      </c>
      <c r="H932">
        <v>5.2387270157125529</v>
      </c>
      <c r="I932">
        <v>53.799377647786898</v>
      </c>
      <c r="J932">
        <v>-7.2042274372717152E-2</v>
      </c>
      <c r="K932">
        <v>11.001380780850949</v>
      </c>
      <c r="L932">
        <v>0.73886639026058842</v>
      </c>
      <c r="M932">
        <v>-1.6307893101382489</v>
      </c>
      <c r="N932">
        <v>-2.3209574485442741</v>
      </c>
      <c r="O932">
        <v>0</v>
      </c>
      <c r="P932">
        <v>1</v>
      </c>
      <c r="Q932">
        <v>0</v>
      </c>
      <c r="R932">
        <v>0</v>
      </c>
      <c r="S932">
        <v>0</v>
      </c>
      <c r="T932">
        <v>0</v>
      </c>
    </row>
    <row r="933" spans="1:20" x14ac:dyDescent="0.3">
      <c r="A933" t="s">
        <v>77</v>
      </c>
      <c r="B933" t="s">
        <v>542</v>
      </c>
      <c r="C933">
        <v>6</v>
      </c>
      <c r="D933">
        <v>6</v>
      </c>
      <c r="E933" t="s">
        <v>510</v>
      </c>
      <c r="F933" t="s">
        <v>508</v>
      </c>
      <c r="G933" t="s">
        <v>508</v>
      </c>
      <c r="H933">
        <v>3.146136774004288</v>
      </c>
      <c r="I933">
        <v>67.256608413769698</v>
      </c>
      <c r="J933">
        <v>0.14230214965758051</v>
      </c>
      <c r="K933">
        <v>41.886415025411331</v>
      </c>
      <c r="L933">
        <v>0.88657595790036259</v>
      </c>
      <c r="M933">
        <v>-0.35739951074257209</v>
      </c>
      <c r="N933">
        <v>0.64562521733889422</v>
      </c>
      <c r="O933">
        <v>0</v>
      </c>
      <c r="P933">
        <v>1</v>
      </c>
      <c r="Q933">
        <v>1</v>
      </c>
      <c r="R933">
        <v>0</v>
      </c>
      <c r="S933">
        <v>0</v>
      </c>
      <c r="T933">
        <v>0</v>
      </c>
    </row>
    <row r="934" spans="1:20" x14ac:dyDescent="0.3">
      <c r="A934" t="s">
        <v>139</v>
      </c>
      <c r="B934" t="s">
        <v>542</v>
      </c>
      <c r="C934">
        <v>5</v>
      </c>
      <c r="D934">
        <v>4</v>
      </c>
      <c r="E934" t="s">
        <v>510</v>
      </c>
      <c r="F934" t="s">
        <v>508</v>
      </c>
      <c r="G934" t="s">
        <v>508</v>
      </c>
      <c r="H934">
        <v>3.077317107555078</v>
      </c>
      <c r="I934">
        <v>61.979142348800409</v>
      </c>
      <c r="J934">
        <v>-2.2138596501101171E-3</v>
      </c>
      <c r="K934">
        <v>40.451903730594921</v>
      </c>
      <c r="L934">
        <v>1.1812354025852629</v>
      </c>
      <c r="M934">
        <v>-0.71174647766674659</v>
      </c>
      <c r="N934">
        <v>-2.508956505956021</v>
      </c>
      <c r="O934">
        <v>0</v>
      </c>
      <c r="P934">
        <v>1</v>
      </c>
      <c r="Q934">
        <v>0</v>
      </c>
      <c r="R934">
        <v>0</v>
      </c>
      <c r="S934">
        <v>0</v>
      </c>
      <c r="T934">
        <v>1</v>
      </c>
    </row>
    <row r="935" spans="1:20" x14ac:dyDescent="0.3">
      <c r="A935" t="s">
        <v>156</v>
      </c>
      <c r="B935" t="s">
        <v>542</v>
      </c>
      <c r="C935">
        <v>3</v>
      </c>
      <c r="D935">
        <v>9</v>
      </c>
      <c r="E935" t="s">
        <v>510</v>
      </c>
      <c r="F935" t="s">
        <v>508</v>
      </c>
      <c r="G935" t="s">
        <v>508</v>
      </c>
      <c r="H935">
        <v>3.1827727394768801</v>
      </c>
      <c r="I935">
        <v>43.750006208816913</v>
      </c>
      <c r="J935">
        <v>-7.9848913939112864E-2</v>
      </c>
      <c r="K935">
        <v>-25.073079693749492</v>
      </c>
      <c r="L935">
        <v>0.76865100009024989</v>
      </c>
      <c r="M935">
        <v>-2.508956505956021</v>
      </c>
      <c r="N935">
        <v>3.8235256581159009</v>
      </c>
      <c r="O935">
        <v>0</v>
      </c>
      <c r="P935">
        <v>1</v>
      </c>
      <c r="Q935">
        <v>0</v>
      </c>
      <c r="R935">
        <v>0</v>
      </c>
      <c r="S935">
        <v>0</v>
      </c>
      <c r="T935">
        <v>0</v>
      </c>
    </row>
    <row r="936" spans="1:20" x14ac:dyDescent="0.3">
      <c r="A936" t="s">
        <v>228</v>
      </c>
      <c r="B936" t="s">
        <v>542</v>
      </c>
      <c r="C936">
        <v>11</v>
      </c>
      <c r="D936">
        <v>13</v>
      </c>
      <c r="E936" t="s">
        <v>510</v>
      </c>
      <c r="F936" t="s">
        <v>508</v>
      </c>
      <c r="G936" t="s">
        <v>508</v>
      </c>
      <c r="H936">
        <v>2.781640388214984</v>
      </c>
      <c r="I936">
        <v>73.684201720461402</v>
      </c>
      <c r="J936">
        <v>7.0708405052112289E-3</v>
      </c>
      <c r="K936">
        <v>152.29321010504131</v>
      </c>
      <c r="L936">
        <v>1.4777988365260939</v>
      </c>
      <c r="M936">
        <v>-0.82758541764884164</v>
      </c>
      <c r="N936">
        <v>1.251740637992196</v>
      </c>
      <c r="O936">
        <v>1</v>
      </c>
      <c r="P936">
        <v>1</v>
      </c>
      <c r="Q936">
        <v>1</v>
      </c>
      <c r="R936">
        <v>0</v>
      </c>
      <c r="S936">
        <v>0</v>
      </c>
      <c r="T936">
        <v>1</v>
      </c>
    </row>
    <row r="937" spans="1:20" x14ac:dyDescent="0.3">
      <c r="A937" t="s">
        <v>265</v>
      </c>
      <c r="B937" t="s">
        <v>542</v>
      </c>
      <c r="C937">
        <v>11</v>
      </c>
      <c r="D937">
        <v>12</v>
      </c>
      <c r="E937" t="s">
        <v>510</v>
      </c>
      <c r="F937" t="s">
        <v>508</v>
      </c>
      <c r="G937" t="s">
        <v>508</v>
      </c>
      <c r="H937">
        <v>2.6495394627167488</v>
      </c>
      <c r="I937">
        <v>74.634126371604509</v>
      </c>
      <c r="J937">
        <v>0.14870674384974489</v>
      </c>
      <c r="K937">
        <v>156.54328485541569</v>
      </c>
      <c r="L937">
        <v>0.82931264185933851</v>
      </c>
      <c r="M937">
        <v>-0.72464168735264534</v>
      </c>
      <c r="N937">
        <v>2.3888561223740732</v>
      </c>
      <c r="O937">
        <v>1</v>
      </c>
      <c r="P937">
        <v>1</v>
      </c>
      <c r="Q937">
        <v>1</v>
      </c>
      <c r="R937">
        <v>0</v>
      </c>
      <c r="S937">
        <v>1</v>
      </c>
      <c r="T937">
        <v>0</v>
      </c>
    </row>
    <row r="938" spans="1:20" x14ac:dyDescent="0.3">
      <c r="A938" t="s">
        <v>271</v>
      </c>
      <c r="B938" t="s">
        <v>542</v>
      </c>
      <c r="C938">
        <v>8</v>
      </c>
      <c r="D938">
        <v>10</v>
      </c>
      <c r="E938" t="s">
        <v>513</v>
      </c>
      <c r="F938" t="s">
        <v>508</v>
      </c>
      <c r="G938" t="s">
        <v>508</v>
      </c>
      <c r="H938">
        <v>3.9671469127982451</v>
      </c>
      <c r="I938">
        <v>26.821210351852201</v>
      </c>
      <c r="J938">
        <v>6.4627101129121067E-2</v>
      </c>
      <c r="K938">
        <v>53.656868661082981</v>
      </c>
      <c r="L938">
        <v>0.71425707971971442</v>
      </c>
      <c r="M938">
        <v>-6.9993512789742693</v>
      </c>
      <c r="N938">
        <v>-1.4634148610765709</v>
      </c>
      <c r="O938">
        <v>0</v>
      </c>
      <c r="P938">
        <v>1</v>
      </c>
      <c r="Q938">
        <v>1</v>
      </c>
      <c r="R938">
        <v>0</v>
      </c>
      <c r="S938">
        <v>1</v>
      </c>
      <c r="T938">
        <v>0</v>
      </c>
    </row>
    <row r="939" spans="1:20" x14ac:dyDescent="0.3">
      <c r="A939" t="s">
        <v>290</v>
      </c>
      <c r="B939" t="s">
        <v>542</v>
      </c>
      <c r="C939">
        <v>3</v>
      </c>
      <c r="D939">
        <v>6</v>
      </c>
      <c r="E939" t="s">
        <v>510</v>
      </c>
      <c r="F939" t="s">
        <v>508</v>
      </c>
      <c r="G939" t="s">
        <v>508</v>
      </c>
      <c r="H939">
        <v>4.6152264253822501</v>
      </c>
      <c r="I939">
        <v>13.90728957820115</v>
      </c>
      <c r="J939">
        <v>-0.22150967247328049</v>
      </c>
      <c r="K939">
        <v>-60.21131338671141</v>
      </c>
      <c r="L939">
        <v>0.72909570525661527</v>
      </c>
      <c r="M939">
        <v>-3.6576931769702319</v>
      </c>
      <c r="N939">
        <v>-0.71633510885720919</v>
      </c>
      <c r="O939">
        <v>0</v>
      </c>
      <c r="P939">
        <v>1</v>
      </c>
      <c r="Q939">
        <v>0</v>
      </c>
      <c r="R939">
        <v>0</v>
      </c>
      <c r="S939">
        <v>0</v>
      </c>
      <c r="T939">
        <v>0</v>
      </c>
    </row>
    <row r="940" spans="1:20" x14ac:dyDescent="0.3">
      <c r="A940" t="s">
        <v>91</v>
      </c>
      <c r="B940" t="s">
        <v>542</v>
      </c>
      <c r="C940">
        <v>2</v>
      </c>
      <c r="D940">
        <v>4</v>
      </c>
      <c r="E940" t="s">
        <v>510</v>
      </c>
      <c r="F940" t="s">
        <v>508</v>
      </c>
      <c r="G940" t="s">
        <v>508</v>
      </c>
      <c r="H940">
        <v>5.2539669016681643</v>
      </c>
      <c r="I940">
        <v>24.25742036699474</v>
      </c>
      <c r="J940">
        <v>-0.37964957809491268</v>
      </c>
      <c r="K940">
        <v>-186.79877222855529</v>
      </c>
      <c r="L940">
        <v>1.103103046850914</v>
      </c>
      <c r="M940">
        <v>-2.877695176315175</v>
      </c>
      <c r="N940">
        <v>-0.88888804117838538</v>
      </c>
      <c r="O940">
        <v>0</v>
      </c>
      <c r="P940">
        <v>0</v>
      </c>
      <c r="Q940">
        <v>0</v>
      </c>
      <c r="R940">
        <v>1</v>
      </c>
      <c r="S940">
        <v>0</v>
      </c>
      <c r="T940">
        <v>1</v>
      </c>
    </row>
    <row r="941" spans="1:20" x14ac:dyDescent="0.3">
      <c r="A941" t="s">
        <v>93</v>
      </c>
      <c r="B941" t="s">
        <v>542</v>
      </c>
      <c r="C941">
        <v>0</v>
      </c>
      <c r="D941">
        <v>1</v>
      </c>
      <c r="E941" t="s">
        <v>510</v>
      </c>
      <c r="F941" t="s">
        <v>508</v>
      </c>
      <c r="G941" t="s">
        <v>508</v>
      </c>
      <c r="H941">
        <v>5.359811001831603</v>
      </c>
      <c r="I941">
        <v>21.287125440779409</v>
      </c>
      <c r="J941">
        <v>-0.39452350622997262</v>
      </c>
      <c r="K941">
        <v>-121.809775595693</v>
      </c>
      <c r="L941">
        <v>0.72388846502800375</v>
      </c>
      <c r="M941">
        <v>-0.88888804117838538</v>
      </c>
      <c r="N941">
        <v>-0.59790674904188867</v>
      </c>
      <c r="O941">
        <v>0</v>
      </c>
      <c r="P941">
        <v>0</v>
      </c>
      <c r="Q941">
        <v>0</v>
      </c>
      <c r="R941">
        <v>1</v>
      </c>
      <c r="S941">
        <v>0</v>
      </c>
      <c r="T941">
        <v>0</v>
      </c>
    </row>
    <row r="942" spans="1:20" x14ac:dyDescent="0.3">
      <c r="A942" t="s">
        <v>235</v>
      </c>
      <c r="B942" t="s">
        <v>542</v>
      </c>
      <c r="C942">
        <v>11</v>
      </c>
      <c r="D942">
        <v>7</v>
      </c>
      <c r="E942" t="s">
        <v>510</v>
      </c>
      <c r="F942" t="s">
        <v>508</v>
      </c>
      <c r="G942" t="s">
        <v>508</v>
      </c>
      <c r="H942">
        <v>4.0344374849272873</v>
      </c>
      <c r="I942">
        <v>75.431044405055133</v>
      </c>
      <c r="J942">
        <v>9.2274760211244811E-2</v>
      </c>
      <c r="K942">
        <v>49.983737196829559</v>
      </c>
      <c r="L942">
        <v>0.32768451844377289</v>
      </c>
      <c r="M942">
        <v>-0.2097883396577056</v>
      </c>
      <c r="N942">
        <v>-3.2235460644060958</v>
      </c>
      <c r="O942">
        <v>1</v>
      </c>
      <c r="P942">
        <v>1</v>
      </c>
      <c r="Q942">
        <v>1</v>
      </c>
      <c r="R942">
        <v>0</v>
      </c>
      <c r="S942">
        <v>1</v>
      </c>
      <c r="T942">
        <v>0</v>
      </c>
    </row>
    <row r="943" spans="1:20" x14ac:dyDescent="0.3">
      <c r="A943" t="s">
        <v>259</v>
      </c>
      <c r="B943" t="s">
        <v>542</v>
      </c>
      <c r="C943">
        <v>8</v>
      </c>
      <c r="D943">
        <v>7</v>
      </c>
      <c r="E943" t="s">
        <v>510</v>
      </c>
      <c r="F943" t="s">
        <v>508</v>
      </c>
      <c r="G943" t="s">
        <v>508</v>
      </c>
      <c r="H943">
        <v>4.3239885190124934</v>
      </c>
      <c r="I943">
        <v>55.603453945745777</v>
      </c>
      <c r="J943">
        <v>3.5622779684687453E-2</v>
      </c>
      <c r="K943">
        <v>36.045336618189523</v>
      </c>
      <c r="L943">
        <v>0.61502760198681605</v>
      </c>
      <c r="M943">
        <v>-3.2235460644060958</v>
      </c>
      <c r="N943">
        <v>0.86893469886232388</v>
      </c>
      <c r="O943">
        <v>0</v>
      </c>
      <c r="P943">
        <v>1</v>
      </c>
      <c r="Q943">
        <v>1</v>
      </c>
      <c r="R943">
        <v>0</v>
      </c>
      <c r="S943">
        <v>1</v>
      </c>
      <c r="T943">
        <v>0</v>
      </c>
    </row>
    <row r="944" spans="1:20" x14ac:dyDescent="0.3">
      <c r="A944" t="s">
        <v>269</v>
      </c>
      <c r="B944" t="s">
        <v>542</v>
      </c>
      <c r="C944">
        <v>5</v>
      </c>
      <c r="D944">
        <v>4</v>
      </c>
      <c r="E944" t="s">
        <v>510</v>
      </c>
      <c r="F944" t="s">
        <v>508</v>
      </c>
      <c r="G944" t="s">
        <v>508</v>
      </c>
      <c r="H944">
        <v>4.2062342736764116</v>
      </c>
      <c r="I944">
        <v>56.896546054254223</v>
      </c>
      <c r="J944">
        <v>-3.1165289819288199E-2</v>
      </c>
      <c r="K944">
        <v>6.6085128160956712</v>
      </c>
      <c r="L944">
        <v>1.1109388624032841</v>
      </c>
      <c r="M944">
        <v>-0.6460886619970172</v>
      </c>
      <c r="N944">
        <v>0.5780341244511894</v>
      </c>
      <c r="O944">
        <v>0</v>
      </c>
      <c r="P944">
        <v>1</v>
      </c>
      <c r="Q944">
        <v>0</v>
      </c>
      <c r="R944">
        <v>0</v>
      </c>
      <c r="S944">
        <v>0</v>
      </c>
      <c r="T944">
        <v>1</v>
      </c>
    </row>
    <row r="945" spans="1:20" x14ac:dyDescent="0.3">
      <c r="A945" t="s">
        <v>291</v>
      </c>
      <c r="B945" t="s">
        <v>542</v>
      </c>
      <c r="C945">
        <v>11</v>
      </c>
      <c r="D945">
        <v>14</v>
      </c>
      <c r="E945" t="s">
        <v>510</v>
      </c>
      <c r="F945" t="s">
        <v>508</v>
      </c>
      <c r="G945" t="s">
        <v>508</v>
      </c>
      <c r="H945">
        <v>4.1633501452432169</v>
      </c>
      <c r="I945">
        <v>42.051270514392407</v>
      </c>
      <c r="J945">
        <v>0.1055089041959347</v>
      </c>
      <c r="K945">
        <v>62.062726637255487</v>
      </c>
      <c r="L945">
        <v>0.60495274081048134</v>
      </c>
      <c r="M945">
        <v>-3.2996680956582201</v>
      </c>
      <c r="N945">
        <v>-3.2729757979899921</v>
      </c>
      <c r="O945">
        <v>1</v>
      </c>
      <c r="P945">
        <v>1</v>
      </c>
      <c r="Q945">
        <v>1</v>
      </c>
      <c r="R945">
        <v>0</v>
      </c>
      <c r="S945">
        <v>1</v>
      </c>
      <c r="T945">
        <v>0</v>
      </c>
    </row>
    <row r="946" spans="1:20" x14ac:dyDescent="0.3">
      <c r="A946" t="s">
        <v>295</v>
      </c>
      <c r="B946" t="s">
        <v>542</v>
      </c>
      <c r="C946">
        <v>8</v>
      </c>
      <c r="D946">
        <v>8</v>
      </c>
      <c r="E946" t="s">
        <v>510</v>
      </c>
      <c r="F946" t="s">
        <v>508</v>
      </c>
      <c r="G946" t="s">
        <v>508</v>
      </c>
      <c r="H946">
        <v>4.7979012338885756</v>
      </c>
      <c r="I946">
        <v>9.6045267753568329</v>
      </c>
      <c r="J946">
        <v>1.8878566334165681E-2</v>
      </c>
      <c r="K946">
        <v>47.585043552321771</v>
      </c>
      <c r="L946">
        <v>0.63333542692602618</v>
      </c>
      <c r="M946">
        <v>-3.2729757979899921</v>
      </c>
      <c r="N946">
        <v>9.935205761922937</v>
      </c>
      <c r="O946">
        <v>0</v>
      </c>
      <c r="P946">
        <v>1</v>
      </c>
      <c r="Q946">
        <v>1</v>
      </c>
      <c r="R946">
        <v>0</v>
      </c>
      <c r="S946">
        <v>1</v>
      </c>
      <c r="T946">
        <v>0</v>
      </c>
    </row>
    <row r="947" spans="1:20" x14ac:dyDescent="0.3">
      <c r="A947" t="s">
        <v>96</v>
      </c>
      <c r="B947" t="s">
        <v>542</v>
      </c>
      <c r="C947">
        <v>11</v>
      </c>
      <c r="D947">
        <v>12</v>
      </c>
      <c r="E947" t="s">
        <v>510</v>
      </c>
      <c r="F947" t="s">
        <v>508</v>
      </c>
      <c r="G947" t="s">
        <v>508</v>
      </c>
      <c r="H947">
        <v>6.0797329040341657</v>
      </c>
      <c r="I947">
        <v>59.450191980221263</v>
      </c>
      <c r="J947">
        <v>0.70168461256384274</v>
      </c>
      <c r="K947">
        <v>192.29512752786309</v>
      </c>
      <c r="L947">
        <v>1.5712285264808119</v>
      </c>
      <c r="M947">
        <v>-5.4425494340396607</v>
      </c>
      <c r="N947">
        <v>9.999995564305701</v>
      </c>
      <c r="O947">
        <v>1</v>
      </c>
      <c r="P947">
        <v>1</v>
      </c>
      <c r="Q947">
        <v>1</v>
      </c>
      <c r="R947">
        <v>0</v>
      </c>
      <c r="S947">
        <v>1</v>
      </c>
      <c r="T947">
        <v>1</v>
      </c>
    </row>
    <row r="948" spans="1:20" x14ac:dyDescent="0.3">
      <c r="A948" t="s">
        <v>164</v>
      </c>
      <c r="B948" t="s">
        <v>542</v>
      </c>
      <c r="C948">
        <v>11</v>
      </c>
      <c r="D948">
        <v>10</v>
      </c>
      <c r="E948" t="s">
        <v>510</v>
      </c>
      <c r="F948" t="s">
        <v>508</v>
      </c>
      <c r="G948" t="s">
        <v>508</v>
      </c>
      <c r="H948">
        <v>6.9916227692219852</v>
      </c>
      <c r="I948">
        <v>67.727936447473382</v>
      </c>
      <c r="J948">
        <v>0.85134413767138484</v>
      </c>
      <c r="K948">
        <v>148.57654104205329</v>
      </c>
      <c r="L948">
        <v>1.825948360130315</v>
      </c>
      <c r="M948">
        <v>-2.6427061204216451</v>
      </c>
      <c r="N948">
        <v>0.70575005552745385</v>
      </c>
      <c r="O948">
        <v>1</v>
      </c>
      <c r="P948">
        <v>1</v>
      </c>
      <c r="Q948">
        <v>1</v>
      </c>
      <c r="R948">
        <v>0</v>
      </c>
      <c r="S948">
        <v>1</v>
      </c>
      <c r="T948">
        <v>1</v>
      </c>
    </row>
    <row r="949" spans="1:20" x14ac:dyDescent="0.3">
      <c r="A949" t="s">
        <v>77</v>
      </c>
      <c r="B949" t="s">
        <v>89</v>
      </c>
      <c r="C949">
        <v>13</v>
      </c>
      <c r="D949">
        <v>17</v>
      </c>
      <c r="E949" t="s">
        <v>5</v>
      </c>
      <c r="F949" t="s">
        <v>509</v>
      </c>
      <c r="G949" t="s">
        <v>509</v>
      </c>
      <c r="H949">
        <v>3.0922548137624082</v>
      </c>
      <c r="I949">
        <v>49.375006980371417</v>
      </c>
      <c r="J949">
        <v>1.594879136416443</v>
      </c>
      <c r="K949">
        <v>107.9744552786439</v>
      </c>
      <c r="L949">
        <v>1.1345401932863191</v>
      </c>
      <c r="M949">
        <v>-6.7556296802672664</v>
      </c>
      <c r="N949">
        <v>1.1627878655024171</v>
      </c>
      <c r="O949">
        <v>1</v>
      </c>
      <c r="P949">
        <v>1</v>
      </c>
      <c r="Q949">
        <v>1</v>
      </c>
      <c r="R949">
        <v>0</v>
      </c>
      <c r="S949">
        <v>1</v>
      </c>
      <c r="T949">
        <v>1</v>
      </c>
    </row>
    <row r="950" spans="1:20" x14ac:dyDescent="0.3">
      <c r="A950" t="s">
        <v>139</v>
      </c>
      <c r="B950" t="s">
        <v>89</v>
      </c>
      <c r="C950">
        <v>6</v>
      </c>
      <c r="D950">
        <v>10</v>
      </c>
      <c r="E950" t="s">
        <v>513</v>
      </c>
      <c r="F950" t="s">
        <v>508</v>
      </c>
      <c r="G950" t="s">
        <v>508</v>
      </c>
      <c r="H950">
        <v>2.96412739612121</v>
      </c>
      <c r="I950">
        <v>52.2388186986135</v>
      </c>
      <c r="J950">
        <v>0.44142303189496351</v>
      </c>
      <c r="K950">
        <v>58.404027678003011</v>
      </c>
      <c r="L950">
        <v>0.63453501395270462</v>
      </c>
      <c r="M950">
        <v>-1.304346796568338</v>
      </c>
      <c r="N950">
        <v>1.8502173733564691</v>
      </c>
      <c r="O950">
        <v>0</v>
      </c>
      <c r="P950">
        <v>1</v>
      </c>
      <c r="Q950">
        <v>1</v>
      </c>
      <c r="R950">
        <v>0</v>
      </c>
      <c r="S950">
        <v>0</v>
      </c>
      <c r="T950">
        <v>0</v>
      </c>
    </row>
    <row r="951" spans="1:20" x14ac:dyDescent="0.3">
      <c r="A951" t="s">
        <v>223</v>
      </c>
      <c r="B951" t="s">
        <v>89</v>
      </c>
      <c r="C951">
        <v>8</v>
      </c>
      <c r="D951">
        <v>10</v>
      </c>
      <c r="E951" t="s">
        <v>510</v>
      </c>
      <c r="F951" t="s">
        <v>508</v>
      </c>
      <c r="G951" t="s">
        <v>508</v>
      </c>
      <c r="H951">
        <v>2.9235000385784389</v>
      </c>
      <c r="I951">
        <v>55.21236184468161</v>
      </c>
      <c r="J951">
        <v>-0.21238896116674691</v>
      </c>
      <c r="K951">
        <v>64.904243164386202</v>
      </c>
      <c r="L951">
        <v>1.348230269775176</v>
      </c>
      <c r="M951">
        <v>-0.99783369989644866</v>
      </c>
      <c r="N951">
        <v>2.541634246161395</v>
      </c>
      <c r="O951">
        <v>1</v>
      </c>
      <c r="P951">
        <v>1</v>
      </c>
      <c r="Q951">
        <v>0</v>
      </c>
      <c r="R951">
        <v>0</v>
      </c>
      <c r="S951">
        <v>0</v>
      </c>
      <c r="T951">
        <v>1</v>
      </c>
    </row>
    <row r="952" spans="1:20" x14ac:dyDescent="0.3">
      <c r="A952" t="s">
        <v>265</v>
      </c>
      <c r="B952" t="s">
        <v>89</v>
      </c>
      <c r="C952">
        <v>13</v>
      </c>
      <c r="D952">
        <v>10</v>
      </c>
      <c r="E952" t="s">
        <v>510</v>
      </c>
      <c r="F952" t="s">
        <v>508</v>
      </c>
      <c r="G952" t="s">
        <v>508</v>
      </c>
      <c r="H952">
        <v>3.1550037275752532</v>
      </c>
      <c r="I952">
        <v>90.334556544207643</v>
      </c>
      <c r="J952">
        <v>1.3096878398258041</v>
      </c>
      <c r="K952">
        <v>158.02741923285549</v>
      </c>
      <c r="L952">
        <v>0.92553030384977342</v>
      </c>
      <c r="M952">
        <v>-4.0469844326258123E-2</v>
      </c>
      <c r="N952">
        <v>0.44534203438145298</v>
      </c>
      <c r="O952">
        <v>1</v>
      </c>
      <c r="P952">
        <v>1</v>
      </c>
      <c r="Q952">
        <v>1</v>
      </c>
      <c r="R952">
        <v>1</v>
      </c>
      <c r="S952">
        <v>1</v>
      </c>
      <c r="T952">
        <v>0</v>
      </c>
    </row>
    <row r="953" spans="1:20" x14ac:dyDescent="0.3">
      <c r="A953" t="s">
        <v>283</v>
      </c>
      <c r="B953" t="s">
        <v>89</v>
      </c>
      <c r="C953">
        <v>11</v>
      </c>
      <c r="D953">
        <v>12</v>
      </c>
      <c r="E953" t="s">
        <v>510</v>
      </c>
      <c r="F953" t="s">
        <v>508</v>
      </c>
      <c r="G953" t="s">
        <v>508</v>
      </c>
      <c r="H953">
        <v>2.5453520542536299</v>
      </c>
      <c r="I953">
        <v>82.142843742484629</v>
      </c>
      <c r="J953">
        <v>0.8999008975875924</v>
      </c>
      <c r="K953">
        <v>99.794822975850551</v>
      </c>
      <c r="L953">
        <v>0.44309886124696141</v>
      </c>
      <c r="M953">
        <v>-0.78740306448930686</v>
      </c>
      <c r="N953">
        <v>-9.9204154738903719E-2</v>
      </c>
      <c r="O953">
        <v>1</v>
      </c>
      <c r="P953">
        <v>1</v>
      </c>
      <c r="Q953">
        <v>1</v>
      </c>
      <c r="R953">
        <v>0</v>
      </c>
      <c r="S953">
        <v>1</v>
      </c>
      <c r="T953">
        <v>0</v>
      </c>
    </row>
    <row r="954" spans="1:20" x14ac:dyDescent="0.3">
      <c r="A954" t="s">
        <v>290</v>
      </c>
      <c r="B954" t="s">
        <v>89</v>
      </c>
      <c r="C954">
        <v>9</v>
      </c>
      <c r="D954">
        <v>10</v>
      </c>
      <c r="E954" t="s">
        <v>510</v>
      </c>
      <c r="F954" t="s">
        <v>508</v>
      </c>
      <c r="G954" t="s">
        <v>508</v>
      </c>
      <c r="H954">
        <v>2.5152506534749208</v>
      </c>
      <c r="I954">
        <v>81.085527319357141</v>
      </c>
      <c r="J954">
        <v>0.60643163616481033</v>
      </c>
      <c r="K954">
        <v>68.831478147737542</v>
      </c>
      <c r="L954">
        <v>0.56935977847833696</v>
      </c>
      <c r="M954">
        <v>-9.9204154738903719E-2</v>
      </c>
      <c r="N954">
        <v>-1.8867888513015889</v>
      </c>
      <c r="O954">
        <v>1</v>
      </c>
      <c r="P954">
        <v>1</v>
      </c>
      <c r="Q954">
        <v>1</v>
      </c>
      <c r="R954">
        <v>0</v>
      </c>
      <c r="S954">
        <v>0</v>
      </c>
      <c r="T954">
        <v>0</v>
      </c>
    </row>
    <row r="955" spans="1:20" x14ac:dyDescent="0.3">
      <c r="A955" t="s">
        <v>512</v>
      </c>
      <c r="B955" t="s">
        <v>89</v>
      </c>
      <c r="C955">
        <v>3</v>
      </c>
      <c r="D955">
        <v>5</v>
      </c>
      <c r="E955" t="s">
        <v>510</v>
      </c>
      <c r="F955" t="s">
        <v>508</v>
      </c>
      <c r="G955" t="s">
        <v>508</v>
      </c>
      <c r="H955">
        <v>2.6967339248298279</v>
      </c>
      <c r="I955">
        <v>60.869548473360759</v>
      </c>
      <c r="J955">
        <v>-0.57693556189027895</v>
      </c>
      <c r="K955">
        <v>2.1672096678494022</v>
      </c>
      <c r="L955">
        <v>0.76810648557012484</v>
      </c>
      <c r="M955">
        <v>-0.48583474848149077</v>
      </c>
      <c r="N955">
        <v>1.708710157260193</v>
      </c>
      <c r="O955">
        <v>0</v>
      </c>
      <c r="P955">
        <v>1</v>
      </c>
      <c r="Q955">
        <v>0</v>
      </c>
      <c r="R955">
        <v>0</v>
      </c>
      <c r="S955">
        <v>0</v>
      </c>
      <c r="T955">
        <v>0</v>
      </c>
    </row>
    <row r="956" spans="1:20" x14ac:dyDescent="0.3">
      <c r="A956" t="s">
        <v>220</v>
      </c>
      <c r="B956" t="s">
        <v>89</v>
      </c>
      <c r="C956">
        <v>7</v>
      </c>
      <c r="D956">
        <v>8</v>
      </c>
      <c r="E956" t="s">
        <v>510</v>
      </c>
      <c r="F956" t="s">
        <v>508</v>
      </c>
      <c r="G956" t="s">
        <v>508</v>
      </c>
      <c r="H956">
        <v>3.9374706198578848</v>
      </c>
      <c r="I956">
        <v>44.02117170214121</v>
      </c>
      <c r="J956">
        <v>-1.051956691707721</v>
      </c>
      <c r="K956">
        <v>177.88692520854289</v>
      </c>
      <c r="L956">
        <v>1.0448630862690409</v>
      </c>
      <c r="M956">
        <v>-1.854042712021327</v>
      </c>
      <c r="N956">
        <v>-1.9292665777816751</v>
      </c>
      <c r="O956">
        <v>0</v>
      </c>
      <c r="P956">
        <v>1</v>
      </c>
      <c r="Q956">
        <v>0</v>
      </c>
      <c r="R956">
        <v>0</v>
      </c>
      <c r="S956">
        <v>1</v>
      </c>
      <c r="T956">
        <v>1</v>
      </c>
    </row>
    <row r="957" spans="1:20" x14ac:dyDescent="0.3">
      <c r="A957" t="s">
        <v>259</v>
      </c>
      <c r="B957" t="s">
        <v>89</v>
      </c>
      <c r="C957">
        <v>8</v>
      </c>
      <c r="D957">
        <v>7</v>
      </c>
      <c r="E957" t="s">
        <v>510</v>
      </c>
      <c r="F957" t="s">
        <v>508</v>
      </c>
      <c r="G957" t="s">
        <v>508</v>
      </c>
      <c r="H957">
        <v>4.5754957364493034</v>
      </c>
      <c r="I957">
        <v>52.894519825456698</v>
      </c>
      <c r="J957">
        <v>-0.1627482730996288</v>
      </c>
      <c r="K957">
        <v>106.1782574390142</v>
      </c>
      <c r="L957">
        <v>1.1515159396713699</v>
      </c>
      <c r="M957">
        <v>-4.4409187485203301</v>
      </c>
      <c r="N957">
        <v>-1.825723608499741</v>
      </c>
      <c r="O957">
        <v>1</v>
      </c>
      <c r="P957">
        <v>1</v>
      </c>
      <c r="Q957">
        <v>0</v>
      </c>
      <c r="R957">
        <v>0</v>
      </c>
      <c r="S957">
        <v>0</v>
      </c>
      <c r="T957">
        <v>1</v>
      </c>
    </row>
    <row r="958" spans="1:20" x14ac:dyDescent="0.3">
      <c r="A958" t="s">
        <v>291</v>
      </c>
      <c r="B958" t="s">
        <v>89</v>
      </c>
      <c r="C958">
        <v>2</v>
      </c>
      <c r="D958">
        <v>7</v>
      </c>
      <c r="E958" t="s">
        <v>510</v>
      </c>
      <c r="F958" t="s">
        <v>508</v>
      </c>
      <c r="G958" t="s">
        <v>508</v>
      </c>
      <c r="H958">
        <v>4.9252245981938643</v>
      </c>
      <c r="I958">
        <v>11.135290363869879</v>
      </c>
      <c r="J958">
        <v>-1.3844639791542639</v>
      </c>
      <c r="K958">
        <v>-102.27686240242009</v>
      </c>
      <c r="L958">
        <v>1.265792858779097</v>
      </c>
      <c r="M958">
        <v>-4.8699970710430449</v>
      </c>
      <c r="N958">
        <v>-0.73752579099444149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1</v>
      </c>
    </row>
    <row r="959" spans="1:20" x14ac:dyDescent="0.3">
      <c r="A959" t="s">
        <v>295</v>
      </c>
      <c r="B959" t="s">
        <v>89</v>
      </c>
      <c r="C959">
        <v>0</v>
      </c>
      <c r="D959">
        <v>3</v>
      </c>
      <c r="E959" t="s">
        <v>510</v>
      </c>
      <c r="F959" t="s">
        <v>508</v>
      </c>
      <c r="G959" t="s">
        <v>508</v>
      </c>
      <c r="H959">
        <v>4.9889788408061992</v>
      </c>
      <c r="I959">
        <v>7.7343298761387302</v>
      </c>
      <c r="J959">
        <v>-2.001082327668243</v>
      </c>
      <c r="K959">
        <v>-143.8191691911133</v>
      </c>
      <c r="L959">
        <v>0.7317828183643531</v>
      </c>
      <c r="M959">
        <v>-0.73752579099444149</v>
      </c>
      <c r="N959">
        <v>0.437062931233347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1:20" x14ac:dyDescent="0.3">
      <c r="A960" t="s">
        <v>96</v>
      </c>
      <c r="B960" t="s">
        <v>89</v>
      </c>
      <c r="C960">
        <v>13</v>
      </c>
      <c r="D960">
        <v>8</v>
      </c>
      <c r="E960" t="s">
        <v>510</v>
      </c>
      <c r="F960" t="s">
        <v>508</v>
      </c>
      <c r="G960" t="s">
        <v>508</v>
      </c>
      <c r="H960">
        <v>4.0205478258348828</v>
      </c>
      <c r="I960">
        <v>73.870948053175397</v>
      </c>
      <c r="J960">
        <v>0.16282717891573209</v>
      </c>
      <c r="K960">
        <v>95.171839949983621</v>
      </c>
      <c r="L960">
        <v>0.34305252498338118</v>
      </c>
      <c r="M960">
        <v>-0.44000244140625</v>
      </c>
      <c r="N960">
        <v>1.345924542251643</v>
      </c>
      <c r="O960">
        <v>1</v>
      </c>
      <c r="P960">
        <v>1</v>
      </c>
      <c r="Q960">
        <v>1</v>
      </c>
      <c r="R960">
        <v>1</v>
      </c>
      <c r="S960">
        <v>1</v>
      </c>
      <c r="T960">
        <v>0</v>
      </c>
    </row>
    <row r="961" spans="1:20" x14ac:dyDescent="0.3">
      <c r="A961" t="s">
        <v>139</v>
      </c>
      <c r="B961" t="s">
        <v>114</v>
      </c>
      <c r="C961">
        <v>11</v>
      </c>
      <c r="D961">
        <v>11</v>
      </c>
      <c r="E961" t="s">
        <v>510</v>
      </c>
      <c r="F961" t="s">
        <v>508</v>
      </c>
      <c r="G961" t="s">
        <v>508</v>
      </c>
      <c r="H961">
        <v>4.8480245998125868</v>
      </c>
      <c r="I961">
        <v>41.964271269281042</v>
      </c>
      <c r="J961">
        <v>3.7128168595776792E-2</v>
      </c>
      <c r="K961">
        <v>90.400015945439037</v>
      </c>
      <c r="L961">
        <v>0.36251438475632342</v>
      </c>
      <c r="M961">
        <v>-1.4675088457291841</v>
      </c>
      <c r="N961">
        <v>-1.2765945790308919</v>
      </c>
      <c r="O961">
        <v>1</v>
      </c>
      <c r="P961">
        <v>1</v>
      </c>
      <c r="Q961">
        <v>1</v>
      </c>
      <c r="R961">
        <v>0</v>
      </c>
      <c r="S961">
        <v>1</v>
      </c>
      <c r="T961">
        <v>0</v>
      </c>
    </row>
    <row r="962" spans="1:20" x14ac:dyDescent="0.3">
      <c r="A962" t="s">
        <v>156</v>
      </c>
      <c r="B962" t="s">
        <v>114</v>
      </c>
      <c r="C962">
        <v>9</v>
      </c>
      <c r="D962">
        <v>6</v>
      </c>
      <c r="E962" t="s">
        <v>510</v>
      </c>
      <c r="F962" t="s">
        <v>508</v>
      </c>
      <c r="G962" t="s">
        <v>508</v>
      </c>
      <c r="H962">
        <v>5.0030789616958673</v>
      </c>
      <c r="I962">
        <v>36.036040293164596</v>
      </c>
      <c r="J962">
        <v>2.2899520707303989E-2</v>
      </c>
      <c r="K962">
        <v>43.776824444222846</v>
      </c>
      <c r="L962">
        <v>0.2378823873524559</v>
      </c>
      <c r="M962">
        <v>-1.2765945790308919</v>
      </c>
      <c r="N962">
        <v>3.0172488653279261</v>
      </c>
      <c r="O962">
        <v>1</v>
      </c>
      <c r="P962">
        <v>1</v>
      </c>
      <c r="Q962">
        <v>1</v>
      </c>
      <c r="R962">
        <v>0</v>
      </c>
      <c r="S962">
        <v>1</v>
      </c>
      <c r="T962">
        <v>0</v>
      </c>
    </row>
    <row r="963" spans="1:20" x14ac:dyDescent="0.3">
      <c r="A963" t="s">
        <v>228</v>
      </c>
      <c r="B963" t="s">
        <v>114</v>
      </c>
      <c r="C963">
        <v>6</v>
      </c>
      <c r="D963">
        <v>7</v>
      </c>
      <c r="E963" t="s">
        <v>510</v>
      </c>
      <c r="F963" t="s">
        <v>508</v>
      </c>
      <c r="G963" t="s">
        <v>508</v>
      </c>
      <c r="H963">
        <v>4.8919568909463171</v>
      </c>
      <c r="I963">
        <v>43.809539379720967</v>
      </c>
      <c r="J963">
        <v>1.3199338871770921E-2</v>
      </c>
      <c r="K963">
        <v>69.301611711260406</v>
      </c>
      <c r="L963">
        <v>0.85034174073880486</v>
      </c>
      <c r="M963">
        <v>-0.83333250549107762</v>
      </c>
      <c r="N963">
        <v>0.84033529263975826</v>
      </c>
      <c r="O963">
        <v>0</v>
      </c>
      <c r="P963">
        <v>1</v>
      </c>
      <c r="Q963">
        <v>1</v>
      </c>
      <c r="R963">
        <v>0</v>
      </c>
      <c r="S963">
        <v>0</v>
      </c>
      <c r="T963">
        <v>0</v>
      </c>
    </row>
    <row r="964" spans="1:20" x14ac:dyDescent="0.3">
      <c r="A964" t="s">
        <v>271</v>
      </c>
      <c r="B964" t="s">
        <v>114</v>
      </c>
      <c r="C964">
        <v>-2</v>
      </c>
      <c r="D964">
        <v>3</v>
      </c>
      <c r="E964" t="s">
        <v>510</v>
      </c>
      <c r="F964" t="s">
        <v>508</v>
      </c>
      <c r="G964" t="s">
        <v>508</v>
      </c>
      <c r="H964">
        <v>5.3167442397794877</v>
      </c>
      <c r="I964">
        <v>0</v>
      </c>
      <c r="J964">
        <v>-3.5136295374687272E-2</v>
      </c>
      <c r="K964">
        <v>-184.60505142341671</v>
      </c>
      <c r="L964">
        <v>0.61572962611111104</v>
      </c>
      <c r="M964">
        <v>-5.1502098492867088</v>
      </c>
      <c r="N964">
        <v>2.2624412422276619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1:20" x14ac:dyDescent="0.3">
      <c r="A965" t="s">
        <v>290</v>
      </c>
      <c r="B965" t="s">
        <v>114</v>
      </c>
      <c r="C965">
        <v>0</v>
      </c>
      <c r="D965">
        <v>5</v>
      </c>
      <c r="E965" t="s">
        <v>510</v>
      </c>
      <c r="F965" t="s">
        <v>508</v>
      </c>
      <c r="G965" t="s">
        <v>508</v>
      </c>
      <c r="H965">
        <v>4.2026595535872904</v>
      </c>
      <c r="I965">
        <v>5.1948003693320626</v>
      </c>
      <c r="J965">
        <v>-6.5585636628560803E-2</v>
      </c>
      <c r="K965">
        <v>-150.31540324164641</v>
      </c>
      <c r="L965">
        <v>0.93801462097821042</v>
      </c>
      <c r="M965">
        <v>-4.2316167053163207</v>
      </c>
      <c r="N965">
        <v>0.69766817768592937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1:20" x14ac:dyDescent="0.3">
      <c r="A966" t="s">
        <v>91</v>
      </c>
      <c r="B966" t="s">
        <v>114</v>
      </c>
      <c r="C966">
        <v>-2</v>
      </c>
      <c r="D966">
        <v>3</v>
      </c>
      <c r="E966" t="s">
        <v>510</v>
      </c>
      <c r="F966" t="s">
        <v>508</v>
      </c>
      <c r="G966" t="s">
        <v>508</v>
      </c>
      <c r="H966">
        <v>5.3396371229087869</v>
      </c>
      <c r="I966">
        <v>14.41439893394689</v>
      </c>
      <c r="J966">
        <v>-7.5347618745544312E-2</v>
      </c>
      <c r="K966">
        <v>-185.14367043289499</v>
      </c>
      <c r="L966">
        <v>0.81519037902082225</v>
      </c>
      <c r="M966">
        <v>-6.2068962493303728</v>
      </c>
      <c r="N966">
        <v>-0.2450919664624526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1:20" x14ac:dyDescent="0.3">
      <c r="A967" t="s">
        <v>93</v>
      </c>
      <c r="B967" t="s">
        <v>114</v>
      </c>
      <c r="C967">
        <v>-2</v>
      </c>
      <c r="D967">
        <v>1</v>
      </c>
      <c r="E967" t="s">
        <v>510</v>
      </c>
      <c r="F967" t="s">
        <v>508</v>
      </c>
      <c r="G967" t="s">
        <v>508</v>
      </c>
      <c r="H967">
        <v>5.352755461730907</v>
      </c>
      <c r="I967">
        <v>13.513520479723899</v>
      </c>
      <c r="J967">
        <v>-7.5342440744376682E-2</v>
      </c>
      <c r="K967">
        <v>-137.18827577280871</v>
      </c>
      <c r="L967">
        <v>0.64348199968751041</v>
      </c>
      <c r="M967">
        <v>-0.2450919664624526</v>
      </c>
      <c r="N967">
        <v>1.9656000081542659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1:20" x14ac:dyDescent="0.3">
      <c r="A968" t="s">
        <v>162</v>
      </c>
      <c r="B968" t="s">
        <v>114</v>
      </c>
      <c r="C968">
        <v>3</v>
      </c>
      <c r="D968">
        <v>4</v>
      </c>
      <c r="E968" t="s">
        <v>510</v>
      </c>
      <c r="F968" t="s">
        <v>508</v>
      </c>
      <c r="G968" t="s">
        <v>508</v>
      </c>
      <c r="H968">
        <v>5.7374332875434071</v>
      </c>
      <c r="I968">
        <v>36.036040293164596</v>
      </c>
      <c r="J968">
        <v>-2.6687739523637032E-2</v>
      </c>
      <c r="K968">
        <v>-20.79602997755698</v>
      </c>
      <c r="L968">
        <v>0.88963878755569414</v>
      </c>
      <c r="M968">
        <v>-2.702700090373527</v>
      </c>
      <c r="N968">
        <v>-2.0833367826760649</v>
      </c>
      <c r="O968">
        <v>0</v>
      </c>
      <c r="P968">
        <v>1</v>
      </c>
      <c r="Q968">
        <v>0</v>
      </c>
      <c r="R968">
        <v>1</v>
      </c>
      <c r="S968">
        <v>0</v>
      </c>
      <c r="T968">
        <v>0</v>
      </c>
    </row>
    <row r="969" spans="1:20" x14ac:dyDescent="0.3">
      <c r="A969" t="s">
        <v>220</v>
      </c>
      <c r="B969" t="s">
        <v>114</v>
      </c>
      <c r="C969">
        <v>4</v>
      </c>
      <c r="D969">
        <v>5</v>
      </c>
      <c r="E969" t="s">
        <v>510</v>
      </c>
      <c r="F969" t="s">
        <v>508</v>
      </c>
      <c r="G969" t="s">
        <v>508</v>
      </c>
      <c r="H969">
        <v>6.1465718508484937</v>
      </c>
      <c r="I969">
        <v>27.927919413670789</v>
      </c>
      <c r="J969">
        <v>-2.0800347043902202E-2</v>
      </c>
      <c r="K969">
        <v>-87.481456041628007</v>
      </c>
      <c r="L969">
        <v>0.75279254454238587</v>
      </c>
      <c r="M969">
        <v>-2.0833367826760649</v>
      </c>
      <c r="N969">
        <v>6.6193902729503806</v>
      </c>
      <c r="O969">
        <v>1</v>
      </c>
      <c r="P969">
        <v>1</v>
      </c>
      <c r="Q969">
        <v>0</v>
      </c>
      <c r="R969">
        <v>0</v>
      </c>
      <c r="S969">
        <v>0</v>
      </c>
      <c r="T969">
        <v>0</v>
      </c>
    </row>
    <row r="970" spans="1:20" x14ac:dyDescent="0.3">
      <c r="A970" t="s">
        <v>235</v>
      </c>
      <c r="B970" t="s">
        <v>114</v>
      </c>
      <c r="C970">
        <v>6</v>
      </c>
      <c r="D970">
        <v>7</v>
      </c>
      <c r="E970" t="s">
        <v>510</v>
      </c>
      <c r="F970" t="s">
        <v>508</v>
      </c>
      <c r="G970" t="s">
        <v>508</v>
      </c>
      <c r="H970">
        <v>6.0240962471078099</v>
      </c>
      <c r="I970">
        <v>31.50685110466183</v>
      </c>
      <c r="J970">
        <v>4.0556949106284462E-3</v>
      </c>
      <c r="K970">
        <v>-59.283378532215927</v>
      </c>
      <c r="L970">
        <v>1.0738320626808631</v>
      </c>
      <c r="M970">
        <v>-3.2634001801977641</v>
      </c>
      <c r="N970">
        <v>0.24095787505740721</v>
      </c>
      <c r="O970">
        <v>0</v>
      </c>
      <c r="P970">
        <v>1</v>
      </c>
      <c r="Q970">
        <v>1</v>
      </c>
      <c r="R970">
        <v>0</v>
      </c>
      <c r="S970">
        <v>0</v>
      </c>
      <c r="T970">
        <v>1</v>
      </c>
    </row>
    <row r="971" spans="1:20" x14ac:dyDescent="0.3">
      <c r="A971" t="s">
        <v>269</v>
      </c>
      <c r="B971" t="s">
        <v>114</v>
      </c>
      <c r="C971">
        <v>1</v>
      </c>
      <c r="D971">
        <v>4</v>
      </c>
      <c r="E971" t="s">
        <v>510</v>
      </c>
      <c r="F971" t="s">
        <v>508</v>
      </c>
      <c r="G971" t="s">
        <v>508</v>
      </c>
      <c r="H971">
        <v>5.4756050438155421</v>
      </c>
      <c r="I971">
        <v>23.80953462215582</v>
      </c>
      <c r="J971">
        <v>-1.683711091453435E-2</v>
      </c>
      <c r="K971">
        <v>-68.961651215640003</v>
      </c>
      <c r="L971">
        <v>0.74614625769639664</v>
      </c>
      <c r="M971">
        <v>-2.1634538233630041</v>
      </c>
      <c r="N971">
        <v>0.24569414306918391</v>
      </c>
      <c r="O971">
        <v>0</v>
      </c>
      <c r="P971">
        <v>1</v>
      </c>
      <c r="Q971">
        <v>0</v>
      </c>
      <c r="R971">
        <v>0</v>
      </c>
      <c r="S971">
        <v>0</v>
      </c>
      <c r="T971">
        <v>0</v>
      </c>
    </row>
    <row r="972" spans="1:20" x14ac:dyDescent="0.3">
      <c r="A972" t="s">
        <v>285</v>
      </c>
      <c r="B972" t="s">
        <v>114</v>
      </c>
      <c r="C972">
        <v>3</v>
      </c>
      <c r="D972">
        <v>4</v>
      </c>
      <c r="E972" t="s">
        <v>510</v>
      </c>
      <c r="F972" t="s">
        <v>508</v>
      </c>
      <c r="G972" t="s">
        <v>508</v>
      </c>
      <c r="H972">
        <v>4.684717565307321</v>
      </c>
      <c r="I972">
        <v>16.923094980812809</v>
      </c>
      <c r="J972">
        <v>-2.6165964008845719E-2</v>
      </c>
      <c r="K972">
        <v>-92.715199338091253</v>
      </c>
      <c r="L972">
        <v>0.7107134995423755</v>
      </c>
      <c r="M972">
        <v>-1.23152006409819</v>
      </c>
      <c r="N972">
        <v>-0.99751117178265747</v>
      </c>
      <c r="O972">
        <v>0</v>
      </c>
      <c r="P972">
        <v>1</v>
      </c>
      <c r="Q972">
        <v>0</v>
      </c>
      <c r="R972">
        <v>0</v>
      </c>
      <c r="S972">
        <v>0</v>
      </c>
      <c r="T972">
        <v>0</v>
      </c>
    </row>
    <row r="973" spans="1:20" x14ac:dyDescent="0.3">
      <c r="A973" t="s">
        <v>291</v>
      </c>
      <c r="B973" t="s">
        <v>114</v>
      </c>
      <c r="C973">
        <v>0</v>
      </c>
      <c r="D973">
        <v>3</v>
      </c>
      <c r="E973" t="s">
        <v>510</v>
      </c>
      <c r="F973" t="s">
        <v>508</v>
      </c>
      <c r="G973" t="s">
        <v>508</v>
      </c>
      <c r="H973">
        <v>4.4939723437764467</v>
      </c>
      <c r="I973">
        <v>16.883126936182801</v>
      </c>
      <c r="J973">
        <v>-2.698620028185934E-2</v>
      </c>
      <c r="K973">
        <v>-140.49234984245041</v>
      </c>
      <c r="L973">
        <v>0.87700089184995278</v>
      </c>
      <c r="M973">
        <v>-1.511333560381487</v>
      </c>
      <c r="N973">
        <v>-2.046039907122855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1:20" x14ac:dyDescent="0.3">
      <c r="A974" t="s">
        <v>295</v>
      </c>
      <c r="B974" t="s">
        <v>114</v>
      </c>
      <c r="C974">
        <v>0</v>
      </c>
      <c r="D974">
        <v>5</v>
      </c>
      <c r="E974" t="s">
        <v>510</v>
      </c>
      <c r="F974" t="s">
        <v>508</v>
      </c>
      <c r="G974" t="s">
        <v>508</v>
      </c>
      <c r="H974">
        <v>4.4013444531547412</v>
      </c>
      <c r="I974">
        <v>6.493498451053763</v>
      </c>
      <c r="J974">
        <v>-3.0205063387195429E-2</v>
      </c>
      <c r="K974">
        <v>-123.32486937280849</v>
      </c>
      <c r="L974">
        <v>0.65751956117958088</v>
      </c>
      <c r="M974">
        <v>-2.046039907122855</v>
      </c>
      <c r="N974">
        <v>0.78328908583218426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1:20" x14ac:dyDescent="0.3">
      <c r="A975" t="s">
        <v>96</v>
      </c>
      <c r="B975" t="s">
        <v>114</v>
      </c>
      <c r="C975">
        <v>9</v>
      </c>
      <c r="D975">
        <v>10</v>
      </c>
      <c r="E975" t="s">
        <v>513</v>
      </c>
      <c r="F975" t="s">
        <v>508</v>
      </c>
      <c r="G975" t="s">
        <v>508</v>
      </c>
      <c r="H975">
        <v>3.231730480788344</v>
      </c>
      <c r="I975">
        <v>25.49021899448131</v>
      </c>
      <c r="J975">
        <v>1.0256214611364669E-3</v>
      </c>
      <c r="K975">
        <v>-54.281570906233448</v>
      </c>
      <c r="L975">
        <v>0.878421568185487</v>
      </c>
      <c r="M975">
        <v>-1.76767506486069</v>
      </c>
      <c r="N975">
        <v>2.0565532531785209</v>
      </c>
      <c r="O975">
        <v>1</v>
      </c>
      <c r="P975">
        <v>1</v>
      </c>
      <c r="Q975">
        <v>1</v>
      </c>
      <c r="R975">
        <v>0</v>
      </c>
      <c r="S975">
        <v>0</v>
      </c>
      <c r="T975">
        <v>0</v>
      </c>
    </row>
    <row r="976" spans="1:20" x14ac:dyDescent="0.3">
      <c r="A976" t="s">
        <v>164</v>
      </c>
      <c r="B976" t="s">
        <v>114</v>
      </c>
      <c r="C976">
        <v>8</v>
      </c>
      <c r="D976">
        <v>11</v>
      </c>
      <c r="E976" t="s">
        <v>513</v>
      </c>
      <c r="F976" t="s">
        <v>508</v>
      </c>
      <c r="G976" t="s">
        <v>508</v>
      </c>
      <c r="H976">
        <v>3.2808408382443361</v>
      </c>
      <c r="I976">
        <v>11.90475514686306</v>
      </c>
      <c r="J976">
        <v>4.8819514574327261E-3</v>
      </c>
      <c r="K976">
        <v>-42.487509272078213</v>
      </c>
      <c r="L976">
        <v>1.1684174647235239</v>
      </c>
      <c r="M976">
        <v>-4.0302288331896916</v>
      </c>
      <c r="N976">
        <v>2.624675710052466</v>
      </c>
      <c r="O976">
        <v>0</v>
      </c>
      <c r="P976">
        <v>1</v>
      </c>
      <c r="Q976">
        <v>1</v>
      </c>
      <c r="R976">
        <v>0</v>
      </c>
      <c r="S976">
        <v>0</v>
      </c>
      <c r="T976">
        <v>1</v>
      </c>
    </row>
    <row r="977" spans="1:20" x14ac:dyDescent="0.3">
      <c r="A977" t="s">
        <v>156</v>
      </c>
      <c r="B977" t="s">
        <v>543</v>
      </c>
      <c r="C977">
        <v>8</v>
      </c>
      <c r="D977">
        <v>6</v>
      </c>
      <c r="E977" t="s">
        <v>510</v>
      </c>
      <c r="F977" t="s">
        <v>508</v>
      </c>
      <c r="G977" t="s">
        <v>508</v>
      </c>
      <c r="H977">
        <v>4.1105129868076764</v>
      </c>
      <c r="I977">
        <v>60.942769591984771</v>
      </c>
      <c r="J977">
        <v>0.27305727261329171</v>
      </c>
      <c r="K977">
        <v>83.430019149631605</v>
      </c>
      <c r="L977">
        <v>0.69154433704399731</v>
      </c>
      <c r="M977">
        <v>-2.36841882364899</v>
      </c>
      <c r="N977">
        <v>2.2237191395749898</v>
      </c>
      <c r="O977">
        <v>0</v>
      </c>
      <c r="P977">
        <v>1</v>
      </c>
      <c r="Q977">
        <v>1</v>
      </c>
      <c r="R977">
        <v>0</v>
      </c>
      <c r="S977">
        <v>1</v>
      </c>
      <c r="T977">
        <v>0</v>
      </c>
    </row>
    <row r="978" spans="1:20" x14ac:dyDescent="0.3">
      <c r="A978" t="s">
        <v>228</v>
      </c>
      <c r="B978" t="s">
        <v>543</v>
      </c>
      <c r="C978">
        <v>6</v>
      </c>
      <c r="D978">
        <v>6</v>
      </c>
      <c r="E978" t="s">
        <v>510</v>
      </c>
      <c r="F978" t="s">
        <v>508</v>
      </c>
      <c r="G978" t="s">
        <v>508</v>
      </c>
      <c r="H978">
        <v>4.1966092870938558</v>
      </c>
      <c r="I978">
        <v>55.144032275788447</v>
      </c>
      <c r="J978">
        <v>0.1121053195392003</v>
      </c>
      <c r="K978">
        <v>64.128272999547633</v>
      </c>
      <c r="L978">
        <v>0.67473543557856486</v>
      </c>
      <c r="M978">
        <v>-1.9723878368340371</v>
      </c>
      <c r="N978">
        <v>0.80482821453489228</v>
      </c>
      <c r="O978">
        <v>0</v>
      </c>
      <c r="P978">
        <v>1</v>
      </c>
      <c r="Q978">
        <v>1</v>
      </c>
      <c r="R978">
        <v>0</v>
      </c>
      <c r="S978">
        <v>0</v>
      </c>
      <c r="T978">
        <v>0</v>
      </c>
    </row>
    <row r="979" spans="1:20" x14ac:dyDescent="0.3">
      <c r="A979" t="s">
        <v>271</v>
      </c>
      <c r="B979" t="s">
        <v>543</v>
      </c>
      <c r="C979">
        <v>0</v>
      </c>
      <c r="D979">
        <v>5</v>
      </c>
      <c r="E979" t="s">
        <v>510</v>
      </c>
      <c r="F979" t="s">
        <v>508</v>
      </c>
      <c r="G979" t="s">
        <v>508</v>
      </c>
      <c r="H979">
        <v>4.5866311962850066</v>
      </c>
      <c r="I979">
        <v>0.86958504804652259</v>
      </c>
      <c r="J979">
        <v>-0.27562335116541858</v>
      </c>
      <c r="K979">
        <v>-316.43849396310912</v>
      </c>
      <c r="L979">
        <v>0.93718884069847996</v>
      </c>
      <c r="M979">
        <v>-7.2972966877538239</v>
      </c>
      <c r="N979">
        <v>1.6763814705532549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1:20" x14ac:dyDescent="0.3">
      <c r="A980" t="s">
        <v>162</v>
      </c>
      <c r="B980" t="s">
        <v>543</v>
      </c>
      <c r="C980">
        <v>8</v>
      </c>
      <c r="D980">
        <v>9</v>
      </c>
      <c r="E980" t="s">
        <v>510</v>
      </c>
      <c r="F980" t="s">
        <v>508</v>
      </c>
      <c r="G980" t="s">
        <v>508</v>
      </c>
      <c r="H980">
        <v>8.2293525300151611</v>
      </c>
      <c r="I980">
        <v>43.532688416013187</v>
      </c>
      <c r="J980">
        <v>0.69299221983404569</v>
      </c>
      <c r="K980">
        <v>58.035453243333059</v>
      </c>
      <c r="L980">
        <v>1.108185750098994</v>
      </c>
      <c r="M980">
        <v>-9.951848888191309</v>
      </c>
      <c r="N980">
        <v>-2.198460136130068</v>
      </c>
      <c r="O980">
        <v>0</v>
      </c>
      <c r="P980">
        <v>1</v>
      </c>
      <c r="Q980">
        <v>1</v>
      </c>
      <c r="R980">
        <v>0</v>
      </c>
      <c r="S980">
        <v>1</v>
      </c>
      <c r="T980">
        <v>1</v>
      </c>
    </row>
    <row r="981" spans="1:20" x14ac:dyDescent="0.3">
      <c r="A981" t="s">
        <v>220</v>
      </c>
      <c r="B981" t="s">
        <v>543</v>
      </c>
      <c r="C981">
        <v>8</v>
      </c>
      <c r="D981">
        <v>8</v>
      </c>
      <c r="E981" t="s">
        <v>510</v>
      </c>
      <c r="F981" t="s">
        <v>508</v>
      </c>
      <c r="G981" t="s">
        <v>508</v>
      </c>
      <c r="H981">
        <v>9.1216801421522753</v>
      </c>
      <c r="I981">
        <v>38.386640282117831</v>
      </c>
      <c r="J981">
        <v>0.35106209720436232</v>
      </c>
      <c r="K981">
        <v>39.81080234563786</v>
      </c>
      <c r="L981">
        <v>1.1067281104418529</v>
      </c>
      <c r="M981">
        <v>-2.198460136130068</v>
      </c>
      <c r="N981">
        <v>1.0935620606782559</v>
      </c>
      <c r="O981">
        <v>0</v>
      </c>
      <c r="P981">
        <v>1</v>
      </c>
      <c r="Q981">
        <v>1</v>
      </c>
      <c r="R981">
        <v>0</v>
      </c>
      <c r="S981">
        <v>1</v>
      </c>
      <c r="T981">
        <v>1</v>
      </c>
    </row>
    <row r="982" spans="1:20" x14ac:dyDescent="0.3">
      <c r="A982" t="s">
        <v>235</v>
      </c>
      <c r="B982" t="s">
        <v>543</v>
      </c>
      <c r="C982">
        <v>6</v>
      </c>
      <c r="D982">
        <v>2</v>
      </c>
      <c r="E982" t="s">
        <v>510</v>
      </c>
      <c r="F982" t="s">
        <v>508</v>
      </c>
      <c r="G982" t="s">
        <v>508</v>
      </c>
      <c r="H982">
        <v>9.4392118882638218</v>
      </c>
      <c r="I982">
        <v>50.92726130692575</v>
      </c>
      <c r="J982">
        <v>-0.2348993737997378</v>
      </c>
      <c r="K982">
        <v>39.219099274776568</v>
      </c>
      <c r="L982">
        <v>0.93679927389884421</v>
      </c>
      <c r="M982">
        <v>-0.1144736760221375</v>
      </c>
      <c r="N982">
        <v>4.985667013450688</v>
      </c>
      <c r="O982">
        <v>1</v>
      </c>
      <c r="P982">
        <v>1</v>
      </c>
      <c r="Q982">
        <v>0</v>
      </c>
      <c r="R982">
        <v>1</v>
      </c>
      <c r="S982">
        <v>0</v>
      </c>
      <c r="T982">
        <v>0</v>
      </c>
    </row>
    <row r="983" spans="1:20" x14ac:dyDescent="0.3">
      <c r="A983" t="s">
        <v>285</v>
      </c>
      <c r="B983" t="s">
        <v>543</v>
      </c>
      <c r="C983">
        <v>11</v>
      </c>
      <c r="D983">
        <v>7</v>
      </c>
      <c r="E983" t="s">
        <v>510</v>
      </c>
      <c r="F983" t="s">
        <v>508</v>
      </c>
      <c r="G983" t="s">
        <v>508</v>
      </c>
      <c r="H983">
        <v>8.1595251193971414</v>
      </c>
      <c r="I983">
        <v>64.752494094772203</v>
      </c>
      <c r="J983">
        <v>0.2481200676251194</v>
      </c>
      <c r="K983">
        <v>76.403172874226485</v>
      </c>
      <c r="L983">
        <v>1.0585869348179171</v>
      </c>
      <c r="M983">
        <v>-1.899378545068946</v>
      </c>
      <c r="N983">
        <v>-1.8838335889772619</v>
      </c>
      <c r="O983">
        <v>1</v>
      </c>
      <c r="P983">
        <v>1</v>
      </c>
      <c r="Q983">
        <v>1</v>
      </c>
      <c r="R983">
        <v>0</v>
      </c>
      <c r="S983">
        <v>1</v>
      </c>
      <c r="T983">
        <v>1</v>
      </c>
    </row>
    <row r="984" spans="1:20" x14ac:dyDescent="0.3">
      <c r="A984" t="s">
        <v>291</v>
      </c>
      <c r="B984" t="s">
        <v>543</v>
      </c>
      <c r="C984">
        <v>1</v>
      </c>
      <c r="D984">
        <v>5</v>
      </c>
      <c r="E984" t="s">
        <v>510</v>
      </c>
      <c r="F984" t="s">
        <v>508</v>
      </c>
      <c r="G984" t="s">
        <v>508</v>
      </c>
      <c r="H984">
        <v>7.4520361709742788</v>
      </c>
      <c r="I984">
        <v>49.433115206456442</v>
      </c>
      <c r="J984">
        <v>-7.7147585971834243E-2</v>
      </c>
      <c r="K984">
        <v>12.69587463293999</v>
      </c>
      <c r="L984">
        <v>0.50770790203093386</v>
      </c>
      <c r="M984">
        <v>-3.893330891927083</v>
      </c>
      <c r="N984">
        <v>-0.61043622395786468</v>
      </c>
      <c r="O984">
        <v>0</v>
      </c>
      <c r="P984">
        <v>1</v>
      </c>
      <c r="Q984">
        <v>0</v>
      </c>
      <c r="R984">
        <v>0</v>
      </c>
      <c r="S984">
        <v>0</v>
      </c>
      <c r="T984">
        <v>0</v>
      </c>
    </row>
    <row r="985" spans="1:20" x14ac:dyDescent="0.3">
      <c r="A985" t="s">
        <v>295</v>
      </c>
      <c r="B985" t="s">
        <v>543</v>
      </c>
      <c r="C985">
        <v>1</v>
      </c>
      <c r="D985">
        <v>3</v>
      </c>
      <c r="E985" t="s">
        <v>510</v>
      </c>
      <c r="F985" t="s">
        <v>508</v>
      </c>
      <c r="G985" t="s">
        <v>508</v>
      </c>
      <c r="H985">
        <v>7.2266073508672282</v>
      </c>
      <c r="I985">
        <v>46.938770214219907</v>
      </c>
      <c r="J985">
        <v>-0.24317209399058901</v>
      </c>
      <c r="K985">
        <v>-24.979708316426901</v>
      </c>
      <c r="L985">
        <v>0.88059285084532313</v>
      </c>
      <c r="M985">
        <v>-0.61043622395786468</v>
      </c>
      <c r="N985">
        <v>1.8983816609971591</v>
      </c>
      <c r="O985">
        <v>0</v>
      </c>
      <c r="P985">
        <v>1</v>
      </c>
      <c r="Q985">
        <v>0</v>
      </c>
      <c r="R985">
        <v>0</v>
      </c>
      <c r="S985">
        <v>0</v>
      </c>
      <c r="T985">
        <v>0</v>
      </c>
    </row>
    <row r="986" spans="1:20" x14ac:dyDescent="0.3">
      <c r="A986" t="s">
        <v>96</v>
      </c>
      <c r="B986" t="s">
        <v>543</v>
      </c>
      <c r="C986">
        <v>3</v>
      </c>
      <c r="D986">
        <v>3</v>
      </c>
      <c r="E986" t="s">
        <v>510</v>
      </c>
      <c r="F986" t="s">
        <v>508</v>
      </c>
      <c r="G986" t="s">
        <v>508</v>
      </c>
      <c r="H986">
        <v>6.1167452756908576</v>
      </c>
      <c r="I986">
        <v>25.079336630120249</v>
      </c>
      <c r="J986">
        <v>-0.45487262006849521</v>
      </c>
      <c r="K986">
        <v>-30.012506200735181</v>
      </c>
      <c r="L986">
        <v>1.044706296401122</v>
      </c>
      <c r="M986">
        <v>-1.8650584812147599</v>
      </c>
      <c r="N986">
        <v>-2.906643757159221</v>
      </c>
      <c r="O986">
        <v>0</v>
      </c>
      <c r="P986">
        <v>1</v>
      </c>
      <c r="Q986">
        <v>0</v>
      </c>
      <c r="R986">
        <v>0</v>
      </c>
      <c r="S986">
        <v>0</v>
      </c>
      <c r="T986">
        <v>1</v>
      </c>
    </row>
    <row r="987" spans="1:20" x14ac:dyDescent="0.3">
      <c r="A987" t="s">
        <v>164</v>
      </c>
      <c r="B987" t="s">
        <v>543</v>
      </c>
      <c r="C987">
        <v>-2</v>
      </c>
      <c r="D987">
        <v>1</v>
      </c>
      <c r="E987" t="s">
        <v>510</v>
      </c>
      <c r="F987" t="s">
        <v>508</v>
      </c>
      <c r="G987" t="s">
        <v>508</v>
      </c>
      <c r="H987">
        <v>5.8278360968892944</v>
      </c>
      <c r="I987">
        <v>14.20766337275535</v>
      </c>
      <c r="J987">
        <v>-0.54431775739465382</v>
      </c>
      <c r="K987">
        <v>-158.70356451066121</v>
      </c>
      <c r="L987">
        <v>0.93604500217510866</v>
      </c>
      <c r="M987">
        <v>-1.496834866550937</v>
      </c>
      <c r="N987">
        <v>-0.58445574460836813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1:20" x14ac:dyDescent="0.3">
      <c r="A988" t="s">
        <v>77</v>
      </c>
      <c r="B988" t="s">
        <v>262</v>
      </c>
      <c r="C988">
        <v>1</v>
      </c>
      <c r="D988">
        <v>2</v>
      </c>
      <c r="E988" t="s">
        <v>510</v>
      </c>
      <c r="F988" t="s">
        <v>508</v>
      </c>
      <c r="G988" t="s">
        <v>508</v>
      </c>
      <c r="H988">
        <v>5.3088798850103043</v>
      </c>
      <c r="I988">
        <v>23.948804943067209</v>
      </c>
      <c r="J988">
        <v>-7.5528535067942881E-2</v>
      </c>
      <c r="K988">
        <v>-39.529555838358498</v>
      </c>
      <c r="L988">
        <v>0.44353868773130389</v>
      </c>
      <c r="M988">
        <v>-5.0026158060713997E-2</v>
      </c>
      <c r="N988">
        <v>-0.35034883097091302</v>
      </c>
      <c r="O988">
        <v>0</v>
      </c>
      <c r="P988">
        <v>1</v>
      </c>
      <c r="Q988">
        <v>0</v>
      </c>
      <c r="R988">
        <v>0</v>
      </c>
      <c r="S988">
        <v>0</v>
      </c>
      <c r="T988">
        <v>0</v>
      </c>
    </row>
    <row r="989" spans="1:20" x14ac:dyDescent="0.3">
      <c r="A989" t="s">
        <v>139</v>
      </c>
      <c r="B989" t="s">
        <v>262</v>
      </c>
      <c r="C989">
        <v>3</v>
      </c>
      <c r="D989">
        <v>4</v>
      </c>
      <c r="E989" t="s">
        <v>510</v>
      </c>
      <c r="F989" t="s">
        <v>508</v>
      </c>
      <c r="G989" t="s">
        <v>508</v>
      </c>
      <c r="H989">
        <v>4.9785716193062921</v>
      </c>
      <c r="I989">
        <v>10.96774775742953</v>
      </c>
      <c r="J989">
        <v>-0.31619888019568759</v>
      </c>
      <c r="K989">
        <v>-35.975095914321322</v>
      </c>
      <c r="L989">
        <v>0.87693717890037226</v>
      </c>
      <c r="M989">
        <v>-1.039085076624267</v>
      </c>
      <c r="N989">
        <v>-0.85000038146972656</v>
      </c>
      <c r="O989">
        <v>0</v>
      </c>
      <c r="P989">
        <v>1</v>
      </c>
      <c r="Q989">
        <v>0</v>
      </c>
      <c r="R989">
        <v>0</v>
      </c>
      <c r="S989">
        <v>0</v>
      </c>
      <c r="T989">
        <v>0</v>
      </c>
    </row>
    <row r="990" spans="1:20" x14ac:dyDescent="0.3">
      <c r="A990" t="s">
        <v>156</v>
      </c>
      <c r="B990" t="s">
        <v>262</v>
      </c>
      <c r="C990">
        <v>3</v>
      </c>
      <c r="D990">
        <v>4</v>
      </c>
      <c r="E990" t="s">
        <v>510</v>
      </c>
      <c r="F990" t="s">
        <v>508</v>
      </c>
      <c r="G990" t="s">
        <v>508</v>
      </c>
      <c r="H990">
        <v>4.9816295572781488</v>
      </c>
      <c r="I990">
        <v>7.3118318382863574</v>
      </c>
      <c r="J990">
        <v>-0.36744637036684979</v>
      </c>
      <c r="K990">
        <v>-64.934222392210572</v>
      </c>
      <c r="L990">
        <v>0.72557866585200748</v>
      </c>
      <c r="M990">
        <v>-0.85000038146972656</v>
      </c>
      <c r="N990">
        <v>3.9334376684139309</v>
      </c>
      <c r="O990">
        <v>0</v>
      </c>
      <c r="P990">
        <v>1</v>
      </c>
      <c r="Q990">
        <v>0</v>
      </c>
      <c r="R990">
        <v>0</v>
      </c>
      <c r="S990">
        <v>0</v>
      </c>
      <c r="T990">
        <v>0</v>
      </c>
    </row>
    <row r="991" spans="1:20" x14ac:dyDescent="0.3">
      <c r="A991" t="s">
        <v>223</v>
      </c>
      <c r="B991" t="s">
        <v>262</v>
      </c>
      <c r="C991">
        <v>10</v>
      </c>
      <c r="D991">
        <v>7</v>
      </c>
      <c r="E991" t="s">
        <v>510</v>
      </c>
      <c r="F991" t="s">
        <v>508</v>
      </c>
      <c r="G991" t="s">
        <v>508</v>
      </c>
      <c r="H991">
        <v>4.7989979906644189</v>
      </c>
      <c r="I991">
        <v>22.413815782983161</v>
      </c>
      <c r="J991">
        <v>-0.18568232118746381</v>
      </c>
      <c r="K991">
        <v>-16.615852466193651</v>
      </c>
      <c r="L991">
        <v>0.56617127742047701</v>
      </c>
      <c r="M991">
        <v>-0.33963946021942748</v>
      </c>
      <c r="N991">
        <v>-0.9737135054763375</v>
      </c>
      <c r="O991">
        <v>1</v>
      </c>
      <c r="P991">
        <v>1</v>
      </c>
      <c r="Q991">
        <v>0</v>
      </c>
      <c r="R991">
        <v>1</v>
      </c>
      <c r="S991">
        <v>1</v>
      </c>
      <c r="T991">
        <v>0</v>
      </c>
    </row>
    <row r="992" spans="1:20" x14ac:dyDescent="0.3">
      <c r="A992" t="s">
        <v>228</v>
      </c>
      <c r="B992" t="s">
        <v>262</v>
      </c>
      <c r="C992">
        <v>8</v>
      </c>
      <c r="D992">
        <v>5</v>
      </c>
      <c r="E992" t="s">
        <v>510</v>
      </c>
      <c r="F992" t="s">
        <v>508</v>
      </c>
      <c r="G992" t="s">
        <v>508</v>
      </c>
      <c r="H992">
        <v>4.7970219640878868</v>
      </c>
      <c r="I992">
        <v>18.103453945745791</v>
      </c>
      <c r="J992">
        <v>-0.1477655153876106</v>
      </c>
      <c r="K992">
        <v>-19.946974317071181</v>
      </c>
      <c r="L992">
        <v>0.93243647948731601</v>
      </c>
      <c r="M992">
        <v>-0.9737135054763375</v>
      </c>
      <c r="N992">
        <v>0.78662657921245072</v>
      </c>
      <c r="O992">
        <v>1</v>
      </c>
      <c r="P992">
        <v>1</v>
      </c>
      <c r="Q992">
        <v>0</v>
      </c>
      <c r="R992">
        <v>0</v>
      </c>
      <c r="S992">
        <v>1</v>
      </c>
      <c r="T992">
        <v>0</v>
      </c>
    </row>
    <row r="993" spans="1:20" x14ac:dyDescent="0.3">
      <c r="A993" t="s">
        <v>271</v>
      </c>
      <c r="B993" t="s">
        <v>262</v>
      </c>
      <c r="C993">
        <v>11</v>
      </c>
      <c r="D993">
        <v>10</v>
      </c>
      <c r="E993" t="s">
        <v>510</v>
      </c>
      <c r="F993" t="s">
        <v>508</v>
      </c>
      <c r="G993" t="s">
        <v>508</v>
      </c>
      <c r="H993">
        <v>3.2640440150904042</v>
      </c>
      <c r="I993">
        <v>61.20002746582032</v>
      </c>
      <c r="J993">
        <v>0.1143952891650561</v>
      </c>
      <c r="K993">
        <v>63.304399996344941</v>
      </c>
      <c r="L993">
        <v>0.87761536909831406</v>
      </c>
      <c r="M993">
        <v>-0.84864877697670926</v>
      </c>
      <c r="N993">
        <v>-2.2824604560748871</v>
      </c>
      <c r="O993">
        <v>1</v>
      </c>
      <c r="P993">
        <v>1</v>
      </c>
      <c r="Q993">
        <v>1</v>
      </c>
      <c r="R993">
        <v>0</v>
      </c>
      <c r="S993">
        <v>1</v>
      </c>
      <c r="T993">
        <v>0</v>
      </c>
    </row>
    <row r="994" spans="1:20" x14ac:dyDescent="0.3">
      <c r="A994" t="s">
        <v>283</v>
      </c>
      <c r="B994" t="s">
        <v>262</v>
      </c>
      <c r="C994">
        <v>8</v>
      </c>
      <c r="D994">
        <v>10</v>
      </c>
      <c r="E994" t="s">
        <v>513</v>
      </c>
      <c r="F994" t="s">
        <v>508</v>
      </c>
      <c r="G994" t="s">
        <v>508</v>
      </c>
      <c r="H994">
        <v>3.933845261229072</v>
      </c>
      <c r="I994">
        <v>51.379309210850842</v>
      </c>
      <c r="J994">
        <v>7.660690106812762E-2</v>
      </c>
      <c r="K994">
        <v>91.56815538074288</v>
      </c>
      <c r="L994">
        <v>1.0882644068462839</v>
      </c>
      <c r="M994">
        <v>-4.5040936839684651</v>
      </c>
      <c r="N994">
        <v>-2.620291772548446</v>
      </c>
      <c r="O994">
        <v>0</v>
      </c>
      <c r="P994">
        <v>1</v>
      </c>
      <c r="Q994">
        <v>1</v>
      </c>
      <c r="R994">
        <v>0</v>
      </c>
      <c r="S994">
        <v>0</v>
      </c>
      <c r="T994">
        <v>1</v>
      </c>
    </row>
    <row r="995" spans="1:20" x14ac:dyDescent="0.3">
      <c r="A995" t="s">
        <v>290</v>
      </c>
      <c r="B995" t="s">
        <v>262</v>
      </c>
      <c r="C995">
        <v>3</v>
      </c>
      <c r="D995">
        <v>6</v>
      </c>
      <c r="E995" t="s">
        <v>510</v>
      </c>
      <c r="F995" t="s">
        <v>508</v>
      </c>
      <c r="G995" t="s">
        <v>508</v>
      </c>
      <c r="H995">
        <v>4.0781373581321176</v>
      </c>
      <c r="I995">
        <v>32.413815782983157</v>
      </c>
      <c r="J995">
        <v>-4.6440026871274243E-2</v>
      </c>
      <c r="K995">
        <v>-25.225249606970031</v>
      </c>
      <c r="L995">
        <v>0.55826086598205771</v>
      </c>
      <c r="M995">
        <v>-2.620291772548446</v>
      </c>
      <c r="N995">
        <v>-3.2778867846777948</v>
      </c>
      <c r="O995">
        <v>0</v>
      </c>
      <c r="P995">
        <v>1</v>
      </c>
      <c r="Q995">
        <v>0</v>
      </c>
      <c r="R995">
        <v>0</v>
      </c>
      <c r="S995">
        <v>0</v>
      </c>
      <c r="T995">
        <v>0</v>
      </c>
    </row>
    <row r="996" spans="1:20" x14ac:dyDescent="0.3">
      <c r="A996" t="s">
        <v>512</v>
      </c>
      <c r="B996" t="s">
        <v>262</v>
      </c>
      <c r="C996">
        <v>2</v>
      </c>
      <c r="D996">
        <v>4</v>
      </c>
      <c r="E996" t="s">
        <v>510</v>
      </c>
      <c r="F996" t="s">
        <v>508</v>
      </c>
      <c r="G996" t="s">
        <v>508</v>
      </c>
      <c r="H996">
        <v>4.5863501453043556</v>
      </c>
      <c r="I996">
        <v>10.591908085972131</v>
      </c>
      <c r="J996">
        <v>-0.36294002759990512</v>
      </c>
      <c r="K996">
        <v>-161.96081046159551</v>
      </c>
      <c r="L996">
        <v>1.193018299219351</v>
      </c>
      <c r="M996">
        <v>-1.213959360450678</v>
      </c>
      <c r="N996">
        <v>-7.7316957285842012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1</v>
      </c>
    </row>
    <row r="997" spans="1:20" x14ac:dyDescent="0.3">
      <c r="A997" t="s">
        <v>91</v>
      </c>
      <c r="B997" t="s">
        <v>262</v>
      </c>
      <c r="C997">
        <v>0</v>
      </c>
      <c r="D997">
        <v>4</v>
      </c>
      <c r="E997" t="s">
        <v>510</v>
      </c>
      <c r="F997" t="s">
        <v>508</v>
      </c>
      <c r="G997" t="s">
        <v>508</v>
      </c>
      <c r="H997">
        <v>5.5256065403276304</v>
      </c>
      <c r="I997">
        <v>9.1286423634029639</v>
      </c>
      <c r="J997">
        <v>-0.62341722473557803</v>
      </c>
      <c r="K997">
        <v>-279.12808978874961</v>
      </c>
      <c r="L997">
        <v>1.0503096111888821</v>
      </c>
      <c r="M997">
        <v>-7.7316957285842012</v>
      </c>
      <c r="N997">
        <v>0.44395073070926477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1</v>
      </c>
    </row>
    <row r="998" spans="1:20" x14ac:dyDescent="0.3">
      <c r="A998" t="s">
        <v>162</v>
      </c>
      <c r="B998" t="s">
        <v>262</v>
      </c>
      <c r="C998">
        <v>1</v>
      </c>
      <c r="D998">
        <v>2</v>
      </c>
      <c r="E998" t="s">
        <v>510</v>
      </c>
      <c r="F998" t="s">
        <v>508</v>
      </c>
      <c r="G998" t="s">
        <v>508</v>
      </c>
      <c r="H998">
        <v>5.4493913849298448</v>
      </c>
      <c r="I998">
        <v>16.804969237076332</v>
      </c>
      <c r="J998">
        <v>-0.62723149943032297</v>
      </c>
      <c r="K998">
        <v>-78.892050002778504</v>
      </c>
      <c r="L998">
        <v>0.60083107514253642</v>
      </c>
      <c r="M998">
        <v>-1.8152704799655071</v>
      </c>
      <c r="N998">
        <v>0.97879451413740537</v>
      </c>
      <c r="O998">
        <v>0</v>
      </c>
      <c r="P998">
        <v>1</v>
      </c>
      <c r="Q998">
        <v>0</v>
      </c>
      <c r="R998">
        <v>0</v>
      </c>
      <c r="S998">
        <v>0</v>
      </c>
      <c r="T998">
        <v>0</v>
      </c>
    </row>
    <row r="999" spans="1:20" x14ac:dyDescent="0.3">
      <c r="A999" t="s">
        <v>259</v>
      </c>
      <c r="B999" t="s">
        <v>262</v>
      </c>
      <c r="C999">
        <v>13</v>
      </c>
      <c r="D999">
        <v>14</v>
      </c>
      <c r="E999" t="s">
        <v>510</v>
      </c>
      <c r="F999" t="s">
        <v>508</v>
      </c>
      <c r="G999" t="s">
        <v>508</v>
      </c>
      <c r="H999">
        <v>4.5814356642703338</v>
      </c>
      <c r="I999">
        <v>44.927504182344713</v>
      </c>
      <c r="J999">
        <v>0.13114607804929601</v>
      </c>
      <c r="K999">
        <v>34.728749565600502</v>
      </c>
      <c r="L999">
        <v>1.2034180233079439</v>
      </c>
      <c r="M999">
        <v>-1.391754964292762</v>
      </c>
      <c r="N999">
        <v>-0.15681537173508611</v>
      </c>
      <c r="O999">
        <v>1</v>
      </c>
      <c r="P999">
        <v>1</v>
      </c>
      <c r="Q999">
        <v>1</v>
      </c>
      <c r="R999">
        <v>1</v>
      </c>
      <c r="S999">
        <v>0</v>
      </c>
      <c r="T999">
        <v>1</v>
      </c>
    </row>
    <row r="1000" spans="1:20" x14ac:dyDescent="0.3">
      <c r="A1000" t="s">
        <v>269</v>
      </c>
      <c r="B1000" t="s">
        <v>262</v>
      </c>
      <c r="C1000">
        <v>13</v>
      </c>
      <c r="D1000">
        <v>13</v>
      </c>
      <c r="E1000" t="s">
        <v>510</v>
      </c>
      <c r="F1000" t="s">
        <v>508</v>
      </c>
      <c r="G1000" t="s">
        <v>508</v>
      </c>
      <c r="H1000">
        <v>4.4529347632618146</v>
      </c>
      <c r="I1000">
        <v>46.263326837486403</v>
      </c>
      <c r="J1000">
        <v>0.14689470789509201</v>
      </c>
      <c r="K1000">
        <v>-22.979267098744572</v>
      </c>
      <c r="L1000">
        <v>1.088114317929483</v>
      </c>
      <c r="M1000">
        <v>-1.151838828844024</v>
      </c>
      <c r="N1000">
        <v>0.21186926538888451</v>
      </c>
      <c r="O1000">
        <v>1</v>
      </c>
      <c r="P1000">
        <v>1</v>
      </c>
      <c r="Q1000">
        <v>1</v>
      </c>
      <c r="R1000">
        <v>1</v>
      </c>
      <c r="S1000">
        <v>0</v>
      </c>
      <c r="T1000">
        <v>1</v>
      </c>
    </row>
    <row r="1001" spans="1:20" x14ac:dyDescent="0.3">
      <c r="A1001" t="s">
        <v>295</v>
      </c>
      <c r="B1001" t="s">
        <v>262</v>
      </c>
      <c r="C1001">
        <v>9</v>
      </c>
      <c r="D1001">
        <v>6</v>
      </c>
      <c r="E1001" t="s">
        <v>510</v>
      </c>
      <c r="F1001" t="s">
        <v>508</v>
      </c>
      <c r="G1001" t="s">
        <v>508</v>
      </c>
      <c r="H1001">
        <v>5.4384794871449156</v>
      </c>
      <c r="I1001">
        <v>53.068558499130333</v>
      </c>
      <c r="J1001">
        <v>0.1897672344904813</v>
      </c>
      <c r="K1001">
        <v>84.102194699631212</v>
      </c>
      <c r="L1001">
        <v>0.56609942721084483</v>
      </c>
      <c r="M1001">
        <v>-1.075273857849306</v>
      </c>
      <c r="N1001">
        <v>2.0186304130890722</v>
      </c>
      <c r="O1001">
        <v>1</v>
      </c>
      <c r="P1001">
        <v>1</v>
      </c>
      <c r="Q1001">
        <v>1</v>
      </c>
      <c r="R1001">
        <v>1</v>
      </c>
      <c r="S1001">
        <v>0</v>
      </c>
      <c r="T1001">
        <v>0</v>
      </c>
    </row>
    <row r="1002" spans="1:20" x14ac:dyDescent="0.3">
      <c r="A1002" t="s">
        <v>96</v>
      </c>
      <c r="B1002" t="s">
        <v>262</v>
      </c>
      <c r="C1002">
        <v>9</v>
      </c>
      <c r="D1002">
        <v>6</v>
      </c>
      <c r="E1002" t="s">
        <v>510</v>
      </c>
      <c r="F1002" t="s">
        <v>508</v>
      </c>
      <c r="G1002" t="s">
        <v>508</v>
      </c>
      <c r="H1002">
        <v>5.9091852644802056</v>
      </c>
      <c r="I1002">
        <v>60.043669122482193</v>
      </c>
      <c r="J1002">
        <v>0.5116151084695626</v>
      </c>
      <c r="K1002">
        <v>132.8221039948873</v>
      </c>
      <c r="L1002">
        <v>0.62375209973268608</v>
      </c>
      <c r="M1002">
        <v>-2.6836144113301539</v>
      </c>
      <c r="N1002">
        <v>0.19351237557364639</v>
      </c>
      <c r="O1002">
        <v>1</v>
      </c>
      <c r="P1002">
        <v>1</v>
      </c>
      <c r="Q1002">
        <v>1</v>
      </c>
      <c r="R1002">
        <v>0</v>
      </c>
      <c r="S1002">
        <v>1</v>
      </c>
      <c r="T1002">
        <v>0</v>
      </c>
    </row>
    <row r="1003" spans="1:20" x14ac:dyDescent="0.3">
      <c r="A1003" t="s">
        <v>242</v>
      </c>
      <c r="B1003" t="s">
        <v>262</v>
      </c>
      <c r="C1003">
        <v>11</v>
      </c>
      <c r="D1003">
        <v>10</v>
      </c>
      <c r="E1003" t="s">
        <v>510</v>
      </c>
      <c r="F1003" t="s">
        <v>508</v>
      </c>
      <c r="G1003" t="s">
        <v>508</v>
      </c>
      <c r="H1003">
        <v>6.9960663475136737</v>
      </c>
      <c r="I1003">
        <v>70.464132191320729</v>
      </c>
      <c r="J1003">
        <v>0.79049393328565976</v>
      </c>
      <c r="K1003">
        <v>167.90628711909471</v>
      </c>
      <c r="L1003">
        <v>1.2914067118572139</v>
      </c>
      <c r="M1003">
        <v>-2.4793403411316568</v>
      </c>
      <c r="N1003">
        <v>4.0254188145553647</v>
      </c>
      <c r="O1003">
        <v>1</v>
      </c>
      <c r="P1003">
        <v>1</v>
      </c>
      <c r="Q1003">
        <v>1</v>
      </c>
      <c r="R1003">
        <v>0</v>
      </c>
      <c r="S1003">
        <v>1</v>
      </c>
      <c r="T1003">
        <v>1</v>
      </c>
    </row>
    <row r="1004" spans="1:20" x14ac:dyDescent="0.3">
      <c r="A1004" t="s">
        <v>77</v>
      </c>
      <c r="B1004" t="s">
        <v>544</v>
      </c>
      <c r="C1004">
        <v>6</v>
      </c>
      <c r="D1004">
        <v>7</v>
      </c>
      <c r="E1004" t="s">
        <v>510</v>
      </c>
      <c r="F1004" t="s">
        <v>508</v>
      </c>
      <c r="G1004" t="s">
        <v>508</v>
      </c>
      <c r="H1004">
        <v>4.5571430751255582</v>
      </c>
      <c r="I1004">
        <v>33.333333333333329</v>
      </c>
      <c r="J1004">
        <v>-0.49781416979295118</v>
      </c>
      <c r="K1004">
        <v>-43.723196092405367</v>
      </c>
      <c r="L1004">
        <v>0.6680675790557612</v>
      </c>
      <c r="M1004">
        <v>-3.474902053227694</v>
      </c>
      <c r="N1004">
        <v>4.4000015258789063</v>
      </c>
      <c r="O1004">
        <v>1</v>
      </c>
      <c r="P1004">
        <v>1</v>
      </c>
      <c r="Q1004">
        <v>0</v>
      </c>
      <c r="R1004">
        <v>0</v>
      </c>
      <c r="S1004">
        <v>0</v>
      </c>
      <c r="T1004">
        <v>0</v>
      </c>
    </row>
    <row r="1005" spans="1:20" x14ac:dyDescent="0.3">
      <c r="A1005" t="s">
        <v>139</v>
      </c>
      <c r="B1005" t="s">
        <v>544</v>
      </c>
      <c r="C1005">
        <v>3</v>
      </c>
      <c r="D1005">
        <v>6</v>
      </c>
      <c r="E1005" t="s">
        <v>510</v>
      </c>
      <c r="F1005" t="s">
        <v>508</v>
      </c>
      <c r="G1005" t="s">
        <v>508</v>
      </c>
      <c r="H1005">
        <v>5.1500004359654019</v>
      </c>
      <c r="I1005">
        <v>19.354848633446402</v>
      </c>
      <c r="J1005">
        <v>-0.38068335690596072</v>
      </c>
      <c r="K1005">
        <v>-55.703157160270017</v>
      </c>
      <c r="L1005">
        <v>1.4145952000762649</v>
      </c>
      <c r="M1005">
        <v>-5.9266254665019353</v>
      </c>
      <c r="N1005">
        <v>3</v>
      </c>
      <c r="O1005">
        <v>0</v>
      </c>
      <c r="P1005">
        <v>1</v>
      </c>
      <c r="Q1005">
        <v>0</v>
      </c>
      <c r="R1005">
        <v>0</v>
      </c>
      <c r="S1005">
        <v>0</v>
      </c>
      <c r="T1005">
        <v>1</v>
      </c>
    </row>
    <row r="1006" spans="1:20" x14ac:dyDescent="0.3">
      <c r="A1006" t="s">
        <v>223</v>
      </c>
      <c r="B1006" t="s">
        <v>544</v>
      </c>
      <c r="C1006">
        <v>5</v>
      </c>
      <c r="D1006">
        <v>5</v>
      </c>
      <c r="E1006" t="s">
        <v>510</v>
      </c>
      <c r="F1006" t="s">
        <v>508</v>
      </c>
      <c r="G1006" t="s">
        <v>508</v>
      </c>
      <c r="H1006">
        <v>4.4462055779567651</v>
      </c>
      <c r="I1006">
        <v>51.260484806287131</v>
      </c>
      <c r="J1006">
        <v>-0.1612609685839648</v>
      </c>
      <c r="K1006">
        <v>59.150997106172007</v>
      </c>
      <c r="L1006">
        <v>0.6922109240529899</v>
      </c>
      <c r="M1006">
        <v>-3.0841150016428149</v>
      </c>
      <c r="N1006">
        <v>2.7000994543474528</v>
      </c>
      <c r="O1006">
        <v>0</v>
      </c>
      <c r="P1006">
        <v>1</v>
      </c>
      <c r="Q1006">
        <v>0</v>
      </c>
      <c r="R1006">
        <v>0</v>
      </c>
      <c r="S1006">
        <v>1</v>
      </c>
      <c r="T1006">
        <v>0</v>
      </c>
    </row>
    <row r="1007" spans="1:20" x14ac:dyDescent="0.3">
      <c r="A1007" t="s">
        <v>265</v>
      </c>
      <c r="B1007" t="s">
        <v>544</v>
      </c>
      <c r="C1007">
        <v>11</v>
      </c>
      <c r="D1007">
        <v>10</v>
      </c>
      <c r="E1007" t="s">
        <v>510</v>
      </c>
      <c r="F1007" t="s">
        <v>508</v>
      </c>
      <c r="G1007" t="s">
        <v>508</v>
      </c>
      <c r="H1007">
        <v>4.1024957712925474</v>
      </c>
      <c r="I1007">
        <v>67.259786670113016</v>
      </c>
      <c r="J1007">
        <v>0.45801649960168689</v>
      </c>
      <c r="K1007">
        <v>132.76572412708691</v>
      </c>
      <c r="L1007">
        <v>0.64893629307955281</v>
      </c>
      <c r="M1007">
        <v>-4.0998204984293114</v>
      </c>
      <c r="N1007">
        <v>-4.2750915793251059</v>
      </c>
      <c r="O1007">
        <v>1</v>
      </c>
      <c r="P1007">
        <v>1</v>
      </c>
      <c r="Q1007">
        <v>1</v>
      </c>
      <c r="R1007">
        <v>0</v>
      </c>
      <c r="S1007">
        <v>1</v>
      </c>
      <c r="T1007">
        <v>0</v>
      </c>
    </row>
    <row r="1008" spans="1:20" x14ac:dyDescent="0.3">
      <c r="A1008" t="s">
        <v>271</v>
      </c>
      <c r="B1008" t="s">
        <v>544</v>
      </c>
      <c r="C1008">
        <v>5</v>
      </c>
      <c r="D1008">
        <v>8</v>
      </c>
      <c r="E1008" t="s">
        <v>510</v>
      </c>
      <c r="F1008" t="s">
        <v>508</v>
      </c>
      <c r="G1008" t="s">
        <v>508</v>
      </c>
      <c r="H1008">
        <v>4.4434792151500586</v>
      </c>
      <c r="I1008">
        <v>3.914559441691043</v>
      </c>
      <c r="J1008">
        <v>-0.57417191888822305</v>
      </c>
      <c r="K1008">
        <v>-98.691696681800536</v>
      </c>
      <c r="L1008">
        <v>1.4421438478303941</v>
      </c>
      <c r="M1008">
        <v>-4.1747602444250607</v>
      </c>
      <c r="N1008">
        <v>9.9290814131401515</v>
      </c>
      <c r="O1008">
        <v>0</v>
      </c>
      <c r="P1008">
        <v>1</v>
      </c>
      <c r="Q1008">
        <v>0</v>
      </c>
      <c r="R1008">
        <v>0</v>
      </c>
      <c r="S1008">
        <v>0</v>
      </c>
      <c r="T1008">
        <v>1</v>
      </c>
    </row>
    <row r="1009" spans="1:20" x14ac:dyDescent="0.3">
      <c r="A1009" t="s">
        <v>283</v>
      </c>
      <c r="B1009" t="s">
        <v>544</v>
      </c>
      <c r="C1009">
        <v>3</v>
      </c>
      <c r="D1009">
        <v>6</v>
      </c>
      <c r="E1009" t="s">
        <v>510</v>
      </c>
      <c r="F1009" t="s">
        <v>508</v>
      </c>
      <c r="G1009" t="s">
        <v>508</v>
      </c>
      <c r="H1009">
        <v>4.5303904995352102</v>
      </c>
      <c r="I1009">
        <v>22.419946990623711</v>
      </c>
      <c r="J1009">
        <v>-0.610998949304006</v>
      </c>
      <c r="K1009">
        <v>-69.628755260094849</v>
      </c>
      <c r="L1009">
        <v>0.7635005029458255</v>
      </c>
      <c r="M1009">
        <v>-3.6155998834756971</v>
      </c>
      <c r="N1009">
        <v>-1.3820350283342</v>
      </c>
      <c r="O1009">
        <v>0</v>
      </c>
      <c r="P1009">
        <v>1</v>
      </c>
      <c r="Q1009">
        <v>0</v>
      </c>
      <c r="R1009">
        <v>0</v>
      </c>
      <c r="S1009">
        <v>0</v>
      </c>
      <c r="T1009">
        <v>0</v>
      </c>
    </row>
    <row r="1010" spans="1:20" x14ac:dyDescent="0.3">
      <c r="A1010" t="s">
        <v>290</v>
      </c>
      <c r="B1010" t="s">
        <v>544</v>
      </c>
      <c r="C1010">
        <v>0</v>
      </c>
      <c r="D1010">
        <v>3</v>
      </c>
      <c r="E1010" t="s">
        <v>510</v>
      </c>
      <c r="F1010" t="s">
        <v>508</v>
      </c>
      <c r="G1010" t="s">
        <v>508</v>
      </c>
      <c r="H1010">
        <v>4.1756042209261839</v>
      </c>
      <c r="I1010">
        <v>8.8889227973090268</v>
      </c>
      <c r="J1010">
        <v>-0.86656482724030659</v>
      </c>
      <c r="K1010">
        <v>-166.9934067723579</v>
      </c>
      <c r="L1010">
        <v>0.57967817652215714</v>
      </c>
      <c r="M1010">
        <v>-1.3820350283342</v>
      </c>
      <c r="N1010">
        <v>-1.9019034002584221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1:20" x14ac:dyDescent="0.3">
      <c r="A1011" t="s">
        <v>91</v>
      </c>
      <c r="B1011" t="s">
        <v>544</v>
      </c>
      <c r="C1011">
        <v>4</v>
      </c>
      <c r="D1011">
        <v>7</v>
      </c>
      <c r="E1011" t="s">
        <v>510</v>
      </c>
      <c r="F1011" t="s">
        <v>508</v>
      </c>
      <c r="G1011" t="s">
        <v>508</v>
      </c>
      <c r="H1011">
        <v>4.5792357196734264</v>
      </c>
      <c r="I1011">
        <v>28.95835240681966</v>
      </c>
      <c r="J1011">
        <v>-1.3377931389059481</v>
      </c>
      <c r="K1011">
        <v>-184.69831977251931</v>
      </c>
      <c r="L1011">
        <v>1.5479697486519539</v>
      </c>
      <c r="M1011">
        <v>-2.9081617082868298</v>
      </c>
      <c r="N1011">
        <v>-2.7325259405423612</v>
      </c>
      <c r="O1011">
        <v>0</v>
      </c>
      <c r="P1011">
        <v>0</v>
      </c>
      <c r="Q1011">
        <v>0</v>
      </c>
      <c r="R1011">
        <v>1</v>
      </c>
      <c r="S1011">
        <v>0</v>
      </c>
      <c r="T1011">
        <v>1</v>
      </c>
    </row>
    <row r="1012" spans="1:20" x14ac:dyDescent="0.3">
      <c r="A1012" t="s">
        <v>93</v>
      </c>
      <c r="B1012" t="s">
        <v>544</v>
      </c>
      <c r="C1012">
        <v>0</v>
      </c>
      <c r="D1012">
        <v>5</v>
      </c>
      <c r="E1012" t="s">
        <v>510</v>
      </c>
      <c r="F1012" t="s">
        <v>508</v>
      </c>
      <c r="G1012" t="s">
        <v>508</v>
      </c>
      <c r="H1012">
        <v>4.677008294812655</v>
      </c>
      <c r="I1012">
        <v>18.125025431315098</v>
      </c>
      <c r="J1012">
        <v>-1.4597763184356329</v>
      </c>
      <c r="K1012">
        <v>-120.6680978528365</v>
      </c>
      <c r="L1012">
        <v>0.8085609633647054</v>
      </c>
      <c r="M1012">
        <v>-2.7325259405423612</v>
      </c>
      <c r="N1012">
        <v>2.647214335446372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1:20" x14ac:dyDescent="0.3">
      <c r="A1013" t="s">
        <v>220</v>
      </c>
      <c r="B1013" t="s">
        <v>544</v>
      </c>
      <c r="C1013">
        <v>3</v>
      </c>
      <c r="D1013">
        <v>6</v>
      </c>
      <c r="E1013" t="s">
        <v>510</v>
      </c>
      <c r="F1013" t="s">
        <v>508</v>
      </c>
      <c r="G1013" t="s">
        <v>508</v>
      </c>
      <c r="H1013">
        <v>4.9223603669160632</v>
      </c>
      <c r="I1013">
        <v>23.07691213283756</v>
      </c>
      <c r="J1013">
        <v>-1.011931883178808</v>
      </c>
      <c r="K1013">
        <v>-89.04503439540953</v>
      </c>
      <c r="L1013">
        <v>0.66609466486155544</v>
      </c>
      <c r="M1013">
        <v>-4.0166912210860071</v>
      </c>
      <c r="N1013">
        <v>3.2608695652173911</v>
      </c>
      <c r="O1013">
        <v>0</v>
      </c>
      <c r="P1013">
        <v>1</v>
      </c>
      <c r="Q1013">
        <v>0</v>
      </c>
      <c r="R1013">
        <v>0</v>
      </c>
      <c r="S1013">
        <v>0</v>
      </c>
      <c r="T1013">
        <v>0</v>
      </c>
    </row>
    <row r="1014" spans="1:20" x14ac:dyDescent="0.3">
      <c r="A1014" t="s">
        <v>235</v>
      </c>
      <c r="B1014" t="s">
        <v>544</v>
      </c>
      <c r="C1014">
        <v>0</v>
      </c>
      <c r="D1014">
        <v>3</v>
      </c>
      <c r="E1014" t="s">
        <v>510</v>
      </c>
      <c r="F1014" t="s">
        <v>508</v>
      </c>
      <c r="G1014" t="s">
        <v>508</v>
      </c>
      <c r="H1014">
        <v>4.2641542240455266</v>
      </c>
      <c r="I1014">
        <v>13.296368449550251</v>
      </c>
      <c r="J1014">
        <v>-0.62163143744419358</v>
      </c>
      <c r="K1014">
        <v>-135.0855408887447</v>
      </c>
      <c r="L1014">
        <v>0.92923437314672042</v>
      </c>
      <c r="M1014">
        <v>-0.611114501953125</v>
      </c>
      <c r="N1014">
        <v>9.9496946109776285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1:20" x14ac:dyDescent="0.3">
      <c r="A1015" t="s">
        <v>282</v>
      </c>
      <c r="B1015" t="s">
        <v>544</v>
      </c>
      <c r="C1015">
        <v>9</v>
      </c>
      <c r="D1015">
        <v>8</v>
      </c>
      <c r="E1015" t="s">
        <v>510</v>
      </c>
      <c r="F1015" t="s">
        <v>508</v>
      </c>
      <c r="G1015" t="s">
        <v>508</v>
      </c>
      <c r="H1015">
        <v>5.1490990034254187</v>
      </c>
      <c r="I1015">
        <v>54.529904096554482</v>
      </c>
      <c r="J1015">
        <v>1.612204332427829</v>
      </c>
      <c r="K1015">
        <v>106.33892918906849</v>
      </c>
      <c r="L1015">
        <v>0.42448338866157131</v>
      </c>
      <c r="M1015">
        <v>-4.9815511530133474</v>
      </c>
      <c r="N1015">
        <v>-2.912621359223301</v>
      </c>
      <c r="O1015">
        <v>1</v>
      </c>
      <c r="P1015">
        <v>1</v>
      </c>
      <c r="Q1015">
        <v>1</v>
      </c>
      <c r="R1015">
        <v>0</v>
      </c>
      <c r="S1015">
        <v>1</v>
      </c>
      <c r="T1015">
        <v>0</v>
      </c>
    </row>
    <row r="1016" spans="1:20" x14ac:dyDescent="0.3">
      <c r="A1016" t="s">
        <v>285</v>
      </c>
      <c r="B1016" t="s">
        <v>544</v>
      </c>
      <c r="C1016">
        <v>6</v>
      </c>
      <c r="D1016">
        <v>7</v>
      </c>
      <c r="E1016" t="s">
        <v>510</v>
      </c>
      <c r="F1016" t="s">
        <v>508</v>
      </c>
      <c r="G1016" t="s">
        <v>508</v>
      </c>
      <c r="H1016">
        <v>5.3984581439143993</v>
      </c>
      <c r="I1016">
        <v>34.87178443843483</v>
      </c>
      <c r="J1016">
        <v>0.96449248476692317</v>
      </c>
      <c r="K1016">
        <v>6.3089280322353014</v>
      </c>
      <c r="L1016">
        <v>0.59819636920987795</v>
      </c>
      <c r="M1016">
        <v>-2.75</v>
      </c>
      <c r="N1016">
        <v>-1.2853470437018</v>
      </c>
      <c r="O1016">
        <v>0</v>
      </c>
      <c r="P1016">
        <v>1</v>
      </c>
      <c r="Q1016">
        <v>1</v>
      </c>
      <c r="R1016">
        <v>0</v>
      </c>
      <c r="S1016">
        <v>1</v>
      </c>
      <c r="T1016">
        <v>0</v>
      </c>
    </row>
    <row r="1017" spans="1:20" x14ac:dyDescent="0.3">
      <c r="A1017" t="s">
        <v>291</v>
      </c>
      <c r="B1017" t="s">
        <v>544</v>
      </c>
      <c r="C1017">
        <v>4</v>
      </c>
      <c r="D1017">
        <v>7</v>
      </c>
      <c r="E1017" t="s">
        <v>510</v>
      </c>
      <c r="F1017" t="s">
        <v>508</v>
      </c>
      <c r="G1017" t="s">
        <v>508</v>
      </c>
      <c r="H1017">
        <v>5.6117031711937804</v>
      </c>
      <c r="I1017">
        <v>23.760673327323719</v>
      </c>
      <c r="J1017">
        <v>0.27469426779562173</v>
      </c>
      <c r="K1017">
        <v>-27.99999846452442</v>
      </c>
      <c r="L1017">
        <v>0.95487533968856486</v>
      </c>
      <c r="M1017">
        <v>-2.083333333333333</v>
      </c>
      <c r="N1017">
        <v>10.000001623275431</v>
      </c>
      <c r="O1017">
        <v>0</v>
      </c>
      <c r="P1017">
        <v>1</v>
      </c>
      <c r="Q1017">
        <v>1</v>
      </c>
      <c r="R1017">
        <v>0</v>
      </c>
      <c r="S1017">
        <v>0</v>
      </c>
      <c r="T1017">
        <v>0</v>
      </c>
    </row>
    <row r="1018" spans="1:20" x14ac:dyDescent="0.3">
      <c r="A1018" t="s">
        <v>298</v>
      </c>
      <c r="B1018" t="s">
        <v>544</v>
      </c>
      <c r="C1018">
        <v>8</v>
      </c>
      <c r="D1018">
        <v>10</v>
      </c>
      <c r="E1018" t="s">
        <v>510</v>
      </c>
      <c r="F1018" t="s">
        <v>508</v>
      </c>
      <c r="G1018" t="s">
        <v>508</v>
      </c>
      <c r="H1018">
        <v>5.2773205177464524</v>
      </c>
      <c r="I1018">
        <v>42.636995294075227</v>
      </c>
      <c r="J1018">
        <v>0.3610640067548001</v>
      </c>
      <c r="K1018">
        <v>45.441097031360933</v>
      </c>
      <c r="L1018">
        <v>1.4928106818986959</v>
      </c>
      <c r="M1018">
        <v>-3.723402724667773</v>
      </c>
      <c r="N1018">
        <v>-0.10045816217969381</v>
      </c>
      <c r="O1018">
        <v>0</v>
      </c>
      <c r="P1018">
        <v>1</v>
      </c>
      <c r="Q1018">
        <v>1</v>
      </c>
      <c r="R1018">
        <v>1</v>
      </c>
      <c r="S1018">
        <v>0</v>
      </c>
      <c r="T1018">
        <v>1</v>
      </c>
    </row>
    <row r="1019" spans="1:20" x14ac:dyDescent="0.3">
      <c r="A1019" t="s">
        <v>96</v>
      </c>
      <c r="B1019" t="s">
        <v>544</v>
      </c>
      <c r="C1019">
        <v>1</v>
      </c>
      <c r="D1019">
        <v>2</v>
      </c>
      <c r="E1019" t="s">
        <v>510</v>
      </c>
      <c r="F1019" t="s">
        <v>508</v>
      </c>
      <c r="G1019" t="s">
        <v>508</v>
      </c>
      <c r="H1019">
        <v>5.1461299924419803</v>
      </c>
      <c r="I1019">
        <v>22.562146009972771</v>
      </c>
      <c r="J1019">
        <v>-0.1692739225944849</v>
      </c>
      <c r="K1019">
        <v>-50.010240875462209</v>
      </c>
      <c r="L1019">
        <v>0.53470364386053204</v>
      </c>
      <c r="M1019">
        <v>-1.9897928043287629</v>
      </c>
      <c r="N1019">
        <v>-3.6959947308329042</v>
      </c>
      <c r="O1019">
        <v>0</v>
      </c>
      <c r="P1019">
        <v>1</v>
      </c>
      <c r="Q1019">
        <v>0</v>
      </c>
      <c r="R1019">
        <v>0</v>
      </c>
      <c r="S1019">
        <v>0</v>
      </c>
      <c r="T1019">
        <v>0</v>
      </c>
    </row>
    <row r="1020" spans="1:20" x14ac:dyDescent="0.3">
      <c r="A1020" t="s">
        <v>164</v>
      </c>
      <c r="B1020" t="s">
        <v>544</v>
      </c>
      <c r="C1020">
        <v>2</v>
      </c>
      <c r="D1020">
        <v>7</v>
      </c>
      <c r="E1020" t="s">
        <v>510</v>
      </c>
      <c r="F1020" t="s">
        <v>508</v>
      </c>
      <c r="G1020" t="s">
        <v>508</v>
      </c>
      <c r="H1020">
        <v>4.9769085352089339</v>
      </c>
      <c r="I1020">
        <v>8.9041029675465975</v>
      </c>
      <c r="J1020">
        <v>-0.72857614050696673</v>
      </c>
      <c r="K1020">
        <v>-158.45352464092039</v>
      </c>
      <c r="L1020">
        <v>1.419247062934009</v>
      </c>
      <c r="M1020">
        <v>-3.0270303262246618</v>
      </c>
      <c r="N1020">
        <v>4.0133848673293322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1</v>
      </c>
    </row>
    <row r="1021" spans="1:20" x14ac:dyDescent="0.3">
      <c r="A1021" t="s">
        <v>242</v>
      </c>
      <c r="B1021" t="s">
        <v>544</v>
      </c>
      <c r="C1021">
        <v>8</v>
      </c>
      <c r="D1021">
        <v>7</v>
      </c>
      <c r="E1021" t="s">
        <v>510</v>
      </c>
      <c r="F1021" t="s">
        <v>508</v>
      </c>
      <c r="G1021" t="s">
        <v>508</v>
      </c>
      <c r="H1021">
        <v>4.0689614415313953</v>
      </c>
      <c r="I1021">
        <v>33.742324970956822</v>
      </c>
      <c r="J1021">
        <v>-0.47737499472367673</v>
      </c>
      <c r="K1021">
        <v>-74.71621977240045</v>
      </c>
      <c r="L1021">
        <v>0.79242228642855683</v>
      </c>
      <c r="M1021">
        <v>-2.526317395662006</v>
      </c>
      <c r="N1021">
        <v>-0.80993521852983863</v>
      </c>
      <c r="O1021">
        <v>1</v>
      </c>
      <c r="P1021">
        <v>1</v>
      </c>
      <c r="Q1021">
        <v>0</v>
      </c>
      <c r="R1021">
        <v>1</v>
      </c>
      <c r="S1021">
        <v>0</v>
      </c>
      <c r="T1021">
        <v>0</v>
      </c>
    </row>
    <row r="1022" spans="1:20" x14ac:dyDescent="0.3">
      <c r="A1022" t="s">
        <v>77</v>
      </c>
      <c r="B1022" t="s">
        <v>167</v>
      </c>
      <c r="C1022">
        <v>0</v>
      </c>
      <c r="D1022">
        <v>5</v>
      </c>
      <c r="E1022" t="s">
        <v>510</v>
      </c>
      <c r="F1022" t="s">
        <v>508</v>
      </c>
      <c r="G1022" t="s">
        <v>508</v>
      </c>
      <c r="H1022">
        <v>3.5609538953674851</v>
      </c>
      <c r="I1022">
        <v>13.76515917637124</v>
      </c>
      <c r="J1022">
        <v>-0.96249267454655962</v>
      </c>
      <c r="K1022">
        <v>-108.1012530765679</v>
      </c>
      <c r="L1022">
        <v>0.72530893796194018</v>
      </c>
      <c r="M1022">
        <v>-0.46701870257182299</v>
      </c>
      <c r="N1022">
        <v>-0.23460052579728741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1:20" x14ac:dyDescent="0.3">
      <c r="A1023" t="s">
        <v>139</v>
      </c>
      <c r="B1023" t="s">
        <v>167</v>
      </c>
      <c r="C1023">
        <v>3</v>
      </c>
      <c r="D1023">
        <v>6</v>
      </c>
      <c r="E1023" t="s">
        <v>510</v>
      </c>
      <c r="F1023" t="s">
        <v>508</v>
      </c>
      <c r="G1023" t="s">
        <v>508</v>
      </c>
      <c r="H1023">
        <v>3.105955771543234</v>
      </c>
      <c r="I1023">
        <v>6.8825795881856182</v>
      </c>
      <c r="J1023">
        <v>-1.0146037870039719</v>
      </c>
      <c r="K1023">
        <v>-79.463079096315852</v>
      </c>
      <c r="L1023">
        <v>0.79700738157649076</v>
      </c>
      <c r="M1023">
        <v>-1.2865479229486481</v>
      </c>
      <c r="N1023">
        <v>0.1184816022668341</v>
      </c>
      <c r="O1023">
        <v>0</v>
      </c>
      <c r="P1023">
        <v>1</v>
      </c>
      <c r="Q1023">
        <v>0</v>
      </c>
      <c r="R1023">
        <v>0</v>
      </c>
      <c r="S1023">
        <v>0</v>
      </c>
      <c r="T1023">
        <v>0</v>
      </c>
    </row>
    <row r="1024" spans="1:20" x14ac:dyDescent="0.3">
      <c r="A1024" t="s">
        <v>223</v>
      </c>
      <c r="B1024" t="s">
        <v>167</v>
      </c>
      <c r="C1024">
        <v>12</v>
      </c>
      <c r="D1024">
        <v>13</v>
      </c>
      <c r="E1024" t="s">
        <v>510</v>
      </c>
      <c r="F1024" t="s">
        <v>508</v>
      </c>
      <c r="G1024" t="s">
        <v>508</v>
      </c>
      <c r="H1024">
        <v>2.7410036776496001</v>
      </c>
      <c r="I1024">
        <v>58.666585286458329</v>
      </c>
      <c r="J1024">
        <v>-3.9506472453227033E-2</v>
      </c>
      <c r="K1024">
        <v>158.07819944493281</v>
      </c>
      <c r="L1024">
        <v>1.3461790495849151</v>
      </c>
      <c r="M1024">
        <v>-0.56529114443337103</v>
      </c>
      <c r="N1024">
        <v>-0.11369923546437639</v>
      </c>
      <c r="O1024">
        <v>1</v>
      </c>
      <c r="P1024">
        <v>1</v>
      </c>
      <c r="Q1024">
        <v>0</v>
      </c>
      <c r="R1024">
        <v>1</v>
      </c>
      <c r="S1024">
        <v>1</v>
      </c>
      <c r="T1024">
        <v>1</v>
      </c>
    </row>
    <row r="1025" spans="1:20" x14ac:dyDescent="0.3">
      <c r="A1025" t="s">
        <v>228</v>
      </c>
      <c r="B1025" t="s">
        <v>167</v>
      </c>
      <c r="C1025">
        <v>11</v>
      </c>
      <c r="D1025">
        <v>14</v>
      </c>
      <c r="E1025" t="s">
        <v>513</v>
      </c>
      <c r="F1025" t="s">
        <v>508</v>
      </c>
      <c r="G1025" t="s">
        <v>508</v>
      </c>
      <c r="H1025">
        <v>2.8620198634723581</v>
      </c>
      <c r="I1025">
        <v>57.333272298177093</v>
      </c>
      <c r="J1025">
        <v>0.1472706519149638</v>
      </c>
      <c r="K1025">
        <v>108.41127036438679</v>
      </c>
      <c r="L1025">
        <v>0.83422601419047493</v>
      </c>
      <c r="M1025">
        <v>-0.11369923546437639</v>
      </c>
      <c r="N1025">
        <v>4.7239631166316034</v>
      </c>
      <c r="O1025">
        <v>1</v>
      </c>
      <c r="P1025">
        <v>1</v>
      </c>
      <c r="Q1025">
        <v>1</v>
      </c>
      <c r="R1025">
        <v>0</v>
      </c>
      <c r="S1025">
        <v>1</v>
      </c>
      <c r="T1025">
        <v>0</v>
      </c>
    </row>
    <row r="1026" spans="1:20" x14ac:dyDescent="0.3">
      <c r="A1026" t="s">
        <v>265</v>
      </c>
      <c r="B1026" t="s">
        <v>167</v>
      </c>
      <c r="C1026">
        <v>11</v>
      </c>
      <c r="D1026">
        <v>10</v>
      </c>
      <c r="E1026" t="s">
        <v>510</v>
      </c>
      <c r="F1026" t="s">
        <v>508</v>
      </c>
      <c r="G1026" t="s">
        <v>508</v>
      </c>
      <c r="H1026">
        <v>3.3070233833535791</v>
      </c>
      <c r="I1026">
        <v>62.053561088987372</v>
      </c>
      <c r="J1026">
        <v>1.0957990939491491</v>
      </c>
      <c r="K1026">
        <v>95.80144592739147</v>
      </c>
      <c r="L1026">
        <v>0.64284751269762508</v>
      </c>
      <c r="M1026">
        <v>-0.93048548256067365</v>
      </c>
      <c r="N1026">
        <v>-2.8729264907415399</v>
      </c>
      <c r="O1026">
        <v>1</v>
      </c>
      <c r="P1026">
        <v>1</v>
      </c>
      <c r="Q1026">
        <v>1</v>
      </c>
      <c r="R1026">
        <v>0</v>
      </c>
      <c r="S1026">
        <v>1</v>
      </c>
      <c r="T1026">
        <v>0</v>
      </c>
    </row>
    <row r="1027" spans="1:20" x14ac:dyDescent="0.3">
      <c r="A1027" t="s">
        <v>271</v>
      </c>
      <c r="B1027" t="s">
        <v>167</v>
      </c>
      <c r="C1027">
        <v>3</v>
      </c>
      <c r="D1027">
        <v>8</v>
      </c>
      <c r="E1027" t="s">
        <v>510</v>
      </c>
      <c r="F1027" t="s">
        <v>508</v>
      </c>
      <c r="G1027" t="s">
        <v>508</v>
      </c>
      <c r="H1027">
        <v>3.792516228293076</v>
      </c>
      <c r="I1027">
        <v>4.0178309897915936</v>
      </c>
      <c r="J1027">
        <v>-0.343607800042113</v>
      </c>
      <c r="K1027">
        <v>-56.35359418766609</v>
      </c>
      <c r="L1027">
        <v>0.96190266338287833</v>
      </c>
      <c r="M1027">
        <v>-4.4368617271646977</v>
      </c>
      <c r="N1027">
        <v>0.89285714285714279</v>
      </c>
      <c r="O1027">
        <v>0</v>
      </c>
      <c r="P1027">
        <v>1</v>
      </c>
      <c r="Q1027">
        <v>0</v>
      </c>
      <c r="R1027">
        <v>0</v>
      </c>
      <c r="S1027">
        <v>0</v>
      </c>
      <c r="T1027">
        <v>0</v>
      </c>
    </row>
    <row r="1028" spans="1:20" x14ac:dyDescent="0.3">
      <c r="A1028" t="s">
        <v>290</v>
      </c>
      <c r="B1028" t="s">
        <v>167</v>
      </c>
      <c r="C1028">
        <v>0</v>
      </c>
      <c r="D1028">
        <v>3</v>
      </c>
      <c r="E1028" t="s">
        <v>510</v>
      </c>
      <c r="F1028" t="s">
        <v>508</v>
      </c>
      <c r="G1028" t="s">
        <v>508</v>
      </c>
      <c r="H1028">
        <v>4.0073877390094079</v>
      </c>
      <c r="I1028">
        <v>9.0196198108149517</v>
      </c>
      <c r="J1028">
        <v>-1.6267537861103061</v>
      </c>
      <c r="K1028">
        <v>-106.2857388658566</v>
      </c>
      <c r="L1028">
        <v>0.67882575278677648</v>
      </c>
      <c r="M1028">
        <v>-1.655826700587919</v>
      </c>
      <c r="N1028">
        <v>-0.60132289936805861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1:20" x14ac:dyDescent="0.3">
      <c r="A1029" t="s">
        <v>91</v>
      </c>
      <c r="B1029" t="s">
        <v>167</v>
      </c>
      <c r="C1029">
        <v>4</v>
      </c>
      <c r="D1029">
        <v>6</v>
      </c>
      <c r="E1029" t="s">
        <v>510</v>
      </c>
      <c r="F1029" t="s">
        <v>508</v>
      </c>
      <c r="G1029" t="s">
        <v>508</v>
      </c>
      <c r="H1029">
        <v>4.3702132702144274</v>
      </c>
      <c r="I1029">
        <v>29.350657277293021</v>
      </c>
      <c r="J1029">
        <v>-1.66615321256639</v>
      </c>
      <c r="K1029">
        <v>-150.3529214097905</v>
      </c>
      <c r="L1029">
        <v>1.151609255794634</v>
      </c>
      <c r="M1029">
        <v>-3.2200321972283601</v>
      </c>
      <c r="N1029">
        <v>-2.9574879614925709</v>
      </c>
      <c r="O1029">
        <v>0</v>
      </c>
      <c r="P1029">
        <v>0</v>
      </c>
      <c r="Q1029">
        <v>0</v>
      </c>
      <c r="R1029">
        <v>1</v>
      </c>
      <c r="S1029">
        <v>0</v>
      </c>
      <c r="T1029">
        <v>1</v>
      </c>
    </row>
    <row r="1030" spans="1:20" x14ac:dyDescent="0.3">
      <c r="A1030" t="s">
        <v>93</v>
      </c>
      <c r="B1030" t="s">
        <v>167</v>
      </c>
      <c r="C1030">
        <v>2</v>
      </c>
      <c r="D1030">
        <v>7</v>
      </c>
      <c r="E1030" t="s">
        <v>510</v>
      </c>
      <c r="F1030" t="s">
        <v>508</v>
      </c>
      <c r="G1030" t="s">
        <v>508</v>
      </c>
      <c r="H1030">
        <v>4.6258496481274802</v>
      </c>
      <c r="I1030">
        <v>16.88311688311688</v>
      </c>
      <c r="J1030">
        <v>-1.853099961804064</v>
      </c>
      <c r="K1030">
        <v>-130.87655961420731</v>
      </c>
      <c r="L1030">
        <v>1.441404961947848</v>
      </c>
      <c r="M1030">
        <v>-2.9574879614925709</v>
      </c>
      <c r="N1030">
        <v>-0.1904781281001984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1</v>
      </c>
    </row>
    <row r="1031" spans="1:20" x14ac:dyDescent="0.3">
      <c r="A1031" t="s">
        <v>162</v>
      </c>
      <c r="B1031" t="s">
        <v>167</v>
      </c>
      <c r="C1031">
        <v>3</v>
      </c>
      <c r="D1031">
        <v>6</v>
      </c>
      <c r="E1031" t="s">
        <v>510</v>
      </c>
      <c r="F1031" t="s">
        <v>508</v>
      </c>
      <c r="G1031" t="s">
        <v>508</v>
      </c>
      <c r="H1031">
        <v>4.5176249488165299</v>
      </c>
      <c r="I1031">
        <v>12.430940274481189</v>
      </c>
      <c r="J1031">
        <v>-1.8139140855676059</v>
      </c>
      <c r="K1031">
        <v>-95.667376051794591</v>
      </c>
      <c r="L1031">
        <v>0.57854552473889342</v>
      </c>
      <c r="M1031">
        <v>-2.5316455696202529</v>
      </c>
      <c r="N1031">
        <v>-1.428569446910511</v>
      </c>
      <c r="O1031">
        <v>0</v>
      </c>
      <c r="P1031">
        <v>1</v>
      </c>
      <c r="Q1031">
        <v>0</v>
      </c>
      <c r="R1031">
        <v>0</v>
      </c>
      <c r="S1031">
        <v>0</v>
      </c>
      <c r="T1031">
        <v>0</v>
      </c>
    </row>
    <row r="1032" spans="1:20" x14ac:dyDescent="0.3">
      <c r="A1032" t="s">
        <v>220</v>
      </c>
      <c r="B1032" t="s">
        <v>167</v>
      </c>
      <c r="C1032">
        <v>0</v>
      </c>
      <c r="D1032">
        <v>3</v>
      </c>
      <c r="E1032" t="s">
        <v>510</v>
      </c>
      <c r="F1032" t="s">
        <v>508</v>
      </c>
      <c r="G1032" t="s">
        <v>508</v>
      </c>
      <c r="H1032">
        <v>4.6066248789912434</v>
      </c>
      <c r="I1032">
        <v>9.0116432513809421</v>
      </c>
      <c r="J1032">
        <v>-1.84273619637001</v>
      </c>
      <c r="K1032">
        <v>-122.76482008001609</v>
      </c>
      <c r="L1032">
        <v>0.64707806961737713</v>
      </c>
      <c r="M1032">
        <v>-1.428569446910511</v>
      </c>
      <c r="N1032">
        <v>3.491438040321198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1:20" x14ac:dyDescent="0.3">
      <c r="A1033" t="s">
        <v>235</v>
      </c>
      <c r="B1033" t="s">
        <v>167</v>
      </c>
      <c r="C1033">
        <v>6</v>
      </c>
      <c r="D1033">
        <v>5</v>
      </c>
      <c r="E1033" t="s">
        <v>510</v>
      </c>
      <c r="F1033" t="s">
        <v>508</v>
      </c>
      <c r="G1033" t="s">
        <v>508</v>
      </c>
      <c r="H1033">
        <v>4.2243189452533976</v>
      </c>
      <c r="I1033">
        <v>27.37641107521074</v>
      </c>
      <c r="J1033">
        <v>-0.37658100455909432</v>
      </c>
      <c r="K1033">
        <v>-51.96246241828247</v>
      </c>
      <c r="L1033">
        <v>0.90852343385667655</v>
      </c>
      <c r="M1033">
        <v>-0.89002487483282511</v>
      </c>
      <c r="N1033">
        <v>-1.475296910207651</v>
      </c>
      <c r="O1033">
        <v>1</v>
      </c>
      <c r="P1033">
        <v>1</v>
      </c>
      <c r="Q1033">
        <v>0</v>
      </c>
      <c r="R1033">
        <v>0</v>
      </c>
      <c r="S1033">
        <v>0</v>
      </c>
      <c r="T1033">
        <v>0</v>
      </c>
    </row>
    <row r="1034" spans="1:20" x14ac:dyDescent="0.3">
      <c r="A1034" t="s">
        <v>259</v>
      </c>
      <c r="B1034" t="s">
        <v>167</v>
      </c>
      <c r="C1034">
        <v>8</v>
      </c>
      <c r="D1034">
        <v>6</v>
      </c>
      <c r="E1034" t="s">
        <v>510</v>
      </c>
      <c r="F1034" t="s">
        <v>508</v>
      </c>
      <c r="G1034" t="s">
        <v>508</v>
      </c>
      <c r="H1034">
        <v>4.1852669812561851</v>
      </c>
      <c r="I1034">
        <v>21.777818467881939</v>
      </c>
      <c r="J1034">
        <v>-0.29591643847062971</v>
      </c>
      <c r="K1034">
        <v>-70.579318544632386</v>
      </c>
      <c r="L1034">
        <v>1.15713890722778</v>
      </c>
      <c r="M1034">
        <v>-1.475296910207651</v>
      </c>
      <c r="N1034">
        <v>0.26041268267581141</v>
      </c>
      <c r="O1034">
        <v>1</v>
      </c>
      <c r="P1034">
        <v>1</v>
      </c>
      <c r="Q1034">
        <v>0</v>
      </c>
      <c r="R1034">
        <v>0</v>
      </c>
      <c r="S1034">
        <v>0</v>
      </c>
      <c r="T1034">
        <v>1</v>
      </c>
    </row>
    <row r="1035" spans="1:20" x14ac:dyDescent="0.3">
      <c r="A1035" t="s">
        <v>282</v>
      </c>
      <c r="B1035" t="s">
        <v>167</v>
      </c>
      <c r="C1035">
        <v>8</v>
      </c>
      <c r="D1035">
        <v>9</v>
      </c>
      <c r="E1035" t="s">
        <v>513</v>
      </c>
      <c r="F1035" t="s">
        <v>508</v>
      </c>
      <c r="G1035" t="s">
        <v>508</v>
      </c>
      <c r="H1035">
        <v>3.9255618051933991</v>
      </c>
      <c r="I1035">
        <v>33.734964123474811</v>
      </c>
      <c r="J1035">
        <v>0.18255045727918071</v>
      </c>
      <c r="K1035">
        <v>-93.333266983383226</v>
      </c>
      <c r="L1035">
        <v>0.39747962792812158</v>
      </c>
      <c r="M1035">
        <v>-0.12944786293992719</v>
      </c>
      <c r="N1035">
        <v>0.84251654312783408</v>
      </c>
      <c r="O1035">
        <v>0</v>
      </c>
      <c r="P1035">
        <v>1</v>
      </c>
      <c r="Q1035">
        <v>1</v>
      </c>
      <c r="R1035">
        <v>1</v>
      </c>
      <c r="S1035">
        <v>0</v>
      </c>
      <c r="T1035">
        <v>0</v>
      </c>
    </row>
    <row r="1036" spans="1:20" x14ac:dyDescent="0.3">
      <c r="A1036" t="s">
        <v>285</v>
      </c>
      <c r="B1036" t="s">
        <v>167</v>
      </c>
      <c r="C1036">
        <v>6</v>
      </c>
      <c r="D1036">
        <v>9</v>
      </c>
      <c r="E1036" t="s">
        <v>513</v>
      </c>
      <c r="F1036" t="s">
        <v>508</v>
      </c>
      <c r="G1036" t="s">
        <v>508</v>
      </c>
      <c r="H1036">
        <v>3.3146584846503711</v>
      </c>
      <c r="I1036">
        <v>37.06897232109737</v>
      </c>
      <c r="J1036">
        <v>0.28832657190005762</v>
      </c>
      <c r="K1036">
        <v>-40.840947552928142</v>
      </c>
      <c r="L1036">
        <v>0.73851090015183463</v>
      </c>
      <c r="M1036">
        <v>-1.6709550138358771</v>
      </c>
      <c r="N1036">
        <v>-0.98039215686274506</v>
      </c>
      <c r="O1036">
        <v>0</v>
      </c>
      <c r="P1036">
        <v>1</v>
      </c>
      <c r="Q1036">
        <v>1</v>
      </c>
      <c r="R1036">
        <v>0</v>
      </c>
      <c r="S1036">
        <v>0</v>
      </c>
      <c r="T1036">
        <v>0</v>
      </c>
    </row>
    <row r="1037" spans="1:20" x14ac:dyDescent="0.3">
      <c r="A1037" t="s">
        <v>291</v>
      </c>
      <c r="B1037" t="s">
        <v>167</v>
      </c>
      <c r="C1037">
        <v>3</v>
      </c>
      <c r="D1037">
        <v>9</v>
      </c>
      <c r="E1037" t="s">
        <v>513</v>
      </c>
      <c r="F1037" t="s">
        <v>508</v>
      </c>
      <c r="G1037" t="s">
        <v>508</v>
      </c>
      <c r="H1037">
        <v>2.976189749581474</v>
      </c>
      <c r="I1037">
        <v>11.206916963292111</v>
      </c>
      <c r="J1037">
        <v>4.927689248924505E-2</v>
      </c>
      <c r="K1037">
        <v>-137.684618534267</v>
      </c>
      <c r="L1037">
        <v>0.72644542974857618</v>
      </c>
      <c r="M1037">
        <v>-0.99009900990099009</v>
      </c>
      <c r="N1037">
        <v>1.200002034505208</v>
      </c>
      <c r="O1037">
        <v>0</v>
      </c>
      <c r="P1037">
        <v>0</v>
      </c>
      <c r="Q1037">
        <v>1</v>
      </c>
      <c r="R1037">
        <v>0</v>
      </c>
      <c r="S1037">
        <v>0</v>
      </c>
      <c r="T1037">
        <v>0</v>
      </c>
    </row>
    <row r="1038" spans="1:20" x14ac:dyDescent="0.3">
      <c r="A1038" t="s">
        <v>298</v>
      </c>
      <c r="B1038" t="s">
        <v>167</v>
      </c>
      <c r="C1038">
        <v>5</v>
      </c>
      <c r="D1038">
        <v>11</v>
      </c>
      <c r="E1038" t="s">
        <v>513</v>
      </c>
      <c r="F1038" t="s">
        <v>508</v>
      </c>
      <c r="G1038" t="s">
        <v>508</v>
      </c>
      <c r="H1038">
        <v>2.739204489967709</v>
      </c>
      <c r="I1038">
        <v>12.173859969429349</v>
      </c>
      <c r="J1038">
        <v>0.1154255669701998</v>
      </c>
      <c r="K1038">
        <v>-126.6032114364732</v>
      </c>
      <c r="L1038">
        <v>1.1475258182796779</v>
      </c>
      <c r="M1038">
        <v>-1.054022444894211</v>
      </c>
      <c r="N1038">
        <v>0.7323609359956772</v>
      </c>
      <c r="O1038">
        <v>0</v>
      </c>
      <c r="P1038">
        <v>0</v>
      </c>
      <c r="Q1038">
        <v>1</v>
      </c>
      <c r="R1038">
        <v>0</v>
      </c>
      <c r="S1038">
        <v>0</v>
      </c>
      <c r="T1038">
        <v>1</v>
      </c>
    </row>
    <row r="1039" spans="1:20" x14ac:dyDescent="0.3">
      <c r="A1039" t="s">
        <v>164</v>
      </c>
      <c r="B1039" t="s">
        <v>167</v>
      </c>
      <c r="C1039">
        <v>11</v>
      </c>
      <c r="D1039">
        <v>15</v>
      </c>
      <c r="E1039" t="s">
        <v>513</v>
      </c>
      <c r="F1039" t="s">
        <v>508</v>
      </c>
      <c r="G1039" t="s">
        <v>508</v>
      </c>
      <c r="H1039">
        <v>2.5278293135435992</v>
      </c>
      <c r="I1039">
        <v>54.166686534900542</v>
      </c>
      <c r="J1039">
        <v>0.91497612785077953</v>
      </c>
      <c r="K1039">
        <v>46.009590794485213</v>
      </c>
      <c r="L1039">
        <v>1.196965630992977</v>
      </c>
      <c r="M1039">
        <v>-1.3452953372231351</v>
      </c>
      <c r="N1039">
        <v>1.6883156516335229</v>
      </c>
      <c r="O1039">
        <v>1</v>
      </c>
      <c r="P1039">
        <v>1</v>
      </c>
      <c r="Q1039">
        <v>1</v>
      </c>
      <c r="R1039">
        <v>0</v>
      </c>
      <c r="S1039">
        <v>0</v>
      </c>
      <c r="T1039">
        <v>1</v>
      </c>
    </row>
    <row r="1040" spans="1:20" x14ac:dyDescent="0.3">
      <c r="A1040" t="s">
        <v>242</v>
      </c>
      <c r="B1040" t="s">
        <v>167</v>
      </c>
      <c r="C1040">
        <v>11</v>
      </c>
      <c r="D1040">
        <v>12</v>
      </c>
      <c r="E1040" t="s">
        <v>510</v>
      </c>
      <c r="F1040" t="s">
        <v>508</v>
      </c>
      <c r="G1040" t="s">
        <v>508</v>
      </c>
      <c r="H1040">
        <v>2.4272284911344042</v>
      </c>
      <c r="I1040">
        <v>73.426557756638374</v>
      </c>
      <c r="J1040">
        <v>1.3753240196514109</v>
      </c>
      <c r="K1040">
        <v>132.53321131185589</v>
      </c>
      <c r="L1040">
        <v>0.77684468102196791</v>
      </c>
      <c r="M1040">
        <v>-1.177195767245788</v>
      </c>
      <c r="N1040">
        <v>1.128528559095807</v>
      </c>
      <c r="O1040">
        <v>1</v>
      </c>
      <c r="P1040">
        <v>1</v>
      </c>
      <c r="Q1040">
        <v>1</v>
      </c>
      <c r="R1040">
        <v>0</v>
      </c>
      <c r="S1040">
        <v>1</v>
      </c>
      <c r="T1040">
        <v>0</v>
      </c>
    </row>
    <row r="1041" spans="1:20" x14ac:dyDescent="0.3">
      <c r="A1041" t="s">
        <v>77</v>
      </c>
      <c r="B1041" t="s">
        <v>274</v>
      </c>
      <c r="C1041">
        <v>8</v>
      </c>
      <c r="D1041">
        <v>8</v>
      </c>
      <c r="E1041" t="s">
        <v>510</v>
      </c>
      <c r="F1041" t="s">
        <v>508</v>
      </c>
      <c r="G1041" t="s">
        <v>508</v>
      </c>
      <c r="H1041">
        <v>2.5516847719131608</v>
      </c>
      <c r="I1041">
        <v>91.342038881847571</v>
      </c>
      <c r="J1041">
        <v>0.27671437758736989</v>
      </c>
      <c r="K1041">
        <v>74.105834917219269</v>
      </c>
      <c r="L1041">
        <v>0.87171762176535905</v>
      </c>
      <c r="M1041">
        <v>-4.3441479943425822E-2</v>
      </c>
      <c r="N1041">
        <v>-0.2173017988344865</v>
      </c>
      <c r="O1041">
        <v>0</v>
      </c>
      <c r="P1041">
        <v>1</v>
      </c>
      <c r="Q1041">
        <v>1</v>
      </c>
      <c r="R1041">
        <v>1</v>
      </c>
      <c r="S1041">
        <v>0</v>
      </c>
      <c r="T1041">
        <v>0</v>
      </c>
    </row>
    <row r="1042" spans="1:20" x14ac:dyDescent="0.3">
      <c r="A1042" t="s">
        <v>139</v>
      </c>
      <c r="B1042" t="s">
        <v>274</v>
      </c>
      <c r="C1042">
        <v>8</v>
      </c>
      <c r="D1042">
        <v>7</v>
      </c>
      <c r="E1042" t="s">
        <v>510</v>
      </c>
      <c r="F1042" t="s">
        <v>508</v>
      </c>
      <c r="G1042" t="s">
        <v>508</v>
      </c>
      <c r="H1042">
        <v>2.652970014890637</v>
      </c>
      <c r="I1042">
        <v>71.830982131823689</v>
      </c>
      <c r="J1042">
        <v>9.1533058945473145E-2</v>
      </c>
      <c r="K1042">
        <v>42.873935564035413</v>
      </c>
      <c r="L1042">
        <v>0.99781355800151617</v>
      </c>
      <c r="M1042">
        <v>-1.2630619326759069</v>
      </c>
      <c r="N1042">
        <v>-2.382006677150494</v>
      </c>
      <c r="O1042">
        <v>0</v>
      </c>
      <c r="P1042">
        <v>1</v>
      </c>
      <c r="Q1042">
        <v>1</v>
      </c>
      <c r="R1042">
        <v>0</v>
      </c>
      <c r="S1042">
        <v>1</v>
      </c>
      <c r="T1042">
        <v>0</v>
      </c>
    </row>
    <row r="1043" spans="1:20" x14ac:dyDescent="0.3">
      <c r="A1043" t="s">
        <v>156</v>
      </c>
      <c r="B1043" t="s">
        <v>274</v>
      </c>
      <c r="C1043">
        <v>3</v>
      </c>
      <c r="D1043">
        <v>10</v>
      </c>
      <c r="E1043" t="s">
        <v>510</v>
      </c>
      <c r="F1043" t="s">
        <v>508</v>
      </c>
      <c r="G1043" t="s">
        <v>508</v>
      </c>
      <c r="H1043">
        <v>2.2690591459217311</v>
      </c>
      <c r="I1043">
        <v>38.378320976809739</v>
      </c>
      <c r="J1043">
        <v>-3.1720000054524633E-2</v>
      </c>
      <c r="K1043">
        <v>-29.166714734921509</v>
      </c>
      <c r="L1043">
        <v>0.79313260665620544</v>
      </c>
      <c r="M1043">
        <v>-2.382006677150494</v>
      </c>
      <c r="N1043">
        <v>2.033442295548034</v>
      </c>
      <c r="O1043">
        <v>0</v>
      </c>
      <c r="P1043">
        <v>1</v>
      </c>
      <c r="Q1043">
        <v>0</v>
      </c>
      <c r="R1043">
        <v>0</v>
      </c>
      <c r="S1043">
        <v>0</v>
      </c>
      <c r="T1043">
        <v>0</v>
      </c>
    </row>
    <row r="1044" spans="1:20" x14ac:dyDescent="0.3">
      <c r="A1044" t="s">
        <v>223</v>
      </c>
      <c r="B1044" t="s">
        <v>274</v>
      </c>
      <c r="C1044">
        <v>3</v>
      </c>
      <c r="D1044">
        <v>9</v>
      </c>
      <c r="E1044" t="s">
        <v>510</v>
      </c>
      <c r="F1044" t="s">
        <v>508</v>
      </c>
      <c r="G1044" t="s">
        <v>508</v>
      </c>
      <c r="H1044">
        <v>2.17708158601847</v>
      </c>
      <c r="I1044">
        <v>47.482096325132659</v>
      </c>
      <c r="J1044">
        <v>-8.1973039584221641E-2</v>
      </c>
      <c r="K1044">
        <v>-11.65591677570727</v>
      </c>
      <c r="L1044">
        <v>0.60056433797042508</v>
      </c>
      <c r="M1044">
        <v>-0.17714352663357269</v>
      </c>
      <c r="N1044">
        <v>0.84293974707915043</v>
      </c>
      <c r="O1044">
        <v>0</v>
      </c>
      <c r="P1044">
        <v>1</v>
      </c>
      <c r="Q1044">
        <v>0</v>
      </c>
      <c r="R1044">
        <v>0</v>
      </c>
      <c r="S1044">
        <v>0</v>
      </c>
      <c r="T1044">
        <v>0</v>
      </c>
    </row>
    <row r="1045" spans="1:20" x14ac:dyDescent="0.3">
      <c r="A1045" t="s">
        <v>271</v>
      </c>
      <c r="B1045" t="s">
        <v>274</v>
      </c>
      <c r="C1045">
        <v>11</v>
      </c>
      <c r="D1045">
        <v>16</v>
      </c>
      <c r="E1045" t="s">
        <v>513</v>
      </c>
      <c r="F1045" t="s">
        <v>508</v>
      </c>
      <c r="G1045" t="s">
        <v>508</v>
      </c>
      <c r="H1045">
        <v>2.9781243587503301</v>
      </c>
      <c r="I1045">
        <v>57.752835091094099</v>
      </c>
      <c r="J1045">
        <v>0.43337642024049472</v>
      </c>
      <c r="K1045">
        <v>153.97207167740569</v>
      </c>
      <c r="L1045">
        <v>0.91856385450365508</v>
      </c>
      <c r="M1045">
        <v>-2.783810078844104</v>
      </c>
      <c r="N1045">
        <v>0.60925919340847601</v>
      </c>
      <c r="O1045">
        <v>1</v>
      </c>
      <c r="P1045">
        <v>1</v>
      </c>
      <c r="Q1045">
        <v>1</v>
      </c>
      <c r="R1045">
        <v>0</v>
      </c>
      <c r="S1045">
        <v>1</v>
      </c>
      <c r="T1045">
        <v>0</v>
      </c>
    </row>
    <row r="1046" spans="1:20" x14ac:dyDescent="0.3">
      <c r="A1046" t="s">
        <v>283</v>
      </c>
      <c r="B1046" t="s">
        <v>274</v>
      </c>
      <c r="C1046">
        <v>11</v>
      </c>
      <c r="D1046">
        <v>12</v>
      </c>
      <c r="E1046" t="s">
        <v>513</v>
      </c>
      <c r="F1046" t="s">
        <v>508</v>
      </c>
      <c r="G1046" t="s">
        <v>508</v>
      </c>
      <c r="H1046">
        <v>3.286527861574152</v>
      </c>
      <c r="I1046">
        <v>56.629214061057432</v>
      </c>
      <c r="J1046">
        <v>0.31147200063050251</v>
      </c>
      <c r="K1046">
        <v>81.41168721815572</v>
      </c>
      <c r="L1046">
        <v>0.2351031271288285</v>
      </c>
      <c r="M1046">
        <v>-0.92741753754823564</v>
      </c>
      <c r="N1046">
        <v>-0.89539811187232554</v>
      </c>
      <c r="O1046">
        <v>1</v>
      </c>
      <c r="P1046">
        <v>1</v>
      </c>
      <c r="Q1046">
        <v>1</v>
      </c>
      <c r="R1046">
        <v>0</v>
      </c>
      <c r="S1046">
        <v>1</v>
      </c>
      <c r="T1046">
        <v>0</v>
      </c>
    </row>
    <row r="1047" spans="1:20" x14ac:dyDescent="0.3">
      <c r="A1047" t="s">
        <v>290</v>
      </c>
      <c r="B1047" t="s">
        <v>274</v>
      </c>
      <c r="C1047">
        <v>8</v>
      </c>
      <c r="D1047">
        <v>9</v>
      </c>
      <c r="E1047" t="s">
        <v>513</v>
      </c>
      <c r="F1047" t="s">
        <v>508</v>
      </c>
      <c r="G1047" t="s">
        <v>508</v>
      </c>
      <c r="H1047">
        <v>3.4394245498492251</v>
      </c>
      <c r="I1047">
        <v>51.685410114175163</v>
      </c>
      <c r="J1047">
        <v>0.20401302218475739</v>
      </c>
      <c r="K1047">
        <v>35.474169618392153</v>
      </c>
      <c r="L1047">
        <v>1.16703653205088</v>
      </c>
      <c r="M1047">
        <v>-0.89539811187232554</v>
      </c>
      <c r="N1047">
        <v>-1.8480523855839539</v>
      </c>
      <c r="O1047">
        <v>0</v>
      </c>
      <c r="P1047">
        <v>1</v>
      </c>
      <c r="Q1047">
        <v>1</v>
      </c>
      <c r="R1047">
        <v>0</v>
      </c>
      <c r="S1047">
        <v>0</v>
      </c>
      <c r="T1047">
        <v>1</v>
      </c>
    </row>
    <row r="1048" spans="1:20" x14ac:dyDescent="0.3">
      <c r="A1048" t="s">
        <v>512</v>
      </c>
      <c r="B1048" t="s">
        <v>274</v>
      </c>
      <c r="C1048">
        <v>3</v>
      </c>
      <c r="D1048">
        <v>6</v>
      </c>
      <c r="E1048" t="s">
        <v>510</v>
      </c>
      <c r="F1048" t="s">
        <v>508</v>
      </c>
      <c r="G1048" t="s">
        <v>508</v>
      </c>
      <c r="H1048">
        <v>3.6965030402262449</v>
      </c>
      <c r="I1048">
        <v>36.507951611298772</v>
      </c>
      <c r="J1048">
        <v>-9.5018510100373099E-2</v>
      </c>
      <c r="K1048">
        <v>-21.440020460629569</v>
      </c>
      <c r="L1048">
        <v>0.77123413447660494</v>
      </c>
      <c r="M1048">
        <v>-0.83681530871555398</v>
      </c>
      <c r="N1048">
        <v>0.37974746704914503</v>
      </c>
      <c r="O1048">
        <v>0</v>
      </c>
      <c r="P1048">
        <v>1</v>
      </c>
      <c r="Q1048">
        <v>0</v>
      </c>
      <c r="R1048">
        <v>0</v>
      </c>
      <c r="S1048">
        <v>0</v>
      </c>
      <c r="T1048">
        <v>0</v>
      </c>
    </row>
    <row r="1049" spans="1:20" x14ac:dyDescent="0.3">
      <c r="A1049" t="s">
        <v>259</v>
      </c>
      <c r="B1049" t="s">
        <v>274</v>
      </c>
      <c r="C1049">
        <v>9</v>
      </c>
      <c r="D1049">
        <v>6</v>
      </c>
      <c r="E1049" t="s">
        <v>510</v>
      </c>
      <c r="F1049" t="s">
        <v>508</v>
      </c>
      <c r="G1049" t="s">
        <v>508</v>
      </c>
      <c r="H1049">
        <v>5.3564167105721294</v>
      </c>
      <c r="I1049">
        <v>59.259238328137407</v>
      </c>
      <c r="J1049">
        <v>0.14116606630675571</v>
      </c>
      <c r="K1049">
        <v>210.42983528734601</v>
      </c>
      <c r="L1049">
        <v>0.68842504273203953</v>
      </c>
      <c r="M1049">
        <v>-1.9960080448236841</v>
      </c>
      <c r="N1049">
        <v>0.81466708413388889</v>
      </c>
      <c r="O1049">
        <v>1</v>
      </c>
      <c r="P1049">
        <v>1</v>
      </c>
      <c r="Q1049">
        <v>1</v>
      </c>
      <c r="R1049">
        <v>0</v>
      </c>
      <c r="S1049">
        <v>1</v>
      </c>
      <c r="T1049">
        <v>0</v>
      </c>
    </row>
    <row r="1050" spans="1:20" x14ac:dyDescent="0.3">
      <c r="A1050" t="s">
        <v>285</v>
      </c>
      <c r="B1050" t="s">
        <v>274</v>
      </c>
      <c r="C1050">
        <v>13</v>
      </c>
      <c r="D1050">
        <v>10</v>
      </c>
      <c r="E1050" t="s">
        <v>510</v>
      </c>
      <c r="F1050" t="s">
        <v>508</v>
      </c>
      <c r="G1050" t="s">
        <v>508</v>
      </c>
      <c r="H1050">
        <v>4.5293794316045748</v>
      </c>
      <c r="I1050">
        <v>80.473356486361666</v>
      </c>
      <c r="J1050">
        <v>0.40124435828702099</v>
      </c>
      <c r="K1050">
        <v>82.532192609782683</v>
      </c>
      <c r="L1050">
        <v>1.338531609484122</v>
      </c>
      <c r="M1050">
        <v>-0.19455697636119751</v>
      </c>
      <c r="N1050">
        <v>-0.97465888389094957</v>
      </c>
      <c r="O1050">
        <v>1</v>
      </c>
      <c r="P1050">
        <v>1</v>
      </c>
      <c r="Q1050">
        <v>1</v>
      </c>
      <c r="R1050">
        <v>0</v>
      </c>
      <c r="S1050">
        <v>1</v>
      </c>
      <c r="T1050">
        <v>1</v>
      </c>
    </row>
    <row r="1051" spans="1:20" x14ac:dyDescent="0.3">
      <c r="A1051" t="s">
        <v>291</v>
      </c>
      <c r="B1051" t="s">
        <v>274</v>
      </c>
      <c r="C1051">
        <v>9</v>
      </c>
      <c r="D1051">
        <v>6</v>
      </c>
      <c r="E1051" t="s">
        <v>510</v>
      </c>
      <c r="F1051" t="s">
        <v>508</v>
      </c>
      <c r="G1051" t="s">
        <v>508</v>
      </c>
      <c r="H1051">
        <v>4.3730628977787882</v>
      </c>
      <c r="I1051">
        <v>73.372783469225325</v>
      </c>
      <c r="J1051">
        <v>0.19375345184313059</v>
      </c>
      <c r="K1051">
        <v>43.212683409324583</v>
      </c>
      <c r="L1051">
        <v>0.53795337208958838</v>
      </c>
      <c r="M1051">
        <v>-0.19684739295850431</v>
      </c>
      <c r="N1051">
        <v>2.3668653745201249</v>
      </c>
      <c r="O1051">
        <v>1</v>
      </c>
      <c r="P1051">
        <v>1</v>
      </c>
      <c r="Q1051">
        <v>1</v>
      </c>
      <c r="R1051">
        <v>0</v>
      </c>
      <c r="S1051">
        <v>0</v>
      </c>
      <c r="T1051">
        <v>0</v>
      </c>
    </row>
    <row r="1052" spans="1:20" x14ac:dyDescent="0.3">
      <c r="A1052" t="s">
        <v>298</v>
      </c>
      <c r="B1052" t="s">
        <v>274</v>
      </c>
      <c r="C1052">
        <v>6</v>
      </c>
      <c r="D1052">
        <v>4</v>
      </c>
      <c r="E1052" t="s">
        <v>510</v>
      </c>
      <c r="F1052" t="s">
        <v>508</v>
      </c>
      <c r="G1052" t="s">
        <v>508</v>
      </c>
      <c r="H1052">
        <v>4.6207764742633506</v>
      </c>
      <c r="I1052">
        <v>63.777498022328558</v>
      </c>
      <c r="J1052">
        <v>0.11546918605548601</v>
      </c>
      <c r="K1052">
        <v>93.868232696762377</v>
      </c>
      <c r="L1052">
        <v>0.94197396000696298</v>
      </c>
      <c r="M1052">
        <v>-1.830444576125406</v>
      </c>
      <c r="N1052">
        <v>-2.8066737659716581</v>
      </c>
      <c r="O1052">
        <v>0</v>
      </c>
      <c r="P1052">
        <v>1</v>
      </c>
      <c r="Q1052">
        <v>1</v>
      </c>
      <c r="R1052">
        <v>0</v>
      </c>
      <c r="S1052">
        <v>0</v>
      </c>
      <c r="T1052">
        <v>0</v>
      </c>
    </row>
    <row r="1053" spans="1:20" x14ac:dyDescent="0.3">
      <c r="A1053" t="s">
        <v>96</v>
      </c>
      <c r="B1053" t="s">
        <v>274</v>
      </c>
      <c r="C1053">
        <v>3</v>
      </c>
      <c r="D1053">
        <v>4</v>
      </c>
      <c r="E1053" t="s">
        <v>510</v>
      </c>
      <c r="F1053" t="s">
        <v>508</v>
      </c>
      <c r="G1053" t="s">
        <v>508</v>
      </c>
      <c r="H1053">
        <v>4.2828769388041144</v>
      </c>
      <c r="I1053">
        <v>30.18475828365218</v>
      </c>
      <c r="J1053">
        <v>-0.1753585799989896</v>
      </c>
      <c r="K1053">
        <v>-19.005264180950121</v>
      </c>
      <c r="L1053">
        <v>0.41033963320072592</v>
      </c>
      <c r="M1053">
        <v>-0.88582828680666659</v>
      </c>
      <c r="N1053">
        <v>2.4826217236977191</v>
      </c>
      <c r="O1053">
        <v>0</v>
      </c>
      <c r="P1053">
        <v>1</v>
      </c>
      <c r="Q1053">
        <v>0</v>
      </c>
      <c r="R1053">
        <v>0</v>
      </c>
      <c r="S1053">
        <v>0</v>
      </c>
      <c r="T1053">
        <v>0</v>
      </c>
    </row>
    <row r="1054" spans="1:20" x14ac:dyDescent="0.3">
      <c r="A1054" t="s">
        <v>164</v>
      </c>
      <c r="B1054" t="s">
        <v>274</v>
      </c>
      <c r="C1054">
        <v>8</v>
      </c>
      <c r="D1054">
        <v>4</v>
      </c>
      <c r="E1054" t="s">
        <v>510</v>
      </c>
      <c r="F1054" t="s">
        <v>508</v>
      </c>
      <c r="G1054" t="s">
        <v>508</v>
      </c>
      <c r="H1054">
        <v>4.0252187171536038</v>
      </c>
      <c r="I1054">
        <v>52.27764703545931</v>
      </c>
      <c r="J1054">
        <v>-7.5888297896525625E-2</v>
      </c>
      <c r="K1054">
        <v>78.311583459657285</v>
      </c>
      <c r="L1054">
        <v>0.76384921733062217</v>
      </c>
      <c r="M1054">
        <v>-9.6897749106761993E-2</v>
      </c>
      <c r="N1054">
        <v>2.230846833945523</v>
      </c>
      <c r="O1054">
        <v>1</v>
      </c>
      <c r="P1054">
        <v>1</v>
      </c>
      <c r="Q1054">
        <v>0</v>
      </c>
      <c r="R1054">
        <v>1</v>
      </c>
      <c r="S1054">
        <v>0</v>
      </c>
      <c r="T1054">
        <v>0</v>
      </c>
    </row>
    <row r="1055" spans="1:20" x14ac:dyDescent="0.3">
      <c r="A1055" t="s">
        <v>242</v>
      </c>
      <c r="B1055" t="s">
        <v>274</v>
      </c>
      <c r="C1055">
        <v>8</v>
      </c>
      <c r="D1055">
        <v>7</v>
      </c>
      <c r="E1055" t="s">
        <v>513</v>
      </c>
      <c r="F1055" t="s">
        <v>508</v>
      </c>
      <c r="G1055" t="s">
        <v>508</v>
      </c>
      <c r="H1055">
        <v>3.2821161980900948</v>
      </c>
      <c r="I1055">
        <v>50.346406080959653</v>
      </c>
      <c r="J1055">
        <v>1.024347768301892E-2</v>
      </c>
      <c r="K1055">
        <v>26.70607577964326</v>
      </c>
      <c r="L1055">
        <v>0.80349922983717337</v>
      </c>
      <c r="M1055">
        <v>-0.95969292637956227</v>
      </c>
      <c r="N1055">
        <v>9.6905141931138805E-2</v>
      </c>
      <c r="O1055">
        <v>0</v>
      </c>
      <c r="P1055">
        <v>1</v>
      </c>
      <c r="Q1055">
        <v>1</v>
      </c>
      <c r="R1055">
        <v>0</v>
      </c>
      <c r="S1055">
        <v>1</v>
      </c>
      <c r="T1055">
        <v>0</v>
      </c>
    </row>
    <row r="1056" spans="1:20" x14ac:dyDescent="0.3">
      <c r="A1056" t="s">
        <v>77</v>
      </c>
      <c r="B1056" t="s">
        <v>545</v>
      </c>
      <c r="C1056">
        <v>2</v>
      </c>
      <c r="D1056">
        <v>6</v>
      </c>
      <c r="E1056" t="s">
        <v>510</v>
      </c>
      <c r="F1056" t="s">
        <v>508</v>
      </c>
      <c r="G1056" t="s">
        <v>508</v>
      </c>
      <c r="H1056">
        <v>3.8497221855821362</v>
      </c>
      <c r="I1056">
        <v>2.352939196523689</v>
      </c>
      <c r="J1056">
        <v>-4.0374185696272713E-2</v>
      </c>
      <c r="K1056">
        <v>-177.5363274693573</v>
      </c>
      <c r="L1056">
        <v>1.021881857203083</v>
      </c>
      <c r="M1056">
        <v>-1.492540955380345</v>
      </c>
      <c r="N1056">
        <v>-0.43290003077767192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1</v>
      </c>
    </row>
    <row r="1057" spans="1:20" x14ac:dyDescent="0.3">
      <c r="A1057" t="s">
        <v>156</v>
      </c>
      <c r="B1057" t="s">
        <v>545</v>
      </c>
      <c r="C1057">
        <v>3</v>
      </c>
      <c r="D1057">
        <v>6</v>
      </c>
      <c r="E1057" t="s">
        <v>510</v>
      </c>
      <c r="F1057" t="s">
        <v>508</v>
      </c>
      <c r="G1057" t="s">
        <v>508</v>
      </c>
      <c r="H1057">
        <v>4.3328087276437106</v>
      </c>
      <c r="I1057">
        <v>6.153843896627512</v>
      </c>
      <c r="J1057">
        <v>-2.8619268646446261E-2</v>
      </c>
      <c r="K1057">
        <v>-92.37972271928281</v>
      </c>
      <c r="L1057">
        <v>0.67912108138298022</v>
      </c>
      <c r="M1057">
        <v>-4.4117652951521684</v>
      </c>
      <c r="N1057">
        <v>1.9780147687465639</v>
      </c>
      <c r="O1057">
        <v>0</v>
      </c>
      <c r="P1057">
        <v>1</v>
      </c>
      <c r="Q1057">
        <v>0</v>
      </c>
      <c r="R1057">
        <v>0</v>
      </c>
      <c r="S1057">
        <v>0</v>
      </c>
      <c r="T1057">
        <v>0</v>
      </c>
    </row>
    <row r="1058" spans="1:20" x14ac:dyDescent="0.3">
      <c r="A1058" t="s">
        <v>228</v>
      </c>
      <c r="B1058" t="s">
        <v>545</v>
      </c>
      <c r="C1058">
        <v>9</v>
      </c>
      <c r="D1058">
        <v>8</v>
      </c>
      <c r="E1058" t="s">
        <v>510</v>
      </c>
      <c r="F1058" t="s">
        <v>508</v>
      </c>
      <c r="G1058" t="s">
        <v>508</v>
      </c>
      <c r="H1058">
        <v>4.0573882995375312</v>
      </c>
      <c r="I1058">
        <v>18.749986030158471</v>
      </c>
      <c r="J1058">
        <v>1.130482425644785E-3</v>
      </c>
      <c r="K1058">
        <v>-64.942693553856202</v>
      </c>
      <c r="L1058">
        <v>0.3563339258150145</v>
      </c>
      <c r="M1058">
        <v>-1.2793164615673831</v>
      </c>
      <c r="N1058">
        <v>5.3995679010947066</v>
      </c>
      <c r="O1058">
        <v>1</v>
      </c>
      <c r="P1058">
        <v>1</v>
      </c>
      <c r="Q1058">
        <v>1</v>
      </c>
      <c r="R1058">
        <v>0</v>
      </c>
      <c r="S1058">
        <v>0</v>
      </c>
      <c r="T1058">
        <v>0</v>
      </c>
    </row>
    <row r="1059" spans="1:20" x14ac:dyDescent="0.3">
      <c r="A1059" t="s">
        <v>265</v>
      </c>
      <c r="B1059" t="s">
        <v>545</v>
      </c>
      <c r="C1059">
        <v>9</v>
      </c>
      <c r="D1059">
        <v>7</v>
      </c>
      <c r="E1059" t="s">
        <v>510</v>
      </c>
      <c r="F1059" t="s">
        <v>508</v>
      </c>
      <c r="G1059" t="s">
        <v>508</v>
      </c>
      <c r="H1059">
        <v>4.7809882600037934</v>
      </c>
      <c r="I1059">
        <v>57.142824704942697</v>
      </c>
      <c r="J1059">
        <v>6.8759731018218834E-2</v>
      </c>
      <c r="K1059">
        <v>97.902084052403481</v>
      </c>
      <c r="L1059">
        <v>0.4513652167970979</v>
      </c>
      <c r="M1059">
        <v>-1.771656573613333</v>
      </c>
      <c r="N1059">
        <v>-4.2084082353125556</v>
      </c>
      <c r="O1059">
        <v>1</v>
      </c>
      <c r="P1059">
        <v>1</v>
      </c>
      <c r="Q1059">
        <v>1</v>
      </c>
      <c r="R1059">
        <v>0</v>
      </c>
      <c r="S1059">
        <v>0</v>
      </c>
      <c r="T1059">
        <v>0</v>
      </c>
    </row>
    <row r="1060" spans="1:20" x14ac:dyDescent="0.3">
      <c r="A1060" t="s">
        <v>271</v>
      </c>
      <c r="B1060" t="s">
        <v>545</v>
      </c>
      <c r="C1060">
        <v>4</v>
      </c>
      <c r="D1060">
        <v>4</v>
      </c>
      <c r="E1060" t="s">
        <v>510</v>
      </c>
      <c r="F1060" t="s">
        <v>508</v>
      </c>
      <c r="G1060" t="s">
        <v>508</v>
      </c>
      <c r="H1060">
        <v>5.2471915419704489</v>
      </c>
      <c r="I1060">
        <v>23.809510293726131</v>
      </c>
      <c r="J1060">
        <v>3.7542809813698813E-2</v>
      </c>
      <c r="K1060">
        <v>24.056501237434379</v>
      </c>
      <c r="L1060">
        <v>0.80817187712910799</v>
      </c>
      <c r="M1060">
        <v>-1.4644386734071619</v>
      </c>
      <c r="N1060">
        <v>0.21230895888934809</v>
      </c>
      <c r="O1060">
        <v>0</v>
      </c>
      <c r="P1060">
        <v>1</v>
      </c>
      <c r="Q1060">
        <v>1</v>
      </c>
      <c r="R1060">
        <v>0</v>
      </c>
      <c r="S1060">
        <v>0</v>
      </c>
      <c r="T1060">
        <v>0</v>
      </c>
    </row>
    <row r="1061" spans="1:20" x14ac:dyDescent="0.3">
      <c r="A1061" t="s">
        <v>283</v>
      </c>
      <c r="B1061" t="s">
        <v>545</v>
      </c>
      <c r="C1061">
        <v>6</v>
      </c>
      <c r="D1061">
        <v>8</v>
      </c>
      <c r="E1061" t="s">
        <v>510</v>
      </c>
      <c r="F1061" t="s">
        <v>508</v>
      </c>
      <c r="G1061" t="s">
        <v>508</v>
      </c>
      <c r="H1061">
        <v>5.5294467788103434</v>
      </c>
      <c r="I1061">
        <v>5.9523491902563963</v>
      </c>
      <c r="J1061">
        <v>3.2172259239716672E-3</v>
      </c>
      <c r="K1061">
        <v>-68.803380399376692</v>
      </c>
      <c r="L1061">
        <v>1.266047790924105</v>
      </c>
      <c r="M1061">
        <v>-4.6025158446097496</v>
      </c>
      <c r="N1061">
        <v>-3.2894758168790532</v>
      </c>
      <c r="O1061">
        <v>0</v>
      </c>
      <c r="P1061">
        <v>1</v>
      </c>
      <c r="Q1061">
        <v>1</v>
      </c>
      <c r="R1061">
        <v>0</v>
      </c>
      <c r="S1061">
        <v>0</v>
      </c>
      <c r="T1061">
        <v>1</v>
      </c>
    </row>
    <row r="1062" spans="1:20" x14ac:dyDescent="0.3">
      <c r="A1062" t="s">
        <v>290</v>
      </c>
      <c r="B1062" t="s">
        <v>545</v>
      </c>
      <c r="C1062">
        <v>-2</v>
      </c>
      <c r="D1062">
        <v>3</v>
      </c>
      <c r="E1062" t="s">
        <v>510</v>
      </c>
      <c r="F1062" t="s">
        <v>508</v>
      </c>
      <c r="G1062" t="s">
        <v>508</v>
      </c>
      <c r="H1062">
        <v>5.2964028836986872</v>
      </c>
      <c r="I1062">
        <v>1.0526056897225009</v>
      </c>
      <c r="J1062">
        <v>-2.0724010033645449E-2</v>
      </c>
      <c r="K1062">
        <v>-129.02664183704681</v>
      </c>
      <c r="L1062">
        <v>0.59016980841219246</v>
      </c>
      <c r="M1062">
        <v>-3.2894758168790532</v>
      </c>
      <c r="N1062">
        <v>2.494334179602181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1:20" x14ac:dyDescent="0.3">
      <c r="A1063" t="s">
        <v>512</v>
      </c>
      <c r="B1063" t="s">
        <v>545</v>
      </c>
      <c r="C1063">
        <v>1</v>
      </c>
      <c r="D1063">
        <v>2</v>
      </c>
      <c r="E1063" t="s">
        <v>510</v>
      </c>
      <c r="F1063" t="s">
        <v>508</v>
      </c>
      <c r="G1063" t="s">
        <v>508</v>
      </c>
      <c r="H1063">
        <v>5.3730857690915768</v>
      </c>
      <c r="I1063">
        <v>8.4210462913606126</v>
      </c>
      <c r="J1063">
        <v>-2.9427890151259569E-2</v>
      </c>
      <c r="K1063">
        <v>-93.101008027485619</v>
      </c>
      <c r="L1063">
        <v>0.86051686820513507</v>
      </c>
      <c r="M1063">
        <v>-0.88495491198714826</v>
      </c>
      <c r="N1063">
        <v>-6.0267852628793657</v>
      </c>
      <c r="O1063">
        <v>0</v>
      </c>
      <c r="P1063">
        <v>1</v>
      </c>
      <c r="Q1063">
        <v>0</v>
      </c>
      <c r="R1063">
        <v>0</v>
      </c>
      <c r="S1063">
        <v>0</v>
      </c>
      <c r="T1063">
        <v>0</v>
      </c>
    </row>
    <row r="1064" spans="1:20" x14ac:dyDescent="0.3">
      <c r="A1064" t="s">
        <v>91</v>
      </c>
      <c r="B1064" t="s">
        <v>545</v>
      </c>
      <c r="C1064">
        <v>-2</v>
      </c>
      <c r="D1064">
        <v>3</v>
      </c>
      <c r="E1064" t="s">
        <v>510</v>
      </c>
      <c r="F1064" t="s">
        <v>508</v>
      </c>
      <c r="G1064" t="s">
        <v>508</v>
      </c>
      <c r="H1064">
        <v>6.2606032354056191</v>
      </c>
      <c r="I1064">
        <v>12.977105627443111</v>
      </c>
      <c r="J1064">
        <v>-4.3951871243834463E-2</v>
      </c>
      <c r="K1064">
        <v>-197.39057566849371</v>
      </c>
      <c r="L1064">
        <v>0.85080061429239384</v>
      </c>
      <c r="M1064">
        <v>-6.0267852628793657</v>
      </c>
      <c r="N1064">
        <v>4.5130654512793624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1:20" x14ac:dyDescent="0.3">
      <c r="A1065" t="s">
        <v>162</v>
      </c>
      <c r="B1065" t="s">
        <v>545</v>
      </c>
      <c r="C1065">
        <v>7</v>
      </c>
      <c r="D1065">
        <v>8</v>
      </c>
      <c r="E1065" t="s">
        <v>510</v>
      </c>
      <c r="F1065" t="s">
        <v>508</v>
      </c>
      <c r="G1065" t="s">
        <v>508</v>
      </c>
      <c r="H1065">
        <v>6.3509661472520182</v>
      </c>
      <c r="I1065">
        <v>44.33965022643018</v>
      </c>
      <c r="J1065">
        <v>1.296390839807272E-2</v>
      </c>
      <c r="K1065">
        <v>-12.40627606128861</v>
      </c>
      <c r="L1065">
        <v>0.55799354703504755</v>
      </c>
      <c r="M1065">
        <v>-5.8455059540934231</v>
      </c>
      <c r="N1065">
        <v>-2.439027226871707</v>
      </c>
      <c r="O1065">
        <v>1</v>
      </c>
      <c r="P1065">
        <v>1</v>
      </c>
      <c r="Q1065">
        <v>1</v>
      </c>
      <c r="R1065">
        <v>0</v>
      </c>
      <c r="S1065">
        <v>0</v>
      </c>
      <c r="T1065">
        <v>0</v>
      </c>
    </row>
    <row r="1066" spans="1:20" x14ac:dyDescent="0.3">
      <c r="A1066" t="s">
        <v>220</v>
      </c>
      <c r="B1066" t="s">
        <v>545</v>
      </c>
      <c r="C1066">
        <v>7</v>
      </c>
      <c r="D1066">
        <v>7</v>
      </c>
      <c r="E1066" t="s">
        <v>510</v>
      </c>
      <c r="F1066" t="s">
        <v>508</v>
      </c>
      <c r="G1066" t="s">
        <v>508</v>
      </c>
      <c r="H1066">
        <v>6.6071437666942341</v>
      </c>
      <c r="I1066">
        <v>36.363640742305222</v>
      </c>
      <c r="J1066">
        <v>6.6879648699179886E-3</v>
      </c>
      <c r="K1066">
        <v>-66.365681587077901</v>
      </c>
      <c r="L1066">
        <v>0.33329815468054019</v>
      </c>
      <c r="M1066">
        <v>-2.439027226871707</v>
      </c>
      <c r="N1066">
        <v>2.272725056025656</v>
      </c>
      <c r="O1066">
        <v>1</v>
      </c>
      <c r="P1066">
        <v>1</v>
      </c>
      <c r="Q1066">
        <v>1</v>
      </c>
      <c r="R1066">
        <v>0</v>
      </c>
      <c r="S1066">
        <v>0</v>
      </c>
      <c r="T1066">
        <v>0</v>
      </c>
    </row>
    <row r="1067" spans="1:20" x14ac:dyDescent="0.3">
      <c r="A1067" t="s">
        <v>235</v>
      </c>
      <c r="B1067" t="s">
        <v>545</v>
      </c>
      <c r="C1067">
        <v>4</v>
      </c>
      <c r="D1067">
        <v>5</v>
      </c>
      <c r="E1067" t="s">
        <v>510</v>
      </c>
      <c r="F1067" t="s">
        <v>508</v>
      </c>
      <c r="G1067" t="s">
        <v>508</v>
      </c>
      <c r="H1067">
        <v>6.0292731605569507</v>
      </c>
      <c r="I1067">
        <v>45.454514803863439</v>
      </c>
      <c r="J1067">
        <v>1.687233368939298E-2</v>
      </c>
      <c r="K1067">
        <v>-14.898301563579</v>
      </c>
      <c r="L1067">
        <v>0.79437696127607094</v>
      </c>
      <c r="M1067">
        <v>-0.22222730848524311</v>
      </c>
      <c r="N1067">
        <v>0.44544451632992121</v>
      </c>
      <c r="O1067">
        <v>0</v>
      </c>
      <c r="P1067">
        <v>1</v>
      </c>
      <c r="Q1067">
        <v>1</v>
      </c>
      <c r="R1067">
        <v>0</v>
      </c>
      <c r="S1067">
        <v>0</v>
      </c>
      <c r="T1067">
        <v>0</v>
      </c>
    </row>
    <row r="1068" spans="1:20" x14ac:dyDescent="0.3">
      <c r="A1068" t="s">
        <v>282</v>
      </c>
      <c r="B1068" t="s">
        <v>545</v>
      </c>
      <c r="C1068">
        <v>7</v>
      </c>
      <c r="D1068">
        <v>4</v>
      </c>
      <c r="E1068" t="s">
        <v>510</v>
      </c>
      <c r="F1068" t="s">
        <v>508</v>
      </c>
      <c r="G1068" t="s">
        <v>508</v>
      </c>
      <c r="H1068">
        <v>5.5102042099584132</v>
      </c>
      <c r="I1068">
        <v>51.51516173204552</v>
      </c>
      <c r="J1068">
        <v>2.0564328297821729E-2</v>
      </c>
      <c r="K1068">
        <v>12.69374344673006</v>
      </c>
      <c r="L1068">
        <v>0.35182737212778092</v>
      </c>
      <c r="M1068">
        <v>-0.87145883492999332</v>
      </c>
      <c r="N1068">
        <v>-0.43956000193669231</v>
      </c>
      <c r="O1068">
        <v>1</v>
      </c>
      <c r="P1068">
        <v>1</v>
      </c>
      <c r="Q1068">
        <v>1</v>
      </c>
      <c r="R1068">
        <v>0</v>
      </c>
      <c r="S1068">
        <v>0</v>
      </c>
      <c r="T1068">
        <v>0</v>
      </c>
    </row>
    <row r="1069" spans="1:20" x14ac:dyDescent="0.3">
      <c r="A1069" t="s">
        <v>291</v>
      </c>
      <c r="B1069" t="s">
        <v>545</v>
      </c>
      <c r="C1069">
        <v>11</v>
      </c>
      <c r="D1069">
        <v>12</v>
      </c>
      <c r="E1069" t="s">
        <v>510</v>
      </c>
      <c r="F1069" t="s">
        <v>508</v>
      </c>
      <c r="G1069" t="s">
        <v>508</v>
      </c>
      <c r="H1069">
        <v>4.8596119937445321</v>
      </c>
      <c r="I1069">
        <v>33.333353710984177</v>
      </c>
      <c r="J1069">
        <v>3.7623335440017162E-2</v>
      </c>
      <c r="K1069">
        <v>106.0714582419491</v>
      </c>
      <c r="L1069">
        <v>0.51433595808116384</v>
      </c>
      <c r="M1069">
        <v>-4.3388436265789814</v>
      </c>
      <c r="N1069">
        <v>2.5917901207994301</v>
      </c>
      <c r="O1069">
        <v>1</v>
      </c>
      <c r="P1069">
        <v>1</v>
      </c>
      <c r="Q1069">
        <v>1</v>
      </c>
      <c r="R1069">
        <v>0</v>
      </c>
      <c r="S1069">
        <v>1</v>
      </c>
      <c r="T1069">
        <v>0</v>
      </c>
    </row>
    <row r="1070" spans="1:20" x14ac:dyDescent="0.3">
      <c r="A1070" t="s">
        <v>298</v>
      </c>
      <c r="B1070" t="s">
        <v>545</v>
      </c>
      <c r="C1070">
        <v>13</v>
      </c>
      <c r="D1070">
        <v>11</v>
      </c>
      <c r="E1070" t="s">
        <v>510</v>
      </c>
      <c r="F1070" t="s">
        <v>508</v>
      </c>
      <c r="G1070" t="s">
        <v>508</v>
      </c>
      <c r="H1070">
        <v>4.8274828629783402</v>
      </c>
      <c r="I1070">
        <v>41.891870122489117</v>
      </c>
      <c r="J1070">
        <v>3.4929849506921122E-2</v>
      </c>
      <c r="K1070">
        <v>78.257030303920772</v>
      </c>
      <c r="L1070">
        <v>0.48904160484370413</v>
      </c>
      <c r="M1070">
        <v>-0.63158336438630758</v>
      </c>
      <c r="N1070">
        <v>-2.3305013043820431</v>
      </c>
      <c r="O1070">
        <v>1</v>
      </c>
      <c r="P1070">
        <v>1</v>
      </c>
      <c r="Q1070">
        <v>1</v>
      </c>
      <c r="R1070">
        <v>1</v>
      </c>
      <c r="S1070">
        <v>1</v>
      </c>
      <c r="T1070">
        <v>0</v>
      </c>
    </row>
    <row r="1071" spans="1:20" x14ac:dyDescent="0.3">
      <c r="A1071" t="s">
        <v>96</v>
      </c>
      <c r="B1071" t="s">
        <v>545</v>
      </c>
      <c r="C1071">
        <v>6</v>
      </c>
      <c r="D1071">
        <v>6</v>
      </c>
      <c r="E1071" t="s">
        <v>510</v>
      </c>
      <c r="F1071" t="s">
        <v>508</v>
      </c>
      <c r="G1071" t="s">
        <v>508</v>
      </c>
      <c r="H1071">
        <v>4.9001543296981547</v>
      </c>
      <c r="I1071">
        <v>32.432455072611319</v>
      </c>
      <c r="J1071">
        <v>1.007300140172239E-2</v>
      </c>
      <c r="K1071">
        <v>-7.0542949467079161</v>
      </c>
      <c r="L1071">
        <v>0.73165643382214729</v>
      </c>
      <c r="M1071">
        <v>-0.21458696077492381</v>
      </c>
      <c r="N1071">
        <v>0.43010710787809819</v>
      </c>
      <c r="O1071">
        <v>0</v>
      </c>
      <c r="P1071">
        <v>1</v>
      </c>
      <c r="Q1071">
        <v>1</v>
      </c>
      <c r="R1071">
        <v>0</v>
      </c>
      <c r="S1071">
        <v>0</v>
      </c>
      <c r="T1071">
        <v>0</v>
      </c>
    </row>
    <row r="1072" spans="1:20" x14ac:dyDescent="0.3">
      <c r="A1072" t="s">
        <v>164</v>
      </c>
      <c r="B1072" t="s">
        <v>545</v>
      </c>
      <c r="C1072">
        <v>1</v>
      </c>
      <c r="D1072">
        <v>4</v>
      </c>
      <c r="E1072" t="s">
        <v>510</v>
      </c>
      <c r="F1072" t="s">
        <v>508</v>
      </c>
      <c r="G1072" t="s">
        <v>508</v>
      </c>
      <c r="H1072">
        <v>5.1948052634602959</v>
      </c>
      <c r="I1072">
        <v>13.51356053542351</v>
      </c>
      <c r="J1072">
        <v>-5.9282623330916048E-3</v>
      </c>
      <c r="K1072">
        <v>-75.799179419157298</v>
      </c>
      <c r="L1072">
        <v>0.84654158784693001</v>
      </c>
      <c r="M1072">
        <v>-3.426120873622839</v>
      </c>
      <c r="N1072">
        <v>1.7738341384938039</v>
      </c>
      <c r="O1072">
        <v>0</v>
      </c>
      <c r="P1072">
        <v>1</v>
      </c>
      <c r="Q1072">
        <v>0</v>
      </c>
      <c r="R1072">
        <v>0</v>
      </c>
      <c r="S1072">
        <v>0</v>
      </c>
      <c r="T1072">
        <v>0</v>
      </c>
    </row>
    <row r="1073" spans="1:20" x14ac:dyDescent="0.3">
      <c r="A1073" t="s">
        <v>242</v>
      </c>
      <c r="B1073" t="s">
        <v>545</v>
      </c>
      <c r="C1073">
        <v>7</v>
      </c>
      <c r="D1073">
        <v>5</v>
      </c>
      <c r="E1073" t="s">
        <v>510</v>
      </c>
      <c r="F1073" t="s">
        <v>508</v>
      </c>
      <c r="G1073" t="s">
        <v>508</v>
      </c>
      <c r="H1073">
        <v>4.6536786483727512</v>
      </c>
      <c r="I1073">
        <v>20.895500081133481</v>
      </c>
      <c r="J1073">
        <v>-2.5572833736264631E-3</v>
      </c>
      <c r="K1073">
        <v>-45.284934760468118</v>
      </c>
      <c r="L1073">
        <v>1.111801458441724</v>
      </c>
      <c r="M1073">
        <v>-1.2820501064172201</v>
      </c>
      <c r="N1073">
        <v>2.380955329852628</v>
      </c>
      <c r="O1073">
        <v>0</v>
      </c>
      <c r="P1073">
        <v>1</v>
      </c>
      <c r="Q1073">
        <v>0</v>
      </c>
      <c r="R1073">
        <v>0</v>
      </c>
      <c r="S1073">
        <v>1</v>
      </c>
      <c r="T1073">
        <v>1</v>
      </c>
    </row>
    <row r="1074" spans="1:20" x14ac:dyDescent="0.3">
      <c r="A1074" t="s">
        <v>139</v>
      </c>
      <c r="B1074" t="s">
        <v>107</v>
      </c>
      <c r="C1074">
        <v>3</v>
      </c>
      <c r="D1074">
        <v>3</v>
      </c>
      <c r="E1074" t="s">
        <v>510</v>
      </c>
      <c r="F1074" t="s">
        <v>508</v>
      </c>
      <c r="G1074" t="s">
        <v>508</v>
      </c>
      <c r="H1074">
        <v>4.2333819037063547</v>
      </c>
      <c r="I1074">
        <v>54.316578846259397</v>
      </c>
      <c r="J1074">
        <v>-4.7275185983485244E-3</v>
      </c>
      <c r="K1074">
        <v>24.254758192232799</v>
      </c>
      <c r="L1074">
        <v>0.60784049912946381</v>
      </c>
      <c r="M1074">
        <v>-0.43549221584789638</v>
      </c>
      <c r="N1074">
        <v>7.7091294523396456</v>
      </c>
      <c r="O1074">
        <v>0</v>
      </c>
      <c r="P1074">
        <v>1</v>
      </c>
      <c r="Q1074">
        <v>0</v>
      </c>
      <c r="R1074">
        <v>0</v>
      </c>
      <c r="S1074">
        <v>0</v>
      </c>
      <c r="T1074">
        <v>0</v>
      </c>
    </row>
    <row r="1075" spans="1:20" x14ac:dyDescent="0.3">
      <c r="A1075" t="s">
        <v>223</v>
      </c>
      <c r="B1075" t="s">
        <v>107</v>
      </c>
      <c r="C1075">
        <v>11</v>
      </c>
      <c r="D1075">
        <v>12</v>
      </c>
      <c r="E1075" t="s">
        <v>510</v>
      </c>
      <c r="F1075" t="s">
        <v>508</v>
      </c>
      <c r="G1075" t="s">
        <v>508</v>
      </c>
      <c r="H1075">
        <v>5.2814915150096269</v>
      </c>
      <c r="I1075">
        <v>50.617264431514243</v>
      </c>
      <c r="J1075">
        <v>0.21704230622717929</v>
      </c>
      <c r="K1075">
        <v>255.89542171377761</v>
      </c>
      <c r="L1075">
        <v>1.8658938730394909</v>
      </c>
      <c r="M1075">
        <v>-3.7914745495064079</v>
      </c>
      <c r="N1075">
        <v>-3.399008141090436</v>
      </c>
      <c r="O1075">
        <v>1</v>
      </c>
      <c r="P1075">
        <v>1</v>
      </c>
      <c r="Q1075">
        <v>1</v>
      </c>
      <c r="R1075">
        <v>0</v>
      </c>
      <c r="S1075">
        <v>1</v>
      </c>
      <c r="T1075">
        <v>1</v>
      </c>
    </row>
    <row r="1076" spans="1:20" x14ac:dyDescent="0.3">
      <c r="A1076" t="s">
        <v>228</v>
      </c>
      <c r="B1076" t="s">
        <v>107</v>
      </c>
      <c r="C1076">
        <v>9</v>
      </c>
      <c r="D1076">
        <v>9</v>
      </c>
      <c r="E1076" t="s">
        <v>510</v>
      </c>
      <c r="F1076" t="s">
        <v>508</v>
      </c>
      <c r="G1076" t="s">
        <v>508</v>
      </c>
      <c r="H1076">
        <v>5.8170025556553391</v>
      </c>
      <c r="I1076">
        <v>37.003624650376857</v>
      </c>
      <c r="J1076">
        <v>0.17681133185070469</v>
      </c>
      <c r="K1076">
        <v>102.52002437089369</v>
      </c>
      <c r="L1076">
        <v>0.94027996192293484</v>
      </c>
      <c r="M1076">
        <v>-3.399008141090436</v>
      </c>
      <c r="N1076">
        <v>0.4589502793813382</v>
      </c>
      <c r="O1076">
        <v>1</v>
      </c>
      <c r="P1076">
        <v>1</v>
      </c>
      <c r="Q1076">
        <v>1</v>
      </c>
      <c r="R1076">
        <v>0</v>
      </c>
      <c r="S1076">
        <v>1</v>
      </c>
      <c r="T1076">
        <v>0</v>
      </c>
    </row>
    <row r="1077" spans="1:20" x14ac:dyDescent="0.3">
      <c r="A1077" t="s">
        <v>271</v>
      </c>
      <c r="B1077" t="s">
        <v>107</v>
      </c>
      <c r="C1077">
        <v>1</v>
      </c>
      <c r="D1077">
        <v>4</v>
      </c>
      <c r="E1077" t="s">
        <v>510</v>
      </c>
      <c r="F1077" t="s">
        <v>508</v>
      </c>
      <c r="G1077" t="s">
        <v>508</v>
      </c>
      <c r="H1077">
        <v>6.6758239858033379</v>
      </c>
      <c r="I1077">
        <v>10.09176270486496</v>
      </c>
      <c r="J1077">
        <v>-0.1170473578707802</v>
      </c>
      <c r="K1077">
        <v>-41.695784053644843</v>
      </c>
      <c r="L1077">
        <v>0.89808705439343395</v>
      </c>
      <c r="M1077">
        <v>-7.5672916744767216</v>
      </c>
      <c r="N1077">
        <v>2.197800009683462</v>
      </c>
      <c r="O1077">
        <v>0</v>
      </c>
      <c r="P1077">
        <v>1</v>
      </c>
      <c r="Q1077">
        <v>0</v>
      </c>
      <c r="R1077">
        <v>0</v>
      </c>
      <c r="S1077">
        <v>0</v>
      </c>
      <c r="T1077">
        <v>0</v>
      </c>
    </row>
    <row r="1078" spans="1:20" x14ac:dyDescent="0.3">
      <c r="A1078" t="s">
        <v>283</v>
      </c>
      <c r="B1078" t="s">
        <v>107</v>
      </c>
      <c r="C1078">
        <v>-2</v>
      </c>
      <c r="D1078">
        <v>3</v>
      </c>
      <c r="E1078" t="s">
        <v>510</v>
      </c>
      <c r="F1078" t="s">
        <v>508</v>
      </c>
      <c r="G1078" t="s">
        <v>508</v>
      </c>
      <c r="H1078">
        <v>6.7881068724048701</v>
      </c>
      <c r="I1078">
        <v>2.0794062630251342</v>
      </c>
      <c r="J1078">
        <v>-0.25524311719136838</v>
      </c>
      <c r="K1078">
        <v>-115.70297937854509</v>
      </c>
      <c r="L1078">
        <v>0.91348549723812666</v>
      </c>
      <c r="M1078">
        <v>-2.60869321841143</v>
      </c>
      <c r="N1078">
        <v>-3.0691921580297938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1:20" x14ac:dyDescent="0.3">
      <c r="A1079" t="s">
        <v>290</v>
      </c>
      <c r="B1079" t="s">
        <v>107</v>
      </c>
      <c r="C1079">
        <v>-2</v>
      </c>
      <c r="D1079">
        <v>3</v>
      </c>
      <c r="E1079" t="s">
        <v>510</v>
      </c>
      <c r="F1079" t="s">
        <v>508</v>
      </c>
      <c r="G1079" t="s">
        <v>508</v>
      </c>
      <c r="H1079">
        <v>7.064726286072383</v>
      </c>
      <c r="I1079">
        <v>1.2069239372535041</v>
      </c>
      <c r="J1079">
        <v>-0.30400482742868462</v>
      </c>
      <c r="K1079">
        <v>-143.17390479240149</v>
      </c>
      <c r="L1079">
        <v>0.82088997868614955</v>
      </c>
      <c r="M1079">
        <v>-3.0691921580297938</v>
      </c>
      <c r="N1079">
        <v>0.46056372965371362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1:20" x14ac:dyDescent="0.3">
      <c r="A1080" t="s">
        <v>512</v>
      </c>
      <c r="B1080" t="s">
        <v>107</v>
      </c>
      <c r="C1080">
        <v>-2</v>
      </c>
      <c r="D1080">
        <v>1</v>
      </c>
      <c r="E1080" t="s">
        <v>510</v>
      </c>
      <c r="F1080" t="s">
        <v>508</v>
      </c>
      <c r="G1080" t="s">
        <v>508</v>
      </c>
      <c r="H1080">
        <v>6.1603535444187374</v>
      </c>
      <c r="I1080">
        <v>4.8622242034191929</v>
      </c>
      <c r="J1080">
        <v>-0.33440816075981511</v>
      </c>
      <c r="K1080">
        <v>-118.7144066982007</v>
      </c>
      <c r="L1080">
        <v>0.83118968071750476</v>
      </c>
      <c r="M1080">
        <v>-1.2607519259848201</v>
      </c>
      <c r="N1080">
        <v>-3.308181717747376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1:20" x14ac:dyDescent="0.3">
      <c r="A1081" t="s">
        <v>91</v>
      </c>
      <c r="B1081" t="s">
        <v>107</v>
      </c>
      <c r="C1081">
        <v>0</v>
      </c>
      <c r="D1081">
        <v>5</v>
      </c>
      <c r="E1081" t="s">
        <v>510</v>
      </c>
      <c r="F1081" t="s">
        <v>508</v>
      </c>
      <c r="G1081" t="s">
        <v>508</v>
      </c>
      <c r="H1081">
        <v>5.8780668087544914</v>
      </c>
      <c r="I1081">
        <v>19.565214386659619</v>
      </c>
      <c r="J1081">
        <v>-0.35595743519101708</v>
      </c>
      <c r="K1081">
        <v>-162.613935784765</v>
      </c>
      <c r="L1081">
        <v>1.2148896076635649</v>
      </c>
      <c r="M1081">
        <v>-3.308181717747376</v>
      </c>
      <c r="N1081">
        <v>0.24010153597664841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1</v>
      </c>
    </row>
    <row r="1082" spans="1:20" x14ac:dyDescent="0.3">
      <c r="A1082" t="s">
        <v>235</v>
      </c>
      <c r="B1082" t="s">
        <v>107</v>
      </c>
      <c r="C1082">
        <v>6</v>
      </c>
      <c r="D1082">
        <v>7</v>
      </c>
      <c r="E1082" t="s">
        <v>510</v>
      </c>
      <c r="F1082" t="s">
        <v>508</v>
      </c>
      <c r="G1082" t="s">
        <v>508</v>
      </c>
      <c r="H1082">
        <v>6.7167203240052684</v>
      </c>
      <c r="I1082">
        <v>34.470993982413333</v>
      </c>
      <c r="J1082">
        <v>0.12724294283403639</v>
      </c>
      <c r="K1082">
        <v>10.8343589258522</v>
      </c>
      <c r="L1082">
        <v>0.95947694264572725</v>
      </c>
      <c r="M1082">
        <v>-7.3684190448961751</v>
      </c>
      <c r="N1082">
        <v>-0.56818397330839043</v>
      </c>
      <c r="O1082">
        <v>0</v>
      </c>
      <c r="P1082">
        <v>1</v>
      </c>
      <c r="Q1082">
        <v>1</v>
      </c>
      <c r="R1082">
        <v>0</v>
      </c>
      <c r="S1082">
        <v>1</v>
      </c>
      <c r="T1082">
        <v>0</v>
      </c>
    </row>
    <row r="1083" spans="1:20" x14ac:dyDescent="0.3">
      <c r="A1083" t="s">
        <v>259</v>
      </c>
      <c r="B1083" t="s">
        <v>107</v>
      </c>
      <c r="C1083">
        <v>4</v>
      </c>
      <c r="D1083">
        <v>4</v>
      </c>
      <c r="E1083" t="s">
        <v>510</v>
      </c>
      <c r="F1083" t="s">
        <v>508</v>
      </c>
      <c r="G1083" t="s">
        <v>508</v>
      </c>
      <c r="H1083">
        <v>6.8122443374322383</v>
      </c>
      <c r="I1083">
        <v>32.764503008793334</v>
      </c>
      <c r="J1083">
        <v>2.0077459400668029E-2</v>
      </c>
      <c r="K1083">
        <v>-35.380894022940197</v>
      </c>
      <c r="L1083">
        <v>0.48904991607125359</v>
      </c>
      <c r="M1083">
        <v>-0.56818397330839043</v>
      </c>
      <c r="N1083">
        <v>1.7714255196707589</v>
      </c>
      <c r="O1083">
        <v>0</v>
      </c>
      <c r="P1083">
        <v>1</v>
      </c>
      <c r="Q1083">
        <v>1</v>
      </c>
      <c r="R1083">
        <v>0</v>
      </c>
      <c r="S1083">
        <v>0</v>
      </c>
      <c r="T1083">
        <v>0</v>
      </c>
    </row>
    <row r="1084" spans="1:20" x14ac:dyDescent="0.3">
      <c r="A1084" t="s">
        <v>269</v>
      </c>
      <c r="B1084" t="s">
        <v>107</v>
      </c>
      <c r="C1084">
        <v>1</v>
      </c>
      <c r="D1084">
        <v>4</v>
      </c>
      <c r="E1084" t="s">
        <v>510</v>
      </c>
      <c r="F1084" t="s">
        <v>508</v>
      </c>
      <c r="G1084" t="s">
        <v>508</v>
      </c>
      <c r="H1084">
        <v>7.0066053486342081</v>
      </c>
      <c r="I1084">
        <v>29.351521061553331</v>
      </c>
      <c r="J1084">
        <v>-0.11982321878736681</v>
      </c>
      <c r="K1084">
        <v>-39.899679886407441</v>
      </c>
      <c r="L1084">
        <v>0.41672381523153063</v>
      </c>
      <c r="M1084">
        <v>-2.863561168865258</v>
      </c>
      <c r="N1084">
        <v>-0.98265944387885495</v>
      </c>
      <c r="O1084">
        <v>0</v>
      </c>
      <c r="P1084">
        <v>1</v>
      </c>
      <c r="Q1084">
        <v>0</v>
      </c>
      <c r="R1084">
        <v>0</v>
      </c>
      <c r="S1084">
        <v>0</v>
      </c>
      <c r="T1084">
        <v>0</v>
      </c>
    </row>
    <row r="1085" spans="1:20" x14ac:dyDescent="0.3">
      <c r="A1085" t="s">
        <v>282</v>
      </c>
      <c r="B1085" t="s">
        <v>107</v>
      </c>
      <c r="C1085">
        <v>1</v>
      </c>
      <c r="D1085">
        <v>2</v>
      </c>
      <c r="E1085" t="s">
        <v>510</v>
      </c>
      <c r="F1085" t="s">
        <v>508</v>
      </c>
      <c r="G1085" t="s">
        <v>508</v>
      </c>
      <c r="H1085">
        <v>6.9218577630675862</v>
      </c>
      <c r="I1085">
        <v>26.450496170981751</v>
      </c>
      <c r="J1085">
        <v>-0.1854777617168219</v>
      </c>
      <c r="K1085">
        <v>-65.810810400415789</v>
      </c>
      <c r="L1085">
        <v>0.29359384786684739</v>
      </c>
      <c r="M1085">
        <v>-0.98265944387885495</v>
      </c>
      <c r="N1085">
        <v>1.342682199960294</v>
      </c>
      <c r="O1085">
        <v>0</v>
      </c>
      <c r="P1085">
        <v>1</v>
      </c>
      <c r="Q1085">
        <v>0</v>
      </c>
      <c r="R1085">
        <v>0</v>
      </c>
      <c r="S1085">
        <v>0</v>
      </c>
      <c r="T1085">
        <v>0</v>
      </c>
    </row>
    <row r="1086" spans="1:20" x14ac:dyDescent="0.3">
      <c r="A1086" t="s">
        <v>285</v>
      </c>
      <c r="B1086" t="s">
        <v>107</v>
      </c>
      <c r="C1086">
        <v>3</v>
      </c>
      <c r="D1086">
        <v>3</v>
      </c>
      <c r="E1086" t="s">
        <v>510</v>
      </c>
      <c r="F1086" t="s">
        <v>508</v>
      </c>
      <c r="G1086" t="s">
        <v>508</v>
      </c>
      <c r="H1086">
        <v>6.3843967048746846</v>
      </c>
      <c r="I1086">
        <v>11.1570039494726</v>
      </c>
      <c r="J1086">
        <v>-0.21770587290949789</v>
      </c>
      <c r="K1086">
        <v>-62.905802218683043</v>
      </c>
      <c r="L1086">
        <v>1.094186472935553</v>
      </c>
      <c r="M1086">
        <v>-1.267288093134864</v>
      </c>
      <c r="N1086">
        <v>-0.75845487395474176</v>
      </c>
      <c r="O1086">
        <v>0</v>
      </c>
      <c r="P1086">
        <v>1</v>
      </c>
      <c r="Q1086">
        <v>0</v>
      </c>
      <c r="R1086">
        <v>0</v>
      </c>
      <c r="S1086">
        <v>0</v>
      </c>
      <c r="T1086">
        <v>1</v>
      </c>
    </row>
    <row r="1087" spans="1:20" x14ac:dyDescent="0.3">
      <c r="A1087" t="s">
        <v>291</v>
      </c>
      <c r="B1087" t="s">
        <v>107</v>
      </c>
      <c r="C1087">
        <v>3</v>
      </c>
      <c r="D1087">
        <v>6</v>
      </c>
      <c r="E1087" t="s">
        <v>510</v>
      </c>
      <c r="F1087" t="s">
        <v>508</v>
      </c>
      <c r="G1087" t="s">
        <v>508</v>
      </c>
      <c r="H1087">
        <v>6.185611425123529</v>
      </c>
      <c r="I1087">
        <v>4.7618993555887581</v>
      </c>
      <c r="J1087">
        <v>-0.19754223658934689</v>
      </c>
      <c r="K1087">
        <v>-91.609770360669387</v>
      </c>
      <c r="L1087">
        <v>1.4720491083566321</v>
      </c>
      <c r="M1087">
        <v>-2.175195968575955</v>
      </c>
      <c r="N1087">
        <v>-0.90144004827059421</v>
      </c>
      <c r="O1087">
        <v>0</v>
      </c>
      <c r="P1087">
        <v>1</v>
      </c>
      <c r="Q1087">
        <v>0</v>
      </c>
      <c r="R1087">
        <v>0</v>
      </c>
      <c r="S1087">
        <v>0</v>
      </c>
      <c r="T1087">
        <v>1</v>
      </c>
    </row>
    <row r="1088" spans="1:20" x14ac:dyDescent="0.3">
      <c r="A1088" t="s">
        <v>295</v>
      </c>
      <c r="B1088" t="s">
        <v>107</v>
      </c>
      <c r="C1088">
        <v>1</v>
      </c>
      <c r="D1088">
        <v>2</v>
      </c>
      <c r="E1088" t="s">
        <v>510</v>
      </c>
      <c r="F1088" t="s">
        <v>508</v>
      </c>
      <c r="G1088" t="s">
        <v>508</v>
      </c>
      <c r="H1088">
        <v>6.0296284629230206</v>
      </c>
      <c r="I1088">
        <v>2.366842980429924</v>
      </c>
      <c r="J1088">
        <v>-0.1872318004023015</v>
      </c>
      <c r="K1088">
        <v>-91.547878618959203</v>
      </c>
      <c r="L1088">
        <v>0.72009452148759445</v>
      </c>
      <c r="M1088">
        <v>-0.90144004827059421</v>
      </c>
      <c r="N1088">
        <v>3.6992153961091239</v>
      </c>
      <c r="O1088">
        <v>0</v>
      </c>
      <c r="P1088">
        <v>1</v>
      </c>
      <c r="Q1088">
        <v>0</v>
      </c>
      <c r="R1088">
        <v>0</v>
      </c>
      <c r="S1088">
        <v>0</v>
      </c>
      <c r="T1088">
        <v>0</v>
      </c>
    </row>
    <row r="1089" spans="1:20" x14ac:dyDescent="0.3">
      <c r="A1089" t="s">
        <v>96</v>
      </c>
      <c r="B1089" t="s">
        <v>107</v>
      </c>
      <c r="C1089">
        <v>11</v>
      </c>
      <c r="D1089">
        <v>13</v>
      </c>
      <c r="E1089" t="s">
        <v>513</v>
      </c>
      <c r="F1089" t="s">
        <v>508</v>
      </c>
      <c r="G1089" t="s">
        <v>508</v>
      </c>
      <c r="H1089">
        <v>3.6824455358850838</v>
      </c>
      <c r="I1089">
        <v>41.711188493071319</v>
      </c>
      <c r="J1089">
        <v>1.7771391336840029E-2</v>
      </c>
      <c r="K1089">
        <v>-8.6866361500821494</v>
      </c>
      <c r="L1089">
        <v>0.62691836196487338</v>
      </c>
      <c r="M1089">
        <v>-1.445086768931428</v>
      </c>
      <c r="N1089">
        <v>-5.8641184636949319E-2</v>
      </c>
      <c r="O1089">
        <v>1</v>
      </c>
      <c r="P1089">
        <v>1</v>
      </c>
      <c r="Q1089">
        <v>1</v>
      </c>
      <c r="R1089">
        <v>1</v>
      </c>
      <c r="S1089">
        <v>0</v>
      </c>
      <c r="T1089">
        <v>0</v>
      </c>
    </row>
    <row r="1090" spans="1:20" x14ac:dyDescent="0.3">
      <c r="A1090" t="s">
        <v>164</v>
      </c>
      <c r="B1090" t="s">
        <v>107</v>
      </c>
      <c r="C1090">
        <v>8</v>
      </c>
      <c r="D1090">
        <v>11</v>
      </c>
      <c r="E1090" t="s">
        <v>513</v>
      </c>
      <c r="F1090" t="s">
        <v>508</v>
      </c>
      <c r="G1090" t="s">
        <v>508</v>
      </c>
      <c r="H1090">
        <v>3.5455788698770312</v>
      </c>
      <c r="I1090">
        <v>18.023231959191591</v>
      </c>
      <c r="J1090">
        <v>6.8811457869989434E-3</v>
      </c>
      <c r="K1090">
        <v>-96.124066866653237</v>
      </c>
      <c r="L1090">
        <v>1.0779941594619209</v>
      </c>
      <c r="M1090">
        <v>-2.6995361919383631</v>
      </c>
      <c r="N1090">
        <v>6.3932416816648923</v>
      </c>
      <c r="O1090">
        <v>0</v>
      </c>
      <c r="P1090">
        <v>1</v>
      </c>
      <c r="Q1090">
        <v>1</v>
      </c>
      <c r="R1090">
        <v>0</v>
      </c>
      <c r="S1090">
        <v>0</v>
      </c>
      <c r="T1090">
        <v>1</v>
      </c>
    </row>
    <row r="1091" spans="1:20" x14ac:dyDescent="0.3">
      <c r="A1091" t="s">
        <v>242</v>
      </c>
      <c r="B1091" t="s">
        <v>107</v>
      </c>
      <c r="C1091">
        <v>9</v>
      </c>
      <c r="D1091">
        <v>11</v>
      </c>
      <c r="E1091" t="s">
        <v>513</v>
      </c>
      <c r="F1091" t="s">
        <v>508</v>
      </c>
      <c r="G1091" t="s">
        <v>508</v>
      </c>
      <c r="H1091">
        <v>3.573504220296039</v>
      </c>
      <c r="I1091">
        <v>50.810726101699807</v>
      </c>
      <c r="J1091">
        <v>8.2158134036787511E-2</v>
      </c>
      <c r="K1091">
        <v>4.8998682612039683</v>
      </c>
      <c r="L1091">
        <v>0.66144829586963649</v>
      </c>
      <c r="M1091">
        <v>-2.0489505782837991</v>
      </c>
      <c r="N1091">
        <v>1.1621195443287351</v>
      </c>
      <c r="O1091">
        <v>1</v>
      </c>
      <c r="P1091">
        <v>1</v>
      </c>
      <c r="Q1091">
        <v>1</v>
      </c>
      <c r="R1091">
        <v>0</v>
      </c>
      <c r="S1091">
        <v>0</v>
      </c>
      <c r="T1091">
        <v>0</v>
      </c>
    </row>
    <row r="1092" spans="1:20" x14ac:dyDescent="0.3">
      <c r="A1092" t="s">
        <v>77</v>
      </c>
      <c r="B1092" t="s">
        <v>142</v>
      </c>
      <c r="C1092">
        <v>6</v>
      </c>
      <c r="D1092">
        <v>10</v>
      </c>
      <c r="E1092" t="s">
        <v>367</v>
      </c>
      <c r="F1092" t="s">
        <v>508</v>
      </c>
      <c r="G1092" t="s">
        <v>509</v>
      </c>
      <c r="H1092">
        <v>2.2899028047191958</v>
      </c>
      <c r="I1092">
        <v>26.562445983303551</v>
      </c>
      <c r="J1092">
        <v>2.470380010257223E-2</v>
      </c>
      <c r="K1092">
        <v>-76.027490092142045</v>
      </c>
      <c r="L1092">
        <v>0.66694536848098218</v>
      </c>
      <c r="M1092">
        <v>-0.63331224740615066</v>
      </c>
      <c r="N1092">
        <v>0.25494529689870199</v>
      </c>
      <c r="O1092">
        <v>0</v>
      </c>
      <c r="P1092">
        <v>1</v>
      </c>
      <c r="Q1092">
        <v>1</v>
      </c>
      <c r="R1092">
        <v>0</v>
      </c>
      <c r="S1092">
        <v>0</v>
      </c>
      <c r="T1092">
        <v>0</v>
      </c>
    </row>
    <row r="1093" spans="1:20" x14ac:dyDescent="0.3">
      <c r="A1093" t="s">
        <v>139</v>
      </c>
      <c r="B1093" t="s">
        <v>142</v>
      </c>
      <c r="C1093">
        <v>12</v>
      </c>
      <c r="D1093">
        <v>13</v>
      </c>
      <c r="E1093" t="s">
        <v>513</v>
      </c>
      <c r="F1093" t="s">
        <v>508</v>
      </c>
      <c r="G1093" t="s">
        <v>508</v>
      </c>
      <c r="H1093">
        <v>1.544158066948111</v>
      </c>
      <c r="I1093">
        <v>55.102047171515231</v>
      </c>
      <c r="J1093">
        <v>1.282682211199407E-2</v>
      </c>
      <c r="K1093">
        <v>74.042797508624673</v>
      </c>
      <c r="L1093">
        <v>1.153445914004317</v>
      </c>
      <c r="M1093">
        <v>-0.25221257243354578</v>
      </c>
      <c r="N1093">
        <v>4.2983585227138459</v>
      </c>
      <c r="O1093">
        <v>0</v>
      </c>
      <c r="P1093">
        <v>1</v>
      </c>
      <c r="Q1093">
        <v>1</v>
      </c>
      <c r="R1093">
        <v>1</v>
      </c>
      <c r="S1093">
        <v>1</v>
      </c>
      <c r="T1093">
        <v>1</v>
      </c>
    </row>
    <row r="1094" spans="1:20" x14ac:dyDescent="0.3">
      <c r="A1094" t="s">
        <v>223</v>
      </c>
      <c r="B1094" t="s">
        <v>142</v>
      </c>
      <c r="C1094">
        <v>11</v>
      </c>
      <c r="D1094">
        <v>16</v>
      </c>
      <c r="E1094" t="s">
        <v>367</v>
      </c>
      <c r="F1094" t="s">
        <v>508</v>
      </c>
      <c r="G1094" t="s">
        <v>509</v>
      </c>
      <c r="H1094">
        <v>2.037021273070573</v>
      </c>
      <c r="I1094">
        <v>40.000021046605603</v>
      </c>
      <c r="J1094">
        <v>0.53767768895948187</v>
      </c>
      <c r="K1094">
        <v>106.6102508282556</v>
      </c>
      <c r="L1094">
        <v>0.54983519906313072</v>
      </c>
      <c r="M1094">
        <v>-1.766135170756725</v>
      </c>
      <c r="N1094">
        <v>0.49597212437814292</v>
      </c>
      <c r="O1094">
        <v>1</v>
      </c>
      <c r="P1094">
        <v>1</v>
      </c>
      <c r="Q1094">
        <v>1</v>
      </c>
      <c r="R1094">
        <v>0</v>
      </c>
      <c r="S1094">
        <v>1</v>
      </c>
      <c r="T1094">
        <v>0</v>
      </c>
    </row>
    <row r="1095" spans="1:20" x14ac:dyDescent="0.3">
      <c r="A1095" t="s">
        <v>265</v>
      </c>
      <c r="B1095" t="s">
        <v>142</v>
      </c>
      <c r="C1095">
        <v>11</v>
      </c>
      <c r="D1095">
        <v>12</v>
      </c>
      <c r="E1095" t="s">
        <v>510</v>
      </c>
      <c r="F1095" t="s">
        <v>508</v>
      </c>
      <c r="G1095" t="s">
        <v>508</v>
      </c>
      <c r="H1095">
        <v>2.4080405386214179</v>
      </c>
      <c r="I1095">
        <v>66.473976713151572</v>
      </c>
      <c r="J1095">
        <v>0.81317778301613997</v>
      </c>
      <c r="K1095">
        <v>122.0289460382233</v>
      </c>
      <c r="L1095">
        <v>0.7356070097598999</v>
      </c>
      <c r="M1095">
        <v>-0.47675985530885362</v>
      </c>
      <c r="N1095">
        <v>-3.1137706276899331</v>
      </c>
      <c r="O1095">
        <v>1</v>
      </c>
      <c r="P1095">
        <v>1</v>
      </c>
      <c r="Q1095">
        <v>1</v>
      </c>
      <c r="R1095">
        <v>0</v>
      </c>
      <c r="S1095">
        <v>1</v>
      </c>
      <c r="T1095">
        <v>0</v>
      </c>
    </row>
    <row r="1096" spans="1:20" x14ac:dyDescent="0.3">
      <c r="A1096" t="s">
        <v>271</v>
      </c>
      <c r="B1096" t="s">
        <v>142</v>
      </c>
      <c r="C1096">
        <v>3</v>
      </c>
      <c r="D1096">
        <v>8</v>
      </c>
      <c r="E1096" t="s">
        <v>510</v>
      </c>
      <c r="F1096" t="s">
        <v>508</v>
      </c>
      <c r="G1096" t="s">
        <v>508</v>
      </c>
      <c r="H1096">
        <v>3.0402920621655372</v>
      </c>
      <c r="I1096">
        <v>2.890172900571808</v>
      </c>
      <c r="J1096">
        <v>-0.32571291124959217</v>
      </c>
      <c r="K1096">
        <v>-69.788169860125876</v>
      </c>
      <c r="L1096">
        <v>0.80459668672120255</v>
      </c>
      <c r="M1096">
        <v>-3.5846742536231369</v>
      </c>
      <c r="N1096">
        <v>0.44871599246294069</v>
      </c>
      <c r="O1096">
        <v>0</v>
      </c>
      <c r="P1096">
        <v>1</v>
      </c>
      <c r="Q1096">
        <v>0</v>
      </c>
      <c r="R1096">
        <v>0</v>
      </c>
      <c r="S1096">
        <v>0</v>
      </c>
      <c r="T1096">
        <v>0</v>
      </c>
    </row>
    <row r="1097" spans="1:20" x14ac:dyDescent="0.3">
      <c r="A1097" t="s">
        <v>283</v>
      </c>
      <c r="B1097" t="s">
        <v>142</v>
      </c>
      <c r="C1097">
        <v>0</v>
      </c>
      <c r="D1097">
        <v>5</v>
      </c>
      <c r="E1097" t="s">
        <v>510</v>
      </c>
      <c r="F1097" t="s">
        <v>508</v>
      </c>
      <c r="G1097" t="s">
        <v>508</v>
      </c>
      <c r="H1097">
        <v>3.173579621310016</v>
      </c>
      <c r="I1097">
        <v>2.7777777777777781</v>
      </c>
      <c r="J1097">
        <v>-1.0517173540026801</v>
      </c>
      <c r="K1097">
        <v>-113.9749499190621</v>
      </c>
      <c r="L1097">
        <v>0.63891115131958853</v>
      </c>
      <c r="M1097">
        <v>-1.334174667190674</v>
      </c>
      <c r="N1097">
        <v>-1.6097874764154441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1:20" x14ac:dyDescent="0.3">
      <c r="A1098" t="s">
        <v>290</v>
      </c>
      <c r="B1098" t="s">
        <v>142</v>
      </c>
      <c r="C1098">
        <v>0</v>
      </c>
      <c r="D1098">
        <v>5</v>
      </c>
      <c r="E1098" t="s">
        <v>510</v>
      </c>
      <c r="F1098" t="s">
        <v>508</v>
      </c>
      <c r="G1098" t="s">
        <v>508</v>
      </c>
      <c r="H1098">
        <v>3.2909488234690669</v>
      </c>
      <c r="I1098">
        <v>2.9126501249590748</v>
      </c>
      <c r="J1098">
        <v>-1.3067606664100111</v>
      </c>
      <c r="K1098">
        <v>-142.60671933069571</v>
      </c>
      <c r="L1098">
        <v>0.80085742728459686</v>
      </c>
      <c r="M1098">
        <v>-1.6097874764154441</v>
      </c>
      <c r="N1098">
        <v>1.112563425582098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1:20" x14ac:dyDescent="0.3">
      <c r="A1099" t="s">
        <v>512</v>
      </c>
      <c r="B1099" t="s">
        <v>142</v>
      </c>
      <c r="C1099">
        <v>0</v>
      </c>
      <c r="D1099">
        <v>5</v>
      </c>
      <c r="E1099" t="s">
        <v>510</v>
      </c>
      <c r="F1099" t="s">
        <v>508</v>
      </c>
      <c r="G1099" t="s">
        <v>508</v>
      </c>
      <c r="H1099">
        <v>3.1070024758610741</v>
      </c>
      <c r="I1099">
        <v>7.7670176187111206</v>
      </c>
      <c r="J1099">
        <v>-1.3047138232476649</v>
      </c>
      <c r="K1099">
        <v>-103.5436976339837</v>
      </c>
      <c r="L1099">
        <v>0.74651927098894533</v>
      </c>
      <c r="M1099">
        <v>-0.45307245840918292</v>
      </c>
      <c r="N1099">
        <v>-5.9817924354306697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1:20" x14ac:dyDescent="0.3">
      <c r="A1100" t="s">
        <v>91</v>
      </c>
      <c r="B1100" t="s">
        <v>142</v>
      </c>
      <c r="C1100">
        <v>2</v>
      </c>
      <c r="D1100">
        <v>9</v>
      </c>
      <c r="E1100" t="s">
        <v>510</v>
      </c>
      <c r="F1100" t="s">
        <v>508</v>
      </c>
      <c r="G1100" t="s">
        <v>508</v>
      </c>
      <c r="H1100">
        <v>3.8480525266530581</v>
      </c>
      <c r="I1100">
        <v>15.31533224062696</v>
      </c>
      <c r="J1100">
        <v>-1.75251352701896</v>
      </c>
      <c r="K1100">
        <v>-205.5750581785891</v>
      </c>
      <c r="L1100">
        <v>1.4059119608690469</v>
      </c>
      <c r="M1100">
        <v>-5.9817924354306697</v>
      </c>
      <c r="N1100">
        <v>-6.9160511268604702E-2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1</v>
      </c>
    </row>
    <row r="1101" spans="1:20" x14ac:dyDescent="0.3">
      <c r="A1101" t="s">
        <v>93</v>
      </c>
      <c r="B1101" t="s">
        <v>142</v>
      </c>
      <c r="C1101">
        <v>0</v>
      </c>
      <c r="D1101">
        <v>5</v>
      </c>
      <c r="E1101" t="s">
        <v>510</v>
      </c>
      <c r="F1101" t="s">
        <v>508</v>
      </c>
      <c r="G1101" t="s">
        <v>508</v>
      </c>
      <c r="H1101">
        <v>3.766682238727292</v>
      </c>
      <c r="I1101">
        <v>15.01501363897342</v>
      </c>
      <c r="J1101">
        <v>-1.879408181968139</v>
      </c>
      <c r="K1101">
        <v>-149.0032807496296</v>
      </c>
      <c r="L1101">
        <v>0.78125166306557536</v>
      </c>
      <c r="M1101">
        <v>-6.9160511268604702E-2</v>
      </c>
      <c r="N1101">
        <v>-0.48442695380082179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</row>
    <row r="1102" spans="1:20" x14ac:dyDescent="0.3">
      <c r="A1102" t="s">
        <v>162</v>
      </c>
      <c r="B1102" t="s">
        <v>142</v>
      </c>
      <c r="C1102">
        <v>3</v>
      </c>
      <c r="D1102">
        <v>6</v>
      </c>
      <c r="E1102" t="s">
        <v>510</v>
      </c>
      <c r="F1102" t="s">
        <v>508</v>
      </c>
      <c r="G1102" t="s">
        <v>508</v>
      </c>
      <c r="H1102">
        <v>3.5789361432724709</v>
      </c>
      <c r="I1102">
        <v>10.491793272925211</v>
      </c>
      <c r="J1102">
        <v>-1.633981078269686</v>
      </c>
      <c r="K1102">
        <v>-99.259511432874305</v>
      </c>
      <c r="L1102">
        <v>0.68163884673748099</v>
      </c>
      <c r="M1102">
        <v>-1.721763121586805</v>
      </c>
      <c r="N1102">
        <v>-2.2424646227587779</v>
      </c>
      <c r="O1102">
        <v>0</v>
      </c>
      <c r="P1102">
        <v>1</v>
      </c>
      <c r="Q1102">
        <v>0</v>
      </c>
      <c r="R1102">
        <v>0</v>
      </c>
      <c r="S1102">
        <v>0</v>
      </c>
      <c r="T1102">
        <v>0</v>
      </c>
    </row>
    <row r="1103" spans="1:20" x14ac:dyDescent="0.3">
      <c r="A1103" t="s">
        <v>220</v>
      </c>
      <c r="B1103" t="s">
        <v>142</v>
      </c>
      <c r="C1103">
        <v>2</v>
      </c>
      <c r="D1103">
        <v>8</v>
      </c>
      <c r="E1103" t="s">
        <v>510</v>
      </c>
      <c r="F1103" t="s">
        <v>508</v>
      </c>
      <c r="G1103" t="s">
        <v>508</v>
      </c>
      <c r="H1103">
        <v>3.701995521463374</v>
      </c>
      <c r="I1103">
        <v>4.3886964399659814</v>
      </c>
      <c r="J1103">
        <v>-1.649421004986682</v>
      </c>
      <c r="K1103">
        <v>-110.56291927742301</v>
      </c>
      <c r="L1103">
        <v>1.0825054934440881</v>
      </c>
      <c r="M1103">
        <v>-2.2424646227587779</v>
      </c>
      <c r="N1103">
        <v>3.5842293906810032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1</v>
      </c>
    </row>
    <row r="1104" spans="1:20" x14ac:dyDescent="0.3">
      <c r="A1104" t="s">
        <v>235</v>
      </c>
      <c r="B1104" t="s">
        <v>142</v>
      </c>
      <c r="C1104">
        <v>6</v>
      </c>
      <c r="D1104">
        <v>7</v>
      </c>
      <c r="E1104" t="s">
        <v>510</v>
      </c>
      <c r="F1104" t="s">
        <v>508</v>
      </c>
      <c r="G1104" t="s">
        <v>508</v>
      </c>
      <c r="H1104">
        <v>3.1569539135470568</v>
      </c>
      <c r="I1104">
        <v>24.892664513408089</v>
      </c>
      <c r="J1104">
        <v>-0.2260487695054918</v>
      </c>
      <c r="K1104">
        <v>-54.021538422346772</v>
      </c>
      <c r="L1104">
        <v>0.87960269669235891</v>
      </c>
      <c r="M1104">
        <v>-0.48410247405531109</v>
      </c>
      <c r="N1104">
        <v>-1.3203571765619051</v>
      </c>
      <c r="O1104">
        <v>1</v>
      </c>
      <c r="P1104">
        <v>1</v>
      </c>
      <c r="Q1104">
        <v>0</v>
      </c>
      <c r="R1104">
        <v>0</v>
      </c>
      <c r="S1104">
        <v>0</v>
      </c>
      <c r="T1104">
        <v>0</v>
      </c>
    </row>
    <row r="1105" spans="1:20" x14ac:dyDescent="0.3">
      <c r="A1105" t="s">
        <v>259</v>
      </c>
      <c r="B1105" t="s">
        <v>142</v>
      </c>
      <c r="C1105">
        <v>6</v>
      </c>
      <c r="D1105">
        <v>7</v>
      </c>
      <c r="E1105" t="s">
        <v>510</v>
      </c>
      <c r="F1105" t="s">
        <v>508</v>
      </c>
      <c r="G1105" t="s">
        <v>508</v>
      </c>
      <c r="H1105">
        <v>3.1589538758429492</v>
      </c>
      <c r="I1105">
        <v>16.738179998795019</v>
      </c>
      <c r="J1105">
        <v>-0.1211453728400702</v>
      </c>
      <c r="K1105">
        <v>-46.058317420664167</v>
      </c>
      <c r="L1105">
        <v>0.71804647671862754</v>
      </c>
      <c r="M1105">
        <v>-1.3203571765619051</v>
      </c>
      <c r="N1105">
        <v>0.42253950951804581</v>
      </c>
      <c r="O1105">
        <v>1</v>
      </c>
      <c r="P1105">
        <v>1</v>
      </c>
      <c r="Q1105">
        <v>0</v>
      </c>
      <c r="R1105">
        <v>0</v>
      </c>
      <c r="S1105">
        <v>0</v>
      </c>
      <c r="T1105">
        <v>0</v>
      </c>
    </row>
    <row r="1106" spans="1:20" x14ac:dyDescent="0.3">
      <c r="A1106" t="s">
        <v>269</v>
      </c>
      <c r="B1106" t="s">
        <v>142</v>
      </c>
      <c r="C1106">
        <v>6</v>
      </c>
      <c r="D1106">
        <v>10</v>
      </c>
      <c r="E1106" t="s">
        <v>367</v>
      </c>
      <c r="F1106" t="s">
        <v>508</v>
      </c>
      <c r="G1106" t="s">
        <v>509</v>
      </c>
      <c r="H1106">
        <v>2.7227728572368952</v>
      </c>
      <c r="I1106">
        <v>18.644002044850499</v>
      </c>
      <c r="J1106">
        <v>7.0767552718338678E-2</v>
      </c>
      <c r="K1106">
        <v>-75.084905892965665</v>
      </c>
      <c r="L1106">
        <v>0.83993757623693777</v>
      </c>
      <c r="M1106">
        <v>-0.84152325081959822</v>
      </c>
      <c r="N1106">
        <v>0.28289191834497168</v>
      </c>
      <c r="O1106">
        <v>0</v>
      </c>
      <c r="P1106">
        <v>1</v>
      </c>
      <c r="Q1106">
        <v>1</v>
      </c>
      <c r="R1106">
        <v>0</v>
      </c>
      <c r="S1106">
        <v>0</v>
      </c>
      <c r="T1106">
        <v>0</v>
      </c>
    </row>
    <row r="1107" spans="1:20" x14ac:dyDescent="0.3">
      <c r="A1107" t="s">
        <v>285</v>
      </c>
      <c r="B1107" t="s">
        <v>142</v>
      </c>
      <c r="C1107">
        <v>3</v>
      </c>
      <c r="D1107">
        <v>10</v>
      </c>
      <c r="E1107" t="s">
        <v>513</v>
      </c>
      <c r="F1107" t="s">
        <v>508</v>
      </c>
      <c r="G1107" t="s">
        <v>508</v>
      </c>
      <c r="H1107">
        <v>2.0692833831338548</v>
      </c>
      <c r="I1107">
        <v>20.73167781613153</v>
      </c>
      <c r="J1107">
        <v>0.1322513356647308</v>
      </c>
      <c r="K1107">
        <v>-100.9630171820543</v>
      </c>
      <c r="L1107">
        <v>0.77680722123803569</v>
      </c>
      <c r="M1107">
        <v>-0.56899218849878053</v>
      </c>
      <c r="N1107">
        <v>0</v>
      </c>
      <c r="O1107">
        <v>0</v>
      </c>
      <c r="P1107">
        <v>0</v>
      </c>
      <c r="Q1107">
        <v>1</v>
      </c>
      <c r="R1107">
        <v>0</v>
      </c>
      <c r="S1107">
        <v>0</v>
      </c>
      <c r="T1107">
        <v>0</v>
      </c>
    </row>
    <row r="1108" spans="1:20" x14ac:dyDescent="0.3">
      <c r="A1108" t="s">
        <v>291</v>
      </c>
      <c r="B1108" t="s">
        <v>142</v>
      </c>
      <c r="C1108">
        <v>3</v>
      </c>
      <c r="D1108">
        <v>9</v>
      </c>
      <c r="E1108" t="s">
        <v>513</v>
      </c>
      <c r="F1108" t="s">
        <v>508</v>
      </c>
      <c r="G1108" t="s">
        <v>508</v>
      </c>
      <c r="H1108">
        <v>1.97097582388154</v>
      </c>
      <c r="I1108">
        <v>8.7499618530273438</v>
      </c>
      <c r="J1108">
        <v>9.0147406252107487E-2</v>
      </c>
      <c r="K1108">
        <v>-128.20321063814481</v>
      </c>
      <c r="L1108">
        <v>0.81889347623901354</v>
      </c>
      <c r="M1108">
        <v>-0.71530756664559769</v>
      </c>
      <c r="N1108">
        <v>-0.79251158453176573</v>
      </c>
      <c r="O1108">
        <v>0</v>
      </c>
      <c r="P1108">
        <v>0</v>
      </c>
      <c r="Q1108">
        <v>1</v>
      </c>
      <c r="R1108">
        <v>0</v>
      </c>
      <c r="S1108">
        <v>0</v>
      </c>
      <c r="T1108">
        <v>0</v>
      </c>
    </row>
    <row r="1109" spans="1:20" x14ac:dyDescent="0.3">
      <c r="A1109" t="s">
        <v>295</v>
      </c>
      <c r="B1109" t="s">
        <v>142</v>
      </c>
      <c r="C1109">
        <v>3</v>
      </c>
      <c r="D1109">
        <v>9</v>
      </c>
      <c r="E1109" t="s">
        <v>513</v>
      </c>
      <c r="F1109" t="s">
        <v>508</v>
      </c>
      <c r="G1109" t="s">
        <v>508</v>
      </c>
      <c r="H1109">
        <v>1.9244738523570679</v>
      </c>
      <c r="I1109">
        <v>7.6922689971796414</v>
      </c>
      <c r="J1109">
        <v>4.4562132590911567E-2</v>
      </c>
      <c r="K1109">
        <v>-144.3224597936368</v>
      </c>
      <c r="L1109">
        <v>0.86455539077355081</v>
      </c>
      <c r="M1109">
        <v>-0.79251158453176573</v>
      </c>
      <c r="N1109">
        <v>-2.2512642799053708</v>
      </c>
      <c r="O1109">
        <v>0</v>
      </c>
      <c r="P1109">
        <v>0</v>
      </c>
      <c r="Q1109">
        <v>1</v>
      </c>
      <c r="R1109">
        <v>0</v>
      </c>
      <c r="S1109">
        <v>0</v>
      </c>
      <c r="T1109">
        <v>0</v>
      </c>
    </row>
    <row r="1110" spans="1:20" x14ac:dyDescent="0.3">
      <c r="A1110" t="s">
        <v>298</v>
      </c>
      <c r="B1110" t="s">
        <v>142</v>
      </c>
      <c r="C1110">
        <v>2</v>
      </c>
      <c r="D1110">
        <v>11</v>
      </c>
      <c r="E1110" t="s">
        <v>510</v>
      </c>
      <c r="F1110" t="s">
        <v>508</v>
      </c>
      <c r="G1110" t="s">
        <v>508</v>
      </c>
      <c r="H1110">
        <v>1.8945027907128751</v>
      </c>
      <c r="I1110">
        <v>0.86212112841316579</v>
      </c>
      <c r="J1110">
        <v>-0.15943064189717759</v>
      </c>
      <c r="K1110">
        <v>-183.7531702083846</v>
      </c>
      <c r="L1110">
        <v>1.3258161851130641</v>
      </c>
      <c r="M1110">
        <v>-2.2512642799053708</v>
      </c>
      <c r="N1110">
        <v>0.2971722721741597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1</v>
      </c>
    </row>
    <row r="1111" spans="1:20" x14ac:dyDescent="0.3">
      <c r="A1111" t="s">
        <v>96</v>
      </c>
      <c r="B1111" t="s">
        <v>142</v>
      </c>
      <c r="C1111">
        <v>6</v>
      </c>
      <c r="D1111">
        <v>11</v>
      </c>
      <c r="E1111" t="s">
        <v>367</v>
      </c>
      <c r="F1111" t="s">
        <v>508</v>
      </c>
      <c r="G1111" t="s">
        <v>509</v>
      </c>
      <c r="H1111">
        <v>1.6994335928816751</v>
      </c>
      <c r="I1111">
        <v>26.724176486218429</v>
      </c>
      <c r="J1111">
        <v>0.18958821103405829</v>
      </c>
      <c r="K1111">
        <v>-64.536741940896434</v>
      </c>
      <c r="L1111">
        <v>0.7855559050530625</v>
      </c>
      <c r="M1111">
        <v>-0.72674415381036128</v>
      </c>
      <c r="N1111">
        <v>1.3909178708561389</v>
      </c>
      <c r="O1111">
        <v>0</v>
      </c>
      <c r="P1111">
        <v>1</v>
      </c>
      <c r="Q1111">
        <v>1</v>
      </c>
      <c r="R1111">
        <v>0</v>
      </c>
      <c r="S1111">
        <v>0</v>
      </c>
      <c r="T1111">
        <v>0</v>
      </c>
    </row>
    <row r="1112" spans="1:20" x14ac:dyDescent="0.3">
      <c r="A1112" t="s">
        <v>164</v>
      </c>
      <c r="B1112" t="s">
        <v>142</v>
      </c>
      <c r="C1112">
        <v>11</v>
      </c>
      <c r="D1112">
        <v>19</v>
      </c>
      <c r="E1112" t="s">
        <v>5</v>
      </c>
      <c r="F1112" t="s">
        <v>509</v>
      </c>
      <c r="G1112" t="s">
        <v>509</v>
      </c>
      <c r="H1112">
        <v>1.815977457664651</v>
      </c>
      <c r="I1112">
        <v>21.999969482421879</v>
      </c>
      <c r="J1112">
        <v>0.33179568672622928</v>
      </c>
      <c r="K1112">
        <v>-52.078703911998588</v>
      </c>
      <c r="L1112">
        <v>1.202211540738285</v>
      </c>
      <c r="M1112">
        <v>-2.021662853254738</v>
      </c>
      <c r="N1112">
        <v>3.0213752363453801</v>
      </c>
      <c r="O1112">
        <v>1</v>
      </c>
      <c r="P1112">
        <v>1</v>
      </c>
      <c r="Q1112">
        <v>1</v>
      </c>
      <c r="R1112">
        <v>0</v>
      </c>
      <c r="S1112">
        <v>0</v>
      </c>
      <c r="T1112">
        <v>1</v>
      </c>
    </row>
    <row r="1113" spans="1:20" x14ac:dyDescent="0.3">
      <c r="A1113" t="s">
        <v>242</v>
      </c>
      <c r="B1113" t="s">
        <v>142</v>
      </c>
      <c r="C1113">
        <v>8</v>
      </c>
      <c r="D1113">
        <v>15</v>
      </c>
      <c r="E1113" t="s">
        <v>367</v>
      </c>
      <c r="F1113" t="s">
        <v>508</v>
      </c>
      <c r="G1113" t="s">
        <v>509</v>
      </c>
      <c r="H1113">
        <v>2.0415554294338478</v>
      </c>
      <c r="I1113">
        <v>48.192753364745592</v>
      </c>
      <c r="J1113">
        <v>0.78868041212874562</v>
      </c>
      <c r="K1113">
        <v>-5.3722401243154874</v>
      </c>
      <c r="L1113">
        <v>1.0593622639412661</v>
      </c>
      <c r="M1113">
        <v>-2.4130546797484351</v>
      </c>
      <c r="N1113">
        <v>9.9636341441761367</v>
      </c>
      <c r="O1113">
        <v>0</v>
      </c>
      <c r="P1113">
        <v>1</v>
      </c>
      <c r="Q1113">
        <v>1</v>
      </c>
      <c r="R1113">
        <v>0</v>
      </c>
      <c r="S1113">
        <v>0</v>
      </c>
      <c r="T1113">
        <v>1</v>
      </c>
    </row>
    <row r="1114" spans="1:20" x14ac:dyDescent="0.3">
      <c r="A1114" t="s">
        <v>77</v>
      </c>
      <c r="B1114" t="s">
        <v>124</v>
      </c>
      <c r="C1114">
        <v>6</v>
      </c>
      <c r="D1114">
        <v>11</v>
      </c>
      <c r="E1114" t="s">
        <v>367</v>
      </c>
      <c r="F1114" t="s">
        <v>508</v>
      </c>
      <c r="G1114" t="s">
        <v>509</v>
      </c>
      <c r="H1114">
        <v>2.6672303961822759</v>
      </c>
      <c r="I1114">
        <v>38.016530879736941</v>
      </c>
      <c r="J1114">
        <v>0.1742975764449414</v>
      </c>
      <c r="K1114">
        <v>-13.233102053575291</v>
      </c>
      <c r="L1114">
        <v>0.73710374360233955</v>
      </c>
      <c r="M1114">
        <v>-1.583329836527507</v>
      </c>
      <c r="N1114">
        <v>1.6088024863039529</v>
      </c>
      <c r="O1114">
        <v>0</v>
      </c>
      <c r="P1114">
        <v>1</v>
      </c>
      <c r="Q1114">
        <v>1</v>
      </c>
      <c r="R1114">
        <v>0</v>
      </c>
      <c r="S1114">
        <v>0</v>
      </c>
      <c r="T1114">
        <v>0</v>
      </c>
    </row>
    <row r="1115" spans="1:20" x14ac:dyDescent="0.3">
      <c r="A1115" t="s">
        <v>139</v>
      </c>
      <c r="B1115" t="s">
        <v>124</v>
      </c>
      <c r="C1115">
        <v>6</v>
      </c>
      <c r="D1115">
        <v>11</v>
      </c>
      <c r="E1115" t="s">
        <v>367</v>
      </c>
      <c r="F1115" t="s">
        <v>508</v>
      </c>
      <c r="G1115" t="s">
        <v>509</v>
      </c>
      <c r="H1115">
        <v>2.3809514276974841</v>
      </c>
      <c r="I1115">
        <v>32.989650178592669</v>
      </c>
      <c r="J1115">
        <v>0.1135228550812887</v>
      </c>
      <c r="K1115">
        <v>-20.636331269937809</v>
      </c>
      <c r="L1115">
        <v>0.85664223658904193</v>
      </c>
      <c r="M1115">
        <v>-0.99750530525942283</v>
      </c>
      <c r="N1115">
        <v>0.16792995818566461</v>
      </c>
      <c r="O1115">
        <v>0</v>
      </c>
      <c r="P1115">
        <v>1</v>
      </c>
      <c r="Q1115">
        <v>1</v>
      </c>
      <c r="R1115">
        <v>0</v>
      </c>
      <c r="S1115">
        <v>0</v>
      </c>
      <c r="T1115">
        <v>0</v>
      </c>
    </row>
    <row r="1116" spans="1:20" x14ac:dyDescent="0.3">
      <c r="A1116" t="s">
        <v>228</v>
      </c>
      <c r="B1116" t="s">
        <v>124</v>
      </c>
      <c r="C1116">
        <v>9</v>
      </c>
      <c r="D1116">
        <v>14</v>
      </c>
      <c r="E1116" t="s">
        <v>367</v>
      </c>
      <c r="F1116" t="s">
        <v>508</v>
      </c>
      <c r="G1116" t="s">
        <v>509</v>
      </c>
      <c r="H1116">
        <v>2.6349988350366349</v>
      </c>
      <c r="I1116">
        <v>45.348844945973283</v>
      </c>
      <c r="J1116">
        <v>0.1105985296261236</v>
      </c>
      <c r="K1116">
        <v>27.15592772181239</v>
      </c>
      <c r="L1116">
        <v>0.74629256778735076</v>
      </c>
      <c r="M1116">
        <v>-1.306121203364158</v>
      </c>
      <c r="N1116">
        <v>5.2109189949519159</v>
      </c>
      <c r="O1116">
        <v>1</v>
      </c>
      <c r="P1116">
        <v>1</v>
      </c>
      <c r="Q1116">
        <v>1</v>
      </c>
      <c r="R1116">
        <v>0</v>
      </c>
      <c r="S1116">
        <v>0</v>
      </c>
      <c r="T1116">
        <v>0</v>
      </c>
    </row>
    <row r="1117" spans="1:20" x14ac:dyDescent="0.3">
      <c r="A1117" t="s">
        <v>265</v>
      </c>
      <c r="B1117" t="s">
        <v>124</v>
      </c>
      <c r="C1117">
        <v>11</v>
      </c>
      <c r="D1117">
        <v>10</v>
      </c>
      <c r="E1117" t="s">
        <v>510</v>
      </c>
      <c r="F1117" t="s">
        <v>508</v>
      </c>
      <c r="G1117" t="s">
        <v>508</v>
      </c>
      <c r="H1117">
        <v>3.4709389578176322</v>
      </c>
      <c r="I1117">
        <v>60.169479196974109</v>
      </c>
      <c r="J1117">
        <v>0.34968161551295618</v>
      </c>
      <c r="K1117">
        <v>124.7406173246692</v>
      </c>
      <c r="L1117">
        <v>0.68890824256725114</v>
      </c>
      <c r="M1117">
        <v>-0.45420453780040843</v>
      </c>
      <c r="N1117">
        <v>-2.2813630856521399</v>
      </c>
      <c r="O1117">
        <v>1</v>
      </c>
      <c r="P1117">
        <v>1</v>
      </c>
      <c r="Q1117">
        <v>1</v>
      </c>
      <c r="R1117">
        <v>0</v>
      </c>
      <c r="S1117">
        <v>1</v>
      </c>
      <c r="T1117">
        <v>0</v>
      </c>
    </row>
    <row r="1118" spans="1:20" x14ac:dyDescent="0.3">
      <c r="A1118" t="s">
        <v>271</v>
      </c>
      <c r="B1118" t="s">
        <v>124</v>
      </c>
      <c r="C1118">
        <v>8</v>
      </c>
      <c r="D1118">
        <v>9</v>
      </c>
      <c r="E1118" t="s">
        <v>510</v>
      </c>
      <c r="F1118" t="s">
        <v>508</v>
      </c>
      <c r="G1118" t="s">
        <v>508</v>
      </c>
      <c r="H1118">
        <v>4.3407968272463382</v>
      </c>
      <c r="I1118">
        <v>8.4746064073966316</v>
      </c>
      <c r="J1118">
        <v>0.105591345744971</v>
      </c>
      <c r="K1118">
        <v>-4.7878940960739769</v>
      </c>
      <c r="L1118">
        <v>0.60018977270651319</v>
      </c>
      <c r="M1118">
        <v>-7.1595334551166729</v>
      </c>
      <c r="N1118">
        <v>0.58675350405355542</v>
      </c>
      <c r="O1118">
        <v>0</v>
      </c>
      <c r="P1118">
        <v>1</v>
      </c>
      <c r="Q1118">
        <v>1</v>
      </c>
      <c r="R1118">
        <v>0</v>
      </c>
      <c r="S1118">
        <v>1</v>
      </c>
      <c r="T1118">
        <v>0</v>
      </c>
    </row>
    <row r="1119" spans="1:20" x14ac:dyDescent="0.3">
      <c r="A1119" t="s">
        <v>283</v>
      </c>
      <c r="B1119" t="s">
        <v>124</v>
      </c>
      <c r="C1119">
        <v>3</v>
      </c>
      <c r="D1119">
        <v>4</v>
      </c>
      <c r="E1119" t="s">
        <v>510</v>
      </c>
      <c r="F1119" t="s">
        <v>508</v>
      </c>
      <c r="G1119" t="s">
        <v>508</v>
      </c>
      <c r="H1119">
        <v>4.295407259089739</v>
      </c>
      <c r="I1119">
        <v>1.7093999677217939</v>
      </c>
      <c r="J1119">
        <v>-0.1585869153207691</v>
      </c>
      <c r="K1119">
        <v>-78.119979801517786</v>
      </c>
      <c r="L1119">
        <v>0.51068689935135991</v>
      </c>
      <c r="M1119">
        <v>-1.3389108783755579</v>
      </c>
      <c r="N1119">
        <v>-1.4419005669549341</v>
      </c>
      <c r="O1119">
        <v>0</v>
      </c>
      <c r="P1119">
        <v>1</v>
      </c>
      <c r="Q1119">
        <v>0</v>
      </c>
      <c r="R1119">
        <v>0</v>
      </c>
      <c r="S1119">
        <v>0</v>
      </c>
      <c r="T1119">
        <v>0</v>
      </c>
    </row>
    <row r="1120" spans="1:20" x14ac:dyDescent="0.3">
      <c r="A1120" t="s">
        <v>290</v>
      </c>
      <c r="B1120" t="s">
        <v>124</v>
      </c>
      <c r="C1120">
        <v>0</v>
      </c>
      <c r="D1120">
        <v>3</v>
      </c>
      <c r="E1120" t="s">
        <v>510</v>
      </c>
      <c r="F1120" t="s">
        <v>508</v>
      </c>
      <c r="G1120" t="s">
        <v>508</v>
      </c>
      <c r="H1120">
        <v>4.3889841775064857</v>
      </c>
      <c r="I1120">
        <v>4.6331999416749019</v>
      </c>
      <c r="J1120">
        <v>-0.24175730988797511</v>
      </c>
      <c r="K1120">
        <v>-107.85319358064351</v>
      </c>
      <c r="L1120">
        <v>0.82072313230860017</v>
      </c>
      <c r="M1120">
        <v>-1.4419005669549341</v>
      </c>
      <c r="N1120">
        <v>-0.77452799891796542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1:20" x14ac:dyDescent="0.3">
      <c r="A1121" t="s">
        <v>91</v>
      </c>
      <c r="B1121" t="s">
        <v>124</v>
      </c>
      <c r="C1121">
        <v>0</v>
      </c>
      <c r="D1121">
        <v>4</v>
      </c>
      <c r="E1121" t="s">
        <v>510</v>
      </c>
      <c r="F1121" t="s">
        <v>508</v>
      </c>
      <c r="G1121" t="s">
        <v>508</v>
      </c>
      <c r="H1121">
        <v>5.0039243622989238</v>
      </c>
      <c r="I1121">
        <v>13.8587007225119</v>
      </c>
      <c r="J1121">
        <v>-0.35336679551910571</v>
      </c>
      <c r="K1121">
        <v>-161.3173400984775</v>
      </c>
      <c r="L1121">
        <v>1.174579122173546</v>
      </c>
      <c r="M1121">
        <v>-5.5363349488872657</v>
      </c>
      <c r="N1121">
        <v>-1.282054417075311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1</v>
      </c>
    </row>
    <row r="1122" spans="1:20" x14ac:dyDescent="0.3">
      <c r="A1122" t="s">
        <v>93</v>
      </c>
      <c r="B1122" t="s">
        <v>124</v>
      </c>
      <c r="C1122">
        <v>0</v>
      </c>
      <c r="D1122">
        <v>2</v>
      </c>
      <c r="E1122" t="s">
        <v>510</v>
      </c>
      <c r="F1122" t="s">
        <v>508</v>
      </c>
      <c r="G1122" t="s">
        <v>508</v>
      </c>
      <c r="H1122">
        <v>5.1749268880214832</v>
      </c>
      <c r="I1122">
        <v>10.05434388249075</v>
      </c>
      <c r="J1122">
        <v>-0.37109299653134759</v>
      </c>
      <c r="K1122">
        <v>-115.88204930006781</v>
      </c>
      <c r="L1122">
        <v>1.060012156825235</v>
      </c>
      <c r="M1122">
        <v>-1.282054417075311</v>
      </c>
      <c r="N1122">
        <v>9.925794758842919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1</v>
      </c>
    </row>
    <row r="1123" spans="1:20" x14ac:dyDescent="0.3">
      <c r="A1123" t="s">
        <v>162</v>
      </c>
      <c r="B1123" t="s">
        <v>124</v>
      </c>
      <c r="C1123">
        <v>1</v>
      </c>
      <c r="D1123">
        <v>4</v>
      </c>
      <c r="E1123" t="s">
        <v>510</v>
      </c>
      <c r="F1123" t="s">
        <v>508</v>
      </c>
      <c r="G1123" t="s">
        <v>508</v>
      </c>
      <c r="H1123">
        <v>5.3476611222180876</v>
      </c>
      <c r="I1123">
        <v>30.169505114119261</v>
      </c>
      <c r="J1123">
        <v>-7.1054900076088501E-2</v>
      </c>
      <c r="K1123">
        <v>-4.244092912355959</v>
      </c>
      <c r="L1123">
        <v>0.95374091847688669</v>
      </c>
      <c r="M1123">
        <v>-8.576047697296973</v>
      </c>
      <c r="N1123">
        <v>-1.8584073858614329</v>
      </c>
      <c r="O1123">
        <v>0</v>
      </c>
      <c r="P1123">
        <v>1</v>
      </c>
      <c r="Q1123">
        <v>0</v>
      </c>
      <c r="R1123">
        <v>0</v>
      </c>
      <c r="S1123">
        <v>0</v>
      </c>
      <c r="T1123">
        <v>0</v>
      </c>
    </row>
    <row r="1124" spans="1:20" x14ac:dyDescent="0.3">
      <c r="A1124" t="s">
        <v>220</v>
      </c>
      <c r="B1124" t="s">
        <v>124</v>
      </c>
      <c r="C1124">
        <v>4</v>
      </c>
      <c r="D1124">
        <v>3</v>
      </c>
      <c r="E1124" t="s">
        <v>510</v>
      </c>
      <c r="F1124" t="s">
        <v>508</v>
      </c>
      <c r="G1124" t="s">
        <v>508</v>
      </c>
      <c r="H1124">
        <v>5.6035036001297094</v>
      </c>
      <c r="I1124">
        <v>24.637690173354478</v>
      </c>
      <c r="J1124">
        <v>-9.8616707245023971E-2</v>
      </c>
      <c r="K1124">
        <v>-90.130912671967522</v>
      </c>
      <c r="L1124">
        <v>0.38606039919294172</v>
      </c>
      <c r="M1124">
        <v>-1.8584073858614329</v>
      </c>
      <c r="N1124">
        <v>2.344456495080967</v>
      </c>
      <c r="O1124">
        <v>1</v>
      </c>
      <c r="P1124">
        <v>1</v>
      </c>
      <c r="Q1124">
        <v>0</v>
      </c>
      <c r="R1124">
        <v>0</v>
      </c>
      <c r="S1124">
        <v>0</v>
      </c>
      <c r="T1124">
        <v>0</v>
      </c>
    </row>
    <row r="1125" spans="1:20" x14ac:dyDescent="0.3">
      <c r="A1125" t="s">
        <v>259</v>
      </c>
      <c r="B1125" t="s">
        <v>124</v>
      </c>
      <c r="C1125">
        <v>7</v>
      </c>
      <c r="D1125">
        <v>6</v>
      </c>
      <c r="E1125" t="s">
        <v>510</v>
      </c>
      <c r="F1125" t="s">
        <v>508</v>
      </c>
      <c r="G1125" t="s">
        <v>508</v>
      </c>
      <c r="H1125">
        <v>5.2957774338635719</v>
      </c>
      <c r="I1125">
        <v>46.946585863998031</v>
      </c>
      <c r="J1125">
        <v>8.4867439166115055E-2</v>
      </c>
      <c r="K1125">
        <v>33.607293537837947</v>
      </c>
      <c r="L1125">
        <v>0.58616270832696471</v>
      </c>
      <c r="M1125">
        <v>-0.34246541787590612</v>
      </c>
      <c r="N1125">
        <v>0.34364227382495899</v>
      </c>
      <c r="O1125">
        <v>1</v>
      </c>
      <c r="P1125">
        <v>1</v>
      </c>
      <c r="Q1125">
        <v>1</v>
      </c>
      <c r="R1125">
        <v>0</v>
      </c>
      <c r="S1125">
        <v>0</v>
      </c>
      <c r="T1125">
        <v>0</v>
      </c>
    </row>
    <row r="1126" spans="1:20" x14ac:dyDescent="0.3">
      <c r="A1126" t="s">
        <v>269</v>
      </c>
      <c r="B1126" t="s">
        <v>124</v>
      </c>
      <c r="C1126">
        <v>7</v>
      </c>
      <c r="D1126">
        <v>6</v>
      </c>
      <c r="E1126" t="s">
        <v>510</v>
      </c>
      <c r="F1126" t="s">
        <v>508</v>
      </c>
      <c r="G1126" t="s">
        <v>508</v>
      </c>
      <c r="H1126">
        <v>5.3170484756211263</v>
      </c>
      <c r="I1126">
        <v>44.656493412184972</v>
      </c>
      <c r="J1126">
        <v>8.6264909916579258E-2</v>
      </c>
      <c r="K1126">
        <v>19.800668020833029</v>
      </c>
      <c r="L1126">
        <v>0.77505946547555149</v>
      </c>
      <c r="M1126">
        <v>-0.85616762719957462</v>
      </c>
      <c r="N1126">
        <v>1.1226262115493419</v>
      </c>
      <c r="O1126">
        <v>1</v>
      </c>
      <c r="P1126">
        <v>1</v>
      </c>
      <c r="Q1126">
        <v>1</v>
      </c>
      <c r="R1126">
        <v>0</v>
      </c>
      <c r="S1126">
        <v>0</v>
      </c>
      <c r="T1126">
        <v>0</v>
      </c>
    </row>
    <row r="1127" spans="1:20" x14ac:dyDescent="0.3">
      <c r="A1127" t="s">
        <v>285</v>
      </c>
      <c r="B1127" t="s">
        <v>124</v>
      </c>
      <c r="C1127">
        <v>6</v>
      </c>
      <c r="D1127">
        <v>6</v>
      </c>
      <c r="E1127" t="s">
        <v>510</v>
      </c>
      <c r="F1127" t="s">
        <v>508</v>
      </c>
      <c r="G1127" t="s">
        <v>508</v>
      </c>
      <c r="H1127">
        <v>4.8391121436473554</v>
      </c>
      <c r="I1127">
        <v>31.932781190658321</v>
      </c>
      <c r="J1127">
        <v>6.7848794116476818E-2</v>
      </c>
      <c r="K1127">
        <v>-27.610801030819381</v>
      </c>
      <c r="L1127">
        <v>0.74761948294464997</v>
      </c>
      <c r="M1127">
        <v>-1.722651293534802</v>
      </c>
      <c r="N1127">
        <v>-1.1393524643245561</v>
      </c>
      <c r="O1127">
        <v>0</v>
      </c>
      <c r="P1127">
        <v>1</v>
      </c>
      <c r="Q1127">
        <v>1</v>
      </c>
      <c r="R1127">
        <v>0</v>
      </c>
      <c r="S1127">
        <v>0</v>
      </c>
      <c r="T1127">
        <v>0</v>
      </c>
    </row>
    <row r="1128" spans="1:20" x14ac:dyDescent="0.3">
      <c r="A1128" t="s">
        <v>291</v>
      </c>
      <c r="B1128" t="s">
        <v>124</v>
      </c>
      <c r="C1128">
        <v>7</v>
      </c>
      <c r="D1128">
        <v>8</v>
      </c>
      <c r="E1128" t="s">
        <v>510</v>
      </c>
      <c r="F1128" t="s">
        <v>508</v>
      </c>
      <c r="G1128" t="s">
        <v>508</v>
      </c>
      <c r="H1128">
        <v>3.7457198290895781</v>
      </c>
      <c r="I1128">
        <v>26.54323058963568</v>
      </c>
      <c r="J1128">
        <v>-5.1309886610699804E-3</v>
      </c>
      <c r="K1128">
        <v>-65.896480010377829</v>
      </c>
      <c r="L1128">
        <v>1.329198982133502</v>
      </c>
      <c r="M1128">
        <v>-8.864605890274864E-2</v>
      </c>
      <c r="N1128">
        <v>-1.952087471986347</v>
      </c>
      <c r="O1128">
        <v>0</v>
      </c>
      <c r="P1128">
        <v>1</v>
      </c>
      <c r="Q1128">
        <v>0</v>
      </c>
      <c r="R1128">
        <v>1</v>
      </c>
      <c r="S1128">
        <v>0</v>
      </c>
      <c r="T1128">
        <v>1</v>
      </c>
    </row>
    <row r="1129" spans="1:20" x14ac:dyDescent="0.3">
      <c r="A1129" t="s">
        <v>295</v>
      </c>
      <c r="B1129" t="s">
        <v>124</v>
      </c>
      <c r="C1129">
        <v>0</v>
      </c>
      <c r="D1129">
        <v>5</v>
      </c>
      <c r="E1129" t="s">
        <v>510</v>
      </c>
      <c r="F1129" t="s">
        <v>508</v>
      </c>
      <c r="G1129" t="s">
        <v>508</v>
      </c>
      <c r="H1129">
        <v>3.264380893693303</v>
      </c>
      <c r="I1129">
        <v>17.073180187137329</v>
      </c>
      <c r="J1129">
        <v>-4.8002212782005227E-2</v>
      </c>
      <c r="K1129">
        <v>-125.6299999146166</v>
      </c>
      <c r="L1129">
        <v>0.59145539933013491</v>
      </c>
      <c r="M1129">
        <v>-1.952087471986347</v>
      </c>
      <c r="N1129">
        <v>-0.81448100483612118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1:20" x14ac:dyDescent="0.3">
      <c r="A1130" t="s">
        <v>298</v>
      </c>
      <c r="B1130" t="s">
        <v>124</v>
      </c>
      <c r="C1130">
        <v>0</v>
      </c>
      <c r="D1130">
        <v>5</v>
      </c>
      <c r="E1130" t="s">
        <v>510</v>
      </c>
      <c r="F1130" t="s">
        <v>508</v>
      </c>
      <c r="G1130" t="s">
        <v>508</v>
      </c>
      <c r="H1130">
        <v>3.0370163737252729</v>
      </c>
      <c r="I1130">
        <v>5.1282406584753932</v>
      </c>
      <c r="J1130">
        <v>-8.2416281156790783E-2</v>
      </c>
      <c r="K1130">
        <v>-189.49095622844581</v>
      </c>
      <c r="L1130">
        <v>0.62727626764443656</v>
      </c>
      <c r="M1130">
        <v>-0.81448100483612118</v>
      </c>
      <c r="N1130">
        <v>0.18247722645753589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1:20" x14ac:dyDescent="0.3">
      <c r="A1131" t="s">
        <v>96</v>
      </c>
      <c r="B1131" t="s">
        <v>124</v>
      </c>
      <c r="C1131">
        <v>9</v>
      </c>
      <c r="D1131">
        <v>10</v>
      </c>
      <c r="E1131" t="s">
        <v>513</v>
      </c>
      <c r="F1131" t="s">
        <v>508</v>
      </c>
      <c r="G1131" t="s">
        <v>508</v>
      </c>
      <c r="H1131">
        <v>3.130621010485271</v>
      </c>
      <c r="I1131">
        <v>55.555555555555557</v>
      </c>
      <c r="J1131">
        <v>0.163891493433555</v>
      </c>
      <c r="K1131">
        <v>114.46015083905451</v>
      </c>
      <c r="L1131">
        <v>0.60933006891538699</v>
      </c>
      <c r="M1131">
        <v>-0.83264262751006524</v>
      </c>
      <c r="N1131">
        <v>1.175485685276261</v>
      </c>
      <c r="O1131">
        <v>1</v>
      </c>
      <c r="P1131">
        <v>1</v>
      </c>
      <c r="Q1131">
        <v>1</v>
      </c>
      <c r="R1131">
        <v>0</v>
      </c>
      <c r="S1131">
        <v>0</v>
      </c>
      <c r="T1131">
        <v>0</v>
      </c>
    </row>
    <row r="1132" spans="1:20" x14ac:dyDescent="0.3">
      <c r="A1132" t="s">
        <v>164</v>
      </c>
      <c r="B1132" t="s">
        <v>124</v>
      </c>
      <c r="C1132">
        <v>11</v>
      </c>
      <c r="D1132">
        <v>16</v>
      </c>
      <c r="E1132" t="s">
        <v>513</v>
      </c>
      <c r="F1132" t="s">
        <v>508</v>
      </c>
      <c r="G1132" t="s">
        <v>508</v>
      </c>
      <c r="H1132">
        <v>3.5683675675832172</v>
      </c>
      <c r="I1132">
        <v>42.857157273985543</v>
      </c>
      <c r="J1132">
        <v>0.16790730818281699</v>
      </c>
      <c r="K1132">
        <v>72.85063362774244</v>
      </c>
      <c r="L1132">
        <v>0.51378557446381279</v>
      </c>
      <c r="M1132">
        <v>-3.1535278707555259</v>
      </c>
      <c r="N1132">
        <v>2.313620414089145</v>
      </c>
      <c r="O1132">
        <v>1</v>
      </c>
      <c r="P1132">
        <v>1</v>
      </c>
      <c r="Q1132">
        <v>1</v>
      </c>
      <c r="R1132">
        <v>0</v>
      </c>
      <c r="S1132">
        <v>1</v>
      </c>
      <c r="T1132">
        <v>0</v>
      </c>
    </row>
    <row r="1133" spans="1:20" x14ac:dyDescent="0.3">
      <c r="A1133" t="s">
        <v>139</v>
      </c>
      <c r="B1133" t="s">
        <v>546</v>
      </c>
      <c r="C1133">
        <v>11</v>
      </c>
      <c r="D1133">
        <v>10</v>
      </c>
      <c r="E1133" t="s">
        <v>510</v>
      </c>
      <c r="F1133" t="s">
        <v>508</v>
      </c>
      <c r="G1133" t="s">
        <v>508</v>
      </c>
      <c r="H1133">
        <v>3.3998521803399848</v>
      </c>
      <c r="I1133">
        <v>75</v>
      </c>
      <c r="J1133">
        <v>3.34229098435442</v>
      </c>
      <c r="K1133">
        <v>117.68864299984629</v>
      </c>
      <c r="L1133">
        <v>0.86842907444793871</v>
      </c>
      <c r="M1133">
        <v>-1.7429193899782141</v>
      </c>
      <c r="N1133">
        <v>0.96082779009608288</v>
      </c>
      <c r="O1133">
        <v>1</v>
      </c>
      <c r="P1133">
        <v>1</v>
      </c>
      <c r="Q1133">
        <v>1</v>
      </c>
      <c r="R1133">
        <v>0</v>
      </c>
      <c r="S1133">
        <v>1</v>
      </c>
      <c r="T1133">
        <v>0</v>
      </c>
    </row>
    <row r="1134" spans="1:20" x14ac:dyDescent="0.3">
      <c r="A1134" t="s">
        <v>223</v>
      </c>
      <c r="B1134" t="s">
        <v>546</v>
      </c>
      <c r="C1134">
        <v>13</v>
      </c>
      <c r="D1134">
        <v>10</v>
      </c>
      <c r="E1134" t="s">
        <v>510</v>
      </c>
      <c r="F1134" t="s">
        <v>508</v>
      </c>
      <c r="G1134" t="s">
        <v>508</v>
      </c>
      <c r="H1134">
        <v>3.1956232743634319</v>
      </c>
      <c r="I1134">
        <v>89.071038251366119</v>
      </c>
      <c r="J1134">
        <v>2.7795000850301399</v>
      </c>
      <c r="K1134">
        <v>105.2257737189245</v>
      </c>
      <c r="L1134">
        <v>0.91047841989349976</v>
      </c>
      <c r="M1134">
        <v>-0.78125</v>
      </c>
      <c r="N1134">
        <v>-7.1581961345740866E-2</v>
      </c>
      <c r="O1134">
        <v>1</v>
      </c>
      <c r="P1134">
        <v>1</v>
      </c>
      <c r="Q1134">
        <v>1</v>
      </c>
      <c r="R1134">
        <v>1</v>
      </c>
      <c r="S1134">
        <v>1</v>
      </c>
      <c r="T1134">
        <v>0</v>
      </c>
    </row>
    <row r="1135" spans="1:20" x14ac:dyDescent="0.3">
      <c r="A1135" t="s">
        <v>228</v>
      </c>
      <c r="B1135" t="s">
        <v>546</v>
      </c>
      <c r="C1135">
        <v>11</v>
      </c>
      <c r="D1135">
        <v>11</v>
      </c>
      <c r="E1135" t="s">
        <v>510</v>
      </c>
      <c r="F1135" t="s">
        <v>508</v>
      </c>
      <c r="G1135" t="s">
        <v>508</v>
      </c>
      <c r="H1135">
        <v>3.1723291035611951</v>
      </c>
      <c r="I1135">
        <v>85.393258426966284</v>
      </c>
      <c r="J1135">
        <v>2.0467929261807112</v>
      </c>
      <c r="K1135">
        <v>87.904687904687947</v>
      </c>
      <c r="L1135">
        <v>1.07243061372932</v>
      </c>
      <c r="M1135">
        <v>-7.1581961345740866E-2</v>
      </c>
      <c r="N1135">
        <v>0.50143266475644699</v>
      </c>
      <c r="O1135">
        <v>1</v>
      </c>
      <c r="P1135">
        <v>1</v>
      </c>
      <c r="Q1135">
        <v>1</v>
      </c>
      <c r="R1135">
        <v>0</v>
      </c>
      <c r="S1135">
        <v>0</v>
      </c>
      <c r="T1135">
        <v>1</v>
      </c>
    </row>
    <row r="1136" spans="1:20" x14ac:dyDescent="0.3">
      <c r="A1136" t="s">
        <v>265</v>
      </c>
      <c r="B1136" t="s">
        <v>546</v>
      </c>
      <c r="C1136">
        <v>6</v>
      </c>
      <c r="D1136">
        <v>6</v>
      </c>
      <c r="E1136" t="s">
        <v>510</v>
      </c>
      <c r="F1136" t="s">
        <v>508</v>
      </c>
      <c r="G1136" t="s">
        <v>508</v>
      </c>
      <c r="H1136">
        <v>3.2495401594114042</v>
      </c>
      <c r="I1136">
        <v>70.520231213872833</v>
      </c>
      <c r="J1136">
        <v>-0.27979080032572062</v>
      </c>
      <c r="K1136">
        <v>84.931506849314914</v>
      </c>
      <c r="L1136">
        <v>0.77208312230719267</v>
      </c>
      <c r="M1136">
        <v>-2.374301675977653</v>
      </c>
      <c r="N1136">
        <v>0.85836909871244638</v>
      </c>
      <c r="O1136">
        <v>1</v>
      </c>
      <c r="P1136">
        <v>1</v>
      </c>
      <c r="Q1136">
        <v>0</v>
      </c>
      <c r="R1136">
        <v>0</v>
      </c>
      <c r="S1136">
        <v>0</v>
      </c>
      <c r="T1136">
        <v>0</v>
      </c>
    </row>
    <row r="1137" spans="1:20" x14ac:dyDescent="0.3">
      <c r="A1137" t="s">
        <v>271</v>
      </c>
      <c r="B1137" t="s">
        <v>546</v>
      </c>
      <c r="C1137">
        <v>3</v>
      </c>
      <c r="D1137">
        <v>5</v>
      </c>
      <c r="E1137" t="s">
        <v>510</v>
      </c>
      <c r="F1137" t="s">
        <v>508</v>
      </c>
      <c r="G1137" t="s">
        <v>508</v>
      </c>
      <c r="H1137">
        <v>3.193581780538302</v>
      </c>
      <c r="I1137">
        <v>60.115606936416192</v>
      </c>
      <c r="J1137">
        <v>-2.7142044719936642</v>
      </c>
      <c r="K1137">
        <v>14.704256495301269</v>
      </c>
      <c r="L1137">
        <v>0.90222975087482427</v>
      </c>
      <c r="M1137">
        <v>-2.1276595744680851</v>
      </c>
      <c r="N1137">
        <v>-0.86956521739130432</v>
      </c>
      <c r="O1137">
        <v>0</v>
      </c>
      <c r="P1137">
        <v>1</v>
      </c>
      <c r="Q1137">
        <v>0</v>
      </c>
      <c r="R1137">
        <v>0</v>
      </c>
      <c r="S1137">
        <v>0</v>
      </c>
      <c r="T1137">
        <v>0</v>
      </c>
    </row>
    <row r="1138" spans="1:20" x14ac:dyDescent="0.3">
      <c r="A1138" t="s">
        <v>290</v>
      </c>
      <c r="B1138" t="s">
        <v>546</v>
      </c>
      <c r="C1138">
        <v>3</v>
      </c>
      <c r="D1138">
        <v>8</v>
      </c>
      <c r="E1138" t="s">
        <v>510</v>
      </c>
      <c r="F1138" t="s">
        <v>508</v>
      </c>
      <c r="G1138" t="s">
        <v>508</v>
      </c>
      <c r="H1138">
        <v>2.8216114536524191</v>
      </c>
      <c r="I1138">
        <v>21.15384615384615</v>
      </c>
      <c r="J1138">
        <v>-5.5970952723705594</v>
      </c>
      <c r="K1138">
        <v>-99.431818181817633</v>
      </c>
      <c r="L1138">
        <v>0.74134047929392155</v>
      </c>
      <c r="M1138">
        <v>-1.0137581462708181</v>
      </c>
      <c r="N1138">
        <v>-0.87783467446964147</v>
      </c>
      <c r="O1138">
        <v>0</v>
      </c>
      <c r="P1138">
        <v>1</v>
      </c>
      <c r="Q1138">
        <v>0</v>
      </c>
      <c r="R1138">
        <v>0</v>
      </c>
      <c r="S1138">
        <v>0</v>
      </c>
      <c r="T1138">
        <v>0</v>
      </c>
    </row>
    <row r="1139" spans="1:20" x14ac:dyDescent="0.3">
      <c r="A1139" t="s">
        <v>512</v>
      </c>
      <c r="B1139" t="s">
        <v>546</v>
      </c>
      <c r="C1139">
        <v>2</v>
      </c>
      <c r="D1139">
        <v>7</v>
      </c>
      <c r="E1139" t="s">
        <v>510</v>
      </c>
      <c r="F1139" t="s">
        <v>508</v>
      </c>
      <c r="G1139" t="s">
        <v>508</v>
      </c>
      <c r="H1139">
        <v>3.0497592295345108</v>
      </c>
      <c r="I1139">
        <v>20.27972027972028</v>
      </c>
      <c r="J1139">
        <v>-7.0008158268670364</v>
      </c>
      <c r="K1139">
        <v>-178.0093180855572</v>
      </c>
      <c r="L1139">
        <v>1.566268556407824</v>
      </c>
      <c r="M1139">
        <v>-1.476014760147601</v>
      </c>
      <c r="N1139">
        <v>1.0486891385767789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1</v>
      </c>
    </row>
    <row r="1140" spans="1:20" x14ac:dyDescent="0.3">
      <c r="A1140" t="s">
        <v>93</v>
      </c>
      <c r="B1140" t="s">
        <v>546</v>
      </c>
      <c r="C1140">
        <v>3</v>
      </c>
      <c r="D1140">
        <v>8</v>
      </c>
      <c r="E1140" t="s">
        <v>510</v>
      </c>
      <c r="F1140" t="s">
        <v>508</v>
      </c>
      <c r="G1140" t="s">
        <v>508</v>
      </c>
      <c r="H1140">
        <v>3.6862830890395979</v>
      </c>
      <c r="I1140">
        <v>25.906735751295329</v>
      </c>
      <c r="J1140">
        <v>-7.6791080159005389</v>
      </c>
      <c r="K1140">
        <v>-91.30069594432473</v>
      </c>
      <c r="L1140">
        <v>0.94330827837628162</v>
      </c>
      <c r="M1140">
        <v>-3.18754633061527</v>
      </c>
      <c r="N1140">
        <v>0.99540581929555894</v>
      </c>
      <c r="O1140">
        <v>0</v>
      </c>
      <c r="P1140">
        <v>1</v>
      </c>
      <c r="Q1140">
        <v>0</v>
      </c>
      <c r="R1140">
        <v>0</v>
      </c>
      <c r="S1140">
        <v>0</v>
      </c>
      <c r="T1140">
        <v>0</v>
      </c>
    </row>
    <row r="1141" spans="1:20" x14ac:dyDescent="0.3">
      <c r="A1141" t="s">
        <v>162</v>
      </c>
      <c r="B1141" t="s">
        <v>546</v>
      </c>
      <c r="C1141">
        <v>0</v>
      </c>
      <c r="D1141">
        <v>5</v>
      </c>
      <c r="E1141" t="s">
        <v>510</v>
      </c>
      <c r="F1141" t="s">
        <v>508</v>
      </c>
      <c r="G1141" t="s">
        <v>508</v>
      </c>
      <c r="H1141">
        <v>4.1752933057280881</v>
      </c>
      <c r="I1141">
        <v>3.9215686274509798</v>
      </c>
      <c r="J1141">
        <v>-9.453861856953182</v>
      </c>
      <c r="K1141">
        <v>-160.16650656420131</v>
      </c>
      <c r="L1141">
        <v>0.98028018524604354</v>
      </c>
      <c r="M1141">
        <v>-3.720930232558139</v>
      </c>
      <c r="N1141">
        <v>2.9790660225442829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</row>
    <row r="1142" spans="1:20" x14ac:dyDescent="0.3">
      <c r="A1142" t="s">
        <v>235</v>
      </c>
      <c r="B1142" t="s">
        <v>546</v>
      </c>
      <c r="C1142">
        <v>9</v>
      </c>
      <c r="D1142">
        <v>6</v>
      </c>
      <c r="E1142" t="s">
        <v>510</v>
      </c>
      <c r="F1142" t="s">
        <v>508</v>
      </c>
      <c r="G1142" t="s">
        <v>508</v>
      </c>
      <c r="H1142">
        <v>4.0008082440897148</v>
      </c>
      <c r="I1142">
        <v>87.665198237885463</v>
      </c>
      <c r="J1142">
        <v>3.3973400903430169</v>
      </c>
      <c r="K1142">
        <v>129.07157676348541</v>
      </c>
      <c r="L1142">
        <v>0.64375786092619725</v>
      </c>
      <c r="M1142">
        <v>-0.21171489061397319</v>
      </c>
      <c r="N1142">
        <v>-3.394625176803395</v>
      </c>
      <c r="O1142">
        <v>1</v>
      </c>
      <c r="P1142">
        <v>1</v>
      </c>
      <c r="Q1142">
        <v>1</v>
      </c>
      <c r="R1142">
        <v>0</v>
      </c>
      <c r="S1142">
        <v>0</v>
      </c>
      <c r="T1142">
        <v>0</v>
      </c>
    </row>
    <row r="1143" spans="1:20" x14ac:dyDescent="0.3">
      <c r="A1143" t="s">
        <v>259</v>
      </c>
      <c r="B1143" t="s">
        <v>546</v>
      </c>
      <c r="C1143">
        <v>11</v>
      </c>
      <c r="D1143">
        <v>10</v>
      </c>
      <c r="E1143" t="s">
        <v>510</v>
      </c>
      <c r="F1143" t="s">
        <v>508</v>
      </c>
      <c r="G1143" t="s">
        <v>508</v>
      </c>
      <c r="H1143">
        <v>4.3348671825977831</v>
      </c>
      <c r="I1143">
        <v>66.519823788546248</v>
      </c>
      <c r="J1143">
        <v>3.0900737356935242</v>
      </c>
      <c r="K1143">
        <v>82.430806257520899</v>
      </c>
      <c r="L1143">
        <v>0.6770487560587054</v>
      </c>
      <c r="M1143">
        <v>-3.394625176803395</v>
      </c>
      <c r="N1143">
        <v>0.7320644216691069</v>
      </c>
      <c r="O1143">
        <v>1</v>
      </c>
      <c r="P1143">
        <v>1</v>
      </c>
      <c r="Q1143">
        <v>1</v>
      </c>
      <c r="R1143">
        <v>0</v>
      </c>
      <c r="S1143">
        <v>1</v>
      </c>
      <c r="T1143">
        <v>0</v>
      </c>
    </row>
    <row r="1144" spans="1:20" x14ac:dyDescent="0.3">
      <c r="A1144" t="s">
        <v>269</v>
      </c>
      <c r="B1144" t="s">
        <v>546</v>
      </c>
      <c r="C1144">
        <v>8</v>
      </c>
      <c r="D1144">
        <v>6</v>
      </c>
      <c r="E1144" t="s">
        <v>510</v>
      </c>
      <c r="F1144" t="s">
        <v>508</v>
      </c>
      <c r="G1144" t="s">
        <v>508</v>
      </c>
      <c r="H1144">
        <v>4.3597883597883591</v>
      </c>
      <c r="I1144">
        <v>59.471365638766507</v>
      </c>
      <c r="J1144">
        <v>2.498624152680176</v>
      </c>
      <c r="K1144">
        <v>40.046907065376679</v>
      </c>
      <c r="L1144">
        <v>0.88713316566662737</v>
      </c>
      <c r="M1144">
        <v>-1.88953488372093</v>
      </c>
      <c r="N1144">
        <v>2.518518518518519</v>
      </c>
      <c r="O1144">
        <v>0</v>
      </c>
      <c r="P1144">
        <v>1</v>
      </c>
      <c r="Q1144">
        <v>1</v>
      </c>
      <c r="R1144">
        <v>0</v>
      </c>
      <c r="S1144">
        <v>1</v>
      </c>
      <c r="T1144">
        <v>0</v>
      </c>
    </row>
    <row r="1145" spans="1:20" x14ac:dyDescent="0.3">
      <c r="A1145" t="s">
        <v>285</v>
      </c>
      <c r="B1145" t="s">
        <v>546</v>
      </c>
      <c r="C1145">
        <v>6</v>
      </c>
      <c r="D1145">
        <v>6</v>
      </c>
      <c r="E1145" t="s">
        <v>510</v>
      </c>
      <c r="F1145" t="s">
        <v>508</v>
      </c>
      <c r="G1145" t="s">
        <v>508</v>
      </c>
      <c r="H1145">
        <v>3.989277830337433</v>
      </c>
      <c r="I1145">
        <v>63.436123348017617</v>
      </c>
      <c r="J1145">
        <v>1.1409416257410181</v>
      </c>
      <c r="K1145">
        <v>32.784550291148349</v>
      </c>
      <c r="L1145">
        <v>0.94897015609382862</v>
      </c>
      <c r="M1145">
        <v>-1.8063583815028901</v>
      </c>
      <c r="N1145">
        <v>3.7527593818984539</v>
      </c>
      <c r="O1145">
        <v>0</v>
      </c>
      <c r="P1145">
        <v>1</v>
      </c>
      <c r="Q1145">
        <v>1</v>
      </c>
      <c r="R1145">
        <v>0</v>
      </c>
      <c r="S1145">
        <v>0</v>
      </c>
      <c r="T1145">
        <v>0</v>
      </c>
    </row>
    <row r="1146" spans="1:20" x14ac:dyDescent="0.3">
      <c r="A1146" t="s">
        <v>291</v>
      </c>
      <c r="B1146" t="s">
        <v>546</v>
      </c>
      <c r="C1146">
        <v>7</v>
      </c>
      <c r="D1146">
        <v>6</v>
      </c>
      <c r="E1146" t="s">
        <v>510</v>
      </c>
      <c r="F1146" t="s">
        <v>508</v>
      </c>
      <c r="G1146" t="s">
        <v>508</v>
      </c>
      <c r="H1146">
        <v>4.1657822118446184</v>
      </c>
      <c r="I1146">
        <v>57.709251101321591</v>
      </c>
      <c r="J1146">
        <v>-0.31920302973069431</v>
      </c>
      <c r="K1146">
        <v>44.37908496732026</v>
      </c>
      <c r="L1146">
        <v>1.004008095304221</v>
      </c>
      <c r="M1146">
        <v>-4.5390070921985819</v>
      </c>
      <c r="N1146">
        <v>-0.37147102526002967</v>
      </c>
      <c r="O1146">
        <v>0</v>
      </c>
      <c r="P1146">
        <v>1</v>
      </c>
      <c r="Q1146">
        <v>0</v>
      </c>
      <c r="R1146">
        <v>0</v>
      </c>
      <c r="S1146">
        <v>1</v>
      </c>
      <c r="T1146">
        <v>1</v>
      </c>
    </row>
    <row r="1147" spans="1:20" x14ac:dyDescent="0.3">
      <c r="A1147" t="s">
        <v>295</v>
      </c>
      <c r="B1147" t="s">
        <v>546</v>
      </c>
      <c r="C1147">
        <v>5</v>
      </c>
      <c r="D1147">
        <v>3</v>
      </c>
      <c r="E1147" t="s">
        <v>510</v>
      </c>
      <c r="F1147" t="s">
        <v>508</v>
      </c>
      <c r="G1147" t="s">
        <v>508</v>
      </c>
      <c r="H1147">
        <v>4.0161926067966336</v>
      </c>
      <c r="I1147">
        <v>55.506607929515418</v>
      </c>
      <c r="J1147">
        <v>-1.4334370524069731</v>
      </c>
      <c r="K1147">
        <v>-11.457188225234971</v>
      </c>
      <c r="L1147">
        <v>0.65796488584549262</v>
      </c>
      <c r="M1147">
        <v>-0.37147102526002967</v>
      </c>
      <c r="N1147">
        <v>0.9694258016405668</v>
      </c>
      <c r="O1147">
        <v>0</v>
      </c>
      <c r="P1147">
        <v>1</v>
      </c>
      <c r="Q1147">
        <v>0</v>
      </c>
      <c r="R1147">
        <v>0</v>
      </c>
      <c r="S1147">
        <v>1</v>
      </c>
      <c r="T1147">
        <v>0</v>
      </c>
    </row>
    <row r="1148" spans="1:20" x14ac:dyDescent="0.3">
      <c r="A1148" t="s">
        <v>96</v>
      </c>
      <c r="B1148" t="s">
        <v>546</v>
      </c>
      <c r="C1148">
        <v>11</v>
      </c>
      <c r="D1148">
        <v>10</v>
      </c>
      <c r="E1148" t="s">
        <v>510</v>
      </c>
      <c r="F1148" t="s">
        <v>508</v>
      </c>
      <c r="G1148" t="s">
        <v>508</v>
      </c>
      <c r="H1148">
        <v>3.4525532354765351</v>
      </c>
      <c r="I1148">
        <v>66.086956521739125</v>
      </c>
      <c r="J1148">
        <v>0.41923514749981278</v>
      </c>
      <c r="K1148">
        <v>101.8518518518523</v>
      </c>
      <c r="L1148">
        <v>0.98337199398745034</v>
      </c>
      <c r="M1148">
        <v>-1.77683013503909</v>
      </c>
      <c r="N1148">
        <v>0</v>
      </c>
      <c r="O1148">
        <v>1</v>
      </c>
      <c r="P1148">
        <v>1</v>
      </c>
      <c r="Q1148">
        <v>1</v>
      </c>
      <c r="R1148">
        <v>0</v>
      </c>
      <c r="S1148">
        <v>1</v>
      </c>
      <c r="T1148">
        <v>0</v>
      </c>
    </row>
    <row r="1149" spans="1:20" x14ac:dyDescent="0.3">
      <c r="A1149" t="s">
        <v>164</v>
      </c>
      <c r="B1149" t="s">
        <v>546</v>
      </c>
      <c r="C1149">
        <v>8</v>
      </c>
      <c r="D1149">
        <v>6</v>
      </c>
      <c r="E1149" t="s">
        <v>510</v>
      </c>
      <c r="F1149" t="s">
        <v>508</v>
      </c>
      <c r="G1149" t="s">
        <v>508</v>
      </c>
      <c r="H1149">
        <v>3.3187454412837352</v>
      </c>
      <c r="I1149">
        <v>56.521739130434781</v>
      </c>
      <c r="J1149">
        <v>-0.1084429162146039</v>
      </c>
      <c r="K1149">
        <v>41.761579347001167</v>
      </c>
      <c r="L1149">
        <v>0.93050247832410371</v>
      </c>
      <c r="M1149">
        <v>-0.79594790159189577</v>
      </c>
      <c r="N1149">
        <v>5.9810357403355212</v>
      </c>
      <c r="O1149">
        <v>1</v>
      </c>
      <c r="P1149">
        <v>1</v>
      </c>
      <c r="Q1149">
        <v>0</v>
      </c>
      <c r="R1149">
        <v>0</v>
      </c>
      <c r="S1149">
        <v>1</v>
      </c>
      <c r="T1149">
        <v>0</v>
      </c>
    </row>
    <row r="1150" spans="1:20" x14ac:dyDescent="0.3">
      <c r="A1150" t="s">
        <v>242</v>
      </c>
      <c r="B1150" t="s">
        <v>546</v>
      </c>
      <c r="C1150">
        <v>11</v>
      </c>
      <c r="D1150">
        <v>10</v>
      </c>
      <c r="E1150" t="s">
        <v>510</v>
      </c>
      <c r="F1150" t="s">
        <v>508</v>
      </c>
      <c r="G1150" t="s">
        <v>508</v>
      </c>
      <c r="H1150">
        <v>3.052995391705069</v>
      </c>
      <c r="I1150">
        <v>91.573033707865164</v>
      </c>
      <c r="J1150">
        <v>6.3970749007384464</v>
      </c>
      <c r="K1150">
        <v>123.932776130134</v>
      </c>
      <c r="L1150">
        <v>0.96320885521995303</v>
      </c>
      <c r="M1150">
        <v>-0.9320905459387484</v>
      </c>
      <c r="N1150">
        <v>1.075268817204301</v>
      </c>
      <c r="O1150">
        <v>1</v>
      </c>
      <c r="P1150">
        <v>1</v>
      </c>
      <c r="Q1150">
        <v>1</v>
      </c>
      <c r="R1150">
        <v>0</v>
      </c>
      <c r="S1150">
        <v>1</v>
      </c>
      <c r="T1150">
        <v>0</v>
      </c>
    </row>
    <row r="1151" spans="1:20" x14ac:dyDescent="0.3">
      <c r="A1151" t="s">
        <v>77</v>
      </c>
      <c r="B1151" t="s">
        <v>547</v>
      </c>
      <c r="C1151">
        <v>11</v>
      </c>
      <c r="D1151">
        <v>8</v>
      </c>
      <c r="E1151" t="s">
        <v>510</v>
      </c>
      <c r="F1151" t="s">
        <v>508</v>
      </c>
      <c r="G1151" t="s">
        <v>508</v>
      </c>
      <c r="H1151">
        <v>4.2615136181494551</v>
      </c>
      <c r="I1151">
        <v>66.43595898344303</v>
      </c>
      <c r="J1151">
        <v>0.24673786239493109</v>
      </c>
      <c r="K1151">
        <v>107.4580918243167</v>
      </c>
      <c r="L1151">
        <v>0.60830444998454025</v>
      </c>
      <c r="M1151">
        <v>-0.94389254355696228</v>
      </c>
      <c r="N1151">
        <v>0.89994749490094705</v>
      </c>
      <c r="O1151">
        <v>1</v>
      </c>
      <c r="P1151">
        <v>1</v>
      </c>
      <c r="Q1151">
        <v>1</v>
      </c>
      <c r="R1151">
        <v>0</v>
      </c>
      <c r="S1151">
        <v>1</v>
      </c>
      <c r="T1151">
        <v>0</v>
      </c>
    </row>
    <row r="1152" spans="1:20" x14ac:dyDescent="0.3">
      <c r="A1152" t="s">
        <v>156</v>
      </c>
      <c r="B1152" t="s">
        <v>547</v>
      </c>
      <c r="C1152">
        <v>11</v>
      </c>
      <c r="D1152">
        <v>10</v>
      </c>
      <c r="E1152" t="s">
        <v>510</v>
      </c>
      <c r="F1152" t="s">
        <v>508</v>
      </c>
      <c r="G1152" t="s">
        <v>508</v>
      </c>
      <c r="H1152">
        <v>4.1601660806043483</v>
      </c>
      <c r="I1152">
        <v>65.889213638598065</v>
      </c>
      <c r="J1152">
        <v>0.22843242974316011</v>
      </c>
      <c r="K1152">
        <v>86.540465282209396</v>
      </c>
      <c r="L1152">
        <v>0.66815091863801424</v>
      </c>
      <c r="M1152">
        <v>-3.801902138987991</v>
      </c>
      <c r="N1152">
        <v>3.9001560990821522</v>
      </c>
      <c r="O1152">
        <v>1</v>
      </c>
      <c r="P1152">
        <v>1</v>
      </c>
      <c r="Q1152">
        <v>1</v>
      </c>
      <c r="R1152">
        <v>0</v>
      </c>
      <c r="S1152">
        <v>1</v>
      </c>
      <c r="T1152">
        <v>0</v>
      </c>
    </row>
    <row r="1153" spans="1:20" x14ac:dyDescent="0.3">
      <c r="A1153" t="s">
        <v>223</v>
      </c>
      <c r="B1153" t="s">
        <v>547</v>
      </c>
      <c r="C1153">
        <v>13</v>
      </c>
      <c r="D1153">
        <v>8</v>
      </c>
      <c r="E1153" t="s">
        <v>510</v>
      </c>
      <c r="F1153" t="s">
        <v>508</v>
      </c>
      <c r="G1153" t="s">
        <v>508</v>
      </c>
      <c r="H1153">
        <v>4.2334752421158504</v>
      </c>
      <c r="I1153">
        <v>77.812520675368546</v>
      </c>
      <c r="J1153">
        <v>0.17003495833128021</v>
      </c>
      <c r="K1153">
        <v>80.82451090633495</v>
      </c>
      <c r="L1153">
        <v>0.39043354556035909</v>
      </c>
      <c r="M1153">
        <v>-1.4514465206351641</v>
      </c>
      <c r="N1153">
        <v>-0.1015767253488758</v>
      </c>
      <c r="O1153">
        <v>1</v>
      </c>
      <c r="P1153">
        <v>1</v>
      </c>
      <c r="Q1153">
        <v>1</v>
      </c>
      <c r="R1153">
        <v>1</v>
      </c>
      <c r="S1153">
        <v>1</v>
      </c>
      <c r="T1153">
        <v>0</v>
      </c>
    </row>
    <row r="1154" spans="1:20" x14ac:dyDescent="0.3">
      <c r="A1154" t="s">
        <v>228</v>
      </c>
      <c r="B1154" t="s">
        <v>547</v>
      </c>
      <c r="C1154">
        <v>8</v>
      </c>
      <c r="D1154">
        <v>4</v>
      </c>
      <c r="E1154" t="s">
        <v>510</v>
      </c>
      <c r="F1154" t="s">
        <v>508</v>
      </c>
      <c r="G1154" t="s">
        <v>508</v>
      </c>
      <c r="H1154">
        <v>4.2631991496236674</v>
      </c>
      <c r="I1154">
        <v>76.677324665558828</v>
      </c>
      <c r="J1154">
        <v>0.12958484995369179</v>
      </c>
      <c r="K1154">
        <v>61.302191001424987</v>
      </c>
      <c r="L1154">
        <v>0.6616617249281046</v>
      </c>
      <c r="M1154">
        <v>-0.1015767253488758</v>
      </c>
      <c r="N1154">
        <v>-5.0840004285958793E-2</v>
      </c>
      <c r="O1154">
        <v>0</v>
      </c>
      <c r="P1154">
        <v>1</v>
      </c>
      <c r="Q1154">
        <v>1</v>
      </c>
      <c r="R1154">
        <v>0</v>
      </c>
      <c r="S1154">
        <v>1</v>
      </c>
      <c r="T1154">
        <v>0</v>
      </c>
    </row>
    <row r="1155" spans="1:20" x14ac:dyDescent="0.3">
      <c r="A1155" t="s">
        <v>265</v>
      </c>
      <c r="B1155" t="s">
        <v>547</v>
      </c>
      <c r="C1155">
        <v>2</v>
      </c>
      <c r="D1155">
        <v>6</v>
      </c>
      <c r="E1155" t="s">
        <v>510</v>
      </c>
      <c r="F1155" t="s">
        <v>508</v>
      </c>
      <c r="G1155" t="s">
        <v>508</v>
      </c>
      <c r="H1155">
        <v>4.4847768707241924</v>
      </c>
      <c r="I1155">
        <v>13.580242068413369</v>
      </c>
      <c r="J1155">
        <v>-0.1273555987433718</v>
      </c>
      <c r="K1155">
        <v>-162.99078423871791</v>
      </c>
      <c r="L1155">
        <v>1.154904141406188</v>
      </c>
      <c r="M1155">
        <v>-2.866246874489375</v>
      </c>
      <c r="N1155">
        <v>-4.2622885891560447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1</v>
      </c>
    </row>
    <row r="1156" spans="1:20" x14ac:dyDescent="0.3">
      <c r="A1156" t="s">
        <v>271</v>
      </c>
      <c r="B1156" t="s">
        <v>547</v>
      </c>
      <c r="C1156">
        <v>0</v>
      </c>
      <c r="D1156">
        <v>5</v>
      </c>
      <c r="E1156" t="s">
        <v>510</v>
      </c>
      <c r="F1156" t="s">
        <v>508</v>
      </c>
      <c r="G1156" t="s">
        <v>508</v>
      </c>
      <c r="H1156">
        <v>4.6258095413967162</v>
      </c>
      <c r="I1156">
        <v>1.999991280691964</v>
      </c>
      <c r="J1156">
        <v>-0.30553934915082859</v>
      </c>
      <c r="K1156">
        <v>-191.90102057050129</v>
      </c>
      <c r="L1156">
        <v>0.87207355001712394</v>
      </c>
      <c r="M1156">
        <v>-3.1392758563853609</v>
      </c>
      <c r="N1156">
        <v>-0.412490852425272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1:20" x14ac:dyDescent="0.3">
      <c r="A1157" t="s">
        <v>290</v>
      </c>
      <c r="B1157" t="s">
        <v>547</v>
      </c>
      <c r="C1157">
        <v>5</v>
      </c>
      <c r="D1157">
        <v>6</v>
      </c>
      <c r="E1157" t="s">
        <v>510</v>
      </c>
      <c r="F1157" t="s">
        <v>508</v>
      </c>
      <c r="G1157" t="s">
        <v>508</v>
      </c>
      <c r="H1157">
        <v>4.1958943221219629</v>
      </c>
      <c r="I1157">
        <v>6.9148992833746679</v>
      </c>
      <c r="J1157">
        <v>-0.33216254055966021</v>
      </c>
      <c r="K1157">
        <v>-91.871808090417204</v>
      </c>
      <c r="L1157">
        <v>2.250888740861043</v>
      </c>
      <c r="M1157">
        <v>-0.47675757111096689</v>
      </c>
      <c r="N1157">
        <v>-5.9881607335182822E-2</v>
      </c>
      <c r="O1157">
        <v>0</v>
      </c>
      <c r="P1157">
        <v>1</v>
      </c>
      <c r="Q1157">
        <v>0</v>
      </c>
      <c r="R1157">
        <v>0</v>
      </c>
      <c r="S1157">
        <v>0</v>
      </c>
      <c r="T1157">
        <v>1</v>
      </c>
    </row>
    <row r="1158" spans="1:20" x14ac:dyDescent="0.3">
      <c r="A1158" t="s">
        <v>512</v>
      </c>
      <c r="B1158" t="s">
        <v>547</v>
      </c>
      <c r="C1158">
        <v>3</v>
      </c>
      <c r="D1158">
        <v>8</v>
      </c>
      <c r="E1158" t="s">
        <v>510</v>
      </c>
      <c r="F1158" t="s">
        <v>508</v>
      </c>
      <c r="G1158" t="s">
        <v>508</v>
      </c>
      <c r="H1158">
        <v>3.834355171868836</v>
      </c>
      <c r="I1158">
        <v>2.5772808183117308</v>
      </c>
      <c r="J1158">
        <v>-0.27377989908986422</v>
      </c>
      <c r="K1158">
        <v>-87.819433231016987</v>
      </c>
      <c r="L1158">
        <v>0.75450297667739086</v>
      </c>
      <c r="M1158">
        <v>-2.3367362763184669</v>
      </c>
      <c r="N1158">
        <v>-5.398768110159101</v>
      </c>
      <c r="O1158">
        <v>0</v>
      </c>
      <c r="P1158">
        <v>1</v>
      </c>
      <c r="Q1158">
        <v>0</v>
      </c>
      <c r="R1158">
        <v>0</v>
      </c>
      <c r="S1158">
        <v>0</v>
      </c>
      <c r="T1158">
        <v>0</v>
      </c>
    </row>
    <row r="1159" spans="1:20" x14ac:dyDescent="0.3">
      <c r="A1159" t="s">
        <v>91</v>
      </c>
      <c r="B1159" t="s">
        <v>547</v>
      </c>
      <c r="C1159">
        <v>0</v>
      </c>
      <c r="D1159">
        <v>5</v>
      </c>
      <c r="E1159" t="s">
        <v>510</v>
      </c>
      <c r="F1159" t="s">
        <v>508</v>
      </c>
      <c r="G1159" t="s">
        <v>508</v>
      </c>
      <c r="H1159">
        <v>4.5858799621081889</v>
      </c>
      <c r="I1159">
        <v>14.31297772442378</v>
      </c>
      <c r="J1159">
        <v>-0.29105643137660209</v>
      </c>
      <c r="K1159">
        <v>-143.44349972842221</v>
      </c>
      <c r="L1159">
        <v>0.70978510485755353</v>
      </c>
      <c r="M1159">
        <v>-5.398768110159101</v>
      </c>
      <c r="N1159">
        <v>2.5291850933407192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</row>
    <row r="1160" spans="1:20" x14ac:dyDescent="0.3">
      <c r="A1160" t="s">
        <v>220</v>
      </c>
      <c r="B1160" t="s">
        <v>547</v>
      </c>
      <c r="C1160">
        <v>9</v>
      </c>
      <c r="D1160">
        <v>7</v>
      </c>
      <c r="E1160" t="s">
        <v>510</v>
      </c>
      <c r="F1160" t="s">
        <v>508</v>
      </c>
      <c r="G1160" t="s">
        <v>508</v>
      </c>
      <c r="H1160">
        <v>5.1371624268827043</v>
      </c>
      <c r="I1160">
        <v>50.806444583564698</v>
      </c>
      <c r="J1160">
        <v>1.5645767971366738E-2</v>
      </c>
      <c r="K1160">
        <v>10.20540146178228</v>
      </c>
      <c r="L1160">
        <v>0.36262986192531271</v>
      </c>
      <c r="M1160">
        <v>-2.5309023600268219</v>
      </c>
      <c r="N1160">
        <v>3.079711626384483</v>
      </c>
      <c r="O1160">
        <v>1</v>
      </c>
      <c r="P1160">
        <v>1</v>
      </c>
      <c r="Q1160">
        <v>1</v>
      </c>
      <c r="R1160">
        <v>1</v>
      </c>
      <c r="S1160">
        <v>0</v>
      </c>
      <c r="T1160">
        <v>0</v>
      </c>
    </row>
    <row r="1161" spans="1:20" x14ac:dyDescent="0.3">
      <c r="A1161" t="s">
        <v>259</v>
      </c>
      <c r="B1161" t="s">
        <v>547</v>
      </c>
      <c r="C1161">
        <v>9</v>
      </c>
      <c r="D1161">
        <v>8</v>
      </c>
      <c r="E1161" t="s">
        <v>510</v>
      </c>
      <c r="F1161" t="s">
        <v>508</v>
      </c>
      <c r="G1161" t="s">
        <v>508</v>
      </c>
      <c r="H1161">
        <v>5.6535458093357569</v>
      </c>
      <c r="I1161">
        <v>67.385461372838932</v>
      </c>
      <c r="J1161">
        <v>0.19523663509242009</v>
      </c>
      <c r="K1161">
        <v>143.7467521625442</v>
      </c>
      <c r="L1161">
        <v>1.6272869748806911</v>
      </c>
      <c r="M1161">
        <v>-3.2130761114902282</v>
      </c>
      <c r="N1161">
        <v>2.2714000461007382</v>
      </c>
      <c r="O1161">
        <v>1</v>
      </c>
      <c r="P1161">
        <v>1</v>
      </c>
      <c r="Q1161">
        <v>1</v>
      </c>
      <c r="R1161">
        <v>0</v>
      </c>
      <c r="S1161">
        <v>0</v>
      </c>
      <c r="T1161">
        <v>1</v>
      </c>
    </row>
    <row r="1162" spans="1:20" x14ac:dyDescent="0.3">
      <c r="A1162" t="s">
        <v>269</v>
      </c>
      <c r="B1162" t="s">
        <v>547</v>
      </c>
      <c r="C1162">
        <v>7</v>
      </c>
      <c r="D1162">
        <v>5</v>
      </c>
      <c r="E1162" t="s">
        <v>510</v>
      </c>
      <c r="F1162" t="s">
        <v>508</v>
      </c>
      <c r="G1162" t="s">
        <v>508</v>
      </c>
      <c r="H1162">
        <v>6.0016640564614612</v>
      </c>
      <c r="I1162">
        <v>66.84636534320974</v>
      </c>
      <c r="J1162">
        <v>0.18037242126173131</v>
      </c>
      <c r="K1162">
        <v>101.69998883201561</v>
      </c>
      <c r="L1162">
        <v>0.53890094283727563</v>
      </c>
      <c r="M1162">
        <v>-2.3348511382776751</v>
      </c>
      <c r="N1162">
        <v>-0.69970224229689704</v>
      </c>
      <c r="O1162">
        <v>1</v>
      </c>
      <c r="P1162">
        <v>1</v>
      </c>
      <c r="Q1162">
        <v>1</v>
      </c>
      <c r="R1162">
        <v>0</v>
      </c>
      <c r="S1162">
        <v>0</v>
      </c>
      <c r="T1162">
        <v>0</v>
      </c>
    </row>
    <row r="1163" spans="1:20" x14ac:dyDescent="0.3">
      <c r="A1163" t="s">
        <v>282</v>
      </c>
      <c r="B1163" t="s">
        <v>547</v>
      </c>
      <c r="C1163">
        <v>7</v>
      </c>
      <c r="D1163">
        <v>3</v>
      </c>
      <c r="E1163" t="s">
        <v>510</v>
      </c>
      <c r="F1163" t="s">
        <v>508</v>
      </c>
      <c r="G1163" t="s">
        <v>508</v>
      </c>
      <c r="H1163">
        <v>5.9349031905808562</v>
      </c>
      <c r="I1163">
        <v>63.611891987488612</v>
      </c>
      <c r="J1163">
        <v>0.15229138431966671</v>
      </c>
      <c r="K1163">
        <v>57.125906487140973</v>
      </c>
      <c r="L1163">
        <v>0.11688882606234979</v>
      </c>
      <c r="M1163">
        <v>-0.69970224229689704</v>
      </c>
      <c r="N1163">
        <v>0.82207506754959458</v>
      </c>
      <c r="O1163">
        <v>1</v>
      </c>
      <c r="P1163">
        <v>1</v>
      </c>
      <c r="Q1163">
        <v>1</v>
      </c>
      <c r="R1163">
        <v>0</v>
      </c>
      <c r="S1163">
        <v>0</v>
      </c>
      <c r="T1163">
        <v>0</v>
      </c>
    </row>
    <row r="1164" spans="1:20" x14ac:dyDescent="0.3">
      <c r="A1164" t="s">
        <v>285</v>
      </c>
      <c r="B1164" t="s">
        <v>547</v>
      </c>
      <c r="C1164">
        <v>4</v>
      </c>
      <c r="D1164">
        <v>3</v>
      </c>
      <c r="E1164" t="s">
        <v>510</v>
      </c>
      <c r="F1164" t="s">
        <v>508</v>
      </c>
      <c r="G1164" t="s">
        <v>508</v>
      </c>
      <c r="H1164">
        <v>5.6031549080005254</v>
      </c>
      <c r="I1164">
        <v>54.437887853515591</v>
      </c>
      <c r="J1164">
        <v>9.6807521867438129E-2</v>
      </c>
      <c r="K1164">
        <v>21.882734393112258</v>
      </c>
      <c r="L1164">
        <v>0.90283302059886916</v>
      </c>
      <c r="M1164">
        <v>-1.9219564486879339</v>
      </c>
      <c r="N1164">
        <v>0.11876756284113391</v>
      </c>
      <c r="O1164">
        <v>0</v>
      </c>
      <c r="P1164">
        <v>1</v>
      </c>
      <c r="Q1164">
        <v>1</v>
      </c>
      <c r="R1164">
        <v>0</v>
      </c>
      <c r="S1164">
        <v>0</v>
      </c>
      <c r="T1164">
        <v>0</v>
      </c>
    </row>
    <row r="1165" spans="1:20" x14ac:dyDescent="0.3">
      <c r="A1165" t="s">
        <v>291</v>
      </c>
      <c r="B1165" t="s">
        <v>547</v>
      </c>
      <c r="C1165">
        <v>6</v>
      </c>
      <c r="D1165">
        <v>8</v>
      </c>
      <c r="E1165" t="s">
        <v>510</v>
      </c>
      <c r="F1165" t="s">
        <v>508</v>
      </c>
      <c r="G1165" t="s">
        <v>508</v>
      </c>
      <c r="H1165">
        <v>4.8008650412291161</v>
      </c>
      <c r="I1165">
        <v>19.99998376723514</v>
      </c>
      <c r="J1165">
        <v>2.451274068885731E-2</v>
      </c>
      <c r="K1165">
        <v>-65.355068802132536</v>
      </c>
      <c r="L1165">
        <v>0.83544830023428329</v>
      </c>
      <c r="M1165">
        <v>-2.135234859544028</v>
      </c>
      <c r="N1165">
        <v>-3.6363659483013731</v>
      </c>
      <c r="O1165">
        <v>0</v>
      </c>
      <c r="P1165">
        <v>1</v>
      </c>
      <c r="Q1165">
        <v>1</v>
      </c>
      <c r="R1165">
        <v>0</v>
      </c>
      <c r="S1165">
        <v>0</v>
      </c>
      <c r="T1165">
        <v>0</v>
      </c>
    </row>
    <row r="1166" spans="1:20" x14ac:dyDescent="0.3">
      <c r="A1166" t="s">
        <v>295</v>
      </c>
      <c r="B1166" t="s">
        <v>547</v>
      </c>
      <c r="C1166">
        <v>-2</v>
      </c>
      <c r="D1166">
        <v>3</v>
      </c>
      <c r="E1166" t="s">
        <v>510</v>
      </c>
      <c r="F1166" t="s">
        <v>508</v>
      </c>
      <c r="G1166" t="s">
        <v>508</v>
      </c>
      <c r="H1166">
        <v>5.1212933236129956</v>
      </c>
      <c r="I1166">
        <v>1.1952088300388499</v>
      </c>
      <c r="J1166">
        <v>-4.1308855253920251E-2</v>
      </c>
      <c r="K1166">
        <v>-148.96559037027171</v>
      </c>
      <c r="L1166">
        <v>0.81064190058143992</v>
      </c>
      <c r="M1166">
        <v>-3.6363659483013731</v>
      </c>
      <c r="N1166">
        <v>7.8616354087406233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1:20" x14ac:dyDescent="0.3">
      <c r="A1167" t="s">
        <v>96</v>
      </c>
      <c r="B1167" t="s">
        <v>547</v>
      </c>
      <c r="C1167">
        <v>9</v>
      </c>
      <c r="D1167">
        <v>7</v>
      </c>
      <c r="E1167" t="s">
        <v>510</v>
      </c>
      <c r="F1167" t="s">
        <v>508</v>
      </c>
      <c r="G1167" t="s">
        <v>508</v>
      </c>
      <c r="H1167">
        <v>5.0317929702553386</v>
      </c>
      <c r="I1167">
        <v>40.000029919203193</v>
      </c>
      <c r="J1167">
        <v>4.7432521816877148E-2</v>
      </c>
      <c r="K1167">
        <v>-15.974031167402231</v>
      </c>
      <c r="L1167">
        <v>0.36573738469536748</v>
      </c>
      <c r="M1167">
        <v>-0.76560167415340341</v>
      </c>
      <c r="N1167">
        <v>0.71215981702131459</v>
      </c>
      <c r="O1167">
        <v>1</v>
      </c>
      <c r="P1167">
        <v>1</v>
      </c>
      <c r="Q1167">
        <v>1</v>
      </c>
      <c r="R1167">
        <v>0</v>
      </c>
      <c r="S1167">
        <v>1</v>
      </c>
      <c r="T1167">
        <v>0</v>
      </c>
    </row>
    <row r="1168" spans="1:20" x14ac:dyDescent="0.3">
      <c r="A1168" t="s">
        <v>164</v>
      </c>
      <c r="B1168" t="s">
        <v>547</v>
      </c>
      <c r="C1168">
        <v>8</v>
      </c>
      <c r="D1168">
        <v>8</v>
      </c>
      <c r="E1168" t="s">
        <v>510</v>
      </c>
      <c r="F1168" t="s">
        <v>508</v>
      </c>
      <c r="G1168" t="s">
        <v>508</v>
      </c>
      <c r="H1168">
        <v>4.3446252185465797</v>
      </c>
      <c r="I1168">
        <v>32.673252368605432</v>
      </c>
      <c r="J1168">
        <v>1.7189303328226629E-2</v>
      </c>
      <c r="K1168">
        <v>-64.891426412178745</v>
      </c>
      <c r="L1168">
        <v>0.54098475953126091</v>
      </c>
      <c r="M1168">
        <v>-2.8285183362299482</v>
      </c>
      <c r="N1168">
        <v>1.516070366707154</v>
      </c>
      <c r="O1168">
        <v>0</v>
      </c>
      <c r="P1168">
        <v>1</v>
      </c>
      <c r="Q1168">
        <v>1</v>
      </c>
      <c r="R1168">
        <v>0</v>
      </c>
      <c r="S1168">
        <v>1</v>
      </c>
      <c r="T1168">
        <v>0</v>
      </c>
    </row>
    <row r="1169" spans="1:20" x14ac:dyDescent="0.3">
      <c r="A1169" t="s">
        <v>271</v>
      </c>
      <c r="B1169" t="s">
        <v>548</v>
      </c>
      <c r="C1169">
        <v>-2</v>
      </c>
      <c r="D1169">
        <v>3</v>
      </c>
      <c r="E1169" t="s">
        <v>510</v>
      </c>
      <c r="F1169" t="s">
        <v>508</v>
      </c>
      <c r="G1169" t="s">
        <v>508</v>
      </c>
      <c r="H1169">
        <v>9.5873007698664594</v>
      </c>
      <c r="I1169">
        <v>3.973500230145004</v>
      </c>
      <c r="J1169">
        <v>-1.385982879878719</v>
      </c>
      <c r="K1169">
        <v>-103.54242071223329</v>
      </c>
      <c r="L1169">
        <v>0.62757614155692543</v>
      </c>
      <c r="M1169">
        <v>-3.743319435188194</v>
      </c>
      <c r="N1169">
        <v>0.77777438693576395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1:20" x14ac:dyDescent="0.3">
      <c r="A1170" t="s">
        <v>91</v>
      </c>
      <c r="B1170" t="s">
        <v>548</v>
      </c>
      <c r="C1170">
        <v>1</v>
      </c>
      <c r="D1170">
        <v>4</v>
      </c>
      <c r="E1170" t="s">
        <v>510</v>
      </c>
      <c r="F1170" t="s">
        <v>508</v>
      </c>
      <c r="G1170" t="s">
        <v>508</v>
      </c>
      <c r="H1170">
        <v>7.3343957453185666</v>
      </c>
      <c r="I1170">
        <v>8.124995231628418</v>
      </c>
      <c r="J1170">
        <v>-0.479736087857908</v>
      </c>
      <c r="K1170">
        <v>-81.142377525767145</v>
      </c>
      <c r="L1170">
        <v>0.48531216334305832</v>
      </c>
      <c r="M1170">
        <v>-5.7398639585328954</v>
      </c>
      <c r="N1170">
        <v>-4.1340770217229963</v>
      </c>
      <c r="O1170">
        <v>0</v>
      </c>
      <c r="P1170">
        <v>1</v>
      </c>
      <c r="Q1170">
        <v>0</v>
      </c>
      <c r="R1170">
        <v>0</v>
      </c>
      <c r="S1170">
        <v>0</v>
      </c>
      <c r="T1170">
        <v>0</v>
      </c>
    </row>
    <row r="1171" spans="1:20" x14ac:dyDescent="0.3">
      <c r="A1171" t="s">
        <v>93</v>
      </c>
      <c r="B1171" t="s">
        <v>548</v>
      </c>
      <c r="C1171">
        <v>-2</v>
      </c>
      <c r="D1171">
        <v>3</v>
      </c>
      <c r="E1171" t="s">
        <v>510</v>
      </c>
      <c r="F1171" t="s">
        <v>508</v>
      </c>
      <c r="G1171" t="s">
        <v>508</v>
      </c>
      <c r="H1171">
        <v>7.700631975172584</v>
      </c>
      <c r="I1171">
        <v>0.1234596100108012</v>
      </c>
      <c r="J1171">
        <v>-0.52835005946820413</v>
      </c>
      <c r="K1171">
        <v>-108.245298537967</v>
      </c>
      <c r="L1171">
        <v>0.732408345885881</v>
      </c>
      <c r="M1171">
        <v>-4.1340770217229963</v>
      </c>
      <c r="N1171">
        <v>2.8554765470587151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1:20" x14ac:dyDescent="0.3">
      <c r="A1172" t="s">
        <v>235</v>
      </c>
      <c r="B1172" t="s">
        <v>548</v>
      </c>
      <c r="C1172">
        <v>9</v>
      </c>
      <c r="D1172">
        <v>4</v>
      </c>
      <c r="E1172" t="s">
        <v>510</v>
      </c>
      <c r="F1172" t="s">
        <v>508</v>
      </c>
      <c r="G1172" t="s">
        <v>508</v>
      </c>
      <c r="H1172">
        <v>5.2074834603030657</v>
      </c>
      <c r="I1172">
        <v>86.514529882060955</v>
      </c>
      <c r="J1172">
        <v>0.75756967698645339</v>
      </c>
      <c r="K1172">
        <v>114.9114314981056</v>
      </c>
      <c r="L1172">
        <v>0.33492019479916069</v>
      </c>
      <c r="M1172">
        <v>-1.8232791060161291</v>
      </c>
      <c r="N1172">
        <v>9.2857179187593015</v>
      </c>
      <c r="O1172">
        <v>1</v>
      </c>
      <c r="P1172">
        <v>1</v>
      </c>
      <c r="Q1172">
        <v>1</v>
      </c>
      <c r="R1172">
        <v>0</v>
      </c>
      <c r="S1172">
        <v>1</v>
      </c>
      <c r="T1172">
        <v>0</v>
      </c>
    </row>
    <row r="1173" spans="1:20" x14ac:dyDescent="0.3">
      <c r="A1173" t="s">
        <v>291</v>
      </c>
      <c r="B1173" t="s">
        <v>548</v>
      </c>
      <c r="C1173">
        <v>8</v>
      </c>
      <c r="D1173">
        <v>6</v>
      </c>
      <c r="E1173" t="s">
        <v>510</v>
      </c>
      <c r="F1173" t="s">
        <v>508</v>
      </c>
      <c r="G1173" t="s">
        <v>508</v>
      </c>
      <c r="H1173">
        <v>5.712698679121714</v>
      </c>
      <c r="I1173">
        <v>64.918042792648563</v>
      </c>
      <c r="J1173">
        <v>0.45363133198675237</v>
      </c>
      <c r="K1173">
        <v>50.920561986268673</v>
      </c>
      <c r="L1173">
        <v>2.0086759632392952</v>
      </c>
      <c r="M1173">
        <v>-8.9068854047988264</v>
      </c>
      <c r="N1173">
        <v>-2.488886515299479</v>
      </c>
      <c r="O1173">
        <v>0</v>
      </c>
      <c r="P1173">
        <v>1</v>
      </c>
      <c r="Q1173">
        <v>1</v>
      </c>
      <c r="R1173">
        <v>0</v>
      </c>
      <c r="S1173">
        <v>1</v>
      </c>
      <c r="T1173">
        <v>1</v>
      </c>
    </row>
    <row r="1174" spans="1:20" x14ac:dyDescent="0.3">
      <c r="A1174" t="s">
        <v>295</v>
      </c>
      <c r="B1174" t="s">
        <v>548</v>
      </c>
      <c r="C1174">
        <v>4</v>
      </c>
      <c r="D1174">
        <v>5</v>
      </c>
      <c r="E1174" t="s">
        <v>510</v>
      </c>
      <c r="F1174" t="s">
        <v>508</v>
      </c>
      <c r="G1174" t="s">
        <v>508</v>
      </c>
      <c r="H1174">
        <v>5.7868860482666991</v>
      </c>
      <c r="I1174">
        <v>52.808184988622678</v>
      </c>
      <c r="J1174">
        <v>3.3213747312044177E-2</v>
      </c>
      <c r="K1174">
        <v>-17.186815795153151</v>
      </c>
      <c r="L1174">
        <v>0.56994680173467605</v>
      </c>
      <c r="M1174">
        <v>-2.488886515299479</v>
      </c>
      <c r="N1174">
        <v>3.2816740921990051</v>
      </c>
      <c r="O1174">
        <v>0</v>
      </c>
      <c r="P1174">
        <v>1</v>
      </c>
      <c r="Q1174">
        <v>1</v>
      </c>
      <c r="R1174">
        <v>0</v>
      </c>
      <c r="S1174">
        <v>0</v>
      </c>
      <c r="T1174">
        <v>0</v>
      </c>
    </row>
    <row r="1175" spans="1:20" x14ac:dyDescent="0.3">
      <c r="A1175" t="s">
        <v>164</v>
      </c>
      <c r="B1175" t="s">
        <v>548</v>
      </c>
      <c r="C1175">
        <v>9</v>
      </c>
      <c r="D1175">
        <v>6</v>
      </c>
      <c r="E1175" t="s">
        <v>510</v>
      </c>
      <c r="F1175" t="s">
        <v>508</v>
      </c>
      <c r="G1175" t="s">
        <v>508</v>
      </c>
      <c r="H1175">
        <v>5.8424598238240311</v>
      </c>
      <c r="I1175">
        <v>78.991599332460112</v>
      </c>
      <c r="J1175">
        <v>1.0687637328084221</v>
      </c>
      <c r="K1175">
        <v>195.24861513609099</v>
      </c>
      <c r="L1175">
        <v>0.9968107369056628</v>
      </c>
      <c r="M1175">
        <v>-5.1239644200348664</v>
      </c>
      <c r="N1175">
        <v>-9.9303146540328857</v>
      </c>
      <c r="O1175">
        <v>1</v>
      </c>
      <c r="P1175">
        <v>1</v>
      </c>
      <c r="Q1175">
        <v>1</v>
      </c>
      <c r="R1175">
        <v>0</v>
      </c>
      <c r="S1175">
        <v>1</v>
      </c>
      <c r="T1175">
        <v>0</v>
      </c>
    </row>
    <row r="1176" spans="1:20" x14ac:dyDescent="0.3">
      <c r="A1176" t="s">
        <v>242</v>
      </c>
      <c r="B1176" t="s">
        <v>548</v>
      </c>
      <c r="C1176">
        <v>-2</v>
      </c>
      <c r="D1176">
        <v>3</v>
      </c>
      <c r="E1176" t="s">
        <v>510</v>
      </c>
      <c r="F1176" t="s">
        <v>508</v>
      </c>
      <c r="G1176" t="s">
        <v>508</v>
      </c>
      <c r="H1176">
        <v>11.973565581988939</v>
      </c>
      <c r="I1176">
        <v>0</v>
      </c>
      <c r="J1176">
        <v>-1.4777231925537191</v>
      </c>
      <c r="K1176">
        <v>-141.22082282091321</v>
      </c>
      <c r="L1176">
        <v>0.32524416429062231</v>
      </c>
      <c r="M1176">
        <v>-9.976134016592022</v>
      </c>
      <c r="N1176">
        <v>-9.9681919791846187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1:20" x14ac:dyDescent="0.3">
      <c r="A1177" t="s">
        <v>156</v>
      </c>
      <c r="B1177" t="s">
        <v>549</v>
      </c>
      <c r="C1177">
        <v>4</v>
      </c>
      <c r="D1177">
        <v>6</v>
      </c>
      <c r="E1177" t="s">
        <v>510</v>
      </c>
      <c r="F1177" t="s">
        <v>508</v>
      </c>
      <c r="G1177" t="s">
        <v>508</v>
      </c>
      <c r="H1177">
        <v>5.7468596016712299</v>
      </c>
      <c r="I1177">
        <v>57.32647537607626</v>
      </c>
      <c r="J1177">
        <v>0.48421354869852817</v>
      </c>
      <c r="K1177">
        <v>52.498193030731287</v>
      </c>
      <c r="L1177">
        <v>0.79570477937996931</v>
      </c>
      <c r="M1177">
        <v>-3.2054681468279531</v>
      </c>
      <c r="N1177">
        <v>-0.43431011604072939</v>
      </c>
      <c r="O1177">
        <v>0</v>
      </c>
      <c r="P1177">
        <v>1</v>
      </c>
      <c r="Q1177">
        <v>1</v>
      </c>
      <c r="R1177">
        <v>0</v>
      </c>
      <c r="S1177">
        <v>0</v>
      </c>
      <c r="T1177">
        <v>0</v>
      </c>
    </row>
    <row r="1178" spans="1:20" x14ac:dyDescent="0.3">
      <c r="A1178" t="s">
        <v>223</v>
      </c>
      <c r="B1178" t="s">
        <v>549</v>
      </c>
      <c r="C1178">
        <v>4</v>
      </c>
      <c r="D1178">
        <v>6</v>
      </c>
      <c r="E1178" t="s">
        <v>510</v>
      </c>
      <c r="F1178" t="s">
        <v>508</v>
      </c>
      <c r="G1178" t="s">
        <v>508</v>
      </c>
      <c r="H1178">
        <v>5.9990535928085693</v>
      </c>
      <c r="I1178">
        <v>49.357336183733111</v>
      </c>
      <c r="J1178">
        <v>0.35224097260226023</v>
      </c>
      <c r="K1178">
        <v>-15.594168214691511</v>
      </c>
      <c r="L1178">
        <v>0.79581653221961346</v>
      </c>
      <c r="M1178">
        <v>-1.254086915609288</v>
      </c>
      <c r="N1178">
        <v>-0.88348891231209825</v>
      </c>
      <c r="O1178">
        <v>0</v>
      </c>
      <c r="P1178">
        <v>1</v>
      </c>
      <c r="Q1178">
        <v>1</v>
      </c>
      <c r="R1178">
        <v>0</v>
      </c>
      <c r="S1178">
        <v>0</v>
      </c>
      <c r="T1178">
        <v>0</v>
      </c>
    </row>
    <row r="1179" spans="1:20" x14ac:dyDescent="0.3">
      <c r="A1179" t="s">
        <v>228</v>
      </c>
      <c r="B1179" t="s">
        <v>549</v>
      </c>
      <c r="C1179">
        <v>4</v>
      </c>
      <c r="D1179">
        <v>6</v>
      </c>
      <c r="E1179" t="s">
        <v>510</v>
      </c>
      <c r="F1179" t="s">
        <v>508</v>
      </c>
      <c r="G1179" t="s">
        <v>508</v>
      </c>
      <c r="H1179">
        <v>5.9331480784051562</v>
      </c>
      <c r="I1179">
        <v>45.244228921097537</v>
      </c>
      <c r="J1179">
        <v>0.29397023083263618</v>
      </c>
      <c r="K1179">
        <v>-22.983628485010541</v>
      </c>
      <c r="L1179">
        <v>0.97414816208709898</v>
      </c>
      <c r="M1179">
        <v>-0.88348891231209825</v>
      </c>
      <c r="N1179">
        <v>1.3370460218234681</v>
      </c>
      <c r="O1179">
        <v>0</v>
      </c>
      <c r="P1179">
        <v>1</v>
      </c>
      <c r="Q1179">
        <v>1</v>
      </c>
      <c r="R1179">
        <v>0</v>
      </c>
      <c r="S1179">
        <v>0</v>
      </c>
      <c r="T1179">
        <v>0</v>
      </c>
    </row>
    <row r="1180" spans="1:20" x14ac:dyDescent="0.3">
      <c r="A1180" t="s">
        <v>265</v>
      </c>
      <c r="B1180" t="s">
        <v>549</v>
      </c>
      <c r="C1180">
        <v>1</v>
      </c>
      <c r="D1180">
        <v>4</v>
      </c>
      <c r="E1180" t="s">
        <v>510</v>
      </c>
      <c r="F1180" t="s">
        <v>508</v>
      </c>
      <c r="G1180" t="s">
        <v>508</v>
      </c>
      <c r="H1180">
        <v>5.1517611188663244</v>
      </c>
      <c r="I1180">
        <v>20.588211461421999</v>
      </c>
      <c r="J1180">
        <v>0.15092456990444261</v>
      </c>
      <c r="K1180">
        <v>-135.4310068511823</v>
      </c>
      <c r="L1180">
        <v>0.96580982699041706</v>
      </c>
      <c r="M1180">
        <v>-1.0650254060118689</v>
      </c>
      <c r="N1180">
        <v>-5.6658521801535668E-2</v>
      </c>
      <c r="O1180">
        <v>0</v>
      </c>
      <c r="P1180">
        <v>0</v>
      </c>
      <c r="Q1180">
        <v>1</v>
      </c>
      <c r="R1180">
        <v>0</v>
      </c>
      <c r="S1180">
        <v>0</v>
      </c>
      <c r="T1180">
        <v>0</v>
      </c>
    </row>
    <row r="1181" spans="1:20" x14ac:dyDescent="0.3">
      <c r="A1181" t="s">
        <v>271</v>
      </c>
      <c r="B1181" t="s">
        <v>549</v>
      </c>
      <c r="C1181">
        <v>3</v>
      </c>
      <c r="D1181">
        <v>7</v>
      </c>
      <c r="E1181" t="s">
        <v>510</v>
      </c>
      <c r="F1181" t="s">
        <v>508</v>
      </c>
      <c r="G1181" t="s">
        <v>508</v>
      </c>
      <c r="H1181">
        <v>4.6250529574932111</v>
      </c>
      <c r="I1181">
        <v>4.1138976912630154</v>
      </c>
      <c r="J1181">
        <v>9.3534923139679371E-2</v>
      </c>
      <c r="K1181">
        <v>-124.61420623563851</v>
      </c>
      <c r="L1181">
        <v>0.79323825252301317</v>
      </c>
      <c r="M1181">
        <v>-3.3446721825518679</v>
      </c>
      <c r="N1181">
        <v>0.93841556933520232</v>
      </c>
      <c r="O1181">
        <v>0</v>
      </c>
      <c r="P1181">
        <v>0</v>
      </c>
      <c r="Q1181">
        <v>1</v>
      </c>
      <c r="R1181">
        <v>0</v>
      </c>
      <c r="S1181">
        <v>0</v>
      </c>
      <c r="T1181">
        <v>0</v>
      </c>
    </row>
    <row r="1182" spans="1:20" x14ac:dyDescent="0.3">
      <c r="A1182" t="s">
        <v>283</v>
      </c>
      <c r="B1182" t="s">
        <v>549</v>
      </c>
      <c r="C1182">
        <v>6</v>
      </c>
      <c r="D1182">
        <v>8</v>
      </c>
      <c r="E1182" t="s">
        <v>513</v>
      </c>
      <c r="F1182" t="s">
        <v>508</v>
      </c>
      <c r="G1182" t="s">
        <v>508</v>
      </c>
      <c r="H1182">
        <v>3.8818072489571591</v>
      </c>
      <c r="I1182">
        <v>14.592281704760429</v>
      </c>
      <c r="J1182">
        <v>9.3747349944497405E-2</v>
      </c>
      <c r="K1182">
        <v>-89.579831631045749</v>
      </c>
      <c r="L1182">
        <v>0.60964621417115072</v>
      </c>
      <c r="M1182">
        <v>-1.484019532468799</v>
      </c>
      <c r="N1182">
        <v>-2.3754336151516409</v>
      </c>
      <c r="O1182">
        <v>0</v>
      </c>
      <c r="P1182">
        <v>1</v>
      </c>
      <c r="Q1182">
        <v>1</v>
      </c>
      <c r="R1182">
        <v>0</v>
      </c>
      <c r="S1182">
        <v>0</v>
      </c>
      <c r="T1182">
        <v>0</v>
      </c>
    </row>
    <row r="1183" spans="1:20" x14ac:dyDescent="0.3">
      <c r="A1183" t="s">
        <v>290</v>
      </c>
      <c r="B1183" t="s">
        <v>549</v>
      </c>
      <c r="C1183">
        <v>5</v>
      </c>
      <c r="D1183">
        <v>10</v>
      </c>
      <c r="E1183" t="s">
        <v>513</v>
      </c>
      <c r="F1183" t="s">
        <v>508</v>
      </c>
      <c r="G1183" t="s">
        <v>508</v>
      </c>
      <c r="H1183">
        <v>3.7515889248684311</v>
      </c>
      <c r="I1183">
        <v>3.004278846193202</v>
      </c>
      <c r="J1183">
        <v>7.0617503035766083E-2</v>
      </c>
      <c r="K1183">
        <v>-123.18596513629269</v>
      </c>
      <c r="L1183">
        <v>1.1535455451161201</v>
      </c>
      <c r="M1183">
        <v>-2.3754336151516409</v>
      </c>
      <c r="N1183">
        <v>2.0178050141873909</v>
      </c>
      <c r="O1183">
        <v>0</v>
      </c>
      <c r="P1183">
        <v>0</v>
      </c>
      <c r="Q1183">
        <v>1</v>
      </c>
      <c r="R1183">
        <v>0</v>
      </c>
      <c r="S1183">
        <v>0</v>
      </c>
      <c r="T1183">
        <v>1</v>
      </c>
    </row>
    <row r="1184" spans="1:20" x14ac:dyDescent="0.3">
      <c r="A1184" t="s">
        <v>91</v>
      </c>
      <c r="B1184" t="s">
        <v>549</v>
      </c>
      <c r="C1184">
        <v>8</v>
      </c>
      <c r="D1184">
        <v>9</v>
      </c>
      <c r="E1184" t="s">
        <v>510</v>
      </c>
      <c r="F1184" t="s">
        <v>508</v>
      </c>
      <c r="G1184" t="s">
        <v>508</v>
      </c>
      <c r="H1184">
        <v>4.877946332322006</v>
      </c>
      <c r="I1184">
        <v>46.067449441850307</v>
      </c>
      <c r="J1184">
        <v>9.920528069434098E-2</v>
      </c>
      <c r="K1184">
        <v>-72.56888648367196</v>
      </c>
      <c r="L1184">
        <v>0.91162979241660136</v>
      </c>
      <c r="M1184">
        <v>-2.1264306896347991</v>
      </c>
      <c r="N1184">
        <v>1.702871382771703</v>
      </c>
      <c r="O1184">
        <v>0</v>
      </c>
      <c r="P1184">
        <v>1</v>
      </c>
      <c r="Q1184">
        <v>1</v>
      </c>
      <c r="R1184">
        <v>1</v>
      </c>
      <c r="S1184">
        <v>0</v>
      </c>
      <c r="T1184">
        <v>0</v>
      </c>
    </row>
    <row r="1185" spans="1:20" x14ac:dyDescent="0.3">
      <c r="A1185" t="s">
        <v>235</v>
      </c>
      <c r="B1185" t="s">
        <v>549</v>
      </c>
      <c r="C1185">
        <v>11</v>
      </c>
      <c r="D1185">
        <v>8</v>
      </c>
      <c r="E1185" t="s">
        <v>510</v>
      </c>
      <c r="F1185" t="s">
        <v>508</v>
      </c>
      <c r="G1185" t="s">
        <v>508</v>
      </c>
      <c r="H1185">
        <v>4.9984823301679322</v>
      </c>
      <c r="I1185">
        <v>90.149254326194821</v>
      </c>
      <c r="J1185">
        <v>0.28514682063770219</v>
      </c>
      <c r="K1185">
        <v>119.1498097099466</v>
      </c>
      <c r="L1185">
        <v>0.69091851283537897</v>
      </c>
      <c r="M1185">
        <v>-0.8429918402055836</v>
      </c>
      <c r="N1185">
        <v>-0.37194312411954877</v>
      </c>
      <c r="O1185">
        <v>1</v>
      </c>
      <c r="P1185">
        <v>1</v>
      </c>
      <c r="Q1185">
        <v>1</v>
      </c>
      <c r="R1185">
        <v>0</v>
      </c>
      <c r="S1185">
        <v>1</v>
      </c>
      <c r="T1185">
        <v>0</v>
      </c>
    </row>
    <row r="1186" spans="1:20" x14ac:dyDescent="0.3">
      <c r="A1186" t="s">
        <v>259</v>
      </c>
      <c r="B1186" t="s">
        <v>549</v>
      </c>
      <c r="C1186">
        <v>11</v>
      </c>
      <c r="D1186">
        <v>8</v>
      </c>
      <c r="E1186" t="s">
        <v>510</v>
      </c>
      <c r="F1186" t="s">
        <v>508</v>
      </c>
      <c r="G1186" t="s">
        <v>508</v>
      </c>
      <c r="H1186">
        <v>5.1771425519670764</v>
      </c>
      <c r="I1186">
        <v>83.098581711751279</v>
      </c>
      <c r="J1186">
        <v>0.2506795695247423</v>
      </c>
      <c r="K1186">
        <v>109.4354421414757</v>
      </c>
      <c r="L1186">
        <v>1.2195946153018431</v>
      </c>
      <c r="M1186">
        <v>-0.37194312411954877</v>
      </c>
      <c r="N1186">
        <v>-1.866668701171875</v>
      </c>
      <c r="O1186">
        <v>1</v>
      </c>
      <c r="P1186">
        <v>1</v>
      </c>
      <c r="Q1186">
        <v>1</v>
      </c>
      <c r="R1186">
        <v>0</v>
      </c>
      <c r="S1186">
        <v>1</v>
      </c>
      <c r="T1186">
        <v>1</v>
      </c>
    </row>
    <row r="1187" spans="1:20" x14ac:dyDescent="0.3">
      <c r="A1187" t="s">
        <v>269</v>
      </c>
      <c r="B1187" t="s">
        <v>549</v>
      </c>
      <c r="C1187">
        <v>6</v>
      </c>
      <c r="D1187">
        <v>6</v>
      </c>
      <c r="E1187" t="s">
        <v>510</v>
      </c>
      <c r="F1187" t="s">
        <v>508</v>
      </c>
      <c r="G1187" t="s">
        <v>508</v>
      </c>
      <c r="H1187">
        <v>4.9478132493725093</v>
      </c>
      <c r="I1187">
        <v>60</v>
      </c>
      <c r="J1187">
        <v>0.114290586966574</v>
      </c>
      <c r="K1187">
        <v>1.6101047935705231</v>
      </c>
      <c r="L1187">
        <v>0.67830258158800838</v>
      </c>
      <c r="M1187">
        <v>-2.554344147274684</v>
      </c>
      <c r="N1187">
        <v>-1.003905756341908</v>
      </c>
      <c r="O1187">
        <v>0</v>
      </c>
      <c r="P1187">
        <v>1</v>
      </c>
      <c r="Q1187">
        <v>1</v>
      </c>
      <c r="R1187">
        <v>0</v>
      </c>
      <c r="S1187">
        <v>0</v>
      </c>
      <c r="T1187">
        <v>0</v>
      </c>
    </row>
    <row r="1188" spans="1:20" x14ac:dyDescent="0.3">
      <c r="A1188" t="s">
        <v>282</v>
      </c>
      <c r="B1188" t="s">
        <v>549</v>
      </c>
      <c r="C1188">
        <v>6</v>
      </c>
      <c r="D1188">
        <v>5</v>
      </c>
      <c r="E1188" t="s">
        <v>510</v>
      </c>
      <c r="F1188" t="s">
        <v>508</v>
      </c>
      <c r="G1188" t="s">
        <v>508</v>
      </c>
      <c r="H1188">
        <v>4.6519116376727174</v>
      </c>
      <c r="I1188">
        <v>54.929569140712623</v>
      </c>
      <c r="J1188">
        <v>4.117173039570407E-2</v>
      </c>
      <c r="K1188">
        <v>-38.816129773735973</v>
      </c>
      <c r="L1188">
        <v>0.28969604713371339</v>
      </c>
      <c r="M1188">
        <v>-1.003905756341908</v>
      </c>
      <c r="N1188">
        <v>-0.90140759105413726</v>
      </c>
      <c r="O1188">
        <v>0</v>
      </c>
      <c r="P1188">
        <v>1</v>
      </c>
      <c r="Q1188">
        <v>1</v>
      </c>
      <c r="R1188">
        <v>0</v>
      </c>
      <c r="S1188">
        <v>0</v>
      </c>
      <c r="T1188">
        <v>0</v>
      </c>
    </row>
    <row r="1189" spans="1:20" x14ac:dyDescent="0.3">
      <c r="A1189" t="s">
        <v>285</v>
      </c>
      <c r="B1189" t="s">
        <v>549</v>
      </c>
      <c r="C1189">
        <v>5</v>
      </c>
      <c r="D1189">
        <v>8</v>
      </c>
      <c r="E1189" t="s">
        <v>510</v>
      </c>
      <c r="F1189" t="s">
        <v>508</v>
      </c>
      <c r="G1189" t="s">
        <v>508</v>
      </c>
      <c r="H1189">
        <v>4.143692504175811</v>
      </c>
      <c r="I1189">
        <v>3.4334732328578061</v>
      </c>
      <c r="J1189">
        <v>-8.3748252384888783E-2</v>
      </c>
      <c r="K1189">
        <v>-99.842995561446955</v>
      </c>
      <c r="L1189">
        <v>1.25230912989829</v>
      </c>
      <c r="M1189">
        <v>-2.7856723528571088</v>
      </c>
      <c r="N1189">
        <v>-1.345026532780462</v>
      </c>
      <c r="O1189">
        <v>0</v>
      </c>
      <c r="P1189">
        <v>1</v>
      </c>
      <c r="Q1189">
        <v>0</v>
      </c>
      <c r="R1189">
        <v>0</v>
      </c>
      <c r="S1189">
        <v>0</v>
      </c>
      <c r="T1189">
        <v>1</v>
      </c>
    </row>
    <row r="1190" spans="1:20" x14ac:dyDescent="0.3">
      <c r="A1190" t="s">
        <v>298</v>
      </c>
      <c r="B1190" t="s">
        <v>549</v>
      </c>
      <c r="C1190">
        <v>3</v>
      </c>
      <c r="D1190">
        <v>6</v>
      </c>
      <c r="E1190" t="s">
        <v>510</v>
      </c>
      <c r="F1190" t="s">
        <v>508</v>
      </c>
      <c r="G1190" t="s">
        <v>508</v>
      </c>
      <c r="H1190">
        <v>4.5024682039917137</v>
      </c>
      <c r="I1190">
        <v>17.689519499710109</v>
      </c>
      <c r="J1190">
        <v>-0.11599293093908571</v>
      </c>
      <c r="K1190">
        <v>-61.593392516315632</v>
      </c>
      <c r="L1190">
        <v>0.85683369830032663</v>
      </c>
      <c r="M1190">
        <v>-2.457144601004464</v>
      </c>
      <c r="N1190">
        <v>-0.41007437654168971</v>
      </c>
      <c r="O1190">
        <v>0</v>
      </c>
      <c r="P1190">
        <v>1</v>
      </c>
      <c r="Q1190">
        <v>0</v>
      </c>
      <c r="R1190">
        <v>0</v>
      </c>
      <c r="S1190">
        <v>0</v>
      </c>
      <c r="T1190">
        <v>0</v>
      </c>
    </row>
    <row r="1191" spans="1:20" x14ac:dyDescent="0.3">
      <c r="A1191" t="s">
        <v>96</v>
      </c>
      <c r="B1191" t="s">
        <v>549</v>
      </c>
      <c r="C1191">
        <v>0</v>
      </c>
      <c r="D1191">
        <v>3</v>
      </c>
      <c r="E1191" t="s">
        <v>510</v>
      </c>
      <c r="F1191" t="s">
        <v>508</v>
      </c>
      <c r="G1191" t="s">
        <v>508</v>
      </c>
      <c r="H1191">
        <v>4.0454726325740298</v>
      </c>
      <c r="I1191">
        <v>2.5270643774814459</v>
      </c>
      <c r="J1191">
        <v>-7.3408513007392151E-2</v>
      </c>
      <c r="K1191">
        <v>-111.1228761837845</v>
      </c>
      <c r="L1191">
        <v>0.72392511195435216</v>
      </c>
      <c r="M1191">
        <v>-0.83383733986337971</v>
      </c>
      <c r="N1191">
        <v>0.42041859716509561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1:20" x14ac:dyDescent="0.3">
      <c r="A1192" t="s">
        <v>164</v>
      </c>
      <c r="B1192" t="s">
        <v>549</v>
      </c>
      <c r="C1192">
        <v>2</v>
      </c>
      <c r="D1192">
        <v>7</v>
      </c>
      <c r="E1192" t="s">
        <v>510</v>
      </c>
      <c r="F1192" t="s">
        <v>508</v>
      </c>
      <c r="G1192" t="s">
        <v>508</v>
      </c>
      <c r="H1192">
        <v>4.0324702994793071</v>
      </c>
      <c r="I1192">
        <v>2.164550419203604</v>
      </c>
      <c r="J1192">
        <v>-7.7598953732703757E-2</v>
      </c>
      <c r="K1192">
        <v>-135.97892127848851</v>
      </c>
      <c r="L1192">
        <v>1.2093008249158499</v>
      </c>
      <c r="M1192">
        <v>-3.1698492886513319</v>
      </c>
      <c r="N1192">
        <v>1.23532334152861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1</v>
      </c>
    </row>
    <row r="1193" spans="1:20" x14ac:dyDescent="0.3">
      <c r="A1193" t="s">
        <v>242</v>
      </c>
      <c r="B1193" t="s">
        <v>549</v>
      </c>
      <c r="C1193">
        <v>0</v>
      </c>
      <c r="D1193">
        <v>7</v>
      </c>
      <c r="E1193" t="s">
        <v>510</v>
      </c>
      <c r="F1193" t="s">
        <v>508</v>
      </c>
      <c r="G1193" t="s">
        <v>508</v>
      </c>
      <c r="H1193">
        <v>3.5062470382016988</v>
      </c>
      <c r="I1193">
        <v>1.777776082356771</v>
      </c>
      <c r="J1193">
        <v>-7.2445197129236749E-2</v>
      </c>
      <c r="K1193">
        <v>-135.76926260540719</v>
      </c>
      <c r="L1193">
        <v>0.88029727893701781</v>
      </c>
      <c r="M1193">
        <v>-2.4554975428105492</v>
      </c>
      <c r="N1193">
        <v>2.8949026318949849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1:20" x14ac:dyDescent="0.3">
      <c r="A1194" t="s">
        <v>77</v>
      </c>
      <c r="B1194" t="s">
        <v>85</v>
      </c>
      <c r="C1194">
        <v>10</v>
      </c>
      <c r="D1194">
        <v>14</v>
      </c>
      <c r="E1194" t="s">
        <v>513</v>
      </c>
      <c r="F1194" t="s">
        <v>508</v>
      </c>
      <c r="G1194" t="s">
        <v>508</v>
      </c>
      <c r="H1194">
        <v>3.1698446754805039</v>
      </c>
      <c r="I1194">
        <v>31.08109327195449</v>
      </c>
      <c r="J1194">
        <v>9.7322489120477418E-3</v>
      </c>
      <c r="K1194">
        <v>23.321198835606509</v>
      </c>
      <c r="L1194">
        <v>1.2172195560919059</v>
      </c>
      <c r="M1194">
        <v>-2.3426039414256858</v>
      </c>
      <c r="N1194">
        <v>-0.44977825285151479</v>
      </c>
      <c r="O1194">
        <v>0</v>
      </c>
      <c r="P1194">
        <v>1</v>
      </c>
      <c r="Q1194">
        <v>1</v>
      </c>
      <c r="R1194">
        <v>0</v>
      </c>
      <c r="S1194">
        <v>1</v>
      </c>
      <c r="T1194">
        <v>1</v>
      </c>
    </row>
    <row r="1195" spans="1:20" x14ac:dyDescent="0.3">
      <c r="A1195" t="s">
        <v>139</v>
      </c>
      <c r="B1195" t="s">
        <v>85</v>
      </c>
      <c r="C1195">
        <v>3</v>
      </c>
      <c r="D1195">
        <v>8</v>
      </c>
      <c r="E1195" t="s">
        <v>510</v>
      </c>
      <c r="F1195" t="s">
        <v>508</v>
      </c>
      <c r="G1195" t="s">
        <v>508</v>
      </c>
      <c r="H1195">
        <v>2.9526712716064898</v>
      </c>
      <c r="I1195">
        <v>18.91890672804551</v>
      </c>
      <c r="J1195">
        <v>-2.7698004132070509E-2</v>
      </c>
      <c r="K1195">
        <v>-81.962784590525388</v>
      </c>
      <c r="L1195">
        <v>0.60094658793848443</v>
      </c>
      <c r="M1195">
        <v>-1.4970045988375309</v>
      </c>
      <c r="N1195">
        <v>-1.063825161639103</v>
      </c>
      <c r="O1195">
        <v>0</v>
      </c>
      <c r="P1195">
        <v>1</v>
      </c>
      <c r="Q1195">
        <v>0</v>
      </c>
      <c r="R1195">
        <v>0</v>
      </c>
      <c r="S1195">
        <v>0</v>
      </c>
      <c r="T1195">
        <v>0</v>
      </c>
    </row>
    <row r="1196" spans="1:20" x14ac:dyDescent="0.3">
      <c r="A1196" t="s">
        <v>156</v>
      </c>
      <c r="B1196" t="s">
        <v>85</v>
      </c>
      <c r="C1196">
        <v>0</v>
      </c>
      <c r="D1196">
        <v>7</v>
      </c>
      <c r="E1196" t="s">
        <v>510</v>
      </c>
      <c r="F1196" t="s">
        <v>508</v>
      </c>
      <c r="G1196" t="s">
        <v>508</v>
      </c>
      <c r="H1196">
        <v>2.9953926670672231</v>
      </c>
      <c r="I1196">
        <v>9.4594855827596245</v>
      </c>
      <c r="J1196">
        <v>-3.8394970797525088E-2</v>
      </c>
      <c r="K1196">
        <v>-122.0834410563336</v>
      </c>
      <c r="L1196">
        <v>0.87807295866064927</v>
      </c>
      <c r="M1196">
        <v>-1.063825161639103</v>
      </c>
      <c r="N1196">
        <v>2.764974224425488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1:20" x14ac:dyDescent="0.3">
      <c r="A1197" t="s">
        <v>223</v>
      </c>
      <c r="B1197" t="s">
        <v>85</v>
      </c>
      <c r="C1197">
        <v>10</v>
      </c>
      <c r="D1197">
        <v>13</v>
      </c>
      <c r="E1197" t="s">
        <v>510</v>
      </c>
      <c r="F1197" t="s">
        <v>508</v>
      </c>
      <c r="G1197" t="s">
        <v>508</v>
      </c>
      <c r="H1197">
        <v>2.934247394103854</v>
      </c>
      <c r="I1197">
        <v>28.169052867134369</v>
      </c>
      <c r="J1197">
        <v>-3.3551218152521323E-2</v>
      </c>
      <c r="K1197">
        <v>-15.80754301926909</v>
      </c>
      <c r="L1197">
        <v>1.6704303393824489</v>
      </c>
      <c r="M1197">
        <v>-0.29895337452094428</v>
      </c>
      <c r="N1197">
        <v>0</v>
      </c>
      <c r="O1197">
        <v>1</v>
      </c>
      <c r="P1197">
        <v>1</v>
      </c>
      <c r="Q1197">
        <v>0</v>
      </c>
      <c r="R1197">
        <v>1</v>
      </c>
      <c r="S1197">
        <v>0</v>
      </c>
      <c r="T1197">
        <v>1</v>
      </c>
    </row>
    <row r="1198" spans="1:20" x14ac:dyDescent="0.3">
      <c r="A1198" t="s">
        <v>265</v>
      </c>
      <c r="B1198" t="s">
        <v>85</v>
      </c>
      <c r="C1198">
        <v>13</v>
      </c>
      <c r="D1198">
        <v>11</v>
      </c>
      <c r="E1198" t="s">
        <v>510</v>
      </c>
      <c r="F1198" t="s">
        <v>508</v>
      </c>
      <c r="G1198" t="s">
        <v>508</v>
      </c>
      <c r="H1198">
        <v>2.586380002978184</v>
      </c>
      <c r="I1198">
        <v>84.507091441243588</v>
      </c>
      <c r="J1198">
        <v>3.3138044709284907E-2</v>
      </c>
      <c r="K1198">
        <v>137.8709956692031</v>
      </c>
      <c r="L1198">
        <v>0.72997395757122152</v>
      </c>
      <c r="M1198">
        <v>-0.28208717201809319</v>
      </c>
      <c r="N1198">
        <v>0.9900946693721161</v>
      </c>
      <c r="O1198">
        <v>1</v>
      </c>
      <c r="P1198">
        <v>1</v>
      </c>
      <c r="Q1198">
        <v>1</v>
      </c>
      <c r="R1198">
        <v>1</v>
      </c>
      <c r="S1198">
        <v>1</v>
      </c>
      <c r="T1198">
        <v>0</v>
      </c>
    </row>
    <row r="1199" spans="1:20" x14ac:dyDescent="0.3">
      <c r="A1199" t="s">
        <v>271</v>
      </c>
      <c r="B1199" t="s">
        <v>85</v>
      </c>
      <c r="C1199">
        <v>11</v>
      </c>
      <c r="D1199">
        <v>15</v>
      </c>
      <c r="E1199" t="s">
        <v>513</v>
      </c>
      <c r="F1199" t="s">
        <v>508</v>
      </c>
      <c r="G1199" t="s">
        <v>508</v>
      </c>
      <c r="H1199">
        <v>2.8716556924416681</v>
      </c>
      <c r="I1199">
        <v>51.219510776808278</v>
      </c>
      <c r="J1199">
        <v>3.1978494855338803E-2</v>
      </c>
      <c r="K1199">
        <v>97.234681659204767</v>
      </c>
      <c r="L1199">
        <v>0.93489068087646721</v>
      </c>
      <c r="M1199">
        <v>-3.5014006256985182</v>
      </c>
      <c r="N1199">
        <v>3.7735883007274289</v>
      </c>
      <c r="O1199">
        <v>1</v>
      </c>
      <c r="P1199">
        <v>1</v>
      </c>
      <c r="Q1199">
        <v>1</v>
      </c>
      <c r="R1199">
        <v>0</v>
      </c>
      <c r="S1199">
        <v>1</v>
      </c>
      <c r="T1199">
        <v>0</v>
      </c>
    </row>
    <row r="1200" spans="1:20" x14ac:dyDescent="0.3">
      <c r="A1200" t="s">
        <v>283</v>
      </c>
      <c r="B1200" t="s">
        <v>85</v>
      </c>
      <c r="C1200">
        <v>6</v>
      </c>
      <c r="D1200">
        <v>11</v>
      </c>
      <c r="E1200" t="s">
        <v>513</v>
      </c>
      <c r="F1200" t="s">
        <v>508</v>
      </c>
      <c r="G1200" t="s">
        <v>508</v>
      </c>
      <c r="H1200">
        <v>3.1295475655137479</v>
      </c>
      <c r="I1200">
        <v>48.192759317422301</v>
      </c>
      <c r="J1200">
        <v>1.477411817946454E-2</v>
      </c>
      <c r="K1200">
        <v>32.78493866468056</v>
      </c>
      <c r="L1200">
        <v>0.70526131750170751</v>
      </c>
      <c r="M1200">
        <v>-2.553195749020523</v>
      </c>
      <c r="N1200">
        <v>-2.1834075380806879</v>
      </c>
      <c r="O1200">
        <v>0</v>
      </c>
      <c r="P1200">
        <v>1</v>
      </c>
      <c r="Q1200">
        <v>1</v>
      </c>
      <c r="R1200">
        <v>0</v>
      </c>
      <c r="S1200">
        <v>0</v>
      </c>
      <c r="T1200">
        <v>0</v>
      </c>
    </row>
    <row r="1201" spans="1:20" x14ac:dyDescent="0.3">
      <c r="A1201" t="s">
        <v>290</v>
      </c>
      <c r="B1201" t="s">
        <v>85</v>
      </c>
      <c r="C1201">
        <v>3</v>
      </c>
      <c r="D1201">
        <v>8</v>
      </c>
      <c r="E1201" t="s">
        <v>510</v>
      </c>
      <c r="F1201" t="s">
        <v>508</v>
      </c>
      <c r="G1201" t="s">
        <v>508</v>
      </c>
      <c r="H1201">
        <v>3.2419210589775109</v>
      </c>
      <c r="I1201">
        <v>30.120467392109902</v>
      </c>
      <c r="J1201">
        <v>-7.574786504282352E-3</v>
      </c>
      <c r="K1201">
        <v>-31.3190885142584</v>
      </c>
      <c r="L1201">
        <v>0.82745654379945632</v>
      </c>
      <c r="M1201">
        <v>-2.1834075380806879</v>
      </c>
      <c r="N1201">
        <v>-0.1488058386441192</v>
      </c>
      <c r="O1201">
        <v>0</v>
      </c>
      <c r="P1201">
        <v>1</v>
      </c>
      <c r="Q1201">
        <v>0</v>
      </c>
      <c r="R1201">
        <v>0</v>
      </c>
      <c r="S1201">
        <v>0</v>
      </c>
      <c r="T1201">
        <v>0</v>
      </c>
    </row>
    <row r="1202" spans="1:20" x14ac:dyDescent="0.3">
      <c r="A1202" t="s">
        <v>512</v>
      </c>
      <c r="B1202" t="s">
        <v>85</v>
      </c>
      <c r="C1202">
        <v>3</v>
      </c>
      <c r="D1202">
        <v>6</v>
      </c>
      <c r="E1202" t="s">
        <v>510</v>
      </c>
      <c r="F1202" t="s">
        <v>508</v>
      </c>
      <c r="G1202" t="s">
        <v>508</v>
      </c>
      <c r="H1202">
        <v>3.2801030832636928</v>
      </c>
      <c r="I1202">
        <v>6.8492756974396451</v>
      </c>
      <c r="J1202">
        <v>-4.2323020359318508E-2</v>
      </c>
      <c r="K1202">
        <v>-82.62105278030019</v>
      </c>
      <c r="L1202">
        <v>0.81105749862177179</v>
      </c>
      <c r="M1202">
        <v>-1.3412839355623161</v>
      </c>
      <c r="N1202">
        <v>-5.2870077142457479</v>
      </c>
      <c r="O1202">
        <v>0</v>
      </c>
      <c r="P1202">
        <v>1</v>
      </c>
      <c r="Q1202">
        <v>0</v>
      </c>
      <c r="R1202">
        <v>0</v>
      </c>
      <c r="S1202">
        <v>0</v>
      </c>
      <c r="T1202">
        <v>0</v>
      </c>
    </row>
    <row r="1203" spans="1:20" x14ac:dyDescent="0.3">
      <c r="A1203" t="s">
        <v>91</v>
      </c>
      <c r="B1203" t="s">
        <v>85</v>
      </c>
      <c r="C1203">
        <v>0</v>
      </c>
      <c r="D1203">
        <v>7</v>
      </c>
      <c r="E1203" t="s">
        <v>510</v>
      </c>
      <c r="F1203" t="s">
        <v>508</v>
      </c>
      <c r="G1203" t="s">
        <v>508</v>
      </c>
      <c r="H1203">
        <v>3.8391426509154032</v>
      </c>
      <c r="I1203">
        <v>14.876018401972919</v>
      </c>
      <c r="J1203">
        <v>-7.4003395793459173E-2</v>
      </c>
      <c r="K1203">
        <v>-208.48054556458189</v>
      </c>
      <c r="L1203">
        <v>0.9887113230764486</v>
      </c>
      <c r="M1203">
        <v>-5.2870077142457479</v>
      </c>
      <c r="N1203">
        <v>1.2759158524627801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1:20" x14ac:dyDescent="0.3">
      <c r="A1204" t="s">
        <v>162</v>
      </c>
      <c r="B1204" t="s">
        <v>85</v>
      </c>
      <c r="C1204">
        <v>2</v>
      </c>
      <c r="D1204">
        <v>7</v>
      </c>
      <c r="E1204" t="s">
        <v>510</v>
      </c>
      <c r="F1204" t="s">
        <v>508</v>
      </c>
      <c r="G1204" t="s">
        <v>508</v>
      </c>
      <c r="H1204">
        <v>4.0372662222753526</v>
      </c>
      <c r="I1204">
        <v>9.9173456013152812</v>
      </c>
      <c r="J1204">
        <v>-8.3313460528058006E-2</v>
      </c>
      <c r="K1204">
        <v>-100.1194903489652</v>
      </c>
      <c r="L1204">
        <v>1.236727314570675</v>
      </c>
      <c r="M1204">
        <v>-2.8168987809012309</v>
      </c>
      <c r="N1204">
        <v>3.0595822230808531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1</v>
      </c>
    </row>
    <row r="1205" spans="1:20" x14ac:dyDescent="0.3">
      <c r="A1205" t="s">
        <v>235</v>
      </c>
      <c r="B1205" t="s">
        <v>85</v>
      </c>
      <c r="C1205">
        <v>6</v>
      </c>
      <c r="D1205">
        <v>7</v>
      </c>
      <c r="E1205" t="s">
        <v>510</v>
      </c>
      <c r="F1205" t="s">
        <v>508</v>
      </c>
      <c r="G1205" t="s">
        <v>508</v>
      </c>
      <c r="H1205">
        <v>3.8557782416586992</v>
      </c>
      <c r="I1205">
        <v>26.36366710188879</v>
      </c>
      <c r="J1205">
        <v>-1.8217894049965679E-2</v>
      </c>
      <c r="K1205">
        <v>-64.3045135806411</v>
      </c>
      <c r="L1205">
        <v>0.47930249624819871</v>
      </c>
      <c r="M1205">
        <v>-1.874998183921007</v>
      </c>
      <c r="N1205">
        <v>-0.79618135452879502</v>
      </c>
      <c r="O1205">
        <v>1</v>
      </c>
      <c r="P1205">
        <v>1</v>
      </c>
      <c r="Q1205">
        <v>0</v>
      </c>
      <c r="R1205">
        <v>0</v>
      </c>
      <c r="S1205">
        <v>0</v>
      </c>
      <c r="T1205">
        <v>0</v>
      </c>
    </row>
    <row r="1206" spans="1:20" x14ac:dyDescent="0.3">
      <c r="A1206" t="s">
        <v>259</v>
      </c>
      <c r="B1206" t="s">
        <v>85</v>
      </c>
      <c r="C1206">
        <v>3</v>
      </c>
      <c r="D1206">
        <v>6</v>
      </c>
      <c r="E1206" t="s">
        <v>510</v>
      </c>
      <c r="F1206" t="s">
        <v>508</v>
      </c>
      <c r="G1206" t="s">
        <v>508</v>
      </c>
      <c r="H1206">
        <v>3.829397090532328</v>
      </c>
      <c r="I1206">
        <v>26.66669139155373</v>
      </c>
      <c r="J1206">
        <v>-1.789499999076424E-2</v>
      </c>
      <c r="K1206">
        <v>-80.004824483599705</v>
      </c>
      <c r="L1206">
        <v>0.57041964236883025</v>
      </c>
      <c r="M1206">
        <v>-0.79618135452879502</v>
      </c>
      <c r="N1206">
        <v>0.80257127739622713</v>
      </c>
      <c r="O1206">
        <v>0</v>
      </c>
      <c r="P1206">
        <v>1</v>
      </c>
      <c r="Q1206">
        <v>0</v>
      </c>
      <c r="R1206">
        <v>0</v>
      </c>
      <c r="S1206">
        <v>0</v>
      </c>
      <c r="T1206">
        <v>0</v>
      </c>
    </row>
    <row r="1207" spans="1:20" x14ac:dyDescent="0.3">
      <c r="A1207" t="s">
        <v>282</v>
      </c>
      <c r="B1207" t="s">
        <v>85</v>
      </c>
      <c r="C1207">
        <v>5</v>
      </c>
      <c r="D1207">
        <v>7</v>
      </c>
      <c r="E1207" t="s">
        <v>510</v>
      </c>
      <c r="F1207" t="s">
        <v>508</v>
      </c>
      <c r="G1207" t="s">
        <v>508</v>
      </c>
      <c r="H1207">
        <v>3.6000001089913498</v>
      </c>
      <c r="I1207">
        <v>44.067824006724209</v>
      </c>
      <c r="J1207">
        <v>-6.1510525270504074E-3</v>
      </c>
      <c r="K1207">
        <v>-73.092352519705884</v>
      </c>
      <c r="L1207">
        <v>0.31916934284544263</v>
      </c>
      <c r="M1207">
        <v>-0.47771033130690199</v>
      </c>
      <c r="N1207">
        <v>-0.160003662109375</v>
      </c>
      <c r="O1207">
        <v>0</v>
      </c>
      <c r="P1207">
        <v>1</v>
      </c>
      <c r="Q1207">
        <v>0</v>
      </c>
      <c r="R1207">
        <v>1</v>
      </c>
      <c r="S1207">
        <v>0</v>
      </c>
      <c r="T1207">
        <v>0</v>
      </c>
    </row>
    <row r="1208" spans="1:20" x14ac:dyDescent="0.3">
      <c r="A1208" t="s">
        <v>285</v>
      </c>
      <c r="B1208" t="s">
        <v>85</v>
      </c>
      <c r="C1208">
        <v>0</v>
      </c>
      <c r="D1208">
        <v>7</v>
      </c>
      <c r="E1208" t="s">
        <v>510</v>
      </c>
      <c r="F1208" t="s">
        <v>508</v>
      </c>
      <c r="G1208" t="s">
        <v>508</v>
      </c>
      <c r="H1208">
        <v>3.1096566122556868</v>
      </c>
      <c r="I1208">
        <v>21.052688817000831</v>
      </c>
      <c r="J1208">
        <v>-1.1397297761442439E-2</v>
      </c>
      <c r="K1208">
        <v>-115.5963135525577</v>
      </c>
      <c r="L1208">
        <v>0.90570828493885802</v>
      </c>
      <c r="M1208">
        <v>-2.0833276021172789</v>
      </c>
      <c r="N1208">
        <v>0.16366205934804109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1:20" x14ac:dyDescent="0.3">
      <c r="A1209" t="s">
        <v>291</v>
      </c>
      <c r="B1209" t="s">
        <v>85</v>
      </c>
      <c r="C1209">
        <v>2</v>
      </c>
      <c r="D1209">
        <v>6</v>
      </c>
      <c r="E1209" t="s">
        <v>510</v>
      </c>
      <c r="F1209" t="s">
        <v>508</v>
      </c>
      <c r="G1209" t="s">
        <v>508</v>
      </c>
      <c r="H1209">
        <v>3.1917418910101212</v>
      </c>
      <c r="I1209">
        <v>5.2631931181543568</v>
      </c>
      <c r="J1209">
        <v>-1.7484224381736611E-2</v>
      </c>
      <c r="K1209">
        <v>-133.33324708369949</v>
      </c>
      <c r="L1209">
        <v>1.1738578453498609</v>
      </c>
      <c r="M1209">
        <v>-1.6339854003679131</v>
      </c>
      <c r="N1209">
        <v>-1.4950191507149979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1</v>
      </c>
    </row>
    <row r="1210" spans="1:20" x14ac:dyDescent="0.3">
      <c r="A1210" t="s">
        <v>295</v>
      </c>
      <c r="B1210" t="s">
        <v>85</v>
      </c>
      <c r="C1210">
        <v>2</v>
      </c>
      <c r="D1210">
        <v>6</v>
      </c>
      <c r="E1210" t="s">
        <v>510</v>
      </c>
      <c r="F1210" t="s">
        <v>508</v>
      </c>
      <c r="G1210" t="s">
        <v>508</v>
      </c>
      <c r="H1210">
        <v>3.107685467633043</v>
      </c>
      <c r="I1210">
        <v>4.5454151374158309</v>
      </c>
      <c r="J1210">
        <v>-2.3565410520035721E-2</v>
      </c>
      <c r="K1210">
        <v>-152.1359254784953</v>
      </c>
      <c r="L1210">
        <v>1.0861944030733599</v>
      </c>
      <c r="M1210">
        <v>-1.4950191507149979</v>
      </c>
      <c r="N1210">
        <v>-0.16862988759106451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1</v>
      </c>
    </row>
    <row r="1211" spans="1:20" x14ac:dyDescent="0.3">
      <c r="A1211" t="s">
        <v>298</v>
      </c>
      <c r="B1211" t="s">
        <v>85</v>
      </c>
      <c r="C1211">
        <v>2</v>
      </c>
      <c r="D1211">
        <v>8</v>
      </c>
      <c r="E1211" t="s">
        <v>510</v>
      </c>
      <c r="F1211" t="s">
        <v>508</v>
      </c>
      <c r="G1211" t="s">
        <v>508</v>
      </c>
      <c r="H1211">
        <v>2.738899555588695</v>
      </c>
      <c r="I1211">
        <v>5.882348816286517</v>
      </c>
      <c r="J1211">
        <v>-2.6253253512253692E-2</v>
      </c>
      <c r="K1211">
        <v>-145.35521816783131</v>
      </c>
      <c r="L1211">
        <v>1.069851805045855</v>
      </c>
      <c r="M1211">
        <v>-0.16862988759106451</v>
      </c>
      <c r="N1211">
        <v>1.3513500451867639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1</v>
      </c>
    </row>
    <row r="1212" spans="1:20" x14ac:dyDescent="0.3">
      <c r="A1212" t="s">
        <v>164</v>
      </c>
      <c r="B1212" t="s">
        <v>85</v>
      </c>
      <c r="C1212">
        <v>11</v>
      </c>
      <c r="D1212">
        <v>13</v>
      </c>
      <c r="E1212" t="s">
        <v>510</v>
      </c>
      <c r="F1212" t="s">
        <v>508</v>
      </c>
      <c r="G1212" t="s">
        <v>508</v>
      </c>
      <c r="H1212">
        <v>2.4603158504364511</v>
      </c>
      <c r="I1212">
        <v>76.363689958584501</v>
      </c>
      <c r="J1212">
        <v>4.6444323262700933E-2</v>
      </c>
      <c r="K1212">
        <v>112.03610835738451</v>
      </c>
      <c r="L1212">
        <v>1.335830365544634</v>
      </c>
      <c r="M1212">
        <v>-0.94339530691780493</v>
      </c>
      <c r="N1212">
        <v>2.539680040762764</v>
      </c>
      <c r="O1212">
        <v>1</v>
      </c>
      <c r="P1212">
        <v>1</v>
      </c>
      <c r="Q1212">
        <v>1</v>
      </c>
      <c r="R1212">
        <v>0</v>
      </c>
      <c r="S1212">
        <v>0</v>
      </c>
      <c r="T1212">
        <v>1</v>
      </c>
    </row>
    <row r="1213" spans="1:20" x14ac:dyDescent="0.3">
      <c r="A1213" t="s">
        <v>77</v>
      </c>
      <c r="B1213" t="s">
        <v>130</v>
      </c>
      <c r="C1213">
        <v>1</v>
      </c>
      <c r="D1213">
        <v>3</v>
      </c>
      <c r="E1213" t="s">
        <v>510</v>
      </c>
      <c r="F1213" t="s">
        <v>508</v>
      </c>
      <c r="G1213" t="s">
        <v>508</v>
      </c>
      <c r="H1213">
        <v>5.6503212899969872</v>
      </c>
      <c r="I1213">
        <v>10.169519606892321</v>
      </c>
      <c r="J1213">
        <v>3.9016621114444983E-2</v>
      </c>
      <c r="K1213">
        <v>-142.65576066444979</v>
      </c>
      <c r="L1213">
        <v>0.88370350150620824</v>
      </c>
      <c r="M1213">
        <v>-1.1070099987999891</v>
      </c>
      <c r="N1213">
        <v>-0.37313396321503889</v>
      </c>
      <c r="O1213">
        <v>0</v>
      </c>
      <c r="P1213">
        <v>0</v>
      </c>
      <c r="Q1213">
        <v>1</v>
      </c>
      <c r="R1213">
        <v>0</v>
      </c>
      <c r="S1213">
        <v>0</v>
      </c>
      <c r="T1213">
        <v>0</v>
      </c>
    </row>
    <row r="1214" spans="1:20" x14ac:dyDescent="0.3">
      <c r="A1214" t="s">
        <v>139</v>
      </c>
      <c r="B1214" t="s">
        <v>130</v>
      </c>
      <c r="C1214">
        <v>5</v>
      </c>
      <c r="D1214">
        <v>7</v>
      </c>
      <c r="E1214" t="s">
        <v>510</v>
      </c>
      <c r="F1214" t="s">
        <v>508</v>
      </c>
      <c r="G1214" t="s">
        <v>508</v>
      </c>
      <c r="H1214">
        <v>4.0621594182648817</v>
      </c>
      <c r="I1214">
        <v>2.222219867471074</v>
      </c>
      <c r="J1214">
        <v>4.0549451785546753E-2</v>
      </c>
      <c r="K1214">
        <v>-135.9488679214945</v>
      </c>
      <c r="L1214">
        <v>1.306918840788309</v>
      </c>
      <c r="M1214">
        <v>-1.872666266147277</v>
      </c>
      <c r="N1214">
        <v>0.38168814193295231</v>
      </c>
      <c r="O1214">
        <v>0</v>
      </c>
      <c r="P1214">
        <v>0</v>
      </c>
      <c r="Q1214">
        <v>1</v>
      </c>
      <c r="R1214">
        <v>0</v>
      </c>
      <c r="S1214">
        <v>0</v>
      </c>
      <c r="T1214">
        <v>1</v>
      </c>
    </row>
    <row r="1215" spans="1:20" x14ac:dyDescent="0.3">
      <c r="A1215" t="s">
        <v>223</v>
      </c>
      <c r="B1215" t="s">
        <v>130</v>
      </c>
      <c r="C1215">
        <v>11</v>
      </c>
      <c r="D1215">
        <v>11</v>
      </c>
      <c r="E1215" t="s">
        <v>513</v>
      </c>
      <c r="F1215" t="s">
        <v>508</v>
      </c>
      <c r="G1215" t="s">
        <v>508</v>
      </c>
      <c r="H1215">
        <v>3.8819863570027242</v>
      </c>
      <c r="I1215">
        <v>50</v>
      </c>
      <c r="J1215">
        <v>5.7913263307200258E-2</v>
      </c>
      <c r="K1215">
        <v>33.123669860027412</v>
      </c>
      <c r="L1215">
        <v>0.69873343738911831</v>
      </c>
      <c r="M1215">
        <v>-0.71942378173893762</v>
      </c>
      <c r="N1215">
        <v>-1.449273985189887</v>
      </c>
      <c r="O1215">
        <v>1</v>
      </c>
      <c r="P1215">
        <v>1</v>
      </c>
      <c r="Q1215">
        <v>1</v>
      </c>
      <c r="R1215">
        <v>1</v>
      </c>
      <c r="S1215">
        <v>0</v>
      </c>
      <c r="T1215">
        <v>0</v>
      </c>
    </row>
    <row r="1216" spans="1:20" x14ac:dyDescent="0.3">
      <c r="A1216" t="s">
        <v>228</v>
      </c>
      <c r="B1216" t="s">
        <v>130</v>
      </c>
      <c r="C1216">
        <v>9</v>
      </c>
      <c r="D1216">
        <v>10</v>
      </c>
      <c r="E1216" t="s">
        <v>513</v>
      </c>
      <c r="F1216" t="s">
        <v>508</v>
      </c>
      <c r="G1216" t="s">
        <v>508</v>
      </c>
      <c r="H1216">
        <v>3.9390743366206591</v>
      </c>
      <c r="I1216">
        <v>38.235310617195303</v>
      </c>
      <c r="J1216">
        <v>5.9193492320434922E-2</v>
      </c>
      <c r="K1216">
        <v>-46.753217800399227</v>
      </c>
      <c r="L1216">
        <v>0.50818507994356577</v>
      </c>
      <c r="M1216">
        <v>-1.449273985189887</v>
      </c>
      <c r="N1216">
        <v>-0.73529340868178461</v>
      </c>
      <c r="O1216">
        <v>1</v>
      </c>
      <c r="P1216">
        <v>1</v>
      </c>
      <c r="Q1216">
        <v>1</v>
      </c>
      <c r="R1216">
        <v>0</v>
      </c>
      <c r="S1216">
        <v>0</v>
      </c>
      <c r="T1216">
        <v>0</v>
      </c>
    </row>
    <row r="1217" spans="1:20" x14ac:dyDescent="0.3">
      <c r="A1217" t="s">
        <v>265</v>
      </c>
      <c r="B1217" t="s">
        <v>130</v>
      </c>
      <c r="C1217">
        <v>11</v>
      </c>
      <c r="D1217">
        <v>13</v>
      </c>
      <c r="E1217" t="s">
        <v>510</v>
      </c>
      <c r="F1217" t="s">
        <v>508</v>
      </c>
      <c r="G1217" t="s">
        <v>508</v>
      </c>
      <c r="H1217">
        <v>4.6489082120697782</v>
      </c>
      <c r="I1217">
        <v>55.384627799308802</v>
      </c>
      <c r="J1217">
        <v>8.279352327451639E-2</v>
      </c>
      <c r="K1217">
        <v>290.3044066977352</v>
      </c>
      <c r="L1217">
        <v>1.8702426160779759</v>
      </c>
      <c r="M1217">
        <v>-2.317878598837686</v>
      </c>
      <c r="N1217">
        <v>-4.0678007470502573</v>
      </c>
      <c r="O1217">
        <v>1</v>
      </c>
      <c r="P1217">
        <v>1</v>
      </c>
      <c r="Q1217">
        <v>1</v>
      </c>
      <c r="R1217">
        <v>0</v>
      </c>
      <c r="S1217">
        <v>0</v>
      </c>
      <c r="T1217">
        <v>1</v>
      </c>
    </row>
    <row r="1218" spans="1:20" x14ac:dyDescent="0.3">
      <c r="A1218" t="s">
        <v>271</v>
      </c>
      <c r="B1218" t="s">
        <v>130</v>
      </c>
      <c r="C1218">
        <v>7</v>
      </c>
      <c r="D1218">
        <v>7</v>
      </c>
      <c r="E1218" t="s">
        <v>510</v>
      </c>
      <c r="F1218" t="s">
        <v>508</v>
      </c>
      <c r="G1218" t="s">
        <v>508</v>
      </c>
      <c r="H1218">
        <v>5.5350531360475967</v>
      </c>
      <c r="I1218">
        <v>18.46155482636161</v>
      </c>
      <c r="J1218">
        <v>5.9431944579482282E-2</v>
      </c>
      <c r="K1218">
        <v>3.2530392405922779</v>
      </c>
      <c r="L1218">
        <v>0.32987444472086452</v>
      </c>
      <c r="M1218">
        <v>-4.2402787559773154</v>
      </c>
      <c r="N1218">
        <v>0.36900333293332971</v>
      </c>
      <c r="O1218">
        <v>1</v>
      </c>
      <c r="P1218">
        <v>1</v>
      </c>
      <c r="Q1218">
        <v>1</v>
      </c>
      <c r="R1218">
        <v>0</v>
      </c>
      <c r="S1218">
        <v>0</v>
      </c>
      <c r="T1218">
        <v>0</v>
      </c>
    </row>
    <row r="1219" spans="1:20" x14ac:dyDescent="0.3">
      <c r="A1219" t="s">
        <v>283</v>
      </c>
      <c r="B1219" t="s">
        <v>130</v>
      </c>
      <c r="C1219">
        <v>4</v>
      </c>
      <c r="D1219">
        <v>4</v>
      </c>
      <c r="E1219" t="s">
        <v>510</v>
      </c>
      <c r="F1219" t="s">
        <v>508</v>
      </c>
      <c r="G1219" t="s">
        <v>508</v>
      </c>
      <c r="H1219">
        <v>5.3038359400621298</v>
      </c>
      <c r="I1219">
        <v>13.846175289715211</v>
      </c>
      <c r="J1219">
        <v>3.2652206011684781E-2</v>
      </c>
      <c r="K1219">
        <v>-69.590610130580373</v>
      </c>
      <c r="L1219">
        <v>0.56783637795150821</v>
      </c>
      <c r="M1219">
        <v>-1.1070099987999891</v>
      </c>
      <c r="N1219">
        <v>2.238803779290234</v>
      </c>
      <c r="O1219">
        <v>0</v>
      </c>
      <c r="P1219">
        <v>1</v>
      </c>
      <c r="Q1219">
        <v>1</v>
      </c>
      <c r="R1219">
        <v>0</v>
      </c>
      <c r="S1219">
        <v>0</v>
      </c>
      <c r="T1219">
        <v>0</v>
      </c>
    </row>
    <row r="1220" spans="1:20" x14ac:dyDescent="0.3">
      <c r="A1220" t="s">
        <v>93</v>
      </c>
      <c r="B1220" t="s">
        <v>130</v>
      </c>
      <c r="C1220">
        <v>11</v>
      </c>
      <c r="D1220">
        <v>5</v>
      </c>
      <c r="E1220" t="s">
        <v>510</v>
      </c>
      <c r="F1220" t="s">
        <v>508</v>
      </c>
      <c r="G1220" t="s">
        <v>508</v>
      </c>
      <c r="H1220">
        <v>6.3386929243793766</v>
      </c>
      <c r="I1220">
        <v>62.06895559494486</v>
      </c>
      <c r="J1220">
        <v>5.6559901478053773E-2</v>
      </c>
      <c r="K1220">
        <v>154.85275989485561</v>
      </c>
      <c r="L1220">
        <v>0.91344977645016168</v>
      </c>
      <c r="M1220">
        <v>-0.33003269167260552</v>
      </c>
      <c r="N1220">
        <v>9.9337733182450698</v>
      </c>
      <c r="O1220">
        <v>1</v>
      </c>
      <c r="P1220">
        <v>1</v>
      </c>
      <c r="Q1220">
        <v>1</v>
      </c>
      <c r="R1220">
        <v>1</v>
      </c>
      <c r="S1220">
        <v>1</v>
      </c>
      <c r="T1220">
        <v>0</v>
      </c>
    </row>
    <row r="1221" spans="1:20" x14ac:dyDescent="0.3">
      <c r="A1221" t="s">
        <v>162</v>
      </c>
      <c r="B1221" t="s">
        <v>130</v>
      </c>
      <c r="C1221">
        <v>9</v>
      </c>
      <c r="D1221">
        <v>7</v>
      </c>
      <c r="E1221" t="s">
        <v>510</v>
      </c>
      <c r="F1221" t="s">
        <v>508</v>
      </c>
      <c r="G1221" t="s">
        <v>508</v>
      </c>
      <c r="H1221">
        <v>7.256234634842115</v>
      </c>
      <c r="I1221">
        <v>52.127670637351322</v>
      </c>
      <c r="J1221">
        <v>7.8144197334984039E-2</v>
      </c>
      <c r="K1221">
        <v>91.470756947381204</v>
      </c>
      <c r="L1221">
        <v>0.73123367438274489</v>
      </c>
      <c r="M1221">
        <v>-5.1204771473992006</v>
      </c>
      <c r="N1221">
        <v>-8.5714277064178788</v>
      </c>
      <c r="O1221">
        <v>1</v>
      </c>
      <c r="P1221">
        <v>1</v>
      </c>
      <c r="Q1221">
        <v>1</v>
      </c>
      <c r="R1221">
        <v>0</v>
      </c>
      <c r="S1221">
        <v>1</v>
      </c>
      <c r="T1221">
        <v>0</v>
      </c>
    </row>
    <row r="1222" spans="1:20" x14ac:dyDescent="0.3">
      <c r="A1222" t="s">
        <v>220</v>
      </c>
      <c r="B1222" t="s">
        <v>130</v>
      </c>
      <c r="C1222">
        <v>6</v>
      </c>
      <c r="D1222">
        <v>6</v>
      </c>
      <c r="E1222" t="s">
        <v>510</v>
      </c>
      <c r="F1222" t="s">
        <v>508</v>
      </c>
      <c r="G1222" t="s">
        <v>508</v>
      </c>
      <c r="H1222">
        <v>7.9117055854233156</v>
      </c>
      <c r="I1222">
        <v>23.404262874288701</v>
      </c>
      <c r="J1222">
        <v>5.0922896765451142E-2</v>
      </c>
      <c r="K1222">
        <v>14.44122202100931</v>
      </c>
      <c r="L1222">
        <v>0.62836302026517332</v>
      </c>
      <c r="M1222">
        <v>-8.5714277064178788</v>
      </c>
      <c r="N1222">
        <v>4.1666625274553883</v>
      </c>
      <c r="O1222">
        <v>0</v>
      </c>
      <c r="P1222">
        <v>1</v>
      </c>
      <c r="Q1222">
        <v>1</v>
      </c>
      <c r="R1222">
        <v>0</v>
      </c>
      <c r="S1222">
        <v>1</v>
      </c>
      <c r="T1222">
        <v>0</v>
      </c>
    </row>
    <row r="1223" spans="1:20" x14ac:dyDescent="0.3">
      <c r="A1223" t="s">
        <v>235</v>
      </c>
      <c r="B1223" t="s">
        <v>130</v>
      </c>
      <c r="C1223">
        <v>1</v>
      </c>
      <c r="D1223">
        <v>4</v>
      </c>
      <c r="E1223" t="s">
        <v>510</v>
      </c>
      <c r="F1223" t="s">
        <v>508</v>
      </c>
      <c r="G1223" t="s">
        <v>508</v>
      </c>
      <c r="H1223">
        <v>8.3291268078772251</v>
      </c>
      <c r="I1223">
        <v>18.085092621831279</v>
      </c>
      <c r="J1223">
        <v>-4.3981037344853003E-3</v>
      </c>
      <c r="K1223">
        <v>-52.604886318376053</v>
      </c>
      <c r="L1223">
        <v>0.55341590002124486</v>
      </c>
      <c r="M1223">
        <v>-3.0821969259027728</v>
      </c>
      <c r="N1223">
        <v>0</v>
      </c>
      <c r="O1223">
        <v>0</v>
      </c>
      <c r="P1223">
        <v>1</v>
      </c>
      <c r="Q1223">
        <v>0</v>
      </c>
      <c r="R1223">
        <v>0</v>
      </c>
      <c r="S1223">
        <v>0</v>
      </c>
      <c r="T1223">
        <v>0</v>
      </c>
    </row>
    <row r="1224" spans="1:20" x14ac:dyDescent="0.3">
      <c r="A1224" t="s">
        <v>282</v>
      </c>
      <c r="B1224" t="s">
        <v>130</v>
      </c>
      <c r="C1224">
        <v>1</v>
      </c>
      <c r="D1224">
        <v>2</v>
      </c>
      <c r="E1224" t="s">
        <v>510</v>
      </c>
      <c r="F1224" t="s">
        <v>508</v>
      </c>
      <c r="G1224" t="s">
        <v>508</v>
      </c>
      <c r="H1224">
        <v>7.1680987026466507</v>
      </c>
      <c r="I1224">
        <v>4.9382672442872257</v>
      </c>
      <c r="J1224">
        <v>-2.065589079662495E-2</v>
      </c>
      <c r="K1224">
        <v>-79.43266188916445</v>
      </c>
      <c r="L1224">
        <v>0.52585284105485419</v>
      </c>
      <c r="M1224">
        <v>-0.35211235089708781</v>
      </c>
      <c r="N1224">
        <v>2.8268609286698769</v>
      </c>
      <c r="O1224">
        <v>0</v>
      </c>
      <c r="P1224">
        <v>1</v>
      </c>
      <c r="Q1224">
        <v>0</v>
      </c>
      <c r="R1224">
        <v>0</v>
      </c>
      <c r="S1224">
        <v>0</v>
      </c>
      <c r="T1224">
        <v>0</v>
      </c>
    </row>
    <row r="1225" spans="1:20" x14ac:dyDescent="0.3">
      <c r="A1225" t="s">
        <v>285</v>
      </c>
      <c r="B1225" t="s">
        <v>130</v>
      </c>
      <c r="C1225">
        <v>1</v>
      </c>
      <c r="D1225">
        <v>4</v>
      </c>
      <c r="E1225" t="s">
        <v>510</v>
      </c>
      <c r="F1225" t="s">
        <v>508</v>
      </c>
      <c r="G1225" t="s">
        <v>508</v>
      </c>
      <c r="H1225">
        <v>6.3829806378866287</v>
      </c>
      <c r="I1225">
        <v>10.344819081381321</v>
      </c>
      <c r="J1225">
        <v>-1.374699248846389E-2</v>
      </c>
      <c r="K1225">
        <v>-59.319121616945232</v>
      </c>
      <c r="L1225">
        <v>0.90360155572558809</v>
      </c>
      <c r="M1225">
        <v>-3.0927886575027088</v>
      </c>
      <c r="N1225">
        <v>-1.4184383971608909</v>
      </c>
      <c r="O1225">
        <v>0</v>
      </c>
      <c r="P1225">
        <v>1</v>
      </c>
      <c r="Q1225">
        <v>0</v>
      </c>
      <c r="R1225">
        <v>0</v>
      </c>
      <c r="S1225">
        <v>0</v>
      </c>
      <c r="T1225">
        <v>0</v>
      </c>
    </row>
    <row r="1226" spans="1:20" x14ac:dyDescent="0.3">
      <c r="A1226" t="s">
        <v>291</v>
      </c>
      <c r="B1226" t="s">
        <v>130</v>
      </c>
      <c r="C1226">
        <v>3</v>
      </c>
      <c r="D1226">
        <v>3</v>
      </c>
      <c r="E1226" t="s">
        <v>510</v>
      </c>
      <c r="F1226" t="s">
        <v>508</v>
      </c>
      <c r="G1226" t="s">
        <v>508</v>
      </c>
      <c r="H1226">
        <v>5.2346588463732724</v>
      </c>
      <c r="I1226">
        <v>6.1538393821951969</v>
      </c>
      <c r="J1226">
        <v>-1.459478413182564E-2</v>
      </c>
      <c r="K1226">
        <v>-94.288174750372619</v>
      </c>
      <c r="L1226">
        <v>1.0515913717977761</v>
      </c>
      <c r="M1226">
        <v>-0.35971189086946881</v>
      </c>
      <c r="N1226">
        <v>-1.444041954095902</v>
      </c>
      <c r="O1226">
        <v>0</v>
      </c>
      <c r="P1226">
        <v>1</v>
      </c>
      <c r="Q1226">
        <v>0</v>
      </c>
      <c r="R1226">
        <v>0</v>
      </c>
      <c r="S1226">
        <v>0</v>
      </c>
      <c r="T1226">
        <v>1</v>
      </c>
    </row>
    <row r="1227" spans="1:20" x14ac:dyDescent="0.3">
      <c r="A1227" t="s">
        <v>295</v>
      </c>
      <c r="B1227" t="s">
        <v>130</v>
      </c>
      <c r="C1227">
        <v>0</v>
      </c>
      <c r="D1227">
        <v>3</v>
      </c>
      <c r="E1227" t="s">
        <v>510</v>
      </c>
      <c r="F1227" t="s">
        <v>508</v>
      </c>
      <c r="G1227" t="s">
        <v>508</v>
      </c>
      <c r="H1227">
        <v>4.5525915076325756</v>
      </c>
      <c r="I1227">
        <v>2.5641009965900019</v>
      </c>
      <c r="J1227">
        <v>-1.5830134274861771E-2</v>
      </c>
      <c r="K1227">
        <v>-135.7492757363824</v>
      </c>
      <c r="L1227">
        <v>0.48970272426826322</v>
      </c>
      <c r="M1227">
        <v>-1.444041954095902</v>
      </c>
      <c r="N1227">
        <v>-0.366300014409914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1:20" x14ac:dyDescent="0.3">
      <c r="A1228" t="s">
        <v>298</v>
      </c>
      <c r="B1228" t="s">
        <v>130</v>
      </c>
      <c r="C1228">
        <v>0</v>
      </c>
      <c r="D1228">
        <v>3</v>
      </c>
      <c r="E1228" t="s">
        <v>510</v>
      </c>
      <c r="F1228" t="s">
        <v>508</v>
      </c>
      <c r="G1228" t="s">
        <v>508</v>
      </c>
      <c r="H1228">
        <v>4.0703786093257301</v>
      </c>
      <c r="I1228">
        <v>16.279060741315739</v>
      </c>
      <c r="J1228">
        <v>-1.6238485131173871E-2</v>
      </c>
      <c r="K1228">
        <v>-177.6405290451749</v>
      </c>
      <c r="L1228">
        <v>0.96756393816795705</v>
      </c>
      <c r="M1228">
        <v>-0.366300014409914</v>
      </c>
      <c r="N1228">
        <v>2.2058802260453541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</row>
    <row r="1229" spans="1:20" x14ac:dyDescent="0.3">
      <c r="A1229" t="s">
        <v>96</v>
      </c>
      <c r="B1229" t="s">
        <v>130</v>
      </c>
      <c r="C1229">
        <v>11</v>
      </c>
      <c r="D1229">
        <v>15</v>
      </c>
      <c r="E1229" t="s">
        <v>510</v>
      </c>
      <c r="F1229" t="s">
        <v>508</v>
      </c>
      <c r="G1229" t="s">
        <v>508</v>
      </c>
      <c r="H1229">
        <v>4.7376093530888497</v>
      </c>
      <c r="I1229">
        <v>42.64706397964185</v>
      </c>
      <c r="J1229">
        <v>2.1728952229927691E-2</v>
      </c>
      <c r="K1229">
        <v>314.80876430948058</v>
      </c>
      <c r="L1229">
        <v>2.777983151670592</v>
      </c>
      <c r="M1229">
        <v>-5.7692254788774884</v>
      </c>
      <c r="N1229">
        <v>2.7210857873822079</v>
      </c>
      <c r="O1229">
        <v>1</v>
      </c>
      <c r="P1229">
        <v>1</v>
      </c>
      <c r="Q1229">
        <v>1</v>
      </c>
      <c r="R1229">
        <v>0</v>
      </c>
      <c r="S1229">
        <v>0</v>
      </c>
      <c r="T1229">
        <v>1</v>
      </c>
    </row>
    <row r="1230" spans="1:20" x14ac:dyDescent="0.3">
      <c r="A1230" t="s">
        <v>164</v>
      </c>
      <c r="B1230" t="s">
        <v>130</v>
      </c>
      <c r="C1230">
        <v>11</v>
      </c>
      <c r="D1230">
        <v>7</v>
      </c>
      <c r="E1230" t="s">
        <v>510</v>
      </c>
      <c r="F1230" t="s">
        <v>508</v>
      </c>
      <c r="G1230" t="s">
        <v>508</v>
      </c>
      <c r="H1230">
        <v>5.0952372096833729</v>
      </c>
      <c r="I1230">
        <v>51.470587204071627</v>
      </c>
      <c r="J1230">
        <v>2.9795935692874729E-2</v>
      </c>
      <c r="K1230">
        <v>127.60417544632369</v>
      </c>
      <c r="L1230">
        <v>0.79482333682330231</v>
      </c>
      <c r="M1230">
        <v>-0.66225102823933879</v>
      </c>
      <c r="N1230">
        <v>9.9999984105428048</v>
      </c>
      <c r="O1230">
        <v>1</v>
      </c>
      <c r="P1230">
        <v>1</v>
      </c>
      <c r="Q1230">
        <v>1</v>
      </c>
      <c r="R1230">
        <v>1</v>
      </c>
      <c r="S1230">
        <v>1</v>
      </c>
      <c r="T1230">
        <v>0</v>
      </c>
    </row>
    <row r="1231" spans="1:20" x14ac:dyDescent="0.3">
      <c r="A1231" t="s">
        <v>139</v>
      </c>
      <c r="B1231" t="s">
        <v>550</v>
      </c>
      <c r="C1231">
        <v>1</v>
      </c>
      <c r="D1231">
        <v>2</v>
      </c>
      <c r="E1231" t="s">
        <v>510</v>
      </c>
      <c r="F1231" t="s">
        <v>508</v>
      </c>
      <c r="G1231" t="s">
        <v>508</v>
      </c>
      <c r="H1231">
        <v>6.2152147726809277</v>
      </c>
      <c r="I1231">
        <v>4.6979668172490907</v>
      </c>
      <c r="J1231">
        <v>-7.9804259734130217E-2</v>
      </c>
      <c r="K1231">
        <v>-81.824860377324811</v>
      </c>
      <c r="L1231">
        <v>0.64569907182309649</v>
      </c>
      <c r="M1231">
        <v>-0.96462933767546488</v>
      </c>
      <c r="N1231">
        <v>0.32467502308325391</v>
      </c>
      <c r="O1231">
        <v>0</v>
      </c>
      <c r="P1231">
        <v>1</v>
      </c>
      <c r="Q1231">
        <v>0</v>
      </c>
      <c r="R1231">
        <v>0</v>
      </c>
      <c r="S1231">
        <v>0</v>
      </c>
      <c r="T1231">
        <v>0</v>
      </c>
    </row>
    <row r="1232" spans="1:20" x14ac:dyDescent="0.3">
      <c r="A1232" t="s">
        <v>265</v>
      </c>
      <c r="B1232" t="s">
        <v>550</v>
      </c>
      <c r="C1232">
        <v>13</v>
      </c>
      <c r="D1232">
        <v>11</v>
      </c>
      <c r="E1232" t="s">
        <v>510</v>
      </c>
      <c r="F1232" t="s">
        <v>508</v>
      </c>
      <c r="G1232" t="s">
        <v>508</v>
      </c>
      <c r="H1232">
        <v>3.5923145961962182</v>
      </c>
      <c r="I1232">
        <v>71.028047378888942</v>
      </c>
      <c r="J1232">
        <v>5.8633581132499321E-2</v>
      </c>
      <c r="K1232">
        <v>214.50797801326101</v>
      </c>
      <c r="L1232">
        <v>0.94819600655645164</v>
      </c>
      <c r="M1232">
        <v>-2.4251079991913489</v>
      </c>
      <c r="N1232">
        <v>-1.754391223965668</v>
      </c>
      <c r="O1232">
        <v>1</v>
      </c>
      <c r="P1232">
        <v>1</v>
      </c>
      <c r="Q1232">
        <v>1</v>
      </c>
      <c r="R1232">
        <v>1</v>
      </c>
      <c r="S1232">
        <v>1</v>
      </c>
      <c r="T1232">
        <v>0</v>
      </c>
    </row>
    <row r="1233" spans="1:20" x14ac:dyDescent="0.3">
      <c r="A1233" t="s">
        <v>271</v>
      </c>
      <c r="B1233" t="s">
        <v>550</v>
      </c>
      <c r="C1233">
        <v>8</v>
      </c>
      <c r="D1233">
        <v>10</v>
      </c>
      <c r="E1233" t="s">
        <v>513</v>
      </c>
      <c r="F1233" t="s">
        <v>508</v>
      </c>
      <c r="G1233" t="s">
        <v>508</v>
      </c>
      <c r="H1233">
        <v>3.8878847656212319</v>
      </c>
      <c r="I1233">
        <v>22.42992611699086</v>
      </c>
      <c r="J1233">
        <v>2.0373842729552689E-2</v>
      </c>
      <c r="K1233">
        <v>49.831479350424438</v>
      </c>
      <c r="L1233">
        <v>0.88134484548199643</v>
      </c>
      <c r="M1233">
        <v>-5.9523754615900906</v>
      </c>
      <c r="N1233">
        <v>1.2658215432456961</v>
      </c>
      <c r="O1233">
        <v>0</v>
      </c>
      <c r="P1233">
        <v>1</v>
      </c>
      <c r="Q1233">
        <v>1</v>
      </c>
      <c r="R1233">
        <v>0</v>
      </c>
      <c r="S1233">
        <v>1</v>
      </c>
      <c r="T1233">
        <v>0</v>
      </c>
    </row>
    <row r="1234" spans="1:20" x14ac:dyDescent="0.3">
      <c r="A1234" t="s">
        <v>283</v>
      </c>
      <c r="B1234" t="s">
        <v>550</v>
      </c>
      <c r="C1234">
        <v>3</v>
      </c>
      <c r="D1234">
        <v>4</v>
      </c>
      <c r="E1234" t="s">
        <v>510</v>
      </c>
      <c r="F1234" t="s">
        <v>508</v>
      </c>
      <c r="G1234" t="s">
        <v>508</v>
      </c>
      <c r="H1234">
        <v>4.132974200271966</v>
      </c>
      <c r="I1234">
        <v>26.168239709120471</v>
      </c>
      <c r="J1234">
        <v>-1.827681615669206E-2</v>
      </c>
      <c r="K1234">
        <v>-39.58217049013512</v>
      </c>
      <c r="L1234">
        <v>0.72209172146940814</v>
      </c>
      <c r="M1234">
        <v>-1.54798613068202</v>
      </c>
      <c r="N1234">
        <v>-3.301887322932036</v>
      </c>
      <c r="O1234">
        <v>0</v>
      </c>
      <c r="P1234">
        <v>1</v>
      </c>
      <c r="Q1234">
        <v>0</v>
      </c>
      <c r="R1234">
        <v>0</v>
      </c>
      <c r="S1234">
        <v>0</v>
      </c>
      <c r="T1234">
        <v>0</v>
      </c>
    </row>
    <row r="1235" spans="1:20" x14ac:dyDescent="0.3">
      <c r="A1235" t="s">
        <v>290</v>
      </c>
      <c r="B1235" t="s">
        <v>550</v>
      </c>
      <c r="C1235">
        <v>3</v>
      </c>
      <c r="D1235">
        <v>6</v>
      </c>
      <c r="E1235" t="s">
        <v>510</v>
      </c>
      <c r="F1235" t="s">
        <v>508</v>
      </c>
      <c r="G1235" t="s">
        <v>508</v>
      </c>
      <c r="H1235">
        <v>4.4483157541401068</v>
      </c>
      <c r="I1235">
        <v>6.5420710683334269</v>
      </c>
      <c r="J1235">
        <v>-4.0127662014462349E-2</v>
      </c>
      <c r="K1235">
        <v>-92.138660732693694</v>
      </c>
      <c r="L1235">
        <v>0.78773980449568803</v>
      </c>
      <c r="M1235">
        <v>-3.301887322932036</v>
      </c>
      <c r="N1235">
        <v>1.951217621109852</v>
      </c>
      <c r="O1235">
        <v>0</v>
      </c>
      <c r="P1235">
        <v>1</v>
      </c>
      <c r="Q1235">
        <v>0</v>
      </c>
      <c r="R1235">
        <v>0</v>
      </c>
      <c r="S1235">
        <v>0</v>
      </c>
      <c r="T1235">
        <v>0</v>
      </c>
    </row>
    <row r="1236" spans="1:20" x14ac:dyDescent="0.3">
      <c r="A1236" t="s">
        <v>512</v>
      </c>
      <c r="B1236" t="s">
        <v>550</v>
      </c>
      <c r="C1236">
        <v>0</v>
      </c>
      <c r="D1236">
        <v>3</v>
      </c>
      <c r="E1236" t="s">
        <v>510</v>
      </c>
      <c r="F1236" t="s">
        <v>508</v>
      </c>
      <c r="G1236" t="s">
        <v>508</v>
      </c>
      <c r="H1236">
        <v>4.6225313362588576</v>
      </c>
      <c r="I1236">
        <v>9.090901209302487</v>
      </c>
      <c r="J1236">
        <v>-5.7435160497907659E-2</v>
      </c>
      <c r="K1236">
        <v>-111.25331651882669</v>
      </c>
      <c r="L1236">
        <v>0.73308040288525911</v>
      </c>
      <c r="M1236">
        <v>-1.9138737786941711</v>
      </c>
      <c r="N1236">
        <v>-4.7154464610736122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1:20" x14ac:dyDescent="0.3">
      <c r="A1237" t="s">
        <v>91</v>
      </c>
      <c r="B1237" t="s">
        <v>550</v>
      </c>
      <c r="C1237">
        <v>0</v>
      </c>
      <c r="D1237">
        <v>5</v>
      </c>
      <c r="E1237" t="s">
        <v>510</v>
      </c>
      <c r="F1237" t="s">
        <v>508</v>
      </c>
      <c r="G1237" t="s">
        <v>508</v>
      </c>
      <c r="H1237">
        <v>5.2779124185934547</v>
      </c>
      <c r="I1237">
        <v>19.875785411449719</v>
      </c>
      <c r="J1237">
        <v>-7.7211181593569919E-2</v>
      </c>
      <c r="K1237">
        <v>-200.92594772917749</v>
      </c>
      <c r="L1237">
        <v>1.3404482750672411</v>
      </c>
      <c r="M1237">
        <v>-4.7154464610736122</v>
      </c>
      <c r="N1237">
        <v>-1.5358387463707279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1</v>
      </c>
    </row>
    <row r="1238" spans="1:20" x14ac:dyDescent="0.3">
      <c r="A1238" t="s">
        <v>93</v>
      </c>
      <c r="B1238" t="s">
        <v>550</v>
      </c>
      <c r="C1238">
        <v>-2</v>
      </c>
      <c r="D1238">
        <v>1</v>
      </c>
      <c r="E1238" t="s">
        <v>510</v>
      </c>
      <c r="F1238" t="s">
        <v>508</v>
      </c>
      <c r="G1238" t="s">
        <v>508</v>
      </c>
      <c r="H1238">
        <v>5.4468917507277608</v>
      </c>
      <c r="I1238">
        <v>14.285714285714279</v>
      </c>
      <c r="J1238">
        <v>-8.6892505392234018E-2</v>
      </c>
      <c r="K1238">
        <v>-137.67897570684809</v>
      </c>
      <c r="L1238">
        <v>0.88452742407806539</v>
      </c>
      <c r="M1238">
        <v>-1.5358387463707279</v>
      </c>
      <c r="N1238">
        <v>1.213174556200548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1:20" x14ac:dyDescent="0.3">
      <c r="A1239" t="s">
        <v>162</v>
      </c>
      <c r="B1239" t="s">
        <v>550</v>
      </c>
      <c r="C1239">
        <v>1</v>
      </c>
      <c r="D1239">
        <v>4</v>
      </c>
      <c r="E1239" t="s">
        <v>510</v>
      </c>
      <c r="F1239" t="s">
        <v>508</v>
      </c>
      <c r="G1239" t="s">
        <v>508</v>
      </c>
      <c r="H1239">
        <v>5.1055047051962594</v>
      </c>
      <c r="I1239">
        <v>22.87580762334732</v>
      </c>
      <c r="J1239">
        <v>-5.7884895137392763E-2</v>
      </c>
      <c r="K1239">
        <v>-68.004376256455387</v>
      </c>
      <c r="L1239">
        <v>0.75070719581982659</v>
      </c>
      <c r="M1239">
        <v>-2.8052818135171691</v>
      </c>
      <c r="N1239">
        <v>-1.528008111898868</v>
      </c>
      <c r="O1239">
        <v>0</v>
      </c>
      <c r="P1239">
        <v>1</v>
      </c>
      <c r="Q1239">
        <v>0</v>
      </c>
      <c r="R1239">
        <v>0</v>
      </c>
      <c r="S1239">
        <v>0</v>
      </c>
      <c r="T1239">
        <v>0</v>
      </c>
    </row>
    <row r="1240" spans="1:20" x14ac:dyDescent="0.3">
      <c r="A1240" t="s">
        <v>220</v>
      </c>
      <c r="B1240" t="s">
        <v>550</v>
      </c>
      <c r="C1240">
        <v>0</v>
      </c>
      <c r="D1240">
        <v>2</v>
      </c>
      <c r="E1240" t="s">
        <v>510</v>
      </c>
      <c r="F1240" t="s">
        <v>508</v>
      </c>
      <c r="G1240" t="s">
        <v>508</v>
      </c>
      <c r="H1240">
        <v>5.1847277660412416</v>
      </c>
      <c r="I1240">
        <v>18.309874289613411</v>
      </c>
      <c r="J1240">
        <v>-5.3334977364195041E-2</v>
      </c>
      <c r="K1240">
        <v>-106.1666759451218</v>
      </c>
      <c r="L1240">
        <v>1.09865994036633</v>
      </c>
      <c r="M1240">
        <v>-1.528008111898868</v>
      </c>
      <c r="N1240">
        <v>4.1379269521671507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1</v>
      </c>
    </row>
    <row r="1241" spans="1:20" x14ac:dyDescent="0.3">
      <c r="A1241" t="s">
        <v>235</v>
      </c>
      <c r="B1241" t="s">
        <v>550</v>
      </c>
      <c r="C1241">
        <v>11</v>
      </c>
      <c r="D1241">
        <v>12</v>
      </c>
      <c r="E1241" t="s">
        <v>510</v>
      </c>
      <c r="F1241" t="s">
        <v>508</v>
      </c>
      <c r="G1241" t="s">
        <v>508</v>
      </c>
      <c r="H1241">
        <v>4.7227438375630886</v>
      </c>
      <c r="I1241">
        <v>57.446800955500443</v>
      </c>
      <c r="J1241">
        <v>2.6099166005922641E-2</v>
      </c>
      <c r="K1241">
        <v>52.38092940410705</v>
      </c>
      <c r="L1241">
        <v>1.101183243511259</v>
      </c>
      <c r="M1241">
        <v>-3.3386333771154248</v>
      </c>
      <c r="N1241">
        <v>1.6447352942006881</v>
      </c>
      <c r="O1241">
        <v>1</v>
      </c>
      <c r="P1241">
        <v>1</v>
      </c>
      <c r="Q1241">
        <v>1</v>
      </c>
      <c r="R1241">
        <v>0</v>
      </c>
      <c r="S1241">
        <v>0</v>
      </c>
      <c r="T1241">
        <v>1</v>
      </c>
    </row>
    <row r="1242" spans="1:20" x14ac:dyDescent="0.3">
      <c r="A1242" t="s">
        <v>269</v>
      </c>
      <c r="B1242" t="s">
        <v>550</v>
      </c>
      <c r="C1242">
        <v>6</v>
      </c>
      <c r="D1242">
        <v>5</v>
      </c>
      <c r="E1242" t="s">
        <v>510</v>
      </c>
      <c r="F1242" t="s">
        <v>508</v>
      </c>
      <c r="G1242" t="s">
        <v>508</v>
      </c>
      <c r="H1242">
        <v>4.8011294520151404</v>
      </c>
      <c r="I1242">
        <v>57.608713680042293</v>
      </c>
      <c r="J1242">
        <v>2.7945562848702189E-2</v>
      </c>
      <c r="K1242">
        <v>37.165542099875779</v>
      </c>
      <c r="L1242">
        <v>0.6908377863336459</v>
      </c>
      <c r="M1242">
        <v>-0.81698880445546673</v>
      </c>
      <c r="N1242">
        <v>-0.98846690416351102</v>
      </c>
      <c r="O1242">
        <v>0</v>
      </c>
      <c r="P1242">
        <v>1</v>
      </c>
      <c r="Q1242">
        <v>1</v>
      </c>
      <c r="R1242">
        <v>0</v>
      </c>
      <c r="S1242">
        <v>0</v>
      </c>
      <c r="T1242">
        <v>0</v>
      </c>
    </row>
    <row r="1243" spans="1:20" x14ac:dyDescent="0.3">
      <c r="A1243" t="s">
        <v>282</v>
      </c>
      <c r="B1243" t="s">
        <v>550</v>
      </c>
      <c r="C1243">
        <v>6</v>
      </c>
      <c r="D1243">
        <v>5</v>
      </c>
      <c r="E1243" t="s">
        <v>510</v>
      </c>
      <c r="F1243" t="s">
        <v>508</v>
      </c>
      <c r="G1243" t="s">
        <v>508</v>
      </c>
      <c r="H1243">
        <v>4.6470165183095258</v>
      </c>
      <c r="I1243">
        <v>51.086981310058157</v>
      </c>
      <c r="J1243">
        <v>2.1979840889737871E-2</v>
      </c>
      <c r="K1243">
        <v>15.290555864880011</v>
      </c>
      <c r="L1243">
        <v>0.42901651811731523</v>
      </c>
      <c r="M1243">
        <v>-0.98846690416351102</v>
      </c>
      <c r="N1243">
        <v>1.6638918606359749</v>
      </c>
      <c r="O1243">
        <v>0</v>
      </c>
      <c r="P1243">
        <v>1</v>
      </c>
      <c r="Q1243">
        <v>1</v>
      </c>
      <c r="R1243">
        <v>0</v>
      </c>
      <c r="S1243">
        <v>0</v>
      </c>
      <c r="T1243">
        <v>0</v>
      </c>
    </row>
    <row r="1244" spans="1:20" x14ac:dyDescent="0.3">
      <c r="A1244" t="s">
        <v>285</v>
      </c>
      <c r="B1244" t="s">
        <v>550</v>
      </c>
      <c r="C1244">
        <v>8</v>
      </c>
      <c r="D1244">
        <v>8</v>
      </c>
      <c r="E1244" t="s">
        <v>510</v>
      </c>
      <c r="F1244" t="s">
        <v>508</v>
      </c>
      <c r="G1244" t="s">
        <v>508</v>
      </c>
      <c r="H1244">
        <v>4.1390728738233609</v>
      </c>
      <c r="I1244">
        <v>48.780489223191722</v>
      </c>
      <c r="J1244">
        <v>1.4418893950121079E-2</v>
      </c>
      <c r="K1244">
        <v>-0.1910445694755438</v>
      </c>
      <c r="L1244">
        <v>1.04211534263227</v>
      </c>
      <c r="M1244">
        <v>-1.1456656322708401</v>
      </c>
      <c r="N1244">
        <v>0</v>
      </c>
      <c r="O1244">
        <v>0</v>
      </c>
      <c r="P1244">
        <v>1</v>
      </c>
      <c r="Q1244">
        <v>1</v>
      </c>
      <c r="R1244">
        <v>0</v>
      </c>
      <c r="S1244">
        <v>0</v>
      </c>
      <c r="T1244">
        <v>1</v>
      </c>
    </row>
    <row r="1245" spans="1:20" x14ac:dyDescent="0.3">
      <c r="A1245" t="s">
        <v>291</v>
      </c>
      <c r="B1245" t="s">
        <v>550</v>
      </c>
      <c r="C1245">
        <v>6</v>
      </c>
      <c r="D1245">
        <v>6</v>
      </c>
      <c r="E1245" t="s">
        <v>510</v>
      </c>
      <c r="F1245" t="s">
        <v>508</v>
      </c>
      <c r="G1245" t="s">
        <v>508</v>
      </c>
      <c r="H1245">
        <v>4.0299234874285981</v>
      </c>
      <c r="I1245">
        <v>34.146359901492438</v>
      </c>
      <c r="J1245">
        <v>9.0997312742188696E-5</v>
      </c>
      <c r="K1245">
        <v>-53.010556233048213</v>
      </c>
      <c r="L1245">
        <v>0.85393812792666068</v>
      </c>
      <c r="M1245">
        <v>-1.9867530847180159</v>
      </c>
      <c r="N1245">
        <v>-0.84459780558253872</v>
      </c>
      <c r="O1245">
        <v>0</v>
      </c>
      <c r="P1245">
        <v>1</v>
      </c>
      <c r="Q1245">
        <v>1</v>
      </c>
      <c r="R1245">
        <v>0</v>
      </c>
      <c r="S1245">
        <v>0</v>
      </c>
      <c r="T1245">
        <v>0</v>
      </c>
    </row>
    <row r="1246" spans="1:20" x14ac:dyDescent="0.3">
      <c r="A1246" t="s">
        <v>295</v>
      </c>
      <c r="B1246" t="s">
        <v>550</v>
      </c>
      <c r="C1246">
        <v>3</v>
      </c>
      <c r="D1246">
        <v>6</v>
      </c>
      <c r="E1246" t="s">
        <v>510</v>
      </c>
      <c r="F1246" t="s">
        <v>508</v>
      </c>
      <c r="G1246" t="s">
        <v>508</v>
      </c>
      <c r="H1246">
        <v>3.9303973702633299</v>
      </c>
      <c r="I1246">
        <v>28.048776942020691</v>
      </c>
      <c r="J1246">
        <v>-9.1657519531213594E-3</v>
      </c>
      <c r="K1246">
        <v>-99.053651106480544</v>
      </c>
      <c r="L1246">
        <v>0.67566997148839769</v>
      </c>
      <c r="M1246">
        <v>-0.84459780558253872</v>
      </c>
      <c r="N1246">
        <v>1.362860737065162</v>
      </c>
      <c r="O1246">
        <v>0</v>
      </c>
      <c r="P1246">
        <v>1</v>
      </c>
      <c r="Q1246">
        <v>0</v>
      </c>
      <c r="R1246">
        <v>0</v>
      </c>
      <c r="S1246">
        <v>0</v>
      </c>
      <c r="T1246">
        <v>0</v>
      </c>
    </row>
    <row r="1247" spans="1:20" x14ac:dyDescent="0.3">
      <c r="A1247" t="s">
        <v>96</v>
      </c>
      <c r="B1247" t="s">
        <v>550</v>
      </c>
      <c r="C1247">
        <v>11</v>
      </c>
      <c r="D1247">
        <v>7</v>
      </c>
      <c r="E1247" t="s">
        <v>510</v>
      </c>
      <c r="F1247" t="s">
        <v>508</v>
      </c>
      <c r="G1247" t="s">
        <v>508</v>
      </c>
      <c r="H1247">
        <v>4.0938158936356626</v>
      </c>
      <c r="I1247">
        <v>75.213669988633342</v>
      </c>
      <c r="J1247">
        <v>9.3019487922365585E-2</v>
      </c>
      <c r="K1247">
        <v>193.35562492877949</v>
      </c>
      <c r="L1247">
        <v>0.72041483320323974</v>
      </c>
      <c r="M1247">
        <v>-1.7595360612286861</v>
      </c>
      <c r="N1247">
        <v>2.089557422511469</v>
      </c>
      <c r="O1247">
        <v>1</v>
      </c>
      <c r="P1247">
        <v>1</v>
      </c>
      <c r="Q1247">
        <v>1</v>
      </c>
      <c r="R1247">
        <v>0</v>
      </c>
      <c r="S1247">
        <v>1</v>
      </c>
      <c r="T1247">
        <v>0</v>
      </c>
    </row>
    <row r="1248" spans="1:20" x14ac:dyDescent="0.3">
      <c r="A1248" t="s">
        <v>164</v>
      </c>
      <c r="B1248" t="s">
        <v>550</v>
      </c>
      <c r="C1248">
        <v>11</v>
      </c>
      <c r="D1248">
        <v>8</v>
      </c>
      <c r="E1248" t="s">
        <v>510</v>
      </c>
      <c r="F1248" t="s">
        <v>508</v>
      </c>
      <c r="G1248" t="s">
        <v>508</v>
      </c>
      <c r="H1248">
        <v>4.149157844494952</v>
      </c>
      <c r="I1248">
        <v>80.327884230171676</v>
      </c>
      <c r="J1248">
        <v>0.104381214732773</v>
      </c>
      <c r="K1248">
        <v>136.7208913079061</v>
      </c>
      <c r="L1248">
        <v>0.80282057866135725</v>
      </c>
      <c r="M1248">
        <v>-0.58479475088744692</v>
      </c>
      <c r="N1248">
        <v>9.4117624784424034</v>
      </c>
      <c r="O1248">
        <v>1</v>
      </c>
      <c r="P1248">
        <v>1</v>
      </c>
      <c r="Q1248">
        <v>1</v>
      </c>
      <c r="R1248">
        <v>0</v>
      </c>
      <c r="S1248">
        <v>1</v>
      </c>
      <c r="T1248">
        <v>0</v>
      </c>
    </row>
    <row r="1249" spans="1:20" x14ac:dyDescent="0.3">
      <c r="A1249" t="s">
        <v>242</v>
      </c>
      <c r="B1249" t="s">
        <v>550</v>
      </c>
      <c r="C1249">
        <v>11</v>
      </c>
      <c r="D1249">
        <v>8</v>
      </c>
      <c r="E1249" t="s">
        <v>510</v>
      </c>
      <c r="F1249" t="s">
        <v>508</v>
      </c>
      <c r="G1249" t="s">
        <v>508</v>
      </c>
      <c r="H1249">
        <v>4.8080726136778544</v>
      </c>
      <c r="I1249">
        <v>79.999978201729917</v>
      </c>
      <c r="J1249">
        <v>0.11002720007302361</v>
      </c>
      <c r="K1249">
        <v>77.123892798906695</v>
      </c>
      <c r="L1249">
        <v>0.65385929240413099</v>
      </c>
      <c r="M1249">
        <v>-0.55097021252224254</v>
      </c>
      <c r="N1249">
        <v>1.523547599874437</v>
      </c>
      <c r="O1249">
        <v>1</v>
      </c>
      <c r="P1249">
        <v>1</v>
      </c>
      <c r="Q1249">
        <v>1</v>
      </c>
      <c r="R1249">
        <v>0</v>
      </c>
      <c r="S1249">
        <v>1</v>
      </c>
      <c r="T1249">
        <v>0</v>
      </c>
    </row>
    <row r="1250" spans="1:20" x14ac:dyDescent="0.3">
      <c r="A1250" t="s">
        <v>139</v>
      </c>
      <c r="B1250" t="s">
        <v>551</v>
      </c>
      <c r="C1250">
        <v>8</v>
      </c>
      <c r="D1250">
        <v>12</v>
      </c>
      <c r="E1250" t="s">
        <v>367</v>
      </c>
      <c r="F1250" t="s">
        <v>508</v>
      </c>
      <c r="G1250" t="s">
        <v>509</v>
      </c>
      <c r="H1250">
        <v>2.9325514455991288</v>
      </c>
      <c r="I1250">
        <v>36.065609651807328</v>
      </c>
      <c r="J1250">
        <v>1.036084515603727E-2</v>
      </c>
      <c r="K1250">
        <v>46.408870684183093</v>
      </c>
      <c r="L1250">
        <v>0.94651345897959094</v>
      </c>
      <c r="M1250">
        <v>-2.1520749360904778</v>
      </c>
      <c r="N1250">
        <v>0.29325484491361242</v>
      </c>
      <c r="O1250">
        <v>0</v>
      </c>
      <c r="P1250">
        <v>1</v>
      </c>
      <c r="Q1250">
        <v>1</v>
      </c>
      <c r="R1250">
        <v>0</v>
      </c>
      <c r="S1250">
        <v>1</v>
      </c>
      <c r="T1250">
        <v>0</v>
      </c>
    </row>
    <row r="1251" spans="1:20" x14ac:dyDescent="0.3">
      <c r="A1251" t="s">
        <v>265</v>
      </c>
      <c r="B1251" t="s">
        <v>551</v>
      </c>
      <c r="C1251">
        <v>13</v>
      </c>
      <c r="D1251">
        <v>9</v>
      </c>
      <c r="E1251" t="s">
        <v>510</v>
      </c>
      <c r="F1251" t="s">
        <v>508</v>
      </c>
      <c r="G1251" t="s">
        <v>508</v>
      </c>
      <c r="H1251">
        <v>3.03178923341589</v>
      </c>
      <c r="I1251">
        <v>79.220798522671757</v>
      </c>
      <c r="J1251">
        <v>2.6056870403243559E-2</v>
      </c>
      <c r="K1251">
        <v>120.23644850101719</v>
      </c>
      <c r="L1251">
        <v>0.45162839477395972</v>
      </c>
      <c r="M1251">
        <v>-0.68212434403989974</v>
      </c>
      <c r="N1251">
        <v>-1.09890656919801</v>
      </c>
      <c r="O1251">
        <v>1</v>
      </c>
      <c r="P1251">
        <v>1</v>
      </c>
      <c r="Q1251">
        <v>1</v>
      </c>
      <c r="R1251">
        <v>1</v>
      </c>
      <c r="S1251">
        <v>1</v>
      </c>
      <c r="T1251">
        <v>0</v>
      </c>
    </row>
    <row r="1252" spans="1:20" x14ac:dyDescent="0.3">
      <c r="A1252" t="s">
        <v>271</v>
      </c>
      <c r="B1252" t="s">
        <v>551</v>
      </c>
      <c r="C1252">
        <v>5</v>
      </c>
      <c r="D1252">
        <v>7</v>
      </c>
      <c r="E1252" t="s">
        <v>510</v>
      </c>
      <c r="F1252" t="s">
        <v>508</v>
      </c>
      <c r="G1252" t="s">
        <v>508</v>
      </c>
      <c r="H1252">
        <v>4.0145984965935773</v>
      </c>
      <c r="I1252">
        <v>17.821769557292001</v>
      </c>
      <c r="J1252">
        <v>-1.2401187823725009E-2</v>
      </c>
      <c r="K1252">
        <v>9.5238209055300302</v>
      </c>
      <c r="L1252">
        <v>1.1194719282404111</v>
      </c>
      <c r="M1252">
        <v>-4.8611099153388846</v>
      </c>
      <c r="N1252">
        <v>1.167882114158159</v>
      </c>
      <c r="O1252">
        <v>0</v>
      </c>
      <c r="P1252">
        <v>1</v>
      </c>
      <c r="Q1252">
        <v>0</v>
      </c>
      <c r="R1252">
        <v>0</v>
      </c>
      <c r="S1252">
        <v>0</v>
      </c>
      <c r="T1252">
        <v>1</v>
      </c>
    </row>
    <row r="1253" spans="1:20" x14ac:dyDescent="0.3">
      <c r="A1253" t="s">
        <v>290</v>
      </c>
      <c r="B1253" t="s">
        <v>551</v>
      </c>
      <c r="C1253">
        <v>5</v>
      </c>
      <c r="D1253">
        <v>8</v>
      </c>
      <c r="E1253" t="s">
        <v>510</v>
      </c>
      <c r="F1253" t="s">
        <v>508</v>
      </c>
      <c r="G1253" t="s">
        <v>508</v>
      </c>
      <c r="H1253">
        <v>4.7863427488826469</v>
      </c>
      <c r="I1253">
        <v>11.340222402797711</v>
      </c>
      <c r="J1253">
        <v>-3.3887999946771982E-2</v>
      </c>
      <c r="K1253">
        <v>32.439109794816623</v>
      </c>
      <c r="L1253">
        <v>2.0930920730798261</v>
      </c>
      <c r="M1253">
        <v>-6.4471850843766303</v>
      </c>
      <c r="N1253">
        <v>2.1994078409785871</v>
      </c>
      <c r="O1253">
        <v>0</v>
      </c>
      <c r="P1253">
        <v>1</v>
      </c>
      <c r="Q1253">
        <v>0</v>
      </c>
      <c r="R1253">
        <v>0</v>
      </c>
      <c r="S1253">
        <v>0</v>
      </c>
      <c r="T1253">
        <v>1</v>
      </c>
    </row>
    <row r="1254" spans="1:20" x14ac:dyDescent="0.3">
      <c r="A1254" t="s">
        <v>512</v>
      </c>
      <c r="B1254" t="s">
        <v>551</v>
      </c>
      <c r="C1254">
        <v>-2</v>
      </c>
      <c r="D1254">
        <v>3</v>
      </c>
      <c r="E1254" t="s">
        <v>510</v>
      </c>
      <c r="F1254" t="s">
        <v>508</v>
      </c>
      <c r="G1254" t="s">
        <v>508</v>
      </c>
      <c r="H1254">
        <v>5.0136351721572714</v>
      </c>
      <c r="I1254">
        <v>2.2471892052623539</v>
      </c>
      <c r="J1254">
        <v>-5.141701827526711E-2</v>
      </c>
      <c r="K1254">
        <v>-143.76995104828251</v>
      </c>
      <c r="L1254">
        <v>0.61371811878892257</v>
      </c>
      <c r="M1254">
        <v>-2.295550247178844</v>
      </c>
      <c r="N1254">
        <v>-6.6079267701354292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1:20" x14ac:dyDescent="0.3">
      <c r="A1255" t="s">
        <v>91</v>
      </c>
      <c r="B1255" t="s">
        <v>551</v>
      </c>
      <c r="C1255">
        <v>-2</v>
      </c>
      <c r="D1255">
        <v>3</v>
      </c>
      <c r="E1255" t="s">
        <v>510</v>
      </c>
      <c r="F1255" t="s">
        <v>508</v>
      </c>
      <c r="G1255" t="s">
        <v>508</v>
      </c>
      <c r="H1255">
        <v>6.132074850279615</v>
      </c>
      <c r="I1255">
        <v>13.72549508483651</v>
      </c>
      <c r="J1255">
        <v>-8.4653502549376647E-2</v>
      </c>
      <c r="K1255">
        <v>-249.95554123703849</v>
      </c>
      <c r="L1255">
        <v>0.63794905650767719</v>
      </c>
      <c r="M1255">
        <v>-6.6079267701354292</v>
      </c>
      <c r="N1255">
        <v>-2.2012632135809822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</row>
    <row r="1256" spans="1:20" x14ac:dyDescent="0.3">
      <c r="A1256" t="s">
        <v>93</v>
      </c>
      <c r="B1256" t="s">
        <v>551</v>
      </c>
      <c r="C1256">
        <v>-2</v>
      </c>
      <c r="D1256">
        <v>3</v>
      </c>
      <c r="E1256" t="s">
        <v>510</v>
      </c>
      <c r="F1256" t="s">
        <v>508</v>
      </c>
      <c r="G1256" t="s">
        <v>508</v>
      </c>
      <c r="H1256">
        <v>6.2241614403768182</v>
      </c>
      <c r="I1256">
        <v>4.5751442510569893</v>
      </c>
      <c r="J1256">
        <v>-0.1066648381461851</v>
      </c>
      <c r="K1256">
        <v>-223.63893347250121</v>
      </c>
      <c r="L1256">
        <v>0.41075066319357539</v>
      </c>
      <c r="M1256">
        <v>-2.2012632135809822</v>
      </c>
      <c r="N1256">
        <v>3.376206514960383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1:20" x14ac:dyDescent="0.3">
      <c r="A1257" t="s">
        <v>162</v>
      </c>
      <c r="B1257" t="s">
        <v>551</v>
      </c>
      <c r="C1257">
        <v>-2</v>
      </c>
      <c r="D1257">
        <v>3</v>
      </c>
      <c r="E1257" t="s">
        <v>510</v>
      </c>
      <c r="F1257" t="s">
        <v>508</v>
      </c>
      <c r="G1257" t="s">
        <v>508</v>
      </c>
      <c r="H1257">
        <v>6.2938640665176298</v>
      </c>
      <c r="I1257">
        <v>10.457508191939141</v>
      </c>
      <c r="J1257">
        <v>-9.6433663617133875E-2</v>
      </c>
      <c r="K1257">
        <v>-101.29474720829499</v>
      </c>
      <c r="L1257">
        <v>0.45633403330798478</v>
      </c>
      <c r="M1257">
        <v>-2.1705406298538512</v>
      </c>
      <c r="N1257">
        <v>1.109352968243325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</row>
    <row r="1258" spans="1:20" x14ac:dyDescent="0.3">
      <c r="A1258" t="s">
        <v>235</v>
      </c>
      <c r="B1258" t="s">
        <v>551</v>
      </c>
      <c r="C1258">
        <v>4</v>
      </c>
      <c r="D1258">
        <v>3</v>
      </c>
      <c r="E1258" t="s">
        <v>510</v>
      </c>
      <c r="F1258" t="s">
        <v>508</v>
      </c>
      <c r="G1258" t="s">
        <v>508</v>
      </c>
      <c r="H1258">
        <v>5.709772064733114</v>
      </c>
      <c r="I1258">
        <v>12.92517161268893</v>
      </c>
      <c r="J1258">
        <v>-2.3116441364155471E-2</v>
      </c>
      <c r="K1258">
        <v>-67.235897594830135</v>
      </c>
      <c r="L1258">
        <v>0.84063411050062598</v>
      </c>
      <c r="M1258">
        <v>-1.248048761473104</v>
      </c>
      <c r="N1258">
        <v>-2.211688280773775</v>
      </c>
      <c r="O1258">
        <v>1</v>
      </c>
      <c r="P1258">
        <v>1</v>
      </c>
      <c r="Q1258">
        <v>0</v>
      </c>
      <c r="R1258">
        <v>0</v>
      </c>
      <c r="S1258">
        <v>0</v>
      </c>
      <c r="T1258">
        <v>0</v>
      </c>
    </row>
    <row r="1259" spans="1:20" x14ac:dyDescent="0.3">
      <c r="A1259" t="s">
        <v>259</v>
      </c>
      <c r="B1259" t="s">
        <v>551</v>
      </c>
      <c r="C1259">
        <v>3</v>
      </c>
      <c r="D1259">
        <v>5</v>
      </c>
      <c r="E1259" t="s">
        <v>510</v>
      </c>
      <c r="F1259" t="s">
        <v>508</v>
      </c>
      <c r="G1259" t="s">
        <v>508</v>
      </c>
      <c r="H1259">
        <v>5.7812135999678747</v>
      </c>
      <c r="I1259">
        <v>10.69182767166736</v>
      </c>
      <c r="J1259">
        <v>-2.6409401884823099E-2</v>
      </c>
      <c r="K1259">
        <v>-97.818899815115188</v>
      </c>
      <c r="L1259">
        <v>1.173945624358911</v>
      </c>
      <c r="M1259">
        <v>-2.211688280773775</v>
      </c>
      <c r="N1259">
        <v>1.9386087956349141</v>
      </c>
      <c r="O1259">
        <v>0</v>
      </c>
      <c r="P1259">
        <v>1</v>
      </c>
      <c r="Q1259">
        <v>0</v>
      </c>
      <c r="R1259">
        <v>0</v>
      </c>
      <c r="S1259">
        <v>0</v>
      </c>
      <c r="T1259">
        <v>1</v>
      </c>
    </row>
    <row r="1260" spans="1:20" x14ac:dyDescent="0.3">
      <c r="A1260" t="s">
        <v>282</v>
      </c>
      <c r="B1260" t="s">
        <v>551</v>
      </c>
      <c r="C1260">
        <v>5</v>
      </c>
      <c r="D1260">
        <v>4</v>
      </c>
      <c r="E1260" t="s">
        <v>510</v>
      </c>
      <c r="F1260" t="s">
        <v>508</v>
      </c>
      <c r="G1260" t="s">
        <v>508</v>
      </c>
      <c r="H1260">
        <v>4.4401542938054641</v>
      </c>
      <c r="I1260">
        <v>28.723400477750221</v>
      </c>
      <c r="J1260">
        <v>-4.5747157753203149E-3</v>
      </c>
      <c r="K1260">
        <v>-70.311508815549956</v>
      </c>
      <c r="L1260">
        <v>0.2311092422044366</v>
      </c>
      <c r="M1260">
        <v>-0.47468685116290549</v>
      </c>
      <c r="N1260">
        <v>3.497619528824238</v>
      </c>
      <c r="O1260">
        <v>0</v>
      </c>
      <c r="P1260">
        <v>1</v>
      </c>
      <c r="Q1260">
        <v>0</v>
      </c>
      <c r="R1260">
        <v>1</v>
      </c>
      <c r="S1260">
        <v>0</v>
      </c>
      <c r="T1260">
        <v>0</v>
      </c>
    </row>
    <row r="1261" spans="1:20" x14ac:dyDescent="0.3">
      <c r="A1261" t="s">
        <v>291</v>
      </c>
      <c r="B1261" t="s">
        <v>551</v>
      </c>
      <c r="C1261">
        <v>9</v>
      </c>
      <c r="D1261">
        <v>9</v>
      </c>
      <c r="E1261" t="s">
        <v>510</v>
      </c>
      <c r="F1261" t="s">
        <v>508</v>
      </c>
      <c r="G1261" t="s">
        <v>508</v>
      </c>
      <c r="H1261">
        <v>4.0673057524564928</v>
      </c>
      <c r="I1261">
        <v>45.882342381459672</v>
      </c>
      <c r="J1261">
        <v>2.953647025131545E-2</v>
      </c>
      <c r="K1261">
        <v>41.643634892673887</v>
      </c>
      <c r="L1261">
        <v>0.30646737862357493</v>
      </c>
      <c r="M1261">
        <v>-0.77399675603106732</v>
      </c>
      <c r="N1261">
        <v>-1.40405113717854</v>
      </c>
      <c r="O1261">
        <v>1</v>
      </c>
      <c r="P1261">
        <v>1</v>
      </c>
      <c r="Q1261">
        <v>1</v>
      </c>
      <c r="R1261">
        <v>0</v>
      </c>
      <c r="S1261">
        <v>0</v>
      </c>
      <c r="T1261">
        <v>0</v>
      </c>
    </row>
    <row r="1262" spans="1:20" x14ac:dyDescent="0.3">
      <c r="A1262" t="s">
        <v>295</v>
      </c>
      <c r="B1262" t="s">
        <v>551</v>
      </c>
      <c r="C1262">
        <v>9</v>
      </c>
      <c r="D1262">
        <v>8</v>
      </c>
      <c r="E1262" t="s">
        <v>510</v>
      </c>
      <c r="F1262" t="s">
        <v>508</v>
      </c>
      <c r="G1262" t="s">
        <v>508</v>
      </c>
      <c r="H1262">
        <v>4.1026220793900006</v>
      </c>
      <c r="I1262">
        <v>35.294144046350823</v>
      </c>
      <c r="J1262">
        <v>2.415429146644657E-2</v>
      </c>
      <c r="K1262">
        <v>4.3130063373651124</v>
      </c>
      <c r="L1262">
        <v>0.33698091604724678</v>
      </c>
      <c r="M1262">
        <v>-1.40405113717854</v>
      </c>
      <c r="N1262">
        <v>-0.94936615743427211</v>
      </c>
      <c r="O1262">
        <v>1</v>
      </c>
      <c r="P1262">
        <v>1</v>
      </c>
      <c r="Q1262">
        <v>1</v>
      </c>
      <c r="R1262">
        <v>0</v>
      </c>
      <c r="S1262">
        <v>0</v>
      </c>
      <c r="T1262">
        <v>0</v>
      </c>
    </row>
    <row r="1263" spans="1:20" x14ac:dyDescent="0.3">
      <c r="A1263" t="s">
        <v>298</v>
      </c>
      <c r="B1263" t="s">
        <v>551</v>
      </c>
      <c r="C1263">
        <v>6</v>
      </c>
      <c r="D1263">
        <v>8</v>
      </c>
      <c r="E1263" t="s">
        <v>513</v>
      </c>
      <c r="F1263" t="s">
        <v>508</v>
      </c>
      <c r="G1263" t="s">
        <v>508</v>
      </c>
      <c r="H1263">
        <v>3.9251487999569612</v>
      </c>
      <c r="I1263">
        <v>28.235326456779759</v>
      </c>
      <c r="J1263">
        <v>1.530204735246106E-2</v>
      </c>
      <c r="K1263">
        <v>-57.216643836877992</v>
      </c>
      <c r="L1263">
        <v>0.51966772853274823</v>
      </c>
      <c r="M1263">
        <v>-0.94936615743427211</v>
      </c>
      <c r="N1263">
        <v>1.277954006087062</v>
      </c>
      <c r="O1263">
        <v>0</v>
      </c>
      <c r="P1263">
        <v>1</v>
      </c>
      <c r="Q1263">
        <v>1</v>
      </c>
      <c r="R1263">
        <v>0</v>
      </c>
      <c r="S1263">
        <v>0</v>
      </c>
      <c r="T1263">
        <v>0</v>
      </c>
    </row>
    <row r="1264" spans="1:20" x14ac:dyDescent="0.3">
      <c r="A1264" t="s">
        <v>164</v>
      </c>
      <c r="B1264" t="s">
        <v>551</v>
      </c>
      <c r="C1264">
        <v>6</v>
      </c>
      <c r="D1264">
        <v>10</v>
      </c>
      <c r="E1264" t="s">
        <v>513</v>
      </c>
      <c r="F1264" t="s">
        <v>508</v>
      </c>
      <c r="G1264" t="s">
        <v>508</v>
      </c>
      <c r="H1264">
        <v>3.331811923244151</v>
      </c>
      <c r="I1264">
        <v>20.779263404233451</v>
      </c>
      <c r="J1264">
        <v>1.162901074004156E-2</v>
      </c>
      <c r="K1264">
        <v>-22.521501599937562</v>
      </c>
      <c r="L1264">
        <v>0.59115337502796717</v>
      </c>
      <c r="M1264">
        <v>-2.6438507619791252</v>
      </c>
      <c r="N1264">
        <v>2.555908012174124</v>
      </c>
      <c r="O1264">
        <v>0</v>
      </c>
      <c r="P1264">
        <v>1</v>
      </c>
      <c r="Q1264">
        <v>1</v>
      </c>
      <c r="R1264">
        <v>0</v>
      </c>
      <c r="S1264">
        <v>0</v>
      </c>
      <c r="T1264">
        <v>0</v>
      </c>
    </row>
    <row r="1265" spans="1:20" x14ac:dyDescent="0.3">
      <c r="A1265" t="s">
        <v>242</v>
      </c>
      <c r="B1265" t="s">
        <v>551</v>
      </c>
      <c r="C1265">
        <v>8</v>
      </c>
      <c r="D1265">
        <v>12</v>
      </c>
      <c r="E1265" t="s">
        <v>367</v>
      </c>
      <c r="F1265" t="s">
        <v>508</v>
      </c>
      <c r="G1265" t="s">
        <v>509</v>
      </c>
      <c r="H1265">
        <v>2.7610119297026672</v>
      </c>
      <c r="I1265">
        <v>29.090871259213792</v>
      </c>
      <c r="J1265">
        <v>2.0579755005323639E-2</v>
      </c>
      <c r="K1265">
        <v>-57.309913472183382</v>
      </c>
      <c r="L1265">
        <v>1.2002776019435251</v>
      </c>
      <c r="M1265">
        <v>-1.6923097463754511</v>
      </c>
      <c r="N1265">
        <v>0</v>
      </c>
      <c r="O1265">
        <v>0</v>
      </c>
      <c r="P1265">
        <v>1</v>
      </c>
      <c r="Q1265">
        <v>1</v>
      </c>
      <c r="R1265">
        <v>0</v>
      </c>
      <c r="S1265">
        <v>0</v>
      </c>
      <c r="T1265">
        <v>1</v>
      </c>
    </row>
    <row r="1266" spans="1:20" x14ac:dyDescent="0.3">
      <c r="A1266" t="s">
        <v>139</v>
      </c>
      <c r="B1266" t="s">
        <v>275</v>
      </c>
      <c r="C1266">
        <v>10</v>
      </c>
      <c r="D1266">
        <v>11</v>
      </c>
      <c r="E1266" t="s">
        <v>510</v>
      </c>
      <c r="F1266" t="s">
        <v>508</v>
      </c>
      <c r="G1266" t="s">
        <v>508</v>
      </c>
      <c r="H1266">
        <v>2.429885903205633</v>
      </c>
      <c r="I1266">
        <v>78.231227552990518</v>
      </c>
      <c r="J1266">
        <v>0.23917720990239921</v>
      </c>
      <c r="K1266">
        <v>110.4207687902305</v>
      </c>
      <c r="L1266">
        <v>1.024004502408737</v>
      </c>
      <c r="M1266">
        <v>-0.9110461690382663</v>
      </c>
      <c r="N1266">
        <v>-0.1622432681835009</v>
      </c>
      <c r="O1266">
        <v>0</v>
      </c>
      <c r="P1266">
        <v>1</v>
      </c>
      <c r="Q1266">
        <v>1</v>
      </c>
      <c r="R1266">
        <v>0</v>
      </c>
      <c r="S1266">
        <v>1</v>
      </c>
      <c r="T1266">
        <v>1</v>
      </c>
    </row>
    <row r="1267" spans="1:20" x14ac:dyDescent="0.3">
      <c r="A1267" t="s">
        <v>156</v>
      </c>
      <c r="B1267" t="s">
        <v>275</v>
      </c>
      <c r="C1267">
        <v>9</v>
      </c>
      <c r="D1267">
        <v>10</v>
      </c>
      <c r="E1267" t="s">
        <v>510</v>
      </c>
      <c r="F1267" t="s">
        <v>508</v>
      </c>
      <c r="G1267" t="s">
        <v>508</v>
      </c>
      <c r="H1267">
        <v>2.4222269985807028</v>
      </c>
      <c r="I1267">
        <v>76.190495962133326</v>
      </c>
      <c r="J1267">
        <v>0.14075421604407129</v>
      </c>
      <c r="K1267">
        <v>39.547989085681557</v>
      </c>
      <c r="L1267">
        <v>0.77384214710066102</v>
      </c>
      <c r="M1267">
        <v>-0.1622432681835009</v>
      </c>
      <c r="N1267">
        <v>1.625135374219723</v>
      </c>
      <c r="O1267">
        <v>1</v>
      </c>
      <c r="P1267">
        <v>1</v>
      </c>
      <c r="Q1267">
        <v>1</v>
      </c>
      <c r="R1267">
        <v>0</v>
      </c>
      <c r="S1267">
        <v>0</v>
      </c>
      <c r="T1267">
        <v>0</v>
      </c>
    </row>
    <row r="1268" spans="1:20" x14ac:dyDescent="0.3">
      <c r="A1268" t="s">
        <v>223</v>
      </c>
      <c r="B1268" t="s">
        <v>275</v>
      </c>
      <c r="C1268">
        <v>3</v>
      </c>
      <c r="D1268">
        <v>9</v>
      </c>
      <c r="E1268" t="s">
        <v>510</v>
      </c>
      <c r="F1268" t="s">
        <v>508</v>
      </c>
      <c r="G1268" t="s">
        <v>508</v>
      </c>
      <c r="H1268">
        <v>2.4108606144845219</v>
      </c>
      <c r="I1268">
        <v>58.914803871239421</v>
      </c>
      <c r="J1268">
        <v>-2.4165876930153148E-2</v>
      </c>
      <c r="K1268">
        <v>83.428490048362775</v>
      </c>
      <c r="L1268">
        <v>0.87608370166488858</v>
      </c>
      <c r="M1268">
        <v>-2.3987206042610412</v>
      </c>
      <c r="N1268">
        <v>-0.2184648508680509</v>
      </c>
      <c r="O1268">
        <v>0</v>
      </c>
      <c r="P1268">
        <v>1</v>
      </c>
      <c r="Q1268">
        <v>0</v>
      </c>
      <c r="R1268">
        <v>0</v>
      </c>
      <c r="S1268">
        <v>0</v>
      </c>
      <c r="T1268">
        <v>0</v>
      </c>
    </row>
    <row r="1269" spans="1:20" x14ac:dyDescent="0.3">
      <c r="A1269" t="s">
        <v>228</v>
      </c>
      <c r="B1269" t="s">
        <v>275</v>
      </c>
      <c r="C1269">
        <v>3</v>
      </c>
      <c r="D1269">
        <v>7</v>
      </c>
      <c r="E1269" t="s">
        <v>510</v>
      </c>
      <c r="F1269" t="s">
        <v>508</v>
      </c>
      <c r="G1269" t="s">
        <v>508</v>
      </c>
      <c r="H1269">
        <v>2.3653133846188852</v>
      </c>
      <c r="I1269">
        <v>54.761896111791287</v>
      </c>
      <c r="J1269">
        <v>-0.1412582228070525</v>
      </c>
      <c r="K1269">
        <v>17.637228801075679</v>
      </c>
      <c r="L1269">
        <v>0.94208323016416851</v>
      </c>
      <c r="M1269">
        <v>-0.2184648508680509</v>
      </c>
      <c r="N1269">
        <v>3.4482775900333289</v>
      </c>
      <c r="O1269">
        <v>0</v>
      </c>
      <c r="P1269">
        <v>1</v>
      </c>
      <c r="Q1269">
        <v>0</v>
      </c>
      <c r="R1269">
        <v>0</v>
      </c>
      <c r="S1269">
        <v>0</v>
      </c>
      <c r="T1269">
        <v>0</v>
      </c>
    </row>
    <row r="1270" spans="1:20" x14ac:dyDescent="0.3">
      <c r="A1270" t="s">
        <v>271</v>
      </c>
      <c r="B1270" t="s">
        <v>275</v>
      </c>
      <c r="C1270">
        <v>11</v>
      </c>
      <c r="D1270">
        <v>15</v>
      </c>
      <c r="E1270" t="s">
        <v>513</v>
      </c>
      <c r="F1270" t="s">
        <v>508</v>
      </c>
      <c r="G1270" t="s">
        <v>508</v>
      </c>
      <c r="H1270">
        <v>3.104611465803103</v>
      </c>
      <c r="I1270">
        <v>39.655172413793103</v>
      </c>
      <c r="J1270">
        <v>0.34747450950207043</v>
      </c>
      <c r="K1270">
        <v>124.9462348919463</v>
      </c>
      <c r="L1270">
        <v>0.89975520156361366</v>
      </c>
      <c r="M1270">
        <v>-5.7863487264231139</v>
      </c>
      <c r="N1270">
        <v>-0.20997054933562989</v>
      </c>
      <c r="O1270">
        <v>1</v>
      </c>
      <c r="P1270">
        <v>1</v>
      </c>
      <c r="Q1270">
        <v>1</v>
      </c>
      <c r="R1270">
        <v>0</v>
      </c>
      <c r="S1270">
        <v>1</v>
      </c>
      <c r="T1270">
        <v>0</v>
      </c>
    </row>
    <row r="1271" spans="1:20" x14ac:dyDescent="0.3">
      <c r="A1271" t="s">
        <v>283</v>
      </c>
      <c r="B1271" t="s">
        <v>275</v>
      </c>
      <c r="C1271">
        <v>6</v>
      </c>
      <c r="D1271">
        <v>10</v>
      </c>
      <c r="E1271" t="s">
        <v>513</v>
      </c>
      <c r="F1271" t="s">
        <v>508</v>
      </c>
      <c r="G1271" t="s">
        <v>508</v>
      </c>
      <c r="H1271">
        <v>3.4893257375736479</v>
      </c>
      <c r="I1271">
        <v>38.745378727563683</v>
      </c>
      <c r="J1271">
        <v>1.7529081126377299E-2</v>
      </c>
      <c r="K1271">
        <v>94.319628522355444</v>
      </c>
      <c r="L1271">
        <v>0.66279866756632999</v>
      </c>
      <c r="M1271">
        <v>-2.396742509304282</v>
      </c>
      <c r="N1271">
        <v>-3.239287955043173</v>
      </c>
      <c r="O1271">
        <v>0</v>
      </c>
      <c r="P1271">
        <v>1</v>
      </c>
      <c r="Q1271">
        <v>1</v>
      </c>
      <c r="R1271">
        <v>0</v>
      </c>
      <c r="S1271">
        <v>0</v>
      </c>
      <c r="T1271">
        <v>0</v>
      </c>
    </row>
    <row r="1272" spans="1:20" x14ac:dyDescent="0.3">
      <c r="A1272" t="s">
        <v>290</v>
      </c>
      <c r="B1272" t="s">
        <v>275</v>
      </c>
      <c r="C1272">
        <v>3</v>
      </c>
      <c r="D1272">
        <v>8</v>
      </c>
      <c r="E1272" t="s">
        <v>510</v>
      </c>
      <c r="F1272" t="s">
        <v>508</v>
      </c>
      <c r="G1272" t="s">
        <v>508</v>
      </c>
      <c r="H1272">
        <v>3.86069026671561</v>
      </c>
      <c r="I1272">
        <v>15.867166359051049</v>
      </c>
      <c r="J1272">
        <v>-0.30835743269203147</v>
      </c>
      <c r="K1272">
        <v>-26.636275671904649</v>
      </c>
      <c r="L1272">
        <v>0.7710209827688046</v>
      </c>
      <c r="M1272">
        <v>-3.239287955043173</v>
      </c>
      <c r="N1272">
        <v>-5.399073778306105E-2</v>
      </c>
      <c r="O1272">
        <v>0</v>
      </c>
      <c r="P1272">
        <v>1</v>
      </c>
      <c r="Q1272">
        <v>0</v>
      </c>
      <c r="R1272">
        <v>0</v>
      </c>
      <c r="S1272">
        <v>0</v>
      </c>
      <c r="T1272">
        <v>0</v>
      </c>
    </row>
    <row r="1273" spans="1:20" x14ac:dyDescent="0.3">
      <c r="A1273" t="s">
        <v>512</v>
      </c>
      <c r="B1273" t="s">
        <v>275</v>
      </c>
      <c r="C1273">
        <v>2</v>
      </c>
      <c r="D1273">
        <v>7</v>
      </c>
      <c r="E1273" t="s">
        <v>510</v>
      </c>
      <c r="F1273" t="s">
        <v>508</v>
      </c>
      <c r="G1273" t="s">
        <v>508</v>
      </c>
      <c r="H1273">
        <v>4.2510431337740817</v>
      </c>
      <c r="I1273">
        <v>8.5616447304132262</v>
      </c>
      <c r="J1273">
        <v>-0.81955987235722594</v>
      </c>
      <c r="K1273">
        <v>-100.1355577849283</v>
      </c>
      <c r="L1273">
        <v>1.335792016399229</v>
      </c>
      <c r="M1273">
        <v>-2.0529459354164969</v>
      </c>
      <c r="N1273">
        <v>-4.4125757668719654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1</v>
      </c>
    </row>
    <row r="1274" spans="1:20" x14ac:dyDescent="0.3">
      <c r="A1274" t="s">
        <v>91</v>
      </c>
      <c r="B1274" t="s">
        <v>275</v>
      </c>
      <c r="C1274">
        <v>4</v>
      </c>
      <c r="D1274">
        <v>7</v>
      </c>
      <c r="E1274" t="s">
        <v>510</v>
      </c>
      <c r="F1274" t="s">
        <v>508</v>
      </c>
      <c r="G1274" t="s">
        <v>508</v>
      </c>
      <c r="H1274">
        <v>4.9707356656911701</v>
      </c>
      <c r="I1274">
        <v>22.544654945328919</v>
      </c>
      <c r="J1274">
        <v>-1.2469814290430179</v>
      </c>
      <c r="K1274">
        <v>-236.59303074210899</v>
      </c>
      <c r="L1274">
        <v>1.4084773421876771</v>
      </c>
      <c r="M1274">
        <v>-4.4125757668719654</v>
      </c>
      <c r="N1274">
        <v>-4.7316773247794899</v>
      </c>
      <c r="O1274">
        <v>0</v>
      </c>
      <c r="P1274">
        <v>0</v>
      </c>
      <c r="Q1274">
        <v>0</v>
      </c>
      <c r="R1274">
        <v>1</v>
      </c>
      <c r="S1274">
        <v>0</v>
      </c>
      <c r="T1274">
        <v>1</v>
      </c>
    </row>
    <row r="1275" spans="1:20" x14ac:dyDescent="0.3">
      <c r="A1275" t="s">
        <v>93</v>
      </c>
      <c r="B1275" t="s">
        <v>275</v>
      </c>
      <c r="C1275">
        <v>0</v>
      </c>
      <c r="D1275">
        <v>5</v>
      </c>
      <c r="E1275" t="s">
        <v>510</v>
      </c>
      <c r="F1275" t="s">
        <v>508</v>
      </c>
      <c r="G1275" t="s">
        <v>508</v>
      </c>
      <c r="H1275">
        <v>5.4901786452007268</v>
      </c>
      <c r="I1275">
        <v>4.241091575548201</v>
      </c>
      <c r="J1275">
        <v>-1.6594747409204631</v>
      </c>
      <c r="K1275">
        <v>-185.95708446737379</v>
      </c>
      <c r="L1275">
        <v>1.36331775497745</v>
      </c>
      <c r="M1275">
        <v>-4.7316773247794899</v>
      </c>
      <c r="N1275">
        <v>0.84796719850306768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1</v>
      </c>
    </row>
    <row r="1276" spans="1:20" x14ac:dyDescent="0.3">
      <c r="A1276" t="s">
        <v>259</v>
      </c>
      <c r="B1276" t="s">
        <v>275</v>
      </c>
      <c r="C1276">
        <v>6</v>
      </c>
      <c r="D1276">
        <v>8</v>
      </c>
      <c r="E1276" t="s">
        <v>510</v>
      </c>
      <c r="F1276" t="s">
        <v>508</v>
      </c>
      <c r="G1276" t="s">
        <v>508</v>
      </c>
      <c r="H1276">
        <v>6.0349171407651756</v>
      </c>
      <c r="I1276">
        <v>23.452761120402791</v>
      </c>
      <c r="J1276">
        <v>5.8695049257257333E-2</v>
      </c>
      <c r="K1276">
        <v>-3.2584534005444161</v>
      </c>
      <c r="L1276">
        <v>1.8846160427208569</v>
      </c>
      <c r="M1276">
        <v>-5.8628351352854509</v>
      </c>
      <c r="N1276">
        <v>1.0575811304539531</v>
      </c>
      <c r="O1276">
        <v>0</v>
      </c>
      <c r="P1276">
        <v>1</v>
      </c>
      <c r="Q1276">
        <v>1</v>
      </c>
      <c r="R1276">
        <v>0</v>
      </c>
      <c r="S1276">
        <v>0</v>
      </c>
      <c r="T1276">
        <v>1</v>
      </c>
    </row>
    <row r="1277" spans="1:20" x14ac:dyDescent="0.3">
      <c r="A1277" t="s">
        <v>269</v>
      </c>
      <c r="B1277" t="s">
        <v>275</v>
      </c>
      <c r="C1277">
        <v>3</v>
      </c>
      <c r="D1277">
        <v>2</v>
      </c>
      <c r="E1277" t="s">
        <v>510</v>
      </c>
      <c r="F1277" t="s">
        <v>508</v>
      </c>
      <c r="G1277" t="s">
        <v>508</v>
      </c>
      <c r="H1277">
        <v>5.6450269302225262</v>
      </c>
      <c r="I1277">
        <v>32.539674370135877</v>
      </c>
      <c r="J1277">
        <v>-6.3465238334469598E-2</v>
      </c>
      <c r="K1277">
        <v>-21.394680345858639</v>
      </c>
      <c r="L1277">
        <v>0.75987076553657706</v>
      </c>
      <c r="M1277">
        <v>-0.4651180533475654</v>
      </c>
      <c r="N1277">
        <v>-0.93457410820531583</v>
      </c>
      <c r="O1277">
        <v>0</v>
      </c>
      <c r="P1277">
        <v>1</v>
      </c>
      <c r="Q1277">
        <v>0</v>
      </c>
      <c r="R1277">
        <v>1</v>
      </c>
      <c r="S1277">
        <v>0</v>
      </c>
      <c r="T1277">
        <v>0</v>
      </c>
    </row>
    <row r="1278" spans="1:20" x14ac:dyDescent="0.3">
      <c r="A1278" t="s">
        <v>282</v>
      </c>
      <c r="B1278" t="s">
        <v>275</v>
      </c>
      <c r="C1278">
        <v>1</v>
      </c>
      <c r="D1278">
        <v>2</v>
      </c>
      <c r="E1278" t="s">
        <v>510</v>
      </c>
      <c r="F1278" t="s">
        <v>508</v>
      </c>
      <c r="G1278" t="s">
        <v>508</v>
      </c>
      <c r="H1278">
        <v>5.4118933362356563</v>
      </c>
      <c r="I1278">
        <v>30.98593970844972</v>
      </c>
      <c r="J1278">
        <v>-0.13914828753696579</v>
      </c>
      <c r="K1278">
        <v>-66.380900399676165</v>
      </c>
      <c r="L1278">
        <v>0.1189481073862827</v>
      </c>
      <c r="M1278">
        <v>-0.93457410820531583</v>
      </c>
      <c r="N1278">
        <v>-0.9433997912353016</v>
      </c>
      <c r="O1278">
        <v>0</v>
      </c>
      <c r="P1278">
        <v>1</v>
      </c>
      <c r="Q1278">
        <v>0</v>
      </c>
      <c r="R1278">
        <v>0</v>
      </c>
      <c r="S1278">
        <v>0</v>
      </c>
      <c r="T1278">
        <v>0</v>
      </c>
    </row>
    <row r="1279" spans="1:20" x14ac:dyDescent="0.3">
      <c r="A1279" t="s">
        <v>285</v>
      </c>
      <c r="B1279" t="s">
        <v>275</v>
      </c>
      <c r="C1279">
        <v>3</v>
      </c>
      <c r="D1279">
        <v>4</v>
      </c>
      <c r="E1279" t="s">
        <v>510</v>
      </c>
      <c r="F1279" t="s">
        <v>508</v>
      </c>
      <c r="G1279" t="s">
        <v>508</v>
      </c>
      <c r="H1279">
        <v>4.9026366085268602</v>
      </c>
      <c r="I1279">
        <v>18.502191686714841</v>
      </c>
      <c r="J1279">
        <v>-0.38389595504062618</v>
      </c>
      <c r="K1279">
        <v>-97.974239719500474</v>
      </c>
      <c r="L1279">
        <v>0.62194921492535182</v>
      </c>
      <c r="M1279">
        <v>-1.309521993001302</v>
      </c>
      <c r="N1279">
        <v>-0.24126004095944831</v>
      </c>
      <c r="O1279">
        <v>0</v>
      </c>
      <c r="P1279">
        <v>1</v>
      </c>
      <c r="Q1279">
        <v>0</v>
      </c>
      <c r="R1279">
        <v>0</v>
      </c>
      <c r="S1279">
        <v>0</v>
      </c>
      <c r="T1279">
        <v>0</v>
      </c>
    </row>
    <row r="1280" spans="1:20" x14ac:dyDescent="0.3">
      <c r="A1280" t="s">
        <v>291</v>
      </c>
      <c r="B1280" t="s">
        <v>275</v>
      </c>
      <c r="C1280">
        <v>4</v>
      </c>
      <c r="D1280">
        <v>5</v>
      </c>
      <c r="E1280" t="s">
        <v>510</v>
      </c>
      <c r="F1280" t="s">
        <v>508</v>
      </c>
      <c r="G1280" t="s">
        <v>508</v>
      </c>
      <c r="H1280">
        <v>4.773561856409053</v>
      </c>
      <c r="I1280">
        <v>20.532293801857399</v>
      </c>
      <c r="J1280">
        <v>-0.52169139716636481</v>
      </c>
      <c r="K1280">
        <v>-127.7083787570451</v>
      </c>
      <c r="L1280">
        <v>1.5989292057920961</v>
      </c>
      <c r="M1280">
        <v>-1.2091898874262961</v>
      </c>
      <c r="N1280">
        <v>2.9987817247885848</v>
      </c>
      <c r="O1280">
        <v>0</v>
      </c>
      <c r="P1280">
        <v>0</v>
      </c>
      <c r="Q1280">
        <v>0</v>
      </c>
      <c r="R1280">
        <v>1</v>
      </c>
      <c r="S1280">
        <v>0</v>
      </c>
      <c r="T1280">
        <v>1</v>
      </c>
    </row>
    <row r="1281" spans="1:20" x14ac:dyDescent="0.3">
      <c r="A1281" t="s">
        <v>298</v>
      </c>
      <c r="B1281" t="s">
        <v>275</v>
      </c>
      <c r="C1281">
        <v>3</v>
      </c>
      <c r="D1281">
        <v>6</v>
      </c>
      <c r="E1281" t="s">
        <v>510</v>
      </c>
      <c r="F1281" t="s">
        <v>508</v>
      </c>
      <c r="G1281" t="s">
        <v>508</v>
      </c>
      <c r="H1281">
        <v>4.1207111870471262</v>
      </c>
      <c r="I1281">
        <v>24.714826029518498</v>
      </c>
      <c r="J1281">
        <v>-0.28311942923601002</v>
      </c>
      <c r="K1281">
        <v>-72.756218131321745</v>
      </c>
      <c r="L1281">
        <v>0.86004986654926951</v>
      </c>
      <c r="M1281">
        <v>-2.2578746184509488</v>
      </c>
      <c r="N1281">
        <v>0.9726480872435409</v>
      </c>
      <c r="O1281">
        <v>0</v>
      </c>
      <c r="P1281">
        <v>1</v>
      </c>
      <c r="Q1281">
        <v>0</v>
      </c>
      <c r="R1281">
        <v>0</v>
      </c>
      <c r="S1281">
        <v>0</v>
      </c>
      <c r="T1281">
        <v>0</v>
      </c>
    </row>
    <row r="1282" spans="1:20" x14ac:dyDescent="0.3">
      <c r="A1282" t="s">
        <v>96</v>
      </c>
      <c r="B1282" t="s">
        <v>275</v>
      </c>
      <c r="C1282">
        <v>3</v>
      </c>
      <c r="D1282">
        <v>8</v>
      </c>
      <c r="E1282" t="s">
        <v>510</v>
      </c>
      <c r="F1282" t="s">
        <v>508</v>
      </c>
      <c r="G1282" t="s">
        <v>508</v>
      </c>
      <c r="H1282">
        <v>3.74338462869957</v>
      </c>
      <c r="I1282">
        <v>15.686274509803919</v>
      </c>
      <c r="J1282">
        <v>-1.11247726768795E-2</v>
      </c>
      <c r="K1282">
        <v>-60.084524957847663</v>
      </c>
      <c r="L1282">
        <v>0.65057731012323006</v>
      </c>
      <c r="M1282">
        <v>-3.1100460784409458</v>
      </c>
      <c r="N1282">
        <v>2.962964846764081</v>
      </c>
      <c r="O1282">
        <v>0</v>
      </c>
      <c r="P1282">
        <v>1</v>
      </c>
      <c r="Q1282">
        <v>0</v>
      </c>
      <c r="R1282">
        <v>0</v>
      </c>
      <c r="S1282">
        <v>0</v>
      </c>
      <c r="T1282">
        <v>0</v>
      </c>
    </row>
    <row r="1283" spans="1:20" x14ac:dyDescent="0.3">
      <c r="A1283" t="s">
        <v>164</v>
      </c>
      <c r="B1283" t="s">
        <v>275</v>
      </c>
      <c r="C1283">
        <v>6</v>
      </c>
      <c r="D1283">
        <v>9</v>
      </c>
      <c r="E1283" t="s">
        <v>513</v>
      </c>
      <c r="F1283" t="s">
        <v>508</v>
      </c>
      <c r="G1283" t="s">
        <v>508</v>
      </c>
      <c r="H1283">
        <v>3.3859838132727922</v>
      </c>
      <c r="I1283">
        <v>33.139523020814941</v>
      </c>
      <c r="J1283">
        <v>0.11341985205186141</v>
      </c>
      <c r="K1283">
        <v>-40.10241654028367</v>
      </c>
      <c r="L1283">
        <v>0.45939028383518887</v>
      </c>
      <c r="M1283">
        <v>-1.858516814627214</v>
      </c>
      <c r="N1283">
        <v>3.4819774309735529</v>
      </c>
      <c r="O1283">
        <v>0</v>
      </c>
      <c r="P1283">
        <v>1</v>
      </c>
      <c r="Q1283">
        <v>1</v>
      </c>
      <c r="R1283">
        <v>0</v>
      </c>
      <c r="S1283">
        <v>0</v>
      </c>
      <c r="T1283">
        <v>0</v>
      </c>
    </row>
    <row r="1284" spans="1:20" x14ac:dyDescent="0.3">
      <c r="A1284" t="s">
        <v>242</v>
      </c>
      <c r="B1284" t="s">
        <v>275</v>
      </c>
      <c r="C1284">
        <v>9</v>
      </c>
      <c r="D1284">
        <v>8</v>
      </c>
      <c r="E1284" t="s">
        <v>510</v>
      </c>
      <c r="F1284" t="s">
        <v>508</v>
      </c>
      <c r="G1284" t="s">
        <v>508</v>
      </c>
      <c r="H1284">
        <v>3.279450886089978</v>
      </c>
      <c r="I1284">
        <v>68.789841726478869</v>
      </c>
      <c r="J1284">
        <v>0.49084622727166338</v>
      </c>
      <c r="K1284">
        <v>142.35437737571439</v>
      </c>
      <c r="L1284">
        <v>0.69509611823912587</v>
      </c>
      <c r="M1284">
        <v>-1.746216499831025</v>
      </c>
      <c r="N1284">
        <v>0.94786185770148956</v>
      </c>
      <c r="O1284">
        <v>1</v>
      </c>
      <c r="P1284">
        <v>1</v>
      </c>
      <c r="Q1284">
        <v>1</v>
      </c>
      <c r="R1284">
        <v>0</v>
      </c>
      <c r="S1284">
        <v>0</v>
      </c>
      <c r="T1284">
        <v>0</v>
      </c>
    </row>
    <row r="1285" spans="1:20" x14ac:dyDescent="0.3">
      <c r="A1285" t="s">
        <v>77</v>
      </c>
      <c r="B1285" t="s">
        <v>552</v>
      </c>
      <c r="C1285">
        <v>6</v>
      </c>
      <c r="D1285">
        <v>7</v>
      </c>
      <c r="E1285" t="s">
        <v>513</v>
      </c>
      <c r="F1285" t="s">
        <v>508</v>
      </c>
      <c r="G1285" t="s">
        <v>508</v>
      </c>
      <c r="H1285">
        <v>3.8382111584915251</v>
      </c>
      <c r="I1285">
        <v>58.219202689100221</v>
      </c>
      <c r="J1285">
        <v>2.4415932258945061E-2</v>
      </c>
      <c r="K1285">
        <v>35.087657866909808</v>
      </c>
      <c r="L1285">
        <v>0.61944591793766846</v>
      </c>
      <c r="M1285">
        <v>-0.71769699050717561</v>
      </c>
      <c r="N1285">
        <v>6.7469813623317716</v>
      </c>
      <c r="O1285">
        <v>0</v>
      </c>
      <c r="P1285">
        <v>1</v>
      </c>
      <c r="Q1285">
        <v>1</v>
      </c>
      <c r="R1285">
        <v>0</v>
      </c>
      <c r="S1285">
        <v>0</v>
      </c>
      <c r="T1285">
        <v>0</v>
      </c>
    </row>
    <row r="1286" spans="1:20" x14ac:dyDescent="0.3">
      <c r="A1286" t="s">
        <v>228</v>
      </c>
      <c r="B1286" t="s">
        <v>552</v>
      </c>
      <c r="C1286">
        <v>11</v>
      </c>
      <c r="D1286">
        <v>11</v>
      </c>
      <c r="E1286" t="s">
        <v>510</v>
      </c>
      <c r="F1286" t="s">
        <v>508</v>
      </c>
      <c r="G1286" t="s">
        <v>508</v>
      </c>
      <c r="H1286">
        <v>3.768963715148633</v>
      </c>
      <c r="I1286">
        <v>77.39129569445285</v>
      </c>
      <c r="J1286">
        <v>4.4990150756918479E-2</v>
      </c>
      <c r="K1286">
        <v>133.03269888422011</v>
      </c>
      <c r="L1286">
        <v>0.60285357436519171</v>
      </c>
      <c r="M1286">
        <v>-2.481127125705997</v>
      </c>
      <c r="N1286">
        <v>1.106198914731283</v>
      </c>
      <c r="O1286">
        <v>1</v>
      </c>
      <c r="P1286">
        <v>1</v>
      </c>
      <c r="Q1286">
        <v>1</v>
      </c>
      <c r="R1286">
        <v>0</v>
      </c>
      <c r="S1286">
        <v>1</v>
      </c>
      <c r="T1286">
        <v>0</v>
      </c>
    </row>
    <row r="1287" spans="1:20" x14ac:dyDescent="0.3">
      <c r="A1287" t="s">
        <v>265</v>
      </c>
      <c r="B1287" t="s">
        <v>552</v>
      </c>
      <c r="C1287">
        <v>5</v>
      </c>
      <c r="D1287">
        <v>7</v>
      </c>
      <c r="E1287" t="s">
        <v>510</v>
      </c>
      <c r="F1287" t="s">
        <v>508</v>
      </c>
      <c r="G1287" t="s">
        <v>508</v>
      </c>
      <c r="H1287">
        <v>3.6470766313818319</v>
      </c>
      <c r="I1287">
        <v>70.000017339527005</v>
      </c>
      <c r="J1287">
        <v>-4.1237110846211178E-3</v>
      </c>
      <c r="K1287">
        <v>26.541260009841611</v>
      </c>
      <c r="L1287">
        <v>1.839877495262856</v>
      </c>
      <c r="M1287">
        <v>-2.181022983654834</v>
      </c>
      <c r="N1287">
        <v>0.66889034733838226</v>
      </c>
      <c r="O1287">
        <v>0</v>
      </c>
      <c r="P1287">
        <v>1</v>
      </c>
      <c r="Q1287">
        <v>0</v>
      </c>
      <c r="R1287">
        <v>0</v>
      </c>
      <c r="S1287">
        <v>0</v>
      </c>
      <c r="T1287">
        <v>1</v>
      </c>
    </row>
    <row r="1288" spans="1:20" x14ac:dyDescent="0.3">
      <c r="A1288" t="s">
        <v>271</v>
      </c>
      <c r="B1288" t="s">
        <v>552</v>
      </c>
      <c r="C1288">
        <v>5</v>
      </c>
      <c r="D1288">
        <v>8</v>
      </c>
      <c r="E1288" t="s">
        <v>510</v>
      </c>
      <c r="F1288" t="s">
        <v>508</v>
      </c>
      <c r="G1288" t="s">
        <v>508</v>
      </c>
      <c r="H1288">
        <v>4.2222957425717373</v>
      </c>
      <c r="I1288">
        <v>32.727316864250582</v>
      </c>
      <c r="J1288">
        <v>-5.6549982031838197E-2</v>
      </c>
      <c r="K1288">
        <v>-28.340084983793979</v>
      </c>
      <c r="L1288">
        <v>1.2708524446771019</v>
      </c>
      <c r="M1288">
        <v>-5.2048651966000188</v>
      </c>
      <c r="N1288">
        <v>2.80373550646287</v>
      </c>
      <c r="O1288">
        <v>0</v>
      </c>
      <c r="P1288">
        <v>1</v>
      </c>
      <c r="Q1288">
        <v>0</v>
      </c>
      <c r="R1288">
        <v>0</v>
      </c>
      <c r="S1288">
        <v>0</v>
      </c>
      <c r="T1288">
        <v>1</v>
      </c>
    </row>
    <row r="1289" spans="1:20" x14ac:dyDescent="0.3">
      <c r="A1289" t="s">
        <v>290</v>
      </c>
      <c r="B1289" t="s">
        <v>552</v>
      </c>
      <c r="C1289">
        <v>3</v>
      </c>
      <c r="D1289">
        <v>5</v>
      </c>
      <c r="E1289" t="s">
        <v>510</v>
      </c>
      <c r="F1289" t="s">
        <v>508</v>
      </c>
      <c r="G1289" t="s">
        <v>508</v>
      </c>
      <c r="H1289">
        <v>4.7592123427030746</v>
      </c>
      <c r="I1289">
        <v>41.258743124209722</v>
      </c>
      <c r="J1289">
        <v>-5.7418446016680107E-2</v>
      </c>
      <c r="K1289">
        <v>-67.025200421189155</v>
      </c>
      <c r="L1289">
        <v>0.44103896598818038</v>
      </c>
      <c r="M1289">
        <v>-1.886793251669459</v>
      </c>
      <c r="N1289">
        <v>1.2443399861825111</v>
      </c>
      <c r="O1289">
        <v>0</v>
      </c>
      <c r="P1289">
        <v>1</v>
      </c>
      <c r="Q1289">
        <v>0</v>
      </c>
      <c r="R1289">
        <v>0</v>
      </c>
      <c r="S1289">
        <v>0</v>
      </c>
      <c r="T1289">
        <v>0</v>
      </c>
    </row>
    <row r="1290" spans="1:20" x14ac:dyDescent="0.3">
      <c r="A1290" t="s">
        <v>91</v>
      </c>
      <c r="B1290" t="s">
        <v>552</v>
      </c>
      <c r="C1290">
        <v>0</v>
      </c>
      <c r="D1290">
        <v>4</v>
      </c>
      <c r="E1290" t="s">
        <v>510</v>
      </c>
      <c r="F1290" t="s">
        <v>508</v>
      </c>
      <c r="G1290" t="s">
        <v>508</v>
      </c>
      <c r="H1290">
        <v>5.1910312542505439</v>
      </c>
      <c r="I1290">
        <v>24.475545928411751</v>
      </c>
      <c r="J1290">
        <v>-6.4101555264347965E-2</v>
      </c>
      <c r="K1290">
        <v>-184.60633214118491</v>
      </c>
      <c r="L1290">
        <v>1.0407675413720889</v>
      </c>
      <c r="M1290">
        <v>-4.6563198999889606</v>
      </c>
      <c r="N1290">
        <v>2.5581314371627348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1</v>
      </c>
    </row>
    <row r="1291" spans="1:20" x14ac:dyDescent="0.3">
      <c r="A1291" t="s">
        <v>162</v>
      </c>
      <c r="B1291" t="s">
        <v>552</v>
      </c>
      <c r="C1291">
        <v>1</v>
      </c>
      <c r="D1291">
        <v>4</v>
      </c>
      <c r="E1291" t="s">
        <v>510</v>
      </c>
      <c r="F1291" t="s">
        <v>508</v>
      </c>
      <c r="G1291" t="s">
        <v>508</v>
      </c>
      <c r="H1291">
        <v>5.4863067181451619</v>
      </c>
      <c r="I1291">
        <v>32.167827970528137</v>
      </c>
      <c r="J1291">
        <v>-4.3956400917183718E-2</v>
      </c>
      <c r="K1291">
        <v>-26.92295367290134</v>
      </c>
      <c r="L1291">
        <v>0.95700305737955227</v>
      </c>
      <c r="M1291">
        <v>-4.0748886417177914</v>
      </c>
      <c r="N1291">
        <v>1.6073518106727649</v>
      </c>
      <c r="O1291">
        <v>0</v>
      </c>
      <c r="P1291">
        <v>1</v>
      </c>
      <c r="Q1291">
        <v>0</v>
      </c>
      <c r="R1291">
        <v>0</v>
      </c>
      <c r="S1291">
        <v>0</v>
      </c>
      <c r="T1291">
        <v>0</v>
      </c>
    </row>
    <row r="1292" spans="1:20" x14ac:dyDescent="0.3">
      <c r="A1292" t="s">
        <v>269</v>
      </c>
      <c r="B1292" t="s">
        <v>552</v>
      </c>
      <c r="C1292">
        <v>11</v>
      </c>
      <c r="D1292">
        <v>11</v>
      </c>
      <c r="E1292" t="s">
        <v>510</v>
      </c>
      <c r="F1292" t="s">
        <v>508</v>
      </c>
      <c r="G1292" t="s">
        <v>508</v>
      </c>
      <c r="H1292">
        <v>3.7787520081663541</v>
      </c>
      <c r="I1292">
        <v>76.146771331679133</v>
      </c>
      <c r="J1292">
        <v>2.0060870033856908E-2</v>
      </c>
      <c r="K1292">
        <v>142.67220270234199</v>
      </c>
      <c r="L1292">
        <v>0.9357692392666429</v>
      </c>
      <c r="M1292">
        <v>-2.5613636504739818</v>
      </c>
      <c r="N1292">
        <v>1.314347032365073</v>
      </c>
      <c r="O1292">
        <v>1</v>
      </c>
      <c r="P1292">
        <v>1</v>
      </c>
      <c r="Q1292">
        <v>1</v>
      </c>
      <c r="R1292">
        <v>0</v>
      </c>
      <c r="S1292">
        <v>1</v>
      </c>
      <c r="T1292">
        <v>0</v>
      </c>
    </row>
    <row r="1293" spans="1:20" x14ac:dyDescent="0.3">
      <c r="A1293" t="s">
        <v>285</v>
      </c>
      <c r="B1293" t="s">
        <v>552</v>
      </c>
      <c r="C1293">
        <v>5</v>
      </c>
      <c r="D1293">
        <v>9</v>
      </c>
      <c r="E1293" t="s">
        <v>510</v>
      </c>
      <c r="F1293" t="s">
        <v>508</v>
      </c>
      <c r="G1293" t="s">
        <v>508</v>
      </c>
      <c r="H1293">
        <v>3.3209449685543309</v>
      </c>
      <c r="I1293">
        <v>37.499986453491587</v>
      </c>
      <c r="J1293">
        <v>-1.3914215466194851E-2</v>
      </c>
      <c r="K1293">
        <v>-32.158077253645928</v>
      </c>
      <c r="L1293">
        <v>1.1401443267786431</v>
      </c>
      <c r="M1293">
        <v>-2.4282589055124579</v>
      </c>
      <c r="N1293">
        <v>0.33936348929144589</v>
      </c>
      <c r="O1293">
        <v>0</v>
      </c>
      <c r="P1293">
        <v>1</v>
      </c>
      <c r="Q1293">
        <v>0</v>
      </c>
      <c r="R1293">
        <v>0</v>
      </c>
      <c r="S1293">
        <v>0</v>
      </c>
      <c r="T1293">
        <v>1</v>
      </c>
    </row>
    <row r="1294" spans="1:20" x14ac:dyDescent="0.3">
      <c r="A1294" t="s">
        <v>291</v>
      </c>
      <c r="B1294" t="s">
        <v>552</v>
      </c>
      <c r="C1294">
        <v>5</v>
      </c>
      <c r="D1294">
        <v>6</v>
      </c>
      <c r="E1294" t="s">
        <v>510</v>
      </c>
      <c r="F1294" t="s">
        <v>508</v>
      </c>
      <c r="G1294" t="s">
        <v>508</v>
      </c>
      <c r="H1294">
        <v>3.2328299674436001</v>
      </c>
      <c r="I1294">
        <v>39.772657077183673</v>
      </c>
      <c r="J1294">
        <v>-3.6104425909176723E-2</v>
      </c>
      <c r="K1294">
        <v>-48.657304034788602</v>
      </c>
      <c r="L1294">
        <v>0.7634087789950631</v>
      </c>
      <c r="M1294">
        <v>-0.1127421534482423</v>
      </c>
      <c r="N1294">
        <v>0.79007507010206146</v>
      </c>
      <c r="O1294">
        <v>0</v>
      </c>
      <c r="P1294">
        <v>1</v>
      </c>
      <c r="Q1294">
        <v>0</v>
      </c>
      <c r="R1294">
        <v>1</v>
      </c>
      <c r="S1294">
        <v>0</v>
      </c>
      <c r="T1294">
        <v>0</v>
      </c>
    </row>
    <row r="1295" spans="1:20" x14ac:dyDescent="0.3">
      <c r="A1295" t="s">
        <v>96</v>
      </c>
      <c r="B1295" t="s">
        <v>552</v>
      </c>
      <c r="C1295">
        <v>10</v>
      </c>
      <c r="D1295">
        <v>12</v>
      </c>
      <c r="E1295" t="s">
        <v>510</v>
      </c>
      <c r="F1295" t="s">
        <v>508</v>
      </c>
      <c r="G1295" t="s">
        <v>508</v>
      </c>
      <c r="H1295">
        <v>3.343298449799085</v>
      </c>
      <c r="I1295">
        <v>45.714275334149548</v>
      </c>
      <c r="J1295">
        <v>-1.007090372682734E-3</v>
      </c>
      <c r="K1295">
        <v>113.72531220086159</v>
      </c>
      <c r="L1295">
        <v>1.370179178478637</v>
      </c>
      <c r="M1295">
        <v>-1.1969495288340171</v>
      </c>
      <c r="N1295">
        <v>-0.33039353770111968</v>
      </c>
      <c r="O1295">
        <v>1</v>
      </c>
      <c r="P1295">
        <v>1</v>
      </c>
      <c r="Q1295">
        <v>0</v>
      </c>
      <c r="R1295">
        <v>0</v>
      </c>
      <c r="S1295">
        <v>1</v>
      </c>
      <c r="T1295">
        <v>1</v>
      </c>
    </row>
    <row r="1296" spans="1:20" x14ac:dyDescent="0.3">
      <c r="A1296" t="s">
        <v>164</v>
      </c>
      <c r="B1296" t="s">
        <v>552</v>
      </c>
      <c r="C1296">
        <v>7</v>
      </c>
      <c r="D1296">
        <v>9</v>
      </c>
      <c r="E1296" t="s">
        <v>510</v>
      </c>
      <c r="F1296" t="s">
        <v>508</v>
      </c>
      <c r="G1296" t="s">
        <v>508</v>
      </c>
      <c r="H1296">
        <v>3.6248569899995879</v>
      </c>
      <c r="I1296">
        <v>8.5713585055095169</v>
      </c>
      <c r="J1296">
        <v>-2.580304616908605E-2</v>
      </c>
      <c r="K1296">
        <v>-80.459864612978237</v>
      </c>
      <c r="L1296">
        <v>1.1810046023191689</v>
      </c>
      <c r="M1296">
        <v>-3.9779072128652659</v>
      </c>
      <c r="N1296">
        <v>2.416571326666392</v>
      </c>
      <c r="O1296">
        <v>0</v>
      </c>
      <c r="P1296">
        <v>1</v>
      </c>
      <c r="Q1296">
        <v>0</v>
      </c>
      <c r="R1296">
        <v>0</v>
      </c>
      <c r="S1296">
        <v>1</v>
      </c>
      <c r="T1296">
        <v>1</v>
      </c>
    </row>
    <row r="1297" spans="1:20" x14ac:dyDescent="0.3">
      <c r="A1297" t="s">
        <v>242</v>
      </c>
      <c r="B1297" t="s">
        <v>552</v>
      </c>
      <c r="C1297">
        <v>2</v>
      </c>
      <c r="D1297">
        <v>8</v>
      </c>
      <c r="E1297" t="s">
        <v>510</v>
      </c>
      <c r="F1297" t="s">
        <v>508</v>
      </c>
      <c r="G1297" t="s">
        <v>508</v>
      </c>
      <c r="H1297">
        <v>3.5714289702552362</v>
      </c>
      <c r="I1297">
        <v>3.4782587062201151</v>
      </c>
      <c r="J1297">
        <v>-5.5574208767482598E-2</v>
      </c>
      <c r="K1297">
        <v>-168.8698170198912</v>
      </c>
      <c r="L1297">
        <v>1.195953673032768</v>
      </c>
      <c r="M1297">
        <v>-2.8441410817400881</v>
      </c>
      <c r="N1297">
        <v>0.35128493097419172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1</v>
      </c>
    </row>
    <row r="1298" spans="1:20" x14ac:dyDescent="0.3">
      <c r="A1298" t="s">
        <v>139</v>
      </c>
      <c r="B1298" t="s">
        <v>553</v>
      </c>
      <c r="C1298">
        <v>9</v>
      </c>
      <c r="D1298">
        <v>6</v>
      </c>
      <c r="E1298" t="s">
        <v>510</v>
      </c>
      <c r="F1298" t="s">
        <v>508</v>
      </c>
      <c r="G1298" t="s">
        <v>508</v>
      </c>
      <c r="H1298">
        <v>7.099455972308931</v>
      </c>
      <c r="I1298">
        <v>51.748238503422158</v>
      </c>
      <c r="J1298">
        <v>0.81920943692008863</v>
      </c>
      <c r="K1298">
        <v>28.282812029204099</v>
      </c>
      <c r="L1298">
        <v>0.47432226752363948</v>
      </c>
      <c r="M1298">
        <v>-1.538464146801549</v>
      </c>
      <c r="N1298">
        <v>-1.475691834441605</v>
      </c>
      <c r="O1298">
        <v>1</v>
      </c>
      <c r="P1298">
        <v>1</v>
      </c>
      <c r="Q1298">
        <v>1</v>
      </c>
      <c r="R1298">
        <v>0</v>
      </c>
      <c r="S1298">
        <v>1</v>
      </c>
      <c r="T1298">
        <v>0</v>
      </c>
    </row>
    <row r="1299" spans="1:20" x14ac:dyDescent="0.3">
      <c r="A1299" t="s">
        <v>156</v>
      </c>
      <c r="B1299" t="s">
        <v>553</v>
      </c>
      <c r="C1299">
        <v>6</v>
      </c>
      <c r="D1299">
        <v>6</v>
      </c>
      <c r="E1299" t="s">
        <v>510</v>
      </c>
      <c r="F1299" t="s">
        <v>508</v>
      </c>
      <c r="G1299" t="s">
        <v>508</v>
      </c>
      <c r="H1299">
        <v>6.9981132684975318</v>
      </c>
      <c r="I1299">
        <v>45.804192912718918</v>
      </c>
      <c r="J1299">
        <v>0.35856144151868968</v>
      </c>
      <c r="K1299">
        <v>-10.22519760884852</v>
      </c>
      <c r="L1299">
        <v>0.51511062720291412</v>
      </c>
      <c r="M1299">
        <v>-1.475691834441605</v>
      </c>
      <c r="N1299">
        <v>0.70484850375137664</v>
      </c>
      <c r="O1299">
        <v>0</v>
      </c>
      <c r="P1299">
        <v>1</v>
      </c>
      <c r="Q1299">
        <v>1</v>
      </c>
      <c r="R1299">
        <v>0</v>
      </c>
      <c r="S1299">
        <v>1</v>
      </c>
      <c r="T1299">
        <v>0</v>
      </c>
    </row>
    <row r="1300" spans="1:20" x14ac:dyDescent="0.3">
      <c r="A1300" t="s">
        <v>223</v>
      </c>
      <c r="B1300" t="s">
        <v>553</v>
      </c>
      <c r="C1300">
        <v>3</v>
      </c>
      <c r="D1300">
        <v>5</v>
      </c>
      <c r="E1300" t="s">
        <v>510</v>
      </c>
      <c r="F1300" t="s">
        <v>508</v>
      </c>
      <c r="G1300" t="s">
        <v>508</v>
      </c>
      <c r="H1300">
        <v>7.4445770233405737</v>
      </c>
      <c r="I1300">
        <v>27.436820618867909</v>
      </c>
      <c r="J1300">
        <v>-0.37936164487208129</v>
      </c>
      <c r="K1300">
        <v>-94.475412531881901</v>
      </c>
      <c r="L1300">
        <v>1.0318971359308859</v>
      </c>
      <c r="M1300">
        <v>-4.7244106576564606</v>
      </c>
      <c r="N1300">
        <v>1.4692364111132461</v>
      </c>
      <c r="O1300">
        <v>0</v>
      </c>
      <c r="P1300">
        <v>1</v>
      </c>
      <c r="Q1300">
        <v>0</v>
      </c>
      <c r="R1300">
        <v>0</v>
      </c>
      <c r="S1300">
        <v>0</v>
      </c>
      <c r="T1300">
        <v>1</v>
      </c>
    </row>
    <row r="1301" spans="1:20" x14ac:dyDescent="0.3">
      <c r="A1301" t="s">
        <v>265</v>
      </c>
      <c r="B1301" t="s">
        <v>553</v>
      </c>
      <c r="C1301">
        <v>4</v>
      </c>
      <c r="D1301">
        <v>3</v>
      </c>
      <c r="E1301" t="s">
        <v>510</v>
      </c>
      <c r="F1301" t="s">
        <v>508</v>
      </c>
      <c r="G1301" t="s">
        <v>508</v>
      </c>
      <c r="H1301">
        <v>5.3266602883063019</v>
      </c>
      <c r="I1301">
        <v>19.545468417080961</v>
      </c>
      <c r="J1301">
        <v>-0.61269285133318752</v>
      </c>
      <c r="K1301">
        <v>-68.530440377561604</v>
      </c>
      <c r="L1301">
        <v>0.84098442323515366</v>
      </c>
      <c r="M1301">
        <v>-1.67843988313277</v>
      </c>
      <c r="N1301">
        <v>-0.53908902701162043</v>
      </c>
      <c r="O1301">
        <v>1</v>
      </c>
      <c r="P1301">
        <v>1</v>
      </c>
      <c r="Q1301">
        <v>0</v>
      </c>
      <c r="R1301">
        <v>0</v>
      </c>
      <c r="S1301">
        <v>0</v>
      </c>
      <c r="T1301">
        <v>0</v>
      </c>
    </row>
    <row r="1302" spans="1:20" x14ac:dyDescent="0.3">
      <c r="A1302" t="s">
        <v>271</v>
      </c>
      <c r="B1302" t="s">
        <v>553</v>
      </c>
      <c r="C1302">
        <v>-2</v>
      </c>
      <c r="D1302">
        <v>3</v>
      </c>
      <c r="E1302" t="s">
        <v>510</v>
      </c>
      <c r="F1302" t="s">
        <v>508</v>
      </c>
      <c r="G1302" t="s">
        <v>508</v>
      </c>
      <c r="H1302">
        <v>6.0450264247824954</v>
      </c>
      <c r="I1302">
        <v>4.7272838245738633</v>
      </c>
      <c r="J1302">
        <v>-1.030392217509694</v>
      </c>
      <c r="K1302">
        <v>-143.32986270467751</v>
      </c>
      <c r="L1302">
        <v>0.99048524566437224</v>
      </c>
      <c r="M1302">
        <v>-7.1363993805510404</v>
      </c>
      <c r="N1302">
        <v>-0.7782130622652087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</row>
    <row r="1303" spans="1:20" x14ac:dyDescent="0.3">
      <c r="A1303" t="s">
        <v>283</v>
      </c>
      <c r="B1303" t="s">
        <v>553</v>
      </c>
      <c r="C1303">
        <v>0</v>
      </c>
      <c r="D1303">
        <v>3</v>
      </c>
      <c r="E1303" t="s">
        <v>510</v>
      </c>
      <c r="F1303" t="s">
        <v>508</v>
      </c>
      <c r="G1303" t="s">
        <v>508</v>
      </c>
      <c r="H1303">
        <v>4.8959095359961076</v>
      </c>
      <c r="I1303">
        <v>3.6529817169759591</v>
      </c>
      <c r="J1303">
        <v>-1.52095491646475</v>
      </c>
      <c r="K1303">
        <v>-166.74331733031659</v>
      </c>
      <c r="L1303">
        <v>0.59548731678939137</v>
      </c>
      <c r="M1303">
        <v>-1.4851485148514849</v>
      </c>
      <c r="N1303">
        <v>-5.3768828885639133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1:20" x14ac:dyDescent="0.3">
      <c r="A1304" t="s">
        <v>290</v>
      </c>
      <c r="B1304" t="s">
        <v>553</v>
      </c>
      <c r="C1304">
        <v>0</v>
      </c>
      <c r="D1304">
        <v>4</v>
      </c>
      <c r="E1304" t="s">
        <v>510</v>
      </c>
      <c r="F1304" t="s">
        <v>508</v>
      </c>
      <c r="G1304" t="s">
        <v>508</v>
      </c>
      <c r="H1304">
        <v>5.1020418912734486</v>
      </c>
      <c r="I1304">
        <v>0</v>
      </c>
      <c r="J1304">
        <v>-1.849422965393805</v>
      </c>
      <c r="K1304">
        <v>-157.9491090211994</v>
      </c>
      <c r="L1304">
        <v>1.025370092043296</v>
      </c>
      <c r="M1304">
        <v>-5.3768828885639133</v>
      </c>
      <c r="N1304">
        <v>-0.74349927380968683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1</v>
      </c>
    </row>
    <row r="1305" spans="1:20" x14ac:dyDescent="0.3">
      <c r="A1305" t="s">
        <v>512</v>
      </c>
      <c r="B1305" t="s">
        <v>553</v>
      </c>
      <c r="C1305">
        <v>0</v>
      </c>
      <c r="D1305">
        <v>4</v>
      </c>
      <c r="E1305" t="s">
        <v>510</v>
      </c>
      <c r="F1305" t="s">
        <v>508</v>
      </c>
      <c r="G1305" t="s">
        <v>508</v>
      </c>
      <c r="H1305">
        <v>5.4680086329852449</v>
      </c>
      <c r="I1305">
        <v>6.6666497124565973</v>
      </c>
      <c r="J1305">
        <v>-2.175615702165572</v>
      </c>
      <c r="K1305">
        <v>-142.94311704466941</v>
      </c>
      <c r="L1305">
        <v>1.137025349255979</v>
      </c>
      <c r="M1305">
        <v>-3.4777957262000032</v>
      </c>
      <c r="N1305">
        <v>-3.4922328193557242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1</v>
      </c>
    </row>
    <row r="1306" spans="1:20" x14ac:dyDescent="0.3">
      <c r="A1306" t="s">
        <v>91</v>
      </c>
      <c r="B1306" t="s">
        <v>553</v>
      </c>
      <c r="C1306">
        <v>0</v>
      </c>
      <c r="D1306">
        <v>4</v>
      </c>
      <c r="E1306" t="s">
        <v>510</v>
      </c>
      <c r="F1306" t="s">
        <v>508</v>
      </c>
      <c r="G1306" t="s">
        <v>508</v>
      </c>
      <c r="H1306">
        <v>5.6986955069247003</v>
      </c>
      <c r="I1306">
        <v>12.500008830317331</v>
      </c>
      <c r="J1306">
        <v>-2.3354094264089791</v>
      </c>
      <c r="K1306">
        <v>-163.73306479438071</v>
      </c>
      <c r="L1306">
        <v>1.123211754651696</v>
      </c>
      <c r="M1306">
        <v>-3.4922328193557242</v>
      </c>
      <c r="N1306">
        <v>-3.1016708592547229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1</v>
      </c>
    </row>
    <row r="1307" spans="1:20" x14ac:dyDescent="0.3">
      <c r="A1307" t="s">
        <v>93</v>
      </c>
      <c r="B1307" t="s">
        <v>553</v>
      </c>
      <c r="C1307">
        <v>0</v>
      </c>
      <c r="D1307">
        <v>4</v>
      </c>
      <c r="E1307" t="s">
        <v>510</v>
      </c>
      <c r="F1307" t="s">
        <v>508</v>
      </c>
      <c r="G1307" t="s">
        <v>508</v>
      </c>
      <c r="H1307">
        <v>5.8726394892583818</v>
      </c>
      <c r="I1307">
        <v>4.1666617609348169</v>
      </c>
      <c r="J1307">
        <v>-2.371796553244077</v>
      </c>
      <c r="K1307">
        <v>-121.9144569834187</v>
      </c>
      <c r="L1307">
        <v>1.0564829252012189</v>
      </c>
      <c r="M1307">
        <v>-3.1016708592547229</v>
      </c>
      <c r="N1307">
        <v>5.2163623064306792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1</v>
      </c>
    </row>
    <row r="1308" spans="1:20" x14ac:dyDescent="0.3">
      <c r="A1308" t="s">
        <v>162</v>
      </c>
      <c r="B1308" t="s">
        <v>553</v>
      </c>
      <c r="C1308">
        <v>1</v>
      </c>
      <c r="D1308">
        <v>4</v>
      </c>
      <c r="E1308" t="s">
        <v>510</v>
      </c>
      <c r="F1308" t="s">
        <v>508</v>
      </c>
      <c r="G1308" t="s">
        <v>508</v>
      </c>
      <c r="H1308">
        <v>6.310253812463273</v>
      </c>
      <c r="I1308">
        <v>20.5246951009164</v>
      </c>
      <c r="J1308">
        <v>-0.90025391670782273</v>
      </c>
      <c r="K1308">
        <v>-39.948134958057999</v>
      </c>
      <c r="L1308">
        <v>0.92550955404051405</v>
      </c>
      <c r="M1308">
        <v>-4.0149892277688721</v>
      </c>
      <c r="N1308">
        <v>-3.17902780324928</v>
      </c>
      <c r="O1308">
        <v>0</v>
      </c>
      <c r="P1308">
        <v>1</v>
      </c>
      <c r="Q1308">
        <v>0</v>
      </c>
      <c r="R1308">
        <v>0</v>
      </c>
      <c r="S1308">
        <v>0</v>
      </c>
      <c r="T1308">
        <v>0</v>
      </c>
    </row>
    <row r="1309" spans="1:20" x14ac:dyDescent="0.3">
      <c r="A1309" t="s">
        <v>220</v>
      </c>
      <c r="B1309" t="s">
        <v>553</v>
      </c>
      <c r="C1309">
        <v>1</v>
      </c>
      <c r="D1309">
        <v>4</v>
      </c>
      <c r="E1309" t="s">
        <v>510</v>
      </c>
      <c r="F1309" t="s">
        <v>508</v>
      </c>
      <c r="G1309" t="s">
        <v>508</v>
      </c>
      <c r="H1309">
        <v>6.7026005360415422</v>
      </c>
      <c r="I1309">
        <v>11.728403928384481</v>
      </c>
      <c r="J1309">
        <v>-0.72632281968546941</v>
      </c>
      <c r="K1309">
        <v>-86.487918858446278</v>
      </c>
      <c r="L1309">
        <v>0.76722560094355252</v>
      </c>
      <c r="M1309">
        <v>-3.17902780324928</v>
      </c>
      <c r="N1309">
        <v>7.3156661876321198</v>
      </c>
      <c r="O1309">
        <v>0</v>
      </c>
      <c r="P1309">
        <v>1</v>
      </c>
      <c r="Q1309">
        <v>0</v>
      </c>
      <c r="R1309">
        <v>0</v>
      </c>
      <c r="S1309">
        <v>0</v>
      </c>
      <c r="T1309">
        <v>0</v>
      </c>
    </row>
    <row r="1310" spans="1:20" x14ac:dyDescent="0.3">
      <c r="A1310" t="s">
        <v>259</v>
      </c>
      <c r="B1310" t="s">
        <v>553</v>
      </c>
      <c r="C1310">
        <v>7</v>
      </c>
      <c r="D1310">
        <v>9</v>
      </c>
      <c r="E1310" t="s">
        <v>510</v>
      </c>
      <c r="F1310" t="s">
        <v>508</v>
      </c>
      <c r="G1310" t="s">
        <v>508</v>
      </c>
      <c r="H1310">
        <v>6.681774847079117</v>
      </c>
      <c r="I1310">
        <v>48.837226838795303</v>
      </c>
      <c r="J1310">
        <v>1.0110783717652101</v>
      </c>
      <c r="K1310">
        <v>79.273549919454467</v>
      </c>
      <c r="L1310">
        <v>0.98501526738033218</v>
      </c>
      <c r="M1310">
        <v>-3.637318928564333</v>
      </c>
      <c r="N1310">
        <v>-0.98468436636084822</v>
      </c>
      <c r="O1310">
        <v>1</v>
      </c>
      <c r="P1310">
        <v>1</v>
      </c>
      <c r="Q1310">
        <v>1</v>
      </c>
      <c r="R1310">
        <v>0</v>
      </c>
      <c r="S1310">
        <v>0</v>
      </c>
      <c r="T1310">
        <v>0</v>
      </c>
    </row>
    <row r="1311" spans="1:20" x14ac:dyDescent="0.3">
      <c r="A1311" t="s">
        <v>269</v>
      </c>
      <c r="B1311" t="s">
        <v>553</v>
      </c>
      <c r="C1311">
        <v>4</v>
      </c>
      <c r="D1311">
        <v>6</v>
      </c>
      <c r="E1311" t="s">
        <v>510</v>
      </c>
      <c r="F1311" t="s">
        <v>508</v>
      </c>
      <c r="G1311" t="s">
        <v>508</v>
      </c>
      <c r="H1311">
        <v>6.5820046566630079</v>
      </c>
      <c r="I1311">
        <v>40.863789228006823</v>
      </c>
      <c r="J1311">
        <v>0.71860083959209309</v>
      </c>
      <c r="K1311">
        <v>-14.92787962594768</v>
      </c>
      <c r="L1311">
        <v>0.935129675142922</v>
      </c>
      <c r="M1311">
        <v>-1.49171102112828</v>
      </c>
      <c r="N1311">
        <v>5.6080113861544163E-2</v>
      </c>
      <c r="O1311">
        <v>0</v>
      </c>
      <c r="P1311">
        <v>1</v>
      </c>
      <c r="Q1311">
        <v>1</v>
      </c>
      <c r="R1311">
        <v>0</v>
      </c>
      <c r="S1311">
        <v>0</v>
      </c>
      <c r="T1311">
        <v>0</v>
      </c>
    </row>
    <row r="1312" spans="1:20" x14ac:dyDescent="0.3">
      <c r="A1312" t="s">
        <v>285</v>
      </c>
      <c r="B1312" t="s">
        <v>553</v>
      </c>
      <c r="C1312">
        <v>4</v>
      </c>
      <c r="D1312">
        <v>7</v>
      </c>
      <c r="E1312" t="s">
        <v>510</v>
      </c>
      <c r="F1312" t="s">
        <v>508</v>
      </c>
      <c r="G1312" t="s">
        <v>508</v>
      </c>
      <c r="H1312">
        <v>5.7183333998602546</v>
      </c>
      <c r="I1312">
        <v>30.742035371271101</v>
      </c>
      <c r="J1312">
        <v>0.47878347258509463</v>
      </c>
      <c r="K1312">
        <v>-44.425433683350043</v>
      </c>
      <c r="L1312">
        <v>0.83852197133723128</v>
      </c>
      <c r="M1312">
        <v>-2.053272481078297</v>
      </c>
      <c r="N1312">
        <v>-5.6660681878541078E-2</v>
      </c>
      <c r="O1312">
        <v>0</v>
      </c>
      <c r="P1312">
        <v>1</v>
      </c>
      <c r="Q1312">
        <v>1</v>
      </c>
      <c r="R1312">
        <v>0</v>
      </c>
      <c r="S1312">
        <v>0</v>
      </c>
      <c r="T1312">
        <v>0</v>
      </c>
    </row>
    <row r="1313" spans="1:20" x14ac:dyDescent="0.3">
      <c r="A1313" t="s">
        <v>291</v>
      </c>
      <c r="B1313" t="s">
        <v>553</v>
      </c>
      <c r="C1313">
        <v>6</v>
      </c>
      <c r="D1313">
        <v>7</v>
      </c>
      <c r="E1313" t="s">
        <v>510</v>
      </c>
      <c r="F1313" t="s">
        <v>508</v>
      </c>
      <c r="G1313" t="s">
        <v>508</v>
      </c>
      <c r="H1313">
        <v>5.132519579691305</v>
      </c>
      <c r="I1313">
        <v>20.57765232891985</v>
      </c>
      <c r="J1313">
        <v>0.23792060391824871</v>
      </c>
      <c r="K1313">
        <v>-70.669202354720241</v>
      </c>
      <c r="L1313">
        <v>1.3192953191789909</v>
      </c>
      <c r="M1313">
        <v>-1.3038480003114039</v>
      </c>
      <c r="N1313">
        <v>-4.250435896523503</v>
      </c>
      <c r="O1313">
        <v>0</v>
      </c>
      <c r="P1313">
        <v>1</v>
      </c>
      <c r="Q1313">
        <v>1</v>
      </c>
      <c r="R1313">
        <v>0</v>
      </c>
      <c r="S1313">
        <v>0</v>
      </c>
      <c r="T1313">
        <v>1</v>
      </c>
    </row>
    <row r="1314" spans="1:20" x14ac:dyDescent="0.3">
      <c r="A1314" t="s">
        <v>295</v>
      </c>
      <c r="B1314" t="s">
        <v>553</v>
      </c>
      <c r="C1314">
        <v>-2</v>
      </c>
      <c r="D1314">
        <v>3</v>
      </c>
      <c r="E1314" t="s">
        <v>510</v>
      </c>
      <c r="F1314" t="s">
        <v>508</v>
      </c>
      <c r="G1314" t="s">
        <v>508</v>
      </c>
      <c r="H1314">
        <v>5.0904120209184409</v>
      </c>
      <c r="I1314">
        <v>2.970276586926492</v>
      </c>
      <c r="J1314">
        <v>-3.1276364373965748E-2</v>
      </c>
      <c r="K1314">
        <v>-157.60231217666151</v>
      </c>
      <c r="L1314">
        <v>0.99192430195934245</v>
      </c>
      <c r="M1314">
        <v>-4.250435896523503</v>
      </c>
      <c r="N1314">
        <v>-0.8398283875908239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</row>
    <row r="1315" spans="1:20" x14ac:dyDescent="0.3">
      <c r="A1315" t="s">
        <v>298</v>
      </c>
      <c r="B1315" t="s">
        <v>553</v>
      </c>
      <c r="C1315">
        <v>0</v>
      </c>
      <c r="D1315">
        <v>3</v>
      </c>
      <c r="E1315" t="s">
        <v>510</v>
      </c>
      <c r="F1315" t="s">
        <v>508</v>
      </c>
      <c r="G1315" t="s">
        <v>508</v>
      </c>
      <c r="H1315">
        <v>4.835365238448345</v>
      </c>
      <c r="I1315">
        <v>3.7499904632568359</v>
      </c>
      <c r="J1315">
        <v>-0.2033879468829998</v>
      </c>
      <c r="K1315">
        <v>-196.49659444408701</v>
      </c>
      <c r="L1315">
        <v>0.96702910923060859</v>
      </c>
      <c r="M1315">
        <v>-0.8398283875908239</v>
      </c>
      <c r="N1315">
        <v>1.0284312866648251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</row>
    <row r="1316" spans="1:20" x14ac:dyDescent="0.3">
      <c r="A1316" t="s">
        <v>96</v>
      </c>
      <c r="B1316" t="s">
        <v>553</v>
      </c>
      <c r="C1316">
        <v>9</v>
      </c>
      <c r="D1316">
        <v>12</v>
      </c>
      <c r="E1316" t="s">
        <v>510</v>
      </c>
      <c r="F1316" t="s">
        <v>508</v>
      </c>
      <c r="G1316" t="s">
        <v>508</v>
      </c>
      <c r="H1316">
        <v>4.7368431921575107</v>
      </c>
      <c r="I1316">
        <v>43.27175867436128</v>
      </c>
      <c r="J1316">
        <v>0.91278588576646769</v>
      </c>
      <c r="K1316">
        <v>93.671677824370761</v>
      </c>
      <c r="L1316">
        <v>0.70622765670439913</v>
      </c>
      <c r="M1316">
        <v>-3.0091380547299371</v>
      </c>
      <c r="N1316">
        <v>0.33241335374826869</v>
      </c>
      <c r="O1316">
        <v>1</v>
      </c>
      <c r="P1316">
        <v>1</v>
      </c>
      <c r="Q1316">
        <v>1</v>
      </c>
      <c r="R1316">
        <v>0</v>
      </c>
      <c r="S1316">
        <v>0</v>
      </c>
      <c r="T1316">
        <v>0</v>
      </c>
    </row>
    <row r="1317" spans="1:20" x14ac:dyDescent="0.3">
      <c r="A1317" t="s">
        <v>164</v>
      </c>
      <c r="B1317" t="s">
        <v>553</v>
      </c>
      <c r="C1317">
        <v>9</v>
      </c>
      <c r="D1317">
        <v>11</v>
      </c>
      <c r="E1317" t="s">
        <v>510</v>
      </c>
      <c r="F1317" t="s">
        <v>508</v>
      </c>
      <c r="G1317" t="s">
        <v>508</v>
      </c>
      <c r="H1317">
        <v>4.8208127671738223</v>
      </c>
      <c r="I1317">
        <v>25.59366361571357</v>
      </c>
      <c r="J1317">
        <v>0.76500129879575152</v>
      </c>
      <c r="K1317">
        <v>-1.0297147675595499</v>
      </c>
      <c r="L1317">
        <v>0.48114060641754619</v>
      </c>
      <c r="M1317">
        <v>-4.0309236917337126</v>
      </c>
      <c r="N1317">
        <v>4.3728370030369206</v>
      </c>
      <c r="O1317">
        <v>1</v>
      </c>
      <c r="P1317">
        <v>1</v>
      </c>
      <c r="Q1317">
        <v>1</v>
      </c>
      <c r="R1317">
        <v>0</v>
      </c>
      <c r="S1317">
        <v>0</v>
      </c>
      <c r="T1317">
        <v>0</v>
      </c>
    </row>
    <row r="1318" spans="1:20" x14ac:dyDescent="0.3">
      <c r="A1318" t="s">
        <v>242</v>
      </c>
      <c r="B1318" t="s">
        <v>553</v>
      </c>
      <c r="C1318">
        <v>8</v>
      </c>
      <c r="D1318">
        <v>9</v>
      </c>
      <c r="E1318" t="s">
        <v>510</v>
      </c>
      <c r="F1318" t="s">
        <v>508</v>
      </c>
      <c r="G1318" t="s">
        <v>508</v>
      </c>
      <c r="H1318">
        <v>4.9759223411400857</v>
      </c>
      <c r="I1318">
        <v>36.675451543473073</v>
      </c>
      <c r="J1318">
        <v>0.78548014353930107</v>
      </c>
      <c r="K1318">
        <v>16.740446438799999</v>
      </c>
      <c r="L1318">
        <v>0.67625077730303784</v>
      </c>
      <c r="M1318">
        <v>-3.1028835290880119</v>
      </c>
      <c r="N1318">
        <v>7.1348297462034767</v>
      </c>
      <c r="O1318">
        <v>0</v>
      </c>
      <c r="P1318">
        <v>1</v>
      </c>
      <c r="Q1318">
        <v>1</v>
      </c>
      <c r="R1318">
        <v>0</v>
      </c>
      <c r="S1318">
        <v>1</v>
      </c>
      <c r="T1318">
        <v>0</v>
      </c>
    </row>
    <row r="1319" spans="1:20" x14ac:dyDescent="0.3">
      <c r="A1319" t="s">
        <v>77</v>
      </c>
      <c r="B1319" t="s">
        <v>250</v>
      </c>
      <c r="C1319">
        <v>3</v>
      </c>
      <c r="D1319">
        <v>5</v>
      </c>
      <c r="E1319" t="s">
        <v>510</v>
      </c>
      <c r="F1319" t="s">
        <v>508</v>
      </c>
      <c r="G1319" t="s">
        <v>508</v>
      </c>
      <c r="H1319">
        <v>4.6838407494145207</v>
      </c>
      <c r="I1319">
        <v>48.251748251748253</v>
      </c>
      <c r="J1319">
        <v>-3.321383401281139</v>
      </c>
      <c r="K1319">
        <v>-77.777777777777786</v>
      </c>
      <c r="L1319">
        <v>0.78068368608577521</v>
      </c>
      <c r="M1319">
        <v>-0.54347826086956519</v>
      </c>
      <c r="N1319">
        <v>2.1077283372365341</v>
      </c>
      <c r="O1319">
        <v>0</v>
      </c>
      <c r="P1319">
        <v>1</v>
      </c>
      <c r="Q1319">
        <v>0</v>
      </c>
      <c r="R1319">
        <v>0</v>
      </c>
      <c r="S1319">
        <v>0</v>
      </c>
      <c r="T1319">
        <v>0</v>
      </c>
    </row>
    <row r="1320" spans="1:20" x14ac:dyDescent="0.3">
      <c r="A1320" t="s">
        <v>139</v>
      </c>
      <c r="B1320" t="s">
        <v>250</v>
      </c>
      <c r="C1320">
        <v>3</v>
      </c>
      <c r="D1320">
        <v>3</v>
      </c>
      <c r="E1320" t="s">
        <v>510</v>
      </c>
      <c r="F1320" t="s">
        <v>508</v>
      </c>
      <c r="G1320" t="s">
        <v>508</v>
      </c>
      <c r="H1320">
        <v>4.0006603565925598</v>
      </c>
      <c r="I1320">
        <v>53.41614906832298</v>
      </c>
      <c r="J1320">
        <v>-3.5042613468576751</v>
      </c>
      <c r="K1320">
        <v>52.900960827790207</v>
      </c>
      <c r="L1320">
        <v>0.91831675992730566</v>
      </c>
      <c r="M1320">
        <v>-7.6982294072363358E-2</v>
      </c>
      <c r="N1320">
        <v>4.7765793528505389</v>
      </c>
      <c r="O1320">
        <v>0</v>
      </c>
      <c r="P1320">
        <v>1</v>
      </c>
      <c r="Q1320">
        <v>0</v>
      </c>
      <c r="R1320">
        <v>0</v>
      </c>
      <c r="S1320">
        <v>0</v>
      </c>
      <c r="T1320">
        <v>0</v>
      </c>
    </row>
    <row r="1321" spans="1:20" x14ac:dyDescent="0.3">
      <c r="A1321" t="s">
        <v>228</v>
      </c>
      <c r="B1321" t="s">
        <v>250</v>
      </c>
      <c r="C1321">
        <v>13</v>
      </c>
      <c r="D1321">
        <v>10</v>
      </c>
      <c r="E1321" t="s">
        <v>510</v>
      </c>
      <c r="F1321" t="s">
        <v>508</v>
      </c>
      <c r="G1321" t="s">
        <v>508</v>
      </c>
      <c r="H1321">
        <v>3.978594695207073</v>
      </c>
      <c r="I1321">
        <v>87.202380952380949</v>
      </c>
      <c r="J1321">
        <v>9.6358358961852453</v>
      </c>
      <c r="K1321">
        <v>189.608144967458</v>
      </c>
      <c r="L1321">
        <v>0.84062988046581677</v>
      </c>
      <c r="M1321">
        <v>-0.25990903183885639</v>
      </c>
      <c r="N1321">
        <v>0.1302931596091205</v>
      </c>
      <c r="O1321">
        <v>1</v>
      </c>
      <c r="P1321">
        <v>1</v>
      </c>
      <c r="Q1321">
        <v>1</v>
      </c>
      <c r="R1321">
        <v>1</v>
      </c>
      <c r="S1321">
        <v>1</v>
      </c>
      <c r="T1321">
        <v>0</v>
      </c>
    </row>
    <row r="1322" spans="1:20" x14ac:dyDescent="0.3">
      <c r="A1322" t="s">
        <v>265</v>
      </c>
      <c r="B1322" t="s">
        <v>250</v>
      </c>
      <c r="C1322">
        <v>3</v>
      </c>
      <c r="D1322">
        <v>7</v>
      </c>
      <c r="E1322" t="s">
        <v>510</v>
      </c>
      <c r="F1322" t="s">
        <v>508</v>
      </c>
      <c r="G1322" t="s">
        <v>508</v>
      </c>
      <c r="H1322">
        <v>4.9673676577229866</v>
      </c>
      <c r="I1322">
        <v>40.773809523809533</v>
      </c>
      <c r="J1322">
        <v>-9.4392500029684356E-2</v>
      </c>
      <c r="K1322">
        <v>14.0999315537303</v>
      </c>
      <c r="L1322">
        <v>0.83900949459397078</v>
      </c>
      <c r="M1322">
        <v>-3.3637000700770852</v>
      </c>
      <c r="N1322">
        <v>4.6410442349528642</v>
      </c>
      <c r="O1322">
        <v>0</v>
      </c>
      <c r="P1322">
        <v>1</v>
      </c>
      <c r="Q1322">
        <v>0</v>
      </c>
      <c r="R1322">
        <v>0</v>
      </c>
      <c r="S1322">
        <v>0</v>
      </c>
      <c r="T1322">
        <v>0</v>
      </c>
    </row>
    <row r="1323" spans="1:20" x14ac:dyDescent="0.3">
      <c r="A1323" t="s">
        <v>271</v>
      </c>
      <c r="B1323" t="s">
        <v>250</v>
      </c>
      <c r="C1323">
        <v>1</v>
      </c>
      <c r="D1323">
        <v>4</v>
      </c>
      <c r="E1323" t="s">
        <v>510</v>
      </c>
      <c r="F1323" t="s">
        <v>508</v>
      </c>
      <c r="G1323" t="s">
        <v>508</v>
      </c>
      <c r="H1323">
        <v>5.8994708994708986</v>
      </c>
      <c r="I1323">
        <v>32.142857142857153</v>
      </c>
      <c r="J1323">
        <v>-5.7222435202309967</v>
      </c>
      <c r="K1323">
        <v>-13.33705097820528</v>
      </c>
      <c r="L1323">
        <v>0.86983936514854265</v>
      </c>
      <c r="M1323">
        <v>-6.4449064449064446</v>
      </c>
      <c r="N1323">
        <v>-0.74074074074074081</v>
      </c>
      <c r="O1323">
        <v>0</v>
      </c>
      <c r="P1323">
        <v>1</v>
      </c>
      <c r="Q1323">
        <v>0</v>
      </c>
      <c r="R1323">
        <v>0</v>
      </c>
      <c r="S1323">
        <v>0</v>
      </c>
      <c r="T1323">
        <v>0</v>
      </c>
    </row>
    <row r="1324" spans="1:20" x14ac:dyDescent="0.3">
      <c r="A1324" t="s">
        <v>290</v>
      </c>
      <c r="B1324" t="s">
        <v>250</v>
      </c>
      <c r="C1324">
        <v>1</v>
      </c>
      <c r="D1324">
        <v>4</v>
      </c>
      <c r="E1324" t="s">
        <v>510</v>
      </c>
      <c r="F1324" t="s">
        <v>508</v>
      </c>
      <c r="G1324" t="s">
        <v>508</v>
      </c>
      <c r="H1324">
        <v>5.9862457017818071</v>
      </c>
      <c r="I1324">
        <v>25.270758122743679</v>
      </c>
      <c r="J1324">
        <v>-8.8137343433725093</v>
      </c>
      <c r="K1324">
        <v>-46.979865771812037</v>
      </c>
      <c r="L1324">
        <v>0.75588873938651291</v>
      </c>
      <c r="M1324">
        <v>-3.382663847780127</v>
      </c>
      <c r="N1324">
        <v>5.0328227571115978</v>
      </c>
      <c r="O1324">
        <v>0</v>
      </c>
      <c r="P1324">
        <v>1</v>
      </c>
      <c r="Q1324">
        <v>0</v>
      </c>
      <c r="R1324">
        <v>0</v>
      </c>
      <c r="S1324">
        <v>0</v>
      </c>
      <c r="T1324">
        <v>0</v>
      </c>
    </row>
    <row r="1325" spans="1:20" x14ac:dyDescent="0.3">
      <c r="A1325" t="s">
        <v>512</v>
      </c>
      <c r="B1325" t="s">
        <v>250</v>
      </c>
      <c r="C1325">
        <v>0</v>
      </c>
      <c r="D1325">
        <v>5</v>
      </c>
      <c r="E1325" t="s">
        <v>510</v>
      </c>
      <c r="F1325" t="s">
        <v>508</v>
      </c>
      <c r="G1325" t="s">
        <v>508</v>
      </c>
      <c r="H1325">
        <v>6.4980158730158717</v>
      </c>
      <c r="I1325">
        <v>0</v>
      </c>
      <c r="J1325">
        <v>-9.088852401353865</v>
      </c>
      <c r="K1325">
        <v>-115.7738383544836</v>
      </c>
      <c r="L1325">
        <v>1.4167861196736049</v>
      </c>
      <c r="M1325">
        <v>-10</v>
      </c>
      <c r="N1325">
        <v>-9.9537037037037042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1</v>
      </c>
    </row>
    <row r="1326" spans="1:20" x14ac:dyDescent="0.3">
      <c r="A1326" t="s">
        <v>91</v>
      </c>
      <c r="B1326" t="s">
        <v>250</v>
      </c>
      <c r="C1326">
        <v>-2</v>
      </c>
      <c r="D1326">
        <v>3</v>
      </c>
      <c r="E1326" t="s">
        <v>510</v>
      </c>
      <c r="F1326" t="s">
        <v>508</v>
      </c>
      <c r="G1326" t="s">
        <v>508</v>
      </c>
      <c r="H1326">
        <v>7.191822744521974</v>
      </c>
      <c r="I1326">
        <v>0</v>
      </c>
      <c r="J1326">
        <v>-14.9035449810616</v>
      </c>
      <c r="K1326">
        <v>-257.95339412360698</v>
      </c>
      <c r="L1326">
        <v>0.69558348293523242</v>
      </c>
      <c r="M1326">
        <v>-9.9537037037037042</v>
      </c>
      <c r="N1326">
        <v>-8.0548414738646095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</row>
    <row r="1327" spans="1:20" x14ac:dyDescent="0.3">
      <c r="A1327" t="s">
        <v>93</v>
      </c>
      <c r="B1327" t="s">
        <v>250</v>
      </c>
      <c r="C1327">
        <v>0</v>
      </c>
      <c r="D1327">
        <v>5</v>
      </c>
      <c r="E1327" t="s">
        <v>510</v>
      </c>
      <c r="F1327" t="s">
        <v>508</v>
      </c>
      <c r="G1327" t="s">
        <v>508</v>
      </c>
      <c r="H1327">
        <v>8.2279323658634009</v>
      </c>
      <c r="I1327">
        <v>1.197604790419162</v>
      </c>
      <c r="J1327">
        <v>-20.390384946803469</v>
      </c>
      <c r="K1327">
        <v>-223.03408936574769</v>
      </c>
      <c r="L1327">
        <v>1.6391820444147029</v>
      </c>
      <c r="M1327">
        <v>-8.0548414738646095</v>
      </c>
      <c r="N1327">
        <v>-2.6095060577819198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1</v>
      </c>
    </row>
    <row r="1328" spans="1:20" x14ac:dyDescent="0.3">
      <c r="A1328" t="s">
        <v>162</v>
      </c>
      <c r="B1328" t="s">
        <v>250</v>
      </c>
      <c r="C1328">
        <v>0</v>
      </c>
      <c r="D1328">
        <v>4</v>
      </c>
      <c r="E1328" t="s">
        <v>510</v>
      </c>
      <c r="F1328" t="s">
        <v>508</v>
      </c>
      <c r="G1328" t="s">
        <v>508</v>
      </c>
      <c r="H1328">
        <v>8.9057595444922981</v>
      </c>
      <c r="I1328">
        <v>1.321138211382114</v>
      </c>
      <c r="J1328">
        <v>-26.274861586554749</v>
      </c>
      <c r="K1328">
        <v>-126.5101299479459</v>
      </c>
      <c r="L1328">
        <v>1.127644550980557</v>
      </c>
      <c r="M1328">
        <v>-7.2511848341232223</v>
      </c>
      <c r="N1328">
        <v>1.584057230454778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1</v>
      </c>
    </row>
    <row r="1329" spans="1:20" x14ac:dyDescent="0.3">
      <c r="A1329" t="s">
        <v>235</v>
      </c>
      <c r="B1329" t="s">
        <v>250</v>
      </c>
      <c r="C1329">
        <v>4</v>
      </c>
      <c r="D1329">
        <v>5</v>
      </c>
      <c r="E1329" t="s">
        <v>510</v>
      </c>
      <c r="F1329" t="s">
        <v>508</v>
      </c>
      <c r="G1329" t="s">
        <v>508</v>
      </c>
      <c r="H1329">
        <v>7.656508549365693</v>
      </c>
      <c r="I1329">
        <v>19.60591133004926</v>
      </c>
      <c r="J1329">
        <v>-8.3591191693234137</v>
      </c>
      <c r="K1329">
        <v>-65.491979046792594</v>
      </c>
      <c r="L1329">
        <v>0.88093766037778709</v>
      </c>
      <c r="M1329">
        <v>-2.079395085066162</v>
      </c>
      <c r="N1329">
        <v>-1.3513513513513511</v>
      </c>
      <c r="O1329">
        <v>1</v>
      </c>
      <c r="P1329">
        <v>1</v>
      </c>
      <c r="Q1329">
        <v>0</v>
      </c>
      <c r="R1329">
        <v>0</v>
      </c>
      <c r="S1329">
        <v>0</v>
      </c>
      <c r="T1329">
        <v>0</v>
      </c>
    </row>
    <row r="1330" spans="1:20" x14ac:dyDescent="0.3">
      <c r="A1330" t="s">
        <v>259</v>
      </c>
      <c r="B1330" t="s">
        <v>250</v>
      </c>
      <c r="C1330">
        <v>4</v>
      </c>
      <c r="D1330">
        <v>3</v>
      </c>
      <c r="E1330" t="s">
        <v>510</v>
      </c>
      <c r="F1330" t="s">
        <v>508</v>
      </c>
      <c r="G1330" t="s">
        <v>508</v>
      </c>
      <c r="H1330">
        <v>7.7404249370981271</v>
      </c>
      <c r="I1330">
        <v>16.981132075471699</v>
      </c>
      <c r="J1330">
        <v>-5.913920251846541</v>
      </c>
      <c r="K1330">
        <v>-62.164381925156093</v>
      </c>
      <c r="L1330">
        <v>0.67928106316186809</v>
      </c>
      <c r="M1330">
        <v>-1.3513513513513511</v>
      </c>
      <c r="N1330">
        <v>1.1741682974559691</v>
      </c>
      <c r="O1330">
        <v>1</v>
      </c>
      <c r="P1330">
        <v>1</v>
      </c>
      <c r="Q1330">
        <v>0</v>
      </c>
      <c r="R1330">
        <v>0</v>
      </c>
      <c r="S1330">
        <v>0</v>
      </c>
      <c r="T1330">
        <v>0</v>
      </c>
    </row>
    <row r="1331" spans="1:20" x14ac:dyDescent="0.3">
      <c r="A1331" t="s">
        <v>269</v>
      </c>
      <c r="B1331" t="s">
        <v>250</v>
      </c>
      <c r="C1331">
        <v>1</v>
      </c>
      <c r="D1331">
        <v>4</v>
      </c>
      <c r="E1331" t="s">
        <v>510</v>
      </c>
      <c r="F1331" t="s">
        <v>508</v>
      </c>
      <c r="G1331" t="s">
        <v>508</v>
      </c>
      <c r="H1331">
        <v>7.3428571428571434</v>
      </c>
      <c r="I1331">
        <v>14.18994413407821</v>
      </c>
      <c r="J1331">
        <v>-2.0996635240117389</v>
      </c>
      <c r="K1331">
        <v>-63.005519882843373</v>
      </c>
      <c r="L1331">
        <v>0.93581599768052182</v>
      </c>
      <c r="M1331">
        <v>-3.2882011605415862</v>
      </c>
      <c r="N1331">
        <v>-0.75</v>
      </c>
      <c r="O1331">
        <v>0</v>
      </c>
      <c r="P1331">
        <v>1</v>
      </c>
      <c r="Q1331">
        <v>0</v>
      </c>
      <c r="R1331">
        <v>0</v>
      </c>
      <c r="S1331">
        <v>0</v>
      </c>
      <c r="T1331">
        <v>0</v>
      </c>
    </row>
    <row r="1332" spans="1:20" x14ac:dyDescent="0.3">
      <c r="A1332" t="s">
        <v>282</v>
      </c>
      <c r="B1332" t="s">
        <v>250</v>
      </c>
      <c r="C1332">
        <v>3</v>
      </c>
      <c r="D1332">
        <v>2</v>
      </c>
      <c r="E1332" t="s">
        <v>510</v>
      </c>
      <c r="F1332" t="s">
        <v>508</v>
      </c>
      <c r="G1332" t="s">
        <v>508</v>
      </c>
      <c r="H1332">
        <v>6.5671104713925867</v>
      </c>
      <c r="I1332">
        <v>21.747572815533982</v>
      </c>
      <c r="J1332">
        <v>-1.1608451857629869</v>
      </c>
      <c r="K1332">
        <v>-95.233716475095846</v>
      </c>
      <c r="L1332">
        <v>0.83071960587126148</v>
      </c>
      <c r="M1332">
        <v>-0.75</v>
      </c>
      <c r="N1332">
        <v>3.5768261964735522</v>
      </c>
      <c r="O1332">
        <v>0</v>
      </c>
      <c r="P1332">
        <v>1</v>
      </c>
      <c r="Q1332">
        <v>0</v>
      </c>
      <c r="R1332">
        <v>1</v>
      </c>
      <c r="S1332">
        <v>0</v>
      </c>
      <c r="T1332">
        <v>0</v>
      </c>
    </row>
    <row r="1333" spans="1:20" x14ac:dyDescent="0.3">
      <c r="A1333" t="s">
        <v>285</v>
      </c>
      <c r="B1333" t="s">
        <v>250</v>
      </c>
      <c r="C1333">
        <v>6</v>
      </c>
      <c r="D1333">
        <v>6</v>
      </c>
      <c r="E1333" t="s">
        <v>510</v>
      </c>
      <c r="F1333" t="s">
        <v>508</v>
      </c>
      <c r="G1333" t="s">
        <v>508</v>
      </c>
      <c r="H1333">
        <v>5.3958861651169343</v>
      </c>
      <c r="I1333">
        <v>47.987616099071197</v>
      </c>
      <c r="J1333">
        <v>1.3222562574860319</v>
      </c>
      <c r="K1333">
        <v>-24.76937904447173</v>
      </c>
      <c r="L1333">
        <v>0.64821109198238025</v>
      </c>
      <c r="M1333">
        <v>-1.3618677042801559</v>
      </c>
      <c r="N1333">
        <v>2.2682445759368841</v>
      </c>
      <c r="O1333">
        <v>0</v>
      </c>
      <c r="P1333">
        <v>1</v>
      </c>
      <c r="Q1333">
        <v>1</v>
      </c>
      <c r="R1333">
        <v>1</v>
      </c>
      <c r="S1333">
        <v>0</v>
      </c>
      <c r="T1333">
        <v>0</v>
      </c>
    </row>
    <row r="1334" spans="1:20" x14ac:dyDescent="0.3">
      <c r="A1334" t="s">
        <v>291</v>
      </c>
      <c r="B1334" t="s">
        <v>250</v>
      </c>
      <c r="C1334">
        <v>7</v>
      </c>
      <c r="D1334">
        <v>5</v>
      </c>
      <c r="E1334" t="s">
        <v>510</v>
      </c>
      <c r="F1334" t="s">
        <v>508</v>
      </c>
      <c r="G1334" t="s">
        <v>508</v>
      </c>
      <c r="H1334">
        <v>5.2138663684651938</v>
      </c>
      <c r="I1334">
        <v>52.941176470588239</v>
      </c>
      <c r="J1334">
        <v>3.7509312664460741</v>
      </c>
      <c r="K1334">
        <v>33.249707308914417</v>
      </c>
      <c r="L1334">
        <v>0.77470092101524368</v>
      </c>
      <c r="M1334">
        <v>-1.446480231436837</v>
      </c>
      <c r="N1334">
        <v>0.39138943248532287</v>
      </c>
      <c r="O1334">
        <v>1</v>
      </c>
      <c r="P1334">
        <v>1</v>
      </c>
      <c r="Q1334">
        <v>1</v>
      </c>
      <c r="R1334">
        <v>0</v>
      </c>
      <c r="S1334">
        <v>0</v>
      </c>
      <c r="T1334">
        <v>0</v>
      </c>
    </row>
    <row r="1335" spans="1:20" x14ac:dyDescent="0.3">
      <c r="A1335" t="s">
        <v>96</v>
      </c>
      <c r="B1335" t="s">
        <v>250</v>
      </c>
      <c r="C1335">
        <v>9</v>
      </c>
      <c r="D1335">
        <v>8</v>
      </c>
      <c r="E1335" t="s">
        <v>510</v>
      </c>
      <c r="F1335" t="s">
        <v>508</v>
      </c>
      <c r="G1335" t="s">
        <v>508</v>
      </c>
      <c r="H1335">
        <v>3.6126770246115769</v>
      </c>
      <c r="I1335">
        <v>79.185520361990953</v>
      </c>
      <c r="J1335">
        <v>6.7398681865451131</v>
      </c>
      <c r="K1335">
        <v>89.082321187584625</v>
      </c>
      <c r="L1335">
        <v>0.7782259740204589</v>
      </c>
      <c r="M1335">
        <v>-1.2357414448669199</v>
      </c>
      <c r="N1335">
        <v>0.67372473532242538</v>
      </c>
      <c r="O1335">
        <v>1</v>
      </c>
      <c r="P1335">
        <v>1</v>
      </c>
      <c r="Q1335">
        <v>1</v>
      </c>
      <c r="R1335">
        <v>0</v>
      </c>
      <c r="S1335">
        <v>0</v>
      </c>
      <c r="T1335">
        <v>0</v>
      </c>
    </row>
    <row r="1336" spans="1:20" x14ac:dyDescent="0.3">
      <c r="A1336" t="s">
        <v>164</v>
      </c>
      <c r="B1336" t="s">
        <v>250</v>
      </c>
      <c r="C1336">
        <v>8</v>
      </c>
      <c r="D1336">
        <v>7</v>
      </c>
      <c r="E1336" t="s">
        <v>510</v>
      </c>
      <c r="F1336" t="s">
        <v>508</v>
      </c>
      <c r="G1336" t="s">
        <v>508</v>
      </c>
      <c r="H1336">
        <v>3.6862990810359229</v>
      </c>
      <c r="I1336">
        <v>67.420814479638011</v>
      </c>
      <c r="J1336">
        <v>5.6889583037753439</v>
      </c>
      <c r="K1336">
        <v>25.36329300300833</v>
      </c>
      <c r="L1336">
        <v>1.1464876664279751</v>
      </c>
      <c r="M1336">
        <v>-1.912045889101339</v>
      </c>
      <c r="N1336">
        <v>1.364522417153996</v>
      </c>
      <c r="O1336">
        <v>0</v>
      </c>
      <c r="P1336">
        <v>1</v>
      </c>
      <c r="Q1336">
        <v>1</v>
      </c>
      <c r="R1336">
        <v>0</v>
      </c>
      <c r="S1336">
        <v>0</v>
      </c>
      <c r="T1336">
        <v>1</v>
      </c>
    </row>
    <row r="1337" spans="1:20" x14ac:dyDescent="0.3">
      <c r="A1337" t="s">
        <v>242</v>
      </c>
      <c r="B1337" t="s">
        <v>250</v>
      </c>
      <c r="C1337">
        <v>9</v>
      </c>
      <c r="D1337">
        <v>12</v>
      </c>
      <c r="E1337" t="s">
        <v>513</v>
      </c>
      <c r="F1337" t="s">
        <v>508</v>
      </c>
      <c r="G1337" t="s">
        <v>508</v>
      </c>
      <c r="H1337">
        <v>3.5714285714285712</v>
      </c>
      <c r="I1337">
        <v>59.090909090909093</v>
      </c>
      <c r="J1337">
        <v>6.0488470703424966</v>
      </c>
      <c r="K1337">
        <v>62.86149162861448</v>
      </c>
      <c r="L1337">
        <v>0.85952483082434139</v>
      </c>
      <c r="M1337">
        <v>-2.851885924563017</v>
      </c>
      <c r="N1337">
        <v>7.7651515151515156</v>
      </c>
      <c r="O1337">
        <v>1</v>
      </c>
      <c r="P1337">
        <v>1</v>
      </c>
      <c r="Q1337">
        <v>1</v>
      </c>
      <c r="R1337">
        <v>0</v>
      </c>
      <c r="S1337">
        <v>0</v>
      </c>
      <c r="T1337">
        <v>0</v>
      </c>
    </row>
    <row r="1338" spans="1:20" x14ac:dyDescent="0.3">
      <c r="A1338" t="s">
        <v>77</v>
      </c>
      <c r="B1338" t="s">
        <v>554</v>
      </c>
      <c r="C1338">
        <v>6</v>
      </c>
      <c r="D1338">
        <v>9</v>
      </c>
      <c r="E1338" t="s">
        <v>513</v>
      </c>
      <c r="F1338" t="s">
        <v>508</v>
      </c>
      <c r="G1338" t="s">
        <v>508</v>
      </c>
      <c r="H1338">
        <v>3.694255873622263</v>
      </c>
      <c r="I1338">
        <v>36.088157500007298</v>
      </c>
      <c r="J1338">
        <v>1.5346744908295591</v>
      </c>
      <c r="K1338">
        <v>-47.246569925372967</v>
      </c>
      <c r="L1338">
        <v>0.89420459220742832</v>
      </c>
      <c r="M1338">
        <v>-1.4769819930488219</v>
      </c>
      <c r="N1338">
        <v>2.248679851138875</v>
      </c>
      <c r="O1338">
        <v>0</v>
      </c>
      <c r="P1338">
        <v>1</v>
      </c>
      <c r="Q1338">
        <v>1</v>
      </c>
      <c r="R1338">
        <v>0</v>
      </c>
      <c r="S1338">
        <v>0</v>
      </c>
      <c r="T1338">
        <v>0</v>
      </c>
    </row>
    <row r="1339" spans="1:20" x14ac:dyDescent="0.3">
      <c r="A1339" t="s">
        <v>139</v>
      </c>
      <c r="B1339" t="s">
        <v>554</v>
      </c>
      <c r="C1339">
        <v>3</v>
      </c>
      <c r="D1339">
        <v>3</v>
      </c>
      <c r="E1339" t="s">
        <v>510</v>
      </c>
      <c r="F1339" t="s">
        <v>508</v>
      </c>
      <c r="G1339" t="s">
        <v>508</v>
      </c>
      <c r="H1339">
        <v>3.0926217226901569</v>
      </c>
      <c r="I1339">
        <v>61.062024832574473</v>
      </c>
      <c r="J1339">
        <v>-0.7707881681683979</v>
      </c>
      <c r="K1339">
        <v>25.351571413106491</v>
      </c>
      <c r="L1339">
        <v>0.74347993911453902</v>
      </c>
      <c r="M1339">
        <v>-1.812683554308828</v>
      </c>
      <c r="N1339">
        <v>2.4175794076852108</v>
      </c>
      <c r="O1339">
        <v>0</v>
      </c>
      <c r="P1339">
        <v>1</v>
      </c>
      <c r="Q1339">
        <v>0</v>
      </c>
      <c r="R1339">
        <v>0</v>
      </c>
      <c r="S1339">
        <v>0</v>
      </c>
      <c r="T1339">
        <v>0</v>
      </c>
    </row>
    <row r="1340" spans="1:20" x14ac:dyDescent="0.3">
      <c r="A1340" t="s">
        <v>228</v>
      </c>
      <c r="B1340" t="s">
        <v>554</v>
      </c>
      <c r="C1340">
        <v>11</v>
      </c>
      <c r="D1340">
        <v>12</v>
      </c>
      <c r="E1340" t="s">
        <v>510</v>
      </c>
      <c r="F1340" t="s">
        <v>508</v>
      </c>
      <c r="G1340" t="s">
        <v>508</v>
      </c>
      <c r="H1340">
        <v>2.9484176894843879</v>
      </c>
      <c r="I1340">
        <v>60.071946624651119</v>
      </c>
      <c r="J1340">
        <v>7.9525435307401722</v>
      </c>
      <c r="K1340">
        <v>105.2647293059957</v>
      </c>
      <c r="L1340">
        <v>0.57943685494566666</v>
      </c>
      <c r="M1340">
        <v>-1.490680472758195</v>
      </c>
      <c r="N1340">
        <v>3.4888546238247562</v>
      </c>
      <c r="O1340">
        <v>1</v>
      </c>
      <c r="P1340">
        <v>1</v>
      </c>
      <c r="Q1340">
        <v>1</v>
      </c>
      <c r="R1340">
        <v>0</v>
      </c>
      <c r="S1340">
        <v>1</v>
      </c>
      <c r="T1340">
        <v>0</v>
      </c>
    </row>
    <row r="1341" spans="1:20" x14ac:dyDescent="0.3">
      <c r="A1341" t="s">
        <v>271</v>
      </c>
      <c r="B1341" t="s">
        <v>554</v>
      </c>
      <c r="C1341">
        <v>8</v>
      </c>
      <c r="D1341">
        <v>9</v>
      </c>
      <c r="E1341" t="s">
        <v>510</v>
      </c>
      <c r="F1341" t="s">
        <v>508</v>
      </c>
      <c r="G1341" t="s">
        <v>508</v>
      </c>
      <c r="H1341">
        <v>4.5048017771637374</v>
      </c>
      <c r="I1341">
        <v>35.523094885365282</v>
      </c>
      <c r="J1341">
        <v>8.2785717958485208</v>
      </c>
      <c r="K1341">
        <v>28.641091368049491</v>
      </c>
      <c r="L1341">
        <v>0.72315492153160166</v>
      </c>
      <c r="M1341">
        <v>-5.9288516924525787</v>
      </c>
      <c r="N1341">
        <v>2.184872402022823</v>
      </c>
      <c r="O1341">
        <v>0</v>
      </c>
      <c r="P1341">
        <v>1</v>
      </c>
      <c r="Q1341">
        <v>1</v>
      </c>
      <c r="R1341">
        <v>0</v>
      </c>
      <c r="S1341">
        <v>1</v>
      </c>
      <c r="T1341">
        <v>0</v>
      </c>
    </row>
    <row r="1342" spans="1:20" x14ac:dyDescent="0.3">
      <c r="A1342" t="s">
        <v>290</v>
      </c>
      <c r="B1342" t="s">
        <v>554</v>
      </c>
      <c r="C1342">
        <v>4</v>
      </c>
      <c r="D1342">
        <v>6</v>
      </c>
      <c r="E1342" t="s">
        <v>510</v>
      </c>
      <c r="F1342" t="s">
        <v>508</v>
      </c>
      <c r="G1342" t="s">
        <v>508</v>
      </c>
      <c r="H1342">
        <v>5.1763383759617883</v>
      </c>
      <c r="I1342">
        <v>53.108819582752623</v>
      </c>
      <c r="J1342">
        <v>1.968061866932125</v>
      </c>
      <c r="K1342">
        <v>41.141210265325633</v>
      </c>
      <c r="L1342">
        <v>0.70380848381615724</v>
      </c>
      <c r="M1342">
        <v>-3.9147267385157312</v>
      </c>
      <c r="N1342">
        <v>1.3513530785228409</v>
      </c>
      <c r="O1342">
        <v>0</v>
      </c>
      <c r="P1342">
        <v>1</v>
      </c>
      <c r="Q1342">
        <v>1</v>
      </c>
      <c r="R1342">
        <v>0</v>
      </c>
      <c r="S1342">
        <v>0</v>
      </c>
      <c r="T1342">
        <v>0</v>
      </c>
    </row>
    <row r="1343" spans="1:20" x14ac:dyDescent="0.3">
      <c r="A1343" t="s">
        <v>512</v>
      </c>
      <c r="B1343" t="s">
        <v>554</v>
      </c>
      <c r="C1343">
        <v>0</v>
      </c>
      <c r="D1343">
        <v>5</v>
      </c>
      <c r="E1343" t="s">
        <v>510</v>
      </c>
      <c r="F1343" t="s">
        <v>508</v>
      </c>
      <c r="G1343" t="s">
        <v>508</v>
      </c>
      <c r="H1343">
        <v>5.9653781372922996</v>
      </c>
      <c r="I1343">
        <v>0</v>
      </c>
      <c r="J1343">
        <v>-16.949228227774832</v>
      </c>
      <c r="K1343">
        <v>-101.46648060002531</v>
      </c>
      <c r="L1343">
        <v>1.2372022657706789</v>
      </c>
      <c r="M1343">
        <v>-8.8557270709663527</v>
      </c>
      <c r="N1343">
        <v>-4.3668086271152102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1</v>
      </c>
    </row>
    <row r="1344" spans="1:20" x14ac:dyDescent="0.3">
      <c r="A1344" t="s">
        <v>91</v>
      </c>
      <c r="B1344" t="s">
        <v>554</v>
      </c>
      <c r="C1344">
        <v>0</v>
      </c>
      <c r="D1344">
        <v>4</v>
      </c>
      <c r="E1344" t="s">
        <v>510</v>
      </c>
      <c r="F1344" t="s">
        <v>508</v>
      </c>
      <c r="G1344" t="s">
        <v>508</v>
      </c>
      <c r="H1344">
        <v>6.5900198217130459</v>
      </c>
      <c r="I1344">
        <v>21.404683475548019</v>
      </c>
      <c r="J1344">
        <v>-31.71348327391712</v>
      </c>
      <c r="K1344">
        <v>-250.15749544992499</v>
      </c>
      <c r="L1344">
        <v>1.070908398061835</v>
      </c>
      <c r="M1344">
        <v>-4.3668086271152102</v>
      </c>
      <c r="N1344">
        <v>0.63926752911459528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1</v>
      </c>
    </row>
    <row r="1345" spans="1:20" x14ac:dyDescent="0.3">
      <c r="A1345" t="s">
        <v>162</v>
      </c>
      <c r="B1345" t="s">
        <v>554</v>
      </c>
      <c r="C1345">
        <v>5</v>
      </c>
      <c r="D1345">
        <v>4</v>
      </c>
      <c r="E1345" t="s">
        <v>510</v>
      </c>
      <c r="F1345" t="s">
        <v>508</v>
      </c>
      <c r="G1345" t="s">
        <v>508</v>
      </c>
      <c r="H1345">
        <v>6.6117726940811554</v>
      </c>
      <c r="I1345">
        <v>22.90968640141034</v>
      </c>
      <c r="J1345">
        <v>-39.635060367199273</v>
      </c>
      <c r="K1345">
        <v>-54.124090631458998</v>
      </c>
      <c r="L1345">
        <v>1.6628696961067491</v>
      </c>
      <c r="M1345">
        <v>-0.76715087489193123</v>
      </c>
      <c r="N1345">
        <v>-2.1828083289482492</v>
      </c>
      <c r="O1345">
        <v>0</v>
      </c>
      <c r="P1345">
        <v>1</v>
      </c>
      <c r="Q1345">
        <v>0</v>
      </c>
      <c r="R1345">
        <v>1</v>
      </c>
      <c r="S1345">
        <v>0</v>
      </c>
      <c r="T1345">
        <v>1</v>
      </c>
    </row>
    <row r="1346" spans="1:20" x14ac:dyDescent="0.3">
      <c r="A1346" t="s">
        <v>220</v>
      </c>
      <c r="B1346" t="s">
        <v>554</v>
      </c>
      <c r="C1346">
        <v>-2</v>
      </c>
      <c r="D1346">
        <v>3</v>
      </c>
      <c r="E1346" t="s">
        <v>510</v>
      </c>
      <c r="F1346" t="s">
        <v>508</v>
      </c>
      <c r="G1346" t="s">
        <v>508</v>
      </c>
      <c r="H1346">
        <v>6.6862597197813178</v>
      </c>
      <c r="I1346">
        <v>14.88293790047882</v>
      </c>
      <c r="J1346">
        <v>-38.534061899166147</v>
      </c>
      <c r="K1346">
        <v>-106.94649465557229</v>
      </c>
      <c r="L1346">
        <v>0.94538027690921789</v>
      </c>
      <c r="M1346">
        <v>-2.1828083289482492</v>
      </c>
      <c r="N1346">
        <v>7.624356037325378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</row>
    <row r="1347" spans="1:20" x14ac:dyDescent="0.3">
      <c r="A1347" t="s">
        <v>235</v>
      </c>
      <c r="B1347" t="s">
        <v>554</v>
      </c>
      <c r="C1347">
        <v>4</v>
      </c>
      <c r="D1347">
        <v>5</v>
      </c>
      <c r="E1347" t="s">
        <v>510</v>
      </c>
      <c r="F1347" t="s">
        <v>508</v>
      </c>
      <c r="G1347" t="s">
        <v>508</v>
      </c>
      <c r="H1347">
        <v>5.8625945485581896</v>
      </c>
      <c r="I1347">
        <v>23.244146213749922</v>
      </c>
      <c r="J1347">
        <v>-9.343901237117116</v>
      </c>
      <c r="K1347">
        <v>-52.68479515285015</v>
      </c>
      <c r="L1347">
        <v>0.59933661405810057</v>
      </c>
      <c r="M1347">
        <v>-2.6106168946329742</v>
      </c>
      <c r="N1347">
        <v>3.1349397597588049</v>
      </c>
      <c r="O1347">
        <v>1</v>
      </c>
      <c r="P1347">
        <v>1</v>
      </c>
      <c r="Q1347">
        <v>0</v>
      </c>
      <c r="R1347">
        <v>0</v>
      </c>
      <c r="S1347">
        <v>0</v>
      </c>
      <c r="T1347">
        <v>0</v>
      </c>
    </row>
    <row r="1348" spans="1:20" x14ac:dyDescent="0.3">
      <c r="A1348" t="s">
        <v>269</v>
      </c>
      <c r="B1348" t="s">
        <v>554</v>
      </c>
      <c r="C1348">
        <v>6</v>
      </c>
      <c r="D1348">
        <v>6</v>
      </c>
      <c r="E1348" t="s">
        <v>510</v>
      </c>
      <c r="F1348" t="s">
        <v>508</v>
      </c>
      <c r="G1348" t="s">
        <v>508</v>
      </c>
      <c r="H1348">
        <v>5.4097571924648449</v>
      </c>
      <c r="I1348">
        <v>40.732279456386053</v>
      </c>
      <c r="J1348">
        <v>1.27606348336667</v>
      </c>
      <c r="K1348">
        <v>17.9567639007062</v>
      </c>
      <c r="L1348">
        <v>0.67462865874250533</v>
      </c>
      <c r="M1348">
        <v>-0.48867110221426269</v>
      </c>
      <c r="N1348">
        <v>-0.93750313100231553</v>
      </c>
      <c r="O1348">
        <v>0</v>
      </c>
      <c r="P1348">
        <v>1</v>
      </c>
      <c r="Q1348">
        <v>1</v>
      </c>
      <c r="R1348">
        <v>1</v>
      </c>
      <c r="S1348">
        <v>0</v>
      </c>
      <c r="T1348">
        <v>0</v>
      </c>
    </row>
    <row r="1349" spans="1:20" x14ac:dyDescent="0.3">
      <c r="A1349" t="s">
        <v>282</v>
      </c>
      <c r="B1349" t="s">
        <v>554</v>
      </c>
      <c r="C1349">
        <v>8</v>
      </c>
      <c r="D1349">
        <v>8</v>
      </c>
      <c r="E1349" t="s">
        <v>510</v>
      </c>
      <c r="F1349" t="s">
        <v>508</v>
      </c>
      <c r="G1349" t="s">
        <v>508</v>
      </c>
      <c r="H1349">
        <v>4.9378736466716537</v>
      </c>
      <c r="I1349">
        <v>47.865852360298817</v>
      </c>
      <c r="J1349">
        <v>1.677967268253497</v>
      </c>
      <c r="K1349">
        <v>-44.748880143801053</v>
      </c>
      <c r="L1349">
        <v>0.78595139012581572</v>
      </c>
      <c r="M1349">
        <v>-0.93750313100231553</v>
      </c>
      <c r="N1349">
        <v>-0.54078511024884079</v>
      </c>
      <c r="O1349">
        <v>0</v>
      </c>
      <c r="P1349">
        <v>1</v>
      </c>
      <c r="Q1349">
        <v>1</v>
      </c>
      <c r="R1349">
        <v>1</v>
      </c>
      <c r="S1349">
        <v>0</v>
      </c>
      <c r="T1349">
        <v>0</v>
      </c>
    </row>
    <row r="1350" spans="1:20" x14ac:dyDescent="0.3">
      <c r="A1350" t="s">
        <v>285</v>
      </c>
      <c r="B1350" t="s">
        <v>554</v>
      </c>
      <c r="C1350">
        <v>2</v>
      </c>
      <c r="D1350">
        <v>6</v>
      </c>
      <c r="E1350" t="s">
        <v>510</v>
      </c>
      <c r="F1350" t="s">
        <v>508</v>
      </c>
      <c r="G1350" t="s">
        <v>508</v>
      </c>
      <c r="H1350">
        <v>4.5906452512774703</v>
      </c>
      <c r="I1350">
        <v>16.72238273295941</v>
      </c>
      <c r="J1350">
        <v>-4.4647017255793031</v>
      </c>
      <c r="K1350">
        <v>-101.1928392885677</v>
      </c>
      <c r="L1350">
        <v>1.027517523084176</v>
      </c>
      <c r="M1350">
        <v>-2.9904872413801562</v>
      </c>
      <c r="N1350">
        <v>0.88743586407531128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1</v>
      </c>
    </row>
    <row r="1351" spans="1:20" x14ac:dyDescent="0.3">
      <c r="A1351" t="s">
        <v>291</v>
      </c>
      <c r="B1351" t="s">
        <v>554</v>
      </c>
      <c r="C1351">
        <v>0</v>
      </c>
      <c r="D1351">
        <v>3</v>
      </c>
      <c r="E1351" t="s">
        <v>510</v>
      </c>
      <c r="F1351" t="s">
        <v>508</v>
      </c>
      <c r="G1351" t="s">
        <v>508</v>
      </c>
      <c r="H1351">
        <v>4.4891220516377102</v>
      </c>
      <c r="I1351">
        <v>10.03345055246499</v>
      </c>
      <c r="J1351">
        <v>-7.3684436350680826</v>
      </c>
      <c r="K1351">
        <v>-109.5312728965241</v>
      </c>
      <c r="L1351">
        <v>0.73928524568232512</v>
      </c>
      <c r="M1351">
        <v>-1.805551226268119</v>
      </c>
      <c r="N1351">
        <v>-1.41442657594764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</row>
    <row r="1352" spans="1:20" x14ac:dyDescent="0.3">
      <c r="A1352" t="s">
        <v>295</v>
      </c>
      <c r="B1352" t="s">
        <v>554</v>
      </c>
      <c r="C1352">
        <v>0</v>
      </c>
      <c r="D1352">
        <v>3</v>
      </c>
      <c r="E1352" t="s">
        <v>510</v>
      </c>
      <c r="F1352" t="s">
        <v>508</v>
      </c>
      <c r="G1352" t="s">
        <v>508</v>
      </c>
      <c r="H1352">
        <v>4.0992003154983223</v>
      </c>
      <c r="I1352">
        <v>3.4883738498315822</v>
      </c>
      <c r="J1352">
        <v>-10.283111307030669</v>
      </c>
      <c r="K1352">
        <v>-137.15295767452301</v>
      </c>
      <c r="L1352">
        <v>0.78100232435261685</v>
      </c>
      <c r="M1352">
        <v>-1.41442657594764</v>
      </c>
      <c r="N1352">
        <v>-1.6260160035113831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</row>
    <row r="1353" spans="1:20" x14ac:dyDescent="0.3">
      <c r="A1353" t="s">
        <v>298</v>
      </c>
      <c r="B1353" t="s">
        <v>554</v>
      </c>
      <c r="C1353">
        <v>0</v>
      </c>
      <c r="D1353">
        <v>5</v>
      </c>
      <c r="E1353" t="s">
        <v>510</v>
      </c>
      <c r="F1353" t="s">
        <v>508</v>
      </c>
      <c r="G1353" t="s">
        <v>508</v>
      </c>
      <c r="H1353">
        <v>3.9308283374280641</v>
      </c>
      <c r="I1353">
        <v>0</v>
      </c>
      <c r="J1353">
        <v>-13.069858326878659</v>
      </c>
      <c r="K1353">
        <v>-162.48342423392859</v>
      </c>
      <c r="L1353">
        <v>0.77186297945662585</v>
      </c>
      <c r="M1353">
        <v>-1.6260160035113831</v>
      </c>
      <c r="N1353">
        <v>2.1876510029726148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</row>
    <row r="1354" spans="1:20" x14ac:dyDescent="0.3">
      <c r="A1354" t="s">
        <v>164</v>
      </c>
      <c r="B1354" t="s">
        <v>554</v>
      </c>
      <c r="C1354">
        <v>13</v>
      </c>
      <c r="D1354">
        <v>14</v>
      </c>
      <c r="E1354" t="s">
        <v>510</v>
      </c>
      <c r="F1354" t="s">
        <v>508</v>
      </c>
      <c r="G1354" t="s">
        <v>508</v>
      </c>
      <c r="H1354">
        <v>2.7048916945372752</v>
      </c>
      <c r="I1354">
        <v>66.367704054203799</v>
      </c>
      <c r="J1354">
        <v>12.099176229974841</v>
      </c>
      <c r="K1354">
        <v>103.93898404237051</v>
      </c>
      <c r="L1354">
        <v>1.6402391877324569</v>
      </c>
      <c r="M1354">
        <v>-0.67566948784347969</v>
      </c>
      <c r="N1354">
        <v>4.9118642026059414</v>
      </c>
      <c r="O1354">
        <v>1</v>
      </c>
      <c r="P1354">
        <v>1</v>
      </c>
      <c r="Q1354">
        <v>1</v>
      </c>
      <c r="R1354">
        <v>1</v>
      </c>
      <c r="S1354">
        <v>0</v>
      </c>
      <c r="T1354">
        <v>1</v>
      </c>
    </row>
    <row r="1355" spans="1:20" x14ac:dyDescent="0.3">
      <c r="A1355" t="s">
        <v>242</v>
      </c>
      <c r="B1355" t="s">
        <v>554</v>
      </c>
      <c r="C1355">
        <v>11</v>
      </c>
      <c r="D1355">
        <v>14</v>
      </c>
      <c r="E1355" t="s">
        <v>510</v>
      </c>
      <c r="F1355" t="s">
        <v>508</v>
      </c>
      <c r="G1355" t="s">
        <v>508</v>
      </c>
      <c r="H1355">
        <v>2.882955410259135</v>
      </c>
      <c r="I1355">
        <v>62.665922294186373</v>
      </c>
      <c r="J1355">
        <v>23.598854061877208</v>
      </c>
      <c r="K1355">
        <v>73.610701243352267</v>
      </c>
      <c r="L1355">
        <v>0.65037868468370297</v>
      </c>
      <c r="M1355">
        <v>-2.7001862197392921</v>
      </c>
      <c r="N1355">
        <v>3.7799043062200961</v>
      </c>
      <c r="O1355">
        <v>1</v>
      </c>
      <c r="P1355">
        <v>1</v>
      </c>
      <c r="Q1355">
        <v>1</v>
      </c>
      <c r="R1355">
        <v>0</v>
      </c>
      <c r="S1355">
        <v>1</v>
      </c>
      <c r="T1355">
        <v>0</v>
      </c>
    </row>
    <row r="1356" spans="1:20" x14ac:dyDescent="0.3">
      <c r="A1356" t="s">
        <v>223</v>
      </c>
      <c r="B1356" t="s">
        <v>555</v>
      </c>
      <c r="C1356">
        <v>6</v>
      </c>
      <c r="D1356">
        <v>2</v>
      </c>
      <c r="E1356" t="s">
        <v>510</v>
      </c>
      <c r="F1356" t="s">
        <v>508</v>
      </c>
      <c r="G1356" t="s">
        <v>508</v>
      </c>
      <c r="H1356">
        <v>5.0978870262857523</v>
      </c>
      <c r="I1356">
        <v>74.693880251972459</v>
      </c>
      <c r="J1356">
        <v>-0.1166494498961335</v>
      </c>
      <c r="K1356">
        <v>167.74489663043329</v>
      </c>
      <c r="L1356">
        <v>1.255691449933271</v>
      </c>
      <c r="M1356">
        <v>-0.33806755147955247</v>
      </c>
      <c r="N1356">
        <v>1.085480664155885</v>
      </c>
      <c r="O1356">
        <v>1</v>
      </c>
      <c r="P1356">
        <v>1</v>
      </c>
      <c r="Q1356">
        <v>0</v>
      </c>
      <c r="R1356">
        <v>0</v>
      </c>
      <c r="S1356">
        <v>0</v>
      </c>
      <c r="T1356">
        <v>1</v>
      </c>
    </row>
    <row r="1357" spans="1:20" x14ac:dyDescent="0.3">
      <c r="A1357" t="s">
        <v>265</v>
      </c>
      <c r="B1357" t="s">
        <v>555</v>
      </c>
      <c r="C1357">
        <v>10</v>
      </c>
      <c r="D1357">
        <v>5</v>
      </c>
      <c r="E1357" t="s">
        <v>510</v>
      </c>
      <c r="F1357" t="s">
        <v>508</v>
      </c>
      <c r="G1357" t="s">
        <v>508</v>
      </c>
      <c r="H1357">
        <v>4.4430130897964961</v>
      </c>
      <c r="I1357">
        <v>92.452836299800694</v>
      </c>
      <c r="J1357">
        <v>-2.9321586370176341E-2</v>
      </c>
      <c r="K1357">
        <v>111.2468912617049</v>
      </c>
      <c r="L1357">
        <v>1.0017463964387161</v>
      </c>
      <c r="M1357">
        <v>-1.082803046874065</v>
      </c>
      <c r="N1357">
        <v>-2.962009311374056</v>
      </c>
      <c r="O1357">
        <v>1</v>
      </c>
      <c r="P1357">
        <v>1</v>
      </c>
      <c r="Q1357">
        <v>0</v>
      </c>
      <c r="R1357">
        <v>1</v>
      </c>
      <c r="S1357">
        <v>0</v>
      </c>
      <c r="T1357">
        <v>1</v>
      </c>
    </row>
    <row r="1358" spans="1:20" x14ac:dyDescent="0.3">
      <c r="A1358" t="s">
        <v>271</v>
      </c>
      <c r="B1358" t="s">
        <v>555</v>
      </c>
      <c r="C1358">
        <v>3</v>
      </c>
      <c r="D1358">
        <v>7</v>
      </c>
      <c r="E1358" t="s">
        <v>510</v>
      </c>
      <c r="F1358" t="s">
        <v>508</v>
      </c>
      <c r="G1358" t="s">
        <v>508</v>
      </c>
      <c r="H1358">
        <v>5.108404849306809</v>
      </c>
      <c r="I1358">
        <v>43.965542755856049</v>
      </c>
      <c r="J1358">
        <v>-0.24875208580449781</v>
      </c>
      <c r="K1358">
        <v>24.038402369087361</v>
      </c>
      <c r="L1358">
        <v>1.245398269396145</v>
      </c>
      <c r="M1358">
        <v>-4.2468440783595032</v>
      </c>
      <c r="N1358">
        <v>-0.41580331495334849</v>
      </c>
      <c r="O1358">
        <v>0</v>
      </c>
      <c r="P1358">
        <v>1</v>
      </c>
      <c r="Q1358">
        <v>0</v>
      </c>
      <c r="R1358">
        <v>0</v>
      </c>
      <c r="S1358">
        <v>0</v>
      </c>
      <c r="T1358">
        <v>1</v>
      </c>
    </row>
    <row r="1359" spans="1:20" x14ac:dyDescent="0.3">
      <c r="A1359" t="s">
        <v>290</v>
      </c>
      <c r="B1359" t="s">
        <v>555</v>
      </c>
      <c r="C1359">
        <v>3</v>
      </c>
      <c r="D1359">
        <v>4</v>
      </c>
      <c r="E1359" t="s">
        <v>510</v>
      </c>
      <c r="F1359" t="s">
        <v>508</v>
      </c>
      <c r="G1359" t="s">
        <v>508</v>
      </c>
      <c r="H1359">
        <v>4.6620739368243003</v>
      </c>
      <c r="I1359">
        <v>28.282856014411081</v>
      </c>
      <c r="J1359">
        <v>-0.4582681965279205</v>
      </c>
      <c r="K1359">
        <v>-71.761736236774922</v>
      </c>
      <c r="L1359">
        <v>0.82101945648842223</v>
      </c>
      <c r="M1359">
        <v>-1.851848460234593</v>
      </c>
      <c r="N1359">
        <v>-0.41929013177699381</v>
      </c>
      <c r="O1359">
        <v>0</v>
      </c>
      <c r="P1359">
        <v>1</v>
      </c>
      <c r="Q1359">
        <v>0</v>
      </c>
      <c r="R1359">
        <v>0</v>
      </c>
      <c r="S1359">
        <v>0</v>
      </c>
      <c r="T1359">
        <v>0</v>
      </c>
    </row>
    <row r="1360" spans="1:20" x14ac:dyDescent="0.3">
      <c r="A1360" t="s">
        <v>91</v>
      </c>
      <c r="B1360" t="s">
        <v>555</v>
      </c>
      <c r="C1360">
        <v>7</v>
      </c>
      <c r="D1360">
        <v>6</v>
      </c>
      <c r="E1360" t="s">
        <v>510</v>
      </c>
      <c r="F1360" t="s">
        <v>508</v>
      </c>
      <c r="G1360" t="s">
        <v>508</v>
      </c>
      <c r="H1360">
        <v>4.6346790096914194</v>
      </c>
      <c r="I1360">
        <v>45.000003973643622</v>
      </c>
      <c r="J1360">
        <v>-0.42743144263113791</v>
      </c>
      <c r="K1360">
        <v>-162.029027842695</v>
      </c>
      <c r="L1360">
        <v>1.0824328779337979</v>
      </c>
      <c r="M1360">
        <v>-1.165981324989839</v>
      </c>
      <c r="N1360">
        <v>0.4857716555548055</v>
      </c>
      <c r="O1360">
        <v>1</v>
      </c>
      <c r="P1360">
        <v>0</v>
      </c>
      <c r="Q1360">
        <v>0</v>
      </c>
      <c r="R1360">
        <v>1</v>
      </c>
      <c r="S1360">
        <v>0</v>
      </c>
      <c r="T1360">
        <v>1</v>
      </c>
    </row>
    <row r="1361" spans="1:20" x14ac:dyDescent="0.3">
      <c r="A1361" t="s">
        <v>220</v>
      </c>
      <c r="B1361" t="s">
        <v>555</v>
      </c>
      <c r="C1361">
        <v>13</v>
      </c>
      <c r="D1361">
        <v>10</v>
      </c>
      <c r="E1361" t="s">
        <v>510</v>
      </c>
      <c r="F1361" t="s">
        <v>508</v>
      </c>
      <c r="G1361" t="s">
        <v>508</v>
      </c>
      <c r="H1361">
        <v>4.9541292247083781</v>
      </c>
      <c r="I1361">
        <v>82.288839100334329</v>
      </c>
      <c r="J1361">
        <v>0.166691386474936</v>
      </c>
      <c r="K1361">
        <v>248.666320747524</v>
      </c>
      <c r="L1361">
        <v>1.3491645314008369</v>
      </c>
      <c r="M1361">
        <v>-0.72859099506741321</v>
      </c>
      <c r="N1361">
        <v>1.529051952092537</v>
      </c>
      <c r="O1361">
        <v>1</v>
      </c>
      <c r="P1361">
        <v>1</v>
      </c>
      <c r="Q1361">
        <v>1</v>
      </c>
      <c r="R1361">
        <v>0</v>
      </c>
      <c r="S1361">
        <v>1</v>
      </c>
      <c r="T1361">
        <v>1</v>
      </c>
    </row>
    <row r="1362" spans="1:20" x14ac:dyDescent="0.3">
      <c r="A1362" t="s">
        <v>235</v>
      </c>
      <c r="B1362" t="s">
        <v>555</v>
      </c>
      <c r="C1362">
        <v>11</v>
      </c>
      <c r="D1362">
        <v>8</v>
      </c>
      <c r="E1362" t="s">
        <v>510</v>
      </c>
      <c r="F1362" t="s">
        <v>508</v>
      </c>
      <c r="G1362" t="s">
        <v>508</v>
      </c>
      <c r="H1362">
        <v>4.7226885787579196</v>
      </c>
      <c r="I1362">
        <v>83.219959257993779</v>
      </c>
      <c r="J1362">
        <v>0.38154599328821898</v>
      </c>
      <c r="K1362">
        <v>109.7187942787978</v>
      </c>
      <c r="L1362">
        <v>0.60055209038440782</v>
      </c>
      <c r="M1362">
        <v>-0.93240005148507543</v>
      </c>
      <c r="N1362">
        <v>-1.470588235294118</v>
      </c>
      <c r="O1362">
        <v>1</v>
      </c>
      <c r="P1362">
        <v>1</v>
      </c>
      <c r="Q1362">
        <v>1</v>
      </c>
      <c r="R1362">
        <v>0</v>
      </c>
      <c r="S1362">
        <v>1</v>
      </c>
      <c r="T1362">
        <v>0</v>
      </c>
    </row>
    <row r="1363" spans="1:20" x14ac:dyDescent="0.3">
      <c r="A1363" t="s">
        <v>259</v>
      </c>
      <c r="B1363" t="s">
        <v>555</v>
      </c>
      <c r="C1363">
        <v>11</v>
      </c>
      <c r="D1363">
        <v>8</v>
      </c>
      <c r="E1363" t="s">
        <v>510</v>
      </c>
      <c r="F1363" t="s">
        <v>508</v>
      </c>
      <c r="G1363" t="s">
        <v>508</v>
      </c>
      <c r="H1363">
        <v>4.8528785136208601</v>
      </c>
      <c r="I1363">
        <v>77.551024821483409</v>
      </c>
      <c r="J1363">
        <v>0.28229302918023752</v>
      </c>
      <c r="K1363">
        <v>78.585333357887649</v>
      </c>
      <c r="L1363">
        <v>0.59500709361254012</v>
      </c>
      <c r="M1363">
        <v>-1.470588235294118</v>
      </c>
      <c r="N1363">
        <v>-1.373131595440765</v>
      </c>
      <c r="O1363">
        <v>1</v>
      </c>
      <c r="P1363">
        <v>1</v>
      </c>
      <c r="Q1363">
        <v>1</v>
      </c>
      <c r="R1363">
        <v>0</v>
      </c>
      <c r="S1363">
        <v>1</v>
      </c>
      <c r="T1363">
        <v>0</v>
      </c>
    </row>
    <row r="1364" spans="1:20" x14ac:dyDescent="0.3">
      <c r="A1364" t="s">
        <v>282</v>
      </c>
      <c r="B1364" t="s">
        <v>555</v>
      </c>
      <c r="C1364">
        <v>3</v>
      </c>
      <c r="D1364">
        <v>1</v>
      </c>
      <c r="E1364" t="s">
        <v>510</v>
      </c>
      <c r="F1364" t="s">
        <v>508</v>
      </c>
      <c r="G1364" t="s">
        <v>508</v>
      </c>
      <c r="H1364">
        <v>4.9640467338922116</v>
      </c>
      <c r="I1364">
        <v>71.655327817448139</v>
      </c>
      <c r="J1364">
        <v>-5.3108063703122037E-2</v>
      </c>
      <c r="K1364">
        <v>36.73916285437749</v>
      </c>
      <c r="L1364">
        <v>0.28763102346641067</v>
      </c>
      <c r="M1364">
        <v>-0.6626542639984162</v>
      </c>
      <c r="N1364">
        <v>0.66707466269481641</v>
      </c>
      <c r="O1364">
        <v>0</v>
      </c>
      <c r="P1364">
        <v>1</v>
      </c>
      <c r="Q1364">
        <v>0</v>
      </c>
      <c r="R1364">
        <v>0</v>
      </c>
      <c r="S1364">
        <v>0</v>
      </c>
      <c r="T1364">
        <v>0</v>
      </c>
    </row>
    <row r="1365" spans="1:20" x14ac:dyDescent="0.3">
      <c r="A1365" t="s">
        <v>295</v>
      </c>
      <c r="B1365" t="s">
        <v>555</v>
      </c>
      <c r="C1365">
        <v>6</v>
      </c>
      <c r="D1365">
        <v>7</v>
      </c>
      <c r="E1365" t="s">
        <v>510</v>
      </c>
      <c r="F1365" t="s">
        <v>508</v>
      </c>
      <c r="G1365" t="s">
        <v>508</v>
      </c>
      <c r="H1365">
        <v>3.756900214812021</v>
      </c>
      <c r="I1365">
        <v>26.249998509884239</v>
      </c>
      <c r="J1365">
        <v>-0.2286848834831805</v>
      </c>
      <c r="K1365">
        <v>-36.90277271517283</v>
      </c>
      <c r="L1365">
        <v>0.95423514603784221</v>
      </c>
      <c r="M1365">
        <v>-1.3698715726230619</v>
      </c>
      <c r="N1365">
        <v>-0.96618268461401924</v>
      </c>
      <c r="O1365">
        <v>1</v>
      </c>
      <c r="P1365">
        <v>1</v>
      </c>
      <c r="Q1365">
        <v>0</v>
      </c>
      <c r="R1365">
        <v>0</v>
      </c>
      <c r="S1365">
        <v>0</v>
      </c>
      <c r="T1365">
        <v>0</v>
      </c>
    </row>
    <row r="1366" spans="1:20" x14ac:dyDescent="0.3">
      <c r="A1366" t="s">
        <v>298</v>
      </c>
      <c r="B1366" t="s">
        <v>555</v>
      </c>
      <c r="C1366">
        <v>5</v>
      </c>
      <c r="D1366">
        <v>7</v>
      </c>
      <c r="E1366" t="s">
        <v>510</v>
      </c>
      <c r="F1366" t="s">
        <v>508</v>
      </c>
      <c r="G1366" t="s">
        <v>508</v>
      </c>
      <c r="H1366">
        <v>3.6585356735925632</v>
      </c>
      <c r="I1366">
        <v>14.102524914750051</v>
      </c>
      <c r="J1366">
        <v>-0.26032415048184632</v>
      </c>
      <c r="K1366">
        <v>-97.88734428087939</v>
      </c>
      <c r="L1366">
        <v>1.185393544771143</v>
      </c>
      <c r="M1366">
        <v>-0.96618268461401924</v>
      </c>
      <c r="N1366">
        <v>-1.2195052453833151</v>
      </c>
      <c r="O1366">
        <v>0</v>
      </c>
      <c r="P1366">
        <v>1</v>
      </c>
      <c r="Q1366">
        <v>0</v>
      </c>
      <c r="R1366">
        <v>0</v>
      </c>
      <c r="S1366">
        <v>0</v>
      </c>
      <c r="T1366">
        <v>1</v>
      </c>
    </row>
    <row r="1367" spans="1:20" x14ac:dyDescent="0.3">
      <c r="A1367" t="s">
        <v>96</v>
      </c>
      <c r="B1367" t="s">
        <v>555</v>
      </c>
      <c r="C1367">
        <v>6</v>
      </c>
      <c r="D1367">
        <v>6</v>
      </c>
      <c r="E1367" t="s">
        <v>510</v>
      </c>
      <c r="F1367" t="s">
        <v>508</v>
      </c>
      <c r="G1367" t="s">
        <v>508</v>
      </c>
      <c r="H1367">
        <v>3.5628535165722628</v>
      </c>
      <c r="I1367">
        <v>54.878045943858801</v>
      </c>
      <c r="J1367">
        <v>-0.17528792071870039</v>
      </c>
      <c r="K1367">
        <v>89.053539399422789</v>
      </c>
      <c r="L1367">
        <v>0.68979585264708443</v>
      </c>
      <c r="M1367">
        <v>-1.942318588297052</v>
      </c>
      <c r="N1367">
        <v>1.860741109133544</v>
      </c>
      <c r="O1367">
        <v>1</v>
      </c>
      <c r="P1367">
        <v>1</v>
      </c>
      <c r="Q1367">
        <v>0</v>
      </c>
      <c r="R1367">
        <v>0</v>
      </c>
      <c r="S1367">
        <v>0</v>
      </c>
      <c r="T1367">
        <v>0</v>
      </c>
    </row>
    <row r="1368" spans="1:20" x14ac:dyDescent="0.3">
      <c r="A1368" t="s">
        <v>242</v>
      </c>
      <c r="B1368" t="s">
        <v>555</v>
      </c>
      <c r="C1368">
        <v>11</v>
      </c>
      <c r="D1368">
        <v>9</v>
      </c>
      <c r="E1368" t="s">
        <v>510</v>
      </c>
      <c r="F1368" t="s">
        <v>508</v>
      </c>
      <c r="G1368" t="s">
        <v>508</v>
      </c>
      <c r="H1368">
        <v>3.5369905023121331</v>
      </c>
      <c r="I1368">
        <v>73.046848515508756</v>
      </c>
      <c r="J1368">
        <v>7.4308204327066862E-2</v>
      </c>
      <c r="K1368">
        <v>98.969254802536526</v>
      </c>
      <c r="L1368">
        <v>0.76759124569104298</v>
      </c>
      <c r="M1368">
        <v>-0.67606106610365313</v>
      </c>
      <c r="N1368">
        <v>1.361325524058397</v>
      </c>
      <c r="O1368">
        <v>1</v>
      </c>
      <c r="P1368">
        <v>1</v>
      </c>
      <c r="Q1368">
        <v>1</v>
      </c>
      <c r="R1368">
        <v>0</v>
      </c>
      <c r="S1368">
        <v>1</v>
      </c>
      <c r="T1368">
        <v>0</v>
      </c>
    </row>
    <row r="1369" spans="1:20" x14ac:dyDescent="0.3">
      <c r="A1369" t="s">
        <v>139</v>
      </c>
      <c r="B1369" t="s">
        <v>92</v>
      </c>
      <c r="C1369">
        <v>3</v>
      </c>
      <c r="D1369">
        <v>3</v>
      </c>
      <c r="E1369" t="s">
        <v>510</v>
      </c>
      <c r="F1369" t="s">
        <v>508</v>
      </c>
      <c r="G1369" t="s">
        <v>508</v>
      </c>
      <c r="H1369">
        <v>4.0308241999965206</v>
      </c>
      <c r="I1369">
        <v>57.3333740234375</v>
      </c>
      <c r="J1369">
        <v>-8.3786589870063766E-3</v>
      </c>
      <c r="K1369">
        <v>50.677031613898571</v>
      </c>
      <c r="L1369">
        <v>0.5220657769841518</v>
      </c>
      <c r="M1369">
        <v>-0.61855120744510939</v>
      </c>
      <c r="N1369">
        <v>0.20746372797806309</v>
      </c>
      <c r="O1369">
        <v>0</v>
      </c>
      <c r="P1369">
        <v>1</v>
      </c>
      <c r="Q1369">
        <v>0</v>
      </c>
      <c r="R1369">
        <v>0</v>
      </c>
      <c r="S1369">
        <v>0</v>
      </c>
      <c r="T1369">
        <v>0</v>
      </c>
    </row>
    <row r="1370" spans="1:20" x14ac:dyDescent="0.3">
      <c r="A1370" t="s">
        <v>228</v>
      </c>
      <c r="B1370" t="s">
        <v>92</v>
      </c>
      <c r="C1370">
        <v>8</v>
      </c>
      <c r="D1370">
        <v>4</v>
      </c>
      <c r="E1370" t="s">
        <v>510</v>
      </c>
      <c r="F1370" t="s">
        <v>508</v>
      </c>
      <c r="G1370" t="s">
        <v>508</v>
      </c>
      <c r="H1370">
        <v>3.6221379458304961</v>
      </c>
      <c r="I1370">
        <v>63.793092108508418</v>
      </c>
      <c r="J1370">
        <v>-2.089539348682928E-2</v>
      </c>
      <c r="K1370">
        <v>75.886525362347456</v>
      </c>
      <c r="L1370">
        <v>0.76284864042867562</v>
      </c>
      <c r="M1370">
        <v>-0.2024337806883077</v>
      </c>
      <c r="N1370">
        <v>1.01420268713707</v>
      </c>
      <c r="O1370">
        <v>1</v>
      </c>
      <c r="P1370">
        <v>1</v>
      </c>
      <c r="Q1370">
        <v>0</v>
      </c>
      <c r="R1370">
        <v>1</v>
      </c>
      <c r="S1370">
        <v>0</v>
      </c>
      <c r="T1370">
        <v>0</v>
      </c>
    </row>
    <row r="1371" spans="1:20" x14ac:dyDescent="0.3">
      <c r="A1371" t="s">
        <v>265</v>
      </c>
      <c r="B1371" t="s">
        <v>92</v>
      </c>
      <c r="C1371">
        <v>8</v>
      </c>
      <c r="D1371">
        <v>4</v>
      </c>
      <c r="E1371" t="s">
        <v>510</v>
      </c>
      <c r="F1371" t="s">
        <v>508</v>
      </c>
      <c r="G1371" t="s">
        <v>508</v>
      </c>
      <c r="H1371">
        <v>3.324878979902262</v>
      </c>
      <c r="I1371">
        <v>62.500021287357193</v>
      </c>
      <c r="J1371">
        <v>-4.2211486657924291E-3</v>
      </c>
      <c r="K1371">
        <v>123.01460142621259</v>
      </c>
      <c r="L1371">
        <v>0.64237793311137703</v>
      </c>
      <c r="M1371">
        <v>-1.55339654805088</v>
      </c>
      <c r="N1371">
        <v>-1.972394045047096</v>
      </c>
      <c r="O1371">
        <v>1</v>
      </c>
      <c r="P1371">
        <v>1</v>
      </c>
      <c r="Q1371">
        <v>0</v>
      </c>
      <c r="R1371">
        <v>0</v>
      </c>
      <c r="S1371">
        <v>1</v>
      </c>
      <c r="T1371">
        <v>0</v>
      </c>
    </row>
    <row r="1372" spans="1:20" x14ac:dyDescent="0.3">
      <c r="A1372" t="s">
        <v>271</v>
      </c>
      <c r="B1372" t="s">
        <v>92</v>
      </c>
      <c r="C1372">
        <v>5</v>
      </c>
      <c r="D1372">
        <v>7</v>
      </c>
      <c r="E1372" t="s">
        <v>510</v>
      </c>
      <c r="F1372" t="s">
        <v>508</v>
      </c>
      <c r="G1372" t="s">
        <v>508</v>
      </c>
      <c r="H1372">
        <v>3.6004638556608959</v>
      </c>
      <c r="I1372">
        <v>35.714310042693917</v>
      </c>
      <c r="J1372">
        <v>-2.381427830256197E-2</v>
      </c>
      <c r="K1372">
        <v>-40.976835174010169</v>
      </c>
      <c r="L1372">
        <v>1.017494109080725</v>
      </c>
      <c r="M1372">
        <v>-1.0060305031879491</v>
      </c>
      <c r="N1372">
        <v>1.6260146842582099</v>
      </c>
      <c r="O1372">
        <v>0</v>
      </c>
      <c r="P1372">
        <v>1</v>
      </c>
      <c r="Q1372">
        <v>0</v>
      </c>
      <c r="R1372">
        <v>0</v>
      </c>
      <c r="S1372">
        <v>0</v>
      </c>
      <c r="T1372">
        <v>1</v>
      </c>
    </row>
    <row r="1373" spans="1:20" x14ac:dyDescent="0.3">
      <c r="A1373" t="s">
        <v>290</v>
      </c>
      <c r="B1373" t="s">
        <v>92</v>
      </c>
      <c r="C1373">
        <v>6</v>
      </c>
      <c r="D1373">
        <v>6</v>
      </c>
      <c r="E1373" t="s">
        <v>510</v>
      </c>
      <c r="F1373" t="s">
        <v>508</v>
      </c>
      <c r="G1373" t="s">
        <v>508</v>
      </c>
      <c r="H1373">
        <v>3.0449628267167381</v>
      </c>
      <c r="I1373">
        <v>50.943372460955587</v>
      </c>
      <c r="J1373">
        <v>-2.922542559910651E-2</v>
      </c>
      <c r="K1373">
        <v>39.647624965322407</v>
      </c>
      <c r="L1373">
        <v>0.83896825393916385</v>
      </c>
      <c r="M1373">
        <v>-0.59406353812402635</v>
      </c>
      <c r="N1373">
        <v>3.3864557159334758</v>
      </c>
      <c r="O1373">
        <v>1</v>
      </c>
      <c r="P1373">
        <v>1</v>
      </c>
      <c r="Q1373">
        <v>0</v>
      </c>
      <c r="R1373">
        <v>0</v>
      </c>
      <c r="S1373">
        <v>0</v>
      </c>
      <c r="T1373">
        <v>0</v>
      </c>
    </row>
    <row r="1374" spans="1:20" x14ac:dyDescent="0.3">
      <c r="A1374" t="s">
        <v>91</v>
      </c>
      <c r="B1374" t="s">
        <v>92</v>
      </c>
      <c r="C1374">
        <v>13</v>
      </c>
      <c r="D1374">
        <v>13</v>
      </c>
      <c r="E1374" t="s">
        <v>513</v>
      </c>
      <c r="F1374" t="s">
        <v>508</v>
      </c>
      <c r="G1374" t="s">
        <v>508</v>
      </c>
      <c r="H1374">
        <v>3.957889383059535</v>
      </c>
      <c r="I1374">
        <v>58.510655027106161</v>
      </c>
      <c r="J1374">
        <v>1.036466670558017E-2</v>
      </c>
      <c r="K1374">
        <v>168.97910900598129</v>
      </c>
      <c r="L1374">
        <v>1.7481473114970929</v>
      </c>
      <c r="M1374">
        <v>-0.9242091554147196</v>
      </c>
      <c r="N1374">
        <v>-3.358214565150766</v>
      </c>
      <c r="O1374">
        <v>1</v>
      </c>
      <c r="P1374">
        <v>1</v>
      </c>
      <c r="Q1374">
        <v>1</v>
      </c>
      <c r="R1374">
        <v>0</v>
      </c>
      <c r="S1374">
        <v>1</v>
      </c>
      <c r="T1374">
        <v>1</v>
      </c>
    </row>
    <row r="1375" spans="1:20" x14ac:dyDescent="0.3">
      <c r="A1375" t="s">
        <v>93</v>
      </c>
      <c r="B1375" t="s">
        <v>92</v>
      </c>
      <c r="C1375">
        <v>11</v>
      </c>
      <c r="D1375">
        <v>12</v>
      </c>
      <c r="E1375" t="s">
        <v>510</v>
      </c>
      <c r="F1375" t="s">
        <v>508</v>
      </c>
      <c r="G1375" t="s">
        <v>508</v>
      </c>
      <c r="H1375">
        <v>4.3436296190790307</v>
      </c>
      <c r="I1375">
        <v>39.361687557036568</v>
      </c>
      <c r="J1375">
        <v>3.516394175832493E-3</v>
      </c>
      <c r="K1375">
        <v>84.046024399523972</v>
      </c>
      <c r="L1375">
        <v>0.6588359410165574</v>
      </c>
      <c r="M1375">
        <v>-3.358214565150766</v>
      </c>
      <c r="N1375">
        <v>1.930509358758022</v>
      </c>
      <c r="O1375">
        <v>1</v>
      </c>
      <c r="P1375">
        <v>1</v>
      </c>
      <c r="Q1375">
        <v>1</v>
      </c>
      <c r="R1375">
        <v>0</v>
      </c>
      <c r="S1375">
        <v>1</v>
      </c>
      <c r="T1375">
        <v>0</v>
      </c>
    </row>
    <row r="1376" spans="1:20" x14ac:dyDescent="0.3">
      <c r="A1376" t="s">
        <v>162</v>
      </c>
      <c r="B1376" t="s">
        <v>92</v>
      </c>
      <c r="C1376">
        <v>13</v>
      </c>
      <c r="D1376">
        <v>7</v>
      </c>
      <c r="E1376" t="s">
        <v>510</v>
      </c>
      <c r="F1376" t="s">
        <v>508</v>
      </c>
      <c r="G1376" t="s">
        <v>508</v>
      </c>
      <c r="H1376">
        <v>4.4479331130467106</v>
      </c>
      <c r="I1376">
        <v>69.148942106392511</v>
      </c>
      <c r="J1376">
        <v>1.714018275571139E-2</v>
      </c>
      <c r="K1376">
        <v>111.29712447242569</v>
      </c>
      <c r="L1376">
        <v>0.78839736456972787</v>
      </c>
      <c r="M1376">
        <v>-0.18281083049780841</v>
      </c>
      <c r="N1376">
        <v>-1.098900043229742</v>
      </c>
      <c r="O1376">
        <v>1</v>
      </c>
      <c r="P1376">
        <v>1</v>
      </c>
      <c r="Q1376">
        <v>1</v>
      </c>
      <c r="R1376">
        <v>1</v>
      </c>
      <c r="S1376">
        <v>1</v>
      </c>
      <c r="T1376">
        <v>0</v>
      </c>
    </row>
    <row r="1377" spans="1:20" x14ac:dyDescent="0.3">
      <c r="A1377" t="s">
        <v>220</v>
      </c>
      <c r="B1377" t="s">
        <v>92</v>
      </c>
      <c r="C1377">
        <v>11</v>
      </c>
      <c r="D1377">
        <v>9</v>
      </c>
      <c r="E1377" t="s">
        <v>510</v>
      </c>
      <c r="F1377" t="s">
        <v>508</v>
      </c>
      <c r="G1377" t="s">
        <v>508</v>
      </c>
      <c r="H1377">
        <v>4.8544980004187339</v>
      </c>
      <c r="I1377">
        <v>62.765969858820696</v>
      </c>
      <c r="J1377">
        <v>1.341323716148449E-2</v>
      </c>
      <c r="K1377">
        <v>30.6529087181924</v>
      </c>
      <c r="L1377">
        <v>1.4332400408616119</v>
      </c>
      <c r="M1377">
        <v>-1.098900043229742</v>
      </c>
      <c r="N1377">
        <v>7.2222196221842658</v>
      </c>
      <c r="O1377">
        <v>1</v>
      </c>
      <c r="P1377">
        <v>1</v>
      </c>
      <c r="Q1377">
        <v>1</v>
      </c>
      <c r="R1377">
        <v>0</v>
      </c>
      <c r="S1377">
        <v>0</v>
      </c>
      <c r="T1377">
        <v>1</v>
      </c>
    </row>
    <row r="1378" spans="1:20" x14ac:dyDescent="0.3">
      <c r="A1378" t="s">
        <v>235</v>
      </c>
      <c r="B1378" t="s">
        <v>92</v>
      </c>
      <c r="C1378">
        <v>9</v>
      </c>
      <c r="D1378">
        <v>3</v>
      </c>
      <c r="E1378" t="s">
        <v>510</v>
      </c>
      <c r="F1378" t="s">
        <v>508</v>
      </c>
      <c r="G1378" t="s">
        <v>508</v>
      </c>
      <c r="H1378">
        <v>5.1748092287055831</v>
      </c>
      <c r="I1378">
        <v>79.194638175064497</v>
      </c>
      <c r="J1378">
        <v>8.6443270930943339E-2</v>
      </c>
      <c r="K1378">
        <v>170.93631556563369</v>
      </c>
      <c r="L1378">
        <v>0.74015616370612036</v>
      </c>
      <c r="M1378">
        <v>-1.9077883352439671</v>
      </c>
      <c r="N1378">
        <v>2.1069710345774171</v>
      </c>
      <c r="O1378">
        <v>1</v>
      </c>
      <c r="P1378">
        <v>1</v>
      </c>
      <c r="Q1378">
        <v>1</v>
      </c>
      <c r="R1378">
        <v>0</v>
      </c>
      <c r="S1378">
        <v>1</v>
      </c>
      <c r="T1378">
        <v>0</v>
      </c>
    </row>
    <row r="1379" spans="1:20" x14ac:dyDescent="0.3">
      <c r="A1379" t="s">
        <v>269</v>
      </c>
      <c r="B1379" t="s">
        <v>92</v>
      </c>
      <c r="C1379">
        <v>11</v>
      </c>
      <c r="D1379">
        <v>7</v>
      </c>
      <c r="E1379" t="s">
        <v>510</v>
      </c>
      <c r="F1379" t="s">
        <v>508</v>
      </c>
      <c r="G1379" t="s">
        <v>508</v>
      </c>
      <c r="H1379">
        <v>5.5416926725863496</v>
      </c>
      <c r="I1379">
        <v>89.268280655625446</v>
      </c>
      <c r="J1379">
        <v>0.12921258084897211</v>
      </c>
      <c r="K1379">
        <v>143.4394316380257</v>
      </c>
      <c r="L1379">
        <v>1.154564373328312</v>
      </c>
      <c r="M1379">
        <v>-0.86580006155534373</v>
      </c>
      <c r="N1379">
        <v>-1.0189184278060901</v>
      </c>
      <c r="O1379">
        <v>1</v>
      </c>
      <c r="P1379">
        <v>1</v>
      </c>
      <c r="Q1379">
        <v>1</v>
      </c>
      <c r="R1379">
        <v>0</v>
      </c>
      <c r="S1379">
        <v>1</v>
      </c>
      <c r="T1379">
        <v>1</v>
      </c>
    </row>
    <row r="1380" spans="1:20" x14ac:dyDescent="0.3">
      <c r="A1380" t="s">
        <v>282</v>
      </c>
      <c r="B1380" t="s">
        <v>92</v>
      </c>
      <c r="C1380">
        <v>9</v>
      </c>
      <c r="D1380">
        <v>4</v>
      </c>
      <c r="E1380" t="s">
        <v>510</v>
      </c>
      <c r="F1380" t="s">
        <v>508</v>
      </c>
      <c r="G1380" t="s">
        <v>508</v>
      </c>
      <c r="H1380">
        <v>5.4831929031245839</v>
      </c>
      <c r="I1380">
        <v>85.853661713608375</v>
      </c>
      <c r="J1380">
        <v>0.120785211243418</v>
      </c>
      <c r="K1380">
        <v>111.1111024961663</v>
      </c>
      <c r="L1380">
        <v>0.40235320337316122</v>
      </c>
      <c r="M1380">
        <v>-1.0189184278060901</v>
      </c>
      <c r="N1380">
        <v>-5.441181647323674</v>
      </c>
      <c r="O1380">
        <v>1</v>
      </c>
      <c r="P1380">
        <v>1</v>
      </c>
      <c r="Q1380">
        <v>1</v>
      </c>
      <c r="R1380">
        <v>0</v>
      </c>
      <c r="S1380">
        <v>1</v>
      </c>
      <c r="T1380">
        <v>0</v>
      </c>
    </row>
    <row r="1381" spans="1:20" x14ac:dyDescent="0.3">
      <c r="A1381" t="s">
        <v>295</v>
      </c>
      <c r="B1381" t="s">
        <v>92</v>
      </c>
      <c r="C1381">
        <v>1</v>
      </c>
      <c r="D1381">
        <v>0</v>
      </c>
      <c r="E1381" t="s">
        <v>510</v>
      </c>
      <c r="F1381" t="s">
        <v>508</v>
      </c>
      <c r="G1381" t="s">
        <v>508</v>
      </c>
      <c r="H1381">
        <v>5.6361613753584248</v>
      </c>
      <c r="I1381">
        <v>65.671642853279351</v>
      </c>
      <c r="J1381">
        <v>-2.7228138972411279E-2</v>
      </c>
      <c r="K1381">
        <v>24.208994422965109</v>
      </c>
      <c r="L1381">
        <v>0.61833351980852869</v>
      </c>
      <c r="M1381">
        <v>-1.689710132825879</v>
      </c>
      <c r="N1381">
        <v>-2.0312517578713329</v>
      </c>
      <c r="O1381">
        <v>0</v>
      </c>
      <c r="P1381">
        <v>1</v>
      </c>
      <c r="Q1381">
        <v>0</v>
      </c>
      <c r="R1381">
        <v>0</v>
      </c>
      <c r="S1381">
        <v>0</v>
      </c>
      <c r="T1381">
        <v>0</v>
      </c>
    </row>
    <row r="1382" spans="1:20" x14ac:dyDescent="0.3">
      <c r="A1382" t="s">
        <v>298</v>
      </c>
      <c r="B1382" t="s">
        <v>92</v>
      </c>
      <c r="C1382">
        <v>1</v>
      </c>
      <c r="D1382">
        <v>5</v>
      </c>
      <c r="E1382" t="s">
        <v>510</v>
      </c>
      <c r="F1382" t="s">
        <v>508</v>
      </c>
      <c r="G1382" t="s">
        <v>508</v>
      </c>
      <c r="H1382">
        <v>5.5707459957113343</v>
      </c>
      <c r="I1382">
        <v>48.750001490115757</v>
      </c>
      <c r="J1382">
        <v>-5.9499581153493408E-2</v>
      </c>
      <c r="K1382">
        <v>-19.722595426577161</v>
      </c>
      <c r="L1382">
        <v>0.64014443018102563</v>
      </c>
      <c r="M1382">
        <v>-2.0312517578713329</v>
      </c>
      <c r="N1382">
        <v>-5.103671014909489</v>
      </c>
      <c r="O1382">
        <v>0</v>
      </c>
      <c r="P1382">
        <v>1</v>
      </c>
      <c r="Q1382">
        <v>0</v>
      </c>
      <c r="R1382">
        <v>0</v>
      </c>
      <c r="S1382">
        <v>0</v>
      </c>
      <c r="T1382">
        <v>0</v>
      </c>
    </row>
    <row r="1383" spans="1:20" x14ac:dyDescent="0.3">
      <c r="A1383" t="s">
        <v>96</v>
      </c>
      <c r="B1383" t="s">
        <v>92</v>
      </c>
      <c r="C1383">
        <v>1</v>
      </c>
      <c r="D1383">
        <v>4</v>
      </c>
      <c r="E1383" t="s">
        <v>510</v>
      </c>
      <c r="F1383" t="s">
        <v>508</v>
      </c>
      <c r="G1383" t="s">
        <v>508</v>
      </c>
      <c r="H1383">
        <v>5.77557884878492</v>
      </c>
      <c r="I1383">
        <v>20.155020134357191</v>
      </c>
      <c r="J1383">
        <v>-0.1094588469895604</v>
      </c>
      <c r="K1383">
        <v>-75.25131906173003</v>
      </c>
      <c r="L1383">
        <v>0.71477640404906673</v>
      </c>
      <c r="M1383">
        <v>-2.8846127394387442</v>
      </c>
      <c r="N1383">
        <v>6.7656741135884353</v>
      </c>
      <c r="O1383">
        <v>0</v>
      </c>
      <c r="P1383">
        <v>1</v>
      </c>
      <c r="Q1383">
        <v>0</v>
      </c>
      <c r="R1383">
        <v>0</v>
      </c>
      <c r="S1383">
        <v>0</v>
      </c>
      <c r="T1383">
        <v>0</v>
      </c>
    </row>
    <row r="1384" spans="1:20" x14ac:dyDescent="0.3">
      <c r="A1384" t="s">
        <v>164</v>
      </c>
      <c r="B1384" t="s">
        <v>92</v>
      </c>
      <c r="C1384">
        <v>8</v>
      </c>
      <c r="D1384">
        <v>6</v>
      </c>
      <c r="E1384" t="s">
        <v>510</v>
      </c>
      <c r="F1384" t="s">
        <v>508</v>
      </c>
      <c r="G1384" t="s">
        <v>508</v>
      </c>
      <c r="H1384">
        <v>5.5215432750900728</v>
      </c>
      <c r="I1384">
        <v>38.759691068654938</v>
      </c>
      <c r="J1384">
        <v>-7.2533108944115909E-2</v>
      </c>
      <c r="K1384">
        <v>11.20276339891784</v>
      </c>
      <c r="L1384">
        <v>1.1692851667445721</v>
      </c>
      <c r="M1384">
        <v>-2.6275054863912359</v>
      </c>
      <c r="N1384">
        <v>3.3333338379229041</v>
      </c>
      <c r="O1384">
        <v>1</v>
      </c>
      <c r="P1384">
        <v>1</v>
      </c>
      <c r="Q1384">
        <v>0</v>
      </c>
      <c r="R1384">
        <v>1</v>
      </c>
      <c r="S1384">
        <v>0</v>
      </c>
      <c r="T1384">
        <v>1</v>
      </c>
    </row>
    <row r="1385" spans="1:20" x14ac:dyDescent="0.3">
      <c r="A1385" t="s">
        <v>77</v>
      </c>
      <c r="B1385" t="s">
        <v>138</v>
      </c>
      <c r="C1385">
        <v>0</v>
      </c>
      <c r="D1385">
        <v>7</v>
      </c>
      <c r="E1385" t="s">
        <v>510</v>
      </c>
      <c r="F1385" t="s">
        <v>508</v>
      </c>
      <c r="G1385" t="s">
        <v>508</v>
      </c>
      <c r="H1385">
        <v>1.762388885594959</v>
      </c>
      <c r="I1385">
        <v>9.9999205270645088</v>
      </c>
      <c r="J1385">
        <v>-1.006052609253251E-2</v>
      </c>
      <c r="K1385">
        <v>-137.33883033039251</v>
      </c>
      <c r="L1385">
        <v>0.67841048254371161</v>
      </c>
      <c r="M1385">
        <v>-1.289400463351819</v>
      </c>
      <c r="N1385">
        <v>-0.14513428502834411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</row>
    <row r="1386" spans="1:20" x14ac:dyDescent="0.3">
      <c r="A1386" t="s">
        <v>139</v>
      </c>
      <c r="B1386" t="s">
        <v>138</v>
      </c>
      <c r="C1386">
        <v>0</v>
      </c>
      <c r="D1386">
        <v>7</v>
      </c>
      <c r="E1386" t="s">
        <v>510</v>
      </c>
      <c r="F1386" t="s">
        <v>508</v>
      </c>
      <c r="G1386" t="s">
        <v>508</v>
      </c>
      <c r="H1386">
        <v>1.720542354889625</v>
      </c>
      <c r="I1386">
        <v>0</v>
      </c>
      <c r="J1386">
        <v>-1.4156809196878979E-2</v>
      </c>
      <c r="K1386">
        <v>-124.3904235556093</v>
      </c>
      <c r="L1386">
        <v>0.60490498935053205</v>
      </c>
      <c r="M1386">
        <v>-0.43604955391468753</v>
      </c>
      <c r="N1386">
        <v>-1.021893369325142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</row>
    <row r="1387" spans="1:20" x14ac:dyDescent="0.3">
      <c r="A1387" t="s">
        <v>156</v>
      </c>
      <c r="B1387" t="s">
        <v>138</v>
      </c>
      <c r="C1387">
        <v>0</v>
      </c>
      <c r="D1387">
        <v>7</v>
      </c>
      <c r="E1387" t="s">
        <v>510</v>
      </c>
      <c r="F1387" t="s">
        <v>508</v>
      </c>
      <c r="G1387" t="s">
        <v>508</v>
      </c>
      <c r="H1387">
        <v>1.801517051444067</v>
      </c>
      <c r="I1387">
        <v>13.636457230421771</v>
      </c>
      <c r="J1387">
        <v>-1.7314834285349381E-2</v>
      </c>
      <c r="K1387">
        <v>-173.48503259426289</v>
      </c>
      <c r="L1387">
        <v>0.66022481208976191</v>
      </c>
      <c r="M1387">
        <v>-1.021893369325142</v>
      </c>
      <c r="N1387">
        <v>1.0324438445142381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</row>
    <row r="1388" spans="1:20" x14ac:dyDescent="0.3">
      <c r="A1388" t="s">
        <v>228</v>
      </c>
      <c r="B1388" t="s">
        <v>138</v>
      </c>
      <c r="C1388">
        <v>11</v>
      </c>
      <c r="D1388">
        <v>11</v>
      </c>
      <c r="E1388" t="s">
        <v>510</v>
      </c>
      <c r="F1388" t="s">
        <v>508</v>
      </c>
      <c r="G1388" t="s">
        <v>508</v>
      </c>
      <c r="H1388">
        <v>1.7959176277627751</v>
      </c>
      <c r="I1388">
        <v>63.636403044388111</v>
      </c>
      <c r="J1388">
        <v>8.6235459491403738E-3</v>
      </c>
      <c r="K1388">
        <v>50.096181626859916</v>
      </c>
      <c r="L1388">
        <v>0.89809035247233993</v>
      </c>
      <c r="M1388">
        <v>-0.42674550374113668</v>
      </c>
      <c r="N1388">
        <v>0.57142802647181923</v>
      </c>
      <c r="O1388">
        <v>1</v>
      </c>
      <c r="P1388">
        <v>1</v>
      </c>
      <c r="Q1388">
        <v>1</v>
      </c>
      <c r="R1388">
        <v>1</v>
      </c>
      <c r="S1388">
        <v>0</v>
      </c>
      <c r="T1388">
        <v>0</v>
      </c>
    </row>
    <row r="1389" spans="1:20" x14ac:dyDescent="0.3">
      <c r="A1389" t="s">
        <v>265</v>
      </c>
      <c r="B1389" t="s">
        <v>138</v>
      </c>
      <c r="C1389">
        <v>9</v>
      </c>
      <c r="D1389">
        <v>9</v>
      </c>
      <c r="E1389" t="s">
        <v>510</v>
      </c>
      <c r="F1389" t="s">
        <v>508</v>
      </c>
      <c r="G1389" t="s">
        <v>508</v>
      </c>
      <c r="H1389">
        <v>1.675360780797515</v>
      </c>
      <c r="I1389">
        <v>76.92309808449005</v>
      </c>
      <c r="J1389">
        <v>3.7067757754244292E-2</v>
      </c>
      <c r="K1389">
        <v>131.7204316581157</v>
      </c>
      <c r="L1389">
        <v>0.75457015548145079</v>
      </c>
      <c r="M1389">
        <v>-0.97357678865496311</v>
      </c>
      <c r="N1389">
        <v>-1.6853916782002769</v>
      </c>
      <c r="O1389">
        <v>1</v>
      </c>
      <c r="P1389">
        <v>1</v>
      </c>
      <c r="Q1389">
        <v>1</v>
      </c>
      <c r="R1389">
        <v>0</v>
      </c>
      <c r="S1389">
        <v>0</v>
      </c>
      <c r="T1389">
        <v>0</v>
      </c>
    </row>
    <row r="1390" spans="1:20" x14ac:dyDescent="0.3">
      <c r="A1390" t="s">
        <v>271</v>
      </c>
      <c r="B1390" t="s">
        <v>138</v>
      </c>
      <c r="C1390">
        <v>8</v>
      </c>
      <c r="D1390">
        <v>12</v>
      </c>
      <c r="E1390" t="s">
        <v>367</v>
      </c>
      <c r="F1390" t="s">
        <v>508</v>
      </c>
      <c r="G1390" t="s">
        <v>509</v>
      </c>
      <c r="H1390">
        <v>2.0076078096330701</v>
      </c>
      <c r="I1390">
        <v>7.6923923379601824</v>
      </c>
      <c r="J1390">
        <v>7.2994995599577409E-3</v>
      </c>
      <c r="K1390">
        <v>-50.158058868501797</v>
      </c>
      <c r="L1390">
        <v>0.63549611759737368</v>
      </c>
      <c r="M1390">
        <v>-3.4285681588309149</v>
      </c>
      <c r="N1390">
        <v>0.4437830170924954</v>
      </c>
      <c r="O1390">
        <v>0</v>
      </c>
      <c r="P1390">
        <v>1</v>
      </c>
      <c r="Q1390">
        <v>1</v>
      </c>
      <c r="R1390">
        <v>0</v>
      </c>
      <c r="S1390">
        <v>1</v>
      </c>
      <c r="T1390">
        <v>0</v>
      </c>
    </row>
    <row r="1391" spans="1:20" x14ac:dyDescent="0.3">
      <c r="A1391" t="s">
        <v>283</v>
      </c>
      <c r="B1391" t="s">
        <v>138</v>
      </c>
      <c r="C1391">
        <v>3</v>
      </c>
      <c r="D1391">
        <v>8</v>
      </c>
      <c r="E1391" t="s">
        <v>510</v>
      </c>
      <c r="F1391" t="s">
        <v>508</v>
      </c>
      <c r="G1391" t="s">
        <v>508</v>
      </c>
      <c r="H1391">
        <v>2.221513836990638</v>
      </c>
      <c r="I1391">
        <v>10.344819081381321</v>
      </c>
      <c r="J1391">
        <v>-2.256514983793638E-2</v>
      </c>
      <c r="K1391">
        <v>-98.809553544262045</v>
      </c>
      <c r="L1391">
        <v>0.96947803144999034</v>
      </c>
      <c r="M1391">
        <v>-1.466281216315074</v>
      </c>
      <c r="N1391">
        <v>-2.8273747963596598</v>
      </c>
      <c r="O1391">
        <v>0</v>
      </c>
      <c r="P1391">
        <v>1</v>
      </c>
      <c r="Q1391">
        <v>0</v>
      </c>
      <c r="R1391">
        <v>0</v>
      </c>
      <c r="S1391">
        <v>0</v>
      </c>
      <c r="T1391">
        <v>0</v>
      </c>
    </row>
    <row r="1392" spans="1:20" x14ac:dyDescent="0.3">
      <c r="A1392" t="s">
        <v>290</v>
      </c>
      <c r="B1392" t="s">
        <v>138</v>
      </c>
      <c r="C1392">
        <v>0</v>
      </c>
      <c r="D1392">
        <v>9</v>
      </c>
      <c r="E1392" t="s">
        <v>510</v>
      </c>
      <c r="F1392" t="s">
        <v>508</v>
      </c>
      <c r="G1392" t="s">
        <v>508</v>
      </c>
      <c r="H1392">
        <v>2.4721069309431432</v>
      </c>
      <c r="I1392">
        <v>1.3889210827650471</v>
      </c>
      <c r="J1392">
        <v>-3.9523768565316413E-2</v>
      </c>
      <c r="K1392">
        <v>-145.6276720424168</v>
      </c>
      <c r="L1392">
        <v>0.8095192028121726</v>
      </c>
      <c r="M1392">
        <v>-2.8273747963596598</v>
      </c>
      <c r="N1392">
        <v>-0.30627841169856029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</row>
    <row r="1393" spans="1:20" x14ac:dyDescent="0.3">
      <c r="A1393" t="s">
        <v>512</v>
      </c>
      <c r="B1393" t="s">
        <v>138</v>
      </c>
      <c r="C1393">
        <v>2</v>
      </c>
      <c r="D1393">
        <v>10</v>
      </c>
      <c r="E1393" t="s">
        <v>510</v>
      </c>
      <c r="F1393" t="s">
        <v>508</v>
      </c>
      <c r="G1393" t="s">
        <v>508</v>
      </c>
      <c r="H1393">
        <v>2.629204361840785</v>
      </c>
      <c r="I1393">
        <v>0</v>
      </c>
      <c r="J1393">
        <v>-6.4797929678527544E-2</v>
      </c>
      <c r="K1393">
        <v>-154.79670451874711</v>
      </c>
      <c r="L1393">
        <v>1.0320543157026081</v>
      </c>
      <c r="M1393">
        <v>-2.7649815491127598</v>
      </c>
      <c r="N1393">
        <v>-4.1074210928655823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1</v>
      </c>
    </row>
    <row r="1394" spans="1:20" x14ac:dyDescent="0.3">
      <c r="A1394" t="s">
        <v>91</v>
      </c>
      <c r="B1394" t="s">
        <v>138</v>
      </c>
      <c r="C1394">
        <v>2</v>
      </c>
      <c r="D1394">
        <v>10</v>
      </c>
      <c r="E1394" t="s">
        <v>510</v>
      </c>
      <c r="F1394" t="s">
        <v>508</v>
      </c>
      <c r="G1394" t="s">
        <v>508</v>
      </c>
      <c r="H1394">
        <v>2.9301019703159961</v>
      </c>
      <c r="I1394">
        <v>11.363646215646041</v>
      </c>
      <c r="J1394">
        <v>-8.5113942287283223E-2</v>
      </c>
      <c r="K1394">
        <v>-209.90514235914981</v>
      </c>
      <c r="L1394">
        <v>1.0329469390291659</v>
      </c>
      <c r="M1394">
        <v>-4.1074210928655823</v>
      </c>
      <c r="N1394">
        <v>-0.65897793610900735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1</v>
      </c>
    </row>
    <row r="1395" spans="1:20" x14ac:dyDescent="0.3">
      <c r="A1395" t="s">
        <v>93</v>
      </c>
      <c r="B1395" t="s">
        <v>138</v>
      </c>
      <c r="C1395">
        <v>0</v>
      </c>
      <c r="D1395">
        <v>7</v>
      </c>
      <c r="E1395" t="s">
        <v>510</v>
      </c>
      <c r="F1395" t="s">
        <v>508</v>
      </c>
      <c r="G1395" t="s">
        <v>508</v>
      </c>
      <c r="H1395">
        <v>2.9613840201989161</v>
      </c>
      <c r="I1395">
        <v>8.3333453746784958</v>
      </c>
      <c r="J1395">
        <v>-9.2543322566609854E-2</v>
      </c>
      <c r="K1395">
        <v>-153.2265689562191</v>
      </c>
      <c r="L1395">
        <v>0.7596669548456636</v>
      </c>
      <c r="M1395">
        <v>-0.65897793610900735</v>
      </c>
      <c r="N1395">
        <v>2.8192304069951302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</row>
    <row r="1396" spans="1:20" x14ac:dyDescent="0.3">
      <c r="A1396" t="s">
        <v>162</v>
      </c>
      <c r="B1396" t="s">
        <v>138</v>
      </c>
      <c r="C1396">
        <v>3</v>
      </c>
      <c r="D1396">
        <v>8</v>
      </c>
      <c r="E1396" t="s">
        <v>510</v>
      </c>
      <c r="F1396" t="s">
        <v>508</v>
      </c>
      <c r="G1396" t="s">
        <v>508</v>
      </c>
      <c r="H1396">
        <v>3.1810771905666382</v>
      </c>
      <c r="I1396">
        <v>16.40625640284404</v>
      </c>
      <c r="J1396">
        <v>-5.6327597958652109E-2</v>
      </c>
      <c r="K1396">
        <v>-76.543193491067399</v>
      </c>
      <c r="L1396">
        <v>0.61491041206269448</v>
      </c>
      <c r="M1396">
        <v>-2.2328527418098649</v>
      </c>
      <c r="N1396">
        <v>-0.65252791364222529</v>
      </c>
      <c r="O1396">
        <v>0</v>
      </c>
      <c r="P1396">
        <v>1</v>
      </c>
      <c r="Q1396">
        <v>0</v>
      </c>
      <c r="R1396">
        <v>0</v>
      </c>
      <c r="S1396">
        <v>0</v>
      </c>
      <c r="T1396">
        <v>0</v>
      </c>
    </row>
    <row r="1397" spans="1:20" x14ac:dyDescent="0.3">
      <c r="A1397" t="s">
        <v>220</v>
      </c>
      <c r="B1397" t="s">
        <v>138</v>
      </c>
      <c r="C1397">
        <v>6</v>
      </c>
      <c r="D1397">
        <v>7</v>
      </c>
      <c r="E1397" t="s">
        <v>510</v>
      </c>
      <c r="F1397" t="s">
        <v>508</v>
      </c>
      <c r="G1397" t="s">
        <v>508</v>
      </c>
      <c r="H1397">
        <v>3.2137000423885058</v>
      </c>
      <c r="I1397">
        <v>13.60000610351562</v>
      </c>
      <c r="J1397">
        <v>-4.7707333296315602E-2</v>
      </c>
      <c r="K1397">
        <v>-90.214415749689223</v>
      </c>
      <c r="L1397">
        <v>0.76215805652483581</v>
      </c>
      <c r="M1397">
        <v>-0.65252791364222529</v>
      </c>
      <c r="N1397">
        <v>1.8062340545345099</v>
      </c>
      <c r="O1397">
        <v>1</v>
      </c>
      <c r="P1397">
        <v>1</v>
      </c>
      <c r="Q1397">
        <v>0</v>
      </c>
      <c r="R1397">
        <v>0</v>
      </c>
      <c r="S1397">
        <v>0</v>
      </c>
      <c r="T1397">
        <v>0</v>
      </c>
    </row>
    <row r="1398" spans="1:20" x14ac:dyDescent="0.3">
      <c r="A1398" t="s">
        <v>269</v>
      </c>
      <c r="B1398" t="s">
        <v>138</v>
      </c>
      <c r="C1398">
        <v>6</v>
      </c>
      <c r="D1398">
        <v>10</v>
      </c>
      <c r="E1398" t="s">
        <v>367</v>
      </c>
      <c r="F1398" t="s">
        <v>508</v>
      </c>
      <c r="G1398" t="s">
        <v>509</v>
      </c>
      <c r="H1398">
        <v>2.945269598339439</v>
      </c>
      <c r="I1398">
        <v>38.095194844710058</v>
      </c>
      <c r="J1398">
        <v>2.5716704040988969E-2</v>
      </c>
      <c r="K1398">
        <v>29.89796022051139</v>
      </c>
      <c r="L1398">
        <v>0.85441454619662349</v>
      </c>
      <c r="M1398">
        <v>-1.2820501064172201</v>
      </c>
      <c r="N1398">
        <v>-0.48700866419330607</v>
      </c>
      <c r="O1398">
        <v>0</v>
      </c>
      <c r="P1398">
        <v>1</v>
      </c>
      <c r="Q1398">
        <v>1</v>
      </c>
      <c r="R1398">
        <v>0</v>
      </c>
      <c r="S1398">
        <v>0</v>
      </c>
      <c r="T1398">
        <v>0</v>
      </c>
    </row>
    <row r="1399" spans="1:20" x14ac:dyDescent="0.3">
      <c r="A1399" t="s">
        <v>282</v>
      </c>
      <c r="B1399" t="s">
        <v>138</v>
      </c>
      <c r="C1399">
        <v>8</v>
      </c>
      <c r="D1399">
        <v>11</v>
      </c>
      <c r="E1399" t="s">
        <v>367</v>
      </c>
      <c r="F1399" t="s">
        <v>508</v>
      </c>
      <c r="G1399" t="s">
        <v>509</v>
      </c>
      <c r="H1399">
        <v>2.761593849118591</v>
      </c>
      <c r="I1399">
        <v>48.837237670150543</v>
      </c>
      <c r="J1399">
        <v>2.5142629770966009E-2</v>
      </c>
      <c r="K1399">
        <v>-37.745099910691337</v>
      </c>
      <c r="L1399">
        <v>0.47592551856593879</v>
      </c>
      <c r="M1399">
        <v>-0.48700866419330607</v>
      </c>
      <c r="N1399">
        <v>0.48939204585850993</v>
      </c>
      <c r="O1399">
        <v>0</v>
      </c>
      <c r="P1399">
        <v>1</v>
      </c>
      <c r="Q1399">
        <v>1</v>
      </c>
      <c r="R1399">
        <v>1</v>
      </c>
      <c r="S1399">
        <v>0</v>
      </c>
      <c r="T1399">
        <v>0</v>
      </c>
    </row>
    <row r="1400" spans="1:20" x14ac:dyDescent="0.3">
      <c r="A1400" t="s">
        <v>285</v>
      </c>
      <c r="B1400" t="s">
        <v>138</v>
      </c>
      <c r="C1400">
        <v>6</v>
      </c>
      <c r="D1400">
        <v>10</v>
      </c>
      <c r="E1400" t="s">
        <v>367</v>
      </c>
      <c r="F1400" t="s">
        <v>508</v>
      </c>
      <c r="G1400" t="s">
        <v>509</v>
      </c>
      <c r="H1400">
        <v>2.4870351606257231</v>
      </c>
      <c r="I1400">
        <v>19.444484916719091</v>
      </c>
      <c r="J1400">
        <v>1.9926582456750049E-2</v>
      </c>
      <c r="K1400">
        <v>-77.777728609000548</v>
      </c>
      <c r="L1400">
        <v>0.87174661276484466</v>
      </c>
      <c r="M1400">
        <v>-1.623375115416269</v>
      </c>
      <c r="N1400">
        <v>0.33003269167260552</v>
      </c>
      <c r="O1400">
        <v>0</v>
      </c>
      <c r="P1400">
        <v>1</v>
      </c>
      <c r="Q1400">
        <v>1</v>
      </c>
      <c r="R1400">
        <v>0</v>
      </c>
      <c r="S1400">
        <v>0</v>
      </c>
      <c r="T1400">
        <v>0</v>
      </c>
    </row>
    <row r="1401" spans="1:20" x14ac:dyDescent="0.3">
      <c r="A1401" t="s">
        <v>295</v>
      </c>
      <c r="B1401" t="s">
        <v>138</v>
      </c>
      <c r="C1401">
        <v>3</v>
      </c>
      <c r="D1401">
        <v>9</v>
      </c>
      <c r="E1401" t="s">
        <v>513</v>
      </c>
      <c r="F1401" t="s">
        <v>508</v>
      </c>
      <c r="G1401" t="s">
        <v>508</v>
      </c>
      <c r="H1401">
        <v>2.1120078493687928</v>
      </c>
      <c r="I1401">
        <v>8.3333885227987672</v>
      </c>
      <c r="J1401">
        <v>1.316474589149288E-2</v>
      </c>
      <c r="K1401">
        <v>-100.3372809740229</v>
      </c>
      <c r="L1401">
        <v>0.9481901256448394</v>
      </c>
      <c r="M1401">
        <v>-1.149428077298668</v>
      </c>
      <c r="N1401">
        <v>-0.49834235719934999</v>
      </c>
      <c r="O1401">
        <v>0</v>
      </c>
      <c r="P1401">
        <v>0</v>
      </c>
      <c r="Q1401">
        <v>1</v>
      </c>
      <c r="R1401">
        <v>0</v>
      </c>
      <c r="S1401">
        <v>0</v>
      </c>
      <c r="T1401">
        <v>0</v>
      </c>
    </row>
    <row r="1402" spans="1:20" x14ac:dyDescent="0.3">
      <c r="A1402" t="s">
        <v>298</v>
      </c>
      <c r="B1402" t="s">
        <v>138</v>
      </c>
      <c r="C1402">
        <v>8</v>
      </c>
      <c r="D1402">
        <v>12</v>
      </c>
      <c r="E1402" t="s">
        <v>367</v>
      </c>
      <c r="F1402" t="s">
        <v>508</v>
      </c>
      <c r="G1402" t="s">
        <v>509</v>
      </c>
      <c r="H1402">
        <v>2.19413391334687</v>
      </c>
      <c r="I1402">
        <v>5.263151290346058</v>
      </c>
      <c r="J1402">
        <v>8.6552815475335054E-3</v>
      </c>
      <c r="K1402">
        <v>-99.440708867467762</v>
      </c>
      <c r="L1402">
        <v>1.4563638125489951</v>
      </c>
      <c r="M1402">
        <v>-0.49834235719934999</v>
      </c>
      <c r="N1402">
        <v>1.0016764926436521</v>
      </c>
      <c r="O1402">
        <v>0</v>
      </c>
      <c r="P1402">
        <v>1</v>
      </c>
      <c r="Q1402">
        <v>1</v>
      </c>
      <c r="R1402">
        <v>0</v>
      </c>
      <c r="S1402">
        <v>0</v>
      </c>
      <c r="T1402">
        <v>1</v>
      </c>
    </row>
    <row r="1403" spans="1:20" x14ac:dyDescent="0.3">
      <c r="A1403" t="s">
        <v>96</v>
      </c>
      <c r="B1403" t="s">
        <v>138</v>
      </c>
      <c r="C1403">
        <v>11</v>
      </c>
      <c r="D1403">
        <v>15</v>
      </c>
      <c r="E1403" t="s">
        <v>15</v>
      </c>
      <c r="F1403" t="s">
        <v>509</v>
      </c>
      <c r="G1403" t="s">
        <v>509</v>
      </c>
      <c r="H1403">
        <v>1.90713166824575</v>
      </c>
      <c r="I1403">
        <v>15.78957935446307</v>
      </c>
      <c r="J1403">
        <v>1.9400437729679001E-2</v>
      </c>
      <c r="K1403">
        <v>-65.928072662860615</v>
      </c>
      <c r="L1403">
        <v>1.0044864274441541</v>
      </c>
      <c r="M1403">
        <v>-0.82236372574208561</v>
      </c>
      <c r="N1403">
        <v>0.66334926138084926</v>
      </c>
      <c r="O1403">
        <v>1</v>
      </c>
      <c r="P1403">
        <v>1</v>
      </c>
      <c r="Q1403">
        <v>1</v>
      </c>
      <c r="R1403">
        <v>0</v>
      </c>
      <c r="S1403">
        <v>0</v>
      </c>
      <c r="T1403">
        <v>1</v>
      </c>
    </row>
    <row r="1404" spans="1:20" x14ac:dyDescent="0.3">
      <c r="A1404" t="s">
        <v>164</v>
      </c>
      <c r="B1404" t="s">
        <v>138</v>
      </c>
      <c r="C1404">
        <v>5</v>
      </c>
      <c r="D1404">
        <v>13</v>
      </c>
      <c r="E1404" t="s">
        <v>513</v>
      </c>
      <c r="F1404" t="s">
        <v>508</v>
      </c>
      <c r="G1404" t="s">
        <v>508</v>
      </c>
      <c r="H1404">
        <v>1.961259486937774</v>
      </c>
      <c r="I1404">
        <v>0</v>
      </c>
      <c r="J1404">
        <v>1.1144800122608271E-2</v>
      </c>
      <c r="K1404">
        <v>-132.8563098622879</v>
      </c>
      <c r="L1404">
        <v>2.3122485160832791</v>
      </c>
      <c r="M1404">
        <v>-2.8006601562816069</v>
      </c>
      <c r="N1404">
        <v>3.050844498798492</v>
      </c>
      <c r="O1404">
        <v>0</v>
      </c>
      <c r="P1404">
        <v>0</v>
      </c>
      <c r="Q1404">
        <v>1</v>
      </c>
      <c r="R1404">
        <v>0</v>
      </c>
      <c r="S1404">
        <v>0</v>
      </c>
      <c r="T1404">
        <v>1</v>
      </c>
    </row>
    <row r="1405" spans="1:20" x14ac:dyDescent="0.3">
      <c r="A1405" t="s">
        <v>242</v>
      </c>
      <c r="B1405" t="s">
        <v>138</v>
      </c>
      <c r="C1405">
        <v>6</v>
      </c>
      <c r="D1405">
        <v>11</v>
      </c>
      <c r="E1405" t="s">
        <v>367</v>
      </c>
      <c r="F1405" t="s">
        <v>508</v>
      </c>
      <c r="G1405" t="s">
        <v>509</v>
      </c>
      <c r="H1405">
        <v>1.9221640848265471</v>
      </c>
      <c r="I1405">
        <v>47.999954223632813</v>
      </c>
      <c r="J1405">
        <v>2.0713384968513729E-2</v>
      </c>
      <c r="K1405">
        <v>-88.505851074157533</v>
      </c>
      <c r="L1405">
        <v>0.67741637379367503</v>
      </c>
      <c r="M1405">
        <v>-1.4729975551755601</v>
      </c>
      <c r="N1405">
        <v>0.99667679351564831</v>
      </c>
      <c r="O1405">
        <v>0</v>
      </c>
      <c r="P1405">
        <v>1</v>
      </c>
      <c r="Q1405">
        <v>1</v>
      </c>
      <c r="R1405">
        <v>0</v>
      </c>
      <c r="S1405">
        <v>0</v>
      </c>
      <c r="T1405">
        <v>0</v>
      </c>
    </row>
    <row r="1406" spans="1:20" x14ac:dyDescent="0.3">
      <c r="A1406" t="s">
        <v>139</v>
      </c>
      <c r="B1406" t="s">
        <v>556</v>
      </c>
      <c r="C1406">
        <v>11</v>
      </c>
      <c r="D1406">
        <v>6</v>
      </c>
      <c r="E1406" t="s">
        <v>510</v>
      </c>
      <c r="F1406" t="s">
        <v>508</v>
      </c>
      <c r="G1406" t="s">
        <v>508</v>
      </c>
      <c r="H1406">
        <v>9.4635329113186124</v>
      </c>
      <c r="I1406">
        <v>75.337181742903525</v>
      </c>
      <c r="J1406">
        <v>1.165233639001366</v>
      </c>
      <c r="K1406">
        <v>153.62384691324769</v>
      </c>
      <c r="L1406">
        <v>0.56520605015897485</v>
      </c>
      <c r="M1406">
        <v>-1.3185350970134919</v>
      </c>
      <c r="N1406">
        <v>-7.8762286839701909</v>
      </c>
      <c r="O1406">
        <v>1</v>
      </c>
      <c r="P1406">
        <v>1</v>
      </c>
      <c r="Q1406">
        <v>1</v>
      </c>
      <c r="R1406">
        <v>1</v>
      </c>
      <c r="S1406">
        <v>1</v>
      </c>
      <c r="T1406">
        <v>0</v>
      </c>
    </row>
    <row r="1407" spans="1:20" x14ac:dyDescent="0.3">
      <c r="A1407" t="s">
        <v>156</v>
      </c>
      <c r="B1407" t="s">
        <v>556</v>
      </c>
      <c r="C1407">
        <v>9</v>
      </c>
      <c r="D1407">
        <v>8</v>
      </c>
      <c r="E1407" t="s">
        <v>510</v>
      </c>
      <c r="F1407" t="s">
        <v>508</v>
      </c>
      <c r="G1407" t="s">
        <v>508</v>
      </c>
      <c r="H1407">
        <v>10.098146794276509</v>
      </c>
      <c r="I1407">
        <v>53.757226793080392</v>
      </c>
      <c r="J1407">
        <v>0.9520638789849718</v>
      </c>
      <c r="K1407">
        <v>74.444197861347121</v>
      </c>
      <c r="L1407">
        <v>0.40430894036082388</v>
      </c>
      <c r="M1407">
        <v>-7.8762286839701909</v>
      </c>
      <c r="N1407">
        <v>-4.1984732824427482</v>
      </c>
      <c r="O1407">
        <v>1</v>
      </c>
      <c r="P1407">
        <v>1</v>
      </c>
      <c r="Q1407">
        <v>1</v>
      </c>
      <c r="R1407">
        <v>0</v>
      </c>
      <c r="S1407">
        <v>1</v>
      </c>
      <c r="T1407">
        <v>0</v>
      </c>
    </row>
    <row r="1408" spans="1:20" x14ac:dyDescent="0.3">
      <c r="A1408" t="s">
        <v>223</v>
      </c>
      <c r="B1408" t="s">
        <v>556</v>
      </c>
      <c r="C1408">
        <v>4</v>
      </c>
      <c r="D1408">
        <v>6</v>
      </c>
      <c r="E1408" t="s">
        <v>510</v>
      </c>
      <c r="F1408" t="s">
        <v>508</v>
      </c>
      <c r="G1408" t="s">
        <v>508</v>
      </c>
      <c r="H1408">
        <v>10.25641070427082</v>
      </c>
      <c r="I1408">
        <v>41.811182928032167</v>
      </c>
      <c r="J1408">
        <v>0.29436042967755849</v>
      </c>
      <c r="K1408">
        <v>-2.1605313287537991</v>
      </c>
      <c r="L1408">
        <v>0.72404244988838917</v>
      </c>
      <c r="M1408">
        <v>-0.55776649262325695</v>
      </c>
      <c r="N1408">
        <v>-4.166670232756438</v>
      </c>
      <c r="O1408">
        <v>0</v>
      </c>
      <c r="P1408">
        <v>1</v>
      </c>
      <c r="Q1408">
        <v>1</v>
      </c>
      <c r="R1408">
        <v>0</v>
      </c>
      <c r="S1408">
        <v>0</v>
      </c>
      <c r="T1408">
        <v>0</v>
      </c>
    </row>
    <row r="1409" spans="1:20" x14ac:dyDescent="0.3">
      <c r="A1409" t="s">
        <v>228</v>
      </c>
      <c r="B1409" t="s">
        <v>556</v>
      </c>
      <c r="C1409">
        <v>1</v>
      </c>
      <c r="D1409">
        <v>4</v>
      </c>
      <c r="E1409" t="s">
        <v>510</v>
      </c>
      <c r="F1409" t="s">
        <v>508</v>
      </c>
      <c r="G1409" t="s">
        <v>508</v>
      </c>
      <c r="H1409">
        <v>10.44553386383628</v>
      </c>
      <c r="I1409">
        <v>31.791906579757239</v>
      </c>
      <c r="J1409">
        <v>-0.15860125216085169</v>
      </c>
      <c r="K1409">
        <v>-33.18285530188021</v>
      </c>
      <c r="L1409">
        <v>0.59381376382604389</v>
      </c>
      <c r="M1409">
        <v>-4.166670232756438</v>
      </c>
      <c r="N1409">
        <v>-0.33444944062056831</v>
      </c>
      <c r="O1409">
        <v>0</v>
      </c>
      <c r="P1409">
        <v>1</v>
      </c>
      <c r="Q1409">
        <v>0</v>
      </c>
      <c r="R1409">
        <v>0</v>
      </c>
      <c r="S1409">
        <v>0</v>
      </c>
      <c r="T1409">
        <v>0</v>
      </c>
    </row>
    <row r="1410" spans="1:20" x14ac:dyDescent="0.3">
      <c r="A1410" t="s">
        <v>265</v>
      </c>
      <c r="B1410" t="s">
        <v>556</v>
      </c>
      <c r="C1410">
        <v>1</v>
      </c>
      <c r="D1410">
        <v>4</v>
      </c>
      <c r="E1410" t="s">
        <v>510</v>
      </c>
      <c r="F1410" t="s">
        <v>508</v>
      </c>
      <c r="G1410" t="s">
        <v>508</v>
      </c>
      <c r="H1410">
        <v>10.526635398587651</v>
      </c>
      <c r="I1410">
        <v>28.709057972665601</v>
      </c>
      <c r="J1410">
        <v>-0.77100791399486091</v>
      </c>
      <c r="K1410">
        <v>-71.996578770825337</v>
      </c>
      <c r="L1410">
        <v>0.74878379397398409</v>
      </c>
      <c r="M1410">
        <v>-2.960525098104541</v>
      </c>
      <c r="N1410">
        <v>-0.67796868793034959</v>
      </c>
      <c r="O1410">
        <v>0</v>
      </c>
      <c r="P1410">
        <v>1</v>
      </c>
      <c r="Q1410">
        <v>0</v>
      </c>
      <c r="R1410">
        <v>0</v>
      </c>
      <c r="S1410">
        <v>0</v>
      </c>
      <c r="T1410">
        <v>0</v>
      </c>
    </row>
    <row r="1411" spans="1:20" x14ac:dyDescent="0.3">
      <c r="A1411" t="s">
        <v>271</v>
      </c>
      <c r="B1411" t="s">
        <v>556</v>
      </c>
      <c r="C1411">
        <v>-2</v>
      </c>
      <c r="D1411">
        <v>3</v>
      </c>
      <c r="E1411" t="s">
        <v>510</v>
      </c>
      <c r="F1411" t="s">
        <v>508</v>
      </c>
      <c r="G1411" t="s">
        <v>508</v>
      </c>
      <c r="H1411">
        <v>10.46144217817883</v>
      </c>
      <c r="I1411">
        <v>5.6179775280898872</v>
      </c>
      <c r="J1411">
        <v>-0.88954834712182307</v>
      </c>
      <c r="K1411">
        <v>-111.4472772768691</v>
      </c>
      <c r="L1411">
        <v>0.65915497960507063</v>
      </c>
      <c r="M1411">
        <v>-3.5836152368647149</v>
      </c>
      <c r="N1411">
        <v>0.53097210099211833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</row>
    <row r="1412" spans="1:20" x14ac:dyDescent="0.3">
      <c r="A1412" t="s">
        <v>283</v>
      </c>
      <c r="B1412" t="s">
        <v>556</v>
      </c>
      <c r="C1412">
        <v>-2</v>
      </c>
      <c r="D1412">
        <v>1</v>
      </c>
      <c r="E1412" t="s">
        <v>510</v>
      </c>
      <c r="F1412" t="s">
        <v>508</v>
      </c>
      <c r="G1412" t="s">
        <v>508</v>
      </c>
      <c r="H1412">
        <v>8.3836952351443301</v>
      </c>
      <c r="I1412">
        <v>5.591394568002352</v>
      </c>
      <c r="J1412">
        <v>-0.77716631581545736</v>
      </c>
      <c r="K1412">
        <v>-101.25551965304</v>
      </c>
      <c r="L1412">
        <v>0.79204192314750488</v>
      </c>
      <c r="M1412">
        <v>-0.80357279096330925</v>
      </c>
      <c r="N1412">
        <v>-4.5904577355228806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</row>
    <row r="1413" spans="1:20" x14ac:dyDescent="0.3">
      <c r="A1413" t="s">
        <v>290</v>
      </c>
      <c r="B1413" t="s">
        <v>556</v>
      </c>
      <c r="C1413">
        <v>-2</v>
      </c>
      <c r="D1413">
        <v>3</v>
      </c>
      <c r="E1413" t="s">
        <v>510</v>
      </c>
      <c r="F1413" t="s">
        <v>508</v>
      </c>
      <c r="G1413" t="s">
        <v>508</v>
      </c>
      <c r="H1413">
        <v>8.0997302525769665</v>
      </c>
      <c r="I1413">
        <v>0</v>
      </c>
      <c r="J1413">
        <v>-0.89866019819707033</v>
      </c>
      <c r="K1413">
        <v>-129.07802294882251</v>
      </c>
      <c r="L1413">
        <v>0.87883012112150005</v>
      </c>
      <c r="M1413">
        <v>-4.5904577355228806</v>
      </c>
      <c r="N1413">
        <v>1.6981160865639739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</row>
    <row r="1414" spans="1:20" x14ac:dyDescent="0.3">
      <c r="A1414" t="s">
        <v>91</v>
      </c>
      <c r="B1414" t="s">
        <v>556</v>
      </c>
      <c r="C1414">
        <v>0</v>
      </c>
      <c r="D1414">
        <v>5</v>
      </c>
      <c r="E1414" t="s">
        <v>510</v>
      </c>
      <c r="F1414" t="s">
        <v>508</v>
      </c>
      <c r="G1414" t="s">
        <v>508</v>
      </c>
      <c r="H1414">
        <v>7.5554652707158887</v>
      </c>
      <c r="I1414">
        <v>19.999994550432479</v>
      </c>
      <c r="J1414">
        <v>-0.59483453565049338</v>
      </c>
      <c r="K1414">
        <v>-153.97430242649261</v>
      </c>
      <c r="L1414">
        <v>1.3116567370996151</v>
      </c>
      <c r="M1414">
        <v>-4.8648662395305466</v>
      </c>
      <c r="N1414">
        <v>9.9431819618569293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1</v>
      </c>
    </row>
    <row r="1415" spans="1:20" x14ac:dyDescent="0.3">
      <c r="A1415" t="s">
        <v>162</v>
      </c>
      <c r="B1415" t="s">
        <v>556</v>
      </c>
      <c r="C1415">
        <v>0</v>
      </c>
      <c r="D1415">
        <v>5</v>
      </c>
      <c r="E1415" t="s">
        <v>510</v>
      </c>
      <c r="F1415" t="s">
        <v>508</v>
      </c>
      <c r="G1415" t="s">
        <v>508</v>
      </c>
      <c r="H1415">
        <v>9.738682421114806</v>
      </c>
      <c r="I1415">
        <v>0</v>
      </c>
      <c r="J1415">
        <v>-0.187606061195944</v>
      </c>
      <c r="K1415">
        <v>-108.77068938967869</v>
      </c>
      <c r="L1415">
        <v>1.286949862826094</v>
      </c>
      <c r="M1415">
        <v>-9.9817909009536461</v>
      </c>
      <c r="N1415">
        <v>-9.9959506469856478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1</v>
      </c>
    </row>
    <row r="1416" spans="1:20" x14ac:dyDescent="0.3">
      <c r="A1416" t="s">
        <v>220</v>
      </c>
      <c r="B1416" t="s">
        <v>556</v>
      </c>
      <c r="C1416">
        <v>0</v>
      </c>
      <c r="D1416">
        <v>4</v>
      </c>
      <c r="E1416" t="s">
        <v>510</v>
      </c>
      <c r="F1416" t="s">
        <v>508</v>
      </c>
      <c r="G1416" t="s">
        <v>508</v>
      </c>
      <c r="H1416">
        <v>11.188013083127769</v>
      </c>
      <c r="I1416">
        <v>0</v>
      </c>
      <c r="J1416">
        <v>-0.69689627820979538</v>
      </c>
      <c r="K1416">
        <v>-239.79743608408941</v>
      </c>
      <c r="L1416">
        <v>1.1746676481776011</v>
      </c>
      <c r="M1416">
        <v>-9.9959506469856478</v>
      </c>
      <c r="N1416">
        <v>-7.2841679341587362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1</v>
      </c>
    </row>
    <row r="1417" spans="1:20" x14ac:dyDescent="0.3">
      <c r="A1417" t="s">
        <v>235</v>
      </c>
      <c r="B1417" t="s">
        <v>556</v>
      </c>
      <c r="C1417">
        <v>-2</v>
      </c>
      <c r="D1417">
        <v>3</v>
      </c>
      <c r="E1417" t="s">
        <v>510</v>
      </c>
      <c r="F1417" t="s">
        <v>508</v>
      </c>
      <c r="G1417" t="s">
        <v>508</v>
      </c>
      <c r="H1417">
        <v>13.201785087585449</v>
      </c>
      <c r="I1417">
        <v>9.3984967797356394</v>
      </c>
      <c r="J1417">
        <v>-1.4754255512740759</v>
      </c>
      <c r="K1417">
        <v>-101.0348598495508</v>
      </c>
      <c r="L1417">
        <v>0.47531246003836941</v>
      </c>
      <c r="M1417">
        <v>-5.8823529411764701</v>
      </c>
      <c r="N1417">
        <v>-0.2499961853027344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</row>
    <row r="1418" spans="1:20" x14ac:dyDescent="0.3">
      <c r="A1418" t="s">
        <v>259</v>
      </c>
      <c r="B1418" t="s">
        <v>556</v>
      </c>
      <c r="C1418">
        <v>1</v>
      </c>
      <c r="D1418">
        <v>2</v>
      </c>
      <c r="E1418" t="s">
        <v>510</v>
      </c>
      <c r="F1418" t="s">
        <v>508</v>
      </c>
      <c r="G1418" t="s">
        <v>508</v>
      </c>
      <c r="H1418">
        <v>13.020048862541451</v>
      </c>
      <c r="I1418">
        <v>9.0225626449334069</v>
      </c>
      <c r="J1418">
        <v>-1.4327317452278889</v>
      </c>
      <c r="K1418">
        <v>-93.08368724247363</v>
      </c>
      <c r="L1418">
        <v>0.49027402049919888</v>
      </c>
      <c r="M1418">
        <v>-0.2499961853027344</v>
      </c>
      <c r="N1418">
        <v>-3.2080264286805562</v>
      </c>
      <c r="O1418">
        <v>0</v>
      </c>
      <c r="P1418">
        <v>1</v>
      </c>
      <c r="Q1418">
        <v>0</v>
      </c>
      <c r="R1418">
        <v>0</v>
      </c>
      <c r="S1418">
        <v>0</v>
      </c>
      <c r="T1418">
        <v>0</v>
      </c>
    </row>
    <row r="1419" spans="1:20" x14ac:dyDescent="0.3">
      <c r="A1419" t="s">
        <v>269</v>
      </c>
      <c r="B1419" t="s">
        <v>556</v>
      </c>
      <c r="C1419">
        <v>1</v>
      </c>
      <c r="D1419">
        <v>2</v>
      </c>
      <c r="E1419" t="s">
        <v>510</v>
      </c>
      <c r="F1419" t="s">
        <v>508</v>
      </c>
      <c r="G1419" t="s">
        <v>508</v>
      </c>
      <c r="H1419">
        <v>12.62788412783193</v>
      </c>
      <c r="I1419">
        <v>2.85713671101372</v>
      </c>
      <c r="J1419">
        <v>-1.098478962419386</v>
      </c>
      <c r="K1419">
        <v>-82.459217168327456</v>
      </c>
      <c r="L1419">
        <v>0.70549075987467691</v>
      </c>
      <c r="M1419">
        <v>-0.93216110903189364</v>
      </c>
      <c r="N1419">
        <v>0.57501628425139162</v>
      </c>
      <c r="O1419">
        <v>0</v>
      </c>
      <c r="P1419">
        <v>1</v>
      </c>
      <c r="Q1419">
        <v>0</v>
      </c>
      <c r="R1419">
        <v>0</v>
      </c>
      <c r="S1419">
        <v>0</v>
      </c>
      <c r="T1419">
        <v>0</v>
      </c>
    </row>
    <row r="1420" spans="1:20" x14ac:dyDescent="0.3">
      <c r="A1420" t="s">
        <v>285</v>
      </c>
      <c r="B1420" t="s">
        <v>556</v>
      </c>
      <c r="C1420">
        <v>3</v>
      </c>
      <c r="D1420">
        <v>5</v>
      </c>
      <c r="E1420" t="s">
        <v>510</v>
      </c>
      <c r="F1420" t="s">
        <v>508</v>
      </c>
      <c r="G1420" t="s">
        <v>508</v>
      </c>
      <c r="H1420">
        <v>11.2754837824828</v>
      </c>
      <c r="I1420">
        <v>6.2314553495046692</v>
      </c>
      <c r="J1420">
        <v>-0.11191409214034211</v>
      </c>
      <c r="K1420">
        <v>-52.469790261684928</v>
      </c>
      <c r="L1420">
        <v>1.0444260777243519</v>
      </c>
      <c r="M1420">
        <v>-4.6660153951883849</v>
      </c>
      <c r="N1420">
        <v>9.9948508465149377</v>
      </c>
      <c r="O1420">
        <v>0</v>
      </c>
      <c r="P1420">
        <v>1</v>
      </c>
      <c r="Q1420">
        <v>0</v>
      </c>
      <c r="R1420">
        <v>0</v>
      </c>
      <c r="S1420">
        <v>0</v>
      </c>
      <c r="T1420">
        <v>1</v>
      </c>
    </row>
    <row r="1421" spans="1:20" x14ac:dyDescent="0.3">
      <c r="A1421" t="s">
        <v>295</v>
      </c>
      <c r="B1421" t="s">
        <v>556</v>
      </c>
      <c r="C1421">
        <v>11</v>
      </c>
      <c r="D1421">
        <v>8</v>
      </c>
      <c r="E1421" t="s">
        <v>510</v>
      </c>
      <c r="F1421" t="s">
        <v>508</v>
      </c>
      <c r="G1421" t="s">
        <v>508</v>
      </c>
      <c r="H1421">
        <v>8.0647217288124136</v>
      </c>
      <c r="I1421">
        <v>64.462791418382992</v>
      </c>
      <c r="J1421">
        <v>1.043597508716094</v>
      </c>
      <c r="K1421">
        <v>115.5971342174623</v>
      </c>
      <c r="L1421">
        <v>1.2651006638795841</v>
      </c>
      <c r="M1421">
        <v>-0.44306771299008391</v>
      </c>
      <c r="N1421">
        <v>1.735653355206302</v>
      </c>
      <c r="O1421">
        <v>1</v>
      </c>
      <c r="P1421">
        <v>1</v>
      </c>
      <c r="Q1421">
        <v>1</v>
      </c>
      <c r="R1421">
        <v>1</v>
      </c>
      <c r="S1421">
        <v>0</v>
      </c>
      <c r="T1421">
        <v>1</v>
      </c>
    </row>
    <row r="1422" spans="1:20" x14ac:dyDescent="0.3">
      <c r="A1422" t="s">
        <v>164</v>
      </c>
      <c r="B1422" t="s">
        <v>556</v>
      </c>
      <c r="C1422">
        <v>4</v>
      </c>
      <c r="D1422">
        <v>7</v>
      </c>
      <c r="E1422" t="s">
        <v>510</v>
      </c>
      <c r="F1422" t="s">
        <v>508</v>
      </c>
      <c r="G1422" t="s">
        <v>508</v>
      </c>
      <c r="H1422">
        <v>7.5356783081198726</v>
      </c>
      <c r="I1422">
        <v>23.02025653310778</v>
      </c>
      <c r="J1422">
        <v>0.42156181807233001</v>
      </c>
      <c r="K1422">
        <v>-41.803107921709639</v>
      </c>
      <c r="L1422">
        <v>0.49384736989654732</v>
      </c>
      <c r="M1422">
        <v>-5.1674638441070089</v>
      </c>
      <c r="N1422">
        <v>5.7517629021262611</v>
      </c>
      <c r="O1422">
        <v>0</v>
      </c>
      <c r="P1422">
        <v>1</v>
      </c>
      <c r="Q1422">
        <v>1</v>
      </c>
      <c r="R1422">
        <v>0</v>
      </c>
      <c r="S1422">
        <v>0</v>
      </c>
      <c r="T1422">
        <v>0</v>
      </c>
    </row>
    <row r="1423" spans="1:20" x14ac:dyDescent="0.3">
      <c r="A1423" t="s">
        <v>242</v>
      </c>
      <c r="B1423" t="s">
        <v>556</v>
      </c>
      <c r="C1423">
        <v>4</v>
      </c>
      <c r="D1423">
        <v>5</v>
      </c>
      <c r="E1423" t="s">
        <v>510</v>
      </c>
      <c r="F1423" t="s">
        <v>508</v>
      </c>
      <c r="G1423" t="s">
        <v>508</v>
      </c>
      <c r="H1423">
        <v>7.2027325173251153</v>
      </c>
      <c r="I1423">
        <v>18.954266019858029</v>
      </c>
      <c r="J1423">
        <v>0.22898410280870521</v>
      </c>
      <c r="K1423">
        <v>-90.06512049901977</v>
      </c>
      <c r="L1423">
        <v>0.89272881804298232</v>
      </c>
      <c r="M1423">
        <v>-0.78277809800207099</v>
      </c>
      <c r="N1423">
        <v>9.9605447831430265</v>
      </c>
      <c r="O1423">
        <v>0</v>
      </c>
      <c r="P1423">
        <v>1</v>
      </c>
      <c r="Q1423">
        <v>1</v>
      </c>
      <c r="R1423">
        <v>0</v>
      </c>
      <c r="S1423">
        <v>0</v>
      </c>
      <c r="T1423">
        <v>0</v>
      </c>
    </row>
    <row r="1424" spans="1:20" x14ac:dyDescent="0.3">
      <c r="A1424" t="s">
        <v>156</v>
      </c>
      <c r="B1424" t="s">
        <v>557</v>
      </c>
      <c r="C1424">
        <v>9</v>
      </c>
      <c r="D1424">
        <v>6</v>
      </c>
      <c r="E1424" t="s">
        <v>510</v>
      </c>
      <c r="F1424" t="s">
        <v>508</v>
      </c>
      <c r="G1424" t="s">
        <v>508</v>
      </c>
      <c r="H1424">
        <v>8.7224016057247571</v>
      </c>
      <c r="I1424">
        <v>83.350568769389866</v>
      </c>
      <c r="J1424">
        <v>34.080434767457703</v>
      </c>
      <c r="K1424">
        <v>179.57017497766799</v>
      </c>
      <c r="L1424">
        <v>0.57966925647814582</v>
      </c>
      <c r="M1424">
        <v>-2.790973871733966</v>
      </c>
      <c r="N1424">
        <v>6.1087354917532068E-2</v>
      </c>
      <c r="O1424">
        <v>1</v>
      </c>
      <c r="P1424">
        <v>1</v>
      </c>
      <c r="Q1424">
        <v>1</v>
      </c>
      <c r="R1424">
        <v>0</v>
      </c>
      <c r="S1424">
        <v>1</v>
      </c>
      <c r="T1424">
        <v>0</v>
      </c>
    </row>
    <row r="1425" spans="1:20" x14ac:dyDescent="0.3">
      <c r="A1425" t="s">
        <v>228</v>
      </c>
      <c r="B1425" t="s">
        <v>557</v>
      </c>
      <c r="C1425">
        <v>9</v>
      </c>
      <c r="D1425">
        <v>6</v>
      </c>
      <c r="E1425" t="s">
        <v>510</v>
      </c>
      <c r="F1425" t="s">
        <v>508</v>
      </c>
      <c r="G1425" t="s">
        <v>508</v>
      </c>
      <c r="H1425">
        <v>9.4836377120608137</v>
      </c>
      <c r="I1425">
        <v>73.422957600827303</v>
      </c>
      <c r="J1425">
        <v>25.47676564034774</v>
      </c>
      <c r="K1425">
        <v>75.753190369688213</v>
      </c>
      <c r="L1425">
        <v>0.62074131409096012</v>
      </c>
      <c r="M1425">
        <v>-6.3221884498480252</v>
      </c>
      <c r="N1425">
        <v>-9.9935107073329004</v>
      </c>
      <c r="O1425">
        <v>1</v>
      </c>
      <c r="P1425">
        <v>1</v>
      </c>
      <c r="Q1425">
        <v>1</v>
      </c>
      <c r="R1425">
        <v>0</v>
      </c>
      <c r="S1425">
        <v>1</v>
      </c>
      <c r="T1425">
        <v>0</v>
      </c>
    </row>
    <row r="1426" spans="1:20" x14ac:dyDescent="0.3">
      <c r="A1426" t="s">
        <v>265</v>
      </c>
      <c r="B1426" t="s">
        <v>557</v>
      </c>
      <c r="C1426">
        <v>4</v>
      </c>
      <c r="D1426">
        <v>4</v>
      </c>
      <c r="E1426" t="s">
        <v>510</v>
      </c>
      <c r="F1426" t="s">
        <v>508</v>
      </c>
      <c r="G1426" t="s">
        <v>508</v>
      </c>
      <c r="H1426">
        <v>11.44091945288754</v>
      </c>
      <c r="I1426">
        <v>67.549668874172184</v>
      </c>
      <c r="J1426">
        <v>0.19313022287181519</v>
      </c>
      <c r="K1426">
        <v>41.599734224463077</v>
      </c>
      <c r="L1426">
        <v>0.68261211409462774</v>
      </c>
      <c r="M1426">
        <v>-3.6515054452274178</v>
      </c>
      <c r="N1426">
        <v>-1.3297872340425529</v>
      </c>
      <c r="O1426">
        <v>0</v>
      </c>
      <c r="P1426">
        <v>1</v>
      </c>
      <c r="Q1426">
        <v>1</v>
      </c>
      <c r="R1426">
        <v>0</v>
      </c>
      <c r="S1426">
        <v>0</v>
      </c>
      <c r="T1426">
        <v>0</v>
      </c>
    </row>
    <row r="1427" spans="1:20" x14ac:dyDescent="0.3">
      <c r="A1427" t="s">
        <v>271</v>
      </c>
      <c r="B1427" t="s">
        <v>557</v>
      </c>
      <c r="C1427">
        <v>4</v>
      </c>
      <c r="D1427">
        <v>5</v>
      </c>
      <c r="E1427" t="s">
        <v>510</v>
      </c>
      <c r="F1427" t="s">
        <v>508</v>
      </c>
      <c r="G1427" t="s">
        <v>508</v>
      </c>
      <c r="H1427">
        <v>11.916573858459049</v>
      </c>
      <c r="I1427">
        <v>39.341692789968647</v>
      </c>
      <c r="J1427">
        <v>-9.2534163529455569</v>
      </c>
      <c r="K1427">
        <v>-39.205000307900782</v>
      </c>
      <c r="L1427">
        <v>0.54918076683493855</v>
      </c>
      <c r="M1427">
        <v>-4.9191374663072773</v>
      </c>
      <c r="N1427">
        <v>2.4805102763997171</v>
      </c>
      <c r="O1427">
        <v>1</v>
      </c>
      <c r="P1427">
        <v>1</v>
      </c>
      <c r="Q1427">
        <v>0</v>
      </c>
      <c r="R1427">
        <v>0</v>
      </c>
      <c r="S1427">
        <v>0</v>
      </c>
      <c r="T1427">
        <v>0</v>
      </c>
    </row>
    <row r="1428" spans="1:20" x14ac:dyDescent="0.3">
      <c r="A1428" t="s">
        <v>283</v>
      </c>
      <c r="B1428" t="s">
        <v>557</v>
      </c>
      <c r="C1428">
        <v>1</v>
      </c>
      <c r="D1428">
        <v>4</v>
      </c>
      <c r="E1428" t="s">
        <v>510</v>
      </c>
      <c r="F1428" t="s">
        <v>508</v>
      </c>
      <c r="G1428" t="s">
        <v>508</v>
      </c>
      <c r="H1428">
        <v>10.93180898421692</v>
      </c>
      <c r="I1428">
        <v>29.6903460837887</v>
      </c>
      <c r="J1428">
        <v>-11.706833877008441</v>
      </c>
      <c r="K1428">
        <v>-78.466076696165203</v>
      </c>
      <c r="L1428">
        <v>0.6628218710137721</v>
      </c>
      <c r="M1428">
        <v>-3.880190605854323</v>
      </c>
      <c r="N1428">
        <v>-2.2662889518413598</v>
      </c>
      <c r="O1428">
        <v>0</v>
      </c>
      <c r="P1428">
        <v>1</v>
      </c>
      <c r="Q1428">
        <v>0</v>
      </c>
      <c r="R1428">
        <v>0</v>
      </c>
      <c r="S1428">
        <v>0</v>
      </c>
      <c r="T1428">
        <v>0</v>
      </c>
    </row>
    <row r="1429" spans="1:20" x14ac:dyDescent="0.3">
      <c r="A1429" t="s">
        <v>290</v>
      </c>
      <c r="B1429" t="s">
        <v>557</v>
      </c>
      <c r="C1429">
        <v>-2</v>
      </c>
      <c r="D1429">
        <v>3</v>
      </c>
      <c r="E1429" t="s">
        <v>510</v>
      </c>
      <c r="F1429" t="s">
        <v>508</v>
      </c>
      <c r="G1429" t="s">
        <v>508</v>
      </c>
      <c r="H1429">
        <v>10.610766045548649</v>
      </c>
      <c r="I1429">
        <v>23.861566484517301</v>
      </c>
      <c r="J1429">
        <v>-13.53813537953538</v>
      </c>
      <c r="K1429">
        <v>-104.7619047619047</v>
      </c>
      <c r="L1429">
        <v>0.82827128929506122</v>
      </c>
      <c r="M1429">
        <v>-2.2662889518413598</v>
      </c>
      <c r="N1429">
        <v>1.2318840579710151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</row>
    <row r="1430" spans="1:20" x14ac:dyDescent="0.3">
      <c r="A1430" t="s">
        <v>512</v>
      </c>
      <c r="B1430" t="s">
        <v>557</v>
      </c>
      <c r="C1430">
        <v>1</v>
      </c>
      <c r="D1430">
        <v>2</v>
      </c>
      <c r="E1430" t="s">
        <v>510</v>
      </c>
      <c r="F1430" t="s">
        <v>508</v>
      </c>
      <c r="G1430" t="s">
        <v>508</v>
      </c>
      <c r="H1430">
        <v>9.7020348837209305</v>
      </c>
      <c r="I1430">
        <v>26.849894291754751</v>
      </c>
      <c r="J1430">
        <v>-14.01043146847514</v>
      </c>
      <c r="K1430">
        <v>-77.227138643067846</v>
      </c>
      <c r="L1430">
        <v>0.83650022990992945</v>
      </c>
      <c r="M1430">
        <v>-1.503221188260558</v>
      </c>
      <c r="N1430">
        <v>-5.1598837209302326</v>
      </c>
      <c r="O1430">
        <v>0</v>
      </c>
      <c r="P1430">
        <v>1</v>
      </c>
      <c r="Q1430">
        <v>0</v>
      </c>
      <c r="R1430">
        <v>0</v>
      </c>
      <c r="S1430">
        <v>0</v>
      </c>
      <c r="T1430">
        <v>0</v>
      </c>
    </row>
    <row r="1431" spans="1:20" x14ac:dyDescent="0.3">
      <c r="A1431" t="s">
        <v>91</v>
      </c>
      <c r="B1431" t="s">
        <v>557</v>
      </c>
      <c r="C1431">
        <v>0</v>
      </c>
      <c r="D1431">
        <v>5</v>
      </c>
      <c r="E1431" t="s">
        <v>510</v>
      </c>
      <c r="F1431" t="s">
        <v>508</v>
      </c>
      <c r="G1431" t="s">
        <v>508</v>
      </c>
      <c r="H1431">
        <v>9.9945265462506825</v>
      </c>
      <c r="I1431">
        <v>16.049382716049379</v>
      </c>
      <c r="J1431">
        <v>-15.714304463080509</v>
      </c>
      <c r="K1431">
        <v>-158.41503267973849</v>
      </c>
      <c r="L1431">
        <v>1.3600623124080919</v>
      </c>
      <c r="M1431">
        <v>-5.1598837209302326</v>
      </c>
      <c r="N1431">
        <v>9.9616858237547881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1</v>
      </c>
    </row>
    <row r="1432" spans="1:20" x14ac:dyDescent="0.3">
      <c r="A1432" t="s">
        <v>235</v>
      </c>
      <c r="B1432" t="s">
        <v>557</v>
      </c>
      <c r="C1432">
        <v>6</v>
      </c>
      <c r="D1432">
        <v>8</v>
      </c>
      <c r="E1432" t="s">
        <v>510</v>
      </c>
      <c r="F1432" t="s">
        <v>508</v>
      </c>
      <c r="G1432" t="s">
        <v>508</v>
      </c>
      <c r="H1432">
        <v>9.9493087557603701</v>
      </c>
      <c r="I1432">
        <v>38.08353808353808</v>
      </c>
      <c r="J1432">
        <v>3.6996894233374751</v>
      </c>
      <c r="K1432">
        <v>4.4917691695734776</v>
      </c>
      <c r="L1432">
        <v>1.158868361391153</v>
      </c>
      <c r="M1432">
        <v>-6.1175045427013934</v>
      </c>
      <c r="N1432">
        <v>3.225806451612903</v>
      </c>
      <c r="O1432">
        <v>0</v>
      </c>
      <c r="P1432">
        <v>1</v>
      </c>
      <c r="Q1432">
        <v>1</v>
      </c>
      <c r="R1432">
        <v>0</v>
      </c>
      <c r="S1432">
        <v>0</v>
      </c>
      <c r="T1432">
        <v>1</v>
      </c>
    </row>
    <row r="1433" spans="1:20" x14ac:dyDescent="0.3">
      <c r="A1433" t="s">
        <v>285</v>
      </c>
      <c r="B1433" t="s">
        <v>557</v>
      </c>
      <c r="C1433">
        <v>0</v>
      </c>
      <c r="D1433">
        <v>5</v>
      </c>
      <c r="E1433" t="s">
        <v>510</v>
      </c>
      <c r="F1433" t="s">
        <v>508</v>
      </c>
      <c r="G1433" t="s">
        <v>508</v>
      </c>
      <c r="H1433">
        <v>11.82712215320911</v>
      </c>
      <c r="I1433">
        <v>2.741702741702742</v>
      </c>
      <c r="J1433">
        <v>-23.21202366928177</v>
      </c>
      <c r="K1433">
        <v>-109.1180080659302</v>
      </c>
      <c r="L1433">
        <v>1.998669939217349</v>
      </c>
      <c r="M1433">
        <v>-8.7301587301587293</v>
      </c>
      <c r="N1433">
        <v>10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1</v>
      </c>
    </row>
    <row r="1434" spans="1:20" x14ac:dyDescent="0.3">
      <c r="A1434" t="s">
        <v>298</v>
      </c>
      <c r="B1434" t="s">
        <v>557</v>
      </c>
      <c r="C1434">
        <v>11</v>
      </c>
      <c r="D1434">
        <v>8</v>
      </c>
      <c r="E1434" t="s">
        <v>510</v>
      </c>
      <c r="F1434" t="s">
        <v>508</v>
      </c>
      <c r="G1434" t="s">
        <v>508</v>
      </c>
      <c r="H1434">
        <v>8.4430176565008015</v>
      </c>
      <c r="I1434">
        <v>61.527165932452277</v>
      </c>
      <c r="J1434">
        <v>4.1116984306268591</v>
      </c>
      <c r="K1434">
        <v>95.495201587690019</v>
      </c>
      <c r="L1434">
        <v>0.72415380082625258</v>
      </c>
      <c r="M1434">
        <v>-2.251510159253157</v>
      </c>
      <c r="N1434">
        <v>-1.685393258426966</v>
      </c>
      <c r="O1434">
        <v>1</v>
      </c>
      <c r="P1434">
        <v>1</v>
      </c>
      <c r="Q1434">
        <v>1</v>
      </c>
      <c r="R1434">
        <v>1</v>
      </c>
      <c r="S1434">
        <v>1</v>
      </c>
      <c r="T1434">
        <v>0</v>
      </c>
    </row>
    <row r="1435" spans="1:20" x14ac:dyDescent="0.3">
      <c r="A1435" t="s">
        <v>164</v>
      </c>
      <c r="B1435" t="s">
        <v>557</v>
      </c>
      <c r="C1435">
        <v>1</v>
      </c>
      <c r="D1435">
        <v>5</v>
      </c>
      <c r="E1435" t="s">
        <v>510</v>
      </c>
      <c r="F1435" t="s">
        <v>508</v>
      </c>
      <c r="G1435" t="s">
        <v>508</v>
      </c>
      <c r="H1435">
        <v>8.6406980928391519</v>
      </c>
      <c r="I1435">
        <v>42.037037037037038</v>
      </c>
      <c r="J1435">
        <v>-4.619489587899551</v>
      </c>
      <c r="K1435">
        <v>1.0382842252957269</v>
      </c>
      <c r="L1435">
        <v>0.65729675692384593</v>
      </c>
      <c r="M1435">
        <v>-2.6960784313725492</v>
      </c>
      <c r="N1435">
        <v>2.9596977329974812</v>
      </c>
      <c r="O1435">
        <v>0</v>
      </c>
      <c r="P1435">
        <v>1</v>
      </c>
      <c r="Q1435">
        <v>0</v>
      </c>
      <c r="R1435">
        <v>0</v>
      </c>
      <c r="S1435">
        <v>0</v>
      </c>
      <c r="T1435">
        <v>0</v>
      </c>
    </row>
    <row r="1436" spans="1:20" x14ac:dyDescent="0.3">
      <c r="A1436" t="s">
        <v>77</v>
      </c>
      <c r="B1436" t="s">
        <v>194</v>
      </c>
      <c r="C1436">
        <v>1</v>
      </c>
      <c r="D1436">
        <v>4</v>
      </c>
      <c r="E1436" t="s">
        <v>510</v>
      </c>
      <c r="F1436" t="s">
        <v>508</v>
      </c>
      <c r="G1436" t="s">
        <v>508</v>
      </c>
      <c r="H1436">
        <v>6.2303330629707654</v>
      </c>
      <c r="I1436">
        <v>33.333333333333329</v>
      </c>
      <c r="J1436">
        <v>-0.4370451436020959</v>
      </c>
      <c r="K1436">
        <v>-22.400027791339049</v>
      </c>
      <c r="L1436">
        <v>0.67979334179300932</v>
      </c>
      <c r="M1436">
        <v>-2.8253450047389781</v>
      </c>
      <c r="N1436">
        <v>0.70484850375137664</v>
      </c>
      <c r="O1436">
        <v>0</v>
      </c>
      <c r="P1436">
        <v>1</v>
      </c>
      <c r="Q1436">
        <v>0</v>
      </c>
      <c r="R1436">
        <v>0</v>
      </c>
      <c r="S1436">
        <v>0</v>
      </c>
      <c r="T1436">
        <v>0</v>
      </c>
    </row>
    <row r="1437" spans="1:20" x14ac:dyDescent="0.3">
      <c r="A1437" t="s">
        <v>139</v>
      </c>
      <c r="B1437" t="s">
        <v>194</v>
      </c>
      <c r="C1437">
        <v>1</v>
      </c>
      <c r="D1437">
        <v>2</v>
      </c>
      <c r="E1437" t="s">
        <v>510</v>
      </c>
      <c r="F1437" t="s">
        <v>508</v>
      </c>
      <c r="G1437" t="s">
        <v>508</v>
      </c>
      <c r="H1437">
        <v>6.0767590761158354</v>
      </c>
      <c r="I1437">
        <v>27.82874410821702</v>
      </c>
      <c r="J1437">
        <v>-1.3279031571829301</v>
      </c>
      <c r="K1437">
        <v>-38.099125762976762</v>
      </c>
      <c r="L1437">
        <v>0.72682325767699485</v>
      </c>
      <c r="M1437">
        <v>-1.5557437077275811</v>
      </c>
      <c r="N1437">
        <v>0.26338491513990031</v>
      </c>
      <c r="O1437">
        <v>0</v>
      </c>
      <c r="P1437">
        <v>1</v>
      </c>
      <c r="Q1437">
        <v>0</v>
      </c>
      <c r="R1437">
        <v>0</v>
      </c>
      <c r="S1437">
        <v>0</v>
      </c>
      <c r="T1437">
        <v>0</v>
      </c>
    </row>
    <row r="1438" spans="1:20" x14ac:dyDescent="0.3">
      <c r="A1438" t="s">
        <v>223</v>
      </c>
      <c r="B1438" t="s">
        <v>194</v>
      </c>
      <c r="C1438">
        <v>6</v>
      </c>
      <c r="D1438">
        <v>7</v>
      </c>
      <c r="E1438" t="s">
        <v>510</v>
      </c>
      <c r="F1438" t="s">
        <v>508</v>
      </c>
      <c r="G1438" t="s">
        <v>508</v>
      </c>
      <c r="H1438">
        <v>4.9026813684763786</v>
      </c>
      <c r="I1438">
        <v>18.110229125121759</v>
      </c>
      <c r="J1438">
        <v>-0.82165331238888317</v>
      </c>
      <c r="K1438">
        <v>-29.190990264791509</v>
      </c>
      <c r="L1438">
        <v>0.83810673678242575</v>
      </c>
      <c r="M1438">
        <v>-2.2613103376313748</v>
      </c>
      <c r="N1438">
        <v>0.25707203050816479</v>
      </c>
      <c r="O1438">
        <v>1</v>
      </c>
      <c r="P1438">
        <v>1</v>
      </c>
      <c r="Q1438">
        <v>0</v>
      </c>
      <c r="R1438">
        <v>0</v>
      </c>
      <c r="S1438">
        <v>0</v>
      </c>
      <c r="T1438">
        <v>0</v>
      </c>
    </row>
    <row r="1439" spans="1:20" x14ac:dyDescent="0.3">
      <c r="A1439" t="s">
        <v>271</v>
      </c>
      <c r="B1439" t="s">
        <v>194</v>
      </c>
      <c r="C1439">
        <v>5</v>
      </c>
      <c r="D1439">
        <v>8</v>
      </c>
      <c r="E1439" t="s">
        <v>510</v>
      </c>
      <c r="F1439" t="s">
        <v>508</v>
      </c>
      <c r="G1439" t="s">
        <v>508</v>
      </c>
      <c r="H1439">
        <v>3.9213225419906719</v>
      </c>
      <c r="I1439">
        <v>7.5471978772051473</v>
      </c>
      <c r="J1439">
        <v>-0.39511580859037082</v>
      </c>
      <c r="K1439">
        <v>-22.396017635210409</v>
      </c>
      <c r="L1439">
        <v>0.87832827338749053</v>
      </c>
      <c r="M1439">
        <v>-5.8187862198044362</v>
      </c>
      <c r="N1439">
        <v>1.4121786681595949</v>
      </c>
      <c r="O1439">
        <v>0</v>
      </c>
      <c r="P1439">
        <v>1</v>
      </c>
      <c r="Q1439">
        <v>0</v>
      </c>
      <c r="R1439">
        <v>0</v>
      </c>
      <c r="S1439">
        <v>1</v>
      </c>
      <c r="T1439">
        <v>0</v>
      </c>
    </row>
    <row r="1440" spans="1:20" x14ac:dyDescent="0.3">
      <c r="A1440" t="s">
        <v>283</v>
      </c>
      <c r="B1440" t="s">
        <v>194</v>
      </c>
      <c r="C1440">
        <v>3</v>
      </c>
      <c r="D1440">
        <v>6</v>
      </c>
      <c r="E1440" t="s">
        <v>510</v>
      </c>
      <c r="F1440" t="s">
        <v>508</v>
      </c>
      <c r="G1440" t="s">
        <v>508</v>
      </c>
      <c r="H1440">
        <v>3.7474858232809041</v>
      </c>
      <c r="I1440">
        <v>9.4339613587998326</v>
      </c>
      <c r="J1440">
        <v>-0.97918102772089632</v>
      </c>
      <c r="K1440">
        <v>-91.458096494690835</v>
      </c>
      <c r="L1440">
        <v>0.49888302705013782</v>
      </c>
      <c r="M1440">
        <v>-0.95902223486323424</v>
      </c>
      <c r="N1440">
        <v>-4.2253481398212829</v>
      </c>
      <c r="O1440">
        <v>0</v>
      </c>
      <c r="P1440">
        <v>1</v>
      </c>
      <c r="Q1440">
        <v>0</v>
      </c>
      <c r="R1440">
        <v>0</v>
      </c>
      <c r="S1440">
        <v>0</v>
      </c>
      <c r="T1440">
        <v>0</v>
      </c>
    </row>
    <row r="1441" spans="1:20" x14ac:dyDescent="0.3">
      <c r="A1441" t="s">
        <v>290</v>
      </c>
      <c r="B1441" t="s">
        <v>194</v>
      </c>
      <c r="C1441">
        <v>2</v>
      </c>
      <c r="D1441">
        <v>8</v>
      </c>
      <c r="E1441" t="s">
        <v>510</v>
      </c>
      <c r="F1441" t="s">
        <v>508</v>
      </c>
      <c r="G1441" t="s">
        <v>508</v>
      </c>
      <c r="H1441">
        <v>3.9915972279252911</v>
      </c>
      <c r="I1441">
        <v>3.5176106731770829</v>
      </c>
      <c r="J1441">
        <v>-1.379078462327558</v>
      </c>
      <c r="K1441">
        <v>-144.61170498693829</v>
      </c>
      <c r="L1441">
        <v>1.1227441999154291</v>
      </c>
      <c r="M1441">
        <v>-4.2253481398212829</v>
      </c>
      <c r="N1441">
        <v>-0.91911762127826857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1</v>
      </c>
    </row>
    <row r="1442" spans="1:20" x14ac:dyDescent="0.3">
      <c r="A1442" t="s">
        <v>91</v>
      </c>
      <c r="B1442" t="s">
        <v>194</v>
      </c>
      <c r="C1442">
        <v>2</v>
      </c>
      <c r="D1442">
        <v>7</v>
      </c>
      <c r="E1442" t="s">
        <v>510</v>
      </c>
      <c r="F1442" t="s">
        <v>508</v>
      </c>
      <c r="G1442" t="s">
        <v>508</v>
      </c>
      <c r="H1442">
        <v>4.6727047805899913</v>
      </c>
      <c r="I1442">
        <v>16.140345523231911</v>
      </c>
      <c r="J1442">
        <v>-1.8587304168380601</v>
      </c>
      <c r="K1442">
        <v>-180.07821279184219</v>
      </c>
      <c r="L1442">
        <v>1.4127770245126039</v>
      </c>
      <c r="M1442">
        <v>-5.4495913561799867</v>
      </c>
      <c r="N1442">
        <v>1.344862196349544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1</v>
      </c>
    </row>
    <row r="1443" spans="1:20" x14ac:dyDescent="0.3">
      <c r="A1443" t="s">
        <v>162</v>
      </c>
      <c r="B1443" t="s">
        <v>194</v>
      </c>
      <c r="C1443">
        <v>3</v>
      </c>
      <c r="D1443">
        <v>6</v>
      </c>
      <c r="E1443" t="s">
        <v>510</v>
      </c>
      <c r="F1443" t="s">
        <v>508</v>
      </c>
      <c r="G1443" t="s">
        <v>508</v>
      </c>
      <c r="H1443">
        <v>4.5811881779793149</v>
      </c>
      <c r="I1443">
        <v>21.611724785133362</v>
      </c>
      <c r="J1443">
        <v>-1.1198251570546669</v>
      </c>
      <c r="K1443">
        <v>-77.529164585906258</v>
      </c>
      <c r="L1443">
        <v>0.97591459198769492</v>
      </c>
      <c r="M1443">
        <v>-2.044606858215996</v>
      </c>
      <c r="N1443">
        <v>-1.0436418009453361</v>
      </c>
      <c r="O1443">
        <v>0</v>
      </c>
      <c r="P1443">
        <v>1</v>
      </c>
      <c r="Q1443">
        <v>0</v>
      </c>
      <c r="R1443">
        <v>0</v>
      </c>
      <c r="S1443">
        <v>0</v>
      </c>
      <c r="T1443">
        <v>0</v>
      </c>
    </row>
    <row r="1444" spans="1:20" x14ac:dyDescent="0.3">
      <c r="A1444" t="s">
        <v>220</v>
      </c>
      <c r="B1444" t="s">
        <v>194</v>
      </c>
      <c r="C1444">
        <v>5</v>
      </c>
      <c r="D1444">
        <v>5</v>
      </c>
      <c r="E1444" t="s">
        <v>510</v>
      </c>
      <c r="F1444" t="s">
        <v>508</v>
      </c>
      <c r="G1444" t="s">
        <v>508</v>
      </c>
      <c r="H1444">
        <v>4.7322292638736947</v>
      </c>
      <c r="I1444">
        <v>17.582426795548461</v>
      </c>
      <c r="J1444">
        <v>-0.97588774368730591</v>
      </c>
      <c r="K1444">
        <v>-108.54173045846061</v>
      </c>
      <c r="L1444">
        <v>1.022283036900236</v>
      </c>
      <c r="M1444">
        <v>-1.0436418009453361</v>
      </c>
      <c r="N1444">
        <v>3.9309667825095951</v>
      </c>
      <c r="O1444">
        <v>1</v>
      </c>
      <c r="P1444">
        <v>0</v>
      </c>
      <c r="Q1444">
        <v>0</v>
      </c>
      <c r="R1444">
        <v>0</v>
      </c>
      <c r="S1444">
        <v>0</v>
      </c>
      <c r="T1444">
        <v>1</v>
      </c>
    </row>
    <row r="1445" spans="1:20" x14ac:dyDescent="0.3">
      <c r="A1445" t="s">
        <v>235</v>
      </c>
      <c r="B1445" t="s">
        <v>194</v>
      </c>
      <c r="C1445">
        <v>7</v>
      </c>
      <c r="D1445">
        <v>9</v>
      </c>
      <c r="E1445" t="s">
        <v>510</v>
      </c>
      <c r="F1445" t="s">
        <v>508</v>
      </c>
      <c r="G1445" t="s">
        <v>508</v>
      </c>
      <c r="H1445">
        <v>5.2621055275030324</v>
      </c>
      <c r="I1445">
        <v>43.930619268583747</v>
      </c>
      <c r="J1445">
        <v>0.29049396072718858</v>
      </c>
      <c r="K1445">
        <v>13.85767838421463</v>
      </c>
      <c r="L1445">
        <v>0.69638957176154681</v>
      </c>
      <c r="M1445">
        <v>-2.5477734421127161</v>
      </c>
      <c r="N1445">
        <v>-2.5210055898316339</v>
      </c>
      <c r="O1445">
        <v>1</v>
      </c>
      <c r="P1445">
        <v>1</v>
      </c>
      <c r="Q1445">
        <v>1</v>
      </c>
      <c r="R1445">
        <v>0</v>
      </c>
      <c r="S1445">
        <v>0</v>
      </c>
      <c r="T1445">
        <v>0</v>
      </c>
    </row>
    <row r="1446" spans="1:20" x14ac:dyDescent="0.3">
      <c r="A1446" t="s">
        <v>259</v>
      </c>
      <c r="B1446" t="s">
        <v>194</v>
      </c>
      <c r="C1446">
        <v>7</v>
      </c>
      <c r="D1446">
        <v>7</v>
      </c>
      <c r="E1446" t="s">
        <v>510</v>
      </c>
      <c r="F1446" t="s">
        <v>508</v>
      </c>
      <c r="G1446" t="s">
        <v>508</v>
      </c>
      <c r="H1446">
        <v>5.4255616804958491</v>
      </c>
      <c r="I1446">
        <v>28.323703245711449</v>
      </c>
      <c r="J1446">
        <v>5.6816552757495087E-2</v>
      </c>
      <c r="K1446">
        <v>-44.212820339342898</v>
      </c>
      <c r="L1446">
        <v>0.56789373527995834</v>
      </c>
      <c r="M1446">
        <v>-2.5210055898316339</v>
      </c>
      <c r="N1446">
        <v>2.4904199579696371</v>
      </c>
      <c r="O1446">
        <v>1</v>
      </c>
      <c r="P1446">
        <v>1</v>
      </c>
      <c r="Q1446">
        <v>1</v>
      </c>
      <c r="R1446">
        <v>0</v>
      </c>
      <c r="S1446">
        <v>0</v>
      </c>
      <c r="T1446">
        <v>0</v>
      </c>
    </row>
    <row r="1447" spans="1:20" x14ac:dyDescent="0.3">
      <c r="A1447" t="s">
        <v>269</v>
      </c>
      <c r="B1447" t="s">
        <v>194</v>
      </c>
      <c r="C1447">
        <v>6</v>
      </c>
      <c r="D1447">
        <v>4</v>
      </c>
      <c r="E1447" t="s">
        <v>510</v>
      </c>
      <c r="F1447" t="s">
        <v>508</v>
      </c>
      <c r="G1447" t="s">
        <v>508</v>
      </c>
      <c r="H1447">
        <v>5.3065084955664732</v>
      </c>
      <c r="I1447">
        <v>36.416196187420233</v>
      </c>
      <c r="J1447">
        <v>3.0737899035184531E-2</v>
      </c>
      <c r="K1447">
        <v>6.5992752437065718</v>
      </c>
      <c r="L1447">
        <v>0.52704486000601547</v>
      </c>
      <c r="M1447">
        <v>-1.1214924749926991</v>
      </c>
      <c r="N1447">
        <v>9.4516513456218018E-2</v>
      </c>
      <c r="O1447">
        <v>0</v>
      </c>
      <c r="P1447">
        <v>1</v>
      </c>
      <c r="Q1447">
        <v>1</v>
      </c>
      <c r="R1447">
        <v>1</v>
      </c>
      <c r="S1447">
        <v>0</v>
      </c>
      <c r="T1447">
        <v>0</v>
      </c>
    </row>
    <row r="1448" spans="1:20" x14ac:dyDescent="0.3">
      <c r="A1448" t="s">
        <v>285</v>
      </c>
      <c r="B1448" t="s">
        <v>194</v>
      </c>
      <c r="C1448">
        <v>6</v>
      </c>
      <c r="D1448">
        <v>5</v>
      </c>
      <c r="E1448" t="s">
        <v>510</v>
      </c>
      <c r="F1448" t="s">
        <v>508</v>
      </c>
      <c r="G1448" t="s">
        <v>508</v>
      </c>
      <c r="H1448">
        <v>4.4285723627830036</v>
      </c>
      <c r="I1448">
        <v>29.34131845952059</v>
      </c>
      <c r="J1448">
        <v>-0.11145270934249531</v>
      </c>
      <c r="K1448">
        <v>-41.522854839131057</v>
      </c>
      <c r="L1448">
        <v>0.88528965721855823</v>
      </c>
      <c r="M1448">
        <v>-1.3157908889112131</v>
      </c>
      <c r="N1448">
        <v>1.9047619047619051</v>
      </c>
      <c r="O1448">
        <v>1</v>
      </c>
      <c r="P1448">
        <v>1</v>
      </c>
      <c r="Q1448">
        <v>0</v>
      </c>
      <c r="R1448">
        <v>0</v>
      </c>
      <c r="S1448">
        <v>0</v>
      </c>
      <c r="T1448">
        <v>0</v>
      </c>
    </row>
    <row r="1449" spans="1:20" x14ac:dyDescent="0.3">
      <c r="A1449" t="s">
        <v>295</v>
      </c>
      <c r="B1449" t="s">
        <v>194</v>
      </c>
      <c r="C1449">
        <v>9</v>
      </c>
      <c r="D1449">
        <v>11</v>
      </c>
      <c r="E1449" t="s">
        <v>510</v>
      </c>
      <c r="F1449" t="s">
        <v>508</v>
      </c>
      <c r="G1449" t="s">
        <v>508</v>
      </c>
      <c r="H1449">
        <v>4.737266360436867</v>
      </c>
      <c r="I1449">
        <v>37.125765737449314</v>
      </c>
      <c r="J1449">
        <v>0.24694073923920201</v>
      </c>
      <c r="K1449">
        <v>19.77851077046541</v>
      </c>
      <c r="L1449">
        <v>0.73621502971968233</v>
      </c>
      <c r="M1449">
        <v>-2.297794053195672</v>
      </c>
      <c r="N1449">
        <v>-1.975546606986573</v>
      </c>
      <c r="O1449">
        <v>1</v>
      </c>
      <c r="P1449">
        <v>1</v>
      </c>
      <c r="Q1449">
        <v>1</v>
      </c>
      <c r="R1449">
        <v>0</v>
      </c>
      <c r="S1449">
        <v>0</v>
      </c>
      <c r="T1449">
        <v>0</v>
      </c>
    </row>
    <row r="1450" spans="1:20" x14ac:dyDescent="0.3">
      <c r="A1450" t="s">
        <v>298</v>
      </c>
      <c r="B1450" t="s">
        <v>194</v>
      </c>
      <c r="C1450">
        <v>6</v>
      </c>
      <c r="D1450">
        <v>6</v>
      </c>
      <c r="E1450" t="s">
        <v>510</v>
      </c>
      <c r="F1450" t="s">
        <v>508</v>
      </c>
      <c r="G1450" t="s">
        <v>508</v>
      </c>
      <c r="H1450">
        <v>4.6545107975391051</v>
      </c>
      <c r="I1450">
        <v>8.0291832596660768</v>
      </c>
      <c r="J1450">
        <v>9.4124295266534874E-2</v>
      </c>
      <c r="K1450">
        <v>-81.165871653317822</v>
      </c>
      <c r="L1450">
        <v>0.78617681622512581</v>
      </c>
      <c r="M1450">
        <v>-1.975546606986573</v>
      </c>
      <c r="N1450">
        <v>1.34357156130658</v>
      </c>
      <c r="O1450">
        <v>0</v>
      </c>
      <c r="P1450">
        <v>1</v>
      </c>
      <c r="Q1450">
        <v>1</v>
      </c>
      <c r="R1450">
        <v>0</v>
      </c>
      <c r="S1450">
        <v>0</v>
      </c>
      <c r="T1450">
        <v>0</v>
      </c>
    </row>
    <row r="1451" spans="1:20" x14ac:dyDescent="0.3">
      <c r="A1451" t="s">
        <v>164</v>
      </c>
      <c r="B1451" t="s">
        <v>194</v>
      </c>
      <c r="C1451">
        <v>13</v>
      </c>
      <c r="D1451">
        <v>16</v>
      </c>
      <c r="E1451" t="s">
        <v>5</v>
      </c>
      <c r="F1451" t="s">
        <v>509</v>
      </c>
      <c r="G1451" t="s">
        <v>509</v>
      </c>
      <c r="H1451">
        <v>3.7421343636826339</v>
      </c>
      <c r="I1451">
        <v>33.333309785826003</v>
      </c>
      <c r="J1451">
        <v>0.50672347312764776</v>
      </c>
      <c r="K1451">
        <v>75.977966312298264</v>
      </c>
      <c r="L1451">
        <v>1.145714198200386</v>
      </c>
      <c r="M1451">
        <v>-4.390682430891939</v>
      </c>
      <c r="N1451">
        <v>3.3739514587445658</v>
      </c>
      <c r="O1451">
        <v>1</v>
      </c>
      <c r="P1451">
        <v>1</v>
      </c>
      <c r="Q1451">
        <v>1</v>
      </c>
      <c r="R1451">
        <v>0</v>
      </c>
      <c r="S1451">
        <v>1</v>
      </c>
      <c r="T1451">
        <v>1</v>
      </c>
    </row>
    <row r="1452" spans="1:20" x14ac:dyDescent="0.3">
      <c r="A1452" t="s">
        <v>242</v>
      </c>
      <c r="B1452" t="s">
        <v>194</v>
      </c>
      <c r="C1452">
        <v>10</v>
      </c>
      <c r="D1452">
        <v>11</v>
      </c>
      <c r="E1452" t="s">
        <v>510</v>
      </c>
      <c r="F1452" t="s">
        <v>508</v>
      </c>
      <c r="G1452" t="s">
        <v>508</v>
      </c>
      <c r="H1452">
        <v>3.7705548920347529</v>
      </c>
      <c r="I1452">
        <v>70.588226494352</v>
      </c>
      <c r="J1452">
        <v>0.74189999394508466</v>
      </c>
      <c r="K1452">
        <v>77.857683545831108</v>
      </c>
      <c r="L1452">
        <v>1.124553956328965</v>
      </c>
      <c r="M1452">
        <v>-2.0264344068350768</v>
      </c>
      <c r="N1452">
        <v>0.98921414901442895</v>
      </c>
      <c r="O1452">
        <v>0</v>
      </c>
      <c r="P1452">
        <v>1</v>
      </c>
      <c r="Q1452">
        <v>1</v>
      </c>
      <c r="R1452">
        <v>0</v>
      </c>
      <c r="S1452">
        <v>1</v>
      </c>
      <c r="T1452">
        <v>1</v>
      </c>
    </row>
    <row r="1453" spans="1:20" x14ac:dyDescent="0.3">
      <c r="A1453" t="s">
        <v>139</v>
      </c>
      <c r="B1453" t="s">
        <v>98</v>
      </c>
      <c r="C1453">
        <v>3</v>
      </c>
      <c r="D1453">
        <v>6</v>
      </c>
      <c r="E1453" t="s">
        <v>510</v>
      </c>
      <c r="F1453" t="s">
        <v>508</v>
      </c>
      <c r="G1453" t="s">
        <v>508</v>
      </c>
      <c r="H1453">
        <v>7.0616524349377912</v>
      </c>
      <c r="I1453">
        <v>18.623541860901689</v>
      </c>
      <c r="J1453">
        <v>-4.8346158671692396E-3</v>
      </c>
      <c r="K1453">
        <v>-32.362047188242158</v>
      </c>
      <c r="L1453">
        <v>1.5376130769751919</v>
      </c>
      <c r="M1453">
        <v>-4.255321442460307</v>
      </c>
      <c r="N1453">
        <v>-0.55555504045367354</v>
      </c>
      <c r="O1453">
        <v>0</v>
      </c>
      <c r="P1453">
        <v>1</v>
      </c>
      <c r="Q1453">
        <v>0</v>
      </c>
      <c r="R1453">
        <v>0</v>
      </c>
      <c r="S1453">
        <v>0</v>
      </c>
      <c r="T1453">
        <v>1</v>
      </c>
    </row>
    <row r="1454" spans="1:20" x14ac:dyDescent="0.3">
      <c r="A1454" t="s">
        <v>156</v>
      </c>
      <c r="B1454" t="s">
        <v>98</v>
      </c>
      <c r="C1454">
        <v>4</v>
      </c>
      <c r="D1454">
        <v>3</v>
      </c>
      <c r="E1454" t="s">
        <v>510</v>
      </c>
      <c r="F1454" t="s">
        <v>508</v>
      </c>
      <c r="G1454" t="s">
        <v>508</v>
      </c>
      <c r="H1454">
        <v>7.260719265294771</v>
      </c>
      <c r="I1454">
        <v>16.424180961839571</v>
      </c>
      <c r="J1454">
        <v>-3.177326635161432E-3</v>
      </c>
      <c r="K1454">
        <v>-52.828599298608573</v>
      </c>
      <c r="L1454">
        <v>0.98086576276602866</v>
      </c>
      <c r="M1454">
        <v>-0.55555504045367354</v>
      </c>
      <c r="N1454">
        <v>1.6759827507484211</v>
      </c>
      <c r="O1454">
        <v>1</v>
      </c>
      <c r="P1454">
        <v>1</v>
      </c>
      <c r="Q1454">
        <v>0</v>
      </c>
      <c r="R1454">
        <v>0</v>
      </c>
      <c r="S1454">
        <v>0</v>
      </c>
      <c r="T1454">
        <v>0</v>
      </c>
    </row>
    <row r="1455" spans="1:20" x14ac:dyDescent="0.3">
      <c r="A1455" t="s">
        <v>223</v>
      </c>
      <c r="B1455" t="s">
        <v>98</v>
      </c>
      <c r="C1455">
        <v>5</v>
      </c>
      <c r="D1455">
        <v>4</v>
      </c>
      <c r="E1455" t="s">
        <v>510</v>
      </c>
      <c r="F1455" t="s">
        <v>508</v>
      </c>
      <c r="G1455" t="s">
        <v>508</v>
      </c>
      <c r="H1455">
        <v>7.1806994705536864</v>
      </c>
      <c r="I1455">
        <v>22.012492469562151</v>
      </c>
      <c r="J1455">
        <v>-1.534570942298974E-4</v>
      </c>
      <c r="K1455">
        <v>-32.992196962629833</v>
      </c>
      <c r="L1455">
        <v>1.225252403869828</v>
      </c>
      <c r="M1455">
        <v>-1.09890656919801</v>
      </c>
      <c r="N1455">
        <v>-2.2222201618146942</v>
      </c>
      <c r="O1455">
        <v>0</v>
      </c>
      <c r="P1455">
        <v>1</v>
      </c>
      <c r="Q1455">
        <v>0</v>
      </c>
      <c r="R1455">
        <v>1</v>
      </c>
      <c r="S1455">
        <v>0</v>
      </c>
      <c r="T1455">
        <v>1</v>
      </c>
    </row>
    <row r="1456" spans="1:20" x14ac:dyDescent="0.3">
      <c r="A1456" t="s">
        <v>228</v>
      </c>
      <c r="B1456" t="s">
        <v>98</v>
      </c>
      <c r="C1456">
        <v>1</v>
      </c>
      <c r="D1456">
        <v>4</v>
      </c>
      <c r="E1456" t="s">
        <v>510</v>
      </c>
      <c r="F1456" t="s">
        <v>508</v>
      </c>
      <c r="G1456" t="s">
        <v>508</v>
      </c>
      <c r="H1456">
        <v>7.425065785240399</v>
      </c>
      <c r="I1456">
        <v>11.61416639602542</v>
      </c>
      <c r="J1456">
        <v>-5.2845299514178712E-4</v>
      </c>
      <c r="K1456">
        <v>-67.989770352075666</v>
      </c>
      <c r="L1456">
        <v>0.6867983516574856</v>
      </c>
      <c r="M1456">
        <v>-2.2222201618146942</v>
      </c>
      <c r="N1456">
        <v>4.5454570084564088</v>
      </c>
      <c r="O1456">
        <v>0</v>
      </c>
      <c r="P1456">
        <v>1</v>
      </c>
      <c r="Q1456">
        <v>0</v>
      </c>
      <c r="R1456">
        <v>0</v>
      </c>
      <c r="S1456">
        <v>0</v>
      </c>
      <c r="T1456">
        <v>0</v>
      </c>
    </row>
    <row r="1457" spans="1:20" x14ac:dyDescent="0.3">
      <c r="A1457" t="s">
        <v>265</v>
      </c>
      <c r="B1457" t="s">
        <v>98</v>
      </c>
      <c r="C1457">
        <v>9</v>
      </c>
      <c r="D1457">
        <v>11</v>
      </c>
      <c r="E1457" t="s">
        <v>510</v>
      </c>
      <c r="F1457" t="s">
        <v>508</v>
      </c>
      <c r="G1457" t="s">
        <v>508</v>
      </c>
      <c r="H1457">
        <v>6.2013259661081888</v>
      </c>
      <c r="I1457">
        <v>43.610679587503007</v>
      </c>
      <c r="J1457">
        <v>1.5927923410697129E-2</v>
      </c>
      <c r="K1457">
        <v>61.841122082838652</v>
      </c>
      <c r="L1457">
        <v>1.4659693320535561</v>
      </c>
      <c r="M1457">
        <v>-2.6041642413474082</v>
      </c>
      <c r="N1457">
        <v>-4.278077150339552</v>
      </c>
      <c r="O1457">
        <v>1</v>
      </c>
      <c r="P1457">
        <v>1</v>
      </c>
      <c r="Q1457">
        <v>1</v>
      </c>
      <c r="R1457">
        <v>0</v>
      </c>
      <c r="S1457">
        <v>0</v>
      </c>
      <c r="T1457">
        <v>1</v>
      </c>
    </row>
    <row r="1458" spans="1:20" x14ac:dyDescent="0.3">
      <c r="A1458" t="s">
        <v>271</v>
      </c>
      <c r="B1458" t="s">
        <v>98</v>
      </c>
      <c r="C1458">
        <v>1</v>
      </c>
      <c r="D1458">
        <v>5</v>
      </c>
      <c r="E1458" t="s">
        <v>510</v>
      </c>
      <c r="F1458" t="s">
        <v>508</v>
      </c>
      <c r="G1458" t="s">
        <v>508</v>
      </c>
      <c r="H1458">
        <v>6.5044655181411244</v>
      </c>
      <c r="I1458">
        <v>5.2631545925393786</v>
      </c>
      <c r="J1458">
        <v>3.5013346262044512E-3</v>
      </c>
      <c r="K1458">
        <v>-143.65782681483529</v>
      </c>
      <c r="L1458">
        <v>0.8625430098859036</v>
      </c>
      <c r="M1458">
        <v>-4.4692695760304879</v>
      </c>
      <c r="N1458">
        <v>0</v>
      </c>
      <c r="O1458">
        <v>0</v>
      </c>
      <c r="P1458">
        <v>0</v>
      </c>
      <c r="Q1458">
        <v>1</v>
      </c>
      <c r="R1458">
        <v>0</v>
      </c>
      <c r="S1458">
        <v>0</v>
      </c>
      <c r="T1458">
        <v>0</v>
      </c>
    </row>
    <row r="1459" spans="1:20" x14ac:dyDescent="0.3">
      <c r="A1459" t="s">
        <v>283</v>
      </c>
      <c r="B1459" t="s">
        <v>98</v>
      </c>
      <c r="C1459">
        <v>-2</v>
      </c>
      <c r="D1459">
        <v>1</v>
      </c>
      <c r="E1459" t="s">
        <v>510</v>
      </c>
      <c r="F1459" t="s">
        <v>508</v>
      </c>
      <c r="G1459" t="s">
        <v>508</v>
      </c>
      <c r="H1459">
        <v>5.0170077500333576</v>
      </c>
      <c r="I1459">
        <v>0</v>
      </c>
      <c r="J1459">
        <v>-6.5742807586431076E-3</v>
      </c>
      <c r="K1459">
        <v>-138.30467172227279</v>
      </c>
      <c r="L1459">
        <v>0.64146266580800826</v>
      </c>
      <c r="M1459">
        <v>-1.754391223965668</v>
      </c>
      <c r="N1459">
        <v>-0.59523754615900915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</row>
    <row r="1460" spans="1:20" x14ac:dyDescent="0.3">
      <c r="A1460" t="s">
        <v>290</v>
      </c>
      <c r="B1460" t="s">
        <v>98</v>
      </c>
      <c r="C1460">
        <v>0</v>
      </c>
      <c r="D1460">
        <v>3</v>
      </c>
      <c r="E1460" t="s">
        <v>510</v>
      </c>
      <c r="F1460" t="s">
        <v>508</v>
      </c>
      <c r="G1460" t="s">
        <v>508</v>
      </c>
      <c r="H1460">
        <v>4.6621051351518794</v>
      </c>
      <c r="I1460">
        <v>6.8965432193158458</v>
      </c>
      <c r="J1460">
        <v>-8.6371574860800437E-3</v>
      </c>
      <c r="K1460">
        <v>-133.50111308682079</v>
      </c>
      <c r="L1460">
        <v>0.80651378046023525</v>
      </c>
      <c r="M1460">
        <v>-0.59523754615900915</v>
      </c>
      <c r="N1460">
        <v>-1.1976036790700251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</row>
    <row r="1461" spans="1:20" x14ac:dyDescent="0.3">
      <c r="A1461" t="s">
        <v>512</v>
      </c>
      <c r="B1461" t="s">
        <v>98</v>
      </c>
      <c r="C1461">
        <v>2</v>
      </c>
      <c r="D1461">
        <v>7</v>
      </c>
      <c r="E1461" t="s">
        <v>510</v>
      </c>
      <c r="F1461" t="s">
        <v>508</v>
      </c>
      <c r="G1461" t="s">
        <v>508</v>
      </c>
      <c r="H1461">
        <v>4.702750369837033</v>
      </c>
      <c r="I1461">
        <v>5.7142798754637667</v>
      </c>
      <c r="J1461">
        <v>-1.342962340735754E-2</v>
      </c>
      <c r="K1461">
        <v>-124.5283098086158</v>
      </c>
      <c r="L1461">
        <v>1.349204583246804</v>
      </c>
      <c r="M1461">
        <v>-2.4242401473340141</v>
      </c>
      <c r="N1461">
        <v>-6.2111815498969731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1</v>
      </c>
    </row>
    <row r="1462" spans="1:20" x14ac:dyDescent="0.3">
      <c r="A1462" t="s">
        <v>91</v>
      </c>
      <c r="B1462" t="s">
        <v>98</v>
      </c>
      <c r="C1462">
        <v>0</v>
      </c>
      <c r="D1462">
        <v>5</v>
      </c>
      <c r="E1462" t="s">
        <v>510</v>
      </c>
      <c r="F1462" t="s">
        <v>508</v>
      </c>
      <c r="G1462" t="s">
        <v>508</v>
      </c>
      <c r="H1462">
        <v>5.2507090922718929</v>
      </c>
      <c r="I1462">
        <v>6.5217323699841403</v>
      </c>
      <c r="J1462">
        <v>-1.9220034891856131E-2</v>
      </c>
      <c r="K1462">
        <v>-181.02980375810009</v>
      </c>
      <c r="L1462">
        <v>1.4989710333867841</v>
      </c>
      <c r="M1462">
        <v>-6.2111815498969731</v>
      </c>
      <c r="N1462">
        <v>-0.66225102823933879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1</v>
      </c>
    </row>
    <row r="1463" spans="1:20" x14ac:dyDescent="0.3">
      <c r="A1463" t="s">
        <v>93</v>
      </c>
      <c r="B1463" t="s">
        <v>98</v>
      </c>
      <c r="C1463">
        <v>-2</v>
      </c>
      <c r="D1463">
        <v>1</v>
      </c>
      <c r="E1463" t="s">
        <v>510</v>
      </c>
      <c r="F1463" t="s">
        <v>508</v>
      </c>
      <c r="G1463" t="s">
        <v>508</v>
      </c>
      <c r="H1463">
        <v>5.2857137861705974</v>
      </c>
      <c r="I1463">
        <v>4.3478215799894269</v>
      </c>
      <c r="J1463">
        <v>-2.103479735700239E-2</v>
      </c>
      <c r="K1463">
        <v>-139.99999574252581</v>
      </c>
      <c r="L1463">
        <v>0.98973038924197154</v>
      </c>
      <c r="M1463">
        <v>-0.66225102823933879</v>
      </c>
      <c r="N1463">
        <v>-0.66666603088378906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</row>
    <row r="1464" spans="1:20" x14ac:dyDescent="0.3">
      <c r="A1464" t="s">
        <v>162</v>
      </c>
      <c r="B1464" t="s">
        <v>98</v>
      </c>
      <c r="C1464">
        <v>3</v>
      </c>
      <c r="D1464">
        <v>4</v>
      </c>
      <c r="E1464" t="s">
        <v>510</v>
      </c>
      <c r="F1464" t="s">
        <v>508</v>
      </c>
      <c r="G1464" t="s">
        <v>508</v>
      </c>
      <c r="H1464">
        <v>4.5541702895203873</v>
      </c>
      <c r="I1464">
        <v>2.173910789994713</v>
      </c>
      <c r="J1464">
        <v>-1.577074246077188E-2</v>
      </c>
      <c r="K1464">
        <v>-93.289012385531521</v>
      </c>
      <c r="L1464">
        <v>0.75667959202015922</v>
      </c>
      <c r="M1464">
        <v>-0.66666603088378906</v>
      </c>
      <c r="N1464">
        <v>-1.3422805905036119</v>
      </c>
      <c r="O1464">
        <v>0</v>
      </c>
      <c r="P1464">
        <v>1</v>
      </c>
      <c r="Q1464">
        <v>0</v>
      </c>
      <c r="R1464">
        <v>0</v>
      </c>
      <c r="S1464">
        <v>0</v>
      </c>
      <c r="T1464">
        <v>0</v>
      </c>
    </row>
    <row r="1465" spans="1:20" x14ac:dyDescent="0.3">
      <c r="A1465" t="s">
        <v>220</v>
      </c>
      <c r="B1465" t="s">
        <v>98</v>
      </c>
      <c r="C1465">
        <v>5</v>
      </c>
      <c r="D1465">
        <v>5</v>
      </c>
      <c r="E1465" t="s">
        <v>510</v>
      </c>
      <c r="F1465" t="s">
        <v>508</v>
      </c>
      <c r="G1465" t="s">
        <v>508</v>
      </c>
      <c r="H1465">
        <v>4.4703586976173364</v>
      </c>
      <c r="I1465">
        <v>4.1666635622574368</v>
      </c>
      <c r="J1465">
        <v>-1.3535134111657699E-2</v>
      </c>
      <c r="K1465">
        <v>-93.885586239015637</v>
      </c>
      <c r="L1465">
        <v>1.117741494754718</v>
      </c>
      <c r="M1465">
        <v>-1.3422805905036119</v>
      </c>
      <c r="N1465">
        <v>2.7210857873822079</v>
      </c>
      <c r="O1465">
        <v>0</v>
      </c>
      <c r="P1465">
        <v>1</v>
      </c>
      <c r="Q1465">
        <v>0</v>
      </c>
      <c r="R1465">
        <v>0</v>
      </c>
      <c r="S1465">
        <v>0</v>
      </c>
      <c r="T1465">
        <v>1</v>
      </c>
    </row>
    <row r="1466" spans="1:20" x14ac:dyDescent="0.3">
      <c r="A1466" t="s">
        <v>235</v>
      </c>
      <c r="B1466" t="s">
        <v>98</v>
      </c>
      <c r="C1466">
        <v>11</v>
      </c>
      <c r="D1466">
        <v>15</v>
      </c>
      <c r="E1466" t="s">
        <v>5</v>
      </c>
      <c r="F1466" t="s">
        <v>509</v>
      </c>
      <c r="G1466" t="s">
        <v>509</v>
      </c>
      <c r="H1466">
        <v>3.7815118520860911</v>
      </c>
      <c r="I1466">
        <v>29.629603465723349</v>
      </c>
      <c r="J1466">
        <v>1.14674028980474E-2</v>
      </c>
      <c r="K1466">
        <v>8.9600006978352127</v>
      </c>
      <c r="L1466">
        <v>1.184984641066678</v>
      </c>
      <c r="M1466">
        <v>-4.3750032130628336</v>
      </c>
      <c r="N1466">
        <v>0.65359416014716498</v>
      </c>
      <c r="O1466">
        <v>1</v>
      </c>
      <c r="P1466">
        <v>1</v>
      </c>
      <c r="Q1466">
        <v>1</v>
      </c>
      <c r="R1466">
        <v>0</v>
      </c>
      <c r="S1466">
        <v>0</v>
      </c>
      <c r="T1466">
        <v>1</v>
      </c>
    </row>
    <row r="1467" spans="1:20" x14ac:dyDescent="0.3">
      <c r="A1467" t="s">
        <v>269</v>
      </c>
      <c r="B1467" t="s">
        <v>98</v>
      </c>
      <c r="C1467">
        <v>9</v>
      </c>
      <c r="D1467">
        <v>11</v>
      </c>
      <c r="E1467" t="s">
        <v>513</v>
      </c>
      <c r="F1467" t="s">
        <v>508</v>
      </c>
      <c r="G1467" t="s">
        <v>508</v>
      </c>
      <c r="H1467">
        <v>3.7569566031287782</v>
      </c>
      <c r="I1467">
        <v>40.909068742065131</v>
      </c>
      <c r="J1467">
        <v>1.7673274393798542E-2</v>
      </c>
      <c r="K1467">
        <v>48.348373633117191</v>
      </c>
      <c r="L1467">
        <v>0.43184564690083838</v>
      </c>
      <c r="M1467">
        <v>-1.9108337322794831</v>
      </c>
      <c r="N1467">
        <v>1.9480578793626731</v>
      </c>
      <c r="O1467">
        <v>1</v>
      </c>
      <c r="P1467">
        <v>1</v>
      </c>
      <c r="Q1467">
        <v>1</v>
      </c>
      <c r="R1467">
        <v>0</v>
      </c>
      <c r="S1467">
        <v>0</v>
      </c>
      <c r="T1467">
        <v>0</v>
      </c>
    </row>
    <row r="1468" spans="1:20" x14ac:dyDescent="0.3">
      <c r="A1468" t="s">
        <v>285</v>
      </c>
      <c r="B1468" t="s">
        <v>98</v>
      </c>
      <c r="C1468">
        <v>11</v>
      </c>
      <c r="D1468">
        <v>11</v>
      </c>
      <c r="E1468" t="s">
        <v>510</v>
      </c>
      <c r="F1468" t="s">
        <v>508</v>
      </c>
      <c r="G1468" t="s">
        <v>508</v>
      </c>
      <c r="H1468">
        <v>3.571428827902952</v>
      </c>
      <c r="I1468">
        <v>69.99998410542554</v>
      </c>
      <c r="J1468">
        <v>2.9400192209212511E-2</v>
      </c>
      <c r="K1468">
        <v>219.48247203945829</v>
      </c>
      <c r="L1468">
        <v>1.7188125075644889</v>
      </c>
      <c r="M1468">
        <v>-1.1904750923180181</v>
      </c>
      <c r="N1468">
        <v>1.807234409776483</v>
      </c>
      <c r="O1468">
        <v>1</v>
      </c>
      <c r="P1468">
        <v>1</v>
      </c>
      <c r="Q1468">
        <v>1</v>
      </c>
      <c r="R1468">
        <v>0</v>
      </c>
      <c r="S1468">
        <v>0</v>
      </c>
      <c r="T1468">
        <v>1</v>
      </c>
    </row>
    <row r="1469" spans="1:20" x14ac:dyDescent="0.3">
      <c r="A1469" t="s">
        <v>291</v>
      </c>
      <c r="B1469" t="s">
        <v>98</v>
      </c>
      <c r="C1469">
        <v>11</v>
      </c>
      <c r="D1469">
        <v>11</v>
      </c>
      <c r="E1469" t="s">
        <v>510</v>
      </c>
      <c r="F1469" t="s">
        <v>508</v>
      </c>
      <c r="G1469" t="s">
        <v>508</v>
      </c>
      <c r="H1469">
        <v>4.1991348997214022</v>
      </c>
      <c r="I1469">
        <v>66.666653421187945</v>
      </c>
      <c r="J1469">
        <v>2.8828378623863549E-2</v>
      </c>
      <c r="K1469">
        <v>129.1879486713128</v>
      </c>
      <c r="L1469">
        <v>1.5085282103523301</v>
      </c>
      <c r="M1469">
        <v>-2.3668686217741901</v>
      </c>
      <c r="N1469">
        <v>-1.212120073667007</v>
      </c>
      <c r="O1469">
        <v>1</v>
      </c>
      <c r="P1469">
        <v>1</v>
      </c>
      <c r="Q1469">
        <v>1</v>
      </c>
      <c r="R1469">
        <v>0</v>
      </c>
      <c r="S1469">
        <v>0</v>
      </c>
      <c r="T1469">
        <v>1</v>
      </c>
    </row>
    <row r="1470" spans="1:20" x14ac:dyDescent="0.3">
      <c r="A1470" t="s">
        <v>295</v>
      </c>
      <c r="B1470" t="s">
        <v>98</v>
      </c>
      <c r="C1470">
        <v>11</v>
      </c>
      <c r="D1470">
        <v>9</v>
      </c>
      <c r="E1470" t="s">
        <v>510</v>
      </c>
      <c r="F1470" t="s">
        <v>508</v>
      </c>
      <c r="G1470" t="s">
        <v>508</v>
      </c>
      <c r="H1470">
        <v>4.3383003139446128</v>
      </c>
      <c r="I1470">
        <v>59.99999205271277</v>
      </c>
      <c r="J1470">
        <v>2.498506114140607E-2</v>
      </c>
      <c r="K1470">
        <v>60.10389201692368</v>
      </c>
      <c r="L1470">
        <v>0.60577882254638615</v>
      </c>
      <c r="M1470">
        <v>-1.212120073667007</v>
      </c>
      <c r="N1470">
        <v>1.226992698467561</v>
      </c>
      <c r="O1470">
        <v>1</v>
      </c>
      <c r="P1470">
        <v>1</v>
      </c>
      <c r="Q1470">
        <v>1</v>
      </c>
      <c r="R1470">
        <v>0</v>
      </c>
      <c r="S1470">
        <v>1</v>
      </c>
      <c r="T1470">
        <v>0</v>
      </c>
    </row>
    <row r="1471" spans="1:20" x14ac:dyDescent="0.3">
      <c r="A1471" t="s">
        <v>96</v>
      </c>
      <c r="B1471" t="s">
        <v>98</v>
      </c>
      <c r="C1471">
        <v>13</v>
      </c>
      <c r="D1471">
        <v>12</v>
      </c>
      <c r="E1471" t="s">
        <v>513</v>
      </c>
      <c r="F1471" t="s">
        <v>508</v>
      </c>
      <c r="G1471" t="s">
        <v>508</v>
      </c>
      <c r="H1471">
        <v>3.8726343918827788</v>
      </c>
      <c r="I1471">
        <v>59.090899238902971</v>
      </c>
      <c r="J1471">
        <v>1.328860384842407E-2</v>
      </c>
      <c r="K1471">
        <v>51.091076655830612</v>
      </c>
      <c r="L1471">
        <v>1.0952514701720171</v>
      </c>
      <c r="M1471">
        <v>-1.1904750923180181</v>
      </c>
      <c r="N1471">
        <v>1.807234409776483</v>
      </c>
      <c r="O1471">
        <v>1</v>
      </c>
      <c r="P1471">
        <v>1</v>
      </c>
      <c r="Q1471">
        <v>1</v>
      </c>
      <c r="R1471">
        <v>0</v>
      </c>
      <c r="S1471">
        <v>1</v>
      </c>
      <c r="T1471">
        <v>1</v>
      </c>
    </row>
    <row r="1472" spans="1:20" x14ac:dyDescent="0.3">
      <c r="A1472" t="s">
        <v>164</v>
      </c>
      <c r="B1472" t="s">
        <v>98</v>
      </c>
      <c r="C1472">
        <v>8</v>
      </c>
      <c r="D1472">
        <v>8</v>
      </c>
      <c r="E1472" t="s">
        <v>510</v>
      </c>
      <c r="F1472" t="s">
        <v>508</v>
      </c>
      <c r="G1472" t="s">
        <v>508</v>
      </c>
      <c r="H1472">
        <v>4.2590961314808853</v>
      </c>
      <c r="I1472">
        <v>36.363651141645541</v>
      </c>
      <c r="J1472">
        <v>6.8734308636567284E-3</v>
      </c>
      <c r="K1472">
        <v>17.918807093244709</v>
      </c>
      <c r="L1472">
        <v>0.98970301837258023</v>
      </c>
      <c r="M1472">
        <v>-4.7337301897445023</v>
      </c>
      <c r="N1472">
        <v>3.1055870727966699</v>
      </c>
      <c r="O1472">
        <v>0</v>
      </c>
      <c r="P1472">
        <v>1</v>
      </c>
      <c r="Q1472">
        <v>1</v>
      </c>
      <c r="R1472">
        <v>0</v>
      </c>
      <c r="S1472">
        <v>1</v>
      </c>
      <c r="T1472">
        <v>0</v>
      </c>
    </row>
    <row r="1473" spans="1:20" x14ac:dyDescent="0.3">
      <c r="A1473" t="s">
        <v>242</v>
      </c>
      <c r="B1473" t="s">
        <v>98</v>
      </c>
      <c r="C1473">
        <v>5</v>
      </c>
      <c r="D1473">
        <v>10</v>
      </c>
      <c r="E1473" t="s">
        <v>513</v>
      </c>
      <c r="F1473" t="s">
        <v>508</v>
      </c>
      <c r="G1473" t="s">
        <v>508</v>
      </c>
      <c r="H1473">
        <v>3.812445255536606</v>
      </c>
      <c r="I1473">
        <v>15.38460127700664</v>
      </c>
      <c r="J1473">
        <v>2.1880746919836851E-3</v>
      </c>
      <c r="K1473">
        <v>-106.3725616520764</v>
      </c>
      <c r="L1473">
        <v>1.1424149304732829</v>
      </c>
      <c r="M1473">
        <v>-2.3952073581400488</v>
      </c>
      <c r="N1473">
        <v>0.61349634923378049</v>
      </c>
      <c r="O1473">
        <v>0</v>
      </c>
      <c r="P1473">
        <v>0</v>
      </c>
      <c r="Q1473">
        <v>1</v>
      </c>
      <c r="R1473">
        <v>0</v>
      </c>
      <c r="S1473">
        <v>0</v>
      </c>
      <c r="T1473">
        <v>1</v>
      </c>
    </row>
    <row r="1474" spans="1:20" x14ac:dyDescent="0.3">
      <c r="A1474" t="s">
        <v>139</v>
      </c>
      <c r="B1474" t="s">
        <v>558</v>
      </c>
      <c r="C1474">
        <v>9</v>
      </c>
      <c r="D1474">
        <v>9</v>
      </c>
      <c r="E1474" t="s">
        <v>510</v>
      </c>
      <c r="F1474" t="s">
        <v>508</v>
      </c>
      <c r="G1474" t="s">
        <v>508</v>
      </c>
      <c r="H1474">
        <v>3.13198005845137</v>
      </c>
      <c r="I1474">
        <v>65.030700116172724</v>
      </c>
      <c r="J1474">
        <v>5.385107120157695E-2</v>
      </c>
      <c r="K1474">
        <v>110.67539908041719</v>
      </c>
      <c r="L1474">
        <v>0.60600302234281433</v>
      </c>
      <c r="M1474">
        <v>-2.7759397643934101</v>
      </c>
      <c r="N1474">
        <v>-0.81577984856560126</v>
      </c>
      <c r="O1474">
        <v>1</v>
      </c>
      <c r="P1474">
        <v>1</v>
      </c>
      <c r="Q1474">
        <v>1</v>
      </c>
      <c r="R1474">
        <v>0</v>
      </c>
      <c r="S1474">
        <v>0</v>
      </c>
      <c r="T1474">
        <v>0</v>
      </c>
    </row>
    <row r="1475" spans="1:20" x14ac:dyDescent="0.3">
      <c r="A1475" t="s">
        <v>156</v>
      </c>
      <c r="B1475" t="s">
        <v>558</v>
      </c>
      <c r="C1475">
        <v>6</v>
      </c>
      <c r="D1475">
        <v>8</v>
      </c>
      <c r="E1475" t="s">
        <v>510</v>
      </c>
      <c r="F1475" t="s">
        <v>508</v>
      </c>
      <c r="G1475" t="s">
        <v>508</v>
      </c>
      <c r="H1475">
        <v>2.8688930067052918</v>
      </c>
      <c r="I1475">
        <v>57.668663414579349</v>
      </c>
      <c r="J1475">
        <v>-0.1185301704993789</v>
      </c>
      <c r="K1475">
        <v>28.38842238580796</v>
      </c>
      <c r="L1475">
        <v>0.69328647121428921</v>
      </c>
      <c r="M1475">
        <v>-0.81577984856560126</v>
      </c>
      <c r="N1475">
        <v>3.4955492233495669</v>
      </c>
      <c r="O1475">
        <v>1</v>
      </c>
      <c r="P1475">
        <v>1</v>
      </c>
      <c r="Q1475">
        <v>0</v>
      </c>
      <c r="R1475">
        <v>0</v>
      </c>
      <c r="S1475">
        <v>0</v>
      </c>
      <c r="T1475">
        <v>0</v>
      </c>
    </row>
    <row r="1476" spans="1:20" x14ac:dyDescent="0.3">
      <c r="A1476" t="s">
        <v>228</v>
      </c>
      <c r="B1476" t="s">
        <v>558</v>
      </c>
      <c r="C1476">
        <v>5</v>
      </c>
      <c r="D1476">
        <v>7</v>
      </c>
      <c r="E1476" t="s">
        <v>510</v>
      </c>
      <c r="F1476" t="s">
        <v>508</v>
      </c>
      <c r="G1476" t="s">
        <v>508</v>
      </c>
      <c r="H1476">
        <v>2.898825109403679</v>
      </c>
      <c r="I1476">
        <v>86.301375589710148</v>
      </c>
      <c r="J1476">
        <v>-6.9572269165305123E-2</v>
      </c>
      <c r="K1476">
        <v>57.67796426560772</v>
      </c>
      <c r="L1476">
        <v>1.215329112771403</v>
      </c>
      <c r="M1476">
        <v>-0.46204419025886972</v>
      </c>
      <c r="N1476">
        <v>2.7851438085187961</v>
      </c>
      <c r="O1476">
        <v>0</v>
      </c>
      <c r="P1476">
        <v>1</v>
      </c>
      <c r="Q1476">
        <v>0</v>
      </c>
      <c r="R1476">
        <v>0</v>
      </c>
      <c r="S1476">
        <v>0</v>
      </c>
      <c r="T1476">
        <v>1</v>
      </c>
    </row>
    <row r="1477" spans="1:20" x14ac:dyDescent="0.3">
      <c r="A1477" t="s">
        <v>265</v>
      </c>
      <c r="B1477" t="s">
        <v>558</v>
      </c>
      <c r="C1477">
        <v>11</v>
      </c>
      <c r="D1477">
        <v>12</v>
      </c>
      <c r="E1477" t="s">
        <v>510</v>
      </c>
      <c r="F1477" t="s">
        <v>508</v>
      </c>
      <c r="G1477" t="s">
        <v>508</v>
      </c>
      <c r="H1477">
        <v>2.8980890331320381</v>
      </c>
      <c r="I1477">
        <v>82.648395145338156</v>
      </c>
      <c r="J1477">
        <v>0.1727291452396531</v>
      </c>
      <c r="K1477">
        <v>151.7712779708296</v>
      </c>
      <c r="L1477">
        <v>0.55713444512723198</v>
      </c>
      <c r="M1477">
        <v>-1.752192114070809</v>
      </c>
      <c r="N1477">
        <v>-1.082800603975915</v>
      </c>
      <c r="O1477">
        <v>1</v>
      </c>
      <c r="P1477">
        <v>1</v>
      </c>
      <c r="Q1477">
        <v>1</v>
      </c>
      <c r="R1477">
        <v>0</v>
      </c>
      <c r="S1477">
        <v>1</v>
      </c>
      <c r="T1477">
        <v>0</v>
      </c>
    </row>
    <row r="1478" spans="1:20" x14ac:dyDescent="0.3">
      <c r="A1478" t="s">
        <v>271</v>
      </c>
      <c r="B1478" t="s">
        <v>558</v>
      </c>
      <c r="C1478">
        <v>3</v>
      </c>
      <c r="D1478">
        <v>7</v>
      </c>
      <c r="E1478" t="s">
        <v>510</v>
      </c>
      <c r="F1478" t="s">
        <v>508</v>
      </c>
      <c r="G1478" t="s">
        <v>508</v>
      </c>
      <c r="H1478">
        <v>3.229027738067046</v>
      </c>
      <c r="I1478">
        <v>51.598165880386468</v>
      </c>
      <c r="J1478">
        <v>-0.2249753463771991</v>
      </c>
      <c r="K1478">
        <v>19.769488723193199</v>
      </c>
      <c r="L1478">
        <v>0.95087501606199543</v>
      </c>
      <c r="M1478">
        <v>-3.2839703820327122</v>
      </c>
      <c r="N1478">
        <v>-1.9307549636526899</v>
      </c>
      <c r="O1478">
        <v>0</v>
      </c>
      <c r="P1478">
        <v>1</v>
      </c>
      <c r="Q1478">
        <v>0</v>
      </c>
      <c r="R1478">
        <v>0</v>
      </c>
      <c r="S1478">
        <v>0</v>
      </c>
      <c r="T1478">
        <v>0</v>
      </c>
    </row>
    <row r="1479" spans="1:20" x14ac:dyDescent="0.3">
      <c r="A1479" t="s">
        <v>290</v>
      </c>
      <c r="B1479" t="s">
        <v>558</v>
      </c>
      <c r="C1479">
        <v>3</v>
      </c>
      <c r="D1479">
        <v>8</v>
      </c>
      <c r="E1479" t="s">
        <v>510</v>
      </c>
      <c r="F1479" t="s">
        <v>508</v>
      </c>
      <c r="G1479" t="s">
        <v>508</v>
      </c>
      <c r="H1479">
        <v>3.159815084469729</v>
      </c>
      <c r="I1479">
        <v>11.666615804036461</v>
      </c>
      <c r="J1479">
        <v>-0.90940129338436293</v>
      </c>
      <c r="K1479">
        <v>-92.694029021355036</v>
      </c>
      <c r="L1479">
        <v>0.6174572351619011</v>
      </c>
      <c r="M1479">
        <v>-2.4242465343539559</v>
      </c>
      <c r="N1479">
        <v>-1.17322085565901</v>
      </c>
      <c r="O1479">
        <v>0</v>
      </c>
      <c r="P1479">
        <v>1</v>
      </c>
      <c r="Q1479">
        <v>0</v>
      </c>
      <c r="R1479">
        <v>0</v>
      </c>
      <c r="S1479">
        <v>0</v>
      </c>
      <c r="T1479">
        <v>0</v>
      </c>
    </row>
    <row r="1480" spans="1:20" x14ac:dyDescent="0.3">
      <c r="A1480" t="s">
        <v>512</v>
      </c>
      <c r="B1480" t="s">
        <v>558</v>
      </c>
      <c r="C1480">
        <v>4</v>
      </c>
      <c r="D1480">
        <v>7</v>
      </c>
      <c r="E1480" t="s">
        <v>510</v>
      </c>
      <c r="F1480" t="s">
        <v>508</v>
      </c>
      <c r="G1480" t="s">
        <v>508</v>
      </c>
      <c r="H1480">
        <v>3.2955457345636172</v>
      </c>
      <c r="I1480">
        <v>22.68904707592273</v>
      </c>
      <c r="J1480">
        <v>-1.104398569695884</v>
      </c>
      <c r="K1480">
        <v>-151.5835089261256</v>
      </c>
      <c r="L1480">
        <v>1.826223103720676</v>
      </c>
      <c r="M1480">
        <v>-0.5586613608986063</v>
      </c>
      <c r="N1480">
        <v>-2.0365126550444121</v>
      </c>
      <c r="O1480">
        <v>0</v>
      </c>
      <c r="P1480">
        <v>0</v>
      </c>
      <c r="Q1480">
        <v>0</v>
      </c>
      <c r="R1480">
        <v>1</v>
      </c>
      <c r="S1480">
        <v>0</v>
      </c>
      <c r="T1480">
        <v>1</v>
      </c>
    </row>
    <row r="1481" spans="1:20" x14ac:dyDescent="0.3">
      <c r="A1481" t="s">
        <v>91</v>
      </c>
      <c r="B1481" t="s">
        <v>558</v>
      </c>
      <c r="C1481">
        <v>4</v>
      </c>
      <c r="D1481">
        <v>9</v>
      </c>
      <c r="E1481" t="s">
        <v>510</v>
      </c>
      <c r="F1481" t="s">
        <v>508</v>
      </c>
      <c r="G1481" t="s">
        <v>508</v>
      </c>
      <c r="H1481">
        <v>3.886328412518401</v>
      </c>
      <c r="I1481">
        <v>30.844152788023241</v>
      </c>
      <c r="J1481">
        <v>-1.1776972909744059</v>
      </c>
      <c r="K1481">
        <v>-170.27270671719</v>
      </c>
      <c r="L1481">
        <v>1.2567860063340579</v>
      </c>
      <c r="M1481">
        <v>-2.0365126550444121</v>
      </c>
      <c r="N1481">
        <v>-5.663078061995968</v>
      </c>
      <c r="O1481">
        <v>0</v>
      </c>
      <c r="P1481">
        <v>0</v>
      </c>
      <c r="Q1481">
        <v>0</v>
      </c>
      <c r="R1481">
        <v>1</v>
      </c>
      <c r="S1481">
        <v>0</v>
      </c>
      <c r="T1481">
        <v>1</v>
      </c>
    </row>
    <row r="1482" spans="1:20" x14ac:dyDescent="0.3">
      <c r="A1482" t="s">
        <v>93</v>
      </c>
      <c r="B1482" t="s">
        <v>558</v>
      </c>
      <c r="C1482">
        <v>0</v>
      </c>
      <c r="D1482">
        <v>5</v>
      </c>
      <c r="E1482" t="s">
        <v>510</v>
      </c>
      <c r="F1482" t="s">
        <v>508</v>
      </c>
      <c r="G1482" t="s">
        <v>508</v>
      </c>
      <c r="H1482">
        <v>4.4018664287541291</v>
      </c>
      <c r="I1482">
        <v>5.1948244966953334</v>
      </c>
      <c r="J1482">
        <v>-1.396120308656569</v>
      </c>
      <c r="K1482">
        <v>-133.45140191874361</v>
      </c>
      <c r="L1482">
        <v>0.84674276221037414</v>
      </c>
      <c r="M1482">
        <v>-5.663078061995968</v>
      </c>
      <c r="N1482">
        <v>4.7112436631388253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</row>
    <row r="1483" spans="1:20" x14ac:dyDescent="0.3">
      <c r="A1483" t="s">
        <v>162</v>
      </c>
      <c r="B1483" t="s">
        <v>558</v>
      </c>
      <c r="C1483">
        <v>7</v>
      </c>
      <c r="D1483">
        <v>5</v>
      </c>
      <c r="E1483" t="s">
        <v>510</v>
      </c>
      <c r="F1483" t="s">
        <v>508</v>
      </c>
      <c r="G1483" t="s">
        <v>508</v>
      </c>
      <c r="H1483">
        <v>4.6266223474404828</v>
      </c>
      <c r="I1483">
        <v>35.973623951965543</v>
      </c>
      <c r="J1483">
        <v>-0.7672774376312137</v>
      </c>
      <c r="K1483">
        <v>-37.947426913719333</v>
      </c>
      <c r="L1483">
        <v>1.159366725468399</v>
      </c>
      <c r="M1483">
        <v>-1.538459404365166</v>
      </c>
      <c r="N1483">
        <v>-4.0482931993594349</v>
      </c>
      <c r="O1483">
        <v>0</v>
      </c>
      <c r="P1483">
        <v>1</v>
      </c>
      <c r="Q1483">
        <v>0</v>
      </c>
      <c r="R1483">
        <v>1</v>
      </c>
      <c r="S1483">
        <v>0</v>
      </c>
      <c r="T1483">
        <v>1</v>
      </c>
    </row>
    <row r="1484" spans="1:20" x14ac:dyDescent="0.3">
      <c r="A1484" t="s">
        <v>220</v>
      </c>
      <c r="B1484" t="s">
        <v>558</v>
      </c>
      <c r="C1484">
        <v>3</v>
      </c>
      <c r="D1484">
        <v>5</v>
      </c>
      <c r="E1484" t="s">
        <v>510</v>
      </c>
      <c r="F1484" t="s">
        <v>508</v>
      </c>
      <c r="G1484" t="s">
        <v>508</v>
      </c>
      <c r="H1484">
        <v>5.0015854166707676</v>
      </c>
      <c r="I1484">
        <v>18.50537750018734</v>
      </c>
      <c r="J1484">
        <v>-0.78090038091860825</v>
      </c>
      <c r="K1484">
        <v>-79.775546583114206</v>
      </c>
      <c r="L1484">
        <v>1.1730336123163509</v>
      </c>
      <c r="M1484">
        <v>-4.0482931993594349</v>
      </c>
      <c r="N1484">
        <v>5.2553593811731174</v>
      </c>
      <c r="O1484">
        <v>0</v>
      </c>
      <c r="P1484">
        <v>1</v>
      </c>
      <c r="Q1484">
        <v>0</v>
      </c>
      <c r="R1484">
        <v>0</v>
      </c>
      <c r="S1484">
        <v>0</v>
      </c>
      <c r="T1484">
        <v>1</v>
      </c>
    </row>
    <row r="1485" spans="1:20" x14ac:dyDescent="0.3">
      <c r="A1485" t="s">
        <v>235</v>
      </c>
      <c r="B1485" t="s">
        <v>558</v>
      </c>
      <c r="C1485">
        <v>3</v>
      </c>
      <c r="D1485">
        <v>3</v>
      </c>
      <c r="E1485" t="s">
        <v>510</v>
      </c>
      <c r="F1485" t="s">
        <v>508</v>
      </c>
      <c r="G1485" t="s">
        <v>508</v>
      </c>
      <c r="H1485">
        <v>4.8010199410574783</v>
      </c>
      <c r="I1485">
        <v>51.010123973788787</v>
      </c>
      <c r="J1485">
        <v>-5.8302070895206892E-2</v>
      </c>
      <c r="K1485">
        <v>3.5298753147790149</v>
      </c>
      <c r="L1485">
        <v>0.32636869429205828</v>
      </c>
      <c r="M1485">
        <v>-1.54711462409028</v>
      </c>
      <c r="N1485">
        <v>0.2142878941127232</v>
      </c>
      <c r="O1485">
        <v>0</v>
      </c>
      <c r="P1485">
        <v>1</v>
      </c>
      <c r="Q1485">
        <v>0</v>
      </c>
      <c r="R1485">
        <v>0</v>
      </c>
      <c r="S1485">
        <v>0</v>
      </c>
      <c r="T1485">
        <v>0</v>
      </c>
    </row>
    <row r="1486" spans="1:20" x14ac:dyDescent="0.3">
      <c r="A1486" t="s">
        <v>295</v>
      </c>
      <c r="B1486" t="s">
        <v>558</v>
      </c>
      <c r="C1486">
        <v>3</v>
      </c>
      <c r="D1486">
        <v>8</v>
      </c>
      <c r="E1486" t="s">
        <v>510</v>
      </c>
      <c r="F1486" t="s">
        <v>508</v>
      </c>
      <c r="G1486" t="s">
        <v>508</v>
      </c>
      <c r="H1486">
        <v>3.6524190331782922</v>
      </c>
      <c r="I1486">
        <v>20.833333333333339</v>
      </c>
      <c r="J1486">
        <v>-7.982891866472408E-2</v>
      </c>
      <c r="K1486">
        <v>-83.908788191954514</v>
      </c>
      <c r="L1486">
        <v>0.539118786775727</v>
      </c>
      <c r="M1486">
        <v>-3.32390180418462</v>
      </c>
      <c r="N1486">
        <v>-3.9502516584026979</v>
      </c>
      <c r="O1486">
        <v>0</v>
      </c>
      <c r="P1486">
        <v>1</v>
      </c>
      <c r="Q1486">
        <v>0</v>
      </c>
      <c r="R1486">
        <v>0</v>
      </c>
      <c r="S1486">
        <v>0</v>
      </c>
      <c r="T1486">
        <v>0</v>
      </c>
    </row>
    <row r="1487" spans="1:20" x14ac:dyDescent="0.3">
      <c r="A1487" t="s">
        <v>298</v>
      </c>
      <c r="B1487" t="s">
        <v>558</v>
      </c>
      <c r="C1487">
        <v>0</v>
      </c>
      <c r="D1487">
        <v>7</v>
      </c>
      <c r="E1487" t="s">
        <v>510</v>
      </c>
      <c r="F1487" t="s">
        <v>508</v>
      </c>
      <c r="G1487" t="s">
        <v>508</v>
      </c>
      <c r="H1487">
        <v>3.7373506741749889</v>
      </c>
      <c r="I1487">
        <v>0</v>
      </c>
      <c r="J1487">
        <v>-0.33380966081329699</v>
      </c>
      <c r="K1487">
        <v>-339.74332655511108</v>
      </c>
      <c r="L1487">
        <v>0.65568112579646776</v>
      </c>
      <c r="M1487">
        <v>-3.9502516584026979</v>
      </c>
      <c r="N1487">
        <v>7.3114932380788238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</row>
    <row r="1488" spans="1:20" x14ac:dyDescent="0.3">
      <c r="A1488" t="s">
        <v>96</v>
      </c>
      <c r="B1488" t="s">
        <v>558</v>
      </c>
      <c r="C1488">
        <v>0</v>
      </c>
      <c r="D1488">
        <v>7</v>
      </c>
      <c r="E1488" t="s">
        <v>510</v>
      </c>
      <c r="F1488" t="s">
        <v>508</v>
      </c>
      <c r="G1488" t="s">
        <v>508</v>
      </c>
      <c r="H1488">
        <v>3.8829201146175989</v>
      </c>
      <c r="I1488">
        <v>11.40938016520462</v>
      </c>
      <c r="J1488">
        <v>-0.27418685912078927</v>
      </c>
      <c r="K1488">
        <v>-150.04591466089761</v>
      </c>
      <c r="L1488">
        <v>0.81210106255900261</v>
      </c>
      <c r="M1488">
        <v>-2.7066547409237272</v>
      </c>
      <c r="N1488">
        <v>0.37593984962406007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</row>
    <row r="1489" spans="1:20" x14ac:dyDescent="0.3">
      <c r="A1489" t="s">
        <v>77</v>
      </c>
      <c r="B1489" t="s">
        <v>559</v>
      </c>
      <c r="C1489">
        <v>-2</v>
      </c>
      <c r="D1489">
        <v>3</v>
      </c>
      <c r="E1489" t="s">
        <v>510</v>
      </c>
      <c r="F1489" t="s">
        <v>508</v>
      </c>
      <c r="G1489" t="s">
        <v>508</v>
      </c>
      <c r="H1489">
        <v>6.9425893526322389</v>
      </c>
      <c r="I1489">
        <v>12.74510949724066</v>
      </c>
      <c r="J1489">
        <v>-5.395762934037418E-2</v>
      </c>
      <c r="K1489">
        <v>-128.97684261892519</v>
      </c>
      <c r="L1489">
        <v>0.88889176877668841</v>
      </c>
      <c r="M1489">
        <v>-4.1218641974591241</v>
      </c>
      <c r="N1489">
        <v>2.336448639779646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</row>
    <row r="1490" spans="1:20" x14ac:dyDescent="0.3">
      <c r="A1490" t="s">
        <v>139</v>
      </c>
      <c r="B1490" t="s">
        <v>559</v>
      </c>
      <c r="C1490">
        <v>-2</v>
      </c>
      <c r="D1490">
        <v>1</v>
      </c>
      <c r="E1490" t="s">
        <v>510</v>
      </c>
      <c r="F1490" t="s">
        <v>508</v>
      </c>
      <c r="G1490" t="s">
        <v>508</v>
      </c>
      <c r="H1490">
        <v>6.3945569148679979</v>
      </c>
      <c r="I1490">
        <v>1.980196617476889</v>
      </c>
      <c r="J1490">
        <v>-0.13782175274164779</v>
      </c>
      <c r="K1490">
        <v>-139.31381077684981</v>
      </c>
      <c r="L1490">
        <v>0.82429861390378445</v>
      </c>
      <c r="M1490">
        <v>-1.5932528123560441</v>
      </c>
      <c r="N1490">
        <v>-2.8571446736653638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</row>
    <row r="1491" spans="1:20" x14ac:dyDescent="0.3">
      <c r="A1491" t="s">
        <v>156</v>
      </c>
      <c r="B1491" t="s">
        <v>559</v>
      </c>
      <c r="C1491">
        <v>-2</v>
      </c>
      <c r="D1491">
        <v>3</v>
      </c>
      <c r="E1491" t="s">
        <v>510</v>
      </c>
      <c r="F1491" t="s">
        <v>508</v>
      </c>
      <c r="G1491" t="s">
        <v>508</v>
      </c>
      <c r="H1491">
        <v>6.1204474656004386</v>
      </c>
      <c r="I1491">
        <v>2.1459310030935059</v>
      </c>
      <c r="J1491">
        <v>-0.16730126363502831</v>
      </c>
      <c r="K1491">
        <v>-143.69764121127861</v>
      </c>
      <c r="L1491">
        <v>0.87140531435139246</v>
      </c>
      <c r="M1491">
        <v>-2.8571446736653638</v>
      </c>
      <c r="N1491">
        <v>4.5098043798896263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</row>
    <row r="1492" spans="1:20" x14ac:dyDescent="0.3">
      <c r="A1492" t="s">
        <v>223</v>
      </c>
      <c r="B1492" t="s">
        <v>559</v>
      </c>
      <c r="C1492">
        <v>3</v>
      </c>
      <c r="D1492">
        <v>3</v>
      </c>
      <c r="E1492" t="s">
        <v>510</v>
      </c>
      <c r="F1492" t="s">
        <v>508</v>
      </c>
      <c r="G1492" t="s">
        <v>508</v>
      </c>
      <c r="H1492">
        <v>5.3926211152238643</v>
      </c>
      <c r="I1492">
        <v>18.025754937618242</v>
      </c>
      <c r="J1492">
        <v>-0.12796243331266771</v>
      </c>
      <c r="K1492">
        <v>-72.542352571370103</v>
      </c>
      <c r="L1492">
        <v>1.0237633241764379</v>
      </c>
      <c r="M1492">
        <v>-0.84427911703713243</v>
      </c>
      <c r="N1492">
        <v>-1.608326217617478</v>
      </c>
      <c r="O1492">
        <v>0</v>
      </c>
      <c r="P1492">
        <v>1</v>
      </c>
      <c r="Q1492">
        <v>0</v>
      </c>
      <c r="R1492">
        <v>0</v>
      </c>
      <c r="S1492">
        <v>0</v>
      </c>
      <c r="T1492">
        <v>1</v>
      </c>
    </row>
    <row r="1493" spans="1:20" x14ac:dyDescent="0.3">
      <c r="A1493" t="s">
        <v>228</v>
      </c>
      <c r="B1493" t="s">
        <v>559</v>
      </c>
      <c r="C1493">
        <v>1</v>
      </c>
      <c r="D1493">
        <v>2</v>
      </c>
      <c r="E1493" t="s">
        <v>510</v>
      </c>
      <c r="F1493" t="s">
        <v>508</v>
      </c>
      <c r="G1493" t="s">
        <v>508</v>
      </c>
      <c r="H1493">
        <v>5.2541214648385637</v>
      </c>
      <c r="I1493">
        <v>10.729614085238021</v>
      </c>
      <c r="J1493">
        <v>-0.11763511262461621</v>
      </c>
      <c r="K1493">
        <v>-78.230286470101206</v>
      </c>
      <c r="L1493">
        <v>0.69899255031868046</v>
      </c>
      <c r="M1493">
        <v>-1.608326217617478</v>
      </c>
      <c r="N1493">
        <v>3.076929425347013</v>
      </c>
      <c r="O1493">
        <v>0</v>
      </c>
      <c r="P1493">
        <v>1</v>
      </c>
      <c r="Q1493">
        <v>0</v>
      </c>
      <c r="R1493">
        <v>0</v>
      </c>
      <c r="S1493">
        <v>0</v>
      </c>
      <c r="T1493">
        <v>0</v>
      </c>
    </row>
    <row r="1494" spans="1:20" x14ac:dyDescent="0.3">
      <c r="A1494" t="s">
        <v>271</v>
      </c>
      <c r="B1494" t="s">
        <v>559</v>
      </c>
      <c r="C1494">
        <v>11</v>
      </c>
      <c r="D1494">
        <v>13</v>
      </c>
      <c r="E1494" t="s">
        <v>510</v>
      </c>
      <c r="F1494" t="s">
        <v>508</v>
      </c>
      <c r="G1494" t="s">
        <v>508</v>
      </c>
      <c r="H1494">
        <v>4.6408778971478224</v>
      </c>
      <c r="I1494">
        <v>40.36143090144585</v>
      </c>
      <c r="J1494">
        <v>4.3477145295018373E-2</v>
      </c>
      <c r="K1494">
        <v>43.494283741917968</v>
      </c>
      <c r="L1494">
        <v>0.37903834460392771</v>
      </c>
      <c r="M1494">
        <v>-3.479039625295322</v>
      </c>
      <c r="N1494">
        <v>-2.95748339972035</v>
      </c>
      <c r="O1494">
        <v>1</v>
      </c>
      <c r="P1494">
        <v>1</v>
      </c>
      <c r="Q1494">
        <v>1</v>
      </c>
      <c r="R1494">
        <v>0</v>
      </c>
      <c r="S1494">
        <v>1</v>
      </c>
      <c r="T1494">
        <v>0</v>
      </c>
    </row>
    <row r="1495" spans="1:20" x14ac:dyDescent="0.3">
      <c r="A1495" t="s">
        <v>290</v>
      </c>
      <c r="B1495" t="s">
        <v>559</v>
      </c>
      <c r="C1495">
        <v>0</v>
      </c>
      <c r="D1495">
        <v>5</v>
      </c>
      <c r="E1495" t="s">
        <v>510</v>
      </c>
      <c r="F1495" t="s">
        <v>508</v>
      </c>
      <c r="G1495" t="s">
        <v>508</v>
      </c>
      <c r="H1495">
        <v>4.9455992591390867</v>
      </c>
      <c r="I1495">
        <v>2.8570992606026779</v>
      </c>
      <c r="J1495">
        <v>-6.1685062573883662E-2</v>
      </c>
      <c r="K1495">
        <v>-114.05273091783479</v>
      </c>
      <c r="L1495">
        <v>0.75781710648646627</v>
      </c>
      <c r="M1495">
        <v>-2.9750519898936152</v>
      </c>
      <c r="N1495">
        <v>-0.19781903826422589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</row>
    <row r="1496" spans="1:20" x14ac:dyDescent="0.3">
      <c r="A1496" t="s">
        <v>91</v>
      </c>
      <c r="B1496" t="s">
        <v>559</v>
      </c>
      <c r="C1496">
        <v>0</v>
      </c>
      <c r="D1496">
        <v>3</v>
      </c>
      <c r="E1496" t="s">
        <v>510</v>
      </c>
      <c r="F1496" t="s">
        <v>508</v>
      </c>
      <c r="G1496" t="s">
        <v>508</v>
      </c>
      <c r="H1496">
        <v>5.5178026013935844</v>
      </c>
      <c r="I1496">
        <v>20.149250013522241</v>
      </c>
      <c r="J1496">
        <v>-0.10974919304448411</v>
      </c>
      <c r="K1496">
        <v>-180.95496050777791</v>
      </c>
      <c r="L1496">
        <v>0.8913424494406198</v>
      </c>
      <c r="M1496">
        <v>-4.6351109577457397</v>
      </c>
      <c r="N1496">
        <v>6.3081659965304793</v>
      </c>
      <c r="O1496">
        <v>0</v>
      </c>
      <c r="P1496">
        <v>0</v>
      </c>
      <c r="Q1496">
        <v>0</v>
      </c>
      <c r="R1496">
        <v>1</v>
      </c>
      <c r="S1496">
        <v>0</v>
      </c>
      <c r="T1496">
        <v>0</v>
      </c>
    </row>
    <row r="1497" spans="1:20" x14ac:dyDescent="0.3">
      <c r="A1497" t="s">
        <v>220</v>
      </c>
      <c r="B1497" t="s">
        <v>559</v>
      </c>
      <c r="C1497">
        <v>1</v>
      </c>
      <c r="D1497">
        <v>4</v>
      </c>
      <c r="E1497" t="s">
        <v>510</v>
      </c>
      <c r="F1497" t="s">
        <v>508</v>
      </c>
      <c r="G1497" t="s">
        <v>508</v>
      </c>
      <c r="H1497">
        <v>5.7374683466681704</v>
      </c>
      <c r="I1497">
        <v>29.918019171202161</v>
      </c>
      <c r="J1497">
        <v>-2.9440535734002959E-2</v>
      </c>
      <c r="K1497">
        <v>-105.796625482504</v>
      </c>
      <c r="L1497">
        <v>0.50059932319019074</v>
      </c>
      <c r="M1497">
        <v>-2.1825423481543278</v>
      </c>
      <c r="N1497">
        <v>2.3326623115538041</v>
      </c>
      <c r="O1497">
        <v>1</v>
      </c>
      <c r="P1497">
        <v>0</v>
      </c>
      <c r="Q1497">
        <v>0</v>
      </c>
      <c r="R1497">
        <v>0</v>
      </c>
      <c r="S1497">
        <v>0</v>
      </c>
      <c r="T1497">
        <v>0</v>
      </c>
    </row>
    <row r="1498" spans="1:20" x14ac:dyDescent="0.3">
      <c r="A1498" t="s">
        <v>235</v>
      </c>
      <c r="B1498" t="s">
        <v>559</v>
      </c>
      <c r="C1498">
        <v>1</v>
      </c>
      <c r="D1498">
        <v>4</v>
      </c>
      <c r="E1498" t="s">
        <v>510</v>
      </c>
      <c r="F1498" t="s">
        <v>508</v>
      </c>
      <c r="G1498" t="s">
        <v>508</v>
      </c>
      <c r="H1498">
        <v>5.117820986450675</v>
      </c>
      <c r="I1498">
        <v>32.947967956534491</v>
      </c>
      <c r="J1498">
        <v>-7.7483823022861664E-3</v>
      </c>
      <c r="K1498">
        <v>-96.371809339933094</v>
      </c>
      <c r="L1498">
        <v>0.87845431135806706</v>
      </c>
      <c r="M1498">
        <v>-2.2177446102500382</v>
      </c>
      <c r="N1498">
        <v>-0.61855120744510939</v>
      </c>
      <c r="O1498">
        <v>0</v>
      </c>
      <c r="P1498">
        <v>1</v>
      </c>
      <c r="Q1498">
        <v>0</v>
      </c>
      <c r="R1498">
        <v>0</v>
      </c>
      <c r="S1498">
        <v>0</v>
      </c>
      <c r="T1498">
        <v>0</v>
      </c>
    </row>
    <row r="1499" spans="1:20" x14ac:dyDescent="0.3">
      <c r="A1499" t="s">
        <v>259</v>
      </c>
      <c r="B1499" t="s">
        <v>559</v>
      </c>
      <c r="C1499">
        <v>0</v>
      </c>
      <c r="D1499">
        <v>3</v>
      </c>
      <c r="E1499" t="s">
        <v>510</v>
      </c>
      <c r="F1499" t="s">
        <v>508</v>
      </c>
      <c r="G1499" t="s">
        <v>508</v>
      </c>
      <c r="H1499">
        <v>4.8607003109518034</v>
      </c>
      <c r="I1499">
        <v>29.651171494457319</v>
      </c>
      <c r="J1499">
        <v>-1.589681601731496E-2</v>
      </c>
      <c r="K1499">
        <v>-109.7544776456126</v>
      </c>
      <c r="L1499">
        <v>0.69903634644155299</v>
      </c>
      <c r="M1499">
        <v>-0.61855120744510939</v>
      </c>
      <c r="N1499">
        <v>1.7634862058039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</row>
    <row r="1500" spans="1:20" x14ac:dyDescent="0.3">
      <c r="A1500" t="s">
        <v>269</v>
      </c>
      <c r="B1500" t="s">
        <v>559</v>
      </c>
      <c r="C1500">
        <v>7</v>
      </c>
      <c r="D1500">
        <v>6</v>
      </c>
      <c r="E1500" t="s">
        <v>510</v>
      </c>
      <c r="F1500" t="s">
        <v>508</v>
      </c>
      <c r="G1500" t="s">
        <v>508</v>
      </c>
      <c r="H1500">
        <v>4.6692037213286657</v>
      </c>
      <c r="I1500">
        <v>36.627907943828589</v>
      </c>
      <c r="J1500">
        <v>-3.075351875401755E-3</v>
      </c>
      <c r="K1500">
        <v>-20.512841754202231</v>
      </c>
      <c r="L1500">
        <v>1.6229848952554189</v>
      </c>
      <c r="M1500">
        <v>-0.50968591841117283</v>
      </c>
      <c r="N1500">
        <v>0</v>
      </c>
      <c r="O1500">
        <v>0</v>
      </c>
      <c r="P1500">
        <v>1</v>
      </c>
      <c r="Q1500">
        <v>0</v>
      </c>
      <c r="R1500">
        <v>1</v>
      </c>
      <c r="S1500">
        <v>0</v>
      </c>
      <c r="T1500">
        <v>1</v>
      </c>
    </row>
    <row r="1501" spans="1:20" x14ac:dyDescent="0.3">
      <c r="A1501" t="s">
        <v>285</v>
      </c>
      <c r="B1501" t="s">
        <v>559</v>
      </c>
      <c r="C1501">
        <v>6</v>
      </c>
      <c r="D1501">
        <v>8</v>
      </c>
      <c r="E1501" t="s">
        <v>510</v>
      </c>
      <c r="F1501" t="s">
        <v>508</v>
      </c>
      <c r="G1501" t="s">
        <v>508</v>
      </c>
      <c r="H1501">
        <v>4.1136865643069571</v>
      </c>
      <c r="I1501">
        <v>16.666676855492089</v>
      </c>
      <c r="J1501">
        <v>7.6634456384107041E-3</v>
      </c>
      <c r="K1501">
        <v>-70.734839745192076</v>
      </c>
      <c r="L1501">
        <v>0.74477156591235205</v>
      </c>
      <c r="M1501">
        <v>-4.4999980926513672</v>
      </c>
      <c r="N1501">
        <v>-1.989534348302425</v>
      </c>
      <c r="O1501">
        <v>0</v>
      </c>
      <c r="P1501">
        <v>1</v>
      </c>
      <c r="Q1501">
        <v>1</v>
      </c>
      <c r="R1501">
        <v>0</v>
      </c>
      <c r="S1501">
        <v>0</v>
      </c>
      <c r="T1501">
        <v>0</v>
      </c>
    </row>
    <row r="1502" spans="1:20" x14ac:dyDescent="0.3">
      <c r="A1502" t="s">
        <v>295</v>
      </c>
      <c r="B1502" t="s">
        <v>559</v>
      </c>
      <c r="C1502">
        <v>0</v>
      </c>
      <c r="D1502">
        <v>5</v>
      </c>
      <c r="E1502" t="s">
        <v>510</v>
      </c>
      <c r="F1502" t="s">
        <v>508</v>
      </c>
      <c r="G1502" t="s">
        <v>508</v>
      </c>
      <c r="H1502">
        <v>4.0355563277776856</v>
      </c>
      <c r="I1502">
        <v>5.0847032980177298</v>
      </c>
      <c r="J1502">
        <v>-3.1912755288694417E-2</v>
      </c>
      <c r="K1502">
        <v>-210.67947905838349</v>
      </c>
      <c r="L1502">
        <v>0.56554980384534348</v>
      </c>
      <c r="M1502">
        <v>-4.6218541271055464</v>
      </c>
      <c r="N1502">
        <v>-0.88105643588378202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</row>
    <row r="1503" spans="1:20" x14ac:dyDescent="0.3">
      <c r="A1503" t="s">
        <v>298</v>
      </c>
      <c r="B1503" t="s">
        <v>559</v>
      </c>
      <c r="C1503">
        <v>0</v>
      </c>
      <c r="D1503">
        <v>3</v>
      </c>
      <c r="E1503" t="s">
        <v>510</v>
      </c>
      <c r="F1503" t="s">
        <v>508</v>
      </c>
      <c r="G1503" t="s">
        <v>508</v>
      </c>
      <c r="H1503">
        <v>4.4999993036663719</v>
      </c>
      <c r="I1503">
        <v>6.2499953433861553</v>
      </c>
      <c r="J1503">
        <v>-4.9728977612483849E-2</v>
      </c>
      <c r="K1503">
        <v>-115.87601044035679</v>
      </c>
      <c r="L1503">
        <v>0.63333897578612453</v>
      </c>
      <c r="M1503">
        <v>-0.88105643588378202</v>
      </c>
      <c r="N1503">
        <v>0.33333036634657109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</row>
    <row r="1504" spans="1:20" x14ac:dyDescent="0.3">
      <c r="A1504" t="s">
        <v>96</v>
      </c>
      <c r="B1504" t="s">
        <v>559</v>
      </c>
      <c r="C1504">
        <v>6</v>
      </c>
      <c r="D1504">
        <v>5</v>
      </c>
      <c r="E1504" t="s">
        <v>510</v>
      </c>
      <c r="F1504" t="s">
        <v>508</v>
      </c>
      <c r="G1504" t="s">
        <v>508</v>
      </c>
      <c r="H1504">
        <v>4.4545167201922187</v>
      </c>
      <c r="I1504">
        <v>24.285731802186099</v>
      </c>
      <c r="J1504">
        <v>-1.767751886122548E-2</v>
      </c>
      <c r="K1504">
        <v>-79.030009008439166</v>
      </c>
      <c r="L1504">
        <v>0.85553053272432134</v>
      </c>
      <c r="M1504">
        <v>-0.86767810617249652</v>
      </c>
      <c r="N1504">
        <v>2.625817966117435</v>
      </c>
      <c r="O1504">
        <v>1</v>
      </c>
      <c r="P1504">
        <v>1</v>
      </c>
      <c r="Q1504">
        <v>0</v>
      </c>
      <c r="R1504">
        <v>0</v>
      </c>
      <c r="S1504">
        <v>0</v>
      </c>
      <c r="T1504">
        <v>0</v>
      </c>
    </row>
    <row r="1505" spans="1:20" x14ac:dyDescent="0.3">
      <c r="A1505" t="s">
        <v>164</v>
      </c>
      <c r="B1505" t="s">
        <v>559</v>
      </c>
      <c r="C1505">
        <v>8</v>
      </c>
      <c r="D1505">
        <v>10</v>
      </c>
      <c r="E1505" t="s">
        <v>510</v>
      </c>
      <c r="F1505" t="s">
        <v>508</v>
      </c>
      <c r="G1505" t="s">
        <v>508</v>
      </c>
      <c r="H1505">
        <v>4.8784359971161546</v>
      </c>
      <c r="I1505">
        <v>13.57140229672086</v>
      </c>
      <c r="J1505">
        <v>1.9189663022556871E-3</v>
      </c>
      <c r="K1505">
        <v>-56.775486962368753</v>
      </c>
      <c r="L1505">
        <v>1.308892025689024</v>
      </c>
      <c r="M1505">
        <v>-4.157786125421592</v>
      </c>
      <c r="N1505">
        <v>4.3381574332815154</v>
      </c>
      <c r="O1505">
        <v>0</v>
      </c>
      <c r="P1505">
        <v>1</v>
      </c>
      <c r="Q1505">
        <v>1</v>
      </c>
      <c r="R1505">
        <v>0</v>
      </c>
      <c r="S1505">
        <v>0</v>
      </c>
      <c r="T1505">
        <v>1</v>
      </c>
    </row>
    <row r="1506" spans="1:20" x14ac:dyDescent="0.3">
      <c r="A1506" t="s">
        <v>242</v>
      </c>
      <c r="B1506" t="s">
        <v>559</v>
      </c>
      <c r="C1506">
        <v>6</v>
      </c>
      <c r="D1506">
        <v>9</v>
      </c>
      <c r="E1506" t="s">
        <v>510</v>
      </c>
      <c r="F1506" t="s">
        <v>508</v>
      </c>
      <c r="G1506" t="s">
        <v>508</v>
      </c>
      <c r="H1506">
        <v>4.2506118791813954</v>
      </c>
      <c r="I1506">
        <v>48.27582237977947</v>
      </c>
      <c r="J1506">
        <v>6.9158193112356603E-2</v>
      </c>
      <c r="K1506">
        <v>37.113334658974154</v>
      </c>
      <c r="L1506">
        <v>0.43088712707842841</v>
      </c>
      <c r="M1506">
        <v>-2.092058097916611</v>
      </c>
      <c r="N1506">
        <v>2.7777803249849131</v>
      </c>
      <c r="O1506">
        <v>0</v>
      </c>
      <c r="P1506">
        <v>1</v>
      </c>
      <c r="Q1506">
        <v>1</v>
      </c>
      <c r="R1506">
        <v>0</v>
      </c>
      <c r="S1506">
        <v>0</v>
      </c>
      <c r="T1506">
        <v>0</v>
      </c>
    </row>
    <row r="1507" spans="1:20" x14ac:dyDescent="0.3">
      <c r="A1507" t="s">
        <v>156</v>
      </c>
      <c r="B1507" t="s">
        <v>560</v>
      </c>
      <c r="C1507">
        <v>13</v>
      </c>
      <c r="D1507">
        <v>7</v>
      </c>
      <c r="E1507" t="s">
        <v>510</v>
      </c>
      <c r="F1507" t="s">
        <v>508</v>
      </c>
      <c r="G1507" t="s">
        <v>508</v>
      </c>
      <c r="H1507">
        <v>7.9285706792558948</v>
      </c>
      <c r="I1507">
        <v>73.722633199424465</v>
      </c>
      <c r="J1507">
        <v>0.15209129960561171</v>
      </c>
      <c r="K1507">
        <v>88.757785488651564</v>
      </c>
      <c r="L1507">
        <v>1.1583384235428471</v>
      </c>
      <c r="M1507">
        <v>-1.6393427245240559</v>
      </c>
      <c r="N1507">
        <v>-1.3333320617675779</v>
      </c>
      <c r="O1507">
        <v>1</v>
      </c>
      <c r="P1507">
        <v>1</v>
      </c>
      <c r="Q1507">
        <v>1</v>
      </c>
      <c r="R1507">
        <v>1</v>
      </c>
      <c r="S1507">
        <v>1</v>
      </c>
      <c r="T1507">
        <v>1</v>
      </c>
    </row>
    <row r="1508" spans="1:20" x14ac:dyDescent="0.3">
      <c r="A1508" t="s">
        <v>223</v>
      </c>
      <c r="B1508" t="s">
        <v>560</v>
      </c>
      <c r="C1508">
        <v>4</v>
      </c>
      <c r="D1508">
        <v>3</v>
      </c>
      <c r="E1508" t="s">
        <v>510</v>
      </c>
      <c r="F1508" t="s">
        <v>508</v>
      </c>
      <c r="G1508" t="s">
        <v>508</v>
      </c>
      <c r="H1508">
        <v>8.8286706759654052</v>
      </c>
      <c r="I1508">
        <v>63.099625022940103</v>
      </c>
      <c r="J1508">
        <v>7.1218638763614006E-2</v>
      </c>
      <c r="K1508">
        <v>45.859308858673373</v>
      </c>
      <c r="L1508">
        <v>0.46656504328719661</v>
      </c>
      <c r="M1508">
        <v>-3.3783831676485332</v>
      </c>
      <c r="N1508">
        <v>0.87412924071432541</v>
      </c>
      <c r="O1508">
        <v>0</v>
      </c>
      <c r="P1508">
        <v>1</v>
      </c>
      <c r="Q1508">
        <v>1</v>
      </c>
      <c r="R1508">
        <v>0</v>
      </c>
      <c r="S1508">
        <v>0</v>
      </c>
      <c r="T1508">
        <v>0</v>
      </c>
    </row>
    <row r="1509" spans="1:20" x14ac:dyDescent="0.3">
      <c r="A1509" t="s">
        <v>271</v>
      </c>
      <c r="B1509" t="s">
        <v>560</v>
      </c>
      <c r="C1509">
        <v>3</v>
      </c>
      <c r="D1509">
        <v>4</v>
      </c>
      <c r="E1509" t="s">
        <v>510</v>
      </c>
      <c r="F1509" t="s">
        <v>508</v>
      </c>
      <c r="G1509" t="s">
        <v>508</v>
      </c>
      <c r="H1509">
        <v>8.7758651019005534</v>
      </c>
      <c r="I1509">
        <v>19.259270771373959</v>
      </c>
      <c r="J1509">
        <v>-3.8762433476237312E-2</v>
      </c>
      <c r="K1509">
        <v>-31.60892976208298</v>
      </c>
      <c r="L1509">
        <v>0.57204365010750824</v>
      </c>
      <c r="M1509">
        <v>-6.6775220900254588</v>
      </c>
      <c r="N1509">
        <v>1.7451990279179419</v>
      </c>
      <c r="O1509">
        <v>0</v>
      </c>
      <c r="P1509">
        <v>1</v>
      </c>
      <c r="Q1509">
        <v>0</v>
      </c>
      <c r="R1509">
        <v>0</v>
      </c>
      <c r="S1509">
        <v>1</v>
      </c>
      <c r="T1509">
        <v>0</v>
      </c>
    </row>
    <row r="1510" spans="1:20" x14ac:dyDescent="0.3">
      <c r="A1510" t="s">
        <v>283</v>
      </c>
      <c r="B1510" t="s">
        <v>560</v>
      </c>
      <c r="C1510">
        <v>-2</v>
      </c>
      <c r="D1510">
        <v>3</v>
      </c>
      <c r="E1510" t="s">
        <v>510</v>
      </c>
      <c r="F1510" t="s">
        <v>508</v>
      </c>
      <c r="G1510" t="s">
        <v>508</v>
      </c>
      <c r="H1510">
        <v>7.9509904632444393</v>
      </c>
      <c r="I1510">
        <v>8.8435435936128481</v>
      </c>
      <c r="J1510">
        <v>-0.1114061465734278</v>
      </c>
      <c r="K1510">
        <v>-149.76314211739299</v>
      </c>
      <c r="L1510">
        <v>0.68131278459451439</v>
      </c>
      <c r="M1510">
        <v>-2.491100877872499</v>
      </c>
      <c r="N1510">
        <v>-1.642338545157654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</row>
    <row r="1511" spans="1:20" x14ac:dyDescent="0.3">
      <c r="A1511" t="s">
        <v>290</v>
      </c>
      <c r="B1511" t="s">
        <v>560</v>
      </c>
      <c r="C1511">
        <v>0</v>
      </c>
      <c r="D1511">
        <v>3</v>
      </c>
      <c r="E1511" t="s">
        <v>510</v>
      </c>
      <c r="F1511" t="s">
        <v>508</v>
      </c>
      <c r="G1511" t="s">
        <v>508</v>
      </c>
      <c r="H1511">
        <v>7.9644843637913496</v>
      </c>
      <c r="I1511">
        <v>5.9210313736894431</v>
      </c>
      <c r="J1511">
        <v>-0.13627304207299709</v>
      </c>
      <c r="K1511">
        <v>-123.0827203980641</v>
      </c>
      <c r="L1511">
        <v>1.2014789262381951</v>
      </c>
      <c r="M1511">
        <v>-1.642338545157654</v>
      </c>
      <c r="N1511">
        <v>-4.2671618695874232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1</v>
      </c>
    </row>
    <row r="1512" spans="1:20" x14ac:dyDescent="0.3">
      <c r="A1512" t="s">
        <v>512</v>
      </c>
      <c r="B1512" t="s">
        <v>560</v>
      </c>
      <c r="C1512">
        <v>-2</v>
      </c>
      <c r="D1512">
        <v>3</v>
      </c>
      <c r="E1512" t="s">
        <v>510</v>
      </c>
      <c r="F1512" t="s">
        <v>508</v>
      </c>
      <c r="G1512" t="s">
        <v>508</v>
      </c>
      <c r="H1512">
        <v>7.8872029842226281</v>
      </c>
      <c r="I1512">
        <v>2.6595590879830451</v>
      </c>
      <c r="J1512">
        <v>-0.1815431010787312</v>
      </c>
      <c r="K1512">
        <v>-162.4053961942619</v>
      </c>
      <c r="L1512">
        <v>0.7999218696556808</v>
      </c>
      <c r="M1512">
        <v>-3.2945752194005449</v>
      </c>
      <c r="N1512">
        <v>-3.8076069959563439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</row>
    <row r="1513" spans="1:20" x14ac:dyDescent="0.3">
      <c r="A1513" t="s">
        <v>91</v>
      </c>
      <c r="B1513" t="s">
        <v>560</v>
      </c>
      <c r="C1513">
        <v>-2</v>
      </c>
      <c r="D1513">
        <v>3</v>
      </c>
      <c r="E1513" t="s">
        <v>510</v>
      </c>
      <c r="F1513" t="s">
        <v>508</v>
      </c>
      <c r="G1513" t="s">
        <v>508</v>
      </c>
      <c r="H1513">
        <v>8.5119041114572767</v>
      </c>
      <c r="I1513">
        <v>12.93104174729565</v>
      </c>
      <c r="J1513">
        <v>-0.1959082683965247</v>
      </c>
      <c r="K1513">
        <v>-192.3824828927705</v>
      </c>
      <c r="L1513">
        <v>0.79654708688569553</v>
      </c>
      <c r="M1513">
        <v>-3.8076069959563439</v>
      </c>
      <c r="N1513">
        <v>-3.9583343681361529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</row>
    <row r="1514" spans="1:20" x14ac:dyDescent="0.3">
      <c r="A1514" t="s">
        <v>93</v>
      </c>
      <c r="B1514" t="s">
        <v>560</v>
      </c>
      <c r="C1514">
        <v>-2</v>
      </c>
      <c r="D1514">
        <v>3</v>
      </c>
      <c r="E1514" t="s">
        <v>510</v>
      </c>
      <c r="F1514" t="s">
        <v>508</v>
      </c>
      <c r="G1514" t="s">
        <v>508</v>
      </c>
      <c r="H1514">
        <v>8.9401918404343039</v>
      </c>
      <c r="I1514">
        <v>4.7413847144516383</v>
      </c>
      <c r="J1514">
        <v>-0.2036651073347106</v>
      </c>
      <c r="K1514">
        <v>-131.87513740036101</v>
      </c>
      <c r="L1514">
        <v>0.74996493908633677</v>
      </c>
      <c r="M1514">
        <v>-3.9583343681361529</v>
      </c>
      <c r="N1514">
        <v>0.65075340785991043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</row>
    <row r="1515" spans="1:20" x14ac:dyDescent="0.3">
      <c r="A1515" t="s">
        <v>162</v>
      </c>
      <c r="B1515" t="s">
        <v>560</v>
      </c>
      <c r="C1515">
        <v>1</v>
      </c>
      <c r="D1515">
        <v>4</v>
      </c>
      <c r="E1515" t="s">
        <v>510</v>
      </c>
      <c r="F1515" t="s">
        <v>508</v>
      </c>
      <c r="G1515" t="s">
        <v>508</v>
      </c>
      <c r="H1515">
        <v>7.5155283430605886</v>
      </c>
      <c r="I1515">
        <v>5.0761378316106276</v>
      </c>
      <c r="J1515">
        <v>-0.15978062039720459</v>
      </c>
      <c r="K1515">
        <v>-87.409404307137777</v>
      </c>
      <c r="L1515">
        <v>0.70204987863623691</v>
      </c>
      <c r="M1515">
        <v>-2.9535838237513201</v>
      </c>
      <c r="N1515">
        <v>-1.7391288122742861</v>
      </c>
      <c r="O1515">
        <v>0</v>
      </c>
      <c r="P1515">
        <v>1</v>
      </c>
      <c r="Q1515">
        <v>0</v>
      </c>
      <c r="R1515">
        <v>0</v>
      </c>
      <c r="S1515">
        <v>0</v>
      </c>
      <c r="T1515">
        <v>0</v>
      </c>
    </row>
    <row r="1516" spans="1:20" x14ac:dyDescent="0.3">
      <c r="A1516" t="s">
        <v>220</v>
      </c>
      <c r="B1516" t="s">
        <v>560</v>
      </c>
      <c r="C1516">
        <v>1</v>
      </c>
      <c r="D1516">
        <v>2</v>
      </c>
      <c r="E1516" t="s">
        <v>510</v>
      </c>
      <c r="F1516" t="s">
        <v>508</v>
      </c>
      <c r="G1516" t="s">
        <v>508</v>
      </c>
      <c r="H1516">
        <v>7.4431108325843569</v>
      </c>
      <c r="I1516">
        <v>4.9019562011037374</v>
      </c>
      <c r="J1516">
        <v>-0.1452743762307627</v>
      </c>
      <c r="K1516">
        <v>-96.171009570437462</v>
      </c>
      <c r="L1516">
        <v>0.89151003269442253</v>
      </c>
      <c r="M1516">
        <v>-1.7391288122742861</v>
      </c>
      <c r="N1516">
        <v>3.5398196479485931</v>
      </c>
      <c r="O1516">
        <v>0</v>
      </c>
      <c r="P1516">
        <v>1</v>
      </c>
      <c r="Q1516">
        <v>0</v>
      </c>
      <c r="R1516">
        <v>0</v>
      </c>
      <c r="S1516">
        <v>0</v>
      </c>
      <c r="T1516">
        <v>0</v>
      </c>
    </row>
    <row r="1517" spans="1:20" x14ac:dyDescent="0.3">
      <c r="A1517" t="s">
        <v>235</v>
      </c>
      <c r="B1517" t="s">
        <v>560</v>
      </c>
      <c r="C1517">
        <v>4</v>
      </c>
      <c r="D1517">
        <v>3</v>
      </c>
      <c r="E1517" t="s">
        <v>510</v>
      </c>
      <c r="F1517" t="s">
        <v>508</v>
      </c>
      <c r="G1517" t="s">
        <v>508</v>
      </c>
      <c r="H1517">
        <v>6.1005527685967369</v>
      </c>
      <c r="I1517">
        <v>17.1428396263913</v>
      </c>
      <c r="J1517">
        <v>-3.6358487113259619E-2</v>
      </c>
      <c r="K1517">
        <v>-53.345767260149202</v>
      </c>
      <c r="L1517">
        <v>0.52509772701294632</v>
      </c>
      <c r="M1517">
        <v>-1.894740054481908</v>
      </c>
      <c r="N1517">
        <v>-1.9313235772038271</v>
      </c>
      <c r="O1517">
        <v>1</v>
      </c>
      <c r="P1517">
        <v>1</v>
      </c>
      <c r="Q1517">
        <v>0</v>
      </c>
      <c r="R1517">
        <v>0</v>
      </c>
      <c r="S1517">
        <v>0</v>
      </c>
      <c r="T1517">
        <v>0</v>
      </c>
    </row>
    <row r="1518" spans="1:20" x14ac:dyDescent="0.3">
      <c r="A1518" t="s">
        <v>259</v>
      </c>
      <c r="B1518" t="s">
        <v>560</v>
      </c>
      <c r="C1518">
        <v>4</v>
      </c>
      <c r="D1518">
        <v>3</v>
      </c>
      <c r="E1518" t="s">
        <v>510</v>
      </c>
      <c r="F1518" t="s">
        <v>508</v>
      </c>
      <c r="G1518" t="s">
        <v>508</v>
      </c>
      <c r="H1518">
        <v>5.9706158614754559</v>
      </c>
      <c r="I1518">
        <v>10.71429179639191</v>
      </c>
      <c r="J1518">
        <v>-2.8672102626294878E-2</v>
      </c>
      <c r="K1518">
        <v>-52.433180968419343</v>
      </c>
      <c r="L1518">
        <v>0.6938516925820164</v>
      </c>
      <c r="M1518">
        <v>-1.9313235772038271</v>
      </c>
      <c r="N1518">
        <v>2.1881816384311952</v>
      </c>
      <c r="O1518">
        <v>1</v>
      </c>
      <c r="P1518">
        <v>1</v>
      </c>
      <c r="Q1518">
        <v>0</v>
      </c>
      <c r="R1518">
        <v>0</v>
      </c>
      <c r="S1518">
        <v>0</v>
      </c>
      <c r="T1518">
        <v>0</v>
      </c>
    </row>
    <row r="1519" spans="1:20" x14ac:dyDescent="0.3">
      <c r="A1519" t="s">
        <v>269</v>
      </c>
      <c r="B1519" t="s">
        <v>560</v>
      </c>
      <c r="C1519">
        <v>3</v>
      </c>
      <c r="D1519">
        <v>2</v>
      </c>
      <c r="E1519" t="s">
        <v>510</v>
      </c>
      <c r="F1519" t="s">
        <v>508</v>
      </c>
      <c r="G1519" t="s">
        <v>508</v>
      </c>
      <c r="H1519">
        <v>5.0776390867750791</v>
      </c>
      <c r="I1519">
        <v>20.454523287531689</v>
      </c>
      <c r="J1519">
        <v>-8.0942796111221071E-3</v>
      </c>
      <c r="K1519">
        <v>-44.035392017746247</v>
      </c>
      <c r="L1519">
        <v>0.86587779808282883</v>
      </c>
      <c r="M1519">
        <v>-1.4989329875328019</v>
      </c>
      <c r="N1519">
        <v>-0.65216812159016069</v>
      </c>
      <c r="O1519">
        <v>0</v>
      </c>
      <c r="P1519">
        <v>1</v>
      </c>
      <c r="Q1519">
        <v>0</v>
      </c>
      <c r="R1519">
        <v>1</v>
      </c>
      <c r="S1519">
        <v>0</v>
      </c>
      <c r="T1519">
        <v>0</v>
      </c>
    </row>
    <row r="1520" spans="1:20" x14ac:dyDescent="0.3">
      <c r="A1520" t="s">
        <v>282</v>
      </c>
      <c r="B1520" t="s">
        <v>560</v>
      </c>
      <c r="C1520">
        <v>2</v>
      </c>
      <c r="D1520">
        <v>3</v>
      </c>
      <c r="E1520" t="s">
        <v>510</v>
      </c>
      <c r="F1520" t="s">
        <v>508</v>
      </c>
      <c r="G1520" t="s">
        <v>508</v>
      </c>
      <c r="H1520">
        <v>4.6889636349448729</v>
      </c>
      <c r="I1520">
        <v>25.423738402353479</v>
      </c>
      <c r="J1520">
        <v>-2.5310495899602552E-3</v>
      </c>
      <c r="K1520">
        <v>-119.9413780772428</v>
      </c>
      <c r="L1520">
        <v>0.48870926998778208</v>
      </c>
      <c r="M1520">
        <v>-0.65216812159016069</v>
      </c>
      <c r="N1520">
        <v>1.750545310744956</v>
      </c>
      <c r="O1520">
        <v>0</v>
      </c>
      <c r="P1520">
        <v>0</v>
      </c>
      <c r="Q1520">
        <v>0</v>
      </c>
      <c r="R1520">
        <v>1</v>
      </c>
      <c r="S1520">
        <v>0</v>
      </c>
      <c r="T1520">
        <v>0</v>
      </c>
    </row>
    <row r="1521" spans="1:20" x14ac:dyDescent="0.3">
      <c r="A1521" t="s">
        <v>285</v>
      </c>
      <c r="B1521" t="s">
        <v>560</v>
      </c>
      <c r="C1521">
        <v>6</v>
      </c>
      <c r="D1521">
        <v>6</v>
      </c>
      <c r="E1521" t="s">
        <v>510</v>
      </c>
      <c r="F1521" t="s">
        <v>508</v>
      </c>
      <c r="G1521" t="s">
        <v>508</v>
      </c>
      <c r="H1521">
        <v>4.1510012138881933</v>
      </c>
      <c r="I1521">
        <v>30.769196910975982</v>
      </c>
      <c r="J1521">
        <v>5.340605544858712E-3</v>
      </c>
      <c r="K1521">
        <v>-63.355509154286409</v>
      </c>
      <c r="L1521">
        <v>0.91410864547461035</v>
      </c>
      <c r="M1521">
        <v>-1.9354871127326081</v>
      </c>
      <c r="N1521">
        <v>0</v>
      </c>
      <c r="O1521">
        <v>0</v>
      </c>
      <c r="P1521">
        <v>1</v>
      </c>
      <c r="Q1521">
        <v>1</v>
      </c>
      <c r="R1521">
        <v>0</v>
      </c>
      <c r="S1521">
        <v>0</v>
      </c>
      <c r="T1521">
        <v>0</v>
      </c>
    </row>
    <row r="1522" spans="1:20" x14ac:dyDescent="0.3">
      <c r="A1522" t="s">
        <v>298</v>
      </c>
      <c r="B1522" t="s">
        <v>560</v>
      </c>
      <c r="C1522">
        <v>9</v>
      </c>
      <c r="D1522">
        <v>10</v>
      </c>
      <c r="E1522" t="s">
        <v>510</v>
      </c>
      <c r="F1522" t="s">
        <v>508</v>
      </c>
      <c r="G1522" t="s">
        <v>508</v>
      </c>
      <c r="H1522">
        <v>4.8958323724450006</v>
      </c>
      <c r="I1522">
        <v>38.260871368004231</v>
      </c>
      <c r="J1522">
        <v>5.6411939428046509E-2</v>
      </c>
      <c r="K1522">
        <v>122.1567825710262</v>
      </c>
      <c r="L1522">
        <v>0.80289800537590283</v>
      </c>
      <c r="M1522">
        <v>-4.9504948625283252</v>
      </c>
      <c r="N1522">
        <v>-0.6250043461718422</v>
      </c>
      <c r="O1522">
        <v>1</v>
      </c>
      <c r="P1522">
        <v>1</v>
      </c>
      <c r="Q1522">
        <v>1</v>
      </c>
      <c r="R1522">
        <v>0</v>
      </c>
      <c r="S1522">
        <v>0</v>
      </c>
      <c r="T1522">
        <v>0</v>
      </c>
    </row>
    <row r="1523" spans="1:20" x14ac:dyDescent="0.3">
      <c r="A1523" t="s">
        <v>96</v>
      </c>
      <c r="B1523" t="s">
        <v>560</v>
      </c>
      <c r="C1523">
        <v>6</v>
      </c>
      <c r="D1523">
        <v>1</v>
      </c>
      <c r="E1523" t="s">
        <v>510</v>
      </c>
      <c r="F1523" t="s">
        <v>508</v>
      </c>
      <c r="G1523" t="s">
        <v>508</v>
      </c>
      <c r="H1523">
        <v>5.2475239337847359</v>
      </c>
      <c r="I1523">
        <v>60</v>
      </c>
      <c r="J1523">
        <v>6.6636953056695175E-2</v>
      </c>
      <c r="K1523">
        <v>96.740576501912074</v>
      </c>
      <c r="L1523">
        <v>0.99490535009147363</v>
      </c>
      <c r="M1523">
        <v>-0.19762356043001669</v>
      </c>
      <c r="N1523">
        <v>-0.39603921130948172</v>
      </c>
      <c r="O1523">
        <v>0</v>
      </c>
      <c r="P1523">
        <v>1</v>
      </c>
      <c r="Q1523">
        <v>1</v>
      </c>
      <c r="R1523">
        <v>1</v>
      </c>
      <c r="S1523">
        <v>0</v>
      </c>
      <c r="T1523">
        <v>0</v>
      </c>
    </row>
    <row r="1524" spans="1:20" x14ac:dyDescent="0.3">
      <c r="A1524" t="s">
        <v>164</v>
      </c>
      <c r="B1524" t="s">
        <v>560</v>
      </c>
      <c r="C1524">
        <v>9</v>
      </c>
      <c r="D1524">
        <v>9</v>
      </c>
      <c r="E1524" t="s">
        <v>510</v>
      </c>
      <c r="F1524" t="s">
        <v>508</v>
      </c>
      <c r="G1524" t="s">
        <v>508</v>
      </c>
      <c r="H1524">
        <v>5.5522835521276219</v>
      </c>
      <c r="I1524">
        <v>42.60867221594502</v>
      </c>
      <c r="J1524">
        <v>4.4226351574413313E-2</v>
      </c>
      <c r="K1524">
        <v>35.826080226117632</v>
      </c>
      <c r="L1524">
        <v>0.5336340177667579</v>
      </c>
      <c r="M1524">
        <v>-3.5785347448850211</v>
      </c>
      <c r="N1524">
        <v>2.6804147834466119</v>
      </c>
      <c r="O1524">
        <v>1</v>
      </c>
      <c r="P1524">
        <v>1</v>
      </c>
      <c r="Q1524">
        <v>1</v>
      </c>
      <c r="R1524">
        <v>0</v>
      </c>
      <c r="S1524">
        <v>1</v>
      </c>
      <c r="T1524">
        <v>0</v>
      </c>
    </row>
    <row r="1525" spans="1:20" x14ac:dyDescent="0.3">
      <c r="A1525" t="s">
        <v>242</v>
      </c>
      <c r="B1525" t="s">
        <v>560</v>
      </c>
      <c r="C1525">
        <v>6</v>
      </c>
      <c r="D1525">
        <v>5</v>
      </c>
      <c r="E1525" t="s">
        <v>510</v>
      </c>
      <c r="F1525" t="s">
        <v>508</v>
      </c>
      <c r="G1525" t="s">
        <v>508</v>
      </c>
      <c r="H1525">
        <v>5.587559098897537</v>
      </c>
      <c r="I1525">
        <v>42.708315741685396</v>
      </c>
      <c r="J1525">
        <v>2.8371845024370752E-2</v>
      </c>
      <c r="K1525">
        <v>-11.90477846160695</v>
      </c>
      <c r="L1525">
        <v>0.74516757303685599</v>
      </c>
      <c r="M1525">
        <v>-1.976282722596965</v>
      </c>
      <c r="N1525">
        <v>1.612901675217369</v>
      </c>
      <c r="O1525">
        <v>0</v>
      </c>
      <c r="P1525">
        <v>1</v>
      </c>
      <c r="Q1525">
        <v>1</v>
      </c>
      <c r="R1525">
        <v>0</v>
      </c>
      <c r="S1525">
        <v>1</v>
      </c>
      <c r="T1525">
        <v>0</v>
      </c>
    </row>
    <row r="1526" spans="1:20" x14ac:dyDescent="0.3">
      <c r="A1526" t="s">
        <v>139</v>
      </c>
      <c r="B1526" t="s">
        <v>239</v>
      </c>
      <c r="C1526">
        <v>8</v>
      </c>
      <c r="D1526">
        <v>5</v>
      </c>
      <c r="E1526" t="s">
        <v>510</v>
      </c>
      <c r="F1526" t="s">
        <v>508</v>
      </c>
      <c r="G1526" t="s">
        <v>508</v>
      </c>
      <c r="H1526">
        <v>3.4901283910334899</v>
      </c>
      <c r="I1526">
        <v>73.469416883027577</v>
      </c>
      <c r="J1526">
        <v>7.5410774777839057E-2</v>
      </c>
      <c r="K1526">
        <v>76.840708602534647</v>
      </c>
      <c r="L1526">
        <v>0.96027384452716469</v>
      </c>
      <c r="M1526">
        <v>-1.5212136418341271</v>
      </c>
      <c r="N1526">
        <v>-1.4634170925571921</v>
      </c>
      <c r="O1526">
        <v>0</v>
      </c>
      <c r="P1526">
        <v>1</v>
      </c>
      <c r="Q1526">
        <v>1</v>
      </c>
      <c r="R1526">
        <v>0</v>
      </c>
      <c r="S1526">
        <v>1</v>
      </c>
      <c r="T1526">
        <v>0</v>
      </c>
    </row>
    <row r="1527" spans="1:20" x14ac:dyDescent="0.3">
      <c r="A1527" t="s">
        <v>156</v>
      </c>
      <c r="B1527" t="s">
        <v>239</v>
      </c>
      <c r="C1527">
        <v>8</v>
      </c>
      <c r="D1527">
        <v>5</v>
      </c>
      <c r="E1527" t="s">
        <v>510</v>
      </c>
      <c r="F1527" t="s">
        <v>508</v>
      </c>
      <c r="G1527" t="s">
        <v>508</v>
      </c>
      <c r="H1527">
        <v>3.5242818871110608</v>
      </c>
      <c r="I1527">
        <v>61.224492443911593</v>
      </c>
      <c r="J1527">
        <v>3.7753474211358273E-2</v>
      </c>
      <c r="K1527">
        <v>25.70311540272284</v>
      </c>
      <c r="L1527">
        <v>0.66879524119824629</v>
      </c>
      <c r="M1527">
        <v>-1.4634170925571921</v>
      </c>
      <c r="N1527">
        <v>3.2178246452579371</v>
      </c>
      <c r="O1527">
        <v>0</v>
      </c>
      <c r="P1527">
        <v>1</v>
      </c>
      <c r="Q1527">
        <v>1</v>
      </c>
      <c r="R1527">
        <v>0</v>
      </c>
      <c r="S1527">
        <v>1</v>
      </c>
      <c r="T1527">
        <v>0</v>
      </c>
    </row>
    <row r="1528" spans="1:20" x14ac:dyDescent="0.3">
      <c r="A1528" t="s">
        <v>271</v>
      </c>
      <c r="B1528" t="s">
        <v>239</v>
      </c>
      <c r="C1528">
        <v>5</v>
      </c>
      <c r="D1528">
        <v>9</v>
      </c>
      <c r="E1528" t="s">
        <v>510</v>
      </c>
      <c r="F1528" t="s">
        <v>508</v>
      </c>
      <c r="G1528" t="s">
        <v>508</v>
      </c>
      <c r="H1528">
        <v>3.408147373160606</v>
      </c>
      <c r="I1528">
        <v>3.8168072304505931</v>
      </c>
      <c r="J1528">
        <v>-3.4067001634833338E-2</v>
      </c>
      <c r="K1528">
        <v>-42.60403676558834</v>
      </c>
      <c r="L1528">
        <v>1.1293963959888611</v>
      </c>
      <c r="M1528">
        <v>-6.3084144080282147</v>
      </c>
      <c r="N1528">
        <v>1.163760153203065</v>
      </c>
      <c r="O1528">
        <v>0</v>
      </c>
      <c r="P1528">
        <v>1</v>
      </c>
      <c r="Q1528">
        <v>0</v>
      </c>
      <c r="R1528">
        <v>0</v>
      </c>
      <c r="S1528">
        <v>0</v>
      </c>
      <c r="T1528">
        <v>1</v>
      </c>
    </row>
    <row r="1529" spans="1:20" x14ac:dyDescent="0.3">
      <c r="A1529" t="s">
        <v>283</v>
      </c>
      <c r="B1529" t="s">
        <v>239</v>
      </c>
      <c r="C1529">
        <v>0</v>
      </c>
      <c r="D1529">
        <v>7</v>
      </c>
      <c r="E1529" t="s">
        <v>510</v>
      </c>
      <c r="F1529" t="s">
        <v>508</v>
      </c>
      <c r="G1529" t="s">
        <v>508</v>
      </c>
      <c r="H1529">
        <v>3.6024839981742529</v>
      </c>
      <c r="I1529">
        <v>7.7319407718962934</v>
      </c>
      <c r="J1529">
        <v>-0.162667451282834</v>
      </c>
      <c r="K1529">
        <v>-167.05578594734069</v>
      </c>
      <c r="L1529">
        <v>0.83143757543780927</v>
      </c>
      <c r="M1529">
        <v>-2.54237445665821</v>
      </c>
      <c r="N1529">
        <v>-1.5652200450067939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</row>
    <row r="1530" spans="1:20" x14ac:dyDescent="0.3">
      <c r="A1530" t="s">
        <v>290</v>
      </c>
      <c r="B1530" t="s">
        <v>239</v>
      </c>
      <c r="C1530">
        <v>0</v>
      </c>
      <c r="D1530">
        <v>5</v>
      </c>
      <c r="E1530" t="s">
        <v>510</v>
      </c>
      <c r="F1530" t="s">
        <v>508</v>
      </c>
      <c r="G1530" t="s">
        <v>508</v>
      </c>
      <c r="H1530">
        <v>3.5903576350994522</v>
      </c>
      <c r="I1530">
        <v>1.4999866485595701</v>
      </c>
      <c r="J1530">
        <v>-0.19407547689763821</v>
      </c>
      <c r="K1530">
        <v>-154.19771870990269</v>
      </c>
      <c r="L1530">
        <v>0.55124194463429066</v>
      </c>
      <c r="M1530">
        <v>-1.5652200450067939</v>
      </c>
      <c r="N1530">
        <v>-0.1766740691565542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</row>
    <row r="1531" spans="1:20" x14ac:dyDescent="0.3">
      <c r="A1531" t="s">
        <v>512</v>
      </c>
      <c r="B1531" t="s">
        <v>239</v>
      </c>
      <c r="C1531">
        <v>0</v>
      </c>
      <c r="D1531">
        <v>7</v>
      </c>
      <c r="E1531" t="s">
        <v>510</v>
      </c>
      <c r="F1531" t="s">
        <v>508</v>
      </c>
      <c r="G1531" t="s">
        <v>508</v>
      </c>
      <c r="H1531">
        <v>3.6104596114815539</v>
      </c>
      <c r="I1531">
        <v>2.5316231577888439</v>
      </c>
      <c r="J1531">
        <v>-0.22724274654145579</v>
      </c>
      <c r="K1531">
        <v>-125.8875901258756</v>
      </c>
      <c r="L1531">
        <v>0.87595130343180749</v>
      </c>
      <c r="M1531">
        <v>-2.8318640982051591</v>
      </c>
      <c r="N1531">
        <v>-4.1894271735002908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</row>
    <row r="1532" spans="1:20" x14ac:dyDescent="0.3">
      <c r="A1532" t="s">
        <v>91</v>
      </c>
      <c r="B1532" t="s">
        <v>239</v>
      </c>
      <c r="C1532">
        <v>2</v>
      </c>
      <c r="D1532">
        <v>6</v>
      </c>
      <c r="E1532" t="s">
        <v>510</v>
      </c>
      <c r="F1532" t="s">
        <v>508</v>
      </c>
      <c r="G1532" t="s">
        <v>508</v>
      </c>
      <c r="H1532">
        <v>4.1689280385158014</v>
      </c>
      <c r="I1532">
        <v>8.5808663958818894</v>
      </c>
      <c r="J1532">
        <v>-0.25461560083564178</v>
      </c>
      <c r="K1532">
        <v>-155.4007080893291</v>
      </c>
      <c r="L1532">
        <v>1.1585301480968</v>
      </c>
      <c r="M1532">
        <v>-4.1894271735002908</v>
      </c>
      <c r="N1532">
        <v>-1.9961979943831121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1</v>
      </c>
    </row>
    <row r="1533" spans="1:20" x14ac:dyDescent="0.3">
      <c r="A1533" t="s">
        <v>93</v>
      </c>
      <c r="B1533" t="s">
        <v>239</v>
      </c>
      <c r="C1533">
        <v>0</v>
      </c>
      <c r="D1533">
        <v>3</v>
      </c>
      <c r="E1533" t="s">
        <v>510</v>
      </c>
      <c r="F1533" t="s">
        <v>508</v>
      </c>
      <c r="G1533" t="s">
        <v>508</v>
      </c>
      <c r="H1533">
        <v>4.1291374078926992</v>
      </c>
      <c r="I1533">
        <v>1.650171456808464</v>
      </c>
      <c r="J1533">
        <v>-0.26259523813270458</v>
      </c>
      <c r="K1533">
        <v>-123.7394603276161</v>
      </c>
      <c r="L1533">
        <v>0.96350197842167373</v>
      </c>
      <c r="M1533">
        <v>-1.9961979943831121</v>
      </c>
      <c r="N1533">
        <v>0.48495863264383582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</row>
    <row r="1534" spans="1:20" x14ac:dyDescent="0.3">
      <c r="A1534" t="s">
        <v>162</v>
      </c>
      <c r="B1534" t="s">
        <v>239</v>
      </c>
      <c r="C1534">
        <v>5</v>
      </c>
      <c r="D1534">
        <v>7</v>
      </c>
      <c r="E1534" t="s">
        <v>510</v>
      </c>
      <c r="F1534" t="s">
        <v>508</v>
      </c>
      <c r="G1534" t="s">
        <v>508</v>
      </c>
      <c r="H1534">
        <v>4.1104455628821963</v>
      </c>
      <c r="I1534">
        <v>3.8216823602768568</v>
      </c>
      <c r="J1534">
        <v>-0.19150469950235691</v>
      </c>
      <c r="K1534">
        <v>-94.912649510435386</v>
      </c>
      <c r="L1534">
        <v>1.1284066482426189</v>
      </c>
      <c r="M1534">
        <v>-2.2835372587208571</v>
      </c>
      <c r="N1534">
        <v>-0.38949283100669002</v>
      </c>
      <c r="O1534">
        <v>0</v>
      </c>
      <c r="P1534">
        <v>1</v>
      </c>
      <c r="Q1534">
        <v>0</v>
      </c>
      <c r="R1534">
        <v>0</v>
      </c>
      <c r="S1534">
        <v>0</v>
      </c>
      <c r="T1534">
        <v>1</v>
      </c>
    </row>
    <row r="1535" spans="1:20" x14ac:dyDescent="0.3">
      <c r="A1535" t="s">
        <v>220</v>
      </c>
      <c r="B1535" t="s">
        <v>239</v>
      </c>
      <c r="C1535">
        <v>0</v>
      </c>
      <c r="D1535">
        <v>3</v>
      </c>
      <c r="E1535" t="s">
        <v>510</v>
      </c>
      <c r="F1535" t="s">
        <v>508</v>
      </c>
      <c r="G1535" t="s">
        <v>508</v>
      </c>
      <c r="H1535">
        <v>4.0357491911813312</v>
      </c>
      <c r="I1535">
        <v>6.0126452391730796</v>
      </c>
      <c r="J1535">
        <v>-0.16453144292159491</v>
      </c>
      <c r="K1535">
        <v>-100.1635471969133</v>
      </c>
      <c r="L1535">
        <v>0.7311213040760709</v>
      </c>
      <c r="M1535">
        <v>-0.38949283100669002</v>
      </c>
      <c r="N1535">
        <v>2.9325533153375072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</row>
    <row r="1536" spans="1:20" x14ac:dyDescent="0.3">
      <c r="A1536" t="s">
        <v>235</v>
      </c>
      <c r="B1536" t="s">
        <v>239</v>
      </c>
      <c r="C1536">
        <v>13</v>
      </c>
      <c r="D1536">
        <v>13</v>
      </c>
      <c r="E1536" t="s">
        <v>15</v>
      </c>
      <c r="F1536" t="s">
        <v>509</v>
      </c>
      <c r="G1536" t="s">
        <v>509</v>
      </c>
      <c r="H1536">
        <v>3.3848872957083298</v>
      </c>
      <c r="I1536">
        <v>27.52808115876805</v>
      </c>
      <c r="J1536">
        <v>2.6352956665706691E-3</v>
      </c>
      <c r="K1536">
        <v>-35.661492376221616</v>
      </c>
      <c r="L1536">
        <v>1.033373208023401</v>
      </c>
      <c r="M1536">
        <v>-1.3120931801472</v>
      </c>
      <c r="N1536">
        <v>-1.139600081691762</v>
      </c>
      <c r="O1536">
        <v>1</v>
      </c>
      <c r="P1536">
        <v>1</v>
      </c>
      <c r="Q1536">
        <v>1</v>
      </c>
      <c r="R1536">
        <v>1</v>
      </c>
      <c r="S1536">
        <v>0</v>
      </c>
      <c r="T1536">
        <v>1</v>
      </c>
    </row>
    <row r="1537" spans="1:20" x14ac:dyDescent="0.3">
      <c r="A1537" t="s">
        <v>259</v>
      </c>
      <c r="B1537" t="s">
        <v>239</v>
      </c>
      <c r="C1537">
        <v>9</v>
      </c>
      <c r="D1537">
        <v>10</v>
      </c>
      <c r="E1537" t="s">
        <v>513</v>
      </c>
      <c r="F1537" t="s">
        <v>508</v>
      </c>
      <c r="G1537" t="s">
        <v>508</v>
      </c>
      <c r="H1537">
        <v>3.2866762312423758</v>
      </c>
      <c r="I1537">
        <v>24.503299965263519</v>
      </c>
      <c r="J1537">
        <v>1.5564878731686381E-2</v>
      </c>
      <c r="K1537">
        <v>-29.03113746863119</v>
      </c>
      <c r="L1537">
        <v>0.91789100817668057</v>
      </c>
      <c r="M1537">
        <v>-1.139600081691762</v>
      </c>
      <c r="N1537">
        <v>0.96061847200301664</v>
      </c>
      <c r="O1537">
        <v>1</v>
      </c>
      <c r="P1537">
        <v>1</v>
      </c>
      <c r="Q1537">
        <v>1</v>
      </c>
      <c r="R1537">
        <v>0</v>
      </c>
      <c r="S1537">
        <v>0</v>
      </c>
      <c r="T1537">
        <v>0</v>
      </c>
    </row>
    <row r="1538" spans="1:20" x14ac:dyDescent="0.3">
      <c r="A1538" t="s">
        <v>269</v>
      </c>
      <c r="B1538" t="s">
        <v>239</v>
      </c>
      <c r="C1538">
        <v>6</v>
      </c>
      <c r="D1538">
        <v>8</v>
      </c>
      <c r="E1538" t="s">
        <v>513</v>
      </c>
      <c r="F1538" t="s">
        <v>508</v>
      </c>
      <c r="G1538" t="s">
        <v>508</v>
      </c>
      <c r="H1538">
        <v>3.289293688150051</v>
      </c>
      <c r="I1538">
        <v>25.185189371408711</v>
      </c>
      <c r="J1538">
        <v>3.690939567151863E-2</v>
      </c>
      <c r="K1538">
        <v>-8.6957178754505655</v>
      </c>
      <c r="L1538">
        <v>0.78938426687128482</v>
      </c>
      <c r="M1538">
        <v>-1.2369182836330801</v>
      </c>
      <c r="N1538">
        <v>0.7707121659349192</v>
      </c>
      <c r="O1538">
        <v>0</v>
      </c>
      <c r="P1538">
        <v>1</v>
      </c>
      <c r="Q1538">
        <v>1</v>
      </c>
      <c r="R1538">
        <v>0</v>
      </c>
      <c r="S1538">
        <v>0</v>
      </c>
      <c r="T1538">
        <v>0</v>
      </c>
    </row>
    <row r="1539" spans="1:20" x14ac:dyDescent="0.3">
      <c r="A1539" t="s">
        <v>285</v>
      </c>
      <c r="B1539" t="s">
        <v>239</v>
      </c>
      <c r="C1539">
        <v>8</v>
      </c>
      <c r="D1539">
        <v>13</v>
      </c>
      <c r="E1539" t="s">
        <v>367</v>
      </c>
      <c r="F1539" t="s">
        <v>508</v>
      </c>
      <c r="G1539" t="s">
        <v>509</v>
      </c>
      <c r="H1539">
        <v>2.766311088952337</v>
      </c>
      <c r="I1539">
        <v>43.037996076656107</v>
      </c>
      <c r="J1539">
        <v>4.7666773895304992E-2</v>
      </c>
      <c r="K1539">
        <v>16.47325705536235</v>
      </c>
      <c r="L1539">
        <v>1.251148153715105</v>
      </c>
      <c r="M1539">
        <v>-0.28818187714622528</v>
      </c>
      <c r="N1539">
        <v>-9.6341317645299115E-2</v>
      </c>
      <c r="O1539">
        <v>0</v>
      </c>
      <c r="P1539">
        <v>1</v>
      </c>
      <c r="Q1539">
        <v>1</v>
      </c>
      <c r="R1539">
        <v>0</v>
      </c>
      <c r="S1539">
        <v>0</v>
      </c>
      <c r="T1539">
        <v>1</v>
      </c>
    </row>
    <row r="1540" spans="1:20" x14ac:dyDescent="0.3">
      <c r="A1540" t="s">
        <v>291</v>
      </c>
      <c r="B1540" t="s">
        <v>239</v>
      </c>
      <c r="C1540">
        <v>8</v>
      </c>
      <c r="D1540">
        <v>12</v>
      </c>
      <c r="E1540" t="s">
        <v>367</v>
      </c>
      <c r="F1540" t="s">
        <v>508</v>
      </c>
      <c r="G1540" t="s">
        <v>509</v>
      </c>
      <c r="H1540">
        <v>2.933427409797722</v>
      </c>
      <c r="I1540">
        <v>32.911422966651578</v>
      </c>
      <c r="J1540">
        <v>4.1780911456297358E-2</v>
      </c>
      <c r="K1540">
        <v>41.90792860654274</v>
      </c>
      <c r="L1540">
        <v>1.399137612464038</v>
      </c>
      <c r="M1540">
        <v>-0.67502117258167005</v>
      </c>
      <c r="N1540">
        <v>-1.747575746044127</v>
      </c>
      <c r="O1540">
        <v>0</v>
      </c>
      <c r="P1540">
        <v>1</v>
      </c>
      <c r="Q1540">
        <v>1</v>
      </c>
      <c r="R1540">
        <v>0</v>
      </c>
      <c r="S1540">
        <v>0</v>
      </c>
      <c r="T1540">
        <v>1</v>
      </c>
    </row>
    <row r="1541" spans="1:20" x14ac:dyDescent="0.3">
      <c r="A1541" t="s">
        <v>295</v>
      </c>
      <c r="B1541" t="s">
        <v>239</v>
      </c>
      <c r="C1541">
        <v>3</v>
      </c>
      <c r="D1541">
        <v>9</v>
      </c>
      <c r="E1541" t="s">
        <v>513</v>
      </c>
      <c r="F1541" t="s">
        <v>508</v>
      </c>
      <c r="G1541" t="s">
        <v>508</v>
      </c>
      <c r="H1541">
        <v>2.907962901960973</v>
      </c>
      <c r="I1541">
        <v>10.12657311000453</v>
      </c>
      <c r="J1541">
        <v>2.982024918501458E-2</v>
      </c>
      <c r="K1541">
        <v>-141.15235615941759</v>
      </c>
      <c r="L1541">
        <v>0.94201075583543803</v>
      </c>
      <c r="M1541">
        <v>-1.747575746044127</v>
      </c>
      <c r="N1541">
        <v>-0.29644005247470478</v>
      </c>
      <c r="O1541">
        <v>0</v>
      </c>
      <c r="P1541">
        <v>0</v>
      </c>
      <c r="Q1541">
        <v>1</v>
      </c>
      <c r="R1541">
        <v>0</v>
      </c>
      <c r="S1541">
        <v>0</v>
      </c>
      <c r="T1541">
        <v>0</v>
      </c>
    </row>
    <row r="1542" spans="1:20" x14ac:dyDescent="0.3">
      <c r="A1542" t="s">
        <v>298</v>
      </c>
      <c r="B1542" t="s">
        <v>239</v>
      </c>
      <c r="C1542">
        <v>3</v>
      </c>
      <c r="D1542">
        <v>9</v>
      </c>
      <c r="E1542" t="s">
        <v>513</v>
      </c>
      <c r="F1542" t="s">
        <v>508</v>
      </c>
      <c r="G1542" t="s">
        <v>508</v>
      </c>
      <c r="H1542">
        <v>2.8953709786283519</v>
      </c>
      <c r="I1542">
        <v>9.7560918877176004</v>
      </c>
      <c r="J1542">
        <v>2.050836111461446E-2</v>
      </c>
      <c r="K1542">
        <v>-183.85633354930599</v>
      </c>
      <c r="L1542">
        <v>0.70581131375413275</v>
      </c>
      <c r="M1542">
        <v>-0.29644005247470478</v>
      </c>
      <c r="N1542">
        <v>2.0812689293479512</v>
      </c>
      <c r="O1542">
        <v>0</v>
      </c>
      <c r="P1542">
        <v>0</v>
      </c>
      <c r="Q1542">
        <v>1</v>
      </c>
      <c r="R1542">
        <v>0</v>
      </c>
      <c r="S1542">
        <v>0</v>
      </c>
      <c r="T1542">
        <v>0</v>
      </c>
    </row>
    <row r="1543" spans="1:20" x14ac:dyDescent="0.3">
      <c r="A1543" t="s">
        <v>164</v>
      </c>
      <c r="B1543" t="s">
        <v>239</v>
      </c>
      <c r="C1543">
        <v>8</v>
      </c>
      <c r="D1543">
        <v>13</v>
      </c>
      <c r="E1543" t="s">
        <v>367</v>
      </c>
      <c r="F1543" t="s">
        <v>508</v>
      </c>
      <c r="G1543" t="s">
        <v>509</v>
      </c>
      <c r="H1543">
        <v>2.8991599585004741</v>
      </c>
      <c r="I1543">
        <v>24.999937258287549</v>
      </c>
      <c r="J1543">
        <v>5.8222180547817803E-2</v>
      </c>
      <c r="K1543">
        <v>53.529466433222083</v>
      </c>
      <c r="L1543">
        <v>1.0022601174589141</v>
      </c>
      <c r="M1543">
        <v>-3.5916835272320888</v>
      </c>
      <c r="N1543">
        <v>4.019606422342159</v>
      </c>
      <c r="O1543">
        <v>0</v>
      </c>
      <c r="P1543">
        <v>1</v>
      </c>
      <c r="Q1543">
        <v>1</v>
      </c>
      <c r="R1543">
        <v>0</v>
      </c>
      <c r="S1543">
        <v>0</v>
      </c>
      <c r="T1543">
        <v>1</v>
      </c>
    </row>
    <row r="1544" spans="1:20" x14ac:dyDescent="0.3">
      <c r="A1544" t="s">
        <v>242</v>
      </c>
      <c r="B1544" t="s">
        <v>239</v>
      </c>
      <c r="C1544">
        <v>15</v>
      </c>
      <c r="D1544">
        <v>13</v>
      </c>
      <c r="E1544" t="s">
        <v>510</v>
      </c>
      <c r="F1544" t="s">
        <v>508</v>
      </c>
      <c r="G1544" t="s">
        <v>508</v>
      </c>
      <c r="H1544">
        <v>2.7836126397357939</v>
      </c>
      <c r="I1544">
        <v>90.62498447795771</v>
      </c>
      <c r="J1544">
        <v>0.10700264782896041</v>
      </c>
      <c r="K1544">
        <v>156.17701191432599</v>
      </c>
      <c r="L1544">
        <v>1.0203942051565951</v>
      </c>
      <c r="M1544">
        <v>-0.63926663053445743</v>
      </c>
      <c r="N1544">
        <v>0.73529340868178461</v>
      </c>
      <c r="O1544">
        <v>1</v>
      </c>
      <c r="P1544">
        <v>1</v>
      </c>
      <c r="Q1544">
        <v>1</v>
      </c>
      <c r="R1544">
        <v>1</v>
      </c>
      <c r="S1544">
        <v>1</v>
      </c>
      <c r="T1544">
        <v>1</v>
      </c>
    </row>
    <row r="1545" spans="1:20" x14ac:dyDescent="0.3">
      <c r="A1545" t="s">
        <v>139</v>
      </c>
      <c r="B1545" t="s">
        <v>123</v>
      </c>
      <c r="C1545">
        <v>6</v>
      </c>
      <c r="D1545">
        <v>6</v>
      </c>
      <c r="E1545" t="s">
        <v>510</v>
      </c>
      <c r="F1545" t="s">
        <v>508</v>
      </c>
      <c r="G1545" t="s">
        <v>508</v>
      </c>
      <c r="H1545">
        <v>3.7198880917275901</v>
      </c>
      <c r="I1545">
        <v>67.759544790821408</v>
      </c>
      <c r="J1545">
        <v>0.36394160991998881</v>
      </c>
      <c r="K1545">
        <v>48.102408094258926</v>
      </c>
      <c r="L1545">
        <v>0.57725430708236669</v>
      </c>
      <c r="M1545">
        <v>-0.7782125212604083</v>
      </c>
      <c r="N1545">
        <v>-0.68626905164688246</v>
      </c>
      <c r="O1545">
        <v>0</v>
      </c>
      <c r="P1545">
        <v>1</v>
      </c>
      <c r="Q1545">
        <v>1</v>
      </c>
      <c r="R1545">
        <v>0</v>
      </c>
      <c r="S1545">
        <v>0</v>
      </c>
      <c r="T1545">
        <v>0</v>
      </c>
    </row>
    <row r="1546" spans="1:20" x14ac:dyDescent="0.3">
      <c r="A1546" t="s">
        <v>156</v>
      </c>
      <c r="B1546" t="s">
        <v>123</v>
      </c>
      <c r="C1546">
        <v>8</v>
      </c>
      <c r="D1546">
        <v>7</v>
      </c>
      <c r="E1546" t="s">
        <v>510</v>
      </c>
      <c r="F1546" t="s">
        <v>508</v>
      </c>
      <c r="G1546" t="s">
        <v>508</v>
      </c>
      <c r="H1546">
        <v>3.772387274597107</v>
      </c>
      <c r="I1546">
        <v>63.934438325985163</v>
      </c>
      <c r="J1546">
        <v>0.19776089473057651</v>
      </c>
      <c r="K1546">
        <v>15.961855582295939</v>
      </c>
      <c r="L1546">
        <v>1.00918109348902</v>
      </c>
      <c r="M1546">
        <v>-0.68626905164688246</v>
      </c>
      <c r="N1546">
        <v>3.1589282278266881</v>
      </c>
      <c r="O1546">
        <v>0</v>
      </c>
      <c r="P1546">
        <v>1</v>
      </c>
      <c r="Q1546">
        <v>1</v>
      </c>
      <c r="R1546">
        <v>0</v>
      </c>
      <c r="S1546">
        <v>0</v>
      </c>
      <c r="T1546">
        <v>1</v>
      </c>
    </row>
    <row r="1547" spans="1:20" x14ac:dyDescent="0.3">
      <c r="A1547" t="s">
        <v>223</v>
      </c>
      <c r="B1547" t="s">
        <v>123</v>
      </c>
      <c r="C1547">
        <v>3</v>
      </c>
      <c r="D1547">
        <v>5</v>
      </c>
      <c r="E1547" t="s">
        <v>510</v>
      </c>
      <c r="F1547" t="s">
        <v>508</v>
      </c>
      <c r="G1547" t="s">
        <v>508</v>
      </c>
      <c r="H1547">
        <v>3.9380335781854399</v>
      </c>
      <c r="I1547">
        <v>65.317942483298481</v>
      </c>
      <c r="J1547">
        <v>-1.028149704742898E-2</v>
      </c>
      <c r="K1547">
        <v>33.197912478501543</v>
      </c>
      <c r="L1547">
        <v>0.99878849542902737</v>
      </c>
      <c r="M1547">
        <v>-2.4880311973962428</v>
      </c>
      <c r="N1547">
        <v>1.0794853758914551</v>
      </c>
      <c r="O1547">
        <v>0</v>
      </c>
      <c r="P1547">
        <v>1</v>
      </c>
      <c r="Q1547">
        <v>0</v>
      </c>
      <c r="R1547">
        <v>0</v>
      </c>
      <c r="S1547">
        <v>0</v>
      </c>
      <c r="T1547">
        <v>0</v>
      </c>
    </row>
    <row r="1548" spans="1:20" x14ac:dyDescent="0.3">
      <c r="A1548" t="s">
        <v>265</v>
      </c>
      <c r="B1548" t="s">
        <v>123</v>
      </c>
      <c r="C1548">
        <v>11</v>
      </c>
      <c r="D1548">
        <v>10</v>
      </c>
      <c r="E1548" t="s">
        <v>510</v>
      </c>
      <c r="F1548" t="s">
        <v>508</v>
      </c>
      <c r="G1548" t="s">
        <v>508</v>
      </c>
      <c r="H1548">
        <v>3.5456098950162191</v>
      </c>
      <c r="I1548">
        <v>70.903557635078997</v>
      </c>
      <c r="J1548">
        <v>0.1632942046446115</v>
      </c>
      <c r="K1548">
        <v>146.22113780347439</v>
      </c>
      <c r="L1548">
        <v>0.60597817989800817</v>
      </c>
      <c r="M1548">
        <v>-1.819834810016292</v>
      </c>
      <c r="N1548">
        <v>2.5023175057972651</v>
      </c>
      <c r="O1548">
        <v>1</v>
      </c>
      <c r="P1548">
        <v>1</v>
      </c>
      <c r="Q1548">
        <v>1</v>
      </c>
      <c r="R1548">
        <v>0</v>
      </c>
      <c r="S1548">
        <v>1</v>
      </c>
      <c r="T1548">
        <v>0</v>
      </c>
    </row>
    <row r="1549" spans="1:20" x14ac:dyDescent="0.3">
      <c r="A1549" t="s">
        <v>271</v>
      </c>
      <c r="B1549" t="s">
        <v>123</v>
      </c>
      <c r="C1549">
        <v>8</v>
      </c>
      <c r="D1549">
        <v>11</v>
      </c>
      <c r="E1549" t="s">
        <v>513</v>
      </c>
      <c r="F1549" t="s">
        <v>508</v>
      </c>
      <c r="G1549" t="s">
        <v>508</v>
      </c>
      <c r="H1549">
        <v>3.9678025434055439</v>
      </c>
      <c r="I1549">
        <v>42.542788301182391</v>
      </c>
      <c r="J1549">
        <v>7.3168157754123442E-2</v>
      </c>
      <c r="K1549">
        <v>64.857210079837444</v>
      </c>
      <c r="L1549">
        <v>0.77232522036095252</v>
      </c>
      <c r="M1549">
        <v>-4.5207955840362049</v>
      </c>
      <c r="N1549">
        <v>1.9886351548103609</v>
      </c>
      <c r="O1549">
        <v>0</v>
      </c>
      <c r="P1549">
        <v>1</v>
      </c>
      <c r="Q1549">
        <v>1</v>
      </c>
      <c r="R1549">
        <v>0</v>
      </c>
      <c r="S1549">
        <v>1</v>
      </c>
      <c r="T1549">
        <v>0</v>
      </c>
    </row>
    <row r="1550" spans="1:20" x14ac:dyDescent="0.3">
      <c r="A1550" t="s">
        <v>283</v>
      </c>
      <c r="B1550" t="s">
        <v>123</v>
      </c>
      <c r="C1550">
        <v>8</v>
      </c>
      <c r="D1550">
        <v>6</v>
      </c>
      <c r="E1550" t="s">
        <v>510</v>
      </c>
      <c r="F1550" t="s">
        <v>508</v>
      </c>
      <c r="G1550" t="s">
        <v>508</v>
      </c>
      <c r="H1550">
        <v>3.6283065946631932</v>
      </c>
      <c r="I1550">
        <v>57.21271020669171</v>
      </c>
      <c r="J1550">
        <v>-3.9752794330035091E-2</v>
      </c>
      <c r="K1550">
        <v>27.221068121928798</v>
      </c>
      <c r="L1550">
        <v>0.6877090844781053</v>
      </c>
      <c r="M1550">
        <v>-0.2770091623191141</v>
      </c>
      <c r="N1550">
        <v>-2.500000537997046</v>
      </c>
      <c r="O1550">
        <v>1</v>
      </c>
      <c r="P1550">
        <v>1</v>
      </c>
      <c r="Q1550">
        <v>0</v>
      </c>
      <c r="R1550">
        <v>1</v>
      </c>
      <c r="S1550">
        <v>0</v>
      </c>
      <c r="T1550">
        <v>0</v>
      </c>
    </row>
    <row r="1551" spans="1:20" x14ac:dyDescent="0.3">
      <c r="A1551" t="s">
        <v>290</v>
      </c>
      <c r="B1551" t="s">
        <v>123</v>
      </c>
      <c r="C1551">
        <v>5</v>
      </c>
      <c r="D1551">
        <v>10</v>
      </c>
      <c r="E1551" t="s">
        <v>510</v>
      </c>
      <c r="F1551" t="s">
        <v>508</v>
      </c>
      <c r="G1551" t="s">
        <v>508</v>
      </c>
      <c r="H1551">
        <v>3.9044900875467419</v>
      </c>
      <c r="I1551">
        <v>40.709042143711891</v>
      </c>
      <c r="J1551">
        <v>-0.16841224887990761</v>
      </c>
      <c r="K1551">
        <v>10.60600151317815</v>
      </c>
      <c r="L1551">
        <v>1.1896667307884969</v>
      </c>
      <c r="M1551">
        <v>-2.500000537997046</v>
      </c>
      <c r="N1551">
        <v>1.329531413951152</v>
      </c>
      <c r="O1551">
        <v>0</v>
      </c>
      <c r="P1551">
        <v>1</v>
      </c>
      <c r="Q1551">
        <v>0</v>
      </c>
      <c r="R1551">
        <v>0</v>
      </c>
      <c r="S1551">
        <v>0</v>
      </c>
      <c r="T1551">
        <v>1</v>
      </c>
    </row>
    <row r="1552" spans="1:20" x14ac:dyDescent="0.3">
      <c r="A1552" t="s">
        <v>512</v>
      </c>
      <c r="B1552" t="s">
        <v>123</v>
      </c>
      <c r="C1552">
        <v>2</v>
      </c>
      <c r="D1552">
        <v>7</v>
      </c>
      <c r="E1552" t="s">
        <v>510</v>
      </c>
      <c r="F1552" t="s">
        <v>508</v>
      </c>
      <c r="G1552" t="s">
        <v>508</v>
      </c>
      <c r="H1552">
        <v>4.1713167071437756</v>
      </c>
      <c r="I1552">
        <v>14.285682164707699</v>
      </c>
      <c r="J1552">
        <v>-0.38445938722704742</v>
      </c>
      <c r="K1552">
        <v>-133.74655439022561</v>
      </c>
      <c r="L1552">
        <v>1.8259870620070049</v>
      </c>
      <c r="M1552">
        <v>-4.0299886885688334</v>
      </c>
      <c r="N1552">
        <v>-4.2968731972632863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1</v>
      </c>
    </row>
    <row r="1553" spans="1:20" x14ac:dyDescent="0.3">
      <c r="A1553" t="s">
        <v>91</v>
      </c>
      <c r="B1553" t="s">
        <v>123</v>
      </c>
      <c r="C1553">
        <v>0</v>
      </c>
      <c r="D1553">
        <v>5</v>
      </c>
      <c r="E1553" t="s">
        <v>510</v>
      </c>
      <c r="F1553" t="s">
        <v>508</v>
      </c>
      <c r="G1553" t="s">
        <v>508</v>
      </c>
      <c r="H1553">
        <v>4.5699707861876346</v>
      </c>
      <c r="I1553">
        <v>10.526314846726059</v>
      </c>
      <c r="J1553">
        <v>-0.62678243859830252</v>
      </c>
      <c r="K1553">
        <v>-208.72977373410939</v>
      </c>
      <c r="L1553">
        <v>0.74200195380454159</v>
      </c>
      <c r="M1553">
        <v>-4.2968731972632863</v>
      </c>
      <c r="N1553">
        <v>-3.5918351600946128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</row>
    <row r="1554" spans="1:20" x14ac:dyDescent="0.3">
      <c r="A1554" t="s">
        <v>93</v>
      </c>
      <c r="B1554" t="s">
        <v>123</v>
      </c>
      <c r="C1554">
        <v>0</v>
      </c>
      <c r="D1554">
        <v>5</v>
      </c>
      <c r="E1554" t="s">
        <v>510</v>
      </c>
      <c r="F1554" t="s">
        <v>508</v>
      </c>
      <c r="G1554" t="s">
        <v>508</v>
      </c>
      <c r="H1554">
        <v>4.8385146591730193</v>
      </c>
      <c r="I1554">
        <v>2.2857298455934041</v>
      </c>
      <c r="J1554">
        <v>-0.83874905943844236</v>
      </c>
      <c r="K1554">
        <v>-196.33595327748029</v>
      </c>
      <c r="L1554">
        <v>0.58211817379039199</v>
      </c>
      <c r="M1554">
        <v>-3.5918351600946128</v>
      </c>
      <c r="N1554">
        <v>0.55037780101596989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</row>
    <row r="1555" spans="1:20" x14ac:dyDescent="0.3">
      <c r="A1555" t="s">
        <v>162</v>
      </c>
      <c r="B1555" t="s">
        <v>123</v>
      </c>
      <c r="C1555">
        <v>3</v>
      </c>
      <c r="D1555">
        <v>4</v>
      </c>
      <c r="E1555" t="s">
        <v>510</v>
      </c>
      <c r="F1555" t="s">
        <v>508</v>
      </c>
      <c r="G1555" t="s">
        <v>508</v>
      </c>
      <c r="H1555">
        <v>4.7068453628391529</v>
      </c>
      <c r="I1555">
        <v>13.32117264068582</v>
      </c>
      <c r="J1555">
        <v>-0.83234567626625711</v>
      </c>
      <c r="K1555">
        <v>-95.288917287767319</v>
      </c>
      <c r="L1555">
        <v>0.74375878242110072</v>
      </c>
      <c r="M1555">
        <v>-1.3968755147332059</v>
      </c>
      <c r="N1555">
        <v>-1.833340569393467</v>
      </c>
      <c r="O1555">
        <v>0</v>
      </c>
      <c r="P1555">
        <v>1</v>
      </c>
      <c r="Q1555">
        <v>0</v>
      </c>
      <c r="R1555">
        <v>0</v>
      </c>
      <c r="S1555">
        <v>0</v>
      </c>
      <c r="T1555">
        <v>0</v>
      </c>
    </row>
    <row r="1556" spans="1:20" x14ac:dyDescent="0.3">
      <c r="A1556" t="s">
        <v>220</v>
      </c>
      <c r="B1556" t="s">
        <v>123</v>
      </c>
      <c r="C1556">
        <v>2</v>
      </c>
      <c r="D1556">
        <v>5</v>
      </c>
      <c r="E1556" t="s">
        <v>510</v>
      </c>
      <c r="F1556" t="s">
        <v>508</v>
      </c>
      <c r="G1556" t="s">
        <v>508</v>
      </c>
      <c r="H1556">
        <v>4.9872668975878574</v>
      </c>
      <c r="I1556">
        <v>14.35641592039417</v>
      </c>
      <c r="J1556">
        <v>-0.80648550318674261</v>
      </c>
      <c r="K1556">
        <v>-119.5008793161752</v>
      </c>
      <c r="L1556">
        <v>1.292716090767591</v>
      </c>
      <c r="M1556">
        <v>-1.833340569393467</v>
      </c>
      <c r="N1556">
        <v>4.8387182958620194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1</v>
      </c>
    </row>
    <row r="1557" spans="1:20" x14ac:dyDescent="0.3">
      <c r="A1557" t="s">
        <v>269</v>
      </c>
      <c r="B1557" t="s">
        <v>123</v>
      </c>
      <c r="C1557">
        <v>6</v>
      </c>
      <c r="D1557">
        <v>7</v>
      </c>
      <c r="E1557" t="s">
        <v>510</v>
      </c>
      <c r="F1557" t="s">
        <v>508</v>
      </c>
      <c r="G1557" t="s">
        <v>508</v>
      </c>
      <c r="H1557">
        <v>4.3503824859287397</v>
      </c>
      <c r="I1557">
        <v>50.155767533238198</v>
      </c>
      <c r="J1557">
        <v>5.1901528198038623E-2</v>
      </c>
      <c r="K1557">
        <v>64.522641168274802</v>
      </c>
      <c r="L1557">
        <v>0.82327176894727783</v>
      </c>
      <c r="M1557">
        <v>-2.994013503867702</v>
      </c>
      <c r="N1557">
        <v>2.674905434065193</v>
      </c>
      <c r="O1557">
        <v>0</v>
      </c>
      <c r="P1557">
        <v>1</v>
      </c>
      <c r="Q1557">
        <v>1</v>
      </c>
      <c r="R1557">
        <v>0</v>
      </c>
      <c r="S1557">
        <v>0</v>
      </c>
      <c r="T1557">
        <v>0</v>
      </c>
    </row>
    <row r="1558" spans="1:20" x14ac:dyDescent="0.3">
      <c r="A1558" t="s">
        <v>285</v>
      </c>
      <c r="B1558" t="s">
        <v>123</v>
      </c>
      <c r="C1558">
        <v>8</v>
      </c>
      <c r="D1558">
        <v>7</v>
      </c>
      <c r="E1558" t="s">
        <v>510</v>
      </c>
      <c r="F1558" t="s">
        <v>508</v>
      </c>
      <c r="G1558" t="s">
        <v>508</v>
      </c>
      <c r="H1558">
        <v>3.847165079445924</v>
      </c>
      <c r="I1558">
        <v>64.272828706479544</v>
      </c>
      <c r="J1558">
        <v>0.1193135183408439</v>
      </c>
      <c r="K1558">
        <v>88.527526756393456</v>
      </c>
      <c r="L1558">
        <v>1.1142363546737091</v>
      </c>
      <c r="M1558">
        <v>-1.7656570413988719</v>
      </c>
      <c r="N1558">
        <v>3.0433070236941822</v>
      </c>
      <c r="O1558">
        <v>0</v>
      </c>
      <c r="P1558">
        <v>1</v>
      </c>
      <c r="Q1558">
        <v>1</v>
      </c>
      <c r="R1558">
        <v>0</v>
      </c>
      <c r="S1558">
        <v>0</v>
      </c>
      <c r="T1558">
        <v>1</v>
      </c>
    </row>
    <row r="1559" spans="1:20" x14ac:dyDescent="0.3">
      <c r="A1559" t="s">
        <v>291</v>
      </c>
      <c r="B1559" t="s">
        <v>123</v>
      </c>
      <c r="C1559">
        <v>11</v>
      </c>
      <c r="D1559">
        <v>12</v>
      </c>
      <c r="E1559" t="s">
        <v>510</v>
      </c>
      <c r="F1559" t="s">
        <v>508</v>
      </c>
      <c r="G1559" t="s">
        <v>508</v>
      </c>
      <c r="H1559">
        <v>3.7835368092214958</v>
      </c>
      <c r="I1559">
        <v>67.37160996608965</v>
      </c>
      <c r="J1559">
        <v>0.18061695798989591</v>
      </c>
      <c r="K1559">
        <v>164.18853160550589</v>
      </c>
      <c r="L1559">
        <v>1.2398573439722529</v>
      </c>
      <c r="M1559">
        <v>-1.209117045189652</v>
      </c>
      <c r="N1559">
        <v>-1.484760413642862</v>
      </c>
      <c r="O1559">
        <v>1</v>
      </c>
      <c r="P1559">
        <v>1</v>
      </c>
      <c r="Q1559">
        <v>1</v>
      </c>
      <c r="R1559">
        <v>0</v>
      </c>
      <c r="S1559">
        <v>0</v>
      </c>
      <c r="T1559">
        <v>1</v>
      </c>
    </row>
    <row r="1560" spans="1:20" x14ac:dyDescent="0.3">
      <c r="A1560" t="s">
        <v>295</v>
      </c>
      <c r="B1560" t="s">
        <v>123</v>
      </c>
      <c r="C1560">
        <v>6</v>
      </c>
      <c r="D1560">
        <v>8</v>
      </c>
      <c r="E1560" t="s">
        <v>513</v>
      </c>
      <c r="F1560" t="s">
        <v>508</v>
      </c>
      <c r="G1560" t="s">
        <v>508</v>
      </c>
      <c r="H1560">
        <v>3.8842030664310641</v>
      </c>
      <c r="I1560">
        <v>56.193295070622668</v>
      </c>
      <c r="J1560">
        <v>0.1162575439747011</v>
      </c>
      <c r="K1560">
        <v>31.966841108232249</v>
      </c>
      <c r="L1560">
        <v>0.68944391350174283</v>
      </c>
      <c r="M1560">
        <v>-1.484760413642862</v>
      </c>
      <c r="N1560">
        <v>-1.018325263245589</v>
      </c>
      <c r="O1560">
        <v>0</v>
      </c>
      <c r="P1560">
        <v>1</v>
      </c>
      <c r="Q1560">
        <v>1</v>
      </c>
      <c r="R1560">
        <v>0</v>
      </c>
      <c r="S1560">
        <v>0</v>
      </c>
      <c r="T1560">
        <v>0</v>
      </c>
    </row>
    <row r="1561" spans="1:20" x14ac:dyDescent="0.3">
      <c r="A1561" t="s">
        <v>298</v>
      </c>
      <c r="B1561" t="s">
        <v>123</v>
      </c>
      <c r="C1561">
        <v>6</v>
      </c>
      <c r="D1561">
        <v>8</v>
      </c>
      <c r="E1561" t="s">
        <v>513</v>
      </c>
      <c r="F1561" t="s">
        <v>508</v>
      </c>
      <c r="G1561" t="s">
        <v>508</v>
      </c>
      <c r="H1561">
        <v>3.674310325887657</v>
      </c>
      <c r="I1561">
        <v>28.571379237218348</v>
      </c>
      <c r="J1561">
        <v>3.6558811032879217E-2</v>
      </c>
      <c r="K1561">
        <v>-47.394513233088077</v>
      </c>
      <c r="L1561">
        <v>0.85557464753354717</v>
      </c>
      <c r="M1561">
        <v>-1.018325263245589</v>
      </c>
      <c r="N1561">
        <v>0.20576195646655329</v>
      </c>
      <c r="O1561">
        <v>0</v>
      </c>
      <c r="P1561">
        <v>1</v>
      </c>
      <c r="Q1561">
        <v>1</v>
      </c>
      <c r="R1561">
        <v>0</v>
      </c>
      <c r="S1561">
        <v>0</v>
      </c>
      <c r="T1561">
        <v>0</v>
      </c>
    </row>
    <row r="1562" spans="1:20" x14ac:dyDescent="0.3">
      <c r="A1562" t="s">
        <v>96</v>
      </c>
      <c r="B1562" t="s">
        <v>123</v>
      </c>
      <c r="C1562">
        <v>9</v>
      </c>
      <c r="D1562">
        <v>10</v>
      </c>
      <c r="E1562" t="s">
        <v>513</v>
      </c>
      <c r="F1562" t="s">
        <v>508</v>
      </c>
      <c r="G1562" t="s">
        <v>508</v>
      </c>
      <c r="H1562">
        <v>3.5914619031080282</v>
      </c>
      <c r="I1562">
        <v>50.371510556845791</v>
      </c>
      <c r="J1562">
        <v>0.13892587834710679</v>
      </c>
      <c r="K1562">
        <v>72.693228972097856</v>
      </c>
      <c r="L1562">
        <v>0.62537410879384603</v>
      </c>
      <c r="M1562">
        <v>-1.6452642301640139</v>
      </c>
      <c r="N1562">
        <v>1.7951878006885289</v>
      </c>
      <c r="O1562">
        <v>1</v>
      </c>
      <c r="P1562">
        <v>1</v>
      </c>
      <c r="Q1562">
        <v>1</v>
      </c>
      <c r="R1562">
        <v>0</v>
      </c>
      <c r="S1562">
        <v>0</v>
      </c>
      <c r="T1562">
        <v>0</v>
      </c>
    </row>
    <row r="1563" spans="1:20" x14ac:dyDescent="0.3">
      <c r="A1563" t="s">
        <v>164</v>
      </c>
      <c r="B1563" t="s">
        <v>123</v>
      </c>
      <c r="C1563">
        <v>11</v>
      </c>
      <c r="D1563">
        <v>16</v>
      </c>
      <c r="E1563" t="s">
        <v>513</v>
      </c>
      <c r="F1563" t="s">
        <v>508</v>
      </c>
      <c r="G1563" t="s">
        <v>508</v>
      </c>
      <c r="H1563">
        <v>3.6314649194437258</v>
      </c>
      <c r="I1563">
        <v>47.198288433702153</v>
      </c>
      <c r="J1563">
        <v>0.1157022321305187</v>
      </c>
      <c r="K1563">
        <v>14.31732505702959</v>
      </c>
      <c r="L1563">
        <v>0.80605880624111725</v>
      </c>
      <c r="M1563">
        <v>-2.0440890312091149</v>
      </c>
      <c r="N1563">
        <v>7.4058896333496937</v>
      </c>
      <c r="O1563">
        <v>1</v>
      </c>
      <c r="P1563">
        <v>1</v>
      </c>
      <c r="Q1563">
        <v>1</v>
      </c>
      <c r="R1563">
        <v>0</v>
      </c>
      <c r="S1563">
        <v>1</v>
      </c>
      <c r="T1563">
        <v>0</v>
      </c>
    </row>
    <row r="1564" spans="1:20" x14ac:dyDescent="0.3">
      <c r="A1564" t="s">
        <v>242</v>
      </c>
      <c r="B1564" t="s">
        <v>123</v>
      </c>
      <c r="C1564">
        <v>13</v>
      </c>
      <c r="D1564">
        <v>10</v>
      </c>
      <c r="E1564" t="s">
        <v>510</v>
      </c>
      <c r="F1564" t="s">
        <v>508</v>
      </c>
      <c r="G1564" t="s">
        <v>508</v>
      </c>
      <c r="H1564">
        <v>3.4990747138256171</v>
      </c>
      <c r="I1564">
        <v>93.188931905360604</v>
      </c>
      <c r="J1564">
        <v>0.53617606181384314</v>
      </c>
      <c r="K1564">
        <v>126.3174955031013</v>
      </c>
      <c r="L1564">
        <v>0.96439080901085616</v>
      </c>
      <c r="M1564">
        <v>-0.18743856978665291</v>
      </c>
      <c r="N1564">
        <v>9.3895280864876751E-2</v>
      </c>
      <c r="O1564">
        <v>1</v>
      </c>
      <c r="P1564">
        <v>1</v>
      </c>
      <c r="Q1564">
        <v>1</v>
      </c>
      <c r="R1564">
        <v>1</v>
      </c>
      <c r="S1564">
        <v>1</v>
      </c>
      <c r="T1564">
        <v>0</v>
      </c>
    </row>
    <row r="1565" spans="1:20" x14ac:dyDescent="0.3">
      <c r="A1565" t="s">
        <v>139</v>
      </c>
      <c r="B1565" t="s">
        <v>561</v>
      </c>
      <c r="C1565">
        <v>5</v>
      </c>
      <c r="D1565">
        <v>7</v>
      </c>
      <c r="E1565" t="s">
        <v>510</v>
      </c>
      <c r="F1565" t="s">
        <v>508</v>
      </c>
      <c r="G1565" t="s">
        <v>508</v>
      </c>
      <c r="H1565">
        <v>3.225806451612903</v>
      </c>
      <c r="I1565">
        <v>47.272727272727273</v>
      </c>
      <c r="J1565">
        <v>-4.5870204175775564</v>
      </c>
      <c r="K1565">
        <v>0.12414649286135079</v>
      </c>
      <c r="L1565">
        <v>0.59193496904785758</v>
      </c>
      <c r="M1565">
        <v>-1.641137855579869</v>
      </c>
      <c r="N1565">
        <v>0.77864293659621797</v>
      </c>
      <c r="O1565">
        <v>0</v>
      </c>
      <c r="P1565">
        <v>1</v>
      </c>
      <c r="Q1565">
        <v>0</v>
      </c>
      <c r="R1565">
        <v>0</v>
      </c>
      <c r="S1565">
        <v>1</v>
      </c>
      <c r="T1565">
        <v>0</v>
      </c>
    </row>
    <row r="1566" spans="1:20" x14ac:dyDescent="0.3">
      <c r="A1566" t="s">
        <v>223</v>
      </c>
      <c r="B1566" t="s">
        <v>561</v>
      </c>
      <c r="C1566">
        <v>5</v>
      </c>
      <c r="D1566">
        <v>5</v>
      </c>
      <c r="E1566" t="s">
        <v>510</v>
      </c>
      <c r="F1566" t="s">
        <v>508</v>
      </c>
      <c r="G1566" t="s">
        <v>508</v>
      </c>
      <c r="H1566">
        <v>2.6383176844882441</v>
      </c>
      <c r="I1566">
        <v>62.711864406779661</v>
      </c>
      <c r="J1566">
        <v>-4.249270651423835</v>
      </c>
      <c r="K1566">
        <v>92.367102128008753</v>
      </c>
      <c r="L1566">
        <v>0.95914974305421963</v>
      </c>
      <c r="M1566">
        <v>-0.59395248380129595</v>
      </c>
      <c r="N1566">
        <v>5.4318305268875607E-2</v>
      </c>
      <c r="O1566">
        <v>0</v>
      </c>
      <c r="P1566">
        <v>1</v>
      </c>
      <c r="Q1566">
        <v>0</v>
      </c>
      <c r="R1566">
        <v>1</v>
      </c>
      <c r="S1566">
        <v>0</v>
      </c>
      <c r="T1566">
        <v>0</v>
      </c>
    </row>
    <row r="1567" spans="1:20" x14ac:dyDescent="0.3">
      <c r="A1567" t="s">
        <v>265</v>
      </c>
      <c r="B1567" t="s">
        <v>561</v>
      </c>
      <c r="C1567">
        <v>11</v>
      </c>
      <c r="D1567">
        <v>14</v>
      </c>
      <c r="E1567" t="s">
        <v>510</v>
      </c>
      <c r="F1567" t="s">
        <v>508</v>
      </c>
      <c r="G1567" t="s">
        <v>508</v>
      </c>
      <c r="H1567">
        <v>2.8005514039033601</v>
      </c>
      <c r="I1567">
        <v>69.17562724014337</v>
      </c>
      <c r="J1567">
        <v>10.37334098467927</v>
      </c>
      <c r="K1567">
        <v>184.91730981256899</v>
      </c>
      <c r="L1567">
        <v>0.75161596400911068</v>
      </c>
      <c r="M1567">
        <v>-2.42814667988107</v>
      </c>
      <c r="N1567">
        <v>-4.5200609446419504</v>
      </c>
      <c r="O1567">
        <v>1</v>
      </c>
      <c r="P1567">
        <v>1</v>
      </c>
      <c r="Q1567">
        <v>1</v>
      </c>
      <c r="R1567">
        <v>0</v>
      </c>
      <c r="S1567">
        <v>1</v>
      </c>
      <c r="T1567">
        <v>0</v>
      </c>
    </row>
    <row r="1568" spans="1:20" x14ac:dyDescent="0.3">
      <c r="A1568" t="s">
        <v>271</v>
      </c>
      <c r="B1568" t="s">
        <v>561</v>
      </c>
      <c r="C1568">
        <v>7</v>
      </c>
      <c r="D1568">
        <v>9</v>
      </c>
      <c r="E1568" t="s">
        <v>510</v>
      </c>
      <c r="F1568" t="s">
        <v>508</v>
      </c>
      <c r="G1568" t="s">
        <v>508</v>
      </c>
      <c r="H1568">
        <v>3.8547486033519549</v>
      </c>
      <c r="I1568">
        <v>7.0175438596491224</v>
      </c>
      <c r="J1568">
        <v>-6.4979891525375564</v>
      </c>
      <c r="K1568">
        <v>-25.391427559333959</v>
      </c>
      <c r="L1568">
        <v>1.128880453026714</v>
      </c>
      <c r="M1568">
        <v>-4.7872340425531918</v>
      </c>
      <c r="N1568">
        <v>1.1173184357541901</v>
      </c>
      <c r="O1568">
        <v>0</v>
      </c>
      <c r="P1568">
        <v>1</v>
      </c>
      <c r="Q1568">
        <v>0</v>
      </c>
      <c r="R1568">
        <v>0</v>
      </c>
      <c r="S1568">
        <v>1</v>
      </c>
      <c r="T1568">
        <v>1</v>
      </c>
    </row>
    <row r="1569" spans="1:20" x14ac:dyDescent="0.3">
      <c r="A1569" t="s">
        <v>283</v>
      </c>
      <c r="B1569" t="s">
        <v>561</v>
      </c>
      <c r="C1569">
        <v>0</v>
      </c>
      <c r="D1569">
        <v>5</v>
      </c>
      <c r="E1569" t="s">
        <v>510</v>
      </c>
      <c r="F1569" t="s">
        <v>508</v>
      </c>
      <c r="G1569" t="s">
        <v>508</v>
      </c>
      <c r="H1569">
        <v>3.703555413196669</v>
      </c>
      <c r="I1569">
        <v>9.0604026845637584</v>
      </c>
      <c r="J1569">
        <v>-19.607872982286938</v>
      </c>
      <c r="K1569">
        <v>-104.4060407909076</v>
      </c>
      <c r="L1569">
        <v>0.59074043042156421</v>
      </c>
      <c r="M1569">
        <v>-0.83379655364091165</v>
      </c>
      <c r="N1569">
        <v>-1.5134529147982061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</row>
    <row r="1570" spans="1:20" x14ac:dyDescent="0.3">
      <c r="A1570" t="s">
        <v>290</v>
      </c>
      <c r="B1570" t="s">
        <v>561</v>
      </c>
      <c r="C1570">
        <v>0</v>
      </c>
      <c r="D1570">
        <v>5</v>
      </c>
      <c r="E1570" t="s">
        <v>510</v>
      </c>
      <c r="F1570" t="s">
        <v>508</v>
      </c>
      <c r="G1570" t="s">
        <v>508</v>
      </c>
      <c r="H1570">
        <v>3.8539718676315138</v>
      </c>
      <c r="I1570">
        <v>2.6143790849673199</v>
      </c>
      <c r="J1570">
        <v>-22.887317622339591</v>
      </c>
      <c r="K1570">
        <v>-100.42194092827</v>
      </c>
      <c r="L1570">
        <v>0.58422006895731782</v>
      </c>
      <c r="M1570">
        <v>-1.5134529147982061</v>
      </c>
      <c r="N1570">
        <v>1.821286283437678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</row>
    <row r="1571" spans="1:20" x14ac:dyDescent="0.3">
      <c r="A1571" t="s">
        <v>512</v>
      </c>
      <c r="B1571" t="s">
        <v>561</v>
      </c>
      <c r="C1571">
        <v>5</v>
      </c>
      <c r="D1571">
        <v>7</v>
      </c>
      <c r="E1571" t="s">
        <v>510</v>
      </c>
      <c r="F1571" t="s">
        <v>508</v>
      </c>
      <c r="G1571" t="s">
        <v>508</v>
      </c>
      <c r="H1571">
        <v>4.1618828932261769</v>
      </c>
      <c r="I1571">
        <v>5.1515151515151514</v>
      </c>
      <c r="J1571">
        <v>-24.778598536663122</v>
      </c>
      <c r="K1571">
        <v>-93.995927576908244</v>
      </c>
      <c r="L1571">
        <v>1.14838087237856</v>
      </c>
      <c r="M1571">
        <v>-2.6271660145332589</v>
      </c>
      <c r="N1571">
        <v>-5.7405281285878296</v>
      </c>
      <c r="O1571">
        <v>0</v>
      </c>
      <c r="P1571">
        <v>1</v>
      </c>
      <c r="Q1571">
        <v>0</v>
      </c>
      <c r="R1571">
        <v>0</v>
      </c>
      <c r="S1571">
        <v>0</v>
      </c>
      <c r="T1571">
        <v>1</v>
      </c>
    </row>
    <row r="1572" spans="1:20" x14ac:dyDescent="0.3">
      <c r="A1572" t="s">
        <v>91</v>
      </c>
      <c r="B1572" t="s">
        <v>561</v>
      </c>
      <c r="C1572">
        <v>2</v>
      </c>
      <c r="D1572">
        <v>7</v>
      </c>
      <c r="E1572" t="s">
        <v>510</v>
      </c>
      <c r="F1572" t="s">
        <v>508</v>
      </c>
      <c r="G1572" t="s">
        <v>508</v>
      </c>
      <c r="H1572">
        <v>4.9547590046981034</v>
      </c>
      <c r="I1572">
        <v>11.18279569892473</v>
      </c>
      <c r="J1572">
        <v>-30.107483156841919</v>
      </c>
      <c r="K1572">
        <v>-183.0727933049107</v>
      </c>
      <c r="L1572">
        <v>1.590972946195536</v>
      </c>
      <c r="M1572">
        <v>-5.7405281285878296</v>
      </c>
      <c r="N1572">
        <v>0.36540803897685747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1</v>
      </c>
    </row>
    <row r="1573" spans="1:20" x14ac:dyDescent="0.3">
      <c r="A1573" t="s">
        <v>162</v>
      </c>
      <c r="B1573" t="s">
        <v>561</v>
      </c>
      <c r="C1573">
        <v>5</v>
      </c>
      <c r="D1573">
        <v>6</v>
      </c>
      <c r="E1573" t="s">
        <v>510</v>
      </c>
      <c r="F1573" t="s">
        <v>508</v>
      </c>
      <c r="G1573" t="s">
        <v>508</v>
      </c>
      <c r="H1573">
        <v>4.9192546583850936</v>
      </c>
      <c r="I1573">
        <v>31.542056074766361</v>
      </c>
      <c r="J1573">
        <v>-13.854033983126881</v>
      </c>
      <c r="K1573">
        <v>-22.954106107252759</v>
      </c>
      <c r="L1573">
        <v>0.82179018814079186</v>
      </c>
      <c r="M1573">
        <v>-3.4695019585898148</v>
      </c>
      <c r="N1573">
        <v>0.2318840579710145</v>
      </c>
      <c r="O1573">
        <v>0</v>
      </c>
      <c r="P1573">
        <v>1</v>
      </c>
      <c r="Q1573">
        <v>0</v>
      </c>
      <c r="R1573">
        <v>1</v>
      </c>
      <c r="S1573">
        <v>0</v>
      </c>
      <c r="T1573">
        <v>0</v>
      </c>
    </row>
    <row r="1574" spans="1:20" x14ac:dyDescent="0.3">
      <c r="A1574" t="s">
        <v>235</v>
      </c>
      <c r="B1574" t="s">
        <v>561</v>
      </c>
      <c r="C1574">
        <v>9</v>
      </c>
      <c r="D1574">
        <v>10</v>
      </c>
      <c r="E1574" t="s">
        <v>510</v>
      </c>
      <c r="F1574" t="s">
        <v>508</v>
      </c>
      <c r="G1574" t="s">
        <v>508</v>
      </c>
      <c r="H1574">
        <v>4.7189563536801424</v>
      </c>
      <c r="I1574">
        <v>58.974358974358978</v>
      </c>
      <c r="J1574">
        <v>9.8050429043103708</v>
      </c>
      <c r="K1574">
        <v>52.740629120361682</v>
      </c>
      <c r="L1574">
        <v>0.86533411099761226</v>
      </c>
      <c r="M1574">
        <v>-2.473886750962067</v>
      </c>
      <c r="N1574">
        <v>-1.014656144306652</v>
      </c>
      <c r="O1574">
        <v>1</v>
      </c>
      <c r="P1574">
        <v>1</v>
      </c>
      <c r="Q1574">
        <v>1</v>
      </c>
      <c r="R1574">
        <v>0</v>
      </c>
      <c r="S1574">
        <v>0</v>
      </c>
      <c r="T1574">
        <v>0</v>
      </c>
    </row>
    <row r="1575" spans="1:20" x14ac:dyDescent="0.3">
      <c r="A1575" t="s">
        <v>259</v>
      </c>
      <c r="B1575" t="s">
        <v>561</v>
      </c>
      <c r="C1575">
        <v>9</v>
      </c>
      <c r="D1575">
        <v>8</v>
      </c>
      <c r="E1575" t="s">
        <v>510</v>
      </c>
      <c r="F1575" t="s">
        <v>508</v>
      </c>
      <c r="G1575" t="s">
        <v>508</v>
      </c>
      <c r="H1575">
        <v>4.816140579238529</v>
      </c>
      <c r="I1575">
        <v>53.205128205128197</v>
      </c>
      <c r="J1575">
        <v>7.3141828565399347</v>
      </c>
      <c r="K1575">
        <v>19.882817475480721</v>
      </c>
      <c r="L1575">
        <v>0.71965412820606367</v>
      </c>
      <c r="M1575">
        <v>-1.014656144306652</v>
      </c>
      <c r="N1575">
        <v>2.9612756264236899</v>
      </c>
      <c r="O1575">
        <v>1</v>
      </c>
      <c r="P1575">
        <v>1</v>
      </c>
      <c r="Q1575">
        <v>1</v>
      </c>
      <c r="R1575">
        <v>0</v>
      </c>
      <c r="S1575">
        <v>0</v>
      </c>
      <c r="T1575">
        <v>0</v>
      </c>
    </row>
    <row r="1576" spans="1:20" x14ac:dyDescent="0.3">
      <c r="A1576" t="s">
        <v>269</v>
      </c>
      <c r="B1576" t="s">
        <v>561</v>
      </c>
      <c r="C1576">
        <v>8</v>
      </c>
      <c r="D1576">
        <v>4</v>
      </c>
      <c r="E1576" t="s">
        <v>510</v>
      </c>
      <c r="F1576" t="s">
        <v>508</v>
      </c>
      <c r="G1576" t="s">
        <v>508</v>
      </c>
      <c r="H1576">
        <v>4.8697666986257593</v>
      </c>
      <c r="I1576">
        <v>63.46153846153846</v>
      </c>
      <c r="J1576">
        <v>6.4773026790547821</v>
      </c>
      <c r="K1576">
        <v>71.798084668396996</v>
      </c>
      <c r="L1576">
        <v>0.98642379981712069</v>
      </c>
      <c r="M1576">
        <v>-1.1061946902654869</v>
      </c>
      <c r="N1576">
        <v>2.2930648769574939</v>
      </c>
      <c r="O1576">
        <v>0</v>
      </c>
      <c r="P1576">
        <v>1</v>
      </c>
      <c r="Q1576">
        <v>1</v>
      </c>
      <c r="R1576">
        <v>1</v>
      </c>
      <c r="S1576">
        <v>0</v>
      </c>
      <c r="T1576">
        <v>0</v>
      </c>
    </row>
    <row r="1577" spans="1:20" x14ac:dyDescent="0.3">
      <c r="A1577" t="s">
        <v>285</v>
      </c>
      <c r="B1577" t="s">
        <v>561</v>
      </c>
      <c r="C1577">
        <v>9</v>
      </c>
      <c r="D1577">
        <v>10</v>
      </c>
      <c r="E1577" t="s">
        <v>510</v>
      </c>
      <c r="F1577" t="s">
        <v>508</v>
      </c>
      <c r="G1577" t="s">
        <v>508</v>
      </c>
      <c r="H1577">
        <v>4.56661316211878</v>
      </c>
      <c r="I1577">
        <v>57.638888888888893</v>
      </c>
      <c r="J1577">
        <v>3.431715996028982</v>
      </c>
      <c r="K1577">
        <v>39.140548999703967</v>
      </c>
      <c r="L1577">
        <v>0.56113829764954726</v>
      </c>
      <c r="M1577">
        <v>-2.4657534246575339</v>
      </c>
      <c r="N1577">
        <v>1.292134831460674</v>
      </c>
      <c r="O1577">
        <v>1</v>
      </c>
      <c r="P1577">
        <v>1</v>
      </c>
      <c r="Q1577">
        <v>1</v>
      </c>
      <c r="R1577">
        <v>0</v>
      </c>
      <c r="S1577">
        <v>0</v>
      </c>
      <c r="T1577">
        <v>0</v>
      </c>
    </row>
    <row r="1578" spans="1:20" x14ac:dyDescent="0.3">
      <c r="A1578" t="s">
        <v>291</v>
      </c>
      <c r="B1578" t="s">
        <v>561</v>
      </c>
      <c r="C1578">
        <v>6</v>
      </c>
      <c r="D1578">
        <v>6</v>
      </c>
      <c r="E1578" t="s">
        <v>510</v>
      </c>
      <c r="F1578" t="s">
        <v>508</v>
      </c>
      <c r="G1578" t="s">
        <v>508</v>
      </c>
      <c r="H1578">
        <v>4.1211878009630816</v>
      </c>
      <c r="I1578">
        <v>50.204081632653057</v>
      </c>
      <c r="J1578">
        <v>0.9045048470104593</v>
      </c>
      <c r="K1578">
        <v>13.200221852468189</v>
      </c>
      <c r="L1578">
        <v>0.83192373064428693</v>
      </c>
      <c r="M1578">
        <v>-1.2756516916250691</v>
      </c>
      <c r="N1578">
        <v>-2.8651685393258419</v>
      </c>
      <c r="O1578">
        <v>0</v>
      </c>
      <c r="P1578">
        <v>1</v>
      </c>
      <c r="Q1578">
        <v>1</v>
      </c>
      <c r="R1578">
        <v>0</v>
      </c>
      <c r="S1578">
        <v>0</v>
      </c>
      <c r="T1578">
        <v>0</v>
      </c>
    </row>
    <row r="1579" spans="1:20" x14ac:dyDescent="0.3">
      <c r="A1579" t="s">
        <v>295</v>
      </c>
      <c r="B1579" t="s">
        <v>561</v>
      </c>
      <c r="C1579">
        <v>3</v>
      </c>
      <c r="D1579">
        <v>6</v>
      </c>
      <c r="E1579" t="s">
        <v>510</v>
      </c>
      <c r="F1579" t="s">
        <v>508</v>
      </c>
      <c r="G1579" t="s">
        <v>508</v>
      </c>
      <c r="H1579">
        <v>4.1353383458646613</v>
      </c>
      <c r="I1579">
        <v>29.387755102040821</v>
      </c>
      <c r="J1579">
        <v>-3.288435466374251</v>
      </c>
      <c r="K1579">
        <v>-90.309914458000407</v>
      </c>
      <c r="L1579">
        <v>0.84264939490552493</v>
      </c>
      <c r="M1579">
        <v>-2.8651685393258419</v>
      </c>
      <c r="N1579">
        <v>-1.735106998264893</v>
      </c>
      <c r="O1579">
        <v>0</v>
      </c>
      <c r="P1579">
        <v>1</v>
      </c>
      <c r="Q1579">
        <v>0</v>
      </c>
      <c r="R1579">
        <v>0</v>
      </c>
      <c r="S1579">
        <v>0</v>
      </c>
      <c r="T1579">
        <v>0</v>
      </c>
    </row>
    <row r="1580" spans="1:20" x14ac:dyDescent="0.3">
      <c r="A1580" t="s">
        <v>298</v>
      </c>
      <c r="B1580" t="s">
        <v>561</v>
      </c>
      <c r="C1580">
        <v>2</v>
      </c>
      <c r="D1580">
        <v>4</v>
      </c>
      <c r="E1580" t="s">
        <v>510</v>
      </c>
      <c r="F1580" t="s">
        <v>508</v>
      </c>
      <c r="G1580" t="s">
        <v>508</v>
      </c>
      <c r="H1580">
        <v>4.0612124779281933</v>
      </c>
      <c r="I1580">
        <v>3.333333333333333</v>
      </c>
      <c r="J1580">
        <v>-8.2381666267026077</v>
      </c>
      <c r="K1580">
        <v>-245.744680851064</v>
      </c>
      <c r="L1580">
        <v>1.0239166934590791</v>
      </c>
      <c r="M1580">
        <v>-1.735106998264893</v>
      </c>
      <c r="N1580">
        <v>1.4125956444967629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1</v>
      </c>
    </row>
    <row r="1581" spans="1:20" x14ac:dyDescent="0.3">
      <c r="A1581" t="s">
        <v>96</v>
      </c>
      <c r="B1581" t="s">
        <v>561</v>
      </c>
      <c r="C1581">
        <v>8</v>
      </c>
      <c r="D1581">
        <v>6</v>
      </c>
      <c r="E1581" t="s">
        <v>510</v>
      </c>
      <c r="F1581" t="s">
        <v>508</v>
      </c>
      <c r="G1581" t="s">
        <v>508</v>
      </c>
      <c r="H1581">
        <v>3.3078470824949702</v>
      </c>
      <c r="I1581">
        <v>53.205128205128197</v>
      </c>
      <c r="J1581">
        <v>-2.129827787981823</v>
      </c>
      <c r="K1581">
        <v>2.4571351424325778</v>
      </c>
      <c r="L1581">
        <v>0.73426776613610878</v>
      </c>
      <c r="M1581">
        <v>-5.6306306306306307E-2</v>
      </c>
      <c r="N1581">
        <v>1.408450704225352</v>
      </c>
      <c r="O1581">
        <v>1</v>
      </c>
      <c r="P1581">
        <v>1</v>
      </c>
      <c r="Q1581">
        <v>0</v>
      </c>
      <c r="R1581">
        <v>1</v>
      </c>
      <c r="S1581">
        <v>0</v>
      </c>
      <c r="T1581">
        <v>0</v>
      </c>
    </row>
    <row r="1582" spans="1:20" x14ac:dyDescent="0.3">
      <c r="A1582" t="s">
        <v>164</v>
      </c>
      <c r="B1582" t="s">
        <v>561</v>
      </c>
      <c r="C1582">
        <v>10</v>
      </c>
      <c r="D1582">
        <v>13</v>
      </c>
      <c r="E1582" t="s">
        <v>510</v>
      </c>
      <c r="F1582" t="s">
        <v>508</v>
      </c>
      <c r="G1582" t="s">
        <v>508</v>
      </c>
      <c r="H1582">
        <v>3.1565245688252519</v>
      </c>
      <c r="I1582">
        <v>41.025641025641022</v>
      </c>
      <c r="J1582">
        <v>-6.2342783999264739E-2</v>
      </c>
      <c r="K1582">
        <v>8.1767644782212692</v>
      </c>
      <c r="L1582">
        <v>1.14333001199061</v>
      </c>
      <c r="M1582">
        <v>-2.4444444444444451</v>
      </c>
      <c r="N1582">
        <v>4.8974943052391797</v>
      </c>
      <c r="O1582">
        <v>1</v>
      </c>
      <c r="P1582">
        <v>1</v>
      </c>
      <c r="Q1582">
        <v>0</v>
      </c>
      <c r="R1582">
        <v>0</v>
      </c>
      <c r="S1582">
        <v>1</v>
      </c>
      <c r="T1582">
        <v>1</v>
      </c>
    </row>
    <row r="1583" spans="1:20" x14ac:dyDescent="0.3">
      <c r="A1583" t="s">
        <v>242</v>
      </c>
      <c r="B1583" t="s">
        <v>561</v>
      </c>
      <c r="C1583">
        <v>11</v>
      </c>
      <c r="D1583">
        <v>10</v>
      </c>
      <c r="E1583" t="s">
        <v>510</v>
      </c>
      <c r="F1583" t="s">
        <v>508</v>
      </c>
      <c r="G1583" t="s">
        <v>508</v>
      </c>
      <c r="H1583">
        <v>3.051317614424411</v>
      </c>
      <c r="I1583">
        <v>82.233502538071065</v>
      </c>
      <c r="J1583">
        <v>12.39092103632624</v>
      </c>
      <c r="K1583">
        <v>76.737160120846113</v>
      </c>
      <c r="L1583">
        <v>0.92123310038534389</v>
      </c>
      <c r="M1583">
        <v>-1.382978723404255</v>
      </c>
      <c r="N1583">
        <v>4.4768069039913696</v>
      </c>
      <c r="O1583">
        <v>1</v>
      </c>
      <c r="P1583">
        <v>1</v>
      </c>
      <c r="Q1583">
        <v>1</v>
      </c>
      <c r="R1583">
        <v>0</v>
      </c>
      <c r="S1583">
        <v>1</v>
      </c>
      <c r="T1583">
        <v>0</v>
      </c>
    </row>
    <row r="1584" spans="1:20" x14ac:dyDescent="0.3">
      <c r="A1584" t="s">
        <v>77</v>
      </c>
      <c r="B1584" t="s">
        <v>198</v>
      </c>
      <c r="C1584">
        <v>0</v>
      </c>
      <c r="D1584">
        <v>7</v>
      </c>
      <c r="E1584" t="s">
        <v>510</v>
      </c>
      <c r="F1584" t="s">
        <v>508</v>
      </c>
      <c r="G1584" t="s">
        <v>508</v>
      </c>
      <c r="H1584">
        <v>2.6846901122072451</v>
      </c>
      <c r="I1584">
        <v>18.18181818181818</v>
      </c>
      <c r="J1584">
        <v>-7.5445235804828314E-2</v>
      </c>
      <c r="K1584">
        <v>-206.48429584599779</v>
      </c>
      <c r="L1584">
        <v>0.83395547312749019</v>
      </c>
      <c r="M1584">
        <v>-0.83638264506011495</v>
      </c>
      <c r="N1584">
        <v>0.1054296257248287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</row>
    <row r="1585" spans="1:20" x14ac:dyDescent="0.3">
      <c r="A1585" t="s">
        <v>139</v>
      </c>
      <c r="B1585" t="s">
        <v>198</v>
      </c>
      <c r="C1585">
        <v>2</v>
      </c>
      <c r="D1585">
        <v>9</v>
      </c>
      <c r="E1585" t="s">
        <v>510</v>
      </c>
      <c r="F1585" t="s">
        <v>508</v>
      </c>
      <c r="G1585" t="s">
        <v>508</v>
      </c>
      <c r="H1585">
        <v>2.4137931034482758</v>
      </c>
      <c r="I1585">
        <v>8.2644628099173563</v>
      </c>
      <c r="J1585">
        <v>-3.0544443899260898</v>
      </c>
      <c r="K1585">
        <v>-107.0794753086424</v>
      </c>
      <c r="L1585">
        <v>1.208485150985775</v>
      </c>
      <c r="M1585">
        <v>-0.73723012111637698</v>
      </c>
      <c r="N1585">
        <v>1.114058355437666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1</v>
      </c>
    </row>
    <row r="1586" spans="1:20" x14ac:dyDescent="0.3">
      <c r="A1586" t="s">
        <v>228</v>
      </c>
      <c r="B1586" t="s">
        <v>198</v>
      </c>
      <c r="C1586">
        <v>11</v>
      </c>
      <c r="D1586">
        <v>15</v>
      </c>
      <c r="E1586" t="s">
        <v>367</v>
      </c>
      <c r="F1586" t="s">
        <v>508</v>
      </c>
      <c r="G1586" t="s">
        <v>509</v>
      </c>
      <c r="H1586">
        <v>2.6542166017204609</v>
      </c>
      <c r="I1586">
        <v>36.170212765957451</v>
      </c>
      <c r="J1586">
        <v>6.5433320917105249</v>
      </c>
      <c r="K1586">
        <v>79.679396511079432</v>
      </c>
      <c r="L1586">
        <v>0.73319164726916974</v>
      </c>
      <c r="M1586">
        <v>-1.868686868686869</v>
      </c>
      <c r="N1586">
        <v>1.698404529078744</v>
      </c>
      <c r="O1586">
        <v>1</v>
      </c>
      <c r="P1586">
        <v>1</v>
      </c>
      <c r="Q1586">
        <v>1</v>
      </c>
      <c r="R1586">
        <v>0</v>
      </c>
      <c r="S1586">
        <v>1</v>
      </c>
      <c r="T1586">
        <v>0</v>
      </c>
    </row>
    <row r="1587" spans="1:20" x14ac:dyDescent="0.3">
      <c r="A1587" t="s">
        <v>271</v>
      </c>
      <c r="B1587" t="s">
        <v>198</v>
      </c>
      <c r="C1587">
        <v>8</v>
      </c>
      <c r="D1587">
        <v>9</v>
      </c>
      <c r="E1587" t="s">
        <v>510</v>
      </c>
      <c r="F1587" t="s">
        <v>508</v>
      </c>
      <c r="G1587" t="s">
        <v>508</v>
      </c>
      <c r="H1587">
        <v>4.2395592942752929</v>
      </c>
      <c r="I1587">
        <v>14.01273885350319</v>
      </c>
      <c r="J1587">
        <v>7.3423928360354989</v>
      </c>
      <c r="K1587">
        <v>4.2161810190461386</v>
      </c>
      <c r="L1587">
        <v>0.64422305195938168</v>
      </c>
      <c r="M1587">
        <v>-5.3747534516765283</v>
      </c>
      <c r="N1587">
        <v>0.72954663887441373</v>
      </c>
      <c r="O1587">
        <v>0</v>
      </c>
      <c r="P1587">
        <v>1</v>
      </c>
      <c r="Q1587">
        <v>1</v>
      </c>
      <c r="R1587">
        <v>0</v>
      </c>
      <c r="S1587">
        <v>1</v>
      </c>
      <c r="T1587">
        <v>0</v>
      </c>
    </row>
    <row r="1588" spans="1:20" x14ac:dyDescent="0.3">
      <c r="A1588" t="s">
        <v>283</v>
      </c>
      <c r="B1588" t="s">
        <v>198</v>
      </c>
      <c r="C1588">
        <v>3</v>
      </c>
      <c r="D1588">
        <v>4</v>
      </c>
      <c r="E1588" t="s">
        <v>510</v>
      </c>
      <c r="F1588" t="s">
        <v>508</v>
      </c>
      <c r="G1588" t="s">
        <v>508</v>
      </c>
      <c r="H1588">
        <v>4.4511278195488728</v>
      </c>
      <c r="I1588">
        <v>7.9617834394904454</v>
      </c>
      <c r="J1588">
        <v>-7.9164333667398576</v>
      </c>
      <c r="K1588">
        <v>-87.669305189094061</v>
      </c>
      <c r="L1588">
        <v>0.58739586835518698</v>
      </c>
      <c r="M1588">
        <v>-1.247401247401247</v>
      </c>
      <c r="N1588">
        <v>-0.68421052631578949</v>
      </c>
      <c r="O1588">
        <v>0</v>
      </c>
      <c r="P1588">
        <v>1</v>
      </c>
      <c r="Q1588">
        <v>0</v>
      </c>
      <c r="R1588">
        <v>0</v>
      </c>
      <c r="S1588">
        <v>0</v>
      </c>
      <c r="T1588">
        <v>0</v>
      </c>
    </row>
    <row r="1589" spans="1:20" x14ac:dyDescent="0.3">
      <c r="A1589" t="s">
        <v>290</v>
      </c>
      <c r="B1589" t="s">
        <v>198</v>
      </c>
      <c r="C1589">
        <v>0</v>
      </c>
      <c r="D1589">
        <v>3</v>
      </c>
      <c r="E1589" t="s">
        <v>510</v>
      </c>
      <c r="F1589" t="s">
        <v>508</v>
      </c>
      <c r="G1589" t="s">
        <v>508</v>
      </c>
      <c r="H1589">
        <v>4.5537133772427891</v>
      </c>
      <c r="I1589">
        <v>7.6452599388379197</v>
      </c>
      <c r="J1589">
        <v>-11.464612676586199</v>
      </c>
      <c r="K1589">
        <v>-105.59373640713351</v>
      </c>
      <c r="L1589">
        <v>0.80747158457766888</v>
      </c>
      <c r="M1589">
        <v>-0.68421052631578949</v>
      </c>
      <c r="N1589">
        <v>-0.1059883412824589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</row>
    <row r="1590" spans="1:20" x14ac:dyDescent="0.3">
      <c r="A1590" t="s">
        <v>512</v>
      </c>
      <c r="B1590" t="s">
        <v>198</v>
      </c>
      <c r="C1590">
        <v>2</v>
      </c>
      <c r="D1590">
        <v>4</v>
      </c>
      <c r="E1590" t="s">
        <v>510</v>
      </c>
      <c r="F1590" t="s">
        <v>508</v>
      </c>
      <c r="G1590" t="s">
        <v>508</v>
      </c>
      <c r="H1590">
        <v>4.538449684080752</v>
      </c>
      <c r="I1590">
        <v>6.4245810055865924</v>
      </c>
      <c r="J1590">
        <v>-17.338431915360779</v>
      </c>
      <c r="K1590">
        <v>-115.2226806304876</v>
      </c>
      <c r="L1590">
        <v>1.023576837043505</v>
      </c>
      <c r="M1590">
        <v>-1.6445623342175071</v>
      </c>
      <c r="N1590">
        <v>-4.9083063646170437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1</v>
      </c>
    </row>
    <row r="1591" spans="1:20" x14ac:dyDescent="0.3">
      <c r="A1591" t="s">
        <v>91</v>
      </c>
      <c r="B1591" t="s">
        <v>198</v>
      </c>
      <c r="C1591">
        <v>0</v>
      </c>
      <c r="D1591">
        <v>5</v>
      </c>
      <c r="E1591" t="s">
        <v>510</v>
      </c>
      <c r="F1591" t="s">
        <v>508</v>
      </c>
      <c r="G1591" t="s">
        <v>508</v>
      </c>
      <c r="H1591">
        <v>5.1130378413418676</v>
      </c>
      <c r="I1591">
        <v>18.07692307692308</v>
      </c>
      <c r="J1591">
        <v>-23.439895137458951</v>
      </c>
      <c r="K1591">
        <v>-202.3865598995132</v>
      </c>
      <c r="L1591">
        <v>1.6459919180528151</v>
      </c>
      <c r="M1591">
        <v>-4.9083063646170437</v>
      </c>
      <c r="N1591">
        <v>-4.9914917753828707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1</v>
      </c>
    </row>
    <row r="1592" spans="1:20" x14ac:dyDescent="0.3">
      <c r="A1592" t="s">
        <v>93</v>
      </c>
      <c r="B1592" t="s">
        <v>198</v>
      </c>
      <c r="C1592">
        <v>0</v>
      </c>
      <c r="D1592">
        <v>5</v>
      </c>
      <c r="E1592" t="s">
        <v>510</v>
      </c>
      <c r="F1592" t="s">
        <v>508</v>
      </c>
      <c r="G1592" t="s">
        <v>508</v>
      </c>
      <c r="H1592">
        <v>5.5863539445628998</v>
      </c>
      <c r="I1592">
        <v>1.153846153846154</v>
      </c>
      <c r="J1592">
        <v>-30.414693756510701</v>
      </c>
      <c r="K1592">
        <v>-165.8000258698745</v>
      </c>
      <c r="L1592">
        <v>1.420586157244685</v>
      </c>
      <c r="M1592">
        <v>-4.9914917753828707</v>
      </c>
      <c r="N1592">
        <v>0.89552238805970152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1</v>
      </c>
    </row>
    <row r="1593" spans="1:20" x14ac:dyDescent="0.3">
      <c r="A1593" t="s">
        <v>162</v>
      </c>
      <c r="B1593" t="s">
        <v>198</v>
      </c>
      <c r="C1593">
        <v>1</v>
      </c>
      <c r="D1593">
        <v>4</v>
      </c>
      <c r="E1593" t="s">
        <v>510</v>
      </c>
      <c r="F1593" t="s">
        <v>508</v>
      </c>
      <c r="G1593" t="s">
        <v>508</v>
      </c>
      <c r="H1593">
        <v>5.541871921182266</v>
      </c>
      <c r="I1593">
        <v>15.92233009708738</v>
      </c>
      <c r="J1593">
        <v>-22.342996280123959</v>
      </c>
      <c r="K1593">
        <v>-86.663369601055095</v>
      </c>
      <c r="L1593">
        <v>0.58071471440320688</v>
      </c>
      <c r="M1593">
        <v>-2.0270270270270272</v>
      </c>
      <c r="N1593">
        <v>-2.298850574712644</v>
      </c>
      <c r="O1593">
        <v>0</v>
      </c>
      <c r="P1593">
        <v>1</v>
      </c>
      <c r="Q1593">
        <v>0</v>
      </c>
      <c r="R1593">
        <v>0</v>
      </c>
      <c r="S1593">
        <v>0</v>
      </c>
      <c r="T1593">
        <v>0</v>
      </c>
    </row>
    <row r="1594" spans="1:20" x14ac:dyDescent="0.3">
      <c r="A1594" t="s">
        <v>220</v>
      </c>
      <c r="B1594" t="s">
        <v>198</v>
      </c>
      <c r="C1594">
        <v>1</v>
      </c>
      <c r="D1594">
        <v>4</v>
      </c>
      <c r="E1594" t="s">
        <v>510</v>
      </c>
      <c r="F1594" t="s">
        <v>508</v>
      </c>
      <c r="G1594" t="s">
        <v>508</v>
      </c>
      <c r="H1594">
        <v>5.3277310924369754</v>
      </c>
      <c r="I1594">
        <v>8.7136929460580905</v>
      </c>
      <c r="J1594">
        <v>-21.029769098972899</v>
      </c>
      <c r="K1594">
        <v>-90.61922521251222</v>
      </c>
      <c r="L1594">
        <v>0.57265762102469719</v>
      </c>
      <c r="M1594">
        <v>-2.298850574712644</v>
      </c>
      <c r="N1594">
        <v>2.5294117647058818</v>
      </c>
      <c r="O1594">
        <v>0</v>
      </c>
      <c r="P1594">
        <v>1</v>
      </c>
      <c r="Q1594">
        <v>0</v>
      </c>
      <c r="R1594">
        <v>0</v>
      </c>
      <c r="S1594">
        <v>0</v>
      </c>
      <c r="T1594">
        <v>0</v>
      </c>
    </row>
    <row r="1595" spans="1:20" x14ac:dyDescent="0.3">
      <c r="A1595" t="s">
        <v>235</v>
      </c>
      <c r="B1595" t="s">
        <v>198</v>
      </c>
      <c r="C1595">
        <v>3</v>
      </c>
      <c r="D1595">
        <v>4</v>
      </c>
      <c r="E1595" t="s">
        <v>510</v>
      </c>
      <c r="F1595" t="s">
        <v>508</v>
      </c>
      <c r="G1595" t="s">
        <v>508</v>
      </c>
      <c r="H1595">
        <v>4.6624064575800883</v>
      </c>
      <c r="I1595">
        <v>15.298507462686571</v>
      </c>
      <c r="J1595">
        <v>-5.6940052441524998</v>
      </c>
      <c r="K1595">
        <v>-73.645196304238524</v>
      </c>
      <c r="L1595">
        <v>0.94381063251843234</v>
      </c>
      <c r="M1595">
        <v>-0.99067599067599066</v>
      </c>
      <c r="N1595">
        <v>1.1771630370806361</v>
      </c>
      <c r="O1595">
        <v>0</v>
      </c>
      <c r="P1595">
        <v>1</v>
      </c>
      <c r="Q1595">
        <v>0</v>
      </c>
      <c r="R1595">
        <v>0</v>
      </c>
      <c r="S1595">
        <v>0</v>
      </c>
      <c r="T1595">
        <v>0</v>
      </c>
    </row>
    <row r="1596" spans="1:20" x14ac:dyDescent="0.3">
      <c r="A1596" t="s">
        <v>269</v>
      </c>
      <c r="B1596" t="s">
        <v>198</v>
      </c>
      <c r="C1596">
        <v>6</v>
      </c>
      <c r="D1596">
        <v>7</v>
      </c>
      <c r="E1596" t="s">
        <v>510</v>
      </c>
      <c r="F1596" t="s">
        <v>508</v>
      </c>
      <c r="G1596" t="s">
        <v>508</v>
      </c>
      <c r="H1596">
        <v>4.9120173463430898</v>
      </c>
      <c r="I1596">
        <v>22.72727272727273</v>
      </c>
      <c r="J1596">
        <v>2.2393075005060008</v>
      </c>
      <c r="K1596">
        <v>-36.972802522664637</v>
      </c>
      <c r="L1596">
        <v>0.551452704196701</v>
      </c>
      <c r="M1596">
        <v>-0.4648460197559558</v>
      </c>
      <c r="N1596">
        <v>0.46701692936368938</v>
      </c>
      <c r="O1596">
        <v>0</v>
      </c>
      <c r="P1596">
        <v>1</v>
      </c>
      <c r="Q1596">
        <v>1</v>
      </c>
      <c r="R1596">
        <v>0</v>
      </c>
      <c r="S1596">
        <v>0</v>
      </c>
      <c r="T1596">
        <v>0</v>
      </c>
    </row>
    <row r="1597" spans="1:20" x14ac:dyDescent="0.3">
      <c r="A1597" t="s">
        <v>285</v>
      </c>
      <c r="B1597" t="s">
        <v>198</v>
      </c>
      <c r="C1597">
        <v>8</v>
      </c>
      <c r="D1597">
        <v>8</v>
      </c>
      <c r="E1597" t="s">
        <v>510</v>
      </c>
      <c r="F1597" t="s">
        <v>508</v>
      </c>
      <c r="G1597" t="s">
        <v>508</v>
      </c>
      <c r="H1597">
        <v>4.0840140023337224</v>
      </c>
      <c r="I1597">
        <v>36.19047619047619</v>
      </c>
      <c r="J1597">
        <v>6.697688957490513</v>
      </c>
      <c r="K1597">
        <v>-28.38571982925906</v>
      </c>
      <c r="L1597">
        <v>1.0262793396473631</v>
      </c>
      <c r="M1597">
        <v>-0.52234474753337201</v>
      </c>
      <c r="N1597">
        <v>-0.58343057176196034</v>
      </c>
      <c r="O1597">
        <v>0</v>
      </c>
      <c r="P1597">
        <v>1</v>
      </c>
      <c r="Q1597">
        <v>1</v>
      </c>
      <c r="R1597">
        <v>0</v>
      </c>
      <c r="S1597">
        <v>0</v>
      </c>
      <c r="T1597">
        <v>1</v>
      </c>
    </row>
    <row r="1598" spans="1:20" x14ac:dyDescent="0.3">
      <c r="A1598" t="s">
        <v>291</v>
      </c>
      <c r="B1598" t="s">
        <v>198</v>
      </c>
      <c r="C1598">
        <v>8</v>
      </c>
      <c r="D1598">
        <v>10</v>
      </c>
      <c r="E1598" t="s">
        <v>513</v>
      </c>
      <c r="F1598" t="s">
        <v>508</v>
      </c>
      <c r="G1598" t="s">
        <v>508</v>
      </c>
      <c r="H1598">
        <v>3.2571091047169021</v>
      </c>
      <c r="I1598">
        <v>29.411764705882359</v>
      </c>
      <c r="J1598">
        <v>6.0441790365705694</v>
      </c>
      <c r="K1598">
        <v>-92.361111111110887</v>
      </c>
      <c r="L1598">
        <v>1.083104104951333</v>
      </c>
      <c r="M1598">
        <v>-0.64553990610328638</v>
      </c>
      <c r="N1598">
        <v>-1.653868871825162</v>
      </c>
      <c r="O1598">
        <v>0</v>
      </c>
      <c r="P1598">
        <v>1</v>
      </c>
      <c r="Q1598">
        <v>1</v>
      </c>
      <c r="R1598">
        <v>0</v>
      </c>
      <c r="S1598">
        <v>0</v>
      </c>
      <c r="T1598">
        <v>1</v>
      </c>
    </row>
    <row r="1599" spans="1:20" x14ac:dyDescent="0.3">
      <c r="A1599" t="s">
        <v>295</v>
      </c>
      <c r="B1599" t="s">
        <v>198</v>
      </c>
      <c r="C1599">
        <v>3</v>
      </c>
      <c r="D1599">
        <v>8</v>
      </c>
      <c r="E1599" t="s">
        <v>513</v>
      </c>
      <c r="F1599" t="s">
        <v>508</v>
      </c>
      <c r="G1599" t="s">
        <v>508</v>
      </c>
      <c r="H1599">
        <v>3.174603174603174</v>
      </c>
      <c r="I1599">
        <v>14.438502673796791</v>
      </c>
      <c r="J1599">
        <v>3.793964019161066</v>
      </c>
      <c r="K1599">
        <v>-151.76991150442481</v>
      </c>
      <c r="L1599">
        <v>0.72886393659180981</v>
      </c>
      <c r="M1599">
        <v>-1.653868871825162</v>
      </c>
      <c r="N1599">
        <v>-6.006006006006006E-2</v>
      </c>
      <c r="O1599">
        <v>0</v>
      </c>
      <c r="P1599">
        <v>0</v>
      </c>
      <c r="Q1599">
        <v>1</v>
      </c>
      <c r="R1599">
        <v>0</v>
      </c>
      <c r="S1599">
        <v>0</v>
      </c>
      <c r="T1599">
        <v>0</v>
      </c>
    </row>
    <row r="1600" spans="1:20" x14ac:dyDescent="0.3">
      <c r="A1600" t="s">
        <v>298</v>
      </c>
      <c r="B1600" t="s">
        <v>198</v>
      </c>
      <c r="C1600">
        <v>5</v>
      </c>
      <c r="D1600">
        <v>9</v>
      </c>
      <c r="E1600" t="s">
        <v>513</v>
      </c>
      <c r="F1600" t="s">
        <v>508</v>
      </c>
      <c r="G1600" t="s">
        <v>508</v>
      </c>
      <c r="H1600">
        <v>3.223729395604396</v>
      </c>
      <c r="I1600">
        <v>13.90374331550802</v>
      </c>
      <c r="J1600">
        <v>2.4902055773824121</v>
      </c>
      <c r="K1600">
        <v>-146.9228032728565</v>
      </c>
      <c r="L1600">
        <v>1.0210161117468619</v>
      </c>
      <c r="M1600">
        <v>-6.006006006006006E-2</v>
      </c>
      <c r="N1600">
        <v>0</v>
      </c>
      <c r="O1600">
        <v>0</v>
      </c>
      <c r="P1600">
        <v>0</v>
      </c>
      <c r="Q1600">
        <v>1</v>
      </c>
      <c r="R1600">
        <v>0</v>
      </c>
      <c r="S1600">
        <v>0</v>
      </c>
      <c r="T1600">
        <v>1</v>
      </c>
    </row>
    <row r="1601" spans="1:20" x14ac:dyDescent="0.3">
      <c r="A1601" t="s">
        <v>164</v>
      </c>
      <c r="B1601" t="s">
        <v>198</v>
      </c>
      <c r="C1601">
        <v>11</v>
      </c>
      <c r="D1601">
        <v>17</v>
      </c>
      <c r="E1601" t="s">
        <v>15</v>
      </c>
      <c r="F1601" t="s">
        <v>509</v>
      </c>
      <c r="G1601" t="s">
        <v>509</v>
      </c>
      <c r="H1601">
        <v>2.978308761226911</v>
      </c>
      <c r="I1601">
        <v>29.4478527607362</v>
      </c>
      <c r="J1601">
        <v>7.0147386269795149</v>
      </c>
      <c r="K1601">
        <v>121.0199004975124</v>
      </c>
      <c r="L1601">
        <v>2.3272415762421481</v>
      </c>
      <c r="M1601">
        <v>-0.29568302779420458</v>
      </c>
      <c r="N1601">
        <v>2.3131672597864772</v>
      </c>
      <c r="O1601">
        <v>1</v>
      </c>
      <c r="P1601">
        <v>1</v>
      </c>
      <c r="Q1601">
        <v>1</v>
      </c>
      <c r="R1601">
        <v>0</v>
      </c>
      <c r="S1601">
        <v>0</v>
      </c>
      <c r="T1601">
        <v>1</v>
      </c>
    </row>
    <row r="1602" spans="1:20" x14ac:dyDescent="0.3">
      <c r="A1602" t="s">
        <v>242</v>
      </c>
      <c r="B1602" t="s">
        <v>198</v>
      </c>
      <c r="C1602">
        <v>9</v>
      </c>
      <c r="D1602">
        <v>13</v>
      </c>
      <c r="E1602" t="s">
        <v>367</v>
      </c>
      <c r="F1602" t="s">
        <v>508</v>
      </c>
      <c r="G1602" t="s">
        <v>509</v>
      </c>
      <c r="H1602">
        <v>2.9396900269541781</v>
      </c>
      <c r="I1602">
        <v>34.782608695652172</v>
      </c>
      <c r="J1602">
        <v>10.130533044043791</v>
      </c>
      <c r="K1602">
        <v>20.28985507246345</v>
      </c>
      <c r="L1602">
        <v>0.56852988165379403</v>
      </c>
      <c r="M1602">
        <v>-1.681159420289855</v>
      </c>
      <c r="N1602">
        <v>2.0636792452830188</v>
      </c>
      <c r="O1602">
        <v>1</v>
      </c>
      <c r="P1602">
        <v>1</v>
      </c>
      <c r="Q1602">
        <v>1</v>
      </c>
      <c r="R1602">
        <v>0</v>
      </c>
      <c r="S1602">
        <v>0</v>
      </c>
      <c r="T1602">
        <v>0</v>
      </c>
    </row>
    <row r="1603" spans="1:20" x14ac:dyDescent="0.3">
      <c r="A1603" t="s">
        <v>139</v>
      </c>
      <c r="B1603" t="s">
        <v>141</v>
      </c>
      <c r="C1603">
        <v>13</v>
      </c>
      <c r="D1603">
        <v>18</v>
      </c>
      <c r="E1603" t="s">
        <v>513</v>
      </c>
      <c r="F1603" t="s">
        <v>508</v>
      </c>
      <c r="G1603" t="s">
        <v>508</v>
      </c>
      <c r="H1603">
        <v>2.4966331710349108</v>
      </c>
      <c r="I1603">
        <v>53.75722543352601</v>
      </c>
      <c r="J1603">
        <v>2.845094179654966</v>
      </c>
      <c r="K1603">
        <v>146.45817044566039</v>
      </c>
      <c r="L1603">
        <v>1.365446266310008</v>
      </c>
      <c r="M1603">
        <v>-5.2884615384615383</v>
      </c>
      <c r="N1603">
        <v>-0.2175489485134155</v>
      </c>
      <c r="O1603">
        <v>1</v>
      </c>
      <c r="P1603">
        <v>1</v>
      </c>
      <c r="Q1603">
        <v>1</v>
      </c>
      <c r="R1603">
        <v>0</v>
      </c>
      <c r="S1603">
        <v>1</v>
      </c>
      <c r="T1603">
        <v>1</v>
      </c>
    </row>
    <row r="1604" spans="1:20" x14ac:dyDescent="0.3">
      <c r="A1604" t="s">
        <v>156</v>
      </c>
      <c r="B1604" t="s">
        <v>141</v>
      </c>
      <c r="C1604">
        <v>11</v>
      </c>
      <c r="D1604">
        <v>14</v>
      </c>
      <c r="E1604" t="s">
        <v>513</v>
      </c>
      <c r="F1604" t="s">
        <v>508</v>
      </c>
      <c r="G1604" t="s">
        <v>508</v>
      </c>
      <c r="H1604">
        <v>2.372300664451827</v>
      </c>
      <c r="I1604">
        <v>52.023121387283233</v>
      </c>
      <c r="J1604">
        <v>2.4588418639682281</v>
      </c>
      <c r="K1604">
        <v>84.867226230795751</v>
      </c>
      <c r="L1604">
        <v>0.55247051193709218</v>
      </c>
      <c r="M1604">
        <v>-0.2175489485134155</v>
      </c>
      <c r="N1604">
        <v>4.5784883720930232</v>
      </c>
      <c r="O1604">
        <v>1</v>
      </c>
      <c r="P1604">
        <v>1</v>
      </c>
      <c r="Q1604">
        <v>1</v>
      </c>
      <c r="R1604">
        <v>0</v>
      </c>
      <c r="S1604">
        <v>1</v>
      </c>
      <c r="T1604">
        <v>0</v>
      </c>
    </row>
    <row r="1605" spans="1:20" x14ac:dyDescent="0.3">
      <c r="A1605" t="s">
        <v>228</v>
      </c>
      <c r="B1605" t="s">
        <v>141</v>
      </c>
      <c r="C1605">
        <v>8</v>
      </c>
      <c r="D1605">
        <v>10</v>
      </c>
      <c r="E1605" t="s">
        <v>510</v>
      </c>
      <c r="F1605" t="s">
        <v>508</v>
      </c>
      <c r="G1605" t="s">
        <v>508</v>
      </c>
      <c r="H1605">
        <v>2.6224489795918369</v>
      </c>
      <c r="I1605">
        <v>65.895953757225428</v>
      </c>
      <c r="J1605">
        <v>2.6052225050243858</v>
      </c>
      <c r="K1605">
        <v>86.242999756513271</v>
      </c>
      <c r="L1605">
        <v>0.64979858350227748</v>
      </c>
      <c r="M1605">
        <v>-3.8461538461538458</v>
      </c>
      <c r="N1605">
        <v>0.85714285714285721</v>
      </c>
      <c r="O1605">
        <v>0</v>
      </c>
      <c r="P1605">
        <v>1</v>
      </c>
      <c r="Q1605">
        <v>1</v>
      </c>
      <c r="R1605">
        <v>0</v>
      </c>
      <c r="S1605">
        <v>1</v>
      </c>
      <c r="T1605">
        <v>0</v>
      </c>
    </row>
    <row r="1606" spans="1:20" x14ac:dyDescent="0.3">
      <c r="A1606" t="s">
        <v>265</v>
      </c>
      <c r="B1606" t="s">
        <v>141</v>
      </c>
      <c r="C1606">
        <v>10</v>
      </c>
      <c r="D1606">
        <v>16</v>
      </c>
      <c r="E1606" t="s">
        <v>513</v>
      </c>
      <c r="F1606" t="s">
        <v>508</v>
      </c>
      <c r="G1606" t="s">
        <v>508</v>
      </c>
      <c r="H1606">
        <v>3.9548022598870061</v>
      </c>
      <c r="I1606">
        <v>44.921875</v>
      </c>
      <c r="J1606">
        <v>1.9627975235955319</v>
      </c>
      <c r="K1606">
        <v>125.6955810147298</v>
      </c>
      <c r="L1606">
        <v>1.443933782517514</v>
      </c>
      <c r="M1606">
        <v>-8.4680025856496446</v>
      </c>
      <c r="N1606">
        <v>-2.542372881355933</v>
      </c>
      <c r="O1606">
        <v>0</v>
      </c>
      <c r="P1606">
        <v>1</v>
      </c>
      <c r="Q1606">
        <v>1</v>
      </c>
      <c r="R1606">
        <v>0</v>
      </c>
      <c r="S1606">
        <v>1</v>
      </c>
      <c r="T1606">
        <v>1</v>
      </c>
    </row>
    <row r="1607" spans="1:20" x14ac:dyDescent="0.3">
      <c r="A1607" t="s">
        <v>283</v>
      </c>
      <c r="B1607" t="s">
        <v>141</v>
      </c>
      <c r="C1607">
        <v>3</v>
      </c>
      <c r="D1607">
        <v>6</v>
      </c>
      <c r="E1607" t="s">
        <v>510</v>
      </c>
      <c r="F1607" t="s">
        <v>508</v>
      </c>
      <c r="G1607" t="s">
        <v>508</v>
      </c>
      <c r="H1607">
        <v>3.5179716933102529</v>
      </c>
      <c r="I1607">
        <v>21.82741116751269</v>
      </c>
      <c r="J1607">
        <v>-1.435345227492574</v>
      </c>
      <c r="K1607">
        <v>-46.942800788954642</v>
      </c>
      <c r="L1607">
        <v>0.40930797705501709</v>
      </c>
      <c r="M1607">
        <v>-1.3361462728551341</v>
      </c>
      <c r="N1607">
        <v>-2.0669992872416252</v>
      </c>
      <c r="O1607">
        <v>0</v>
      </c>
      <c r="P1607">
        <v>1</v>
      </c>
      <c r="Q1607">
        <v>0</v>
      </c>
      <c r="R1607">
        <v>0</v>
      </c>
      <c r="S1607">
        <v>0</v>
      </c>
      <c r="T1607">
        <v>0</v>
      </c>
    </row>
    <row r="1608" spans="1:20" x14ac:dyDescent="0.3">
      <c r="A1608" t="s">
        <v>290</v>
      </c>
      <c r="B1608" t="s">
        <v>141</v>
      </c>
      <c r="C1608">
        <v>5</v>
      </c>
      <c r="D1608">
        <v>9</v>
      </c>
      <c r="E1608" t="s">
        <v>510</v>
      </c>
      <c r="F1608" t="s">
        <v>508</v>
      </c>
      <c r="G1608" t="s">
        <v>508</v>
      </c>
      <c r="H1608">
        <v>3.3426907881056351</v>
      </c>
      <c r="I1608">
        <v>7.1065989847715736</v>
      </c>
      <c r="J1608">
        <v>-2.2954003513728991</v>
      </c>
      <c r="K1608">
        <v>-72.832369942196536</v>
      </c>
      <c r="L1608">
        <v>1.1851450775551799</v>
      </c>
      <c r="M1608">
        <v>-2.0669992872416252</v>
      </c>
      <c r="N1608">
        <v>-0.72780203784570596</v>
      </c>
      <c r="O1608">
        <v>0</v>
      </c>
      <c r="P1608">
        <v>1</v>
      </c>
      <c r="Q1608">
        <v>0</v>
      </c>
      <c r="R1608">
        <v>0</v>
      </c>
      <c r="S1608">
        <v>0</v>
      </c>
      <c r="T1608">
        <v>1</v>
      </c>
    </row>
    <row r="1609" spans="1:20" x14ac:dyDescent="0.3">
      <c r="A1609" t="s">
        <v>512</v>
      </c>
      <c r="B1609" t="s">
        <v>141</v>
      </c>
      <c r="C1609">
        <v>0</v>
      </c>
      <c r="D1609">
        <v>5</v>
      </c>
      <c r="E1609" t="s">
        <v>510</v>
      </c>
      <c r="F1609" t="s">
        <v>508</v>
      </c>
      <c r="G1609" t="s">
        <v>508</v>
      </c>
      <c r="H1609">
        <v>3.433248299319728</v>
      </c>
      <c r="I1609">
        <v>14.8</v>
      </c>
      <c r="J1609">
        <v>-3.4233592494703489</v>
      </c>
      <c r="K1609">
        <v>-149.25586720091599</v>
      </c>
      <c r="L1609">
        <v>0.86462563307021956</v>
      </c>
      <c r="M1609">
        <v>-1.466275659824047</v>
      </c>
      <c r="N1609">
        <v>-5.6547619047619051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</row>
    <row r="1610" spans="1:20" x14ac:dyDescent="0.3">
      <c r="A1610" t="s">
        <v>91</v>
      </c>
      <c r="B1610" t="s">
        <v>141</v>
      </c>
      <c r="C1610">
        <v>2</v>
      </c>
      <c r="D1610">
        <v>7</v>
      </c>
      <c r="E1610" t="s">
        <v>510</v>
      </c>
      <c r="F1610" t="s">
        <v>508</v>
      </c>
      <c r="G1610" t="s">
        <v>508</v>
      </c>
      <c r="H1610">
        <v>4.129112212708427</v>
      </c>
      <c r="I1610">
        <v>8.8328075709779181</v>
      </c>
      <c r="J1610">
        <v>-4.6024506262012066</v>
      </c>
      <c r="K1610">
        <v>-238.32104832104841</v>
      </c>
      <c r="L1610">
        <v>1.3486982501067011</v>
      </c>
      <c r="M1610">
        <v>-5.6547619047619051</v>
      </c>
      <c r="N1610">
        <v>0.94637223974763407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1</v>
      </c>
    </row>
    <row r="1611" spans="1:20" x14ac:dyDescent="0.3">
      <c r="A1611" t="s">
        <v>162</v>
      </c>
      <c r="B1611" t="s">
        <v>141</v>
      </c>
      <c r="C1611">
        <v>3</v>
      </c>
      <c r="D1611">
        <v>8</v>
      </c>
      <c r="E1611" t="s">
        <v>510</v>
      </c>
      <c r="F1611" t="s">
        <v>508</v>
      </c>
      <c r="G1611" t="s">
        <v>508</v>
      </c>
      <c r="H1611">
        <v>3.5261489698890651</v>
      </c>
      <c r="I1611">
        <v>6.9400630914826493</v>
      </c>
      <c r="J1611">
        <v>-4.4867684941287234</v>
      </c>
      <c r="K1611">
        <v>-83.508771929824604</v>
      </c>
      <c r="L1611">
        <v>0.81981981981981977</v>
      </c>
      <c r="M1611">
        <v>-2.3975251353441611</v>
      </c>
      <c r="N1611">
        <v>-1.7432646592709979</v>
      </c>
      <c r="O1611">
        <v>0</v>
      </c>
      <c r="P1611">
        <v>1</v>
      </c>
      <c r="Q1611">
        <v>0</v>
      </c>
      <c r="R1611">
        <v>0</v>
      </c>
      <c r="S1611">
        <v>0</v>
      </c>
      <c r="T1611">
        <v>0</v>
      </c>
    </row>
    <row r="1612" spans="1:20" x14ac:dyDescent="0.3">
      <c r="A1612" t="s">
        <v>220</v>
      </c>
      <c r="B1612" t="s">
        <v>141</v>
      </c>
      <c r="C1612">
        <v>2</v>
      </c>
      <c r="D1612">
        <v>8</v>
      </c>
      <c r="E1612" t="s">
        <v>510</v>
      </c>
      <c r="F1612" t="s">
        <v>508</v>
      </c>
      <c r="G1612" t="s">
        <v>508</v>
      </c>
      <c r="H1612">
        <v>2.8974654377880178</v>
      </c>
      <c r="I1612">
        <v>0</v>
      </c>
      <c r="J1612">
        <v>-4.4450026376280327</v>
      </c>
      <c r="K1612">
        <v>-104.18250950570351</v>
      </c>
      <c r="L1612">
        <v>1.0084456062738789</v>
      </c>
      <c r="M1612">
        <v>-1.7432646592709979</v>
      </c>
      <c r="N1612">
        <v>4.838709677419355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1</v>
      </c>
    </row>
    <row r="1613" spans="1:20" x14ac:dyDescent="0.3">
      <c r="A1613" t="s">
        <v>235</v>
      </c>
      <c r="B1613" t="s">
        <v>141</v>
      </c>
      <c r="C1613">
        <v>11</v>
      </c>
      <c r="D1613">
        <v>10</v>
      </c>
      <c r="E1613" t="s">
        <v>510</v>
      </c>
      <c r="F1613" t="s">
        <v>508</v>
      </c>
      <c r="G1613" t="s">
        <v>508</v>
      </c>
      <c r="H1613">
        <v>3.176910299003322</v>
      </c>
      <c r="I1613">
        <v>69.035532994923855</v>
      </c>
      <c r="J1613">
        <v>1.7177685192390739</v>
      </c>
      <c r="K1613">
        <v>54.473393989523167</v>
      </c>
      <c r="L1613">
        <v>0.97823556797020483</v>
      </c>
      <c r="M1613">
        <v>-1.149425287356322</v>
      </c>
      <c r="N1613">
        <v>-2.9069767441860459</v>
      </c>
      <c r="O1613">
        <v>1</v>
      </c>
      <c r="P1613">
        <v>1</v>
      </c>
      <c r="Q1613">
        <v>1</v>
      </c>
      <c r="R1613">
        <v>1</v>
      </c>
      <c r="S1613">
        <v>0</v>
      </c>
      <c r="T1613">
        <v>0</v>
      </c>
    </row>
    <row r="1614" spans="1:20" x14ac:dyDescent="0.3">
      <c r="A1614" t="s">
        <v>259</v>
      </c>
      <c r="B1614" t="s">
        <v>141</v>
      </c>
      <c r="C1614">
        <v>11</v>
      </c>
      <c r="D1614">
        <v>17</v>
      </c>
      <c r="E1614" t="s">
        <v>5</v>
      </c>
      <c r="F1614" t="s">
        <v>509</v>
      </c>
      <c r="G1614" t="s">
        <v>509</v>
      </c>
      <c r="H1614">
        <v>3.3789563729683501</v>
      </c>
      <c r="I1614">
        <v>48.73096446700508</v>
      </c>
      <c r="J1614">
        <v>1.824433883452683</v>
      </c>
      <c r="K1614">
        <v>53.397839783978561</v>
      </c>
      <c r="L1614">
        <v>1.178173943697437</v>
      </c>
      <c r="M1614">
        <v>-2.9069767441860459</v>
      </c>
      <c r="N1614">
        <v>2.9940119760479038</v>
      </c>
      <c r="O1614">
        <v>1</v>
      </c>
      <c r="P1614">
        <v>1</v>
      </c>
      <c r="Q1614">
        <v>1</v>
      </c>
      <c r="R1614">
        <v>0</v>
      </c>
      <c r="S1614">
        <v>0</v>
      </c>
      <c r="T1614">
        <v>1</v>
      </c>
    </row>
    <row r="1615" spans="1:20" x14ac:dyDescent="0.3">
      <c r="A1615" t="s">
        <v>269</v>
      </c>
      <c r="B1615" t="s">
        <v>141</v>
      </c>
      <c r="C1615">
        <v>11</v>
      </c>
      <c r="D1615">
        <v>12</v>
      </c>
      <c r="E1615" t="s">
        <v>513</v>
      </c>
      <c r="F1615" t="s">
        <v>508</v>
      </c>
      <c r="G1615" t="s">
        <v>508</v>
      </c>
      <c r="H1615">
        <v>3.455541508638853</v>
      </c>
      <c r="I1615">
        <v>58.883248730964468</v>
      </c>
      <c r="J1615">
        <v>2.4865805193100341</v>
      </c>
      <c r="K1615">
        <v>79.992025518341123</v>
      </c>
      <c r="L1615">
        <v>0.59154608924415664</v>
      </c>
      <c r="M1615">
        <v>-1.453488372093023</v>
      </c>
      <c r="N1615">
        <v>0</v>
      </c>
      <c r="O1615">
        <v>1</v>
      </c>
      <c r="P1615">
        <v>1</v>
      </c>
      <c r="Q1615">
        <v>1</v>
      </c>
      <c r="R1615">
        <v>0</v>
      </c>
      <c r="S1615">
        <v>1</v>
      </c>
      <c r="T1615">
        <v>0</v>
      </c>
    </row>
    <row r="1616" spans="1:20" x14ac:dyDescent="0.3">
      <c r="A1616" t="s">
        <v>285</v>
      </c>
      <c r="B1616" t="s">
        <v>141</v>
      </c>
      <c r="C1616">
        <v>6</v>
      </c>
      <c r="D1616">
        <v>12</v>
      </c>
      <c r="E1616" t="s">
        <v>367</v>
      </c>
      <c r="F1616" t="s">
        <v>508</v>
      </c>
      <c r="G1616" t="s">
        <v>509</v>
      </c>
      <c r="H1616">
        <v>2.9955661295555309</v>
      </c>
      <c r="I1616">
        <v>41.116751269035532</v>
      </c>
      <c r="J1616">
        <v>1.0311042757188811</v>
      </c>
      <c r="K1616">
        <v>11.301587301587359</v>
      </c>
      <c r="L1616">
        <v>0.84530544137397745</v>
      </c>
      <c r="M1616">
        <v>-7.564296520423601E-2</v>
      </c>
      <c r="N1616">
        <v>-7.5700227100681305E-2</v>
      </c>
      <c r="O1616">
        <v>0</v>
      </c>
      <c r="P1616">
        <v>1</v>
      </c>
      <c r="Q1616">
        <v>1</v>
      </c>
      <c r="R1616">
        <v>0</v>
      </c>
      <c r="S1616">
        <v>0</v>
      </c>
      <c r="T1616">
        <v>0</v>
      </c>
    </row>
    <row r="1617" spans="1:20" x14ac:dyDescent="0.3">
      <c r="A1617" t="s">
        <v>291</v>
      </c>
      <c r="B1617" t="s">
        <v>141</v>
      </c>
      <c r="C1617">
        <v>3</v>
      </c>
      <c r="D1617">
        <v>6</v>
      </c>
      <c r="E1617" t="s">
        <v>510</v>
      </c>
      <c r="F1617" t="s">
        <v>508</v>
      </c>
      <c r="G1617" t="s">
        <v>508</v>
      </c>
      <c r="H1617">
        <v>3.1022300728637671</v>
      </c>
      <c r="I1617">
        <v>27.411167512690351</v>
      </c>
      <c r="J1617">
        <v>-0.4401889334971445</v>
      </c>
      <c r="K1617">
        <v>-53.511476533059202</v>
      </c>
      <c r="L1617">
        <v>0.81352406825706758</v>
      </c>
      <c r="M1617">
        <v>-1.9696969696969699</v>
      </c>
      <c r="N1617">
        <v>-2.627511591962906</v>
      </c>
      <c r="O1617">
        <v>0</v>
      </c>
      <c r="P1617">
        <v>1</v>
      </c>
      <c r="Q1617">
        <v>0</v>
      </c>
      <c r="R1617">
        <v>0</v>
      </c>
      <c r="S1617">
        <v>0</v>
      </c>
      <c r="T1617">
        <v>0</v>
      </c>
    </row>
    <row r="1618" spans="1:20" x14ac:dyDescent="0.3">
      <c r="A1618" t="s">
        <v>295</v>
      </c>
      <c r="B1618" t="s">
        <v>141</v>
      </c>
      <c r="C1618">
        <v>3</v>
      </c>
      <c r="D1618">
        <v>8</v>
      </c>
      <c r="E1618" t="s">
        <v>510</v>
      </c>
      <c r="F1618" t="s">
        <v>508</v>
      </c>
      <c r="G1618" t="s">
        <v>508</v>
      </c>
      <c r="H1618">
        <v>3.1519274376417239</v>
      </c>
      <c r="I1618">
        <v>10.152284263959389</v>
      </c>
      <c r="J1618">
        <v>-1.3392900130144061</v>
      </c>
      <c r="K1618">
        <v>-89.955737146748191</v>
      </c>
      <c r="L1618">
        <v>0.8824360319638388</v>
      </c>
      <c r="M1618">
        <v>-2.627511591962906</v>
      </c>
      <c r="N1618">
        <v>1.984126984126984</v>
      </c>
      <c r="O1618">
        <v>0</v>
      </c>
      <c r="P1618">
        <v>1</v>
      </c>
      <c r="Q1618">
        <v>0</v>
      </c>
      <c r="R1618">
        <v>0</v>
      </c>
      <c r="S1618">
        <v>0</v>
      </c>
      <c r="T1618">
        <v>0</v>
      </c>
    </row>
    <row r="1619" spans="1:20" x14ac:dyDescent="0.3">
      <c r="A1619" t="s">
        <v>164</v>
      </c>
      <c r="B1619" t="s">
        <v>141</v>
      </c>
      <c r="C1619">
        <v>9</v>
      </c>
      <c r="D1619">
        <v>14</v>
      </c>
      <c r="E1619" t="s">
        <v>367</v>
      </c>
      <c r="F1619" t="s">
        <v>508</v>
      </c>
      <c r="G1619" t="s">
        <v>509</v>
      </c>
      <c r="H1619">
        <v>1.981991874382343</v>
      </c>
      <c r="I1619">
        <v>43.511450381679388</v>
      </c>
      <c r="J1619">
        <v>0.28544466640027499</v>
      </c>
      <c r="K1619">
        <v>-8.2949951205909311</v>
      </c>
      <c r="L1619">
        <v>0.43245849404662079</v>
      </c>
      <c r="M1619">
        <v>-1.439393939393939</v>
      </c>
      <c r="N1619">
        <v>1.844734819369716</v>
      </c>
      <c r="O1619">
        <v>1</v>
      </c>
      <c r="P1619">
        <v>1</v>
      </c>
      <c r="Q1619">
        <v>1</v>
      </c>
      <c r="R1619">
        <v>0</v>
      </c>
      <c r="S1619">
        <v>0</v>
      </c>
      <c r="T1619">
        <v>0</v>
      </c>
    </row>
    <row r="1620" spans="1:20" x14ac:dyDescent="0.3">
      <c r="A1620" t="s">
        <v>242</v>
      </c>
      <c r="B1620" t="s">
        <v>141</v>
      </c>
      <c r="C1620">
        <v>6</v>
      </c>
      <c r="D1620">
        <v>11</v>
      </c>
      <c r="E1620" t="s">
        <v>367</v>
      </c>
      <c r="F1620" t="s">
        <v>508</v>
      </c>
      <c r="G1620" t="s">
        <v>509</v>
      </c>
      <c r="H1620">
        <v>2.5446428571428572</v>
      </c>
      <c r="I1620">
        <v>19.45945945945946</v>
      </c>
      <c r="J1620">
        <v>0.47067517931871983</v>
      </c>
      <c r="K1620">
        <v>-26.853707414829291</v>
      </c>
      <c r="L1620">
        <v>0.6860238955265352</v>
      </c>
      <c r="M1620">
        <v>-1.6897081413210451</v>
      </c>
      <c r="N1620">
        <v>3.125</v>
      </c>
      <c r="O1620">
        <v>0</v>
      </c>
      <c r="P1620">
        <v>1</v>
      </c>
      <c r="Q1620">
        <v>1</v>
      </c>
      <c r="R1620">
        <v>0</v>
      </c>
      <c r="S1620">
        <v>0</v>
      </c>
      <c r="T1620">
        <v>0</v>
      </c>
    </row>
    <row r="1621" spans="1:20" x14ac:dyDescent="0.3">
      <c r="A1621" t="s">
        <v>139</v>
      </c>
      <c r="B1621" t="s">
        <v>562</v>
      </c>
      <c r="C1621">
        <v>3</v>
      </c>
      <c r="D1621">
        <v>8</v>
      </c>
      <c r="E1621" t="s">
        <v>510</v>
      </c>
      <c r="F1621" t="s">
        <v>508</v>
      </c>
      <c r="G1621" t="s">
        <v>508</v>
      </c>
      <c r="H1621">
        <v>3.7723209678993759</v>
      </c>
      <c r="I1621">
        <v>39.21569635757178</v>
      </c>
      <c r="J1621">
        <v>-7.4985431901904154E-4</v>
      </c>
      <c r="K1621">
        <v>25.11804588326342</v>
      </c>
      <c r="L1621">
        <v>0.52807339261643538</v>
      </c>
      <c r="M1621">
        <v>-2.1406707538562202</v>
      </c>
      <c r="N1621">
        <v>3.1249969732016778</v>
      </c>
      <c r="O1621">
        <v>0</v>
      </c>
      <c r="P1621">
        <v>1</v>
      </c>
      <c r="Q1621">
        <v>0</v>
      </c>
      <c r="R1621">
        <v>0</v>
      </c>
      <c r="S1621">
        <v>0</v>
      </c>
      <c r="T1621">
        <v>0</v>
      </c>
    </row>
    <row r="1622" spans="1:20" x14ac:dyDescent="0.3">
      <c r="A1622" t="s">
        <v>271</v>
      </c>
      <c r="B1622" t="s">
        <v>562</v>
      </c>
      <c r="C1622">
        <v>10</v>
      </c>
      <c r="D1622">
        <v>13</v>
      </c>
      <c r="E1622" t="s">
        <v>510</v>
      </c>
      <c r="F1622" t="s">
        <v>508</v>
      </c>
      <c r="G1622" t="s">
        <v>508</v>
      </c>
      <c r="H1622">
        <v>4.5048692447288357</v>
      </c>
      <c r="I1622">
        <v>46.913568255123209</v>
      </c>
      <c r="J1622">
        <v>1.6258582837996031E-2</v>
      </c>
      <c r="K1622">
        <v>37.764295908978127</v>
      </c>
      <c r="L1622">
        <v>1.2993858824282181</v>
      </c>
      <c r="M1622">
        <v>-7.3684203921922933</v>
      </c>
      <c r="N1622">
        <v>3.125003809956008</v>
      </c>
      <c r="O1622">
        <v>0</v>
      </c>
      <c r="P1622">
        <v>1</v>
      </c>
      <c r="Q1622">
        <v>1</v>
      </c>
      <c r="R1622">
        <v>0</v>
      </c>
      <c r="S1622">
        <v>1</v>
      </c>
      <c r="T1622">
        <v>1</v>
      </c>
    </row>
    <row r="1623" spans="1:20" x14ac:dyDescent="0.3">
      <c r="A1623" t="s">
        <v>283</v>
      </c>
      <c r="B1623" t="s">
        <v>562</v>
      </c>
      <c r="C1623">
        <v>3</v>
      </c>
      <c r="D1623">
        <v>7</v>
      </c>
      <c r="E1623" t="s">
        <v>510</v>
      </c>
      <c r="F1623" t="s">
        <v>508</v>
      </c>
      <c r="G1623" t="s">
        <v>508</v>
      </c>
      <c r="H1623">
        <v>4.8022596885980073</v>
      </c>
      <c r="I1623">
        <v>49.382701877266818</v>
      </c>
      <c r="J1623">
        <v>-2.1865496694724179E-2</v>
      </c>
      <c r="K1623">
        <v>-8.98647505500535</v>
      </c>
      <c r="L1623">
        <v>0.91595530580559037</v>
      </c>
      <c r="M1623">
        <v>-4.3243265883429416</v>
      </c>
      <c r="N1623">
        <v>-5.0847477033016801</v>
      </c>
      <c r="O1623">
        <v>0</v>
      </c>
      <c r="P1623">
        <v>1</v>
      </c>
      <c r="Q1623">
        <v>0</v>
      </c>
      <c r="R1623">
        <v>0</v>
      </c>
      <c r="S1623">
        <v>0</v>
      </c>
      <c r="T1623">
        <v>0</v>
      </c>
    </row>
    <row r="1624" spans="1:20" x14ac:dyDescent="0.3">
      <c r="A1624" t="s">
        <v>290</v>
      </c>
      <c r="B1624" t="s">
        <v>562</v>
      </c>
      <c r="C1624">
        <v>1</v>
      </c>
      <c r="D1624">
        <v>4</v>
      </c>
      <c r="E1624" t="s">
        <v>510</v>
      </c>
      <c r="F1624" t="s">
        <v>508</v>
      </c>
      <c r="G1624" t="s">
        <v>508</v>
      </c>
      <c r="H1624">
        <v>5.2508505648964494</v>
      </c>
      <c r="I1624">
        <v>27.16046984357974</v>
      </c>
      <c r="J1624">
        <v>-4.4664847563833272E-2</v>
      </c>
      <c r="K1624">
        <v>-89.361741162543439</v>
      </c>
      <c r="L1624">
        <v>0.86621540723039803</v>
      </c>
      <c r="M1624">
        <v>-5.0847477033016801</v>
      </c>
      <c r="N1624">
        <v>1.785719734268294</v>
      </c>
      <c r="O1624">
        <v>0</v>
      </c>
      <c r="P1624">
        <v>1</v>
      </c>
      <c r="Q1624">
        <v>0</v>
      </c>
      <c r="R1624">
        <v>0</v>
      </c>
      <c r="S1624">
        <v>0</v>
      </c>
      <c r="T1624">
        <v>0</v>
      </c>
    </row>
    <row r="1625" spans="1:20" x14ac:dyDescent="0.3">
      <c r="A1625" t="s">
        <v>512</v>
      </c>
      <c r="B1625" t="s">
        <v>562</v>
      </c>
      <c r="C1625">
        <v>-2</v>
      </c>
      <c r="D1625">
        <v>3</v>
      </c>
      <c r="E1625" t="s">
        <v>510</v>
      </c>
      <c r="F1625" t="s">
        <v>508</v>
      </c>
      <c r="G1625" t="s">
        <v>508</v>
      </c>
      <c r="H1625">
        <v>5.1850266194246331</v>
      </c>
      <c r="I1625">
        <v>0</v>
      </c>
      <c r="J1625">
        <v>-6.580622567511471E-2</v>
      </c>
      <c r="K1625">
        <v>-116.4669261197068</v>
      </c>
      <c r="L1625">
        <v>0.90631869044992608</v>
      </c>
      <c r="M1625">
        <v>-2.9239807257405621</v>
      </c>
      <c r="N1625">
        <v>-6.3253024810110734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</row>
    <row r="1626" spans="1:20" x14ac:dyDescent="0.3">
      <c r="A1626" t="s">
        <v>91</v>
      </c>
      <c r="B1626" t="s">
        <v>562</v>
      </c>
      <c r="C1626">
        <v>-2</v>
      </c>
      <c r="D1626">
        <v>3</v>
      </c>
      <c r="E1626" t="s">
        <v>510</v>
      </c>
      <c r="F1626" t="s">
        <v>508</v>
      </c>
      <c r="G1626" t="s">
        <v>508</v>
      </c>
      <c r="H1626">
        <v>5.9026188754035083</v>
      </c>
      <c r="I1626">
        <v>7.6922996308180354</v>
      </c>
      <c r="J1626">
        <v>-8.2437671050393735E-2</v>
      </c>
      <c r="K1626">
        <v>-211.42054449317189</v>
      </c>
      <c r="L1626">
        <v>0.98335672491015647</v>
      </c>
      <c r="M1626">
        <v>-6.3253024810110734</v>
      </c>
      <c r="N1626">
        <v>0.32154311255848828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</row>
    <row r="1627" spans="1:20" x14ac:dyDescent="0.3">
      <c r="A1627" t="s">
        <v>162</v>
      </c>
      <c r="B1627" t="s">
        <v>562</v>
      </c>
      <c r="C1627">
        <v>1</v>
      </c>
      <c r="D1627">
        <v>4</v>
      </c>
      <c r="E1627" t="s">
        <v>510</v>
      </c>
      <c r="F1627" t="s">
        <v>508</v>
      </c>
      <c r="G1627" t="s">
        <v>508</v>
      </c>
      <c r="H1627">
        <v>5.8379132845396153</v>
      </c>
      <c r="I1627">
        <v>8.7911995780777552</v>
      </c>
      <c r="J1627">
        <v>-6.9024307521063047E-2</v>
      </c>
      <c r="K1627">
        <v>-88.90995208182612</v>
      </c>
      <c r="L1627">
        <v>0.66573958613880579</v>
      </c>
      <c r="M1627">
        <v>-2.5000050291418279</v>
      </c>
      <c r="N1627">
        <v>1.923082801247235</v>
      </c>
      <c r="O1627">
        <v>0</v>
      </c>
      <c r="P1627">
        <v>1</v>
      </c>
      <c r="Q1627">
        <v>0</v>
      </c>
      <c r="R1627">
        <v>0</v>
      </c>
      <c r="S1627">
        <v>0</v>
      </c>
      <c r="T1627">
        <v>0</v>
      </c>
    </row>
    <row r="1628" spans="1:20" x14ac:dyDescent="0.3">
      <c r="A1628" t="s">
        <v>269</v>
      </c>
      <c r="B1628" t="s">
        <v>562</v>
      </c>
      <c r="C1628">
        <v>11</v>
      </c>
      <c r="D1628">
        <v>10</v>
      </c>
      <c r="E1628" t="s">
        <v>510</v>
      </c>
      <c r="F1628" t="s">
        <v>508</v>
      </c>
      <c r="G1628" t="s">
        <v>508</v>
      </c>
      <c r="H1628">
        <v>4.6997938434558248</v>
      </c>
      <c r="I1628">
        <v>67.213114113360589</v>
      </c>
      <c r="J1628">
        <v>3.3281426880415743E-2</v>
      </c>
      <c r="K1628">
        <v>151.2384575424073</v>
      </c>
      <c r="L1628">
        <v>1.0488363065703969</v>
      </c>
      <c r="M1628">
        <v>-3.899717822639285</v>
      </c>
      <c r="N1628">
        <v>0.57970958406048123</v>
      </c>
      <c r="O1628">
        <v>1</v>
      </c>
      <c r="P1628">
        <v>1</v>
      </c>
      <c r="Q1628">
        <v>1</v>
      </c>
      <c r="R1628">
        <v>0</v>
      </c>
      <c r="S1628">
        <v>0</v>
      </c>
      <c r="T1628">
        <v>1</v>
      </c>
    </row>
    <row r="1629" spans="1:20" x14ac:dyDescent="0.3">
      <c r="A1629" t="s">
        <v>285</v>
      </c>
      <c r="B1629" t="s">
        <v>562</v>
      </c>
      <c r="C1629">
        <v>8</v>
      </c>
      <c r="D1629">
        <v>7</v>
      </c>
      <c r="E1629" t="s">
        <v>510</v>
      </c>
      <c r="F1629" t="s">
        <v>508</v>
      </c>
      <c r="G1629" t="s">
        <v>508</v>
      </c>
      <c r="H1629">
        <v>4.1577837527361963</v>
      </c>
      <c r="I1629">
        <v>45.454529691339083</v>
      </c>
      <c r="J1629">
        <v>1.8088149652640981E-2</v>
      </c>
      <c r="K1629">
        <v>34.234217108967997</v>
      </c>
      <c r="L1629">
        <v>0.71272520566953845</v>
      </c>
      <c r="M1629">
        <v>-1.7595360612286861</v>
      </c>
      <c r="N1629">
        <v>0.29850718650553648</v>
      </c>
      <c r="O1629">
        <v>0</v>
      </c>
      <c r="P1629">
        <v>1</v>
      </c>
      <c r="Q1629">
        <v>1</v>
      </c>
      <c r="R1629">
        <v>0</v>
      </c>
      <c r="S1629">
        <v>1</v>
      </c>
      <c r="T1629">
        <v>0</v>
      </c>
    </row>
    <row r="1630" spans="1:20" x14ac:dyDescent="0.3">
      <c r="A1630" t="s">
        <v>291</v>
      </c>
      <c r="B1630" t="s">
        <v>562</v>
      </c>
      <c r="C1630">
        <v>5</v>
      </c>
      <c r="D1630">
        <v>7</v>
      </c>
      <c r="E1630" t="s">
        <v>510</v>
      </c>
      <c r="F1630" t="s">
        <v>508</v>
      </c>
      <c r="G1630" t="s">
        <v>508</v>
      </c>
      <c r="H1630">
        <v>4.480924308416621</v>
      </c>
      <c r="I1630">
        <v>21.81819679322787</v>
      </c>
      <c r="J1630">
        <v>-2.0963958330852978E-3</v>
      </c>
      <c r="K1630">
        <v>-23.306201754366551</v>
      </c>
      <c r="L1630">
        <v>1.0451956521623049</v>
      </c>
      <c r="M1630">
        <v>-4.1666628231130636</v>
      </c>
      <c r="N1630">
        <v>-2.7950283655170032</v>
      </c>
      <c r="O1630">
        <v>0</v>
      </c>
      <c r="P1630">
        <v>1</v>
      </c>
      <c r="Q1630">
        <v>0</v>
      </c>
      <c r="R1630">
        <v>0</v>
      </c>
      <c r="S1630">
        <v>0</v>
      </c>
      <c r="T1630">
        <v>1</v>
      </c>
    </row>
    <row r="1631" spans="1:20" x14ac:dyDescent="0.3">
      <c r="A1631" t="s">
        <v>295</v>
      </c>
      <c r="B1631" t="s">
        <v>562</v>
      </c>
      <c r="C1631">
        <v>2</v>
      </c>
      <c r="D1631">
        <v>6</v>
      </c>
      <c r="E1631" t="s">
        <v>510</v>
      </c>
      <c r="F1631" t="s">
        <v>508</v>
      </c>
      <c r="G1631" t="s">
        <v>508</v>
      </c>
      <c r="H1631">
        <v>4.6097686497621844</v>
      </c>
      <c r="I1631">
        <v>5.4545817099201166</v>
      </c>
      <c r="J1631">
        <v>-1.761584800586832E-2</v>
      </c>
      <c r="K1631">
        <v>-121.21216718814981</v>
      </c>
      <c r="L1631">
        <v>1.0147171734581559</v>
      </c>
      <c r="M1631">
        <v>-2.7950283655170032</v>
      </c>
      <c r="N1631">
        <v>3.8338620182611871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1</v>
      </c>
    </row>
    <row r="1632" spans="1:20" x14ac:dyDescent="0.3">
      <c r="A1632" t="s">
        <v>96</v>
      </c>
      <c r="B1632" t="s">
        <v>562</v>
      </c>
      <c r="C1632">
        <v>9</v>
      </c>
      <c r="D1632">
        <v>11</v>
      </c>
      <c r="E1632" t="s">
        <v>510</v>
      </c>
      <c r="F1632" t="s">
        <v>508</v>
      </c>
      <c r="G1632" t="s">
        <v>508</v>
      </c>
      <c r="H1632">
        <v>4.8256824095952862</v>
      </c>
      <c r="I1632">
        <v>48.21426670770871</v>
      </c>
      <c r="J1632">
        <v>3.3477878979910791E-3</v>
      </c>
      <c r="K1632">
        <v>36.367771343728663</v>
      </c>
      <c r="L1632">
        <v>0.94703194694155546</v>
      </c>
      <c r="M1632">
        <v>-2.6087000389555222</v>
      </c>
      <c r="N1632">
        <v>3.571432372745321</v>
      </c>
      <c r="O1632">
        <v>1</v>
      </c>
      <c r="P1632">
        <v>1</v>
      </c>
      <c r="Q1632">
        <v>1</v>
      </c>
      <c r="R1632">
        <v>0</v>
      </c>
      <c r="S1632">
        <v>0</v>
      </c>
      <c r="T1632">
        <v>0</v>
      </c>
    </row>
    <row r="1633" spans="1:20" x14ac:dyDescent="0.3">
      <c r="A1633" t="s">
        <v>164</v>
      </c>
      <c r="B1633" t="s">
        <v>562</v>
      </c>
      <c r="C1633">
        <v>6</v>
      </c>
      <c r="D1633">
        <v>7</v>
      </c>
      <c r="E1633" t="s">
        <v>510</v>
      </c>
      <c r="F1633" t="s">
        <v>508</v>
      </c>
      <c r="G1633" t="s">
        <v>508</v>
      </c>
      <c r="H1633">
        <v>5.0989692058700662</v>
      </c>
      <c r="I1633">
        <v>41.071418688008528</v>
      </c>
      <c r="J1633">
        <v>9.0303624209905099E-3</v>
      </c>
      <c r="K1633">
        <v>45.995172394945321</v>
      </c>
      <c r="L1633">
        <v>0.72408614964866203</v>
      </c>
      <c r="M1633">
        <v>-4.5977035906248878</v>
      </c>
      <c r="N1633">
        <v>3.313257100188014</v>
      </c>
      <c r="O1633">
        <v>0</v>
      </c>
      <c r="P1633">
        <v>1</v>
      </c>
      <c r="Q1633">
        <v>1</v>
      </c>
      <c r="R1633">
        <v>0</v>
      </c>
      <c r="S1633">
        <v>1</v>
      </c>
      <c r="T1633">
        <v>0</v>
      </c>
    </row>
    <row r="1634" spans="1:20" x14ac:dyDescent="0.3">
      <c r="A1634" t="s">
        <v>242</v>
      </c>
      <c r="B1634" t="s">
        <v>562</v>
      </c>
      <c r="C1634">
        <v>10</v>
      </c>
      <c r="D1634">
        <v>10</v>
      </c>
      <c r="E1634" t="s">
        <v>510</v>
      </c>
      <c r="F1634" t="s">
        <v>508</v>
      </c>
      <c r="G1634" t="s">
        <v>508</v>
      </c>
      <c r="H1634">
        <v>4.8113623850542453</v>
      </c>
      <c r="I1634">
        <v>55.999994277954102</v>
      </c>
      <c r="J1634">
        <v>1.0894320998399371E-2</v>
      </c>
      <c r="K1634">
        <v>32.369922354204817</v>
      </c>
      <c r="L1634">
        <v>1.0322830297253049</v>
      </c>
      <c r="M1634">
        <v>-2.881848479154006</v>
      </c>
      <c r="N1634">
        <v>7.4183978780321249</v>
      </c>
      <c r="O1634">
        <v>0</v>
      </c>
      <c r="P1634">
        <v>1</v>
      </c>
      <c r="Q1634">
        <v>1</v>
      </c>
      <c r="R1634">
        <v>0</v>
      </c>
      <c r="S1634">
        <v>1</v>
      </c>
      <c r="T1634">
        <v>1</v>
      </c>
    </row>
    <row r="1635" spans="1:20" x14ac:dyDescent="0.3">
      <c r="A1635" t="s">
        <v>77</v>
      </c>
      <c r="B1635" t="s">
        <v>563</v>
      </c>
      <c r="C1635">
        <v>0</v>
      </c>
      <c r="D1635">
        <v>4</v>
      </c>
      <c r="E1635" t="s">
        <v>510</v>
      </c>
      <c r="F1635" t="s">
        <v>508</v>
      </c>
      <c r="G1635" t="s">
        <v>508</v>
      </c>
      <c r="H1635">
        <v>8.4005159625927117</v>
      </c>
      <c r="I1635">
        <v>0.12723421851127811</v>
      </c>
      <c r="J1635">
        <v>-7.7756426586862677</v>
      </c>
      <c r="K1635">
        <v>-182.28361433680729</v>
      </c>
      <c r="L1635">
        <v>1.051961512337098</v>
      </c>
      <c r="M1635">
        <v>-6.1440677966101704</v>
      </c>
      <c r="N1635">
        <v>9.9774293921063766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1</v>
      </c>
    </row>
    <row r="1636" spans="1:20" x14ac:dyDescent="0.3">
      <c r="A1636" t="s">
        <v>156</v>
      </c>
      <c r="B1636" t="s">
        <v>563</v>
      </c>
      <c r="C1636">
        <v>1</v>
      </c>
      <c r="D1636">
        <v>4</v>
      </c>
      <c r="E1636" t="s">
        <v>510</v>
      </c>
      <c r="F1636" t="s">
        <v>508</v>
      </c>
      <c r="G1636" t="s">
        <v>508</v>
      </c>
      <c r="H1636">
        <v>8.4396827334449398</v>
      </c>
      <c r="I1636">
        <v>15.470985453223189</v>
      </c>
      <c r="J1636">
        <v>-5.7571702465114658</v>
      </c>
      <c r="K1636">
        <v>-92.354505957901836</v>
      </c>
      <c r="L1636">
        <v>0.53087026271338078</v>
      </c>
      <c r="M1636">
        <v>-3.267414404165295</v>
      </c>
      <c r="N1636">
        <v>0.31110975477430552</v>
      </c>
      <c r="O1636">
        <v>0</v>
      </c>
      <c r="P1636">
        <v>1</v>
      </c>
      <c r="Q1636">
        <v>0</v>
      </c>
      <c r="R1636">
        <v>0</v>
      </c>
      <c r="S1636">
        <v>0</v>
      </c>
      <c r="T1636">
        <v>0</v>
      </c>
    </row>
    <row r="1637" spans="1:20" x14ac:dyDescent="0.3">
      <c r="A1637" t="s">
        <v>228</v>
      </c>
      <c r="B1637" t="s">
        <v>563</v>
      </c>
      <c r="C1637">
        <v>6</v>
      </c>
      <c r="D1637">
        <v>5</v>
      </c>
      <c r="E1637" t="s">
        <v>510</v>
      </c>
      <c r="F1637" t="s">
        <v>508</v>
      </c>
      <c r="G1637" t="s">
        <v>508</v>
      </c>
      <c r="H1637">
        <v>7.2055968155340464</v>
      </c>
      <c r="I1637">
        <v>23.088673171173301</v>
      </c>
      <c r="J1637">
        <v>-2.9255673077863569</v>
      </c>
      <c r="K1637">
        <v>-59.252930113351503</v>
      </c>
      <c r="L1637">
        <v>0.77496659283322378</v>
      </c>
      <c r="M1637">
        <v>-2.064517441616263</v>
      </c>
      <c r="N1637">
        <v>4.3920116317944922E-2</v>
      </c>
      <c r="O1637">
        <v>1</v>
      </c>
      <c r="P1637">
        <v>1</v>
      </c>
      <c r="Q1637">
        <v>0</v>
      </c>
      <c r="R1637">
        <v>1</v>
      </c>
      <c r="S1637">
        <v>0</v>
      </c>
      <c r="T1637">
        <v>0</v>
      </c>
    </row>
    <row r="1638" spans="1:20" x14ac:dyDescent="0.3">
      <c r="A1638" t="s">
        <v>271</v>
      </c>
      <c r="B1638" t="s">
        <v>563</v>
      </c>
      <c r="C1638">
        <v>7</v>
      </c>
      <c r="D1638">
        <v>8</v>
      </c>
      <c r="E1638" t="s">
        <v>510</v>
      </c>
      <c r="F1638" t="s">
        <v>508</v>
      </c>
      <c r="G1638" t="s">
        <v>508</v>
      </c>
      <c r="H1638">
        <v>7.7448544469537097</v>
      </c>
      <c r="I1638">
        <v>33.198372313263597</v>
      </c>
      <c r="J1638">
        <v>1.28176944776186</v>
      </c>
      <c r="K1638">
        <v>53.859445071728011</v>
      </c>
      <c r="L1638">
        <v>0.60294991851238344</v>
      </c>
      <c r="M1638">
        <v>-4.583333333333333</v>
      </c>
      <c r="N1638">
        <v>2.6200873362445409</v>
      </c>
      <c r="O1638">
        <v>1</v>
      </c>
      <c r="P1638">
        <v>1</v>
      </c>
      <c r="Q1638">
        <v>1</v>
      </c>
      <c r="R1638">
        <v>0</v>
      </c>
      <c r="S1638">
        <v>0</v>
      </c>
      <c r="T1638">
        <v>0</v>
      </c>
    </row>
    <row r="1639" spans="1:20" x14ac:dyDescent="0.3">
      <c r="A1639" t="s">
        <v>283</v>
      </c>
      <c r="B1639" t="s">
        <v>563</v>
      </c>
      <c r="C1639">
        <v>4</v>
      </c>
      <c r="D1639">
        <v>7</v>
      </c>
      <c r="E1639" t="s">
        <v>510</v>
      </c>
      <c r="F1639" t="s">
        <v>508</v>
      </c>
      <c r="G1639" t="s">
        <v>508</v>
      </c>
      <c r="H1639">
        <v>6.7131660965699878</v>
      </c>
      <c r="I1639">
        <v>34.008076657200448</v>
      </c>
      <c r="J1639">
        <v>0.61748669940610945</v>
      </c>
      <c r="K1639">
        <v>-30.297128854707179</v>
      </c>
      <c r="L1639">
        <v>0.56327483497021413</v>
      </c>
      <c r="M1639">
        <v>-3.896105224406162</v>
      </c>
      <c r="N1639">
        <v>-2.1360043709048542</v>
      </c>
      <c r="O1639">
        <v>0</v>
      </c>
      <c r="P1639">
        <v>1</v>
      </c>
      <c r="Q1639">
        <v>1</v>
      </c>
      <c r="R1639">
        <v>0</v>
      </c>
      <c r="S1639">
        <v>0</v>
      </c>
      <c r="T1639">
        <v>0</v>
      </c>
    </row>
    <row r="1640" spans="1:20" x14ac:dyDescent="0.3">
      <c r="A1640" t="s">
        <v>290</v>
      </c>
      <c r="B1640" t="s">
        <v>563</v>
      </c>
      <c r="C1640">
        <v>1</v>
      </c>
      <c r="D1640">
        <v>4</v>
      </c>
      <c r="E1640" t="s">
        <v>510</v>
      </c>
      <c r="F1640" t="s">
        <v>508</v>
      </c>
      <c r="G1640" t="s">
        <v>508</v>
      </c>
      <c r="H1640">
        <v>6.3315318414370729</v>
      </c>
      <c r="I1640">
        <v>10.501180280251919</v>
      </c>
      <c r="J1640">
        <v>-0.131210732450004</v>
      </c>
      <c r="K1640">
        <v>-79.488561694024014</v>
      </c>
      <c r="L1640">
        <v>0.78264540449264497</v>
      </c>
      <c r="M1640">
        <v>-2.1360043709048542</v>
      </c>
      <c r="N1640">
        <v>-2.4053424928660911</v>
      </c>
      <c r="O1640">
        <v>0</v>
      </c>
      <c r="P1640">
        <v>1</v>
      </c>
      <c r="Q1640">
        <v>0</v>
      </c>
      <c r="R1640">
        <v>0</v>
      </c>
      <c r="S1640">
        <v>0</v>
      </c>
      <c r="T1640">
        <v>0</v>
      </c>
    </row>
    <row r="1641" spans="1:20" x14ac:dyDescent="0.3">
      <c r="A1641" t="s">
        <v>512</v>
      </c>
      <c r="B1641" t="s">
        <v>563</v>
      </c>
      <c r="C1641">
        <v>0</v>
      </c>
      <c r="D1641">
        <v>2</v>
      </c>
      <c r="E1641" t="s">
        <v>510</v>
      </c>
      <c r="F1641" t="s">
        <v>508</v>
      </c>
      <c r="G1641" t="s">
        <v>508</v>
      </c>
      <c r="H1641">
        <v>6.6236783587743373</v>
      </c>
      <c r="I1641">
        <v>9.6267082201414844</v>
      </c>
      <c r="J1641">
        <v>-1.807306321641946</v>
      </c>
      <c r="K1641">
        <v>-150.71857072701459</v>
      </c>
      <c r="L1641">
        <v>1.1339594800516251</v>
      </c>
      <c r="M1641">
        <v>-1.4148817969685501</v>
      </c>
      <c r="N1641">
        <v>-6.8518532647026911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1</v>
      </c>
    </row>
    <row r="1642" spans="1:20" x14ac:dyDescent="0.3">
      <c r="A1642" t="s">
        <v>91</v>
      </c>
      <c r="B1642" t="s">
        <v>563</v>
      </c>
      <c r="C1642">
        <v>0</v>
      </c>
      <c r="D1642">
        <v>5</v>
      </c>
      <c r="E1642" t="s">
        <v>510</v>
      </c>
      <c r="F1642" t="s">
        <v>508</v>
      </c>
      <c r="G1642" t="s">
        <v>508</v>
      </c>
      <c r="H1642">
        <v>7.1677095546445431</v>
      </c>
      <c r="I1642">
        <v>10.05917520383799</v>
      </c>
      <c r="J1642">
        <v>-2.933577734410922</v>
      </c>
      <c r="K1642">
        <v>-218.64226573392989</v>
      </c>
      <c r="L1642">
        <v>1.5527842185739</v>
      </c>
      <c r="M1642">
        <v>-6.8518532647026911</v>
      </c>
      <c r="N1642">
        <v>-2.3856874376556738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1</v>
      </c>
    </row>
    <row r="1643" spans="1:20" x14ac:dyDescent="0.3">
      <c r="A1643" t="s">
        <v>93</v>
      </c>
      <c r="B1643" t="s">
        <v>563</v>
      </c>
      <c r="C1643">
        <v>0</v>
      </c>
      <c r="D1643">
        <v>4</v>
      </c>
      <c r="E1643" t="s">
        <v>510</v>
      </c>
      <c r="F1643" t="s">
        <v>508</v>
      </c>
      <c r="G1643" t="s">
        <v>508</v>
      </c>
      <c r="H1643">
        <v>7.3792568365714617</v>
      </c>
      <c r="I1643">
        <v>2.9585796145305192</v>
      </c>
      <c r="J1643">
        <v>-3.6319034681041971</v>
      </c>
      <c r="K1643">
        <v>-165.92240968774689</v>
      </c>
      <c r="L1643">
        <v>1.0119192082625461</v>
      </c>
      <c r="M1643">
        <v>-2.3856874376556738</v>
      </c>
      <c r="N1643">
        <v>2.3421620399541001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1</v>
      </c>
    </row>
    <row r="1644" spans="1:20" x14ac:dyDescent="0.3">
      <c r="A1644" t="s">
        <v>162</v>
      </c>
      <c r="B1644" t="s">
        <v>563</v>
      </c>
      <c r="C1644">
        <v>-2</v>
      </c>
      <c r="D1644">
        <v>1</v>
      </c>
      <c r="E1644" t="s">
        <v>510</v>
      </c>
      <c r="F1644" t="s">
        <v>508</v>
      </c>
      <c r="G1644" t="s">
        <v>508</v>
      </c>
      <c r="H1644">
        <v>7.4281267348237199</v>
      </c>
      <c r="I1644">
        <v>5.7220671627921673</v>
      </c>
      <c r="J1644">
        <v>-3.5725049375306188</v>
      </c>
      <c r="K1644">
        <v>-101.4776157229448</v>
      </c>
      <c r="L1644">
        <v>0.86658250841106543</v>
      </c>
      <c r="M1644">
        <v>-1.882950100886609</v>
      </c>
      <c r="N1644">
        <v>-3.1120331457615591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</row>
    <row r="1645" spans="1:20" x14ac:dyDescent="0.3">
      <c r="A1645" t="s">
        <v>220</v>
      </c>
      <c r="B1645" t="s">
        <v>563</v>
      </c>
      <c r="C1645">
        <v>0</v>
      </c>
      <c r="D1645">
        <v>4</v>
      </c>
      <c r="E1645" t="s">
        <v>510</v>
      </c>
      <c r="F1645" t="s">
        <v>508</v>
      </c>
      <c r="G1645" t="s">
        <v>508</v>
      </c>
      <c r="H1645">
        <v>6.9516671796300527</v>
      </c>
      <c r="I1645">
        <v>5.1417387494352136</v>
      </c>
      <c r="J1645">
        <v>-3.5867288659219771</v>
      </c>
      <c r="K1645">
        <v>-119.2981993517982</v>
      </c>
      <c r="L1645">
        <v>1.109016785438057</v>
      </c>
      <c r="M1645">
        <v>-3.1120331457615591</v>
      </c>
      <c r="N1645">
        <v>2.6766594851792478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1</v>
      </c>
    </row>
    <row r="1646" spans="1:20" x14ac:dyDescent="0.3">
      <c r="A1646" t="s">
        <v>235</v>
      </c>
      <c r="B1646" t="s">
        <v>563</v>
      </c>
      <c r="C1646">
        <v>1</v>
      </c>
      <c r="D1646">
        <v>2</v>
      </c>
      <c r="E1646" t="s">
        <v>510</v>
      </c>
      <c r="F1646" t="s">
        <v>508</v>
      </c>
      <c r="G1646" t="s">
        <v>508</v>
      </c>
      <c r="H1646">
        <v>6.1593117781691173</v>
      </c>
      <c r="I1646">
        <v>15.28303038399174</v>
      </c>
      <c r="J1646">
        <v>-0.65282314336512037</v>
      </c>
      <c r="K1646">
        <v>-60.668795234199678</v>
      </c>
      <c r="L1646">
        <v>0.95931272092095676</v>
      </c>
      <c r="M1646">
        <v>-1.189861880727423</v>
      </c>
      <c r="N1646">
        <v>-3.298430917150688</v>
      </c>
      <c r="O1646">
        <v>0</v>
      </c>
      <c r="P1646">
        <v>1</v>
      </c>
      <c r="Q1646">
        <v>0</v>
      </c>
      <c r="R1646">
        <v>0</v>
      </c>
      <c r="S1646">
        <v>0</v>
      </c>
      <c r="T1646">
        <v>0</v>
      </c>
    </row>
    <row r="1647" spans="1:20" x14ac:dyDescent="0.3">
      <c r="A1647" t="s">
        <v>259</v>
      </c>
      <c r="B1647" t="s">
        <v>563</v>
      </c>
      <c r="C1647">
        <v>0</v>
      </c>
      <c r="D1647">
        <v>4</v>
      </c>
      <c r="E1647" t="s">
        <v>510</v>
      </c>
      <c r="F1647" t="s">
        <v>508</v>
      </c>
      <c r="G1647" t="s">
        <v>508</v>
      </c>
      <c r="H1647">
        <v>6.2069766668693056</v>
      </c>
      <c r="I1647">
        <v>5.7026531643492584</v>
      </c>
      <c r="J1647">
        <v>-0.63308559529734332</v>
      </c>
      <c r="K1647">
        <v>-108.0961250009602</v>
      </c>
      <c r="L1647">
        <v>1.0352737900483431</v>
      </c>
      <c r="M1647">
        <v>-3.298430917150688</v>
      </c>
      <c r="N1647">
        <v>0.1082820528135861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1</v>
      </c>
    </row>
    <row r="1648" spans="1:20" x14ac:dyDescent="0.3">
      <c r="A1648" t="s">
        <v>269</v>
      </c>
      <c r="B1648" t="s">
        <v>563</v>
      </c>
      <c r="C1648">
        <v>-2</v>
      </c>
      <c r="D1648">
        <v>1</v>
      </c>
      <c r="E1648" t="s">
        <v>510</v>
      </c>
      <c r="F1648" t="s">
        <v>508</v>
      </c>
      <c r="G1648" t="s">
        <v>508</v>
      </c>
      <c r="H1648">
        <v>5.8593147435584374</v>
      </c>
      <c r="I1648">
        <v>9.4562640931861033</v>
      </c>
      <c r="J1648">
        <v>-0.1780756328532753</v>
      </c>
      <c r="K1648">
        <v>-124.03868729926251</v>
      </c>
      <c r="L1648">
        <v>0.72193122295604639</v>
      </c>
      <c r="M1648">
        <v>-0.37858137985341328</v>
      </c>
      <c r="N1648">
        <v>1.682956653026811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</row>
    <row r="1649" spans="1:20" x14ac:dyDescent="0.3">
      <c r="A1649" t="s">
        <v>285</v>
      </c>
      <c r="B1649" t="s">
        <v>563</v>
      </c>
      <c r="C1649">
        <v>7</v>
      </c>
      <c r="D1649">
        <v>9</v>
      </c>
      <c r="E1649" t="s">
        <v>510</v>
      </c>
      <c r="F1649" t="s">
        <v>508</v>
      </c>
      <c r="G1649" t="s">
        <v>508</v>
      </c>
      <c r="H1649">
        <v>5.1791338548006989</v>
      </c>
      <c r="I1649">
        <v>42.105305426013707</v>
      </c>
      <c r="J1649">
        <v>1.436952823362269</v>
      </c>
      <c r="K1649">
        <v>7.003686214074353</v>
      </c>
      <c r="L1649">
        <v>0.88519570804818382</v>
      </c>
      <c r="M1649">
        <v>-2.2564071264022441</v>
      </c>
      <c r="N1649">
        <v>-1.206717197327198</v>
      </c>
      <c r="O1649">
        <v>1</v>
      </c>
      <c r="P1649">
        <v>1</v>
      </c>
      <c r="Q1649">
        <v>1</v>
      </c>
      <c r="R1649">
        <v>0</v>
      </c>
      <c r="S1649">
        <v>0</v>
      </c>
      <c r="T1649">
        <v>0</v>
      </c>
    </row>
    <row r="1650" spans="1:20" x14ac:dyDescent="0.3">
      <c r="A1650" t="s">
        <v>291</v>
      </c>
      <c r="B1650" t="s">
        <v>563</v>
      </c>
      <c r="C1650">
        <v>7</v>
      </c>
      <c r="D1650">
        <v>6</v>
      </c>
      <c r="E1650" t="s">
        <v>510</v>
      </c>
      <c r="F1650" t="s">
        <v>508</v>
      </c>
      <c r="G1650" t="s">
        <v>508</v>
      </c>
      <c r="H1650">
        <v>5.1786687906416713</v>
      </c>
      <c r="I1650">
        <v>20.675146777336899</v>
      </c>
      <c r="J1650">
        <v>1.3637198192177531</v>
      </c>
      <c r="K1650">
        <v>-68.273151889123866</v>
      </c>
      <c r="L1650">
        <v>0.78683430664945853</v>
      </c>
      <c r="M1650">
        <v>-1.6994141775784291</v>
      </c>
      <c r="N1650">
        <v>5.0243044226415696</v>
      </c>
      <c r="O1650">
        <v>1</v>
      </c>
      <c r="P1650">
        <v>1</v>
      </c>
      <c r="Q1650">
        <v>1</v>
      </c>
      <c r="R1650">
        <v>0</v>
      </c>
      <c r="S1650">
        <v>0</v>
      </c>
      <c r="T1650">
        <v>0</v>
      </c>
    </row>
    <row r="1651" spans="1:20" x14ac:dyDescent="0.3">
      <c r="A1651" t="s">
        <v>96</v>
      </c>
      <c r="B1651" t="s">
        <v>563</v>
      </c>
      <c r="C1651">
        <v>9</v>
      </c>
      <c r="D1651">
        <v>4</v>
      </c>
      <c r="E1651" t="s">
        <v>510</v>
      </c>
      <c r="F1651" t="s">
        <v>508</v>
      </c>
      <c r="G1651" t="s">
        <v>508</v>
      </c>
      <c r="H1651">
        <v>6.0329251300517486</v>
      </c>
      <c r="I1651">
        <v>68.105859438506343</v>
      </c>
      <c r="J1651">
        <v>6.6827371912749536</v>
      </c>
      <c r="K1651">
        <v>109.4481862595043</v>
      </c>
      <c r="L1651">
        <v>0.57916184913625346</v>
      </c>
      <c r="M1651">
        <v>-0.39130169412364119</v>
      </c>
      <c r="N1651">
        <v>-2.5752985587471362</v>
      </c>
      <c r="O1651">
        <v>1</v>
      </c>
      <c r="P1651">
        <v>1</v>
      </c>
      <c r="Q1651">
        <v>1</v>
      </c>
      <c r="R1651">
        <v>0</v>
      </c>
      <c r="S1651">
        <v>1</v>
      </c>
      <c r="T1651">
        <v>0</v>
      </c>
    </row>
    <row r="1652" spans="1:20" x14ac:dyDescent="0.3">
      <c r="A1652" t="s">
        <v>164</v>
      </c>
      <c r="B1652" t="s">
        <v>563</v>
      </c>
      <c r="C1652">
        <v>6</v>
      </c>
      <c r="D1652">
        <v>8</v>
      </c>
      <c r="E1652" t="s">
        <v>510</v>
      </c>
      <c r="F1652" t="s">
        <v>508</v>
      </c>
      <c r="G1652" t="s">
        <v>508</v>
      </c>
      <c r="H1652">
        <v>6.8969011949400372</v>
      </c>
      <c r="I1652">
        <v>44.134082974560023</v>
      </c>
      <c r="J1652">
        <v>4.1107740200134799</v>
      </c>
      <c r="K1652">
        <v>41.072603486852813</v>
      </c>
      <c r="L1652">
        <v>0.66414035528447324</v>
      </c>
      <c r="M1652">
        <v>-5.0179198482871632</v>
      </c>
      <c r="N1652">
        <v>3.349059482790389</v>
      </c>
      <c r="O1652">
        <v>0</v>
      </c>
      <c r="P1652">
        <v>1</v>
      </c>
      <c r="Q1652">
        <v>1</v>
      </c>
      <c r="R1652">
        <v>0</v>
      </c>
      <c r="S1652">
        <v>1</v>
      </c>
      <c r="T1652">
        <v>0</v>
      </c>
    </row>
    <row r="1653" spans="1:20" x14ac:dyDescent="0.3">
      <c r="A1653" t="s">
        <v>242</v>
      </c>
      <c r="B1653" t="s">
        <v>563</v>
      </c>
      <c r="C1653">
        <v>1</v>
      </c>
      <c r="D1653">
        <v>4</v>
      </c>
      <c r="E1653" t="s">
        <v>510</v>
      </c>
      <c r="F1653" t="s">
        <v>508</v>
      </c>
      <c r="G1653" t="s">
        <v>508</v>
      </c>
      <c r="H1653">
        <v>7.2160291505607583</v>
      </c>
      <c r="I1653">
        <v>32.952930231424219</v>
      </c>
      <c r="J1653">
        <v>-0.79154603327955408</v>
      </c>
      <c r="K1653">
        <v>-35.79674508933153</v>
      </c>
      <c r="L1653">
        <v>0.72430071622777981</v>
      </c>
      <c r="M1653">
        <v>-2.8436018957345972</v>
      </c>
      <c r="N1653">
        <v>1.4634146341463421</v>
      </c>
      <c r="O1653">
        <v>0</v>
      </c>
      <c r="P1653">
        <v>1</v>
      </c>
      <c r="Q1653">
        <v>0</v>
      </c>
      <c r="R1653">
        <v>0</v>
      </c>
      <c r="S1653">
        <v>0</v>
      </c>
      <c r="T1653">
        <v>0</v>
      </c>
    </row>
    <row r="1654" spans="1:20" x14ac:dyDescent="0.3">
      <c r="A1654" t="s">
        <v>139</v>
      </c>
      <c r="B1654" t="s">
        <v>135</v>
      </c>
      <c r="C1654">
        <v>6</v>
      </c>
      <c r="D1654">
        <v>4</v>
      </c>
      <c r="E1654" t="s">
        <v>510</v>
      </c>
      <c r="F1654" t="s">
        <v>508</v>
      </c>
      <c r="G1654" t="s">
        <v>508</v>
      </c>
      <c r="H1654">
        <v>5.1256598727943166</v>
      </c>
      <c r="I1654">
        <v>55.76925193064001</v>
      </c>
      <c r="J1654">
        <v>-0.28081138317050242</v>
      </c>
      <c r="K1654">
        <v>19.742478652339919</v>
      </c>
      <c r="L1654">
        <v>0.59716985711269754</v>
      </c>
      <c r="M1654">
        <v>-2.262443334774825</v>
      </c>
      <c r="N1654">
        <v>-2.777782356460837</v>
      </c>
      <c r="O1654">
        <v>1</v>
      </c>
      <c r="P1654">
        <v>1</v>
      </c>
      <c r="Q1654">
        <v>0</v>
      </c>
      <c r="R1654">
        <v>0</v>
      </c>
      <c r="S1654">
        <v>1</v>
      </c>
      <c r="T1654">
        <v>0</v>
      </c>
    </row>
    <row r="1655" spans="1:20" x14ac:dyDescent="0.3">
      <c r="A1655" t="s">
        <v>156</v>
      </c>
      <c r="B1655" t="s">
        <v>135</v>
      </c>
      <c r="C1655">
        <v>6</v>
      </c>
      <c r="D1655">
        <v>5</v>
      </c>
      <c r="E1655" t="s">
        <v>510</v>
      </c>
      <c r="F1655" t="s">
        <v>508</v>
      </c>
      <c r="G1655" t="s">
        <v>508</v>
      </c>
      <c r="H1655">
        <v>5.1360530377515587</v>
      </c>
      <c r="I1655">
        <v>38.461532818496003</v>
      </c>
      <c r="J1655">
        <v>-0.55698961434804906</v>
      </c>
      <c r="K1655">
        <v>-89.667115656334175</v>
      </c>
      <c r="L1655">
        <v>0.76423236362866354</v>
      </c>
      <c r="M1655">
        <v>-2.777782356460837</v>
      </c>
      <c r="N1655">
        <v>4.3650793650793647</v>
      </c>
      <c r="O1655">
        <v>1</v>
      </c>
      <c r="P1655">
        <v>1</v>
      </c>
      <c r="Q1655">
        <v>0</v>
      </c>
      <c r="R1655">
        <v>0</v>
      </c>
      <c r="S1655">
        <v>1</v>
      </c>
      <c r="T1655">
        <v>0</v>
      </c>
    </row>
    <row r="1656" spans="1:20" x14ac:dyDescent="0.3">
      <c r="A1656" t="s">
        <v>228</v>
      </c>
      <c r="B1656" t="s">
        <v>135</v>
      </c>
      <c r="C1656">
        <v>11</v>
      </c>
      <c r="D1656">
        <v>12</v>
      </c>
      <c r="E1656" t="s">
        <v>510</v>
      </c>
      <c r="F1656" t="s">
        <v>508</v>
      </c>
      <c r="G1656" t="s">
        <v>508</v>
      </c>
      <c r="H1656">
        <v>4.7814489173482482</v>
      </c>
      <c r="I1656">
        <v>71.111111111111114</v>
      </c>
      <c r="J1656">
        <v>0.24244813613795291</v>
      </c>
      <c r="K1656">
        <v>111.36020493761519</v>
      </c>
      <c r="L1656">
        <v>1.2094093858552879</v>
      </c>
      <c r="M1656">
        <v>-3.5971223021582732</v>
      </c>
      <c r="N1656">
        <v>2.238805970149254</v>
      </c>
      <c r="O1656">
        <v>1</v>
      </c>
      <c r="P1656">
        <v>1</v>
      </c>
      <c r="Q1656">
        <v>1</v>
      </c>
      <c r="R1656">
        <v>0</v>
      </c>
      <c r="S1656">
        <v>0</v>
      </c>
      <c r="T1656">
        <v>1</v>
      </c>
    </row>
    <row r="1657" spans="1:20" x14ac:dyDescent="0.3">
      <c r="A1657" t="s">
        <v>271</v>
      </c>
      <c r="B1657" t="s">
        <v>135</v>
      </c>
      <c r="C1657">
        <v>11</v>
      </c>
      <c r="D1657">
        <v>10</v>
      </c>
      <c r="E1657" t="s">
        <v>510</v>
      </c>
      <c r="F1657" t="s">
        <v>508</v>
      </c>
      <c r="G1657" t="s">
        <v>508</v>
      </c>
      <c r="H1657">
        <v>4.6374095144211234</v>
      </c>
      <c r="I1657">
        <v>65.178560176674978</v>
      </c>
      <c r="J1657">
        <v>0.39640270216082651</v>
      </c>
      <c r="K1657">
        <v>94.883712623708504</v>
      </c>
      <c r="L1657">
        <v>0.77542552360085826</v>
      </c>
      <c r="M1657">
        <v>-2.340427696282136</v>
      </c>
      <c r="N1657">
        <v>0.87145749806605644</v>
      </c>
      <c r="O1657">
        <v>1</v>
      </c>
      <c r="P1657">
        <v>1</v>
      </c>
      <c r="Q1657">
        <v>1</v>
      </c>
      <c r="R1657">
        <v>0</v>
      </c>
      <c r="S1657">
        <v>1</v>
      </c>
      <c r="T1657">
        <v>0</v>
      </c>
    </row>
    <row r="1658" spans="1:20" x14ac:dyDescent="0.3">
      <c r="A1658" t="s">
        <v>290</v>
      </c>
      <c r="B1658" t="s">
        <v>135</v>
      </c>
      <c r="C1658">
        <v>3</v>
      </c>
      <c r="D1658">
        <v>4</v>
      </c>
      <c r="E1658" t="s">
        <v>510</v>
      </c>
      <c r="F1658" t="s">
        <v>508</v>
      </c>
      <c r="G1658" t="s">
        <v>508</v>
      </c>
      <c r="H1658">
        <v>4.7240265520104083</v>
      </c>
      <c r="I1658">
        <v>38.356168678585483</v>
      </c>
      <c r="J1658">
        <v>-0.84601377080157869</v>
      </c>
      <c r="K1658">
        <v>-68.808221060346241</v>
      </c>
      <c r="L1658">
        <v>0.65294742805241746</v>
      </c>
      <c r="M1658">
        <v>-1.63934202553721</v>
      </c>
      <c r="N1658">
        <v>-7.576219963304924E-2</v>
      </c>
      <c r="O1658">
        <v>0</v>
      </c>
      <c r="P1658">
        <v>1</v>
      </c>
      <c r="Q1658">
        <v>0</v>
      </c>
      <c r="R1658">
        <v>0</v>
      </c>
      <c r="S1658">
        <v>0</v>
      </c>
      <c r="T1658">
        <v>0</v>
      </c>
    </row>
    <row r="1659" spans="1:20" x14ac:dyDescent="0.3">
      <c r="A1659" t="s">
        <v>512</v>
      </c>
      <c r="B1659" t="s">
        <v>135</v>
      </c>
      <c r="C1659">
        <v>0</v>
      </c>
      <c r="D1659">
        <v>3</v>
      </c>
      <c r="E1659" t="s">
        <v>510</v>
      </c>
      <c r="F1659" t="s">
        <v>508</v>
      </c>
      <c r="G1659" t="s">
        <v>508</v>
      </c>
      <c r="H1659">
        <v>4.5316078976409049</v>
      </c>
      <c r="I1659">
        <v>14.45788116165302</v>
      </c>
      <c r="J1659">
        <v>-1.136916504261678</v>
      </c>
      <c r="K1659">
        <v>-143.47367879592201</v>
      </c>
      <c r="L1659">
        <v>0.9091075777961134</v>
      </c>
      <c r="M1659">
        <v>-0.45488314821108911</v>
      </c>
      <c r="N1659">
        <v>-3.8080730264941618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</row>
    <row r="1660" spans="1:20" x14ac:dyDescent="0.3">
      <c r="A1660" t="s">
        <v>91</v>
      </c>
      <c r="B1660" t="s">
        <v>135</v>
      </c>
      <c r="C1660">
        <v>4</v>
      </c>
      <c r="D1660">
        <v>7</v>
      </c>
      <c r="E1660" t="s">
        <v>510</v>
      </c>
      <c r="F1660" t="s">
        <v>508</v>
      </c>
      <c r="G1660" t="s">
        <v>508</v>
      </c>
      <c r="H1660">
        <v>4.8523931816186421</v>
      </c>
      <c r="I1660">
        <v>29.670348710800148</v>
      </c>
      <c r="J1660">
        <v>-1.524119967307819</v>
      </c>
      <c r="K1660">
        <v>-241.96741434736879</v>
      </c>
      <c r="L1660">
        <v>1.4317708371671909</v>
      </c>
      <c r="M1660">
        <v>-3.8080730264941618</v>
      </c>
      <c r="N1660">
        <v>-2.8503610582181391</v>
      </c>
      <c r="O1660">
        <v>0</v>
      </c>
      <c r="P1660">
        <v>0</v>
      </c>
      <c r="Q1660">
        <v>0</v>
      </c>
      <c r="R1660">
        <v>1</v>
      </c>
      <c r="S1660">
        <v>0</v>
      </c>
      <c r="T1660">
        <v>1</v>
      </c>
    </row>
    <row r="1661" spans="1:20" x14ac:dyDescent="0.3">
      <c r="A1661" t="s">
        <v>93</v>
      </c>
      <c r="B1661" t="s">
        <v>135</v>
      </c>
      <c r="C1661">
        <v>-2</v>
      </c>
      <c r="D1661">
        <v>3</v>
      </c>
      <c r="E1661" t="s">
        <v>510</v>
      </c>
      <c r="F1661" t="s">
        <v>508</v>
      </c>
      <c r="G1661" t="s">
        <v>508</v>
      </c>
      <c r="H1661">
        <v>5.041332861031548</v>
      </c>
      <c r="I1661">
        <v>16.483514640890309</v>
      </c>
      <c r="J1661">
        <v>-1.896587014999312</v>
      </c>
      <c r="K1661">
        <v>-145.67967730144869</v>
      </c>
      <c r="L1661">
        <v>0.98866374763942644</v>
      </c>
      <c r="M1661">
        <v>-2.8503610582181391</v>
      </c>
      <c r="N1661">
        <v>-2.6079845377600321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</row>
    <row r="1662" spans="1:20" x14ac:dyDescent="0.3">
      <c r="A1662" t="s">
        <v>162</v>
      </c>
      <c r="B1662" t="s">
        <v>135</v>
      </c>
      <c r="C1662">
        <v>3</v>
      </c>
      <c r="D1662">
        <v>6</v>
      </c>
      <c r="E1662" t="s">
        <v>510</v>
      </c>
      <c r="F1662" t="s">
        <v>508</v>
      </c>
      <c r="G1662" t="s">
        <v>508</v>
      </c>
      <c r="H1662">
        <v>4.9459594257285113</v>
      </c>
      <c r="I1662">
        <v>12.45421665130541</v>
      </c>
      <c r="J1662">
        <v>-1.896837391557914</v>
      </c>
      <c r="K1662">
        <v>-93.333324460101295</v>
      </c>
      <c r="L1662">
        <v>0.54569923571869405</v>
      </c>
      <c r="M1662">
        <v>-2.720001220703125</v>
      </c>
      <c r="N1662">
        <v>2.5493408824185431</v>
      </c>
      <c r="O1662">
        <v>0</v>
      </c>
      <c r="P1662">
        <v>1</v>
      </c>
      <c r="Q1662">
        <v>0</v>
      </c>
      <c r="R1662">
        <v>0</v>
      </c>
      <c r="S1662">
        <v>0</v>
      </c>
      <c r="T1662">
        <v>0</v>
      </c>
    </row>
    <row r="1663" spans="1:20" x14ac:dyDescent="0.3">
      <c r="A1663" t="s">
        <v>235</v>
      </c>
      <c r="B1663" t="s">
        <v>135</v>
      </c>
      <c r="C1663">
        <v>6</v>
      </c>
      <c r="D1663">
        <v>7</v>
      </c>
      <c r="E1663" t="s">
        <v>510</v>
      </c>
      <c r="F1663" t="s">
        <v>508</v>
      </c>
      <c r="G1663" t="s">
        <v>508</v>
      </c>
      <c r="H1663">
        <v>4.2891876121351178</v>
      </c>
      <c r="I1663">
        <v>30.588262221392469</v>
      </c>
      <c r="J1663">
        <v>-0.26997899090305061</v>
      </c>
      <c r="K1663">
        <v>-12.231100159627699</v>
      </c>
      <c r="L1663">
        <v>0.73383054701511663</v>
      </c>
      <c r="M1663">
        <v>-3.7441462844193119</v>
      </c>
      <c r="N1663">
        <v>-1.5397094832940059</v>
      </c>
      <c r="O1663">
        <v>1</v>
      </c>
      <c r="P1663">
        <v>1</v>
      </c>
      <c r="Q1663">
        <v>0</v>
      </c>
      <c r="R1663">
        <v>0</v>
      </c>
      <c r="S1663">
        <v>0</v>
      </c>
      <c r="T1663">
        <v>0</v>
      </c>
    </row>
    <row r="1664" spans="1:20" x14ac:dyDescent="0.3">
      <c r="A1664" t="s">
        <v>259</v>
      </c>
      <c r="B1664" t="s">
        <v>135</v>
      </c>
      <c r="C1664">
        <v>3</v>
      </c>
      <c r="D1664">
        <v>4</v>
      </c>
      <c r="E1664" t="s">
        <v>510</v>
      </c>
      <c r="F1664" t="s">
        <v>508</v>
      </c>
      <c r="G1664" t="s">
        <v>508</v>
      </c>
      <c r="H1664">
        <v>4.4209295830118309</v>
      </c>
      <c r="I1664">
        <v>19.87952914703401</v>
      </c>
      <c r="J1664">
        <v>-0.3471184050343068</v>
      </c>
      <c r="K1664">
        <v>-93.447932131008457</v>
      </c>
      <c r="L1664">
        <v>0.71011651324167102</v>
      </c>
      <c r="M1664">
        <v>-1.5397094832940059</v>
      </c>
      <c r="N1664">
        <v>1.316871172116127</v>
      </c>
      <c r="O1664">
        <v>0</v>
      </c>
      <c r="P1664">
        <v>1</v>
      </c>
      <c r="Q1664">
        <v>0</v>
      </c>
      <c r="R1664">
        <v>0</v>
      </c>
      <c r="S1664">
        <v>0</v>
      </c>
      <c r="T1664">
        <v>0</v>
      </c>
    </row>
    <row r="1665" spans="1:20" x14ac:dyDescent="0.3">
      <c r="A1665" t="s">
        <v>269</v>
      </c>
      <c r="B1665" t="s">
        <v>135</v>
      </c>
      <c r="C1665">
        <v>5</v>
      </c>
      <c r="D1665">
        <v>5</v>
      </c>
      <c r="E1665" t="s">
        <v>510</v>
      </c>
      <c r="F1665" t="s">
        <v>508</v>
      </c>
      <c r="G1665" t="s">
        <v>508</v>
      </c>
      <c r="H1665">
        <v>4.2833707481828727</v>
      </c>
      <c r="I1665">
        <v>24.666697184244789</v>
      </c>
      <c r="J1665">
        <v>-0.31648301810486767</v>
      </c>
      <c r="K1665">
        <v>-48.125031031677523</v>
      </c>
      <c r="L1665">
        <v>1.081799462394792</v>
      </c>
      <c r="M1665">
        <v>-0.97481475476578416</v>
      </c>
      <c r="N1665">
        <v>0.41017226722007211</v>
      </c>
      <c r="O1665">
        <v>0</v>
      </c>
      <c r="P1665">
        <v>1</v>
      </c>
      <c r="Q1665">
        <v>0</v>
      </c>
      <c r="R1665">
        <v>0</v>
      </c>
      <c r="S1665">
        <v>0</v>
      </c>
      <c r="T1665">
        <v>1</v>
      </c>
    </row>
    <row r="1666" spans="1:20" x14ac:dyDescent="0.3">
      <c r="A1666" t="s">
        <v>285</v>
      </c>
      <c r="B1666" t="s">
        <v>135</v>
      </c>
      <c r="C1666">
        <v>0</v>
      </c>
      <c r="D1666">
        <v>5</v>
      </c>
      <c r="E1666" t="s">
        <v>510</v>
      </c>
      <c r="F1666" t="s">
        <v>508</v>
      </c>
      <c r="G1666" t="s">
        <v>508</v>
      </c>
      <c r="H1666">
        <v>3.7000741206624941</v>
      </c>
      <c r="I1666">
        <v>0</v>
      </c>
      <c r="J1666">
        <v>-0.73731180361097071</v>
      </c>
      <c r="K1666">
        <v>-145.24412516013251</v>
      </c>
      <c r="L1666">
        <v>0.95090210696613908</v>
      </c>
      <c r="M1666">
        <v>-1.85185565751058</v>
      </c>
      <c r="N1666">
        <v>0.8576329443279932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</row>
    <row r="1667" spans="1:20" x14ac:dyDescent="0.3">
      <c r="A1667" t="s">
        <v>298</v>
      </c>
      <c r="B1667" t="s">
        <v>135</v>
      </c>
      <c r="C1667">
        <v>8</v>
      </c>
      <c r="D1667">
        <v>7</v>
      </c>
      <c r="E1667" t="s">
        <v>510</v>
      </c>
      <c r="F1667" t="s">
        <v>508</v>
      </c>
      <c r="G1667" t="s">
        <v>508</v>
      </c>
      <c r="H1667">
        <v>3.6072028433240639</v>
      </c>
      <c r="I1667">
        <v>26.415120594804819</v>
      </c>
      <c r="J1667">
        <v>-0.1549134947881039</v>
      </c>
      <c r="K1667">
        <v>-18.91205740147867</v>
      </c>
      <c r="L1667">
        <v>0.97426788926734709</v>
      </c>
      <c r="M1667">
        <v>-0.58091033049144192</v>
      </c>
      <c r="N1667">
        <v>4.3405649547401151</v>
      </c>
      <c r="O1667">
        <v>1</v>
      </c>
      <c r="P1667">
        <v>1</v>
      </c>
      <c r="Q1667">
        <v>0</v>
      </c>
      <c r="R1667">
        <v>1</v>
      </c>
      <c r="S1667">
        <v>0</v>
      </c>
      <c r="T1667">
        <v>0</v>
      </c>
    </row>
    <row r="1668" spans="1:20" x14ac:dyDescent="0.3">
      <c r="A1668" t="s">
        <v>96</v>
      </c>
      <c r="B1668" t="s">
        <v>135</v>
      </c>
      <c r="C1668">
        <v>11</v>
      </c>
      <c r="D1668">
        <v>15</v>
      </c>
      <c r="E1668" t="s">
        <v>15</v>
      </c>
      <c r="F1668" t="s">
        <v>509</v>
      </c>
      <c r="G1668" t="s">
        <v>509</v>
      </c>
      <c r="H1668">
        <v>3.7249118124861642</v>
      </c>
      <c r="I1668">
        <v>45.378158264396312</v>
      </c>
      <c r="J1668">
        <v>0.59017530679485164</v>
      </c>
      <c r="K1668">
        <v>47.426637854242109</v>
      </c>
      <c r="L1668">
        <v>1.0696856569754889</v>
      </c>
      <c r="M1668">
        <v>-1.705928919700652</v>
      </c>
      <c r="N1668">
        <v>10.000005044227789</v>
      </c>
      <c r="O1668">
        <v>1</v>
      </c>
      <c r="P1668">
        <v>1</v>
      </c>
      <c r="Q1668">
        <v>1</v>
      </c>
      <c r="R1668">
        <v>0</v>
      </c>
      <c r="S1668">
        <v>0</v>
      </c>
      <c r="T1668">
        <v>1</v>
      </c>
    </row>
    <row r="1669" spans="1:20" x14ac:dyDescent="0.3">
      <c r="A1669" t="s">
        <v>77</v>
      </c>
      <c r="B1669" t="s">
        <v>90</v>
      </c>
      <c r="C1669">
        <v>11</v>
      </c>
      <c r="D1669">
        <v>14</v>
      </c>
      <c r="E1669" t="s">
        <v>510</v>
      </c>
      <c r="F1669" t="s">
        <v>508</v>
      </c>
      <c r="G1669" t="s">
        <v>508</v>
      </c>
      <c r="H1669">
        <v>6.3121689690483942</v>
      </c>
      <c r="I1669">
        <v>43.269224420807987</v>
      </c>
      <c r="J1669">
        <v>0.56680291845653374</v>
      </c>
      <c r="K1669">
        <v>57.995931141242373</v>
      </c>
      <c r="L1669">
        <v>1.336299029772966</v>
      </c>
      <c r="M1669">
        <v>-8.8453773295072171</v>
      </c>
      <c r="N1669">
        <v>10.00000282570168</v>
      </c>
      <c r="O1669">
        <v>1</v>
      </c>
      <c r="P1669">
        <v>1</v>
      </c>
      <c r="Q1669">
        <v>1</v>
      </c>
      <c r="R1669">
        <v>0</v>
      </c>
      <c r="S1669">
        <v>1</v>
      </c>
      <c r="T1669">
        <v>1</v>
      </c>
    </row>
    <row r="1670" spans="1:20" x14ac:dyDescent="0.3">
      <c r="A1670" t="s">
        <v>139</v>
      </c>
      <c r="B1670" t="s">
        <v>90</v>
      </c>
      <c r="C1670">
        <v>4</v>
      </c>
      <c r="D1670">
        <v>8</v>
      </c>
      <c r="E1670" t="s">
        <v>510</v>
      </c>
      <c r="F1670" t="s">
        <v>508</v>
      </c>
      <c r="G1670" t="s">
        <v>508</v>
      </c>
      <c r="H1670">
        <v>7.6310384321742779</v>
      </c>
      <c r="I1670">
        <v>49.604724645411288</v>
      </c>
      <c r="J1670">
        <v>0.24210169801021661</v>
      </c>
      <c r="K1670">
        <v>38.651097292000301</v>
      </c>
      <c r="L1670">
        <v>0.49923575540380011</v>
      </c>
      <c r="M1670">
        <v>-5.634758652409591</v>
      </c>
      <c r="N1670">
        <v>9.3525196144740601</v>
      </c>
      <c r="O1670">
        <v>0</v>
      </c>
      <c r="P1670">
        <v>1</v>
      </c>
      <c r="Q1670">
        <v>1</v>
      </c>
      <c r="R1670">
        <v>0</v>
      </c>
      <c r="S1670">
        <v>0</v>
      </c>
      <c r="T1670">
        <v>0</v>
      </c>
    </row>
    <row r="1671" spans="1:20" x14ac:dyDescent="0.3">
      <c r="A1671" t="s">
        <v>223</v>
      </c>
      <c r="B1671" t="s">
        <v>90</v>
      </c>
      <c r="C1671">
        <v>9</v>
      </c>
      <c r="D1671">
        <v>5</v>
      </c>
      <c r="E1671" t="s">
        <v>510</v>
      </c>
      <c r="F1671" t="s">
        <v>508</v>
      </c>
      <c r="G1671" t="s">
        <v>508</v>
      </c>
      <c r="H1671">
        <v>7.6756252223329184</v>
      </c>
      <c r="I1671">
        <v>73.523402600636416</v>
      </c>
      <c r="J1671">
        <v>9.1179385143085323E-2</v>
      </c>
      <c r="K1671">
        <v>74.318036372930877</v>
      </c>
      <c r="L1671">
        <v>0.5137432278266697</v>
      </c>
      <c r="M1671">
        <v>-2.697495725921959</v>
      </c>
      <c r="N1671">
        <v>-1.3201307874655841</v>
      </c>
      <c r="O1671">
        <v>1</v>
      </c>
      <c r="P1671">
        <v>1</v>
      </c>
      <c r="Q1671">
        <v>1</v>
      </c>
      <c r="R1671">
        <v>0</v>
      </c>
      <c r="S1671">
        <v>1</v>
      </c>
      <c r="T1671">
        <v>0</v>
      </c>
    </row>
    <row r="1672" spans="1:20" x14ac:dyDescent="0.3">
      <c r="A1672" t="s">
        <v>228</v>
      </c>
      <c r="B1672" t="s">
        <v>90</v>
      </c>
      <c r="C1672">
        <v>7</v>
      </c>
      <c r="D1672">
        <v>2</v>
      </c>
      <c r="E1672" t="s">
        <v>510</v>
      </c>
      <c r="F1672" t="s">
        <v>508</v>
      </c>
      <c r="G1672" t="s">
        <v>508</v>
      </c>
      <c r="H1672">
        <v>7.9598667050347824</v>
      </c>
      <c r="I1672">
        <v>67.391286319957715</v>
      </c>
      <c r="J1672">
        <v>4.62230234392913E-3</v>
      </c>
      <c r="K1672">
        <v>44.844833946238111</v>
      </c>
      <c r="L1672">
        <v>0.88409832019141432</v>
      </c>
      <c r="M1672">
        <v>-1.3201307874655841</v>
      </c>
      <c r="N1672">
        <v>-2.6086916028369349</v>
      </c>
      <c r="O1672">
        <v>1</v>
      </c>
      <c r="P1672">
        <v>1</v>
      </c>
      <c r="Q1672">
        <v>1</v>
      </c>
      <c r="R1672">
        <v>0</v>
      </c>
      <c r="S1672">
        <v>0</v>
      </c>
      <c r="T1672">
        <v>0</v>
      </c>
    </row>
    <row r="1673" spans="1:20" x14ac:dyDescent="0.3">
      <c r="A1673" t="s">
        <v>271</v>
      </c>
      <c r="B1673" t="s">
        <v>90</v>
      </c>
      <c r="C1673">
        <v>-2</v>
      </c>
      <c r="D1673">
        <v>3</v>
      </c>
      <c r="E1673" t="s">
        <v>510</v>
      </c>
      <c r="F1673" t="s">
        <v>508</v>
      </c>
      <c r="G1673" t="s">
        <v>508</v>
      </c>
      <c r="H1673">
        <v>7.7676469665259447</v>
      </c>
      <c r="I1673">
        <v>1.3888679168809119</v>
      </c>
      <c r="J1673">
        <v>-0.68491016530530469</v>
      </c>
      <c r="K1673">
        <v>-166.68764870277889</v>
      </c>
      <c r="L1673">
        <v>0.86395521509375894</v>
      </c>
      <c r="M1673">
        <v>-5.3691295691383303</v>
      </c>
      <c r="N1673">
        <v>-2.6004722980147421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</row>
    <row r="1674" spans="1:20" x14ac:dyDescent="0.3">
      <c r="A1674" t="s">
        <v>283</v>
      </c>
      <c r="B1674" t="s">
        <v>90</v>
      </c>
      <c r="C1674">
        <v>-2</v>
      </c>
      <c r="D1674">
        <v>1</v>
      </c>
      <c r="E1674" t="s">
        <v>510</v>
      </c>
      <c r="F1674" t="s">
        <v>508</v>
      </c>
      <c r="G1674" t="s">
        <v>508</v>
      </c>
      <c r="H1674">
        <v>6.3073664179007238</v>
      </c>
      <c r="I1674">
        <v>0.49628930741705463</v>
      </c>
      <c r="J1674">
        <v>-0.82931995851733376</v>
      </c>
      <c r="K1674">
        <v>-134.51462017709139</v>
      </c>
      <c r="L1674">
        <v>0.6016036023396758</v>
      </c>
      <c r="M1674">
        <v>-1.2205013750680049</v>
      </c>
      <c r="N1674">
        <v>-3.1301491243361101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</row>
    <row r="1675" spans="1:20" x14ac:dyDescent="0.3">
      <c r="A1675" t="s">
        <v>290</v>
      </c>
      <c r="B1675" t="s">
        <v>90</v>
      </c>
      <c r="C1675">
        <v>0</v>
      </c>
      <c r="D1675">
        <v>4</v>
      </c>
      <c r="E1675" t="s">
        <v>510</v>
      </c>
      <c r="F1675" t="s">
        <v>508</v>
      </c>
      <c r="G1675" t="s">
        <v>508</v>
      </c>
      <c r="H1675">
        <v>6.3957728873316544</v>
      </c>
      <c r="I1675">
        <v>3.3039773890959738</v>
      </c>
      <c r="J1675">
        <v>-0.83036116036254615</v>
      </c>
      <c r="K1675">
        <v>-128.23032452290551</v>
      </c>
      <c r="L1675">
        <v>1.081556793864431</v>
      </c>
      <c r="M1675">
        <v>-3.1301491243361101</v>
      </c>
      <c r="N1675">
        <v>-0.85034336329460092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1</v>
      </c>
    </row>
    <row r="1676" spans="1:20" x14ac:dyDescent="0.3">
      <c r="A1676" t="s">
        <v>512</v>
      </c>
      <c r="B1676" t="s">
        <v>90</v>
      </c>
      <c r="C1676">
        <v>-2</v>
      </c>
      <c r="D1676">
        <v>3</v>
      </c>
      <c r="E1676" t="s">
        <v>510</v>
      </c>
      <c r="F1676" t="s">
        <v>508</v>
      </c>
      <c r="G1676" t="s">
        <v>508</v>
      </c>
      <c r="H1676">
        <v>5.7217988100838104</v>
      </c>
      <c r="I1676">
        <v>1.5555487738715279</v>
      </c>
      <c r="J1676">
        <v>-0.76603169828658213</v>
      </c>
      <c r="K1676">
        <v>-101.25746214270779</v>
      </c>
      <c r="L1676">
        <v>0.84669022058403598</v>
      </c>
      <c r="M1676">
        <v>-2.1440823608199828</v>
      </c>
      <c r="N1676">
        <v>-3.5056934608197818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</row>
    <row r="1677" spans="1:20" x14ac:dyDescent="0.3">
      <c r="A1677" t="s">
        <v>91</v>
      </c>
      <c r="B1677" t="s">
        <v>90</v>
      </c>
      <c r="C1677">
        <v>0</v>
      </c>
      <c r="D1677">
        <v>4</v>
      </c>
      <c r="E1677" t="s">
        <v>510</v>
      </c>
      <c r="F1677" t="s">
        <v>508</v>
      </c>
      <c r="G1677" t="s">
        <v>508</v>
      </c>
      <c r="H1677">
        <v>6.1372783152729173</v>
      </c>
      <c r="I1677">
        <v>12.429376907573319</v>
      </c>
      <c r="J1677">
        <v>-0.74506974097443091</v>
      </c>
      <c r="K1677">
        <v>-133.0847240466652</v>
      </c>
      <c r="L1677">
        <v>1.075413372951632</v>
      </c>
      <c r="M1677">
        <v>-3.5056934608197818</v>
      </c>
      <c r="N1677">
        <v>-0.7266114626973027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1</v>
      </c>
    </row>
    <row r="1678" spans="1:20" x14ac:dyDescent="0.3">
      <c r="A1678" t="s">
        <v>93</v>
      </c>
      <c r="B1678" t="s">
        <v>90</v>
      </c>
      <c r="C1678">
        <v>0</v>
      </c>
      <c r="D1678">
        <v>2</v>
      </c>
      <c r="E1678" t="s">
        <v>510</v>
      </c>
      <c r="F1678" t="s">
        <v>508</v>
      </c>
      <c r="G1678" t="s">
        <v>508</v>
      </c>
      <c r="H1678">
        <v>5.77048793023038</v>
      </c>
      <c r="I1678">
        <v>12.34042440943716</v>
      </c>
      <c r="J1678">
        <v>-0.6848155479908431</v>
      </c>
      <c r="K1678">
        <v>-100.1264646658627</v>
      </c>
      <c r="L1678">
        <v>1.0751729557686049</v>
      </c>
      <c r="M1678">
        <v>-0.7266114626973027</v>
      </c>
      <c r="N1678">
        <v>4.0256136148042359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1</v>
      </c>
    </row>
    <row r="1679" spans="1:20" x14ac:dyDescent="0.3">
      <c r="A1679" t="s">
        <v>162</v>
      </c>
      <c r="B1679" t="s">
        <v>90</v>
      </c>
      <c r="C1679">
        <v>6</v>
      </c>
      <c r="D1679">
        <v>7</v>
      </c>
      <c r="E1679" t="s">
        <v>510</v>
      </c>
      <c r="F1679" t="s">
        <v>508</v>
      </c>
      <c r="G1679" t="s">
        <v>508</v>
      </c>
      <c r="H1679">
        <v>6.0736041891760726</v>
      </c>
      <c r="I1679">
        <v>29.007622843828159</v>
      </c>
      <c r="J1679">
        <v>-0.25344974713620172</v>
      </c>
      <c r="K1679">
        <v>4.7323994685351387</v>
      </c>
      <c r="L1679">
        <v>1.888493284993211</v>
      </c>
      <c r="M1679">
        <v>-3.6881854384087891</v>
      </c>
      <c r="N1679">
        <v>-2.0887708955524911</v>
      </c>
      <c r="O1679">
        <v>1</v>
      </c>
      <c r="P1679">
        <v>1</v>
      </c>
      <c r="Q1679">
        <v>0</v>
      </c>
      <c r="R1679">
        <v>0</v>
      </c>
      <c r="S1679">
        <v>0</v>
      </c>
      <c r="T1679">
        <v>1</v>
      </c>
    </row>
    <row r="1680" spans="1:20" x14ac:dyDescent="0.3">
      <c r="A1680" t="s">
        <v>220</v>
      </c>
      <c r="B1680" t="s">
        <v>90</v>
      </c>
      <c r="C1680">
        <v>4</v>
      </c>
      <c r="D1680">
        <v>5</v>
      </c>
      <c r="E1680" t="s">
        <v>510</v>
      </c>
      <c r="F1680" t="s">
        <v>508</v>
      </c>
      <c r="G1680" t="s">
        <v>508</v>
      </c>
      <c r="H1680">
        <v>6.5269833519345237</v>
      </c>
      <c r="I1680">
        <v>22.900757431077611</v>
      </c>
      <c r="J1680">
        <v>-0.19648245160909519</v>
      </c>
      <c r="K1680">
        <v>-68.354968387815489</v>
      </c>
      <c r="L1680">
        <v>0.61972507865642912</v>
      </c>
      <c r="M1680">
        <v>-2.0887708955524911</v>
      </c>
      <c r="N1680">
        <v>4.3555535210503473</v>
      </c>
      <c r="O1680">
        <v>1</v>
      </c>
      <c r="P1680">
        <v>1</v>
      </c>
      <c r="Q1680">
        <v>0</v>
      </c>
      <c r="R1680">
        <v>0</v>
      </c>
      <c r="S1680">
        <v>0</v>
      </c>
      <c r="T1680">
        <v>0</v>
      </c>
    </row>
    <row r="1681" spans="1:20" x14ac:dyDescent="0.3">
      <c r="A1681" t="s">
        <v>259</v>
      </c>
      <c r="B1681" t="s">
        <v>90</v>
      </c>
      <c r="C1681">
        <v>9</v>
      </c>
      <c r="D1681">
        <v>10</v>
      </c>
      <c r="E1681" t="s">
        <v>510</v>
      </c>
      <c r="F1681" t="s">
        <v>508</v>
      </c>
      <c r="G1681" t="s">
        <v>508</v>
      </c>
      <c r="H1681">
        <v>6.315221223389031</v>
      </c>
      <c r="I1681">
        <v>51.147536267774314</v>
      </c>
      <c r="J1681">
        <v>0.21101019946548111</v>
      </c>
      <c r="K1681">
        <v>179.15435735780341</v>
      </c>
      <c r="L1681">
        <v>1.2494089873975289</v>
      </c>
      <c r="M1681">
        <v>-2.8548154562444741</v>
      </c>
      <c r="N1681">
        <v>-1.3434076361207961</v>
      </c>
      <c r="O1681">
        <v>1</v>
      </c>
      <c r="P1681">
        <v>1</v>
      </c>
      <c r="Q1681">
        <v>1</v>
      </c>
      <c r="R1681">
        <v>0</v>
      </c>
      <c r="S1681">
        <v>0</v>
      </c>
      <c r="T1681">
        <v>1</v>
      </c>
    </row>
    <row r="1682" spans="1:20" x14ac:dyDescent="0.3">
      <c r="A1682" t="s">
        <v>269</v>
      </c>
      <c r="B1682" t="s">
        <v>90</v>
      </c>
      <c r="C1682">
        <v>7</v>
      </c>
      <c r="D1682">
        <v>7</v>
      </c>
      <c r="E1682" t="s">
        <v>510</v>
      </c>
      <c r="F1682" t="s">
        <v>508</v>
      </c>
      <c r="G1682" t="s">
        <v>508</v>
      </c>
      <c r="H1682">
        <v>6.3205682250779009</v>
      </c>
      <c r="I1682">
        <v>42.29509129635953</v>
      </c>
      <c r="J1682">
        <v>0.16827650793230339</v>
      </c>
      <c r="K1682">
        <v>17.127791492344709</v>
      </c>
      <c r="L1682">
        <v>0.47125993652733511</v>
      </c>
      <c r="M1682">
        <v>-0.93616729087017958</v>
      </c>
      <c r="N1682">
        <v>1.804123985850554</v>
      </c>
      <c r="O1682">
        <v>1</v>
      </c>
      <c r="P1682">
        <v>1</v>
      </c>
      <c r="Q1682">
        <v>1</v>
      </c>
      <c r="R1682">
        <v>0</v>
      </c>
      <c r="S1682">
        <v>0</v>
      </c>
      <c r="T1682">
        <v>0</v>
      </c>
    </row>
    <row r="1683" spans="1:20" x14ac:dyDescent="0.3">
      <c r="A1683" t="s">
        <v>285</v>
      </c>
      <c r="B1683" t="s">
        <v>90</v>
      </c>
      <c r="C1683">
        <v>4</v>
      </c>
      <c r="D1683">
        <v>7</v>
      </c>
      <c r="E1683" t="s">
        <v>510</v>
      </c>
      <c r="F1683" t="s">
        <v>508</v>
      </c>
      <c r="G1683" t="s">
        <v>508</v>
      </c>
      <c r="H1683">
        <v>6.0351072910720998</v>
      </c>
      <c r="I1683">
        <v>35.742988961123032</v>
      </c>
      <c r="J1683">
        <v>0.19268595498311489</v>
      </c>
      <c r="K1683">
        <v>32.759370031029498</v>
      </c>
      <c r="L1683">
        <v>0.80972186932629908</v>
      </c>
      <c r="M1683">
        <v>-3.199338827509413</v>
      </c>
      <c r="N1683">
        <v>-0.84746084621460405</v>
      </c>
      <c r="O1683">
        <v>0</v>
      </c>
      <c r="P1683">
        <v>1</v>
      </c>
      <c r="Q1683">
        <v>1</v>
      </c>
      <c r="R1683">
        <v>0</v>
      </c>
      <c r="S1683">
        <v>0</v>
      </c>
      <c r="T1683">
        <v>0</v>
      </c>
    </row>
    <row r="1684" spans="1:20" x14ac:dyDescent="0.3">
      <c r="A1684" t="s">
        <v>295</v>
      </c>
      <c r="B1684" t="s">
        <v>90</v>
      </c>
      <c r="C1684">
        <v>8</v>
      </c>
      <c r="D1684">
        <v>7</v>
      </c>
      <c r="E1684" t="s">
        <v>510</v>
      </c>
      <c r="F1684" t="s">
        <v>508</v>
      </c>
      <c r="G1684" t="s">
        <v>508</v>
      </c>
      <c r="H1684">
        <v>4.8486666091922039</v>
      </c>
      <c r="I1684">
        <v>35.483882131985467</v>
      </c>
      <c r="J1684">
        <v>0.1174844256083853</v>
      </c>
      <c r="K1684">
        <v>-14.80918511153337</v>
      </c>
      <c r="L1684">
        <v>0.74606507163653912</v>
      </c>
      <c r="M1684">
        <v>-0.42194252426396872</v>
      </c>
      <c r="N1684">
        <v>4.1525403660832367</v>
      </c>
      <c r="O1684">
        <v>0</v>
      </c>
      <c r="P1684">
        <v>1</v>
      </c>
      <c r="Q1684">
        <v>1</v>
      </c>
      <c r="R1684">
        <v>1</v>
      </c>
      <c r="S1684">
        <v>0</v>
      </c>
      <c r="T1684">
        <v>0</v>
      </c>
    </row>
    <row r="1685" spans="1:20" x14ac:dyDescent="0.3">
      <c r="A1685" t="s">
        <v>164</v>
      </c>
      <c r="B1685" t="s">
        <v>90</v>
      </c>
      <c r="C1685">
        <v>9</v>
      </c>
      <c r="D1685">
        <v>9</v>
      </c>
      <c r="E1685" t="s">
        <v>510</v>
      </c>
      <c r="F1685" t="s">
        <v>508</v>
      </c>
      <c r="G1685" t="s">
        <v>508</v>
      </c>
      <c r="H1685">
        <v>5.0426943128184014</v>
      </c>
      <c r="I1685">
        <v>38.811181465904298</v>
      </c>
      <c r="J1685">
        <v>0.278637852109547</v>
      </c>
      <c r="K1685">
        <v>133.65525944126779</v>
      </c>
      <c r="L1685">
        <v>0.9434026291307589</v>
      </c>
      <c r="M1685">
        <v>-7.1964020027446356</v>
      </c>
      <c r="N1685">
        <v>1.9386087956349141</v>
      </c>
      <c r="O1685">
        <v>1</v>
      </c>
      <c r="P1685">
        <v>1</v>
      </c>
      <c r="Q1685">
        <v>1</v>
      </c>
      <c r="R1685">
        <v>0</v>
      </c>
      <c r="S1685">
        <v>1</v>
      </c>
      <c r="T1685">
        <v>0</v>
      </c>
    </row>
    <row r="1686" spans="1:20" x14ac:dyDescent="0.3">
      <c r="A1686" t="s">
        <v>77</v>
      </c>
      <c r="B1686" t="s">
        <v>118</v>
      </c>
      <c r="C1686">
        <v>3</v>
      </c>
      <c r="D1686">
        <v>9</v>
      </c>
      <c r="E1686" t="s">
        <v>513</v>
      </c>
      <c r="F1686" t="s">
        <v>508</v>
      </c>
      <c r="G1686" t="s">
        <v>508</v>
      </c>
      <c r="H1686">
        <v>2.9495382152547238</v>
      </c>
      <c r="I1686">
        <v>22.033929811148141</v>
      </c>
      <c r="J1686">
        <v>7.7223757421442774E-2</v>
      </c>
      <c r="K1686">
        <v>-114.5298384533793</v>
      </c>
      <c r="L1686">
        <v>0.54825818754460121</v>
      </c>
      <c r="M1686">
        <v>-1.1475359986654809</v>
      </c>
      <c r="N1686">
        <v>-0.16584126921869169</v>
      </c>
      <c r="O1686">
        <v>0</v>
      </c>
      <c r="P1686">
        <v>0</v>
      </c>
      <c r="Q1686">
        <v>1</v>
      </c>
      <c r="R1686">
        <v>0</v>
      </c>
      <c r="S1686">
        <v>0</v>
      </c>
      <c r="T1686">
        <v>0</v>
      </c>
    </row>
    <row r="1687" spans="1:20" x14ac:dyDescent="0.3">
      <c r="A1687" t="s">
        <v>228</v>
      </c>
      <c r="B1687" t="s">
        <v>118</v>
      </c>
      <c r="C1687">
        <v>11</v>
      </c>
      <c r="D1687">
        <v>13</v>
      </c>
      <c r="E1687" t="s">
        <v>510</v>
      </c>
      <c r="F1687" t="s">
        <v>508</v>
      </c>
      <c r="G1687" t="s">
        <v>508</v>
      </c>
      <c r="H1687">
        <v>3.0818874330725001</v>
      </c>
      <c r="I1687">
        <v>60.465104674056903</v>
      </c>
      <c r="J1687">
        <v>0.11594046629196381</v>
      </c>
      <c r="K1687">
        <v>204.07526247119111</v>
      </c>
      <c r="L1687">
        <v>1.010161683834601</v>
      </c>
      <c r="M1687">
        <v>-3.4586468537603561</v>
      </c>
      <c r="N1687">
        <v>0.46728555474580719</v>
      </c>
      <c r="O1687">
        <v>1</v>
      </c>
      <c r="P1687">
        <v>1</v>
      </c>
      <c r="Q1687">
        <v>1</v>
      </c>
      <c r="R1687">
        <v>0</v>
      </c>
      <c r="S1687">
        <v>0</v>
      </c>
      <c r="T1687">
        <v>1</v>
      </c>
    </row>
    <row r="1688" spans="1:20" x14ac:dyDescent="0.3">
      <c r="A1688" t="s">
        <v>265</v>
      </c>
      <c r="B1688" t="s">
        <v>118</v>
      </c>
      <c r="C1688">
        <v>8</v>
      </c>
      <c r="D1688">
        <v>9</v>
      </c>
      <c r="E1688" t="s">
        <v>513</v>
      </c>
      <c r="F1688" t="s">
        <v>508</v>
      </c>
      <c r="G1688" t="s">
        <v>508</v>
      </c>
      <c r="H1688">
        <v>2.8906245950409941</v>
      </c>
      <c r="I1688">
        <v>58.139525857599807</v>
      </c>
      <c r="J1688">
        <v>8.5869736883884162E-2</v>
      </c>
      <c r="K1688">
        <v>56.830622771197383</v>
      </c>
      <c r="L1688">
        <v>0.75493735382003824</v>
      </c>
      <c r="M1688">
        <v>-0.46655884560019822</v>
      </c>
      <c r="N1688">
        <v>-1.874998183921007</v>
      </c>
      <c r="O1688">
        <v>0</v>
      </c>
      <c r="P1688">
        <v>1</v>
      </c>
      <c r="Q1688">
        <v>1</v>
      </c>
      <c r="R1688">
        <v>0</v>
      </c>
      <c r="S1688">
        <v>1</v>
      </c>
      <c r="T1688">
        <v>0</v>
      </c>
    </row>
    <row r="1689" spans="1:20" x14ac:dyDescent="0.3">
      <c r="A1689" t="s">
        <v>271</v>
      </c>
      <c r="B1689" t="s">
        <v>118</v>
      </c>
      <c r="C1689">
        <v>8</v>
      </c>
      <c r="D1689">
        <v>10</v>
      </c>
      <c r="E1689" t="s">
        <v>513</v>
      </c>
      <c r="F1689" t="s">
        <v>508</v>
      </c>
      <c r="G1689" t="s">
        <v>508</v>
      </c>
      <c r="H1689">
        <v>3.4374268867299191</v>
      </c>
      <c r="I1689">
        <v>26.744184112342818</v>
      </c>
      <c r="J1689">
        <v>3.9594932908672387E-2</v>
      </c>
      <c r="K1689">
        <v>-34.063254807863707</v>
      </c>
      <c r="L1689">
        <v>0.68126417553157781</v>
      </c>
      <c r="M1689">
        <v>-2.3885364706382588</v>
      </c>
      <c r="N1689">
        <v>1.7944478731429609</v>
      </c>
      <c r="O1689">
        <v>0</v>
      </c>
      <c r="P1689">
        <v>1</v>
      </c>
      <c r="Q1689">
        <v>1</v>
      </c>
      <c r="R1689">
        <v>0</v>
      </c>
      <c r="S1689">
        <v>1</v>
      </c>
      <c r="T1689">
        <v>0</v>
      </c>
    </row>
    <row r="1690" spans="1:20" x14ac:dyDescent="0.3">
      <c r="A1690" t="s">
        <v>283</v>
      </c>
      <c r="B1690" t="s">
        <v>118</v>
      </c>
      <c r="C1690">
        <v>0</v>
      </c>
      <c r="D1690">
        <v>5</v>
      </c>
      <c r="E1690" t="s">
        <v>510</v>
      </c>
      <c r="F1690" t="s">
        <v>508</v>
      </c>
      <c r="G1690" t="s">
        <v>508</v>
      </c>
      <c r="H1690">
        <v>3.8552498767700749</v>
      </c>
      <c r="I1690">
        <v>1.369829011425149</v>
      </c>
      <c r="J1690">
        <v>-2.6435764835906479E-3</v>
      </c>
      <c r="K1690">
        <v>-114.22042367464989</v>
      </c>
      <c r="L1690">
        <v>0.64263724719118498</v>
      </c>
      <c r="M1690">
        <v>-0.98360563471443352</v>
      </c>
      <c r="N1690">
        <v>-0.66225102823933879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</row>
    <row r="1691" spans="1:20" x14ac:dyDescent="0.3">
      <c r="A1691" t="s">
        <v>290</v>
      </c>
      <c r="B1691" t="s">
        <v>118</v>
      </c>
      <c r="C1691">
        <v>0</v>
      </c>
      <c r="D1691">
        <v>5</v>
      </c>
      <c r="E1691" t="s">
        <v>510</v>
      </c>
      <c r="F1691" t="s">
        <v>508</v>
      </c>
      <c r="G1691" t="s">
        <v>508</v>
      </c>
      <c r="H1691">
        <v>3.690475509280251</v>
      </c>
      <c r="I1691">
        <v>6.1728598558657417</v>
      </c>
      <c r="J1691">
        <v>-1.3086931906760611E-2</v>
      </c>
      <c r="K1691">
        <v>-151.76839740167691</v>
      </c>
      <c r="L1691">
        <v>0.84998151812243328</v>
      </c>
      <c r="M1691">
        <v>-0.66225102823933879</v>
      </c>
      <c r="N1691">
        <v>-0.33333301544189448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</row>
    <row r="1692" spans="1:20" x14ac:dyDescent="0.3">
      <c r="A1692" t="s">
        <v>91</v>
      </c>
      <c r="B1692" t="s">
        <v>118</v>
      </c>
      <c r="C1692">
        <v>2</v>
      </c>
      <c r="D1692">
        <v>9</v>
      </c>
      <c r="E1692" t="s">
        <v>510</v>
      </c>
      <c r="F1692" t="s">
        <v>508</v>
      </c>
      <c r="G1692" t="s">
        <v>508</v>
      </c>
      <c r="H1692">
        <v>3.9781401309287721</v>
      </c>
      <c r="I1692">
        <v>10.93748777639321</v>
      </c>
      <c r="J1692">
        <v>-3.6329009391725592E-2</v>
      </c>
      <c r="K1692">
        <v>-184.66898395097019</v>
      </c>
      <c r="L1692">
        <v>1.393348983974724</v>
      </c>
      <c r="M1692">
        <v>-7.5657901960396794</v>
      </c>
      <c r="N1692">
        <v>1.067614661945357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1</v>
      </c>
    </row>
    <row r="1693" spans="1:20" x14ac:dyDescent="0.3">
      <c r="A1693" t="s">
        <v>162</v>
      </c>
      <c r="B1693" t="s">
        <v>118</v>
      </c>
      <c r="C1693">
        <v>3</v>
      </c>
      <c r="D1693">
        <v>6</v>
      </c>
      <c r="E1693" t="s">
        <v>510</v>
      </c>
      <c r="F1693" t="s">
        <v>508</v>
      </c>
      <c r="G1693" t="s">
        <v>508</v>
      </c>
      <c r="H1693">
        <v>3.7337678712565352</v>
      </c>
      <c r="I1693">
        <v>21.621598400920341</v>
      </c>
      <c r="J1693">
        <v>-2.4909198887756331E-2</v>
      </c>
      <c r="K1693">
        <v>-88.501980377512652</v>
      </c>
      <c r="L1693">
        <v>0.77132004924962982</v>
      </c>
      <c r="M1693">
        <v>-1.0380695058606011</v>
      </c>
      <c r="N1693">
        <v>1.573429298760082</v>
      </c>
      <c r="O1693">
        <v>0</v>
      </c>
      <c r="P1693">
        <v>1</v>
      </c>
      <c r="Q1693">
        <v>0</v>
      </c>
      <c r="R1693">
        <v>0</v>
      </c>
      <c r="S1693">
        <v>0</v>
      </c>
      <c r="T1693">
        <v>0</v>
      </c>
    </row>
    <row r="1694" spans="1:20" x14ac:dyDescent="0.3">
      <c r="A1694" t="s">
        <v>235</v>
      </c>
      <c r="B1694" t="s">
        <v>118</v>
      </c>
      <c r="C1694">
        <v>11</v>
      </c>
      <c r="D1694">
        <v>13</v>
      </c>
      <c r="E1694" t="s">
        <v>513</v>
      </c>
      <c r="F1694" t="s">
        <v>508</v>
      </c>
      <c r="G1694" t="s">
        <v>508</v>
      </c>
      <c r="H1694">
        <v>3.4478495558313891</v>
      </c>
      <c r="I1694">
        <v>40.540578854714113</v>
      </c>
      <c r="J1694">
        <v>1.964867378062821E-2</v>
      </c>
      <c r="K1694">
        <v>4.9296006397676662</v>
      </c>
      <c r="L1694">
        <v>0.81334171456650395</v>
      </c>
      <c r="M1694">
        <v>-1.196575999407907</v>
      </c>
      <c r="N1694">
        <v>-0.51903475293030044</v>
      </c>
      <c r="O1694">
        <v>1</v>
      </c>
      <c r="P1694">
        <v>1</v>
      </c>
      <c r="Q1694">
        <v>1</v>
      </c>
      <c r="R1694">
        <v>1</v>
      </c>
      <c r="S1694">
        <v>0</v>
      </c>
      <c r="T1694">
        <v>0</v>
      </c>
    </row>
    <row r="1695" spans="1:20" x14ac:dyDescent="0.3">
      <c r="A1695" t="s">
        <v>259</v>
      </c>
      <c r="B1695" t="s">
        <v>118</v>
      </c>
      <c r="C1695">
        <v>8</v>
      </c>
      <c r="D1695">
        <v>9</v>
      </c>
      <c r="E1695" t="s">
        <v>513</v>
      </c>
      <c r="F1695" t="s">
        <v>508</v>
      </c>
      <c r="G1695" t="s">
        <v>508</v>
      </c>
      <c r="H1695">
        <v>3.4285723052409871</v>
      </c>
      <c r="I1695">
        <v>44.262282267211667</v>
      </c>
      <c r="J1695">
        <v>1.8460182867969441E-2</v>
      </c>
      <c r="K1695">
        <v>-53.968221807605183</v>
      </c>
      <c r="L1695">
        <v>0.72446058134129854</v>
      </c>
      <c r="M1695">
        <v>-0.51903475293030044</v>
      </c>
      <c r="N1695">
        <v>0.52174277927564539</v>
      </c>
      <c r="O1695">
        <v>0</v>
      </c>
      <c r="P1695">
        <v>1</v>
      </c>
      <c r="Q1695">
        <v>1</v>
      </c>
      <c r="R1695">
        <v>1</v>
      </c>
      <c r="S1695">
        <v>0</v>
      </c>
      <c r="T1695">
        <v>0</v>
      </c>
    </row>
    <row r="1696" spans="1:20" x14ac:dyDescent="0.3">
      <c r="A1696" t="s">
        <v>285</v>
      </c>
      <c r="B1696" t="s">
        <v>118</v>
      </c>
      <c r="C1696">
        <v>8</v>
      </c>
      <c r="D1696">
        <v>13</v>
      </c>
      <c r="E1696" t="s">
        <v>367</v>
      </c>
      <c r="F1696" t="s">
        <v>508</v>
      </c>
      <c r="G1696" t="s">
        <v>509</v>
      </c>
      <c r="H1696">
        <v>2.964723976185772</v>
      </c>
      <c r="I1696">
        <v>39.130434782608702</v>
      </c>
      <c r="J1696">
        <v>2.2180704857144129E-2</v>
      </c>
      <c r="K1696">
        <v>80.915833808654753</v>
      </c>
      <c r="L1696">
        <v>1.1200169356692919</v>
      </c>
      <c r="M1696">
        <v>-3.0560243195051902</v>
      </c>
      <c r="N1696">
        <v>-0.70052472129244081</v>
      </c>
      <c r="O1696">
        <v>0</v>
      </c>
      <c r="P1696">
        <v>1</v>
      </c>
      <c r="Q1696">
        <v>1</v>
      </c>
      <c r="R1696">
        <v>0</v>
      </c>
      <c r="S1696">
        <v>0</v>
      </c>
      <c r="T1696">
        <v>1</v>
      </c>
    </row>
    <row r="1697" spans="1:20" x14ac:dyDescent="0.3">
      <c r="A1697" t="s">
        <v>291</v>
      </c>
      <c r="B1697" t="s">
        <v>118</v>
      </c>
      <c r="C1697">
        <v>3</v>
      </c>
      <c r="D1697">
        <v>9</v>
      </c>
      <c r="E1697" t="s">
        <v>513</v>
      </c>
      <c r="F1697" t="s">
        <v>508</v>
      </c>
      <c r="G1697" t="s">
        <v>508</v>
      </c>
      <c r="H1697">
        <v>2.994163421346832</v>
      </c>
      <c r="I1697">
        <v>21.739130434782609</v>
      </c>
      <c r="J1697">
        <v>7.2475576709291056E-3</v>
      </c>
      <c r="K1697">
        <v>-143.6619459758833</v>
      </c>
      <c r="L1697">
        <v>0.94798947099722219</v>
      </c>
      <c r="M1697">
        <v>-0.7054666898553611</v>
      </c>
      <c r="N1697">
        <v>-3.730018363735442</v>
      </c>
      <c r="O1697">
        <v>0</v>
      </c>
      <c r="P1697">
        <v>0</v>
      </c>
      <c r="Q1697">
        <v>1</v>
      </c>
      <c r="R1697">
        <v>0</v>
      </c>
      <c r="S1697">
        <v>0</v>
      </c>
      <c r="T1697">
        <v>0</v>
      </c>
    </row>
    <row r="1698" spans="1:20" x14ac:dyDescent="0.3">
      <c r="A1698" t="s">
        <v>295</v>
      </c>
      <c r="B1698" t="s">
        <v>118</v>
      </c>
      <c r="C1698">
        <v>2</v>
      </c>
      <c r="D1698">
        <v>8</v>
      </c>
      <c r="E1698" t="s">
        <v>510</v>
      </c>
      <c r="F1698" t="s">
        <v>508</v>
      </c>
      <c r="G1698" t="s">
        <v>508</v>
      </c>
      <c r="H1698">
        <v>3.334210886295228</v>
      </c>
      <c r="I1698">
        <v>9.5238059195961267</v>
      </c>
      <c r="J1698">
        <v>-9.4451766243934809E-3</v>
      </c>
      <c r="K1698">
        <v>-252.5774064173977</v>
      </c>
      <c r="L1698">
        <v>1.0709931127268699</v>
      </c>
      <c r="M1698">
        <v>-3.730018363735442</v>
      </c>
      <c r="N1698">
        <v>1.8450166646666479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1</v>
      </c>
    </row>
    <row r="1699" spans="1:20" x14ac:dyDescent="0.3">
      <c r="A1699" t="s">
        <v>96</v>
      </c>
      <c r="B1699" t="s">
        <v>118</v>
      </c>
      <c r="C1699">
        <v>9</v>
      </c>
      <c r="D1699">
        <v>13</v>
      </c>
      <c r="E1699" t="s">
        <v>367</v>
      </c>
      <c r="F1699" t="s">
        <v>508</v>
      </c>
      <c r="G1699" t="s">
        <v>509</v>
      </c>
      <c r="H1699">
        <v>2.947845957547869</v>
      </c>
      <c r="I1699">
        <v>49.20636842882066</v>
      </c>
      <c r="J1699">
        <v>1.6093584422687879E-2</v>
      </c>
      <c r="K1699">
        <v>30.107623638470908</v>
      </c>
      <c r="L1699">
        <v>0.80725629421723821</v>
      </c>
      <c r="M1699">
        <v>-1.7331006059468119</v>
      </c>
      <c r="N1699">
        <v>1.410933379710722</v>
      </c>
      <c r="O1699">
        <v>1</v>
      </c>
      <c r="P1699">
        <v>1</v>
      </c>
      <c r="Q1699">
        <v>1</v>
      </c>
      <c r="R1699">
        <v>0</v>
      </c>
      <c r="S1699">
        <v>0</v>
      </c>
      <c r="T1699">
        <v>0</v>
      </c>
    </row>
    <row r="1700" spans="1:20" x14ac:dyDescent="0.3">
      <c r="A1700" t="s">
        <v>164</v>
      </c>
      <c r="B1700" t="s">
        <v>118</v>
      </c>
      <c r="C1700">
        <v>11</v>
      </c>
      <c r="D1700">
        <v>12</v>
      </c>
      <c r="E1700" t="s">
        <v>513</v>
      </c>
      <c r="F1700" t="s">
        <v>508</v>
      </c>
      <c r="G1700" t="s">
        <v>508</v>
      </c>
      <c r="H1700">
        <v>3.1578948186107811</v>
      </c>
      <c r="I1700">
        <v>53.968233544378052</v>
      </c>
      <c r="J1700">
        <v>2.6205248971014509E-2</v>
      </c>
      <c r="K1700">
        <v>44.691900023926728</v>
      </c>
      <c r="L1700">
        <v>1.1272902826700739</v>
      </c>
      <c r="M1700">
        <v>-0.86956853451936145</v>
      </c>
      <c r="N1700">
        <v>2.2807038384388649</v>
      </c>
      <c r="O1700">
        <v>1</v>
      </c>
      <c r="P1700">
        <v>1</v>
      </c>
      <c r="Q1700">
        <v>1</v>
      </c>
      <c r="R1700">
        <v>0</v>
      </c>
      <c r="S1700">
        <v>0</v>
      </c>
      <c r="T1700">
        <v>1</v>
      </c>
    </row>
    <row r="1701" spans="1:20" x14ac:dyDescent="0.3">
      <c r="A1701" t="s">
        <v>242</v>
      </c>
      <c r="B1701" t="s">
        <v>118</v>
      </c>
      <c r="C1701">
        <v>13</v>
      </c>
      <c r="D1701">
        <v>15</v>
      </c>
      <c r="E1701" t="s">
        <v>513</v>
      </c>
      <c r="F1701" t="s">
        <v>508</v>
      </c>
      <c r="G1701" t="s">
        <v>508</v>
      </c>
      <c r="H1701">
        <v>3.7308137791634892</v>
      </c>
      <c r="I1701">
        <v>58.474589627012257</v>
      </c>
      <c r="J1701">
        <v>6.8334484128129799E-2</v>
      </c>
      <c r="K1701">
        <v>238.18770878261071</v>
      </c>
      <c r="L1701">
        <v>1.4803661691352541</v>
      </c>
      <c r="M1701">
        <v>-2.2617102615740658</v>
      </c>
      <c r="N1701">
        <v>0.99173456013152816</v>
      </c>
      <c r="O1701">
        <v>1</v>
      </c>
      <c r="P1701">
        <v>1</v>
      </c>
      <c r="Q1701">
        <v>1</v>
      </c>
      <c r="R1701">
        <v>0</v>
      </c>
      <c r="S1701">
        <v>1</v>
      </c>
      <c r="T1701">
        <v>1</v>
      </c>
    </row>
    <row r="1702" spans="1:20" x14ac:dyDescent="0.3">
      <c r="A1702" t="s">
        <v>139</v>
      </c>
      <c r="B1702" t="s">
        <v>137</v>
      </c>
      <c r="C1702">
        <v>6</v>
      </c>
      <c r="D1702">
        <v>10</v>
      </c>
      <c r="E1702" t="s">
        <v>513</v>
      </c>
      <c r="F1702" t="s">
        <v>508</v>
      </c>
      <c r="G1702" t="s">
        <v>508</v>
      </c>
      <c r="H1702">
        <v>3.5714274890197211</v>
      </c>
      <c r="I1702">
        <v>38.709647648038739</v>
      </c>
      <c r="J1702">
        <v>1.189870794167526E-3</v>
      </c>
      <c r="K1702">
        <v>-6.0658775360572346</v>
      </c>
      <c r="L1702">
        <v>0.62956357453818468</v>
      </c>
      <c r="M1702">
        <v>-2.4793462523359109</v>
      </c>
      <c r="N1702">
        <v>-2.1186421414757719</v>
      </c>
      <c r="O1702">
        <v>0</v>
      </c>
      <c r="P1702">
        <v>1</v>
      </c>
      <c r="Q1702">
        <v>1</v>
      </c>
      <c r="R1702">
        <v>0</v>
      </c>
      <c r="S1702">
        <v>0</v>
      </c>
      <c r="T1702">
        <v>0</v>
      </c>
    </row>
    <row r="1703" spans="1:20" x14ac:dyDescent="0.3">
      <c r="A1703" t="s">
        <v>156</v>
      </c>
      <c r="B1703" t="s">
        <v>137</v>
      </c>
      <c r="C1703">
        <v>3</v>
      </c>
      <c r="D1703">
        <v>8</v>
      </c>
      <c r="E1703" t="s">
        <v>510</v>
      </c>
      <c r="F1703" t="s">
        <v>508</v>
      </c>
      <c r="G1703" t="s">
        <v>508</v>
      </c>
      <c r="H1703">
        <v>3.7414953348250641</v>
      </c>
      <c r="I1703">
        <v>22.58062779468926</v>
      </c>
      <c r="J1703">
        <v>-7.9059811429932347E-3</v>
      </c>
      <c r="K1703">
        <v>-86.329293340505501</v>
      </c>
      <c r="L1703">
        <v>0.7413879539231123</v>
      </c>
      <c r="M1703">
        <v>-2.1186421414757719</v>
      </c>
      <c r="N1703">
        <v>1.731600123110687</v>
      </c>
      <c r="O1703">
        <v>0</v>
      </c>
      <c r="P1703">
        <v>1</v>
      </c>
      <c r="Q1703">
        <v>0</v>
      </c>
      <c r="R1703">
        <v>0</v>
      </c>
      <c r="S1703">
        <v>0</v>
      </c>
      <c r="T1703">
        <v>0</v>
      </c>
    </row>
    <row r="1704" spans="1:20" x14ac:dyDescent="0.3">
      <c r="A1704" t="s">
        <v>228</v>
      </c>
      <c r="B1704" t="s">
        <v>137</v>
      </c>
      <c r="C1704">
        <v>3</v>
      </c>
      <c r="D1704">
        <v>6</v>
      </c>
      <c r="E1704" t="s">
        <v>510</v>
      </c>
      <c r="F1704" t="s">
        <v>508</v>
      </c>
      <c r="G1704" t="s">
        <v>508</v>
      </c>
      <c r="H1704">
        <v>3.465046776857506</v>
      </c>
      <c r="I1704">
        <v>25.925903032507939</v>
      </c>
      <c r="J1704">
        <v>-1.362083615204533E-2</v>
      </c>
      <c r="K1704">
        <v>-80.292499277586842</v>
      </c>
      <c r="L1704">
        <v>0.88872009280080055</v>
      </c>
      <c r="M1704">
        <v>-0.4237284282951545</v>
      </c>
      <c r="N1704">
        <v>2.5531993035336482</v>
      </c>
      <c r="O1704">
        <v>0</v>
      </c>
      <c r="P1704">
        <v>1</v>
      </c>
      <c r="Q1704">
        <v>0</v>
      </c>
      <c r="R1704">
        <v>0</v>
      </c>
      <c r="S1704">
        <v>0</v>
      </c>
      <c r="T1704">
        <v>0</v>
      </c>
    </row>
    <row r="1705" spans="1:20" x14ac:dyDescent="0.3">
      <c r="A1705" t="s">
        <v>271</v>
      </c>
      <c r="B1705" t="s">
        <v>137</v>
      </c>
      <c r="C1705">
        <v>5</v>
      </c>
      <c r="D1705">
        <v>6</v>
      </c>
      <c r="E1705" t="s">
        <v>510</v>
      </c>
      <c r="F1705" t="s">
        <v>508</v>
      </c>
      <c r="G1705" t="s">
        <v>508</v>
      </c>
      <c r="H1705">
        <v>4.1135217895345706</v>
      </c>
      <c r="I1705">
        <v>5.882348816286517</v>
      </c>
      <c r="J1705">
        <v>-9.3498759672325307E-3</v>
      </c>
      <c r="K1705">
        <v>-97.55172319864559</v>
      </c>
      <c r="L1705">
        <v>0.98990762103697982</v>
      </c>
      <c r="M1705">
        <v>-7.4380190529935524</v>
      </c>
      <c r="N1705">
        <v>0</v>
      </c>
      <c r="O1705">
        <v>0</v>
      </c>
      <c r="P1705">
        <v>1</v>
      </c>
      <c r="Q1705">
        <v>0</v>
      </c>
      <c r="R1705">
        <v>0</v>
      </c>
      <c r="S1705">
        <v>1</v>
      </c>
      <c r="T1705">
        <v>0</v>
      </c>
    </row>
    <row r="1706" spans="1:20" x14ac:dyDescent="0.3">
      <c r="A1706" t="s">
        <v>283</v>
      </c>
      <c r="B1706" t="s">
        <v>137</v>
      </c>
      <c r="C1706">
        <v>0</v>
      </c>
      <c r="D1706">
        <v>5</v>
      </c>
      <c r="E1706" t="s">
        <v>510</v>
      </c>
      <c r="F1706" t="s">
        <v>508</v>
      </c>
      <c r="G1706" t="s">
        <v>508</v>
      </c>
      <c r="H1706">
        <v>3.928573015448301</v>
      </c>
      <c r="I1706">
        <v>5.2631545925393786</v>
      </c>
      <c r="J1706">
        <v>-2.729269727563886E-2</v>
      </c>
      <c r="K1706">
        <v>-160.74070345717669</v>
      </c>
      <c r="L1706">
        <v>0.56754044056652242</v>
      </c>
      <c r="M1706">
        <v>-0.90090003012450925</v>
      </c>
      <c r="N1706">
        <v>-2.727270067230787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</row>
    <row r="1707" spans="1:20" x14ac:dyDescent="0.3">
      <c r="A1707" t="s">
        <v>290</v>
      </c>
      <c r="B1707" t="s">
        <v>137</v>
      </c>
      <c r="C1707">
        <v>2</v>
      </c>
      <c r="D1707">
        <v>6</v>
      </c>
      <c r="E1707" t="s">
        <v>510</v>
      </c>
      <c r="F1707" t="s">
        <v>508</v>
      </c>
      <c r="G1707" t="s">
        <v>508</v>
      </c>
      <c r="H1707">
        <v>4.0387190161901332</v>
      </c>
      <c r="I1707">
        <v>0</v>
      </c>
      <c r="J1707">
        <v>-3.2321379384350098E-2</v>
      </c>
      <c r="K1707">
        <v>-143.9251899136143</v>
      </c>
      <c r="L1707">
        <v>1.1654526727921359</v>
      </c>
      <c r="M1707">
        <v>-2.727270067230787</v>
      </c>
      <c r="N1707">
        <v>1.401867753231435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1</v>
      </c>
    </row>
    <row r="1708" spans="1:20" x14ac:dyDescent="0.3">
      <c r="A1708" t="s">
        <v>512</v>
      </c>
      <c r="B1708" t="s">
        <v>137</v>
      </c>
      <c r="C1708">
        <v>0</v>
      </c>
      <c r="D1708">
        <v>3</v>
      </c>
      <c r="E1708" t="s">
        <v>510</v>
      </c>
      <c r="F1708" t="s">
        <v>508</v>
      </c>
      <c r="G1708" t="s">
        <v>508</v>
      </c>
      <c r="H1708">
        <v>4.1582836396124438</v>
      </c>
      <c r="I1708">
        <v>6.5217842001057331</v>
      </c>
      <c r="J1708">
        <v>-3.3997921048365673E-2</v>
      </c>
      <c r="K1708">
        <v>-105.24726606528741</v>
      </c>
      <c r="L1708">
        <v>0.89018024686465136</v>
      </c>
      <c r="M1708">
        <v>-1.8433161496169921</v>
      </c>
      <c r="N1708">
        <v>-5.1643252396386421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</row>
    <row r="1709" spans="1:20" x14ac:dyDescent="0.3">
      <c r="A1709" t="s">
        <v>91</v>
      </c>
      <c r="B1709" t="s">
        <v>137</v>
      </c>
      <c r="C1709">
        <v>2</v>
      </c>
      <c r="D1709">
        <v>6</v>
      </c>
      <c r="E1709" t="s">
        <v>510</v>
      </c>
      <c r="F1709" t="s">
        <v>508</v>
      </c>
      <c r="G1709" t="s">
        <v>508</v>
      </c>
      <c r="H1709">
        <v>4.8090528513294224</v>
      </c>
      <c r="I1709">
        <v>8.4745694220449934</v>
      </c>
      <c r="J1709">
        <v>-3.8912062872284561E-2</v>
      </c>
      <c r="K1709">
        <v>-155.55557763135059</v>
      </c>
      <c r="L1709">
        <v>1.097432522281069</v>
      </c>
      <c r="M1709">
        <v>-5.1643252396386421</v>
      </c>
      <c r="N1709">
        <v>-0.49504903750890822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1</v>
      </c>
    </row>
    <row r="1710" spans="1:20" x14ac:dyDescent="0.3">
      <c r="A1710" t="s">
        <v>93</v>
      </c>
      <c r="B1710" t="s">
        <v>137</v>
      </c>
      <c r="C1710">
        <v>0</v>
      </c>
      <c r="D1710">
        <v>3</v>
      </c>
      <c r="E1710" t="s">
        <v>510</v>
      </c>
      <c r="F1710" t="s">
        <v>508</v>
      </c>
      <c r="G1710" t="s">
        <v>508</v>
      </c>
      <c r="H1710">
        <v>4.9751238933594868</v>
      </c>
      <c r="I1710">
        <v>6.7796555376359953</v>
      </c>
      <c r="J1710">
        <v>-3.840020617501573E-2</v>
      </c>
      <c r="K1710">
        <v>-116.48411819156451</v>
      </c>
      <c r="L1710">
        <v>0.78815916513635953</v>
      </c>
      <c r="M1710">
        <v>-0.49504903750890822</v>
      </c>
      <c r="N1710">
        <v>0.49751196570663059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</row>
    <row r="1711" spans="1:20" x14ac:dyDescent="0.3">
      <c r="A1711" t="s">
        <v>162</v>
      </c>
      <c r="B1711" t="s">
        <v>137</v>
      </c>
      <c r="C1711">
        <v>3</v>
      </c>
      <c r="D1711">
        <v>4</v>
      </c>
      <c r="E1711" t="s">
        <v>510</v>
      </c>
      <c r="F1711" t="s">
        <v>508</v>
      </c>
      <c r="G1711" t="s">
        <v>508</v>
      </c>
      <c r="H1711">
        <v>4.879771613209253</v>
      </c>
      <c r="I1711">
        <v>8.4745694220449934</v>
      </c>
      <c r="J1711">
        <v>-2.4240775542793611E-2</v>
      </c>
      <c r="K1711">
        <v>-93.487862242178778</v>
      </c>
      <c r="L1711">
        <v>0.78056928263839243</v>
      </c>
      <c r="M1711">
        <v>-1.4634132725648941</v>
      </c>
      <c r="N1711">
        <v>1.485147112526725</v>
      </c>
      <c r="O1711">
        <v>0</v>
      </c>
      <c r="P1711">
        <v>1</v>
      </c>
      <c r="Q1711">
        <v>0</v>
      </c>
      <c r="R1711">
        <v>0</v>
      </c>
      <c r="S1711">
        <v>0</v>
      </c>
      <c r="T1711">
        <v>0</v>
      </c>
    </row>
    <row r="1712" spans="1:20" x14ac:dyDescent="0.3">
      <c r="A1712" t="s">
        <v>235</v>
      </c>
      <c r="B1712" t="s">
        <v>137</v>
      </c>
      <c r="C1712">
        <v>6</v>
      </c>
      <c r="D1712">
        <v>8</v>
      </c>
      <c r="E1712" t="s">
        <v>510</v>
      </c>
      <c r="F1712" t="s">
        <v>508</v>
      </c>
      <c r="G1712" t="s">
        <v>508</v>
      </c>
      <c r="H1712">
        <v>4.1428557464054654</v>
      </c>
      <c r="I1712">
        <v>17.85712765187478</v>
      </c>
      <c r="J1712">
        <v>7.3582112822988266E-4</v>
      </c>
      <c r="K1712">
        <v>-67.863541703808082</v>
      </c>
      <c r="L1712">
        <v>0.99462312013965348</v>
      </c>
      <c r="M1712">
        <v>-2.4390221209414911</v>
      </c>
      <c r="N1712">
        <v>0.4999995231628418</v>
      </c>
      <c r="O1712">
        <v>0</v>
      </c>
      <c r="P1712">
        <v>1</v>
      </c>
      <c r="Q1712">
        <v>1</v>
      </c>
      <c r="R1712">
        <v>0</v>
      </c>
      <c r="S1712">
        <v>0</v>
      </c>
      <c r="T1712">
        <v>0</v>
      </c>
    </row>
    <row r="1713" spans="1:20" x14ac:dyDescent="0.3">
      <c r="A1713" t="s">
        <v>269</v>
      </c>
      <c r="B1713" t="s">
        <v>137</v>
      </c>
      <c r="C1713">
        <v>6</v>
      </c>
      <c r="D1713">
        <v>6</v>
      </c>
      <c r="E1713" t="s">
        <v>510</v>
      </c>
      <c r="F1713" t="s">
        <v>508</v>
      </c>
      <c r="G1713" t="s">
        <v>508</v>
      </c>
      <c r="H1713">
        <v>4.0867079743660888</v>
      </c>
      <c r="I1713">
        <v>22.222202599292519</v>
      </c>
      <c r="J1713">
        <v>5.2028302883098398E-3</v>
      </c>
      <c r="K1713">
        <v>-27.076241124940641</v>
      </c>
      <c r="L1713">
        <v>0.80328394231478917</v>
      </c>
      <c r="M1713">
        <v>-1.951217696753192</v>
      </c>
      <c r="N1713">
        <v>-0.49751196570663059</v>
      </c>
      <c r="O1713">
        <v>0</v>
      </c>
      <c r="P1713">
        <v>1</v>
      </c>
      <c r="Q1713">
        <v>1</v>
      </c>
      <c r="R1713">
        <v>0</v>
      </c>
      <c r="S1713">
        <v>0</v>
      </c>
      <c r="T1713">
        <v>0</v>
      </c>
    </row>
    <row r="1714" spans="1:20" x14ac:dyDescent="0.3">
      <c r="A1714" t="s">
        <v>282</v>
      </c>
      <c r="B1714" t="s">
        <v>137</v>
      </c>
      <c r="C1714">
        <v>3</v>
      </c>
      <c r="D1714">
        <v>7</v>
      </c>
      <c r="E1714" t="s">
        <v>513</v>
      </c>
      <c r="F1714" t="s">
        <v>508</v>
      </c>
      <c r="G1714" t="s">
        <v>508</v>
      </c>
      <c r="H1714">
        <v>3.821426630020142</v>
      </c>
      <c r="I1714">
        <v>27.777740984800818</v>
      </c>
      <c r="J1714">
        <v>4.6758375520643408E-3</v>
      </c>
      <c r="K1714">
        <v>-118.2221968379888</v>
      </c>
      <c r="L1714">
        <v>0.44718518653110251</v>
      </c>
      <c r="M1714">
        <v>-0.49751196570663059</v>
      </c>
      <c r="N1714">
        <v>0.99999904632568359</v>
      </c>
      <c r="O1714">
        <v>0</v>
      </c>
      <c r="P1714">
        <v>0</v>
      </c>
      <c r="Q1714">
        <v>1</v>
      </c>
      <c r="R1714">
        <v>0</v>
      </c>
      <c r="S1714">
        <v>0</v>
      </c>
      <c r="T1714">
        <v>0</v>
      </c>
    </row>
    <row r="1715" spans="1:20" x14ac:dyDescent="0.3">
      <c r="A1715" t="s">
        <v>285</v>
      </c>
      <c r="B1715" t="s">
        <v>137</v>
      </c>
      <c r="C1715">
        <v>8</v>
      </c>
      <c r="D1715">
        <v>9</v>
      </c>
      <c r="E1715" t="s">
        <v>513</v>
      </c>
      <c r="F1715" t="s">
        <v>508</v>
      </c>
      <c r="G1715" t="s">
        <v>508</v>
      </c>
      <c r="H1715">
        <v>3.4099042637303132</v>
      </c>
      <c r="I1715">
        <v>26.315756451730291</v>
      </c>
      <c r="J1715">
        <v>4.4542399736296617E-3</v>
      </c>
      <c r="K1715">
        <v>-66.277558660359219</v>
      </c>
      <c r="L1715">
        <v>1.0220096937117591</v>
      </c>
      <c r="M1715">
        <v>-1.485147112526725</v>
      </c>
      <c r="N1715">
        <v>0.50251208117254009</v>
      </c>
      <c r="O1715">
        <v>0</v>
      </c>
      <c r="P1715">
        <v>1</v>
      </c>
      <c r="Q1715">
        <v>1</v>
      </c>
      <c r="R1715">
        <v>0</v>
      </c>
      <c r="S1715">
        <v>0</v>
      </c>
      <c r="T1715">
        <v>1</v>
      </c>
    </row>
    <row r="1716" spans="1:20" x14ac:dyDescent="0.3">
      <c r="A1716" t="s">
        <v>291</v>
      </c>
      <c r="B1716" t="s">
        <v>137</v>
      </c>
      <c r="C1716">
        <v>3</v>
      </c>
      <c r="D1716">
        <v>9</v>
      </c>
      <c r="E1716" t="s">
        <v>513</v>
      </c>
      <c r="F1716" t="s">
        <v>508</v>
      </c>
      <c r="G1716" t="s">
        <v>508</v>
      </c>
      <c r="H1716">
        <v>3.6996309542484189</v>
      </c>
      <c r="I1716">
        <v>5.263151290346058</v>
      </c>
      <c r="J1716">
        <v>3.166301296649104E-3</v>
      </c>
      <c r="K1716">
        <v>-120.9245524239557</v>
      </c>
      <c r="L1716">
        <v>0.74172062641630032</v>
      </c>
      <c r="M1716">
        <v>-2.499997615814209</v>
      </c>
      <c r="N1716">
        <v>-1.5384661469467811</v>
      </c>
      <c r="O1716">
        <v>0</v>
      </c>
      <c r="P1716">
        <v>0</v>
      </c>
      <c r="Q1716">
        <v>1</v>
      </c>
      <c r="R1716">
        <v>0</v>
      </c>
      <c r="S1716">
        <v>0</v>
      </c>
      <c r="T1716">
        <v>0</v>
      </c>
    </row>
    <row r="1717" spans="1:20" x14ac:dyDescent="0.3">
      <c r="A1717" t="s">
        <v>295</v>
      </c>
      <c r="B1717" t="s">
        <v>137</v>
      </c>
      <c r="C1717">
        <v>3</v>
      </c>
      <c r="D1717">
        <v>7</v>
      </c>
      <c r="E1717" t="s">
        <v>513</v>
      </c>
      <c r="F1717" t="s">
        <v>508</v>
      </c>
      <c r="G1717" t="s">
        <v>508</v>
      </c>
      <c r="H1717">
        <v>3.7202359609571469</v>
      </c>
      <c r="I1717">
        <v>4.5454471564539594</v>
      </c>
      <c r="J1717">
        <v>2.8039038372616731E-4</v>
      </c>
      <c r="K1717">
        <v>-161.2903887391505</v>
      </c>
      <c r="L1717">
        <v>0.7150338781044111</v>
      </c>
      <c r="M1717">
        <v>-1.5384661469467811</v>
      </c>
      <c r="N1717">
        <v>-1.041665696538963</v>
      </c>
      <c r="O1717">
        <v>0</v>
      </c>
      <c r="P1717">
        <v>0</v>
      </c>
      <c r="Q1717">
        <v>1</v>
      </c>
      <c r="R1717">
        <v>0</v>
      </c>
      <c r="S1717">
        <v>0</v>
      </c>
      <c r="T1717">
        <v>0</v>
      </c>
    </row>
    <row r="1718" spans="1:20" x14ac:dyDescent="0.3">
      <c r="A1718" t="s">
        <v>298</v>
      </c>
      <c r="B1718" t="s">
        <v>137</v>
      </c>
      <c r="C1718">
        <v>0</v>
      </c>
      <c r="D1718">
        <v>5</v>
      </c>
      <c r="E1718" t="s">
        <v>510</v>
      </c>
      <c r="F1718" t="s">
        <v>508</v>
      </c>
      <c r="G1718" t="s">
        <v>508</v>
      </c>
      <c r="H1718">
        <v>3.533833053303538</v>
      </c>
      <c r="I1718">
        <v>0</v>
      </c>
      <c r="J1718">
        <v>-2.716630110970356E-3</v>
      </c>
      <c r="K1718">
        <v>-167.3522133979379</v>
      </c>
      <c r="L1718">
        <v>0.68217373965284256</v>
      </c>
      <c r="M1718">
        <v>-1.041665696538963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</row>
    <row r="1719" spans="1:20" x14ac:dyDescent="0.3">
      <c r="A1719" t="s">
        <v>96</v>
      </c>
      <c r="B1719" t="s">
        <v>137</v>
      </c>
      <c r="C1719">
        <v>11</v>
      </c>
      <c r="D1719">
        <v>13</v>
      </c>
      <c r="E1719" t="s">
        <v>15</v>
      </c>
      <c r="F1719" t="s">
        <v>509</v>
      </c>
      <c r="G1719" t="s">
        <v>509</v>
      </c>
      <c r="H1719">
        <v>3.0769218139562762</v>
      </c>
      <c r="I1719">
        <v>31.818218763224792</v>
      </c>
      <c r="J1719">
        <v>5.2913680208264008E-3</v>
      </c>
      <c r="K1719">
        <v>-35.988135612531387</v>
      </c>
      <c r="L1719">
        <v>1.0161202675798089</v>
      </c>
      <c r="M1719">
        <v>-0.51020358513416397</v>
      </c>
      <c r="N1719">
        <v>1.0256400224333539</v>
      </c>
      <c r="O1719">
        <v>1</v>
      </c>
      <c r="P1719">
        <v>1</v>
      </c>
      <c r="Q1719">
        <v>1</v>
      </c>
      <c r="R1719">
        <v>0</v>
      </c>
      <c r="S1719">
        <v>0</v>
      </c>
      <c r="T1719">
        <v>1</v>
      </c>
    </row>
    <row r="1720" spans="1:20" x14ac:dyDescent="0.3">
      <c r="A1720" t="s">
        <v>164</v>
      </c>
      <c r="B1720" t="s">
        <v>137</v>
      </c>
      <c r="C1720">
        <v>11</v>
      </c>
      <c r="D1720">
        <v>15</v>
      </c>
      <c r="E1720" t="s">
        <v>5</v>
      </c>
      <c r="F1720" t="s">
        <v>509</v>
      </c>
      <c r="G1720" t="s">
        <v>509</v>
      </c>
      <c r="H1720">
        <v>3.141360544650758</v>
      </c>
      <c r="I1720">
        <v>13.636356247355041</v>
      </c>
      <c r="J1720">
        <v>6.4808002942640247E-3</v>
      </c>
      <c r="K1720">
        <v>-49.645405181199607</v>
      </c>
      <c r="L1720">
        <v>1.060325919948448</v>
      </c>
      <c r="M1720">
        <v>-3.045688381596555</v>
      </c>
      <c r="N1720">
        <v>3.6649242761983172</v>
      </c>
      <c r="O1720">
        <v>1</v>
      </c>
      <c r="P1720">
        <v>1</v>
      </c>
      <c r="Q1720">
        <v>1</v>
      </c>
      <c r="R1720">
        <v>0</v>
      </c>
      <c r="S1720">
        <v>0</v>
      </c>
      <c r="T1720">
        <v>1</v>
      </c>
    </row>
    <row r="1721" spans="1:20" x14ac:dyDescent="0.3">
      <c r="A1721" t="s">
        <v>242</v>
      </c>
      <c r="B1721" t="s">
        <v>137</v>
      </c>
      <c r="C1721">
        <v>9</v>
      </c>
      <c r="D1721">
        <v>7</v>
      </c>
      <c r="E1721" t="s">
        <v>510</v>
      </c>
      <c r="F1721" t="s">
        <v>508</v>
      </c>
      <c r="G1721" t="s">
        <v>508</v>
      </c>
      <c r="H1721">
        <v>3.1470999819280738</v>
      </c>
      <c r="I1721">
        <v>63.636383340386551</v>
      </c>
      <c r="J1721">
        <v>1.9766638422883911E-2</v>
      </c>
      <c r="K1721">
        <v>79.432612780766945</v>
      </c>
      <c r="L1721">
        <v>0.83608183874242203</v>
      </c>
      <c r="M1721">
        <v>-0.98039124022074753</v>
      </c>
      <c r="N1721">
        <v>1.9801961500356331</v>
      </c>
      <c r="O1721">
        <v>1</v>
      </c>
      <c r="P1721">
        <v>1</v>
      </c>
      <c r="Q1721">
        <v>1</v>
      </c>
      <c r="R1721">
        <v>0</v>
      </c>
      <c r="S1721">
        <v>0</v>
      </c>
      <c r="T1721">
        <v>0</v>
      </c>
    </row>
    <row r="1722" spans="1:20" x14ac:dyDescent="0.3">
      <c r="A1722" t="s">
        <v>77</v>
      </c>
      <c r="B1722" t="s">
        <v>564</v>
      </c>
      <c r="C1722">
        <v>0</v>
      </c>
      <c r="D1722">
        <v>7</v>
      </c>
      <c r="E1722" t="s">
        <v>510</v>
      </c>
      <c r="F1722" t="s">
        <v>508</v>
      </c>
      <c r="G1722" t="s">
        <v>508</v>
      </c>
      <c r="H1722">
        <v>3.9540834029805509</v>
      </c>
      <c r="I1722">
        <v>4.2553148317145393</v>
      </c>
      <c r="J1722">
        <v>-1.378595690416755E-2</v>
      </c>
      <c r="K1722">
        <v>-271.37681112472711</v>
      </c>
      <c r="L1722">
        <v>0.86753185185683668</v>
      </c>
      <c r="M1722">
        <v>-2.7777832967261489</v>
      </c>
      <c r="N1722">
        <v>-0.71428504525397585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</row>
    <row r="1723" spans="1:20" x14ac:dyDescent="0.3">
      <c r="A1723" t="s">
        <v>156</v>
      </c>
      <c r="B1723" t="s">
        <v>564</v>
      </c>
      <c r="C1723">
        <v>3</v>
      </c>
      <c r="D1723">
        <v>6</v>
      </c>
      <c r="E1723" t="s">
        <v>510</v>
      </c>
      <c r="F1723" t="s">
        <v>508</v>
      </c>
      <c r="G1723" t="s">
        <v>508</v>
      </c>
      <c r="H1723">
        <v>4.3422412976145708</v>
      </c>
      <c r="I1723">
        <v>20.75469830826264</v>
      </c>
      <c r="J1723">
        <v>-1.806594997083745E-2</v>
      </c>
      <c r="K1723">
        <v>-82.527070090088003</v>
      </c>
      <c r="L1723">
        <v>0.79467888006253717</v>
      </c>
      <c r="M1723">
        <v>-4.4673577528025454</v>
      </c>
      <c r="N1723">
        <v>0.35971189086946881</v>
      </c>
      <c r="O1723">
        <v>0</v>
      </c>
      <c r="P1723">
        <v>1</v>
      </c>
      <c r="Q1723">
        <v>0</v>
      </c>
      <c r="R1723">
        <v>0</v>
      </c>
      <c r="S1723">
        <v>0</v>
      </c>
      <c r="T1723">
        <v>0</v>
      </c>
    </row>
    <row r="1724" spans="1:20" x14ac:dyDescent="0.3">
      <c r="A1724" t="s">
        <v>228</v>
      </c>
      <c r="B1724" t="s">
        <v>564</v>
      </c>
      <c r="C1724">
        <v>6</v>
      </c>
      <c r="D1724">
        <v>5</v>
      </c>
      <c r="E1724" t="s">
        <v>510</v>
      </c>
      <c r="F1724" t="s">
        <v>508</v>
      </c>
      <c r="G1724" t="s">
        <v>508</v>
      </c>
      <c r="H1724">
        <v>4.1109967140259158</v>
      </c>
      <c r="I1724">
        <v>20.75469830826264</v>
      </c>
      <c r="J1724">
        <v>-6.462735672705569E-3</v>
      </c>
      <c r="K1724">
        <v>-61.098582325596318</v>
      </c>
      <c r="L1724">
        <v>0.71957561782872914</v>
      </c>
      <c r="M1724">
        <v>-0.35842260214997163</v>
      </c>
      <c r="N1724">
        <v>3.597127484902658</v>
      </c>
      <c r="O1724">
        <v>1</v>
      </c>
      <c r="P1724">
        <v>1</v>
      </c>
      <c r="Q1724">
        <v>0</v>
      </c>
      <c r="R1724">
        <v>0</v>
      </c>
      <c r="S1724">
        <v>0</v>
      </c>
      <c r="T1724">
        <v>0</v>
      </c>
    </row>
    <row r="1725" spans="1:20" x14ac:dyDescent="0.3">
      <c r="A1725" t="s">
        <v>265</v>
      </c>
      <c r="B1725" t="s">
        <v>564</v>
      </c>
      <c r="C1725">
        <v>9</v>
      </c>
      <c r="D1725">
        <v>5</v>
      </c>
      <c r="E1725" t="s">
        <v>510</v>
      </c>
      <c r="F1725" t="s">
        <v>508</v>
      </c>
      <c r="G1725" t="s">
        <v>508</v>
      </c>
      <c r="H1725">
        <v>4.2528189075974279</v>
      </c>
      <c r="I1725">
        <v>72.548998525077195</v>
      </c>
      <c r="J1725">
        <v>4.0870078647707572E-2</v>
      </c>
      <c r="K1725">
        <v>97.56395080759718</v>
      </c>
      <c r="L1725">
        <v>0.58141259879829399</v>
      </c>
      <c r="M1725">
        <v>-0.97719778638828692</v>
      </c>
      <c r="N1725">
        <v>-3.9473647060816499</v>
      </c>
      <c r="O1725">
        <v>1</v>
      </c>
      <c r="P1725">
        <v>1</v>
      </c>
      <c r="Q1725">
        <v>1</v>
      </c>
      <c r="R1725">
        <v>0</v>
      </c>
      <c r="S1725">
        <v>0</v>
      </c>
      <c r="T1725">
        <v>0</v>
      </c>
    </row>
    <row r="1726" spans="1:20" x14ac:dyDescent="0.3">
      <c r="A1726" t="s">
        <v>271</v>
      </c>
      <c r="B1726" t="s">
        <v>564</v>
      </c>
      <c r="C1726">
        <v>6</v>
      </c>
      <c r="D1726">
        <v>8</v>
      </c>
      <c r="E1726" t="s">
        <v>510</v>
      </c>
      <c r="F1726" t="s">
        <v>508</v>
      </c>
      <c r="G1726" t="s">
        <v>508</v>
      </c>
      <c r="H1726">
        <v>4.8818085213324904</v>
      </c>
      <c r="I1726">
        <v>21.568607284856451</v>
      </c>
      <c r="J1726">
        <v>2.0883788199309541E-2</v>
      </c>
      <c r="K1726">
        <v>-11.09935400165141</v>
      </c>
      <c r="L1726">
        <v>0.55660196280666019</v>
      </c>
      <c r="M1726">
        <v>-4.7945240152823043</v>
      </c>
      <c r="N1726">
        <v>0.35971189086946881</v>
      </c>
      <c r="O1726">
        <v>0</v>
      </c>
      <c r="P1726">
        <v>1</v>
      </c>
      <c r="Q1726">
        <v>1</v>
      </c>
      <c r="R1726">
        <v>0</v>
      </c>
      <c r="S1726">
        <v>0</v>
      </c>
      <c r="T1726">
        <v>0</v>
      </c>
    </row>
    <row r="1727" spans="1:20" x14ac:dyDescent="0.3">
      <c r="A1727" t="s">
        <v>283</v>
      </c>
      <c r="B1727" t="s">
        <v>564</v>
      </c>
      <c r="C1727">
        <v>3</v>
      </c>
      <c r="D1727">
        <v>6</v>
      </c>
      <c r="E1727" t="s">
        <v>510</v>
      </c>
      <c r="F1727" t="s">
        <v>508</v>
      </c>
      <c r="G1727" t="s">
        <v>508</v>
      </c>
      <c r="H1727">
        <v>4.8748693405902754</v>
      </c>
      <c r="I1727">
        <v>13.725477363090469</v>
      </c>
      <c r="J1727">
        <v>-1.9653955696850861E-4</v>
      </c>
      <c r="K1727">
        <v>-79.048665279406606</v>
      </c>
      <c r="L1727">
        <v>0.71809450503632288</v>
      </c>
      <c r="M1727">
        <v>-2.491100877872499</v>
      </c>
      <c r="N1727">
        <v>-3.28466838890734</v>
      </c>
      <c r="O1727">
        <v>0</v>
      </c>
      <c r="P1727">
        <v>1</v>
      </c>
      <c r="Q1727">
        <v>0</v>
      </c>
      <c r="R1727">
        <v>0</v>
      </c>
      <c r="S1727">
        <v>0</v>
      </c>
      <c r="T1727">
        <v>0</v>
      </c>
    </row>
    <row r="1728" spans="1:20" x14ac:dyDescent="0.3">
      <c r="A1728" t="s">
        <v>290</v>
      </c>
      <c r="B1728" t="s">
        <v>564</v>
      </c>
      <c r="C1728">
        <v>2</v>
      </c>
      <c r="D1728">
        <v>7</v>
      </c>
      <c r="E1728" t="s">
        <v>510</v>
      </c>
      <c r="F1728" t="s">
        <v>508</v>
      </c>
      <c r="G1728" t="s">
        <v>508</v>
      </c>
      <c r="H1728">
        <v>4.6091637147962761</v>
      </c>
      <c r="I1728">
        <v>0</v>
      </c>
      <c r="J1728">
        <v>-1.2470908815643189E-2</v>
      </c>
      <c r="K1728">
        <v>-118.61512780844031</v>
      </c>
      <c r="L1728">
        <v>1.2834216454875611</v>
      </c>
      <c r="M1728">
        <v>-3.28466838890734</v>
      </c>
      <c r="N1728">
        <v>1.5094324684347309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1</v>
      </c>
    </row>
    <row r="1729" spans="1:20" x14ac:dyDescent="0.3">
      <c r="A1729" t="s">
        <v>512</v>
      </c>
      <c r="B1729" t="s">
        <v>564</v>
      </c>
      <c r="C1729">
        <v>0</v>
      </c>
      <c r="D1729">
        <v>5</v>
      </c>
      <c r="E1729" t="s">
        <v>510</v>
      </c>
      <c r="F1729" t="s">
        <v>508</v>
      </c>
      <c r="G1729" t="s">
        <v>508</v>
      </c>
      <c r="H1729">
        <v>4.8166394668944692</v>
      </c>
      <c r="I1729">
        <v>4.9999940395369444</v>
      </c>
      <c r="J1729">
        <v>-2.249047790262762E-2</v>
      </c>
      <c r="K1729">
        <v>-113.5541254244998</v>
      </c>
      <c r="L1729">
        <v>0.91240495480850947</v>
      </c>
      <c r="M1729">
        <v>-2.9739836588441149</v>
      </c>
      <c r="N1729">
        <v>-5.7471211868897543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</row>
    <row r="1730" spans="1:20" x14ac:dyDescent="0.3">
      <c r="A1730" t="s">
        <v>91</v>
      </c>
      <c r="B1730" t="s">
        <v>564</v>
      </c>
      <c r="C1730">
        <v>0</v>
      </c>
      <c r="D1730">
        <v>4</v>
      </c>
      <c r="E1730" t="s">
        <v>510</v>
      </c>
      <c r="F1730" t="s">
        <v>508</v>
      </c>
      <c r="G1730" t="s">
        <v>508</v>
      </c>
      <c r="H1730">
        <v>5.6620209565774147</v>
      </c>
      <c r="I1730">
        <v>13.25302554554038</v>
      </c>
      <c r="J1730">
        <v>-3.2721688485843538E-2</v>
      </c>
      <c r="K1730">
        <v>-195.1905885799502</v>
      </c>
      <c r="L1730">
        <v>1.1295037078070529</v>
      </c>
      <c r="M1730">
        <v>-5.7471211868897543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1</v>
      </c>
    </row>
    <row r="1731" spans="1:20" x14ac:dyDescent="0.3">
      <c r="A1731" t="s">
        <v>162</v>
      </c>
      <c r="B1731" t="s">
        <v>564</v>
      </c>
      <c r="C1731">
        <v>1</v>
      </c>
      <c r="D1731">
        <v>4</v>
      </c>
      <c r="E1731" t="s">
        <v>510</v>
      </c>
      <c r="F1731" t="s">
        <v>508</v>
      </c>
      <c r="G1731" t="s">
        <v>508</v>
      </c>
      <c r="H1731">
        <v>5.0861595599219651</v>
      </c>
      <c r="I1731">
        <v>30.13698943315821</v>
      </c>
      <c r="J1731">
        <v>-9.9535013123727978E-3</v>
      </c>
      <c r="K1731">
        <v>-51.907478876135947</v>
      </c>
      <c r="L1731">
        <v>0.74243894480171502</v>
      </c>
      <c r="M1731">
        <v>-3.7453236027600121</v>
      </c>
      <c r="N1731">
        <v>-1.5564187895738899</v>
      </c>
      <c r="O1731">
        <v>0</v>
      </c>
      <c r="P1731">
        <v>1</v>
      </c>
      <c r="Q1731">
        <v>0</v>
      </c>
      <c r="R1731">
        <v>0</v>
      </c>
      <c r="S1731">
        <v>0</v>
      </c>
      <c r="T1731">
        <v>0</v>
      </c>
    </row>
    <row r="1732" spans="1:20" x14ac:dyDescent="0.3">
      <c r="A1732" t="s">
        <v>220</v>
      </c>
      <c r="B1732" t="s">
        <v>564</v>
      </c>
      <c r="C1732">
        <v>4</v>
      </c>
      <c r="D1732">
        <v>3</v>
      </c>
      <c r="E1732" t="s">
        <v>510</v>
      </c>
      <c r="F1732" t="s">
        <v>508</v>
      </c>
      <c r="G1732" t="s">
        <v>508</v>
      </c>
      <c r="H1732">
        <v>5.3642013462828233</v>
      </c>
      <c r="I1732">
        <v>25.352120716357121</v>
      </c>
      <c r="J1732">
        <v>-7.1922345877447344E-3</v>
      </c>
      <c r="K1732">
        <v>-95.934296439067808</v>
      </c>
      <c r="L1732">
        <v>0.91404112430073359</v>
      </c>
      <c r="M1732">
        <v>-1.5564187895738899</v>
      </c>
      <c r="N1732">
        <v>1.976282722596965</v>
      </c>
      <c r="O1732">
        <v>1</v>
      </c>
      <c r="P1732">
        <v>1</v>
      </c>
      <c r="Q1732">
        <v>0</v>
      </c>
      <c r="R1732">
        <v>0</v>
      </c>
      <c r="S1732">
        <v>0</v>
      </c>
      <c r="T1732">
        <v>0</v>
      </c>
    </row>
    <row r="1733" spans="1:20" x14ac:dyDescent="0.3">
      <c r="A1733" t="s">
        <v>235</v>
      </c>
      <c r="B1733" t="s">
        <v>564</v>
      </c>
      <c r="C1733">
        <v>6</v>
      </c>
      <c r="D1733">
        <v>6</v>
      </c>
      <c r="E1733" t="s">
        <v>510</v>
      </c>
      <c r="F1733" t="s">
        <v>508</v>
      </c>
      <c r="G1733" t="s">
        <v>508</v>
      </c>
      <c r="H1733">
        <v>4.6571425029209683</v>
      </c>
      <c r="I1733">
        <v>32.608713680042293</v>
      </c>
      <c r="J1733">
        <v>6.3257502648693684E-3</v>
      </c>
      <c r="K1733">
        <v>-79.651919324222519</v>
      </c>
      <c r="L1733">
        <v>0.88659234159265532</v>
      </c>
      <c r="M1733">
        <v>-1.1857696335581791</v>
      </c>
      <c r="N1733">
        <v>-1.999998092651367</v>
      </c>
      <c r="O1733">
        <v>0</v>
      </c>
      <c r="P1733">
        <v>1</v>
      </c>
      <c r="Q1733">
        <v>1</v>
      </c>
      <c r="R1733">
        <v>0</v>
      </c>
      <c r="S1733">
        <v>0</v>
      </c>
      <c r="T1733">
        <v>0</v>
      </c>
    </row>
    <row r="1734" spans="1:20" x14ac:dyDescent="0.3">
      <c r="A1734" t="s">
        <v>259</v>
      </c>
      <c r="B1734" t="s">
        <v>564</v>
      </c>
      <c r="C1734">
        <v>6</v>
      </c>
      <c r="D1734">
        <v>6</v>
      </c>
      <c r="E1734" t="s">
        <v>510</v>
      </c>
      <c r="F1734" t="s">
        <v>508</v>
      </c>
      <c r="G1734" t="s">
        <v>508</v>
      </c>
      <c r="H1734">
        <v>4.7230316444007121</v>
      </c>
      <c r="I1734">
        <v>25.000029802315279</v>
      </c>
      <c r="J1734">
        <v>3.0499275694220031E-3</v>
      </c>
      <c r="K1734">
        <v>-82.65410566906364</v>
      </c>
      <c r="L1734">
        <v>0.82705073638655002</v>
      </c>
      <c r="M1734">
        <v>-1.999998092651367</v>
      </c>
      <c r="N1734">
        <v>0.81632573621466231</v>
      </c>
      <c r="O1734">
        <v>0</v>
      </c>
      <c r="P1734">
        <v>1</v>
      </c>
      <c r="Q1734">
        <v>1</v>
      </c>
      <c r="R1734">
        <v>0</v>
      </c>
      <c r="S1734">
        <v>0</v>
      </c>
      <c r="T1734">
        <v>0</v>
      </c>
    </row>
    <row r="1735" spans="1:20" x14ac:dyDescent="0.3">
      <c r="A1735" t="s">
        <v>282</v>
      </c>
      <c r="B1735" t="s">
        <v>564</v>
      </c>
      <c r="C1735">
        <v>8</v>
      </c>
      <c r="D1735">
        <v>6</v>
      </c>
      <c r="E1735" t="s">
        <v>510</v>
      </c>
      <c r="F1735" t="s">
        <v>508</v>
      </c>
      <c r="G1735" t="s">
        <v>508</v>
      </c>
      <c r="H1735">
        <v>4.222092378249017</v>
      </c>
      <c r="I1735">
        <v>37.500018626441502</v>
      </c>
      <c r="J1735">
        <v>5.120831180748478E-3</v>
      </c>
      <c r="K1735">
        <v>-77.506740818088701</v>
      </c>
      <c r="L1735">
        <v>0.32471899345259009</v>
      </c>
      <c r="M1735">
        <v>-0.80321208232583918</v>
      </c>
      <c r="N1735">
        <v>-2.0242895440133721</v>
      </c>
      <c r="O1735">
        <v>0</v>
      </c>
      <c r="P1735">
        <v>1</v>
      </c>
      <c r="Q1735">
        <v>1</v>
      </c>
      <c r="R1735">
        <v>1</v>
      </c>
      <c r="S1735">
        <v>0</v>
      </c>
      <c r="T1735">
        <v>0</v>
      </c>
    </row>
    <row r="1736" spans="1:20" x14ac:dyDescent="0.3">
      <c r="A1736" t="s">
        <v>285</v>
      </c>
      <c r="B1736" t="s">
        <v>564</v>
      </c>
      <c r="C1736">
        <v>0</v>
      </c>
      <c r="D1736">
        <v>5</v>
      </c>
      <c r="E1736" t="s">
        <v>510</v>
      </c>
      <c r="F1736" t="s">
        <v>508</v>
      </c>
      <c r="G1736" t="s">
        <v>508</v>
      </c>
      <c r="H1736">
        <v>4.0729482326718456</v>
      </c>
      <c r="I1736">
        <v>8.5714168937886548</v>
      </c>
      <c r="J1736">
        <v>-2.3895075086930589E-3</v>
      </c>
      <c r="K1736">
        <v>-157.80593900798851</v>
      </c>
      <c r="L1736">
        <v>0.93885086728029177</v>
      </c>
      <c r="M1736">
        <v>-2.892568985724048</v>
      </c>
      <c r="N1736">
        <v>-1.2765945790308919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</row>
    <row r="1737" spans="1:20" x14ac:dyDescent="0.3">
      <c r="A1737" t="s">
        <v>291</v>
      </c>
      <c r="B1737" t="s">
        <v>564</v>
      </c>
      <c r="C1737">
        <v>0</v>
      </c>
      <c r="D1737">
        <v>5</v>
      </c>
      <c r="E1737" t="s">
        <v>510</v>
      </c>
      <c r="F1737" t="s">
        <v>508</v>
      </c>
      <c r="G1737" t="s">
        <v>508</v>
      </c>
      <c r="H1737">
        <v>3.649406916298509</v>
      </c>
      <c r="I1737">
        <v>0</v>
      </c>
      <c r="J1737">
        <v>-9.0510052867132512E-3</v>
      </c>
      <c r="K1737">
        <v>-157.4047147507498</v>
      </c>
      <c r="L1737">
        <v>0.92483208073478718</v>
      </c>
      <c r="M1737">
        <v>-1.2931022522848881</v>
      </c>
      <c r="N1737">
        <v>-1.310042440590045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</row>
    <row r="1738" spans="1:20" x14ac:dyDescent="0.3">
      <c r="A1738" t="s">
        <v>295</v>
      </c>
      <c r="B1738" t="s">
        <v>564</v>
      </c>
      <c r="C1738">
        <v>0</v>
      </c>
      <c r="D1738">
        <v>5</v>
      </c>
      <c r="E1738" t="s">
        <v>510</v>
      </c>
      <c r="F1738" t="s">
        <v>508</v>
      </c>
      <c r="G1738" t="s">
        <v>508</v>
      </c>
      <c r="H1738">
        <v>3.571427441125568</v>
      </c>
      <c r="I1738">
        <v>5.5555518762554232</v>
      </c>
      <c r="J1738">
        <v>-1.0867843132650981E-2</v>
      </c>
      <c r="K1738">
        <v>-145.19847346782089</v>
      </c>
      <c r="L1738">
        <v>0.7801573373143611</v>
      </c>
      <c r="M1738">
        <v>-1.310042440590045</v>
      </c>
      <c r="N1738">
        <v>-1.3274323679807221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</row>
    <row r="1739" spans="1:20" x14ac:dyDescent="0.3">
      <c r="A1739" t="s">
        <v>298</v>
      </c>
      <c r="B1739" t="s">
        <v>564</v>
      </c>
      <c r="C1739">
        <v>0</v>
      </c>
      <c r="D1739">
        <v>5</v>
      </c>
      <c r="E1739" t="s">
        <v>510</v>
      </c>
      <c r="F1739" t="s">
        <v>508</v>
      </c>
      <c r="G1739" t="s">
        <v>508</v>
      </c>
      <c r="H1739">
        <v>3.3632277543783409</v>
      </c>
      <c r="I1739">
        <v>0</v>
      </c>
      <c r="J1739">
        <v>-1.267977789255711E-2</v>
      </c>
      <c r="K1739">
        <v>-129.71490610054931</v>
      </c>
      <c r="L1739">
        <v>0.7649529276444611</v>
      </c>
      <c r="M1739">
        <v>-1.3274323679807221</v>
      </c>
      <c r="N1739">
        <v>1.7937202471256659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</row>
    <row r="1740" spans="1:20" x14ac:dyDescent="0.3">
      <c r="A1740" t="s">
        <v>96</v>
      </c>
      <c r="B1740" t="s">
        <v>564</v>
      </c>
      <c r="C1740">
        <v>9</v>
      </c>
      <c r="D1740">
        <v>9</v>
      </c>
      <c r="E1740" t="s">
        <v>510</v>
      </c>
      <c r="F1740" t="s">
        <v>508</v>
      </c>
      <c r="G1740" t="s">
        <v>508</v>
      </c>
      <c r="H1740">
        <v>4.3503820647112859</v>
      </c>
      <c r="I1740">
        <v>55.555584989956621</v>
      </c>
      <c r="J1740">
        <v>2.248711945709761E-2</v>
      </c>
      <c r="K1740">
        <v>65.567224576667215</v>
      </c>
      <c r="L1740">
        <v>0.92278509083259341</v>
      </c>
      <c r="M1740">
        <v>-2.7999973297119141</v>
      </c>
      <c r="N1740">
        <v>0.82304445996181974</v>
      </c>
      <c r="O1740">
        <v>1</v>
      </c>
      <c r="P1740">
        <v>1</v>
      </c>
      <c r="Q1740">
        <v>1</v>
      </c>
      <c r="R1740">
        <v>0</v>
      </c>
      <c r="S1740">
        <v>0</v>
      </c>
      <c r="T1740">
        <v>0</v>
      </c>
    </row>
    <row r="1741" spans="1:20" x14ac:dyDescent="0.3">
      <c r="A1741" t="s">
        <v>164</v>
      </c>
      <c r="B1741" t="s">
        <v>564</v>
      </c>
      <c r="C1741">
        <v>9</v>
      </c>
      <c r="D1741">
        <v>10</v>
      </c>
      <c r="E1741" t="s">
        <v>510</v>
      </c>
      <c r="F1741" t="s">
        <v>508</v>
      </c>
      <c r="G1741" t="s">
        <v>508</v>
      </c>
      <c r="H1741">
        <v>4.7619054896782291</v>
      </c>
      <c r="I1741">
        <v>30.555535319404829</v>
      </c>
      <c r="J1741">
        <v>2.3248805004383519E-2</v>
      </c>
      <c r="K1741">
        <v>8.7064685291834909</v>
      </c>
      <c r="L1741">
        <v>0.68708029960421224</v>
      </c>
      <c r="M1741">
        <v>-4.4898012805510286</v>
      </c>
      <c r="N1741">
        <v>2.991460437135387</v>
      </c>
      <c r="O1741">
        <v>1</v>
      </c>
      <c r="P1741">
        <v>1</v>
      </c>
      <c r="Q1741">
        <v>1</v>
      </c>
      <c r="R1741">
        <v>0</v>
      </c>
      <c r="S1741">
        <v>0</v>
      </c>
      <c r="T1741">
        <v>0</v>
      </c>
    </row>
    <row r="1742" spans="1:20" x14ac:dyDescent="0.3">
      <c r="A1742" t="s">
        <v>242</v>
      </c>
      <c r="B1742" t="s">
        <v>564</v>
      </c>
      <c r="C1742">
        <v>6</v>
      </c>
      <c r="D1742">
        <v>9</v>
      </c>
      <c r="E1742" t="s">
        <v>510</v>
      </c>
      <c r="F1742" t="s">
        <v>508</v>
      </c>
      <c r="G1742" t="s">
        <v>508</v>
      </c>
      <c r="H1742">
        <v>4.3634196428028114</v>
      </c>
      <c r="I1742">
        <v>47.058860653421341</v>
      </c>
      <c r="J1742">
        <v>2.2090447973279411E-2</v>
      </c>
      <c r="K1742">
        <v>11.15689895898765</v>
      </c>
      <c r="L1742">
        <v>0.78162468242767569</v>
      </c>
      <c r="M1742">
        <v>-2.0491783255629068</v>
      </c>
      <c r="N1742">
        <v>2.0920481222442828</v>
      </c>
      <c r="O1742">
        <v>0</v>
      </c>
      <c r="P1742">
        <v>1</v>
      </c>
      <c r="Q1742">
        <v>1</v>
      </c>
      <c r="R1742">
        <v>0</v>
      </c>
      <c r="S1742">
        <v>0</v>
      </c>
      <c r="T1742">
        <v>0</v>
      </c>
    </row>
    <row r="1743" spans="1:20" x14ac:dyDescent="0.3">
      <c r="A1743" t="s">
        <v>139</v>
      </c>
      <c r="B1743" t="s">
        <v>165</v>
      </c>
      <c r="C1743">
        <v>9</v>
      </c>
      <c r="D1743">
        <v>9</v>
      </c>
      <c r="E1743" t="s">
        <v>510</v>
      </c>
      <c r="F1743" t="s">
        <v>508</v>
      </c>
      <c r="G1743" t="s">
        <v>508</v>
      </c>
      <c r="H1743">
        <v>7.269194431294479</v>
      </c>
      <c r="I1743">
        <v>27.61340117273711</v>
      </c>
      <c r="J1743">
        <v>0.15444317472289709</v>
      </c>
      <c r="K1743">
        <v>73.684252676712489</v>
      </c>
      <c r="L1743">
        <v>0.74150650844554811</v>
      </c>
      <c r="M1743">
        <v>-5.5876679679594821</v>
      </c>
      <c r="N1743">
        <v>-2.925165694427045</v>
      </c>
      <c r="O1743">
        <v>1</v>
      </c>
      <c r="P1743">
        <v>1</v>
      </c>
      <c r="Q1743">
        <v>1</v>
      </c>
      <c r="R1743">
        <v>0</v>
      </c>
      <c r="S1743">
        <v>1</v>
      </c>
      <c r="T1743">
        <v>0</v>
      </c>
    </row>
    <row r="1744" spans="1:20" x14ac:dyDescent="0.3">
      <c r="A1744" t="s">
        <v>156</v>
      </c>
      <c r="B1744" t="s">
        <v>165</v>
      </c>
      <c r="C1744">
        <v>6</v>
      </c>
      <c r="D1744">
        <v>6</v>
      </c>
      <c r="E1744" t="s">
        <v>510</v>
      </c>
      <c r="F1744" t="s">
        <v>508</v>
      </c>
      <c r="G1744" t="s">
        <v>508</v>
      </c>
      <c r="H1744">
        <v>7.6083702986740986</v>
      </c>
      <c r="I1744">
        <v>19.132152721046911</v>
      </c>
      <c r="J1744">
        <v>5.8290971059803083E-2</v>
      </c>
      <c r="K1744">
        <v>1.302987799229181</v>
      </c>
      <c r="L1744">
        <v>0.41393989426076072</v>
      </c>
      <c r="M1744">
        <v>-2.925165694427045</v>
      </c>
      <c r="N1744">
        <v>-0.56062280878797155</v>
      </c>
      <c r="O1744">
        <v>0</v>
      </c>
      <c r="P1744">
        <v>1</v>
      </c>
      <c r="Q1744">
        <v>1</v>
      </c>
      <c r="R1744">
        <v>0</v>
      </c>
      <c r="S1744">
        <v>1</v>
      </c>
      <c r="T1744">
        <v>0</v>
      </c>
    </row>
    <row r="1745" spans="1:20" x14ac:dyDescent="0.3">
      <c r="A1745" t="s">
        <v>223</v>
      </c>
      <c r="B1745" t="s">
        <v>165</v>
      </c>
      <c r="C1745">
        <v>1</v>
      </c>
      <c r="D1745">
        <v>2</v>
      </c>
      <c r="E1745" t="s">
        <v>510</v>
      </c>
      <c r="F1745" t="s">
        <v>508</v>
      </c>
      <c r="G1745" t="s">
        <v>508</v>
      </c>
      <c r="H1745">
        <v>7.7118480793952369</v>
      </c>
      <c r="I1745">
        <v>13.800008049009699</v>
      </c>
      <c r="J1745">
        <v>-6.9761252668862406E-2</v>
      </c>
      <c r="K1745">
        <v>-49.675385746670187</v>
      </c>
      <c r="L1745">
        <v>0.32002033229592441</v>
      </c>
      <c r="M1745">
        <v>-0.91613223827234269</v>
      </c>
      <c r="N1745">
        <v>-1.13798574901314</v>
      </c>
      <c r="O1745">
        <v>0</v>
      </c>
      <c r="P1745">
        <v>1</v>
      </c>
      <c r="Q1745">
        <v>0</v>
      </c>
      <c r="R1745">
        <v>0</v>
      </c>
      <c r="S1745">
        <v>0</v>
      </c>
      <c r="T1745">
        <v>0</v>
      </c>
    </row>
    <row r="1746" spans="1:20" x14ac:dyDescent="0.3">
      <c r="A1746" t="s">
        <v>228</v>
      </c>
      <c r="B1746" t="s">
        <v>165</v>
      </c>
      <c r="C1746">
        <v>1</v>
      </c>
      <c r="D1746">
        <v>2</v>
      </c>
      <c r="E1746" t="s">
        <v>510</v>
      </c>
      <c r="F1746" t="s">
        <v>508</v>
      </c>
      <c r="G1746" t="s">
        <v>508</v>
      </c>
      <c r="H1746">
        <v>7.4409058585028376</v>
      </c>
      <c r="I1746">
        <v>9.6969589546343933</v>
      </c>
      <c r="J1746">
        <v>-0.11591974705952229</v>
      </c>
      <c r="K1746">
        <v>-71.718249816468457</v>
      </c>
      <c r="L1746">
        <v>0.45252258985446958</v>
      </c>
      <c r="M1746">
        <v>-1.13798574901314</v>
      </c>
      <c r="N1746">
        <v>1.4388544491240809</v>
      </c>
      <c r="O1746">
        <v>0</v>
      </c>
      <c r="P1746">
        <v>1</v>
      </c>
      <c r="Q1746">
        <v>0</v>
      </c>
      <c r="R1746">
        <v>0</v>
      </c>
      <c r="S1746">
        <v>0</v>
      </c>
      <c r="T1746">
        <v>0</v>
      </c>
    </row>
    <row r="1747" spans="1:20" x14ac:dyDescent="0.3">
      <c r="A1747" t="s">
        <v>271</v>
      </c>
      <c r="B1747" t="s">
        <v>165</v>
      </c>
      <c r="C1747">
        <v>3</v>
      </c>
      <c r="D1747">
        <v>5</v>
      </c>
      <c r="E1747" t="s">
        <v>510</v>
      </c>
      <c r="F1747" t="s">
        <v>508</v>
      </c>
      <c r="G1747" t="s">
        <v>508</v>
      </c>
      <c r="H1747">
        <v>6.5194034486761918</v>
      </c>
      <c r="I1747">
        <v>0.78124912688522941</v>
      </c>
      <c r="J1747">
        <v>-0.1588205306676248</v>
      </c>
      <c r="K1747">
        <v>-94.397712294930216</v>
      </c>
      <c r="L1747">
        <v>1.178728966509244</v>
      </c>
      <c r="M1747">
        <v>-3.8350198601645671</v>
      </c>
      <c r="N1747">
        <v>3.6869809821266788</v>
      </c>
      <c r="O1747">
        <v>0</v>
      </c>
      <c r="P1747">
        <v>1</v>
      </c>
      <c r="Q1747">
        <v>0</v>
      </c>
      <c r="R1747">
        <v>0</v>
      </c>
      <c r="S1747">
        <v>0</v>
      </c>
      <c r="T1747">
        <v>1</v>
      </c>
    </row>
    <row r="1748" spans="1:20" x14ac:dyDescent="0.3">
      <c r="A1748" t="s">
        <v>512</v>
      </c>
      <c r="B1748" t="s">
        <v>165</v>
      </c>
      <c r="C1748">
        <v>9</v>
      </c>
      <c r="D1748">
        <v>6</v>
      </c>
      <c r="E1748" t="s">
        <v>510</v>
      </c>
      <c r="F1748" t="s">
        <v>508</v>
      </c>
      <c r="G1748" t="s">
        <v>508</v>
      </c>
      <c r="H1748">
        <v>5.3090804633170494</v>
      </c>
      <c r="I1748">
        <v>31.421450298350219</v>
      </c>
      <c r="J1748">
        <v>7.35549938029402E-2</v>
      </c>
      <c r="K1748">
        <v>45.357406374003737</v>
      </c>
      <c r="L1748">
        <v>0.53185565839791082</v>
      </c>
      <c r="M1748">
        <v>-1.4955830486627391</v>
      </c>
      <c r="N1748">
        <v>-3.8647306748657648</v>
      </c>
      <c r="O1748">
        <v>1</v>
      </c>
      <c r="P1748">
        <v>1</v>
      </c>
      <c r="Q1748">
        <v>1</v>
      </c>
      <c r="R1748">
        <v>0</v>
      </c>
      <c r="S1748">
        <v>1</v>
      </c>
      <c r="T1748">
        <v>0</v>
      </c>
    </row>
    <row r="1749" spans="1:20" x14ac:dyDescent="0.3">
      <c r="A1749" t="s">
        <v>91</v>
      </c>
      <c r="B1749" t="s">
        <v>165</v>
      </c>
      <c r="C1749">
        <v>9</v>
      </c>
      <c r="D1749">
        <v>8</v>
      </c>
      <c r="E1749" t="s">
        <v>510</v>
      </c>
      <c r="F1749" t="s">
        <v>508</v>
      </c>
      <c r="G1749" t="s">
        <v>508</v>
      </c>
      <c r="H1749">
        <v>6.0762999291673596</v>
      </c>
      <c r="I1749">
        <v>20.0483102915756</v>
      </c>
      <c r="J1749">
        <v>2.3020355217500409E-2</v>
      </c>
      <c r="K1749">
        <v>-63.182555698349049</v>
      </c>
      <c r="L1749">
        <v>0.45052785638570841</v>
      </c>
      <c r="M1749">
        <v>-3.8647306748657648</v>
      </c>
      <c r="N1749">
        <v>2.7997084070668019</v>
      </c>
      <c r="O1749">
        <v>1</v>
      </c>
      <c r="P1749">
        <v>1</v>
      </c>
      <c r="Q1749">
        <v>1</v>
      </c>
      <c r="R1749">
        <v>0</v>
      </c>
      <c r="S1749">
        <v>1</v>
      </c>
      <c r="T1749">
        <v>0</v>
      </c>
    </row>
    <row r="1750" spans="1:20" x14ac:dyDescent="0.3">
      <c r="A1750" t="s">
        <v>162</v>
      </c>
      <c r="B1750" t="s">
        <v>165</v>
      </c>
      <c r="C1750">
        <v>9</v>
      </c>
      <c r="D1750">
        <v>7</v>
      </c>
      <c r="E1750" t="s">
        <v>510</v>
      </c>
      <c r="F1750" t="s">
        <v>508</v>
      </c>
      <c r="G1750" t="s">
        <v>508</v>
      </c>
      <c r="H1750">
        <v>6.9756328781963237</v>
      </c>
      <c r="I1750">
        <v>44.685983104758613</v>
      </c>
      <c r="J1750">
        <v>6.2426402355083753E-2</v>
      </c>
      <c r="K1750">
        <v>88.614618726359708</v>
      </c>
      <c r="L1750">
        <v>0.86803536844092333</v>
      </c>
      <c r="M1750">
        <v>-1.189691366915318</v>
      </c>
      <c r="N1750">
        <v>-3.0100322074001169</v>
      </c>
      <c r="O1750">
        <v>1</v>
      </c>
      <c r="P1750">
        <v>1</v>
      </c>
      <c r="Q1750">
        <v>1</v>
      </c>
      <c r="R1750">
        <v>1</v>
      </c>
      <c r="S1750">
        <v>0</v>
      </c>
      <c r="T1750">
        <v>0</v>
      </c>
    </row>
    <row r="1751" spans="1:20" x14ac:dyDescent="0.3">
      <c r="A1751" t="s">
        <v>220</v>
      </c>
      <c r="B1751" t="s">
        <v>165</v>
      </c>
      <c r="C1751">
        <v>9</v>
      </c>
      <c r="D1751">
        <v>8</v>
      </c>
      <c r="E1751" t="s">
        <v>510</v>
      </c>
      <c r="F1751" t="s">
        <v>508</v>
      </c>
      <c r="G1751" t="s">
        <v>508</v>
      </c>
      <c r="H1751">
        <v>7.4039407551582226</v>
      </c>
      <c r="I1751">
        <v>33.816420892012722</v>
      </c>
      <c r="J1751">
        <v>1.550409506627662E-2</v>
      </c>
      <c r="K1751">
        <v>24.87843315537668</v>
      </c>
      <c r="L1751">
        <v>0.58687165705852395</v>
      </c>
      <c r="M1751">
        <v>-3.0100322074001169</v>
      </c>
      <c r="N1751">
        <v>3.3793087663321661</v>
      </c>
      <c r="O1751">
        <v>1</v>
      </c>
      <c r="P1751">
        <v>1</v>
      </c>
      <c r="Q1751">
        <v>1</v>
      </c>
      <c r="R1751">
        <v>0</v>
      </c>
      <c r="S1751">
        <v>1</v>
      </c>
      <c r="T1751">
        <v>0</v>
      </c>
    </row>
    <row r="1752" spans="1:20" x14ac:dyDescent="0.3">
      <c r="A1752" t="s">
        <v>235</v>
      </c>
      <c r="B1752" t="s">
        <v>165</v>
      </c>
      <c r="C1752">
        <v>4</v>
      </c>
      <c r="D1752">
        <v>6</v>
      </c>
      <c r="E1752" t="s">
        <v>510</v>
      </c>
      <c r="F1752" t="s">
        <v>508</v>
      </c>
      <c r="G1752" t="s">
        <v>508</v>
      </c>
      <c r="H1752">
        <v>7.1182947351190196</v>
      </c>
      <c r="I1752">
        <v>34.782603687909813</v>
      </c>
      <c r="J1752">
        <v>1.0136471493339429E-2</v>
      </c>
      <c r="K1752">
        <v>-18.40176804732371</v>
      </c>
      <c r="L1752">
        <v>0.86586194463906807</v>
      </c>
      <c r="M1752">
        <v>-2.416105140227891</v>
      </c>
      <c r="N1752">
        <v>-0.75653134089298424</v>
      </c>
      <c r="O1752">
        <v>0</v>
      </c>
      <c r="P1752">
        <v>1</v>
      </c>
      <c r="Q1752">
        <v>1</v>
      </c>
      <c r="R1752">
        <v>0</v>
      </c>
      <c r="S1752">
        <v>0</v>
      </c>
      <c r="T1752">
        <v>0</v>
      </c>
    </row>
    <row r="1753" spans="1:20" x14ac:dyDescent="0.3">
      <c r="A1753" t="s">
        <v>259</v>
      </c>
      <c r="B1753" t="s">
        <v>165</v>
      </c>
      <c r="C1753">
        <v>1</v>
      </c>
      <c r="D1753">
        <v>2</v>
      </c>
      <c r="E1753" t="s">
        <v>510</v>
      </c>
      <c r="F1753" t="s">
        <v>508</v>
      </c>
      <c r="G1753" t="s">
        <v>508</v>
      </c>
      <c r="H1753">
        <v>6.8557568995941942</v>
      </c>
      <c r="I1753">
        <v>32.125606758096559</v>
      </c>
      <c r="J1753">
        <v>-1.6812708623165949E-2</v>
      </c>
      <c r="K1753">
        <v>-42.5251364973292</v>
      </c>
      <c r="L1753">
        <v>0.90630576055600831</v>
      </c>
      <c r="M1753">
        <v>-0.75653134089298424</v>
      </c>
      <c r="N1753">
        <v>0.48509835997100509</v>
      </c>
      <c r="O1753">
        <v>0</v>
      </c>
      <c r="P1753">
        <v>1</v>
      </c>
      <c r="Q1753">
        <v>0</v>
      </c>
      <c r="R1753">
        <v>0</v>
      </c>
      <c r="S1753">
        <v>0</v>
      </c>
      <c r="T1753">
        <v>0</v>
      </c>
    </row>
    <row r="1754" spans="1:20" x14ac:dyDescent="0.3">
      <c r="A1754" t="s">
        <v>269</v>
      </c>
      <c r="B1754" t="s">
        <v>165</v>
      </c>
      <c r="C1754">
        <v>5</v>
      </c>
      <c r="D1754">
        <v>3</v>
      </c>
      <c r="E1754" t="s">
        <v>510</v>
      </c>
      <c r="F1754" t="s">
        <v>508</v>
      </c>
      <c r="G1754" t="s">
        <v>508</v>
      </c>
      <c r="H1754">
        <v>4.9728124561200211</v>
      </c>
      <c r="I1754">
        <v>54.435470846016941</v>
      </c>
      <c r="J1754">
        <v>-4.9769968269504077E-2</v>
      </c>
      <c r="K1754">
        <v>-44.247754914436847</v>
      </c>
      <c r="L1754">
        <v>0.82654318019682649</v>
      </c>
      <c r="M1754">
        <v>-0.34482890161974677</v>
      </c>
      <c r="N1754">
        <v>0</v>
      </c>
      <c r="O1754">
        <v>0</v>
      </c>
      <c r="P1754">
        <v>1</v>
      </c>
      <c r="Q1754">
        <v>0</v>
      </c>
      <c r="R1754">
        <v>1</v>
      </c>
      <c r="S1754">
        <v>0</v>
      </c>
      <c r="T1754">
        <v>0</v>
      </c>
    </row>
    <row r="1755" spans="1:20" x14ac:dyDescent="0.3">
      <c r="A1755" t="s">
        <v>285</v>
      </c>
      <c r="B1755" t="s">
        <v>165</v>
      </c>
      <c r="C1755">
        <v>3</v>
      </c>
      <c r="D1755">
        <v>6</v>
      </c>
      <c r="E1755" t="s">
        <v>510</v>
      </c>
      <c r="F1755" t="s">
        <v>508</v>
      </c>
      <c r="G1755" t="s">
        <v>508</v>
      </c>
      <c r="H1755">
        <v>4.5413207714510113</v>
      </c>
      <c r="I1755">
        <v>16.763008010866379</v>
      </c>
      <c r="J1755">
        <v>-6.7801836828565457E-2</v>
      </c>
      <c r="K1755">
        <v>-82.033055461009724</v>
      </c>
      <c r="L1755">
        <v>0.94670333560325837</v>
      </c>
      <c r="M1755">
        <v>-3.481223812200235</v>
      </c>
      <c r="N1755">
        <v>0.14143920511854671</v>
      </c>
      <c r="O1755">
        <v>0</v>
      </c>
      <c r="P1755">
        <v>1</v>
      </c>
      <c r="Q1755">
        <v>0</v>
      </c>
      <c r="R1755">
        <v>0</v>
      </c>
      <c r="S1755">
        <v>0</v>
      </c>
      <c r="T1755">
        <v>0</v>
      </c>
    </row>
    <row r="1756" spans="1:20" x14ac:dyDescent="0.3">
      <c r="A1756" t="s">
        <v>291</v>
      </c>
      <c r="B1756" t="s">
        <v>165</v>
      </c>
      <c r="C1756">
        <v>3</v>
      </c>
      <c r="D1756">
        <v>6</v>
      </c>
      <c r="E1756" t="s">
        <v>510</v>
      </c>
      <c r="F1756" t="s">
        <v>508</v>
      </c>
      <c r="G1756" t="s">
        <v>508</v>
      </c>
      <c r="H1756">
        <v>3.881877732305874</v>
      </c>
      <c r="I1756">
        <v>17.341000950367029</v>
      </c>
      <c r="J1756">
        <v>-7.9484145501934347E-2</v>
      </c>
      <c r="K1756">
        <v>-93.816634401604759</v>
      </c>
      <c r="L1756">
        <v>0.54639756631139813</v>
      </c>
      <c r="M1756">
        <v>-7.0623086084733153E-2</v>
      </c>
      <c r="N1756">
        <v>-1.908123755252791</v>
      </c>
      <c r="O1756">
        <v>0</v>
      </c>
      <c r="P1756">
        <v>1</v>
      </c>
      <c r="Q1756">
        <v>0</v>
      </c>
      <c r="R1756">
        <v>0</v>
      </c>
      <c r="S1756">
        <v>0</v>
      </c>
      <c r="T1756">
        <v>0</v>
      </c>
    </row>
    <row r="1757" spans="1:20" x14ac:dyDescent="0.3">
      <c r="A1757" t="s">
        <v>295</v>
      </c>
      <c r="B1757" t="s">
        <v>165</v>
      </c>
      <c r="C1757">
        <v>0</v>
      </c>
      <c r="D1757">
        <v>5</v>
      </c>
      <c r="E1757" t="s">
        <v>510</v>
      </c>
      <c r="F1757" t="s">
        <v>508</v>
      </c>
      <c r="G1757" t="s">
        <v>508</v>
      </c>
      <c r="H1757">
        <v>3.787566692051195</v>
      </c>
      <c r="I1757">
        <v>9.1549371448067056</v>
      </c>
      <c r="J1757">
        <v>-9.1761657884983625E-2</v>
      </c>
      <c r="K1757">
        <v>-140.71657500623371</v>
      </c>
      <c r="L1757">
        <v>0.91773257147883425</v>
      </c>
      <c r="M1757">
        <v>-1.908123755252791</v>
      </c>
      <c r="N1757">
        <v>-0.21613640290953121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</row>
    <row r="1758" spans="1:20" x14ac:dyDescent="0.3">
      <c r="A1758" t="s">
        <v>298</v>
      </c>
      <c r="B1758" t="s">
        <v>165</v>
      </c>
      <c r="C1758">
        <v>0</v>
      </c>
      <c r="D1758">
        <v>5</v>
      </c>
      <c r="E1758" t="s">
        <v>510</v>
      </c>
      <c r="F1758" t="s">
        <v>508</v>
      </c>
      <c r="G1758" t="s">
        <v>508</v>
      </c>
      <c r="H1758">
        <v>3.5224341080906538</v>
      </c>
      <c r="I1758">
        <v>7.0422800068234714</v>
      </c>
      <c r="J1758">
        <v>-9.7347025703631296E-2</v>
      </c>
      <c r="K1758">
        <v>-153.49737357755669</v>
      </c>
      <c r="L1758">
        <v>0.733339650357275</v>
      </c>
      <c r="M1758">
        <v>-0.21613640290953121</v>
      </c>
      <c r="N1758">
        <v>3.4657005705106831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</row>
    <row r="1759" spans="1:20" x14ac:dyDescent="0.3">
      <c r="A1759" t="s">
        <v>164</v>
      </c>
      <c r="B1759" t="s">
        <v>165</v>
      </c>
      <c r="C1759">
        <v>13</v>
      </c>
      <c r="D1759">
        <v>12</v>
      </c>
      <c r="E1759" t="s">
        <v>513</v>
      </c>
      <c r="F1759" t="s">
        <v>508</v>
      </c>
      <c r="G1759" t="s">
        <v>508</v>
      </c>
      <c r="H1759">
        <v>3.8678333795449871</v>
      </c>
      <c r="I1759">
        <v>57.57575932722596</v>
      </c>
      <c r="J1759">
        <v>6.6787770085174558E-2</v>
      </c>
      <c r="K1759">
        <v>152.46784058433249</v>
      </c>
      <c r="L1759">
        <v>1.081371547488934</v>
      </c>
      <c r="M1759">
        <v>-1.540525728126813</v>
      </c>
      <c r="N1759">
        <v>2.9251721820075129</v>
      </c>
      <c r="O1759">
        <v>1</v>
      </c>
      <c r="P1759">
        <v>1</v>
      </c>
      <c r="Q1759">
        <v>1</v>
      </c>
      <c r="R1759">
        <v>0</v>
      </c>
      <c r="S1759">
        <v>1</v>
      </c>
      <c r="T1759">
        <v>1</v>
      </c>
    </row>
    <row r="1760" spans="1:20" x14ac:dyDescent="0.3">
      <c r="A1760" t="s">
        <v>242</v>
      </c>
      <c r="B1760" t="s">
        <v>165</v>
      </c>
      <c r="C1760">
        <v>6</v>
      </c>
      <c r="D1760">
        <v>9</v>
      </c>
      <c r="E1760" t="s">
        <v>513</v>
      </c>
      <c r="F1760" t="s">
        <v>508</v>
      </c>
      <c r="G1760" t="s">
        <v>508</v>
      </c>
      <c r="H1760">
        <v>3.608452064402627</v>
      </c>
      <c r="I1760">
        <v>43.636389908389447</v>
      </c>
      <c r="J1760">
        <v>2.5919169511810222E-2</v>
      </c>
      <c r="K1760">
        <v>3.9131995549790708</v>
      </c>
      <c r="L1760">
        <v>0.82770572894058181</v>
      </c>
      <c r="M1760">
        <v>-0.61813289831113849</v>
      </c>
      <c r="N1760">
        <v>2.4879035938757901</v>
      </c>
      <c r="O1760">
        <v>0</v>
      </c>
      <c r="P1760">
        <v>1</v>
      </c>
      <c r="Q1760">
        <v>1</v>
      </c>
      <c r="R1760">
        <v>0</v>
      </c>
      <c r="S1760">
        <v>0</v>
      </c>
      <c r="T1760">
        <v>0</v>
      </c>
    </row>
    <row r="1761" spans="1:20" x14ac:dyDescent="0.3">
      <c r="A1761" t="s">
        <v>156</v>
      </c>
      <c r="B1761" t="s">
        <v>286</v>
      </c>
      <c r="C1761">
        <v>13</v>
      </c>
      <c r="D1761">
        <v>13</v>
      </c>
      <c r="E1761" t="s">
        <v>510</v>
      </c>
      <c r="F1761" t="s">
        <v>508</v>
      </c>
      <c r="G1761" t="s">
        <v>508</v>
      </c>
      <c r="H1761">
        <v>2.9694481645436182</v>
      </c>
      <c r="I1761">
        <v>92.519709518329918</v>
      </c>
      <c r="J1761">
        <v>0.83726882686584658</v>
      </c>
      <c r="K1761">
        <v>172.28654056050971</v>
      </c>
      <c r="L1761">
        <v>1.0649564822051969</v>
      </c>
      <c r="M1761">
        <v>-6.657180210264492E-2</v>
      </c>
      <c r="N1761">
        <v>0.66622249123051713</v>
      </c>
      <c r="O1761">
        <v>1</v>
      </c>
      <c r="P1761">
        <v>1</v>
      </c>
      <c r="Q1761">
        <v>1</v>
      </c>
      <c r="R1761">
        <v>0</v>
      </c>
      <c r="S1761">
        <v>1</v>
      </c>
      <c r="T1761">
        <v>1</v>
      </c>
    </row>
    <row r="1762" spans="1:20" x14ac:dyDescent="0.3">
      <c r="A1762" t="s">
        <v>271</v>
      </c>
      <c r="B1762" t="s">
        <v>286</v>
      </c>
      <c r="C1762">
        <v>5</v>
      </c>
      <c r="D1762">
        <v>4</v>
      </c>
      <c r="E1762" t="s">
        <v>510</v>
      </c>
      <c r="F1762" t="s">
        <v>508</v>
      </c>
      <c r="G1762" t="s">
        <v>508</v>
      </c>
      <c r="H1762">
        <v>4.2705969255990288</v>
      </c>
      <c r="I1762">
        <v>61.801229138224272</v>
      </c>
      <c r="J1762">
        <v>-4.6784766406087197E-2</v>
      </c>
      <c r="K1762">
        <v>20.056586699260539</v>
      </c>
      <c r="L1762">
        <v>1.1553488266812499</v>
      </c>
      <c r="M1762">
        <v>-3.9390071084244611</v>
      </c>
      <c r="N1762">
        <v>-0.66137567472459247</v>
      </c>
      <c r="O1762">
        <v>0</v>
      </c>
      <c r="P1762">
        <v>1</v>
      </c>
      <c r="Q1762">
        <v>0</v>
      </c>
      <c r="R1762">
        <v>0</v>
      </c>
      <c r="S1762">
        <v>0</v>
      </c>
      <c r="T1762">
        <v>1</v>
      </c>
    </row>
    <row r="1763" spans="1:20" x14ac:dyDescent="0.3">
      <c r="A1763" t="s">
        <v>283</v>
      </c>
      <c r="B1763" t="s">
        <v>286</v>
      </c>
      <c r="C1763">
        <v>0</v>
      </c>
      <c r="D1763">
        <v>5</v>
      </c>
      <c r="E1763" t="s">
        <v>510</v>
      </c>
      <c r="F1763" t="s">
        <v>508</v>
      </c>
      <c r="G1763" t="s">
        <v>508</v>
      </c>
      <c r="H1763">
        <v>3.940718699938123</v>
      </c>
      <c r="I1763">
        <v>14.94842684981414</v>
      </c>
      <c r="J1763">
        <v>-0.84073396040660109</v>
      </c>
      <c r="K1763">
        <v>-102.6513128649222</v>
      </c>
      <c r="L1763">
        <v>0.49689845864930571</v>
      </c>
      <c r="M1763">
        <v>-1.0101010101010099</v>
      </c>
      <c r="N1763">
        <v>-4.2176849988042093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</row>
    <row r="1764" spans="1:20" x14ac:dyDescent="0.3">
      <c r="A1764" t="s">
        <v>290</v>
      </c>
      <c r="B1764" t="s">
        <v>286</v>
      </c>
      <c r="C1764">
        <v>0</v>
      </c>
      <c r="D1764">
        <v>5</v>
      </c>
      <c r="E1764" t="s">
        <v>510</v>
      </c>
      <c r="F1764" t="s">
        <v>508</v>
      </c>
      <c r="G1764" t="s">
        <v>508</v>
      </c>
      <c r="H1764">
        <v>4.0838059555814121</v>
      </c>
      <c r="I1764">
        <v>0</v>
      </c>
      <c r="J1764">
        <v>-1.139885048306938</v>
      </c>
      <c r="K1764">
        <v>-151.13951072744831</v>
      </c>
      <c r="L1764">
        <v>0.76841061437326363</v>
      </c>
      <c r="M1764">
        <v>-4.2176849988042093</v>
      </c>
      <c r="N1764">
        <v>0.28408656805024213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</row>
    <row r="1765" spans="1:20" x14ac:dyDescent="0.3">
      <c r="A1765" t="s">
        <v>512</v>
      </c>
      <c r="B1765" t="s">
        <v>286</v>
      </c>
      <c r="C1765">
        <v>2</v>
      </c>
      <c r="D1765">
        <v>6</v>
      </c>
      <c r="E1765" t="s">
        <v>510</v>
      </c>
      <c r="F1765" t="s">
        <v>508</v>
      </c>
      <c r="G1765" t="s">
        <v>508</v>
      </c>
      <c r="H1765">
        <v>3.9874182802920899</v>
      </c>
      <c r="I1765">
        <v>6.5843864303543107</v>
      </c>
      <c r="J1765">
        <v>-1.3462805189828091</v>
      </c>
      <c r="K1765">
        <v>-132.24364225003461</v>
      </c>
      <c r="L1765">
        <v>1.039075942896057</v>
      </c>
      <c r="M1765">
        <v>-0.28328180249961021</v>
      </c>
      <c r="N1765">
        <v>-6.1079587479513613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1</v>
      </c>
    </row>
    <row r="1766" spans="1:20" x14ac:dyDescent="0.3">
      <c r="A1766" t="s">
        <v>91</v>
      </c>
      <c r="B1766" t="s">
        <v>286</v>
      </c>
      <c r="C1766">
        <v>2</v>
      </c>
      <c r="D1766">
        <v>7</v>
      </c>
      <c r="E1766" t="s">
        <v>510</v>
      </c>
      <c r="F1766" t="s">
        <v>508</v>
      </c>
      <c r="G1766" t="s">
        <v>508</v>
      </c>
      <c r="H1766">
        <v>4.5601899635188961</v>
      </c>
      <c r="I1766">
        <v>6.0060054555893672</v>
      </c>
      <c r="J1766">
        <v>-1.596554842611259</v>
      </c>
      <c r="K1766">
        <v>-185.47566235894041</v>
      </c>
      <c r="L1766">
        <v>2.0262861171084028</v>
      </c>
      <c r="M1766">
        <v>-6.1079587479513613</v>
      </c>
      <c r="N1766">
        <v>-2.2692890085122581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1</v>
      </c>
    </row>
    <row r="1767" spans="1:20" x14ac:dyDescent="0.3">
      <c r="A1767" t="s">
        <v>93</v>
      </c>
      <c r="B1767" t="s">
        <v>286</v>
      </c>
      <c r="C1767">
        <v>0</v>
      </c>
      <c r="D1767">
        <v>5</v>
      </c>
      <c r="E1767" t="s">
        <v>510</v>
      </c>
      <c r="F1767" t="s">
        <v>508</v>
      </c>
      <c r="G1767" t="s">
        <v>508</v>
      </c>
      <c r="H1767">
        <v>4.7158339820090367</v>
      </c>
      <c r="I1767">
        <v>0</v>
      </c>
      <c r="J1767">
        <v>-1.743983097776509</v>
      </c>
      <c r="K1767">
        <v>-148.656896092659</v>
      </c>
      <c r="L1767">
        <v>0.9049068405778109</v>
      </c>
      <c r="M1767">
        <v>-2.2692890085122581</v>
      </c>
      <c r="N1767">
        <v>-0.38699691316579599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</row>
    <row r="1768" spans="1:20" x14ac:dyDescent="0.3">
      <c r="A1768" t="s">
        <v>162</v>
      </c>
      <c r="B1768" t="s">
        <v>286</v>
      </c>
      <c r="C1768">
        <v>3</v>
      </c>
      <c r="D1768">
        <v>6</v>
      </c>
      <c r="E1768" t="s">
        <v>510</v>
      </c>
      <c r="F1768" t="s">
        <v>508</v>
      </c>
      <c r="G1768" t="s">
        <v>508</v>
      </c>
      <c r="H1768">
        <v>4.267954877274974</v>
      </c>
      <c r="I1768">
        <v>2.0709967013029109</v>
      </c>
      <c r="J1768">
        <v>-1.452989457826102</v>
      </c>
      <c r="K1768">
        <v>-92.9193630560994</v>
      </c>
      <c r="L1768">
        <v>0.57622264807842971</v>
      </c>
      <c r="M1768">
        <v>-3.087353922663449</v>
      </c>
      <c r="N1768">
        <v>-8.2362072458975852</v>
      </c>
      <c r="O1768">
        <v>0</v>
      </c>
      <c r="P1768">
        <v>1</v>
      </c>
      <c r="Q1768">
        <v>0</v>
      </c>
      <c r="R1768">
        <v>0</v>
      </c>
      <c r="S1768">
        <v>0</v>
      </c>
      <c r="T1768">
        <v>0</v>
      </c>
    </row>
    <row r="1769" spans="1:20" x14ac:dyDescent="0.3">
      <c r="A1769" t="s">
        <v>220</v>
      </c>
      <c r="B1769" t="s">
        <v>286</v>
      </c>
      <c r="C1769">
        <v>2</v>
      </c>
      <c r="D1769">
        <v>7</v>
      </c>
      <c r="E1769" t="s">
        <v>510</v>
      </c>
      <c r="F1769" t="s">
        <v>508</v>
      </c>
      <c r="G1769" t="s">
        <v>508</v>
      </c>
      <c r="H1769">
        <v>4.965526016950915</v>
      </c>
      <c r="I1769">
        <v>3.1602741070767371</v>
      </c>
      <c r="J1769">
        <v>-1.6199605092024529</v>
      </c>
      <c r="K1769">
        <v>-150.01265478562311</v>
      </c>
      <c r="L1769">
        <v>2.2013257971046261</v>
      </c>
      <c r="M1769">
        <v>-8.2362072458975852</v>
      </c>
      <c r="N1769">
        <v>2.794244787802374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1</v>
      </c>
    </row>
    <row r="1770" spans="1:20" x14ac:dyDescent="0.3">
      <c r="A1770" t="s">
        <v>282</v>
      </c>
      <c r="B1770" t="s">
        <v>286</v>
      </c>
      <c r="C1770">
        <v>11</v>
      </c>
      <c r="D1770">
        <v>11</v>
      </c>
      <c r="E1770" t="s">
        <v>510</v>
      </c>
      <c r="F1770" t="s">
        <v>508</v>
      </c>
      <c r="G1770" t="s">
        <v>508</v>
      </c>
      <c r="H1770">
        <v>4.0142643003807308</v>
      </c>
      <c r="I1770">
        <v>43.352593508577122</v>
      </c>
      <c r="J1770">
        <v>6.3191451484694294E-2</v>
      </c>
      <c r="K1770">
        <v>-6.1673941635104228</v>
      </c>
      <c r="L1770">
        <v>0.22345174801286119</v>
      </c>
      <c r="M1770">
        <v>-1.1146509099419819</v>
      </c>
      <c r="N1770">
        <v>1.0467013556365561</v>
      </c>
      <c r="O1770">
        <v>1</v>
      </c>
      <c r="P1770">
        <v>1</v>
      </c>
      <c r="Q1770">
        <v>1</v>
      </c>
      <c r="R1770">
        <v>1</v>
      </c>
      <c r="S1770">
        <v>0</v>
      </c>
      <c r="T1770">
        <v>0</v>
      </c>
    </row>
    <row r="1771" spans="1:20" x14ac:dyDescent="0.3">
      <c r="A1771" t="s">
        <v>285</v>
      </c>
      <c r="B1771" t="s">
        <v>286</v>
      </c>
      <c r="C1771">
        <v>9</v>
      </c>
      <c r="D1771">
        <v>11</v>
      </c>
      <c r="E1771" t="s">
        <v>513</v>
      </c>
      <c r="F1771" t="s">
        <v>508</v>
      </c>
      <c r="G1771" t="s">
        <v>508</v>
      </c>
      <c r="H1771">
        <v>3.7597042740324991</v>
      </c>
      <c r="I1771">
        <v>39.759058294068012</v>
      </c>
      <c r="J1771">
        <v>0.30200334741577478</v>
      </c>
      <c r="K1771">
        <v>3.7808123739224668</v>
      </c>
      <c r="L1771">
        <v>0.67136062619561188</v>
      </c>
      <c r="M1771">
        <v>-1.752985616129233</v>
      </c>
      <c r="N1771">
        <v>-8.1107948937880633E-2</v>
      </c>
      <c r="O1771">
        <v>1</v>
      </c>
      <c r="P1771">
        <v>1</v>
      </c>
      <c r="Q1771">
        <v>1</v>
      </c>
      <c r="R1771">
        <v>0</v>
      </c>
      <c r="S1771">
        <v>0</v>
      </c>
      <c r="T1771">
        <v>0</v>
      </c>
    </row>
    <row r="1772" spans="1:20" x14ac:dyDescent="0.3">
      <c r="A1772" t="s">
        <v>291</v>
      </c>
      <c r="B1772" t="s">
        <v>286</v>
      </c>
      <c r="C1772">
        <v>6</v>
      </c>
      <c r="D1772">
        <v>9</v>
      </c>
      <c r="E1772" t="s">
        <v>513</v>
      </c>
      <c r="F1772" t="s">
        <v>508</v>
      </c>
      <c r="G1772" t="s">
        <v>508</v>
      </c>
      <c r="H1772">
        <v>3.7093563676393519</v>
      </c>
      <c r="I1772">
        <v>31.055888847819698</v>
      </c>
      <c r="J1772">
        <v>0.30513084451245431</v>
      </c>
      <c r="K1772">
        <v>-18.842640939022981</v>
      </c>
      <c r="L1772">
        <v>0.97446566380606758</v>
      </c>
      <c r="M1772">
        <v>-1.217532497691675</v>
      </c>
      <c r="N1772">
        <v>-1.889889465931085</v>
      </c>
      <c r="O1772">
        <v>0</v>
      </c>
      <c r="P1772">
        <v>1</v>
      </c>
      <c r="Q1772">
        <v>1</v>
      </c>
      <c r="R1772">
        <v>0</v>
      </c>
      <c r="S1772">
        <v>0</v>
      </c>
      <c r="T1772">
        <v>0</v>
      </c>
    </row>
    <row r="1773" spans="1:20" x14ac:dyDescent="0.3">
      <c r="A1773" t="s">
        <v>295</v>
      </c>
      <c r="B1773" t="s">
        <v>286</v>
      </c>
      <c r="C1773">
        <v>6</v>
      </c>
      <c r="D1773">
        <v>9</v>
      </c>
      <c r="E1773" t="s">
        <v>513</v>
      </c>
      <c r="F1773" t="s">
        <v>508</v>
      </c>
      <c r="G1773" t="s">
        <v>508</v>
      </c>
      <c r="H1773">
        <v>3.7449153687195138</v>
      </c>
      <c r="I1773">
        <v>22.131190598582439</v>
      </c>
      <c r="J1773">
        <v>0.2133553478574739</v>
      </c>
      <c r="K1773">
        <v>-73.489679031223957</v>
      </c>
      <c r="L1773">
        <v>0.82432116450623294</v>
      </c>
      <c r="M1773">
        <v>-1.889889465931085</v>
      </c>
      <c r="N1773">
        <v>-1.172530576203944</v>
      </c>
      <c r="O1773">
        <v>0</v>
      </c>
      <c r="P1773">
        <v>1</v>
      </c>
      <c r="Q1773">
        <v>1</v>
      </c>
      <c r="R1773">
        <v>0</v>
      </c>
      <c r="S1773">
        <v>0</v>
      </c>
      <c r="T1773">
        <v>0</v>
      </c>
    </row>
    <row r="1774" spans="1:20" x14ac:dyDescent="0.3">
      <c r="A1774" t="s">
        <v>298</v>
      </c>
      <c r="B1774" t="s">
        <v>286</v>
      </c>
      <c r="C1774">
        <v>5</v>
      </c>
      <c r="D1774">
        <v>9</v>
      </c>
      <c r="E1774" t="s">
        <v>513</v>
      </c>
      <c r="F1774" t="s">
        <v>508</v>
      </c>
      <c r="G1774" t="s">
        <v>508</v>
      </c>
      <c r="H1774">
        <v>3.3050851152249172</v>
      </c>
      <c r="I1774">
        <v>0</v>
      </c>
      <c r="J1774">
        <v>0.1037348317739961</v>
      </c>
      <c r="K1774">
        <v>-113.3183053138097</v>
      </c>
      <c r="L1774">
        <v>1.0903384304181241</v>
      </c>
      <c r="M1774">
        <v>-1.172530576203944</v>
      </c>
      <c r="N1774">
        <v>1.779659723831436</v>
      </c>
      <c r="O1774">
        <v>0</v>
      </c>
      <c r="P1774">
        <v>0</v>
      </c>
      <c r="Q1774">
        <v>1</v>
      </c>
      <c r="R1774">
        <v>0</v>
      </c>
      <c r="S1774">
        <v>0</v>
      </c>
      <c r="T1774">
        <v>1</v>
      </c>
    </row>
    <row r="1775" spans="1:20" x14ac:dyDescent="0.3">
      <c r="A1775" t="s">
        <v>164</v>
      </c>
      <c r="B1775" t="s">
        <v>286</v>
      </c>
      <c r="C1775">
        <v>13</v>
      </c>
      <c r="D1775">
        <v>11</v>
      </c>
      <c r="E1775" t="s">
        <v>510</v>
      </c>
      <c r="F1775" t="s">
        <v>508</v>
      </c>
      <c r="G1775" t="s">
        <v>508</v>
      </c>
      <c r="H1775">
        <v>3.052156550523502</v>
      </c>
      <c r="I1775">
        <v>63.309402272353033</v>
      </c>
      <c r="J1775">
        <v>0.44603452038512131</v>
      </c>
      <c r="K1775">
        <v>45.05757776748176</v>
      </c>
      <c r="L1775">
        <v>1.146111872325271</v>
      </c>
      <c r="M1775">
        <v>-0.32205628527596852</v>
      </c>
      <c r="N1775">
        <v>2.5848116876898182</v>
      </c>
      <c r="O1775">
        <v>1</v>
      </c>
      <c r="P1775">
        <v>1</v>
      </c>
      <c r="Q1775">
        <v>1</v>
      </c>
      <c r="R1775">
        <v>1</v>
      </c>
      <c r="S1775">
        <v>0</v>
      </c>
      <c r="T1775">
        <v>1</v>
      </c>
    </row>
    <row r="1776" spans="1:20" x14ac:dyDescent="0.3">
      <c r="A1776" t="s">
        <v>242</v>
      </c>
      <c r="B1776" t="s">
        <v>286</v>
      </c>
      <c r="C1776">
        <v>11</v>
      </c>
      <c r="D1776">
        <v>12</v>
      </c>
      <c r="E1776" t="s">
        <v>510</v>
      </c>
      <c r="F1776" t="s">
        <v>508</v>
      </c>
      <c r="G1776" t="s">
        <v>508</v>
      </c>
      <c r="H1776">
        <v>2.9094462325158679</v>
      </c>
      <c r="I1776">
        <v>83.854211784078558</v>
      </c>
      <c r="J1776">
        <v>0.95107377053996678</v>
      </c>
      <c r="K1776">
        <v>130.98832550015209</v>
      </c>
      <c r="L1776">
        <v>0.86399225361906606</v>
      </c>
      <c r="M1776">
        <v>-1.2801181545000619</v>
      </c>
      <c r="N1776">
        <v>1.830658874713825</v>
      </c>
      <c r="O1776">
        <v>1</v>
      </c>
      <c r="P1776">
        <v>1</v>
      </c>
      <c r="Q1776">
        <v>1</v>
      </c>
      <c r="R1776">
        <v>0</v>
      </c>
      <c r="S1776">
        <v>1</v>
      </c>
      <c r="T1776">
        <v>0</v>
      </c>
    </row>
    <row r="1777" spans="1:20" x14ac:dyDescent="0.3">
      <c r="A1777" t="s">
        <v>139</v>
      </c>
      <c r="B1777" t="s">
        <v>565</v>
      </c>
      <c r="C1777">
        <v>3</v>
      </c>
      <c r="D1777">
        <v>8</v>
      </c>
      <c r="E1777" t="s">
        <v>510</v>
      </c>
      <c r="F1777" t="s">
        <v>508</v>
      </c>
      <c r="G1777" t="s">
        <v>508</v>
      </c>
      <c r="H1777">
        <v>3.7801034634656441</v>
      </c>
      <c r="I1777">
        <v>19.021729665807811</v>
      </c>
      <c r="J1777">
        <v>-0.52479875057904568</v>
      </c>
      <c r="K1777">
        <v>-29.03221009961797</v>
      </c>
      <c r="L1777">
        <v>0.87215920300229066</v>
      </c>
      <c r="M1777">
        <v>-5.1592395563793776</v>
      </c>
      <c r="N1777">
        <v>-1.9476118303271781</v>
      </c>
      <c r="O1777">
        <v>0</v>
      </c>
      <c r="P1777">
        <v>1</v>
      </c>
      <c r="Q1777">
        <v>0</v>
      </c>
      <c r="R1777">
        <v>0</v>
      </c>
      <c r="S1777">
        <v>0</v>
      </c>
      <c r="T1777">
        <v>0</v>
      </c>
    </row>
    <row r="1778" spans="1:20" x14ac:dyDescent="0.3">
      <c r="A1778" t="s">
        <v>156</v>
      </c>
      <c r="B1778" t="s">
        <v>565</v>
      </c>
      <c r="C1778">
        <v>0</v>
      </c>
      <c r="D1778">
        <v>3</v>
      </c>
      <c r="E1778" t="s">
        <v>510</v>
      </c>
      <c r="F1778" t="s">
        <v>508</v>
      </c>
      <c r="G1778" t="s">
        <v>508</v>
      </c>
      <c r="H1778">
        <v>4.0802367746013486</v>
      </c>
      <c r="I1778">
        <v>14.832558591169031</v>
      </c>
      <c r="J1778">
        <v>-0.8849249628204845</v>
      </c>
      <c r="K1778">
        <v>-140.99020375670389</v>
      </c>
      <c r="L1778">
        <v>0.65353901549648896</v>
      </c>
      <c r="M1778">
        <v>-1.9476118303271781</v>
      </c>
      <c r="N1778">
        <v>-1.5068472248234159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</row>
    <row r="1779" spans="1:20" x14ac:dyDescent="0.3">
      <c r="A1779" t="s">
        <v>223</v>
      </c>
      <c r="B1779" t="s">
        <v>565</v>
      </c>
      <c r="C1779">
        <v>2</v>
      </c>
      <c r="D1779">
        <v>4</v>
      </c>
      <c r="E1779" t="s">
        <v>510</v>
      </c>
      <c r="F1779" t="s">
        <v>508</v>
      </c>
      <c r="G1779" t="s">
        <v>508</v>
      </c>
      <c r="H1779">
        <v>4.5409248669624844</v>
      </c>
      <c r="I1779">
        <v>5.9633159163846479</v>
      </c>
      <c r="J1779">
        <v>-1.2764371088633231</v>
      </c>
      <c r="K1779">
        <v>-151.5534906865565</v>
      </c>
      <c r="L1779">
        <v>1.0330793407730601</v>
      </c>
      <c r="M1779">
        <v>-0.34770513865708008</v>
      </c>
      <c r="N1779">
        <v>-0.48848355431601709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1</v>
      </c>
    </row>
    <row r="1780" spans="1:20" x14ac:dyDescent="0.3">
      <c r="A1780" t="s">
        <v>228</v>
      </c>
      <c r="B1780" t="s">
        <v>565</v>
      </c>
      <c r="C1780">
        <v>0</v>
      </c>
      <c r="D1780">
        <v>3</v>
      </c>
      <c r="E1780" t="s">
        <v>510</v>
      </c>
      <c r="F1780" t="s">
        <v>508</v>
      </c>
      <c r="G1780" t="s">
        <v>508</v>
      </c>
      <c r="H1780">
        <v>4.2726923421335261</v>
      </c>
      <c r="I1780">
        <v>5.777791341145833</v>
      </c>
      <c r="J1780">
        <v>-1.317583650101984</v>
      </c>
      <c r="K1780">
        <v>-150.0638702071023</v>
      </c>
      <c r="L1780">
        <v>0.60405742085904024</v>
      </c>
      <c r="M1780">
        <v>-0.48848355431601709</v>
      </c>
      <c r="N1780">
        <v>-1.1921543718568881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</row>
    <row r="1781" spans="1:20" x14ac:dyDescent="0.3">
      <c r="A1781" t="s">
        <v>265</v>
      </c>
      <c r="B1781" t="s">
        <v>565</v>
      </c>
      <c r="C1781">
        <v>8</v>
      </c>
      <c r="D1781">
        <v>5</v>
      </c>
      <c r="E1781" t="s">
        <v>510</v>
      </c>
      <c r="F1781" t="s">
        <v>508</v>
      </c>
      <c r="G1781" t="s">
        <v>508</v>
      </c>
      <c r="H1781">
        <v>4.4482760124018634</v>
      </c>
      <c r="I1781">
        <v>21.917812991425119</v>
      </c>
      <c r="J1781">
        <v>-0.85567016078554614</v>
      </c>
      <c r="K1781">
        <v>-65.18526811688821</v>
      </c>
      <c r="L1781">
        <v>0.92202421647947852</v>
      </c>
      <c r="M1781">
        <v>-0.68493150684931503</v>
      </c>
      <c r="N1781">
        <v>-1.862066860856681</v>
      </c>
      <c r="O1781">
        <v>1</v>
      </c>
      <c r="P1781">
        <v>1</v>
      </c>
      <c r="Q1781">
        <v>0</v>
      </c>
      <c r="R1781">
        <v>1</v>
      </c>
      <c r="S1781">
        <v>0</v>
      </c>
      <c r="T1781">
        <v>0</v>
      </c>
    </row>
    <row r="1782" spans="1:20" x14ac:dyDescent="0.3">
      <c r="A1782" t="s">
        <v>271</v>
      </c>
      <c r="B1782" t="s">
        <v>565</v>
      </c>
      <c r="C1782">
        <v>6</v>
      </c>
      <c r="D1782">
        <v>5</v>
      </c>
      <c r="E1782" t="s">
        <v>510</v>
      </c>
      <c r="F1782" t="s">
        <v>508</v>
      </c>
      <c r="G1782" t="s">
        <v>508</v>
      </c>
      <c r="H1782">
        <v>4.4284702453319262</v>
      </c>
      <c r="I1782">
        <v>8.6758372647343052</v>
      </c>
      <c r="J1782">
        <v>-0.62864614414131514</v>
      </c>
      <c r="K1782">
        <v>-75.721070186448927</v>
      </c>
      <c r="L1782">
        <v>0.84521777187927727</v>
      </c>
      <c r="M1782">
        <v>-0.14054599012864669</v>
      </c>
      <c r="N1782">
        <v>0.21111033081182121</v>
      </c>
      <c r="O1782">
        <v>1</v>
      </c>
      <c r="P1782">
        <v>1</v>
      </c>
      <c r="Q1782">
        <v>0</v>
      </c>
      <c r="R1782">
        <v>0</v>
      </c>
      <c r="S1782">
        <v>0</v>
      </c>
      <c r="T1782">
        <v>0</v>
      </c>
    </row>
    <row r="1783" spans="1:20" x14ac:dyDescent="0.3">
      <c r="A1783" t="s">
        <v>290</v>
      </c>
      <c r="B1783" t="s">
        <v>565</v>
      </c>
      <c r="C1783">
        <v>11</v>
      </c>
      <c r="D1783">
        <v>10</v>
      </c>
      <c r="E1783" t="s">
        <v>510</v>
      </c>
      <c r="F1783" t="s">
        <v>508</v>
      </c>
      <c r="G1783" t="s">
        <v>508</v>
      </c>
      <c r="H1783">
        <v>3.7162169526442601</v>
      </c>
      <c r="I1783">
        <v>64.462802621988274</v>
      </c>
      <c r="J1783">
        <v>0.1291090046687707</v>
      </c>
      <c r="K1783">
        <v>129.3706686698734</v>
      </c>
      <c r="L1783">
        <v>0.5980929786025565</v>
      </c>
      <c r="M1783">
        <v>-0.87073209992309286</v>
      </c>
      <c r="N1783">
        <v>-2.7027027027027031</v>
      </c>
      <c r="O1783">
        <v>1</v>
      </c>
      <c r="P1783">
        <v>1</v>
      </c>
      <c r="Q1783">
        <v>1</v>
      </c>
      <c r="R1783">
        <v>1</v>
      </c>
      <c r="S1783">
        <v>0</v>
      </c>
      <c r="T1783">
        <v>0</v>
      </c>
    </row>
    <row r="1784" spans="1:20" x14ac:dyDescent="0.3">
      <c r="A1784" t="s">
        <v>512</v>
      </c>
      <c r="B1784" t="s">
        <v>565</v>
      </c>
      <c r="C1784">
        <v>3</v>
      </c>
      <c r="D1784">
        <v>6</v>
      </c>
      <c r="E1784" t="s">
        <v>510</v>
      </c>
      <c r="F1784" t="s">
        <v>508</v>
      </c>
      <c r="G1784" t="s">
        <v>508</v>
      </c>
      <c r="H1784">
        <v>3.899779288651811</v>
      </c>
      <c r="I1784">
        <v>16.793862009360272</v>
      </c>
      <c r="J1784">
        <v>-0.1049275617211468</v>
      </c>
      <c r="K1784">
        <v>-40.266890643927873</v>
      </c>
      <c r="L1784">
        <v>0.67620350930876305</v>
      </c>
      <c r="M1784">
        <v>-1.805559794108073</v>
      </c>
      <c r="N1784">
        <v>-7.3550172173967461</v>
      </c>
      <c r="O1784">
        <v>0</v>
      </c>
      <c r="P1784">
        <v>1</v>
      </c>
      <c r="Q1784">
        <v>0</v>
      </c>
      <c r="R1784">
        <v>0</v>
      </c>
      <c r="S1784">
        <v>0</v>
      </c>
      <c r="T1784">
        <v>0</v>
      </c>
    </row>
    <row r="1785" spans="1:20" x14ac:dyDescent="0.3">
      <c r="A1785" t="s">
        <v>91</v>
      </c>
      <c r="B1785" t="s">
        <v>565</v>
      </c>
      <c r="C1785">
        <v>0</v>
      </c>
      <c r="D1785">
        <v>5</v>
      </c>
      <c r="E1785" t="s">
        <v>510</v>
      </c>
      <c r="F1785" t="s">
        <v>508</v>
      </c>
      <c r="G1785" t="s">
        <v>508</v>
      </c>
      <c r="H1785">
        <v>4.574701440243321</v>
      </c>
      <c r="I1785">
        <v>13.41464322354865</v>
      </c>
      <c r="J1785">
        <v>-0.50240437094556034</v>
      </c>
      <c r="K1785">
        <v>-283.07846479134167</v>
      </c>
      <c r="L1785">
        <v>0.6792676965263259</v>
      </c>
      <c r="M1785">
        <v>-7.3550172173967461</v>
      </c>
      <c r="N1785">
        <v>-3.5877839299558691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</row>
    <row r="1786" spans="1:20" x14ac:dyDescent="0.3">
      <c r="A1786" t="s">
        <v>93</v>
      </c>
      <c r="B1786" t="s">
        <v>565</v>
      </c>
      <c r="C1786">
        <v>0</v>
      </c>
      <c r="D1786">
        <v>5</v>
      </c>
      <c r="E1786" t="s">
        <v>510</v>
      </c>
      <c r="F1786" t="s">
        <v>508</v>
      </c>
      <c r="G1786" t="s">
        <v>508</v>
      </c>
      <c r="H1786">
        <v>4.9485359769565882</v>
      </c>
      <c r="I1786">
        <v>1.140695881925996</v>
      </c>
      <c r="J1786">
        <v>-0.87179298526925464</v>
      </c>
      <c r="K1786">
        <v>-245.35956144530371</v>
      </c>
      <c r="L1786">
        <v>0.93776635900932714</v>
      </c>
      <c r="M1786">
        <v>-3.5877839299558691</v>
      </c>
      <c r="N1786">
        <v>1.029291679296747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</row>
    <row r="1787" spans="1:20" x14ac:dyDescent="0.3">
      <c r="A1787" t="s">
        <v>220</v>
      </c>
      <c r="B1787" t="s">
        <v>565</v>
      </c>
      <c r="C1787">
        <v>8</v>
      </c>
      <c r="D1787">
        <v>6</v>
      </c>
      <c r="E1787" t="s">
        <v>510</v>
      </c>
      <c r="F1787" t="s">
        <v>508</v>
      </c>
      <c r="G1787" t="s">
        <v>508</v>
      </c>
      <c r="H1787">
        <v>4.7348497233865583</v>
      </c>
      <c r="I1787">
        <v>32.781457037294352</v>
      </c>
      <c r="J1787">
        <v>-0.66970950054740586</v>
      </c>
      <c r="K1787">
        <v>-73.740892445506631</v>
      </c>
      <c r="L1787">
        <v>1.0080407644054039</v>
      </c>
      <c r="M1787">
        <v>-1.712586001112312</v>
      </c>
      <c r="N1787">
        <v>9.9999976880622636</v>
      </c>
      <c r="O1787">
        <v>1</v>
      </c>
      <c r="P1787">
        <v>1</v>
      </c>
      <c r="Q1787">
        <v>0</v>
      </c>
      <c r="R1787">
        <v>0</v>
      </c>
      <c r="S1787">
        <v>0</v>
      </c>
      <c r="T1787">
        <v>1</v>
      </c>
    </row>
    <row r="1788" spans="1:20" x14ac:dyDescent="0.3">
      <c r="A1788" t="s">
        <v>285</v>
      </c>
      <c r="B1788" t="s">
        <v>565</v>
      </c>
      <c r="C1788">
        <v>11</v>
      </c>
      <c r="D1788">
        <v>10</v>
      </c>
      <c r="E1788" t="s">
        <v>510</v>
      </c>
      <c r="F1788" t="s">
        <v>508</v>
      </c>
      <c r="G1788" t="s">
        <v>508</v>
      </c>
      <c r="H1788">
        <v>4.4502169126039979</v>
      </c>
      <c r="I1788">
        <v>87.195116939843928</v>
      </c>
      <c r="J1788">
        <v>1.7682067070636991</v>
      </c>
      <c r="K1788">
        <v>120.9539563550583</v>
      </c>
      <c r="L1788">
        <v>0.70775635361453582</v>
      </c>
      <c r="M1788">
        <v>-2.3090550843208479</v>
      </c>
      <c r="N1788">
        <v>-1.7575720584753789</v>
      </c>
      <c r="O1788">
        <v>1</v>
      </c>
      <c r="P1788">
        <v>1</v>
      </c>
      <c r="Q1788">
        <v>1</v>
      </c>
      <c r="R1788">
        <v>0</v>
      </c>
      <c r="S1788">
        <v>1</v>
      </c>
      <c r="T1788">
        <v>0</v>
      </c>
    </row>
    <row r="1789" spans="1:20" x14ac:dyDescent="0.3">
      <c r="A1789" t="s">
        <v>291</v>
      </c>
      <c r="B1789" t="s">
        <v>565</v>
      </c>
      <c r="C1789">
        <v>8</v>
      </c>
      <c r="D1789">
        <v>4</v>
      </c>
      <c r="E1789" t="s">
        <v>510</v>
      </c>
      <c r="F1789" t="s">
        <v>508</v>
      </c>
      <c r="G1789" t="s">
        <v>508</v>
      </c>
      <c r="H1789">
        <v>4.7069825868508213</v>
      </c>
      <c r="I1789">
        <v>75.114136082609264</v>
      </c>
      <c r="J1789">
        <v>1.1450774622146529</v>
      </c>
      <c r="K1789">
        <v>62.842868704954817</v>
      </c>
      <c r="L1789">
        <v>0.8742180166762118</v>
      </c>
      <c r="M1789">
        <v>-1.0487428396181779</v>
      </c>
      <c r="N1789">
        <v>-8.603483988830261</v>
      </c>
      <c r="O1789">
        <v>0</v>
      </c>
      <c r="P1789">
        <v>1</v>
      </c>
      <c r="Q1789">
        <v>1</v>
      </c>
      <c r="R1789">
        <v>0</v>
      </c>
      <c r="S1789">
        <v>1</v>
      </c>
      <c r="T1789">
        <v>0</v>
      </c>
    </row>
    <row r="1790" spans="1:20" x14ac:dyDescent="0.3">
      <c r="A1790" t="s">
        <v>295</v>
      </c>
      <c r="B1790" t="s">
        <v>565</v>
      </c>
      <c r="C1790">
        <v>6</v>
      </c>
      <c r="D1790">
        <v>10</v>
      </c>
      <c r="E1790" t="s">
        <v>510</v>
      </c>
      <c r="F1790" t="s">
        <v>508</v>
      </c>
      <c r="G1790" t="s">
        <v>508</v>
      </c>
      <c r="H1790">
        <v>5.559345222817119</v>
      </c>
      <c r="I1790">
        <v>43.607316832707603</v>
      </c>
      <c r="J1790">
        <v>0.41250151753182318</v>
      </c>
      <c r="K1790">
        <v>9.5886981361081673</v>
      </c>
      <c r="L1790">
        <v>1.3985982308433951</v>
      </c>
      <c r="M1790">
        <v>-8.603483988830261</v>
      </c>
      <c r="N1790">
        <v>-1.773537513825024</v>
      </c>
      <c r="O1790">
        <v>0</v>
      </c>
      <c r="P1790">
        <v>1</v>
      </c>
      <c r="Q1790">
        <v>1</v>
      </c>
      <c r="R1790">
        <v>0</v>
      </c>
      <c r="S1790">
        <v>0</v>
      </c>
      <c r="T1790">
        <v>1</v>
      </c>
    </row>
    <row r="1791" spans="1:20" x14ac:dyDescent="0.3">
      <c r="A1791" t="s">
        <v>298</v>
      </c>
      <c r="B1791" t="s">
        <v>565</v>
      </c>
      <c r="C1791">
        <v>1</v>
      </c>
      <c r="D1791">
        <v>2</v>
      </c>
      <c r="E1791" t="s">
        <v>510</v>
      </c>
      <c r="F1791" t="s">
        <v>508</v>
      </c>
      <c r="G1791" t="s">
        <v>508</v>
      </c>
      <c r="H1791">
        <v>5.5704366593133843</v>
      </c>
      <c r="I1791">
        <v>29.63917292650574</v>
      </c>
      <c r="J1791">
        <v>-0.245547392428382</v>
      </c>
      <c r="K1791">
        <v>-51.835008353230819</v>
      </c>
      <c r="L1791">
        <v>0.46632750140563139</v>
      </c>
      <c r="M1791">
        <v>-1.773537513825024</v>
      </c>
      <c r="N1791">
        <v>-0.48610899183485251</v>
      </c>
      <c r="O1791">
        <v>0</v>
      </c>
      <c r="P1791">
        <v>1</v>
      </c>
      <c r="Q1791">
        <v>0</v>
      </c>
      <c r="R1791">
        <v>0</v>
      </c>
      <c r="S1791">
        <v>0</v>
      </c>
      <c r="T1791">
        <v>0</v>
      </c>
    </row>
    <row r="1792" spans="1:20" x14ac:dyDescent="0.3">
      <c r="A1792" t="s">
        <v>96</v>
      </c>
      <c r="B1792" t="s">
        <v>565</v>
      </c>
      <c r="C1792">
        <v>1</v>
      </c>
      <c r="D1792">
        <v>2</v>
      </c>
      <c r="E1792" t="s">
        <v>510</v>
      </c>
      <c r="F1792" t="s">
        <v>508</v>
      </c>
      <c r="G1792" t="s">
        <v>508</v>
      </c>
      <c r="H1792">
        <v>5.2322148882390902</v>
      </c>
      <c r="I1792">
        <v>22.01834134614263</v>
      </c>
      <c r="J1792">
        <v>-1.0216342542045529</v>
      </c>
      <c r="K1792">
        <v>-64.39624126490844</v>
      </c>
      <c r="L1792">
        <v>0.90703230308522198</v>
      </c>
      <c r="M1792">
        <v>-0.20534088927090979</v>
      </c>
      <c r="N1792">
        <v>-0.75446233229853354</v>
      </c>
      <c r="O1792">
        <v>0</v>
      </c>
      <c r="P1792">
        <v>1</v>
      </c>
      <c r="Q1792">
        <v>0</v>
      </c>
      <c r="R1792">
        <v>0</v>
      </c>
      <c r="S1792">
        <v>0</v>
      </c>
      <c r="T1792">
        <v>0</v>
      </c>
    </row>
    <row r="1793" spans="1:20" x14ac:dyDescent="0.3">
      <c r="A1793" t="s">
        <v>164</v>
      </c>
      <c r="B1793" t="s">
        <v>565</v>
      </c>
      <c r="C1793">
        <v>1</v>
      </c>
      <c r="D1793">
        <v>4</v>
      </c>
      <c r="E1793" t="s">
        <v>510</v>
      </c>
      <c r="F1793" t="s">
        <v>508</v>
      </c>
      <c r="G1793" t="s">
        <v>508</v>
      </c>
      <c r="H1793">
        <v>5.0777617548352749</v>
      </c>
      <c r="I1793">
        <v>0.30578242831284907</v>
      </c>
      <c r="J1793">
        <v>-1.134822243468121</v>
      </c>
      <c r="K1793">
        <v>-86.205981300165249</v>
      </c>
      <c r="L1793">
        <v>0.61261317218247846</v>
      </c>
      <c r="M1793">
        <v>-4.1465101081834463</v>
      </c>
      <c r="N1793">
        <v>1.8745538289275181</v>
      </c>
      <c r="O1793">
        <v>0</v>
      </c>
      <c r="P1793">
        <v>1</v>
      </c>
      <c r="Q1793">
        <v>0</v>
      </c>
      <c r="R1793">
        <v>0</v>
      </c>
      <c r="S1793">
        <v>0</v>
      </c>
      <c r="T1793">
        <v>0</v>
      </c>
    </row>
    <row r="1794" spans="1:20" x14ac:dyDescent="0.3">
      <c r="A1794" t="s">
        <v>242</v>
      </c>
      <c r="B1794" t="s">
        <v>565</v>
      </c>
      <c r="C1794">
        <v>0</v>
      </c>
      <c r="D1794">
        <v>3</v>
      </c>
      <c r="E1794" t="s">
        <v>510</v>
      </c>
      <c r="F1794" t="s">
        <v>508</v>
      </c>
      <c r="G1794" t="s">
        <v>508</v>
      </c>
      <c r="H1794">
        <v>4.3888589781298348</v>
      </c>
      <c r="I1794">
        <v>8.1250190734863281</v>
      </c>
      <c r="J1794">
        <v>-0.71328955472561584</v>
      </c>
      <c r="K1794">
        <v>-104.4867954383199</v>
      </c>
      <c r="L1794">
        <v>0.80259883525650866</v>
      </c>
      <c r="M1794">
        <v>-0.92990201958473173</v>
      </c>
      <c r="N1794">
        <v>1.155239063910199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</row>
    <row r="1795" spans="1:20" x14ac:dyDescent="0.3">
      <c r="A1795" t="s">
        <v>139</v>
      </c>
      <c r="B1795" t="s">
        <v>225</v>
      </c>
      <c r="C1795">
        <v>8</v>
      </c>
      <c r="D1795">
        <v>10</v>
      </c>
      <c r="E1795" t="s">
        <v>513</v>
      </c>
      <c r="F1795" t="s">
        <v>508</v>
      </c>
      <c r="G1795" t="s">
        <v>508</v>
      </c>
      <c r="H1795">
        <v>3.1117386836429861</v>
      </c>
      <c r="I1795">
        <v>32.142914922875839</v>
      </c>
      <c r="J1795">
        <v>1.050088440142649E-2</v>
      </c>
      <c r="K1795">
        <v>10.510453619767929</v>
      </c>
      <c r="L1795">
        <v>0.93514557757703387</v>
      </c>
      <c r="M1795">
        <v>-3.2566974384982812</v>
      </c>
      <c r="N1795">
        <v>-1.1881270762480529</v>
      </c>
      <c r="O1795">
        <v>0</v>
      </c>
      <c r="P1795">
        <v>1</v>
      </c>
      <c r="Q1795">
        <v>1</v>
      </c>
      <c r="R1795">
        <v>0</v>
      </c>
      <c r="S1795">
        <v>1</v>
      </c>
      <c r="T1795">
        <v>0</v>
      </c>
    </row>
    <row r="1796" spans="1:20" x14ac:dyDescent="0.3">
      <c r="A1796" t="s">
        <v>156</v>
      </c>
      <c r="B1796" t="s">
        <v>225</v>
      </c>
      <c r="C1796">
        <v>3</v>
      </c>
      <c r="D1796">
        <v>6</v>
      </c>
      <c r="E1796" t="s">
        <v>510</v>
      </c>
      <c r="F1796" t="s">
        <v>508</v>
      </c>
      <c r="G1796" t="s">
        <v>508</v>
      </c>
      <c r="H1796">
        <v>3.163468631321396</v>
      </c>
      <c r="I1796">
        <v>21.42855318224974</v>
      </c>
      <c r="J1796">
        <v>-3.7395495868036139E-3</v>
      </c>
      <c r="K1796">
        <v>-94.855679849670963</v>
      </c>
      <c r="L1796">
        <v>0.75612252990911821</v>
      </c>
      <c r="M1796">
        <v>-1.1881270762480529</v>
      </c>
      <c r="N1796">
        <v>5.2104256674860494</v>
      </c>
      <c r="O1796">
        <v>0</v>
      </c>
      <c r="P1796">
        <v>1</v>
      </c>
      <c r="Q1796">
        <v>0</v>
      </c>
      <c r="R1796">
        <v>0</v>
      </c>
      <c r="S1796">
        <v>0</v>
      </c>
      <c r="T1796">
        <v>0</v>
      </c>
    </row>
    <row r="1797" spans="1:20" x14ac:dyDescent="0.3">
      <c r="A1797" t="s">
        <v>223</v>
      </c>
      <c r="B1797" t="s">
        <v>225</v>
      </c>
      <c r="C1797">
        <v>10</v>
      </c>
      <c r="D1797">
        <v>9</v>
      </c>
      <c r="E1797" t="s">
        <v>513</v>
      </c>
      <c r="F1797" t="s">
        <v>508</v>
      </c>
      <c r="G1797" t="s">
        <v>508</v>
      </c>
      <c r="H1797">
        <v>3.2605680367690861</v>
      </c>
      <c r="I1797">
        <v>50.000045849728437</v>
      </c>
      <c r="J1797">
        <v>5.2531012455282666E-3</v>
      </c>
      <c r="K1797">
        <v>65.04065135204722</v>
      </c>
      <c r="L1797">
        <v>0.84003868473770249</v>
      </c>
      <c r="M1797">
        <v>-1.523808070591518</v>
      </c>
      <c r="N1797">
        <v>-0.96712166338506789</v>
      </c>
      <c r="O1797">
        <v>0</v>
      </c>
      <c r="P1797">
        <v>1</v>
      </c>
      <c r="Q1797">
        <v>1</v>
      </c>
      <c r="R1797">
        <v>1</v>
      </c>
      <c r="S1797">
        <v>1</v>
      </c>
      <c r="T1797">
        <v>0</v>
      </c>
    </row>
    <row r="1798" spans="1:20" x14ac:dyDescent="0.3">
      <c r="A1798" t="s">
        <v>228</v>
      </c>
      <c r="B1798" t="s">
        <v>225</v>
      </c>
      <c r="C1798">
        <v>6</v>
      </c>
      <c r="D1798">
        <v>8</v>
      </c>
      <c r="E1798" t="s">
        <v>513</v>
      </c>
      <c r="F1798" t="s">
        <v>508</v>
      </c>
      <c r="G1798" t="s">
        <v>508</v>
      </c>
      <c r="H1798">
        <v>3.1529008450368869</v>
      </c>
      <c r="I1798">
        <v>36.734676003596718</v>
      </c>
      <c r="J1798">
        <v>2.0685222689906559E-3</v>
      </c>
      <c r="K1798">
        <v>-36.734643565679647</v>
      </c>
      <c r="L1798">
        <v>0.6973082182614071</v>
      </c>
      <c r="M1798">
        <v>-0.96712166338506789</v>
      </c>
      <c r="N1798">
        <v>1.562498544808445</v>
      </c>
      <c r="O1798">
        <v>0</v>
      </c>
      <c r="P1798">
        <v>1</v>
      </c>
      <c r="Q1798">
        <v>1</v>
      </c>
      <c r="R1798">
        <v>0</v>
      </c>
      <c r="S1798">
        <v>0</v>
      </c>
      <c r="T1798">
        <v>0</v>
      </c>
    </row>
    <row r="1799" spans="1:20" x14ac:dyDescent="0.3">
      <c r="A1799" t="s">
        <v>265</v>
      </c>
      <c r="B1799" t="s">
        <v>225</v>
      </c>
      <c r="C1799">
        <v>13</v>
      </c>
      <c r="D1799">
        <v>15</v>
      </c>
      <c r="E1799" t="s">
        <v>510</v>
      </c>
      <c r="F1799" t="s">
        <v>508</v>
      </c>
      <c r="G1799" t="s">
        <v>508</v>
      </c>
      <c r="H1799">
        <v>2.908550442060668</v>
      </c>
      <c r="I1799">
        <v>70.83336230781228</v>
      </c>
      <c r="J1799">
        <v>1.8427796087537491E-2</v>
      </c>
      <c r="K1799">
        <v>142.85707798136201</v>
      </c>
      <c r="L1799">
        <v>1.450638957069964</v>
      </c>
      <c r="M1799">
        <v>-2.0408100074586528</v>
      </c>
      <c r="N1799">
        <v>-3.21969828671874</v>
      </c>
      <c r="O1799">
        <v>1</v>
      </c>
      <c r="P1799">
        <v>1</v>
      </c>
      <c r="Q1799">
        <v>1</v>
      </c>
      <c r="R1799">
        <v>0</v>
      </c>
      <c r="S1799">
        <v>1</v>
      </c>
      <c r="T1799">
        <v>1</v>
      </c>
    </row>
    <row r="1800" spans="1:20" x14ac:dyDescent="0.3">
      <c r="A1800" t="s">
        <v>271</v>
      </c>
      <c r="B1800" t="s">
        <v>225</v>
      </c>
      <c r="C1800">
        <v>2</v>
      </c>
      <c r="D1800">
        <v>9</v>
      </c>
      <c r="E1800" t="s">
        <v>510</v>
      </c>
      <c r="F1800" t="s">
        <v>508</v>
      </c>
      <c r="G1800" t="s">
        <v>508</v>
      </c>
      <c r="H1800">
        <v>3.5935207393759869</v>
      </c>
      <c r="I1800">
        <v>0</v>
      </c>
      <c r="J1800">
        <v>-1.9887202816600179E-2</v>
      </c>
      <c r="K1800">
        <v>-135.19970335106109</v>
      </c>
      <c r="L1800">
        <v>1.3791688716932979</v>
      </c>
      <c r="M1800">
        <v>-5.0880669684644548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1</v>
      </c>
    </row>
    <row r="1801" spans="1:20" x14ac:dyDescent="0.3">
      <c r="A1801" t="s">
        <v>283</v>
      </c>
      <c r="B1801" t="s">
        <v>225</v>
      </c>
      <c r="C1801">
        <v>0</v>
      </c>
      <c r="D1801">
        <v>5</v>
      </c>
      <c r="E1801" t="s">
        <v>510</v>
      </c>
      <c r="F1801" t="s">
        <v>508</v>
      </c>
      <c r="G1801" t="s">
        <v>508</v>
      </c>
      <c r="H1801">
        <v>3.6090226998006489</v>
      </c>
      <c r="I1801">
        <v>5.6337971413949699</v>
      </c>
      <c r="J1801">
        <v>-5.3783722082327658E-2</v>
      </c>
      <c r="K1801">
        <v>-149.89693246512351</v>
      </c>
      <c r="L1801">
        <v>0.543923752176658</v>
      </c>
      <c r="M1801">
        <v>-1.247400072625968</v>
      </c>
      <c r="N1801">
        <v>-1.052635594418174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</row>
    <row r="1802" spans="1:20" x14ac:dyDescent="0.3">
      <c r="A1802" t="s">
        <v>290</v>
      </c>
      <c r="B1802" t="s">
        <v>225</v>
      </c>
      <c r="C1802">
        <v>0</v>
      </c>
      <c r="D1802">
        <v>5</v>
      </c>
      <c r="E1802" t="s">
        <v>510</v>
      </c>
      <c r="F1802" t="s">
        <v>508</v>
      </c>
      <c r="G1802" t="s">
        <v>508</v>
      </c>
      <c r="H1802">
        <v>3.6018244051296779</v>
      </c>
      <c r="I1802">
        <v>9.9999880790738871</v>
      </c>
      <c r="J1802">
        <v>-5.9930405350033793E-2</v>
      </c>
      <c r="K1802">
        <v>-146.8009526233798</v>
      </c>
      <c r="L1802">
        <v>0.95070372247086699</v>
      </c>
      <c r="M1802">
        <v>-1.052635594418174</v>
      </c>
      <c r="N1802">
        <v>-1.063823743123145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</row>
    <row r="1803" spans="1:20" x14ac:dyDescent="0.3">
      <c r="A1803" t="s">
        <v>512</v>
      </c>
      <c r="B1803" t="s">
        <v>225</v>
      </c>
      <c r="C1803">
        <v>0</v>
      </c>
      <c r="D1803">
        <v>5</v>
      </c>
      <c r="E1803" t="s">
        <v>510</v>
      </c>
      <c r="F1803" t="s">
        <v>508</v>
      </c>
      <c r="G1803" t="s">
        <v>508</v>
      </c>
      <c r="H1803">
        <v>3.6645965565870302</v>
      </c>
      <c r="I1803">
        <v>4.6511576329141793</v>
      </c>
      <c r="J1803">
        <v>-6.6828872453462973E-2</v>
      </c>
      <c r="K1803">
        <v>-112.78690252019339</v>
      </c>
      <c r="L1803">
        <v>0.74892992031551597</v>
      </c>
      <c r="M1803">
        <v>-1.075272896976412</v>
      </c>
      <c r="N1803">
        <v>-5.8695649244384116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</row>
    <row r="1804" spans="1:20" x14ac:dyDescent="0.3">
      <c r="A1804" t="s">
        <v>91</v>
      </c>
      <c r="B1804" t="s">
        <v>225</v>
      </c>
      <c r="C1804">
        <v>2</v>
      </c>
      <c r="D1804">
        <v>7</v>
      </c>
      <c r="E1804" t="s">
        <v>510</v>
      </c>
      <c r="F1804" t="s">
        <v>508</v>
      </c>
      <c r="G1804" t="s">
        <v>508</v>
      </c>
      <c r="H1804">
        <v>4.2890134451405064</v>
      </c>
      <c r="I1804">
        <v>5.2173858959873121</v>
      </c>
      <c r="J1804">
        <v>-7.9234918782202679E-2</v>
      </c>
      <c r="K1804">
        <v>-154.79256767164449</v>
      </c>
      <c r="L1804">
        <v>1.541479402816688</v>
      </c>
      <c r="M1804">
        <v>-5.8695649244384116</v>
      </c>
      <c r="N1804">
        <v>-0.23094115983537769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1</v>
      </c>
    </row>
    <row r="1805" spans="1:20" x14ac:dyDescent="0.3">
      <c r="A1805" t="s">
        <v>93</v>
      </c>
      <c r="B1805" t="s">
        <v>225</v>
      </c>
      <c r="C1805">
        <v>0</v>
      </c>
      <c r="D1805">
        <v>3</v>
      </c>
      <c r="E1805" t="s">
        <v>510</v>
      </c>
      <c r="F1805" t="s">
        <v>508</v>
      </c>
      <c r="G1805" t="s">
        <v>508</v>
      </c>
      <c r="H1805">
        <v>4.2493379508955194</v>
      </c>
      <c r="I1805">
        <v>4.3478423120380638</v>
      </c>
      <c r="J1805">
        <v>-8.0037386932467577E-2</v>
      </c>
      <c r="K1805">
        <v>-129.20110748971271</v>
      </c>
      <c r="L1805">
        <v>0.68200288291576416</v>
      </c>
      <c r="M1805">
        <v>-0.23094115983537769</v>
      </c>
      <c r="N1805">
        <v>0.2314757325769283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</row>
    <row r="1806" spans="1:20" x14ac:dyDescent="0.3">
      <c r="A1806" t="s">
        <v>162</v>
      </c>
      <c r="B1806" t="s">
        <v>225</v>
      </c>
      <c r="C1806">
        <v>3</v>
      </c>
      <c r="D1806">
        <v>4</v>
      </c>
      <c r="E1806" t="s">
        <v>510</v>
      </c>
      <c r="F1806" t="s">
        <v>508</v>
      </c>
      <c r="G1806" t="s">
        <v>508</v>
      </c>
      <c r="H1806">
        <v>4.3641691986008579</v>
      </c>
      <c r="I1806">
        <v>8.9285638259373901</v>
      </c>
      <c r="J1806">
        <v>-4.8584221319557003E-2</v>
      </c>
      <c r="K1806">
        <v>-83.029508349650456</v>
      </c>
      <c r="L1806">
        <v>0.4980962054076431</v>
      </c>
      <c r="M1806">
        <v>-1.7977511715728749</v>
      </c>
      <c r="N1806">
        <v>-2.517154680958833</v>
      </c>
      <c r="O1806">
        <v>0</v>
      </c>
      <c r="P1806">
        <v>1</v>
      </c>
      <c r="Q1806">
        <v>0</v>
      </c>
      <c r="R1806">
        <v>0</v>
      </c>
      <c r="S1806">
        <v>0</v>
      </c>
      <c r="T1806">
        <v>0</v>
      </c>
    </row>
    <row r="1807" spans="1:20" x14ac:dyDescent="0.3">
      <c r="A1807" t="s">
        <v>220</v>
      </c>
      <c r="B1807" t="s">
        <v>225</v>
      </c>
      <c r="C1807">
        <v>2</v>
      </c>
      <c r="D1807">
        <v>7</v>
      </c>
      <c r="E1807" t="s">
        <v>510</v>
      </c>
      <c r="F1807" t="s">
        <v>508</v>
      </c>
      <c r="G1807" t="s">
        <v>508</v>
      </c>
      <c r="H1807">
        <v>4.5606953225635296</v>
      </c>
      <c r="I1807">
        <v>6.9565559920803572</v>
      </c>
      <c r="J1807">
        <v>-4.4997169767677148E-2</v>
      </c>
      <c r="K1807">
        <v>-111.66151926162379</v>
      </c>
      <c r="L1807">
        <v>1.762981007781997</v>
      </c>
      <c r="M1807">
        <v>-2.517154680958833</v>
      </c>
      <c r="N1807">
        <v>-0.46949428847616731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1</v>
      </c>
    </row>
    <row r="1808" spans="1:20" x14ac:dyDescent="0.3">
      <c r="A1808" t="s">
        <v>235</v>
      </c>
      <c r="B1808" t="s">
        <v>225</v>
      </c>
      <c r="C1808">
        <v>0</v>
      </c>
      <c r="D1808">
        <v>5</v>
      </c>
      <c r="E1808" t="s">
        <v>510</v>
      </c>
      <c r="F1808" t="s">
        <v>508</v>
      </c>
      <c r="G1808" t="s">
        <v>508</v>
      </c>
      <c r="H1808">
        <v>4.9165119157539303</v>
      </c>
      <c r="I1808">
        <v>4.6728930313810118</v>
      </c>
      <c r="J1808">
        <v>-5.0527969262584287E-2</v>
      </c>
      <c r="K1808">
        <v>-171.92979139267709</v>
      </c>
      <c r="L1808">
        <v>0.66851529458229664</v>
      </c>
      <c r="M1808">
        <v>-2.0356275003996389</v>
      </c>
      <c r="N1808">
        <v>3.1168864142897572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</row>
    <row r="1809" spans="1:20" x14ac:dyDescent="0.3">
      <c r="A1809" t="s">
        <v>269</v>
      </c>
      <c r="B1809" t="s">
        <v>225</v>
      </c>
      <c r="C1809">
        <v>1</v>
      </c>
      <c r="D1809">
        <v>2</v>
      </c>
      <c r="E1809" t="s">
        <v>510</v>
      </c>
      <c r="F1809" t="s">
        <v>508</v>
      </c>
      <c r="G1809" t="s">
        <v>508</v>
      </c>
      <c r="H1809">
        <v>5.0810017442478008</v>
      </c>
      <c r="I1809">
        <v>8.510657185721767</v>
      </c>
      <c r="J1809">
        <v>-3.1155917636185471E-2</v>
      </c>
      <c r="K1809">
        <v>-94.100592581716199</v>
      </c>
      <c r="L1809">
        <v>0.39718538142399418</v>
      </c>
      <c r="M1809">
        <v>-0.51282001121667686</v>
      </c>
      <c r="N1809">
        <v>1.2886585268435959</v>
      </c>
      <c r="O1809">
        <v>0</v>
      </c>
      <c r="P1809">
        <v>1</v>
      </c>
      <c r="Q1809">
        <v>0</v>
      </c>
      <c r="R1809">
        <v>0</v>
      </c>
      <c r="S1809">
        <v>0</v>
      </c>
      <c r="T1809">
        <v>0</v>
      </c>
    </row>
    <row r="1810" spans="1:20" x14ac:dyDescent="0.3">
      <c r="A1810" t="s">
        <v>285</v>
      </c>
      <c r="B1810" t="s">
        <v>225</v>
      </c>
      <c r="C1810">
        <v>5</v>
      </c>
      <c r="D1810">
        <v>8</v>
      </c>
      <c r="E1810" t="s">
        <v>510</v>
      </c>
      <c r="F1810" t="s">
        <v>508</v>
      </c>
      <c r="G1810" t="s">
        <v>508</v>
      </c>
      <c r="H1810">
        <v>4.5931777993126284</v>
      </c>
      <c r="I1810">
        <v>1.3513500451867639</v>
      </c>
      <c r="J1810">
        <v>-6.7384008033338216E-3</v>
      </c>
      <c r="K1810">
        <v>-77.192095714633709</v>
      </c>
      <c r="L1810">
        <v>1.251661044449093</v>
      </c>
      <c r="M1810">
        <v>-2.307696163771797</v>
      </c>
      <c r="N1810">
        <v>-2.0997355618775071</v>
      </c>
      <c r="O1810">
        <v>0</v>
      </c>
      <c r="P1810">
        <v>1</v>
      </c>
      <c r="Q1810">
        <v>0</v>
      </c>
      <c r="R1810">
        <v>0</v>
      </c>
      <c r="S1810">
        <v>0</v>
      </c>
      <c r="T1810">
        <v>1</v>
      </c>
    </row>
    <row r="1811" spans="1:20" x14ac:dyDescent="0.3">
      <c r="A1811" t="s">
        <v>291</v>
      </c>
      <c r="B1811" t="s">
        <v>225</v>
      </c>
      <c r="C1811">
        <v>2</v>
      </c>
      <c r="D1811">
        <v>5</v>
      </c>
      <c r="E1811" t="s">
        <v>510</v>
      </c>
      <c r="F1811" t="s">
        <v>508</v>
      </c>
      <c r="G1811" t="s">
        <v>508</v>
      </c>
      <c r="H1811">
        <v>4.5506928206718653</v>
      </c>
      <c r="I1811">
        <v>9.3023178447179617</v>
      </c>
      <c r="J1811">
        <v>-1.410925072805991E-3</v>
      </c>
      <c r="K1811">
        <v>-112.3456830186944</v>
      </c>
      <c r="L1811">
        <v>1.393202414030247</v>
      </c>
      <c r="M1811">
        <v>-0.26809625769762818</v>
      </c>
      <c r="N1811">
        <v>-5.1075283806232097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1</v>
      </c>
    </row>
    <row r="1812" spans="1:20" x14ac:dyDescent="0.3">
      <c r="A1812" t="s">
        <v>295</v>
      </c>
      <c r="B1812" t="s">
        <v>225</v>
      </c>
      <c r="C1812">
        <v>2</v>
      </c>
      <c r="D1812">
        <v>7</v>
      </c>
      <c r="E1812" t="s">
        <v>510</v>
      </c>
      <c r="F1812" t="s">
        <v>508</v>
      </c>
      <c r="G1812" t="s">
        <v>508</v>
      </c>
      <c r="H1812">
        <v>4.9777438522041768</v>
      </c>
      <c r="I1812">
        <v>2.32557946117949</v>
      </c>
      <c r="J1812">
        <v>-1.0330537692299141E-2</v>
      </c>
      <c r="K1812">
        <v>-145.1585577520687</v>
      </c>
      <c r="L1812">
        <v>1.2509145460339759</v>
      </c>
      <c r="M1812">
        <v>-5.1075283806232097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1</v>
      </c>
    </row>
    <row r="1813" spans="1:20" x14ac:dyDescent="0.3">
      <c r="A1813" t="s">
        <v>156</v>
      </c>
      <c r="B1813" t="s">
        <v>566</v>
      </c>
      <c r="C1813">
        <v>11</v>
      </c>
      <c r="D1813">
        <v>12</v>
      </c>
      <c r="E1813" t="s">
        <v>510</v>
      </c>
      <c r="F1813" t="s">
        <v>508</v>
      </c>
      <c r="G1813" t="s">
        <v>508</v>
      </c>
      <c r="H1813">
        <v>6.8707485670611312</v>
      </c>
      <c r="I1813">
        <v>56.000010172526039</v>
      </c>
      <c r="J1813">
        <v>0.67220974575491965</v>
      </c>
      <c r="K1813">
        <v>103.15804730820069</v>
      </c>
      <c r="L1813">
        <v>2.2181044634283089</v>
      </c>
      <c r="M1813">
        <v>-9.9999972752162396</v>
      </c>
      <c r="N1813">
        <v>-10.00000151376871</v>
      </c>
      <c r="O1813">
        <v>1</v>
      </c>
      <c r="P1813">
        <v>1</v>
      </c>
      <c r="Q1813">
        <v>1</v>
      </c>
      <c r="R1813">
        <v>0</v>
      </c>
      <c r="S1813">
        <v>1</v>
      </c>
      <c r="T1813">
        <v>1</v>
      </c>
    </row>
    <row r="1814" spans="1:20" x14ac:dyDescent="0.3">
      <c r="A1814" t="s">
        <v>223</v>
      </c>
      <c r="B1814" t="s">
        <v>566</v>
      </c>
      <c r="C1814">
        <v>3</v>
      </c>
      <c r="D1814">
        <v>4</v>
      </c>
      <c r="E1814" t="s">
        <v>510</v>
      </c>
      <c r="F1814" t="s">
        <v>508</v>
      </c>
      <c r="G1814" t="s">
        <v>508</v>
      </c>
      <c r="H1814">
        <v>8.3796742643592967</v>
      </c>
      <c r="I1814">
        <v>22.446413847975901</v>
      </c>
      <c r="J1814">
        <v>-0.46435015078101349</v>
      </c>
      <c r="K1814">
        <v>-88.464813456713543</v>
      </c>
      <c r="L1814">
        <v>1.723556406814619</v>
      </c>
      <c r="M1814">
        <v>-1.455026099054971</v>
      </c>
      <c r="N1814">
        <v>-0.35794148698262312</v>
      </c>
      <c r="O1814">
        <v>0</v>
      </c>
      <c r="P1814">
        <v>1</v>
      </c>
      <c r="Q1814">
        <v>0</v>
      </c>
      <c r="R1814">
        <v>0</v>
      </c>
      <c r="S1814">
        <v>0</v>
      </c>
      <c r="T1814">
        <v>1</v>
      </c>
    </row>
    <row r="1815" spans="1:20" x14ac:dyDescent="0.3">
      <c r="A1815" t="s">
        <v>228</v>
      </c>
      <c r="B1815" t="s">
        <v>566</v>
      </c>
      <c r="C1815">
        <v>1</v>
      </c>
      <c r="D1815">
        <v>2</v>
      </c>
      <c r="E1815" t="s">
        <v>510</v>
      </c>
      <c r="F1815" t="s">
        <v>508</v>
      </c>
      <c r="G1815" t="s">
        <v>508</v>
      </c>
      <c r="H1815">
        <v>8.2814802630347373</v>
      </c>
      <c r="I1815">
        <v>21.43758761055647</v>
      </c>
      <c r="J1815">
        <v>-0.78301040180461978</v>
      </c>
      <c r="K1815">
        <v>-78.10070193887347</v>
      </c>
      <c r="L1815">
        <v>0.56971885245884935</v>
      </c>
      <c r="M1815">
        <v>-0.35794148698262312</v>
      </c>
      <c r="N1815">
        <v>-1.436909242238753</v>
      </c>
      <c r="O1815">
        <v>0</v>
      </c>
      <c r="P1815">
        <v>1</v>
      </c>
      <c r="Q1815">
        <v>0</v>
      </c>
      <c r="R1815">
        <v>0</v>
      </c>
      <c r="S1815">
        <v>0</v>
      </c>
      <c r="T1815">
        <v>0</v>
      </c>
    </row>
    <row r="1816" spans="1:20" x14ac:dyDescent="0.3">
      <c r="A1816" t="s">
        <v>271</v>
      </c>
      <c r="B1816" t="s">
        <v>566</v>
      </c>
      <c r="C1816">
        <v>4</v>
      </c>
      <c r="D1816">
        <v>3</v>
      </c>
      <c r="E1816" t="s">
        <v>510</v>
      </c>
      <c r="F1816" t="s">
        <v>508</v>
      </c>
      <c r="G1816" t="s">
        <v>508</v>
      </c>
      <c r="H1816">
        <v>7.242279158022134</v>
      </c>
      <c r="I1816">
        <v>30.5170237473314</v>
      </c>
      <c r="J1816">
        <v>-0.62240742868280496</v>
      </c>
      <c r="K1816">
        <v>-35.428962582189797</v>
      </c>
      <c r="L1816">
        <v>0.77097259227223536</v>
      </c>
      <c r="M1816">
        <v>-1.9197984329634099</v>
      </c>
      <c r="N1816">
        <v>2.0008742775159929</v>
      </c>
      <c r="O1816">
        <v>1</v>
      </c>
      <c r="P1816">
        <v>1</v>
      </c>
      <c r="Q1816">
        <v>0</v>
      </c>
      <c r="R1816">
        <v>0</v>
      </c>
      <c r="S1816">
        <v>0</v>
      </c>
      <c r="T1816">
        <v>0</v>
      </c>
    </row>
    <row r="1817" spans="1:20" x14ac:dyDescent="0.3">
      <c r="A1817" t="s">
        <v>290</v>
      </c>
      <c r="B1817" t="s">
        <v>566</v>
      </c>
      <c r="C1817">
        <v>3</v>
      </c>
      <c r="D1817">
        <v>6</v>
      </c>
      <c r="E1817" t="s">
        <v>510</v>
      </c>
      <c r="F1817" t="s">
        <v>508</v>
      </c>
      <c r="G1817" t="s">
        <v>508</v>
      </c>
      <c r="H1817">
        <v>6.7069430931546394</v>
      </c>
      <c r="I1817">
        <v>36.080476498023707</v>
      </c>
      <c r="J1817">
        <v>-3.9614962308753283E-2</v>
      </c>
      <c r="K1817">
        <v>8.6456627669691404</v>
      </c>
      <c r="L1817">
        <v>1.636196320827243</v>
      </c>
      <c r="M1817">
        <v>-3.988484068776232</v>
      </c>
      <c r="N1817">
        <v>-7.8372586458641784</v>
      </c>
      <c r="O1817">
        <v>0</v>
      </c>
      <c r="P1817">
        <v>1</v>
      </c>
      <c r="Q1817">
        <v>0</v>
      </c>
      <c r="R1817">
        <v>0</v>
      </c>
      <c r="S1817">
        <v>0</v>
      </c>
      <c r="T1817">
        <v>1</v>
      </c>
    </row>
    <row r="1818" spans="1:20" x14ac:dyDescent="0.3">
      <c r="A1818" t="s">
        <v>91</v>
      </c>
      <c r="B1818" t="s">
        <v>566</v>
      </c>
      <c r="C1818">
        <v>-2</v>
      </c>
      <c r="D1818">
        <v>1</v>
      </c>
      <c r="E1818" t="s">
        <v>510</v>
      </c>
      <c r="F1818" t="s">
        <v>508</v>
      </c>
      <c r="G1818" t="s">
        <v>508</v>
      </c>
      <c r="H1818">
        <v>6.1550140512253524</v>
      </c>
      <c r="I1818">
        <v>23.462433481750281</v>
      </c>
      <c r="J1818">
        <v>-0.51714391721914688</v>
      </c>
      <c r="K1818">
        <v>-125.0076038928222</v>
      </c>
      <c r="L1818">
        <v>0.49033552187371759</v>
      </c>
      <c r="M1818">
        <v>-1.9501061800692869</v>
      </c>
      <c r="N1818">
        <v>1.1100821544957631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</row>
    <row r="1819" spans="1:20" x14ac:dyDescent="0.3">
      <c r="A1819" t="s">
        <v>162</v>
      </c>
      <c r="B1819" t="s">
        <v>566</v>
      </c>
      <c r="C1819">
        <v>4</v>
      </c>
      <c r="D1819">
        <v>6</v>
      </c>
      <c r="E1819" t="s">
        <v>510</v>
      </c>
      <c r="F1819" t="s">
        <v>508</v>
      </c>
      <c r="G1819" t="s">
        <v>508</v>
      </c>
      <c r="H1819">
        <v>5.8363902981720752</v>
      </c>
      <c r="I1819">
        <v>45.330297216226462</v>
      </c>
      <c r="J1819">
        <v>-0.21514010903050959</v>
      </c>
      <c r="K1819">
        <v>19.005123277564081</v>
      </c>
      <c r="L1819">
        <v>0.99441577604408682</v>
      </c>
      <c r="M1819">
        <v>-4.1595906810311503</v>
      </c>
      <c r="N1819">
        <v>2.3029249757336769</v>
      </c>
      <c r="O1819">
        <v>1</v>
      </c>
      <c r="P1819">
        <v>1</v>
      </c>
      <c r="Q1819">
        <v>0</v>
      </c>
      <c r="R1819">
        <v>0</v>
      </c>
      <c r="S1819">
        <v>0</v>
      </c>
      <c r="T1819">
        <v>0</v>
      </c>
    </row>
    <row r="1820" spans="1:20" x14ac:dyDescent="0.3">
      <c r="A1820" t="s">
        <v>235</v>
      </c>
      <c r="B1820" t="s">
        <v>566</v>
      </c>
      <c r="C1820">
        <v>9</v>
      </c>
      <c r="D1820">
        <v>8</v>
      </c>
      <c r="E1820" t="s">
        <v>510</v>
      </c>
      <c r="F1820" t="s">
        <v>508</v>
      </c>
      <c r="G1820" t="s">
        <v>508</v>
      </c>
      <c r="H1820">
        <v>6.8387085757863497</v>
      </c>
      <c r="I1820">
        <v>50.570337103912422</v>
      </c>
      <c r="J1820">
        <v>0.31090907027707321</v>
      </c>
      <c r="K1820">
        <v>94.189556746744401</v>
      </c>
      <c r="L1820">
        <v>0.84298882474714298</v>
      </c>
      <c r="M1820">
        <v>-6.249997115904196</v>
      </c>
      <c r="N1820">
        <v>-3.3548416629914311</v>
      </c>
      <c r="O1820">
        <v>1</v>
      </c>
      <c r="P1820">
        <v>1</v>
      </c>
      <c r="Q1820">
        <v>1</v>
      </c>
      <c r="R1820">
        <v>0</v>
      </c>
      <c r="S1820">
        <v>1</v>
      </c>
      <c r="T1820">
        <v>0</v>
      </c>
    </row>
    <row r="1821" spans="1:20" x14ac:dyDescent="0.3">
      <c r="A1821" t="s">
        <v>259</v>
      </c>
      <c r="B1821" t="s">
        <v>566</v>
      </c>
      <c r="C1821">
        <v>6</v>
      </c>
      <c r="D1821">
        <v>7</v>
      </c>
      <c r="E1821" t="s">
        <v>510</v>
      </c>
      <c r="F1821" t="s">
        <v>508</v>
      </c>
      <c r="G1821" t="s">
        <v>508</v>
      </c>
      <c r="H1821">
        <v>7.1206047414610012</v>
      </c>
      <c r="I1821">
        <v>35.741427356672368</v>
      </c>
      <c r="J1821">
        <v>0.1126926201224145</v>
      </c>
      <c r="K1821">
        <v>18.714694138414991</v>
      </c>
      <c r="L1821">
        <v>0.54475582592107186</v>
      </c>
      <c r="M1821">
        <v>-3.3548416629914311</v>
      </c>
      <c r="N1821">
        <v>4.4504802792283783E-2</v>
      </c>
      <c r="O1821">
        <v>0</v>
      </c>
      <c r="P1821">
        <v>1</v>
      </c>
      <c r="Q1821">
        <v>1</v>
      </c>
      <c r="R1821">
        <v>0</v>
      </c>
      <c r="S1821">
        <v>1</v>
      </c>
      <c r="T1821">
        <v>0</v>
      </c>
    </row>
    <row r="1822" spans="1:20" x14ac:dyDescent="0.3">
      <c r="A1822" t="s">
        <v>269</v>
      </c>
      <c r="B1822" t="s">
        <v>566</v>
      </c>
      <c r="C1822">
        <v>1</v>
      </c>
      <c r="D1822">
        <v>4</v>
      </c>
      <c r="E1822" t="s">
        <v>510</v>
      </c>
      <c r="F1822" t="s">
        <v>508</v>
      </c>
      <c r="G1822" t="s">
        <v>508</v>
      </c>
      <c r="H1822">
        <v>6.359002792971773</v>
      </c>
      <c r="I1822">
        <v>24.33461275566539</v>
      </c>
      <c r="J1822">
        <v>-0.19653634696964331</v>
      </c>
      <c r="K1822">
        <v>-43.014252882290002</v>
      </c>
      <c r="L1822">
        <v>0.58837617136647768</v>
      </c>
      <c r="M1822">
        <v>-2.713517417368446</v>
      </c>
      <c r="N1822">
        <v>-2.926388991485307</v>
      </c>
      <c r="O1822">
        <v>0</v>
      </c>
      <c r="P1822">
        <v>1</v>
      </c>
      <c r="Q1822">
        <v>0</v>
      </c>
      <c r="R1822">
        <v>0</v>
      </c>
      <c r="S1822">
        <v>0</v>
      </c>
      <c r="T1822">
        <v>0</v>
      </c>
    </row>
    <row r="1823" spans="1:20" x14ac:dyDescent="0.3">
      <c r="A1823" t="s">
        <v>282</v>
      </c>
      <c r="B1823" t="s">
        <v>566</v>
      </c>
      <c r="C1823">
        <v>-2</v>
      </c>
      <c r="D1823">
        <v>3</v>
      </c>
      <c r="E1823" t="s">
        <v>510</v>
      </c>
      <c r="F1823" t="s">
        <v>508</v>
      </c>
      <c r="G1823" t="s">
        <v>508</v>
      </c>
      <c r="H1823">
        <v>6.5069628045061432</v>
      </c>
      <c r="I1823">
        <v>12.167288247143061</v>
      </c>
      <c r="J1823">
        <v>-0.37701343200306381</v>
      </c>
      <c r="K1823">
        <v>-127.198341035862</v>
      </c>
      <c r="L1823">
        <v>0.82310314262639639</v>
      </c>
      <c r="M1823">
        <v>-2.926388991485307</v>
      </c>
      <c r="N1823">
        <v>4.8516283978073487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</row>
    <row r="1824" spans="1:20" x14ac:dyDescent="0.3">
      <c r="A1824" t="s">
        <v>285</v>
      </c>
      <c r="B1824" t="s">
        <v>566</v>
      </c>
      <c r="C1824">
        <v>1</v>
      </c>
      <c r="D1824">
        <v>4</v>
      </c>
      <c r="E1824" t="s">
        <v>510</v>
      </c>
      <c r="F1824" t="s">
        <v>508</v>
      </c>
      <c r="G1824" t="s">
        <v>508</v>
      </c>
      <c r="H1824">
        <v>6.413722615372099</v>
      </c>
      <c r="I1824">
        <v>18.604633970175868</v>
      </c>
      <c r="J1824">
        <v>-0.40452358986143222</v>
      </c>
      <c r="K1824">
        <v>-72.239852022036942</v>
      </c>
      <c r="L1824">
        <v>0.46669369527189619</v>
      </c>
      <c r="M1824">
        <v>-2.7403441333306939</v>
      </c>
      <c r="N1824">
        <v>5.4503479259455361</v>
      </c>
      <c r="O1824">
        <v>0</v>
      </c>
      <c r="P1824">
        <v>1</v>
      </c>
      <c r="Q1824">
        <v>0</v>
      </c>
      <c r="R1824">
        <v>0</v>
      </c>
      <c r="S1824">
        <v>0</v>
      </c>
      <c r="T1824">
        <v>0</v>
      </c>
    </row>
    <row r="1825" spans="1:20" x14ac:dyDescent="0.3">
      <c r="A1825" t="s">
        <v>295</v>
      </c>
      <c r="B1825" t="s">
        <v>566</v>
      </c>
      <c r="C1825">
        <v>6</v>
      </c>
      <c r="D1825">
        <v>6</v>
      </c>
      <c r="E1825" t="s">
        <v>510</v>
      </c>
      <c r="F1825" t="s">
        <v>508</v>
      </c>
      <c r="G1825" t="s">
        <v>508</v>
      </c>
      <c r="H1825">
        <v>6.3200177080765387</v>
      </c>
      <c r="I1825">
        <v>36.434093340322008</v>
      </c>
      <c r="J1825">
        <v>-1.373378265523645E-2</v>
      </c>
      <c r="K1825">
        <v>51.032632783965468</v>
      </c>
      <c r="L1825">
        <v>1.100833198900464</v>
      </c>
      <c r="M1825">
        <v>-4.848227874453678</v>
      </c>
      <c r="N1825">
        <v>-2.7913122254541891</v>
      </c>
      <c r="O1825">
        <v>1</v>
      </c>
      <c r="P1825">
        <v>1</v>
      </c>
      <c r="Q1825">
        <v>0</v>
      </c>
      <c r="R1825">
        <v>0</v>
      </c>
      <c r="S1825">
        <v>0</v>
      </c>
      <c r="T1825">
        <v>1</v>
      </c>
    </row>
    <row r="1826" spans="1:20" x14ac:dyDescent="0.3">
      <c r="A1826" t="s">
        <v>298</v>
      </c>
      <c r="B1826" t="s">
        <v>566</v>
      </c>
      <c r="C1826">
        <v>1</v>
      </c>
      <c r="D1826">
        <v>4</v>
      </c>
      <c r="E1826" t="s">
        <v>510</v>
      </c>
      <c r="F1826" t="s">
        <v>508</v>
      </c>
      <c r="G1826" t="s">
        <v>508</v>
      </c>
      <c r="H1826">
        <v>6.452660366902184</v>
      </c>
      <c r="I1826">
        <v>24.224806917909341</v>
      </c>
      <c r="J1826">
        <v>-7.6150047529215864E-2</v>
      </c>
      <c r="K1826">
        <v>-33.367243909662378</v>
      </c>
      <c r="L1826">
        <v>0.74936164693949858</v>
      </c>
      <c r="M1826">
        <v>-2.7913122254541891</v>
      </c>
      <c r="N1826">
        <v>-3.4184137727607151</v>
      </c>
      <c r="O1826">
        <v>0</v>
      </c>
      <c r="P1826">
        <v>1</v>
      </c>
      <c r="Q1826">
        <v>0</v>
      </c>
      <c r="R1826">
        <v>0</v>
      </c>
      <c r="S1826">
        <v>0</v>
      </c>
      <c r="T1826">
        <v>0</v>
      </c>
    </row>
    <row r="1827" spans="1:20" x14ac:dyDescent="0.3">
      <c r="A1827" t="s">
        <v>96</v>
      </c>
      <c r="B1827" t="s">
        <v>566</v>
      </c>
      <c r="C1827">
        <v>0</v>
      </c>
      <c r="D1827">
        <v>5</v>
      </c>
      <c r="E1827" t="s">
        <v>510</v>
      </c>
      <c r="F1827" t="s">
        <v>508</v>
      </c>
      <c r="G1827" t="s">
        <v>508</v>
      </c>
      <c r="H1827">
        <v>7.373920959779519</v>
      </c>
      <c r="I1827">
        <v>0.15480232661135551</v>
      </c>
      <c r="J1827">
        <v>-0.83712904088315687</v>
      </c>
      <c r="K1827">
        <v>-227.73376254701091</v>
      </c>
      <c r="L1827">
        <v>1.439437672843235</v>
      </c>
      <c r="M1827">
        <v>-9.9181936588847286</v>
      </c>
      <c r="N1827">
        <v>-2.3269110966658739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1</v>
      </c>
    </row>
    <row r="1828" spans="1:20" x14ac:dyDescent="0.3">
      <c r="A1828" t="s">
        <v>164</v>
      </c>
      <c r="B1828" t="s">
        <v>566</v>
      </c>
      <c r="C1828">
        <v>0</v>
      </c>
      <c r="D1828">
        <v>4</v>
      </c>
      <c r="E1828" t="s">
        <v>510</v>
      </c>
      <c r="F1828" t="s">
        <v>508</v>
      </c>
      <c r="G1828" t="s">
        <v>508</v>
      </c>
      <c r="H1828">
        <v>8.8630251793797736</v>
      </c>
      <c r="I1828">
        <v>0.3500552396671554</v>
      </c>
      <c r="J1828">
        <v>-1.4182111148079111</v>
      </c>
      <c r="K1828">
        <v>-191.50149321429009</v>
      </c>
      <c r="L1828">
        <v>1.0025888166856469</v>
      </c>
      <c r="M1828">
        <v>-9.7617631660260074</v>
      </c>
      <c r="N1828">
        <v>5.5376669121984037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1</v>
      </c>
    </row>
    <row r="1829" spans="1:20" x14ac:dyDescent="0.3">
      <c r="A1829" t="s">
        <v>77</v>
      </c>
      <c r="B1829" t="s">
        <v>284</v>
      </c>
      <c r="C1829">
        <v>8</v>
      </c>
      <c r="D1829">
        <v>11</v>
      </c>
      <c r="E1829" t="s">
        <v>510</v>
      </c>
      <c r="F1829" t="s">
        <v>508</v>
      </c>
      <c r="G1829" t="s">
        <v>508</v>
      </c>
      <c r="H1829">
        <v>4.3162714958109296</v>
      </c>
      <c r="I1829">
        <v>13.432857065587161</v>
      </c>
      <c r="J1829">
        <v>0.16297330962613829</v>
      </c>
      <c r="K1829">
        <v>-41.356438861067183</v>
      </c>
      <c r="L1829">
        <v>1.348877934989843</v>
      </c>
      <c r="M1829">
        <v>-6.3126171308964878</v>
      </c>
      <c r="N1829">
        <v>-0.42780706118794559</v>
      </c>
      <c r="O1829">
        <v>0</v>
      </c>
      <c r="P1829">
        <v>1</v>
      </c>
      <c r="Q1829">
        <v>1</v>
      </c>
      <c r="R1829">
        <v>0</v>
      </c>
      <c r="S1829">
        <v>0</v>
      </c>
      <c r="T1829">
        <v>1</v>
      </c>
    </row>
    <row r="1830" spans="1:20" x14ac:dyDescent="0.3">
      <c r="A1830" t="s">
        <v>283</v>
      </c>
      <c r="B1830" t="s">
        <v>284</v>
      </c>
      <c r="C1830">
        <v>9</v>
      </c>
      <c r="D1830">
        <v>12</v>
      </c>
      <c r="E1830" t="s">
        <v>367</v>
      </c>
      <c r="F1830" t="s">
        <v>508</v>
      </c>
      <c r="G1830" t="s">
        <v>509</v>
      </c>
      <c r="H1830">
        <v>1.843319838964111</v>
      </c>
      <c r="I1830">
        <v>14.851538436843169</v>
      </c>
      <c r="J1830">
        <v>4.9938254324228909E-2</v>
      </c>
      <c r="K1830">
        <v>117.4195869489356</v>
      </c>
      <c r="L1830">
        <v>0.95541587938801054</v>
      </c>
      <c r="M1830">
        <v>-0.9584680436342039</v>
      </c>
      <c r="N1830">
        <v>-0.10752934061010749</v>
      </c>
      <c r="O1830">
        <v>1</v>
      </c>
      <c r="P1830">
        <v>1</v>
      </c>
      <c r="Q1830">
        <v>1</v>
      </c>
      <c r="R1830">
        <v>0</v>
      </c>
      <c r="S1830">
        <v>0</v>
      </c>
      <c r="T1830">
        <v>0</v>
      </c>
    </row>
    <row r="1831" spans="1:20" x14ac:dyDescent="0.3">
      <c r="A1831" t="s">
        <v>290</v>
      </c>
      <c r="B1831" t="s">
        <v>284</v>
      </c>
      <c r="C1831">
        <v>9</v>
      </c>
      <c r="D1831">
        <v>12</v>
      </c>
      <c r="E1831" t="s">
        <v>367</v>
      </c>
      <c r="F1831" t="s">
        <v>508</v>
      </c>
      <c r="G1831" t="s">
        <v>509</v>
      </c>
      <c r="H1831">
        <v>1.8529922840664219</v>
      </c>
      <c r="I1831">
        <v>13.0000114440918</v>
      </c>
      <c r="J1831">
        <v>4.7754764758695473E-2</v>
      </c>
      <c r="K1831">
        <v>-12.7552476220459</v>
      </c>
      <c r="L1831">
        <v>0.48149361571016341</v>
      </c>
      <c r="M1831">
        <v>-0.10752934061010749</v>
      </c>
      <c r="N1831">
        <v>-0.1076450906663001</v>
      </c>
      <c r="O1831">
        <v>1</v>
      </c>
      <c r="P1831">
        <v>1</v>
      </c>
      <c r="Q1831">
        <v>1</v>
      </c>
      <c r="R1831">
        <v>0</v>
      </c>
      <c r="S1831">
        <v>0</v>
      </c>
      <c r="T1831">
        <v>0</v>
      </c>
    </row>
    <row r="1832" spans="1:20" x14ac:dyDescent="0.3">
      <c r="A1832" t="s">
        <v>91</v>
      </c>
      <c r="B1832" t="s">
        <v>284</v>
      </c>
      <c r="C1832">
        <v>7</v>
      </c>
      <c r="D1832">
        <v>13</v>
      </c>
      <c r="E1832" t="s">
        <v>513</v>
      </c>
      <c r="F1832" t="s">
        <v>508</v>
      </c>
      <c r="G1832" t="s">
        <v>508</v>
      </c>
      <c r="H1832">
        <v>2.5040143873487239</v>
      </c>
      <c r="I1832">
        <v>29.213459668410611</v>
      </c>
      <c r="J1832">
        <v>1.498985166715097E-2</v>
      </c>
      <c r="K1832">
        <v>-414.49217072271449</v>
      </c>
      <c r="L1832">
        <v>2.0651914743324502</v>
      </c>
      <c r="M1832">
        <v>-4.1980661455779229</v>
      </c>
      <c r="N1832">
        <v>-5.3932535147186247</v>
      </c>
      <c r="O1832">
        <v>0</v>
      </c>
      <c r="P1832">
        <v>0</v>
      </c>
      <c r="Q1832">
        <v>1</v>
      </c>
      <c r="R1832">
        <v>1</v>
      </c>
      <c r="S1832">
        <v>0</v>
      </c>
      <c r="T1832">
        <v>1</v>
      </c>
    </row>
    <row r="1833" spans="1:20" x14ac:dyDescent="0.3">
      <c r="A1833" t="s">
        <v>93</v>
      </c>
      <c r="B1833" t="s">
        <v>284</v>
      </c>
      <c r="C1833">
        <v>2</v>
      </c>
      <c r="D1833">
        <v>9</v>
      </c>
      <c r="E1833" t="s">
        <v>510</v>
      </c>
      <c r="F1833" t="s">
        <v>508</v>
      </c>
      <c r="G1833" t="s">
        <v>508</v>
      </c>
      <c r="H1833">
        <v>3.0369882920055589</v>
      </c>
      <c r="I1833">
        <v>5.43480289004758</v>
      </c>
      <c r="J1833">
        <v>-3.1994774944708808E-2</v>
      </c>
      <c r="K1833">
        <v>-252.33670172496841</v>
      </c>
      <c r="L1833">
        <v>1.6190671687020299</v>
      </c>
      <c r="M1833">
        <v>-5.3932535147186247</v>
      </c>
      <c r="N1833">
        <v>2.7315859875569291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1</v>
      </c>
    </row>
    <row r="1834" spans="1:20" x14ac:dyDescent="0.3">
      <c r="A1834" t="s">
        <v>162</v>
      </c>
      <c r="B1834" t="s">
        <v>284</v>
      </c>
      <c r="C1834">
        <v>0</v>
      </c>
      <c r="D1834">
        <v>7</v>
      </c>
      <c r="E1834" t="s">
        <v>510</v>
      </c>
      <c r="F1834" t="s">
        <v>508</v>
      </c>
      <c r="G1834" t="s">
        <v>508</v>
      </c>
      <c r="H1834">
        <v>3.8787883081477439</v>
      </c>
      <c r="I1834">
        <v>3.0457061666896621</v>
      </c>
      <c r="J1834">
        <v>-7.4620190891311222E-2</v>
      </c>
      <c r="K1834">
        <v>-128.30266599966191</v>
      </c>
      <c r="L1834">
        <v>0.9406354791805499</v>
      </c>
      <c r="M1834">
        <v>-3.8461529911472789</v>
      </c>
      <c r="N1834">
        <v>-1.212125835996686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</row>
    <row r="1835" spans="1:20" x14ac:dyDescent="0.3">
      <c r="A1835" t="s">
        <v>220</v>
      </c>
      <c r="B1835" t="s">
        <v>284</v>
      </c>
      <c r="C1835">
        <v>0</v>
      </c>
      <c r="D1835">
        <v>3</v>
      </c>
      <c r="E1835" t="s">
        <v>510</v>
      </c>
      <c r="F1835" t="s">
        <v>508</v>
      </c>
      <c r="G1835" t="s">
        <v>508</v>
      </c>
      <c r="H1835">
        <v>4.0315517938455923</v>
      </c>
      <c r="I1835">
        <v>7.3732645984679683</v>
      </c>
      <c r="J1835">
        <v>-8.862665511704193E-2</v>
      </c>
      <c r="K1835">
        <v>-143.07364133871849</v>
      </c>
      <c r="L1835">
        <v>0.75155878782788821</v>
      </c>
      <c r="M1835">
        <v>-1.212125835996686</v>
      </c>
      <c r="N1835">
        <v>0.73620150214828317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</row>
    <row r="1836" spans="1:20" x14ac:dyDescent="0.3">
      <c r="A1836" t="s">
        <v>269</v>
      </c>
      <c r="B1836" t="s">
        <v>284</v>
      </c>
      <c r="C1836">
        <v>11</v>
      </c>
      <c r="D1836">
        <v>8</v>
      </c>
      <c r="E1836" t="s">
        <v>510</v>
      </c>
      <c r="F1836" t="s">
        <v>508</v>
      </c>
      <c r="G1836" t="s">
        <v>508</v>
      </c>
      <c r="H1836">
        <v>4.9220343807037956</v>
      </c>
      <c r="I1836">
        <v>76.595747558999307</v>
      </c>
      <c r="J1836">
        <v>0.1000121891613833</v>
      </c>
      <c r="K1836">
        <v>106.8417979012664</v>
      </c>
      <c r="L1836">
        <v>0.82316757786342243</v>
      </c>
      <c r="M1836">
        <v>-1.4130447514792059</v>
      </c>
      <c r="N1836">
        <v>-2.8665852696322331</v>
      </c>
      <c r="O1836">
        <v>1</v>
      </c>
      <c r="P1836">
        <v>1</v>
      </c>
      <c r="Q1836">
        <v>1</v>
      </c>
      <c r="R1836">
        <v>1</v>
      </c>
      <c r="S1836">
        <v>0</v>
      </c>
      <c r="T1836">
        <v>0</v>
      </c>
    </row>
    <row r="1837" spans="1:20" x14ac:dyDescent="0.3">
      <c r="A1837" t="s">
        <v>282</v>
      </c>
      <c r="B1837" t="s">
        <v>284</v>
      </c>
      <c r="C1837">
        <v>7</v>
      </c>
      <c r="D1837">
        <v>6</v>
      </c>
      <c r="E1837" t="s">
        <v>510</v>
      </c>
      <c r="F1837" t="s">
        <v>508</v>
      </c>
      <c r="G1837" t="s">
        <v>508</v>
      </c>
      <c r="H1837">
        <v>5.2375537350296373</v>
      </c>
      <c r="I1837">
        <v>58.156080655154028</v>
      </c>
      <c r="J1837">
        <v>9.9525762631995418E-2</v>
      </c>
      <c r="K1837">
        <v>114.91140588385311</v>
      </c>
      <c r="L1837">
        <v>0.24518730352802429</v>
      </c>
      <c r="M1837">
        <v>-2.8665852696322331</v>
      </c>
      <c r="N1837">
        <v>2.3836552570347012</v>
      </c>
      <c r="O1837">
        <v>1</v>
      </c>
      <c r="P1837">
        <v>1</v>
      </c>
      <c r="Q1837">
        <v>1</v>
      </c>
      <c r="R1837">
        <v>0</v>
      </c>
      <c r="S1837">
        <v>0</v>
      </c>
      <c r="T1837">
        <v>0</v>
      </c>
    </row>
    <row r="1838" spans="1:20" x14ac:dyDescent="0.3">
      <c r="A1838" t="s">
        <v>285</v>
      </c>
      <c r="B1838" t="s">
        <v>284</v>
      </c>
      <c r="C1838">
        <v>9</v>
      </c>
      <c r="D1838">
        <v>6</v>
      </c>
      <c r="E1838" t="s">
        <v>510</v>
      </c>
      <c r="F1838" t="s">
        <v>508</v>
      </c>
      <c r="G1838" t="s">
        <v>508</v>
      </c>
      <c r="H1838">
        <v>4.609587257332926</v>
      </c>
      <c r="I1838">
        <v>65.248239422330329</v>
      </c>
      <c r="J1838">
        <v>0.102012755686581</v>
      </c>
      <c r="K1838">
        <v>82.079078049985071</v>
      </c>
      <c r="L1838">
        <v>0.49539081113979239</v>
      </c>
      <c r="M1838">
        <v>-1.2195188998785811</v>
      </c>
      <c r="N1838">
        <v>-2.918072203529301</v>
      </c>
      <c r="O1838">
        <v>1</v>
      </c>
      <c r="P1838">
        <v>1</v>
      </c>
      <c r="Q1838">
        <v>1</v>
      </c>
      <c r="R1838">
        <v>0</v>
      </c>
      <c r="S1838">
        <v>0</v>
      </c>
      <c r="T1838">
        <v>0</v>
      </c>
    </row>
    <row r="1839" spans="1:20" x14ac:dyDescent="0.3">
      <c r="A1839" t="s">
        <v>291</v>
      </c>
      <c r="B1839" t="s">
        <v>284</v>
      </c>
      <c r="C1839">
        <v>6</v>
      </c>
      <c r="D1839">
        <v>8</v>
      </c>
      <c r="E1839" t="s">
        <v>510</v>
      </c>
      <c r="F1839" t="s">
        <v>508</v>
      </c>
      <c r="G1839" t="s">
        <v>508</v>
      </c>
      <c r="H1839">
        <v>5.0060309259671483</v>
      </c>
      <c r="I1839">
        <v>21.276611574496179</v>
      </c>
      <c r="J1839">
        <v>3.249393551986185E-2</v>
      </c>
      <c r="K1839">
        <v>-37.189837789888479</v>
      </c>
      <c r="L1839">
        <v>1.396922049931691</v>
      </c>
      <c r="M1839">
        <v>-4.1618459254731599</v>
      </c>
      <c r="N1839">
        <v>0.84438715496172356</v>
      </c>
      <c r="O1839">
        <v>0</v>
      </c>
      <c r="P1839">
        <v>1</v>
      </c>
      <c r="Q1839">
        <v>1</v>
      </c>
      <c r="R1839">
        <v>0</v>
      </c>
      <c r="S1839">
        <v>0</v>
      </c>
      <c r="T1839">
        <v>1</v>
      </c>
    </row>
    <row r="1840" spans="1:20" x14ac:dyDescent="0.3">
      <c r="A1840" t="s">
        <v>298</v>
      </c>
      <c r="B1840" t="s">
        <v>284</v>
      </c>
      <c r="C1840">
        <v>5</v>
      </c>
      <c r="D1840">
        <v>5</v>
      </c>
      <c r="E1840" t="s">
        <v>510</v>
      </c>
      <c r="F1840" t="s">
        <v>508</v>
      </c>
      <c r="G1840" t="s">
        <v>508</v>
      </c>
      <c r="H1840">
        <v>4.8047272645059937</v>
      </c>
      <c r="I1840">
        <v>17.829496334268029</v>
      </c>
      <c r="J1840">
        <v>-1.29400784367531E-2</v>
      </c>
      <c r="K1840">
        <v>-73.535330357594404</v>
      </c>
      <c r="L1840">
        <v>1.0202868711568061</v>
      </c>
      <c r="M1840">
        <v>-0.2392285276397301</v>
      </c>
      <c r="N1840">
        <v>0.11990681893132681</v>
      </c>
      <c r="O1840">
        <v>0</v>
      </c>
      <c r="P1840">
        <v>1</v>
      </c>
      <c r="Q1840">
        <v>0</v>
      </c>
      <c r="R1840">
        <v>0</v>
      </c>
      <c r="S1840">
        <v>0</v>
      </c>
      <c r="T1840">
        <v>1</v>
      </c>
    </row>
    <row r="1841" spans="1:20" x14ac:dyDescent="0.3">
      <c r="A1841" t="s">
        <v>242</v>
      </c>
      <c r="B1841" t="s">
        <v>284</v>
      </c>
      <c r="C1841">
        <v>8</v>
      </c>
      <c r="D1841">
        <v>8</v>
      </c>
      <c r="E1841" t="s">
        <v>513</v>
      </c>
      <c r="F1841" t="s">
        <v>508</v>
      </c>
      <c r="G1841" t="s">
        <v>508</v>
      </c>
      <c r="H1841">
        <v>3.6971819724990018</v>
      </c>
      <c r="I1841">
        <v>25.961583429541349</v>
      </c>
      <c r="J1841">
        <v>4.1742660524231028E-2</v>
      </c>
      <c r="K1841">
        <v>-7.3982021352465628</v>
      </c>
      <c r="L1841">
        <v>0.63918848365885805</v>
      </c>
      <c r="M1841">
        <v>-1.502880537568045</v>
      </c>
      <c r="N1841">
        <v>1.0563285689916171</v>
      </c>
      <c r="O1841">
        <v>0</v>
      </c>
      <c r="P1841">
        <v>1</v>
      </c>
      <c r="Q1841">
        <v>1</v>
      </c>
      <c r="R1841">
        <v>0</v>
      </c>
      <c r="S1841">
        <v>1</v>
      </c>
      <c r="T1841">
        <v>0</v>
      </c>
    </row>
    <row r="1842" spans="1:20" x14ac:dyDescent="0.3">
      <c r="A1842" t="s">
        <v>77</v>
      </c>
      <c r="B1842" t="s">
        <v>136</v>
      </c>
      <c r="C1842">
        <v>6</v>
      </c>
      <c r="D1842">
        <v>10</v>
      </c>
      <c r="E1842" t="s">
        <v>513</v>
      </c>
      <c r="F1842" t="s">
        <v>508</v>
      </c>
      <c r="G1842" t="s">
        <v>508</v>
      </c>
      <c r="H1842">
        <v>3.4727702577548931</v>
      </c>
      <c r="I1842">
        <v>54.838693137799297</v>
      </c>
      <c r="J1842">
        <v>0.21177277882976109</v>
      </c>
      <c r="K1842">
        <v>48.526335604297593</v>
      </c>
      <c r="L1842">
        <v>0.52511030788518209</v>
      </c>
      <c r="M1842">
        <v>-2.6008966078444891</v>
      </c>
      <c r="N1842">
        <v>-0.92080507326651462</v>
      </c>
      <c r="O1842">
        <v>0</v>
      </c>
      <c r="P1842">
        <v>1</v>
      </c>
      <c r="Q1842">
        <v>1</v>
      </c>
      <c r="R1842">
        <v>0</v>
      </c>
      <c r="S1842">
        <v>0</v>
      </c>
      <c r="T1842">
        <v>0</v>
      </c>
    </row>
    <row r="1843" spans="1:20" x14ac:dyDescent="0.3">
      <c r="A1843" t="s">
        <v>228</v>
      </c>
      <c r="B1843" t="s">
        <v>136</v>
      </c>
      <c r="C1843">
        <v>11</v>
      </c>
      <c r="D1843">
        <v>10</v>
      </c>
      <c r="E1843" t="s">
        <v>510</v>
      </c>
      <c r="F1843" t="s">
        <v>508</v>
      </c>
      <c r="G1843" t="s">
        <v>508</v>
      </c>
      <c r="H1843">
        <v>4.3817523835962602</v>
      </c>
      <c r="I1843">
        <v>79.039279305391929</v>
      </c>
      <c r="J1843">
        <v>0.17598004099557249</v>
      </c>
      <c r="K1843">
        <v>149.28638494773389</v>
      </c>
      <c r="L1843">
        <v>0.6250337522147521</v>
      </c>
      <c r="M1843">
        <v>-2.618663187446399</v>
      </c>
      <c r="N1843">
        <v>0.50420522302596216</v>
      </c>
      <c r="O1843">
        <v>1</v>
      </c>
      <c r="P1843">
        <v>1</v>
      </c>
      <c r="Q1843">
        <v>1</v>
      </c>
      <c r="R1843">
        <v>0</v>
      </c>
      <c r="S1843">
        <v>1</v>
      </c>
      <c r="T1843">
        <v>0</v>
      </c>
    </row>
    <row r="1844" spans="1:20" x14ac:dyDescent="0.3">
      <c r="A1844" t="s">
        <v>265</v>
      </c>
      <c r="B1844" t="s">
        <v>136</v>
      </c>
      <c r="C1844">
        <v>6</v>
      </c>
      <c r="D1844">
        <v>5</v>
      </c>
      <c r="E1844" t="s">
        <v>510</v>
      </c>
      <c r="F1844" t="s">
        <v>508</v>
      </c>
      <c r="G1844" t="s">
        <v>508</v>
      </c>
      <c r="H1844">
        <v>3.574473337374283</v>
      </c>
      <c r="I1844">
        <v>60.843335424522991</v>
      </c>
      <c r="J1844">
        <v>5.8999005338566723E-2</v>
      </c>
      <c r="K1844">
        <v>45.270217697137198</v>
      </c>
      <c r="L1844">
        <v>0.73806832203291062</v>
      </c>
      <c r="M1844">
        <v>-1.428572115491727</v>
      </c>
      <c r="N1844">
        <v>-1.5345213855579389</v>
      </c>
      <c r="O1844">
        <v>0</v>
      </c>
      <c r="P1844">
        <v>1</v>
      </c>
      <c r="Q1844">
        <v>1</v>
      </c>
      <c r="R1844">
        <v>0</v>
      </c>
      <c r="S1844">
        <v>0</v>
      </c>
      <c r="T1844">
        <v>0</v>
      </c>
    </row>
    <row r="1845" spans="1:20" x14ac:dyDescent="0.3">
      <c r="A1845" t="s">
        <v>271</v>
      </c>
      <c r="B1845" t="s">
        <v>136</v>
      </c>
      <c r="C1845">
        <v>5</v>
      </c>
      <c r="D1845">
        <v>10</v>
      </c>
      <c r="E1845" t="s">
        <v>510</v>
      </c>
      <c r="F1845" t="s">
        <v>508</v>
      </c>
      <c r="G1845" t="s">
        <v>508</v>
      </c>
      <c r="H1845">
        <v>3.8366979332724891</v>
      </c>
      <c r="I1845">
        <v>19.277091821610028</v>
      </c>
      <c r="J1845">
        <v>-0.14282613536971361</v>
      </c>
      <c r="K1845">
        <v>-44.187005698631552</v>
      </c>
      <c r="L1845">
        <v>1.247657159754108</v>
      </c>
      <c r="M1845">
        <v>-4.4155863243270419</v>
      </c>
      <c r="N1845">
        <v>-0.996373705229461</v>
      </c>
      <c r="O1845">
        <v>0</v>
      </c>
      <c r="P1845">
        <v>1</v>
      </c>
      <c r="Q1845">
        <v>0</v>
      </c>
      <c r="R1845">
        <v>0</v>
      </c>
      <c r="S1845">
        <v>0</v>
      </c>
      <c r="T1845">
        <v>1</v>
      </c>
    </row>
    <row r="1846" spans="1:20" x14ac:dyDescent="0.3">
      <c r="A1846" t="s">
        <v>283</v>
      </c>
      <c r="B1846" t="s">
        <v>136</v>
      </c>
      <c r="C1846">
        <v>0</v>
      </c>
      <c r="D1846">
        <v>3</v>
      </c>
      <c r="E1846" t="s">
        <v>510</v>
      </c>
      <c r="F1846" t="s">
        <v>508</v>
      </c>
      <c r="G1846" t="s">
        <v>508</v>
      </c>
      <c r="H1846">
        <v>4.0465123629649211</v>
      </c>
      <c r="I1846">
        <v>0</v>
      </c>
      <c r="J1846">
        <v>-0.33992983614990507</v>
      </c>
      <c r="K1846">
        <v>-106.1115543803553</v>
      </c>
      <c r="L1846">
        <v>0.54925713388807074</v>
      </c>
      <c r="M1846">
        <v>-1.4665430765341569</v>
      </c>
      <c r="N1846">
        <v>0.27906728345294329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</row>
    <row r="1847" spans="1:20" x14ac:dyDescent="0.3">
      <c r="A1847" t="s">
        <v>512</v>
      </c>
      <c r="B1847" t="s">
        <v>136</v>
      </c>
      <c r="C1847">
        <v>5</v>
      </c>
      <c r="D1847">
        <v>10</v>
      </c>
      <c r="E1847" t="s">
        <v>510</v>
      </c>
      <c r="F1847" t="s">
        <v>508</v>
      </c>
      <c r="G1847" t="s">
        <v>508</v>
      </c>
      <c r="H1847">
        <v>3.7961106665463502</v>
      </c>
      <c r="I1847">
        <v>2.808946323665324</v>
      </c>
      <c r="J1847">
        <v>-0.32369021124930258</v>
      </c>
      <c r="K1847">
        <v>-85.483042939007433</v>
      </c>
      <c r="L1847">
        <v>1.225130116400571</v>
      </c>
      <c r="M1847">
        <v>-2.1139751240017648</v>
      </c>
      <c r="N1847">
        <v>-6.2441313208685258</v>
      </c>
      <c r="O1847">
        <v>0</v>
      </c>
      <c r="P1847">
        <v>1</v>
      </c>
      <c r="Q1847">
        <v>0</v>
      </c>
      <c r="R1847">
        <v>0</v>
      </c>
      <c r="S1847">
        <v>0</v>
      </c>
      <c r="T1847">
        <v>1</v>
      </c>
    </row>
    <row r="1848" spans="1:20" x14ac:dyDescent="0.3">
      <c r="A1848" t="s">
        <v>91</v>
      </c>
      <c r="B1848" t="s">
        <v>136</v>
      </c>
      <c r="C1848">
        <v>2</v>
      </c>
      <c r="D1848">
        <v>7</v>
      </c>
      <c r="E1848" t="s">
        <v>510</v>
      </c>
      <c r="F1848" t="s">
        <v>508</v>
      </c>
      <c r="G1848" t="s">
        <v>508</v>
      </c>
      <c r="H1848">
        <v>4.381572509193143</v>
      </c>
      <c r="I1848">
        <v>14.953255701278559</v>
      </c>
      <c r="J1848">
        <v>-0.38745423864188899</v>
      </c>
      <c r="K1848">
        <v>-186.78112979115511</v>
      </c>
      <c r="L1848">
        <v>1.4603650207920491</v>
      </c>
      <c r="M1848">
        <v>-6.2441313208685258</v>
      </c>
      <c r="N1848">
        <v>0.85127732668604328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1</v>
      </c>
    </row>
    <row r="1849" spans="1:20" x14ac:dyDescent="0.3">
      <c r="A1849" t="s">
        <v>162</v>
      </c>
      <c r="B1849" t="s">
        <v>136</v>
      </c>
      <c r="C1849">
        <v>0</v>
      </c>
      <c r="D1849">
        <v>3</v>
      </c>
      <c r="E1849" t="s">
        <v>510</v>
      </c>
      <c r="F1849" t="s">
        <v>508</v>
      </c>
      <c r="G1849" t="s">
        <v>508</v>
      </c>
      <c r="H1849">
        <v>4.7053294550670994</v>
      </c>
      <c r="I1849">
        <v>12.73487967972464</v>
      </c>
      <c r="J1849">
        <v>-0.30810142817407932</v>
      </c>
      <c r="K1849">
        <v>-103.97747747549001</v>
      </c>
      <c r="L1849">
        <v>0.70301707595880203</v>
      </c>
      <c r="M1849">
        <v>-1.982158634693783</v>
      </c>
      <c r="N1849">
        <v>-1.5166892517436861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</row>
    <row r="1850" spans="1:20" x14ac:dyDescent="0.3">
      <c r="A1850" t="s">
        <v>220</v>
      </c>
      <c r="B1850" t="s">
        <v>136</v>
      </c>
      <c r="C1850">
        <v>2</v>
      </c>
      <c r="D1850">
        <v>4</v>
      </c>
      <c r="E1850" t="s">
        <v>510</v>
      </c>
      <c r="F1850" t="s">
        <v>508</v>
      </c>
      <c r="G1850" t="s">
        <v>508</v>
      </c>
      <c r="H1850">
        <v>4.763127044724361</v>
      </c>
      <c r="I1850">
        <v>6.6954540417466371</v>
      </c>
      <c r="J1850">
        <v>-0.2953163323747604</v>
      </c>
      <c r="K1850">
        <v>-114.0391274088215</v>
      </c>
      <c r="L1850">
        <v>1.0466200515655031</v>
      </c>
      <c r="M1850">
        <v>-1.5166892517436861</v>
      </c>
      <c r="N1850">
        <v>4.312115874369562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1</v>
      </c>
    </row>
    <row r="1851" spans="1:20" x14ac:dyDescent="0.3">
      <c r="A1851" t="s">
        <v>235</v>
      </c>
      <c r="B1851" t="s">
        <v>136</v>
      </c>
      <c r="C1851">
        <v>6</v>
      </c>
      <c r="D1851">
        <v>5</v>
      </c>
      <c r="E1851" t="s">
        <v>510</v>
      </c>
      <c r="F1851" t="s">
        <v>508</v>
      </c>
      <c r="G1851" t="s">
        <v>508</v>
      </c>
      <c r="H1851">
        <v>4.1828509579000341</v>
      </c>
      <c r="I1851">
        <v>20.354001719427281</v>
      </c>
      <c r="J1851">
        <v>-7.6970649494469967E-2</v>
      </c>
      <c r="K1851">
        <v>-70.623441188669219</v>
      </c>
      <c r="L1851">
        <v>0.65269213251876224</v>
      </c>
      <c r="M1851">
        <v>-0.50099438230377913</v>
      </c>
      <c r="N1851">
        <v>-1.3091652612856259</v>
      </c>
      <c r="O1851">
        <v>1</v>
      </c>
      <c r="P1851">
        <v>1</v>
      </c>
      <c r="Q1851">
        <v>0</v>
      </c>
      <c r="R1851">
        <v>0</v>
      </c>
      <c r="S1851">
        <v>0</v>
      </c>
      <c r="T1851">
        <v>0</v>
      </c>
    </row>
    <row r="1852" spans="1:20" x14ac:dyDescent="0.3">
      <c r="A1852" t="s">
        <v>259</v>
      </c>
      <c r="B1852" t="s">
        <v>136</v>
      </c>
      <c r="C1852">
        <v>6</v>
      </c>
      <c r="D1852">
        <v>5</v>
      </c>
      <c r="E1852" t="s">
        <v>510</v>
      </c>
      <c r="F1852" t="s">
        <v>508</v>
      </c>
      <c r="G1852" t="s">
        <v>508</v>
      </c>
      <c r="H1852">
        <v>4.0670552588221307</v>
      </c>
      <c r="I1852">
        <v>12.68437706770133</v>
      </c>
      <c r="J1852">
        <v>-6.241374133352473E-2</v>
      </c>
      <c r="K1852">
        <v>-67.038457254091526</v>
      </c>
      <c r="L1852">
        <v>0.85071447268529632</v>
      </c>
      <c r="M1852">
        <v>-1.3091652612856259</v>
      </c>
      <c r="N1852">
        <v>0.81632573621466231</v>
      </c>
      <c r="O1852">
        <v>1</v>
      </c>
      <c r="P1852">
        <v>1</v>
      </c>
      <c r="Q1852">
        <v>0</v>
      </c>
      <c r="R1852">
        <v>0</v>
      </c>
      <c r="S1852">
        <v>0</v>
      </c>
      <c r="T1852">
        <v>0</v>
      </c>
    </row>
    <row r="1853" spans="1:20" x14ac:dyDescent="0.3">
      <c r="A1853" t="s">
        <v>269</v>
      </c>
      <c r="B1853" t="s">
        <v>136</v>
      </c>
      <c r="C1853">
        <v>5</v>
      </c>
      <c r="D1853">
        <v>8</v>
      </c>
      <c r="E1853" t="s">
        <v>510</v>
      </c>
      <c r="F1853" t="s">
        <v>508</v>
      </c>
      <c r="G1853" t="s">
        <v>508</v>
      </c>
      <c r="H1853">
        <v>3.7597796009111888</v>
      </c>
      <c r="I1853">
        <v>17.684859457258231</v>
      </c>
      <c r="J1853">
        <v>-1.3542907072156E-2</v>
      </c>
      <c r="K1853">
        <v>6.6925926219304444</v>
      </c>
      <c r="L1853">
        <v>1.5437651661883389</v>
      </c>
      <c r="M1853">
        <v>-0.2024337806883077</v>
      </c>
      <c r="N1853">
        <v>-0.1014125309907893</v>
      </c>
      <c r="O1853">
        <v>0</v>
      </c>
      <c r="P1853">
        <v>1</v>
      </c>
      <c r="Q1853">
        <v>0</v>
      </c>
      <c r="R1853">
        <v>0</v>
      </c>
      <c r="S1853">
        <v>0</v>
      </c>
      <c r="T1853">
        <v>1</v>
      </c>
    </row>
    <row r="1854" spans="1:20" x14ac:dyDescent="0.3">
      <c r="A1854" t="s">
        <v>282</v>
      </c>
      <c r="B1854" t="s">
        <v>136</v>
      </c>
      <c r="C1854">
        <v>8</v>
      </c>
      <c r="D1854">
        <v>8</v>
      </c>
      <c r="E1854" t="s">
        <v>513</v>
      </c>
      <c r="F1854" t="s">
        <v>508</v>
      </c>
      <c r="G1854" t="s">
        <v>508</v>
      </c>
      <c r="H1854">
        <v>3.455401889129853</v>
      </c>
      <c r="I1854">
        <v>30.635885947136661</v>
      </c>
      <c r="J1854">
        <v>8.51637443859532E-3</v>
      </c>
      <c r="K1854">
        <v>-85.741494564193729</v>
      </c>
      <c r="L1854">
        <v>0.55276609394320364</v>
      </c>
      <c r="M1854">
        <v>-0.1014125309907893</v>
      </c>
      <c r="N1854">
        <v>-0.76142903588661792</v>
      </c>
      <c r="O1854">
        <v>0</v>
      </c>
      <c r="P1854">
        <v>1</v>
      </c>
      <c r="Q1854">
        <v>1</v>
      </c>
      <c r="R1854">
        <v>1</v>
      </c>
      <c r="S1854">
        <v>0</v>
      </c>
      <c r="T1854">
        <v>0</v>
      </c>
    </row>
    <row r="1855" spans="1:20" x14ac:dyDescent="0.3">
      <c r="A1855" t="s">
        <v>285</v>
      </c>
      <c r="B1855" t="s">
        <v>136</v>
      </c>
      <c r="C1855">
        <v>5</v>
      </c>
      <c r="D1855">
        <v>7</v>
      </c>
      <c r="E1855" t="s">
        <v>510</v>
      </c>
      <c r="F1855" t="s">
        <v>508</v>
      </c>
      <c r="G1855" t="s">
        <v>508</v>
      </c>
      <c r="H1855">
        <v>3.0189934626192718</v>
      </c>
      <c r="I1855">
        <v>26.635507354881032</v>
      </c>
      <c r="J1855">
        <v>-3.2189343442290408E-4</v>
      </c>
      <c r="K1855">
        <v>-96.278456722152384</v>
      </c>
      <c r="L1855">
        <v>1.0027365032543341</v>
      </c>
      <c r="M1855">
        <v>-1.125316224756898</v>
      </c>
      <c r="N1855">
        <v>1.3967949241041999</v>
      </c>
      <c r="O1855">
        <v>0</v>
      </c>
      <c r="P1855">
        <v>1</v>
      </c>
      <c r="Q1855">
        <v>0</v>
      </c>
      <c r="R1855">
        <v>0</v>
      </c>
      <c r="S1855">
        <v>0</v>
      </c>
      <c r="T1855">
        <v>1</v>
      </c>
    </row>
    <row r="1856" spans="1:20" x14ac:dyDescent="0.3">
      <c r="A1856" t="s">
        <v>291</v>
      </c>
      <c r="B1856" t="s">
        <v>136</v>
      </c>
      <c r="C1856">
        <v>8</v>
      </c>
      <c r="D1856">
        <v>11</v>
      </c>
      <c r="E1856" t="s">
        <v>367</v>
      </c>
      <c r="F1856" t="s">
        <v>508</v>
      </c>
      <c r="G1856" t="s">
        <v>509</v>
      </c>
      <c r="H1856">
        <v>2.9151485558985799</v>
      </c>
      <c r="I1856">
        <v>23.936120025039031</v>
      </c>
      <c r="J1856">
        <v>8.7799284814149559E-3</v>
      </c>
      <c r="K1856">
        <v>-81.732741372931869</v>
      </c>
      <c r="L1856">
        <v>1.04575555112061</v>
      </c>
      <c r="M1856">
        <v>-1.9898024969723269</v>
      </c>
      <c r="N1856">
        <v>0.83290870581077114</v>
      </c>
      <c r="O1856">
        <v>0</v>
      </c>
      <c r="P1856">
        <v>1</v>
      </c>
      <c r="Q1856">
        <v>1</v>
      </c>
      <c r="R1856">
        <v>0</v>
      </c>
      <c r="S1856">
        <v>0</v>
      </c>
      <c r="T1856">
        <v>1</v>
      </c>
    </row>
    <row r="1857" spans="1:20" x14ac:dyDescent="0.3">
      <c r="A1857" t="s">
        <v>298</v>
      </c>
      <c r="B1857" t="s">
        <v>136</v>
      </c>
      <c r="C1857">
        <v>3</v>
      </c>
      <c r="D1857">
        <v>9</v>
      </c>
      <c r="E1857" t="s">
        <v>513</v>
      </c>
      <c r="F1857" t="s">
        <v>508</v>
      </c>
      <c r="G1857" t="s">
        <v>508</v>
      </c>
      <c r="H1857">
        <v>2.922414725976239</v>
      </c>
      <c r="I1857">
        <v>26.595756553216571</v>
      </c>
      <c r="J1857">
        <v>2.1667118224724221E-2</v>
      </c>
      <c r="K1857">
        <v>-136.51661847555121</v>
      </c>
      <c r="L1857">
        <v>0.6886271673942056</v>
      </c>
      <c r="M1857">
        <v>-0.56789161376162323</v>
      </c>
      <c r="N1857">
        <v>0.15576680316192049</v>
      </c>
      <c r="O1857">
        <v>0</v>
      </c>
      <c r="P1857">
        <v>0</v>
      </c>
      <c r="Q1857">
        <v>1</v>
      </c>
      <c r="R1857">
        <v>0</v>
      </c>
      <c r="S1857">
        <v>0</v>
      </c>
      <c r="T1857">
        <v>0</v>
      </c>
    </row>
    <row r="1858" spans="1:20" x14ac:dyDescent="0.3">
      <c r="A1858" t="s">
        <v>96</v>
      </c>
      <c r="B1858" t="s">
        <v>136</v>
      </c>
      <c r="C1858">
        <v>11</v>
      </c>
      <c r="D1858">
        <v>15</v>
      </c>
      <c r="E1858" t="s">
        <v>15</v>
      </c>
      <c r="F1858" t="s">
        <v>509</v>
      </c>
      <c r="G1858" t="s">
        <v>509</v>
      </c>
      <c r="H1858">
        <v>2.6238306136266418</v>
      </c>
      <c r="I1858">
        <v>34.574463228229583</v>
      </c>
      <c r="J1858">
        <v>7.1961773428673381E-2</v>
      </c>
      <c r="K1858">
        <v>-17.643764602077599</v>
      </c>
      <c r="L1858">
        <v>1.0207742878731281</v>
      </c>
      <c r="M1858">
        <v>-0.4615392440404647</v>
      </c>
      <c r="N1858">
        <v>2.3183965300208418</v>
      </c>
      <c r="O1858">
        <v>1</v>
      </c>
      <c r="P1858">
        <v>1</v>
      </c>
      <c r="Q1858">
        <v>1</v>
      </c>
      <c r="R1858">
        <v>0</v>
      </c>
      <c r="S1858">
        <v>0</v>
      </c>
      <c r="T1858">
        <v>1</v>
      </c>
    </row>
    <row r="1859" spans="1:20" x14ac:dyDescent="0.3">
      <c r="A1859" t="s">
        <v>164</v>
      </c>
      <c r="B1859" t="s">
        <v>136</v>
      </c>
      <c r="C1859">
        <v>11</v>
      </c>
      <c r="D1859">
        <v>16</v>
      </c>
      <c r="E1859" t="s">
        <v>5</v>
      </c>
      <c r="F1859" t="s">
        <v>509</v>
      </c>
      <c r="G1859" t="s">
        <v>509</v>
      </c>
      <c r="H1859">
        <v>3.0311966063909921</v>
      </c>
      <c r="I1859">
        <v>32.446855460447352</v>
      </c>
      <c r="J1859">
        <v>9.2275593045288429E-2</v>
      </c>
      <c r="K1859">
        <v>94.364779894278627</v>
      </c>
      <c r="L1859">
        <v>1.6844751955994031</v>
      </c>
      <c r="M1859">
        <v>-2.467269667971526</v>
      </c>
      <c r="N1859">
        <v>2.8910657804831859</v>
      </c>
      <c r="O1859">
        <v>1</v>
      </c>
      <c r="P1859">
        <v>1</v>
      </c>
      <c r="Q1859">
        <v>1</v>
      </c>
      <c r="R1859">
        <v>0</v>
      </c>
      <c r="S1859">
        <v>0</v>
      </c>
      <c r="T1859">
        <v>1</v>
      </c>
    </row>
    <row r="1860" spans="1:20" x14ac:dyDescent="0.3">
      <c r="A1860" t="s">
        <v>77</v>
      </c>
      <c r="B1860" t="s">
        <v>120</v>
      </c>
      <c r="C1860">
        <v>3</v>
      </c>
      <c r="D1860">
        <v>8</v>
      </c>
      <c r="E1860" t="s">
        <v>510</v>
      </c>
      <c r="F1860" t="s">
        <v>508</v>
      </c>
      <c r="G1860" t="s">
        <v>508</v>
      </c>
      <c r="H1860">
        <v>3.300623995436033</v>
      </c>
      <c r="I1860">
        <v>34.634057582356057</v>
      </c>
      <c r="J1860">
        <v>-1.207543789245463</v>
      </c>
      <c r="K1860">
        <v>-52.115278553389288</v>
      </c>
      <c r="L1860">
        <v>0.82452415507090848</v>
      </c>
      <c r="M1860">
        <v>-2.2241630569295818</v>
      </c>
      <c r="N1860">
        <v>2.0963438749695151</v>
      </c>
      <c r="O1860">
        <v>0</v>
      </c>
      <c r="P1860">
        <v>1</v>
      </c>
      <c r="Q1860">
        <v>0</v>
      </c>
      <c r="R1860">
        <v>0</v>
      </c>
      <c r="S1860">
        <v>0</v>
      </c>
      <c r="T1860">
        <v>0</v>
      </c>
    </row>
    <row r="1861" spans="1:20" x14ac:dyDescent="0.3">
      <c r="A1861" t="s">
        <v>223</v>
      </c>
      <c r="B1861" t="s">
        <v>120</v>
      </c>
      <c r="C1861">
        <v>10</v>
      </c>
      <c r="D1861">
        <v>9</v>
      </c>
      <c r="E1861" t="s">
        <v>510</v>
      </c>
      <c r="F1861" t="s">
        <v>508</v>
      </c>
      <c r="G1861" t="s">
        <v>508</v>
      </c>
      <c r="H1861">
        <v>3.2639960156795018</v>
      </c>
      <c r="I1861">
        <v>61.133600669854417</v>
      </c>
      <c r="J1861">
        <v>-0.39234801651267942</v>
      </c>
      <c r="K1861">
        <v>150.1122020319128</v>
      </c>
      <c r="L1861">
        <v>1.139183182576043</v>
      </c>
      <c r="M1861">
        <v>-3.112036299948973</v>
      </c>
      <c r="N1861">
        <v>0.72804988456773767</v>
      </c>
      <c r="O1861">
        <v>1</v>
      </c>
      <c r="P1861">
        <v>1</v>
      </c>
      <c r="Q1861">
        <v>0</v>
      </c>
      <c r="R1861">
        <v>0</v>
      </c>
      <c r="S1861">
        <v>1</v>
      </c>
      <c r="T1861">
        <v>1</v>
      </c>
    </row>
    <row r="1862" spans="1:20" x14ac:dyDescent="0.3">
      <c r="A1862" t="s">
        <v>271</v>
      </c>
      <c r="B1862" t="s">
        <v>120</v>
      </c>
      <c r="C1862">
        <v>3</v>
      </c>
      <c r="D1862">
        <v>8</v>
      </c>
      <c r="E1862" t="s">
        <v>510</v>
      </c>
      <c r="F1862" t="s">
        <v>508</v>
      </c>
      <c r="G1862" t="s">
        <v>508</v>
      </c>
      <c r="H1862">
        <v>3.7433002108719449</v>
      </c>
      <c r="I1862">
        <v>28.32173870709488</v>
      </c>
      <c r="J1862">
        <v>-1.0451616299313831</v>
      </c>
      <c r="K1862">
        <v>-23.666587069263372</v>
      </c>
      <c r="L1862">
        <v>0.83282594964572965</v>
      </c>
      <c r="M1862">
        <v>-4.4706865918300309</v>
      </c>
      <c r="N1862">
        <v>-0.6180989481840149</v>
      </c>
      <c r="O1862">
        <v>0</v>
      </c>
      <c r="P1862">
        <v>1</v>
      </c>
      <c r="Q1862">
        <v>0</v>
      </c>
      <c r="R1862">
        <v>0</v>
      </c>
      <c r="S1862">
        <v>0</v>
      </c>
      <c r="T1862">
        <v>0</v>
      </c>
    </row>
    <row r="1863" spans="1:20" x14ac:dyDescent="0.3">
      <c r="A1863" t="s">
        <v>283</v>
      </c>
      <c r="B1863" t="s">
        <v>120</v>
      </c>
      <c r="C1863">
        <v>3</v>
      </c>
      <c r="D1863">
        <v>6</v>
      </c>
      <c r="E1863" t="s">
        <v>510</v>
      </c>
      <c r="F1863" t="s">
        <v>508</v>
      </c>
      <c r="G1863" t="s">
        <v>508</v>
      </c>
      <c r="H1863">
        <v>3.5634747184566362</v>
      </c>
      <c r="I1863">
        <v>11.76471660526609</v>
      </c>
      <c r="J1863">
        <v>-2.1674401505337388</v>
      </c>
      <c r="K1863">
        <v>-95.097922726403723</v>
      </c>
      <c r="L1863">
        <v>0.85590678844330115</v>
      </c>
      <c r="M1863">
        <v>-1.5350849155106649</v>
      </c>
      <c r="N1863">
        <v>-2.5389800137724752</v>
      </c>
      <c r="O1863">
        <v>0</v>
      </c>
      <c r="P1863">
        <v>1</v>
      </c>
      <c r="Q1863">
        <v>0</v>
      </c>
      <c r="R1863">
        <v>0</v>
      </c>
      <c r="S1863">
        <v>0</v>
      </c>
      <c r="T1863">
        <v>0</v>
      </c>
    </row>
    <row r="1864" spans="1:20" x14ac:dyDescent="0.3">
      <c r="A1864" t="s">
        <v>290</v>
      </c>
      <c r="B1864" t="s">
        <v>120</v>
      </c>
      <c r="C1864">
        <v>2</v>
      </c>
      <c r="D1864">
        <v>8</v>
      </c>
      <c r="E1864" t="s">
        <v>510</v>
      </c>
      <c r="F1864" t="s">
        <v>508</v>
      </c>
      <c r="G1864" t="s">
        <v>508</v>
      </c>
      <c r="H1864">
        <v>3.8064775884674948</v>
      </c>
      <c r="I1864">
        <v>7.5409928147445422</v>
      </c>
      <c r="J1864">
        <v>-2.59583185292268</v>
      </c>
      <c r="K1864">
        <v>-131.73702460868961</v>
      </c>
      <c r="L1864">
        <v>1.0858783339875839</v>
      </c>
      <c r="M1864">
        <v>-2.5389800137724752</v>
      </c>
      <c r="N1864">
        <v>1.0054845776596699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1</v>
      </c>
    </row>
    <row r="1865" spans="1:20" x14ac:dyDescent="0.3">
      <c r="A1865" t="s">
        <v>512</v>
      </c>
      <c r="B1865" t="s">
        <v>120</v>
      </c>
      <c r="C1865">
        <v>5</v>
      </c>
      <c r="D1865">
        <v>8</v>
      </c>
      <c r="E1865" t="s">
        <v>510</v>
      </c>
      <c r="F1865" t="s">
        <v>508</v>
      </c>
      <c r="G1865" t="s">
        <v>508</v>
      </c>
      <c r="H1865">
        <v>3.7214610901472889</v>
      </c>
      <c r="I1865">
        <v>14.373084790076099</v>
      </c>
      <c r="J1865">
        <v>-2.7330133929084561</v>
      </c>
      <c r="K1865">
        <v>-96.955025947964401</v>
      </c>
      <c r="L1865">
        <v>1.206003566141838</v>
      </c>
      <c r="M1865">
        <v>-0.90497680232637001</v>
      </c>
      <c r="N1865">
        <v>-7.5342436393872907</v>
      </c>
      <c r="O1865">
        <v>0</v>
      </c>
      <c r="P1865">
        <v>1</v>
      </c>
      <c r="Q1865">
        <v>0</v>
      </c>
      <c r="R1865">
        <v>0</v>
      </c>
      <c r="S1865">
        <v>0</v>
      </c>
      <c r="T1865">
        <v>1</v>
      </c>
    </row>
    <row r="1866" spans="1:20" x14ac:dyDescent="0.3">
      <c r="A1866" t="s">
        <v>91</v>
      </c>
      <c r="B1866" t="s">
        <v>120</v>
      </c>
      <c r="C1866">
        <v>2</v>
      </c>
      <c r="D1866">
        <v>7</v>
      </c>
      <c r="E1866" t="s">
        <v>510</v>
      </c>
      <c r="F1866" t="s">
        <v>508</v>
      </c>
      <c r="G1866" t="s">
        <v>508</v>
      </c>
      <c r="H1866">
        <v>4.4056428514173724</v>
      </c>
      <c r="I1866">
        <v>10.82163449898488</v>
      </c>
      <c r="J1866">
        <v>-3.566065666905847</v>
      </c>
      <c r="K1866">
        <v>-204.17494789016499</v>
      </c>
      <c r="L1866">
        <v>1.7508840355955479</v>
      </c>
      <c r="M1866">
        <v>-7.5342436393872907</v>
      </c>
      <c r="N1866">
        <v>-2.4691382122231769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1</v>
      </c>
    </row>
    <row r="1867" spans="1:20" x14ac:dyDescent="0.3">
      <c r="A1867" t="s">
        <v>93</v>
      </c>
      <c r="B1867" t="s">
        <v>120</v>
      </c>
      <c r="C1867">
        <v>0</v>
      </c>
      <c r="D1867">
        <v>5</v>
      </c>
      <c r="E1867" t="s">
        <v>510</v>
      </c>
      <c r="F1867" t="s">
        <v>508</v>
      </c>
      <c r="G1867" t="s">
        <v>508</v>
      </c>
      <c r="H1867">
        <v>4.4231460170423844</v>
      </c>
      <c r="I1867">
        <v>0.80158145095401923</v>
      </c>
      <c r="J1867">
        <v>-4.1003432199696972</v>
      </c>
      <c r="K1867">
        <v>-161.80207494340891</v>
      </c>
      <c r="L1867">
        <v>0.7166981216750884</v>
      </c>
      <c r="M1867">
        <v>-2.4691382122231769</v>
      </c>
      <c r="N1867">
        <v>-2.4810064685035802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</row>
    <row r="1868" spans="1:20" x14ac:dyDescent="0.3">
      <c r="A1868" t="s">
        <v>220</v>
      </c>
      <c r="B1868" t="s">
        <v>120</v>
      </c>
      <c r="C1868">
        <v>2</v>
      </c>
      <c r="D1868">
        <v>4</v>
      </c>
      <c r="E1868" t="s">
        <v>510</v>
      </c>
      <c r="F1868" t="s">
        <v>508</v>
      </c>
      <c r="G1868" t="s">
        <v>508</v>
      </c>
      <c r="H1868">
        <v>4.3582888344515567</v>
      </c>
      <c r="I1868">
        <v>9.2657146122714362</v>
      </c>
      <c r="J1868">
        <v>-3.647183171447709</v>
      </c>
      <c r="K1868">
        <v>-106.28273212036861</v>
      </c>
      <c r="L1868">
        <v>1.013094664854131</v>
      </c>
      <c r="M1868">
        <v>-0.92449780893300282</v>
      </c>
      <c r="N1868">
        <v>4.3027460814447513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1</v>
      </c>
    </row>
    <row r="1869" spans="1:20" x14ac:dyDescent="0.3">
      <c r="A1869" t="s">
        <v>259</v>
      </c>
      <c r="B1869" t="s">
        <v>120</v>
      </c>
      <c r="C1869">
        <v>6</v>
      </c>
      <c r="D1869">
        <v>7</v>
      </c>
      <c r="E1869" t="s">
        <v>510</v>
      </c>
      <c r="F1869" t="s">
        <v>508</v>
      </c>
      <c r="G1869" t="s">
        <v>508</v>
      </c>
      <c r="H1869">
        <v>3.8357756745746152</v>
      </c>
      <c r="I1869">
        <v>22.133280040490082</v>
      </c>
      <c r="J1869">
        <v>-0.32077478145843052</v>
      </c>
      <c r="K1869">
        <v>-42.180634561611733</v>
      </c>
      <c r="L1869">
        <v>0.8107861729594994</v>
      </c>
      <c r="M1869">
        <v>-1.2600819672947641</v>
      </c>
      <c r="N1869">
        <v>0.7657026418842876</v>
      </c>
      <c r="O1869">
        <v>1</v>
      </c>
      <c r="P1869">
        <v>1</v>
      </c>
      <c r="Q1869">
        <v>0</v>
      </c>
      <c r="R1869">
        <v>0</v>
      </c>
      <c r="S1869">
        <v>0</v>
      </c>
      <c r="T1869">
        <v>0</v>
      </c>
    </row>
    <row r="1870" spans="1:20" x14ac:dyDescent="0.3">
      <c r="A1870" t="s">
        <v>269</v>
      </c>
      <c r="B1870" t="s">
        <v>120</v>
      </c>
      <c r="C1870">
        <v>8</v>
      </c>
      <c r="D1870">
        <v>11</v>
      </c>
      <c r="E1870" t="s">
        <v>513</v>
      </c>
      <c r="F1870" t="s">
        <v>508</v>
      </c>
      <c r="G1870" t="s">
        <v>508</v>
      </c>
      <c r="H1870">
        <v>3.5204075904452048</v>
      </c>
      <c r="I1870">
        <v>22.702692522987711</v>
      </c>
      <c r="J1870">
        <v>0.25625319451502548</v>
      </c>
      <c r="K1870">
        <v>-37.716671771636257</v>
      </c>
      <c r="L1870">
        <v>1.2971028231035531</v>
      </c>
      <c r="M1870">
        <v>-0.70921689963079537</v>
      </c>
      <c r="N1870">
        <v>5.3571413566724893</v>
      </c>
      <c r="O1870">
        <v>0</v>
      </c>
      <c r="P1870">
        <v>1</v>
      </c>
      <c r="Q1870">
        <v>1</v>
      </c>
      <c r="R1870">
        <v>0</v>
      </c>
      <c r="S1870">
        <v>0</v>
      </c>
      <c r="T1870">
        <v>1</v>
      </c>
    </row>
    <row r="1871" spans="1:20" x14ac:dyDescent="0.3">
      <c r="A1871" t="s">
        <v>285</v>
      </c>
      <c r="B1871" t="s">
        <v>120</v>
      </c>
      <c r="C1871">
        <v>6</v>
      </c>
      <c r="D1871">
        <v>9</v>
      </c>
      <c r="E1871" t="s">
        <v>513</v>
      </c>
      <c r="F1871" t="s">
        <v>508</v>
      </c>
      <c r="G1871" t="s">
        <v>508</v>
      </c>
      <c r="H1871">
        <v>3.270580052914239</v>
      </c>
      <c r="I1871">
        <v>31.216904050443649</v>
      </c>
      <c r="J1871">
        <v>0.64275135563680497</v>
      </c>
      <c r="K1871">
        <v>-61.36230381424344</v>
      </c>
      <c r="L1871">
        <v>0.81433959822924484</v>
      </c>
      <c r="M1871">
        <v>-1.7766465422406039</v>
      </c>
      <c r="N1871">
        <v>1.0852710275251209</v>
      </c>
      <c r="O1871">
        <v>0</v>
      </c>
      <c r="P1871">
        <v>1</v>
      </c>
      <c r="Q1871">
        <v>1</v>
      </c>
      <c r="R1871">
        <v>0</v>
      </c>
      <c r="S1871">
        <v>0</v>
      </c>
      <c r="T1871">
        <v>0</v>
      </c>
    </row>
    <row r="1872" spans="1:20" x14ac:dyDescent="0.3">
      <c r="A1872" t="s">
        <v>291</v>
      </c>
      <c r="B1872" t="s">
        <v>120</v>
      </c>
      <c r="C1872">
        <v>6</v>
      </c>
      <c r="D1872">
        <v>9</v>
      </c>
      <c r="E1872" t="s">
        <v>513</v>
      </c>
      <c r="F1872" t="s">
        <v>508</v>
      </c>
      <c r="G1872" t="s">
        <v>508</v>
      </c>
      <c r="H1872">
        <v>3.0131630233600402</v>
      </c>
      <c r="I1872">
        <v>29.62958977089718</v>
      </c>
      <c r="J1872">
        <v>0.47318199852100662</v>
      </c>
      <c r="K1872">
        <v>-68.286984880991739</v>
      </c>
      <c r="L1872">
        <v>0.63084742939897509</v>
      </c>
      <c r="M1872">
        <v>-1.226994743171149</v>
      </c>
      <c r="N1872">
        <v>-0.1552806811686798</v>
      </c>
      <c r="O1872">
        <v>0</v>
      </c>
      <c r="P1872">
        <v>1</v>
      </c>
      <c r="Q1872">
        <v>1</v>
      </c>
      <c r="R1872">
        <v>0</v>
      </c>
      <c r="S1872">
        <v>0</v>
      </c>
      <c r="T1872">
        <v>0</v>
      </c>
    </row>
    <row r="1873" spans="1:20" x14ac:dyDescent="0.3">
      <c r="A1873" t="s">
        <v>295</v>
      </c>
      <c r="B1873" t="s">
        <v>120</v>
      </c>
      <c r="C1873">
        <v>3</v>
      </c>
      <c r="D1873">
        <v>10</v>
      </c>
      <c r="E1873" t="s">
        <v>513</v>
      </c>
      <c r="F1873" t="s">
        <v>508</v>
      </c>
      <c r="G1873" t="s">
        <v>508</v>
      </c>
      <c r="H1873">
        <v>2.9771178132715042</v>
      </c>
      <c r="I1873">
        <v>28.042275491350718</v>
      </c>
      <c r="J1873">
        <v>0.41027538041188277</v>
      </c>
      <c r="K1873">
        <v>-123.526138689897</v>
      </c>
      <c r="L1873">
        <v>0.58746698441549527</v>
      </c>
      <c r="M1873">
        <v>-0.1552806811686798</v>
      </c>
      <c r="N1873">
        <v>-1.7625675980608899</v>
      </c>
      <c r="O1873">
        <v>0</v>
      </c>
      <c r="P1873">
        <v>0</v>
      </c>
      <c r="Q1873">
        <v>1</v>
      </c>
      <c r="R1873">
        <v>0</v>
      </c>
      <c r="S1873">
        <v>0</v>
      </c>
      <c r="T1873">
        <v>0</v>
      </c>
    </row>
    <row r="1874" spans="1:20" x14ac:dyDescent="0.3">
      <c r="A1874" t="s">
        <v>298</v>
      </c>
      <c r="B1874" t="s">
        <v>120</v>
      </c>
      <c r="C1874">
        <v>3</v>
      </c>
      <c r="D1874">
        <v>10</v>
      </c>
      <c r="E1874" t="s">
        <v>513</v>
      </c>
      <c r="F1874" t="s">
        <v>508</v>
      </c>
      <c r="G1874" t="s">
        <v>508</v>
      </c>
      <c r="H1874">
        <v>2.9174542726065642</v>
      </c>
      <c r="I1874">
        <v>1.734121702885979</v>
      </c>
      <c r="J1874">
        <v>0.1778995152255245</v>
      </c>
      <c r="K1874">
        <v>-175.8191849112811</v>
      </c>
      <c r="L1874">
        <v>0.9366891656334555</v>
      </c>
      <c r="M1874">
        <v>-1.7625675980608899</v>
      </c>
      <c r="N1874">
        <v>1.794191434940333</v>
      </c>
      <c r="O1874">
        <v>0</v>
      </c>
      <c r="P1874">
        <v>0</v>
      </c>
      <c r="Q1874">
        <v>1</v>
      </c>
      <c r="R1874">
        <v>0</v>
      </c>
      <c r="S1874">
        <v>0</v>
      </c>
      <c r="T1874">
        <v>0</v>
      </c>
    </row>
    <row r="1875" spans="1:20" x14ac:dyDescent="0.3">
      <c r="A1875" t="s">
        <v>96</v>
      </c>
      <c r="B1875" t="s">
        <v>120</v>
      </c>
      <c r="C1875">
        <v>9</v>
      </c>
      <c r="D1875">
        <v>13</v>
      </c>
      <c r="E1875" t="s">
        <v>367</v>
      </c>
      <c r="F1875" t="s">
        <v>508</v>
      </c>
      <c r="G1875" t="s">
        <v>509</v>
      </c>
      <c r="H1875">
        <v>2.5112485042105761</v>
      </c>
      <c r="I1875">
        <v>26.011571748114779</v>
      </c>
      <c r="J1875">
        <v>0.6332636108262486</v>
      </c>
      <c r="K1875">
        <v>-35.786752976157182</v>
      </c>
      <c r="L1875">
        <v>0.72659877654169824</v>
      </c>
      <c r="M1875">
        <v>-5.1599977463250943E-2</v>
      </c>
      <c r="N1875">
        <v>0.46463955107289751</v>
      </c>
      <c r="O1875">
        <v>1</v>
      </c>
      <c r="P1875">
        <v>1</v>
      </c>
      <c r="Q1875">
        <v>1</v>
      </c>
      <c r="R1875">
        <v>0</v>
      </c>
      <c r="S1875">
        <v>0</v>
      </c>
      <c r="T1875">
        <v>0</v>
      </c>
    </row>
    <row r="1876" spans="1:20" x14ac:dyDescent="0.3">
      <c r="A1876" t="s">
        <v>164</v>
      </c>
      <c r="B1876" t="s">
        <v>120</v>
      </c>
      <c r="C1876">
        <v>8</v>
      </c>
      <c r="D1876">
        <v>15</v>
      </c>
      <c r="E1876" t="s">
        <v>367</v>
      </c>
      <c r="F1876" t="s">
        <v>508</v>
      </c>
      <c r="G1876" t="s">
        <v>509</v>
      </c>
      <c r="H1876">
        <v>2.5735303458678618</v>
      </c>
      <c r="I1876">
        <v>6.936378028307387</v>
      </c>
      <c r="J1876">
        <v>0.58461654659144635</v>
      </c>
      <c r="K1876">
        <v>-74.31649751313536</v>
      </c>
      <c r="L1876">
        <v>1.22045586010184</v>
      </c>
      <c r="M1876">
        <v>-2.1582811746388781</v>
      </c>
      <c r="N1876">
        <v>3.2037799498313291</v>
      </c>
      <c r="O1876">
        <v>0</v>
      </c>
      <c r="P1876">
        <v>1</v>
      </c>
      <c r="Q1876">
        <v>1</v>
      </c>
      <c r="R1876">
        <v>0</v>
      </c>
      <c r="S1876">
        <v>0</v>
      </c>
      <c r="T1876">
        <v>1</v>
      </c>
    </row>
    <row r="1877" spans="1:20" x14ac:dyDescent="0.3">
      <c r="A1877" t="s">
        <v>77</v>
      </c>
      <c r="B1877" t="s">
        <v>567</v>
      </c>
      <c r="C1877">
        <v>6</v>
      </c>
      <c r="D1877">
        <v>7</v>
      </c>
      <c r="E1877" t="s">
        <v>510</v>
      </c>
      <c r="F1877" t="s">
        <v>508</v>
      </c>
      <c r="G1877" t="s">
        <v>508</v>
      </c>
      <c r="H1877">
        <v>3.2467532467532458</v>
      </c>
      <c r="I1877">
        <v>22.508038585209</v>
      </c>
      <c r="J1877">
        <v>-29.302700825081221</v>
      </c>
      <c r="K1877">
        <v>-85.158150851581212</v>
      </c>
      <c r="L1877">
        <v>0.62431492906579811</v>
      </c>
      <c r="M1877">
        <v>-0.94913604283280595</v>
      </c>
      <c r="N1877">
        <v>-1.8181818181818179</v>
      </c>
      <c r="O1877">
        <v>1</v>
      </c>
      <c r="P1877">
        <v>1</v>
      </c>
      <c r="Q1877">
        <v>0</v>
      </c>
      <c r="R1877">
        <v>0</v>
      </c>
      <c r="S1877">
        <v>0</v>
      </c>
      <c r="T1877">
        <v>0</v>
      </c>
    </row>
    <row r="1878" spans="1:20" x14ac:dyDescent="0.3">
      <c r="A1878" t="s">
        <v>139</v>
      </c>
      <c r="B1878" t="s">
        <v>567</v>
      </c>
      <c r="C1878">
        <v>0</v>
      </c>
      <c r="D1878">
        <v>5</v>
      </c>
      <c r="E1878" t="s">
        <v>510</v>
      </c>
      <c r="F1878" t="s">
        <v>508</v>
      </c>
      <c r="G1878" t="s">
        <v>508</v>
      </c>
      <c r="H1878">
        <v>3.0666425862380349</v>
      </c>
      <c r="I1878">
        <v>7.4712643678160928</v>
      </c>
      <c r="J1878">
        <v>-59.365383831432361</v>
      </c>
      <c r="K1878">
        <v>-154.99235658540559</v>
      </c>
      <c r="L1878">
        <v>0.6822258618000312</v>
      </c>
      <c r="M1878">
        <v>-2.5278058645096059E-2</v>
      </c>
      <c r="N1878">
        <v>2.5537294563843238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</row>
    <row r="1879" spans="1:20" x14ac:dyDescent="0.3">
      <c r="A1879" t="s">
        <v>223</v>
      </c>
      <c r="B1879" t="s">
        <v>567</v>
      </c>
      <c r="C1879">
        <v>3</v>
      </c>
      <c r="D1879">
        <v>8</v>
      </c>
      <c r="E1879" t="s">
        <v>510</v>
      </c>
      <c r="F1879" t="s">
        <v>508</v>
      </c>
      <c r="G1879" t="s">
        <v>508</v>
      </c>
      <c r="H1879">
        <v>2.9620216916633848</v>
      </c>
      <c r="I1879">
        <v>17.816091954022991</v>
      </c>
      <c r="J1879">
        <v>-30.504881893200398</v>
      </c>
      <c r="K1879">
        <v>-87.327486572846894</v>
      </c>
      <c r="L1879">
        <v>0.91500206123749195</v>
      </c>
      <c r="M1879">
        <v>-1.6752894801675291</v>
      </c>
      <c r="N1879">
        <v>-2.4304685542470561</v>
      </c>
      <c r="O1879">
        <v>0</v>
      </c>
      <c r="P1879">
        <v>1</v>
      </c>
      <c r="Q1879">
        <v>0</v>
      </c>
      <c r="R1879">
        <v>0</v>
      </c>
      <c r="S1879">
        <v>0</v>
      </c>
      <c r="T1879">
        <v>0</v>
      </c>
    </row>
    <row r="1880" spans="1:20" x14ac:dyDescent="0.3">
      <c r="A1880" t="s">
        <v>228</v>
      </c>
      <c r="B1880" t="s">
        <v>567</v>
      </c>
      <c r="C1880">
        <v>2</v>
      </c>
      <c r="D1880">
        <v>11</v>
      </c>
      <c r="E1880" t="s">
        <v>510</v>
      </c>
      <c r="F1880" t="s">
        <v>508</v>
      </c>
      <c r="G1880" t="s">
        <v>508</v>
      </c>
      <c r="H1880">
        <v>2.9275808936825891</v>
      </c>
      <c r="I1880">
        <v>13.766233766233769</v>
      </c>
      <c r="J1880">
        <v>-44.592381215983437</v>
      </c>
      <c r="K1880">
        <v>-154.4394618834084</v>
      </c>
      <c r="L1880">
        <v>1.6302088181451491</v>
      </c>
      <c r="M1880">
        <v>-2.4304685542470561</v>
      </c>
      <c r="N1880">
        <v>9.989727786337955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1</v>
      </c>
    </row>
    <row r="1881" spans="1:20" x14ac:dyDescent="0.3">
      <c r="A1881" t="s">
        <v>265</v>
      </c>
      <c r="B1881" t="s">
        <v>567</v>
      </c>
      <c r="C1881">
        <v>11</v>
      </c>
      <c r="D1881">
        <v>10</v>
      </c>
      <c r="E1881" t="s">
        <v>510</v>
      </c>
      <c r="F1881" t="s">
        <v>508</v>
      </c>
      <c r="G1881" t="s">
        <v>508</v>
      </c>
      <c r="H1881">
        <v>3.611613421740004</v>
      </c>
      <c r="I1881">
        <v>62.316715542521997</v>
      </c>
      <c r="J1881">
        <v>84.273463566881958</v>
      </c>
      <c r="K1881">
        <v>120.389693715598</v>
      </c>
      <c r="L1881">
        <v>0.29983879634605048</v>
      </c>
      <c r="M1881">
        <v>-0.37365716954694073</v>
      </c>
      <c r="N1881">
        <v>2.859821847163619</v>
      </c>
      <c r="O1881">
        <v>1</v>
      </c>
      <c r="P1881">
        <v>1</v>
      </c>
      <c r="Q1881">
        <v>1</v>
      </c>
      <c r="R1881">
        <v>0</v>
      </c>
      <c r="S1881">
        <v>1</v>
      </c>
      <c r="T1881">
        <v>0</v>
      </c>
    </row>
    <row r="1882" spans="1:20" x14ac:dyDescent="0.3">
      <c r="A1882" t="s">
        <v>283</v>
      </c>
      <c r="B1882" t="s">
        <v>567</v>
      </c>
      <c r="C1882">
        <v>11</v>
      </c>
      <c r="D1882">
        <v>10</v>
      </c>
      <c r="E1882" t="s">
        <v>510</v>
      </c>
      <c r="F1882" t="s">
        <v>508</v>
      </c>
      <c r="G1882" t="s">
        <v>508</v>
      </c>
      <c r="H1882">
        <v>4.0488577244967203</v>
      </c>
      <c r="I1882">
        <v>80</v>
      </c>
      <c r="J1882">
        <v>92.188822067625694</v>
      </c>
      <c r="K1882">
        <v>66.571699905033242</v>
      </c>
      <c r="L1882">
        <v>0.62822121633128669</v>
      </c>
      <c r="M1882">
        <v>-2.5352733686067022</v>
      </c>
      <c r="N1882">
        <v>2.963130513458494</v>
      </c>
      <c r="O1882">
        <v>1</v>
      </c>
      <c r="P1882">
        <v>1</v>
      </c>
      <c r="Q1882">
        <v>1</v>
      </c>
      <c r="R1882">
        <v>0</v>
      </c>
      <c r="S1882">
        <v>1</v>
      </c>
      <c r="T1882">
        <v>0</v>
      </c>
    </row>
    <row r="1883" spans="1:20" x14ac:dyDescent="0.3">
      <c r="A1883" t="s">
        <v>512</v>
      </c>
      <c r="B1883" t="s">
        <v>567</v>
      </c>
      <c r="C1883">
        <v>13</v>
      </c>
      <c r="D1883">
        <v>9</v>
      </c>
      <c r="E1883" t="s">
        <v>510</v>
      </c>
      <c r="F1883" t="s">
        <v>508</v>
      </c>
      <c r="G1883" t="s">
        <v>508</v>
      </c>
      <c r="H1883">
        <v>4.0939212437874346</v>
      </c>
      <c r="I1883">
        <v>83.506493506493513</v>
      </c>
      <c r="J1883">
        <v>59.917862735584663</v>
      </c>
      <c r="K1883">
        <v>93.89622543412699</v>
      </c>
      <c r="L1883">
        <v>1.027184220508282</v>
      </c>
      <c r="M1883">
        <v>-0.62056737588652489</v>
      </c>
      <c r="N1883">
        <v>-9.991079393398751</v>
      </c>
      <c r="O1883">
        <v>1</v>
      </c>
      <c r="P1883">
        <v>1</v>
      </c>
      <c r="Q1883">
        <v>1</v>
      </c>
      <c r="R1883">
        <v>0</v>
      </c>
      <c r="S1883">
        <v>1</v>
      </c>
      <c r="T1883">
        <v>1</v>
      </c>
    </row>
    <row r="1884" spans="1:20" x14ac:dyDescent="0.3">
      <c r="A1884" t="s">
        <v>91</v>
      </c>
      <c r="B1884" t="s">
        <v>567</v>
      </c>
      <c r="C1884">
        <v>3</v>
      </c>
      <c r="D1884">
        <v>6</v>
      </c>
      <c r="E1884" t="s">
        <v>510</v>
      </c>
      <c r="F1884" t="s">
        <v>508</v>
      </c>
      <c r="G1884" t="s">
        <v>508</v>
      </c>
      <c r="H1884">
        <v>5.1783944499504457</v>
      </c>
      <c r="I1884">
        <v>25.324675324675319</v>
      </c>
      <c r="J1884">
        <v>-30.54437612825123</v>
      </c>
      <c r="K1884">
        <v>-69.397104636247022</v>
      </c>
      <c r="L1884">
        <v>1.629662638601274</v>
      </c>
      <c r="M1884">
        <v>-9.991079393398751</v>
      </c>
      <c r="N1884">
        <v>-7.5817641228939543</v>
      </c>
      <c r="O1884">
        <v>0</v>
      </c>
      <c r="P1884">
        <v>1</v>
      </c>
      <c r="Q1884">
        <v>0</v>
      </c>
      <c r="R1884">
        <v>0</v>
      </c>
      <c r="S1884">
        <v>0</v>
      </c>
      <c r="T1884">
        <v>1</v>
      </c>
    </row>
    <row r="1885" spans="1:20" x14ac:dyDescent="0.3">
      <c r="A1885" t="s">
        <v>93</v>
      </c>
      <c r="B1885" t="s">
        <v>567</v>
      </c>
      <c r="C1885">
        <v>0</v>
      </c>
      <c r="D1885">
        <v>5</v>
      </c>
      <c r="E1885" t="s">
        <v>510</v>
      </c>
      <c r="F1885" t="s">
        <v>508</v>
      </c>
      <c r="G1885" t="s">
        <v>508</v>
      </c>
      <c r="H1885">
        <v>5.8789735733435462</v>
      </c>
      <c r="I1885">
        <v>1.8930957683741649</v>
      </c>
      <c r="J1885">
        <v>-137.3119424434704</v>
      </c>
      <c r="K1885">
        <v>-237.82690146122161</v>
      </c>
      <c r="L1885">
        <v>1.566865004008946</v>
      </c>
      <c r="M1885">
        <v>-7.5817641228939543</v>
      </c>
      <c r="N1885">
        <v>5.5495978552278817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1</v>
      </c>
    </row>
    <row r="1886" spans="1:20" x14ac:dyDescent="0.3">
      <c r="A1886" t="s">
        <v>162</v>
      </c>
      <c r="B1886" t="s">
        <v>567</v>
      </c>
      <c r="C1886">
        <v>-2</v>
      </c>
      <c r="D1886">
        <v>3</v>
      </c>
      <c r="E1886" t="s">
        <v>510</v>
      </c>
      <c r="F1886" t="s">
        <v>508</v>
      </c>
      <c r="G1886" t="s">
        <v>508</v>
      </c>
      <c r="H1886">
        <v>5.1524112829845317</v>
      </c>
      <c r="I1886">
        <v>6.1247216035634748</v>
      </c>
      <c r="J1886">
        <v>-200.90187933285711</v>
      </c>
      <c r="K1886">
        <v>-122.396867039276</v>
      </c>
      <c r="L1886">
        <v>0.69926749864351601</v>
      </c>
      <c r="M1886">
        <v>-4.3897487947221512</v>
      </c>
      <c r="N1886">
        <v>-5.1220806794055207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</row>
    <row r="1887" spans="1:20" x14ac:dyDescent="0.3">
      <c r="A1887" t="s">
        <v>220</v>
      </c>
      <c r="B1887" t="s">
        <v>567</v>
      </c>
      <c r="C1887">
        <v>0</v>
      </c>
      <c r="D1887">
        <v>4</v>
      </c>
      <c r="E1887" t="s">
        <v>510</v>
      </c>
      <c r="F1887" t="s">
        <v>508</v>
      </c>
      <c r="G1887" t="s">
        <v>508</v>
      </c>
      <c r="H1887">
        <v>5.6043956043956049</v>
      </c>
      <c r="I1887">
        <v>2.9053420805998131</v>
      </c>
      <c r="J1887">
        <v>-240.03900995604479</v>
      </c>
      <c r="K1887">
        <v>-145.09796640798089</v>
      </c>
      <c r="L1887">
        <v>1.1615349940223041</v>
      </c>
      <c r="M1887">
        <v>-5.1220806794055207</v>
      </c>
      <c r="N1887">
        <v>9.2307692307692317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1</v>
      </c>
    </row>
    <row r="1888" spans="1:20" x14ac:dyDescent="0.3">
      <c r="A1888" t="s">
        <v>235</v>
      </c>
      <c r="B1888" t="s">
        <v>567</v>
      </c>
      <c r="C1888">
        <v>3</v>
      </c>
      <c r="D1888">
        <v>6</v>
      </c>
      <c r="E1888" t="s">
        <v>510</v>
      </c>
      <c r="F1888" t="s">
        <v>508</v>
      </c>
      <c r="G1888" t="s">
        <v>508</v>
      </c>
      <c r="H1888">
        <v>5.9102224363607156</v>
      </c>
      <c r="I1888">
        <v>1.312089971883786</v>
      </c>
      <c r="J1888">
        <v>-150.9529144374844</v>
      </c>
      <c r="K1888">
        <v>-89.862792299068346</v>
      </c>
      <c r="L1888">
        <v>1.228954446303395</v>
      </c>
      <c r="M1888">
        <v>-3.4201954397394139</v>
      </c>
      <c r="N1888">
        <v>-0.53400786958965707</v>
      </c>
      <c r="O1888">
        <v>0</v>
      </c>
      <c r="P1888">
        <v>1</v>
      </c>
      <c r="Q1888">
        <v>0</v>
      </c>
      <c r="R1888">
        <v>0</v>
      </c>
      <c r="S1888">
        <v>0</v>
      </c>
      <c r="T1888">
        <v>1</v>
      </c>
    </row>
    <row r="1889" spans="1:20" x14ac:dyDescent="0.3">
      <c r="A1889" t="s">
        <v>259</v>
      </c>
      <c r="B1889" t="s">
        <v>567</v>
      </c>
      <c r="C1889">
        <v>0</v>
      </c>
      <c r="D1889">
        <v>2</v>
      </c>
      <c r="E1889" t="s">
        <v>510</v>
      </c>
      <c r="F1889" t="s">
        <v>508</v>
      </c>
      <c r="G1889" t="s">
        <v>508</v>
      </c>
      <c r="H1889">
        <v>5.8168166955960121</v>
      </c>
      <c r="I1889">
        <v>9.9159663865546221</v>
      </c>
      <c r="J1889">
        <v>-143.6301421382914</v>
      </c>
      <c r="K1889">
        <v>-108.5859684750024</v>
      </c>
      <c r="L1889">
        <v>1.1393358513634479</v>
      </c>
      <c r="M1889">
        <v>-0.53400786958965707</v>
      </c>
      <c r="N1889">
        <v>2.0909861542808699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1</v>
      </c>
    </row>
    <row r="1890" spans="1:20" x14ac:dyDescent="0.3">
      <c r="A1890" t="s">
        <v>282</v>
      </c>
      <c r="B1890" t="s">
        <v>567</v>
      </c>
      <c r="C1890">
        <v>1</v>
      </c>
      <c r="D1890">
        <v>4</v>
      </c>
      <c r="E1890" t="s">
        <v>510</v>
      </c>
      <c r="F1890" t="s">
        <v>508</v>
      </c>
      <c r="G1890" t="s">
        <v>508</v>
      </c>
      <c r="H1890">
        <v>6.1025156974596788</v>
      </c>
      <c r="I1890">
        <v>6.2305295950155761</v>
      </c>
      <c r="J1890">
        <v>-73.034322462917601</v>
      </c>
      <c r="K1890">
        <v>-99.377020739689399</v>
      </c>
      <c r="L1890">
        <v>0.82085772744768348</v>
      </c>
      <c r="M1890">
        <v>-5.0981461286804803</v>
      </c>
      <c r="N1890">
        <v>3.4185578856650389</v>
      </c>
      <c r="O1890">
        <v>0</v>
      </c>
      <c r="P1890">
        <v>1</v>
      </c>
      <c r="Q1890">
        <v>0</v>
      </c>
      <c r="R1890">
        <v>0</v>
      </c>
      <c r="S1890">
        <v>0</v>
      </c>
      <c r="T1890">
        <v>0</v>
      </c>
    </row>
    <row r="1891" spans="1:20" x14ac:dyDescent="0.3">
      <c r="A1891" t="s">
        <v>285</v>
      </c>
      <c r="B1891" t="s">
        <v>567</v>
      </c>
      <c r="C1891">
        <v>3</v>
      </c>
      <c r="D1891">
        <v>4</v>
      </c>
      <c r="E1891" t="s">
        <v>510</v>
      </c>
      <c r="F1891" t="s">
        <v>508</v>
      </c>
      <c r="G1891" t="s">
        <v>508</v>
      </c>
      <c r="H1891">
        <v>5.4904354904354902</v>
      </c>
      <c r="I1891">
        <v>28.91396332863188</v>
      </c>
      <c r="J1891">
        <v>-44.745872461148792</v>
      </c>
      <c r="K1891">
        <v>-84.71258231001957</v>
      </c>
      <c r="L1891">
        <v>0.76668869795109051</v>
      </c>
      <c r="M1891">
        <v>-2.5</v>
      </c>
      <c r="N1891">
        <v>-0.17094017094017089</v>
      </c>
      <c r="O1891">
        <v>0</v>
      </c>
      <c r="P1891">
        <v>1</v>
      </c>
      <c r="Q1891">
        <v>0</v>
      </c>
      <c r="R1891">
        <v>1</v>
      </c>
      <c r="S1891">
        <v>0</v>
      </c>
      <c r="T1891">
        <v>0</v>
      </c>
    </row>
    <row r="1892" spans="1:20" x14ac:dyDescent="0.3">
      <c r="A1892" t="s">
        <v>291</v>
      </c>
      <c r="B1892" t="s">
        <v>567</v>
      </c>
      <c r="C1892">
        <v>-2</v>
      </c>
      <c r="D1892">
        <v>1</v>
      </c>
      <c r="E1892" t="s">
        <v>510</v>
      </c>
      <c r="F1892" t="s">
        <v>508</v>
      </c>
      <c r="G1892" t="s">
        <v>508</v>
      </c>
      <c r="H1892">
        <v>5.2927740863787376</v>
      </c>
      <c r="I1892">
        <v>21.159874608150471</v>
      </c>
      <c r="J1892">
        <v>-27.500986089308071</v>
      </c>
      <c r="K1892">
        <v>-102.6483677216569</v>
      </c>
      <c r="L1892">
        <v>0.72500095307079415</v>
      </c>
      <c r="M1892">
        <v>-1.8264840182648401</v>
      </c>
      <c r="N1892">
        <v>-1.569767441860465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</row>
    <row r="1893" spans="1:20" x14ac:dyDescent="0.3">
      <c r="A1893" t="s">
        <v>295</v>
      </c>
      <c r="B1893" t="s">
        <v>567</v>
      </c>
      <c r="C1893">
        <v>-2</v>
      </c>
      <c r="D1893">
        <v>1</v>
      </c>
      <c r="E1893" t="s">
        <v>510</v>
      </c>
      <c r="F1893" t="s">
        <v>508</v>
      </c>
      <c r="G1893" t="s">
        <v>508</v>
      </c>
      <c r="H1893">
        <v>5.2105307568981516</v>
      </c>
      <c r="I1893">
        <v>13.410596026490071</v>
      </c>
      <c r="J1893">
        <v>-27.57954958743505</v>
      </c>
      <c r="K1893">
        <v>-114.09546811579629</v>
      </c>
      <c r="L1893">
        <v>0.63448479480366105</v>
      </c>
      <c r="M1893">
        <v>-1.569767441860465</v>
      </c>
      <c r="N1893">
        <v>-2.303603071470762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</row>
    <row r="1894" spans="1:20" x14ac:dyDescent="0.3">
      <c r="A1894" t="s">
        <v>298</v>
      </c>
      <c r="B1894" t="s">
        <v>567</v>
      </c>
      <c r="C1894">
        <v>-2</v>
      </c>
      <c r="D1894">
        <v>3</v>
      </c>
      <c r="E1894" t="s">
        <v>510</v>
      </c>
      <c r="F1894" t="s">
        <v>508</v>
      </c>
      <c r="G1894" t="s">
        <v>508</v>
      </c>
      <c r="H1894">
        <v>5.0354119882535846</v>
      </c>
      <c r="I1894">
        <v>1.3136288998357959</v>
      </c>
      <c r="J1894">
        <v>-37.357626922007107</v>
      </c>
      <c r="K1894">
        <v>-138.8958073889581</v>
      </c>
      <c r="L1894">
        <v>0.78174007010885327</v>
      </c>
      <c r="M1894">
        <v>-2.303603071470762</v>
      </c>
      <c r="N1894">
        <v>0.2418379685610641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</row>
    <row r="1895" spans="1:20" x14ac:dyDescent="0.3">
      <c r="A1895" t="s">
        <v>164</v>
      </c>
      <c r="B1895" t="s">
        <v>567</v>
      </c>
      <c r="C1895">
        <v>9</v>
      </c>
      <c r="D1895">
        <v>11</v>
      </c>
      <c r="E1895" t="s">
        <v>510</v>
      </c>
      <c r="F1895" t="s">
        <v>508</v>
      </c>
      <c r="G1895" t="s">
        <v>508</v>
      </c>
      <c r="H1895">
        <v>4.3141456178664139</v>
      </c>
      <c r="I1895">
        <v>37.061403508771932</v>
      </c>
      <c r="J1895">
        <v>67.737898128831546</v>
      </c>
      <c r="K1895">
        <v>20.49401976079033</v>
      </c>
      <c r="L1895">
        <v>0.81482808022922637</v>
      </c>
      <c r="M1895">
        <v>-2.0898051397910189</v>
      </c>
      <c r="N1895">
        <v>9.9798096336890687</v>
      </c>
      <c r="O1895">
        <v>1</v>
      </c>
      <c r="P1895">
        <v>1</v>
      </c>
      <c r="Q1895">
        <v>1</v>
      </c>
      <c r="R1895">
        <v>0</v>
      </c>
      <c r="S1895">
        <v>0</v>
      </c>
      <c r="T1895">
        <v>0</v>
      </c>
    </row>
    <row r="1896" spans="1:20" x14ac:dyDescent="0.3">
      <c r="A1896" t="s">
        <v>242</v>
      </c>
      <c r="B1896" t="s">
        <v>567</v>
      </c>
      <c r="C1896">
        <v>11</v>
      </c>
      <c r="D1896">
        <v>10</v>
      </c>
      <c r="E1896" t="s">
        <v>510</v>
      </c>
      <c r="F1896" t="s">
        <v>508</v>
      </c>
      <c r="G1896" t="s">
        <v>508</v>
      </c>
      <c r="H1896">
        <v>3.770876826722338</v>
      </c>
      <c r="I1896">
        <v>83.830455259026692</v>
      </c>
      <c r="J1896">
        <v>179.83866870299471</v>
      </c>
      <c r="K1896">
        <v>101.9192480437097</v>
      </c>
      <c r="L1896">
        <v>0.83028529626920267</v>
      </c>
      <c r="M1896">
        <v>-1.7939518195797031</v>
      </c>
      <c r="N1896">
        <v>1.5135699373695199</v>
      </c>
      <c r="O1896">
        <v>1</v>
      </c>
      <c r="P1896">
        <v>1</v>
      </c>
      <c r="Q1896">
        <v>1</v>
      </c>
      <c r="R1896">
        <v>0</v>
      </c>
      <c r="S1896">
        <v>1</v>
      </c>
      <c r="T1896">
        <v>0</v>
      </c>
    </row>
    <row r="1897" spans="1:20" x14ac:dyDescent="0.3">
      <c r="A1897" t="s">
        <v>265</v>
      </c>
      <c r="B1897" t="s">
        <v>568</v>
      </c>
      <c r="C1897">
        <v>9</v>
      </c>
      <c r="D1897">
        <v>8</v>
      </c>
      <c r="E1897" t="s">
        <v>510</v>
      </c>
      <c r="F1897" t="s">
        <v>508</v>
      </c>
      <c r="G1897" t="s">
        <v>508</v>
      </c>
      <c r="H1897">
        <v>6.562613412990598</v>
      </c>
      <c r="I1897">
        <v>52.666676839192696</v>
      </c>
      <c r="J1897">
        <v>1.3721661449041029</v>
      </c>
      <c r="K1897">
        <v>57.910483969230313</v>
      </c>
      <c r="L1897">
        <v>0.49216975642230432</v>
      </c>
      <c r="M1897">
        <v>-3.2338288865382849</v>
      </c>
      <c r="N1897">
        <v>4.0102763429351906</v>
      </c>
      <c r="O1897">
        <v>1</v>
      </c>
      <c r="P1897">
        <v>1</v>
      </c>
      <c r="Q1897">
        <v>1</v>
      </c>
      <c r="R1897">
        <v>0</v>
      </c>
      <c r="S1897">
        <v>1</v>
      </c>
      <c r="T1897">
        <v>0</v>
      </c>
    </row>
    <row r="1898" spans="1:20" x14ac:dyDescent="0.3">
      <c r="A1898" t="s">
        <v>271</v>
      </c>
      <c r="B1898" t="s">
        <v>568</v>
      </c>
      <c r="C1898">
        <v>6</v>
      </c>
      <c r="D1898">
        <v>8</v>
      </c>
      <c r="E1898" t="s">
        <v>510</v>
      </c>
      <c r="F1898" t="s">
        <v>508</v>
      </c>
      <c r="G1898" t="s">
        <v>508</v>
      </c>
      <c r="H1898">
        <v>7.3074030504481442</v>
      </c>
      <c r="I1898">
        <v>48.000005086263023</v>
      </c>
      <c r="J1898">
        <v>0.97467620973051172</v>
      </c>
      <c r="K1898">
        <v>39.035193001320017</v>
      </c>
      <c r="L1898">
        <v>0.64209435718386143</v>
      </c>
      <c r="M1898">
        <v>-5.5857596951862591</v>
      </c>
      <c r="N1898">
        <v>6.8062785921290807</v>
      </c>
      <c r="O1898">
        <v>0</v>
      </c>
      <c r="P1898">
        <v>1</v>
      </c>
      <c r="Q1898">
        <v>1</v>
      </c>
      <c r="R1898">
        <v>0</v>
      </c>
      <c r="S1898">
        <v>1</v>
      </c>
      <c r="T1898">
        <v>0</v>
      </c>
    </row>
    <row r="1899" spans="1:20" x14ac:dyDescent="0.3">
      <c r="A1899" t="s">
        <v>283</v>
      </c>
      <c r="B1899" t="s">
        <v>568</v>
      </c>
      <c r="C1899">
        <v>4</v>
      </c>
      <c r="D1899">
        <v>4</v>
      </c>
      <c r="E1899" t="s">
        <v>510</v>
      </c>
      <c r="F1899" t="s">
        <v>508</v>
      </c>
      <c r="G1899" t="s">
        <v>508</v>
      </c>
      <c r="H1899">
        <v>7.5510191342383894</v>
      </c>
      <c r="I1899">
        <v>50</v>
      </c>
      <c r="J1899">
        <v>0.40199221971369309</v>
      </c>
      <c r="K1899">
        <v>-2.2512330636287841</v>
      </c>
      <c r="L1899">
        <v>0.64284642136982573</v>
      </c>
      <c r="M1899">
        <v>-1.5345230116011681</v>
      </c>
      <c r="N1899">
        <v>-2.753250320236404</v>
      </c>
      <c r="O1899">
        <v>0</v>
      </c>
      <c r="P1899">
        <v>1</v>
      </c>
      <c r="Q1899">
        <v>1</v>
      </c>
      <c r="R1899">
        <v>0</v>
      </c>
      <c r="S1899">
        <v>0</v>
      </c>
      <c r="T1899">
        <v>0</v>
      </c>
    </row>
    <row r="1900" spans="1:20" x14ac:dyDescent="0.3">
      <c r="A1900" t="s">
        <v>290</v>
      </c>
      <c r="B1900" t="s">
        <v>568</v>
      </c>
      <c r="C1900">
        <v>4</v>
      </c>
      <c r="D1900">
        <v>8</v>
      </c>
      <c r="E1900" t="s">
        <v>510</v>
      </c>
      <c r="F1900" t="s">
        <v>508</v>
      </c>
      <c r="G1900" t="s">
        <v>508</v>
      </c>
      <c r="H1900">
        <v>7.6694128907341144</v>
      </c>
      <c r="I1900">
        <v>42.933324178059898</v>
      </c>
      <c r="J1900">
        <v>0.18589606070920819</v>
      </c>
      <c r="K1900">
        <v>-49.506675773130063</v>
      </c>
      <c r="L1900">
        <v>0.73089016750080249</v>
      </c>
      <c r="M1900">
        <v>-2.753250320236404</v>
      </c>
      <c r="N1900">
        <v>9.9893210888067472</v>
      </c>
      <c r="O1900">
        <v>0</v>
      </c>
      <c r="P1900">
        <v>1</v>
      </c>
      <c r="Q1900">
        <v>1</v>
      </c>
      <c r="R1900">
        <v>0</v>
      </c>
      <c r="S1900">
        <v>0</v>
      </c>
      <c r="T1900">
        <v>0</v>
      </c>
    </row>
    <row r="1901" spans="1:20" x14ac:dyDescent="0.3">
      <c r="A1901" t="s">
        <v>91</v>
      </c>
      <c r="B1901" t="s">
        <v>568</v>
      </c>
      <c r="C1901">
        <v>11</v>
      </c>
      <c r="D1901">
        <v>9</v>
      </c>
      <c r="E1901" t="s">
        <v>510</v>
      </c>
      <c r="F1901" t="s">
        <v>508</v>
      </c>
      <c r="G1901" t="s">
        <v>508</v>
      </c>
      <c r="H1901">
        <v>7.8653520355475166</v>
      </c>
      <c r="I1901">
        <v>73.794551781111579</v>
      </c>
      <c r="J1901">
        <v>0.65060503052465912</v>
      </c>
      <c r="K1901">
        <v>100.2306344949106</v>
      </c>
      <c r="L1901">
        <v>1.0164608724666779</v>
      </c>
      <c r="M1901">
        <v>-2.2471910112359552</v>
      </c>
      <c r="N1901">
        <v>9.977011845029633</v>
      </c>
      <c r="O1901">
        <v>1</v>
      </c>
      <c r="P1901">
        <v>1</v>
      </c>
      <c r="Q1901">
        <v>1</v>
      </c>
      <c r="R1901">
        <v>0</v>
      </c>
      <c r="S1901">
        <v>1</v>
      </c>
      <c r="T1901">
        <v>1</v>
      </c>
    </row>
    <row r="1902" spans="1:20" x14ac:dyDescent="0.3">
      <c r="A1902" t="s">
        <v>235</v>
      </c>
      <c r="B1902" t="s">
        <v>568</v>
      </c>
      <c r="C1902">
        <v>9</v>
      </c>
      <c r="D1902">
        <v>6</v>
      </c>
      <c r="E1902" t="s">
        <v>510</v>
      </c>
      <c r="F1902" t="s">
        <v>508</v>
      </c>
      <c r="G1902" t="s">
        <v>508</v>
      </c>
      <c r="H1902">
        <v>8.8787056236575559</v>
      </c>
      <c r="I1902">
        <v>77.497396002864392</v>
      </c>
      <c r="J1902">
        <v>2.2017138567823369</v>
      </c>
      <c r="K1902">
        <v>85.484816164313443</v>
      </c>
      <c r="L1902">
        <v>0.57321392662027182</v>
      </c>
      <c r="M1902">
        <v>-4.4011586110319056</v>
      </c>
      <c r="N1902">
        <v>-6.9433939232016506</v>
      </c>
      <c r="O1902">
        <v>1</v>
      </c>
      <c r="P1902">
        <v>1</v>
      </c>
      <c r="Q1902">
        <v>1</v>
      </c>
      <c r="R1902">
        <v>0</v>
      </c>
      <c r="S1902">
        <v>1</v>
      </c>
      <c r="T1902">
        <v>0</v>
      </c>
    </row>
    <row r="1903" spans="1:20" x14ac:dyDescent="0.3">
      <c r="A1903" t="s">
        <v>259</v>
      </c>
      <c r="B1903" t="s">
        <v>568</v>
      </c>
      <c r="C1903">
        <v>6</v>
      </c>
      <c r="D1903">
        <v>4</v>
      </c>
      <c r="E1903" t="s">
        <v>510</v>
      </c>
      <c r="F1903" t="s">
        <v>508</v>
      </c>
      <c r="G1903" t="s">
        <v>508</v>
      </c>
      <c r="H1903">
        <v>10.143667391431141</v>
      </c>
      <c r="I1903">
        <v>65.530699379645313</v>
      </c>
      <c r="J1903">
        <v>1.3569492025572649</v>
      </c>
      <c r="K1903">
        <v>50.561321405783382</v>
      </c>
      <c r="L1903">
        <v>0.92079003203480214</v>
      </c>
      <c r="M1903">
        <v>-6.9433939232016506</v>
      </c>
      <c r="N1903">
        <v>-3.4874314236251842</v>
      </c>
      <c r="O1903">
        <v>0</v>
      </c>
      <c r="P1903">
        <v>1</v>
      </c>
      <c r="Q1903">
        <v>1</v>
      </c>
      <c r="R1903">
        <v>0</v>
      </c>
      <c r="S1903">
        <v>1</v>
      </c>
      <c r="T1903">
        <v>0</v>
      </c>
    </row>
    <row r="1904" spans="1:20" x14ac:dyDescent="0.3">
      <c r="A1904" t="s">
        <v>269</v>
      </c>
      <c r="B1904" t="s">
        <v>568</v>
      </c>
      <c r="C1904">
        <v>1</v>
      </c>
      <c r="D1904">
        <v>1</v>
      </c>
      <c r="E1904" t="s">
        <v>510</v>
      </c>
      <c r="F1904" t="s">
        <v>508</v>
      </c>
      <c r="G1904" t="s">
        <v>508</v>
      </c>
      <c r="H1904">
        <v>11.056900486241821</v>
      </c>
      <c r="I1904">
        <v>56.910566752340557</v>
      </c>
      <c r="J1904">
        <v>-0.17109073937611191</v>
      </c>
      <c r="K1904">
        <v>9.5694690219110665</v>
      </c>
      <c r="L1904">
        <v>0.69469424324424056</v>
      </c>
      <c r="M1904">
        <v>-0.84033613445378152</v>
      </c>
      <c r="N1904">
        <v>1.6949152542372881</v>
      </c>
      <c r="O1904">
        <v>0</v>
      </c>
      <c r="P1904">
        <v>1</v>
      </c>
      <c r="Q1904">
        <v>0</v>
      </c>
      <c r="R1904">
        <v>0</v>
      </c>
      <c r="S1904">
        <v>0</v>
      </c>
      <c r="T1904">
        <v>0</v>
      </c>
    </row>
    <row r="1905" spans="1:20" x14ac:dyDescent="0.3">
      <c r="A1905" t="s">
        <v>96</v>
      </c>
      <c r="B1905" t="s">
        <v>568</v>
      </c>
      <c r="C1905">
        <v>9</v>
      </c>
      <c r="D1905">
        <v>6</v>
      </c>
      <c r="E1905" t="s">
        <v>510</v>
      </c>
      <c r="F1905" t="s">
        <v>508</v>
      </c>
      <c r="G1905" t="s">
        <v>508</v>
      </c>
      <c r="H1905">
        <v>8.8378435217698588</v>
      </c>
      <c r="I1905">
        <v>83.113453118177702</v>
      </c>
      <c r="J1905">
        <v>1.6264851296203611</v>
      </c>
      <c r="K1905">
        <v>105.5900570823289</v>
      </c>
      <c r="L1905">
        <v>0.82586266513439566</v>
      </c>
      <c r="M1905">
        <v>-3.455962742016395</v>
      </c>
      <c r="N1905">
        <v>1.616629965989286</v>
      </c>
      <c r="O1905">
        <v>1</v>
      </c>
      <c r="P1905">
        <v>1</v>
      </c>
      <c r="Q1905">
        <v>1</v>
      </c>
      <c r="R1905">
        <v>0</v>
      </c>
      <c r="S1905">
        <v>1</v>
      </c>
      <c r="T1905">
        <v>0</v>
      </c>
    </row>
    <row r="1906" spans="1:20" x14ac:dyDescent="0.3">
      <c r="A1906" t="s">
        <v>164</v>
      </c>
      <c r="B1906" t="s">
        <v>568</v>
      </c>
      <c r="C1906">
        <v>4</v>
      </c>
      <c r="D1906">
        <v>4</v>
      </c>
      <c r="E1906" t="s">
        <v>510</v>
      </c>
      <c r="F1906" t="s">
        <v>508</v>
      </c>
      <c r="G1906" t="s">
        <v>508</v>
      </c>
      <c r="H1906">
        <v>9.5446593418457208</v>
      </c>
      <c r="I1906">
        <v>80.606864965157428</v>
      </c>
      <c r="J1906">
        <v>0.74121770104644114</v>
      </c>
      <c r="K1906">
        <v>72.28094729246105</v>
      </c>
      <c r="L1906">
        <v>0.79770348557569493</v>
      </c>
      <c r="M1906">
        <v>-2.6704528115012431</v>
      </c>
      <c r="N1906">
        <v>9.9824813427235295</v>
      </c>
      <c r="O1906">
        <v>0</v>
      </c>
      <c r="P1906">
        <v>1</v>
      </c>
      <c r="Q1906">
        <v>1</v>
      </c>
      <c r="R1906">
        <v>0</v>
      </c>
      <c r="S1906">
        <v>0</v>
      </c>
      <c r="T1906">
        <v>0</v>
      </c>
    </row>
    <row r="1907" spans="1:20" x14ac:dyDescent="0.3">
      <c r="A1907" t="s">
        <v>77</v>
      </c>
      <c r="B1907" t="s">
        <v>569</v>
      </c>
      <c r="C1907">
        <v>11</v>
      </c>
      <c r="D1907">
        <v>12</v>
      </c>
      <c r="E1907" t="s">
        <v>510</v>
      </c>
      <c r="F1907" t="s">
        <v>508</v>
      </c>
      <c r="G1907" t="s">
        <v>508</v>
      </c>
      <c r="H1907">
        <v>2.734219117022036</v>
      </c>
      <c r="I1907">
        <v>84.894257381469203</v>
      </c>
      <c r="J1907">
        <v>0.14315808701647109</v>
      </c>
      <c r="K1907">
        <v>74.052292249536507</v>
      </c>
      <c r="L1907">
        <v>0.62494463711368742</v>
      </c>
      <c r="M1907">
        <v>-1.012888215052687</v>
      </c>
      <c r="N1907">
        <v>1.023252620253452</v>
      </c>
      <c r="O1907">
        <v>1</v>
      </c>
      <c r="P1907">
        <v>1</v>
      </c>
      <c r="Q1907">
        <v>1</v>
      </c>
      <c r="R1907">
        <v>0</v>
      </c>
      <c r="S1907">
        <v>1</v>
      </c>
      <c r="T1907">
        <v>0</v>
      </c>
    </row>
    <row r="1908" spans="1:20" x14ac:dyDescent="0.3">
      <c r="A1908" t="s">
        <v>139</v>
      </c>
      <c r="B1908" t="s">
        <v>569</v>
      </c>
      <c r="C1908">
        <v>5</v>
      </c>
      <c r="D1908">
        <v>12</v>
      </c>
      <c r="E1908" t="s">
        <v>510</v>
      </c>
      <c r="F1908" t="s">
        <v>508</v>
      </c>
      <c r="G1908" t="s">
        <v>508</v>
      </c>
      <c r="H1908">
        <v>2.9628592887237519</v>
      </c>
      <c r="I1908">
        <v>41.129058307966098</v>
      </c>
      <c r="J1908">
        <v>-3.6104599479678812E-2</v>
      </c>
      <c r="K1908">
        <v>22.673902638828881</v>
      </c>
      <c r="L1908">
        <v>1.164539402593376</v>
      </c>
      <c r="M1908">
        <v>-4.1083060580402089</v>
      </c>
      <c r="N1908">
        <v>1.0710774272078161</v>
      </c>
      <c r="O1908">
        <v>0</v>
      </c>
      <c r="P1908">
        <v>1</v>
      </c>
      <c r="Q1908">
        <v>0</v>
      </c>
      <c r="R1908">
        <v>0</v>
      </c>
      <c r="S1908">
        <v>0</v>
      </c>
      <c r="T1908">
        <v>1</v>
      </c>
    </row>
    <row r="1909" spans="1:20" x14ac:dyDescent="0.3">
      <c r="A1909" t="s">
        <v>223</v>
      </c>
      <c r="B1909" t="s">
        <v>569</v>
      </c>
      <c r="C1909">
        <v>3</v>
      </c>
      <c r="D1909">
        <v>9</v>
      </c>
      <c r="E1909" t="s">
        <v>510</v>
      </c>
      <c r="F1909" t="s">
        <v>508</v>
      </c>
      <c r="G1909" t="s">
        <v>508</v>
      </c>
      <c r="H1909">
        <v>2.8968630451095638</v>
      </c>
      <c r="I1909">
        <v>45.192335025799643</v>
      </c>
      <c r="J1909">
        <v>-0.14619946737463699</v>
      </c>
      <c r="K1909">
        <v>-28.331700806014659</v>
      </c>
      <c r="L1909">
        <v>0.67692068425356766</v>
      </c>
      <c r="M1909">
        <v>-0.66666376023065477</v>
      </c>
      <c r="N1909">
        <v>2.1092934507904069</v>
      </c>
      <c r="O1909">
        <v>0</v>
      </c>
      <c r="P1909">
        <v>1</v>
      </c>
      <c r="Q1909">
        <v>0</v>
      </c>
      <c r="R1909">
        <v>0</v>
      </c>
      <c r="S1909">
        <v>0</v>
      </c>
      <c r="T1909">
        <v>0</v>
      </c>
    </row>
    <row r="1910" spans="1:20" x14ac:dyDescent="0.3">
      <c r="A1910" t="s">
        <v>265</v>
      </c>
      <c r="B1910" t="s">
        <v>569</v>
      </c>
      <c r="C1910">
        <v>8</v>
      </c>
      <c r="D1910">
        <v>8</v>
      </c>
      <c r="E1910" t="s">
        <v>510</v>
      </c>
      <c r="F1910" t="s">
        <v>508</v>
      </c>
      <c r="G1910" t="s">
        <v>508</v>
      </c>
      <c r="H1910">
        <v>2.8689593526254451</v>
      </c>
      <c r="I1910">
        <v>70.796469886259587</v>
      </c>
      <c r="J1910">
        <v>-1.7095602504354601E-2</v>
      </c>
      <c r="K1910">
        <v>93.981465384548741</v>
      </c>
      <c r="L1910">
        <v>0.57395016546816535</v>
      </c>
      <c r="M1910">
        <v>-2.158271345216813</v>
      </c>
      <c r="N1910">
        <v>-1.470586817363569</v>
      </c>
      <c r="O1910">
        <v>1</v>
      </c>
      <c r="P1910">
        <v>1</v>
      </c>
      <c r="Q1910">
        <v>0</v>
      </c>
      <c r="R1910">
        <v>0</v>
      </c>
      <c r="S1910">
        <v>1</v>
      </c>
      <c r="T1910">
        <v>0</v>
      </c>
    </row>
    <row r="1911" spans="1:20" x14ac:dyDescent="0.3">
      <c r="A1911" t="s">
        <v>271</v>
      </c>
      <c r="B1911" t="s">
        <v>569</v>
      </c>
      <c r="C1911">
        <v>5</v>
      </c>
      <c r="D1911">
        <v>9</v>
      </c>
      <c r="E1911" t="s">
        <v>510</v>
      </c>
      <c r="F1911" t="s">
        <v>508</v>
      </c>
      <c r="G1911" t="s">
        <v>508</v>
      </c>
      <c r="H1911">
        <v>3.5327232179853132</v>
      </c>
      <c r="I1911">
        <v>10.169479196974111</v>
      </c>
      <c r="J1911">
        <v>-0.13699310747814539</v>
      </c>
      <c r="K1911">
        <v>-75.757596869017206</v>
      </c>
      <c r="L1911">
        <v>1.1251846066294799</v>
      </c>
      <c r="M1911">
        <v>-5.3171700960835748</v>
      </c>
      <c r="N1911">
        <v>0.49261273511361309</v>
      </c>
      <c r="O1911">
        <v>0</v>
      </c>
      <c r="P1911">
        <v>1</v>
      </c>
      <c r="Q1911">
        <v>0</v>
      </c>
      <c r="R1911">
        <v>0</v>
      </c>
      <c r="S1911">
        <v>0</v>
      </c>
      <c r="T1911">
        <v>1</v>
      </c>
    </row>
    <row r="1912" spans="1:20" x14ac:dyDescent="0.3">
      <c r="A1912" t="s">
        <v>512</v>
      </c>
      <c r="B1912" t="s">
        <v>569</v>
      </c>
      <c r="C1912">
        <v>5</v>
      </c>
      <c r="D1912">
        <v>10</v>
      </c>
      <c r="E1912" t="s">
        <v>510</v>
      </c>
      <c r="F1912" t="s">
        <v>508</v>
      </c>
      <c r="G1912" t="s">
        <v>508</v>
      </c>
      <c r="H1912">
        <v>3.756035710646124</v>
      </c>
      <c r="I1912">
        <v>4.958712208686002</v>
      </c>
      <c r="J1912">
        <v>-0.18612431171792351</v>
      </c>
      <c r="K1912">
        <v>-72.716111255971242</v>
      </c>
      <c r="L1912">
        <v>1.4545235428544481</v>
      </c>
      <c r="M1912">
        <v>-5.0047188416864632</v>
      </c>
      <c r="N1912">
        <v>-1.6898615228926861</v>
      </c>
      <c r="O1912">
        <v>0</v>
      </c>
      <c r="P1912">
        <v>1</v>
      </c>
      <c r="Q1912">
        <v>0</v>
      </c>
      <c r="R1912">
        <v>0</v>
      </c>
      <c r="S1912">
        <v>0</v>
      </c>
      <c r="T1912">
        <v>1</v>
      </c>
    </row>
    <row r="1913" spans="1:20" x14ac:dyDescent="0.3">
      <c r="A1913" t="s">
        <v>91</v>
      </c>
      <c r="B1913" t="s">
        <v>569</v>
      </c>
      <c r="C1913">
        <v>2</v>
      </c>
      <c r="D1913">
        <v>5</v>
      </c>
      <c r="E1913" t="s">
        <v>510</v>
      </c>
      <c r="F1913" t="s">
        <v>508</v>
      </c>
      <c r="G1913" t="s">
        <v>508</v>
      </c>
      <c r="H1913">
        <v>4.1347689848372129</v>
      </c>
      <c r="I1913">
        <v>25.63380402767644</v>
      </c>
      <c r="J1913">
        <v>-0.23045489497481339</v>
      </c>
      <c r="K1913">
        <v>-193.69566616732061</v>
      </c>
      <c r="L1913">
        <v>1.292504815473825</v>
      </c>
      <c r="M1913">
        <v>-1.6898615228926861</v>
      </c>
      <c r="N1913">
        <v>-1.8200232449669089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1</v>
      </c>
    </row>
    <row r="1914" spans="1:20" x14ac:dyDescent="0.3">
      <c r="A1914" t="s">
        <v>93</v>
      </c>
      <c r="B1914" t="s">
        <v>569</v>
      </c>
      <c r="C1914">
        <v>0</v>
      </c>
      <c r="D1914">
        <v>3</v>
      </c>
      <c r="E1914" t="s">
        <v>510</v>
      </c>
      <c r="F1914" t="s">
        <v>508</v>
      </c>
      <c r="G1914" t="s">
        <v>508</v>
      </c>
      <c r="H1914">
        <v>4.2334861302824622</v>
      </c>
      <c r="I1914">
        <v>15.49293958485339</v>
      </c>
      <c r="J1914">
        <v>-0.25873630530412939</v>
      </c>
      <c r="K1914">
        <v>-133.9746653099389</v>
      </c>
      <c r="L1914">
        <v>0.4709513251658658</v>
      </c>
      <c r="M1914">
        <v>-1.8200232449669089</v>
      </c>
      <c r="N1914">
        <v>2.3686873463722509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</row>
    <row r="1915" spans="1:20" x14ac:dyDescent="0.3">
      <c r="A1915" t="s">
        <v>162</v>
      </c>
      <c r="B1915" t="s">
        <v>569</v>
      </c>
      <c r="C1915">
        <v>3</v>
      </c>
      <c r="D1915">
        <v>4</v>
      </c>
      <c r="E1915" t="s">
        <v>510</v>
      </c>
      <c r="F1915" t="s">
        <v>508</v>
      </c>
      <c r="G1915" t="s">
        <v>508</v>
      </c>
      <c r="H1915">
        <v>4.1714583960247209</v>
      </c>
      <c r="I1915">
        <v>29.9702861023856</v>
      </c>
      <c r="J1915">
        <v>-0.18457982359163849</v>
      </c>
      <c r="K1915">
        <v>-69.850874155118532</v>
      </c>
      <c r="L1915">
        <v>0.55837337265021902</v>
      </c>
      <c r="M1915">
        <v>-1.4866260647787759</v>
      </c>
      <c r="N1915">
        <v>0.80483783458355185</v>
      </c>
      <c r="O1915">
        <v>0</v>
      </c>
      <c r="P1915">
        <v>1</v>
      </c>
      <c r="Q1915">
        <v>0</v>
      </c>
      <c r="R1915">
        <v>0</v>
      </c>
      <c r="S1915">
        <v>0</v>
      </c>
      <c r="T1915">
        <v>0</v>
      </c>
    </row>
    <row r="1916" spans="1:20" x14ac:dyDescent="0.3">
      <c r="A1916" t="s">
        <v>235</v>
      </c>
      <c r="B1916" t="s">
        <v>569</v>
      </c>
      <c r="C1916">
        <v>11</v>
      </c>
      <c r="D1916">
        <v>10</v>
      </c>
      <c r="E1916" t="s">
        <v>510</v>
      </c>
      <c r="F1916" t="s">
        <v>508</v>
      </c>
      <c r="G1916" t="s">
        <v>508</v>
      </c>
      <c r="H1916">
        <v>4.0585948464599104</v>
      </c>
      <c r="I1916">
        <v>83.27527104962698</v>
      </c>
      <c r="J1916">
        <v>0.12063141227267241</v>
      </c>
      <c r="K1916">
        <v>74.417945072230225</v>
      </c>
      <c r="L1916">
        <v>1.8708668211311641</v>
      </c>
      <c r="M1916">
        <v>-9.3987110518390982E-2</v>
      </c>
      <c r="N1916">
        <v>-1.222954967463378</v>
      </c>
      <c r="O1916">
        <v>1</v>
      </c>
      <c r="P1916">
        <v>1</v>
      </c>
      <c r="Q1916">
        <v>1</v>
      </c>
      <c r="R1916">
        <v>0</v>
      </c>
      <c r="S1916">
        <v>0</v>
      </c>
      <c r="T1916">
        <v>1</v>
      </c>
    </row>
    <row r="1917" spans="1:20" x14ac:dyDescent="0.3">
      <c r="A1917" t="s">
        <v>259</v>
      </c>
      <c r="B1917" t="s">
        <v>569</v>
      </c>
      <c r="C1917">
        <v>11</v>
      </c>
      <c r="D1917">
        <v>8</v>
      </c>
      <c r="E1917" t="s">
        <v>510</v>
      </c>
      <c r="F1917" t="s">
        <v>508</v>
      </c>
      <c r="G1917" t="s">
        <v>508</v>
      </c>
      <c r="H1917">
        <v>4.0612246714481692</v>
      </c>
      <c r="I1917">
        <v>74.216026253633601</v>
      </c>
      <c r="J1917">
        <v>0.10854375860263531</v>
      </c>
      <c r="K1917">
        <v>54.618803366687366</v>
      </c>
      <c r="L1917">
        <v>0.63686074206991439</v>
      </c>
      <c r="M1917">
        <v>-1.222954967463378</v>
      </c>
      <c r="N1917">
        <v>0.28571174258277532</v>
      </c>
      <c r="O1917">
        <v>1</v>
      </c>
      <c r="P1917">
        <v>1</v>
      </c>
      <c r="Q1917">
        <v>1</v>
      </c>
      <c r="R1917">
        <v>0</v>
      </c>
      <c r="S1917">
        <v>1</v>
      </c>
      <c r="T1917">
        <v>0</v>
      </c>
    </row>
    <row r="1918" spans="1:20" x14ac:dyDescent="0.3">
      <c r="A1918" t="s">
        <v>282</v>
      </c>
      <c r="B1918" t="s">
        <v>569</v>
      </c>
      <c r="C1918">
        <v>6</v>
      </c>
      <c r="D1918">
        <v>5</v>
      </c>
      <c r="E1918" t="s">
        <v>510</v>
      </c>
      <c r="F1918" t="s">
        <v>508</v>
      </c>
      <c r="G1918" t="s">
        <v>508</v>
      </c>
      <c r="H1918">
        <v>3.6910456029335781</v>
      </c>
      <c r="I1918">
        <v>70.731691107764576</v>
      </c>
      <c r="J1918">
        <v>6.1806201336484928E-2</v>
      </c>
      <c r="K1918">
        <v>33.471687491002953</v>
      </c>
      <c r="L1918">
        <v>0.23762380408428169</v>
      </c>
      <c r="M1918">
        <v>-0.75973338779450805</v>
      </c>
      <c r="N1918">
        <v>-0.28707878965311712</v>
      </c>
      <c r="O1918">
        <v>0</v>
      </c>
      <c r="P1918">
        <v>1</v>
      </c>
      <c r="Q1918">
        <v>1</v>
      </c>
      <c r="R1918">
        <v>0</v>
      </c>
      <c r="S1918">
        <v>0</v>
      </c>
      <c r="T1918">
        <v>0</v>
      </c>
    </row>
    <row r="1919" spans="1:20" x14ac:dyDescent="0.3">
      <c r="A1919" t="s">
        <v>285</v>
      </c>
      <c r="B1919" t="s">
        <v>569</v>
      </c>
      <c r="C1919">
        <v>3</v>
      </c>
      <c r="D1919">
        <v>3</v>
      </c>
      <c r="E1919" t="s">
        <v>510</v>
      </c>
      <c r="F1919" t="s">
        <v>508</v>
      </c>
      <c r="G1919" t="s">
        <v>508</v>
      </c>
      <c r="H1919">
        <v>3.6195052866701869</v>
      </c>
      <c r="I1919">
        <v>65.567740231648571</v>
      </c>
      <c r="J1919">
        <v>-4.8369333628423966E-3</v>
      </c>
      <c r="K1919">
        <v>-7.768527829785814</v>
      </c>
      <c r="L1919">
        <v>0.8574512864311824</v>
      </c>
      <c r="M1919">
        <v>-0.1919429713745778</v>
      </c>
      <c r="N1919">
        <v>1.634616178168377</v>
      </c>
      <c r="O1919">
        <v>0</v>
      </c>
      <c r="P1919">
        <v>1</v>
      </c>
      <c r="Q1919">
        <v>0</v>
      </c>
      <c r="R1919">
        <v>0</v>
      </c>
      <c r="S1919">
        <v>0</v>
      </c>
      <c r="T1919">
        <v>0</v>
      </c>
    </row>
    <row r="1920" spans="1:20" x14ac:dyDescent="0.3">
      <c r="A1920" t="s">
        <v>291</v>
      </c>
      <c r="B1920" t="s">
        <v>569</v>
      </c>
      <c r="C1920">
        <v>3</v>
      </c>
      <c r="D1920">
        <v>5</v>
      </c>
      <c r="E1920" t="s">
        <v>510</v>
      </c>
      <c r="F1920" t="s">
        <v>508</v>
      </c>
      <c r="G1920" t="s">
        <v>508</v>
      </c>
      <c r="H1920">
        <v>3.5126531652267472</v>
      </c>
      <c r="I1920">
        <v>60.439556600754841</v>
      </c>
      <c r="J1920">
        <v>-2.7160288417559599E-2</v>
      </c>
      <c r="K1920">
        <v>13.83150689140296</v>
      </c>
      <c r="L1920">
        <v>0.83135728232799022</v>
      </c>
      <c r="M1920">
        <v>-2.2705750051788942</v>
      </c>
      <c r="N1920">
        <v>2.516943182982684</v>
      </c>
      <c r="O1920">
        <v>0</v>
      </c>
      <c r="P1920">
        <v>1</v>
      </c>
      <c r="Q1920">
        <v>0</v>
      </c>
      <c r="R1920">
        <v>0</v>
      </c>
      <c r="S1920">
        <v>0</v>
      </c>
      <c r="T1920">
        <v>0</v>
      </c>
    </row>
    <row r="1921" spans="1:20" x14ac:dyDescent="0.3">
      <c r="A1921" t="s">
        <v>298</v>
      </c>
      <c r="B1921" t="s">
        <v>569</v>
      </c>
      <c r="C1921">
        <v>7</v>
      </c>
      <c r="D1921">
        <v>10</v>
      </c>
      <c r="E1921" t="s">
        <v>510</v>
      </c>
      <c r="F1921" t="s">
        <v>508</v>
      </c>
      <c r="G1921" t="s">
        <v>508</v>
      </c>
      <c r="H1921">
        <v>3.3751582309938342</v>
      </c>
      <c r="I1921">
        <v>31.658252925959399</v>
      </c>
      <c r="J1921">
        <v>-4.7992533174805577E-2</v>
      </c>
      <c r="K1921">
        <v>-52.937670235481583</v>
      </c>
      <c r="L1921">
        <v>1.594780312880218</v>
      </c>
      <c r="M1921">
        <v>-3.7771536018990641</v>
      </c>
      <c r="N1921">
        <v>-2.0117755853562409</v>
      </c>
      <c r="O1921">
        <v>0</v>
      </c>
      <c r="P1921">
        <v>1</v>
      </c>
      <c r="Q1921">
        <v>0</v>
      </c>
      <c r="R1921">
        <v>0</v>
      </c>
      <c r="S1921">
        <v>1</v>
      </c>
      <c r="T1921">
        <v>1</v>
      </c>
    </row>
    <row r="1922" spans="1:20" x14ac:dyDescent="0.3">
      <c r="A1922" t="s">
        <v>96</v>
      </c>
      <c r="B1922" t="s">
        <v>569</v>
      </c>
      <c r="C1922">
        <v>0</v>
      </c>
      <c r="D1922">
        <v>5</v>
      </c>
      <c r="E1922" t="s">
        <v>510</v>
      </c>
      <c r="F1922" t="s">
        <v>508</v>
      </c>
      <c r="G1922" t="s">
        <v>508</v>
      </c>
      <c r="H1922">
        <v>3.7109092225785498</v>
      </c>
      <c r="I1922">
        <v>1.4353481869238029</v>
      </c>
      <c r="J1922">
        <v>-0.15619759608678899</v>
      </c>
      <c r="K1922">
        <v>-226.49348248186729</v>
      </c>
      <c r="L1922">
        <v>0.34893747660356472</v>
      </c>
      <c r="M1922">
        <v>-1.71717255398423</v>
      </c>
      <c r="N1922">
        <v>1.284686596925267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</row>
    <row r="1923" spans="1:20" x14ac:dyDescent="0.3">
      <c r="A1923" t="s">
        <v>164</v>
      </c>
      <c r="B1923" t="s">
        <v>569</v>
      </c>
      <c r="C1923">
        <v>2</v>
      </c>
      <c r="D1923">
        <v>5</v>
      </c>
      <c r="E1923" t="s">
        <v>510</v>
      </c>
      <c r="F1923" t="s">
        <v>508</v>
      </c>
      <c r="G1923" t="s">
        <v>508</v>
      </c>
      <c r="H1923">
        <v>3.7376703529995829</v>
      </c>
      <c r="I1923">
        <v>21.513902746505789</v>
      </c>
      <c r="J1923">
        <v>-0.1568761298556908</v>
      </c>
      <c r="K1923">
        <v>-174.10192910646481</v>
      </c>
      <c r="L1923">
        <v>0.61062547308532644</v>
      </c>
      <c r="M1923">
        <v>-0.81176993832615485</v>
      </c>
      <c r="N1923">
        <v>4.2455240721065612</v>
      </c>
      <c r="O1923">
        <v>0</v>
      </c>
      <c r="P1923">
        <v>0</v>
      </c>
      <c r="Q1923">
        <v>0</v>
      </c>
      <c r="R1923">
        <v>1</v>
      </c>
      <c r="S1923">
        <v>0</v>
      </c>
      <c r="T1923">
        <v>0</v>
      </c>
    </row>
    <row r="1924" spans="1:20" x14ac:dyDescent="0.3">
      <c r="A1924" t="s">
        <v>77</v>
      </c>
      <c r="B1924" t="s">
        <v>238</v>
      </c>
      <c r="C1924">
        <v>11</v>
      </c>
      <c r="D1924">
        <v>14</v>
      </c>
      <c r="E1924" t="s">
        <v>510</v>
      </c>
      <c r="F1924" t="s">
        <v>508</v>
      </c>
      <c r="G1924" t="s">
        <v>508</v>
      </c>
      <c r="H1924">
        <v>4.7583096182131301</v>
      </c>
      <c r="I1924">
        <v>44.225341140030281</v>
      </c>
      <c r="J1924">
        <v>0.24499447681730999</v>
      </c>
      <c r="K1924">
        <v>82.45820916226694</v>
      </c>
      <c r="L1924">
        <v>0.37251889685698469</v>
      </c>
      <c r="M1924">
        <v>-2.43183442245707</v>
      </c>
      <c r="N1924">
        <v>1.0574044240404881</v>
      </c>
      <c r="O1924">
        <v>1</v>
      </c>
      <c r="P1924">
        <v>1</v>
      </c>
      <c r="Q1924">
        <v>1</v>
      </c>
      <c r="R1924">
        <v>0</v>
      </c>
      <c r="S1924">
        <v>1</v>
      </c>
      <c r="T1924">
        <v>0</v>
      </c>
    </row>
    <row r="1925" spans="1:20" x14ac:dyDescent="0.3">
      <c r="A1925" t="s">
        <v>139</v>
      </c>
      <c r="B1925" t="s">
        <v>238</v>
      </c>
      <c r="C1925">
        <v>6</v>
      </c>
      <c r="D1925">
        <v>6</v>
      </c>
      <c r="E1925" t="s">
        <v>510</v>
      </c>
      <c r="F1925" t="s">
        <v>508</v>
      </c>
      <c r="G1925" t="s">
        <v>508</v>
      </c>
      <c r="H1925">
        <v>4.8666240954246192</v>
      </c>
      <c r="I1925">
        <v>31.92771724596146</v>
      </c>
      <c r="J1925">
        <v>2.335724524334171E-2</v>
      </c>
      <c r="K1925">
        <v>17.160386305945369</v>
      </c>
      <c r="L1925">
        <v>0.54233185037353382</v>
      </c>
      <c r="M1925">
        <v>-1.5945333100261221</v>
      </c>
      <c r="N1925">
        <v>-1.6203706599448331</v>
      </c>
      <c r="O1925">
        <v>0</v>
      </c>
      <c r="P1925">
        <v>1</v>
      </c>
      <c r="Q1925">
        <v>1</v>
      </c>
      <c r="R1925">
        <v>0</v>
      </c>
      <c r="S1925">
        <v>0</v>
      </c>
      <c r="T1925">
        <v>0</v>
      </c>
    </row>
    <row r="1926" spans="1:20" x14ac:dyDescent="0.3">
      <c r="A1926" t="s">
        <v>156</v>
      </c>
      <c r="B1926" t="s">
        <v>238</v>
      </c>
      <c r="C1926">
        <v>1</v>
      </c>
      <c r="D1926">
        <v>2</v>
      </c>
      <c r="E1926" t="s">
        <v>510</v>
      </c>
      <c r="F1926" t="s">
        <v>508</v>
      </c>
      <c r="G1926" t="s">
        <v>508</v>
      </c>
      <c r="H1926">
        <v>5.0476202443868177</v>
      </c>
      <c r="I1926">
        <v>25.602416127663641</v>
      </c>
      <c r="J1926">
        <v>-7.3245336201756772E-2</v>
      </c>
      <c r="K1926">
        <v>-16.703432950189882</v>
      </c>
      <c r="L1926">
        <v>0.67210759810929788</v>
      </c>
      <c r="M1926">
        <v>-1.6203706599448331</v>
      </c>
      <c r="N1926">
        <v>1.647059122721354</v>
      </c>
      <c r="O1926">
        <v>0</v>
      </c>
      <c r="P1926">
        <v>1</v>
      </c>
      <c r="Q1926">
        <v>0</v>
      </c>
      <c r="R1926">
        <v>0</v>
      </c>
      <c r="S1926">
        <v>0</v>
      </c>
      <c r="T1926">
        <v>0</v>
      </c>
    </row>
    <row r="1927" spans="1:20" x14ac:dyDescent="0.3">
      <c r="A1927" t="s">
        <v>223</v>
      </c>
      <c r="B1927" t="s">
        <v>238</v>
      </c>
      <c r="C1927">
        <v>5</v>
      </c>
      <c r="D1927">
        <v>5</v>
      </c>
      <c r="E1927" t="s">
        <v>510</v>
      </c>
      <c r="F1927" t="s">
        <v>508</v>
      </c>
      <c r="G1927" t="s">
        <v>508</v>
      </c>
      <c r="H1927">
        <v>4.9614053704397802</v>
      </c>
      <c r="I1927">
        <v>23.43750139698394</v>
      </c>
      <c r="J1927">
        <v>-0.20865520009304109</v>
      </c>
      <c r="K1927">
        <v>-29.688881768120691</v>
      </c>
      <c r="L1927">
        <v>1.090538530709515</v>
      </c>
      <c r="M1927">
        <v>-1.466046140617659</v>
      </c>
      <c r="N1927">
        <v>-0.6264751332231443</v>
      </c>
      <c r="O1927">
        <v>0</v>
      </c>
      <c r="P1927">
        <v>1</v>
      </c>
      <c r="Q1927">
        <v>0</v>
      </c>
      <c r="R1927">
        <v>0</v>
      </c>
      <c r="S1927">
        <v>0</v>
      </c>
      <c r="T1927">
        <v>1</v>
      </c>
    </row>
    <row r="1928" spans="1:20" x14ac:dyDescent="0.3">
      <c r="A1928" t="s">
        <v>228</v>
      </c>
      <c r="B1928" t="s">
        <v>238</v>
      </c>
      <c r="C1928">
        <v>3</v>
      </c>
      <c r="D1928">
        <v>4</v>
      </c>
      <c r="E1928" t="s">
        <v>510</v>
      </c>
      <c r="F1928" t="s">
        <v>508</v>
      </c>
      <c r="G1928" t="s">
        <v>508</v>
      </c>
      <c r="H1928">
        <v>4.9701683943259942</v>
      </c>
      <c r="I1928">
        <v>18.910231428032581</v>
      </c>
      <c r="J1928">
        <v>-0.24615507775362491</v>
      </c>
      <c r="K1928">
        <v>-61.718922556153842</v>
      </c>
      <c r="L1928">
        <v>0.96248765892664689</v>
      </c>
      <c r="M1928">
        <v>-0.6264751332231443</v>
      </c>
      <c r="N1928">
        <v>2.4428717877651471</v>
      </c>
      <c r="O1928">
        <v>0</v>
      </c>
      <c r="P1928">
        <v>1</v>
      </c>
      <c r="Q1928">
        <v>0</v>
      </c>
      <c r="R1928">
        <v>0</v>
      </c>
      <c r="S1928">
        <v>0</v>
      </c>
      <c r="T1928">
        <v>0</v>
      </c>
    </row>
    <row r="1929" spans="1:20" x14ac:dyDescent="0.3">
      <c r="A1929" t="s">
        <v>271</v>
      </c>
      <c r="B1929" t="s">
        <v>238</v>
      </c>
      <c r="C1929">
        <v>0</v>
      </c>
      <c r="D1929">
        <v>7</v>
      </c>
      <c r="E1929" t="s">
        <v>510</v>
      </c>
      <c r="F1929" t="s">
        <v>508</v>
      </c>
      <c r="G1929" t="s">
        <v>508</v>
      </c>
      <c r="H1929">
        <v>3.8697725061891601</v>
      </c>
      <c r="I1929">
        <v>0</v>
      </c>
      <c r="J1929">
        <v>-0.2065273985477297</v>
      </c>
      <c r="K1929">
        <v>-127.9056755629659</v>
      </c>
      <c r="L1929">
        <v>0.45698293782911698</v>
      </c>
      <c r="M1929">
        <v>-3.294118245442708</v>
      </c>
      <c r="N1929">
        <v>-0.48661367650964787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</row>
    <row r="1930" spans="1:20" x14ac:dyDescent="0.3">
      <c r="A1930" t="s">
        <v>283</v>
      </c>
      <c r="B1930" t="s">
        <v>238</v>
      </c>
      <c r="C1930">
        <v>2</v>
      </c>
      <c r="D1930">
        <v>7</v>
      </c>
      <c r="E1930" t="s">
        <v>510</v>
      </c>
      <c r="F1930" t="s">
        <v>508</v>
      </c>
      <c r="G1930" t="s">
        <v>508</v>
      </c>
      <c r="H1930">
        <v>4.3038743919041877</v>
      </c>
      <c r="I1930">
        <v>3.783818057535933</v>
      </c>
      <c r="J1930">
        <v>-0.33402723801435252</v>
      </c>
      <c r="K1930">
        <v>-171.02457590932411</v>
      </c>
      <c r="L1930">
        <v>1.3271054877931741</v>
      </c>
      <c r="M1930">
        <v>-3.040261982247709</v>
      </c>
      <c r="N1930">
        <v>-0.84746084621460405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1</v>
      </c>
    </row>
    <row r="1931" spans="1:20" x14ac:dyDescent="0.3">
      <c r="A1931" t="s">
        <v>290</v>
      </c>
      <c r="B1931" t="s">
        <v>238</v>
      </c>
      <c r="C1931">
        <v>0</v>
      </c>
      <c r="D1931">
        <v>3</v>
      </c>
      <c r="E1931" t="s">
        <v>510</v>
      </c>
      <c r="F1931" t="s">
        <v>508</v>
      </c>
      <c r="G1931" t="s">
        <v>508</v>
      </c>
      <c r="H1931">
        <v>4.3345546381042874</v>
      </c>
      <c r="I1931">
        <v>7.389144741941803</v>
      </c>
      <c r="J1931">
        <v>-0.36764064577152339</v>
      </c>
      <c r="K1931">
        <v>-179.33932978329321</v>
      </c>
      <c r="L1931">
        <v>0.84584134079126982</v>
      </c>
      <c r="M1931">
        <v>-0.84746084621460405</v>
      </c>
      <c r="N1931">
        <v>-0.85469597799669539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</row>
    <row r="1932" spans="1:20" x14ac:dyDescent="0.3">
      <c r="A1932" t="s">
        <v>512</v>
      </c>
      <c r="B1932" t="s">
        <v>238</v>
      </c>
      <c r="C1932">
        <v>0</v>
      </c>
      <c r="D1932">
        <v>5</v>
      </c>
      <c r="E1932" t="s">
        <v>510</v>
      </c>
      <c r="F1932" t="s">
        <v>508</v>
      </c>
      <c r="G1932" t="s">
        <v>508</v>
      </c>
      <c r="H1932">
        <v>4.3573946897728657</v>
      </c>
      <c r="I1932">
        <v>0.44839808341359022</v>
      </c>
      <c r="J1932">
        <v>-0.41029807259253009</v>
      </c>
      <c r="K1932">
        <v>-126.6098275749894</v>
      </c>
      <c r="L1932">
        <v>0.89460971442175208</v>
      </c>
      <c r="M1932">
        <v>-2.0689716974136192</v>
      </c>
      <c r="N1932">
        <v>-2.728868620697269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</row>
    <row r="1933" spans="1:20" x14ac:dyDescent="0.3">
      <c r="A1933" t="s">
        <v>91</v>
      </c>
      <c r="B1933" t="s">
        <v>238</v>
      </c>
      <c r="C1933">
        <v>2</v>
      </c>
      <c r="D1933">
        <v>7</v>
      </c>
      <c r="E1933" t="s">
        <v>510</v>
      </c>
      <c r="F1933" t="s">
        <v>508</v>
      </c>
      <c r="G1933" t="s">
        <v>508</v>
      </c>
      <c r="H1933">
        <v>4.537815343626975</v>
      </c>
      <c r="I1933">
        <v>6.6420775882667797</v>
      </c>
      <c r="J1933">
        <v>-0.43212387606375108</v>
      </c>
      <c r="K1933">
        <v>-152.65640650040061</v>
      </c>
      <c r="L1933">
        <v>1.676974361990142</v>
      </c>
      <c r="M1933">
        <v>-2.728868620697269</v>
      </c>
      <c r="N1933">
        <v>-1.6289620096722419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1</v>
      </c>
    </row>
    <row r="1934" spans="1:20" x14ac:dyDescent="0.3">
      <c r="A1934" t="s">
        <v>93</v>
      </c>
      <c r="B1934" t="s">
        <v>238</v>
      </c>
      <c r="C1934">
        <v>0</v>
      </c>
      <c r="D1934">
        <v>3</v>
      </c>
      <c r="E1934" t="s">
        <v>510</v>
      </c>
      <c r="F1934" t="s">
        <v>508</v>
      </c>
      <c r="G1934" t="s">
        <v>508</v>
      </c>
      <c r="H1934">
        <v>4.6261013205713519</v>
      </c>
      <c r="I1934">
        <v>0</v>
      </c>
      <c r="J1934">
        <v>-0.43516964832386129</v>
      </c>
      <c r="K1934">
        <v>-123.13038259652789</v>
      </c>
      <c r="L1934">
        <v>0.77289737993092322</v>
      </c>
      <c r="M1934">
        <v>-1.6289620096722419</v>
      </c>
      <c r="N1934">
        <v>0.45998336026929593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</row>
    <row r="1935" spans="1:20" x14ac:dyDescent="0.3">
      <c r="A1935" t="s">
        <v>162</v>
      </c>
      <c r="B1935" t="s">
        <v>238</v>
      </c>
      <c r="C1935">
        <v>3</v>
      </c>
      <c r="D1935">
        <v>6</v>
      </c>
      <c r="E1935" t="s">
        <v>510</v>
      </c>
      <c r="F1935" t="s">
        <v>508</v>
      </c>
      <c r="G1935" t="s">
        <v>508</v>
      </c>
      <c r="H1935">
        <v>4.7554863416420758</v>
      </c>
      <c r="I1935">
        <v>13.120564737583971</v>
      </c>
      <c r="J1935">
        <v>-0.2122279999134323</v>
      </c>
      <c r="K1935">
        <v>-48.749935559546977</v>
      </c>
      <c r="L1935">
        <v>0.82806044237742416</v>
      </c>
      <c r="M1935">
        <v>-4.8717923428754304</v>
      </c>
      <c r="N1935">
        <v>0</v>
      </c>
      <c r="O1935">
        <v>0</v>
      </c>
      <c r="P1935">
        <v>1</v>
      </c>
      <c r="Q1935">
        <v>0</v>
      </c>
      <c r="R1935">
        <v>0</v>
      </c>
      <c r="S1935">
        <v>0</v>
      </c>
      <c r="T1935">
        <v>0</v>
      </c>
    </row>
    <row r="1936" spans="1:20" x14ac:dyDescent="0.3">
      <c r="A1936" t="s">
        <v>235</v>
      </c>
      <c r="B1936" t="s">
        <v>238</v>
      </c>
      <c r="C1936">
        <v>13</v>
      </c>
      <c r="D1936">
        <v>14</v>
      </c>
      <c r="E1936" t="s">
        <v>15</v>
      </c>
      <c r="F1936" t="s">
        <v>509</v>
      </c>
      <c r="G1936" t="s">
        <v>509</v>
      </c>
      <c r="H1936">
        <v>3.952594063876314</v>
      </c>
      <c r="I1936">
        <v>24.683506865851822</v>
      </c>
      <c r="J1936">
        <v>1.7831456393675001E-2</v>
      </c>
      <c r="K1936">
        <v>-34.749714182927697</v>
      </c>
      <c r="L1936">
        <v>1.393585170300141</v>
      </c>
      <c r="M1936">
        <v>-0.35746169216261209</v>
      </c>
      <c r="N1936">
        <v>8.9688154475059151E-2</v>
      </c>
      <c r="O1936">
        <v>1</v>
      </c>
      <c r="P1936">
        <v>1</v>
      </c>
      <c r="Q1936">
        <v>1</v>
      </c>
      <c r="R1936">
        <v>1</v>
      </c>
      <c r="S1936">
        <v>0</v>
      </c>
      <c r="T1936">
        <v>1</v>
      </c>
    </row>
    <row r="1937" spans="1:20" x14ac:dyDescent="0.3">
      <c r="A1937" t="s">
        <v>269</v>
      </c>
      <c r="B1937" t="s">
        <v>238</v>
      </c>
      <c r="C1937">
        <v>6</v>
      </c>
      <c r="D1937">
        <v>10</v>
      </c>
      <c r="E1937" t="s">
        <v>513</v>
      </c>
      <c r="F1937" t="s">
        <v>508</v>
      </c>
      <c r="G1937" t="s">
        <v>508</v>
      </c>
      <c r="H1937">
        <v>3.88674188755191</v>
      </c>
      <c r="I1937">
        <v>34.343457696346178</v>
      </c>
      <c r="J1937">
        <v>7.0649679353313455E-2</v>
      </c>
      <c r="K1937">
        <v>23.26181676885879</v>
      </c>
      <c r="L1937">
        <v>0.68111501496154292</v>
      </c>
      <c r="M1937">
        <v>-2.3746658470267801</v>
      </c>
      <c r="N1937">
        <v>0.81080356595138803</v>
      </c>
      <c r="O1937">
        <v>0</v>
      </c>
      <c r="P1937">
        <v>1</v>
      </c>
      <c r="Q1937">
        <v>1</v>
      </c>
      <c r="R1937">
        <v>0</v>
      </c>
      <c r="S1937">
        <v>0</v>
      </c>
      <c r="T1937">
        <v>0</v>
      </c>
    </row>
    <row r="1938" spans="1:20" x14ac:dyDescent="0.3">
      <c r="A1938" t="s">
        <v>291</v>
      </c>
      <c r="B1938" t="s">
        <v>238</v>
      </c>
      <c r="C1938">
        <v>9</v>
      </c>
      <c r="D1938">
        <v>8</v>
      </c>
      <c r="E1938" t="s">
        <v>510</v>
      </c>
      <c r="F1938" t="s">
        <v>508</v>
      </c>
      <c r="G1938" t="s">
        <v>508</v>
      </c>
      <c r="H1938">
        <v>4.008041323443063</v>
      </c>
      <c r="I1938">
        <v>51.327421678449753</v>
      </c>
      <c r="J1938">
        <v>0.15738904081571059</v>
      </c>
      <c r="K1938">
        <v>121.42543514760651</v>
      </c>
      <c r="L1938">
        <v>0.5012466969663476</v>
      </c>
      <c r="M1938">
        <v>-1.813471843959775</v>
      </c>
      <c r="N1938">
        <v>0.26384989686142168</v>
      </c>
      <c r="O1938">
        <v>1</v>
      </c>
      <c r="P1938">
        <v>1</v>
      </c>
      <c r="Q1938">
        <v>1</v>
      </c>
      <c r="R1938">
        <v>0</v>
      </c>
      <c r="S1938">
        <v>0</v>
      </c>
      <c r="T1938">
        <v>0</v>
      </c>
    </row>
    <row r="1939" spans="1:20" x14ac:dyDescent="0.3">
      <c r="A1939" t="s">
        <v>298</v>
      </c>
      <c r="B1939" t="s">
        <v>238</v>
      </c>
      <c r="C1939">
        <v>6</v>
      </c>
      <c r="D1939">
        <v>9</v>
      </c>
      <c r="E1939" t="s">
        <v>510</v>
      </c>
      <c r="F1939" t="s">
        <v>508</v>
      </c>
      <c r="G1939" t="s">
        <v>508</v>
      </c>
      <c r="H1939">
        <v>4.0061839077172507</v>
      </c>
      <c r="I1939">
        <v>26.548686756840919</v>
      </c>
      <c r="J1939">
        <v>0.10108042475131861</v>
      </c>
      <c r="K1939">
        <v>-22.02978316691183</v>
      </c>
      <c r="L1939">
        <v>0.85437389479379833</v>
      </c>
      <c r="M1939">
        <v>-2.7192936518917969</v>
      </c>
      <c r="N1939">
        <v>0.45085834127058649</v>
      </c>
      <c r="O1939">
        <v>0</v>
      </c>
      <c r="P1939">
        <v>1</v>
      </c>
      <c r="Q1939">
        <v>1</v>
      </c>
      <c r="R1939">
        <v>0</v>
      </c>
      <c r="S1939">
        <v>0</v>
      </c>
      <c r="T1939">
        <v>0</v>
      </c>
    </row>
    <row r="1940" spans="1:20" x14ac:dyDescent="0.3">
      <c r="A1940" t="s">
        <v>96</v>
      </c>
      <c r="B1940" t="s">
        <v>238</v>
      </c>
      <c r="C1940">
        <v>9</v>
      </c>
      <c r="D1940">
        <v>8</v>
      </c>
      <c r="E1940" t="s">
        <v>510</v>
      </c>
      <c r="F1940" t="s">
        <v>508</v>
      </c>
      <c r="G1940" t="s">
        <v>508</v>
      </c>
      <c r="H1940">
        <v>3.8385095063203609</v>
      </c>
      <c r="I1940">
        <v>62.831855419612438</v>
      </c>
      <c r="J1940">
        <v>0.14366681397284389</v>
      </c>
      <c r="K1940">
        <v>100.0802120742438</v>
      </c>
      <c r="L1940">
        <v>0.65712586281590712</v>
      </c>
      <c r="M1940">
        <v>-1.032701262830592</v>
      </c>
      <c r="N1940">
        <v>1.8260872882345449</v>
      </c>
      <c r="O1940">
        <v>1</v>
      </c>
      <c r="P1940">
        <v>1</v>
      </c>
      <c r="Q1940">
        <v>1</v>
      </c>
      <c r="R1940">
        <v>0</v>
      </c>
      <c r="S1940">
        <v>0</v>
      </c>
      <c r="T1940">
        <v>0</v>
      </c>
    </row>
    <row r="1941" spans="1:20" x14ac:dyDescent="0.3">
      <c r="A1941" t="s">
        <v>164</v>
      </c>
      <c r="B1941" t="s">
        <v>238</v>
      </c>
      <c r="C1941">
        <v>13</v>
      </c>
      <c r="D1941">
        <v>10</v>
      </c>
      <c r="E1941" t="s">
        <v>510</v>
      </c>
      <c r="F1941" t="s">
        <v>508</v>
      </c>
      <c r="G1941" t="s">
        <v>508</v>
      </c>
      <c r="H1941">
        <v>4.0606660491112399</v>
      </c>
      <c r="I1941">
        <v>60.13513818285152</v>
      </c>
      <c r="J1941">
        <v>0.14880410693037749</v>
      </c>
      <c r="K1941">
        <v>146.91372458450681</v>
      </c>
      <c r="L1941">
        <v>2.3425086089242599</v>
      </c>
      <c r="M1941">
        <v>-0.25618900831309188</v>
      </c>
      <c r="N1941">
        <v>2.22602113368358</v>
      </c>
      <c r="O1941">
        <v>1</v>
      </c>
      <c r="P1941">
        <v>1</v>
      </c>
      <c r="Q1941">
        <v>1</v>
      </c>
      <c r="R1941">
        <v>0</v>
      </c>
      <c r="S1941">
        <v>1</v>
      </c>
      <c r="T1941">
        <v>1</v>
      </c>
    </row>
    <row r="1942" spans="1:20" x14ac:dyDescent="0.3">
      <c r="A1942" t="s">
        <v>242</v>
      </c>
      <c r="B1942" t="s">
        <v>238</v>
      </c>
      <c r="C1942">
        <v>11</v>
      </c>
      <c r="D1942">
        <v>14</v>
      </c>
      <c r="E1942" t="s">
        <v>513</v>
      </c>
      <c r="F1942" t="s">
        <v>508</v>
      </c>
      <c r="G1942" t="s">
        <v>508</v>
      </c>
      <c r="H1942">
        <v>3.796928543372831</v>
      </c>
      <c r="I1942">
        <v>56.349199140785011</v>
      </c>
      <c r="J1942">
        <v>0.13797263068335469</v>
      </c>
      <c r="K1942">
        <v>64.220173639923246</v>
      </c>
      <c r="L1942">
        <v>0.82705837702280549</v>
      </c>
      <c r="M1942">
        <v>-2.8997467824750212</v>
      </c>
      <c r="N1942">
        <v>1.8771272042834619</v>
      </c>
      <c r="O1942">
        <v>1</v>
      </c>
      <c r="P1942">
        <v>1</v>
      </c>
      <c r="Q1942">
        <v>1</v>
      </c>
      <c r="R1942">
        <v>0</v>
      </c>
      <c r="S1942">
        <v>1</v>
      </c>
      <c r="T1942">
        <v>0</v>
      </c>
    </row>
    <row r="1943" spans="1:20" x14ac:dyDescent="0.3">
      <c r="A1943" t="s">
        <v>77</v>
      </c>
      <c r="B1943" t="s">
        <v>119</v>
      </c>
      <c r="C1943">
        <v>6</v>
      </c>
      <c r="D1943">
        <v>8</v>
      </c>
      <c r="E1943" t="s">
        <v>513</v>
      </c>
      <c r="F1943" t="s">
        <v>508</v>
      </c>
      <c r="G1943" t="s">
        <v>508</v>
      </c>
      <c r="H1943">
        <v>3.8977988015362088</v>
      </c>
      <c r="I1943">
        <v>31.74599570392505</v>
      </c>
      <c r="J1943">
        <v>8.722330003285983E-3</v>
      </c>
      <c r="K1943">
        <v>-11.628525567125379</v>
      </c>
      <c r="L1943">
        <v>0.81240933358112266</v>
      </c>
      <c r="M1943">
        <v>-1.542421068896042</v>
      </c>
      <c r="N1943">
        <v>-0.52219272388812277</v>
      </c>
      <c r="O1943">
        <v>0</v>
      </c>
      <c r="P1943">
        <v>1</v>
      </c>
      <c r="Q1943">
        <v>1</v>
      </c>
      <c r="R1943">
        <v>0</v>
      </c>
      <c r="S1943">
        <v>0</v>
      </c>
      <c r="T1943">
        <v>0</v>
      </c>
    </row>
    <row r="1944" spans="1:20" x14ac:dyDescent="0.3">
      <c r="A1944" t="s">
        <v>139</v>
      </c>
      <c r="B1944" t="s">
        <v>119</v>
      </c>
      <c r="C1944">
        <v>3</v>
      </c>
      <c r="D1944">
        <v>4</v>
      </c>
      <c r="E1944" t="s">
        <v>510</v>
      </c>
      <c r="F1944" t="s">
        <v>508</v>
      </c>
      <c r="G1944" t="s">
        <v>508</v>
      </c>
      <c r="H1944">
        <v>4.131273820282563</v>
      </c>
      <c r="I1944">
        <v>11.111098496373771</v>
      </c>
      <c r="J1944">
        <v>-2.4591430066039401E-2</v>
      </c>
      <c r="K1944">
        <v>-87.52707233437593</v>
      </c>
      <c r="L1944">
        <v>0.80705434084376892</v>
      </c>
      <c r="M1944">
        <v>-0.80428877309288471</v>
      </c>
      <c r="N1944">
        <v>-0.8108100271120583</v>
      </c>
      <c r="O1944">
        <v>0</v>
      </c>
      <c r="P1944">
        <v>1</v>
      </c>
      <c r="Q1944">
        <v>0</v>
      </c>
      <c r="R1944">
        <v>0</v>
      </c>
      <c r="S1944">
        <v>0</v>
      </c>
      <c r="T1944">
        <v>0</v>
      </c>
    </row>
    <row r="1945" spans="1:20" x14ac:dyDescent="0.3">
      <c r="A1945" t="s">
        <v>156</v>
      </c>
      <c r="B1945" t="s">
        <v>119</v>
      </c>
      <c r="C1945">
        <v>0</v>
      </c>
      <c r="D1945">
        <v>3</v>
      </c>
      <c r="E1945" t="s">
        <v>510</v>
      </c>
      <c r="F1945" t="s">
        <v>508</v>
      </c>
      <c r="G1945" t="s">
        <v>508</v>
      </c>
      <c r="H1945">
        <v>4.1066559969482421</v>
      </c>
      <c r="I1945">
        <v>6.3491991407850099</v>
      </c>
      <c r="J1945">
        <v>-3.09223402113535E-2</v>
      </c>
      <c r="K1945">
        <v>-105.14400875653619</v>
      </c>
      <c r="L1945">
        <v>0.80329397029535332</v>
      </c>
      <c r="M1945">
        <v>-0.8108100271120583</v>
      </c>
      <c r="N1945">
        <v>2.9972722836263741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</row>
    <row r="1946" spans="1:20" x14ac:dyDescent="0.3">
      <c r="A1946" t="s">
        <v>271</v>
      </c>
      <c r="B1946" t="s">
        <v>119</v>
      </c>
      <c r="C1946">
        <v>5</v>
      </c>
      <c r="D1946">
        <v>6</v>
      </c>
      <c r="E1946" t="s">
        <v>510</v>
      </c>
      <c r="F1946" t="s">
        <v>508</v>
      </c>
      <c r="G1946" t="s">
        <v>508</v>
      </c>
      <c r="H1946">
        <v>4.5153749447154752</v>
      </c>
      <c r="I1946">
        <v>2.5974001846660308</v>
      </c>
      <c r="J1946">
        <v>-2.099835481354177E-3</v>
      </c>
      <c r="K1946">
        <v>-36.742056635495743</v>
      </c>
      <c r="L1946">
        <v>0.67224813568528474</v>
      </c>
      <c r="M1946">
        <v>-5.4123719575516631</v>
      </c>
      <c r="N1946">
        <v>3.2697515821378622</v>
      </c>
      <c r="O1946">
        <v>0</v>
      </c>
      <c r="P1946">
        <v>1</v>
      </c>
      <c r="Q1946">
        <v>0</v>
      </c>
      <c r="R1946">
        <v>0</v>
      </c>
      <c r="S1946">
        <v>1</v>
      </c>
      <c r="T1946">
        <v>0</v>
      </c>
    </row>
    <row r="1947" spans="1:20" x14ac:dyDescent="0.3">
      <c r="A1947" t="s">
        <v>290</v>
      </c>
      <c r="B1947" t="s">
        <v>119</v>
      </c>
      <c r="C1947">
        <v>1</v>
      </c>
      <c r="D1947">
        <v>4</v>
      </c>
      <c r="E1947" t="s">
        <v>510</v>
      </c>
      <c r="F1947" t="s">
        <v>508</v>
      </c>
      <c r="G1947" t="s">
        <v>508</v>
      </c>
      <c r="H1947">
        <v>5.4180721249914834</v>
      </c>
      <c r="I1947">
        <v>20.77920147732825</v>
      </c>
      <c r="J1947">
        <v>-4.3706926516264601E-3</v>
      </c>
      <c r="K1947">
        <v>0.70776251084495223</v>
      </c>
      <c r="L1947">
        <v>0.92633743489075937</v>
      </c>
      <c r="M1947">
        <v>-4.5112798578188711</v>
      </c>
      <c r="N1947">
        <v>-2.0997355618775071</v>
      </c>
      <c r="O1947">
        <v>0</v>
      </c>
      <c r="P1947">
        <v>1</v>
      </c>
      <c r="Q1947">
        <v>0</v>
      </c>
      <c r="R1947">
        <v>0</v>
      </c>
      <c r="S1947">
        <v>0</v>
      </c>
      <c r="T1947">
        <v>0</v>
      </c>
    </row>
    <row r="1948" spans="1:20" x14ac:dyDescent="0.3">
      <c r="A1948" t="s">
        <v>91</v>
      </c>
      <c r="B1948" t="s">
        <v>119</v>
      </c>
      <c r="C1948">
        <v>-2</v>
      </c>
      <c r="D1948">
        <v>3</v>
      </c>
      <c r="E1948" t="s">
        <v>510</v>
      </c>
      <c r="F1948" t="s">
        <v>508</v>
      </c>
      <c r="G1948" t="s">
        <v>508</v>
      </c>
      <c r="H1948">
        <v>7.0204077934732236</v>
      </c>
      <c r="I1948">
        <v>10.67960176226056</v>
      </c>
      <c r="J1948">
        <v>-3.2731100833458142E-2</v>
      </c>
      <c r="K1948">
        <v>-227.6890461994542</v>
      </c>
      <c r="L1948">
        <v>0.86439242776557379</v>
      </c>
      <c r="M1948">
        <v>-6.9148933809232034</v>
      </c>
      <c r="N1948">
        <v>0.28571401323590961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</row>
    <row r="1949" spans="1:20" x14ac:dyDescent="0.3">
      <c r="A1949" t="s">
        <v>162</v>
      </c>
      <c r="B1949" t="s">
        <v>119</v>
      </c>
      <c r="C1949">
        <v>1</v>
      </c>
      <c r="D1949">
        <v>4</v>
      </c>
      <c r="E1949" t="s">
        <v>510</v>
      </c>
      <c r="F1949" t="s">
        <v>508</v>
      </c>
      <c r="G1949" t="s">
        <v>508</v>
      </c>
      <c r="H1949">
        <v>6.9482272163721026</v>
      </c>
      <c r="I1949">
        <v>27.184463996826029</v>
      </c>
      <c r="J1949">
        <v>-1.5748917335887749E-2</v>
      </c>
      <c r="K1949">
        <v>-45.370355039960081</v>
      </c>
      <c r="L1949">
        <v>0.45502504426826818</v>
      </c>
      <c r="M1949">
        <v>-2.9100501568359061</v>
      </c>
      <c r="N1949">
        <v>-0.81743789553446555</v>
      </c>
      <c r="O1949">
        <v>0</v>
      </c>
      <c r="P1949">
        <v>1</v>
      </c>
      <c r="Q1949">
        <v>0</v>
      </c>
      <c r="R1949">
        <v>0</v>
      </c>
      <c r="S1949">
        <v>0</v>
      </c>
      <c r="T1949">
        <v>0</v>
      </c>
    </row>
    <row r="1950" spans="1:20" x14ac:dyDescent="0.3">
      <c r="A1950" t="s">
        <v>220</v>
      </c>
      <c r="B1950" t="s">
        <v>119</v>
      </c>
      <c r="C1950">
        <v>4</v>
      </c>
      <c r="D1950">
        <v>3</v>
      </c>
      <c r="E1950" t="s">
        <v>510</v>
      </c>
      <c r="F1950" t="s">
        <v>508</v>
      </c>
      <c r="G1950" t="s">
        <v>508</v>
      </c>
      <c r="H1950">
        <v>7.0054937047438068</v>
      </c>
      <c r="I1950">
        <v>24.27184533439133</v>
      </c>
      <c r="J1950">
        <v>-1.486710507936911E-2</v>
      </c>
      <c r="K1950">
        <v>-99.612850063889255</v>
      </c>
      <c r="L1950">
        <v>0.63003741357415133</v>
      </c>
      <c r="M1950">
        <v>-0.81743789553446555</v>
      </c>
      <c r="N1950">
        <v>2.1978000384744689</v>
      </c>
      <c r="O1950">
        <v>1</v>
      </c>
      <c r="P1950">
        <v>1</v>
      </c>
      <c r="Q1950">
        <v>0</v>
      </c>
      <c r="R1950">
        <v>0</v>
      </c>
      <c r="S1950">
        <v>0</v>
      </c>
      <c r="T1950">
        <v>0</v>
      </c>
    </row>
    <row r="1951" spans="1:20" x14ac:dyDescent="0.3">
      <c r="A1951" t="s">
        <v>235</v>
      </c>
      <c r="B1951" t="s">
        <v>119</v>
      </c>
      <c r="C1951">
        <v>4</v>
      </c>
      <c r="D1951">
        <v>6</v>
      </c>
      <c r="E1951" t="s">
        <v>510</v>
      </c>
      <c r="F1951" t="s">
        <v>508</v>
      </c>
      <c r="G1951" t="s">
        <v>508</v>
      </c>
      <c r="H1951">
        <v>5.8623437500819886</v>
      </c>
      <c r="I1951">
        <v>27.69228737734737</v>
      </c>
      <c r="J1951">
        <v>6.6635160042816111E-4</v>
      </c>
      <c r="K1951">
        <v>-46.009402598904728</v>
      </c>
      <c r="L1951">
        <v>0.98147319775549036</v>
      </c>
      <c r="M1951">
        <v>-4.0322605971449637</v>
      </c>
      <c r="N1951">
        <v>-0.56022356584042721</v>
      </c>
      <c r="O1951">
        <v>0</v>
      </c>
      <c r="P1951">
        <v>1</v>
      </c>
      <c r="Q1951">
        <v>1</v>
      </c>
      <c r="R1951">
        <v>0</v>
      </c>
      <c r="S1951">
        <v>0</v>
      </c>
      <c r="T1951">
        <v>0</v>
      </c>
    </row>
    <row r="1952" spans="1:20" x14ac:dyDescent="0.3">
      <c r="A1952" t="s">
        <v>259</v>
      </c>
      <c r="B1952" t="s">
        <v>119</v>
      </c>
      <c r="C1952">
        <v>1</v>
      </c>
      <c r="D1952">
        <v>2</v>
      </c>
      <c r="E1952" t="s">
        <v>510</v>
      </c>
      <c r="F1952" t="s">
        <v>508</v>
      </c>
      <c r="G1952" t="s">
        <v>508</v>
      </c>
      <c r="H1952">
        <v>5.4728357140636046</v>
      </c>
      <c r="I1952">
        <v>26.229487693104421</v>
      </c>
      <c r="J1952">
        <v>-7.3038574858496699E-3</v>
      </c>
      <c r="K1952">
        <v>-87.357474111133868</v>
      </c>
      <c r="L1952">
        <v>0.89249072685660169</v>
      </c>
      <c r="M1952">
        <v>-0.56022356584042721</v>
      </c>
      <c r="N1952">
        <v>3.3802852278734292</v>
      </c>
      <c r="O1952">
        <v>0</v>
      </c>
      <c r="P1952">
        <v>1</v>
      </c>
      <c r="Q1952">
        <v>0</v>
      </c>
      <c r="R1952">
        <v>0</v>
      </c>
      <c r="S1952">
        <v>0</v>
      </c>
      <c r="T1952">
        <v>0</v>
      </c>
    </row>
    <row r="1953" spans="1:20" x14ac:dyDescent="0.3">
      <c r="A1953" t="s">
        <v>282</v>
      </c>
      <c r="B1953" t="s">
        <v>119</v>
      </c>
      <c r="C1953">
        <v>6</v>
      </c>
      <c r="D1953">
        <v>7</v>
      </c>
      <c r="E1953" t="s">
        <v>510</v>
      </c>
      <c r="F1953" t="s">
        <v>508</v>
      </c>
      <c r="G1953" t="s">
        <v>508</v>
      </c>
      <c r="H1953">
        <v>4.6771024015702221</v>
      </c>
      <c r="I1953">
        <v>47.272729637209252</v>
      </c>
      <c r="J1953">
        <v>5.8261313489010869E-4</v>
      </c>
      <c r="K1953">
        <v>12.257158321001841</v>
      </c>
      <c r="L1953">
        <v>0.4569970549596627</v>
      </c>
      <c r="M1953">
        <v>-0.8152165990639868</v>
      </c>
      <c r="N1953">
        <v>2.191778674405799</v>
      </c>
      <c r="O1953">
        <v>0</v>
      </c>
      <c r="P1953">
        <v>1</v>
      </c>
      <c r="Q1953">
        <v>1</v>
      </c>
      <c r="R1953">
        <v>0</v>
      </c>
      <c r="S1953">
        <v>0</v>
      </c>
      <c r="T1953">
        <v>0</v>
      </c>
    </row>
    <row r="1954" spans="1:20" x14ac:dyDescent="0.3">
      <c r="A1954" t="s">
        <v>285</v>
      </c>
      <c r="B1954" t="s">
        <v>119</v>
      </c>
      <c r="C1954">
        <v>13</v>
      </c>
      <c r="D1954">
        <v>11</v>
      </c>
      <c r="E1954" t="s">
        <v>510</v>
      </c>
      <c r="F1954" t="s">
        <v>508</v>
      </c>
      <c r="G1954" t="s">
        <v>508</v>
      </c>
      <c r="H1954">
        <v>4.3010743384637546</v>
      </c>
      <c r="I1954">
        <v>54.166662527455387</v>
      </c>
      <c r="J1954">
        <v>7.4374751074006359E-3</v>
      </c>
      <c r="K1954">
        <v>74.406588137153832</v>
      </c>
      <c r="L1954">
        <v>1.4726011657225031</v>
      </c>
      <c r="M1954">
        <v>-0.26809625769762818</v>
      </c>
      <c r="N1954">
        <v>-1.075267783478246</v>
      </c>
      <c r="O1954">
        <v>1</v>
      </c>
      <c r="P1954">
        <v>1</v>
      </c>
      <c r="Q1954">
        <v>1</v>
      </c>
      <c r="R1954">
        <v>1</v>
      </c>
      <c r="S1954">
        <v>0</v>
      </c>
      <c r="T1954">
        <v>1</v>
      </c>
    </row>
    <row r="1955" spans="1:20" x14ac:dyDescent="0.3">
      <c r="A1955" t="s">
        <v>291</v>
      </c>
      <c r="B1955" t="s">
        <v>119</v>
      </c>
      <c r="C1955">
        <v>8</v>
      </c>
      <c r="D1955">
        <v>9</v>
      </c>
      <c r="E1955" t="s">
        <v>510</v>
      </c>
      <c r="F1955" t="s">
        <v>508</v>
      </c>
      <c r="G1955" t="s">
        <v>508</v>
      </c>
      <c r="H1955">
        <v>4.2134820657083516</v>
      </c>
      <c r="I1955">
        <v>16.666655628766271</v>
      </c>
      <c r="J1955">
        <v>4.3942362014778857E-4</v>
      </c>
      <c r="K1955">
        <v>-51.572340624293687</v>
      </c>
      <c r="L1955">
        <v>1.062913050830969</v>
      </c>
      <c r="M1955">
        <v>-3.2608728750215659</v>
      </c>
      <c r="N1955">
        <v>0.84269583910013857</v>
      </c>
      <c r="O1955">
        <v>0</v>
      </c>
      <c r="P1955">
        <v>1</v>
      </c>
      <c r="Q1955">
        <v>1</v>
      </c>
      <c r="R1955">
        <v>0</v>
      </c>
      <c r="S1955">
        <v>0</v>
      </c>
      <c r="T1955">
        <v>1</v>
      </c>
    </row>
    <row r="1956" spans="1:20" x14ac:dyDescent="0.3">
      <c r="A1956" t="s">
        <v>96</v>
      </c>
      <c r="B1956" t="s">
        <v>119</v>
      </c>
      <c r="C1956">
        <v>9</v>
      </c>
      <c r="D1956">
        <v>12</v>
      </c>
      <c r="E1956" t="s">
        <v>513</v>
      </c>
      <c r="F1956" t="s">
        <v>508</v>
      </c>
      <c r="G1956" t="s">
        <v>508</v>
      </c>
      <c r="H1956">
        <v>3.6796542767450182</v>
      </c>
      <c r="I1956">
        <v>36.111153423062632</v>
      </c>
      <c r="J1956">
        <v>5.4665209713805583E-3</v>
      </c>
      <c r="K1956">
        <v>18.69071880413691</v>
      </c>
      <c r="L1956">
        <v>0.76117412265566309</v>
      </c>
      <c r="M1956">
        <v>-2.419352512826054</v>
      </c>
      <c r="N1956">
        <v>0.27548182225875778</v>
      </c>
      <c r="O1956">
        <v>1</v>
      </c>
      <c r="P1956">
        <v>1</v>
      </c>
      <c r="Q1956">
        <v>1</v>
      </c>
      <c r="R1956">
        <v>0</v>
      </c>
      <c r="S1956">
        <v>0</v>
      </c>
      <c r="T1956">
        <v>0</v>
      </c>
    </row>
    <row r="1957" spans="1:20" x14ac:dyDescent="0.3">
      <c r="A1957" t="s">
        <v>156</v>
      </c>
      <c r="B1957" t="s">
        <v>132</v>
      </c>
      <c r="C1957">
        <v>13</v>
      </c>
      <c r="D1957">
        <v>16</v>
      </c>
      <c r="E1957" t="s">
        <v>5</v>
      </c>
      <c r="F1957" t="s">
        <v>509</v>
      </c>
      <c r="G1957" t="s">
        <v>509</v>
      </c>
      <c r="H1957">
        <v>3.0825436229189842</v>
      </c>
      <c r="I1957">
        <v>42.487045095962891</v>
      </c>
      <c r="J1957">
        <v>2.3621263867947662E-2</v>
      </c>
      <c r="K1957">
        <v>79.42615219359692</v>
      </c>
      <c r="L1957">
        <v>1.012898944127206</v>
      </c>
      <c r="M1957">
        <v>-2.9370634314121782</v>
      </c>
      <c r="N1957">
        <v>2.521609689550842</v>
      </c>
      <c r="O1957">
        <v>1</v>
      </c>
      <c r="P1957">
        <v>1</v>
      </c>
      <c r="Q1957">
        <v>1</v>
      </c>
      <c r="R1957">
        <v>0</v>
      </c>
      <c r="S1957">
        <v>1</v>
      </c>
      <c r="T1957">
        <v>1</v>
      </c>
    </row>
    <row r="1958" spans="1:20" x14ac:dyDescent="0.3">
      <c r="A1958" t="s">
        <v>228</v>
      </c>
      <c r="B1958" t="s">
        <v>132</v>
      </c>
      <c r="C1958">
        <v>13</v>
      </c>
      <c r="D1958">
        <v>14</v>
      </c>
      <c r="E1958" t="s">
        <v>510</v>
      </c>
      <c r="F1958" t="s">
        <v>508</v>
      </c>
      <c r="G1958" t="s">
        <v>508</v>
      </c>
      <c r="H1958">
        <v>3.4646412646153979</v>
      </c>
      <c r="I1958">
        <v>64.049592639210829</v>
      </c>
      <c r="J1958">
        <v>0.1157407081378318</v>
      </c>
      <c r="K1958">
        <v>246.78105138527241</v>
      </c>
      <c r="L1958">
        <v>1.245151688833537</v>
      </c>
      <c r="M1958">
        <v>-2.2092277128207232</v>
      </c>
      <c r="N1958">
        <v>-0.33222717675209462</v>
      </c>
      <c r="O1958">
        <v>1</v>
      </c>
      <c r="P1958">
        <v>1</v>
      </c>
      <c r="Q1958">
        <v>1</v>
      </c>
      <c r="R1958">
        <v>0</v>
      </c>
      <c r="S1958">
        <v>1</v>
      </c>
      <c r="T1958">
        <v>1</v>
      </c>
    </row>
    <row r="1959" spans="1:20" x14ac:dyDescent="0.3">
      <c r="A1959" t="s">
        <v>265</v>
      </c>
      <c r="B1959" t="s">
        <v>132</v>
      </c>
      <c r="C1959">
        <v>8</v>
      </c>
      <c r="D1959">
        <v>7</v>
      </c>
      <c r="E1959" t="s">
        <v>513</v>
      </c>
      <c r="F1959" t="s">
        <v>508</v>
      </c>
      <c r="G1959" t="s">
        <v>508</v>
      </c>
      <c r="H1959">
        <v>3.7052965721571871</v>
      </c>
      <c r="I1959">
        <v>59.504113015920048</v>
      </c>
      <c r="J1959">
        <v>6.9476862185340216E-2</v>
      </c>
      <c r="K1959">
        <v>66.29934874060568</v>
      </c>
      <c r="L1959">
        <v>0.50508109600890649</v>
      </c>
      <c r="M1959">
        <v>-0.92838424423776433</v>
      </c>
      <c r="N1959">
        <v>-3.145912493676482</v>
      </c>
      <c r="O1959">
        <v>0</v>
      </c>
      <c r="P1959">
        <v>1</v>
      </c>
      <c r="Q1959">
        <v>1</v>
      </c>
      <c r="R1959">
        <v>0</v>
      </c>
      <c r="S1959">
        <v>1</v>
      </c>
      <c r="T1959">
        <v>0</v>
      </c>
    </row>
    <row r="1960" spans="1:20" x14ac:dyDescent="0.3">
      <c r="A1960" t="s">
        <v>271</v>
      </c>
      <c r="B1960" t="s">
        <v>132</v>
      </c>
      <c r="C1960">
        <v>3</v>
      </c>
      <c r="D1960">
        <v>6</v>
      </c>
      <c r="E1960" t="s">
        <v>510</v>
      </c>
      <c r="F1960" t="s">
        <v>508</v>
      </c>
      <c r="G1960" t="s">
        <v>508</v>
      </c>
      <c r="H1960">
        <v>4.1597839955259994</v>
      </c>
      <c r="I1960">
        <v>14.049592639210831</v>
      </c>
      <c r="J1960">
        <v>-5.6642507904915873E-2</v>
      </c>
      <c r="K1960">
        <v>-56.480068964646527</v>
      </c>
      <c r="L1960">
        <v>0.96873408881220202</v>
      </c>
      <c r="M1960">
        <v>-4.3538362323076774</v>
      </c>
      <c r="N1960">
        <v>0.2890170622255947</v>
      </c>
      <c r="O1960">
        <v>0</v>
      </c>
      <c r="P1960">
        <v>1</v>
      </c>
      <c r="Q1960">
        <v>0</v>
      </c>
      <c r="R1960">
        <v>0</v>
      </c>
      <c r="S1960">
        <v>0</v>
      </c>
      <c r="T1960">
        <v>0</v>
      </c>
    </row>
    <row r="1961" spans="1:20" x14ac:dyDescent="0.3">
      <c r="A1961" t="s">
        <v>283</v>
      </c>
      <c r="B1961" t="s">
        <v>132</v>
      </c>
      <c r="C1961">
        <v>3</v>
      </c>
      <c r="D1961">
        <v>4</v>
      </c>
      <c r="E1961" t="s">
        <v>510</v>
      </c>
      <c r="F1961" t="s">
        <v>508</v>
      </c>
      <c r="G1961" t="s">
        <v>508</v>
      </c>
      <c r="H1961">
        <v>4.2764834696585856</v>
      </c>
      <c r="I1961">
        <v>9.5454571069766914</v>
      </c>
      <c r="J1961">
        <v>-0.15031282300679369</v>
      </c>
      <c r="K1961">
        <v>-96.797859464197842</v>
      </c>
      <c r="L1961">
        <v>0.90778097089881193</v>
      </c>
      <c r="M1961">
        <v>-0.4999978201729911</v>
      </c>
      <c r="N1961">
        <v>-1.292177323994034</v>
      </c>
      <c r="O1961">
        <v>0</v>
      </c>
      <c r="P1961">
        <v>1</v>
      </c>
      <c r="Q1961">
        <v>0</v>
      </c>
      <c r="R1961">
        <v>0</v>
      </c>
      <c r="S1961">
        <v>0</v>
      </c>
      <c r="T1961">
        <v>0</v>
      </c>
    </row>
    <row r="1962" spans="1:20" x14ac:dyDescent="0.3">
      <c r="A1962" t="s">
        <v>290</v>
      </c>
      <c r="B1962" t="s">
        <v>132</v>
      </c>
      <c r="C1962">
        <v>3</v>
      </c>
      <c r="D1962">
        <v>4</v>
      </c>
      <c r="E1962" t="s">
        <v>510</v>
      </c>
      <c r="F1962" t="s">
        <v>508</v>
      </c>
      <c r="G1962" t="s">
        <v>508</v>
      </c>
      <c r="H1962">
        <v>4.0207781110491077</v>
      </c>
      <c r="I1962">
        <v>4.8245469105340453</v>
      </c>
      <c r="J1962">
        <v>-0.16392278824443571</v>
      </c>
      <c r="K1962">
        <v>-99.671820666297847</v>
      </c>
      <c r="L1962">
        <v>0.68779496352721414</v>
      </c>
      <c r="M1962">
        <v>-1.292177323994034</v>
      </c>
      <c r="N1962">
        <v>0.36363775079900568</v>
      </c>
      <c r="O1962">
        <v>0</v>
      </c>
      <c r="P1962">
        <v>1</v>
      </c>
      <c r="Q1962">
        <v>0</v>
      </c>
      <c r="R1962">
        <v>0</v>
      </c>
      <c r="S1962">
        <v>0</v>
      </c>
      <c r="T1962">
        <v>0</v>
      </c>
    </row>
    <row r="1963" spans="1:20" x14ac:dyDescent="0.3">
      <c r="A1963" t="s">
        <v>512</v>
      </c>
      <c r="B1963" t="s">
        <v>132</v>
      </c>
      <c r="C1963">
        <v>3</v>
      </c>
      <c r="D1963">
        <v>6</v>
      </c>
      <c r="E1963" t="s">
        <v>510</v>
      </c>
      <c r="F1963" t="s">
        <v>508</v>
      </c>
      <c r="G1963" t="s">
        <v>508</v>
      </c>
      <c r="H1963">
        <v>3.9061669949561839</v>
      </c>
      <c r="I1963">
        <v>3.2653032626174041</v>
      </c>
      <c r="J1963">
        <v>-0.16969042692010869</v>
      </c>
      <c r="K1963">
        <v>-93.697191208869398</v>
      </c>
      <c r="L1963">
        <v>0.77293272329672857</v>
      </c>
      <c r="M1963">
        <v>-1.811594177859843</v>
      </c>
      <c r="N1963">
        <v>-5.5350552726399993</v>
      </c>
      <c r="O1963">
        <v>0</v>
      </c>
      <c r="P1963">
        <v>1</v>
      </c>
      <c r="Q1963">
        <v>0</v>
      </c>
      <c r="R1963">
        <v>0</v>
      </c>
      <c r="S1963">
        <v>0</v>
      </c>
      <c r="T1963">
        <v>0</v>
      </c>
    </row>
    <row r="1964" spans="1:20" x14ac:dyDescent="0.3">
      <c r="A1964" t="s">
        <v>91</v>
      </c>
      <c r="B1964" t="s">
        <v>132</v>
      </c>
      <c r="C1964">
        <v>0</v>
      </c>
      <c r="D1964">
        <v>5</v>
      </c>
      <c r="E1964" t="s">
        <v>510</v>
      </c>
      <c r="F1964" t="s">
        <v>508</v>
      </c>
      <c r="G1964" t="s">
        <v>508</v>
      </c>
      <c r="H1964">
        <v>4.084820665219544</v>
      </c>
      <c r="I1964">
        <v>14.986380907388609</v>
      </c>
      <c r="J1964">
        <v>-0.20857221681565349</v>
      </c>
      <c r="K1964">
        <v>-173.79128778572829</v>
      </c>
      <c r="L1964">
        <v>0.84046052696459861</v>
      </c>
      <c r="M1964">
        <v>-5.5350552726399993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</row>
    <row r="1965" spans="1:20" x14ac:dyDescent="0.3">
      <c r="A1965" t="s">
        <v>162</v>
      </c>
      <c r="B1965" t="s">
        <v>132</v>
      </c>
      <c r="C1965">
        <v>3</v>
      </c>
      <c r="D1965">
        <v>6</v>
      </c>
      <c r="E1965" t="s">
        <v>510</v>
      </c>
      <c r="F1965" t="s">
        <v>508</v>
      </c>
      <c r="G1965" t="s">
        <v>508</v>
      </c>
      <c r="H1965">
        <v>4.129203403744012</v>
      </c>
      <c r="I1965">
        <v>21.379309210850838</v>
      </c>
      <c r="J1965">
        <v>-0.15329699782470271</v>
      </c>
      <c r="K1965">
        <v>-74.313860834105611</v>
      </c>
      <c r="L1965">
        <v>0.95537952212991351</v>
      </c>
      <c r="M1965">
        <v>-2.7210859344927361</v>
      </c>
      <c r="N1965">
        <v>-2.0202038165794538</v>
      </c>
      <c r="O1965">
        <v>0</v>
      </c>
      <c r="P1965">
        <v>1</v>
      </c>
      <c r="Q1965">
        <v>0</v>
      </c>
      <c r="R1965">
        <v>0</v>
      </c>
      <c r="S1965">
        <v>0</v>
      </c>
      <c r="T1965">
        <v>0</v>
      </c>
    </row>
    <row r="1966" spans="1:20" x14ac:dyDescent="0.3">
      <c r="A1966" t="s">
        <v>220</v>
      </c>
      <c r="B1966" t="s">
        <v>132</v>
      </c>
      <c r="C1966">
        <v>0</v>
      </c>
      <c r="D1966">
        <v>5</v>
      </c>
      <c r="E1966" t="s">
        <v>510</v>
      </c>
      <c r="F1966" t="s">
        <v>508</v>
      </c>
      <c r="G1966" t="s">
        <v>508</v>
      </c>
      <c r="H1966">
        <v>4.3276303636470361</v>
      </c>
      <c r="I1966">
        <v>12.99637534962314</v>
      </c>
      <c r="J1966">
        <v>-0.14991928912547881</v>
      </c>
      <c r="K1966">
        <v>-102.6127947282982</v>
      </c>
      <c r="L1966">
        <v>0.82533803551724816</v>
      </c>
      <c r="M1966">
        <v>-2.0202038165794538</v>
      </c>
      <c r="N1966">
        <v>3.6478988950915121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</row>
    <row r="1967" spans="1:20" x14ac:dyDescent="0.3">
      <c r="A1967" t="s">
        <v>235</v>
      </c>
      <c r="B1967" t="s">
        <v>132</v>
      </c>
      <c r="C1967">
        <v>8</v>
      </c>
      <c r="D1967">
        <v>8</v>
      </c>
      <c r="E1967" t="s">
        <v>510</v>
      </c>
      <c r="F1967" t="s">
        <v>508</v>
      </c>
      <c r="G1967" t="s">
        <v>508</v>
      </c>
      <c r="H1967">
        <v>3.7989258015540779</v>
      </c>
      <c r="I1967">
        <v>41.269819644577247</v>
      </c>
      <c r="J1967">
        <v>-8.3637142046781299E-3</v>
      </c>
      <c r="K1967">
        <v>-39.047210350658773</v>
      </c>
      <c r="L1967">
        <v>0.60833982551232957</v>
      </c>
      <c r="M1967">
        <v>-0.91254668471613209</v>
      </c>
      <c r="N1967">
        <v>1.6116657133582839</v>
      </c>
      <c r="O1967">
        <v>1</v>
      </c>
      <c r="P1967">
        <v>1</v>
      </c>
      <c r="Q1967">
        <v>0</v>
      </c>
      <c r="R1967">
        <v>1</v>
      </c>
      <c r="S1967">
        <v>0</v>
      </c>
      <c r="T1967">
        <v>0</v>
      </c>
    </row>
    <row r="1968" spans="1:20" x14ac:dyDescent="0.3">
      <c r="A1968" t="s">
        <v>269</v>
      </c>
      <c r="B1968" t="s">
        <v>132</v>
      </c>
      <c r="C1968">
        <v>9</v>
      </c>
      <c r="D1968">
        <v>5</v>
      </c>
      <c r="E1968" t="s">
        <v>510</v>
      </c>
      <c r="F1968" t="s">
        <v>508</v>
      </c>
      <c r="G1968" t="s">
        <v>508</v>
      </c>
      <c r="H1968">
        <v>4.1390026564394544</v>
      </c>
      <c r="I1968">
        <v>60.220988944230093</v>
      </c>
      <c r="J1968">
        <v>6.526324881076756E-2</v>
      </c>
      <c r="K1968">
        <v>131.11645183805871</v>
      </c>
      <c r="L1968">
        <v>0.97147000989666676</v>
      </c>
      <c r="M1968">
        <v>-1.404283696475557</v>
      </c>
      <c r="N1968">
        <v>-1.949027180718564</v>
      </c>
      <c r="O1968">
        <v>1</v>
      </c>
      <c r="P1968">
        <v>1</v>
      </c>
      <c r="Q1968">
        <v>1</v>
      </c>
      <c r="R1968">
        <v>0</v>
      </c>
      <c r="S1968">
        <v>0</v>
      </c>
      <c r="T1968">
        <v>0</v>
      </c>
    </row>
    <row r="1969" spans="1:20" x14ac:dyDescent="0.3">
      <c r="A1969" t="s">
        <v>282</v>
      </c>
      <c r="B1969" t="s">
        <v>132</v>
      </c>
      <c r="C1969">
        <v>6</v>
      </c>
      <c r="D1969">
        <v>7</v>
      </c>
      <c r="E1969" t="s">
        <v>510</v>
      </c>
      <c r="F1969" t="s">
        <v>508</v>
      </c>
      <c r="G1969" t="s">
        <v>508</v>
      </c>
      <c r="H1969">
        <v>4.122980116015377</v>
      </c>
      <c r="I1969">
        <v>45.856338745038663</v>
      </c>
      <c r="J1969">
        <v>5.7219050363875673E-2</v>
      </c>
      <c r="K1969">
        <v>13.64385771877946</v>
      </c>
      <c r="L1969">
        <v>0.63359997641427845</v>
      </c>
      <c r="M1969">
        <v>-1.949027180718564</v>
      </c>
      <c r="N1969">
        <v>2.3700338029425958</v>
      </c>
      <c r="O1969">
        <v>0</v>
      </c>
      <c r="P1969">
        <v>1</v>
      </c>
      <c r="Q1969">
        <v>1</v>
      </c>
      <c r="R1969">
        <v>0</v>
      </c>
      <c r="S1969">
        <v>0</v>
      </c>
      <c r="T1969">
        <v>0</v>
      </c>
    </row>
    <row r="1970" spans="1:20" x14ac:dyDescent="0.3">
      <c r="A1970" t="s">
        <v>285</v>
      </c>
      <c r="B1970" t="s">
        <v>132</v>
      </c>
      <c r="C1970">
        <v>6</v>
      </c>
      <c r="D1970">
        <v>10</v>
      </c>
      <c r="E1970" t="s">
        <v>513</v>
      </c>
      <c r="F1970" t="s">
        <v>508</v>
      </c>
      <c r="G1970" t="s">
        <v>508</v>
      </c>
      <c r="H1970">
        <v>3.8761393957460148</v>
      </c>
      <c r="I1970">
        <v>31.81816774388518</v>
      </c>
      <c r="J1970">
        <v>4.4069610045241743E-2</v>
      </c>
      <c r="K1970">
        <v>7.6206926826786878</v>
      </c>
      <c r="L1970">
        <v>0.66710218477408523</v>
      </c>
      <c r="M1970">
        <v>-2.8379395421779372</v>
      </c>
      <c r="N1970">
        <v>-0.38432121333760061</v>
      </c>
      <c r="O1970">
        <v>0</v>
      </c>
      <c r="P1970">
        <v>1</v>
      </c>
      <c r="Q1970">
        <v>1</v>
      </c>
      <c r="R1970">
        <v>0</v>
      </c>
      <c r="S1970">
        <v>0</v>
      </c>
      <c r="T1970">
        <v>0</v>
      </c>
    </row>
    <row r="1971" spans="1:20" x14ac:dyDescent="0.3">
      <c r="A1971" t="s">
        <v>291</v>
      </c>
      <c r="B1971" t="s">
        <v>132</v>
      </c>
      <c r="C1971">
        <v>8</v>
      </c>
      <c r="D1971">
        <v>10</v>
      </c>
      <c r="E1971" t="s">
        <v>513</v>
      </c>
      <c r="F1971" t="s">
        <v>508</v>
      </c>
      <c r="G1971" t="s">
        <v>508</v>
      </c>
      <c r="H1971">
        <v>3.6212630724937189</v>
      </c>
      <c r="I1971">
        <v>24.675270790874698</v>
      </c>
      <c r="J1971">
        <v>1.307966879822947E-2</v>
      </c>
      <c r="K1971">
        <v>-68.097268012109467</v>
      </c>
      <c r="L1971">
        <v>1.3192634692761189</v>
      </c>
      <c r="M1971">
        <v>-0.46296619938342298</v>
      </c>
      <c r="N1971">
        <v>-0.85271054209363306</v>
      </c>
      <c r="O1971">
        <v>0</v>
      </c>
      <c r="P1971">
        <v>1</v>
      </c>
      <c r="Q1971">
        <v>1</v>
      </c>
      <c r="R1971">
        <v>0</v>
      </c>
      <c r="S1971">
        <v>0</v>
      </c>
      <c r="T1971">
        <v>1</v>
      </c>
    </row>
    <row r="1972" spans="1:20" x14ac:dyDescent="0.3">
      <c r="A1972" t="s">
        <v>295</v>
      </c>
      <c r="B1972" t="s">
        <v>132</v>
      </c>
      <c r="C1972">
        <v>3</v>
      </c>
      <c r="D1972">
        <v>6</v>
      </c>
      <c r="E1972" t="s">
        <v>510</v>
      </c>
      <c r="F1972" t="s">
        <v>508</v>
      </c>
      <c r="G1972" t="s">
        <v>508</v>
      </c>
      <c r="H1972">
        <v>3.5239592271367068</v>
      </c>
      <c r="I1972">
        <v>17.53243576476941</v>
      </c>
      <c r="J1972">
        <v>-3.9235291691749894E-3</v>
      </c>
      <c r="K1972">
        <v>-88.580859382180179</v>
      </c>
      <c r="L1972">
        <v>0.67714442713370715</v>
      </c>
      <c r="M1972">
        <v>-0.85271054209363306</v>
      </c>
      <c r="N1972">
        <v>0.31274403418553343</v>
      </c>
      <c r="O1972">
        <v>0</v>
      </c>
      <c r="P1972">
        <v>1</v>
      </c>
      <c r="Q1972">
        <v>0</v>
      </c>
      <c r="R1972">
        <v>0</v>
      </c>
      <c r="S1972">
        <v>0</v>
      </c>
      <c r="T1972">
        <v>0</v>
      </c>
    </row>
    <row r="1973" spans="1:20" x14ac:dyDescent="0.3">
      <c r="A1973" t="s">
        <v>96</v>
      </c>
      <c r="B1973" t="s">
        <v>132</v>
      </c>
      <c r="C1973">
        <v>11</v>
      </c>
      <c r="D1973">
        <v>16</v>
      </c>
      <c r="E1973" t="s">
        <v>15</v>
      </c>
      <c r="F1973" t="s">
        <v>509</v>
      </c>
      <c r="G1973" t="s">
        <v>509</v>
      </c>
      <c r="H1973">
        <v>2.8901100158691411</v>
      </c>
      <c r="I1973">
        <v>20.30077290591543</v>
      </c>
      <c r="J1973">
        <v>1.8891362004350491E-2</v>
      </c>
      <c r="K1973">
        <v>-20.368348373901899</v>
      </c>
      <c r="L1973">
        <v>1.31094742977124</v>
      </c>
      <c r="M1973">
        <v>-0.38314321842203519</v>
      </c>
      <c r="N1973">
        <v>1.6923097463754511</v>
      </c>
      <c r="O1973">
        <v>1</v>
      </c>
      <c r="P1973">
        <v>1</v>
      </c>
      <c r="Q1973">
        <v>1</v>
      </c>
      <c r="R1973">
        <v>0</v>
      </c>
      <c r="S1973">
        <v>0</v>
      </c>
      <c r="T1973">
        <v>1</v>
      </c>
    </row>
    <row r="1974" spans="1:20" x14ac:dyDescent="0.3">
      <c r="A1974" t="s">
        <v>164</v>
      </c>
      <c r="B1974" t="s">
        <v>132</v>
      </c>
      <c r="C1974">
        <v>8</v>
      </c>
      <c r="D1974">
        <v>14</v>
      </c>
      <c r="E1974" t="s">
        <v>367</v>
      </c>
      <c r="F1974" t="s">
        <v>508</v>
      </c>
      <c r="G1974" t="s">
        <v>509</v>
      </c>
      <c r="H1974">
        <v>2.917269681704691</v>
      </c>
      <c r="I1974">
        <v>7.5188207143661252</v>
      </c>
      <c r="J1974">
        <v>2.6058275593491439E-2</v>
      </c>
      <c r="K1974">
        <v>-11.349626991045531</v>
      </c>
      <c r="L1974">
        <v>1.225264733472641</v>
      </c>
      <c r="M1974">
        <v>-2.9500781803721279</v>
      </c>
      <c r="N1974">
        <v>2.7279842833282419</v>
      </c>
      <c r="O1974">
        <v>0</v>
      </c>
      <c r="P1974">
        <v>1</v>
      </c>
      <c r="Q1974">
        <v>1</v>
      </c>
      <c r="R1974">
        <v>0</v>
      </c>
      <c r="S1974">
        <v>0</v>
      </c>
      <c r="T1974">
        <v>1</v>
      </c>
    </row>
    <row r="1975" spans="1:20" x14ac:dyDescent="0.3">
      <c r="A1975" t="s">
        <v>242</v>
      </c>
      <c r="B1975" t="s">
        <v>132</v>
      </c>
      <c r="C1975">
        <v>13</v>
      </c>
      <c r="D1975">
        <v>14</v>
      </c>
      <c r="E1975" t="s">
        <v>510</v>
      </c>
      <c r="F1975" t="s">
        <v>508</v>
      </c>
      <c r="G1975" t="s">
        <v>508</v>
      </c>
      <c r="H1975">
        <v>2.6505280114596168</v>
      </c>
      <c r="I1975">
        <v>71.11109384293907</v>
      </c>
      <c r="J1975">
        <v>0.1084158245045207</v>
      </c>
      <c r="K1975">
        <v>234.34062370057759</v>
      </c>
      <c r="L1975">
        <v>1.5920667708637279</v>
      </c>
      <c r="M1975">
        <v>-1.155240409238508</v>
      </c>
      <c r="N1975">
        <v>9.4959841532622242</v>
      </c>
      <c r="O1975">
        <v>1</v>
      </c>
      <c r="P1975">
        <v>1</v>
      </c>
      <c r="Q1975">
        <v>1</v>
      </c>
      <c r="R1975">
        <v>0</v>
      </c>
      <c r="S1975">
        <v>1</v>
      </c>
      <c r="T1975">
        <v>1</v>
      </c>
    </row>
    <row r="1976" spans="1:20" x14ac:dyDescent="0.3">
      <c r="A1976" t="s">
        <v>139</v>
      </c>
      <c r="B1976" t="s">
        <v>570</v>
      </c>
      <c r="C1976">
        <v>3</v>
      </c>
      <c r="D1976">
        <v>7</v>
      </c>
      <c r="E1976" t="s">
        <v>510</v>
      </c>
      <c r="F1976" t="s">
        <v>508</v>
      </c>
      <c r="G1976" t="s">
        <v>508</v>
      </c>
      <c r="H1976">
        <v>4.7510201590401788</v>
      </c>
      <c r="I1976">
        <v>47.967472740820106</v>
      </c>
      <c r="J1976">
        <v>-2.830200907231617E-2</v>
      </c>
      <c r="K1976">
        <v>-3.322208189938801</v>
      </c>
      <c r="L1976">
        <v>0.72152854126581312</v>
      </c>
      <c r="M1976">
        <v>-3.1007723283626452</v>
      </c>
      <c r="N1976">
        <v>0.114288330078125</v>
      </c>
      <c r="O1976">
        <v>0</v>
      </c>
      <c r="P1976">
        <v>1</v>
      </c>
      <c r="Q1976">
        <v>0</v>
      </c>
      <c r="R1976">
        <v>0</v>
      </c>
      <c r="S1976">
        <v>0</v>
      </c>
      <c r="T1976">
        <v>0</v>
      </c>
    </row>
    <row r="1977" spans="1:20" x14ac:dyDescent="0.3">
      <c r="A1977" t="s">
        <v>223</v>
      </c>
      <c r="B1977" t="s">
        <v>570</v>
      </c>
      <c r="C1977">
        <v>3</v>
      </c>
      <c r="D1977">
        <v>3</v>
      </c>
      <c r="E1977" t="s">
        <v>510</v>
      </c>
      <c r="F1977" t="s">
        <v>508</v>
      </c>
      <c r="G1977" t="s">
        <v>508</v>
      </c>
      <c r="H1977">
        <v>4.1792463126688526</v>
      </c>
      <c r="I1977">
        <v>51.219480992239177</v>
      </c>
      <c r="J1977">
        <v>-4.7105012888889242E-2</v>
      </c>
      <c r="K1977">
        <v>42.979693313144118</v>
      </c>
      <c r="L1977">
        <v>0.8480179165019337</v>
      </c>
      <c r="M1977">
        <v>-1.2087978652787319</v>
      </c>
      <c r="N1977">
        <v>9.8998928362826515</v>
      </c>
      <c r="O1977">
        <v>0</v>
      </c>
      <c r="P1977">
        <v>1</v>
      </c>
      <c r="Q1977">
        <v>0</v>
      </c>
      <c r="R1977">
        <v>0</v>
      </c>
      <c r="S1977">
        <v>0</v>
      </c>
      <c r="T1977">
        <v>0</v>
      </c>
    </row>
    <row r="1978" spans="1:20" x14ac:dyDescent="0.3">
      <c r="A1978" t="s">
        <v>265</v>
      </c>
      <c r="B1978" t="s">
        <v>570</v>
      </c>
      <c r="C1978">
        <v>11</v>
      </c>
      <c r="D1978">
        <v>9</v>
      </c>
      <c r="E1978" t="s">
        <v>510</v>
      </c>
      <c r="F1978" t="s">
        <v>508</v>
      </c>
      <c r="G1978" t="s">
        <v>508</v>
      </c>
      <c r="H1978">
        <v>4.6847885101054931</v>
      </c>
      <c r="I1978">
        <v>67.708340576953077</v>
      </c>
      <c r="J1978">
        <v>7.3393196541556016E-2</v>
      </c>
      <c r="K1978">
        <v>109.6278711171615</v>
      </c>
      <c r="L1978">
        <v>0.39143400257751221</v>
      </c>
      <c r="M1978">
        <v>-2.1782203833619529</v>
      </c>
      <c r="N1978">
        <v>-1.3157906167521769</v>
      </c>
      <c r="O1978">
        <v>1</v>
      </c>
      <c r="P1978">
        <v>1</v>
      </c>
      <c r="Q1978">
        <v>1</v>
      </c>
      <c r="R1978">
        <v>0</v>
      </c>
      <c r="S1978">
        <v>1</v>
      </c>
      <c r="T1978">
        <v>0</v>
      </c>
    </row>
    <row r="1979" spans="1:20" x14ac:dyDescent="0.3">
      <c r="A1979" t="s">
        <v>271</v>
      </c>
      <c r="B1979" t="s">
        <v>570</v>
      </c>
      <c r="C1979">
        <v>1</v>
      </c>
      <c r="D1979">
        <v>4</v>
      </c>
      <c r="E1979" t="s">
        <v>510</v>
      </c>
      <c r="F1979" t="s">
        <v>508</v>
      </c>
      <c r="G1979" t="s">
        <v>508</v>
      </c>
      <c r="H1979">
        <v>5.3822395884392336</v>
      </c>
      <c r="I1979">
        <v>34.895835920340382</v>
      </c>
      <c r="J1979">
        <v>-2.8465859841614321E-4</v>
      </c>
      <c r="K1979">
        <v>3.940643625846155</v>
      </c>
      <c r="L1979">
        <v>0.87372159601179122</v>
      </c>
      <c r="M1979">
        <v>-5.1282051282051277</v>
      </c>
      <c r="N1979">
        <v>0.5405426025390625</v>
      </c>
      <c r="O1979">
        <v>0</v>
      </c>
      <c r="P1979">
        <v>1</v>
      </c>
      <c r="Q1979">
        <v>0</v>
      </c>
      <c r="R1979">
        <v>0</v>
      </c>
      <c r="S1979">
        <v>0</v>
      </c>
      <c r="T1979">
        <v>0</v>
      </c>
    </row>
    <row r="1980" spans="1:20" x14ac:dyDescent="0.3">
      <c r="A1980" t="s">
        <v>283</v>
      </c>
      <c r="B1980" t="s">
        <v>570</v>
      </c>
      <c r="C1980">
        <v>1</v>
      </c>
      <c r="D1980">
        <v>4</v>
      </c>
      <c r="E1980" t="s">
        <v>510</v>
      </c>
      <c r="F1980" t="s">
        <v>508</v>
      </c>
      <c r="G1980" t="s">
        <v>508</v>
      </c>
      <c r="H1980">
        <v>5.4192551557611557</v>
      </c>
      <c r="I1980">
        <v>30.481268968302821</v>
      </c>
      <c r="J1980">
        <v>-7.9106849377627242E-2</v>
      </c>
      <c r="K1980">
        <v>-30.13524882631944</v>
      </c>
      <c r="L1980">
        <v>0.52166781712812882</v>
      </c>
      <c r="M1980">
        <v>-3.1578967445775081</v>
      </c>
      <c r="N1980">
        <v>0.1086981422734912</v>
      </c>
      <c r="O1980">
        <v>0</v>
      </c>
      <c r="P1980">
        <v>1</v>
      </c>
      <c r="Q1980">
        <v>0</v>
      </c>
      <c r="R1980">
        <v>0</v>
      </c>
      <c r="S1980">
        <v>0</v>
      </c>
      <c r="T1980">
        <v>0</v>
      </c>
    </row>
    <row r="1981" spans="1:20" x14ac:dyDescent="0.3">
      <c r="A1981" t="s">
        <v>512</v>
      </c>
      <c r="B1981" t="s">
        <v>570</v>
      </c>
      <c r="C1981">
        <v>3</v>
      </c>
      <c r="D1981">
        <v>3</v>
      </c>
      <c r="E1981" t="s">
        <v>510</v>
      </c>
      <c r="F1981" t="s">
        <v>508</v>
      </c>
      <c r="G1981" t="s">
        <v>508</v>
      </c>
      <c r="H1981">
        <v>5.9434118724636358</v>
      </c>
      <c r="I1981">
        <v>22.435915854158779</v>
      </c>
      <c r="J1981">
        <v>-0.1004242794908118</v>
      </c>
      <c r="K1981">
        <v>-30.329405952012259</v>
      </c>
      <c r="L1981">
        <v>1.175938293563682</v>
      </c>
      <c r="M1981">
        <v>-0.32188555744107478</v>
      </c>
      <c r="N1981">
        <v>-9.9031224980805899</v>
      </c>
      <c r="O1981">
        <v>0</v>
      </c>
      <c r="P1981">
        <v>1</v>
      </c>
      <c r="Q1981">
        <v>0</v>
      </c>
      <c r="R1981">
        <v>0</v>
      </c>
      <c r="S1981">
        <v>0</v>
      </c>
      <c r="T1981">
        <v>1</v>
      </c>
    </row>
    <row r="1982" spans="1:20" x14ac:dyDescent="0.3">
      <c r="A1982" t="s">
        <v>91</v>
      </c>
      <c r="B1982" t="s">
        <v>570</v>
      </c>
      <c r="C1982">
        <v>0</v>
      </c>
      <c r="D1982">
        <v>5</v>
      </c>
      <c r="E1982" t="s">
        <v>510</v>
      </c>
      <c r="F1982" t="s">
        <v>508</v>
      </c>
      <c r="G1982" t="s">
        <v>508</v>
      </c>
      <c r="H1982">
        <v>7.185527517573675</v>
      </c>
      <c r="I1982">
        <v>0</v>
      </c>
      <c r="J1982">
        <v>-0.15317973574900759</v>
      </c>
      <c r="K1982">
        <v>-212.22293028782281</v>
      </c>
      <c r="L1982">
        <v>1.274866492825028</v>
      </c>
      <c r="M1982">
        <v>-9.9031224980805899</v>
      </c>
      <c r="N1982">
        <v>-7.1684577399786997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1</v>
      </c>
    </row>
    <row r="1983" spans="1:20" x14ac:dyDescent="0.3">
      <c r="A1983" t="s">
        <v>93</v>
      </c>
      <c r="B1983" t="s">
        <v>570</v>
      </c>
      <c r="C1983">
        <v>0</v>
      </c>
      <c r="D1983">
        <v>5</v>
      </c>
      <c r="E1983" t="s">
        <v>510</v>
      </c>
      <c r="F1983" t="s">
        <v>508</v>
      </c>
      <c r="G1983" t="s">
        <v>508</v>
      </c>
      <c r="H1983">
        <v>7.6576584830194196</v>
      </c>
      <c r="I1983">
        <v>7.4576204886756834</v>
      </c>
      <c r="J1983">
        <v>-0.2127160538049519</v>
      </c>
      <c r="K1983">
        <v>-245.6083556535803</v>
      </c>
      <c r="L1983">
        <v>2.0963043739828588</v>
      </c>
      <c r="M1983">
        <v>-7.1684577399786997</v>
      </c>
      <c r="N1983">
        <v>-3.3462001632292759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1</v>
      </c>
    </row>
    <row r="1984" spans="1:20" x14ac:dyDescent="0.3">
      <c r="A1984" t="s">
        <v>162</v>
      </c>
      <c r="B1984" t="s">
        <v>570</v>
      </c>
      <c r="C1984">
        <v>-2</v>
      </c>
      <c r="D1984">
        <v>3</v>
      </c>
      <c r="E1984" t="s">
        <v>510</v>
      </c>
      <c r="F1984" t="s">
        <v>508</v>
      </c>
      <c r="G1984" t="s">
        <v>508</v>
      </c>
      <c r="H1984">
        <v>7.0077221383384662</v>
      </c>
      <c r="I1984">
        <v>2.7681635779222069</v>
      </c>
      <c r="J1984">
        <v>-0.26706256916435911</v>
      </c>
      <c r="K1984">
        <v>-120.8899973200194</v>
      </c>
      <c r="L1984">
        <v>0.55169333806097953</v>
      </c>
      <c r="M1984">
        <v>-3.8961002769990469</v>
      </c>
      <c r="N1984">
        <v>0.13513178264602729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</row>
    <row r="1985" spans="1:20" x14ac:dyDescent="0.3">
      <c r="A1985" t="s">
        <v>235</v>
      </c>
      <c r="B1985" t="s">
        <v>570</v>
      </c>
      <c r="C1985">
        <v>4</v>
      </c>
      <c r="D1985">
        <v>5</v>
      </c>
      <c r="E1985" t="s">
        <v>510</v>
      </c>
      <c r="F1985" t="s">
        <v>508</v>
      </c>
      <c r="G1985" t="s">
        <v>508</v>
      </c>
      <c r="H1985">
        <v>6.7775440370035911</v>
      </c>
      <c r="I1985">
        <v>18.505334636122399</v>
      </c>
      <c r="J1985">
        <v>-0.10855943825741531</v>
      </c>
      <c r="K1985">
        <v>-58.011590680864053</v>
      </c>
      <c r="L1985">
        <v>0.79869881842461699</v>
      </c>
      <c r="M1985">
        <v>-3.3810172554902782</v>
      </c>
      <c r="N1985">
        <v>-0.13458616790996239</v>
      </c>
      <c r="O1985">
        <v>1</v>
      </c>
      <c r="P1985">
        <v>1</v>
      </c>
      <c r="Q1985">
        <v>0</v>
      </c>
      <c r="R1985">
        <v>0</v>
      </c>
      <c r="S1985">
        <v>0</v>
      </c>
      <c r="T1985">
        <v>0</v>
      </c>
    </row>
    <row r="1986" spans="1:20" x14ac:dyDescent="0.3">
      <c r="A1986" t="s">
        <v>259</v>
      </c>
      <c r="B1986" t="s">
        <v>570</v>
      </c>
      <c r="C1986">
        <v>4</v>
      </c>
      <c r="D1986">
        <v>3</v>
      </c>
      <c r="E1986" t="s">
        <v>510</v>
      </c>
      <c r="F1986" t="s">
        <v>508</v>
      </c>
      <c r="G1986" t="s">
        <v>508</v>
      </c>
      <c r="H1986">
        <v>6.8540635761082589</v>
      </c>
      <c r="I1986">
        <v>18.14947162717516</v>
      </c>
      <c r="J1986">
        <v>-7.8162313712162979E-2</v>
      </c>
      <c r="K1986">
        <v>-74.590467062791859</v>
      </c>
      <c r="L1986">
        <v>0.85846616395858943</v>
      </c>
      <c r="M1986">
        <v>-0.13458616790996239</v>
      </c>
      <c r="N1986">
        <v>2.1563321531935111</v>
      </c>
      <c r="O1986">
        <v>1</v>
      </c>
      <c r="P1986">
        <v>1</v>
      </c>
      <c r="Q1986">
        <v>0</v>
      </c>
      <c r="R1986">
        <v>0</v>
      </c>
      <c r="S1986">
        <v>0</v>
      </c>
      <c r="T1986">
        <v>0</v>
      </c>
    </row>
    <row r="1987" spans="1:20" x14ac:dyDescent="0.3">
      <c r="A1987" t="s">
        <v>285</v>
      </c>
      <c r="B1987" t="s">
        <v>570</v>
      </c>
      <c r="C1987">
        <v>7</v>
      </c>
      <c r="D1987">
        <v>8</v>
      </c>
      <c r="E1987" t="s">
        <v>510</v>
      </c>
      <c r="F1987" t="s">
        <v>508</v>
      </c>
      <c r="G1987" t="s">
        <v>508</v>
      </c>
      <c r="H1987">
        <v>5.2482014213650263</v>
      </c>
      <c r="I1987">
        <v>49.606290343412738</v>
      </c>
      <c r="J1987">
        <v>3.9787654087055153E-2</v>
      </c>
      <c r="K1987">
        <v>30.810487544435102</v>
      </c>
      <c r="L1987">
        <v>0.71954132948996663</v>
      </c>
      <c r="M1987">
        <v>-2.0779201477328249</v>
      </c>
      <c r="N1987">
        <v>-0.39787444460170379</v>
      </c>
      <c r="O1987">
        <v>1</v>
      </c>
      <c r="P1987">
        <v>1</v>
      </c>
      <c r="Q1987">
        <v>1</v>
      </c>
      <c r="R1987">
        <v>0</v>
      </c>
      <c r="S1987">
        <v>0</v>
      </c>
      <c r="T1987">
        <v>0</v>
      </c>
    </row>
    <row r="1988" spans="1:20" x14ac:dyDescent="0.3">
      <c r="A1988" t="s">
        <v>291</v>
      </c>
      <c r="B1988" t="s">
        <v>570</v>
      </c>
      <c r="C1988">
        <v>4</v>
      </c>
      <c r="D1988">
        <v>5</v>
      </c>
      <c r="E1988" t="s">
        <v>510</v>
      </c>
      <c r="F1988" t="s">
        <v>508</v>
      </c>
      <c r="G1988" t="s">
        <v>508</v>
      </c>
      <c r="H1988">
        <v>5.0019210366278593</v>
      </c>
      <c r="I1988">
        <v>41.732284942764537</v>
      </c>
      <c r="J1988">
        <v>3.6134317913285308E-2</v>
      </c>
      <c r="K1988">
        <v>-32.369960996617131</v>
      </c>
      <c r="L1988">
        <v>0.91322291715800996</v>
      </c>
      <c r="M1988">
        <v>-0.932092803302075</v>
      </c>
      <c r="N1988">
        <v>-0.67204556922467362</v>
      </c>
      <c r="O1988">
        <v>0</v>
      </c>
      <c r="P1988">
        <v>1</v>
      </c>
      <c r="Q1988">
        <v>1</v>
      </c>
      <c r="R1988">
        <v>0</v>
      </c>
      <c r="S1988">
        <v>0</v>
      </c>
      <c r="T1988">
        <v>0</v>
      </c>
    </row>
    <row r="1989" spans="1:20" x14ac:dyDescent="0.3">
      <c r="A1989" t="s">
        <v>295</v>
      </c>
      <c r="B1989" t="s">
        <v>570</v>
      </c>
      <c r="C1989">
        <v>6</v>
      </c>
      <c r="D1989">
        <v>6</v>
      </c>
      <c r="E1989" t="s">
        <v>510</v>
      </c>
      <c r="F1989" t="s">
        <v>508</v>
      </c>
      <c r="G1989" t="s">
        <v>508</v>
      </c>
      <c r="H1989">
        <v>4.8327870876145473</v>
      </c>
      <c r="I1989">
        <v>37.795263469330749</v>
      </c>
      <c r="J1989">
        <v>3.2620541844569202E-2</v>
      </c>
      <c r="K1989">
        <v>-67.431968246397091</v>
      </c>
      <c r="L1989">
        <v>0.54882618668462257</v>
      </c>
      <c r="M1989">
        <v>-0.67204556922467362</v>
      </c>
      <c r="N1989">
        <v>-1.7591290927259879</v>
      </c>
      <c r="O1989">
        <v>0</v>
      </c>
      <c r="P1989">
        <v>1</v>
      </c>
      <c r="Q1989">
        <v>1</v>
      </c>
      <c r="R1989">
        <v>0</v>
      </c>
      <c r="S1989">
        <v>0</v>
      </c>
      <c r="T1989">
        <v>0</v>
      </c>
    </row>
    <row r="1990" spans="1:20" x14ac:dyDescent="0.3">
      <c r="A1990" t="s">
        <v>298</v>
      </c>
      <c r="B1990" t="s">
        <v>570</v>
      </c>
      <c r="C1990">
        <v>3</v>
      </c>
      <c r="D1990">
        <v>5</v>
      </c>
      <c r="E1990" t="s">
        <v>510</v>
      </c>
      <c r="F1990" t="s">
        <v>508</v>
      </c>
      <c r="G1990" t="s">
        <v>508</v>
      </c>
      <c r="H1990">
        <v>4.5552940989254864</v>
      </c>
      <c r="I1990">
        <v>16.363658432125291</v>
      </c>
      <c r="J1990">
        <v>2.1319102031185481E-2</v>
      </c>
      <c r="K1990">
        <v>-142.76447048774759</v>
      </c>
      <c r="L1990">
        <v>0.56731475860114944</v>
      </c>
      <c r="M1990">
        <v>-1.7591290927259879</v>
      </c>
      <c r="N1990">
        <v>2.6170740274558359</v>
      </c>
      <c r="O1990">
        <v>0</v>
      </c>
      <c r="P1990">
        <v>0</v>
      </c>
      <c r="Q1990">
        <v>1</v>
      </c>
      <c r="R1990">
        <v>0</v>
      </c>
      <c r="S1990">
        <v>0</v>
      </c>
      <c r="T1990">
        <v>0</v>
      </c>
    </row>
    <row r="1991" spans="1:20" x14ac:dyDescent="0.3">
      <c r="A1991" t="s">
        <v>96</v>
      </c>
      <c r="B1991" t="s">
        <v>570</v>
      </c>
      <c r="C1991">
        <v>9</v>
      </c>
      <c r="D1991">
        <v>9</v>
      </c>
      <c r="E1991" t="s">
        <v>510</v>
      </c>
      <c r="F1991" t="s">
        <v>508</v>
      </c>
      <c r="G1991" t="s">
        <v>508</v>
      </c>
      <c r="H1991">
        <v>4.407894845932522</v>
      </c>
      <c r="I1991">
        <v>47.27270914503994</v>
      </c>
      <c r="J1991">
        <v>6.0760462896751133E-2</v>
      </c>
      <c r="K1991">
        <v>98.926580902637966</v>
      </c>
      <c r="L1991">
        <v>0.99144004382972206</v>
      </c>
      <c r="M1991">
        <v>-1.2987000923330161</v>
      </c>
      <c r="N1991">
        <v>1.7105278430553219</v>
      </c>
      <c r="O1991">
        <v>1</v>
      </c>
      <c r="P1991">
        <v>1</v>
      </c>
      <c r="Q1991">
        <v>1</v>
      </c>
      <c r="R1991">
        <v>0</v>
      </c>
      <c r="S1991">
        <v>0</v>
      </c>
      <c r="T1991">
        <v>0</v>
      </c>
    </row>
    <row r="1992" spans="1:20" x14ac:dyDescent="0.3">
      <c r="A1992" t="s">
        <v>164</v>
      </c>
      <c r="B1992" t="s">
        <v>570</v>
      </c>
      <c r="C1992">
        <v>8</v>
      </c>
      <c r="D1992">
        <v>9</v>
      </c>
      <c r="E1992" t="s">
        <v>510</v>
      </c>
      <c r="F1992" t="s">
        <v>508</v>
      </c>
      <c r="G1992" t="s">
        <v>508</v>
      </c>
      <c r="H1992">
        <v>4.3225432326047546</v>
      </c>
      <c r="I1992">
        <v>11.956483429910129</v>
      </c>
      <c r="J1992">
        <v>5.3056152135254497E-2</v>
      </c>
      <c r="K1992">
        <v>-31.578937484293132</v>
      </c>
      <c r="L1992">
        <v>1.0741051582682499</v>
      </c>
      <c r="M1992">
        <v>-4.6571815346198893</v>
      </c>
      <c r="N1992">
        <v>4.7489811406695521</v>
      </c>
      <c r="O1992">
        <v>0</v>
      </c>
      <c r="P1992">
        <v>1</v>
      </c>
      <c r="Q1992">
        <v>1</v>
      </c>
      <c r="R1992">
        <v>0</v>
      </c>
      <c r="S1992">
        <v>0</v>
      </c>
      <c r="T1992">
        <v>1</v>
      </c>
    </row>
    <row r="1993" spans="1:20" x14ac:dyDescent="0.3">
      <c r="A1993" t="s">
        <v>242</v>
      </c>
      <c r="B1993" t="s">
        <v>570</v>
      </c>
      <c r="C1993">
        <v>9</v>
      </c>
      <c r="D1993">
        <v>9</v>
      </c>
      <c r="E1993" t="s">
        <v>510</v>
      </c>
      <c r="F1993" t="s">
        <v>508</v>
      </c>
      <c r="G1993" t="s">
        <v>508</v>
      </c>
      <c r="H1993">
        <v>3.8222948560571202</v>
      </c>
      <c r="I1993">
        <v>69.512183775435204</v>
      </c>
      <c r="J1993">
        <v>8.6524142947394356E-2</v>
      </c>
      <c r="K1993">
        <v>147.18558235944539</v>
      </c>
      <c r="L1993">
        <v>0.82042402214553167</v>
      </c>
      <c r="M1993">
        <v>-3.0940594351556929</v>
      </c>
      <c r="N1993">
        <v>1.277138002643005</v>
      </c>
      <c r="O1993">
        <v>1</v>
      </c>
      <c r="P1993">
        <v>1</v>
      </c>
      <c r="Q1993">
        <v>1</v>
      </c>
      <c r="R1993">
        <v>0</v>
      </c>
      <c r="S1993">
        <v>0</v>
      </c>
      <c r="T1993">
        <v>0</v>
      </c>
    </row>
    <row r="1994" spans="1:20" x14ac:dyDescent="0.3">
      <c r="A1994" t="s">
        <v>77</v>
      </c>
      <c r="B1994" t="s">
        <v>246</v>
      </c>
      <c r="C1994">
        <v>4</v>
      </c>
      <c r="D1994">
        <v>8</v>
      </c>
      <c r="E1994" t="s">
        <v>510</v>
      </c>
      <c r="F1994" t="s">
        <v>508</v>
      </c>
      <c r="G1994" t="s">
        <v>508</v>
      </c>
      <c r="H1994">
        <v>5.6534690133940906</v>
      </c>
      <c r="I1994">
        <v>46.319005052249643</v>
      </c>
      <c r="J1994">
        <v>0.13001139348428131</v>
      </c>
      <c r="K1994">
        <v>24.018135394942249</v>
      </c>
      <c r="L1994">
        <v>0.57358474049580621</v>
      </c>
      <c r="M1994">
        <v>-2.7871647037407552</v>
      </c>
      <c r="N1994">
        <v>1.1294553162397329</v>
      </c>
      <c r="O1994">
        <v>0</v>
      </c>
      <c r="P1994">
        <v>1</v>
      </c>
      <c r="Q1994">
        <v>1</v>
      </c>
      <c r="R1994">
        <v>0</v>
      </c>
      <c r="S1994">
        <v>0</v>
      </c>
      <c r="T1994">
        <v>0</v>
      </c>
    </row>
    <row r="1995" spans="1:20" x14ac:dyDescent="0.3">
      <c r="A1995" t="s">
        <v>156</v>
      </c>
      <c r="B1995" t="s">
        <v>246</v>
      </c>
      <c r="C1995">
        <v>1</v>
      </c>
      <c r="D1995">
        <v>4</v>
      </c>
      <c r="E1995" t="s">
        <v>510</v>
      </c>
      <c r="F1995" t="s">
        <v>508</v>
      </c>
      <c r="G1995" t="s">
        <v>508</v>
      </c>
      <c r="H1995">
        <v>6.157407811079076</v>
      </c>
      <c r="I1995">
        <v>18.000000508626169</v>
      </c>
      <c r="J1995">
        <v>-2.2469142161265729</v>
      </c>
      <c r="K1995">
        <v>-71.434879934550963</v>
      </c>
      <c r="L1995">
        <v>0.73408464053467348</v>
      </c>
      <c r="M1995">
        <v>-5.179983711008453</v>
      </c>
      <c r="N1995">
        <v>10.00000282570168</v>
      </c>
      <c r="O1995">
        <v>0</v>
      </c>
      <c r="P1995">
        <v>1</v>
      </c>
      <c r="Q1995">
        <v>0</v>
      </c>
      <c r="R1995">
        <v>0</v>
      </c>
      <c r="S1995">
        <v>0</v>
      </c>
      <c r="T1995">
        <v>0</v>
      </c>
    </row>
    <row r="1996" spans="1:20" x14ac:dyDescent="0.3">
      <c r="A1996" t="s">
        <v>271</v>
      </c>
      <c r="B1996" t="s">
        <v>246</v>
      </c>
      <c r="C1996">
        <v>1</v>
      </c>
      <c r="D1996">
        <v>5</v>
      </c>
      <c r="E1996" t="s">
        <v>510</v>
      </c>
      <c r="F1996" t="s">
        <v>508</v>
      </c>
      <c r="G1996" t="s">
        <v>508</v>
      </c>
      <c r="H1996">
        <v>5.0363208133429644</v>
      </c>
      <c r="I1996">
        <v>41.322319260566552</v>
      </c>
      <c r="J1996">
        <v>-0.32685105849487428</v>
      </c>
      <c r="K1996">
        <v>38.021180939677137</v>
      </c>
      <c r="L1996">
        <v>0.98422466492869298</v>
      </c>
      <c r="M1996">
        <v>-7.668233816699443</v>
      </c>
      <c r="N1996">
        <v>0.50847328315346929</v>
      </c>
      <c r="O1996">
        <v>0</v>
      </c>
      <c r="P1996">
        <v>1</v>
      </c>
      <c r="Q1996">
        <v>0</v>
      </c>
      <c r="R1996">
        <v>0</v>
      </c>
      <c r="S1996">
        <v>0</v>
      </c>
      <c r="T1996">
        <v>0</v>
      </c>
    </row>
    <row r="1997" spans="1:20" x14ac:dyDescent="0.3">
      <c r="A1997" t="s">
        <v>283</v>
      </c>
      <c r="B1997" t="s">
        <v>246</v>
      </c>
      <c r="C1997">
        <v>1</v>
      </c>
      <c r="D1997">
        <v>4</v>
      </c>
      <c r="E1997" t="s">
        <v>510</v>
      </c>
      <c r="F1997" t="s">
        <v>508</v>
      </c>
      <c r="G1997" t="s">
        <v>508</v>
      </c>
      <c r="H1997">
        <v>5.0516725673501623</v>
      </c>
      <c r="I1997">
        <v>39.256203297538228</v>
      </c>
      <c r="J1997">
        <v>-1.322182085384678</v>
      </c>
      <c r="K1997">
        <v>-19.53489251775849</v>
      </c>
      <c r="L1997">
        <v>0.73526895396076519</v>
      </c>
      <c r="M1997">
        <v>-5.0888553283184752</v>
      </c>
      <c r="N1997">
        <v>-4.4255293176529253</v>
      </c>
      <c r="O1997">
        <v>0</v>
      </c>
      <c r="P1997">
        <v>1</v>
      </c>
      <c r="Q1997">
        <v>0</v>
      </c>
      <c r="R1997">
        <v>0</v>
      </c>
      <c r="S1997">
        <v>0</v>
      </c>
      <c r="T1997">
        <v>0</v>
      </c>
    </row>
    <row r="1998" spans="1:20" x14ac:dyDescent="0.3">
      <c r="A1998" t="s">
        <v>290</v>
      </c>
      <c r="B1998" t="s">
        <v>246</v>
      </c>
      <c r="C1998">
        <v>0</v>
      </c>
      <c r="D1998">
        <v>4</v>
      </c>
      <c r="E1998" t="s">
        <v>510</v>
      </c>
      <c r="F1998" t="s">
        <v>508</v>
      </c>
      <c r="G1998" t="s">
        <v>508</v>
      </c>
      <c r="H1998">
        <v>5.559089605659211</v>
      </c>
      <c r="I1998">
        <v>17.76860989261468</v>
      </c>
      <c r="J1998">
        <v>-1.918204310298016</v>
      </c>
      <c r="K1998">
        <v>-100.3197989738166</v>
      </c>
      <c r="L1998">
        <v>1.14934572748538</v>
      </c>
      <c r="M1998">
        <v>-4.4255293176529253</v>
      </c>
      <c r="N1998">
        <v>2.582363150202053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1</v>
      </c>
    </row>
    <row r="1999" spans="1:20" x14ac:dyDescent="0.3">
      <c r="A1999" t="s">
        <v>512</v>
      </c>
      <c r="B1999" t="s">
        <v>246</v>
      </c>
      <c r="C1999">
        <v>3</v>
      </c>
      <c r="D1999">
        <v>4</v>
      </c>
      <c r="E1999" t="s">
        <v>510</v>
      </c>
      <c r="F1999" t="s">
        <v>508</v>
      </c>
      <c r="G1999" t="s">
        <v>508</v>
      </c>
      <c r="H1999">
        <v>5.0496901044194002</v>
      </c>
      <c r="I1999">
        <v>18.095252627418159</v>
      </c>
      <c r="J1999">
        <v>-2.1353630396078138</v>
      </c>
      <c r="K1999">
        <v>-85.921499384189943</v>
      </c>
      <c r="L1999">
        <v>1.3740568183538759</v>
      </c>
      <c r="M1999">
        <v>-0.1736084666148415</v>
      </c>
      <c r="N1999">
        <v>-2.4347852623980981</v>
      </c>
      <c r="O1999">
        <v>0</v>
      </c>
      <c r="P1999">
        <v>1</v>
      </c>
      <c r="Q1999">
        <v>0</v>
      </c>
      <c r="R1999">
        <v>0</v>
      </c>
      <c r="S1999">
        <v>0</v>
      </c>
      <c r="T1999">
        <v>1</v>
      </c>
    </row>
    <row r="2000" spans="1:20" x14ac:dyDescent="0.3">
      <c r="A2000" t="s">
        <v>91</v>
      </c>
      <c r="B2000" t="s">
        <v>246</v>
      </c>
      <c r="C2000">
        <v>2</v>
      </c>
      <c r="D2000">
        <v>4</v>
      </c>
      <c r="E2000" t="s">
        <v>510</v>
      </c>
      <c r="F2000" t="s">
        <v>508</v>
      </c>
      <c r="G2000" t="s">
        <v>508</v>
      </c>
      <c r="H2000">
        <v>5.4685517883683996</v>
      </c>
      <c r="I2000">
        <v>25.373121581539589</v>
      </c>
      <c r="J2000">
        <v>-2.2313404327786852</v>
      </c>
      <c r="K2000">
        <v>-177.05524065225649</v>
      </c>
      <c r="L2000">
        <v>1.071959948280597</v>
      </c>
      <c r="M2000">
        <v>-2.4347852623980981</v>
      </c>
      <c r="N2000">
        <v>-0.26737560652668202</v>
      </c>
      <c r="O2000">
        <v>0</v>
      </c>
      <c r="P2000">
        <v>0</v>
      </c>
      <c r="Q2000">
        <v>0</v>
      </c>
      <c r="R2000">
        <v>1</v>
      </c>
      <c r="S2000">
        <v>0</v>
      </c>
      <c r="T2000">
        <v>1</v>
      </c>
    </row>
    <row r="2001" spans="1:20" x14ac:dyDescent="0.3">
      <c r="A2001" t="s">
        <v>93</v>
      </c>
      <c r="B2001" t="s">
        <v>246</v>
      </c>
      <c r="C2001">
        <v>0</v>
      </c>
      <c r="D2001">
        <v>1</v>
      </c>
      <c r="E2001" t="s">
        <v>510</v>
      </c>
      <c r="F2001" t="s">
        <v>508</v>
      </c>
      <c r="G2001" t="s">
        <v>508</v>
      </c>
      <c r="H2001">
        <v>5.2725655946998993</v>
      </c>
      <c r="I2001">
        <v>24.253735485999631</v>
      </c>
      <c r="J2001">
        <v>-2.11184146940957</v>
      </c>
      <c r="K2001">
        <v>-111.0484235749591</v>
      </c>
      <c r="L2001">
        <v>0.72315145647589185</v>
      </c>
      <c r="M2001">
        <v>-0.26737560652668202</v>
      </c>
      <c r="N2001">
        <v>1.876674214017263</v>
      </c>
      <c r="O2001">
        <v>0</v>
      </c>
      <c r="P2001">
        <v>0</v>
      </c>
      <c r="Q2001">
        <v>0</v>
      </c>
      <c r="R2001">
        <v>1</v>
      </c>
      <c r="S2001">
        <v>0</v>
      </c>
      <c r="T2001">
        <v>0</v>
      </c>
    </row>
    <row r="2002" spans="1:20" x14ac:dyDescent="0.3">
      <c r="A2002" t="s">
        <v>162</v>
      </c>
      <c r="B2002" t="s">
        <v>246</v>
      </c>
      <c r="C2002">
        <v>1</v>
      </c>
      <c r="D2002">
        <v>2</v>
      </c>
      <c r="E2002" t="s">
        <v>510</v>
      </c>
      <c r="F2002" t="s">
        <v>508</v>
      </c>
      <c r="G2002" t="s">
        <v>508</v>
      </c>
      <c r="H2002">
        <v>5.4204662986095862</v>
      </c>
      <c r="I2002">
        <v>27.611950708409331</v>
      </c>
      <c r="J2002">
        <v>-1.4503985128517001</v>
      </c>
      <c r="K2002">
        <v>-64.481000553493871</v>
      </c>
      <c r="L2002">
        <v>0.83364597124783113</v>
      </c>
      <c r="M2002">
        <v>-8.8572606527531475E-2</v>
      </c>
      <c r="N2002">
        <v>-2.1276608696346191</v>
      </c>
      <c r="O2002">
        <v>0</v>
      </c>
      <c r="P2002">
        <v>1</v>
      </c>
      <c r="Q2002">
        <v>0</v>
      </c>
      <c r="R2002">
        <v>0</v>
      </c>
      <c r="S2002">
        <v>0</v>
      </c>
      <c r="T2002">
        <v>0</v>
      </c>
    </row>
    <row r="2003" spans="1:20" x14ac:dyDescent="0.3">
      <c r="A2003" t="s">
        <v>220</v>
      </c>
      <c r="B2003" t="s">
        <v>246</v>
      </c>
      <c r="C2003">
        <v>-2</v>
      </c>
      <c r="D2003">
        <v>3</v>
      </c>
      <c r="E2003" t="s">
        <v>510</v>
      </c>
      <c r="F2003" t="s">
        <v>508</v>
      </c>
      <c r="G2003" t="s">
        <v>508</v>
      </c>
      <c r="H2003">
        <v>5.6612322994322488</v>
      </c>
      <c r="I2003">
        <v>19.23077487381418</v>
      </c>
      <c r="J2003">
        <v>-1.3369326144169491</v>
      </c>
      <c r="K2003">
        <v>-101.8575888322943</v>
      </c>
      <c r="L2003">
        <v>0.97991934027384975</v>
      </c>
      <c r="M2003">
        <v>-2.1276608696346191</v>
      </c>
      <c r="N2003">
        <v>4.2572435536972879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</row>
    <row r="2004" spans="1:20" x14ac:dyDescent="0.3">
      <c r="A2004" t="s">
        <v>259</v>
      </c>
      <c r="B2004" t="s">
        <v>246</v>
      </c>
      <c r="C2004">
        <v>9</v>
      </c>
      <c r="D2004">
        <v>9</v>
      </c>
      <c r="E2004" t="s">
        <v>510</v>
      </c>
      <c r="F2004" t="s">
        <v>508</v>
      </c>
      <c r="G2004" t="s">
        <v>508</v>
      </c>
      <c r="H2004">
        <v>5.0824180862607271</v>
      </c>
      <c r="I2004">
        <v>53.571443168488408</v>
      </c>
      <c r="J2004">
        <v>0.1238056997527326</v>
      </c>
      <c r="K2004">
        <v>104.0161071340783</v>
      </c>
      <c r="L2004">
        <v>1.0646795831023359</v>
      </c>
      <c r="M2004">
        <v>-5.6105574204487656</v>
      </c>
      <c r="N2004">
        <v>3.321674275942792</v>
      </c>
      <c r="O2004">
        <v>1</v>
      </c>
      <c r="P2004">
        <v>1</v>
      </c>
      <c r="Q2004">
        <v>1</v>
      </c>
      <c r="R2004">
        <v>0</v>
      </c>
      <c r="S2004">
        <v>0</v>
      </c>
      <c r="T2004">
        <v>1</v>
      </c>
    </row>
    <row r="2005" spans="1:20" x14ac:dyDescent="0.3">
      <c r="A2005" t="s">
        <v>282</v>
      </c>
      <c r="B2005" t="s">
        <v>246</v>
      </c>
      <c r="C2005">
        <v>8</v>
      </c>
      <c r="D2005">
        <v>10</v>
      </c>
      <c r="E2005" t="s">
        <v>510</v>
      </c>
      <c r="F2005" t="s">
        <v>508</v>
      </c>
      <c r="G2005" t="s">
        <v>508</v>
      </c>
      <c r="H2005">
        <v>4.920361421733328</v>
      </c>
      <c r="I2005">
        <v>49.282271150122007</v>
      </c>
      <c r="J2005">
        <v>0.35258237572197337</v>
      </c>
      <c r="K2005">
        <v>61.557493553759073</v>
      </c>
      <c r="L2005">
        <v>0.78827390674020648</v>
      </c>
      <c r="M2005">
        <v>-4.380167811370093</v>
      </c>
      <c r="N2005">
        <v>3.7165109465658821</v>
      </c>
      <c r="O2005">
        <v>0</v>
      </c>
      <c r="P2005">
        <v>1</v>
      </c>
      <c r="Q2005">
        <v>1</v>
      </c>
      <c r="R2005">
        <v>0</v>
      </c>
      <c r="S2005">
        <v>1</v>
      </c>
      <c r="T2005">
        <v>0</v>
      </c>
    </row>
    <row r="2006" spans="1:20" x14ac:dyDescent="0.3">
      <c r="A2006" t="s">
        <v>285</v>
      </c>
      <c r="B2006" t="s">
        <v>246</v>
      </c>
      <c r="C2006">
        <v>9</v>
      </c>
      <c r="D2006">
        <v>10</v>
      </c>
      <c r="E2006" t="s">
        <v>510</v>
      </c>
      <c r="F2006" t="s">
        <v>508</v>
      </c>
      <c r="G2006" t="s">
        <v>508</v>
      </c>
      <c r="H2006">
        <v>5.0161217322911611</v>
      </c>
      <c r="I2006">
        <v>42.187481994434521</v>
      </c>
      <c r="J2006">
        <v>0.15846301657045589</v>
      </c>
      <c r="K2006">
        <v>39.959232343986123</v>
      </c>
      <c r="L2006">
        <v>0.62283623887465189</v>
      </c>
      <c r="M2006">
        <v>-4.0000025431315107</v>
      </c>
      <c r="N2006">
        <v>0.60764287862891297</v>
      </c>
      <c r="O2006">
        <v>1</v>
      </c>
      <c r="P2006">
        <v>1</v>
      </c>
      <c r="Q2006">
        <v>1</v>
      </c>
      <c r="R2006">
        <v>0</v>
      </c>
      <c r="S2006">
        <v>1</v>
      </c>
      <c r="T2006">
        <v>0</v>
      </c>
    </row>
    <row r="2007" spans="1:20" x14ac:dyDescent="0.3">
      <c r="A2007" t="s">
        <v>291</v>
      </c>
      <c r="B2007" t="s">
        <v>246</v>
      </c>
      <c r="C2007">
        <v>1</v>
      </c>
      <c r="D2007">
        <v>4</v>
      </c>
      <c r="E2007" t="s">
        <v>510</v>
      </c>
      <c r="F2007" t="s">
        <v>508</v>
      </c>
      <c r="G2007" t="s">
        <v>508</v>
      </c>
      <c r="H2007">
        <v>5.0191334315708707</v>
      </c>
      <c r="I2007">
        <v>25.520835195978041</v>
      </c>
      <c r="J2007">
        <v>-0.40385651311650661</v>
      </c>
      <c r="K2007">
        <v>-73.987736437155206</v>
      </c>
      <c r="L2007">
        <v>0.74154612532422337</v>
      </c>
      <c r="M2007">
        <v>-3.3649710737994152</v>
      </c>
      <c r="N2007">
        <v>-2.6785714285714279</v>
      </c>
      <c r="O2007">
        <v>0</v>
      </c>
      <c r="P2007">
        <v>1</v>
      </c>
      <c r="Q2007">
        <v>0</v>
      </c>
      <c r="R2007">
        <v>0</v>
      </c>
      <c r="S2007">
        <v>0</v>
      </c>
      <c r="T2007">
        <v>0</v>
      </c>
    </row>
    <row r="2008" spans="1:20" x14ac:dyDescent="0.3">
      <c r="A2008" t="s">
        <v>295</v>
      </c>
      <c r="B2008" t="s">
        <v>246</v>
      </c>
      <c r="C2008">
        <v>-2</v>
      </c>
      <c r="D2008">
        <v>3</v>
      </c>
      <c r="E2008" t="s">
        <v>510</v>
      </c>
      <c r="F2008" t="s">
        <v>508</v>
      </c>
      <c r="G2008" t="s">
        <v>508</v>
      </c>
      <c r="H2008">
        <v>5.2752303577188107</v>
      </c>
      <c r="I2008">
        <v>9.8958389212674476</v>
      </c>
      <c r="J2008">
        <v>-0.75566124671225354</v>
      </c>
      <c r="K2008">
        <v>-148.07502762737619</v>
      </c>
      <c r="L2008">
        <v>0.87998281990073668</v>
      </c>
      <c r="M2008">
        <v>-2.6785714285714279</v>
      </c>
      <c r="N2008">
        <v>-1.834862385321101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</row>
    <row r="2009" spans="1:20" x14ac:dyDescent="0.3">
      <c r="A2009" t="s">
        <v>298</v>
      </c>
      <c r="B2009" t="s">
        <v>246</v>
      </c>
      <c r="C2009">
        <v>-2</v>
      </c>
      <c r="D2009">
        <v>1</v>
      </c>
      <c r="E2009" t="s">
        <v>510</v>
      </c>
      <c r="F2009" t="s">
        <v>508</v>
      </c>
      <c r="G2009" t="s">
        <v>508</v>
      </c>
      <c r="H2009">
        <v>5.3271035167658436</v>
      </c>
      <c r="I2009">
        <v>3.9801134767709678</v>
      </c>
      <c r="J2009">
        <v>-1.1070926576758799</v>
      </c>
      <c r="K2009">
        <v>-197.81099732595979</v>
      </c>
      <c r="L2009">
        <v>0.74440580602438799</v>
      </c>
      <c r="M2009">
        <v>-1.834862385321101</v>
      </c>
      <c r="N2009">
        <v>-2.056071914245035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</row>
    <row r="2010" spans="1:20" x14ac:dyDescent="0.3">
      <c r="A2010" t="s">
        <v>96</v>
      </c>
      <c r="B2010" t="s">
        <v>246</v>
      </c>
      <c r="C2010">
        <v>1</v>
      </c>
      <c r="D2010">
        <v>2</v>
      </c>
      <c r="E2010" t="s">
        <v>510</v>
      </c>
      <c r="F2010" t="s">
        <v>508</v>
      </c>
      <c r="G2010" t="s">
        <v>508</v>
      </c>
      <c r="H2010">
        <v>5.3537677824585446</v>
      </c>
      <c r="I2010">
        <v>7.6576766986310734</v>
      </c>
      <c r="J2010">
        <v>-1.129490836741903</v>
      </c>
      <c r="K2010">
        <v>-92.666979855824422</v>
      </c>
      <c r="L2010">
        <v>0.40220419646359501</v>
      </c>
      <c r="M2010">
        <v>-1.946245082876507</v>
      </c>
      <c r="N2010">
        <v>1.039696070313882</v>
      </c>
      <c r="O2010">
        <v>0</v>
      </c>
      <c r="P2010">
        <v>1</v>
      </c>
      <c r="Q2010">
        <v>0</v>
      </c>
      <c r="R2010">
        <v>0</v>
      </c>
      <c r="S2010">
        <v>0</v>
      </c>
      <c r="T2010">
        <v>0</v>
      </c>
    </row>
    <row r="2011" spans="1:20" x14ac:dyDescent="0.3">
      <c r="A2011" t="s">
        <v>164</v>
      </c>
      <c r="B2011" t="s">
        <v>246</v>
      </c>
      <c r="C2011">
        <v>4</v>
      </c>
      <c r="D2011">
        <v>3</v>
      </c>
      <c r="E2011" t="s">
        <v>510</v>
      </c>
      <c r="F2011" t="s">
        <v>508</v>
      </c>
      <c r="G2011" t="s">
        <v>508</v>
      </c>
      <c r="H2011">
        <v>5.1309752523093026</v>
      </c>
      <c r="I2011">
        <v>10.869565217391299</v>
      </c>
      <c r="J2011">
        <v>-0.83862705955741301</v>
      </c>
      <c r="K2011">
        <v>-96.469613951315367</v>
      </c>
      <c r="L2011">
        <v>0.71452766859883543</v>
      </c>
      <c r="M2011">
        <v>-1.0289976224694439</v>
      </c>
      <c r="N2011">
        <v>3.3081284490018259</v>
      </c>
      <c r="O2011">
        <v>1</v>
      </c>
      <c r="P2011">
        <v>1</v>
      </c>
      <c r="Q2011">
        <v>0</v>
      </c>
      <c r="R2011">
        <v>0</v>
      </c>
      <c r="S2011">
        <v>0</v>
      </c>
      <c r="T2011">
        <v>0</v>
      </c>
    </row>
    <row r="2012" spans="1:20" x14ac:dyDescent="0.3">
      <c r="A2012" t="s">
        <v>242</v>
      </c>
      <c r="B2012" t="s">
        <v>246</v>
      </c>
      <c r="C2012">
        <v>11</v>
      </c>
      <c r="D2012">
        <v>14</v>
      </c>
      <c r="E2012" t="s">
        <v>513</v>
      </c>
      <c r="F2012" t="s">
        <v>508</v>
      </c>
      <c r="G2012" t="s">
        <v>508</v>
      </c>
      <c r="H2012">
        <v>3.9442698265003369</v>
      </c>
      <c r="I2012">
        <v>43.065658472583728</v>
      </c>
      <c r="J2012">
        <v>0.25815778955808982</v>
      </c>
      <c r="K2012">
        <v>-37.728260613686182</v>
      </c>
      <c r="L2012">
        <v>0.57487486793760645</v>
      </c>
      <c r="M2012">
        <v>-1.0869606531259199</v>
      </c>
      <c r="N2012">
        <v>-8.2417584720865449</v>
      </c>
      <c r="O2012">
        <v>1</v>
      </c>
      <c r="P2012">
        <v>1</v>
      </c>
      <c r="Q2012">
        <v>1</v>
      </c>
      <c r="R2012">
        <v>1</v>
      </c>
      <c r="S2012">
        <v>0</v>
      </c>
      <c r="T2012">
        <v>0</v>
      </c>
    </row>
    <row r="2013" spans="1:20" x14ac:dyDescent="0.3">
      <c r="A2013" t="s">
        <v>77</v>
      </c>
      <c r="B2013" t="s">
        <v>571</v>
      </c>
      <c r="C2013">
        <v>6</v>
      </c>
      <c r="D2013">
        <v>8</v>
      </c>
      <c r="E2013" t="s">
        <v>510</v>
      </c>
      <c r="F2013" t="s">
        <v>508</v>
      </c>
      <c r="G2013" t="s">
        <v>508</v>
      </c>
      <c r="H2013">
        <v>4.2517006802721076</v>
      </c>
      <c r="I2013">
        <v>43.049327354260093</v>
      </c>
      <c r="J2013">
        <v>1.959303979879889</v>
      </c>
      <c r="K2013">
        <v>16.97829357403829</v>
      </c>
      <c r="L2013">
        <v>0.44312085781074201</v>
      </c>
      <c r="M2013">
        <v>-1.363636363636364</v>
      </c>
      <c r="N2013">
        <v>0.69124423963133641</v>
      </c>
      <c r="O2013">
        <v>0</v>
      </c>
      <c r="P2013">
        <v>1</v>
      </c>
      <c r="Q2013">
        <v>1</v>
      </c>
      <c r="R2013">
        <v>0</v>
      </c>
      <c r="S2013">
        <v>0</v>
      </c>
      <c r="T2013">
        <v>0</v>
      </c>
    </row>
    <row r="2014" spans="1:20" x14ac:dyDescent="0.3">
      <c r="A2014" t="s">
        <v>139</v>
      </c>
      <c r="B2014" t="s">
        <v>571</v>
      </c>
      <c r="C2014">
        <v>3</v>
      </c>
      <c r="D2014">
        <v>5</v>
      </c>
      <c r="E2014" t="s">
        <v>510</v>
      </c>
      <c r="F2014" t="s">
        <v>508</v>
      </c>
      <c r="G2014" t="s">
        <v>508</v>
      </c>
      <c r="H2014">
        <v>4.5444661883018043</v>
      </c>
      <c r="I2014">
        <v>47.963800904977383</v>
      </c>
      <c r="J2014">
        <v>-0.18453902413378739</v>
      </c>
      <c r="K2014">
        <v>5.5413271245633977</v>
      </c>
      <c r="L2014">
        <v>0.99451296653456467</v>
      </c>
      <c r="M2014">
        <v>-1.720269259536275</v>
      </c>
      <c r="N2014">
        <v>-4.9467275494672753</v>
      </c>
      <c r="O2014">
        <v>0</v>
      </c>
      <c r="P2014">
        <v>1</v>
      </c>
      <c r="Q2014">
        <v>0</v>
      </c>
      <c r="R2014">
        <v>0</v>
      </c>
      <c r="S2014">
        <v>0</v>
      </c>
      <c r="T2014">
        <v>0</v>
      </c>
    </row>
    <row r="2015" spans="1:20" x14ac:dyDescent="0.3">
      <c r="A2015" t="s">
        <v>156</v>
      </c>
      <c r="B2015" t="s">
        <v>571</v>
      </c>
      <c r="C2015">
        <v>3</v>
      </c>
      <c r="D2015">
        <v>6</v>
      </c>
      <c r="E2015" t="s">
        <v>510</v>
      </c>
      <c r="F2015" t="s">
        <v>508</v>
      </c>
      <c r="G2015" t="s">
        <v>508</v>
      </c>
      <c r="H2015">
        <v>4.9582523161386254</v>
      </c>
      <c r="I2015">
        <v>18.552036199095021</v>
      </c>
      <c r="J2015">
        <v>-1.7764337956992691</v>
      </c>
      <c r="K2015">
        <v>-60.979254571026658</v>
      </c>
      <c r="L2015">
        <v>0.75543399182637927</v>
      </c>
      <c r="M2015">
        <v>-4.9467275494672753</v>
      </c>
      <c r="N2015">
        <v>6.0848678943154519</v>
      </c>
      <c r="O2015">
        <v>0</v>
      </c>
      <c r="P2015">
        <v>1</v>
      </c>
      <c r="Q2015">
        <v>0</v>
      </c>
      <c r="R2015">
        <v>0</v>
      </c>
      <c r="S2015">
        <v>0</v>
      </c>
      <c r="T2015">
        <v>0</v>
      </c>
    </row>
    <row r="2016" spans="1:20" x14ac:dyDescent="0.3">
      <c r="A2016" t="s">
        <v>223</v>
      </c>
      <c r="B2016" t="s">
        <v>571</v>
      </c>
      <c r="C2016">
        <v>6</v>
      </c>
      <c r="D2016">
        <v>4</v>
      </c>
      <c r="E2016" t="s">
        <v>510</v>
      </c>
      <c r="F2016" t="s">
        <v>508</v>
      </c>
      <c r="G2016" t="s">
        <v>508</v>
      </c>
      <c r="H2016">
        <v>5.0803300043421631</v>
      </c>
      <c r="I2016">
        <v>42.639593908629443</v>
      </c>
      <c r="J2016">
        <v>-1.406357484929547</v>
      </c>
      <c r="K2016">
        <v>-8.3456062837504366</v>
      </c>
      <c r="L2016">
        <v>0.76577944660255437</v>
      </c>
      <c r="M2016">
        <v>-0.67924528301886788</v>
      </c>
      <c r="N2016">
        <v>0.53191489361702127</v>
      </c>
      <c r="O2016">
        <v>1</v>
      </c>
      <c r="P2016">
        <v>1</v>
      </c>
      <c r="Q2016">
        <v>0</v>
      </c>
      <c r="R2016">
        <v>1</v>
      </c>
      <c r="S2016">
        <v>0</v>
      </c>
      <c r="T2016">
        <v>0</v>
      </c>
    </row>
    <row r="2017" spans="1:20" x14ac:dyDescent="0.3">
      <c r="A2017" t="s">
        <v>271</v>
      </c>
      <c r="B2017" t="s">
        <v>571</v>
      </c>
      <c r="C2017">
        <v>0</v>
      </c>
      <c r="D2017">
        <v>5</v>
      </c>
      <c r="E2017" t="s">
        <v>510</v>
      </c>
      <c r="F2017" t="s">
        <v>508</v>
      </c>
      <c r="G2017" t="s">
        <v>508</v>
      </c>
      <c r="H2017">
        <v>4.7795414462081123</v>
      </c>
      <c r="I2017">
        <v>4.1860465116279073</v>
      </c>
      <c r="J2017">
        <v>-2.1898992681883569</v>
      </c>
      <c r="K2017">
        <v>-143.74863387978149</v>
      </c>
      <c r="L2017">
        <v>0.92884127430186614</v>
      </c>
      <c r="M2017">
        <v>-7.4638233054074634</v>
      </c>
      <c r="N2017">
        <v>0.5761316872427984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</row>
    <row r="2018" spans="1:20" x14ac:dyDescent="0.3">
      <c r="A2018" t="s">
        <v>283</v>
      </c>
      <c r="B2018" t="s">
        <v>571</v>
      </c>
      <c r="C2018">
        <v>0</v>
      </c>
      <c r="D2018">
        <v>5</v>
      </c>
      <c r="E2018" t="s">
        <v>510</v>
      </c>
      <c r="F2018" t="s">
        <v>508</v>
      </c>
      <c r="G2018" t="s">
        <v>508</v>
      </c>
      <c r="H2018">
        <v>4.4326668272705376</v>
      </c>
      <c r="I2018">
        <v>2.489626556016598</v>
      </c>
      <c r="J2018">
        <v>-5.1556826951646659</v>
      </c>
      <c r="K2018">
        <v>-145.66934404283791</v>
      </c>
      <c r="L2018">
        <v>0.56220178659411135</v>
      </c>
      <c r="M2018">
        <v>-2.4671052631578951</v>
      </c>
      <c r="N2018">
        <v>8.4317032040472167E-2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</row>
    <row r="2019" spans="1:20" x14ac:dyDescent="0.3">
      <c r="A2019" t="s">
        <v>512</v>
      </c>
      <c r="B2019" t="s">
        <v>571</v>
      </c>
      <c r="C2019">
        <v>5</v>
      </c>
      <c r="D2019">
        <v>7</v>
      </c>
      <c r="E2019" t="s">
        <v>510</v>
      </c>
      <c r="F2019" t="s">
        <v>508</v>
      </c>
      <c r="G2019" t="s">
        <v>508</v>
      </c>
      <c r="H2019">
        <v>4.0825123152709359</v>
      </c>
      <c r="I2019">
        <v>1.136363636363636</v>
      </c>
      <c r="J2019">
        <v>-5.4539391412480276</v>
      </c>
      <c r="K2019">
        <v>-87.283890773953857</v>
      </c>
      <c r="L2019">
        <v>1.004130524119093</v>
      </c>
      <c r="M2019">
        <v>-2.6845637583892619</v>
      </c>
      <c r="N2019">
        <v>-2.4137931034482758</v>
      </c>
      <c r="O2019">
        <v>0</v>
      </c>
      <c r="P2019">
        <v>1</v>
      </c>
      <c r="Q2019">
        <v>0</v>
      </c>
      <c r="R2019">
        <v>0</v>
      </c>
      <c r="S2019">
        <v>0</v>
      </c>
      <c r="T2019">
        <v>1</v>
      </c>
    </row>
    <row r="2020" spans="1:20" x14ac:dyDescent="0.3">
      <c r="A2020" t="s">
        <v>91</v>
      </c>
      <c r="B2020" t="s">
        <v>571</v>
      </c>
      <c r="C2020">
        <v>2</v>
      </c>
      <c r="D2020">
        <v>6</v>
      </c>
      <c r="E2020" t="s">
        <v>510</v>
      </c>
      <c r="F2020" t="s">
        <v>508</v>
      </c>
      <c r="G2020" t="s">
        <v>508</v>
      </c>
      <c r="H2020">
        <v>4.637809187279152</v>
      </c>
      <c r="I2020">
        <v>19.94459833795014</v>
      </c>
      <c r="J2020">
        <v>-5.482998414787331</v>
      </c>
      <c r="K2020">
        <v>-139.30565974827039</v>
      </c>
      <c r="L2020">
        <v>1.1655685509629889</v>
      </c>
      <c r="M2020">
        <v>-2.4137931034482758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1</v>
      </c>
    </row>
    <row r="2021" spans="1:20" x14ac:dyDescent="0.3">
      <c r="A2021" t="s">
        <v>235</v>
      </c>
      <c r="B2021" t="s">
        <v>571</v>
      </c>
      <c r="C2021">
        <v>11</v>
      </c>
      <c r="D2021">
        <v>10</v>
      </c>
      <c r="E2021" t="s">
        <v>510</v>
      </c>
      <c r="F2021" t="s">
        <v>508</v>
      </c>
      <c r="G2021" t="s">
        <v>508</v>
      </c>
      <c r="H2021">
        <v>3.8231064237775652</v>
      </c>
      <c r="I2021">
        <v>82.5</v>
      </c>
      <c r="J2021">
        <v>1.9663334634867291</v>
      </c>
      <c r="K2021">
        <v>74.715660542432204</v>
      </c>
      <c r="L2021">
        <v>0.95132721867044945</v>
      </c>
      <c r="M2021">
        <v>-0.66666666666666674</v>
      </c>
      <c r="N2021">
        <v>-2.1812080536912748</v>
      </c>
      <c r="O2021">
        <v>1</v>
      </c>
      <c r="P2021">
        <v>1</v>
      </c>
      <c r="Q2021">
        <v>1</v>
      </c>
      <c r="R2021">
        <v>1</v>
      </c>
      <c r="S2021">
        <v>0</v>
      </c>
      <c r="T2021">
        <v>0</v>
      </c>
    </row>
    <row r="2022" spans="1:20" x14ac:dyDescent="0.3">
      <c r="A2022" t="s">
        <v>259</v>
      </c>
      <c r="B2022" t="s">
        <v>571</v>
      </c>
      <c r="C2022">
        <v>9</v>
      </c>
      <c r="D2022">
        <v>10</v>
      </c>
      <c r="E2022" t="s">
        <v>510</v>
      </c>
      <c r="F2022" t="s">
        <v>508</v>
      </c>
      <c r="G2022" t="s">
        <v>508</v>
      </c>
      <c r="H2022">
        <v>3.945111492281304</v>
      </c>
      <c r="I2022">
        <v>66.25</v>
      </c>
      <c r="J2022">
        <v>1.9921355338274049</v>
      </c>
      <c r="K2022">
        <v>73.911368015414325</v>
      </c>
      <c r="L2022">
        <v>0.56605412511162179</v>
      </c>
      <c r="M2022">
        <v>-2.1812080536912748</v>
      </c>
      <c r="N2022">
        <v>1.200686106346484</v>
      </c>
      <c r="O2022">
        <v>1</v>
      </c>
      <c r="P2022">
        <v>1</v>
      </c>
      <c r="Q2022">
        <v>1</v>
      </c>
      <c r="R2022">
        <v>0</v>
      </c>
      <c r="S2022">
        <v>0</v>
      </c>
      <c r="T2022">
        <v>0</v>
      </c>
    </row>
    <row r="2023" spans="1:20" x14ac:dyDescent="0.3">
      <c r="A2023" t="s">
        <v>282</v>
      </c>
      <c r="B2023" t="s">
        <v>571</v>
      </c>
      <c r="C2023">
        <v>6</v>
      </c>
      <c r="D2023">
        <v>8</v>
      </c>
      <c r="E2023" t="s">
        <v>510</v>
      </c>
      <c r="F2023" t="s">
        <v>508</v>
      </c>
      <c r="G2023" t="s">
        <v>508</v>
      </c>
      <c r="H2023">
        <v>3.767993226079593</v>
      </c>
      <c r="I2023">
        <v>70.348837209302332</v>
      </c>
      <c r="J2023">
        <v>2.4728622860119409</v>
      </c>
      <c r="K2023">
        <v>77.865662272441867</v>
      </c>
      <c r="L2023">
        <v>0.8844518087598372</v>
      </c>
      <c r="M2023">
        <v>-2.3966942148760331</v>
      </c>
      <c r="N2023">
        <v>0.59271803556308211</v>
      </c>
      <c r="O2023">
        <v>0</v>
      </c>
      <c r="P2023">
        <v>1</v>
      </c>
      <c r="Q2023">
        <v>1</v>
      </c>
      <c r="R2023">
        <v>0</v>
      </c>
      <c r="S2023">
        <v>0</v>
      </c>
      <c r="T2023">
        <v>0</v>
      </c>
    </row>
    <row r="2024" spans="1:20" x14ac:dyDescent="0.3">
      <c r="A2024" t="s">
        <v>285</v>
      </c>
      <c r="B2024" t="s">
        <v>571</v>
      </c>
      <c r="C2024">
        <v>9</v>
      </c>
      <c r="D2024">
        <v>8</v>
      </c>
      <c r="E2024" t="s">
        <v>510</v>
      </c>
      <c r="F2024" t="s">
        <v>508</v>
      </c>
      <c r="G2024" t="s">
        <v>508</v>
      </c>
      <c r="H2024">
        <v>3.6960486322188451</v>
      </c>
      <c r="I2024">
        <v>61.224489795918373</v>
      </c>
      <c r="J2024">
        <v>1.9171110672028331</v>
      </c>
      <c r="K2024">
        <v>49.756468797564438</v>
      </c>
      <c r="L2024">
        <v>0.88707243413321057</v>
      </c>
      <c r="M2024">
        <v>-1.0942760942760941</v>
      </c>
      <c r="N2024">
        <v>-2.2978723404255321</v>
      </c>
      <c r="O2024">
        <v>1</v>
      </c>
      <c r="P2024">
        <v>1</v>
      </c>
      <c r="Q2024">
        <v>1</v>
      </c>
      <c r="R2024">
        <v>0</v>
      </c>
      <c r="S2024">
        <v>0</v>
      </c>
      <c r="T2024">
        <v>0</v>
      </c>
    </row>
    <row r="2025" spans="1:20" x14ac:dyDescent="0.3">
      <c r="A2025" t="s">
        <v>295</v>
      </c>
      <c r="B2025" t="s">
        <v>571</v>
      </c>
      <c r="C2025">
        <v>0</v>
      </c>
      <c r="D2025">
        <v>5</v>
      </c>
      <c r="E2025" t="s">
        <v>510</v>
      </c>
      <c r="F2025" t="s">
        <v>508</v>
      </c>
      <c r="G2025" t="s">
        <v>508</v>
      </c>
      <c r="H2025">
        <v>4.1329739442946991</v>
      </c>
      <c r="I2025">
        <v>19.047619047619051</v>
      </c>
      <c r="J2025">
        <v>-0.22516831559901451</v>
      </c>
      <c r="K2025">
        <v>-133.23993649014639</v>
      </c>
      <c r="L2025">
        <v>0.58098824151142825</v>
      </c>
      <c r="M2025">
        <v>-3.385416666666667</v>
      </c>
      <c r="N2025">
        <v>0.26954177897574128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</row>
    <row r="2026" spans="1:20" x14ac:dyDescent="0.3">
      <c r="A2026" t="s">
        <v>96</v>
      </c>
      <c r="B2026" t="s">
        <v>571</v>
      </c>
      <c r="C2026">
        <v>11</v>
      </c>
      <c r="D2026">
        <v>10</v>
      </c>
      <c r="E2026" t="s">
        <v>510</v>
      </c>
      <c r="F2026" t="s">
        <v>508</v>
      </c>
      <c r="G2026" t="s">
        <v>508</v>
      </c>
      <c r="H2026">
        <v>4.6835719750792437</v>
      </c>
      <c r="I2026">
        <v>66.129032258064512</v>
      </c>
      <c r="J2026">
        <v>5.6675199969940193</v>
      </c>
      <c r="K2026">
        <v>163.1214872460009</v>
      </c>
      <c r="L2026">
        <v>0.51107137485586318</v>
      </c>
      <c r="M2026">
        <v>-4.2490842490842491</v>
      </c>
      <c r="N2026">
        <v>1.98928844682479</v>
      </c>
      <c r="O2026">
        <v>1</v>
      </c>
      <c r="P2026">
        <v>1</v>
      </c>
      <c r="Q2026">
        <v>1</v>
      </c>
      <c r="R2026">
        <v>0</v>
      </c>
      <c r="S2026">
        <v>1</v>
      </c>
      <c r="T2026">
        <v>0</v>
      </c>
    </row>
    <row r="2027" spans="1:20" x14ac:dyDescent="0.3">
      <c r="A2027" t="s">
        <v>164</v>
      </c>
      <c r="B2027" t="s">
        <v>571</v>
      </c>
      <c r="C2027">
        <v>11</v>
      </c>
      <c r="D2027">
        <v>10</v>
      </c>
      <c r="E2027" t="s">
        <v>510</v>
      </c>
      <c r="F2027" t="s">
        <v>508</v>
      </c>
      <c r="G2027" t="s">
        <v>508</v>
      </c>
      <c r="H2027">
        <v>4.8901098901098914</v>
      </c>
      <c r="I2027">
        <v>63.87096774193548</v>
      </c>
      <c r="J2027">
        <v>5.153313238613717</v>
      </c>
      <c r="K2027">
        <v>92.158760890609869</v>
      </c>
      <c r="L2027">
        <v>0.43355467793470831</v>
      </c>
      <c r="M2027">
        <v>-2.475618904726181</v>
      </c>
      <c r="N2027">
        <v>10</v>
      </c>
      <c r="O2027">
        <v>1</v>
      </c>
      <c r="P2027">
        <v>1</v>
      </c>
      <c r="Q2027">
        <v>1</v>
      </c>
      <c r="R2027">
        <v>0</v>
      </c>
      <c r="S2027">
        <v>1</v>
      </c>
      <c r="T2027">
        <v>0</v>
      </c>
    </row>
    <row r="2028" spans="1:20" x14ac:dyDescent="0.3">
      <c r="A2028" t="s">
        <v>91</v>
      </c>
      <c r="B2028" t="s">
        <v>222</v>
      </c>
      <c r="C2028">
        <v>11</v>
      </c>
      <c r="D2028">
        <v>9</v>
      </c>
      <c r="E2028" t="s">
        <v>510</v>
      </c>
      <c r="F2028" t="s">
        <v>508</v>
      </c>
      <c r="G2028" t="s">
        <v>508</v>
      </c>
      <c r="H2028">
        <v>5.5785592339575443</v>
      </c>
      <c r="I2028">
        <v>81.56029927791289</v>
      </c>
      <c r="J2028">
        <v>0.1053554002842044</v>
      </c>
      <c r="K2028">
        <v>120.6910356414019</v>
      </c>
      <c r="L2028">
        <v>1.1779114738792451</v>
      </c>
      <c r="M2028">
        <v>-2.5882346957337621</v>
      </c>
      <c r="N2028">
        <v>9.9838950362403924</v>
      </c>
      <c r="O2028">
        <v>1</v>
      </c>
      <c r="P2028">
        <v>1</v>
      </c>
      <c r="Q2028">
        <v>1</v>
      </c>
      <c r="R2028">
        <v>0</v>
      </c>
      <c r="S2028">
        <v>1</v>
      </c>
      <c r="T2028">
        <v>1</v>
      </c>
    </row>
    <row r="2029" spans="1:20" x14ac:dyDescent="0.3">
      <c r="A2029" t="s">
        <v>162</v>
      </c>
      <c r="B2029" t="s">
        <v>222</v>
      </c>
      <c r="C2029">
        <v>11</v>
      </c>
      <c r="D2029">
        <v>9</v>
      </c>
      <c r="E2029" t="s">
        <v>510</v>
      </c>
      <c r="F2029" t="s">
        <v>508</v>
      </c>
      <c r="G2029" t="s">
        <v>508</v>
      </c>
      <c r="H2029">
        <v>7.3582440347252103</v>
      </c>
      <c r="I2029">
        <v>63.680785604051778</v>
      </c>
      <c r="J2029">
        <v>0.29980859926248749</v>
      </c>
      <c r="K2029">
        <v>152.9000444199942</v>
      </c>
      <c r="L2029">
        <v>1.0975864297119251</v>
      </c>
      <c r="M2029">
        <v>-9.9747468970063053</v>
      </c>
      <c r="N2029">
        <v>-7.6437597131326296</v>
      </c>
      <c r="O2029">
        <v>1</v>
      </c>
      <c r="P2029">
        <v>1</v>
      </c>
      <c r="Q2029">
        <v>1</v>
      </c>
      <c r="R2029">
        <v>0</v>
      </c>
      <c r="S2029">
        <v>1</v>
      </c>
      <c r="T2029">
        <v>1</v>
      </c>
    </row>
    <row r="2030" spans="1:20" x14ac:dyDescent="0.3">
      <c r="A2030" t="s">
        <v>220</v>
      </c>
      <c r="B2030" t="s">
        <v>222</v>
      </c>
      <c r="C2030">
        <v>11</v>
      </c>
      <c r="D2030">
        <v>14</v>
      </c>
      <c r="E2030" t="s">
        <v>510</v>
      </c>
      <c r="F2030" t="s">
        <v>508</v>
      </c>
      <c r="G2030" t="s">
        <v>508</v>
      </c>
      <c r="H2030">
        <v>8.5367169575126773</v>
      </c>
      <c r="I2030">
        <v>45.928338357468228</v>
      </c>
      <c r="J2030">
        <v>0.1591734306816672</v>
      </c>
      <c r="K2030">
        <v>38.384786171259563</v>
      </c>
      <c r="L2030">
        <v>1.3056570107271139</v>
      </c>
      <c r="M2030">
        <v>-7.6437597131326296</v>
      </c>
      <c r="N2030">
        <v>9.9468447862835419</v>
      </c>
      <c r="O2030">
        <v>1</v>
      </c>
      <c r="P2030">
        <v>1</v>
      </c>
      <c r="Q2030">
        <v>1</v>
      </c>
      <c r="R2030">
        <v>0</v>
      </c>
      <c r="S2030">
        <v>1</v>
      </c>
      <c r="T2030">
        <v>1</v>
      </c>
    </row>
    <row r="2031" spans="1:20" x14ac:dyDescent="0.3">
      <c r="A2031" t="s">
        <v>259</v>
      </c>
      <c r="B2031" t="s">
        <v>222</v>
      </c>
      <c r="C2031">
        <v>4</v>
      </c>
      <c r="D2031">
        <v>4</v>
      </c>
      <c r="E2031" t="s">
        <v>510</v>
      </c>
      <c r="F2031" t="s">
        <v>508</v>
      </c>
      <c r="G2031" t="s">
        <v>508</v>
      </c>
      <c r="H2031">
        <v>9.5271909907965977</v>
      </c>
      <c r="I2031">
        <v>54.784242365684896</v>
      </c>
      <c r="J2031">
        <v>-7.843260671683705E-2</v>
      </c>
      <c r="K2031">
        <v>56.666064130258349</v>
      </c>
      <c r="L2031">
        <v>0.93996318667810075</v>
      </c>
      <c r="M2031">
        <v>-3.0970393498632069</v>
      </c>
      <c r="N2031">
        <v>-1.136362558800321</v>
      </c>
      <c r="O2031">
        <v>1</v>
      </c>
      <c r="P2031">
        <v>1</v>
      </c>
      <c r="Q2031">
        <v>0</v>
      </c>
      <c r="R2031">
        <v>0</v>
      </c>
      <c r="S2031">
        <v>0</v>
      </c>
      <c r="T2031">
        <v>0</v>
      </c>
    </row>
    <row r="2032" spans="1:20" x14ac:dyDescent="0.3">
      <c r="A2032" t="s">
        <v>282</v>
      </c>
      <c r="B2032" t="s">
        <v>222</v>
      </c>
      <c r="C2032">
        <v>1</v>
      </c>
      <c r="D2032">
        <v>5</v>
      </c>
      <c r="E2032" t="s">
        <v>510</v>
      </c>
      <c r="F2032" t="s">
        <v>508</v>
      </c>
      <c r="G2032" t="s">
        <v>508</v>
      </c>
      <c r="H2032">
        <v>9.5837616291666823</v>
      </c>
      <c r="I2032">
        <v>48.303392529665743</v>
      </c>
      <c r="J2032">
        <v>-0.17094003435690541</v>
      </c>
      <c r="K2032">
        <v>-2.578663615921684</v>
      </c>
      <c r="L2032">
        <v>0.31419074611733261</v>
      </c>
      <c r="M2032">
        <v>-2.319043811115916</v>
      </c>
      <c r="N2032">
        <v>2.0143934843871159</v>
      </c>
      <c r="O2032">
        <v>0</v>
      </c>
      <c r="P2032">
        <v>1</v>
      </c>
      <c r="Q2032">
        <v>0</v>
      </c>
      <c r="R2032">
        <v>0</v>
      </c>
      <c r="S2032">
        <v>0</v>
      </c>
      <c r="T2032">
        <v>0</v>
      </c>
    </row>
    <row r="2033" spans="1:20" x14ac:dyDescent="0.3">
      <c r="A2033" t="s">
        <v>291</v>
      </c>
      <c r="B2033" t="s">
        <v>222</v>
      </c>
      <c r="C2033">
        <v>6</v>
      </c>
      <c r="D2033">
        <v>6</v>
      </c>
      <c r="E2033" t="s">
        <v>510</v>
      </c>
      <c r="F2033" t="s">
        <v>508</v>
      </c>
      <c r="G2033" t="s">
        <v>508</v>
      </c>
      <c r="H2033">
        <v>8.5345742513217058</v>
      </c>
      <c r="I2033">
        <v>53.389828225427117</v>
      </c>
      <c r="J2033">
        <v>-8.9017099969335378E-2</v>
      </c>
      <c r="K2033">
        <v>122.7210919519068</v>
      </c>
      <c r="L2033">
        <v>1.689206782252322</v>
      </c>
      <c r="M2033">
        <v>-4.4747116124752484</v>
      </c>
      <c r="N2033">
        <v>2.3761058543562519</v>
      </c>
      <c r="O2033">
        <v>1</v>
      </c>
      <c r="P2033">
        <v>1</v>
      </c>
      <c r="Q2033">
        <v>0</v>
      </c>
      <c r="R2033">
        <v>0</v>
      </c>
      <c r="S2033">
        <v>0</v>
      </c>
      <c r="T2033">
        <v>1</v>
      </c>
    </row>
    <row r="2034" spans="1:20" x14ac:dyDescent="0.3">
      <c r="A2034" t="s">
        <v>77</v>
      </c>
      <c r="B2034" t="s">
        <v>185</v>
      </c>
      <c r="C2034">
        <v>6</v>
      </c>
      <c r="D2034">
        <v>6</v>
      </c>
      <c r="E2034" t="s">
        <v>510</v>
      </c>
      <c r="F2034" t="s">
        <v>508</v>
      </c>
      <c r="G2034" t="s">
        <v>508</v>
      </c>
      <c r="H2034">
        <v>4.0087863133192041</v>
      </c>
      <c r="I2034">
        <v>32.404137419535779</v>
      </c>
      <c r="J2034">
        <v>4.0118056013254522E-2</v>
      </c>
      <c r="K2034">
        <v>-25.955752665295979</v>
      </c>
      <c r="L2034">
        <v>0.70957090702172232</v>
      </c>
      <c r="M2034">
        <v>-1.03261161954738</v>
      </c>
      <c r="N2034">
        <v>4.0087945430344378</v>
      </c>
      <c r="O2034">
        <v>0</v>
      </c>
      <c r="P2034">
        <v>1</v>
      </c>
      <c r="Q2034">
        <v>1</v>
      </c>
      <c r="R2034">
        <v>0</v>
      </c>
      <c r="S2034">
        <v>0</v>
      </c>
      <c r="T2034">
        <v>0</v>
      </c>
    </row>
    <row r="2035" spans="1:20" x14ac:dyDescent="0.3">
      <c r="A2035" t="s">
        <v>139</v>
      </c>
      <c r="B2035" t="s">
        <v>185</v>
      </c>
      <c r="C2035">
        <v>3</v>
      </c>
      <c r="D2035">
        <v>6</v>
      </c>
      <c r="E2035" t="s">
        <v>510</v>
      </c>
      <c r="F2035" t="s">
        <v>508</v>
      </c>
      <c r="G2035" t="s">
        <v>508</v>
      </c>
      <c r="H2035">
        <v>4.3561648016106593</v>
      </c>
      <c r="I2035">
        <v>25.78124941792327</v>
      </c>
      <c r="J2035">
        <v>-4.6938912136604172E-2</v>
      </c>
      <c r="K2035">
        <v>-6.8511379224662541</v>
      </c>
      <c r="L2035">
        <v>0.89187120199123016</v>
      </c>
      <c r="M2035">
        <v>-2.9255279754284791</v>
      </c>
      <c r="N2035">
        <v>0.43835574633454621</v>
      </c>
      <c r="O2035">
        <v>0</v>
      </c>
      <c r="P2035">
        <v>1</v>
      </c>
      <c r="Q2035">
        <v>0</v>
      </c>
      <c r="R2035">
        <v>0</v>
      </c>
      <c r="S2035">
        <v>0</v>
      </c>
      <c r="T2035">
        <v>0</v>
      </c>
    </row>
    <row r="2036" spans="1:20" x14ac:dyDescent="0.3">
      <c r="A2036" t="s">
        <v>271</v>
      </c>
      <c r="B2036" t="s">
        <v>185</v>
      </c>
      <c r="C2036">
        <v>11</v>
      </c>
      <c r="D2036">
        <v>13</v>
      </c>
      <c r="E2036" t="s">
        <v>510</v>
      </c>
      <c r="F2036" t="s">
        <v>508</v>
      </c>
      <c r="G2036" t="s">
        <v>508</v>
      </c>
      <c r="H2036">
        <v>4.8533384843324594</v>
      </c>
      <c r="I2036">
        <v>37.330350619866721</v>
      </c>
      <c r="J2036">
        <v>0.32173378024673099</v>
      </c>
      <c r="K2036">
        <v>85.10558829076632</v>
      </c>
      <c r="L2036">
        <v>0.74384962145179434</v>
      </c>
      <c r="M2036">
        <v>-7.4846038750528558</v>
      </c>
      <c r="N2036">
        <v>-5.1204447159461861E-2</v>
      </c>
      <c r="O2036">
        <v>1</v>
      </c>
      <c r="P2036">
        <v>1</v>
      </c>
      <c r="Q2036">
        <v>1</v>
      </c>
      <c r="R2036">
        <v>0</v>
      </c>
      <c r="S2036">
        <v>1</v>
      </c>
      <c r="T2036">
        <v>0</v>
      </c>
    </row>
    <row r="2037" spans="1:20" x14ac:dyDescent="0.3">
      <c r="A2037" t="s">
        <v>283</v>
      </c>
      <c r="B2037" t="s">
        <v>185</v>
      </c>
      <c r="C2037">
        <v>3</v>
      </c>
      <c r="D2037">
        <v>4</v>
      </c>
      <c r="E2037" t="s">
        <v>510</v>
      </c>
      <c r="F2037" t="s">
        <v>508</v>
      </c>
      <c r="G2037" t="s">
        <v>508</v>
      </c>
      <c r="H2037">
        <v>4.9340649838849302</v>
      </c>
      <c r="I2037">
        <v>34.57943841936013</v>
      </c>
      <c r="J2037">
        <v>-5.4719474765615887E-2</v>
      </c>
      <c r="K2037">
        <v>-17.60607733322351</v>
      </c>
      <c r="L2037">
        <v>0.53338677544777113</v>
      </c>
      <c r="M2037">
        <v>-1.065444415155206</v>
      </c>
      <c r="N2037">
        <v>-6.4102564102564097</v>
      </c>
      <c r="O2037">
        <v>0</v>
      </c>
      <c r="P2037">
        <v>1</v>
      </c>
      <c r="Q2037">
        <v>0</v>
      </c>
      <c r="R2037">
        <v>0</v>
      </c>
      <c r="S2037">
        <v>0</v>
      </c>
      <c r="T2037">
        <v>0</v>
      </c>
    </row>
    <row r="2038" spans="1:20" x14ac:dyDescent="0.3">
      <c r="A2038" t="s">
        <v>290</v>
      </c>
      <c r="B2038" t="s">
        <v>185</v>
      </c>
      <c r="C2038">
        <v>3</v>
      </c>
      <c r="D2038">
        <v>5</v>
      </c>
      <c r="E2038" t="s">
        <v>510</v>
      </c>
      <c r="F2038" t="s">
        <v>508</v>
      </c>
      <c r="G2038" t="s">
        <v>508</v>
      </c>
      <c r="H2038">
        <v>5.6164370124354059</v>
      </c>
      <c r="I2038">
        <v>5.3738226129614182</v>
      </c>
      <c r="J2038">
        <v>-0.28164557129871498</v>
      </c>
      <c r="K2038">
        <v>-71.271675723409828</v>
      </c>
      <c r="L2038">
        <v>1.016535646194018</v>
      </c>
      <c r="M2038">
        <v>-6.4102564102564097</v>
      </c>
      <c r="N2038">
        <v>2.9589091261772258</v>
      </c>
      <c r="O2038">
        <v>0</v>
      </c>
      <c r="P2038">
        <v>1</v>
      </c>
      <c r="Q2038">
        <v>0</v>
      </c>
      <c r="R2038">
        <v>0</v>
      </c>
      <c r="S2038">
        <v>0</v>
      </c>
      <c r="T2038">
        <v>1</v>
      </c>
    </row>
    <row r="2039" spans="1:20" x14ac:dyDescent="0.3">
      <c r="A2039" t="s">
        <v>512</v>
      </c>
      <c r="B2039" t="s">
        <v>185</v>
      </c>
      <c r="C2039">
        <v>0</v>
      </c>
      <c r="D2039">
        <v>5</v>
      </c>
      <c r="E2039" t="s">
        <v>510</v>
      </c>
      <c r="F2039" t="s">
        <v>508</v>
      </c>
      <c r="G2039" t="s">
        <v>508</v>
      </c>
      <c r="H2039">
        <v>5.9722211625840931</v>
      </c>
      <c r="I2039">
        <v>6.5217247081340979</v>
      </c>
      <c r="J2039">
        <v>-0.55047272228036148</v>
      </c>
      <c r="K2039">
        <v>-111.5703022371808</v>
      </c>
      <c r="L2039">
        <v>1.221072394147473</v>
      </c>
      <c r="M2039">
        <v>-4.204368690980302</v>
      </c>
      <c r="N2039">
        <v>-5.2222251892089844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1</v>
      </c>
    </row>
    <row r="2040" spans="1:20" x14ac:dyDescent="0.3">
      <c r="A2040" t="s">
        <v>91</v>
      </c>
      <c r="B2040" t="s">
        <v>185</v>
      </c>
      <c r="C2040">
        <v>0</v>
      </c>
      <c r="D2040">
        <v>4</v>
      </c>
      <c r="E2040" t="s">
        <v>510</v>
      </c>
      <c r="F2040" t="s">
        <v>508</v>
      </c>
      <c r="G2040" t="s">
        <v>508</v>
      </c>
      <c r="H2040">
        <v>6.8455857806915406</v>
      </c>
      <c r="I2040">
        <v>10.73252598641136</v>
      </c>
      <c r="J2040">
        <v>-0.74083939802819465</v>
      </c>
      <c r="K2040">
        <v>-192.84203044315009</v>
      </c>
      <c r="L2040">
        <v>1.1367943881538489</v>
      </c>
      <c r="M2040">
        <v>-5.2222251892089844</v>
      </c>
      <c r="N2040">
        <v>-0.23446078212700239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1</v>
      </c>
    </row>
    <row r="2041" spans="1:20" x14ac:dyDescent="0.3">
      <c r="A2041" t="s">
        <v>93</v>
      </c>
      <c r="B2041" t="s">
        <v>185</v>
      </c>
      <c r="C2041">
        <v>0</v>
      </c>
      <c r="D2041">
        <v>2</v>
      </c>
      <c r="E2041" t="s">
        <v>510</v>
      </c>
      <c r="F2041" t="s">
        <v>508</v>
      </c>
      <c r="G2041" t="s">
        <v>508</v>
      </c>
      <c r="H2041">
        <v>6.7651488127323409</v>
      </c>
      <c r="I2041">
        <v>10.051111753753769</v>
      </c>
      <c r="J2041">
        <v>-0.79604068995780186</v>
      </c>
      <c r="K2041">
        <v>-135.36894640320531</v>
      </c>
      <c r="L2041">
        <v>1.0180378201529261</v>
      </c>
      <c r="M2041">
        <v>-0.23446078212700239</v>
      </c>
      <c r="N2041">
        <v>3.9365455832777312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1</v>
      </c>
    </row>
    <row r="2042" spans="1:20" x14ac:dyDescent="0.3">
      <c r="A2042" t="s">
        <v>162</v>
      </c>
      <c r="B2042" t="s">
        <v>185</v>
      </c>
      <c r="C2042">
        <v>1</v>
      </c>
      <c r="D2042">
        <v>4</v>
      </c>
      <c r="E2042" t="s">
        <v>510</v>
      </c>
      <c r="F2042" t="s">
        <v>508</v>
      </c>
      <c r="G2042" t="s">
        <v>508</v>
      </c>
      <c r="H2042">
        <v>6.7363184681411186</v>
      </c>
      <c r="I2042">
        <v>19.420776781681649</v>
      </c>
      <c r="J2042">
        <v>-0.51220293807070894</v>
      </c>
      <c r="K2042">
        <v>-64.311266167214782</v>
      </c>
      <c r="L2042">
        <v>0.86182721454026356</v>
      </c>
      <c r="M2042">
        <v>-2.4430901080834411</v>
      </c>
      <c r="N2042">
        <v>-2.1058562226028958</v>
      </c>
      <c r="O2042">
        <v>0</v>
      </c>
      <c r="P2042">
        <v>1</v>
      </c>
      <c r="Q2042">
        <v>0</v>
      </c>
      <c r="R2042">
        <v>0</v>
      </c>
      <c r="S2042">
        <v>0</v>
      </c>
      <c r="T2042">
        <v>0</v>
      </c>
    </row>
    <row r="2043" spans="1:20" x14ac:dyDescent="0.3">
      <c r="A2043" t="s">
        <v>220</v>
      </c>
      <c r="B2043" t="s">
        <v>185</v>
      </c>
      <c r="C2043">
        <v>6</v>
      </c>
      <c r="D2043">
        <v>6</v>
      </c>
      <c r="E2043" t="s">
        <v>510</v>
      </c>
      <c r="F2043" t="s">
        <v>508</v>
      </c>
      <c r="G2043" t="s">
        <v>508</v>
      </c>
      <c r="H2043">
        <v>6.6611280686648016</v>
      </c>
      <c r="I2043">
        <v>13.11755703363368</v>
      </c>
      <c r="J2043">
        <v>-0.46466692169312879</v>
      </c>
      <c r="K2043">
        <v>-97.000071389714748</v>
      </c>
      <c r="L2043">
        <v>1.024908763635128</v>
      </c>
      <c r="M2043">
        <v>-2.1058562226028958</v>
      </c>
      <c r="N2043">
        <v>5.2906965526005694</v>
      </c>
      <c r="O2043">
        <v>1</v>
      </c>
      <c r="P2043">
        <v>1</v>
      </c>
      <c r="Q2043">
        <v>0</v>
      </c>
      <c r="R2043">
        <v>0</v>
      </c>
      <c r="S2043">
        <v>0</v>
      </c>
      <c r="T2043">
        <v>1</v>
      </c>
    </row>
    <row r="2044" spans="1:20" x14ac:dyDescent="0.3">
      <c r="A2044" t="s">
        <v>235</v>
      </c>
      <c r="B2044" t="s">
        <v>185</v>
      </c>
      <c r="C2044">
        <v>9</v>
      </c>
      <c r="D2044">
        <v>9</v>
      </c>
      <c r="E2044" t="s">
        <v>510</v>
      </c>
      <c r="F2044" t="s">
        <v>508</v>
      </c>
      <c r="G2044" t="s">
        <v>508</v>
      </c>
      <c r="H2044">
        <v>5.5639510725908528</v>
      </c>
      <c r="I2044">
        <v>46.6463216070116</v>
      </c>
      <c r="J2044">
        <v>3.3303442798657157E-2</v>
      </c>
      <c r="K2044">
        <v>30.538185254258419</v>
      </c>
      <c r="L2044">
        <v>0.92128752139346026</v>
      </c>
      <c r="M2044">
        <v>-2.813855360630301</v>
      </c>
      <c r="N2044">
        <v>-1.6146938917687921</v>
      </c>
      <c r="O2044">
        <v>1</v>
      </c>
      <c r="P2044">
        <v>1</v>
      </c>
      <c r="Q2044">
        <v>1</v>
      </c>
      <c r="R2044">
        <v>1</v>
      </c>
      <c r="S2044">
        <v>0</v>
      </c>
      <c r="T2044">
        <v>0</v>
      </c>
    </row>
    <row r="2045" spans="1:20" x14ac:dyDescent="0.3">
      <c r="A2045" t="s">
        <v>259</v>
      </c>
      <c r="B2045" t="s">
        <v>185</v>
      </c>
      <c r="C2045">
        <v>7</v>
      </c>
      <c r="D2045">
        <v>5</v>
      </c>
      <c r="E2045" t="s">
        <v>510</v>
      </c>
      <c r="F2045" t="s">
        <v>508</v>
      </c>
      <c r="G2045" t="s">
        <v>508</v>
      </c>
      <c r="H2045">
        <v>5.6835635076543669</v>
      </c>
      <c r="I2045">
        <v>38.993699752164659</v>
      </c>
      <c r="J2045">
        <v>2.2215809761539921E-2</v>
      </c>
      <c r="K2045">
        <v>13.340575545570269</v>
      </c>
      <c r="L2045">
        <v>0.80463396608142412</v>
      </c>
      <c r="M2045">
        <v>-1.6146938917687921</v>
      </c>
      <c r="N2045">
        <v>2.093949279206802</v>
      </c>
      <c r="O2045">
        <v>1</v>
      </c>
      <c r="P2045">
        <v>1</v>
      </c>
      <c r="Q2045">
        <v>1</v>
      </c>
      <c r="R2045">
        <v>0</v>
      </c>
      <c r="S2045">
        <v>0</v>
      </c>
      <c r="T2045">
        <v>0</v>
      </c>
    </row>
    <row r="2046" spans="1:20" x14ac:dyDescent="0.3">
      <c r="A2046" t="s">
        <v>269</v>
      </c>
      <c r="B2046" t="s">
        <v>185</v>
      </c>
      <c r="C2046">
        <v>9</v>
      </c>
      <c r="D2046">
        <v>3</v>
      </c>
      <c r="E2046" t="s">
        <v>510</v>
      </c>
      <c r="F2046" t="s">
        <v>508</v>
      </c>
      <c r="G2046" t="s">
        <v>508</v>
      </c>
      <c r="H2046">
        <v>5.0123210420107238</v>
      </c>
      <c r="I2046">
        <v>60.156223806547118</v>
      </c>
      <c r="J2046">
        <v>8.4092048380473683E-2</v>
      </c>
      <c r="K2046">
        <v>59.447143652815988</v>
      </c>
      <c r="L2046">
        <v>0.66898586255226866</v>
      </c>
      <c r="M2046">
        <v>-0.38803546907029229</v>
      </c>
      <c r="N2046">
        <v>-1.1129597286194119</v>
      </c>
      <c r="O2046">
        <v>1</v>
      </c>
      <c r="P2046">
        <v>1</v>
      </c>
      <c r="Q2046">
        <v>1</v>
      </c>
      <c r="R2046">
        <v>1</v>
      </c>
      <c r="S2046">
        <v>0</v>
      </c>
      <c r="T2046">
        <v>0</v>
      </c>
    </row>
    <row r="2047" spans="1:20" x14ac:dyDescent="0.3">
      <c r="A2047" t="s">
        <v>282</v>
      </c>
      <c r="B2047" t="s">
        <v>185</v>
      </c>
      <c r="C2047">
        <v>6</v>
      </c>
      <c r="D2047">
        <v>5</v>
      </c>
      <c r="E2047" t="s">
        <v>510</v>
      </c>
      <c r="F2047" t="s">
        <v>508</v>
      </c>
      <c r="G2047" t="s">
        <v>508</v>
      </c>
      <c r="H2047">
        <v>4.6788315710458752</v>
      </c>
      <c r="I2047">
        <v>59.030831822299</v>
      </c>
      <c r="J2047">
        <v>8.2042659192260503E-2</v>
      </c>
      <c r="K2047">
        <v>29.13817656695441</v>
      </c>
      <c r="L2047">
        <v>0.4712663325185118</v>
      </c>
      <c r="M2047">
        <v>-1.1129597286194119</v>
      </c>
      <c r="N2047">
        <v>1.2380377472549531</v>
      </c>
      <c r="O2047">
        <v>0</v>
      </c>
      <c r="P2047">
        <v>1</v>
      </c>
      <c r="Q2047">
        <v>1</v>
      </c>
      <c r="R2047">
        <v>0</v>
      </c>
      <c r="S2047">
        <v>0</v>
      </c>
      <c r="T2047">
        <v>0</v>
      </c>
    </row>
    <row r="2048" spans="1:20" x14ac:dyDescent="0.3">
      <c r="A2048" t="s">
        <v>285</v>
      </c>
      <c r="B2048" t="s">
        <v>185</v>
      </c>
      <c r="C2048">
        <v>6</v>
      </c>
      <c r="D2048">
        <v>9</v>
      </c>
      <c r="E2048" t="s">
        <v>510</v>
      </c>
      <c r="F2048" t="s">
        <v>508</v>
      </c>
      <c r="G2048" t="s">
        <v>508</v>
      </c>
      <c r="H2048">
        <v>4.5706138067081481</v>
      </c>
      <c r="I2048">
        <v>43.902395907669487</v>
      </c>
      <c r="J2048">
        <v>4.547402297336145E-2</v>
      </c>
      <c r="K2048">
        <v>27.096864804116411</v>
      </c>
      <c r="L2048">
        <v>0.94775066369311756</v>
      </c>
      <c r="M2048">
        <v>-2.4458062237666671</v>
      </c>
      <c r="N2048">
        <v>-5.6970495543324853E-2</v>
      </c>
      <c r="O2048">
        <v>0</v>
      </c>
      <c r="P2048">
        <v>1</v>
      </c>
      <c r="Q2048">
        <v>1</v>
      </c>
      <c r="R2048">
        <v>0</v>
      </c>
      <c r="S2048">
        <v>0</v>
      </c>
      <c r="T2048">
        <v>0</v>
      </c>
    </row>
    <row r="2049" spans="1:20" x14ac:dyDescent="0.3">
      <c r="A2049" t="s">
        <v>291</v>
      </c>
      <c r="B2049" t="s">
        <v>185</v>
      </c>
      <c r="C2049">
        <v>0</v>
      </c>
      <c r="D2049">
        <v>5</v>
      </c>
      <c r="E2049" t="s">
        <v>510</v>
      </c>
      <c r="F2049" t="s">
        <v>508</v>
      </c>
      <c r="G2049" t="s">
        <v>508</v>
      </c>
      <c r="H2049">
        <v>4.315911704529773</v>
      </c>
      <c r="I2049">
        <v>19.000053405761719</v>
      </c>
      <c r="J2049">
        <v>-7.624901030205089E-2</v>
      </c>
      <c r="K2049">
        <v>-116.1216994092311</v>
      </c>
      <c r="L2049">
        <v>0.66455842617611127</v>
      </c>
      <c r="M2049">
        <v>-2.9076408338745101</v>
      </c>
      <c r="N2049">
        <v>-1.8203250780495319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</row>
    <row r="2050" spans="1:20" x14ac:dyDescent="0.3">
      <c r="A2050" t="s">
        <v>295</v>
      </c>
      <c r="B2050" t="s">
        <v>185</v>
      </c>
      <c r="C2050">
        <v>0</v>
      </c>
      <c r="D2050">
        <v>3</v>
      </c>
      <c r="E2050" t="s">
        <v>510</v>
      </c>
      <c r="F2050" t="s">
        <v>508</v>
      </c>
      <c r="G2050" t="s">
        <v>508</v>
      </c>
      <c r="H2050">
        <v>4.1524255832108992</v>
      </c>
      <c r="I2050">
        <v>3.4999847412109379</v>
      </c>
      <c r="J2050">
        <v>-0.1503879527197346</v>
      </c>
      <c r="K2050">
        <v>-148.77742346669291</v>
      </c>
      <c r="L2050">
        <v>0.6761599645259746</v>
      </c>
      <c r="M2050">
        <v>-1.8203250780495319</v>
      </c>
      <c r="N2050">
        <v>-1.01674690954182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</row>
    <row r="2051" spans="1:20" x14ac:dyDescent="0.3">
      <c r="A2051" t="s">
        <v>298</v>
      </c>
      <c r="B2051" t="s">
        <v>185</v>
      </c>
      <c r="C2051">
        <v>2</v>
      </c>
      <c r="D2051">
        <v>5</v>
      </c>
      <c r="E2051" t="s">
        <v>510</v>
      </c>
      <c r="F2051" t="s">
        <v>508</v>
      </c>
      <c r="G2051" t="s">
        <v>508</v>
      </c>
      <c r="H2051">
        <v>4.0353901187515149</v>
      </c>
      <c r="I2051">
        <v>2.7777532491156429</v>
      </c>
      <c r="J2051">
        <v>-0.21427840731129841</v>
      </c>
      <c r="K2051">
        <v>-182.87720538399631</v>
      </c>
      <c r="L2051">
        <v>1.313090737369526</v>
      </c>
      <c r="M2051">
        <v>-1.01674690954182</v>
      </c>
      <c r="N2051">
        <v>0.54380759357591124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1</v>
      </c>
    </row>
    <row r="2052" spans="1:20" x14ac:dyDescent="0.3">
      <c r="A2052" t="s">
        <v>164</v>
      </c>
      <c r="B2052" t="s">
        <v>185</v>
      </c>
      <c r="C2052">
        <v>9</v>
      </c>
      <c r="D2052">
        <v>12</v>
      </c>
      <c r="E2052" t="s">
        <v>513</v>
      </c>
      <c r="F2052" t="s">
        <v>508</v>
      </c>
      <c r="G2052" t="s">
        <v>508</v>
      </c>
      <c r="H2052">
        <v>3.4190532862579039</v>
      </c>
      <c r="I2052">
        <v>35.106390533865088</v>
      </c>
      <c r="J2052">
        <v>9.2888274328661646E-2</v>
      </c>
      <c r="K2052">
        <v>6.0309283178831716</v>
      </c>
      <c r="L2052">
        <v>0.72026592372726395</v>
      </c>
      <c r="M2052">
        <v>-3.2239801186957711</v>
      </c>
      <c r="N2052">
        <v>4.1496146063437678</v>
      </c>
      <c r="O2052">
        <v>1</v>
      </c>
      <c r="P2052">
        <v>1</v>
      </c>
      <c r="Q2052">
        <v>1</v>
      </c>
      <c r="R2052">
        <v>0</v>
      </c>
      <c r="S2052">
        <v>0</v>
      </c>
      <c r="T2052">
        <v>0</v>
      </c>
    </row>
    <row r="2053" spans="1:20" x14ac:dyDescent="0.3">
      <c r="A2053" t="s">
        <v>242</v>
      </c>
      <c r="B2053" t="s">
        <v>185</v>
      </c>
      <c r="C2053">
        <v>13</v>
      </c>
      <c r="D2053">
        <v>10</v>
      </c>
      <c r="E2053" t="s">
        <v>510</v>
      </c>
      <c r="F2053" t="s">
        <v>508</v>
      </c>
      <c r="G2053" t="s">
        <v>508</v>
      </c>
      <c r="H2053">
        <v>3.224152253928283</v>
      </c>
      <c r="I2053">
        <v>91.666684327309639</v>
      </c>
      <c r="J2053">
        <v>0.35294376641330533</v>
      </c>
      <c r="K2053">
        <v>84.100798495286782</v>
      </c>
      <c r="L2053">
        <v>0.78541656361611201</v>
      </c>
      <c r="M2053">
        <v>-0.49477817452166079</v>
      </c>
      <c r="N2053">
        <v>1.215465794021316</v>
      </c>
      <c r="O2053">
        <v>1</v>
      </c>
      <c r="P2053">
        <v>1</v>
      </c>
      <c r="Q2053">
        <v>1</v>
      </c>
      <c r="R2053">
        <v>1</v>
      </c>
      <c r="S2053">
        <v>1</v>
      </c>
      <c r="T2053">
        <v>0</v>
      </c>
    </row>
    <row r="2054" spans="1:20" x14ac:dyDescent="0.3">
      <c r="A2054" t="s">
        <v>77</v>
      </c>
      <c r="B2054" t="s">
        <v>256</v>
      </c>
      <c r="C2054">
        <v>3</v>
      </c>
      <c r="D2054">
        <v>8</v>
      </c>
      <c r="E2054" t="s">
        <v>510</v>
      </c>
      <c r="F2054" t="s">
        <v>508</v>
      </c>
      <c r="G2054" t="s">
        <v>508</v>
      </c>
      <c r="H2054">
        <v>2.2765885151206251</v>
      </c>
      <c r="I2054">
        <v>13.475177304964539</v>
      </c>
      <c r="J2054">
        <v>-23.882383927801431</v>
      </c>
      <c r="K2054">
        <v>-93.703336636934168</v>
      </c>
      <c r="L2054">
        <v>0.68728600776078519</v>
      </c>
      <c r="M2054">
        <v>-0.708502024291498</v>
      </c>
      <c r="N2054">
        <v>0.47570506286102621</v>
      </c>
      <c r="O2054">
        <v>0</v>
      </c>
      <c r="P2054">
        <v>1</v>
      </c>
      <c r="Q2054">
        <v>0</v>
      </c>
      <c r="R2054">
        <v>0</v>
      </c>
      <c r="S2054">
        <v>0</v>
      </c>
      <c r="T2054">
        <v>0</v>
      </c>
    </row>
    <row r="2055" spans="1:20" x14ac:dyDescent="0.3">
      <c r="A2055" t="s">
        <v>139</v>
      </c>
      <c r="B2055" t="s">
        <v>256</v>
      </c>
      <c r="C2055">
        <v>0</v>
      </c>
      <c r="D2055">
        <v>9</v>
      </c>
      <c r="E2055" t="s">
        <v>510</v>
      </c>
      <c r="F2055" t="s">
        <v>508</v>
      </c>
      <c r="G2055" t="s">
        <v>508</v>
      </c>
      <c r="H2055">
        <v>2.029813664596273</v>
      </c>
      <c r="I2055">
        <v>0</v>
      </c>
      <c r="J2055">
        <v>-24.48311413975453</v>
      </c>
      <c r="K2055">
        <v>-144.14504324683969</v>
      </c>
      <c r="L2055">
        <v>0.95925004311512974</v>
      </c>
      <c r="M2055">
        <v>-2.3105674481821268</v>
      </c>
      <c r="N2055">
        <v>3.4782608695652167E-2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</row>
    <row r="2056" spans="1:20" x14ac:dyDescent="0.3">
      <c r="A2056" t="s">
        <v>223</v>
      </c>
      <c r="B2056" t="s">
        <v>256</v>
      </c>
      <c r="C2056">
        <v>5</v>
      </c>
      <c r="D2056">
        <v>8</v>
      </c>
      <c r="E2056" t="s">
        <v>510</v>
      </c>
      <c r="F2056" t="s">
        <v>508</v>
      </c>
      <c r="G2056" t="s">
        <v>508</v>
      </c>
      <c r="H2056">
        <v>1.87168402436628</v>
      </c>
      <c r="I2056">
        <v>26.630434782608699</v>
      </c>
      <c r="J2056">
        <v>-14.8088277007658</v>
      </c>
      <c r="K2056">
        <v>-80.450654582074222</v>
      </c>
      <c r="L2056">
        <v>0.91811881854268995</v>
      </c>
      <c r="M2056">
        <v>-0.4450530640191715</v>
      </c>
      <c r="N2056">
        <v>0.68775790921595592</v>
      </c>
      <c r="O2056">
        <v>0</v>
      </c>
      <c r="P2056">
        <v>1</v>
      </c>
      <c r="Q2056">
        <v>0</v>
      </c>
      <c r="R2056">
        <v>1</v>
      </c>
      <c r="S2056">
        <v>0</v>
      </c>
      <c r="T2056">
        <v>0</v>
      </c>
    </row>
    <row r="2057" spans="1:20" x14ac:dyDescent="0.3">
      <c r="A2057" t="s">
        <v>271</v>
      </c>
      <c r="B2057" t="s">
        <v>256</v>
      </c>
      <c r="C2057">
        <v>0</v>
      </c>
      <c r="D2057">
        <v>9</v>
      </c>
      <c r="E2057" t="s">
        <v>510</v>
      </c>
      <c r="F2057" t="s">
        <v>508</v>
      </c>
      <c r="G2057" t="s">
        <v>508</v>
      </c>
      <c r="H2057">
        <v>2.4624395212630499</v>
      </c>
      <c r="I2057">
        <v>4.5248868778280542</v>
      </c>
      <c r="J2057">
        <v>-6.7809786744901714</v>
      </c>
      <c r="K2057">
        <v>-186.78429960388951</v>
      </c>
      <c r="L2057">
        <v>0.85062474528948118</v>
      </c>
      <c r="M2057">
        <v>-3.342522398345968</v>
      </c>
      <c r="N2057">
        <v>0.53475935828876997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</row>
    <row r="2058" spans="1:20" x14ac:dyDescent="0.3">
      <c r="A2058" t="s">
        <v>283</v>
      </c>
      <c r="B2058" t="s">
        <v>256</v>
      </c>
      <c r="C2058">
        <v>0</v>
      </c>
      <c r="D2058">
        <v>7</v>
      </c>
      <c r="E2058" t="s">
        <v>510</v>
      </c>
      <c r="F2058" t="s">
        <v>508</v>
      </c>
      <c r="G2058" t="s">
        <v>508</v>
      </c>
      <c r="H2058">
        <v>2.5429799426934099</v>
      </c>
      <c r="I2058">
        <v>3.0303030303030298</v>
      </c>
      <c r="J2058">
        <v>-28.36899845111401</v>
      </c>
      <c r="K2058">
        <v>-146.9619026317753</v>
      </c>
      <c r="L2058">
        <v>0.70214612791224273</v>
      </c>
      <c r="M2058">
        <v>-1.1331444759206799</v>
      </c>
      <c r="N2058">
        <v>-1.683381088825215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</row>
    <row r="2059" spans="1:20" x14ac:dyDescent="0.3">
      <c r="A2059" t="s">
        <v>290</v>
      </c>
      <c r="B2059" t="s">
        <v>256</v>
      </c>
      <c r="C2059">
        <v>0</v>
      </c>
      <c r="D2059">
        <v>7</v>
      </c>
      <c r="E2059" t="s">
        <v>510</v>
      </c>
      <c r="F2059" t="s">
        <v>508</v>
      </c>
      <c r="G2059" t="s">
        <v>508</v>
      </c>
      <c r="H2059">
        <v>2.5969294821753839</v>
      </c>
      <c r="I2059">
        <v>4.5774647887323949</v>
      </c>
      <c r="J2059">
        <v>-37.125170184778597</v>
      </c>
      <c r="K2059">
        <v>-151.6520284399833</v>
      </c>
      <c r="L2059">
        <v>0.90151931173347977</v>
      </c>
      <c r="M2059">
        <v>-1.683381088825215</v>
      </c>
      <c r="N2059">
        <v>0.58287795992714031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</row>
    <row r="2060" spans="1:20" x14ac:dyDescent="0.3">
      <c r="A2060" t="s">
        <v>512</v>
      </c>
      <c r="B2060" t="s">
        <v>256</v>
      </c>
      <c r="C2060">
        <v>2</v>
      </c>
      <c r="D2060">
        <v>9</v>
      </c>
      <c r="E2060" t="s">
        <v>510</v>
      </c>
      <c r="F2060" t="s">
        <v>508</v>
      </c>
      <c r="G2060" t="s">
        <v>508</v>
      </c>
      <c r="H2060">
        <v>3.1706786936912459</v>
      </c>
      <c r="I2060">
        <v>0</v>
      </c>
      <c r="J2060">
        <v>-58.030362267149997</v>
      </c>
      <c r="K2060">
        <v>-147.37507906388359</v>
      </c>
      <c r="L2060">
        <v>2.4607106598984769</v>
      </c>
      <c r="M2060">
        <v>-4.7808764940239046</v>
      </c>
      <c r="N2060">
        <v>-5.0589577786230508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1</v>
      </c>
    </row>
    <row r="2061" spans="1:20" x14ac:dyDescent="0.3">
      <c r="A2061" t="s">
        <v>91</v>
      </c>
      <c r="B2061" t="s">
        <v>256</v>
      </c>
      <c r="C2061">
        <v>2</v>
      </c>
      <c r="D2061">
        <v>9</v>
      </c>
      <c r="E2061" t="s">
        <v>510</v>
      </c>
      <c r="F2061" t="s">
        <v>508</v>
      </c>
      <c r="G2061" t="s">
        <v>508</v>
      </c>
      <c r="H2061">
        <v>3.9434523809523809</v>
      </c>
      <c r="I2061">
        <v>19.753086419753089</v>
      </c>
      <c r="J2061">
        <v>-85.387484578351433</v>
      </c>
      <c r="K2061">
        <v>-265.02174132874921</v>
      </c>
      <c r="L2061">
        <v>1.4726013576231101</v>
      </c>
      <c r="M2061">
        <v>-5.0589577786230508</v>
      </c>
      <c r="N2061">
        <v>-4.4871794871794872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1</v>
      </c>
    </row>
    <row r="2062" spans="1:20" x14ac:dyDescent="0.3">
      <c r="A2062" t="s">
        <v>93</v>
      </c>
      <c r="B2062" t="s">
        <v>256</v>
      </c>
      <c r="C2062">
        <v>0</v>
      </c>
      <c r="D2062">
        <v>5</v>
      </c>
      <c r="E2062" t="s">
        <v>510</v>
      </c>
      <c r="F2062" t="s">
        <v>508</v>
      </c>
      <c r="G2062" t="s">
        <v>508</v>
      </c>
      <c r="H2062">
        <v>4.0807766059443908</v>
      </c>
      <c r="I2062">
        <v>2.4691358024691361</v>
      </c>
      <c r="J2062">
        <v>-112.1659932588839</v>
      </c>
      <c r="K2062">
        <v>-199.2183003386472</v>
      </c>
      <c r="L2062">
        <v>0.97456114039222408</v>
      </c>
      <c r="M2062">
        <v>-4.4871794871794872</v>
      </c>
      <c r="N2062">
        <v>-0.75503355704697994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</row>
    <row r="2063" spans="1:20" x14ac:dyDescent="0.3">
      <c r="A2063" t="s">
        <v>162</v>
      </c>
      <c r="B2063" t="s">
        <v>256</v>
      </c>
      <c r="C2063">
        <v>0</v>
      </c>
      <c r="D2063">
        <v>3</v>
      </c>
      <c r="E2063" t="s">
        <v>510</v>
      </c>
      <c r="F2063" t="s">
        <v>508</v>
      </c>
      <c r="G2063" t="s">
        <v>508</v>
      </c>
      <c r="H2063">
        <v>4.1172535425408991</v>
      </c>
      <c r="I2063">
        <v>2.1994134897360711</v>
      </c>
      <c r="J2063">
        <v>-115.6301317988363</v>
      </c>
      <c r="K2063">
        <v>-103.64037319762519</v>
      </c>
      <c r="L2063">
        <v>0.5252286810268515</v>
      </c>
      <c r="M2063">
        <v>-1.797658862876254</v>
      </c>
      <c r="N2063">
        <v>-1.7879948914431669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</row>
    <row r="2064" spans="1:20" x14ac:dyDescent="0.3">
      <c r="A2064" t="s">
        <v>220</v>
      </c>
      <c r="B2064" t="s">
        <v>256</v>
      </c>
      <c r="C2064">
        <v>0</v>
      </c>
      <c r="D2064">
        <v>3</v>
      </c>
      <c r="E2064" t="s">
        <v>510</v>
      </c>
      <c r="F2064" t="s">
        <v>508</v>
      </c>
      <c r="G2064" t="s">
        <v>508</v>
      </c>
      <c r="H2064">
        <v>4.2789027184345771</v>
      </c>
      <c r="I2064">
        <v>5.7220708446866482</v>
      </c>
      <c r="J2064">
        <v>-109.6375849788742</v>
      </c>
      <c r="K2064">
        <v>-105.37490436113229</v>
      </c>
      <c r="L2064">
        <v>0.89500523012552302</v>
      </c>
      <c r="M2064">
        <v>-1.7879948914431669</v>
      </c>
      <c r="N2064">
        <v>3.987863025574339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</row>
    <row r="2065" spans="1:20" x14ac:dyDescent="0.3">
      <c r="A2065" t="s">
        <v>235</v>
      </c>
      <c r="B2065" t="s">
        <v>256</v>
      </c>
      <c r="C2065">
        <v>3</v>
      </c>
      <c r="D2065">
        <v>6</v>
      </c>
      <c r="E2065" t="s">
        <v>510</v>
      </c>
      <c r="F2065" t="s">
        <v>508</v>
      </c>
      <c r="G2065" t="s">
        <v>508</v>
      </c>
      <c r="H2065">
        <v>4.1065206570433057</v>
      </c>
      <c r="I2065">
        <v>5.2901023890784984</v>
      </c>
      <c r="J2065">
        <v>-28.708863656890571</v>
      </c>
      <c r="K2065">
        <v>-71.382934005884806</v>
      </c>
      <c r="L2065">
        <v>0.87405541561712852</v>
      </c>
      <c r="M2065">
        <v>-2.2146507666098811</v>
      </c>
      <c r="N2065">
        <v>0.1742160278745645</v>
      </c>
      <c r="O2065">
        <v>0</v>
      </c>
      <c r="P2065">
        <v>1</v>
      </c>
      <c r="Q2065">
        <v>0</v>
      </c>
      <c r="R2065">
        <v>0</v>
      </c>
      <c r="S2065">
        <v>0</v>
      </c>
      <c r="T2065">
        <v>0</v>
      </c>
    </row>
    <row r="2066" spans="1:20" x14ac:dyDescent="0.3">
      <c r="A2066" t="s">
        <v>285</v>
      </c>
      <c r="B2066" t="s">
        <v>256</v>
      </c>
      <c r="C2066">
        <v>5</v>
      </c>
      <c r="D2066">
        <v>11</v>
      </c>
      <c r="E2066" t="s">
        <v>513</v>
      </c>
      <c r="F2066" t="s">
        <v>508</v>
      </c>
      <c r="G2066" t="s">
        <v>508</v>
      </c>
      <c r="H2066">
        <v>3.193424932555367</v>
      </c>
      <c r="I2066">
        <v>25.531914893617021</v>
      </c>
      <c r="J2066">
        <v>33.836199735857967</v>
      </c>
      <c r="K2066">
        <v>-113.4811007602529</v>
      </c>
      <c r="L2066">
        <v>1.169361499073174</v>
      </c>
      <c r="M2066">
        <v>-2.2746781115879831</v>
      </c>
      <c r="N2066">
        <v>0.39525691699604742</v>
      </c>
      <c r="O2066">
        <v>0</v>
      </c>
      <c r="P2066">
        <v>0</v>
      </c>
      <c r="Q2066">
        <v>1</v>
      </c>
      <c r="R2066">
        <v>0</v>
      </c>
      <c r="S2066">
        <v>0</v>
      </c>
      <c r="T2066">
        <v>1</v>
      </c>
    </row>
    <row r="2067" spans="1:20" x14ac:dyDescent="0.3">
      <c r="A2067" t="s">
        <v>291</v>
      </c>
      <c r="B2067" t="s">
        <v>256</v>
      </c>
      <c r="C2067">
        <v>8</v>
      </c>
      <c r="D2067">
        <v>11</v>
      </c>
      <c r="E2067" t="s">
        <v>513</v>
      </c>
      <c r="F2067" t="s">
        <v>508</v>
      </c>
      <c r="G2067" t="s">
        <v>508</v>
      </c>
      <c r="H2067">
        <v>3.3316506814740041</v>
      </c>
      <c r="I2067">
        <v>19.23076923076923</v>
      </c>
      <c r="J2067">
        <v>31.497860185906461</v>
      </c>
      <c r="K2067">
        <v>-25.396825396825399</v>
      </c>
      <c r="L2067">
        <v>1.4360689203394219</v>
      </c>
      <c r="M2067">
        <v>-0.96237970253718275</v>
      </c>
      <c r="N2067">
        <v>-0.70671378091872794</v>
      </c>
      <c r="O2067">
        <v>0</v>
      </c>
      <c r="P2067">
        <v>1</v>
      </c>
      <c r="Q2067">
        <v>1</v>
      </c>
      <c r="R2067">
        <v>0</v>
      </c>
      <c r="S2067">
        <v>0</v>
      </c>
      <c r="T2067">
        <v>1</v>
      </c>
    </row>
    <row r="2068" spans="1:20" x14ac:dyDescent="0.3">
      <c r="A2068" t="s">
        <v>295</v>
      </c>
      <c r="B2068" t="s">
        <v>256</v>
      </c>
      <c r="C2068">
        <v>3</v>
      </c>
      <c r="D2068">
        <v>8</v>
      </c>
      <c r="E2068" t="s">
        <v>513</v>
      </c>
      <c r="F2068" t="s">
        <v>508</v>
      </c>
      <c r="G2068" t="s">
        <v>508</v>
      </c>
      <c r="H2068">
        <v>3.3299440772750382</v>
      </c>
      <c r="I2068">
        <v>10.43956043956044</v>
      </c>
      <c r="J2068">
        <v>28.705992012521509</v>
      </c>
      <c r="K2068">
        <v>-110.5696270172061</v>
      </c>
      <c r="L2068">
        <v>0.77083759983616629</v>
      </c>
      <c r="M2068">
        <v>-0.70671378091872794</v>
      </c>
      <c r="N2068">
        <v>-1.8238434163701069</v>
      </c>
      <c r="O2068">
        <v>0</v>
      </c>
      <c r="P2068">
        <v>0</v>
      </c>
      <c r="Q2068">
        <v>1</v>
      </c>
      <c r="R2068">
        <v>0</v>
      </c>
      <c r="S2068">
        <v>0</v>
      </c>
      <c r="T2068">
        <v>0</v>
      </c>
    </row>
    <row r="2069" spans="1:20" x14ac:dyDescent="0.3">
      <c r="A2069" t="s">
        <v>298</v>
      </c>
      <c r="B2069" t="s">
        <v>256</v>
      </c>
      <c r="C2069">
        <v>3</v>
      </c>
      <c r="D2069">
        <v>8</v>
      </c>
      <c r="E2069" t="s">
        <v>513</v>
      </c>
      <c r="F2069" t="s">
        <v>508</v>
      </c>
      <c r="G2069" t="s">
        <v>508</v>
      </c>
      <c r="H2069">
        <v>3.2947116318208298</v>
      </c>
      <c r="I2069">
        <v>3.3175355450236972</v>
      </c>
      <c r="J2069">
        <v>19.929080977391099</v>
      </c>
      <c r="K2069">
        <v>-167.9207920792077</v>
      </c>
      <c r="L2069">
        <v>0.92573663392738093</v>
      </c>
      <c r="M2069">
        <v>-1.8238434163701069</v>
      </c>
      <c r="N2069">
        <v>-1.631173538740371</v>
      </c>
      <c r="O2069">
        <v>0</v>
      </c>
      <c r="P2069">
        <v>0</v>
      </c>
      <c r="Q2069">
        <v>1</v>
      </c>
      <c r="R2069">
        <v>0</v>
      </c>
      <c r="S2069">
        <v>0</v>
      </c>
      <c r="T2069">
        <v>0</v>
      </c>
    </row>
    <row r="2070" spans="1:20" x14ac:dyDescent="0.3">
      <c r="A2070" t="s">
        <v>96</v>
      </c>
      <c r="B2070" t="s">
        <v>256</v>
      </c>
      <c r="C2070">
        <v>6</v>
      </c>
      <c r="D2070">
        <v>9</v>
      </c>
      <c r="E2070" t="s">
        <v>513</v>
      </c>
      <c r="F2070" t="s">
        <v>508</v>
      </c>
      <c r="G2070" t="s">
        <v>508</v>
      </c>
      <c r="H2070">
        <v>3.0177438155679308</v>
      </c>
      <c r="I2070">
        <v>18.260869565217391</v>
      </c>
      <c r="J2070">
        <v>20.316113622553932</v>
      </c>
      <c r="K2070">
        <v>-88.284186180977258</v>
      </c>
      <c r="L2070">
        <v>0.68842245033450788</v>
      </c>
      <c r="M2070">
        <v>-9.0579710144927536E-2</v>
      </c>
      <c r="N2070">
        <v>1.3599274705349049</v>
      </c>
      <c r="O2070">
        <v>0</v>
      </c>
      <c r="P2070">
        <v>1</v>
      </c>
      <c r="Q2070">
        <v>1</v>
      </c>
      <c r="R2070">
        <v>0</v>
      </c>
      <c r="S2070">
        <v>0</v>
      </c>
      <c r="T2070">
        <v>0</v>
      </c>
    </row>
    <row r="2071" spans="1:20" x14ac:dyDescent="0.3">
      <c r="A2071" t="s">
        <v>164</v>
      </c>
      <c r="B2071" t="s">
        <v>256</v>
      </c>
      <c r="C2071">
        <v>8</v>
      </c>
      <c r="D2071">
        <v>12</v>
      </c>
      <c r="E2071" t="s">
        <v>513</v>
      </c>
      <c r="F2071" t="s">
        <v>508</v>
      </c>
      <c r="G2071" t="s">
        <v>508</v>
      </c>
      <c r="H2071">
        <v>3.0550973276146491</v>
      </c>
      <c r="I2071">
        <v>0.46511627906976738</v>
      </c>
      <c r="J2071">
        <v>24.340664114410341</v>
      </c>
      <c r="K2071">
        <v>-73.146038977473921</v>
      </c>
      <c r="L2071">
        <v>1.057408189109329</v>
      </c>
      <c r="M2071">
        <v>-3.1753130590339889</v>
      </c>
      <c r="N2071">
        <v>4.6189376443418011</v>
      </c>
      <c r="O2071">
        <v>0</v>
      </c>
      <c r="P2071">
        <v>1</v>
      </c>
      <c r="Q2071">
        <v>1</v>
      </c>
      <c r="R2071">
        <v>0</v>
      </c>
      <c r="S2071">
        <v>0</v>
      </c>
      <c r="T2071">
        <v>1</v>
      </c>
    </row>
    <row r="2072" spans="1:20" x14ac:dyDescent="0.3">
      <c r="A2072" t="s">
        <v>242</v>
      </c>
      <c r="B2072" t="s">
        <v>256</v>
      </c>
      <c r="C2072">
        <v>13</v>
      </c>
      <c r="D2072">
        <v>17</v>
      </c>
      <c r="E2072" t="s">
        <v>15</v>
      </c>
      <c r="F2072" t="s">
        <v>509</v>
      </c>
      <c r="G2072" t="s">
        <v>509</v>
      </c>
      <c r="H2072">
        <v>2.88619426550461</v>
      </c>
      <c r="I2072">
        <v>46.226415094339622</v>
      </c>
      <c r="J2072">
        <v>57.928148864006182</v>
      </c>
      <c r="K2072">
        <v>49.577167019027087</v>
      </c>
      <c r="L2072">
        <v>1.127551719413618</v>
      </c>
      <c r="M2072">
        <v>-1.4379084967320259</v>
      </c>
      <c r="N2072">
        <v>4.0671971706454464</v>
      </c>
      <c r="O2072">
        <v>1</v>
      </c>
      <c r="P2072">
        <v>1</v>
      </c>
      <c r="Q2072">
        <v>1</v>
      </c>
      <c r="R2072">
        <v>1</v>
      </c>
      <c r="S2072">
        <v>0</v>
      </c>
      <c r="T2072">
        <v>1</v>
      </c>
    </row>
    <row r="2073" spans="1:20" x14ac:dyDescent="0.3">
      <c r="A2073" t="s">
        <v>139</v>
      </c>
      <c r="B2073" t="s">
        <v>140</v>
      </c>
      <c r="C2073">
        <v>13</v>
      </c>
      <c r="D2073">
        <v>18</v>
      </c>
      <c r="E2073" t="s">
        <v>513</v>
      </c>
      <c r="F2073" t="s">
        <v>508</v>
      </c>
      <c r="G2073" t="s">
        <v>508</v>
      </c>
      <c r="H2073">
        <v>2.8978512959512051</v>
      </c>
      <c r="I2073">
        <v>50.434809145720102</v>
      </c>
      <c r="J2073">
        <v>0.42535160103144293</v>
      </c>
      <c r="K2073">
        <v>210.63179444259509</v>
      </c>
      <c r="L2073">
        <v>1.678333855214363</v>
      </c>
      <c r="M2073">
        <v>-2.080165386378694</v>
      </c>
      <c r="N2073">
        <v>-1.036269430051814</v>
      </c>
      <c r="O2073">
        <v>1</v>
      </c>
      <c r="P2073">
        <v>1</v>
      </c>
      <c r="Q2073">
        <v>1</v>
      </c>
      <c r="R2073">
        <v>0</v>
      </c>
      <c r="S2073">
        <v>1</v>
      </c>
      <c r="T2073">
        <v>1</v>
      </c>
    </row>
    <row r="2074" spans="1:20" x14ac:dyDescent="0.3">
      <c r="A2074" t="s">
        <v>156</v>
      </c>
      <c r="B2074" t="s">
        <v>140</v>
      </c>
      <c r="C2074">
        <v>11</v>
      </c>
      <c r="D2074">
        <v>16</v>
      </c>
      <c r="E2074" t="s">
        <v>367</v>
      </c>
      <c r="F2074" t="s">
        <v>508</v>
      </c>
      <c r="G2074" t="s">
        <v>509</v>
      </c>
      <c r="H2074">
        <v>2.961852502359235</v>
      </c>
      <c r="I2074">
        <v>41.73915697180707</v>
      </c>
      <c r="J2074">
        <v>0.30341773582394183</v>
      </c>
      <c r="K2074">
        <v>25.422317418961811</v>
      </c>
      <c r="L2074">
        <v>0.65267760731978175</v>
      </c>
      <c r="M2074">
        <v>-1.036269430051814</v>
      </c>
      <c r="N2074">
        <v>1.6753910723781089</v>
      </c>
      <c r="O2074">
        <v>1</v>
      </c>
      <c r="P2074">
        <v>1</v>
      </c>
      <c r="Q2074">
        <v>1</v>
      </c>
      <c r="R2074">
        <v>0</v>
      </c>
      <c r="S2074">
        <v>1</v>
      </c>
      <c r="T2074">
        <v>0</v>
      </c>
    </row>
    <row r="2075" spans="1:20" x14ac:dyDescent="0.3">
      <c r="A2075" t="s">
        <v>265</v>
      </c>
      <c r="B2075" t="s">
        <v>140</v>
      </c>
      <c r="C2075">
        <v>11</v>
      </c>
      <c r="D2075">
        <v>14</v>
      </c>
      <c r="E2075" t="s">
        <v>513</v>
      </c>
      <c r="F2075" t="s">
        <v>508</v>
      </c>
      <c r="G2075" t="s">
        <v>508</v>
      </c>
      <c r="H2075">
        <v>2.7106227106227112</v>
      </c>
      <c r="I2075">
        <v>54.589394771468271</v>
      </c>
      <c r="J2075">
        <v>0.20627693458770441</v>
      </c>
      <c r="K2075">
        <v>59.241289713643141</v>
      </c>
      <c r="L2075">
        <v>0.7644591092194043</v>
      </c>
      <c r="M2075">
        <v>-1.2658227848101271</v>
      </c>
      <c r="N2075">
        <v>-1.846156976161859</v>
      </c>
      <c r="O2075">
        <v>1</v>
      </c>
      <c r="P2075">
        <v>1</v>
      </c>
      <c r="Q2075">
        <v>1</v>
      </c>
      <c r="R2075">
        <v>0</v>
      </c>
      <c r="S2075">
        <v>1</v>
      </c>
      <c r="T2075">
        <v>0</v>
      </c>
    </row>
    <row r="2076" spans="1:20" x14ac:dyDescent="0.3">
      <c r="A2076" t="s">
        <v>271</v>
      </c>
      <c r="B2076" t="s">
        <v>140</v>
      </c>
      <c r="C2076">
        <v>2</v>
      </c>
      <c r="D2076">
        <v>9</v>
      </c>
      <c r="E2076" t="s">
        <v>510</v>
      </c>
      <c r="F2076" t="s">
        <v>508</v>
      </c>
      <c r="G2076" t="s">
        <v>508</v>
      </c>
      <c r="H2076">
        <v>3.454039118653315</v>
      </c>
      <c r="I2076">
        <v>1.190488444796177</v>
      </c>
      <c r="J2076">
        <v>-0.51354948708913228</v>
      </c>
      <c r="K2076">
        <v>-176.11516942024781</v>
      </c>
      <c r="L2076">
        <v>1.273012042110337</v>
      </c>
      <c r="M2076">
        <v>-6.2173428819022307</v>
      </c>
      <c r="N2076">
        <v>2.841229027028203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1</v>
      </c>
    </row>
    <row r="2077" spans="1:20" x14ac:dyDescent="0.3">
      <c r="A2077" t="s">
        <v>283</v>
      </c>
      <c r="B2077" t="s">
        <v>140</v>
      </c>
      <c r="C2077">
        <v>0</v>
      </c>
      <c r="D2077">
        <v>5</v>
      </c>
      <c r="E2077" t="s">
        <v>510</v>
      </c>
      <c r="F2077" t="s">
        <v>508</v>
      </c>
      <c r="G2077" t="s">
        <v>508</v>
      </c>
      <c r="H2077">
        <v>3.2424553489256729</v>
      </c>
      <c r="I2077">
        <v>8.3333585628156577</v>
      </c>
      <c r="J2077">
        <v>-0.87816915642779803</v>
      </c>
      <c r="K2077">
        <v>-139.40391127654661</v>
      </c>
      <c r="L2077">
        <v>0.51190933998993526</v>
      </c>
      <c r="M2077">
        <v>-0.92896008100665994</v>
      </c>
      <c r="N2077">
        <v>-5.5160563614042021E-2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</row>
    <row r="2078" spans="1:20" x14ac:dyDescent="0.3">
      <c r="A2078" t="s">
        <v>290</v>
      </c>
      <c r="B2078" t="s">
        <v>140</v>
      </c>
      <c r="C2078">
        <v>0</v>
      </c>
      <c r="D2078">
        <v>7</v>
      </c>
      <c r="E2078" t="s">
        <v>510</v>
      </c>
      <c r="F2078" t="s">
        <v>508</v>
      </c>
      <c r="G2078" t="s">
        <v>508</v>
      </c>
      <c r="H2078">
        <v>2.9091770850950951</v>
      </c>
      <c r="I2078">
        <v>9.3457903942398808</v>
      </c>
      <c r="J2078">
        <v>-0.89714002507282808</v>
      </c>
      <c r="K2078">
        <v>-123.04121070351199</v>
      </c>
      <c r="L2078">
        <v>0.45830196654300731</v>
      </c>
      <c r="M2078">
        <v>-5.5160563614042021E-2</v>
      </c>
      <c r="N2078">
        <v>1.0485701916519099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</row>
    <row r="2079" spans="1:20" x14ac:dyDescent="0.3">
      <c r="A2079" t="s">
        <v>512</v>
      </c>
      <c r="B2079" t="s">
        <v>140</v>
      </c>
      <c r="C2079">
        <v>5</v>
      </c>
      <c r="D2079">
        <v>8</v>
      </c>
      <c r="E2079" t="s">
        <v>510</v>
      </c>
      <c r="F2079" t="s">
        <v>508</v>
      </c>
      <c r="G2079" t="s">
        <v>508</v>
      </c>
      <c r="H2079">
        <v>3.0421095258464308</v>
      </c>
      <c r="I2079">
        <v>13.18179043856534</v>
      </c>
      <c r="J2079">
        <v>-0.72589973426248755</v>
      </c>
      <c r="K2079">
        <v>-78.399944791671246</v>
      </c>
      <c r="L2079">
        <v>1.2285606505464319</v>
      </c>
      <c r="M2079">
        <v>-0.87384273630829989</v>
      </c>
      <c r="N2079">
        <v>-4.0771316234073689</v>
      </c>
      <c r="O2079">
        <v>0</v>
      </c>
      <c r="P2079">
        <v>1</v>
      </c>
      <c r="Q2079">
        <v>0</v>
      </c>
      <c r="R2079">
        <v>0</v>
      </c>
      <c r="S2079">
        <v>0</v>
      </c>
      <c r="T2079">
        <v>1</v>
      </c>
    </row>
    <row r="2080" spans="1:20" x14ac:dyDescent="0.3">
      <c r="A2080" t="s">
        <v>91</v>
      </c>
      <c r="B2080" t="s">
        <v>140</v>
      </c>
      <c r="C2080">
        <v>4</v>
      </c>
      <c r="D2080">
        <v>8</v>
      </c>
      <c r="E2080" t="s">
        <v>510</v>
      </c>
      <c r="F2080" t="s">
        <v>508</v>
      </c>
      <c r="G2080" t="s">
        <v>508</v>
      </c>
      <c r="H2080">
        <v>3.7252816578043331</v>
      </c>
      <c r="I2080">
        <v>28.763464236199411</v>
      </c>
      <c r="J2080">
        <v>-0.8539483360585205</v>
      </c>
      <c r="K2080">
        <v>-161.418602108741</v>
      </c>
      <c r="L2080">
        <v>1.1033250849811329</v>
      </c>
      <c r="M2080">
        <v>-4.0771316234073689</v>
      </c>
      <c r="N2080">
        <v>1.83802230675371</v>
      </c>
      <c r="O2080">
        <v>0</v>
      </c>
      <c r="P2080">
        <v>0</v>
      </c>
      <c r="Q2080">
        <v>0</v>
      </c>
      <c r="R2080">
        <v>1</v>
      </c>
      <c r="S2080">
        <v>0</v>
      </c>
      <c r="T2080">
        <v>1</v>
      </c>
    </row>
    <row r="2081" spans="1:20" x14ac:dyDescent="0.3">
      <c r="A2081" t="s">
        <v>291</v>
      </c>
      <c r="B2081" t="s">
        <v>140</v>
      </c>
      <c r="C2081">
        <v>6</v>
      </c>
      <c r="D2081">
        <v>6</v>
      </c>
      <c r="E2081" t="s">
        <v>510</v>
      </c>
      <c r="F2081" t="s">
        <v>508</v>
      </c>
      <c r="G2081" t="s">
        <v>508</v>
      </c>
      <c r="H2081">
        <v>7.1937074492729929</v>
      </c>
      <c r="I2081">
        <v>56.891489892955818</v>
      </c>
      <c r="J2081">
        <v>0.84089861895889051</v>
      </c>
      <c r="K2081">
        <v>41.186497589662928</v>
      </c>
      <c r="L2081">
        <v>0.76950845350586072</v>
      </c>
      <c r="M2081">
        <v>-5.3132411017571872</v>
      </c>
      <c r="N2081">
        <v>-3.6850933581648611</v>
      </c>
      <c r="O2081">
        <v>0</v>
      </c>
      <c r="P2081">
        <v>1</v>
      </c>
      <c r="Q2081">
        <v>1</v>
      </c>
      <c r="R2081">
        <v>0</v>
      </c>
      <c r="S2081">
        <v>1</v>
      </c>
      <c r="T2081">
        <v>0</v>
      </c>
    </row>
    <row r="2082" spans="1:20" x14ac:dyDescent="0.3">
      <c r="A2082" t="s">
        <v>295</v>
      </c>
      <c r="B2082" t="s">
        <v>140</v>
      </c>
      <c r="C2082">
        <v>1</v>
      </c>
      <c r="D2082">
        <v>4</v>
      </c>
      <c r="E2082" t="s">
        <v>510</v>
      </c>
      <c r="F2082" t="s">
        <v>508</v>
      </c>
      <c r="G2082" t="s">
        <v>508</v>
      </c>
      <c r="H2082">
        <v>7.2981371198381702</v>
      </c>
      <c r="I2082">
        <v>39.937093488864207</v>
      </c>
      <c r="J2082">
        <v>-0.28168524960782898</v>
      </c>
      <c r="K2082">
        <v>-21.469666180614549</v>
      </c>
      <c r="L2082">
        <v>0.69012800665242013</v>
      </c>
      <c r="M2082">
        <v>-3.6850933581648611</v>
      </c>
      <c r="N2082">
        <v>3.7391330884850542</v>
      </c>
      <c r="O2082">
        <v>0</v>
      </c>
      <c r="P2082">
        <v>1</v>
      </c>
      <c r="Q2082">
        <v>0</v>
      </c>
      <c r="R2082">
        <v>0</v>
      </c>
      <c r="S2082">
        <v>0</v>
      </c>
      <c r="T2082">
        <v>0</v>
      </c>
    </row>
    <row r="2083" spans="1:20" x14ac:dyDescent="0.3">
      <c r="A2083" t="s">
        <v>96</v>
      </c>
      <c r="B2083" t="s">
        <v>140</v>
      </c>
      <c r="C2083">
        <v>4</v>
      </c>
      <c r="D2083">
        <v>5</v>
      </c>
      <c r="E2083" t="s">
        <v>510</v>
      </c>
      <c r="F2083" t="s">
        <v>508</v>
      </c>
      <c r="G2083" t="s">
        <v>508</v>
      </c>
      <c r="H2083">
        <v>6.1596783312748027</v>
      </c>
      <c r="I2083">
        <v>33.497509360100601</v>
      </c>
      <c r="J2083">
        <v>-1.249470550807676</v>
      </c>
      <c r="K2083">
        <v>-18.543015685226319</v>
      </c>
      <c r="L2083">
        <v>0.68990814124986721</v>
      </c>
      <c r="M2083">
        <v>-2.5060618840743998</v>
      </c>
      <c r="N2083">
        <v>-0.24875242633411451</v>
      </c>
      <c r="O2083">
        <v>1</v>
      </c>
      <c r="P2083">
        <v>1</v>
      </c>
      <c r="Q2083">
        <v>0</v>
      </c>
      <c r="R2083">
        <v>0</v>
      </c>
      <c r="S2083">
        <v>0</v>
      </c>
      <c r="T2083">
        <v>0</v>
      </c>
    </row>
    <row r="2084" spans="1:20" x14ac:dyDescent="0.3">
      <c r="A2084" t="s">
        <v>164</v>
      </c>
      <c r="B2084" t="s">
        <v>140</v>
      </c>
      <c r="C2084">
        <v>1</v>
      </c>
      <c r="D2084">
        <v>4</v>
      </c>
      <c r="E2084" t="s">
        <v>510</v>
      </c>
      <c r="F2084" t="s">
        <v>508</v>
      </c>
      <c r="G2084" t="s">
        <v>508</v>
      </c>
      <c r="H2084">
        <v>5.7118298009109498</v>
      </c>
      <c r="I2084">
        <v>12.31526908457051</v>
      </c>
      <c r="J2084">
        <v>-1.491458208406566</v>
      </c>
      <c r="K2084">
        <v>-89.409075948887178</v>
      </c>
      <c r="L2084">
        <v>0.62008919013781938</v>
      </c>
      <c r="M2084">
        <v>-3.325020697031106</v>
      </c>
      <c r="N2084">
        <v>3.2674078440669878</v>
      </c>
      <c r="O2084">
        <v>0</v>
      </c>
      <c r="P2084">
        <v>1</v>
      </c>
      <c r="Q2084">
        <v>0</v>
      </c>
      <c r="R2084">
        <v>0</v>
      </c>
      <c r="S2084">
        <v>0</v>
      </c>
      <c r="T2084">
        <v>0</v>
      </c>
    </row>
    <row r="2085" spans="1:20" x14ac:dyDescent="0.3">
      <c r="A2085" t="s">
        <v>242</v>
      </c>
      <c r="B2085" t="s">
        <v>140</v>
      </c>
      <c r="C2085">
        <v>10</v>
      </c>
      <c r="D2085">
        <v>9</v>
      </c>
      <c r="E2085" t="s">
        <v>510</v>
      </c>
      <c r="F2085" t="s">
        <v>508</v>
      </c>
      <c r="G2085" t="s">
        <v>508</v>
      </c>
      <c r="H2085">
        <v>4.4086652840607616</v>
      </c>
      <c r="I2085">
        <v>47.126435773629638</v>
      </c>
      <c r="J2085">
        <v>-0.77414747754567426</v>
      </c>
      <c r="K2085">
        <v>54.125383788398537</v>
      </c>
      <c r="L2085">
        <v>1.1080688293543861</v>
      </c>
      <c r="M2085">
        <v>-1.3742902103332231</v>
      </c>
      <c r="N2085">
        <v>-1.0655762719326329</v>
      </c>
      <c r="O2085">
        <v>1</v>
      </c>
      <c r="P2085">
        <v>1</v>
      </c>
      <c r="Q2085">
        <v>0</v>
      </c>
      <c r="R2085">
        <v>1</v>
      </c>
      <c r="S2085">
        <v>0</v>
      </c>
      <c r="T2085">
        <v>1</v>
      </c>
    </row>
    <row r="2086" spans="1:20" x14ac:dyDescent="0.3">
      <c r="A2086" t="s">
        <v>77</v>
      </c>
      <c r="B2086" t="s">
        <v>572</v>
      </c>
      <c r="C2086">
        <v>0</v>
      </c>
      <c r="D2086">
        <v>3</v>
      </c>
      <c r="E2086" t="s">
        <v>510</v>
      </c>
      <c r="F2086" t="s">
        <v>508</v>
      </c>
      <c r="G2086" t="s">
        <v>508</v>
      </c>
      <c r="H2086">
        <v>4.5689564143612316</v>
      </c>
      <c r="I2086">
        <v>14.285714285714279</v>
      </c>
      <c r="J2086">
        <v>-0.17328393367840739</v>
      </c>
      <c r="K2086">
        <v>-150.92597467663651</v>
      </c>
      <c r="L2086">
        <v>0.865588412021146</v>
      </c>
      <c r="M2086">
        <v>-1.853280113150698</v>
      </c>
      <c r="N2086">
        <v>1.0228175771104959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</row>
    <row r="2087" spans="1:20" x14ac:dyDescent="0.3">
      <c r="A2087" t="s">
        <v>139</v>
      </c>
      <c r="B2087" t="s">
        <v>572</v>
      </c>
      <c r="C2087">
        <v>0</v>
      </c>
      <c r="D2087">
        <v>5</v>
      </c>
      <c r="E2087" t="s">
        <v>510</v>
      </c>
      <c r="F2087" t="s">
        <v>508</v>
      </c>
      <c r="G2087" t="s">
        <v>508</v>
      </c>
      <c r="H2087">
        <v>3.645124238566229</v>
      </c>
      <c r="I2087">
        <v>0.61729812273318363</v>
      </c>
      <c r="J2087">
        <v>-0.19086576597783159</v>
      </c>
      <c r="K2087">
        <v>-117.1906792994037</v>
      </c>
      <c r="L2087">
        <v>0.78985749494677604</v>
      </c>
      <c r="M2087">
        <v>-1.5624984866008389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</row>
    <row r="2088" spans="1:20" x14ac:dyDescent="0.3">
      <c r="A2088" t="s">
        <v>223</v>
      </c>
      <c r="B2088" t="s">
        <v>572</v>
      </c>
      <c r="C2088">
        <v>8</v>
      </c>
      <c r="D2088">
        <v>10</v>
      </c>
      <c r="E2088" t="s">
        <v>510</v>
      </c>
      <c r="F2088" t="s">
        <v>508</v>
      </c>
      <c r="G2088" t="s">
        <v>508</v>
      </c>
      <c r="H2088">
        <v>2.9505488636729482</v>
      </c>
      <c r="I2088">
        <v>46.153868726016007</v>
      </c>
      <c r="J2088">
        <v>-6.1107486893334673E-2</v>
      </c>
      <c r="K2088">
        <v>32.078716077915693</v>
      </c>
      <c r="L2088">
        <v>0.85677994862060936</v>
      </c>
      <c r="M2088">
        <v>-1.960786005987579</v>
      </c>
      <c r="N2088">
        <v>1.5384600712702821</v>
      </c>
      <c r="O2088">
        <v>1</v>
      </c>
      <c r="P2088">
        <v>1</v>
      </c>
      <c r="Q2088">
        <v>0</v>
      </c>
      <c r="R2088">
        <v>1</v>
      </c>
      <c r="S2088">
        <v>0</v>
      </c>
      <c r="T2088">
        <v>0</v>
      </c>
    </row>
    <row r="2089" spans="1:20" x14ac:dyDescent="0.3">
      <c r="A2089" t="s">
        <v>271</v>
      </c>
      <c r="B2089" t="s">
        <v>572</v>
      </c>
      <c r="C2089">
        <v>8</v>
      </c>
      <c r="D2089">
        <v>11</v>
      </c>
      <c r="E2089" t="s">
        <v>513</v>
      </c>
      <c r="F2089" t="s">
        <v>508</v>
      </c>
      <c r="G2089" t="s">
        <v>508</v>
      </c>
      <c r="H2089">
        <v>3.8849003296375142</v>
      </c>
      <c r="I2089">
        <v>39.574474647282599</v>
      </c>
      <c r="J2089">
        <v>0.16143163668082761</v>
      </c>
      <c r="K2089">
        <v>56.654879840047528</v>
      </c>
      <c r="L2089">
        <v>0.85615042477233827</v>
      </c>
      <c r="M2089">
        <v>-6.1267598397531629</v>
      </c>
      <c r="N2089">
        <v>2.8507135530070511</v>
      </c>
      <c r="O2089">
        <v>0</v>
      </c>
      <c r="P2089">
        <v>1</v>
      </c>
      <c r="Q2089">
        <v>1</v>
      </c>
      <c r="R2089">
        <v>0</v>
      </c>
      <c r="S2089">
        <v>1</v>
      </c>
      <c r="T2089">
        <v>0</v>
      </c>
    </row>
    <row r="2090" spans="1:20" x14ac:dyDescent="0.3">
      <c r="A2090" t="s">
        <v>283</v>
      </c>
      <c r="B2090" t="s">
        <v>572</v>
      </c>
      <c r="C2090">
        <v>3</v>
      </c>
      <c r="D2090">
        <v>5</v>
      </c>
      <c r="E2090" t="s">
        <v>510</v>
      </c>
      <c r="F2090" t="s">
        <v>508</v>
      </c>
      <c r="G2090" t="s">
        <v>508</v>
      </c>
      <c r="H2090">
        <v>4.1573872896607824</v>
      </c>
      <c r="I2090">
        <v>45.531935098212209</v>
      </c>
      <c r="J2090">
        <v>-8.431890181874846E-3</v>
      </c>
      <c r="K2090">
        <v>11.11965628296173</v>
      </c>
      <c r="L2090">
        <v>0.3972744454734175</v>
      </c>
      <c r="M2090">
        <v>-0.81001220394135764</v>
      </c>
      <c r="N2090">
        <v>1.4847795493715481</v>
      </c>
      <c r="O2090">
        <v>0</v>
      </c>
      <c r="P2090">
        <v>1</v>
      </c>
      <c r="Q2090">
        <v>0</v>
      </c>
      <c r="R2090">
        <v>0</v>
      </c>
      <c r="S2090">
        <v>0</v>
      </c>
      <c r="T2090">
        <v>0</v>
      </c>
    </row>
    <row r="2091" spans="1:20" x14ac:dyDescent="0.3">
      <c r="A2091" t="s">
        <v>512</v>
      </c>
      <c r="B2091" t="s">
        <v>572</v>
      </c>
      <c r="C2091">
        <v>3</v>
      </c>
      <c r="D2091">
        <v>4</v>
      </c>
      <c r="E2091" t="s">
        <v>510</v>
      </c>
      <c r="F2091" t="s">
        <v>508</v>
      </c>
      <c r="G2091" t="s">
        <v>508</v>
      </c>
      <c r="H2091">
        <v>4.4616374891771713</v>
      </c>
      <c r="I2091">
        <v>32.804220790197242</v>
      </c>
      <c r="J2091">
        <v>-9.3045347151151647E-2</v>
      </c>
      <c r="K2091">
        <v>-29.879325050850859</v>
      </c>
      <c r="L2091">
        <v>0.80578780764716074</v>
      </c>
      <c r="M2091">
        <v>-1.3899088002721349</v>
      </c>
      <c r="N2091">
        <v>-1.7062281160743371</v>
      </c>
      <c r="O2091">
        <v>0</v>
      </c>
      <c r="P2091">
        <v>1</v>
      </c>
      <c r="Q2091">
        <v>0</v>
      </c>
      <c r="R2091">
        <v>0</v>
      </c>
      <c r="S2091">
        <v>0</v>
      </c>
      <c r="T2091">
        <v>0</v>
      </c>
    </row>
    <row r="2092" spans="1:20" x14ac:dyDescent="0.3">
      <c r="A2092" t="s">
        <v>91</v>
      </c>
      <c r="B2092" t="s">
        <v>572</v>
      </c>
      <c r="C2092">
        <v>2</v>
      </c>
      <c r="D2092">
        <v>4</v>
      </c>
      <c r="E2092" t="s">
        <v>510</v>
      </c>
      <c r="F2092" t="s">
        <v>508</v>
      </c>
      <c r="G2092" t="s">
        <v>508</v>
      </c>
      <c r="H2092">
        <v>4.8787073305032322</v>
      </c>
      <c r="I2092">
        <v>31.19267018272047</v>
      </c>
      <c r="J2092">
        <v>-0.14539605436037281</v>
      </c>
      <c r="K2092">
        <v>-182.21179748277211</v>
      </c>
      <c r="L2092">
        <v>1.051700864012179</v>
      </c>
      <c r="M2092">
        <v>-1.7062281160743371</v>
      </c>
      <c r="N2092">
        <v>-3.018865045511498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1</v>
      </c>
    </row>
    <row r="2093" spans="1:20" x14ac:dyDescent="0.3">
      <c r="A2093" t="s">
        <v>93</v>
      </c>
      <c r="B2093" t="s">
        <v>572</v>
      </c>
      <c r="C2093">
        <v>-2</v>
      </c>
      <c r="D2093">
        <v>3</v>
      </c>
      <c r="E2093" t="s">
        <v>510</v>
      </c>
      <c r="F2093" t="s">
        <v>508</v>
      </c>
      <c r="G2093" t="s">
        <v>508</v>
      </c>
      <c r="H2093">
        <v>5.0250142563438747</v>
      </c>
      <c r="I2093">
        <v>12.844066396721461</v>
      </c>
      <c r="J2093">
        <v>-0.20568931268996779</v>
      </c>
      <c r="K2093">
        <v>-146.19607653062309</v>
      </c>
      <c r="L2093">
        <v>0.59670291981350898</v>
      </c>
      <c r="M2093">
        <v>-3.018865045511498</v>
      </c>
      <c r="N2093">
        <v>-1.32295775289698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</row>
    <row r="2094" spans="1:20" x14ac:dyDescent="0.3">
      <c r="A2094" t="s">
        <v>162</v>
      </c>
      <c r="B2094" t="s">
        <v>572</v>
      </c>
      <c r="C2094">
        <v>0</v>
      </c>
      <c r="D2094">
        <v>5</v>
      </c>
      <c r="E2094" t="s">
        <v>510</v>
      </c>
      <c r="F2094" t="s">
        <v>508</v>
      </c>
      <c r="G2094" t="s">
        <v>508</v>
      </c>
      <c r="H2094">
        <v>4.7600180686415143</v>
      </c>
      <c r="I2094">
        <v>2.293586409880414</v>
      </c>
      <c r="J2094">
        <v>-0.27635513991169691</v>
      </c>
      <c r="K2094">
        <v>-104.1071491982791</v>
      </c>
      <c r="L2094">
        <v>0.65150076990116346</v>
      </c>
      <c r="M2094">
        <v>-2.0946505087064389</v>
      </c>
      <c r="N2094">
        <v>7.9241117056419966E-2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</row>
    <row r="2095" spans="1:20" x14ac:dyDescent="0.3">
      <c r="A2095" t="s">
        <v>269</v>
      </c>
      <c r="B2095" t="s">
        <v>572</v>
      </c>
      <c r="C2095">
        <v>11</v>
      </c>
      <c r="D2095">
        <v>10</v>
      </c>
      <c r="E2095" t="s">
        <v>510</v>
      </c>
      <c r="F2095" t="s">
        <v>508</v>
      </c>
      <c r="G2095" t="s">
        <v>508</v>
      </c>
      <c r="H2095">
        <v>4.453896485164079</v>
      </c>
      <c r="I2095">
        <v>78.472219922659633</v>
      </c>
      <c r="J2095">
        <v>0.39841716412519901</v>
      </c>
      <c r="K2095">
        <v>137.41626251773971</v>
      </c>
      <c r="L2095">
        <v>0.48262150546264349</v>
      </c>
      <c r="M2095">
        <v>-2.1433398657574081</v>
      </c>
      <c r="N2095">
        <v>-0.68445879634026663</v>
      </c>
      <c r="O2095">
        <v>1</v>
      </c>
      <c r="P2095">
        <v>1</v>
      </c>
      <c r="Q2095">
        <v>1</v>
      </c>
      <c r="R2095">
        <v>0</v>
      </c>
      <c r="S2095">
        <v>1</v>
      </c>
      <c r="T2095">
        <v>0</v>
      </c>
    </row>
    <row r="2096" spans="1:20" x14ac:dyDescent="0.3">
      <c r="A2096" t="s">
        <v>282</v>
      </c>
      <c r="B2096" t="s">
        <v>572</v>
      </c>
      <c r="C2096">
        <v>11</v>
      </c>
      <c r="D2096">
        <v>8</v>
      </c>
      <c r="E2096" t="s">
        <v>510</v>
      </c>
      <c r="F2096" t="s">
        <v>508</v>
      </c>
      <c r="G2096" t="s">
        <v>508</v>
      </c>
      <c r="H2096">
        <v>4.4156735117953367</v>
      </c>
      <c r="I2096">
        <v>75.000016556850596</v>
      </c>
      <c r="J2096">
        <v>0.37500544586238571</v>
      </c>
      <c r="K2096">
        <v>90.245448267039606</v>
      </c>
      <c r="L2096">
        <v>0.24056295334654559</v>
      </c>
      <c r="M2096">
        <v>-0.68445879634026663</v>
      </c>
      <c r="N2096">
        <v>3.652651444596386</v>
      </c>
      <c r="O2096">
        <v>1</v>
      </c>
      <c r="P2096">
        <v>1</v>
      </c>
      <c r="Q2096">
        <v>1</v>
      </c>
      <c r="R2096">
        <v>0</v>
      </c>
      <c r="S2096">
        <v>1</v>
      </c>
      <c r="T2096">
        <v>0</v>
      </c>
    </row>
    <row r="2097" spans="1:20" x14ac:dyDescent="0.3">
      <c r="A2097" t="s">
        <v>295</v>
      </c>
      <c r="B2097" t="s">
        <v>572</v>
      </c>
      <c r="C2097">
        <v>8</v>
      </c>
      <c r="D2097">
        <v>7</v>
      </c>
      <c r="E2097" t="s">
        <v>510</v>
      </c>
      <c r="F2097" t="s">
        <v>508</v>
      </c>
      <c r="G2097" t="s">
        <v>508</v>
      </c>
      <c r="H2097">
        <v>5.6702056498982722</v>
      </c>
      <c r="I2097">
        <v>55.685137274909877</v>
      </c>
      <c r="J2097">
        <v>0.1325599271525543</v>
      </c>
      <c r="K2097">
        <v>51.067408230196399</v>
      </c>
      <c r="L2097">
        <v>1.0745831917691711</v>
      </c>
      <c r="M2097">
        <v>-6.736427308966217</v>
      </c>
      <c r="N2097">
        <v>0.28050463682330418</v>
      </c>
      <c r="O2097">
        <v>0</v>
      </c>
      <c r="P2097">
        <v>1</v>
      </c>
      <c r="Q2097">
        <v>1</v>
      </c>
      <c r="R2097">
        <v>0</v>
      </c>
      <c r="S2097">
        <v>1</v>
      </c>
      <c r="T2097">
        <v>1</v>
      </c>
    </row>
    <row r="2098" spans="1:20" x14ac:dyDescent="0.3">
      <c r="A2098" t="s">
        <v>96</v>
      </c>
      <c r="B2098" t="s">
        <v>572</v>
      </c>
      <c r="C2098">
        <v>4</v>
      </c>
      <c r="D2098">
        <v>3</v>
      </c>
      <c r="E2098" t="s">
        <v>510</v>
      </c>
      <c r="F2098" t="s">
        <v>508</v>
      </c>
      <c r="G2098" t="s">
        <v>508</v>
      </c>
      <c r="H2098">
        <v>5.5270937276003984</v>
      </c>
      <c r="I2098">
        <v>34.693892445975081</v>
      </c>
      <c r="J2098">
        <v>-0.13557540388432679</v>
      </c>
      <c r="K2098">
        <v>-68.468552353247105</v>
      </c>
      <c r="L2098">
        <v>0.53196189877734079</v>
      </c>
      <c r="M2098">
        <v>-0.68493410175965974</v>
      </c>
      <c r="N2098">
        <v>2.344828638537177</v>
      </c>
      <c r="O2098">
        <v>1</v>
      </c>
      <c r="P2098">
        <v>1</v>
      </c>
      <c r="Q2098">
        <v>0</v>
      </c>
      <c r="R2098">
        <v>0</v>
      </c>
      <c r="S2098">
        <v>0</v>
      </c>
      <c r="T2098">
        <v>0</v>
      </c>
    </row>
    <row r="2099" spans="1:20" x14ac:dyDescent="0.3">
      <c r="A2099" t="s">
        <v>164</v>
      </c>
      <c r="B2099" t="s">
        <v>572</v>
      </c>
      <c r="C2099">
        <v>3</v>
      </c>
      <c r="D2099">
        <v>6</v>
      </c>
      <c r="E2099" t="s">
        <v>510</v>
      </c>
      <c r="F2099" t="s">
        <v>508</v>
      </c>
      <c r="G2099" t="s">
        <v>508</v>
      </c>
      <c r="H2099">
        <v>5.4225351497829486</v>
      </c>
      <c r="I2099">
        <v>19.3877605635242</v>
      </c>
      <c r="J2099">
        <v>-0.1870964960420729</v>
      </c>
      <c r="K2099">
        <v>-33.096990592830529</v>
      </c>
      <c r="L2099">
        <v>1.366659923486496</v>
      </c>
      <c r="M2099">
        <v>-4.3126707327637508</v>
      </c>
      <c r="N2099">
        <v>4.2253548558376854</v>
      </c>
      <c r="O2099">
        <v>0</v>
      </c>
      <c r="P2099">
        <v>1</v>
      </c>
      <c r="Q2099">
        <v>0</v>
      </c>
      <c r="R2099">
        <v>0</v>
      </c>
      <c r="S2099">
        <v>0</v>
      </c>
      <c r="T2099">
        <v>1</v>
      </c>
    </row>
    <row r="2100" spans="1:20" x14ac:dyDescent="0.3">
      <c r="A2100" t="s">
        <v>242</v>
      </c>
      <c r="B2100" t="s">
        <v>572</v>
      </c>
      <c r="C2100">
        <v>13</v>
      </c>
      <c r="D2100">
        <v>7</v>
      </c>
      <c r="E2100" t="s">
        <v>510</v>
      </c>
      <c r="F2100" t="s">
        <v>508</v>
      </c>
      <c r="G2100" t="s">
        <v>508</v>
      </c>
      <c r="H2100">
        <v>5.0091580678635683</v>
      </c>
      <c r="I2100">
        <v>90.816359796011014</v>
      </c>
      <c r="J2100">
        <v>0.1006261423735528</v>
      </c>
      <c r="K2100">
        <v>132.9526510237182</v>
      </c>
      <c r="L2100">
        <v>1.1018743266851769</v>
      </c>
      <c r="M2100">
        <v>-0.63693903828200615</v>
      </c>
      <c r="N2100">
        <v>-1.346154057767964</v>
      </c>
      <c r="O2100">
        <v>1</v>
      </c>
      <c r="P2100">
        <v>1</v>
      </c>
      <c r="Q2100">
        <v>1</v>
      </c>
      <c r="R2100">
        <v>1</v>
      </c>
      <c r="S2100">
        <v>1</v>
      </c>
      <c r="T2100">
        <v>1</v>
      </c>
    </row>
    <row r="2101" spans="1:20" x14ac:dyDescent="0.3">
      <c r="A2101" t="s">
        <v>156</v>
      </c>
      <c r="B2101" t="s">
        <v>210</v>
      </c>
      <c r="C2101">
        <v>11</v>
      </c>
      <c r="D2101">
        <v>11</v>
      </c>
      <c r="E2101" t="s">
        <v>510</v>
      </c>
      <c r="F2101" t="s">
        <v>508</v>
      </c>
      <c r="G2101" t="s">
        <v>508</v>
      </c>
      <c r="H2101">
        <v>2.7317510226747488</v>
      </c>
      <c r="I2101">
        <v>78.125016298148452</v>
      </c>
      <c r="J2101">
        <v>1.8206389598430909E-2</v>
      </c>
      <c r="K2101">
        <v>119.9255125094065</v>
      </c>
      <c r="L2101">
        <v>0.53069154801799656</v>
      </c>
      <c r="M2101">
        <v>-1.238388904545616</v>
      </c>
      <c r="N2101">
        <v>2.8213138731956979</v>
      </c>
      <c r="O2101">
        <v>1</v>
      </c>
      <c r="P2101">
        <v>1</v>
      </c>
      <c r="Q2101">
        <v>1</v>
      </c>
      <c r="R2101">
        <v>0</v>
      </c>
      <c r="S2101">
        <v>1</v>
      </c>
      <c r="T2101">
        <v>0</v>
      </c>
    </row>
    <row r="2102" spans="1:20" x14ac:dyDescent="0.3">
      <c r="A2102" t="s">
        <v>223</v>
      </c>
      <c r="B2102" t="s">
        <v>210</v>
      </c>
      <c r="C2102">
        <v>11</v>
      </c>
      <c r="D2102">
        <v>11</v>
      </c>
      <c r="E2102" t="s">
        <v>510</v>
      </c>
      <c r="F2102" t="s">
        <v>508</v>
      </c>
      <c r="G2102" t="s">
        <v>508</v>
      </c>
      <c r="H2102">
        <v>2.769230748270894</v>
      </c>
      <c r="I2102">
        <v>84.848495795162265</v>
      </c>
      <c r="J2102">
        <v>2.0778399224872051E-2</v>
      </c>
      <c r="K2102">
        <v>151.937912072259</v>
      </c>
      <c r="L2102">
        <v>0.66452348971320618</v>
      </c>
      <c r="M2102">
        <v>-0.91463328205637762</v>
      </c>
      <c r="N2102">
        <v>0</v>
      </c>
      <c r="O2102">
        <v>1</v>
      </c>
      <c r="P2102">
        <v>1</v>
      </c>
      <c r="Q2102">
        <v>1</v>
      </c>
      <c r="R2102">
        <v>0</v>
      </c>
      <c r="S2102">
        <v>1</v>
      </c>
      <c r="T2102">
        <v>0</v>
      </c>
    </row>
    <row r="2103" spans="1:20" x14ac:dyDescent="0.3">
      <c r="A2103" t="s">
        <v>271</v>
      </c>
      <c r="B2103" t="s">
        <v>210</v>
      </c>
      <c r="C2103">
        <v>3</v>
      </c>
      <c r="D2103">
        <v>8</v>
      </c>
      <c r="E2103" t="s">
        <v>510</v>
      </c>
      <c r="F2103" t="s">
        <v>508</v>
      </c>
      <c r="G2103" t="s">
        <v>508</v>
      </c>
      <c r="H2103">
        <v>3.434940718871041</v>
      </c>
      <c r="I2103">
        <v>30.000023841852229</v>
      </c>
      <c r="J2103">
        <v>-1.8617742748134531E-3</v>
      </c>
      <c r="K2103">
        <v>-22.20311436014882</v>
      </c>
      <c r="L2103">
        <v>0.76849179115321675</v>
      </c>
      <c r="M2103">
        <v>-5.4216816854815084</v>
      </c>
      <c r="N2103">
        <v>-0.63694963939191118</v>
      </c>
      <c r="O2103">
        <v>0</v>
      </c>
      <c r="P2103">
        <v>1</v>
      </c>
      <c r="Q2103">
        <v>0</v>
      </c>
      <c r="R2103">
        <v>0</v>
      </c>
      <c r="S2103">
        <v>0</v>
      </c>
      <c r="T2103">
        <v>0</v>
      </c>
    </row>
    <row r="2104" spans="1:20" x14ac:dyDescent="0.3">
      <c r="A2104" t="s">
        <v>283</v>
      </c>
      <c r="B2104" t="s">
        <v>210</v>
      </c>
      <c r="C2104">
        <v>0</v>
      </c>
      <c r="D2104">
        <v>5</v>
      </c>
      <c r="E2104" t="s">
        <v>510</v>
      </c>
      <c r="F2104" t="s">
        <v>508</v>
      </c>
      <c r="G2104" t="s">
        <v>508</v>
      </c>
      <c r="H2104">
        <v>3.2509165906543669</v>
      </c>
      <c r="I2104">
        <v>9.0908959549056778</v>
      </c>
      <c r="J2104">
        <v>-2.4973952026475749E-2</v>
      </c>
      <c r="K2104">
        <v>-113.8211460121084</v>
      </c>
      <c r="L2104">
        <v>0.62415792071676468</v>
      </c>
      <c r="M2104">
        <v>-0.63694963939191118</v>
      </c>
      <c r="N2104">
        <v>-2.2435876862301352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</row>
    <row r="2105" spans="1:20" x14ac:dyDescent="0.3">
      <c r="A2105" t="s">
        <v>290</v>
      </c>
      <c r="B2105" t="s">
        <v>210</v>
      </c>
      <c r="C2105">
        <v>0</v>
      </c>
      <c r="D2105">
        <v>7</v>
      </c>
      <c r="E2105" t="s">
        <v>510</v>
      </c>
      <c r="F2105" t="s">
        <v>508</v>
      </c>
      <c r="G2105" t="s">
        <v>508</v>
      </c>
      <c r="H2105">
        <v>3.2786899159068059</v>
      </c>
      <c r="I2105">
        <v>0</v>
      </c>
      <c r="J2105">
        <v>-3.1613197240820942E-2</v>
      </c>
      <c r="K2105">
        <v>-132.72167429903789</v>
      </c>
      <c r="L2105">
        <v>0.93890523706898277</v>
      </c>
      <c r="M2105">
        <v>-2.2435876862301352</v>
      </c>
      <c r="N2105">
        <v>0.32786854490481121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</row>
    <row r="2106" spans="1:20" x14ac:dyDescent="0.3">
      <c r="A2106" t="s">
        <v>91</v>
      </c>
      <c r="B2106" t="s">
        <v>210</v>
      </c>
      <c r="C2106">
        <v>2</v>
      </c>
      <c r="D2106">
        <v>8</v>
      </c>
      <c r="E2106" t="s">
        <v>510</v>
      </c>
      <c r="F2106" t="s">
        <v>508</v>
      </c>
      <c r="G2106" t="s">
        <v>508</v>
      </c>
      <c r="H2106">
        <v>3.681886772246183</v>
      </c>
      <c r="I2106">
        <v>16.39346248582191</v>
      </c>
      <c r="J2106">
        <v>-4.1999174771605273E-2</v>
      </c>
      <c r="K2106">
        <v>-182.4915686528245</v>
      </c>
      <c r="L2106">
        <v>1.1526456799500191</v>
      </c>
      <c r="M2106">
        <v>-5.2117215274041966</v>
      </c>
      <c r="N2106">
        <v>-2.7491463836777501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1</v>
      </c>
    </row>
    <row r="2107" spans="1:20" x14ac:dyDescent="0.3">
      <c r="A2107" t="s">
        <v>93</v>
      </c>
      <c r="B2107" t="s">
        <v>210</v>
      </c>
      <c r="C2107">
        <v>2</v>
      </c>
      <c r="D2107">
        <v>8</v>
      </c>
      <c r="E2107" t="s">
        <v>510</v>
      </c>
      <c r="F2107" t="s">
        <v>508</v>
      </c>
      <c r="G2107" t="s">
        <v>508</v>
      </c>
      <c r="H2107">
        <v>3.9121679651112129</v>
      </c>
      <c r="I2107">
        <v>3.2786846801634999</v>
      </c>
      <c r="J2107">
        <v>-4.7826102305161211E-2</v>
      </c>
      <c r="K2107">
        <v>-155.95542500397011</v>
      </c>
      <c r="L2107">
        <v>1.050051038845258</v>
      </c>
      <c r="M2107">
        <v>-2.7491463836777501</v>
      </c>
      <c r="N2107">
        <v>0.35335656299810952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1</v>
      </c>
    </row>
    <row r="2108" spans="1:20" x14ac:dyDescent="0.3">
      <c r="A2108" t="s">
        <v>162</v>
      </c>
      <c r="B2108" t="s">
        <v>210</v>
      </c>
      <c r="C2108">
        <v>5</v>
      </c>
      <c r="D2108">
        <v>7</v>
      </c>
      <c r="E2108" t="s">
        <v>510</v>
      </c>
      <c r="F2108" t="s">
        <v>508</v>
      </c>
      <c r="G2108" t="s">
        <v>508</v>
      </c>
      <c r="H2108">
        <v>4.2355922452747166</v>
      </c>
      <c r="I2108">
        <v>6.5573693603270007</v>
      </c>
      <c r="J2108">
        <v>-3.7057092982924138E-2</v>
      </c>
      <c r="K2108">
        <v>-84.274731984274965</v>
      </c>
      <c r="L2108">
        <v>1.1184085886817789</v>
      </c>
      <c r="M2108">
        <v>-3.0612296202803062</v>
      </c>
      <c r="N2108">
        <v>-1.754384350505104</v>
      </c>
      <c r="O2108">
        <v>0</v>
      </c>
      <c r="P2108">
        <v>1</v>
      </c>
      <c r="Q2108">
        <v>0</v>
      </c>
      <c r="R2108">
        <v>0</v>
      </c>
      <c r="S2108">
        <v>0</v>
      </c>
      <c r="T2108">
        <v>1</v>
      </c>
    </row>
    <row r="2109" spans="1:20" x14ac:dyDescent="0.3">
      <c r="A2109" t="s">
        <v>220</v>
      </c>
      <c r="B2109" t="s">
        <v>210</v>
      </c>
      <c r="C2109">
        <v>0</v>
      </c>
      <c r="D2109">
        <v>3</v>
      </c>
      <c r="E2109" t="s">
        <v>510</v>
      </c>
      <c r="F2109" t="s">
        <v>508</v>
      </c>
      <c r="G2109" t="s">
        <v>508</v>
      </c>
      <c r="H2109">
        <v>4.183676241090672</v>
      </c>
      <c r="I2109">
        <v>6.3491991407850099</v>
      </c>
      <c r="J2109">
        <v>-3.578165072622759E-2</v>
      </c>
      <c r="K2109">
        <v>-119.17563766929069</v>
      </c>
      <c r="L2109">
        <v>0.80795301529458974</v>
      </c>
      <c r="M2109">
        <v>-1.754384350505104</v>
      </c>
      <c r="N2109">
        <v>3.5714337412192778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</row>
    <row r="2110" spans="1:20" x14ac:dyDescent="0.3">
      <c r="A2110" t="s">
        <v>259</v>
      </c>
      <c r="B2110" t="s">
        <v>210</v>
      </c>
      <c r="C2110">
        <v>11</v>
      </c>
      <c r="D2110">
        <v>13</v>
      </c>
      <c r="E2110" t="s">
        <v>15</v>
      </c>
      <c r="F2110" t="s">
        <v>509</v>
      </c>
      <c r="G2110" t="s">
        <v>509</v>
      </c>
      <c r="H2110">
        <v>3.7450418753361339</v>
      </c>
      <c r="I2110">
        <v>30.769254281904828</v>
      </c>
      <c r="J2110">
        <v>7.6172972109295189E-4</v>
      </c>
      <c r="K2110">
        <v>5.8152422090815703</v>
      </c>
      <c r="L2110">
        <v>1.059937337303722</v>
      </c>
      <c r="M2110">
        <v>-1.369861671503624</v>
      </c>
      <c r="N2110">
        <v>1.388887509151796</v>
      </c>
      <c r="O2110">
        <v>1</v>
      </c>
      <c r="P2110">
        <v>1</v>
      </c>
      <c r="Q2110">
        <v>1</v>
      </c>
      <c r="R2110">
        <v>0</v>
      </c>
      <c r="S2110">
        <v>0</v>
      </c>
      <c r="T2110">
        <v>1</v>
      </c>
    </row>
    <row r="2111" spans="1:20" x14ac:dyDescent="0.3">
      <c r="A2111" t="s">
        <v>269</v>
      </c>
      <c r="B2111" t="s">
        <v>210</v>
      </c>
      <c r="C2111">
        <v>6</v>
      </c>
      <c r="D2111">
        <v>8</v>
      </c>
      <c r="E2111" t="s">
        <v>513</v>
      </c>
      <c r="F2111" t="s">
        <v>508</v>
      </c>
      <c r="G2111" t="s">
        <v>508</v>
      </c>
      <c r="H2111">
        <v>3.720240312672709</v>
      </c>
      <c r="I2111">
        <v>33.333377484934921</v>
      </c>
      <c r="J2111">
        <v>6.1710754849526039E-3</v>
      </c>
      <c r="K2111">
        <v>2.1147677265509119</v>
      </c>
      <c r="L2111">
        <v>0.88566422882901885</v>
      </c>
      <c r="M2111">
        <v>-1.369861671503624</v>
      </c>
      <c r="N2111">
        <v>1.388887509151796</v>
      </c>
      <c r="O2111">
        <v>0</v>
      </c>
      <c r="P2111">
        <v>1</v>
      </c>
      <c r="Q2111">
        <v>1</v>
      </c>
      <c r="R2111">
        <v>0</v>
      </c>
      <c r="S2111">
        <v>0</v>
      </c>
      <c r="T2111">
        <v>0</v>
      </c>
    </row>
    <row r="2112" spans="1:20" x14ac:dyDescent="0.3">
      <c r="A2112" t="s">
        <v>285</v>
      </c>
      <c r="B2112" t="s">
        <v>210</v>
      </c>
      <c r="C2112">
        <v>6</v>
      </c>
      <c r="D2112">
        <v>7</v>
      </c>
      <c r="E2112" t="s">
        <v>513</v>
      </c>
      <c r="F2112" t="s">
        <v>508</v>
      </c>
      <c r="G2112" t="s">
        <v>508</v>
      </c>
      <c r="H2112">
        <v>3.1746065253932572</v>
      </c>
      <c r="I2112">
        <v>50.00004967053534</v>
      </c>
      <c r="J2112">
        <v>1.050604090870901E-2</v>
      </c>
      <c r="K2112">
        <v>39.060142099216932</v>
      </c>
      <c r="L2112">
        <v>0.88822145085824622</v>
      </c>
      <c r="M2112">
        <v>-1.7064829753270949</v>
      </c>
      <c r="N2112">
        <v>0.69444375457589813</v>
      </c>
      <c r="O2112">
        <v>0</v>
      </c>
      <c r="P2112">
        <v>1</v>
      </c>
      <c r="Q2112">
        <v>1</v>
      </c>
      <c r="R2112">
        <v>0</v>
      </c>
      <c r="S2112">
        <v>0</v>
      </c>
      <c r="T2112">
        <v>0</v>
      </c>
    </row>
    <row r="2113" spans="1:20" x14ac:dyDescent="0.3">
      <c r="A2113" t="s">
        <v>291</v>
      </c>
      <c r="B2113" t="s">
        <v>210</v>
      </c>
      <c r="C2113">
        <v>3</v>
      </c>
      <c r="D2113">
        <v>9</v>
      </c>
      <c r="E2113" t="s">
        <v>513</v>
      </c>
      <c r="F2113" t="s">
        <v>508</v>
      </c>
      <c r="G2113" t="s">
        <v>508</v>
      </c>
      <c r="H2113">
        <v>3.0287771593791528</v>
      </c>
      <c r="I2113">
        <v>30.43475105992599</v>
      </c>
      <c r="J2113">
        <v>5.541222121743461E-3</v>
      </c>
      <c r="K2113">
        <v>-105.1642394238783</v>
      </c>
      <c r="L2113">
        <v>0.9127387045246681</v>
      </c>
      <c r="M2113">
        <v>-2.413798943427548</v>
      </c>
      <c r="N2113">
        <v>-3.180209066982985</v>
      </c>
      <c r="O2113">
        <v>0</v>
      </c>
      <c r="P2113">
        <v>0</v>
      </c>
      <c r="Q2113">
        <v>1</v>
      </c>
      <c r="R2113">
        <v>0</v>
      </c>
      <c r="S2113">
        <v>0</v>
      </c>
      <c r="T2113">
        <v>0</v>
      </c>
    </row>
    <row r="2114" spans="1:20" x14ac:dyDescent="0.3">
      <c r="A2114" t="s">
        <v>295</v>
      </c>
      <c r="B2114" t="s">
        <v>210</v>
      </c>
      <c r="C2114">
        <v>2</v>
      </c>
      <c r="D2114">
        <v>8</v>
      </c>
      <c r="E2114" t="s">
        <v>510</v>
      </c>
      <c r="F2114" t="s">
        <v>508</v>
      </c>
      <c r="G2114" t="s">
        <v>508</v>
      </c>
      <c r="H2114">
        <v>3.0761242302998659</v>
      </c>
      <c r="I2114">
        <v>3.84615031925166</v>
      </c>
      <c r="J2114">
        <v>-2.675777648249944E-3</v>
      </c>
      <c r="K2114">
        <v>-202.96807124032941</v>
      </c>
      <c r="L2114">
        <v>1.1539079127479139</v>
      </c>
      <c r="M2114">
        <v>-3.180209066982985</v>
      </c>
      <c r="N2114">
        <v>-1.8248157716151889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1</v>
      </c>
    </row>
    <row r="2115" spans="1:20" x14ac:dyDescent="0.3">
      <c r="A2115" t="s">
        <v>298</v>
      </c>
      <c r="B2115" t="s">
        <v>210</v>
      </c>
      <c r="C2115">
        <v>2</v>
      </c>
      <c r="D2115">
        <v>7</v>
      </c>
      <c r="E2115" t="s">
        <v>510</v>
      </c>
      <c r="F2115" t="s">
        <v>508</v>
      </c>
      <c r="G2115" t="s">
        <v>508</v>
      </c>
      <c r="H2115">
        <v>3.1067478584681512</v>
      </c>
      <c r="I2115">
        <v>6.2499953433861553</v>
      </c>
      <c r="J2115">
        <v>-1.086821447022834E-2</v>
      </c>
      <c r="K2115">
        <v>-285.70159146575799</v>
      </c>
      <c r="L2115">
        <v>1.4744965632153431</v>
      </c>
      <c r="M2115">
        <v>-1.8248157716151889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1</v>
      </c>
    </row>
    <row r="2116" spans="1:20" x14ac:dyDescent="0.3">
      <c r="A2116" t="s">
        <v>164</v>
      </c>
      <c r="B2116" t="s">
        <v>210</v>
      </c>
      <c r="C2116">
        <v>11</v>
      </c>
      <c r="D2116">
        <v>17</v>
      </c>
      <c r="E2116" t="s">
        <v>5</v>
      </c>
      <c r="F2116" t="s">
        <v>509</v>
      </c>
      <c r="G2116" t="s">
        <v>509</v>
      </c>
      <c r="H2116">
        <v>2.841502573547066</v>
      </c>
      <c r="I2116">
        <v>24.999978712624689</v>
      </c>
      <c r="J2116">
        <v>1.187722914026676E-3</v>
      </c>
      <c r="K2116">
        <v>-37.506458398626677</v>
      </c>
      <c r="L2116">
        <v>1.1500799149043499</v>
      </c>
      <c r="M2116">
        <v>-2.491100877872499</v>
      </c>
      <c r="N2116">
        <v>2.189778925938227</v>
      </c>
      <c r="O2116">
        <v>1</v>
      </c>
      <c r="P2116">
        <v>1</v>
      </c>
      <c r="Q2116">
        <v>1</v>
      </c>
      <c r="R2116">
        <v>0</v>
      </c>
      <c r="S2116">
        <v>0</v>
      </c>
      <c r="T2116">
        <v>1</v>
      </c>
    </row>
    <row r="2117" spans="1:20" x14ac:dyDescent="0.3">
      <c r="A2117" t="s">
        <v>242</v>
      </c>
      <c r="B2117" t="s">
        <v>210</v>
      </c>
      <c r="C2117">
        <v>11</v>
      </c>
      <c r="D2117">
        <v>11</v>
      </c>
      <c r="E2117" t="s">
        <v>510</v>
      </c>
      <c r="F2117" t="s">
        <v>508</v>
      </c>
      <c r="G2117" t="s">
        <v>508</v>
      </c>
      <c r="H2117">
        <v>2.6973020102438299</v>
      </c>
      <c r="I2117">
        <v>73.076856065781527</v>
      </c>
      <c r="J2117">
        <v>2.052678761274308E-2</v>
      </c>
      <c r="K2117">
        <v>73.223961701363137</v>
      </c>
      <c r="L2117">
        <v>0.85215378171434941</v>
      </c>
      <c r="M2117">
        <v>-0.34843173735210148</v>
      </c>
      <c r="N2117">
        <v>0.69930839436001657</v>
      </c>
      <c r="O2117">
        <v>1</v>
      </c>
      <c r="P2117">
        <v>1</v>
      </c>
      <c r="Q2117">
        <v>1</v>
      </c>
      <c r="R2117">
        <v>1</v>
      </c>
      <c r="S2117">
        <v>0</v>
      </c>
      <c r="T2117">
        <v>0</v>
      </c>
    </row>
    <row r="2118" spans="1:20" x14ac:dyDescent="0.3">
      <c r="A2118" t="s">
        <v>77</v>
      </c>
      <c r="B2118" t="s">
        <v>134</v>
      </c>
      <c r="C2118">
        <v>11</v>
      </c>
      <c r="D2118">
        <v>10</v>
      </c>
      <c r="E2118" t="s">
        <v>510</v>
      </c>
      <c r="F2118" t="s">
        <v>508</v>
      </c>
      <c r="G2118" t="s">
        <v>508</v>
      </c>
      <c r="H2118">
        <v>3.885212329202095</v>
      </c>
      <c r="I2118">
        <v>86.590058473762809</v>
      </c>
      <c r="J2118">
        <v>0.2359433818500157</v>
      </c>
      <c r="K2118">
        <v>132.58064323442471</v>
      </c>
      <c r="L2118">
        <v>0.91932244349222603</v>
      </c>
      <c r="M2118">
        <v>-1.8039179783241419</v>
      </c>
      <c r="N2118">
        <v>3.5942475464215429</v>
      </c>
      <c r="O2118">
        <v>1</v>
      </c>
      <c r="P2118">
        <v>1</v>
      </c>
      <c r="Q2118">
        <v>1</v>
      </c>
      <c r="R2118">
        <v>0</v>
      </c>
      <c r="S2118">
        <v>1</v>
      </c>
      <c r="T2118">
        <v>0</v>
      </c>
    </row>
    <row r="2119" spans="1:20" x14ac:dyDescent="0.3">
      <c r="A2119" t="s">
        <v>139</v>
      </c>
      <c r="B2119" t="s">
        <v>134</v>
      </c>
      <c r="C2119">
        <v>8</v>
      </c>
      <c r="D2119">
        <v>9</v>
      </c>
      <c r="E2119" t="s">
        <v>510</v>
      </c>
      <c r="F2119" t="s">
        <v>508</v>
      </c>
      <c r="G2119" t="s">
        <v>508</v>
      </c>
      <c r="H2119">
        <v>4.0587114711170447</v>
      </c>
      <c r="I2119">
        <v>49.261090223709473</v>
      </c>
      <c r="J2119">
        <v>8.1849004776405554E-2</v>
      </c>
      <c r="K2119">
        <v>52.008982015689902</v>
      </c>
      <c r="L2119">
        <v>0.95557199665730674</v>
      </c>
      <c r="M2119">
        <v>-4.9050622525228418</v>
      </c>
      <c r="N2119">
        <v>-1.1647282694762979</v>
      </c>
      <c r="O2119">
        <v>0</v>
      </c>
      <c r="P2119">
        <v>1</v>
      </c>
      <c r="Q2119">
        <v>1</v>
      </c>
      <c r="R2119">
        <v>0</v>
      </c>
      <c r="S2119">
        <v>1</v>
      </c>
      <c r="T2119">
        <v>0</v>
      </c>
    </row>
    <row r="2120" spans="1:20" x14ac:dyDescent="0.3">
      <c r="A2120" t="s">
        <v>156</v>
      </c>
      <c r="B2120" t="s">
        <v>134</v>
      </c>
      <c r="C2120">
        <v>3</v>
      </c>
      <c r="D2120">
        <v>5</v>
      </c>
      <c r="E2120" t="s">
        <v>510</v>
      </c>
      <c r="F2120" t="s">
        <v>508</v>
      </c>
      <c r="G2120" t="s">
        <v>508</v>
      </c>
      <c r="H2120">
        <v>4.1546415228761253</v>
      </c>
      <c r="I2120">
        <v>42.364520679936987</v>
      </c>
      <c r="J2120">
        <v>-2.847703620219488E-2</v>
      </c>
      <c r="K2120">
        <v>-21.83370997325121</v>
      </c>
      <c r="L2120">
        <v>0.75531629524953414</v>
      </c>
      <c r="M2120">
        <v>-1.1647282694762979</v>
      </c>
      <c r="N2120">
        <v>5.3030312152532018</v>
      </c>
      <c r="O2120">
        <v>0</v>
      </c>
      <c r="P2120">
        <v>1</v>
      </c>
      <c r="Q2120">
        <v>0</v>
      </c>
      <c r="R2120">
        <v>0</v>
      </c>
      <c r="S2120">
        <v>0</v>
      </c>
      <c r="T2120">
        <v>0</v>
      </c>
    </row>
    <row r="2121" spans="1:20" x14ac:dyDescent="0.3">
      <c r="A2121" t="s">
        <v>223</v>
      </c>
      <c r="B2121" t="s">
        <v>134</v>
      </c>
      <c r="C2121">
        <v>5</v>
      </c>
      <c r="D2121">
        <v>8</v>
      </c>
      <c r="E2121" t="s">
        <v>510</v>
      </c>
      <c r="F2121" t="s">
        <v>508</v>
      </c>
      <c r="G2121" t="s">
        <v>508</v>
      </c>
      <c r="H2121">
        <v>4.0486068853566026</v>
      </c>
      <c r="I2121">
        <v>42.196548361472232</v>
      </c>
      <c r="J2121">
        <v>-9.8979047086252714E-2</v>
      </c>
      <c r="K2121">
        <v>16.91521805320011</v>
      </c>
      <c r="L2121">
        <v>1.0588369626172609</v>
      </c>
      <c r="M2121">
        <v>-3.677058590974049</v>
      </c>
      <c r="N2121">
        <v>0.82987075695068291</v>
      </c>
      <c r="O2121">
        <v>0</v>
      </c>
      <c r="P2121">
        <v>1</v>
      </c>
      <c r="Q2121">
        <v>0</v>
      </c>
      <c r="R2121">
        <v>0</v>
      </c>
      <c r="S2121">
        <v>0</v>
      </c>
      <c r="T2121">
        <v>1</v>
      </c>
    </row>
    <row r="2122" spans="1:20" x14ac:dyDescent="0.3">
      <c r="A2122" t="s">
        <v>271</v>
      </c>
      <c r="B2122" t="s">
        <v>134</v>
      </c>
      <c r="C2122">
        <v>8</v>
      </c>
      <c r="D2122">
        <v>8</v>
      </c>
      <c r="E2122" t="s">
        <v>510</v>
      </c>
      <c r="F2122" t="s">
        <v>508</v>
      </c>
      <c r="G2122" t="s">
        <v>508</v>
      </c>
      <c r="H2122">
        <v>4.5743831301848381</v>
      </c>
      <c r="I2122">
        <v>46.486458342998951</v>
      </c>
      <c r="J2122">
        <v>-1.6203732174321809E-2</v>
      </c>
      <c r="K2122">
        <v>33.907997192417007</v>
      </c>
      <c r="L2122">
        <v>0.66323760431180778</v>
      </c>
      <c r="M2122">
        <v>-3.0092618994970031</v>
      </c>
      <c r="N2122">
        <v>-3.023071787323794</v>
      </c>
      <c r="O2122">
        <v>1</v>
      </c>
      <c r="P2122">
        <v>1</v>
      </c>
      <c r="Q2122">
        <v>0</v>
      </c>
      <c r="R2122">
        <v>0</v>
      </c>
      <c r="S2122">
        <v>1</v>
      </c>
      <c r="T2122">
        <v>0</v>
      </c>
    </row>
    <row r="2123" spans="1:20" x14ac:dyDescent="0.3">
      <c r="A2123" t="s">
        <v>283</v>
      </c>
      <c r="B2123" t="s">
        <v>134</v>
      </c>
      <c r="C2123">
        <v>5</v>
      </c>
      <c r="D2123">
        <v>4</v>
      </c>
      <c r="E2123" t="s">
        <v>510</v>
      </c>
      <c r="F2123" t="s">
        <v>508</v>
      </c>
      <c r="G2123" t="s">
        <v>508</v>
      </c>
      <c r="H2123">
        <v>4.4916036183811796</v>
      </c>
      <c r="I2123">
        <v>38.378372526762163</v>
      </c>
      <c r="J2123">
        <v>-0.1504989396934896</v>
      </c>
      <c r="K2123">
        <v>-22.284995866313292</v>
      </c>
      <c r="L2123">
        <v>0.593486709676879</v>
      </c>
      <c r="M2123">
        <v>-0.32102698018110171</v>
      </c>
      <c r="N2123">
        <v>-1.932365295039342</v>
      </c>
      <c r="O2123">
        <v>0</v>
      </c>
      <c r="P2123">
        <v>1</v>
      </c>
      <c r="Q2123">
        <v>0</v>
      </c>
      <c r="R2123">
        <v>1</v>
      </c>
      <c r="S2123">
        <v>0</v>
      </c>
      <c r="T2123">
        <v>0</v>
      </c>
    </row>
    <row r="2124" spans="1:20" x14ac:dyDescent="0.3">
      <c r="A2124" t="s">
        <v>290</v>
      </c>
      <c r="B2124" t="s">
        <v>134</v>
      </c>
      <c r="C2124">
        <v>3</v>
      </c>
      <c r="D2124">
        <v>4</v>
      </c>
      <c r="E2124" t="s">
        <v>510</v>
      </c>
      <c r="F2124" t="s">
        <v>508</v>
      </c>
      <c r="G2124" t="s">
        <v>508</v>
      </c>
      <c r="H2124">
        <v>4.439361661479138</v>
      </c>
      <c r="I2124">
        <v>25.40541460080232</v>
      </c>
      <c r="J2124">
        <v>-0.20132392115777609</v>
      </c>
      <c r="K2124">
        <v>-55.936548286834871</v>
      </c>
      <c r="L2124">
        <v>0.72106694041496322</v>
      </c>
      <c r="M2124">
        <v>-1.932365295039342</v>
      </c>
      <c r="N2124">
        <v>-0.32840690353701979</v>
      </c>
      <c r="O2124">
        <v>0</v>
      </c>
      <c r="P2124">
        <v>1</v>
      </c>
      <c r="Q2124">
        <v>0</v>
      </c>
      <c r="R2124">
        <v>0</v>
      </c>
      <c r="S2124">
        <v>0</v>
      </c>
      <c r="T2124">
        <v>0</v>
      </c>
    </row>
    <row r="2125" spans="1:20" x14ac:dyDescent="0.3">
      <c r="A2125" t="s">
        <v>512</v>
      </c>
      <c r="B2125" t="s">
        <v>134</v>
      </c>
      <c r="C2125">
        <v>2</v>
      </c>
      <c r="D2125">
        <v>6</v>
      </c>
      <c r="E2125" t="s">
        <v>510</v>
      </c>
      <c r="F2125" t="s">
        <v>508</v>
      </c>
      <c r="G2125" t="s">
        <v>508</v>
      </c>
      <c r="H2125">
        <v>4.5388791104540154</v>
      </c>
      <c r="I2125">
        <v>7.5675845651194464</v>
      </c>
      <c r="J2125">
        <v>-0.29195156218596291</v>
      </c>
      <c r="K2125">
        <v>-102.38019342673959</v>
      </c>
      <c r="L2125">
        <v>1.129207317321322</v>
      </c>
      <c r="M2125">
        <v>-2.388796982304314</v>
      </c>
      <c r="N2125">
        <v>-4.8945139665397948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1</v>
      </c>
    </row>
    <row r="2126" spans="1:20" x14ac:dyDescent="0.3">
      <c r="A2126" t="s">
        <v>91</v>
      </c>
      <c r="B2126" t="s">
        <v>134</v>
      </c>
      <c r="C2126">
        <v>0</v>
      </c>
      <c r="D2126">
        <v>5</v>
      </c>
      <c r="E2126" t="s">
        <v>510</v>
      </c>
      <c r="F2126" t="s">
        <v>508</v>
      </c>
      <c r="G2126" t="s">
        <v>508</v>
      </c>
      <c r="H2126">
        <v>4.9562684312755643</v>
      </c>
      <c r="I2126">
        <v>9.4861920812635834</v>
      </c>
      <c r="J2126">
        <v>-0.38537091918612548</v>
      </c>
      <c r="K2126">
        <v>-197.19845279306259</v>
      </c>
      <c r="L2126">
        <v>0.83643565845449275</v>
      </c>
      <c r="M2126">
        <v>-4.8945139665397948</v>
      </c>
      <c r="N2126">
        <v>-3.6379838902667001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</row>
    <row r="2127" spans="1:20" x14ac:dyDescent="0.3">
      <c r="A2127" t="s">
        <v>93</v>
      </c>
      <c r="B2127" t="s">
        <v>134</v>
      </c>
      <c r="C2127">
        <v>-2</v>
      </c>
      <c r="D2127">
        <v>3</v>
      </c>
      <c r="E2127" t="s">
        <v>510</v>
      </c>
      <c r="F2127" t="s">
        <v>508</v>
      </c>
      <c r="G2127" t="s">
        <v>508</v>
      </c>
      <c r="H2127">
        <v>5.255196643899291</v>
      </c>
      <c r="I2127">
        <v>2.5270643774814459</v>
      </c>
      <c r="J2127">
        <v>-0.47084159084638849</v>
      </c>
      <c r="K2127">
        <v>-185.15331991513159</v>
      </c>
      <c r="L2127">
        <v>0.88427977076313191</v>
      </c>
      <c r="M2127">
        <v>-3.6379838902667001</v>
      </c>
      <c r="N2127">
        <v>-0.55248128765356153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</row>
    <row r="2128" spans="1:20" x14ac:dyDescent="0.3">
      <c r="A2128" t="s">
        <v>162</v>
      </c>
      <c r="B2128" t="s">
        <v>134</v>
      </c>
      <c r="C2128">
        <v>0</v>
      </c>
      <c r="D2128">
        <v>5</v>
      </c>
      <c r="E2128" t="s">
        <v>510</v>
      </c>
      <c r="F2128" t="s">
        <v>508</v>
      </c>
      <c r="G2128" t="s">
        <v>508</v>
      </c>
      <c r="H2128">
        <v>4.9277547474029149</v>
      </c>
      <c r="I2128">
        <v>2.0066712553608301</v>
      </c>
      <c r="J2128">
        <v>-0.51333404895833579</v>
      </c>
      <c r="K2128">
        <v>-123.5403481984909</v>
      </c>
      <c r="L2128">
        <v>0.87401120251608</v>
      </c>
      <c r="M2128">
        <v>-3.0527369525492789</v>
      </c>
      <c r="N2128">
        <v>0.19084407096647621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</row>
    <row r="2129" spans="1:20" x14ac:dyDescent="0.3">
      <c r="A2129" t="s">
        <v>235</v>
      </c>
      <c r="B2129" t="s">
        <v>134</v>
      </c>
      <c r="C2129">
        <v>0</v>
      </c>
      <c r="D2129">
        <v>5</v>
      </c>
      <c r="E2129" t="s">
        <v>510</v>
      </c>
      <c r="F2129" t="s">
        <v>508</v>
      </c>
      <c r="G2129" t="s">
        <v>508</v>
      </c>
      <c r="H2129">
        <v>4.7214296885899136</v>
      </c>
      <c r="I2129">
        <v>10.80140519051217</v>
      </c>
      <c r="J2129">
        <v>-0.30531385771490249</v>
      </c>
      <c r="K2129">
        <v>-101.7040822899247</v>
      </c>
      <c r="L2129">
        <v>0.68476453808142712</v>
      </c>
      <c r="M2129">
        <v>-2.4390243902439019</v>
      </c>
      <c r="N2129">
        <v>0.79999923706054688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</row>
    <row r="2130" spans="1:20" x14ac:dyDescent="0.3">
      <c r="A2130" t="s">
        <v>269</v>
      </c>
      <c r="B2130" t="s">
        <v>134</v>
      </c>
      <c r="C2130">
        <v>3</v>
      </c>
      <c r="D2130">
        <v>4</v>
      </c>
      <c r="E2130" t="s">
        <v>510</v>
      </c>
      <c r="F2130" t="s">
        <v>508</v>
      </c>
      <c r="G2130" t="s">
        <v>508</v>
      </c>
      <c r="H2130">
        <v>4.5371554270498358</v>
      </c>
      <c r="I2130">
        <v>18.390819297394319</v>
      </c>
      <c r="J2130">
        <v>-0.12663354433073801</v>
      </c>
      <c r="K2130">
        <v>-58.434454431842838</v>
      </c>
      <c r="L2130">
        <v>0.70793512701962091</v>
      </c>
      <c r="M2130">
        <v>-1.833972844399101</v>
      </c>
      <c r="N2130">
        <v>-0.88495724594613401</v>
      </c>
      <c r="O2130">
        <v>0</v>
      </c>
      <c r="P2130">
        <v>1</v>
      </c>
      <c r="Q2130">
        <v>0</v>
      </c>
      <c r="R2130">
        <v>0</v>
      </c>
      <c r="S2130">
        <v>0</v>
      </c>
      <c r="T2130">
        <v>0</v>
      </c>
    </row>
    <row r="2131" spans="1:20" x14ac:dyDescent="0.3">
      <c r="A2131" t="s">
        <v>282</v>
      </c>
      <c r="B2131" t="s">
        <v>134</v>
      </c>
      <c r="C2131">
        <v>3</v>
      </c>
      <c r="D2131">
        <v>4</v>
      </c>
      <c r="E2131" t="s">
        <v>510</v>
      </c>
      <c r="F2131" t="s">
        <v>508</v>
      </c>
      <c r="G2131" t="s">
        <v>508</v>
      </c>
      <c r="H2131">
        <v>4.2446157339882262</v>
      </c>
      <c r="I2131">
        <v>20.967753513211971</v>
      </c>
      <c r="J2131">
        <v>-9.3025650279800365E-2</v>
      </c>
      <c r="K2131">
        <v>-81.792783590149142</v>
      </c>
      <c r="L2131">
        <v>0.37878784495263318</v>
      </c>
      <c r="M2131">
        <v>-0.88495724594613401</v>
      </c>
      <c r="N2131">
        <v>1.2896836847705211</v>
      </c>
      <c r="O2131">
        <v>0</v>
      </c>
      <c r="P2131">
        <v>1</v>
      </c>
      <c r="Q2131">
        <v>0</v>
      </c>
      <c r="R2131">
        <v>0</v>
      </c>
      <c r="S2131">
        <v>0</v>
      </c>
      <c r="T2131">
        <v>0</v>
      </c>
    </row>
    <row r="2132" spans="1:20" x14ac:dyDescent="0.3">
      <c r="A2132" t="s">
        <v>285</v>
      </c>
      <c r="B2132" t="s">
        <v>134</v>
      </c>
      <c r="C2132">
        <v>3</v>
      </c>
      <c r="D2132">
        <v>6</v>
      </c>
      <c r="E2132" t="s">
        <v>510</v>
      </c>
      <c r="F2132" t="s">
        <v>508</v>
      </c>
      <c r="G2132" t="s">
        <v>508</v>
      </c>
      <c r="H2132">
        <v>4.1116757145620646</v>
      </c>
      <c r="I2132">
        <v>21.34148220729038</v>
      </c>
      <c r="J2132">
        <v>-5.2738731177579663E-2</v>
      </c>
      <c r="K2132">
        <v>-76.752314152310973</v>
      </c>
      <c r="L2132">
        <v>0.87056156475273327</v>
      </c>
      <c r="M2132">
        <v>-3.525951570344783</v>
      </c>
      <c r="N2132">
        <v>3.5532935455905679</v>
      </c>
      <c r="O2132">
        <v>0</v>
      </c>
      <c r="P2132">
        <v>1</v>
      </c>
      <c r="Q2132">
        <v>0</v>
      </c>
      <c r="R2132">
        <v>0</v>
      </c>
      <c r="S2132">
        <v>0</v>
      </c>
      <c r="T2132">
        <v>0</v>
      </c>
    </row>
    <row r="2133" spans="1:20" x14ac:dyDescent="0.3">
      <c r="A2133" t="s">
        <v>291</v>
      </c>
      <c r="B2133" t="s">
        <v>134</v>
      </c>
      <c r="C2133">
        <v>6</v>
      </c>
      <c r="D2133">
        <v>8</v>
      </c>
      <c r="E2133" t="s">
        <v>510</v>
      </c>
      <c r="F2133" t="s">
        <v>508</v>
      </c>
      <c r="G2133" t="s">
        <v>508</v>
      </c>
      <c r="H2133">
        <v>4.0708153575199049</v>
      </c>
      <c r="I2133">
        <v>27.93101974106095</v>
      </c>
      <c r="J2133">
        <v>1.7568830295609961E-2</v>
      </c>
      <c r="K2133">
        <v>-61.969984344992447</v>
      </c>
      <c r="L2133">
        <v>0.94953769230440155</v>
      </c>
      <c r="M2133">
        <v>-2.8921576648068461</v>
      </c>
      <c r="N2133">
        <v>-2.725891078932559</v>
      </c>
      <c r="O2133">
        <v>0</v>
      </c>
      <c r="P2133">
        <v>1</v>
      </c>
      <c r="Q2133">
        <v>1</v>
      </c>
      <c r="R2133">
        <v>0</v>
      </c>
      <c r="S2133">
        <v>0</v>
      </c>
      <c r="T2133">
        <v>0</v>
      </c>
    </row>
    <row r="2134" spans="1:20" x14ac:dyDescent="0.3">
      <c r="A2134" t="s">
        <v>295</v>
      </c>
      <c r="B2134" t="s">
        <v>134</v>
      </c>
      <c r="C2134">
        <v>2</v>
      </c>
      <c r="D2134">
        <v>6</v>
      </c>
      <c r="E2134" t="s">
        <v>510</v>
      </c>
      <c r="F2134" t="s">
        <v>508</v>
      </c>
      <c r="G2134" t="s">
        <v>508</v>
      </c>
      <c r="H2134">
        <v>4.1885977346824239</v>
      </c>
      <c r="I2134">
        <v>9.3103618372373695</v>
      </c>
      <c r="J2134">
        <v>-4.9477982129424447E-3</v>
      </c>
      <c r="K2134">
        <v>-128.2881030191991</v>
      </c>
      <c r="L2134">
        <v>1.0387295934711189</v>
      </c>
      <c r="M2134">
        <v>-2.725891078932559</v>
      </c>
      <c r="N2134">
        <v>-0.51894332690291922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1</v>
      </c>
    </row>
    <row r="2135" spans="1:20" x14ac:dyDescent="0.3">
      <c r="A2135" t="s">
        <v>298</v>
      </c>
      <c r="B2135" t="s">
        <v>134</v>
      </c>
      <c r="C2135">
        <v>0</v>
      </c>
      <c r="D2135">
        <v>5</v>
      </c>
      <c r="E2135" t="s">
        <v>510</v>
      </c>
      <c r="F2135" t="s">
        <v>508</v>
      </c>
      <c r="G2135" t="s">
        <v>508</v>
      </c>
      <c r="H2135">
        <v>3.819210839800951</v>
      </c>
      <c r="I2135">
        <v>10.197354180326069</v>
      </c>
      <c r="J2135">
        <v>-2.3840442321650501E-2</v>
      </c>
      <c r="K2135">
        <v>-162.33402975341099</v>
      </c>
      <c r="L2135">
        <v>0.96879520314991974</v>
      </c>
      <c r="M2135">
        <v>-0.51894332690291922</v>
      </c>
      <c r="N2135">
        <v>0.208654188938552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</row>
    <row r="2136" spans="1:20" x14ac:dyDescent="0.3">
      <c r="A2136" t="s">
        <v>96</v>
      </c>
      <c r="B2136" t="s">
        <v>134</v>
      </c>
      <c r="C2136">
        <v>11</v>
      </c>
      <c r="D2136">
        <v>13</v>
      </c>
      <c r="E2136" t="s">
        <v>15</v>
      </c>
      <c r="F2136" t="s">
        <v>509</v>
      </c>
      <c r="G2136" t="s">
        <v>509</v>
      </c>
      <c r="H2136">
        <v>3.5659360582502062</v>
      </c>
      <c r="I2136">
        <v>30.373822612961419</v>
      </c>
      <c r="J2136">
        <v>7.05032318759371E-2</v>
      </c>
      <c r="K2136">
        <v>-25.80841426438646</v>
      </c>
      <c r="L2136">
        <v>1.183009027026108</v>
      </c>
      <c r="M2136">
        <v>-0.45918444304204581</v>
      </c>
      <c r="N2136">
        <v>1.8452106926099969</v>
      </c>
      <c r="O2136">
        <v>1</v>
      </c>
      <c r="P2136">
        <v>1</v>
      </c>
      <c r="Q2136">
        <v>1</v>
      </c>
      <c r="R2136">
        <v>0</v>
      </c>
      <c r="S2136">
        <v>0</v>
      </c>
      <c r="T2136">
        <v>1</v>
      </c>
    </row>
    <row r="2137" spans="1:20" x14ac:dyDescent="0.3">
      <c r="A2137" t="s">
        <v>164</v>
      </c>
      <c r="B2137" t="s">
        <v>134</v>
      </c>
      <c r="C2137">
        <v>9</v>
      </c>
      <c r="D2137">
        <v>12</v>
      </c>
      <c r="E2137" t="s">
        <v>513</v>
      </c>
      <c r="F2137" t="s">
        <v>508</v>
      </c>
      <c r="G2137" t="s">
        <v>508</v>
      </c>
      <c r="H2137">
        <v>3.6288809255384629</v>
      </c>
      <c r="I2137">
        <v>19.158876838720261</v>
      </c>
      <c r="J2137">
        <v>9.2663879194143983E-2</v>
      </c>
      <c r="K2137">
        <v>-58.527587719020872</v>
      </c>
      <c r="L2137">
        <v>0.89029059409360056</v>
      </c>
      <c r="M2137">
        <v>-3.01962937155505</v>
      </c>
      <c r="N2137">
        <v>7.0057101681376768</v>
      </c>
      <c r="O2137">
        <v>1</v>
      </c>
      <c r="P2137">
        <v>1</v>
      </c>
      <c r="Q2137">
        <v>1</v>
      </c>
      <c r="R2137">
        <v>0</v>
      </c>
      <c r="S2137">
        <v>0</v>
      </c>
      <c r="T2137">
        <v>0</v>
      </c>
    </row>
    <row r="2138" spans="1:20" x14ac:dyDescent="0.3">
      <c r="A2138" t="s">
        <v>242</v>
      </c>
      <c r="B2138" t="s">
        <v>134</v>
      </c>
      <c r="C2138">
        <v>9</v>
      </c>
      <c r="D2138">
        <v>10</v>
      </c>
      <c r="E2138" t="s">
        <v>510</v>
      </c>
      <c r="F2138" t="s">
        <v>508</v>
      </c>
      <c r="G2138" t="s">
        <v>508</v>
      </c>
      <c r="H2138">
        <v>3.5170055571056551</v>
      </c>
      <c r="I2138">
        <v>78.676468010179065</v>
      </c>
      <c r="J2138">
        <v>0.31823598047109741</v>
      </c>
      <c r="K2138">
        <v>130.9819044396572</v>
      </c>
      <c r="L2138">
        <v>0.76100758478560782</v>
      </c>
      <c r="M2138">
        <v>-2.5069679321047671</v>
      </c>
      <c r="N2138">
        <v>0.57143256777808771</v>
      </c>
      <c r="O2138">
        <v>1</v>
      </c>
      <c r="P2138">
        <v>1</v>
      </c>
      <c r="Q2138">
        <v>1</v>
      </c>
      <c r="R2138">
        <v>0</v>
      </c>
      <c r="S2138">
        <v>0</v>
      </c>
      <c r="T2138">
        <v>0</v>
      </c>
    </row>
    <row r="2139" spans="1:20" x14ac:dyDescent="0.3">
      <c r="A2139" t="s">
        <v>77</v>
      </c>
      <c r="B2139" t="s">
        <v>183</v>
      </c>
      <c r="C2139">
        <v>6</v>
      </c>
      <c r="D2139">
        <v>2</v>
      </c>
      <c r="E2139" t="s">
        <v>510</v>
      </c>
      <c r="F2139" t="s">
        <v>508</v>
      </c>
      <c r="G2139" t="s">
        <v>508</v>
      </c>
      <c r="H2139">
        <v>5.3886557827476702</v>
      </c>
      <c r="I2139">
        <v>51.890031841581248</v>
      </c>
      <c r="J2139">
        <v>-0.50255870225956445</v>
      </c>
      <c r="K2139">
        <v>10.08639319251397</v>
      </c>
      <c r="L2139">
        <v>0.74062533867996105</v>
      </c>
      <c r="M2139">
        <v>-0.72992700729927007</v>
      </c>
      <c r="N2139">
        <v>-0.73529411764705876</v>
      </c>
      <c r="O2139">
        <v>1</v>
      </c>
      <c r="P2139">
        <v>1</v>
      </c>
      <c r="Q2139">
        <v>0</v>
      </c>
      <c r="R2139">
        <v>1</v>
      </c>
      <c r="S2139">
        <v>0</v>
      </c>
      <c r="T2139">
        <v>0</v>
      </c>
    </row>
    <row r="2140" spans="1:20" x14ac:dyDescent="0.3">
      <c r="A2140" t="s">
        <v>139</v>
      </c>
      <c r="B2140" t="s">
        <v>183</v>
      </c>
      <c r="C2140">
        <v>6</v>
      </c>
      <c r="D2140">
        <v>5</v>
      </c>
      <c r="E2140" t="s">
        <v>510</v>
      </c>
      <c r="F2140" t="s">
        <v>508</v>
      </c>
      <c r="G2140" t="s">
        <v>508</v>
      </c>
      <c r="H2140">
        <v>4.6250278641093168</v>
      </c>
      <c r="I2140">
        <v>35.036488830316429</v>
      </c>
      <c r="J2140">
        <v>-0.32105500671136711</v>
      </c>
      <c r="K2140">
        <v>-15.23106784707196</v>
      </c>
      <c r="L2140">
        <v>0.42679799587075729</v>
      </c>
      <c r="M2140">
        <v>-1.343285859520756</v>
      </c>
      <c r="N2140">
        <v>-1.664142964468835</v>
      </c>
      <c r="O2140">
        <v>1</v>
      </c>
      <c r="P2140">
        <v>1</v>
      </c>
      <c r="Q2140">
        <v>0</v>
      </c>
      <c r="R2140">
        <v>0</v>
      </c>
      <c r="S2140">
        <v>0</v>
      </c>
      <c r="T2140">
        <v>0</v>
      </c>
    </row>
    <row r="2141" spans="1:20" x14ac:dyDescent="0.3">
      <c r="A2141" t="s">
        <v>156</v>
      </c>
      <c r="B2141" t="s">
        <v>183</v>
      </c>
      <c r="C2141">
        <v>3</v>
      </c>
      <c r="D2141">
        <v>4</v>
      </c>
      <c r="E2141" t="s">
        <v>510</v>
      </c>
      <c r="F2141" t="s">
        <v>508</v>
      </c>
      <c r="G2141" t="s">
        <v>508</v>
      </c>
      <c r="H2141">
        <v>4.5659348204895691</v>
      </c>
      <c r="I2141">
        <v>27.007303334964099</v>
      </c>
      <c r="J2141">
        <v>-0.39358413789271268</v>
      </c>
      <c r="K2141">
        <v>-79.019258753095357</v>
      </c>
      <c r="L2141">
        <v>0.96828276165347404</v>
      </c>
      <c r="M2141">
        <v>-1.664142964468835</v>
      </c>
      <c r="N2141">
        <v>-0.15384380634014419</v>
      </c>
      <c r="O2141">
        <v>0</v>
      </c>
      <c r="P2141">
        <v>1</v>
      </c>
      <c r="Q2141">
        <v>0</v>
      </c>
      <c r="R2141">
        <v>0</v>
      </c>
      <c r="S2141">
        <v>0</v>
      </c>
      <c r="T2141">
        <v>0</v>
      </c>
    </row>
    <row r="2142" spans="1:20" x14ac:dyDescent="0.3">
      <c r="A2142" t="s">
        <v>223</v>
      </c>
      <c r="B2142" t="s">
        <v>183</v>
      </c>
      <c r="C2142">
        <v>5</v>
      </c>
      <c r="D2142">
        <v>7</v>
      </c>
      <c r="E2142" t="s">
        <v>510</v>
      </c>
      <c r="F2142" t="s">
        <v>508</v>
      </c>
      <c r="G2142" t="s">
        <v>508</v>
      </c>
      <c r="H2142">
        <v>3.657454675729892</v>
      </c>
      <c r="I2142">
        <v>24.497984338600471</v>
      </c>
      <c r="J2142">
        <v>-0.43777450203898771</v>
      </c>
      <c r="K2142">
        <v>-78.866376098944343</v>
      </c>
      <c r="L2142">
        <v>1.157231001334597</v>
      </c>
      <c r="M2142">
        <v>-0.847462309440006</v>
      </c>
      <c r="N2142">
        <v>4.118106586971602</v>
      </c>
      <c r="O2142">
        <v>0</v>
      </c>
      <c r="P2142">
        <v>1</v>
      </c>
      <c r="Q2142">
        <v>0</v>
      </c>
      <c r="R2142">
        <v>0</v>
      </c>
      <c r="S2142">
        <v>0</v>
      </c>
      <c r="T2142">
        <v>1</v>
      </c>
    </row>
    <row r="2143" spans="1:20" x14ac:dyDescent="0.3">
      <c r="A2143" t="s">
        <v>271</v>
      </c>
      <c r="B2143" t="s">
        <v>183</v>
      </c>
      <c r="C2143">
        <v>2</v>
      </c>
      <c r="D2143">
        <v>8</v>
      </c>
      <c r="E2143" t="s">
        <v>510</v>
      </c>
      <c r="F2143" t="s">
        <v>508</v>
      </c>
      <c r="G2143" t="s">
        <v>508</v>
      </c>
      <c r="H2143">
        <v>3.0009141170945641</v>
      </c>
      <c r="I2143">
        <v>1.574779498430267</v>
      </c>
      <c r="J2143">
        <v>-0.34779054214677207</v>
      </c>
      <c r="K2143">
        <v>-108.2076144169542</v>
      </c>
      <c r="L2143">
        <v>1.094484198888241</v>
      </c>
      <c r="M2143">
        <v>-5.93539353343784</v>
      </c>
      <c r="N2143">
        <v>0.95847013329625075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1</v>
      </c>
    </row>
    <row r="2144" spans="1:20" x14ac:dyDescent="0.3">
      <c r="A2144" t="s">
        <v>283</v>
      </c>
      <c r="B2144" t="s">
        <v>183</v>
      </c>
      <c r="C2144">
        <v>0</v>
      </c>
      <c r="D2144">
        <v>7</v>
      </c>
      <c r="E2144" t="s">
        <v>510</v>
      </c>
      <c r="F2144" t="s">
        <v>508</v>
      </c>
      <c r="G2144" t="s">
        <v>508</v>
      </c>
      <c r="H2144">
        <v>2.8651508852588909</v>
      </c>
      <c r="I2144">
        <v>17.419384371849802</v>
      </c>
      <c r="J2144">
        <v>-0.78593617580586006</v>
      </c>
      <c r="K2144">
        <v>-131.49080860640589</v>
      </c>
      <c r="L2144">
        <v>0.73810405970465254</v>
      </c>
      <c r="M2144">
        <v>-1.498423880244983</v>
      </c>
      <c r="N2144">
        <v>-3.9231396845608848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</row>
    <row r="2145" spans="1:20" x14ac:dyDescent="0.3">
      <c r="A2145" t="s">
        <v>290</v>
      </c>
      <c r="B2145" t="s">
        <v>183</v>
      </c>
      <c r="C2145">
        <v>2</v>
      </c>
      <c r="D2145">
        <v>9</v>
      </c>
      <c r="E2145" t="s">
        <v>510</v>
      </c>
      <c r="F2145" t="s">
        <v>508</v>
      </c>
      <c r="G2145" t="s">
        <v>508</v>
      </c>
      <c r="H2145">
        <v>3.1130967821393689</v>
      </c>
      <c r="I2145">
        <v>0</v>
      </c>
      <c r="J2145">
        <v>-1.136488744244383</v>
      </c>
      <c r="K2145">
        <v>-150.25314376554911</v>
      </c>
      <c r="L2145">
        <v>1.3443269553541459</v>
      </c>
      <c r="M2145">
        <v>-3.9231396845608848</v>
      </c>
      <c r="N2145">
        <v>2.916666666666667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1</v>
      </c>
    </row>
    <row r="2146" spans="1:20" x14ac:dyDescent="0.3">
      <c r="A2146" t="s">
        <v>91</v>
      </c>
      <c r="B2146" t="s">
        <v>183</v>
      </c>
      <c r="C2146">
        <v>0</v>
      </c>
      <c r="D2146">
        <v>7</v>
      </c>
      <c r="E2146" t="s">
        <v>510</v>
      </c>
      <c r="F2146" t="s">
        <v>508</v>
      </c>
      <c r="G2146" t="s">
        <v>508</v>
      </c>
      <c r="H2146">
        <v>3.391961398732902</v>
      </c>
      <c r="I2146">
        <v>19.026563460531559</v>
      </c>
      <c r="J2146">
        <v>-1.0543045641018871</v>
      </c>
      <c r="K2146">
        <v>-156.58422027849539</v>
      </c>
      <c r="L2146">
        <v>0.953212879101344</v>
      </c>
      <c r="M2146">
        <v>-3.6319612143508229</v>
      </c>
      <c r="N2146">
        <v>-9.9665003130671526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</row>
    <row r="2147" spans="1:20" x14ac:dyDescent="0.3">
      <c r="A2147" t="s">
        <v>93</v>
      </c>
      <c r="B2147" t="s">
        <v>183</v>
      </c>
      <c r="C2147">
        <v>2</v>
      </c>
      <c r="D2147">
        <v>7</v>
      </c>
      <c r="E2147" t="s">
        <v>510</v>
      </c>
      <c r="F2147" t="s">
        <v>508</v>
      </c>
      <c r="G2147" t="s">
        <v>508</v>
      </c>
      <c r="H2147">
        <v>4.139536607305077</v>
      </c>
      <c r="I2147">
        <v>0</v>
      </c>
      <c r="J2147">
        <v>-1.745456133209488</v>
      </c>
      <c r="K2147">
        <v>-211.5416902692304</v>
      </c>
      <c r="L2147">
        <v>1.815927638280961</v>
      </c>
      <c r="M2147">
        <v>-9.9665003130671526</v>
      </c>
      <c r="N2147">
        <v>-9.3021836391715115E-2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1</v>
      </c>
    </row>
    <row r="2148" spans="1:20" x14ac:dyDescent="0.3">
      <c r="A2148" t="s">
        <v>162</v>
      </c>
      <c r="B2148" t="s">
        <v>183</v>
      </c>
      <c r="C2148">
        <v>0</v>
      </c>
      <c r="D2148">
        <v>5</v>
      </c>
      <c r="E2148" t="s">
        <v>510</v>
      </c>
      <c r="F2148" t="s">
        <v>508</v>
      </c>
      <c r="G2148" t="s">
        <v>508</v>
      </c>
      <c r="H2148">
        <v>4.6470780099702411</v>
      </c>
      <c r="I2148">
        <v>2.6954179006167469</v>
      </c>
      <c r="J2148">
        <v>-2.5497146380935249</v>
      </c>
      <c r="K2148">
        <v>-130.93254112251319</v>
      </c>
      <c r="L2148">
        <v>0.2024176569387385</v>
      </c>
      <c r="M2148">
        <v>-2.307693774883564</v>
      </c>
      <c r="N2148">
        <v>-6.4960615878377226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</row>
    <row r="2149" spans="1:20" x14ac:dyDescent="0.3">
      <c r="A2149" t="s">
        <v>220</v>
      </c>
      <c r="B2149" t="s">
        <v>183</v>
      </c>
      <c r="C2149">
        <v>0</v>
      </c>
      <c r="D2149">
        <v>4</v>
      </c>
      <c r="E2149" t="s">
        <v>510</v>
      </c>
      <c r="F2149" t="s">
        <v>508</v>
      </c>
      <c r="G2149" t="s">
        <v>508</v>
      </c>
      <c r="H2149">
        <v>5.090228202647733</v>
      </c>
      <c r="I2149">
        <v>1.804115704084911</v>
      </c>
      <c r="J2149">
        <v>-2.851129723242865</v>
      </c>
      <c r="K2149">
        <v>-142.11966385822311</v>
      </c>
      <c r="L2149">
        <v>1.1193933636425319</v>
      </c>
      <c r="M2149">
        <v>-6.4960615878377226</v>
      </c>
      <c r="N2149">
        <v>2.1052631578947372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1</v>
      </c>
    </row>
    <row r="2150" spans="1:20" x14ac:dyDescent="0.3">
      <c r="A2150" t="s">
        <v>282</v>
      </c>
      <c r="B2150" t="s">
        <v>183</v>
      </c>
      <c r="C2150">
        <v>11</v>
      </c>
      <c r="D2150">
        <v>8</v>
      </c>
      <c r="E2150" t="s">
        <v>510</v>
      </c>
      <c r="F2150" t="s">
        <v>508</v>
      </c>
      <c r="G2150" t="s">
        <v>508</v>
      </c>
      <c r="H2150">
        <v>4.5116221689559382</v>
      </c>
      <c r="I2150">
        <v>60.15936012780908</v>
      </c>
      <c r="J2150">
        <v>1.634785188657039</v>
      </c>
      <c r="K2150">
        <v>71.525031613634965</v>
      </c>
      <c r="L2150">
        <v>0.24027373148822531</v>
      </c>
      <c r="M2150">
        <v>-0.54545315829190333</v>
      </c>
      <c r="N2150">
        <v>-7.2212078754040387</v>
      </c>
      <c r="O2150">
        <v>1</v>
      </c>
      <c r="P2150">
        <v>1</v>
      </c>
      <c r="Q2150">
        <v>1</v>
      </c>
      <c r="R2150">
        <v>1</v>
      </c>
      <c r="S2150">
        <v>0</v>
      </c>
      <c r="T2150">
        <v>0</v>
      </c>
    </row>
    <row r="2151" spans="1:20" x14ac:dyDescent="0.3">
      <c r="A2151" t="s">
        <v>285</v>
      </c>
      <c r="B2151" t="s">
        <v>183</v>
      </c>
      <c r="C2151">
        <v>8</v>
      </c>
      <c r="D2151">
        <v>11</v>
      </c>
      <c r="E2151" t="s">
        <v>510</v>
      </c>
      <c r="F2151" t="s">
        <v>508</v>
      </c>
      <c r="G2151" t="s">
        <v>508</v>
      </c>
      <c r="H2151">
        <v>4.6528918609692704</v>
      </c>
      <c r="I2151">
        <v>9.8360430197901536</v>
      </c>
      <c r="J2151">
        <v>0.76928244462089879</v>
      </c>
      <c r="K2151">
        <v>-83.640410766408479</v>
      </c>
      <c r="L2151">
        <v>1.610398379473329</v>
      </c>
      <c r="M2151">
        <v>-5.3201985476639484</v>
      </c>
      <c r="N2151">
        <v>0.31217799846125988</v>
      </c>
      <c r="O2151">
        <v>0</v>
      </c>
      <c r="P2151">
        <v>1</v>
      </c>
      <c r="Q2151">
        <v>1</v>
      </c>
      <c r="R2151">
        <v>0</v>
      </c>
      <c r="S2151">
        <v>0</v>
      </c>
      <c r="T2151">
        <v>1</v>
      </c>
    </row>
    <row r="2152" spans="1:20" x14ac:dyDescent="0.3">
      <c r="A2152" t="s">
        <v>291</v>
      </c>
      <c r="B2152" t="s">
        <v>183</v>
      </c>
      <c r="C2152">
        <v>3</v>
      </c>
      <c r="D2152">
        <v>6</v>
      </c>
      <c r="E2152" t="s">
        <v>510</v>
      </c>
      <c r="F2152" t="s">
        <v>508</v>
      </c>
      <c r="G2152" t="s">
        <v>508</v>
      </c>
      <c r="H2152">
        <v>4.2025625141418708</v>
      </c>
      <c r="I2152">
        <v>10.621740459005039</v>
      </c>
      <c r="J2152">
        <v>0.17564145796961039</v>
      </c>
      <c r="K2152">
        <v>-106.2751868614512</v>
      </c>
      <c r="L2152">
        <v>0.69147118412380704</v>
      </c>
      <c r="M2152">
        <v>-1.0892147667403671</v>
      </c>
      <c r="N2152">
        <v>0</v>
      </c>
      <c r="O2152">
        <v>0</v>
      </c>
      <c r="P2152">
        <v>0</v>
      </c>
      <c r="Q2152">
        <v>1</v>
      </c>
      <c r="R2152">
        <v>0</v>
      </c>
      <c r="S2152">
        <v>0</v>
      </c>
      <c r="T2152">
        <v>0</v>
      </c>
    </row>
    <row r="2153" spans="1:20" x14ac:dyDescent="0.3">
      <c r="A2153" t="s">
        <v>298</v>
      </c>
      <c r="B2153" t="s">
        <v>183</v>
      </c>
      <c r="C2153">
        <v>2</v>
      </c>
      <c r="D2153">
        <v>8</v>
      </c>
      <c r="E2153" t="s">
        <v>510</v>
      </c>
      <c r="F2153" t="s">
        <v>508</v>
      </c>
      <c r="G2153" t="s">
        <v>508</v>
      </c>
      <c r="H2153">
        <v>3.9669621531493711</v>
      </c>
      <c r="I2153">
        <v>6.8181818181818166</v>
      </c>
      <c r="J2153">
        <v>-0.30913334565833411</v>
      </c>
      <c r="K2153">
        <v>-109.6191868864596</v>
      </c>
      <c r="L2153">
        <v>1.06109305110845</v>
      </c>
      <c r="M2153">
        <v>-3.408495072899326</v>
      </c>
      <c r="N2153">
        <v>-1.194352326107996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1</v>
      </c>
    </row>
    <row r="2154" spans="1:20" x14ac:dyDescent="0.3">
      <c r="A2154" t="s">
        <v>96</v>
      </c>
      <c r="B2154" t="s">
        <v>183</v>
      </c>
      <c r="C2154">
        <v>3</v>
      </c>
      <c r="D2154">
        <v>8</v>
      </c>
      <c r="E2154" t="s">
        <v>510</v>
      </c>
      <c r="F2154" t="s">
        <v>508</v>
      </c>
      <c r="G2154" t="s">
        <v>508</v>
      </c>
      <c r="H2154">
        <v>3.8012155067621349</v>
      </c>
      <c r="I2154">
        <v>4.99999306418679</v>
      </c>
      <c r="J2154">
        <v>-2.3577114249439649E-2</v>
      </c>
      <c r="K2154">
        <v>-72.447812384636251</v>
      </c>
      <c r="L2154">
        <v>0.552022945943485</v>
      </c>
      <c r="M2154">
        <v>-2.1866699218750001</v>
      </c>
      <c r="N2154">
        <v>2.2355541112121151</v>
      </c>
      <c r="O2154">
        <v>0</v>
      </c>
      <c r="P2154">
        <v>1</v>
      </c>
      <c r="Q2154">
        <v>0</v>
      </c>
      <c r="R2154">
        <v>0</v>
      </c>
      <c r="S2154">
        <v>0</v>
      </c>
      <c r="T2154">
        <v>0</v>
      </c>
    </row>
    <row r="2155" spans="1:20" x14ac:dyDescent="0.3">
      <c r="A2155" t="s">
        <v>164</v>
      </c>
      <c r="B2155" t="s">
        <v>183</v>
      </c>
      <c r="C2155">
        <v>9</v>
      </c>
      <c r="D2155">
        <v>13</v>
      </c>
      <c r="E2155" t="s">
        <v>513</v>
      </c>
      <c r="F2155" t="s">
        <v>508</v>
      </c>
      <c r="G2155" t="s">
        <v>508</v>
      </c>
      <c r="H2155">
        <v>3.3489468505287618</v>
      </c>
      <c r="I2155">
        <v>12.083339691162109</v>
      </c>
      <c r="J2155">
        <v>0.33104500532077807</v>
      </c>
      <c r="K2155">
        <v>-75.935473829902293</v>
      </c>
      <c r="L2155">
        <v>0.80307894953486458</v>
      </c>
      <c r="M2155">
        <v>-2.4</v>
      </c>
      <c r="N2155">
        <v>6.9398890427552944</v>
      </c>
      <c r="O2155">
        <v>1</v>
      </c>
      <c r="P2155">
        <v>1</v>
      </c>
      <c r="Q2155">
        <v>1</v>
      </c>
      <c r="R2155">
        <v>0</v>
      </c>
      <c r="S2155">
        <v>0</v>
      </c>
      <c r="T2155">
        <v>0</v>
      </c>
    </row>
    <row r="2156" spans="1:20" x14ac:dyDescent="0.3">
      <c r="A2156" t="s">
        <v>242</v>
      </c>
      <c r="B2156" t="s">
        <v>183</v>
      </c>
      <c r="C2156">
        <v>9</v>
      </c>
      <c r="D2156">
        <v>12</v>
      </c>
      <c r="E2156" t="s">
        <v>513</v>
      </c>
      <c r="F2156" t="s">
        <v>508</v>
      </c>
      <c r="G2156" t="s">
        <v>508</v>
      </c>
      <c r="H2156">
        <v>3.0900383889956289</v>
      </c>
      <c r="I2156">
        <v>46.052625414848272</v>
      </c>
      <c r="J2156">
        <v>1.051665406901132</v>
      </c>
      <c r="K2156">
        <v>6.4664840545666413</v>
      </c>
      <c r="L2156">
        <v>0.5789838337182448</v>
      </c>
      <c r="M2156">
        <v>-0.1595760913605386</v>
      </c>
      <c r="N2156">
        <v>-1.59829517782424</v>
      </c>
      <c r="O2156">
        <v>1</v>
      </c>
      <c r="P2156">
        <v>1</v>
      </c>
      <c r="Q2156">
        <v>1</v>
      </c>
      <c r="R2156">
        <v>0</v>
      </c>
      <c r="S2156">
        <v>0</v>
      </c>
      <c r="T2156">
        <v>0</v>
      </c>
    </row>
    <row r="2157" spans="1:20" x14ac:dyDescent="0.3">
      <c r="A2157" t="s">
        <v>156</v>
      </c>
      <c r="B2157" t="s">
        <v>247</v>
      </c>
      <c r="C2157">
        <v>8</v>
      </c>
      <c r="D2157">
        <v>8</v>
      </c>
      <c r="E2157" t="s">
        <v>510</v>
      </c>
      <c r="F2157" t="s">
        <v>508</v>
      </c>
      <c r="G2157" t="s">
        <v>508</v>
      </c>
      <c r="H2157">
        <v>4.515196550553954</v>
      </c>
      <c r="I2157">
        <v>53.392324242574283</v>
      </c>
      <c r="J2157">
        <v>0.27673485791541469</v>
      </c>
      <c r="K2157">
        <v>64.907346959249125</v>
      </c>
      <c r="L2157">
        <v>0.42632935182312032</v>
      </c>
      <c r="M2157">
        <v>-2.6849687159549371</v>
      </c>
      <c r="N2157">
        <v>0.55180965993177289</v>
      </c>
      <c r="O2157">
        <v>0</v>
      </c>
      <c r="P2157">
        <v>1</v>
      </c>
      <c r="Q2157">
        <v>1</v>
      </c>
      <c r="R2157">
        <v>0</v>
      </c>
      <c r="S2157">
        <v>1</v>
      </c>
      <c r="T2157">
        <v>0</v>
      </c>
    </row>
    <row r="2158" spans="1:20" x14ac:dyDescent="0.3">
      <c r="A2158" t="s">
        <v>223</v>
      </c>
      <c r="B2158" t="s">
        <v>247</v>
      </c>
      <c r="C2158">
        <v>6</v>
      </c>
      <c r="D2158">
        <v>8</v>
      </c>
      <c r="E2158" t="s">
        <v>510</v>
      </c>
      <c r="F2158" t="s">
        <v>508</v>
      </c>
      <c r="G2158" t="s">
        <v>508</v>
      </c>
      <c r="H2158">
        <v>4.2016805003985329</v>
      </c>
      <c r="I2158">
        <v>45.486105822117167</v>
      </c>
      <c r="J2158">
        <v>0.13136053184419669</v>
      </c>
      <c r="K2158">
        <v>45.606886401894108</v>
      </c>
      <c r="L2158">
        <v>0.64295794141878615</v>
      </c>
      <c r="M2158">
        <v>-0.48780442418829811</v>
      </c>
      <c r="N2158">
        <v>-0.36764379328641322</v>
      </c>
      <c r="O2158">
        <v>0</v>
      </c>
      <c r="P2158">
        <v>1</v>
      </c>
      <c r="Q2158">
        <v>1</v>
      </c>
      <c r="R2158">
        <v>0</v>
      </c>
      <c r="S2158">
        <v>0</v>
      </c>
      <c r="T2158">
        <v>0</v>
      </c>
    </row>
    <row r="2159" spans="1:20" x14ac:dyDescent="0.3">
      <c r="A2159" t="s">
        <v>228</v>
      </c>
      <c r="B2159" t="s">
        <v>247</v>
      </c>
      <c r="C2159">
        <v>6</v>
      </c>
      <c r="D2159">
        <v>7</v>
      </c>
      <c r="E2159" t="s">
        <v>510</v>
      </c>
      <c r="F2159" t="s">
        <v>508</v>
      </c>
      <c r="G2159" t="s">
        <v>508</v>
      </c>
      <c r="H2159">
        <v>4.2611134770031676</v>
      </c>
      <c r="I2159">
        <v>43.205583017546282</v>
      </c>
      <c r="J2159">
        <v>3.4783286772749673E-2</v>
      </c>
      <c r="K2159">
        <v>15.066721418459419</v>
      </c>
      <c r="L2159">
        <v>0.60754751650705496</v>
      </c>
      <c r="M2159">
        <v>-0.36764379328641322</v>
      </c>
      <c r="N2159">
        <v>0.8610048442666286</v>
      </c>
      <c r="O2159">
        <v>0</v>
      </c>
      <c r="P2159">
        <v>1</v>
      </c>
      <c r="Q2159">
        <v>1</v>
      </c>
      <c r="R2159">
        <v>0</v>
      </c>
      <c r="S2159">
        <v>0</v>
      </c>
      <c r="T2159">
        <v>0</v>
      </c>
    </row>
    <row r="2160" spans="1:20" x14ac:dyDescent="0.3">
      <c r="A2160" t="s">
        <v>271</v>
      </c>
      <c r="B2160" t="s">
        <v>247</v>
      </c>
      <c r="C2160">
        <v>-2</v>
      </c>
      <c r="D2160">
        <v>3</v>
      </c>
      <c r="E2160" t="s">
        <v>510</v>
      </c>
      <c r="F2160" t="s">
        <v>508</v>
      </c>
      <c r="G2160" t="s">
        <v>508</v>
      </c>
      <c r="H2160">
        <v>5.24301351096977</v>
      </c>
      <c r="I2160">
        <v>2.040824270507211</v>
      </c>
      <c r="J2160">
        <v>-0.199343240436026</v>
      </c>
      <c r="K2160">
        <v>-141.17815795928041</v>
      </c>
      <c r="L2160">
        <v>0.79202403441389291</v>
      </c>
      <c r="M2160">
        <v>-6.4048309051804519</v>
      </c>
      <c r="N2160">
        <v>1.48483214531411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</row>
    <row r="2161" spans="1:20" x14ac:dyDescent="0.3">
      <c r="A2161" t="s">
        <v>290</v>
      </c>
      <c r="B2161" t="s">
        <v>247</v>
      </c>
      <c r="C2161">
        <v>3</v>
      </c>
      <c r="D2161">
        <v>6</v>
      </c>
      <c r="E2161" t="s">
        <v>510</v>
      </c>
      <c r="F2161" t="s">
        <v>508</v>
      </c>
      <c r="G2161" t="s">
        <v>508</v>
      </c>
      <c r="H2161">
        <v>4.0967050276093921</v>
      </c>
      <c r="I2161">
        <v>6.5573693603270007</v>
      </c>
      <c r="J2161">
        <v>-0.29257603661709669</v>
      </c>
      <c r="K2161">
        <v>-96.215348871009482</v>
      </c>
      <c r="L2161">
        <v>0.67689077981365853</v>
      </c>
      <c r="M2161">
        <v>-3.1113877379912989</v>
      </c>
      <c r="N2161">
        <v>-0.51380812635884809</v>
      </c>
      <c r="O2161">
        <v>0</v>
      </c>
      <c r="P2161">
        <v>1</v>
      </c>
      <c r="Q2161">
        <v>0</v>
      </c>
      <c r="R2161">
        <v>0</v>
      </c>
      <c r="S2161">
        <v>0</v>
      </c>
      <c r="T2161">
        <v>0</v>
      </c>
    </row>
    <row r="2162" spans="1:20" x14ac:dyDescent="0.3">
      <c r="A2162" t="s">
        <v>512</v>
      </c>
      <c r="B2162" t="s">
        <v>247</v>
      </c>
      <c r="C2162">
        <v>2</v>
      </c>
      <c r="D2162">
        <v>6</v>
      </c>
      <c r="E2162" t="s">
        <v>510</v>
      </c>
      <c r="F2162" t="s">
        <v>508</v>
      </c>
      <c r="G2162" t="s">
        <v>508</v>
      </c>
      <c r="H2162">
        <v>4.3589977159922526</v>
      </c>
      <c r="I2162">
        <v>3.4013729015114111</v>
      </c>
      <c r="J2162">
        <v>-0.39651923532918548</v>
      </c>
      <c r="K2162">
        <v>-145.71979835861421</v>
      </c>
      <c r="L2162">
        <v>1.1358878268660071</v>
      </c>
      <c r="M2162">
        <v>-3.0987704927621111</v>
      </c>
      <c r="N2162">
        <v>-3.2644887651321941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1</v>
      </c>
    </row>
    <row r="2163" spans="1:20" x14ac:dyDescent="0.3">
      <c r="A2163" t="s">
        <v>91</v>
      </c>
      <c r="B2163" t="s">
        <v>247</v>
      </c>
      <c r="C2163">
        <v>2</v>
      </c>
      <c r="D2163">
        <v>6</v>
      </c>
      <c r="E2163" t="s">
        <v>510</v>
      </c>
      <c r="F2163" t="s">
        <v>508</v>
      </c>
      <c r="G2163" t="s">
        <v>508</v>
      </c>
      <c r="H2163">
        <v>4.9193220077662341</v>
      </c>
      <c r="I2163">
        <v>18.581911993351788</v>
      </c>
      <c r="J2163">
        <v>-0.47624678926595509</v>
      </c>
      <c r="K2163">
        <v>-221.1014595990145</v>
      </c>
      <c r="L2163">
        <v>1.091959714082483</v>
      </c>
      <c r="M2163">
        <v>-3.2644887651321941</v>
      </c>
      <c r="N2163">
        <v>-0.82645203478100038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1</v>
      </c>
    </row>
    <row r="2164" spans="1:20" x14ac:dyDescent="0.3">
      <c r="A2164" t="s">
        <v>93</v>
      </c>
      <c r="B2164" t="s">
        <v>247</v>
      </c>
      <c r="C2164">
        <v>-2</v>
      </c>
      <c r="D2164">
        <v>1</v>
      </c>
      <c r="E2164" t="s">
        <v>510</v>
      </c>
      <c r="F2164" t="s">
        <v>508</v>
      </c>
      <c r="G2164" t="s">
        <v>508</v>
      </c>
      <c r="H2164">
        <v>5.0148804418781943</v>
      </c>
      <c r="I2164">
        <v>15.64790625358502</v>
      </c>
      <c r="J2164">
        <v>-0.49491796180935799</v>
      </c>
      <c r="K2164">
        <v>-145.7046962594103</v>
      </c>
      <c r="L2164">
        <v>0.87119043726935286</v>
      </c>
      <c r="M2164">
        <v>-0.82645203478100038</v>
      </c>
      <c r="N2164">
        <v>0.83333918341899405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</row>
    <row r="2165" spans="1:20" x14ac:dyDescent="0.3">
      <c r="A2165" t="s">
        <v>162</v>
      </c>
      <c r="B2165" t="s">
        <v>247</v>
      </c>
      <c r="C2165">
        <v>3</v>
      </c>
      <c r="D2165">
        <v>6</v>
      </c>
      <c r="E2165" t="s">
        <v>510</v>
      </c>
      <c r="F2165" t="s">
        <v>508</v>
      </c>
      <c r="G2165" t="s">
        <v>508</v>
      </c>
      <c r="H2165">
        <v>4.9278235181719623</v>
      </c>
      <c r="I2165">
        <v>14.42543106543838</v>
      </c>
      <c r="J2165">
        <v>-0.39216903949388637</v>
      </c>
      <c r="K2165">
        <v>-83.730034455940142</v>
      </c>
      <c r="L2165">
        <v>0.68155100095426391</v>
      </c>
      <c r="M2165">
        <v>-2.7777767009097771</v>
      </c>
      <c r="N2165">
        <v>0.62717210119235201</v>
      </c>
      <c r="O2165">
        <v>0</v>
      </c>
      <c r="P2165">
        <v>1</v>
      </c>
      <c r="Q2165">
        <v>0</v>
      </c>
      <c r="R2165">
        <v>0</v>
      </c>
      <c r="S2165">
        <v>0</v>
      </c>
      <c r="T2165">
        <v>0</v>
      </c>
    </row>
    <row r="2166" spans="1:20" x14ac:dyDescent="0.3">
      <c r="A2166" t="s">
        <v>235</v>
      </c>
      <c r="B2166" t="s">
        <v>247</v>
      </c>
      <c r="C2166">
        <v>4</v>
      </c>
      <c r="D2166">
        <v>5</v>
      </c>
      <c r="E2166" t="s">
        <v>510</v>
      </c>
      <c r="F2166" t="s">
        <v>508</v>
      </c>
      <c r="G2166" t="s">
        <v>508</v>
      </c>
      <c r="H2166">
        <v>5.1477831572734667</v>
      </c>
      <c r="I2166">
        <v>28.68216251941541</v>
      </c>
      <c r="J2166">
        <v>-9.2241026103980772E-3</v>
      </c>
      <c r="K2166">
        <v>-48.484162623342677</v>
      </c>
      <c r="L2166">
        <v>0.5593918797891233</v>
      </c>
      <c r="M2166">
        <v>-2.356904865177428</v>
      </c>
      <c r="N2166">
        <v>-2.4827562529465248</v>
      </c>
      <c r="O2166">
        <v>1</v>
      </c>
      <c r="P2166">
        <v>1</v>
      </c>
      <c r="Q2166">
        <v>0</v>
      </c>
      <c r="R2166">
        <v>0</v>
      </c>
      <c r="S2166">
        <v>0</v>
      </c>
      <c r="T2166">
        <v>0</v>
      </c>
    </row>
    <row r="2167" spans="1:20" x14ac:dyDescent="0.3">
      <c r="A2167" t="s">
        <v>259</v>
      </c>
      <c r="B2167" t="s">
        <v>247</v>
      </c>
      <c r="C2167">
        <v>1</v>
      </c>
      <c r="D2167">
        <v>4</v>
      </c>
      <c r="E2167" t="s">
        <v>510</v>
      </c>
      <c r="F2167" t="s">
        <v>508</v>
      </c>
      <c r="G2167" t="s">
        <v>508</v>
      </c>
      <c r="H2167">
        <v>5.3041017099703813</v>
      </c>
      <c r="I2167">
        <v>15.57377177327883</v>
      </c>
      <c r="J2167">
        <v>-6.6722538743269721E-2</v>
      </c>
      <c r="K2167">
        <v>-80.732448274981749</v>
      </c>
      <c r="L2167">
        <v>0.8192690452679311</v>
      </c>
      <c r="M2167">
        <v>-2.4827562529465248</v>
      </c>
      <c r="N2167">
        <v>0.91937843906989103</v>
      </c>
      <c r="O2167">
        <v>0</v>
      </c>
      <c r="P2167">
        <v>1</v>
      </c>
      <c r="Q2167">
        <v>0</v>
      </c>
      <c r="R2167">
        <v>0</v>
      </c>
      <c r="S2167">
        <v>0</v>
      </c>
      <c r="T2167">
        <v>0</v>
      </c>
    </row>
    <row r="2168" spans="1:20" x14ac:dyDescent="0.3">
      <c r="A2168" t="s">
        <v>269</v>
      </c>
      <c r="B2168" t="s">
        <v>247</v>
      </c>
      <c r="C2168">
        <v>2</v>
      </c>
      <c r="D2168">
        <v>3</v>
      </c>
      <c r="E2168" t="s">
        <v>510</v>
      </c>
      <c r="F2168" t="s">
        <v>508</v>
      </c>
      <c r="G2168" t="s">
        <v>508</v>
      </c>
      <c r="H2168">
        <v>4.792171157370773</v>
      </c>
      <c r="I2168">
        <v>20.512802956684109</v>
      </c>
      <c r="J2168">
        <v>-9.0249377553233479E-2</v>
      </c>
      <c r="K2168">
        <v>-100.4056654321695</v>
      </c>
      <c r="L2168">
        <v>0.44890306654370449</v>
      </c>
      <c r="M2168">
        <v>-0.77085218516384879</v>
      </c>
      <c r="N2168">
        <v>0.14124617216946631</v>
      </c>
      <c r="O2168">
        <v>0</v>
      </c>
      <c r="P2168">
        <v>0</v>
      </c>
      <c r="Q2168">
        <v>0</v>
      </c>
      <c r="R2168">
        <v>1</v>
      </c>
      <c r="S2168">
        <v>0</v>
      </c>
      <c r="T2168">
        <v>0</v>
      </c>
    </row>
    <row r="2169" spans="1:20" x14ac:dyDescent="0.3">
      <c r="A2169" t="s">
        <v>291</v>
      </c>
      <c r="B2169" t="s">
        <v>247</v>
      </c>
      <c r="C2169">
        <v>0</v>
      </c>
      <c r="D2169">
        <v>3</v>
      </c>
      <c r="E2169" t="s">
        <v>510</v>
      </c>
      <c r="F2169" t="s">
        <v>508</v>
      </c>
      <c r="G2169" t="s">
        <v>508</v>
      </c>
      <c r="H2169">
        <v>4.2698999828419062</v>
      </c>
      <c r="I2169">
        <v>0</v>
      </c>
      <c r="J2169">
        <v>-0.14839874941378181</v>
      </c>
      <c r="K2169">
        <v>-132.0795242203163</v>
      </c>
      <c r="L2169">
        <v>0.89544779173581202</v>
      </c>
      <c r="M2169">
        <v>-1.95368675869417</v>
      </c>
      <c r="N2169">
        <v>2.36162133077331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</row>
    <row r="2170" spans="1:20" x14ac:dyDescent="0.3">
      <c r="A2170" t="s">
        <v>96</v>
      </c>
      <c r="B2170" t="s">
        <v>247</v>
      </c>
      <c r="C2170">
        <v>9</v>
      </c>
      <c r="D2170">
        <v>8</v>
      </c>
      <c r="E2170" t="s">
        <v>510</v>
      </c>
      <c r="F2170" t="s">
        <v>508</v>
      </c>
      <c r="G2170" t="s">
        <v>508</v>
      </c>
      <c r="H2170">
        <v>3.0192990878795629</v>
      </c>
      <c r="I2170">
        <v>62.962947264613653</v>
      </c>
      <c r="J2170">
        <v>0.20577456123240601</v>
      </c>
      <c r="K2170">
        <v>67.113397445185228</v>
      </c>
      <c r="L2170">
        <v>0.54263129223085937</v>
      </c>
      <c r="M2170">
        <v>-0.4160916733650934</v>
      </c>
      <c r="N2170">
        <v>0.62674202464929385</v>
      </c>
      <c r="O2170">
        <v>1</v>
      </c>
      <c r="P2170">
        <v>1</v>
      </c>
      <c r="Q2170">
        <v>1</v>
      </c>
      <c r="R2170">
        <v>0</v>
      </c>
      <c r="S2170">
        <v>0</v>
      </c>
      <c r="T2170">
        <v>0</v>
      </c>
    </row>
    <row r="2171" spans="1:20" x14ac:dyDescent="0.3">
      <c r="A2171" t="s">
        <v>242</v>
      </c>
      <c r="B2171" t="s">
        <v>247</v>
      </c>
      <c r="C2171">
        <v>11</v>
      </c>
      <c r="D2171">
        <v>14</v>
      </c>
      <c r="E2171" t="s">
        <v>513</v>
      </c>
      <c r="F2171" t="s">
        <v>508</v>
      </c>
      <c r="G2171" t="s">
        <v>508</v>
      </c>
      <c r="H2171">
        <v>3.222818054019648</v>
      </c>
      <c r="I2171">
        <v>59.685836687005057</v>
      </c>
      <c r="J2171">
        <v>0.21780326399151539</v>
      </c>
      <c r="K2171">
        <v>46.584029171427829</v>
      </c>
      <c r="L2171">
        <v>0.49958629435662888</v>
      </c>
      <c r="M2171">
        <v>-2.2681798384212288</v>
      </c>
      <c r="N2171">
        <v>1.5699692962430181</v>
      </c>
      <c r="O2171">
        <v>1</v>
      </c>
      <c r="P2171">
        <v>1</v>
      </c>
      <c r="Q2171">
        <v>1</v>
      </c>
      <c r="R2171">
        <v>0</v>
      </c>
      <c r="S2171">
        <v>1</v>
      </c>
      <c r="T2171">
        <v>0</v>
      </c>
    </row>
    <row r="2172" spans="1:20" x14ac:dyDescent="0.3">
      <c r="A2172" t="s">
        <v>139</v>
      </c>
      <c r="B2172" t="s">
        <v>573</v>
      </c>
      <c r="C2172">
        <v>3</v>
      </c>
      <c r="D2172">
        <v>6</v>
      </c>
      <c r="E2172" t="s">
        <v>510</v>
      </c>
      <c r="F2172" t="s">
        <v>508</v>
      </c>
      <c r="G2172" t="s">
        <v>508</v>
      </c>
      <c r="H2172">
        <v>4.6692315256270254</v>
      </c>
      <c r="I2172">
        <v>2.307744787987227</v>
      </c>
      <c r="J2172">
        <v>1.389963505357906</v>
      </c>
      <c r="K2172">
        <v>-121.4147682520488</v>
      </c>
      <c r="L2172">
        <v>0.59033393527912525</v>
      </c>
      <c r="M2172">
        <v>-1.7646995575231581</v>
      </c>
      <c r="N2172">
        <v>9.9800394642216066</v>
      </c>
      <c r="O2172">
        <v>0</v>
      </c>
      <c r="P2172">
        <v>0</v>
      </c>
      <c r="Q2172">
        <v>1</v>
      </c>
      <c r="R2172">
        <v>0</v>
      </c>
      <c r="S2172">
        <v>0</v>
      </c>
      <c r="T2172">
        <v>0</v>
      </c>
    </row>
    <row r="2173" spans="1:20" x14ac:dyDescent="0.3">
      <c r="A2173" t="s">
        <v>223</v>
      </c>
      <c r="B2173" t="s">
        <v>573</v>
      </c>
      <c r="C2173">
        <v>7</v>
      </c>
      <c r="D2173">
        <v>7</v>
      </c>
      <c r="E2173" t="s">
        <v>510</v>
      </c>
      <c r="F2173" t="s">
        <v>508</v>
      </c>
      <c r="G2173" t="s">
        <v>508</v>
      </c>
      <c r="H2173">
        <v>5.1787377364218976</v>
      </c>
      <c r="I2173">
        <v>50.656183089474688</v>
      </c>
      <c r="J2173">
        <v>1.4169273240595071</v>
      </c>
      <c r="K2173">
        <v>68.099606284983068</v>
      </c>
      <c r="L2173">
        <v>0.71440679627309489</v>
      </c>
      <c r="M2173">
        <v>-2.3701023022149501</v>
      </c>
      <c r="N2173">
        <v>-1.400556657292283</v>
      </c>
      <c r="O2173">
        <v>1</v>
      </c>
      <c r="P2173">
        <v>1</v>
      </c>
      <c r="Q2173">
        <v>1</v>
      </c>
      <c r="R2173">
        <v>0</v>
      </c>
      <c r="S2173">
        <v>0</v>
      </c>
      <c r="T2173">
        <v>0</v>
      </c>
    </row>
    <row r="2174" spans="1:20" x14ac:dyDescent="0.3">
      <c r="A2174" t="s">
        <v>228</v>
      </c>
      <c r="B2174" t="s">
        <v>573</v>
      </c>
      <c r="C2174">
        <v>7</v>
      </c>
      <c r="D2174">
        <v>7</v>
      </c>
      <c r="E2174" t="s">
        <v>510</v>
      </c>
      <c r="F2174" t="s">
        <v>508</v>
      </c>
      <c r="G2174" t="s">
        <v>508</v>
      </c>
      <c r="H2174">
        <v>5.117018556176621</v>
      </c>
      <c r="I2174">
        <v>42.782186262382119</v>
      </c>
      <c r="J2174">
        <v>1.346945771367571</v>
      </c>
      <c r="K2174">
        <v>1.9827862026400589</v>
      </c>
      <c r="L2174">
        <v>0.42942951487104281</v>
      </c>
      <c r="M2174">
        <v>-1.400556657292283</v>
      </c>
      <c r="N2174">
        <v>1.136362507487833</v>
      </c>
      <c r="O2174">
        <v>1</v>
      </c>
      <c r="P2174">
        <v>1</v>
      </c>
      <c r="Q2174">
        <v>1</v>
      </c>
      <c r="R2174">
        <v>0</v>
      </c>
      <c r="S2174">
        <v>0</v>
      </c>
      <c r="T2174">
        <v>0</v>
      </c>
    </row>
    <row r="2175" spans="1:20" x14ac:dyDescent="0.3">
      <c r="A2175" t="s">
        <v>283</v>
      </c>
      <c r="B2175" t="s">
        <v>573</v>
      </c>
      <c r="C2175">
        <v>6</v>
      </c>
      <c r="D2175">
        <v>8</v>
      </c>
      <c r="E2175" t="s">
        <v>510</v>
      </c>
      <c r="F2175" t="s">
        <v>508</v>
      </c>
      <c r="G2175" t="s">
        <v>508</v>
      </c>
      <c r="H2175">
        <v>4.8831060014229539</v>
      </c>
      <c r="I2175">
        <v>40.157503966134293</v>
      </c>
      <c r="J2175">
        <v>0.69887598861520495</v>
      </c>
      <c r="K2175">
        <v>-60.661709950121683</v>
      </c>
      <c r="L2175">
        <v>0.87514161571016524</v>
      </c>
      <c r="M2175">
        <v>-0.18992881858043811</v>
      </c>
      <c r="N2175">
        <v>-3.6156051966265879</v>
      </c>
      <c r="O2175">
        <v>0</v>
      </c>
      <c r="P2175">
        <v>1</v>
      </c>
      <c r="Q2175">
        <v>1</v>
      </c>
      <c r="R2175">
        <v>0</v>
      </c>
      <c r="S2175">
        <v>0</v>
      </c>
      <c r="T2175">
        <v>0</v>
      </c>
    </row>
    <row r="2176" spans="1:20" x14ac:dyDescent="0.3">
      <c r="A2176" t="s">
        <v>290</v>
      </c>
      <c r="B2176" t="s">
        <v>573</v>
      </c>
      <c r="C2176">
        <v>1</v>
      </c>
      <c r="D2176">
        <v>6</v>
      </c>
      <c r="E2176" t="s">
        <v>510</v>
      </c>
      <c r="F2176" t="s">
        <v>508</v>
      </c>
      <c r="G2176" t="s">
        <v>508</v>
      </c>
      <c r="H2176">
        <v>5.2566652802906084</v>
      </c>
      <c r="I2176">
        <v>20.209988600962081</v>
      </c>
      <c r="J2176">
        <v>0.58660490863704595</v>
      </c>
      <c r="K2176">
        <v>-127.7274336049425</v>
      </c>
      <c r="L2176">
        <v>0.90301704294674234</v>
      </c>
      <c r="M2176">
        <v>-3.6156051966265879</v>
      </c>
      <c r="N2176">
        <v>-0.78973270288526487</v>
      </c>
      <c r="O2176">
        <v>0</v>
      </c>
      <c r="P2176">
        <v>0</v>
      </c>
      <c r="Q2176">
        <v>1</v>
      </c>
      <c r="R2176">
        <v>0</v>
      </c>
      <c r="S2176">
        <v>0</v>
      </c>
      <c r="T2176">
        <v>0</v>
      </c>
    </row>
    <row r="2177" spans="1:20" x14ac:dyDescent="0.3">
      <c r="A2177" t="s">
        <v>512</v>
      </c>
      <c r="B2177" t="s">
        <v>573</v>
      </c>
      <c r="C2177">
        <v>5</v>
      </c>
      <c r="D2177">
        <v>8</v>
      </c>
      <c r="E2177" t="s">
        <v>510</v>
      </c>
      <c r="F2177" t="s">
        <v>508</v>
      </c>
      <c r="G2177" t="s">
        <v>508</v>
      </c>
      <c r="H2177">
        <v>4.2207804580799646</v>
      </c>
      <c r="I2177">
        <v>5.8020497811431593</v>
      </c>
      <c r="J2177">
        <v>0.42162665123067461</v>
      </c>
      <c r="K2177">
        <v>-125.48729163519511</v>
      </c>
      <c r="L2177">
        <v>1.22702277337518</v>
      </c>
      <c r="M2177">
        <v>-0.39800956312322727</v>
      </c>
      <c r="N2177">
        <v>-7.3926049370413001</v>
      </c>
      <c r="O2177">
        <v>0</v>
      </c>
      <c r="P2177">
        <v>0</v>
      </c>
      <c r="Q2177">
        <v>1</v>
      </c>
      <c r="R2177">
        <v>0</v>
      </c>
      <c r="S2177">
        <v>0</v>
      </c>
      <c r="T2177">
        <v>1</v>
      </c>
    </row>
    <row r="2178" spans="1:20" x14ac:dyDescent="0.3">
      <c r="A2178" t="s">
        <v>91</v>
      </c>
      <c r="B2178" t="s">
        <v>573</v>
      </c>
      <c r="C2178">
        <v>5</v>
      </c>
      <c r="D2178">
        <v>9</v>
      </c>
      <c r="E2178" t="s">
        <v>510</v>
      </c>
      <c r="F2178" t="s">
        <v>508</v>
      </c>
      <c r="G2178" t="s">
        <v>508</v>
      </c>
      <c r="H2178">
        <v>4.919865788974767</v>
      </c>
      <c r="I2178">
        <v>9.7872535563929866</v>
      </c>
      <c r="J2178">
        <v>0.29089790562310031</v>
      </c>
      <c r="K2178">
        <v>-255.80870153898221</v>
      </c>
      <c r="L2178">
        <v>1.0454520272704559</v>
      </c>
      <c r="M2178">
        <v>-7.3926049370413001</v>
      </c>
      <c r="N2178">
        <v>0.32362169891875758</v>
      </c>
      <c r="O2178">
        <v>0</v>
      </c>
      <c r="P2178">
        <v>0</v>
      </c>
      <c r="Q2178">
        <v>1</v>
      </c>
      <c r="R2178">
        <v>0</v>
      </c>
      <c r="S2178">
        <v>0</v>
      </c>
      <c r="T2178">
        <v>1</v>
      </c>
    </row>
    <row r="2179" spans="1:20" x14ac:dyDescent="0.3">
      <c r="A2179" t="s">
        <v>162</v>
      </c>
      <c r="B2179" t="s">
        <v>573</v>
      </c>
      <c r="C2179">
        <v>4</v>
      </c>
      <c r="D2179">
        <v>7</v>
      </c>
      <c r="E2179" t="s">
        <v>510</v>
      </c>
      <c r="F2179" t="s">
        <v>508</v>
      </c>
      <c r="G2179" t="s">
        <v>508</v>
      </c>
      <c r="H2179">
        <v>5.4868755734582004</v>
      </c>
      <c r="I2179">
        <v>14.34975890862049</v>
      </c>
      <c r="J2179">
        <v>0.1959487030376805</v>
      </c>
      <c r="K2179">
        <v>-87.966497896063871</v>
      </c>
      <c r="L2179">
        <v>0.63707844827651094</v>
      </c>
      <c r="M2179">
        <v>-3.7037098812920801</v>
      </c>
      <c r="N2179">
        <v>-1.5491400577767711</v>
      </c>
      <c r="O2179">
        <v>0</v>
      </c>
      <c r="P2179">
        <v>1</v>
      </c>
      <c r="Q2179">
        <v>1</v>
      </c>
      <c r="R2179">
        <v>0</v>
      </c>
      <c r="S2179">
        <v>0</v>
      </c>
      <c r="T2179">
        <v>0</v>
      </c>
    </row>
    <row r="2180" spans="1:20" x14ac:dyDescent="0.3">
      <c r="A2180" t="s">
        <v>220</v>
      </c>
      <c r="B2180" t="s">
        <v>573</v>
      </c>
      <c r="C2180">
        <v>1</v>
      </c>
      <c r="D2180">
        <v>4</v>
      </c>
      <c r="E2180" t="s">
        <v>510</v>
      </c>
      <c r="F2180" t="s">
        <v>508</v>
      </c>
      <c r="G2180" t="s">
        <v>508</v>
      </c>
      <c r="H2180">
        <v>5.6158450297963904</v>
      </c>
      <c r="I2180">
        <v>12.91082429245653</v>
      </c>
      <c r="J2180">
        <v>0.17917396623231771</v>
      </c>
      <c r="K2180">
        <v>-115.33551267189689</v>
      </c>
      <c r="L2180">
        <v>0.66056526413096728</v>
      </c>
      <c r="M2180">
        <v>-1.5491400577767711</v>
      </c>
      <c r="N2180">
        <v>1.8448190285292989</v>
      </c>
      <c r="O2180">
        <v>0</v>
      </c>
      <c r="P2180">
        <v>0</v>
      </c>
      <c r="Q2180">
        <v>1</v>
      </c>
      <c r="R2180">
        <v>0</v>
      </c>
      <c r="S2180">
        <v>0</v>
      </c>
      <c r="T2180">
        <v>0</v>
      </c>
    </row>
    <row r="2181" spans="1:20" x14ac:dyDescent="0.3">
      <c r="A2181" t="s">
        <v>235</v>
      </c>
      <c r="B2181" t="s">
        <v>573</v>
      </c>
      <c r="C2181">
        <v>6</v>
      </c>
      <c r="D2181">
        <v>5</v>
      </c>
      <c r="E2181" t="s">
        <v>510</v>
      </c>
      <c r="F2181" t="s">
        <v>508</v>
      </c>
      <c r="G2181" t="s">
        <v>508</v>
      </c>
      <c r="H2181">
        <v>5.0687561997934933</v>
      </c>
      <c r="I2181">
        <v>25.146216115980181</v>
      </c>
      <c r="J2181">
        <v>0.26426132194846508</v>
      </c>
      <c r="K2181">
        <v>-57.428889293383833</v>
      </c>
      <c r="L2181">
        <v>0.71127701364583107</v>
      </c>
      <c r="M2181">
        <v>-1.2671582067096581</v>
      </c>
      <c r="N2181">
        <v>0.96255823787920802</v>
      </c>
      <c r="O2181">
        <v>0</v>
      </c>
      <c r="P2181">
        <v>1</v>
      </c>
      <c r="Q2181">
        <v>1</v>
      </c>
      <c r="R2181">
        <v>1</v>
      </c>
      <c r="S2181">
        <v>0</v>
      </c>
      <c r="T2181">
        <v>0</v>
      </c>
    </row>
    <row r="2182" spans="1:20" x14ac:dyDescent="0.3">
      <c r="A2182" t="s">
        <v>291</v>
      </c>
      <c r="B2182" t="s">
        <v>573</v>
      </c>
      <c r="C2182">
        <v>11</v>
      </c>
      <c r="D2182">
        <v>10</v>
      </c>
      <c r="E2182" t="s">
        <v>510</v>
      </c>
      <c r="F2182" t="s">
        <v>508</v>
      </c>
      <c r="G2182" t="s">
        <v>508</v>
      </c>
      <c r="H2182">
        <v>6.0390622134201788</v>
      </c>
      <c r="I2182">
        <v>73.480654638545161</v>
      </c>
      <c r="J2182">
        <v>1.069534174992514</v>
      </c>
      <c r="K2182">
        <v>180.267224332415</v>
      </c>
      <c r="L2182">
        <v>1.473134795368944</v>
      </c>
      <c r="M2182">
        <v>-2.566038887455778</v>
      </c>
      <c r="N2182">
        <v>-9.9922538892331261</v>
      </c>
      <c r="O2182">
        <v>1</v>
      </c>
      <c r="P2182">
        <v>1</v>
      </c>
      <c r="Q2182">
        <v>1</v>
      </c>
      <c r="R2182">
        <v>0</v>
      </c>
      <c r="S2182">
        <v>1</v>
      </c>
      <c r="T2182">
        <v>1</v>
      </c>
    </row>
    <row r="2183" spans="1:20" x14ac:dyDescent="0.3">
      <c r="A2183" t="s">
        <v>295</v>
      </c>
      <c r="B2183" t="s">
        <v>573</v>
      </c>
      <c r="C2183">
        <v>9</v>
      </c>
      <c r="D2183">
        <v>10</v>
      </c>
      <c r="E2183" t="s">
        <v>510</v>
      </c>
      <c r="F2183" t="s">
        <v>508</v>
      </c>
      <c r="G2183" t="s">
        <v>508</v>
      </c>
      <c r="H2183">
        <v>7.3733716236584437</v>
      </c>
      <c r="I2183">
        <v>49.723750598900409</v>
      </c>
      <c r="J2183">
        <v>0.86341717262301221</v>
      </c>
      <c r="K2183">
        <v>91.965653526668447</v>
      </c>
      <c r="L2183">
        <v>0.80905027306997923</v>
      </c>
      <c r="M2183">
        <v>-9.9922538892331261</v>
      </c>
      <c r="N2183">
        <v>-4.388986522415081</v>
      </c>
      <c r="O2183">
        <v>1</v>
      </c>
      <c r="P2183">
        <v>1</v>
      </c>
      <c r="Q2183">
        <v>1</v>
      </c>
      <c r="R2183">
        <v>0</v>
      </c>
      <c r="S2183">
        <v>1</v>
      </c>
      <c r="T2183">
        <v>0</v>
      </c>
    </row>
    <row r="2184" spans="1:20" x14ac:dyDescent="0.3">
      <c r="A2184" t="s">
        <v>298</v>
      </c>
      <c r="B2184" t="s">
        <v>573</v>
      </c>
      <c r="C2184">
        <v>6</v>
      </c>
      <c r="D2184">
        <v>8</v>
      </c>
      <c r="E2184" t="s">
        <v>510</v>
      </c>
      <c r="F2184" t="s">
        <v>508</v>
      </c>
      <c r="G2184" t="s">
        <v>508</v>
      </c>
      <c r="H2184">
        <v>8.1715317159014802</v>
      </c>
      <c r="I2184">
        <v>40.331481718257578</v>
      </c>
      <c r="J2184">
        <v>0.62840512696686535</v>
      </c>
      <c r="K2184">
        <v>36.014606255976183</v>
      </c>
      <c r="L2184">
        <v>0.8176180920003201</v>
      </c>
      <c r="M2184">
        <v>-4.388986522415081</v>
      </c>
      <c r="N2184">
        <v>-5.5805571981854607</v>
      </c>
      <c r="O2184">
        <v>0</v>
      </c>
      <c r="P2184">
        <v>1</v>
      </c>
      <c r="Q2184">
        <v>1</v>
      </c>
      <c r="R2184">
        <v>0</v>
      </c>
      <c r="S2184">
        <v>1</v>
      </c>
      <c r="T2184">
        <v>0</v>
      </c>
    </row>
    <row r="2185" spans="1:20" x14ac:dyDescent="0.3">
      <c r="A2185" t="s">
        <v>96</v>
      </c>
      <c r="B2185" t="s">
        <v>573</v>
      </c>
      <c r="C2185">
        <v>1</v>
      </c>
      <c r="D2185">
        <v>4</v>
      </c>
      <c r="E2185" t="s">
        <v>510</v>
      </c>
      <c r="F2185" t="s">
        <v>508</v>
      </c>
      <c r="G2185" t="s">
        <v>508</v>
      </c>
      <c r="H2185">
        <v>10.18118442974024</v>
      </c>
      <c r="I2185">
        <v>22.274882716150941</v>
      </c>
      <c r="J2185">
        <v>-0.1165888873804314</v>
      </c>
      <c r="K2185">
        <v>-43.150332749840551</v>
      </c>
      <c r="L2185">
        <v>0.55958607062558974</v>
      </c>
      <c r="M2185">
        <v>-5.0925942687176908</v>
      </c>
      <c r="N2185">
        <v>-0.780487060546875</v>
      </c>
      <c r="O2185">
        <v>0</v>
      </c>
      <c r="P2185">
        <v>1</v>
      </c>
      <c r="Q2185">
        <v>0</v>
      </c>
      <c r="R2185">
        <v>0</v>
      </c>
      <c r="S2185">
        <v>0</v>
      </c>
      <c r="T2185">
        <v>0</v>
      </c>
    </row>
    <row r="2186" spans="1:20" x14ac:dyDescent="0.3">
      <c r="A2186" t="s">
        <v>164</v>
      </c>
      <c r="B2186" t="s">
        <v>573</v>
      </c>
      <c r="C2186">
        <v>-2</v>
      </c>
      <c r="D2186">
        <v>3</v>
      </c>
      <c r="E2186" t="s">
        <v>510</v>
      </c>
      <c r="F2186" t="s">
        <v>508</v>
      </c>
      <c r="G2186" t="s">
        <v>508</v>
      </c>
      <c r="H2186">
        <v>10.75912968845854</v>
      </c>
      <c r="I2186">
        <v>16.682464814845279</v>
      </c>
      <c r="J2186">
        <v>-0.36772221368420482</v>
      </c>
      <c r="K2186">
        <v>-104.5195749240448</v>
      </c>
      <c r="L2186">
        <v>0.96448198485905057</v>
      </c>
      <c r="M2186">
        <v>-2.1140624481316519</v>
      </c>
      <c r="N2186">
        <v>0.20090866817632369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</row>
    <row r="2187" spans="1:20" x14ac:dyDescent="0.3">
      <c r="A2187" t="s">
        <v>77</v>
      </c>
      <c r="B2187" t="s">
        <v>229</v>
      </c>
      <c r="C2187">
        <v>2</v>
      </c>
      <c r="D2187">
        <v>8</v>
      </c>
      <c r="E2187" t="s">
        <v>510</v>
      </c>
      <c r="F2187" t="s">
        <v>508</v>
      </c>
      <c r="G2187" t="s">
        <v>508</v>
      </c>
      <c r="H2187">
        <v>1.851203361730154</v>
      </c>
      <c r="I2187">
        <v>4.5871585319076864</v>
      </c>
      <c r="J2187">
        <v>-0.9596916870313793</v>
      </c>
      <c r="K2187">
        <v>-118.06176948742031</v>
      </c>
      <c r="L2187">
        <v>1.019891287885162</v>
      </c>
      <c r="M2187">
        <v>-0.24389871736852131</v>
      </c>
      <c r="N2187">
        <v>0.18336661477808069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1</v>
      </c>
    </row>
    <row r="2188" spans="1:20" x14ac:dyDescent="0.3">
      <c r="A2188" t="s">
        <v>223</v>
      </c>
      <c r="B2188" t="s">
        <v>229</v>
      </c>
      <c r="C2188">
        <v>11</v>
      </c>
      <c r="D2188">
        <v>11</v>
      </c>
      <c r="E2188" t="s">
        <v>510</v>
      </c>
      <c r="F2188" t="s">
        <v>508</v>
      </c>
      <c r="G2188" t="s">
        <v>508</v>
      </c>
      <c r="H2188">
        <v>1.1727695812452621</v>
      </c>
      <c r="I2188">
        <v>60.606097970733927</v>
      </c>
      <c r="J2188">
        <v>7.3911662856548377E-2</v>
      </c>
      <c r="K2188">
        <v>35.520543917281699</v>
      </c>
      <c r="L2188">
        <v>0.74483375820361231</v>
      </c>
      <c r="M2188">
        <v>-0.23738510177114239</v>
      </c>
      <c r="N2188">
        <v>-0.53540102474429052</v>
      </c>
      <c r="O2188">
        <v>1</v>
      </c>
      <c r="P2188">
        <v>1</v>
      </c>
      <c r="Q2188">
        <v>1</v>
      </c>
      <c r="R2188">
        <v>1</v>
      </c>
      <c r="S2188">
        <v>0</v>
      </c>
      <c r="T2188">
        <v>0</v>
      </c>
    </row>
    <row r="2189" spans="1:20" x14ac:dyDescent="0.3">
      <c r="A2189" t="s">
        <v>228</v>
      </c>
      <c r="B2189" t="s">
        <v>229</v>
      </c>
      <c r="C2189">
        <v>11</v>
      </c>
      <c r="D2189">
        <v>15</v>
      </c>
      <c r="E2189" t="s">
        <v>513</v>
      </c>
      <c r="F2189" t="s">
        <v>508</v>
      </c>
      <c r="G2189" t="s">
        <v>508</v>
      </c>
      <c r="H2189">
        <v>1.255979319699184</v>
      </c>
      <c r="I2189">
        <v>51.515090797557363</v>
      </c>
      <c r="J2189">
        <v>0.24394380215639561</v>
      </c>
      <c r="K2189">
        <v>5.4073814509677218</v>
      </c>
      <c r="L2189">
        <v>1.1173439340400471</v>
      </c>
      <c r="M2189">
        <v>-0.53540102474429052</v>
      </c>
      <c r="N2189">
        <v>-0.4784707334686486</v>
      </c>
      <c r="O2189">
        <v>1</v>
      </c>
      <c r="P2189">
        <v>1</v>
      </c>
      <c r="Q2189">
        <v>1</v>
      </c>
      <c r="R2189">
        <v>0</v>
      </c>
      <c r="S2189">
        <v>0</v>
      </c>
      <c r="T2189">
        <v>1</v>
      </c>
    </row>
    <row r="2190" spans="1:20" x14ac:dyDescent="0.3">
      <c r="A2190" t="s">
        <v>271</v>
      </c>
      <c r="B2190" t="s">
        <v>229</v>
      </c>
      <c r="C2190">
        <v>6</v>
      </c>
      <c r="D2190">
        <v>10</v>
      </c>
      <c r="E2190" t="s">
        <v>367</v>
      </c>
      <c r="F2190" t="s">
        <v>508</v>
      </c>
      <c r="G2190" t="s">
        <v>509</v>
      </c>
      <c r="H2190">
        <v>1.1271278844644219</v>
      </c>
      <c r="I2190">
        <v>21.87492549412298</v>
      </c>
      <c r="J2190">
        <v>8.5678610641421349E-2</v>
      </c>
      <c r="K2190">
        <v>-30.246944976955231</v>
      </c>
      <c r="L2190">
        <v>0.81344186558134424</v>
      </c>
      <c r="M2190">
        <v>-1.506024096385542</v>
      </c>
      <c r="N2190">
        <v>1.5290519877675841</v>
      </c>
      <c r="O2190">
        <v>0</v>
      </c>
      <c r="P2190">
        <v>1</v>
      </c>
      <c r="Q2190">
        <v>1</v>
      </c>
      <c r="R2190">
        <v>0</v>
      </c>
      <c r="S2190">
        <v>0</v>
      </c>
      <c r="T2190">
        <v>0</v>
      </c>
    </row>
    <row r="2191" spans="1:20" x14ac:dyDescent="0.3">
      <c r="A2191" t="s">
        <v>290</v>
      </c>
      <c r="B2191" t="s">
        <v>229</v>
      </c>
      <c r="C2191">
        <v>2</v>
      </c>
      <c r="D2191">
        <v>8</v>
      </c>
      <c r="E2191" t="s">
        <v>510</v>
      </c>
      <c r="F2191" t="s">
        <v>508</v>
      </c>
      <c r="G2191" t="s">
        <v>508</v>
      </c>
      <c r="H2191">
        <v>1.3007054673721341</v>
      </c>
      <c r="I2191">
        <v>0</v>
      </c>
      <c r="J2191">
        <v>-0.2364459048458972</v>
      </c>
      <c r="K2191">
        <v>-127.1844443790617</v>
      </c>
      <c r="L2191">
        <v>1.114281511987057</v>
      </c>
      <c r="M2191">
        <v>-1.8181818181818179</v>
      </c>
      <c r="N2191">
        <v>-1.11111299491223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1</v>
      </c>
    </row>
    <row r="2192" spans="1:20" x14ac:dyDescent="0.3">
      <c r="A2192" t="s">
        <v>91</v>
      </c>
      <c r="B2192" t="s">
        <v>229</v>
      </c>
      <c r="C2192">
        <v>2</v>
      </c>
      <c r="D2192">
        <v>11</v>
      </c>
      <c r="E2192" t="s">
        <v>510</v>
      </c>
      <c r="F2192" t="s">
        <v>508</v>
      </c>
      <c r="G2192" t="s">
        <v>508</v>
      </c>
      <c r="H2192">
        <v>1.517564116931353</v>
      </c>
      <c r="I2192">
        <v>0</v>
      </c>
      <c r="J2192">
        <v>-1.1093712411666301</v>
      </c>
      <c r="K2192">
        <v>-272.13003937877158</v>
      </c>
      <c r="L2192">
        <v>1.694254101035271</v>
      </c>
      <c r="M2192">
        <v>-4.9251834146469538</v>
      </c>
      <c r="N2192">
        <v>-1.639344262295082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1</v>
      </c>
    </row>
    <row r="2193" spans="1:20" x14ac:dyDescent="0.3">
      <c r="A2193" t="s">
        <v>93</v>
      </c>
      <c r="B2193" t="s">
        <v>229</v>
      </c>
      <c r="C2193">
        <v>0</v>
      </c>
      <c r="D2193">
        <v>7</v>
      </c>
      <c r="E2193" t="s">
        <v>510</v>
      </c>
      <c r="F2193" t="s">
        <v>508</v>
      </c>
      <c r="G2193" t="s">
        <v>508</v>
      </c>
      <c r="H2193">
        <v>1.4952378045944941</v>
      </c>
      <c r="I2193">
        <v>0</v>
      </c>
      <c r="J2193">
        <v>-1.4978963459376371</v>
      </c>
      <c r="K2193">
        <v>-216.2602492260979</v>
      </c>
      <c r="L2193">
        <v>0.95238095238095233</v>
      </c>
      <c r="M2193">
        <v>-1.639344262295082</v>
      </c>
      <c r="N2193">
        <v>0.66666666666666674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</row>
    <row r="2194" spans="1:20" x14ac:dyDescent="0.3">
      <c r="A2194" t="s">
        <v>162</v>
      </c>
      <c r="B2194" t="s">
        <v>229</v>
      </c>
      <c r="C2194">
        <v>3</v>
      </c>
      <c r="D2194">
        <v>8</v>
      </c>
      <c r="E2194" t="s">
        <v>510</v>
      </c>
      <c r="F2194" t="s">
        <v>508</v>
      </c>
      <c r="G2194" t="s">
        <v>508</v>
      </c>
      <c r="H2194">
        <v>1.687030505416985</v>
      </c>
      <c r="I2194">
        <v>10.98901283163768</v>
      </c>
      <c r="J2194">
        <v>-1.3315963864293161</v>
      </c>
      <c r="K2194">
        <v>-99.303771996094923</v>
      </c>
      <c r="L2194">
        <v>0.41681190508110999</v>
      </c>
      <c r="M2194">
        <v>-0.26246319718100869</v>
      </c>
      <c r="N2194">
        <v>-0.72368822599712168</v>
      </c>
      <c r="O2194">
        <v>0</v>
      </c>
      <c r="P2194">
        <v>1</v>
      </c>
      <c r="Q2194">
        <v>0</v>
      </c>
      <c r="R2194">
        <v>0</v>
      </c>
      <c r="S2194">
        <v>0</v>
      </c>
      <c r="T2194">
        <v>0</v>
      </c>
    </row>
    <row r="2195" spans="1:20" x14ac:dyDescent="0.3">
      <c r="A2195" t="s">
        <v>220</v>
      </c>
      <c r="B2195" t="s">
        <v>229</v>
      </c>
      <c r="C2195">
        <v>3</v>
      </c>
      <c r="D2195">
        <v>8</v>
      </c>
      <c r="E2195" t="s">
        <v>510</v>
      </c>
      <c r="F2195" t="s">
        <v>508</v>
      </c>
      <c r="G2195" t="s">
        <v>508</v>
      </c>
      <c r="H2195">
        <v>1.741929591035835</v>
      </c>
      <c r="I2195">
        <v>4.9450222384311946</v>
      </c>
      <c r="J2195">
        <v>-1.181316055762252</v>
      </c>
      <c r="K2195">
        <v>-90.283692014939476</v>
      </c>
      <c r="L2195">
        <v>0.65804047930721976</v>
      </c>
      <c r="M2195">
        <v>-0.72368822599712168</v>
      </c>
      <c r="N2195">
        <v>0.33134527516481821</v>
      </c>
      <c r="O2195">
        <v>0</v>
      </c>
      <c r="P2195">
        <v>1</v>
      </c>
      <c r="Q2195">
        <v>0</v>
      </c>
      <c r="R2195">
        <v>0</v>
      </c>
      <c r="S2195">
        <v>0</v>
      </c>
      <c r="T2195">
        <v>0</v>
      </c>
    </row>
    <row r="2196" spans="1:20" x14ac:dyDescent="0.3">
      <c r="A2196" t="s">
        <v>235</v>
      </c>
      <c r="B2196" t="s">
        <v>229</v>
      </c>
      <c r="C2196">
        <v>3</v>
      </c>
      <c r="D2196">
        <v>8</v>
      </c>
      <c r="E2196" t="s">
        <v>510</v>
      </c>
      <c r="F2196" t="s">
        <v>508</v>
      </c>
      <c r="G2196" t="s">
        <v>508</v>
      </c>
      <c r="H2196">
        <v>1.765381705148837</v>
      </c>
      <c r="I2196">
        <v>12.56832059127381</v>
      </c>
      <c r="J2196">
        <v>-0.32777154821959181</v>
      </c>
      <c r="K2196">
        <v>-68.869528647760447</v>
      </c>
      <c r="L2196">
        <v>0.543884164116896</v>
      </c>
      <c r="M2196">
        <v>-1.3218770387703329</v>
      </c>
      <c r="N2196">
        <v>-6.6983323155697383E-2</v>
      </c>
      <c r="O2196">
        <v>0</v>
      </c>
      <c r="P2196">
        <v>1</v>
      </c>
      <c r="Q2196">
        <v>0</v>
      </c>
      <c r="R2196">
        <v>0</v>
      </c>
      <c r="S2196">
        <v>0</v>
      </c>
      <c r="T2196">
        <v>0</v>
      </c>
    </row>
    <row r="2197" spans="1:20" x14ac:dyDescent="0.3">
      <c r="A2197" t="s">
        <v>259</v>
      </c>
      <c r="B2197" t="s">
        <v>229</v>
      </c>
      <c r="C2197">
        <v>3</v>
      </c>
      <c r="D2197">
        <v>8</v>
      </c>
      <c r="E2197" t="s">
        <v>510</v>
      </c>
      <c r="F2197" t="s">
        <v>508</v>
      </c>
      <c r="G2197" t="s">
        <v>508</v>
      </c>
      <c r="H2197">
        <v>1.8383765770161169</v>
      </c>
      <c r="I2197">
        <v>12.6436650571854</v>
      </c>
      <c r="J2197">
        <v>-0.20351679926794211</v>
      </c>
      <c r="K2197">
        <v>-89.670756965140086</v>
      </c>
      <c r="L2197">
        <v>0.82896839488636354</v>
      </c>
      <c r="M2197">
        <v>-6.6983323155697383E-2</v>
      </c>
      <c r="N2197">
        <v>2.5469189875895522</v>
      </c>
      <c r="O2197">
        <v>0</v>
      </c>
      <c r="P2197">
        <v>1</v>
      </c>
      <c r="Q2197">
        <v>0</v>
      </c>
      <c r="R2197">
        <v>0</v>
      </c>
      <c r="S2197">
        <v>0</v>
      </c>
      <c r="T2197">
        <v>0</v>
      </c>
    </row>
    <row r="2198" spans="1:20" x14ac:dyDescent="0.3">
      <c r="A2198" t="s">
        <v>282</v>
      </c>
      <c r="B2198" t="s">
        <v>229</v>
      </c>
      <c r="C2198">
        <v>9</v>
      </c>
      <c r="D2198">
        <v>13</v>
      </c>
      <c r="E2198" t="s">
        <v>367</v>
      </c>
      <c r="F2198" t="s">
        <v>508</v>
      </c>
      <c r="G2198" t="s">
        <v>509</v>
      </c>
      <c r="H2198">
        <v>2.3438943786430548</v>
      </c>
      <c r="I2198">
        <v>38.502663760696457</v>
      </c>
      <c r="J2198">
        <v>0.72343257815182538</v>
      </c>
      <c r="K2198">
        <v>65.262703935568524</v>
      </c>
      <c r="L2198">
        <v>0.1800576708827577</v>
      </c>
      <c r="M2198">
        <v>-0.64432990957692549</v>
      </c>
      <c r="N2198">
        <v>-2.7237334833747968</v>
      </c>
      <c r="O2198">
        <v>1</v>
      </c>
      <c r="P2198">
        <v>1</v>
      </c>
      <c r="Q2198">
        <v>1</v>
      </c>
      <c r="R2198">
        <v>0</v>
      </c>
      <c r="S2198">
        <v>0</v>
      </c>
      <c r="T2198">
        <v>0</v>
      </c>
    </row>
    <row r="2199" spans="1:20" x14ac:dyDescent="0.3">
      <c r="A2199" t="s">
        <v>285</v>
      </c>
      <c r="B2199" t="s">
        <v>229</v>
      </c>
      <c r="C2199">
        <v>9</v>
      </c>
      <c r="D2199">
        <v>13</v>
      </c>
      <c r="E2199" t="s">
        <v>367</v>
      </c>
      <c r="F2199" t="s">
        <v>508</v>
      </c>
      <c r="G2199" t="s">
        <v>509</v>
      </c>
      <c r="H2199">
        <v>2.2058813886814699</v>
      </c>
      <c r="I2199">
        <v>13.90377822366451</v>
      </c>
      <c r="J2199">
        <v>0.44179639105181939</v>
      </c>
      <c r="K2199">
        <v>-58.36113663550708</v>
      </c>
      <c r="L2199">
        <v>0.9015421115065243</v>
      </c>
      <c r="M2199">
        <v>-0.26666259765625</v>
      </c>
      <c r="N2199">
        <v>2.2058741031636888</v>
      </c>
      <c r="O2199">
        <v>1</v>
      </c>
      <c r="P2199">
        <v>1</v>
      </c>
      <c r="Q2199">
        <v>1</v>
      </c>
      <c r="R2199">
        <v>0</v>
      </c>
      <c r="S2199">
        <v>0</v>
      </c>
      <c r="T2199">
        <v>0</v>
      </c>
    </row>
    <row r="2200" spans="1:20" x14ac:dyDescent="0.3">
      <c r="A2200" t="s">
        <v>291</v>
      </c>
      <c r="B2200" t="s">
        <v>229</v>
      </c>
      <c r="C2200">
        <v>8</v>
      </c>
      <c r="D2200">
        <v>13</v>
      </c>
      <c r="E2200" t="s">
        <v>367</v>
      </c>
      <c r="F2200" t="s">
        <v>508</v>
      </c>
      <c r="G2200" t="s">
        <v>509</v>
      </c>
      <c r="H2200">
        <v>2.2138113781541948</v>
      </c>
      <c r="I2200">
        <v>21.39037782236645</v>
      </c>
      <c r="J2200">
        <v>0.54870606601556027</v>
      </c>
      <c r="K2200">
        <v>45.983342978806739</v>
      </c>
      <c r="L2200">
        <v>1.392881169347441</v>
      </c>
      <c r="M2200">
        <v>-1.242638307605624</v>
      </c>
      <c r="N2200">
        <v>-0.19867751772040559</v>
      </c>
      <c r="O2200">
        <v>0</v>
      </c>
      <c r="P2200">
        <v>1</v>
      </c>
      <c r="Q2200">
        <v>1</v>
      </c>
      <c r="R2200">
        <v>0</v>
      </c>
      <c r="S2200">
        <v>0</v>
      </c>
      <c r="T2200">
        <v>1</v>
      </c>
    </row>
    <row r="2201" spans="1:20" x14ac:dyDescent="0.3">
      <c r="A2201" t="s">
        <v>295</v>
      </c>
      <c r="B2201" t="s">
        <v>229</v>
      </c>
      <c r="C2201">
        <v>6</v>
      </c>
      <c r="D2201">
        <v>11</v>
      </c>
      <c r="E2201" t="s">
        <v>367</v>
      </c>
      <c r="F2201" t="s">
        <v>508</v>
      </c>
      <c r="G2201" t="s">
        <v>509</v>
      </c>
      <c r="H2201">
        <v>2.403070561956377</v>
      </c>
      <c r="I2201">
        <v>19.78608316612581</v>
      </c>
      <c r="J2201">
        <v>0.51099887969001667</v>
      </c>
      <c r="K2201">
        <v>34.222252513753453</v>
      </c>
      <c r="L2201">
        <v>0.99231510601602912</v>
      </c>
      <c r="M2201">
        <v>-0.19867751772040559</v>
      </c>
      <c r="N2201">
        <v>-0.53085804111367896</v>
      </c>
      <c r="O2201">
        <v>0</v>
      </c>
      <c r="P2201">
        <v>1</v>
      </c>
      <c r="Q2201">
        <v>1</v>
      </c>
      <c r="R2201">
        <v>0</v>
      </c>
      <c r="S2201">
        <v>0</v>
      </c>
      <c r="T2201">
        <v>0</v>
      </c>
    </row>
    <row r="2202" spans="1:20" x14ac:dyDescent="0.3">
      <c r="A2202" t="s">
        <v>298</v>
      </c>
      <c r="B2202" t="s">
        <v>229</v>
      </c>
      <c r="C2202">
        <v>8</v>
      </c>
      <c r="D2202">
        <v>12</v>
      </c>
      <c r="E2202" t="s">
        <v>367</v>
      </c>
      <c r="F2202" t="s">
        <v>508</v>
      </c>
      <c r="G2202" t="s">
        <v>509</v>
      </c>
      <c r="H2202">
        <v>2.4301909281325691</v>
      </c>
      <c r="I2202">
        <v>15.50799128208936</v>
      </c>
      <c r="J2202">
        <v>0.39138688891854168</v>
      </c>
      <c r="K2202">
        <v>-52.020120955018577</v>
      </c>
      <c r="L2202">
        <v>1.01380203311386</v>
      </c>
      <c r="M2202">
        <v>-0.53085804111367896</v>
      </c>
      <c r="N2202">
        <v>-6.6705035889202666E-2</v>
      </c>
      <c r="O2202">
        <v>0</v>
      </c>
      <c r="P2202">
        <v>1</v>
      </c>
      <c r="Q2202">
        <v>1</v>
      </c>
      <c r="R2202">
        <v>0</v>
      </c>
      <c r="S2202">
        <v>0</v>
      </c>
      <c r="T2202">
        <v>1</v>
      </c>
    </row>
    <row r="2203" spans="1:20" x14ac:dyDescent="0.3">
      <c r="A2203" t="s">
        <v>96</v>
      </c>
      <c r="B2203" t="s">
        <v>229</v>
      </c>
      <c r="C2203">
        <v>8</v>
      </c>
      <c r="D2203">
        <v>12</v>
      </c>
      <c r="E2203" t="s">
        <v>367</v>
      </c>
      <c r="F2203" t="s">
        <v>508</v>
      </c>
      <c r="G2203" t="s">
        <v>509</v>
      </c>
      <c r="H2203">
        <v>2.2731648448811539</v>
      </c>
      <c r="I2203">
        <v>2.7472532079094201</v>
      </c>
      <c r="J2203">
        <v>0.1994402692753732</v>
      </c>
      <c r="K2203">
        <v>-75.361034862599027</v>
      </c>
      <c r="L2203">
        <v>1.124112103523454</v>
      </c>
      <c r="M2203">
        <v>-1.333333333333333</v>
      </c>
      <c r="N2203">
        <v>0</v>
      </c>
      <c r="O2203">
        <v>0</v>
      </c>
      <c r="P2203">
        <v>1</v>
      </c>
      <c r="Q2203">
        <v>1</v>
      </c>
      <c r="R2203">
        <v>0</v>
      </c>
      <c r="S2203">
        <v>0</v>
      </c>
      <c r="T2203">
        <v>1</v>
      </c>
    </row>
    <row r="2204" spans="1:20" x14ac:dyDescent="0.3">
      <c r="A2204" t="s">
        <v>164</v>
      </c>
      <c r="B2204" t="s">
        <v>229</v>
      </c>
      <c r="C2204">
        <v>0</v>
      </c>
      <c r="D2204">
        <v>7</v>
      </c>
      <c r="E2204" t="s">
        <v>510</v>
      </c>
      <c r="F2204" t="s">
        <v>508</v>
      </c>
      <c r="G2204" t="s">
        <v>508</v>
      </c>
      <c r="H2204">
        <v>2.1959283534978731</v>
      </c>
      <c r="I2204">
        <v>5.9405798491796888</v>
      </c>
      <c r="J2204">
        <v>-1.4088761622141011E-2</v>
      </c>
      <c r="K2204">
        <v>-113.11746630869339</v>
      </c>
      <c r="L2204">
        <v>0.89914821657846111</v>
      </c>
      <c r="M2204">
        <v>-0.87838044037690033</v>
      </c>
      <c r="N2204">
        <v>0.20450106203046331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</row>
    <row r="2205" spans="1:20" x14ac:dyDescent="0.3">
      <c r="A2205" t="s">
        <v>242</v>
      </c>
      <c r="B2205" t="s">
        <v>229</v>
      </c>
      <c r="C2205">
        <v>5</v>
      </c>
      <c r="D2205">
        <v>8</v>
      </c>
      <c r="E2205" t="s">
        <v>510</v>
      </c>
      <c r="F2205" t="s">
        <v>508</v>
      </c>
      <c r="G2205" t="s">
        <v>508</v>
      </c>
      <c r="H2205">
        <v>1.875802945020167</v>
      </c>
      <c r="I2205">
        <v>30.718928174999331</v>
      </c>
      <c r="J2205">
        <v>-0.3226972995039894</v>
      </c>
      <c r="K2205">
        <v>-99.530755523438046</v>
      </c>
      <c r="L2205">
        <v>0.90507938030600987</v>
      </c>
      <c r="M2205">
        <v>-6.906498716017187E-2</v>
      </c>
      <c r="N2205">
        <v>2.971667686555572</v>
      </c>
      <c r="O2205">
        <v>0</v>
      </c>
      <c r="P2205">
        <v>1</v>
      </c>
      <c r="Q2205">
        <v>0</v>
      </c>
      <c r="R2205">
        <v>1</v>
      </c>
      <c r="S2205">
        <v>0</v>
      </c>
      <c r="T2205">
        <v>0</v>
      </c>
    </row>
    <row r="2206" spans="1:20" x14ac:dyDescent="0.3">
      <c r="A2206" t="s">
        <v>77</v>
      </c>
      <c r="B2206" t="s">
        <v>254</v>
      </c>
      <c r="C2206">
        <v>8</v>
      </c>
      <c r="D2206">
        <v>8</v>
      </c>
      <c r="E2206" t="s">
        <v>513</v>
      </c>
      <c r="F2206" t="s">
        <v>508</v>
      </c>
      <c r="G2206" t="s">
        <v>508</v>
      </c>
      <c r="H2206">
        <v>3.9747728099584969</v>
      </c>
      <c r="I2206">
        <v>35.828883277906321</v>
      </c>
      <c r="J2206">
        <v>9.1123015666957796E-2</v>
      </c>
      <c r="K2206">
        <v>20.27869683600974</v>
      </c>
      <c r="L2206">
        <v>0.39247565553906327</v>
      </c>
      <c r="M2206">
        <v>-1.8145191914456951</v>
      </c>
      <c r="N2206">
        <v>0.20534351369266821</v>
      </c>
      <c r="O2206">
        <v>0</v>
      </c>
      <c r="P2206">
        <v>1</v>
      </c>
      <c r="Q2206">
        <v>1</v>
      </c>
      <c r="R2206">
        <v>0</v>
      </c>
      <c r="S2206">
        <v>1</v>
      </c>
      <c r="T2206">
        <v>0</v>
      </c>
    </row>
    <row r="2207" spans="1:20" x14ac:dyDescent="0.3">
      <c r="A2207" t="s">
        <v>139</v>
      </c>
      <c r="B2207" t="s">
        <v>254</v>
      </c>
      <c r="C2207">
        <v>6</v>
      </c>
      <c r="D2207">
        <v>8</v>
      </c>
      <c r="E2207" t="s">
        <v>510</v>
      </c>
      <c r="F2207" t="s">
        <v>508</v>
      </c>
      <c r="G2207" t="s">
        <v>508</v>
      </c>
      <c r="H2207">
        <v>4.6166346215755816</v>
      </c>
      <c r="I2207">
        <v>32.085583860361673</v>
      </c>
      <c r="J2207">
        <v>1.370150831229809E-2</v>
      </c>
      <c r="K2207">
        <v>5.328451277258865</v>
      </c>
      <c r="L2207">
        <v>0.80809097870569491</v>
      </c>
      <c r="M2207">
        <v>-3.3966048432934981</v>
      </c>
      <c r="N2207">
        <v>-2.5853153880823259</v>
      </c>
      <c r="O2207">
        <v>0</v>
      </c>
      <c r="P2207">
        <v>1</v>
      </c>
      <c r="Q2207">
        <v>1</v>
      </c>
      <c r="R2207">
        <v>0</v>
      </c>
      <c r="S2207">
        <v>0</v>
      </c>
      <c r="T2207">
        <v>0</v>
      </c>
    </row>
    <row r="2208" spans="1:20" x14ac:dyDescent="0.3">
      <c r="A2208" t="s">
        <v>156</v>
      </c>
      <c r="B2208" t="s">
        <v>254</v>
      </c>
      <c r="C2208">
        <v>3</v>
      </c>
      <c r="D2208">
        <v>6</v>
      </c>
      <c r="E2208" t="s">
        <v>510</v>
      </c>
      <c r="F2208" t="s">
        <v>508</v>
      </c>
      <c r="G2208" t="s">
        <v>508</v>
      </c>
      <c r="H2208">
        <v>4.9135573928979932</v>
      </c>
      <c r="I2208">
        <v>18.71659908498259</v>
      </c>
      <c r="J2208">
        <v>-3.0469956107405969E-2</v>
      </c>
      <c r="K2208">
        <v>-51.481898067810917</v>
      </c>
      <c r="L2208">
        <v>0.79723969436956377</v>
      </c>
      <c r="M2208">
        <v>-2.5853153880823259</v>
      </c>
      <c r="N2208">
        <v>1.167724583719139</v>
      </c>
      <c r="O2208">
        <v>0</v>
      </c>
      <c r="P2208">
        <v>1</v>
      </c>
      <c r="Q2208">
        <v>0</v>
      </c>
      <c r="R2208">
        <v>0</v>
      </c>
      <c r="S2208">
        <v>0</v>
      </c>
      <c r="T2208">
        <v>0</v>
      </c>
    </row>
    <row r="2209" spans="1:20" x14ac:dyDescent="0.3">
      <c r="A2209" t="s">
        <v>228</v>
      </c>
      <c r="B2209" t="s">
        <v>254</v>
      </c>
      <c r="C2209">
        <v>2</v>
      </c>
      <c r="D2209">
        <v>3</v>
      </c>
      <c r="E2209" t="s">
        <v>510</v>
      </c>
      <c r="F2209" t="s">
        <v>508</v>
      </c>
      <c r="G2209" t="s">
        <v>508</v>
      </c>
      <c r="H2209">
        <v>5.3928196878257442</v>
      </c>
      <c r="I2209">
        <v>37.554612431332323</v>
      </c>
      <c r="J2209">
        <v>-5.7929244073238857E-2</v>
      </c>
      <c r="K2209">
        <v>-144.7555429226208</v>
      </c>
      <c r="L2209">
        <v>3.4152904937379951</v>
      </c>
      <c r="M2209">
        <v>-1.040576809239824</v>
      </c>
      <c r="N2209">
        <v>0</v>
      </c>
      <c r="O2209">
        <v>0</v>
      </c>
      <c r="P2209">
        <v>0</v>
      </c>
      <c r="Q2209">
        <v>0</v>
      </c>
      <c r="R2209">
        <v>1</v>
      </c>
      <c r="S2209">
        <v>0</v>
      </c>
      <c r="T2209">
        <v>1</v>
      </c>
    </row>
    <row r="2210" spans="1:20" x14ac:dyDescent="0.3">
      <c r="A2210" t="s">
        <v>283</v>
      </c>
      <c r="B2210" t="s">
        <v>254</v>
      </c>
      <c r="C2210">
        <v>11</v>
      </c>
      <c r="D2210">
        <v>9</v>
      </c>
      <c r="E2210" t="s">
        <v>510</v>
      </c>
      <c r="F2210" t="s">
        <v>508</v>
      </c>
      <c r="G2210" t="s">
        <v>508</v>
      </c>
      <c r="H2210">
        <v>4.4879257114044364</v>
      </c>
      <c r="I2210">
        <v>51.769909637257769</v>
      </c>
      <c r="J2210">
        <v>3.7449935187258622E-2</v>
      </c>
      <c r="K2210">
        <v>44.769351563065143</v>
      </c>
      <c r="L2210">
        <v>0.33758211695115919</v>
      </c>
      <c r="M2210">
        <v>-1.701702504392725</v>
      </c>
      <c r="N2210">
        <v>-2.6476505426426451</v>
      </c>
      <c r="O2210">
        <v>1</v>
      </c>
      <c r="P2210">
        <v>1</v>
      </c>
      <c r="Q2210">
        <v>1</v>
      </c>
      <c r="R2210">
        <v>0</v>
      </c>
      <c r="S2210">
        <v>1</v>
      </c>
      <c r="T2210">
        <v>0</v>
      </c>
    </row>
    <row r="2211" spans="1:20" x14ac:dyDescent="0.3">
      <c r="A2211" t="s">
        <v>290</v>
      </c>
      <c r="B2211" t="s">
        <v>254</v>
      </c>
      <c r="C2211">
        <v>8</v>
      </c>
      <c r="D2211">
        <v>9</v>
      </c>
      <c r="E2211" t="s">
        <v>510</v>
      </c>
      <c r="F2211" t="s">
        <v>508</v>
      </c>
      <c r="G2211" t="s">
        <v>508</v>
      </c>
      <c r="H2211">
        <v>4.6323965459719094</v>
      </c>
      <c r="I2211">
        <v>40.265518094069407</v>
      </c>
      <c r="J2211">
        <v>1.1103078944606911E-2</v>
      </c>
      <c r="K2211">
        <v>-13.44441642422778</v>
      </c>
      <c r="L2211">
        <v>0.43276935732985211</v>
      </c>
      <c r="M2211">
        <v>-2.6476505426426451</v>
      </c>
      <c r="N2211">
        <v>3.556476819979117</v>
      </c>
      <c r="O2211">
        <v>0</v>
      </c>
      <c r="P2211">
        <v>1</v>
      </c>
      <c r="Q2211">
        <v>1</v>
      </c>
      <c r="R2211">
        <v>0</v>
      </c>
      <c r="S2211">
        <v>1</v>
      </c>
      <c r="T2211">
        <v>0</v>
      </c>
    </row>
    <row r="2212" spans="1:20" x14ac:dyDescent="0.3">
      <c r="A2212" t="s">
        <v>91</v>
      </c>
      <c r="B2212" t="s">
        <v>254</v>
      </c>
      <c r="C2212">
        <v>3</v>
      </c>
      <c r="D2212">
        <v>7</v>
      </c>
      <c r="E2212" t="s">
        <v>510</v>
      </c>
      <c r="F2212" t="s">
        <v>508</v>
      </c>
      <c r="G2212" t="s">
        <v>508</v>
      </c>
      <c r="H2212">
        <v>5.0988781209891778</v>
      </c>
      <c r="I2212">
        <v>45.575247005842733</v>
      </c>
      <c r="J2212">
        <v>-4.8951536766297932E-4</v>
      </c>
      <c r="K2212">
        <v>-12.390923518578241</v>
      </c>
      <c r="L2212">
        <v>1.5184510648562251</v>
      </c>
      <c r="M2212">
        <v>-3.3932149406685159</v>
      </c>
      <c r="N2212">
        <v>-2.3760381059871039</v>
      </c>
      <c r="O2212">
        <v>0</v>
      </c>
      <c r="P2212">
        <v>1</v>
      </c>
      <c r="Q2212">
        <v>0</v>
      </c>
      <c r="R2212">
        <v>0</v>
      </c>
      <c r="S2212">
        <v>0</v>
      </c>
      <c r="T2212">
        <v>1</v>
      </c>
    </row>
    <row r="2213" spans="1:20" x14ac:dyDescent="0.3">
      <c r="A2213" t="s">
        <v>93</v>
      </c>
      <c r="B2213" t="s">
        <v>254</v>
      </c>
      <c r="C2213">
        <v>3</v>
      </c>
      <c r="D2213">
        <v>6</v>
      </c>
      <c r="E2213" t="s">
        <v>510</v>
      </c>
      <c r="F2213" t="s">
        <v>508</v>
      </c>
      <c r="G2213" t="s">
        <v>508</v>
      </c>
      <c r="H2213">
        <v>4.7392287457599513</v>
      </c>
      <c r="I2213">
        <v>12.04818238850627</v>
      </c>
      <c r="J2213">
        <v>-3.3414521059349882E-2</v>
      </c>
      <c r="K2213">
        <v>-55.457310870698279</v>
      </c>
      <c r="L2213">
        <v>0.90866947160808054</v>
      </c>
      <c r="M2213">
        <v>-2.3760381059871039</v>
      </c>
      <c r="N2213">
        <v>-1.0581950244842011</v>
      </c>
      <c r="O2213">
        <v>0</v>
      </c>
      <c r="P2213">
        <v>1</v>
      </c>
      <c r="Q2213">
        <v>0</v>
      </c>
      <c r="R2213">
        <v>0</v>
      </c>
      <c r="S2213">
        <v>0</v>
      </c>
      <c r="T2213">
        <v>0</v>
      </c>
    </row>
    <row r="2214" spans="1:20" x14ac:dyDescent="0.3">
      <c r="A2214" t="s">
        <v>162</v>
      </c>
      <c r="B2214" t="s">
        <v>254</v>
      </c>
      <c r="C2214">
        <v>0</v>
      </c>
      <c r="D2214">
        <v>5</v>
      </c>
      <c r="E2214" t="s">
        <v>510</v>
      </c>
      <c r="F2214" t="s">
        <v>508</v>
      </c>
      <c r="G2214" t="s">
        <v>508</v>
      </c>
      <c r="H2214">
        <v>4.9402807133756044</v>
      </c>
      <c r="I2214">
        <v>0.58480869349410092</v>
      </c>
      <c r="J2214">
        <v>-7.4410635588427629E-2</v>
      </c>
      <c r="K2214">
        <v>-113.6801877065722</v>
      </c>
      <c r="L2214">
        <v>0.58456198379186908</v>
      </c>
      <c r="M2214">
        <v>-2.5396801689123758</v>
      </c>
      <c r="N2214">
        <v>-2.9316010493523872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</row>
    <row r="2215" spans="1:20" x14ac:dyDescent="0.3">
      <c r="A2215" t="s">
        <v>220</v>
      </c>
      <c r="B2215" t="s">
        <v>254</v>
      </c>
      <c r="C2215">
        <v>0</v>
      </c>
      <c r="D2215">
        <v>4</v>
      </c>
      <c r="E2215" t="s">
        <v>510</v>
      </c>
      <c r="F2215" t="s">
        <v>508</v>
      </c>
      <c r="G2215" t="s">
        <v>508</v>
      </c>
      <c r="H2215">
        <v>5.1054639948077938</v>
      </c>
      <c r="I2215">
        <v>6.6350432430355779</v>
      </c>
      <c r="J2215">
        <v>-9.3407300669121451E-2</v>
      </c>
      <c r="K2215">
        <v>-178.24820158794441</v>
      </c>
      <c r="L2215">
        <v>1.0803304253771091</v>
      </c>
      <c r="M2215">
        <v>-2.9316010493523872</v>
      </c>
      <c r="N2215">
        <v>3.131998879059263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1</v>
      </c>
    </row>
    <row r="2216" spans="1:20" x14ac:dyDescent="0.3">
      <c r="A2216" t="s">
        <v>235</v>
      </c>
      <c r="B2216" t="s">
        <v>254</v>
      </c>
      <c r="C2216">
        <v>5</v>
      </c>
      <c r="D2216">
        <v>6</v>
      </c>
      <c r="E2216" t="s">
        <v>510</v>
      </c>
      <c r="F2216" t="s">
        <v>508</v>
      </c>
      <c r="G2216" t="s">
        <v>508</v>
      </c>
      <c r="H2216">
        <v>3.9406186276396178</v>
      </c>
      <c r="I2216">
        <v>30.468708672552129</v>
      </c>
      <c r="J2216">
        <v>-5.0316751243960317E-2</v>
      </c>
      <c r="K2216">
        <v>-76.938421247393222</v>
      </c>
      <c r="L2216">
        <v>0.99127784974610933</v>
      </c>
      <c r="M2216">
        <v>-0.86300834336388799</v>
      </c>
      <c r="N2216">
        <v>-3.482042540102837</v>
      </c>
      <c r="O2216">
        <v>0</v>
      </c>
      <c r="P2216">
        <v>1</v>
      </c>
      <c r="Q2216">
        <v>0</v>
      </c>
      <c r="R2216">
        <v>1</v>
      </c>
      <c r="S2216">
        <v>0</v>
      </c>
      <c r="T2216">
        <v>0</v>
      </c>
    </row>
    <row r="2217" spans="1:20" x14ac:dyDescent="0.3">
      <c r="A2217" t="s">
        <v>259</v>
      </c>
      <c r="B2217" t="s">
        <v>254</v>
      </c>
      <c r="C2217">
        <v>3</v>
      </c>
      <c r="D2217">
        <v>6</v>
      </c>
      <c r="E2217" t="s">
        <v>510</v>
      </c>
      <c r="F2217" t="s">
        <v>508</v>
      </c>
      <c r="G2217" t="s">
        <v>508</v>
      </c>
      <c r="H2217">
        <v>4.1794166913712196</v>
      </c>
      <c r="I2217">
        <v>5.468727299007508</v>
      </c>
      <c r="J2217">
        <v>-5.7919010111742747E-2</v>
      </c>
      <c r="K2217">
        <v>-92.460905579798208</v>
      </c>
      <c r="L2217">
        <v>0.89411933470767124</v>
      </c>
      <c r="M2217">
        <v>-3.482042540102837</v>
      </c>
      <c r="N2217">
        <v>-1.8038314484377751</v>
      </c>
      <c r="O2217">
        <v>0</v>
      </c>
      <c r="P2217">
        <v>1</v>
      </c>
      <c r="Q2217">
        <v>0</v>
      </c>
      <c r="R2217">
        <v>0</v>
      </c>
      <c r="S2217">
        <v>0</v>
      </c>
      <c r="T2217">
        <v>0</v>
      </c>
    </row>
    <row r="2218" spans="1:20" x14ac:dyDescent="0.3">
      <c r="A2218" t="s">
        <v>282</v>
      </c>
      <c r="B2218" t="s">
        <v>254</v>
      </c>
      <c r="C2218">
        <v>0</v>
      </c>
      <c r="D2218">
        <v>5</v>
      </c>
      <c r="E2218" t="s">
        <v>510</v>
      </c>
      <c r="F2218" t="s">
        <v>508</v>
      </c>
      <c r="G2218" t="s">
        <v>508</v>
      </c>
      <c r="H2218">
        <v>3.7917847485576561</v>
      </c>
      <c r="I2218">
        <v>2.6143770479847861</v>
      </c>
      <c r="J2218">
        <v>-6.9503960386783969E-2</v>
      </c>
      <c r="K2218">
        <v>-151.13635842148841</v>
      </c>
      <c r="L2218">
        <v>0.51065195678886721</v>
      </c>
      <c r="M2218">
        <v>-1.49082695481629</v>
      </c>
      <c r="N2218">
        <v>1.9790462546468031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</row>
    <row r="2219" spans="1:20" x14ac:dyDescent="0.3">
      <c r="A2219" t="s">
        <v>291</v>
      </c>
      <c r="B2219" t="s">
        <v>254</v>
      </c>
      <c r="C2219">
        <v>3</v>
      </c>
      <c r="D2219">
        <v>6</v>
      </c>
      <c r="E2219" t="s">
        <v>510</v>
      </c>
      <c r="F2219" t="s">
        <v>508</v>
      </c>
      <c r="G2219" t="s">
        <v>508</v>
      </c>
      <c r="H2219">
        <v>3.9014209906341542</v>
      </c>
      <c r="I2219">
        <v>30.00001362392252</v>
      </c>
      <c r="J2219">
        <v>-3.6938211271067223E-2</v>
      </c>
      <c r="K2219">
        <v>-79.059729784033536</v>
      </c>
      <c r="L2219">
        <v>0.89052029024333124</v>
      </c>
      <c r="M2219">
        <v>-1.384081712838656</v>
      </c>
      <c r="N2219">
        <v>-0.93567160141991501</v>
      </c>
      <c r="O2219">
        <v>0</v>
      </c>
      <c r="P2219">
        <v>1</v>
      </c>
      <c r="Q2219">
        <v>0</v>
      </c>
      <c r="R2219">
        <v>0</v>
      </c>
      <c r="S2219">
        <v>0</v>
      </c>
      <c r="T2219">
        <v>0</v>
      </c>
    </row>
    <row r="2220" spans="1:20" x14ac:dyDescent="0.3">
      <c r="A2220" t="s">
        <v>295</v>
      </c>
      <c r="B2220" t="s">
        <v>254</v>
      </c>
      <c r="C2220">
        <v>0</v>
      </c>
      <c r="D2220">
        <v>5</v>
      </c>
      <c r="E2220" t="s">
        <v>510</v>
      </c>
      <c r="F2220" t="s">
        <v>508</v>
      </c>
      <c r="G2220" t="s">
        <v>508</v>
      </c>
      <c r="H2220">
        <v>3.9298369490413818</v>
      </c>
      <c r="I2220">
        <v>27.20001220703125</v>
      </c>
      <c r="J2220">
        <v>-3.4949241201906338E-2</v>
      </c>
      <c r="K2220">
        <v>-114.1431368753115</v>
      </c>
      <c r="L2220">
        <v>0.8129945732241961</v>
      </c>
      <c r="M2220">
        <v>-0.93567160141991501</v>
      </c>
      <c r="N2220">
        <v>1.2986972043606899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</row>
    <row r="2221" spans="1:20" x14ac:dyDescent="0.3">
      <c r="A2221" t="s">
        <v>96</v>
      </c>
      <c r="B2221" t="s">
        <v>254</v>
      </c>
      <c r="C2221">
        <v>6</v>
      </c>
      <c r="D2221">
        <v>8</v>
      </c>
      <c r="E2221" t="s">
        <v>513</v>
      </c>
      <c r="F2221" t="s">
        <v>508</v>
      </c>
      <c r="G2221" t="s">
        <v>508</v>
      </c>
      <c r="H2221">
        <v>3.7366545397093751</v>
      </c>
      <c r="I2221">
        <v>27.02705256980941</v>
      </c>
      <c r="J2221">
        <v>3.656833846827412E-3</v>
      </c>
      <c r="K2221">
        <v>-90.362550595970902</v>
      </c>
      <c r="L2221">
        <v>0.54138603171901412</v>
      </c>
      <c r="M2221">
        <v>-0.82352582146139708</v>
      </c>
      <c r="N2221">
        <v>0.1186153599707495</v>
      </c>
      <c r="O2221">
        <v>0</v>
      </c>
      <c r="P2221">
        <v>1</v>
      </c>
      <c r="Q2221">
        <v>1</v>
      </c>
      <c r="R2221">
        <v>0</v>
      </c>
      <c r="S2221">
        <v>0</v>
      </c>
      <c r="T2221">
        <v>0</v>
      </c>
    </row>
    <row r="2222" spans="1:20" x14ac:dyDescent="0.3">
      <c r="A2222" t="s">
        <v>242</v>
      </c>
      <c r="B2222" t="s">
        <v>254</v>
      </c>
      <c r="C2222">
        <v>9</v>
      </c>
      <c r="D2222">
        <v>12</v>
      </c>
      <c r="E2222" t="s">
        <v>513</v>
      </c>
      <c r="F2222" t="s">
        <v>508</v>
      </c>
      <c r="G2222" t="s">
        <v>508</v>
      </c>
      <c r="H2222">
        <v>3.8556585571299</v>
      </c>
      <c r="I2222">
        <v>30.00000866977102</v>
      </c>
      <c r="J2222">
        <v>5.762579327101558E-2</v>
      </c>
      <c r="K2222">
        <v>38.562033296487293</v>
      </c>
      <c r="L2222">
        <v>0.46986468495992428</v>
      </c>
      <c r="M2222">
        <v>-3.0201288228447472</v>
      </c>
      <c r="N2222">
        <v>4.9596343874496016</v>
      </c>
      <c r="O2222">
        <v>1</v>
      </c>
      <c r="P2222">
        <v>1</v>
      </c>
      <c r="Q2222">
        <v>1</v>
      </c>
      <c r="R2222">
        <v>0</v>
      </c>
      <c r="S2222">
        <v>0</v>
      </c>
      <c r="T2222">
        <v>0</v>
      </c>
    </row>
    <row r="2223" spans="1:20" x14ac:dyDescent="0.3">
      <c r="A2223" t="s">
        <v>77</v>
      </c>
      <c r="B2223" t="s">
        <v>126</v>
      </c>
      <c r="C2223">
        <v>11</v>
      </c>
      <c r="D2223">
        <v>12</v>
      </c>
      <c r="E2223" t="s">
        <v>510</v>
      </c>
      <c r="F2223" t="s">
        <v>508</v>
      </c>
      <c r="G2223" t="s">
        <v>508</v>
      </c>
      <c r="H2223">
        <v>3.412528383173461</v>
      </c>
      <c r="I2223">
        <v>80.361782154453181</v>
      </c>
      <c r="J2223">
        <v>1.514156440560666</v>
      </c>
      <c r="K2223">
        <v>139.56742333059549</v>
      </c>
      <c r="L2223">
        <v>0.76133698651625448</v>
      </c>
      <c r="M2223">
        <v>-3.5258017625618678</v>
      </c>
      <c r="N2223">
        <v>1.9597413745632071</v>
      </c>
      <c r="O2223">
        <v>1</v>
      </c>
      <c r="P2223">
        <v>1</v>
      </c>
      <c r="Q2223">
        <v>1</v>
      </c>
      <c r="R2223">
        <v>0</v>
      </c>
      <c r="S2223">
        <v>1</v>
      </c>
      <c r="T2223">
        <v>0</v>
      </c>
    </row>
    <row r="2224" spans="1:20" x14ac:dyDescent="0.3">
      <c r="A2224" t="s">
        <v>139</v>
      </c>
      <c r="B2224" t="s">
        <v>126</v>
      </c>
      <c r="C2224">
        <v>11</v>
      </c>
      <c r="D2224">
        <v>10</v>
      </c>
      <c r="E2224" t="s">
        <v>510</v>
      </c>
      <c r="F2224" t="s">
        <v>508</v>
      </c>
      <c r="G2224" t="s">
        <v>508</v>
      </c>
      <c r="H2224">
        <v>3.404190182595376</v>
      </c>
      <c r="I2224">
        <v>88.429740567956088</v>
      </c>
      <c r="J2224">
        <v>1.2323589244037689</v>
      </c>
      <c r="K2224">
        <v>93.030657181363893</v>
      </c>
      <c r="L2224">
        <v>0.60511368314426339</v>
      </c>
      <c r="M2224">
        <v>-1.8386140848582899</v>
      </c>
      <c r="N2224">
        <v>-1.6649254402319389</v>
      </c>
      <c r="O2224">
        <v>1</v>
      </c>
      <c r="P2224">
        <v>1</v>
      </c>
      <c r="Q2224">
        <v>1</v>
      </c>
      <c r="R2224">
        <v>0</v>
      </c>
      <c r="S2224">
        <v>1</v>
      </c>
      <c r="T2224">
        <v>0</v>
      </c>
    </row>
    <row r="2225" spans="1:20" x14ac:dyDescent="0.3">
      <c r="A2225" t="s">
        <v>156</v>
      </c>
      <c r="B2225" t="s">
        <v>126</v>
      </c>
      <c r="C2225">
        <v>8</v>
      </c>
      <c r="D2225">
        <v>6</v>
      </c>
      <c r="E2225" t="s">
        <v>510</v>
      </c>
      <c r="F2225" t="s">
        <v>508</v>
      </c>
      <c r="G2225" t="s">
        <v>508</v>
      </c>
      <c r="H2225">
        <v>3.4882819324124599</v>
      </c>
      <c r="I2225">
        <v>79.614346557284065</v>
      </c>
      <c r="J2225">
        <v>0.89271874602227852</v>
      </c>
      <c r="K2225">
        <v>60.728457966653629</v>
      </c>
      <c r="L2225">
        <v>0.78584296837032663</v>
      </c>
      <c r="M2225">
        <v>-1.6649254402319389</v>
      </c>
      <c r="N2225">
        <v>2.9100501568734138</v>
      </c>
      <c r="O2225">
        <v>0</v>
      </c>
      <c r="P2225">
        <v>1</v>
      </c>
      <c r="Q2225">
        <v>1</v>
      </c>
      <c r="R2225">
        <v>0</v>
      </c>
      <c r="S2225">
        <v>1</v>
      </c>
      <c r="T2225">
        <v>0</v>
      </c>
    </row>
    <row r="2226" spans="1:20" x14ac:dyDescent="0.3">
      <c r="A2226" t="s">
        <v>223</v>
      </c>
      <c r="B2226" t="s">
        <v>126</v>
      </c>
      <c r="C2226">
        <v>8</v>
      </c>
      <c r="D2226">
        <v>7</v>
      </c>
      <c r="E2226" t="s">
        <v>510</v>
      </c>
      <c r="F2226" t="s">
        <v>508</v>
      </c>
      <c r="G2226" t="s">
        <v>508</v>
      </c>
      <c r="H2226">
        <v>3.6107559621051508</v>
      </c>
      <c r="I2226">
        <v>84.166662852469514</v>
      </c>
      <c r="J2226">
        <v>0.37220523786699511</v>
      </c>
      <c r="K2226">
        <v>59.452034397098323</v>
      </c>
      <c r="L2226">
        <v>1.051503134625877</v>
      </c>
      <c r="M2226">
        <v>-1.9537318392171781</v>
      </c>
      <c r="N2226">
        <v>0.68170614648815486</v>
      </c>
      <c r="O2226">
        <v>0</v>
      </c>
      <c r="P2226">
        <v>1</v>
      </c>
      <c r="Q2226">
        <v>1</v>
      </c>
      <c r="R2226">
        <v>0</v>
      </c>
      <c r="S2226">
        <v>0</v>
      </c>
      <c r="T2226">
        <v>1</v>
      </c>
    </row>
    <row r="2227" spans="1:20" x14ac:dyDescent="0.3">
      <c r="A2227" t="s">
        <v>265</v>
      </c>
      <c r="B2227" t="s">
        <v>126</v>
      </c>
      <c r="C2227">
        <v>13</v>
      </c>
      <c r="D2227">
        <v>13</v>
      </c>
      <c r="E2227" t="s">
        <v>510</v>
      </c>
      <c r="F2227" t="s">
        <v>508</v>
      </c>
      <c r="G2227" t="s">
        <v>508</v>
      </c>
      <c r="H2227">
        <v>3.746427761057717</v>
      </c>
      <c r="I2227">
        <v>69.230739375408092</v>
      </c>
      <c r="J2227">
        <v>0.19515356957852339</v>
      </c>
      <c r="K2227">
        <v>130.23247411970459</v>
      </c>
      <c r="L2227">
        <v>1.0632863115803159</v>
      </c>
      <c r="M2227">
        <v>-2.8182766963724331</v>
      </c>
      <c r="N2227">
        <v>-0.49999742426278893</v>
      </c>
      <c r="O2227">
        <v>1</v>
      </c>
      <c r="P2227">
        <v>1</v>
      </c>
      <c r="Q2227">
        <v>1</v>
      </c>
      <c r="R2227">
        <v>0</v>
      </c>
      <c r="S2227">
        <v>1</v>
      </c>
      <c r="T2227">
        <v>1</v>
      </c>
    </row>
    <row r="2228" spans="1:20" x14ac:dyDescent="0.3">
      <c r="A2228" t="s">
        <v>290</v>
      </c>
      <c r="B2228" t="s">
        <v>126</v>
      </c>
      <c r="C2228">
        <v>6</v>
      </c>
      <c r="D2228">
        <v>4</v>
      </c>
      <c r="E2228" t="s">
        <v>510</v>
      </c>
      <c r="F2228" t="s">
        <v>508</v>
      </c>
      <c r="G2228" t="s">
        <v>508</v>
      </c>
      <c r="H2228">
        <v>3.3644391498130708</v>
      </c>
      <c r="I2228">
        <v>74.561432996086523</v>
      </c>
      <c r="J2228">
        <v>-0.25593275075462613</v>
      </c>
      <c r="K2228">
        <v>71.081594592005843</v>
      </c>
      <c r="L2228">
        <v>0.97803500665142884</v>
      </c>
      <c r="M2228">
        <v>-1.1650455713764141</v>
      </c>
      <c r="N2228">
        <v>0</v>
      </c>
      <c r="O2228">
        <v>1</v>
      </c>
      <c r="P2228">
        <v>1</v>
      </c>
      <c r="Q2228">
        <v>0</v>
      </c>
      <c r="R2228">
        <v>0</v>
      </c>
      <c r="S2228">
        <v>0</v>
      </c>
      <c r="T2228">
        <v>0</v>
      </c>
    </row>
    <row r="2229" spans="1:20" x14ac:dyDescent="0.3">
      <c r="A2229" t="s">
        <v>512</v>
      </c>
      <c r="B2229" t="s">
        <v>126</v>
      </c>
      <c r="C2229">
        <v>5</v>
      </c>
      <c r="D2229">
        <v>5</v>
      </c>
      <c r="E2229" t="s">
        <v>510</v>
      </c>
      <c r="F2229" t="s">
        <v>508</v>
      </c>
      <c r="G2229" t="s">
        <v>508</v>
      </c>
      <c r="H2229">
        <v>3.4274473855279401</v>
      </c>
      <c r="I2229">
        <v>71.564003917123671</v>
      </c>
      <c r="J2229">
        <v>-0.43725064863737823</v>
      </c>
      <c r="K2229">
        <v>57.65028148206148</v>
      </c>
      <c r="L2229">
        <v>1.436581081884085</v>
      </c>
      <c r="M2229">
        <v>-9.8232851420895398E-2</v>
      </c>
      <c r="N2229">
        <v>-3.883974633889367</v>
      </c>
      <c r="O2229">
        <v>0</v>
      </c>
      <c r="P2229">
        <v>1</v>
      </c>
      <c r="Q2229">
        <v>0</v>
      </c>
      <c r="R2229">
        <v>0</v>
      </c>
      <c r="S2229">
        <v>0</v>
      </c>
      <c r="T2229">
        <v>1</v>
      </c>
    </row>
    <row r="2230" spans="1:20" x14ac:dyDescent="0.3">
      <c r="A2230" t="s">
        <v>91</v>
      </c>
      <c r="B2230" t="s">
        <v>126</v>
      </c>
      <c r="C2230">
        <v>2</v>
      </c>
      <c r="D2230">
        <v>9</v>
      </c>
      <c r="E2230" t="s">
        <v>510</v>
      </c>
      <c r="F2230" t="s">
        <v>508</v>
      </c>
      <c r="G2230" t="s">
        <v>508</v>
      </c>
      <c r="H2230">
        <v>3.7961268702524151</v>
      </c>
      <c r="I2230">
        <v>34.123190877317299</v>
      </c>
      <c r="J2230">
        <v>-0.72567112781337295</v>
      </c>
      <c r="K2230">
        <v>-116.52540345514061</v>
      </c>
      <c r="L2230">
        <v>1.202623164146797</v>
      </c>
      <c r="M2230">
        <v>-3.883974633889367</v>
      </c>
      <c r="N2230">
        <v>-4.7570350982972229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1</v>
      </c>
    </row>
    <row r="2231" spans="1:20" x14ac:dyDescent="0.3">
      <c r="A2231" t="s">
        <v>93</v>
      </c>
      <c r="B2231" t="s">
        <v>126</v>
      </c>
      <c r="C2231">
        <v>0</v>
      </c>
      <c r="D2231">
        <v>5</v>
      </c>
      <c r="E2231" t="s">
        <v>510</v>
      </c>
      <c r="F2231" t="s">
        <v>508</v>
      </c>
      <c r="G2231" t="s">
        <v>508</v>
      </c>
      <c r="H2231">
        <v>4.2427499803232482</v>
      </c>
      <c r="I2231">
        <v>0.85468799195507239</v>
      </c>
      <c r="J2231">
        <v>-1.1877586563638241</v>
      </c>
      <c r="K2231">
        <v>-196.20900372186131</v>
      </c>
      <c r="L2231">
        <v>0.8444482126595334</v>
      </c>
      <c r="M2231">
        <v>-4.7570350982972229</v>
      </c>
      <c r="N2231">
        <v>-5.3697871879141303E-2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</row>
    <row r="2232" spans="1:20" x14ac:dyDescent="0.3">
      <c r="A2232" t="s">
        <v>162</v>
      </c>
      <c r="B2232" t="s">
        <v>126</v>
      </c>
      <c r="C2232">
        <v>0</v>
      </c>
      <c r="D2232">
        <v>5</v>
      </c>
      <c r="E2232" t="s">
        <v>510</v>
      </c>
      <c r="F2232" t="s">
        <v>508</v>
      </c>
      <c r="G2232" t="s">
        <v>508</v>
      </c>
      <c r="H2232">
        <v>4.1334499909256213</v>
      </c>
      <c r="I2232">
        <v>0</v>
      </c>
      <c r="J2232">
        <v>-1.8344201497831529</v>
      </c>
      <c r="K2232">
        <v>-148.5002076568914</v>
      </c>
      <c r="L2232">
        <v>0.960523061427217</v>
      </c>
      <c r="M2232">
        <v>-3.8626595064811751</v>
      </c>
      <c r="N2232">
        <v>2.7901816048041401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</row>
    <row r="2233" spans="1:20" x14ac:dyDescent="0.3">
      <c r="A2233" t="s">
        <v>282</v>
      </c>
      <c r="B2233" t="s">
        <v>126</v>
      </c>
      <c r="C2233">
        <v>6</v>
      </c>
      <c r="D2233">
        <v>8</v>
      </c>
      <c r="E2233" t="s">
        <v>510</v>
      </c>
      <c r="F2233" t="s">
        <v>508</v>
      </c>
      <c r="G2233" t="s">
        <v>508</v>
      </c>
      <c r="H2233">
        <v>4.0190589729943964</v>
      </c>
      <c r="I2233">
        <v>45.634876058185363</v>
      </c>
      <c r="J2233">
        <v>-2.887942703030769E-2</v>
      </c>
      <c r="K2233">
        <v>26.368539412577991</v>
      </c>
      <c r="L2233">
        <v>0.50789389789922401</v>
      </c>
      <c r="M2233">
        <v>-3.3783812839173009</v>
      </c>
      <c r="N2233">
        <v>4.7875284384121803</v>
      </c>
      <c r="O2233">
        <v>1</v>
      </c>
      <c r="P2233">
        <v>1</v>
      </c>
      <c r="Q2233">
        <v>0</v>
      </c>
      <c r="R2233">
        <v>0</v>
      </c>
      <c r="S2233">
        <v>0</v>
      </c>
      <c r="T2233">
        <v>0</v>
      </c>
    </row>
    <row r="2234" spans="1:20" x14ac:dyDescent="0.3">
      <c r="A2234" t="s">
        <v>285</v>
      </c>
      <c r="B2234" t="s">
        <v>126</v>
      </c>
      <c r="C2234">
        <v>6</v>
      </c>
      <c r="D2234">
        <v>10</v>
      </c>
      <c r="E2234" t="s">
        <v>513</v>
      </c>
      <c r="F2234" t="s">
        <v>508</v>
      </c>
      <c r="G2234" t="s">
        <v>508</v>
      </c>
      <c r="H2234">
        <v>3.8725422437329038</v>
      </c>
      <c r="I2234">
        <v>58.03565776512071</v>
      </c>
      <c r="J2234">
        <v>0.14127064709597209</v>
      </c>
      <c r="K2234">
        <v>90.392898115929185</v>
      </c>
      <c r="L2234">
        <v>0.83583076972398385</v>
      </c>
      <c r="M2234">
        <v>-3.798775487111778</v>
      </c>
      <c r="N2234">
        <v>0.26681176517432559</v>
      </c>
      <c r="O2234">
        <v>0</v>
      </c>
      <c r="P2234">
        <v>1</v>
      </c>
      <c r="Q2234">
        <v>1</v>
      </c>
      <c r="R2234">
        <v>0</v>
      </c>
      <c r="S2234">
        <v>0</v>
      </c>
      <c r="T2234">
        <v>0</v>
      </c>
    </row>
    <row r="2235" spans="1:20" x14ac:dyDescent="0.3">
      <c r="A2235" t="s">
        <v>291</v>
      </c>
      <c r="B2235" t="s">
        <v>126</v>
      </c>
      <c r="C2235">
        <v>3</v>
      </c>
      <c r="D2235">
        <v>9</v>
      </c>
      <c r="E2235" t="s">
        <v>510</v>
      </c>
      <c r="F2235" t="s">
        <v>508</v>
      </c>
      <c r="G2235" t="s">
        <v>508</v>
      </c>
      <c r="H2235">
        <v>3.8727750642633798</v>
      </c>
      <c r="I2235">
        <v>41.517840559470152</v>
      </c>
      <c r="J2235">
        <v>-7.832357073480567E-2</v>
      </c>
      <c r="K2235">
        <v>-27.982062530596309</v>
      </c>
      <c r="L2235">
        <v>0.73014329742152695</v>
      </c>
      <c r="M2235">
        <v>-2.2352299807223681</v>
      </c>
      <c r="N2235">
        <v>0.65323730663063351</v>
      </c>
      <c r="O2235">
        <v>0</v>
      </c>
      <c r="P2235">
        <v>1</v>
      </c>
      <c r="Q2235">
        <v>0</v>
      </c>
      <c r="R2235">
        <v>0</v>
      </c>
      <c r="S2235">
        <v>0</v>
      </c>
      <c r="T2235">
        <v>0</v>
      </c>
    </row>
    <row r="2236" spans="1:20" x14ac:dyDescent="0.3">
      <c r="A2236" t="s">
        <v>96</v>
      </c>
      <c r="B2236" t="s">
        <v>126</v>
      </c>
      <c r="C2236">
        <v>9</v>
      </c>
      <c r="D2236">
        <v>10</v>
      </c>
      <c r="E2236" t="s">
        <v>513</v>
      </c>
      <c r="F2236" t="s">
        <v>508</v>
      </c>
      <c r="G2236" t="s">
        <v>508</v>
      </c>
      <c r="H2236">
        <v>3.0203632756536258</v>
      </c>
      <c r="I2236">
        <v>33.09857643351701</v>
      </c>
      <c r="J2236">
        <v>1.2399073869898971E-2</v>
      </c>
      <c r="K2236">
        <v>-33.877740992238778</v>
      </c>
      <c r="L2236">
        <v>0.5642406983489282</v>
      </c>
      <c r="M2236">
        <v>-0.74191784974118125</v>
      </c>
      <c r="N2236">
        <v>2.5093444386723371</v>
      </c>
      <c r="O2236">
        <v>1</v>
      </c>
      <c r="P2236">
        <v>1</v>
      </c>
      <c r="Q2236">
        <v>1</v>
      </c>
      <c r="R2236">
        <v>0</v>
      </c>
      <c r="S2236">
        <v>0</v>
      </c>
      <c r="T2236">
        <v>0</v>
      </c>
    </row>
    <row r="2237" spans="1:20" x14ac:dyDescent="0.3">
      <c r="A2237" t="s">
        <v>164</v>
      </c>
      <c r="B2237" t="s">
        <v>126</v>
      </c>
      <c r="C2237">
        <v>8</v>
      </c>
      <c r="D2237">
        <v>11</v>
      </c>
      <c r="E2237" t="s">
        <v>513</v>
      </c>
      <c r="F2237" t="s">
        <v>508</v>
      </c>
      <c r="G2237" t="s">
        <v>508</v>
      </c>
      <c r="H2237">
        <v>3.169066900614288</v>
      </c>
      <c r="I2237">
        <v>26.760480650149979</v>
      </c>
      <c r="J2237">
        <v>9.6601377773452846E-2</v>
      </c>
      <c r="K2237">
        <v>5.4055394082479618</v>
      </c>
      <c r="L2237">
        <v>1.0244922587789329</v>
      </c>
      <c r="M2237">
        <v>-2.9166726290210119</v>
      </c>
      <c r="N2237">
        <v>4.3358997187676156</v>
      </c>
      <c r="O2237">
        <v>0</v>
      </c>
      <c r="P2237">
        <v>1</v>
      </c>
      <c r="Q2237">
        <v>1</v>
      </c>
      <c r="R2237">
        <v>0</v>
      </c>
      <c r="S2237">
        <v>0</v>
      </c>
      <c r="T2237">
        <v>1</v>
      </c>
    </row>
    <row r="2238" spans="1:20" x14ac:dyDescent="0.3">
      <c r="A2238" t="s">
        <v>242</v>
      </c>
      <c r="B2238" t="s">
        <v>126</v>
      </c>
      <c r="C2238">
        <v>11</v>
      </c>
      <c r="D2238">
        <v>12</v>
      </c>
      <c r="E2238" t="s">
        <v>510</v>
      </c>
      <c r="F2238" t="s">
        <v>508</v>
      </c>
      <c r="G2238" t="s">
        <v>508</v>
      </c>
      <c r="H2238">
        <v>2.9555941317255852</v>
      </c>
      <c r="I2238">
        <v>84.449952327552111</v>
      </c>
      <c r="J2238">
        <v>1.022865719469042</v>
      </c>
      <c r="K2238">
        <v>202.41348923419559</v>
      </c>
      <c r="L2238">
        <v>0.97978644060849462</v>
      </c>
      <c r="M2238">
        <v>-1.859093887690233</v>
      </c>
      <c r="N2238">
        <v>3.988035770981861</v>
      </c>
      <c r="O2238">
        <v>1</v>
      </c>
      <c r="P2238">
        <v>1</v>
      </c>
      <c r="Q2238">
        <v>1</v>
      </c>
      <c r="R2238">
        <v>0</v>
      </c>
      <c r="S2238">
        <v>1</v>
      </c>
      <c r="T2238">
        <v>0</v>
      </c>
    </row>
    <row r="2239" spans="1:20" x14ac:dyDescent="0.3">
      <c r="A2239" t="s">
        <v>271</v>
      </c>
      <c r="B2239" t="s">
        <v>204</v>
      </c>
      <c r="C2239">
        <v>9</v>
      </c>
      <c r="D2239">
        <v>4</v>
      </c>
      <c r="E2239" t="s">
        <v>510</v>
      </c>
      <c r="F2239" t="s">
        <v>508</v>
      </c>
      <c r="G2239" t="s">
        <v>508</v>
      </c>
      <c r="H2239">
        <v>5.6275678584778266</v>
      </c>
      <c r="I2239">
        <v>95.673069428409775</v>
      </c>
      <c r="J2239">
        <v>0.18816551405950041</v>
      </c>
      <c r="K2239">
        <v>90.26006810632262</v>
      </c>
      <c r="L2239">
        <v>0.82919722441835209</v>
      </c>
      <c r="M2239">
        <v>-0.31847255632039162</v>
      </c>
      <c r="N2239">
        <v>6.3258772859391108</v>
      </c>
      <c r="O2239">
        <v>1</v>
      </c>
      <c r="P2239">
        <v>1</v>
      </c>
      <c r="Q2239">
        <v>1</v>
      </c>
      <c r="R2239">
        <v>0</v>
      </c>
      <c r="S2239">
        <v>1</v>
      </c>
      <c r="T2239">
        <v>0</v>
      </c>
    </row>
    <row r="2240" spans="1:20" x14ac:dyDescent="0.3">
      <c r="A2240" t="s">
        <v>283</v>
      </c>
      <c r="B2240" t="s">
        <v>204</v>
      </c>
      <c r="C2240">
        <v>3</v>
      </c>
      <c r="D2240">
        <v>6</v>
      </c>
      <c r="E2240" t="s">
        <v>510</v>
      </c>
      <c r="F2240" t="s">
        <v>508</v>
      </c>
      <c r="G2240" t="s">
        <v>508</v>
      </c>
      <c r="H2240">
        <v>6.8485233576922449</v>
      </c>
      <c r="I2240">
        <v>20.000008572353771</v>
      </c>
      <c r="J2240">
        <v>-0.37377626352577131</v>
      </c>
      <c r="K2240">
        <v>-69.948709366992375</v>
      </c>
      <c r="L2240">
        <v>2.6601340387171151</v>
      </c>
      <c r="M2240">
        <v>-9.2790349273997901</v>
      </c>
      <c r="N2240">
        <v>3.3848420381318149</v>
      </c>
      <c r="O2240">
        <v>0</v>
      </c>
      <c r="P2240">
        <v>1</v>
      </c>
      <c r="Q2240">
        <v>0</v>
      </c>
      <c r="R2240">
        <v>0</v>
      </c>
      <c r="S2240">
        <v>0</v>
      </c>
      <c r="T2240">
        <v>1</v>
      </c>
    </row>
    <row r="2241" spans="1:20" x14ac:dyDescent="0.3">
      <c r="A2241" t="s">
        <v>91</v>
      </c>
      <c r="B2241" t="s">
        <v>204</v>
      </c>
      <c r="C2241">
        <v>-2</v>
      </c>
      <c r="D2241">
        <v>3</v>
      </c>
      <c r="E2241" t="s">
        <v>510</v>
      </c>
      <c r="F2241" t="s">
        <v>508</v>
      </c>
      <c r="G2241" t="s">
        <v>508</v>
      </c>
      <c r="H2241">
        <v>7.0856728745531141</v>
      </c>
      <c r="I2241">
        <v>14.536339773862061</v>
      </c>
      <c r="J2241">
        <v>-0.70988018572104039</v>
      </c>
      <c r="K2241">
        <v>-113.3992044778559</v>
      </c>
      <c r="L2241">
        <v>0.38975234179167861</v>
      </c>
      <c r="M2241">
        <v>-6.0191526766709407</v>
      </c>
      <c r="N2241">
        <v>2.1106256672770458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</row>
    <row r="2242" spans="1:20" x14ac:dyDescent="0.3">
      <c r="A2242" t="s">
        <v>162</v>
      </c>
      <c r="B2242" t="s">
        <v>204</v>
      </c>
      <c r="C2242">
        <v>6</v>
      </c>
      <c r="D2242">
        <v>6</v>
      </c>
      <c r="E2242" t="s">
        <v>510</v>
      </c>
      <c r="F2242" t="s">
        <v>508</v>
      </c>
      <c r="G2242" t="s">
        <v>508</v>
      </c>
      <c r="H2242">
        <v>7.2466508849378473</v>
      </c>
      <c r="I2242">
        <v>49.624075425843102</v>
      </c>
      <c r="J2242">
        <v>-0.2853711095411291</v>
      </c>
      <c r="K2242">
        <v>39.226544897258727</v>
      </c>
      <c r="L2242">
        <v>0.76817354087695311</v>
      </c>
      <c r="M2242">
        <v>-2.1331604266961981</v>
      </c>
      <c r="N2242">
        <v>0.59444647868364731</v>
      </c>
      <c r="O2242">
        <v>1</v>
      </c>
      <c r="P2242">
        <v>1</v>
      </c>
      <c r="Q2242">
        <v>0</v>
      </c>
      <c r="R2242">
        <v>0</v>
      </c>
      <c r="S2242">
        <v>1</v>
      </c>
      <c r="T2242">
        <v>0</v>
      </c>
    </row>
    <row r="2243" spans="1:20" x14ac:dyDescent="0.3">
      <c r="A2243" t="s">
        <v>235</v>
      </c>
      <c r="B2243" t="s">
        <v>204</v>
      </c>
      <c r="C2243">
        <v>11</v>
      </c>
      <c r="D2243">
        <v>8</v>
      </c>
      <c r="E2243" t="s">
        <v>510</v>
      </c>
      <c r="F2243" t="s">
        <v>508</v>
      </c>
      <c r="G2243" t="s">
        <v>508</v>
      </c>
      <c r="H2243">
        <v>6.1665275978923333</v>
      </c>
      <c r="I2243">
        <v>84.234218947272552</v>
      </c>
      <c r="J2243">
        <v>0.26596654066982328</v>
      </c>
      <c r="K2243">
        <v>154.1960822211372</v>
      </c>
      <c r="L2243">
        <v>1.303528179566348</v>
      </c>
      <c r="M2243">
        <v>-0.52972427192662308</v>
      </c>
      <c r="N2243">
        <v>4.6745617358543292</v>
      </c>
      <c r="O2243">
        <v>1</v>
      </c>
      <c r="P2243">
        <v>1</v>
      </c>
      <c r="Q2243">
        <v>1</v>
      </c>
      <c r="R2243">
        <v>0</v>
      </c>
      <c r="S2243">
        <v>1</v>
      </c>
      <c r="T2243">
        <v>1</v>
      </c>
    </row>
    <row r="2244" spans="1:20" x14ac:dyDescent="0.3">
      <c r="A2244" t="s">
        <v>269</v>
      </c>
      <c r="B2244" t="s">
        <v>204</v>
      </c>
      <c r="C2244">
        <v>9</v>
      </c>
      <c r="D2244">
        <v>6</v>
      </c>
      <c r="E2244" t="s">
        <v>510</v>
      </c>
      <c r="F2244" t="s">
        <v>508</v>
      </c>
      <c r="G2244" t="s">
        <v>508</v>
      </c>
      <c r="H2244">
        <v>6.6066204737224563</v>
      </c>
      <c r="I2244">
        <v>61.746029535448542</v>
      </c>
      <c r="J2244">
        <v>0.3615735210277855</v>
      </c>
      <c r="K2244">
        <v>130.32824130167441</v>
      </c>
      <c r="L2244">
        <v>0.82917617063708404</v>
      </c>
      <c r="M2244">
        <v>-9.9788872423656958</v>
      </c>
      <c r="N2244">
        <v>-9.9706682208855248</v>
      </c>
      <c r="O2244">
        <v>1</v>
      </c>
      <c r="P2244">
        <v>1</v>
      </c>
      <c r="Q2244">
        <v>1</v>
      </c>
      <c r="R2244">
        <v>0</v>
      </c>
      <c r="S2244">
        <v>1</v>
      </c>
      <c r="T2244">
        <v>0</v>
      </c>
    </row>
    <row r="2245" spans="1:20" x14ac:dyDescent="0.3">
      <c r="A2245" t="s">
        <v>282</v>
      </c>
      <c r="B2245" t="s">
        <v>204</v>
      </c>
      <c r="C2245">
        <v>8</v>
      </c>
      <c r="D2245">
        <v>8</v>
      </c>
      <c r="E2245" t="s">
        <v>510</v>
      </c>
      <c r="F2245" t="s">
        <v>508</v>
      </c>
      <c r="G2245" t="s">
        <v>508</v>
      </c>
      <c r="H2245">
        <v>7.7384833200724232</v>
      </c>
      <c r="I2245">
        <v>34.761917448730159</v>
      </c>
      <c r="J2245">
        <v>2.8099137885448928E-3</v>
      </c>
      <c r="K2245">
        <v>8.9957095620558754</v>
      </c>
      <c r="L2245">
        <v>1.27747160166201</v>
      </c>
      <c r="M2245">
        <v>-9.9706682208855248</v>
      </c>
      <c r="N2245">
        <v>-7.6872982140134578</v>
      </c>
      <c r="O2245">
        <v>0</v>
      </c>
      <c r="P2245">
        <v>1</v>
      </c>
      <c r="Q2245">
        <v>1</v>
      </c>
      <c r="R2245">
        <v>0</v>
      </c>
      <c r="S2245">
        <v>1</v>
      </c>
      <c r="T2245">
        <v>1</v>
      </c>
    </row>
    <row r="2246" spans="1:20" x14ac:dyDescent="0.3">
      <c r="A2246" t="s">
        <v>285</v>
      </c>
      <c r="B2246" t="s">
        <v>204</v>
      </c>
      <c r="C2246">
        <v>0</v>
      </c>
      <c r="D2246">
        <v>2</v>
      </c>
      <c r="E2246" t="s">
        <v>510</v>
      </c>
      <c r="F2246" t="s">
        <v>508</v>
      </c>
      <c r="G2246" t="s">
        <v>508</v>
      </c>
      <c r="H2246">
        <v>8.4853458280896152</v>
      </c>
      <c r="I2246">
        <v>5.1546271812641962</v>
      </c>
      <c r="J2246">
        <v>-0.69103622960785804</v>
      </c>
      <c r="K2246">
        <v>-114.7014071730421</v>
      </c>
      <c r="L2246">
        <v>1.0204684054198729</v>
      </c>
      <c r="M2246">
        <v>-1.6231509856900399</v>
      </c>
      <c r="N2246">
        <v>1.291250434677788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1</v>
      </c>
    </row>
    <row r="2247" spans="1:20" x14ac:dyDescent="0.3">
      <c r="A2247" t="s">
        <v>298</v>
      </c>
      <c r="B2247" t="s">
        <v>204</v>
      </c>
      <c r="C2247">
        <v>6</v>
      </c>
      <c r="D2247">
        <v>3</v>
      </c>
      <c r="E2247" t="s">
        <v>510</v>
      </c>
      <c r="F2247" t="s">
        <v>508</v>
      </c>
      <c r="G2247" t="s">
        <v>508</v>
      </c>
      <c r="H2247">
        <v>7.607550194958189</v>
      </c>
      <c r="I2247">
        <v>21.821302041010949</v>
      </c>
      <c r="J2247">
        <v>-0.72816096417535014</v>
      </c>
      <c r="K2247">
        <v>-53.59332250819908</v>
      </c>
      <c r="L2247">
        <v>0.36773913633660082</v>
      </c>
      <c r="M2247">
        <v>-1.192844952655032</v>
      </c>
      <c r="N2247">
        <v>0.60362275995268855</v>
      </c>
      <c r="O2247">
        <v>1</v>
      </c>
      <c r="P2247">
        <v>1</v>
      </c>
      <c r="Q2247">
        <v>0</v>
      </c>
      <c r="R2247">
        <v>1</v>
      </c>
      <c r="S2247">
        <v>0</v>
      </c>
      <c r="T2247">
        <v>0</v>
      </c>
    </row>
    <row r="2248" spans="1:20" x14ac:dyDescent="0.3">
      <c r="A2248" t="s">
        <v>96</v>
      </c>
      <c r="B2248" t="s">
        <v>204</v>
      </c>
      <c r="C2248">
        <v>6</v>
      </c>
      <c r="D2248">
        <v>3</v>
      </c>
      <c r="E2248" t="s">
        <v>510</v>
      </c>
      <c r="F2248" t="s">
        <v>508</v>
      </c>
      <c r="G2248" t="s">
        <v>508</v>
      </c>
      <c r="H2248">
        <v>6.7806703314367169</v>
      </c>
      <c r="I2248">
        <v>33.333333333333329</v>
      </c>
      <c r="J2248">
        <v>-0.10051925085922089</v>
      </c>
      <c r="K2248">
        <v>9.6859129772035129</v>
      </c>
      <c r="L2248">
        <v>0.66687435801203276</v>
      </c>
      <c r="M2248">
        <v>-0.12820805945254449</v>
      </c>
      <c r="N2248">
        <v>6.6110442342062541</v>
      </c>
      <c r="O2248">
        <v>1</v>
      </c>
      <c r="P2248">
        <v>1</v>
      </c>
      <c r="Q2248">
        <v>0</v>
      </c>
      <c r="R2248">
        <v>0</v>
      </c>
      <c r="S2248">
        <v>1</v>
      </c>
      <c r="T2248">
        <v>0</v>
      </c>
    </row>
    <row r="2249" spans="1:20" x14ac:dyDescent="0.3">
      <c r="A2249" t="s">
        <v>164</v>
      </c>
      <c r="B2249" t="s">
        <v>204</v>
      </c>
      <c r="C2249">
        <v>11</v>
      </c>
      <c r="D2249">
        <v>13</v>
      </c>
      <c r="E2249" t="s">
        <v>510</v>
      </c>
      <c r="F2249" t="s">
        <v>508</v>
      </c>
      <c r="G2249" t="s">
        <v>508</v>
      </c>
      <c r="H2249">
        <v>6.5517242675283613</v>
      </c>
      <c r="I2249">
        <v>39.690721058231333</v>
      </c>
      <c r="J2249">
        <v>0.1303469698675441</v>
      </c>
      <c r="K2249">
        <v>80.317853211184001</v>
      </c>
      <c r="L2249">
        <v>1.332864603126096</v>
      </c>
      <c r="M2249">
        <v>-3.9735146106804171</v>
      </c>
      <c r="N2249">
        <v>6.5830733748657018</v>
      </c>
      <c r="O2249">
        <v>1</v>
      </c>
      <c r="P2249">
        <v>1</v>
      </c>
      <c r="Q2249">
        <v>1</v>
      </c>
      <c r="R2249">
        <v>0</v>
      </c>
      <c r="S2249">
        <v>1</v>
      </c>
      <c r="T2249">
        <v>1</v>
      </c>
    </row>
    <row r="2250" spans="1:20" x14ac:dyDescent="0.3">
      <c r="A2250" t="s">
        <v>242</v>
      </c>
      <c r="B2250" t="s">
        <v>204</v>
      </c>
      <c r="C2250">
        <v>6</v>
      </c>
      <c r="D2250">
        <v>1</v>
      </c>
      <c r="E2250" t="s">
        <v>510</v>
      </c>
      <c r="F2250" t="s">
        <v>508</v>
      </c>
      <c r="G2250" t="s">
        <v>508</v>
      </c>
      <c r="H2250">
        <v>5.5370651277106404</v>
      </c>
      <c r="I2250">
        <v>60.674145865541043</v>
      </c>
      <c r="J2250">
        <v>9.2809819839276275E-2</v>
      </c>
      <c r="K2250">
        <v>-8.4453008190828829</v>
      </c>
      <c r="L2250">
        <v>0.9648658765931537</v>
      </c>
      <c r="M2250">
        <v>-0.7499992847442627</v>
      </c>
      <c r="N2250">
        <v>-9.9496216141033784</v>
      </c>
      <c r="O2250">
        <v>0</v>
      </c>
      <c r="P2250">
        <v>1</v>
      </c>
      <c r="Q2250">
        <v>1</v>
      </c>
      <c r="R2250">
        <v>0</v>
      </c>
      <c r="S2250">
        <v>1</v>
      </c>
      <c r="T2250">
        <v>0</v>
      </c>
    </row>
    <row r="2251" spans="1:20" x14ac:dyDescent="0.3">
      <c r="A2251" t="s">
        <v>139</v>
      </c>
      <c r="B2251" t="s">
        <v>574</v>
      </c>
      <c r="C2251">
        <v>1</v>
      </c>
      <c r="D2251">
        <v>0</v>
      </c>
      <c r="E2251" t="s">
        <v>510</v>
      </c>
      <c r="F2251" t="s">
        <v>508</v>
      </c>
      <c r="G2251" t="s">
        <v>508</v>
      </c>
      <c r="H2251">
        <v>6.6028116269201327</v>
      </c>
      <c r="I2251">
        <v>60.309280504365887</v>
      </c>
      <c r="J2251">
        <v>-6.3215723173327687E-2</v>
      </c>
      <c r="K2251">
        <v>-12.27588184922214</v>
      </c>
      <c r="L2251">
        <v>0.61539835134609677</v>
      </c>
      <c r="M2251">
        <v>-1.267601083938183</v>
      </c>
      <c r="N2251">
        <v>-0.14265661277205219</v>
      </c>
      <c r="O2251">
        <v>0</v>
      </c>
      <c r="P2251">
        <v>1</v>
      </c>
      <c r="Q2251">
        <v>0</v>
      </c>
      <c r="R2251">
        <v>0</v>
      </c>
      <c r="S2251">
        <v>0</v>
      </c>
      <c r="T2251">
        <v>0</v>
      </c>
    </row>
    <row r="2252" spans="1:20" x14ac:dyDescent="0.3">
      <c r="A2252" t="s">
        <v>156</v>
      </c>
      <c r="B2252" t="s">
        <v>574</v>
      </c>
      <c r="C2252">
        <v>4</v>
      </c>
      <c r="D2252">
        <v>2</v>
      </c>
      <c r="E2252" t="s">
        <v>510</v>
      </c>
      <c r="F2252" t="s">
        <v>508</v>
      </c>
      <c r="G2252" t="s">
        <v>508</v>
      </c>
      <c r="H2252">
        <v>6.3163261024319386</v>
      </c>
      <c r="I2252">
        <v>51.552786017121711</v>
      </c>
      <c r="J2252">
        <v>-7.6556054318052014E-2</v>
      </c>
      <c r="K2252">
        <v>-58.51411290461629</v>
      </c>
      <c r="L2252">
        <v>0.93164607707907587</v>
      </c>
      <c r="M2252">
        <v>-0.14265661277205219</v>
      </c>
      <c r="N2252">
        <v>-3.714288984026227</v>
      </c>
      <c r="O2252">
        <v>1</v>
      </c>
      <c r="P2252">
        <v>1</v>
      </c>
      <c r="Q2252">
        <v>0</v>
      </c>
      <c r="R2252">
        <v>0</v>
      </c>
      <c r="S2252">
        <v>0</v>
      </c>
      <c r="T2252">
        <v>0</v>
      </c>
    </row>
    <row r="2253" spans="1:20" x14ac:dyDescent="0.3">
      <c r="A2253" t="s">
        <v>271</v>
      </c>
      <c r="B2253" t="s">
        <v>574</v>
      </c>
      <c r="C2253">
        <v>-2</v>
      </c>
      <c r="D2253">
        <v>3</v>
      </c>
      <c r="E2253" t="s">
        <v>510</v>
      </c>
      <c r="F2253" t="s">
        <v>508</v>
      </c>
      <c r="G2253" t="s">
        <v>508</v>
      </c>
      <c r="H2253">
        <v>5.1618750973146703</v>
      </c>
      <c r="I2253">
        <v>0</v>
      </c>
      <c r="J2253">
        <v>-0.1063696762338058</v>
      </c>
      <c r="K2253">
        <v>-248.90397920350301</v>
      </c>
      <c r="L2253">
        <v>0.88995811656378321</v>
      </c>
      <c r="M2253">
        <v>-6.1011883960254769</v>
      </c>
      <c r="N2253">
        <v>1.7432667909969819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</row>
    <row r="2254" spans="1:20" x14ac:dyDescent="0.3">
      <c r="A2254" t="s">
        <v>283</v>
      </c>
      <c r="B2254" t="s">
        <v>574</v>
      </c>
      <c r="C2254">
        <v>1</v>
      </c>
      <c r="D2254">
        <v>4</v>
      </c>
      <c r="E2254" t="s">
        <v>510</v>
      </c>
      <c r="F2254" t="s">
        <v>508</v>
      </c>
      <c r="G2254" t="s">
        <v>508</v>
      </c>
      <c r="H2254">
        <v>5.0088463731704804</v>
      </c>
      <c r="I2254">
        <v>16.037743912341131</v>
      </c>
      <c r="J2254">
        <v>-0.1053139006531422</v>
      </c>
      <c r="K2254">
        <v>-90.335498514497857</v>
      </c>
      <c r="L2254">
        <v>0.50907057593197358</v>
      </c>
      <c r="M2254">
        <v>-2.8571436766266829</v>
      </c>
      <c r="N2254">
        <v>2.167180582954829</v>
      </c>
      <c r="O2254">
        <v>0</v>
      </c>
      <c r="P2254">
        <v>1</v>
      </c>
      <c r="Q2254">
        <v>0</v>
      </c>
      <c r="R2254">
        <v>0</v>
      </c>
      <c r="S2254">
        <v>0</v>
      </c>
      <c r="T2254">
        <v>0</v>
      </c>
    </row>
    <row r="2255" spans="1:20" x14ac:dyDescent="0.3">
      <c r="A2255" t="s">
        <v>512</v>
      </c>
      <c r="B2255" t="s">
        <v>574</v>
      </c>
      <c r="C2255">
        <v>-2</v>
      </c>
      <c r="D2255">
        <v>3</v>
      </c>
      <c r="E2255" t="s">
        <v>510</v>
      </c>
      <c r="F2255" t="s">
        <v>508</v>
      </c>
      <c r="G2255" t="s">
        <v>508</v>
      </c>
      <c r="H2255">
        <v>5.577458880756117</v>
      </c>
      <c r="I2255">
        <v>1.652890933552547</v>
      </c>
      <c r="J2255">
        <v>-0.11002713370198711</v>
      </c>
      <c r="K2255">
        <v>-127.46513939311529</v>
      </c>
      <c r="L2255">
        <v>0.62261643965562596</v>
      </c>
      <c r="M2255">
        <v>-3.4482799856201458</v>
      </c>
      <c r="N2255">
        <v>-5.5194753924153162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</row>
    <row r="2256" spans="1:20" x14ac:dyDescent="0.3">
      <c r="A2256" t="s">
        <v>91</v>
      </c>
      <c r="B2256" t="s">
        <v>574</v>
      </c>
      <c r="C2256">
        <v>-2</v>
      </c>
      <c r="D2256">
        <v>3</v>
      </c>
      <c r="E2256" t="s">
        <v>510</v>
      </c>
      <c r="F2256" t="s">
        <v>508</v>
      </c>
      <c r="G2256" t="s">
        <v>508</v>
      </c>
      <c r="H2256">
        <v>6.3819337946621504</v>
      </c>
      <c r="I2256">
        <v>11.04651630214957</v>
      </c>
      <c r="J2256">
        <v>-0.12961786905942979</v>
      </c>
      <c r="K2256">
        <v>-189.20218726829751</v>
      </c>
      <c r="L2256">
        <v>0.76165342886980036</v>
      </c>
      <c r="M2256">
        <v>-5.5194753924153162</v>
      </c>
      <c r="N2256">
        <v>0.1718170403734405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</row>
    <row r="2257" spans="1:20" x14ac:dyDescent="0.3">
      <c r="A2257" t="s">
        <v>162</v>
      </c>
      <c r="B2257" t="s">
        <v>574</v>
      </c>
      <c r="C2257">
        <v>3</v>
      </c>
      <c r="D2257">
        <v>6</v>
      </c>
      <c r="E2257" t="s">
        <v>510</v>
      </c>
      <c r="F2257" t="s">
        <v>508</v>
      </c>
      <c r="G2257" t="s">
        <v>508</v>
      </c>
      <c r="H2257">
        <v>6.0613265833656627</v>
      </c>
      <c r="I2257">
        <v>22.89157526329457</v>
      </c>
      <c r="J2257">
        <v>-7.5882947011049237E-2</v>
      </c>
      <c r="K2257">
        <v>-45.948733433229499</v>
      </c>
      <c r="L2257">
        <v>1.545226569218715</v>
      </c>
      <c r="M2257">
        <v>-3.22060882506557</v>
      </c>
      <c r="N2257">
        <v>0.33277837212719508</v>
      </c>
      <c r="O2257">
        <v>0</v>
      </c>
      <c r="P2257">
        <v>1</v>
      </c>
      <c r="Q2257">
        <v>0</v>
      </c>
      <c r="R2257">
        <v>0</v>
      </c>
      <c r="S2257">
        <v>0</v>
      </c>
      <c r="T2257">
        <v>1</v>
      </c>
    </row>
    <row r="2258" spans="1:20" x14ac:dyDescent="0.3">
      <c r="A2258" t="s">
        <v>269</v>
      </c>
      <c r="B2258" t="s">
        <v>574</v>
      </c>
      <c r="C2258">
        <v>9</v>
      </c>
      <c r="D2258">
        <v>9</v>
      </c>
      <c r="E2258" t="s">
        <v>510</v>
      </c>
      <c r="F2258" t="s">
        <v>508</v>
      </c>
      <c r="G2258" t="s">
        <v>508</v>
      </c>
      <c r="H2258">
        <v>4.4990709416047858</v>
      </c>
      <c r="I2258">
        <v>55.789456776961629</v>
      </c>
      <c r="J2258">
        <v>3.6350670686525033E-2</v>
      </c>
      <c r="K2258">
        <v>78.131338073311269</v>
      </c>
      <c r="L2258">
        <v>0.99657314276258779</v>
      </c>
      <c r="M2258">
        <v>-4.1990666894975019</v>
      </c>
      <c r="N2258">
        <v>-0.97402506924976173</v>
      </c>
      <c r="O2258">
        <v>1</v>
      </c>
      <c r="P2258">
        <v>1</v>
      </c>
      <c r="Q2258">
        <v>1</v>
      </c>
      <c r="R2258">
        <v>0</v>
      </c>
      <c r="S2258">
        <v>0</v>
      </c>
      <c r="T2258">
        <v>0</v>
      </c>
    </row>
    <row r="2259" spans="1:20" x14ac:dyDescent="0.3">
      <c r="A2259" t="s">
        <v>282</v>
      </c>
      <c r="B2259" t="s">
        <v>574</v>
      </c>
      <c r="C2259">
        <v>6</v>
      </c>
      <c r="D2259">
        <v>7</v>
      </c>
      <c r="E2259" t="s">
        <v>510</v>
      </c>
      <c r="F2259" t="s">
        <v>508</v>
      </c>
      <c r="G2259" t="s">
        <v>508</v>
      </c>
      <c r="H2259">
        <v>4.3793892260864684</v>
      </c>
      <c r="I2259">
        <v>49.473672058441167</v>
      </c>
      <c r="J2259">
        <v>2.4329208285600479E-2</v>
      </c>
      <c r="K2259">
        <v>5.5820610862395306</v>
      </c>
      <c r="L2259">
        <v>0.20366304443484751</v>
      </c>
      <c r="M2259">
        <v>-0.97402506924976173</v>
      </c>
      <c r="N2259">
        <v>0</v>
      </c>
      <c r="O2259">
        <v>0</v>
      </c>
      <c r="P2259">
        <v>1</v>
      </c>
      <c r="Q2259">
        <v>1</v>
      </c>
      <c r="R2259">
        <v>0</v>
      </c>
      <c r="S2259">
        <v>0</v>
      </c>
      <c r="T2259">
        <v>0</v>
      </c>
    </row>
    <row r="2260" spans="1:20" x14ac:dyDescent="0.3">
      <c r="A2260" t="s">
        <v>285</v>
      </c>
      <c r="B2260" t="s">
        <v>574</v>
      </c>
      <c r="C2260">
        <v>6</v>
      </c>
      <c r="D2260">
        <v>8</v>
      </c>
      <c r="E2260" t="s">
        <v>513</v>
      </c>
      <c r="F2260" t="s">
        <v>508</v>
      </c>
      <c r="G2260" t="s">
        <v>508</v>
      </c>
      <c r="H2260">
        <v>3.995754912757628</v>
      </c>
      <c r="I2260">
        <v>30.666669209798179</v>
      </c>
      <c r="J2260">
        <v>6.5458661817763414E-3</v>
      </c>
      <c r="K2260">
        <v>-48.025963380165273</v>
      </c>
      <c r="L2260">
        <v>0.70076682609333973</v>
      </c>
      <c r="M2260">
        <v>-0.65573708980962242</v>
      </c>
      <c r="N2260">
        <v>-1.155118355154142</v>
      </c>
      <c r="O2260">
        <v>0</v>
      </c>
      <c r="P2260">
        <v>1</v>
      </c>
      <c r="Q2260">
        <v>1</v>
      </c>
      <c r="R2260">
        <v>0</v>
      </c>
      <c r="S2260">
        <v>0</v>
      </c>
      <c r="T2260">
        <v>0</v>
      </c>
    </row>
    <row r="2261" spans="1:20" x14ac:dyDescent="0.3">
      <c r="A2261" t="s">
        <v>291</v>
      </c>
      <c r="B2261" t="s">
        <v>574</v>
      </c>
      <c r="C2261">
        <v>0</v>
      </c>
      <c r="D2261">
        <v>7</v>
      </c>
      <c r="E2261" t="s">
        <v>510</v>
      </c>
      <c r="F2261" t="s">
        <v>508</v>
      </c>
      <c r="G2261" t="s">
        <v>508</v>
      </c>
      <c r="H2261">
        <v>3.9316225751039791</v>
      </c>
      <c r="I2261">
        <v>2.6666641235351558</v>
      </c>
      <c r="J2261">
        <v>-1.9306328439452541E-2</v>
      </c>
      <c r="K2261">
        <v>-123.5559230332767</v>
      </c>
      <c r="L2261">
        <v>0.69123709389506038</v>
      </c>
      <c r="M2261">
        <v>-2.337226574876174</v>
      </c>
      <c r="N2261">
        <v>-1.0256400642336341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</row>
    <row r="2262" spans="1:20" x14ac:dyDescent="0.3">
      <c r="A2262" t="s">
        <v>295</v>
      </c>
      <c r="B2262" t="s">
        <v>574</v>
      </c>
      <c r="C2262">
        <v>2</v>
      </c>
      <c r="D2262">
        <v>7</v>
      </c>
      <c r="E2262" t="s">
        <v>510</v>
      </c>
      <c r="F2262" t="s">
        <v>508</v>
      </c>
      <c r="G2262" t="s">
        <v>508</v>
      </c>
      <c r="H2262">
        <v>3.8613362711428101</v>
      </c>
      <c r="I2262">
        <v>15.957455982606611</v>
      </c>
      <c r="J2262">
        <v>-3.2038535190217897E-2</v>
      </c>
      <c r="K2262">
        <v>-181.21539775998119</v>
      </c>
      <c r="L2262">
        <v>1.6635594250393471</v>
      </c>
      <c r="M2262">
        <v>-1.0256400642336341</v>
      </c>
      <c r="N2262">
        <v>-3.2815208717143318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1</v>
      </c>
    </row>
    <row r="2263" spans="1:20" x14ac:dyDescent="0.3">
      <c r="A2263" t="s">
        <v>298</v>
      </c>
      <c r="B2263" t="s">
        <v>574</v>
      </c>
      <c r="C2263">
        <v>2</v>
      </c>
      <c r="D2263">
        <v>6</v>
      </c>
      <c r="E2263" t="s">
        <v>510</v>
      </c>
      <c r="F2263" t="s">
        <v>508</v>
      </c>
      <c r="G2263" t="s">
        <v>508</v>
      </c>
      <c r="H2263">
        <v>4.0178561165016351</v>
      </c>
      <c r="I2263">
        <v>0</v>
      </c>
      <c r="J2263">
        <v>-5.0126640340114867E-2</v>
      </c>
      <c r="K2263">
        <v>-175.2737951365373</v>
      </c>
      <c r="L2263">
        <v>1.154886651599206</v>
      </c>
      <c r="M2263">
        <v>-3.2815208717143318</v>
      </c>
      <c r="N2263">
        <v>0.71428504525397585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1</v>
      </c>
    </row>
    <row r="2264" spans="1:20" x14ac:dyDescent="0.3">
      <c r="A2264" t="s">
        <v>242</v>
      </c>
      <c r="B2264" t="s">
        <v>574</v>
      </c>
      <c r="C2264">
        <v>9</v>
      </c>
      <c r="D2264">
        <v>8</v>
      </c>
      <c r="E2264" t="s">
        <v>510</v>
      </c>
      <c r="F2264" t="s">
        <v>508</v>
      </c>
      <c r="G2264" t="s">
        <v>508</v>
      </c>
      <c r="H2264">
        <v>4.0193717574712968</v>
      </c>
      <c r="I2264">
        <v>30.000015894574471</v>
      </c>
      <c r="J2264">
        <v>4.1188849350724421E-2</v>
      </c>
      <c r="K2264">
        <v>-11.84020802510345</v>
      </c>
      <c r="L2264">
        <v>0.45192007329378309</v>
      </c>
      <c r="M2264">
        <v>-0.8403313529497467</v>
      </c>
      <c r="N2264">
        <v>1.0169481662661639</v>
      </c>
      <c r="O2264">
        <v>1</v>
      </c>
      <c r="P2264">
        <v>1</v>
      </c>
      <c r="Q2264">
        <v>1</v>
      </c>
      <c r="R2264">
        <v>0</v>
      </c>
      <c r="S2264">
        <v>0</v>
      </c>
      <c r="T2264">
        <v>0</v>
      </c>
    </row>
    <row r="2265" spans="1:20" x14ac:dyDescent="0.3">
      <c r="A2265" t="s">
        <v>77</v>
      </c>
      <c r="B2265" t="s">
        <v>82</v>
      </c>
      <c r="C2265">
        <v>11</v>
      </c>
      <c r="D2265">
        <v>12</v>
      </c>
      <c r="E2265" t="s">
        <v>513</v>
      </c>
      <c r="F2265" t="s">
        <v>508</v>
      </c>
      <c r="G2265" t="s">
        <v>508</v>
      </c>
      <c r="H2265">
        <v>3.3522042371329039</v>
      </c>
      <c r="I2265">
        <v>53.818137428977273</v>
      </c>
      <c r="J2265">
        <v>0.79559174859549131</v>
      </c>
      <c r="K2265">
        <v>44.606115105355187</v>
      </c>
      <c r="L2265">
        <v>0.60108902849972468</v>
      </c>
      <c r="M2265">
        <v>-1.00478760933762</v>
      </c>
      <c r="N2265">
        <v>2.1749638147652282</v>
      </c>
      <c r="O2265">
        <v>1</v>
      </c>
      <c r="P2265">
        <v>1</v>
      </c>
      <c r="Q2265">
        <v>1</v>
      </c>
      <c r="R2265">
        <v>0</v>
      </c>
      <c r="S2265">
        <v>1</v>
      </c>
      <c r="T2265">
        <v>0</v>
      </c>
    </row>
    <row r="2266" spans="1:20" x14ac:dyDescent="0.3">
      <c r="A2266" t="s">
        <v>139</v>
      </c>
      <c r="B2266" t="s">
        <v>82</v>
      </c>
      <c r="C2266">
        <v>6</v>
      </c>
      <c r="D2266">
        <v>6</v>
      </c>
      <c r="E2266" t="s">
        <v>510</v>
      </c>
      <c r="F2266" t="s">
        <v>508</v>
      </c>
      <c r="G2266" t="s">
        <v>508</v>
      </c>
      <c r="H2266">
        <v>3.3401343936011911</v>
      </c>
      <c r="I2266">
        <v>65.090886896306827</v>
      </c>
      <c r="J2266">
        <v>0.37331876521179291</v>
      </c>
      <c r="K2266">
        <v>64.410861173250083</v>
      </c>
      <c r="L2266">
        <v>0.95919871469906959</v>
      </c>
      <c r="M2266">
        <v>-0.80302171598888306</v>
      </c>
      <c r="N2266">
        <v>4.7621954055059521E-2</v>
      </c>
      <c r="O2266">
        <v>0</v>
      </c>
      <c r="P2266">
        <v>1</v>
      </c>
      <c r="Q2266">
        <v>1</v>
      </c>
      <c r="R2266">
        <v>0</v>
      </c>
      <c r="S2266">
        <v>0</v>
      </c>
      <c r="T2266">
        <v>0</v>
      </c>
    </row>
    <row r="2267" spans="1:20" x14ac:dyDescent="0.3">
      <c r="A2267" t="s">
        <v>223</v>
      </c>
      <c r="B2267" t="s">
        <v>82</v>
      </c>
      <c r="C2267">
        <v>8</v>
      </c>
      <c r="D2267">
        <v>5</v>
      </c>
      <c r="E2267" t="s">
        <v>510</v>
      </c>
      <c r="F2267" t="s">
        <v>508</v>
      </c>
      <c r="G2267" t="s">
        <v>508</v>
      </c>
      <c r="H2267">
        <v>3.3831039304806758</v>
      </c>
      <c r="I2267">
        <v>71.314699377611774</v>
      </c>
      <c r="J2267">
        <v>-5.2623707602696967E-2</v>
      </c>
      <c r="K2267">
        <v>55.639381048592043</v>
      </c>
      <c r="L2267">
        <v>1.1052593089795051</v>
      </c>
      <c r="M2267">
        <v>-0.97902382448280878</v>
      </c>
      <c r="N2267">
        <v>-1.412429419118574</v>
      </c>
      <c r="O2267">
        <v>1</v>
      </c>
      <c r="P2267">
        <v>1</v>
      </c>
      <c r="Q2267">
        <v>0</v>
      </c>
      <c r="R2267">
        <v>0</v>
      </c>
      <c r="S2267">
        <v>0</v>
      </c>
      <c r="T2267">
        <v>1</v>
      </c>
    </row>
    <row r="2268" spans="1:20" x14ac:dyDescent="0.3">
      <c r="A2268" t="s">
        <v>228</v>
      </c>
      <c r="B2268" t="s">
        <v>82</v>
      </c>
      <c r="C2268">
        <v>5</v>
      </c>
      <c r="D2268">
        <v>6</v>
      </c>
      <c r="E2268" t="s">
        <v>510</v>
      </c>
      <c r="F2268" t="s">
        <v>508</v>
      </c>
      <c r="G2268" t="s">
        <v>508</v>
      </c>
      <c r="H2268">
        <v>3.4042840326750881</v>
      </c>
      <c r="I2268">
        <v>54.66661241319445</v>
      </c>
      <c r="J2268">
        <v>-0.38020241789702958</v>
      </c>
      <c r="K2268">
        <v>39.464125152495633</v>
      </c>
      <c r="L2268">
        <v>1.0905068372756259</v>
      </c>
      <c r="M2268">
        <v>-1.412429419118574</v>
      </c>
      <c r="N2268">
        <v>0.764090807140414</v>
      </c>
      <c r="O2268">
        <v>0</v>
      </c>
      <c r="P2268">
        <v>1</v>
      </c>
      <c r="Q2268">
        <v>0</v>
      </c>
      <c r="R2268">
        <v>0</v>
      </c>
      <c r="S2268">
        <v>0</v>
      </c>
      <c r="T2268">
        <v>1</v>
      </c>
    </row>
    <row r="2269" spans="1:20" x14ac:dyDescent="0.3">
      <c r="A2269" t="s">
        <v>271</v>
      </c>
      <c r="B2269" t="s">
        <v>82</v>
      </c>
      <c r="C2269">
        <v>2</v>
      </c>
      <c r="D2269">
        <v>6</v>
      </c>
      <c r="E2269" t="s">
        <v>510</v>
      </c>
      <c r="F2269" t="s">
        <v>508</v>
      </c>
      <c r="G2269" t="s">
        <v>508</v>
      </c>
      <c r="H2269">
        <v>4.1200309157898216</v>
      </c>
      <c r="I2269">
        <v>17.021289259596941</v>
      </c>
      <c r="J2269">
        <v>-1.9174220030686939</v>
      </c>
      <c r="K2269">
        <v>-242.73315755991351</v>
      </c>
      <c r="L2269">
        <v>1.0827974103628499</v>
      </c>
      <c r="M2269">
        <v>-7.6190476190476204</v>
      </c>
      <c r="N2269">
        <v>-1.6494829630114369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1</v>
      </c>
    </row>
    <row r="2270" spans="1:20" x14ac:dyDescent="0.3">
      <c r="A2270" t="s">
        <v>283</v>
      </c>
      <c r="B2270" t="s">
        <v>82</v>
      </c>
      <c r="C2270">
        <v>0</v>
      </c>
      <c r="D2270">
        <v>3</v>
      </c>
      <c r="E2270" t="s">
        <v>510</v>
      </c>
      <c r="F2270" t="s">
        <v>508</v>
      </c>
      <c r="G2270" t="s">
        <v>508</v>
      </c>
      <c r="H2270">
        <v>4.1262335910044294</v>
      </c>
      <c r="I2270">
        <v>9.6666463216145839</v>
      </c>
      <c r="J2270">
        <v>-3.1576616055618052</v>
      </c>
      <c r="K2270">
        <v>-162.79480773391481</v>
      </c>
      <c r="L2270">
        <v>0.5575912610619469</v>
      </c>
      <c r="M2270">
        <v>-1.3506525213068179</v>
      </c>
      <c r="N2270">
        <v>-5.6345430711676689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</row>
    <row r="2271" spans="1:20" x14ac:dyDescent="0.3">
      <c r="A2271" t="s">
        <v>290</v>
      </c>
      <c r="B2271" t="s">
        <v>82</v>
      </c>
      <c r="C2271">
        <v>2</v>
      </c>
      <c r="D2271">
        <v>7</v>
      </c>
      <c r="E2271" t="s">
        <v>510</v>
      </c>
      <c r="F2271" t="s">
        <v>508</v>
      </c>
      <c r="G2271" t="s">
        <v>508</v>
      </c>
      <c r="H2271">
        <v>4.5958247286221763</v>
      </c>
      <c r="I2271">
        <v>3.8167935967447919</v>
      </c>
      <c r="J2271">
        <v>-3.7516209342764548</v>
      </c>
      <c r="K2271">
        <v>-158.146102166291</v>
      </c>
      <c r="L2271">
        <v>1.3067262824916981</v>
      </c>
      <c r="M2271">
        <v>-5.6345430711676689</v>
      </c>
      <c r="N2271">
        <v>0.33482484025316311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1</v>
      </c>
    </row>
    <row r="2272" spans="1:20" x14ac:dyDescent="0.3">
      <c r="A2272" t="s">
        <v>512</v>
      </c>
      <c r="B2272" t="s">
        <v>82</v>
      </c>
      <c r="C2272">
        <v>0</v>
      </c>
      <c r="D2272">
        <v>3</v>
      </c>
      <c r="E2272" t="s">
        <v>510</v>
      </c>
      <c r="F2272" t="s">
        <v>508</v>
      </c>
      <c r="G2272" t="s">
        <v>508</v>
      </c>
      <c r="H2272">
        <v>4.7713017335081016</v>
      </c>
      <c r="I2272">
        <v>5.7142711821056551</v>
      </c>
      <c r="J2272">
        <v>-4.0326069304401866</v>
      </c>
      <c r="K2272">
        <v>-124.1165740465013</v>
      </c>
      <c r="L2272">
        <v>0.75667318974160636</v>
      </c>
      <c r="M2272">
        <v>-1.3348215320010659</v>
      </c>
      <c r="N2272">
        <v>-4.0586229965957594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</row>
    <row r="2273" spans="1:20" x14ac:dyDescent="0.3">
      <c r="A2273" t="s">
        <v>91</v>
      </c>
      <c r="B2273" t="s">
        <v>82</v>
      </c>
      <c r="C2273">
        <v>-2</v>
      </c>
      <c r="D2273">
        <v>3</v>
      </c>
      <c r="E2273" t="s">
        <v>510</v>
      </c>
      <c r="F2273" t="s">
        <v>508</v>
      </c>
      <c r="G2273" t="s">
        <v>508</v>
      </c>
      <c r="H2273">
        <v>5.401210551966404</v>
      </c>
      <c r="I2273">
        <v>13.49353461770392</v>
      </c>
      <c r="J2273">
        <v>-4.2918760246493388</v>
      </c>
      <c r="K2273">
        <v>-149.50117562384571</v>
      </c>
      <c r="L2273">
        <v>0.91631743565631585</v>
      </c>
      <c r="M2273">
        <v>-4.0586229965957594</v>
      </c>
      <c r="N2273">
        <v>-1.2925951749054421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</row>
    <row r="2274" spans="1:20" x14ac:dyDescent="0.3">
      <c r="A2274" t="s">
        <v>93</v>
      </c>
      <c r="B2274" t="s">
        <v>82</v>
      </c>
      <c r="C2274">
        <v>-2</v>
      </c>
      <c r="D2274">
        <v>1</v>
      </c>
      <c r="E2274" t="s">
        <v>510</v>
      </c>
      <c r="F2274" t="s">
        <v>508</v>
      </c>
      <c r="G2274" t="s">
        <v>508</v>
      </c>
      <c r="H2274">
        <v>5.7015321692641896</v>
      </c>
      <c r="I2274">
        <v>9.4269972793666774</v>
      </c>
      <c r="J2274">
        <v>-4.1737434768684869</v>
      </c>
      <c r="K2274">
        <v>-119.9857590081948</v>
      </c>
      <c r="L2274">
        <v>0.82159400977219366</v>
      </c>
      <c r="M2274">
        <v>-1.2925951749054421</v>
      </c>
      <c r="N2274">
        <v>0.89285714285714279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</row>
    <row r="2275" spans="1:20" x14ac:dyDescent="0.3">
      <c r="A2275" t="s">
        <v>259</v>
      </c>
      <c r="B2275" t="s">
        <v>82</v>
      </c>
      <c r="C2275">
        <v>8</v>
      </c>
      <c r="D2275">
        <v>7</v>
      </c>
      <c r="E2275" t="s">
        <v>510</v>
      </c>
      <c r="F2275" t="s">
        <v>508</v>
      </c>
      <c r="G2275" t="s">
        <v>508</v>
      </c>
      <c r="H2275">
        <v>4.4384812245577647</v>
      </c>
      <c r="I2275">
        <v>35.815608976925688</v>
      </c>
      <c r="J2275">
        <v>0.54937057600645733</v>
      </c>
      <c r="K2275">
        <v>-15.87292548823069</v>
      </c>
      <c r="L2275">
        <v>0.72898917376128436</v>
      </c>
      <c r="M2275">
        <v>-0.57471264367816088</v>
      </c>
      <c r="N2275">
        <v>4.1618479469608021</v>
      </c>
      <c r="O2275">
        <v>0</v>
      </c>
      <c r="P2275">
        <v>1</v>
      </c>
      <c r="Q2275">
        <v>1</v>
      </c>
      <c r="R2275">
        <v>1</v>
      </c>
      <c r="S2275">
        <v>0</v>
      </c>
      <c r="T2275">
        <v>0</v>
      </c>
    </row>
    <row r="2276" spans="1:20" x14ac:dyDescent="0.3">
      <c r="A2276" t="s">
        <v>282</v>
      </c>
      <c r="B2276" t="s">
        <v>82</v>
      </c>
      <c r="C2276">
        <v>9</v>
      </c>
      <c r="D2276">
        <v>6</v>
      </c>
      <c r="E2276" t="s">
        <v>510</v>
      </c>
      <c r="F2276" t="s">
        <v>508</v>
      </c>
      <c r="G2276" t="s">
        <v>508</v>
      </c>
      <c r="H2276">
        <v>4.0515217717786403</v>
      </c>
      <c r="I2276">
        <v>78.823553347120097</v>
      </c>
      <c r="J2276">
        <v>1.8350775971087521</v>
      </c>
      <c r="K2276">
        <v>148.0246051894174</v>
      </c>
      <c r="L2276">
        <v>0.25756876285590191</v>
      </c>
      <c r="M2276">
        <v>-1.1345251400700731</v>
      </c>
      <c r="N2276">
        <v>-0.81967213114754101</v>
      </c>
      <c r="O2276">
        <v>1</v>
      </c>
      <c r="P2276">
        <v>1</v>
      </c>
      <c r="Q2276">
        <v>1</v>
      </c>
      <c r="R2276">
        <v>0</v>
      </c>
      <c r="S2276">
        <v>0</v>
      </c>
      <c r="T2276">
        <v>0</v>
      </c>
    </row>
    <row r="2277" spans="1:20" x14ac:dyDescent="0.3">
      <c r="A2277" t="s">
        <v>285</v>
      </c>
      <c r="B2277" t="s">
        <v>82</v>
      </c>
      <c r="C2277">
        <v>9</v>
      </c>
      <c r="D2277">
        <v>8</v>
      </c>
      <c r="E2277" t="s">
        <v>510</v>
      </c>
      <c r="F2277" t="s">
        <v>508</v>
      </c>
      <c r="G2277" t="s">
        <v>508</v>
      </c>
      <c r="H2277">
        <v>3.689949127685209</v>
      </c>
      <c r="I2277">
        <v>60.576943532952008</v>
      </c>
      <c r="J2277">
        <v>1.712321552672641</v>
      </c>
      <c r="K2277">
        <v>117.275588199851</v>
      </c>
      <c r="L2277">
        <v>0.98860146256956405</v>
      </c>
      <c r="M2277">
        <v>-0.3856732497202135</v>
      </c>
      <c r="N2277">
        <v>0.16593088865818789</v>
      </c>
      <c r="O2277">
        <v>1</v>
      </c>
      <c r="P2277">
        <v>1</v>
      </c>
      <c r="Q2277">
        <v>1</v>
      </c>
      <c r="R2277">
        <v>0</v>
      </c>
      <c r="S2277">
        <v>0</v>
      </c>
      <c r="T2277">
        <v>0</v>
      </c>
    </row>
    <row r="2278" spans="1:20" x14ac:dyDescent="0.3">
      <c r="A2278" t="s">
        <v>295</v>
      </c>
      <c r="B2278" t="s">
        <v>82</v>
      </c>
      <c r="C2278">
        <v>6</v>
      </c>
      <c r="D2278">
        <v>8</v>
      </c>
      <c r="E2278" t="s">
        <v>513</v>
      </c>
      <c r="F2278" t="s">
        <v>508</v>
      </c>
      <c r="G2278" t="s">
        <v>508</v>
      </c>
      <c r="H2278">
        <v>3.5576073350349882</v>
      </c>
      <c r="I2278">
        <v>57.36838892886513</v>
      </c>
      <c r="J2278">
        <v>1.475861700288192</v>
      </c>
      <c r="K2278">
        <v>29.123025054038848</v>
      </c>
      <c r="L2278">
        <v>0.80327558306791336</v>
      </c>
      <c r="M2278">
        <v>-0.93100336813105922</v>
      </c>
      <c r="N2278">
        <v>-0.88446152499160302</v>
      </c>
      <c r="O2278">
        <v>0</v>
      </c>
      <c r="P2278">
        <v>1</v>
      </c>
      <c r="Q2278">
        <v>1</v>
      </c>
      <c r="R2278">
        <v>0</v>
      </c>
      <c r="S2278">
        <v>0</v>
      </c>
      <c r="T2278">
        <v>0</v>
      </c>
    </row>
    <row r="2279" spans="1:20" x14ac:dyDescent="0.3">
      <c r="A2279" t="s">
        <v>298</v>
      </c>
      <c r="B2279" t="s">
        <v>82</v>
      </c>
      <c r="C2279">
        <v>8</v>
      </c>
      <c r="D2279">
        <v>12</v>
      </c>
      <c r="E2279" t="s">
        <v>513</v>
      </c>
      <c r="F2279" t="s">
        <v>508</v>
      </c>
      <c r="G2279" t="s">
        <v>508</v>
      </c>
      <c r="H2279">
        <v>3.5774024279722498</v>
      </c>
      <c r="I2279">
        <v>48.94738448293586</v>
      </c>
      <c r="J2279">
        <v>1.1455748732121791</v>
      </c>
      <c r="K2279">
        <v>28.202800218822961</v>
      </c>
      <c r="L2279">
        <v>1.2216097350296879</v>
      </c>
      <c r="M2279">
        <v>-0.88446152499160302</v>
      </c>
      <c r="N2279">
        <v>2.398216942872303</v>
      </c>
      <c r="O2279">
        <v>0</v>
      </c>
      <c r="P2279">
        <v>1</v>
      </c>
      <c r="Q2279">
        <v>1</v>
      </c>
      <c r="R2279">
        <v>0</v>
      </c>
      <c r="S2279">
        <v>0</v>
      </c>
      <c r="T2279">
        <v>1</v>
      </c>
    </row>
    <row r="2280" spans="1:20" x14ac:dyDescent="0.3">
      <c r="A2280" t="s">
        <v>164</v>
      </c>
      <c r="B2280" t="s">
        <v>82</v>
      </c>
      <c r="C2280">
        <v>11</v>
      </c>
      <c r="D2280">
        <v>12</v>
      </c>
      <c r="E2280" t="s">
        <v>510</v>
      </c>
      <c r="F2280" t="s">
        <v>508</v>
      </c>
      <c r="G2280" t="s">
        <v>508</v>
      </c>
      <c r="H2280">
        <v>3.4928739615326432</v>
      </c>
      <c r="I2280">
        <v>71.653548510345345</v>
      </c>
      <c r="J2280">
        <v>2.517957743996694</v>
      </c>
      <c r="K2280">
        <v>137.4516150188596</v>
      </c>
      <c r="L2280">
        <v>0.81806659598400489</v>
      </c>
      <c r="M2280">
        <v>-3.3135494803974739</v>
      </c>
      <c r="N2280">
        <v>2.8132992327365729</v>
      </c>
      <c r="O2280">
        <v>1</v>
      </c>
      <c r="P2280">
        <v>1</v>
      </c>
      <c r="Q2280">
        <v>1</v>
      </c>
      <c r="R2280">
        <v>0</v>
      </c>
      <c r="S2280">
        <v>1</v>
      </c>
      <c r="T2280">
        <v>0</v>
      </c>
    </row>
    <row r="2281" spans="1:20" x14ac:dyDescent="0.3">
      <c r="A2281" t="s">
        <v>242</v>
      </c>
      <c r="B2281" t="s">
        <v>82</v>
      </c>
      <c r="C2281">
        <v>10</v>
      </c>
      <c r="D2281">
        <v>9</v>
      </c>
      <c r="E2281" t="s">
        <v>510</v>
      </c>
      <c r="F2281" t="s">
        <v>508</v>
      </c>
      <c r="G2281" t="s">
        <v>508</v>
      </c>
      <c r="H2281">
        <v>3.2048052949996388</v>
      </c>
      <c r="I2281">
        <v>80.286734038701553</v>
      </c>
      <c r="J2281">
        <v>1.7591738239194159</v>
      </c>
      <c r="K2281">
        <v>62.01835357269654</v>
      </c>
      <c r="L2281">
        <v>1.0884832413222469</v>
      </c>
      <c r="M2281">
        <v>-1.040637300177351</v>
      </c>
      <c r="N2281">
        <v>0.70105617259287634</v>
      </c>
      <c r="O2281">
        <v>0</v>
      </c>
      <c r="P2281">
        <v>1</v>
      </c>
      <c r="Q2281">
        <v>1</v>
      </c>
      <c r="R2281">
        <v>0</v>
      </c>
      <c r="S2281">
        <v>1</v>
      </c>
      <c r="T2281">
        <v>1</v>
      </c>
    </row>
    <row r="2282" spans="1:20" x14ac:dyDescent="0.3">
      <c r="A2282" t="s">
        <v>139</v>
      </c>
      <c r="B2282" t="s">
        <v>575</v>
      </c>
      <c r="C2282">
        <v>5</v>
      </c>
      <c r="D2282">
        <v>10</v>
      </c>
      <c r="E2282" t="s">
        <v>510</v>
      </c>
      <c r="F2282" t="s">
        <v>508</v>
      </c>
      <c r="G2282" t="s">
        <v>508</v>
      </c>
      <c r="H2282">
        <v>3.9991128138395609</v>
      </c>
      <c r="I2282">
        <v>1.459886940207286</v>
      </c>
      <c r="J2282">
        <v>-0.2530233353758673</v>
      </c>
      <c r="K2282">
        <v>16.786559686891319</v>
      </c>
      <c r="L2282">
        <v>3.9180669162060919</v>
      </c>
      <c r="M2282">
        <v>-9.1807905647238801</v>
      </c>
      <c r="N2282">
        <v>-3.5769874690463741</v>
      </c>
      <c r="O2282">
        <v>0</v>
      </c>
      <c r="P2282">
        <v>1</v>
      </c>
      <c r="Q2282">
        <v>0</v>
      </c>
      <c r="R2282">
        <v>0</v>
      </c>
      <c r="S2282">
        <v>0</v>
      </c>
      <c r="T2282">
        <v>1</v>
      </c>
    </row>
    <row r="2283" spans="1:20" x14ac:dyDescent="0.3">
      <c r="A2283" t="s">
        <v>156</v>
      </c>
      <c r="B2283" t="s">
        <v>575</v>
      </c>
      <c r="C2283">
        <v>0</v>
      </c>
      <c r="D2283">
        <v>5</v>
      </c>
      <c r="E2283" t="s">
        <v>510</v>
      </c>
      <c r="F2283" t="s">
        <v>508</v>
      </c>
      <c r="G2283" t="s">
        <v>508</v>
      </c>
      <c r="H2283">
        <v>4.4182047865907164</v>
      </c>
      <c r="I2283">
        <v>1.863349033614113</v>
      </c>
      <c r="J2283">
        <v>-0.62281432237607381</v>
      </c>
      <c r="K2283">
        <v>-409.05626109479851</v>
      </c>
      <c r="L2283">
        <v>0.71833505248138596</v>
      </c>
      <c r="M2283">
        <v>-3.5769874690463741</v>
      </c>
      <c r="N2283">
        <v>0.80645161290322576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</row>
    <row r="2284" spans="1:20" x14ac:dyDescent="0.3">
      <c r="A2284" t="s">
        <v>223</v>
      </c>
      <c r="B2284" t="s">
        <v>575</v>
      </c>
      <c r="C2284">
        <v>0</v>
      </c>
      <c r="D2284">
        <v>3</v>
      </c>
      <c r="E2284" t="s">
        <v>510</v>
      </c>
      <c r="F2284" t="s">
        <v>508</v>
      </c>
      <c r="G2284" t="s">
        <v>508</v>
      </c>
      <c r="H2284">
        <v>4.2478806408590017</v>
      </c>
      <c r="I2284">
        <v>3.7266980672282251</v>
      </c>
      <c r="J2284">
        <v>-0.85498861578598873</v>
      </c>
      <c r="K2284">
        <v>-163.72615328973029</v>
      </c>
      <c r="L2284">
        <v>0.22692750244696991</v>
      </c>
      <c r="M2284">
        <v>-0.32000122070312498</v>
      </c>
      <c r="N2284">
        <v>-0.48153971225425901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</row>
    <row r="2285" spans="1:20" x14ac:dyDescent="0.3">
      <c r="A2285" t="s">
        <v>228</v>
      </c>
      <c r="B2285" t="s">
        <v>575</v>
      </c>
      <c r="C2285">
        <v>0</v>
      </c>
      <c r="D2285">
        <v>3</v>
      </c>
      <c r="E2285" t="s">
        <v>510</v>
      </c>
      <c r="F2285" t="s">
        <v>508</v>
      </c>
      <c r="G2285" t="s">
        <v>508</v>
      </c>
      <c r="H2285">
        <v>4.0668219465264528</v>
      </c>
      <c r="I2285">
        <v>1.863349033614113</v>
      </c>
      <c r="J2285">
        <v>-0.84419657373396806</v>
      </c>
      <c r="K2285">
        <v>-126.13489012451269</v>
      </c>
      <c r="L2285">
        <v>0.1894086586840481</v>
      </c>
      <c r="M2285">
        <v>-0.48153971225425901</v>
      </c>
      <c r="N2285">
        <v>0.80645161290322576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</row>
    <row r="2286" spans="1:20" x14ac:dyDescent="0.3">
      <c r="A2286" t="s">
        <v>265</v>
      </c>
      <c r="B2286" t="s">
        <v>575</v>
      </c>
      <c r="C2286">
        <v>8</v>
      </c>
      <c r="D2286">
        <v>8</v>
      </c>
      <c r="E2286" t="s">
        <v>510</v>
      </c>
      <c r="F2286" t="s">
        <v>508</v>
      </c>
      <c r="G2286" t="s">
        <v>508</v>
      </c>
      <c r="H2286">
        <v>3.8966104148029279</v>
      </c>
      <c r="I2286">
        <v>15.838502326372661</v>
      </c>
      <c r="J2286">
        <v>-0.13992667301790271</v>
      </c>
      <c r="K2286">
        <v>-34.936610341990132</v>
      </c>
      <c r="L2286">
        <v>1.0585758716798741</v>
      </c>
      <c r="M2286">
        <v>-0.15539778786678449</v>
      </c>
      <c r="N2286">
        <v>-3.5019455252918288</v>
      </c>
      <c r="O2286">
        <v>1</v>
      </c>
      <c r="P2286">
        <v>1</v>
      </c>
      <c r="Q2286">
        <v>0</v>
      </c>
      <c r="R2286">
        <v>0</v>
      </c>
      <c r="S2286">
        <v>0</v>
      </c>
      <c r="T2286">
        <v>1</v>
      </c>
    </row>
    <row r="2287" spans="1:20" x14ac:dyDescent="0.3">
      <c r="A2287" t="s">
        <v>271</v>
      </c>
      <c r="B2287" t="s">
        <v>575</v>
      </c>
      <c r="C2287">
        <v>2</v>
      </c>
      <c r="D2287">
        <v>6</v>
      </c>
      <c r="E2287" t="s">
        <v>510</v>
      </c>
      <c r="F2287" t="s">
        <v>508</v>
      </c>
      <c r="G2287" t="s">
        <v>508</v>
      </c>
      <c r="H2287">
        <v>4.7497272475265602</v>
      </c>
      <c r="I2287">
        <v>1.7948831812769219</v>
      </c>
      <c r="J2287">
        <v>-0.25006732351172323</v>
      </c>
      <c r="K2287">
        <v>-100.2353190175713</v>
      </c>
      <c r="L2287">
        <v>1.0219563165729251</v>
      </c>
      <c r="M2287">
        <v>-5.4032233453566034</v>
      </c>
      <c r="N2287">
        <v>0.51150763726438142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1</v>
      </c>
    </row>
    <row r="2288" spans="1:20" x14ac:dyDescent="0.3">
      <c r="A2288" t="s">
        <v>283</v>
      </c>
      <c r="B2288" t="s">
        <v>575</v>
      </c>
      <c r="C2288">
        <v>0</v>
      </c>
      <c r="D2288">
        <v>5</v>
      </c>
      <c r="E2288" t="s">
        <v>510</v>
      </c>
      <c r="F2288" t="s">
        <v>508</v>
      </c>
      <c r="G2288" t="s">
        <v>508</v>
      </c>
      <c r="H2288">
        <v>4.7072405633484946</v>
      </c>
      <c r="I2288">
        <v>2.5641020624988138</v>
      </c>
      <c r="J2288">
        <v>-0.2256160462549115</v>
      </c>
      <c r="K2288">
        <v>-129.38595377916241</v>
      </c>
      <c r="L2288">
        <v>0.72178460000049016</v>
      </c>
      <c r="M2288">
        <v>-2.0000012715657549</v>
      </c>
      <c r="N2288">
        <v>-3.9115633790874269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</row>
    <row r="2289" spans="1:20" x14ac:dyDescent="0.3">
      <c r="A2289" t="s">
        <v>290</v>
      </c>
      <c r="B2289" t="s">
        <v>575</v>
      </c>
      <c r="C2289">
        <v>0</v>
      </c>
      <c r="D2289">
        <v>7</v>
      </c>
      <c r="E2289" t="s">
        <v>510</v>
      </c>
      <c r="F2289" t="s">
        <v>508</v>
      </c>
      <c r="G2289" t="s">
        <v>508</v>
      </c>
      <c r="H2289">
        <v>3.5082169640079308</v>
      </c>
      <c r="I2289">
        <v>1.0526155170641449</v>
      </c>
      <c r="J2289">
        <v>-0.35031621992372841</v>
      </c>
      <c r="K2289">
        <v>-153.81151500219809</v>
      </c>
      <c r="L2289">
        <v>0.8841551726802418</v>
      </c>
      <c r="M2289">
        <v>-3.9115633790874269</v>
      </c>
      <c r="N2289">
        <v>0.35398365122027098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</row>
    <row r="2290" spans="1:20" x14ac:dyDescent="0.3">
      <c r="A2290" t="s">
        <v>512</v>
      </c>
      <c r="B2290" t="s">
        <v>575</v>
      </c>
      <c r="C2290">
        <v>0</v>
      </c>
      <c r="D2290">
        <v>5</v>
      </c>
      <c r="E2290" t="s">
        <v>510</v>
      </c>
      <c r="F2290" t="s">
        <v>508</v>
      </c>
      <c r="G2290" t="s">
        <v>508</v>
      </c>
      <c r="H2290">
        <v>3.2820250013922361</v>
      </c>
      <c r="I2290">
        <v>6.0913923796695659</v>
      </c>
      <c r="J2290">
        <v>-0.40003174514259898</v>
      </c>
      <c r="K2290">
        <v>-125.31709693003781</v>
      </c>
      <c r="L2290">
        <v>0.82213196807860578</v>
      </c>
      <c r="M2290">
        <v>-0.97001627805980606</v>
      </c>
      <c r="N2290">
        <v>-4.7195039249599144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</row>
    <row r="2291" spans="1:20" x14ac:dyDescent="0.3">
      <c r="A2291" t="s">
        <v>91</v>
      </c>
      <c r="B2291" t="s">
        <v>575</v>
      </c>
      <c r="C2291">
        <v>2</v>
      </c>
      <c r="D2291">
        <v>7</v>
      </c>
      <c r="E2291" t="s">
        <v>510</v>
      </c>
      <c r="F2291" t="s">
        <v>508</v>
      </c>
      <c r="G2291" t="s">
        <v>508</v>
      </c>
      <c r="H2291">
        <v>4.0186918943682723</v>
      </c>
      <c r="I2291">
        <v>16.783223871996931</v>
      </c>
      <c r="J2291">
        <v>-0.509152590353108</v>
      </c>
      <c r="K2291">
        <v>-185.28910556517289</v>
      </c>
      <c r="L2291">
        <v>1.28776717488466</v>
      </c>
      <c r="M2291">
        <v>-4.7195039249599144</v>
      </c>
      <c r="N2291">
        <v>-1.3084126410083241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1</v>
      </c>
    </row>
    <row r="2292" spans="1:20" x14ac:dyDescent="0.3">
      <c r="A2292" t="s">
        <v>93</v>
      </c>
      <c r="B2292" t="s">
        <v>575</v>
      </c>
      <c r="C2292">
        <v>0</v>
      </c>
      <c r="D2292">
        <v>3</v>
      </c>
      <c r="E2292" t="s">
        <v>510</v>
      </c>
      <c r="F2292" t="s">
        <v>508</v>
      </c>
      <c r="G2292" t="s">
        <v>508</v>
      </c>
      <c r="H2292">
        <v>4.2004874865284467</v>
      </c>
      <c r="I2292">
        <v>11.88811468631458</v>
      </c>
      <c r="J2292">
        <v>-0.53496719091510458</v>
      </c>
      <c r="K2292">
        <v>-132.41694374564159</v>
      </c>
      <c r="L2292">
        <v>0.72674492347200281</v>
      </c>
      <c r="M2292">
        <v>-1.3084126410083241</v>
      </c>
      <c r="N2292">
        <v>2.2727287505284042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</row>
    <row r="2293" spans="1:20" x14ac:dyDescent="0.3">
      <c r="A2293" t="s">
        <v>162</v>
      </c>
      <c r="B2293" t="s">
        <v>575</v>
      </c>
      <c r="C2293">
        <v>3</v>
      </c>
      <c r="D2293">
        <v>6</v>
      </c>
      <c r="E2293" t="s">
        <v>510</v>
      </c>
      <c r="F2293" t="s">
        <v>508</v>
      </c>
      <c r="G2293" t="s">
        <v>508</v>
      </c>
      <c r="H2293">
        <v>4.2763596877235743</v>
      </c>
      <c r="I2293">
        <v>16.666684703062309</v>
      </c>
      <c r="J2293">
        <v>-0.19959920981707091</v>
      </c>
      <c r="K2293">
        <v>-71.340977255533502</v>
      </c>
      <c r="L2293">
        <v>0.80515588592080245</v>
      </c>
      <c r="M2293">
        <v>-2.3744278302475741</v>
      </c>
      <c r="N2293">
        <v>-1.5902755410393259</v>
      </c>
      <c r="O2293">
        <v>0</v>
      </c>
      <c r="P2293">
        <v>1</v>
      </c>
      <c r="Q2293">
        <v>0</v>
      </c>
      <c r="R2293">
        <v>0</v>
      </c>
      <c r="S2293">
        <v>0</v>
      </c>
      <c r="T2293">
        <v>0</v>
      </c>
    </row>
    <row r="2294" spans="1:20" x14ac:dyDescent="0.3">
      <c r="A2294" t="s">
        <v>220</v>
      </c>
      <c r="B2294" t="s">
        <v>575</v>
      </c>
      <c r="C2294">
        <v>0</v>
      </c>
      <c r="D2294">
        <v>3</v>
      </c>
      <c r="E2294" t="s">
        <v>510</v>
      </c>
      <c r="F2294" t="s">
        <v>508</v>
      </c>
      <c r="G2294" t="s">
        <v>508</v>
      </c>
      <c r="H2294">
        <v>4.4676809451763333</v>
      </c>
      <c r="I2294">
        <v>11.152412561212399</v>
      </c>
      <c r="J2294">
        <v>-0.14766209454067569</v>
      </c>
      <c r="K2294">
        <v>-103.98999870782291</v>
      </c>
      <c r="L2294">
        <v>0.82362849411403694</v>
      </c>
      <c r="M2294">
        <v>-1.5902755410393259</v>
      </c>
      <c r="N2294">
        <v>3.4220591330309711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</row>
    <row r="2295" spans="1:20" x14ac:dyDescent="0.3">
      <c r="A2295" t="s">
        <v>235</v>
      </c>
      <c r="B2295" t="s">
        <v>575</v>
      </c>
      <c r="C2295">
        <v>8</v>
      </c>
      <c r="D2295">
        <v>9</v>
      </c>
      <c r="E2295" t="s">
        <v>513</v>
      </c>
      <c r="F2295" t="s">
        <v>508</v>
      </c>
      <c r="G2295" t="s">
        <v>508</v>
      </c>
      <c r="H2295">
        <v>3.9094927832503972</v>
      </c>
      <c r="I2295">
        <v>26.162783734667471</v>
      </c>
      <c r="J2295">
        <v>0.31240013386769411</v>
      </c>
      <c r="K2295">
        <v>-54.086245867806767</v>
      </c>
      <c r="L2295">
        <v>0.84041435241104001</v>
      </c>
      <c r="M2295">
        <v>-0.46641792372569529</v>
      </c>
      <c r="N2295">
        <v>-1.405810724369202</v>
      </c>
      <c r="O2295">
        <v>0</v>
      </c>
      <c r="P2295">
        <v>1</v>
      </c>
      <c r="Q2295">
        <v>1</v>
      </c>
      <c r="R2295">
        <v>1</v>
      </c>
      <c r="S2295">
        <v>0</v>
      </c>
      <c r="T2295">
        <v>0</v>
      </c>
    </row>
    <row r="2296" spans="1:20" x14ac:dyDescent="0.3">
      <c r="A2296" t="s">
        <v>259</v>
      </c>
      <c r="B2296" t="s">
        <v>575</v>
      </c>
      <c r="C2296">
        <v>6</v>
      </c>
      <c r="D2296">
        <v>9</v>
      </c>
      <c r="E2296" t="s">
        <v>513</v>
      </c>
      <c r="F2296" t="s">
        <v>508</v>
      </c>
      <c r="G2296" t="s">
        <v>508</v>
      </c>
      <c r="H2296">
        <v>3.9856060755344478</v>
      </c>
      <c r="I2296">
        <v>18.75</v>
      </c>
      <c r="J2296">
        <v>0.30885467955280532</v>
      </c>
      <c r="K2296">
        <v>-56.857830188877493</v>
      </c>
      <c r="L2296">
        <v>0.61483532337762059</v>
      </c>
      <c r="M2296">
        <v>-1.405810724369202</v>
      </c>
      <c r="N2296">
        <v>1.1406887951024509</v>
      </c>
      <c r="O2296">
        <v>0</v>
      </c>
      <c r="P2296">
        <v>1</v>
      </c>
      <c r="Q2296">
        <v>1</v>
      </c>
      <c r="R2296">
        <v>0</v>
      </c>
      <c r="S2296">
        <v>0</v>
      </c>
      <c r="T2296">
        <v>0</v>
      </c>
    </row>
    <row r="2297" spans="1:20" x14ac:dyDescent="0.3">
      <c r="A2297" t="s">
        <v>269</v>
      </c>
      <c r="B2297" t="s">
        <v>575</v>
      </c>
      <c r="C2297">
        <v>8</v>
      </c>
      <c r="D2297">
        <v>13</v>
      </c>
      <c r="E2297" t="s">
        <v>513</v>
      </c>
      <c r="F2297" t="s">
        <v>508</v>
      </c>
      <c r="G2297" t="s">
        <v>508</v>
      </c>
      <c r="H2297">
        <v>3.9513685661044389</v>
      </c>
      <c r="I2297">
        <v>9.4488515362411132</v>
      </c>
      <c r="J2297">
        <v>0.29553772614842622</v>
      </c>
      <c r="K2297">
        <v>-84.032700760458525</v>
      </c>
      <c r="L2297">
        <v>1.31189218675749</v>
      </c>
      <c r="M2297">
        <v>-2.8195488317453941</v>
      </c>
      <c r="N2297">
        <v>-2.1276639701848579</v>
      </c>
      <c r="O2297">
        <v>0</v>
      </c>
      <c r="P2297">
        <v>1</v>
      </c>
      <c r="Q2297">
        <v>1</v>
      </c>
      <c r="R2297">
        <v>0</v>
      </c>
      <c r="S2297">
        <v>0</v>
      </c>
      <c r="T2297">
        <v>1</v>
      </c>
    </row>
    <row r="2298" spans="1:20" x14ac:dyDescent="0.3">
      <c r="A2298" t="s">
        <v>282</v>
      </c>
      <c r="B2298" t="s">
        <v>575</v>
      </c>
      <c r="C2298">
        <v>3</v>
      </c>
      <c r="D2298">
        <v>10</v>
      </c>
      <c r="E2298" t="s">
        <v>513</v>
      </c>
      <c r="F2298" t="s">
        <v>508</v>
      </c>
      <c r="G2298" t="s">
        <v>508</v>
      </c>
      <c r="H2298">
        <v>3.952570366142667</v>
      </c>
      <c r="I2298">
        <v>0</v>
      </c>
      <c r="J2298">
        <v>0.2113970819745741</v>
      </c>
      <c r="K2298">
        <v>-206.8863134307187</v>
      </c>
      <c r="L2298">
        <v>0.85794687057497643</v>
      </c>
      <c r="M2298">
        <v>-2.1276639701848579</v>
      </c>
      <c r="N2298">
        <v>0.3952584367008265</v>
      </c>
      <c r="O2298">
        <v>0</v>
      </c>
      <c r="P2298">
        <v>0</v>
      </c>
      <c r="Q2298">
        <v>1</v>
      </c>
      <c r="R2298">
        <v>0</v>
      </c>
      <c r="S2298">
        <v>0</v>
      </c>
      <c r="T2298">
        <v>0</v>
      </c>
    </row>
    <row r="2299" spans="1:20" x14ac:dyDescent="0.3">
      <c r="A2299" t="s">
        <v>285</v>
      </c>
      <c r="B2299" t="s">
        <v>575</v>
      </c>
      <c r="C2299">
        <v>5</v>
      </c>
      <c r="D2299">
        <v>8</v>
      </c>
      <c r="E2299" t="s">
        <v>513</v>
      </c>
      <c r="F2299" t="s">
        <v>508</v>
      </c>
      <c r="G2299" t="s">
        <v>508</v>
      </c>
      <c r="H2299">
        <v>3.591460536112578</v>
      </c>
      <c r="I2299">
        <v>20.285688127790181</v>
      </c>
      <c r="J2299">
        <v>0.1034334494937084</v>
      </c>
      <c r="K2299">
        <v>-150.1964459519086</v>
      </c>
      <c r="L2299">
        <v>0.95560432082877866</v>
      </c>
      <c r="M2299">
        <v>-1.7322855931722929</v>
      </c>
      <c r="N2299">
        <v>-2.1233926231454929</v>
      </c>
      <c r="O2299">
        <v>0</v>
      </c>
      <c r="P2299">
        <v>0</v>
      </c>
      <c r="Q2299">
        <v>1</v>
      </c>
      <c r="R2299">
        <v>1</v>
      </c>
      <c r="S2299">
        <v>0</v>
      </c>
      <c r="T2299">
        <v>0</v>
      </c>
    </row>
    <row r="2300" spans="1:20" x14ac:dyDescent="0.3">
      <c r="A2300" t="s">
        <v>291</v>
      </c>
      <c r="B2300" t="s">
        <v>575</v>
      </c>
      <c r="C2300">
        <v>2</v>
      </c>
      <c r="D2300">
        <v>7</v>
      </c>
      <c r="E2300" t="s">
        <v>510</v>
      </c>
      <c r="F2300" t="s">
        <v>508</v>
      </c>
      <c r="G2300" t="s">
        <v>508</v>
      </c>
      <c r="H2300">
        <v>3.9994039151739691</v>
      </c>
      <c r="I2300">
        <v>3.553331929447475</v>
      </c>
      <c r="J2300">
        <v>-7.6243140024748079E-2</v>
      </c>
      <c r="K2300">
        <v>-133.30651303920351</v>
      </c>
      <c r="L2300">
        <v>1.6075698966078731</v>
      </c>
      <c r="M2300">
        <v>-1.96479548194944</v>
      </c>
      <c r="N2300">
        <v>-1.127350518424509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1</v>
      </c>
    </row>
    <row r="2301" spans="1:20" x14ac:dyDescent="0.3">
      <c r="A2301" t="s">
        <v>295</v>
      </c>
      <c r="B2301" t="s">
        <v>575</v>
      </c>
      <c r="C2301">
        <v>2</v>
      </c>
      <c r="D2301">
        <v>7</v>
      </c>
      <c r="E2301" t="s">
        <v>510</v>
      </c>
      <c r="F2301" t="s">
        <v>508</v>
      </c>
      <c r="G2301" t="s">
        <v>508</v>
      </c>
      <c r="H2301">
        <v>3.9213325711303182</v>
      </c>
      <c r="I2301">
        <v>3.995003269401026</v>
      </c>
      <c r="J2301">
        <v>-0.1324080283178373</v>
      </c>
      <c r="K2301">
        <v>-145.23613610565309</v>
      </c>
      <c r="L2301">
        <v>1.272383939214577</v>
      </c>
      <c r="M2301">
        <v>-1.127350518424509</v>
      </c>
      <c r="N2301">
        <v>1.8581103394726119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1</v>
      </c>
    </row>
    <row r="2302" spans="1:20" x14ac:dyDescent="0.3">
      <c r="A2302" t="s">
        <v>164</v>
      </c>
      <c r="B2302" t="s">
        <v>575</v>
      </c>
      <c r="C2302">
        <v>11</v>
      </c>
      <c r="D2302">
        <v>12</v>
      </c>
      <c r="E2302" t="s">
        <v>510</v>
      </c>
      <c r="F2302" t="s">
        <v>508</v>
      </c>
      <c r="G2302" t="s">
        <v>508</v>
      </c>
      <c r="H2302">
        <v>4.7291091082168686</v>
      </c>
      <c r="I2302">
        <v>53.851749646045398</v>
      </c>
      <c r="J2302">
        <v>1.238668889290754</v>
      </c>
      <c r="K2302">
        <v>97.503562289449505</v>
      </c>
      <c r="L2302">
        <v>0.52127137435715232</v>
      </c>
      <c r="M2302">
        <v>-4.9738193927893963</v>
      </c>
      <c r="N2302">
        <v>2.6629949359456639</v>
      </c>
      <c r="O2302">
        <v>1</v>
      </c>
      <c r="P2302">
        <v>1</v>
      </c>
      <c r="Q2302">
        <v>1</v>
      </c>
      <c r="R2302">
        <v>0</v>
      </c>
      <c r="S2302">
        <v>1</v>
      </c>
      <c r="T2302">
        <v>0</v>
      </c>
    </row>
    <row r="2303" spans="1:20" x14ac:dyDescent="0.3">
      <c r="A2303" t="s">
        <v>77</v>
      </c>
      <c r="B2303" t="s">
        <v>172</v>
      </c>
      <c r="C2303">
        <v>8</v>
      </c>
      <c r="D2303">
        <v>12</v>
      </c>
      <c r="E2303" t="s">
        <v>510</v>
      </c>
      <c r="F2303" t="s">
        <v>508</v>
      </c>
      <c r="G2303" t="s">
        <v>508</v>
      </c>
      <c r="H2303">
        <v>2.8218691770611128</v>
      </c>
      <c r="I2303">
        <v>66.666702586613312</v>
      </c>
      <c r="J2303">
        <v>0.15641328158468279</v>
      </c>
      <c r="K2303">
        <v>42.065587230159629</v>
      </c>
      <c r="L2303">
        <v>1.548146537863909</v>
      </c>
      <c r="M2303">
        <v>-2.2711120749380891</v>
      </c>
      <c r="N2303">
        <v>4.4299174756622604</v>
      </c>
      <c r="O2303">
        <v>0</v>
      </c>
      <c r="P2303">
        <v>1</v>
      </c>
      <c r="Q2303">
        <v>1</v>
      </c>
      <c r="R2303">
        <v>0</v>
      </c>
      <c r="S2303">
        <v>0</v>
      </c>
      <c r="T2303">
        <v>1</v>
      </c>
    </row>
    <row r="2304" spans="1:20" x14ac:dyDescent="0.3">
      <c r="A2304" t="s">
        <v>139</v>
      </c>
      <c r="B2304" t="s">
        <v>172</v>
      </c>
      <c r="C2304">
        <v>11</v>
      </c>
      <c r="D2304">
        <v>12</v>
      </c>
      <c r="E2304" t="s">
        <v>510</v>
      </c>
      <c r="F2304" t="s">
        <v>508</v>
      </c>
      <c r="G2304" t="s">
        <v>508</v>
      </c>
      <c r="H2304">
        <v>2.887008005414478</v>
      </c>
      <c r="I2304">
        <v>85.635394921392972</v>
      </c>
      <c r="J2304">
        <v>0.1244163343829323</v>
      </c>
      <c r="K2304">
        <v>111.4992626444259</v>
      </c>
      <c r="L2304">
        <v>0.78395579391949</v>
      </c>
      <c r="M2304">
        <v>-0.41637381386341998</v>
      </c>
      <c r="N2304">
        <v>1.1149814854271261</v>
      </c>
      <c r="O2304">
        <v>1</v>
      </c>
      <c r="P2304">
        <v>1</v>
      </c>
      <c r="Q2304">
        <v>1</v>
      </c>
      <c r="R2304">
        <v>0</v>
      </c>
      <c r="S2304">
        <v>1</v>
      </c>
      <c r="T2304">
        <v>0</v>
      </c>
    </row>
    <row r="2305" spans="1:20" x14ac:dyDescent="0.3">
      <c r="A2305" t="s">
        <v>223</v>
      </c>
      <c r="B2305" t="s">
        <v>172</v>
      </c>
      <c r="C2305">
        <v>13</v>
      </c>
      <c r="D2305">
        <v>12</v>
      </c>
      <c r="E2305" t="s">
        <v>510</v>
      </c>
      <c r="F2305" t="s">
        <v>508</v>
      </c>
      <c r="G2305" t="s">
        <v>508</v>
      </c>
      <c r="H2305">
        <v>3.0479449018877252</v>
      </c>
      <c r="I2305">
        <v>76.0563733424313</v>
      </c>
      <c r="J2305">
        <v>9.9008282783660029E-2</v>
      </c>
      <c r="K2305">
        <v>122.2124123851974</v>
      </c>
      <c r="L2305">
        <v>1.095297216068025</v>
      </c>
      <c r="M2305">
        <v>-2.6666641235351558</v>
      </c>
      <c r="N2305">
        <v>0.13698290114251491</v>
      </c>
      <c r="O2305">
        <v>1</v>
      </c>
      <c r="P2305">
        <v>1</v>
      </c>
      <c r="Q2305">
        <v>1</v>
      </c>
      <c r="R2305">
        <v>0</v>
      </c>
      <c r="S2305">
        <v>1</v>
      </c>
      <c r="T2305">
        <v>1</v>
      </c>
    </row>
    <row r="2306" spans="1:20" x14ac:dyDescent="0.3">
      <c r="A2306" t="s">
        <v>265</v>
      </c>
      <c r="B2306" t="s">
        <v>172</v>
      </c>
      <c r="C2306">
        <v>5</v>
      </c>
      <c r="D2306">
        <v>7</v>
      </c>
      <c r="E2306" t="s">
        <v>510</v>
      </c>
      <c r="F2306" t="s">
        <v>508</v>
      </c>
      <c r="G2306" t="s">
        <v>508</v>
      </c>
      <c r="H2306">
        <v>3.210603768345929</v>
      </c>
      <c r="I2306">
        <v>62.77777748343388</v>
      </c>
      <c r="J2306">
        <v>-3.6378910613774407E-2</v>
      </c>
      <c r="K2306">
        <v>55.518870402229453</v>
      </c>
      <c r="L2306">
        <v>1.3388365827391131</v>
      </c>
      <c r="M2306">
        <v>-3.3222590941082628</v>
      </c>
      <c r="N2306">
        <v>1.8556666704464071</v>
      </c>
      <c r="O2306">
        <v>0</v>
      </c>
      <c r="P2306">
        <v>1</v>
      </c>
      <c r="Q2306">
        <v>0</v>
      </c>
      <c r="R2306">
        <v>0</v>
      </c>
      <c r="S2306">
        <v>0</v>
      </c>
      <c r="T2306">
        <v>1</v>
      </c>
    </row>
    <row r="2307" spans="1:20" x14ac:dyDescent="0.3">
      <c r="A2307" t="s">
        <v>271</v>
      </c>
      <c r="B2307" t="s">
        <v>172</v>
      </c>
      <c r="C2307">
        <v>3</v>
      </c>
      <c r="D2307">
        <v>3</v>
      </c>
      <c r="E2307" t="s">
        <v>510</v>
      </c>
      <c r="F2307" t="s">
        <v>508</v>
      </c>
      <c r="G2307" t="s">
        <v>508</v>
      </c>
      <c r="H2307">
        <v>3.413615940766646</v>
      </c>
      <c r="I2307">
        <v>64.179095271578902</v>
      </c>
      <c r="J2307">
        <v>-0.1003980907545821</v>
      </c>
      <c r="K2307">
        <v>36.101624028470347</v>
      </c>
      <c r="L2307">
        <v>0.79448325163555544</v>
      </c>
      <c r="M2307">
        <v>-0.74223791459093413</v>
      </c>
      <c r="N2307">
        <v>2.1753888102948591</v>
      </c>
      <c r="O2307">
        <v>0</v>
      </c>
      <c r="P2307">
        <v>1</v>
      </c>
      <c r="Q2307">
        <v>0</v>
      </c>
      <c r="R2307">
        <v>0</v>
      </c>
      <c r="S2307">
        <v>0</v>
      </c>
      <c r="T2307">
        <v>0</v>
      </c>
    </row>
    <row r="2308" spans="1:20" x14ac:dyDescent="0.3">
      <c r="A2308" t="s">
        <v>290</v>
      </c>
      <c r="B2308" t="s">
        <v>172</v>
      </c>
      <c r="C2308">
        <v>11</v>
      </c>
      <c r="D2308">
        <v>9</v>
      </c>
      <c r="E2308" t="s">
        <v>510</v>
      </c>
      <c r="F2308" t="s">
        <v>508</v>
      </c>
      <c r="G2308" t="s">
        <v>508</v>
      </c>
      <c r="H2308">
        <v>3.323318898896618</v>
      </c>
      <c r="I2308">
        <v>81.420713483541306</v>
      </c>
      <c r="J2308">
        <v>9.8394299201668201E-2</v>
      </c>
      <c r="K2308">
        <v>158.58977388586561</v>
      </c>
      <c r="L2308">
        <v>0.88474770234533262</v>
      </c>
      <c r="M2308">
        <v>-1.876173827574011</v>
      </c>
      <c r="N2308">
        <v>1.657107940314452</v>
      </c>
      <c r="O2308">
        <v>1</v>
      </c>
      <c r="P2308">
        <v>1</v>
      </c>
      <c r="Q2308">
        <v>1</v>
      </c>
      <c r="R2308">
        <v>0</v>
      </c>
      <c r="S2308">
        <v>1</v>
      </c>
      <c r="T2308">
        <v>0</v>
      </c>
    </row>
    <row r="2309" spans="1:20" x14ac:dyDescent="0.3">
      <c r="A2309" t="s">
        <v>91</v>
      </c>
      <c r="B2309" t="s">
        <v>172</v>
      </c>
      <c r="C2309">
        <v>11</v>
      </c>
      <c r="D2309">
        <v>12</v>
      </c>
      <c r="E2309" t="s">
        <v>510</v>
      </c>
      <c r="F2309" t="s">
        <v>508</v>
      </c>
      <c r="G2309" t="s">
        <v>508</v>
      </c>
      <c r="H2309">
        <v>3.3968265905401882</v>
      </c>
      <c r="I2309">
        <v>68.393755756634206</v>
      </c>
      <c r="J2309">
        <v>0.10438786969914909</v>
      </c>
      <c r="K2309">
        <v>79.824504683436118</v>
      </c>
      <c r="L2309">
        <v>0.89227008772454686</v>
      </c>
      <c r="M2309">
        <v>-3.5517448035261538</v>
      </c>
      <c r="N2309">
        <v>-7.4920654296875</v>
      </c>
      <c r="O2309">
        <v>1</v>
      </c>
      <c r="P2309">
        <v>1</v>
      </c>
      <c r="Q2309">
        <v>1</v>
      </c>
      <c r="R2309">
        <v>0</v>
      </c>
      <c r="S2309">
        <v>1</v>
      </c>
      <c r="T2309">
        <v>0</v>
      </c>
    </row>
    <row r="2310" spans="1:20" x14ac:dyDescent="0.3">
      <c r="A2310" t="s">
        <v>93</v>
      </c>
      <c r="B2310" t="s">
        <v>172</v>
      </c>
      <c r="C2310">
        <v>3</v>
      </c>
      <c r="D2310">
        <v>6</v>
      </c>
      <c r="E2310" t="s">
        <v>510</v>
      </c>
      <c r="F2310" t="s">
        <v>508</v>
      </c>
      <c r="G2310" t="s">
        <v>508</v>
      </c>
      <c r="H2310">
        <v>4.1082474512143996</v>
      </c>
      <c r="I2310">
        <v>1.104944721150436</v>
      </c>
      <c r="J2310">
        <v>-9.8092023327610356E-2</v>
      </c>
      <c r="K2310">
        <v>-21.034164604431052</v>
      </c>
      <c r="L2310">
        <v>0.90041145658687705</v>
      </c>
      <c r="M2310">
        <v>-7.4920654296875</v>
      </c>
      <c r="N2310">
        <v>-0.9608743485298098</v>
      </c>
      <c r="O2310">
        <v>0</v>
      </c>
      <c r="P2310">
        <v>1</v>
      </c>
      <c r="Q2310">
        <v>0</v>
      </c>
      <c r="R2310">
        <v>0</v>
      </c>
      <c r="S2310">
        <v>0</v>
      </c>
      <c r="T2310">
        <v>0</v>
      </c>
    </row>
    <row r="2311" spans="1:20" x14ac:dyDescent="0.3">
      <c r="A2311" t="s">
        <v>162</v>
      </c>
      <c r="B2311" t="s">
        <v>172</v>
      </c>
      <c r="C2311">
        <v>0</v>
      </c>
      <c r="D2311">
        <v>5</v>
      </c>
      <c r="E2311" t="s">
        <v>510</v>
      </c>
      <c r="F2311" t="s">
        <v>508</v>
      </c>
      <c r="G2311" t="s">
        <v>508</v>
      </c>
      <c r="H2311">
        <v>4.280649666502903</v>
      </c>
      <c r="I2311">
        <v>4.6413743206581879</v>
      </c>
      <c r="J2311">
        <v>-0.46349361439109238</v>
      </c>
      <c r="K2311">
        <v>-119.69077627595431</v>
      </c>
      <c r="L2311">
        <v>0.74283973278889592</v>
      </c>
      <c r="M2311">
        <v>-2.3545651578512659</v>
      </c>
      <c r="N2311">
        <v>0.42552811573845312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</row>
    <row r="2312" spans="1:20" x14ac:dyDescent="0.3">
      <c r="A2312" t="s">
        <v>235</v>
      </c>
      <c r="B2312" t="s">
        <v>172</v>
      </c>
      <c r="C2312">
        <v>6</v>
      </c>
      <c r="D2312">
        <v>7</v>
      </c>
      <c r="E2312" t="s">
        <v>510</v>
      </c>
      <c r="F2312" t="s">
        <v>508</v>
      </c>
      <c r="G2312" t="s">
        <v>508</v>
      </c>
      <c r="H2312">
        <v>3.9436625812723141</v>
      </c>
      <c r="I2312">
        <v>20.588213638452991</v>
      </c>
      <c r="J2312">
        <v>-0.34381068344377841</v>
      </c>
      <c r="K2312">
        <v>-82.669433454865157</v>
      </c>
      <c r="L2312">
        <v>0.63242259604284556</v>
      </c>
      <c r="M2312">
        <v>-0.90718852151463969</v>
      </c>
      <c r="N2312">
        <v>-0.84506962796425644</v>
      </c>
      <c r="O2312">
        <v>1</v>
      </c>
      <c r="P2312">
        <v>1</v>
      </c>
      <c r="Q2312">
        <v>0</v>
      </c>
      <c r="R2312">
        <v>0</v>
      </c>
      <c r="S2312">
        <v>0</v>
      </c>
      <c r="T2312">
        <v>0</v>
      </c>
    </row>
    <row r="2313" spans="1:20" x14ac:dyDescent="0.3">
      <c r="A2313" t="s">
        <v>259</v>
      </c>
      <c r="B2313" t="s">
        <v>172</v>
      </c>
      <c r="C2313">
        <v>3</v>
      </c>
      <c r="D2313">
        <v>6</v>
      </c>
      <c r="E2313" t="s">
        <v>510</v>
      </c>
      <c r="F2313" t="s">
        <v>508</v>
      </c>
      <c r="G2313" t="s">
        <v>508</v>
      </c>
      <c r="H2313">
        <v>3.9417621010250352</v>
      </c>
      <c r="I2313">
        <v>16.176453573070209</v>
      </c>
      <c r="J2313">
        <v>-0.31251374265639709</v>
      </c>
      <c r="K2313">
        <v>-69.702008114640805</v>
      </c>
      <c r="L2313">
        <v>0.61148574607691708</v>
      </c>
      <c r="M2313">
        <v>-0.84506962796425644</v>
      </c>
      <c r="N2313">
        <v>1.9176168979168851</v>
      </c>
      <c r="O2313">
        <v>0</v>
      </c>
      <c r="P2313">
        <v>1</v>
      </c>
      <c r="Q2313">
        <v>0</v>
      </c>
      <c r="R2313">
        <v>0</v>
      </c>
      <c r="S2313">
        <v>0</v>
      </c>
      <c r="T2313">
        <v>0</v>
      </c>
    </row>
    <row r="2314" spans="1:20" x14ac:dyDescent="0.3">
      <c r="A2314" t="s">
        <v>269</v>
      </c>
      <c r="B2314" t="s">
        <v>172</v>
      </c>
      <c r="C2314">
        <v>5</v>
      </c>
      <c r="D2314">
        <v>7</v>
      </c>
      <c r="E2314" t="s">
        <v>510</v>
      </c>
      <c r="F2314" t="s">
        <v>508</v>
      </c>
      <c r="G2314" t="s">
        <v>508</v>
      </c>
      <c r="H2314">
        <v>3.879572172346808</v>
      </c>
      <c r="I2314">
        <v>18.38235113653775</v>
      </c>
      <c r="J2314">
        <v>-0.20683397495420761</v>
      </c>
      <c r="K2314">
        <v>-34.964023977224883</v>
      </c>
      <c r="L2314">
        <v>1.1903383968641741</v>
      </c>
      <c r="M2314">
        <v>-1.4634148610765709</v>
      </c>
      <c r="N2314">
        <v>-1.3437095434537241</v>
      </c>
      <c r="O2314">
        <v>0</v>
      </c>
      <c r="P2314">
        <v>1</v>
      </c>
      <c r="Q2314">
        <v>0</v>
      </c>
      <c r="R2314">
        <v>0</v>
      </c>
      <c r="S2314">
        <v>0</v>
      </c>
      <c r="T2314">
        <v>1</v>
      </c>
    </row>
    <row r="2315" spans="1:20" x14ac:dyDescent="0.3">
      <c r="A2315" t="s">
        <v>282</v>
      </c>
      <c r="B2315" t="s">
        <v>172</v>
      </c>
      <c r="C2315">
        <v>3</v>
      </c>
      <c r="D2315">
        <v>6</v>
      </c>
      <c r="E2315" t="s">
        <v>510</v>
      </c>
      <c r="F2315" t="s">
        <v>508</v>
      </c>
      <c r="G2315" t="s">
        <v>508</v>
      </c>
      <c r="H2315">
        <v>3.799283733446023</v>
      </c>
      <c r="I2315">
        <v>12.399983367913579</v>
      </c>
      <c r="J2315">
        <v>-0.19862966767499349</v>
      </c>
      <c r="K2315">
        <v>-93.851900485320229</v>
      </c>
      <c r="L2315">
        <v>0.39840907192598901</v>
      </c>
      <c r="M2315">
        <v>-1.3437095434537241</v>
      </c>
      <c r="N2315">
        <v>2.724015194527345</v>
      </c>
      <c r="O2315">
        <v>0</v>
      </c>
      <c r="P2315">
        <v>1</v>
      </c>
      <c r="Q2315">
        <v>0</v>
      </c>
      <c r="R2315">
        <v>0</v>
      </c>
      <c r="S2315">
        <v>0</v>
      </c>
      <c r="T2315">
        <v>0</v>
      </c>
    </row>
    <row r="2316" spans="1:20" x14ac:dyDescent="0.3">
      <c r="A2316" t="s">
        <v>285</v>
      </c>
      <c r="B2316" t="s">
        <v>172</v>
      </c>
      <c r="C2316">
        <v>5</v>
      </c>
      <c r="D2316">
        <v>8</v>
      </c>
      <c r="E2316" t="s">
        <v>510</v>
      </c>
      <c r="F2316" t="s">
        <v>508</v>
      </c>
      <c r="G2316" t="s">
        <v>508</v>
      </c>
      <c r="H2316">
        <v>3.4454389577978959</v>
      </c>
      <c r="I2316">
        <v>28.125032596272629</v>
      </c>
      <c r="J2316">
        <v>-0.1547224262339244</v>
      </c>
      <c r="K2316">
        <v>-71.139567817328995</v>
      </c>
      <c r="L2316">
        <v>0.82345620471796999</v>
      </c>
      <c r="M2316">
        <v>-3.070478595435381</v>
      </c>
      <c r="N2316">
        <v>0.50395747367903576</v>
      </c>
      <c r="O2316">
        <v>0</v>
      </c>
      <c r="P2316">
        <v>1</v>
      </c>
      <c r="Q2316">
        <v>0</v>
      </c>
      <c r="R2316">
        <v>1</v>
      </c>
      <c r="S2316">
        <v>0</v>
      </c>
      <c r="T2316">
        <v>0</v>
      </c>
    </row>
    <row r="2317" spans="1:20" x14ac:dyDescent="0.3">
      <c r="A2317" t="s">
        <v>291</v>
      </c>
      <c r="B2317" t="s">
        <v>172</v>
      </c>
      <c r="C2317">
        <v>2</v>
      </c>
      <c r="D2317">
        <v>8</v>
      </c>
      <c r="E2317" t="s">
        <v>510</v>
      </c>
      <c r="F2317" t="s">
        <v>508</v>
      </c>
      <c r="G2317" t="s">
        <v>508</v>
      </c>
      <c r="H2317">
        <v>3.6696765263289222</v>
      </c>
      <c r="I2317">
        <v>0</v>
      </c>
      <c r="J2317">
        <v>-0.18336018616261809</v>
      </c>
      <c r="K2317">
        <v>-133.56398613223291</v>
      </c>
      <c r="L2317">
        <v>1.0911851124595779</v>
      </c>
      <c r="M2317">
        <v>-3.6532967585115599</v>
      </c>
      <c r="N2317">
        <v>3.717472171676695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1</v>
      </c>
    </row>
    <row r="2318" spans="1:20" x14ac:dyDescent="0.3">
      <c r="A2318" t="s">
        <v>298</v>
      </c>
      <c r="B2318" t="s">
        <v>172</v>
      </c>
      <c r="C2318">
        <v>7</v>
      </c>
      <c r="D2318">
        <v>7</v>
      </c>
      <c r="E2318" t="s">
        <v>510</v>
      </c>
      <c r="F2318" t="s">
        <v>508</v>
      </c>
      <c r="G2318" t="s">
        <v>508</v>
      </c>
      <c r="H2318">
        <v>3.5118624567881449</v>
      </c>
      <c r="I2318">
        <v>28.168985706974851</v>
      </c>
      <c r="J2318">
        <v>-0.11816197753703481</v>
      </c>
      <c r="K2318">
        <v>-64.826380034194614</v>
      </c>
      <c r="L2318">
        <v>1.178288986233951</v>
      </c>
      <c r="M2318">
        <v>-1.1469523268799089</v>
      </c>
      <c r="N2318">
        <v>2.320519910873291</v>
      </c>
      <c r="O2318">
        <v>0</v>
      </c>
      <c r="P2318">
        <v>1</v>
      </c>
      <c r="Q2318">
        <v>0</v>
      </c>
      <c r="R2318">
        <v>1</v>
      </c>
      <c r="S2318">
        <v>0</v>
      </c>
      <c r="T2318">
        <v>1</v>
      </c>
    </row>
    <row r="2319" spans="1:20" x14ac:dyDescent="0.3">
      <c r="A2319" t="s">
        <v>164</v>
      </c>
      <c r="B2319" t="s">
        <v>172</v>
      </c>
      <c r="C2319">
        <v>9</v>
      </c>
      <c r="D2319">
        <v>12</v>
      </c>
      <c r="E2319" t="s">
        <v>513</v>
      </c>
      <c r="F2319" t="s">
        <v>508</v>
      </c>
      <c r="G2319" t="s">
        <v>508</v>
      </c>
      <c r="H2319">
        <v>3.7893805653873369</v>
      </c>
      <c r="I2319">
        <v>57.865162218418241</v>
      </c>
      <c r="J2319">
        <v>0.20368652020286729</v>
      </c>
      <c r="K2319">
        <v>134.46330919019019</v>
      </c>
      <c r="L2319">
        <v>0.97669200174800086</v>
      </c>
      <c r="M2319">
        <v>-4.0585473553874696</v>
      </c>
      <c r="N2319">
        <v>2.5658799140185229</v>
      </c>
      <c r="O2319">
        <v>1</v>
      </c>
      <c r="P2319">
        <v>1</v>
      </c>
      <c r="Q2319">
        <v>1</v>
      </c>
      <c r="R2319">
        <v>0</v>
      </c>
      <c r="S2319">
        <v>0</v>
      </c>
      <c r="T2319">
        <v>0</v>
      </c>
    </row>
    <row r="2320" spans="1:20" x14ac:dyDescent="0.3">
      <c r="A2320" t="s">
        <v>77</v>
      </c>
      <c r="B2320" t="s">
        <v>234</v>
      </c>
      <c r="C2320">
        <v>0</v>
      </c>
      <c r="D2320">
        <v>5</v>
      </c>
      <c r="E2320" t="s">
        <v>510</v>
      </c>
      <c r="F2320" t="s">
        <v>508</v>
      </c>
      <c r="G2320" t="s">
        <v>508</v>
      </c>
      <c r="H2320">
        <v>3.5774295831552609</v>
      </c>
      <c r="I2320">
        <v>13.99177406948086</v>
      </c>
      <c r="J2320">
        <v>-0.10482787897139929</v>
      </c>
      <c r="K2320">
        <v>-117.4551481397601</v>
      </c>
      <c r="L2320">
        <v>0.84671557972017963</v>
      </c>
      <c r="M2320">
        <v>-0.83333121405707467</v>
      </c>
      <c r="N2320">
        <v>0.78431028939233149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</row>
    <row r="2321" spans="1:20" x14ac:dyDescent="0.3">
      <c r="A2321" t="s">
        <v>139</v>
      </c>
      <c r="B2321" t="s">
        <v>234</v>
      </c>
      <c r="C2321">
        <v>3</v>
      </c>
      <c r="D2321">
        <v>6</v>
      </c>
      <c r="E2321" t="s">
        <v>510</v>
      </c>
      <c r="F2321" t="s">
        <v>508</v>
      </c>
      <c r="G2321" t="s">
        <v>508</v>
      </c>
      <c r="H2321">
        <v>3.2173197572098742</v>
      </c>
      <c r="I2321">
        <v>5.9071499047934832</v>
      </c>
      <c r="J2321">
        <v>-8.7501346266479069E-2</v>
      </c>
      <c r="K2321">
        <v>-89.176154229390789</v>
      </c>
      <c r="L2321">
        <v>0.80755810044201282</v>
      </c>
      <c r="M2321">
        <v>-0.6753001471137855</v>
      </c>
      <c r="N2321">
        <v>0.11331704360307129</v>
      </c>
      <c r="O2321">
        <v>0</v>
      </c>
      <c r="P2321">
        <v>1</v>
      </c>
      <c r="Q2321">
        <v>0</v>
      </c>
      <c r="R2321">
        <v>0</v>
      </c>
      <c r="S2321">
        <v>0</v>
      </c>
      <c r="T2321">
        <v>0</v>
      </c>
    </row>
    <row r="2322" spans="1:20" x14ac:dyDescent="0.3">
      <c r="A2322" t="s">
        <v>228</v>
      </c>
      <c r="B2322" t="s">
        <v>234</v>
      </c>
      <c r="C2322">
        <v>11</v>
      </c>
      <c r="D2322">
        <v>16</v>
      </c>
      <c r="E2322" t="s">
        <v>15</v>
      </c>
      <c r="F2322" t="s">
        <v>509</v>
      </c>
      <c r="G2322" t="s">
        <v>509</v>
      </c>
      <c r="H2322">
        <v>2.604995815423746</v>
      </c>
      <c r="I2322">
        <v>40.145905119905329</v>
      </c>
      <c r="J2322">
        <v>4.392047416792666E-3</v>
      </c>
      <c r="K2322">
        <v>6.6780071309131186</v>
      </c>
      <c r="L2322">
        <v>1.025948942574711</v>
      </c>
      <c r="M2322">
        <v>-1.3186904857471811</v>
      </c>
      <c r="N2322">
        <v>-0.33407276726564777</v>
      </c>
      <c r="O2322">
        <v>1</v>
      </c>
      <c r="P2322">
        <v>1</v>
      </c>
      <c r="Q2322">
        <v>1</v>
      </c>
      <c r="R2322">
        <v>0</v>
      </c>
      <c r="S2322">
        <v>0</v>
      </c>
      <c r="T2322">
        <v>1</v>
      </c>
    </row>
    <row r="2323" spans="1:20" x14ac:dyDescent="0.3">
      <c r="A2323" t="s">
        <v>271</v>
      </c>
      <c r="B2323" t="s">
        <v>234</v>
      </c>
      <c r="C2323">
        <v>11</v>
      </c>
      <c r="D2323">
        <v>18</v>
      </c>
      <c r="E2323" t="s">
        <v>5</v>
      </c>
      <c r="F2323" t="s">
        <v>509</v>
      </c>
      <c r="G2323" t="s">
        <v>509</v>
      </c>
      <c r="H2323">
        <v>2.857144051568616</v>
      </c>
      <c r="I2323">
        <v>41.176459588536467</v>
      </c>
      <c r="J2323">
        <v>9.6325381987406922E-2</v>
      </c>
      <c r="K2323">
        <v>68.230012686094298</v>
      </c>
      <c r="L2323">
        <v>1.015383029462654</v>
      </c>
      <c r="M2323">
        <v>-3.0801907915881772</v>
      </c>
      <c r="N2323">
        <v>1.3150672390036391</v>
      </c>
      <c r="O2323">
        <v>1</v>
      </c>
      <c r="P2323">
        <v>1</v>
      </c>
      <c r="Q2323">
        <v>1</v>
      </c>
      <c r="R2323">
        <v>0</v>
      </c>
      <c r="S2323">
        <v>0</v>
      </c>
      <c r="T2323">
        <v>1</v>
      </c>
    </row>
    <row r="2324" spans="1:20" x14ac:dyDescent="0.3">
      <c r="A2324" t="s">
        <v>290</v>
      </c>
      <c r="B2324" t="s">
        <v>234</v>
      </c>
      <c r="C2324">
        <v>13</v>
      </c>
      <c r="D2324">
        <v>14</v>
      </c>
      <c r="E2324" t="s">
        <v>510</v>
      </c>
      <c r="F2324" t="s">
        <v>508</v>
      </c>
      <c r="G2324" t="s">
        <v>508</v>
      </c>
      <c r="H2324">
        <v>4.2871654301318136</v>
      </c>
      <c r="I2324">
        <v>54.892576226791469</v>
      </c>
      <c r="J2324">
        <v>0.26881058898241472</v>
      </c>
      <c r="K2324">
        <v>231.34753031464641</v>
      </c>
      <c r="L2324">
        <v>1.351684151908686</v>
      </c>
      <c r="M2324">
        <v>-7.4647897161489034</v>
      </c>
      <c r="N2324">
        <v>-5.733126399061093</v>
      </c>
      <c r="O2324">
        <v>1</v>
      </c>
      <c r="P2324">
        <v>1</v>
      </c>
      <c r="Q2324">
        <v>1</v>
      </c>
      <c r="R2324">
        <v>0</v>
      </c>
      <c r="S2324">
        <v>1</v>
      </c>
      <c r="T2324">
        <v>1</v>
      </c>
    </row>
    <row r="2325" spans="1:20" x14ac:dyDescent="0.3">
      <c r="A2325" t="s">
        <v>512</v>
      </c>
      <c r="B2325" t="s">
        <v>234</v>
      </c>
      <c r="C2325">
        <v>9</v>
      </c>
      <c r="D2325">
        <v>6</v>
      </c>
      <c r="E2325" t="s">
        <v>510</v>
      </c>
      <c r="F2325" t="s">
        <v>508</v>
      </c>
      <c r="G2325" t="s">
        <v>508</v>
      </c>
      <c r="H2325">
        <v>5.1951561585010797</v>
      </c>
      <c r="I2325">
        <v>21.227620360532811</v>
      </c>
      <c r="J2325">
        <v>7.9959608492087886E-2</v>
      </c>
      <c r="K2325">
        <v>-26.435039972873611</v>
      </c>
      <c r="L2325">
        <v>0.73781498180538818</v>
      </c>
      <c r="M2325">
        <v>-0.32292500639803567</v>
      </c>
      <c r="N2325">
        <v>-5.7775360063539836</v>
      </c>
      <c r="O2325">
        <v>1</v>
      </c>
      <c r="P2325">
        <v>1</v>
      </c>
      <c r="Q2325">
        <v>1</v>
      </c>
      <c r="R2325">
        <v>0</v>
      </c>
      <c r="S2325">
        <v>1</v>
      </c>
      <c r="T2325">
        <v>0</v>
      </c>
    </row>
    <row r="2326" spans="1:20" x14ac:dyDescent="0.3">
      <c r="A2326" t="s">
        <v>91</v>
      </c>
      <c r="B2326" t="s">
        <v>234</v>
      </c>
      <c r="C2326">
        <v>-2</v>
      </c>
      <c r="D2326">
        <v>3</v>
      </c>
      <c r="E2326" t="s">
        <v>510</v>
      </c>
      <c r="F2326" t="s">
        <v>508</v>
      </c>
      <c r="G2326" t="s">
        <v>508</v>
      </c>
      <c r="H2326">
        <v>5.9271390980344671</v>
      </c>
      <c r="I2326">
        <v>9.7826244700370069</v>
      </c>
      <c r="J2326">
        <v>-4.9212149775390353E-2</v>
      </c>
      <c r="K2326">
        <v>-114.49700859749051</v>
      </c>
      <c r="L2326">
        <v>0.4796586623075772</v>
      </c>
      <c r="M2326">
        <v>-5.7775360063539836</v>
      </c>
      <c r="N2326">
        <v>-1.318059825380874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</row>
    <row r="2327" spans="1:20" x14ac:dyDescent="0.3">
      <c r="A2327" t="s">
        <v>93</v>
      </c>
      <c r="B2327" t="s">
        <v>234</v>
      </c>
      <c r="C2327">
        <v>-2</v>
      </c>
      <c r="D2327">
        <v>1</v>
      </c>
      <c r="E2327" t="s">
        <v>510</v>
      </c>
      <c r="F2327" t="s">
        <v>508</v>
      </c>
      <c r="G2327" t="s">
        <v>508</v>
      </c>
      <c r="H2327">
        <v>6.0643775602307386</v>
      </c>
      <c r="I2327">
        <v>4.782593371964051</v>
      </c>
      <c r="J2327">
        <v>-0.13744219556643519</v>
      </c>
      <c r="K2327">
        <v>-128.85488743722749</v>
      </c>
      <c r="L2327">
        <v>0.46768972956624111</v>
      </c>
      <c r="M2327">
        <v>-1.318059825380874</v>
      </c>
      <c r="N2327">
        <v>3.948898561502415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</row>
    <row r="2328" spans="1:20" x14ac:dyDescent="0.3">
      <c r="A2328" t="s">
        <v>162</v>
      </c>
      <c r="B2328" t="s">
        <v>234</v>
      </c>
      <c r="C2328">
        <v>6</v>
      </c>
      <c r="D2328">
        <v>5</v>
      </c>
      <c r="E2328" t="s">
        <v>510</v>
      </c>
      <c r="F2328" t="s">
        <v>508</v>
      </c>
      <c r="G2328" t="s">
        <v>508</v>
      </c>
      <c r="H2328">
        <v>6.6704762776692714</v>
      </c>
      <c r="I2328">
        <v>38.043475105992599</v>
      </c>
      <c r="J2328">
        <v>-6.8626455360049091E-2</v>
      </c>
      <c r="K2328">
        <v>18.84969274982145</v>
      </c>
      <c r="L2328">
        <v>0.9824311063812412</v>
      </c>
      <c r="M2328">
        <v>-2.4960975229462079</v>
      </c>
      <c r="N2328">
        <v>6.4000040690104161</v>
      </c>
      <c r="O2328">
        <v>1</v>
      </c>
      <c r="P2328">
        <v>1</v>
      </c>
      <c r="Q2328">
        <v>0</v>
      </c>
      <c r="R2328">
        <v>1</v>
      </c>
      <c r="S2328">
        <v>0</v>
      </c>
      <c r="T2328">
        <v>0</v>
      </c>
    </row>
    <row r="2329" spans="1:20" x14ac:dyDescent="0.3">
      <c r="A2329" t="s">
        <v>269</v>
      </c>
      <c r="B2329" t="s">
        <v>234</v>
      </c>
      <c r="C2329">
        <v>9</v>
      </c>
      <c r="D2329">
        <v>6</v>
      </c>
      <c r="E2329" t="s">
        <v>510</v>
      </c>
      <c r="F2329" t="s">
        <v>508</v>
      </c>
      <c r="G2329" t="s">
        <v>508</v>
      </c>
      <c r="H2329">
        <v>7.5987837705160004</v>
      </c>
      <c r="I2329">
        <v>78.531066749390277</v>
      </c>
      <c r="J2329">
        <v>0.4220640031364512</v>
      </c>
      <c r="K2329">
        <v>100.534694722173</v>
      </c>
      <c r="L2329">
        <v>0.6115750090380675</v>
      </c>
      <c r="M2329">
        <v>-2.9259910149433872</v>
      </c>
      <c r="N2329">
        <v>-2.659576221956542</v>
      </c>
      <c r="O2329">
        <v>1</v>
      </c>
      <c r="P2329">
        <v>1</v>
      </c>
      <c r="Q2329">
        <v>1</v>
      </c>
      <c r="R2329">
        <v>0</v>
      </c>
      <c r="S2329">
        <v>1</v>
      </c>
      <c r="T2329">
        <v>0</v>
      </c>
    </row>
    <row r="2330" spans="1:20" x14ac:dyDescent="0.3">
      <c r="A2330" t="s">
        <v>282</v>
      </c>
      <c r="B2330" t="s">
        <v>234</v>
      </c>
      <c r="C2330">
        <v>9</v>
      </c>
      <c r="D2330">
        <v>6</v>
      </c>
      <c r="E2330" t="s">
        <v>510</v>
      </c>
      <c r="F2330" t="s">
        <v>508</v>
      </c>
      <c r="G2330" t="s">
        <v>508</v>
      </c>
      <c r="H2330">
        <v>7.8844655157755312</v>
      </c>
      <c r="I2330">
        <v>70.05648499889142</v>
      </c>
      <c r="J2330">
        <v>0.30805125645479697</v>
      </c>
      <c r="K2330">
        <v>68.570346931763581</v>
      </c>
      <c r="L2330">
        <v>0.32211740880460782</v>
      </c>
      <c r="M2330">
        <v>-2.659576221956542</v>
      </c>
      <c r="N2330">
        <v>-1.730415194030172</v>
      </c>
      <c r="O2330">
        <v>1</v>
      </c>
      <c r="P2330">
        <v>1</v>
      </c>
      <c r="Q2330">
        <v>1</v>
      </c>
      <c r="R2330">
        <v>0</v>
      </c>
      <c r="S2330">
        <v>1</v>
      </c>
      <c r="T2330">
        <v>0</v>
      </c>
    </row>
    <row r="2331" spans="1:20" x14ac:dyDescent="0.3">
      <c r="A2331" t="s">
        <v>285</v>
      </c>
      <c r="B2331" t="s">
        <v>234</v>
      </c>
      <c r="C2331">
        <v>4</v>
      </c>
      <c r="D2331">
        <v>1</v>
      </c>
      <c r="E2331" t="s">
        <v>510</v>
      </c>
      <c r="F2331" t="s">
        <v>508</v>
      </c>
      <c r="G2331" t="s">
        <v>508</v>
      </c>
      <c r="H2331">
        <v>8.407109521395169</v>
      </c>
      <c r="I2331">
        <v>60.45518612926287</v>
      </c>
      <c r="J2331">
        <v>6.1573015775284852E-2</v>
      </c>
      <c r="K2331">
        <v>0.6859515834150306</v>
      </c>
      <c r="L2331">
        <v>0.9870003624740501</v>
      </c>
      <c r="M2331">
        <v>-1.297500869487592</v>
      </c>
      <c r="N2331">
        <v>-0.93896179696962589</v>
      </c>
      <c r="O2331">
        <v>0</v>
      </c>
      <c r="P2331">
        <v>1</v>
      </c>
      <c r="Q2331">
        <v>1</v>
      </c>
      <c r="R2331">
        <v>0</v>
      </c>
      <c r="S2331">
        <v>0</v>
      </c>
      <c r="T2331">
        <v>0</v>
      </c>
    </row>
    <row r="2332" spans="1:20" x14ac:dyDescent="0.3">
      <c r="A2332" t="s">
        <v>295</v>
      </c>
      <c r="B2332" t="s">
        <v>234</v>
      </c>
      <c r="C2332">
        <v>1</v>
      </c>
      <c r="D2332">
        <v>5</v>
      </c>
      <c r="E2332" t="s">
        <v>510</v>
      </c>
      <c r="F2332" t="s">
        <v>508</v>
      </c>
      <c r="G2332" t="s">
        <v>508</v>
      </c>
      <c r="H2332">
        <v>8.34244647491394</v>
      </c>
      <c r="I2332">
        <v>42.908429454121581</v>
      </c>
      <c r="J2332">
        <v>-0.15366580358575321</v>
      </c>
      <c r="K2332">
        <v>-28.824705619548279</v>
      </c>
      <c r="L2332">
        <v>0.72847484417126562</v>
      </c>
      <c r="M2332">
        <v>-4.6532867436747072</v>
      </c>
      <c r="N2332">
        <v>2.105265751619946</v>
      </c>
      <c r="O2332">
        <v>0</v>
      </c>
      <c r="P2332">
        <v>1</v>
      </c>
      <c r="Q2332">
        <v>0</v>
      </c>
      <c r="R2332">
        <v>0</v>
      </c>
      <c r="S2332">
        <v>0</v>
      </c>
      <c r="T2332">
        <v>0</v>
      </c>
    </row>
    <row r="2333" spans="1:20" x14ac:dyDescent="0.3">
      <c r="A2333" t="s">
        <v>96</v>
      </c>
      <c r="B2333" t="s">
        <v>234</v>
      </c>
      <c r="C2333">
        <v>9</v>
      </c>
      <c r="D2333">
        <v>5</v>
      </c>
      <c r="E2333" t="s">
        <v>510</v>
      </c>
      <c r="F2333" t="s">
        <v>508</v>
      </c>
      <c r="G2333" t="s">
        <v>508</v>
      </c>
      <c r="H2333">
        <v>6.7099562452815382</v>
      </c>
      <c r="I2333">
        <v>62.500022075795933</v>
      </c>
      <c r="J2333">
        <v>6.8387196481570323E-2</v>
      </c>
      <c r="K2333">
        <v>115.4414288682426</v>
      </c>
      <c r="L2333">
        <v>0.93642129563639021</v>
      </c>
      <c r="M2333">
        <v>-3.5893102498499432</v>
      </c>
      <c r="N2333">
        <v>7.6190484840583226</v>
      </c>
      <c r="O2333">
        <v>1</v>
      </c>
      <c r="P2333">
        <v>1</v>
      </c>
      <c r="Q2333">
        <v>1</v>
      </c>
      <c r="R2333">
        <v>0</v>
      </c>
      <c r="S2333">
        <v>1</v>
      </c>
      <c r="T2333">
        <v>0</v>
      </c>
    </row>
    <row r="2334" spans="1:20" x14ac:dyDescent="0.3">
      <c r="A2334" t="s">
        <v>242</v>
      </c>
      <c r="B2334" t="s">
        <v>234</v>
      </c>
      <c r="C2334">
        <v>9</v>
      </c>
      <c r="D2334">
        <v>6</v>
      </c>
      <c r="E2334" t="s">
        <v>510</v>
      </c>
      <c r="F2334" t="s">
        <v>508</v>
      </c>
      <c r="G2334" t="s">
        <v>508</v>
      </c>
      <c r="H2334">
        <v>6.6254994428835881</v>
      </c>
      <c r="I2334">
        <v>69.65700184418975</v>
      </c>
      <c r="J2334">
        <v>0.32005439373840622</v>
      </c>
      <c r="K2334">
        <v>93.612173401034426</v>
      </c>
      <c r="L2334">
        <v>0.6109048611414587</v>
      </c>
      <c r="M2334">
        <v>-4.1791006110775113</v>
      </c>
      <c r="N2334">
        <v>-1.0903453400235119</v>
      </c>
      <c r="O2334">
        <v>1</v>
      </c>
      <c r="P2334">
        <v>1</v>
      </c>
      <c r="Q2334">
        <v>1</v>
      </c>
      <c r="R2334">
        <v>0</v>
      </c>
      <c r="S2334">
        <v>1</v>
      </c>
      <c r="T2334">
        <v>0</v>
      </c>
    </row>
    <row r="2335" spans="1:20" x14ac:dyDescent="0.3">
      <c r="A2335" t="s">
        <v>77</v>
      </c>
      <c r="B2335" t="s">
        <v>209</v>
      </c>
      <c r="C2335">
        <v>1</v>
      </c>
      <c r="D2335">
        <v>2</v>
      </c>
      <c r="E2335" t="s">
        <v>510</v>
      </c>
      <c r="F2335" t="s">
        <v>508</v>
      </c>
      <c r="G2335" t="s">
        <v>508</v>
      </c>
      <c r="H2335">
        <v>8.5567401311368698</v>
      </c>
      <c r="I2335">
        <v>1.5384692976463501</v>
      </c>
      <c r="J2335">
        <v>-0.23067870700972631</v>
      </c>
      <c r="K2335">
        <v>-90.166668564081206</v>
      </c>
      <c r="L2335">
        <v>0.36406240170718568</v>
      </c>
      <c r="M2335">
        <v>-1.017810716884616</v>
      </c>
      <c r="N2335">
        <v>0</v>
      </c>
      <c r="O2335">
        <v>0</v>
      </c>
      <c r="P2335">
        <v>1</v>
      </c>
      <c r="Q2335">
        <v>0</v>
      </c>
      <c r="R2335">
        <v>0</v>
      </c>
      <c r="S2335">
        <v>0</v>
      </c>
      <c r="T2335">
        <v>0</v>
      </c>
    </row>
    <row r="2336" spans="1:20" x14ac:dyDescent="0.3">
      <c r="A2336" t="s">
        <v>139</v>
      </c>
      <c r="B2336" t="s">
        <v>209</v>
      </c>
      <c r="C2336">
        <v>1</v>
      </c>
      <c r="D2336">
        <v>2</v>
      </c>
      <c r="E2336" t="s">
        <v>510</v>
      </c>
      <c r="F2336" t="s">
        <v>508</v>
      </c>
      <c r="G2336" t="s">
        <v>508</v>
      </c>
      <c r="H2336">
        <v>7.4759447603373053</v>
      </c>
      <c r="I2336">
        <v>0.38461503192516588</v>
      </c>
      <c r="J2336">
        <v>-0.12303704460421271</v>
      </c>
      <c r="K2336">
        <v>-64.47914809691504</v>
      </c>
      <c r="L2336">
        <v>0.70551205626315983</v>
      </c>
      <c r="M2336">
        <v>-1.0256461357301041</v>
      </c>
      <c r="N2336">
        <v>1.036274646598492</v>
      </c>
      <c r="O2336">
        <v>0</v>
      </c>
      <c r="P2336">
        <v>1</v>
      </c>
      <c r="Q2336">
        <v>0</v>
      </c>
      <c r="R2336">
        <v>0</v>
      </c>
      <c r="S2336">
        <v>0</v>
      </c>
      <c r="T2336">
        <v>0</v>
      </c>
    </row>
    <row r="2337" spans="1:20" x14ac:dyDescent="0.3">
      <c r="A2337" t="s">
        <v>271</v>
      </c>
      <c r="B2337" t="s">
        <v>209</v>
      </c>
      <c r="C2337">
        <v>6</v>
      </c>
      <c r="D2337">
        <v>10</v>
      </c>
      <c r="E2337" t="s">
        <v>513</v>
      </c>
      <c r="F2337" t="s">
        <v>508</v>
      </c>
      <c r="G2337" t="s">
        <v>508</v>
      </c>
      <c r="H2337">
        <v>3.589744881821328</v>
      </c>
      <c r="I2337">
        <v>11.475435465576661</v>
      </c>
      <c r="J2337">
        <v>5.1939129794594703E-2</v>
      </c>
      <c r="K2337">
        <v>17.52268542014879</v>
      </c>
      <c r="L2337">
        <v>0.99648062252747871</v>
      </c>
      <c r="M2337">
        <v>-6.2499942687839463</v>
      </c>
      <c r="N2337">
        <v>0.25641000560833838</v>
      </c>
      <c r="O2337">
        <v>0</v>
      </c>
      <c r="P2337">
        <v>1</v>
      </c>
      <c r="Q2337">
        <v>1</v>
      </c>
      <c r="R2337">
        <v>0</v>
      </c>
      <c r="S2337">
        <v>0</v>
      </c>
      <c r="T2337">
        <v>0</v>
      </c>
    </row>
    <row r="2338" spans="1:20" x14ac:dyDescent="0.3">
      <c r="A2338" t="s">
        <v>283</v>
      </c>
      <c r="B2338" t="s">
        <v>209</v>
      </c>
      <c r="C2338">
        <v>6</v>
      </c>
      <c r="D2338">
        <v>8</v>
      </c>
      <c r="E2338" t="s">
        <v>513</v>
      </c>
      <c r="F2338" t="s">
        <v>508</v>
      </c>
      <c r="G2338" t="s">
        <v>508</v>
      </c>
      <c r="H2338">
        <v>3.4888000752222421</v>
      </c>
      <c r="I2338">
        <v>9.836093125494914</v>
      </c>
      <c r="J2338">
        <v>2.2663247168079211E-2</v>
      </c>
      <c r="K2338">
        <v>-75.959626435141715</v>
      </c>
      <c r="L2338">
        <v>0.46478444610447922</v>
      </c>
      <c r="M2338">
        <v>-0.76530537770124596</v>
      </c>
      <c r="N2338">
        <v>-0.51414444230678114</v>
      </c>
      <c r="O2338">
        <v>0</v>
      </c>
      <c r="P2338">
        <v>1</v>
      </c>
      <c r="Q2338">
        <v>1</v>
      </c>
      <c r="R2338">
        <v>0</v>
      </c>
      <c r="S2338">
        <v>0</v>
      </c>
      <c r="T2338">
        <v>0</v>
      </c>
    </row>
    <row r="2339" spans="1:20" x14ac:dyDescent="0.3">
      <c r="A2339" t="s">
        <v>290</v>
      </c>
      <c r="B2339" t="s">
        <v>209</v>
      </c>
      <c r="C2339">
        <v>6</v>
      </c>
      <c r="D2339">
        <v>8</v>
      </c>
      <c r="E2339" t="s">
        <v>513</v>
      </c>
      <c r="F2339" t="s">
        <v>508</v>
      </c>
      <c r="G2339" t="s">
        <v>508</v>
      </c>
      <c r="H2339">
        <v>3.5991151387687701</v>
      </c>
      <c r="I2339">
        <v>8.0645068254995547</v>
      </c>
      <c r="J2339">
        <v>1.6580377343429851E-2</v>
      </c>
      <c r="K2339">
        <v>-89.627410311808475</v>
      </c>
      <c r="L2339">
        <v>0.82494275472078671</v>
      </c>
      <c r="M2339">
        <v>-0.51414444230678114</v>
      </c>
      <c r="N2339">
        <v>0</v>
      </c>
      <c r="O2339">
        <v>0</v>
      </c>
      <c r="P2339">
        <v>1</v>
      </c>
      <c r="Q2339">
        <v>1</v>
      </c>
      <c r="R2339">
        <v>0</v>
      </c>
      <c r="S2339">
        <v>0</v>
      </c>
      <c r="T2339">
        <v>0</v>
      </c>
    </row>
    <row r="2340" spans="1:20" x14ac:dyDescent="0.3">
      <c r="A2340" t="s">
        <v>512</v>
      </c>
      <c r="B2340" t="s">
        <v>209</v>
      </c>
      <c r="C2340">
        <v>8</v>
      </c>
      <c r="D2340">
        <v>9</v>
      </c>
      <c r="E2340" t="s">
        <v>513</v>
      </c>
      <c r="F2340" t="s">
        <v>508</v>
      </c>
      <c r="G2340" t="s">
        <v>508</v>
      </c>
      <c r="H2340">
        <v>3.487942256522651</v>
      </c>
      <c r="I2340">
        <v>4.8387040952997324</v>
      </c>
      <c r="J2340">
        <v>9.0465485035642335E-3</v>
      </c>
      <c r="K2340">
        <v>-87.356330816395598</v>
      </c>
      <c r="L2340">
        <v>1.1061643339585501</v>
      </c>
      <c r="M2340">
        <v>-0.51679538806044079</v>
      </c>
      <c r="N2340">
        <v>-5.4545403877986658</v>
      </c>
      <c r="O2340">
        <v>0</v>
      </c>
      <c r="P2340">
        <v>1</v>
      </c>
      <c r="Q2340">
        <v>1</v>
      </c>
      <c r="R2340">
        <v>0</v>
      </c>
      <c r="S2340">
        <v>0</v>
      </c>
      <c r="T2340">
        <v>1</v>
      </c>
    </row>
    <row r="2341" spans="1:20" x14ac:dyDescent="0.3">
      <c r="A2341" t="s">
        <v>91</v>
      </c>
      <c r="B2341" t="s">
        <v>209</v>
      </c>
      <c r="C2341">
        <v>2</v>
      </c>
      <c r="D2341">
        <v>7</v>
      </c>
      <c r="E2341" t="s">
        <v>510</v>
      </c>
      <c r="F2341" t="s">
        <v>508</v>
      </c>
      <c r="G2341" t="s">
        <v>508</v>
      </c>
      <c r="H2341">
        <v>4.2974896180548514</v>
      </c>
      <c r="I2341">
        <v>17.525780544307139</v>
      </c>
      <c r="J2341">
        <v>-4.1419007692354848E-3</v>
      </c>
      <c r="K2341">
        <v>-188.6255876330884</v>
      </c>
      <c r="L2341">
        <v>1.3831063785892099</v>
      </c>
      <c r="M2341">
        <v>-5.4545403877986658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1</v>
      </c>
    </row>
    <row r="2342" spans="1:20" x14ac:dyDescent="0.3">
      <c r="A2342" t="s">
        <v>162</v>
      </c>
      <c r="B2342" t="s">
        <v>209</v>
      </c>
      <c r="C2342">
        <v>6</v>
      </c>
      <c r="D2342">
        <v>8</v>
      </c>
      <c r="E2342" t="s">
        <v>510</v>
      </c>
      <c r="F2342" t="s">
        <v>508</v>
      </c>
      <c r="G2342" t="s">
        <v>508</v>
      </c>
      <c r="H2342">
        <v>4.464287765412859</v>
      </c>
      <c r="I2342">
        <v>38.144316973804678</v>
      </c>
      <c r="J2342">
        <v>2.396975037638208E-2</v>
      </c>
      <c r="K2342">
        <v>-25.654440371515289</v>
      </c>
      <c r="L2342">
        <v>0.52813385692282888</v>
      </c>
      <c r="M2342">
        <v>-2.290080179620793</v>
      </c>
      <c r="N2342">
        <v>-0.26041642413474081</v>
      </c>
      <c r="O2342">
        <v>0</v>
      </c>
      <c r="P2342">
        <v>1</v>
      </c>
      <c r="Q2342">
        <v>1</v>
      </c>
      <c r="R2342">
        <v>0</v>
      </c>
      <c r="S2342">
        <v>0</v>
      </c>
      <c r="T2342">
        <v>0</v>
      </c>
    </row>
    <row r="2343" spans="1:20" x14ac:dyDescent="0.3">
      <c r="A2343" t="s">
        <v>220</v>
      </c>
      <c r="B2343" t="s">
        <v>209</v>
      </c>
      <c r="C2343">
        <v>9</v>
      </c>
      <c r="D2343">
        <v>8</v>
      </c>
      <c r="E2343" t="s">
        <v>510</v>
      </c>
      <c r="F2343" t="s">
        <v>508</v>
      </c>
      <c r="G2343" t="s">
        <v>508</v>
      </c>
      <c r="H2343">
        <v>4.4572932289264466</v>
      </c>
      <c r="I2343">
        <v>37.113390152329814</v>
      </c>
      <c r="J2343">
        <v>2.6080539456047769E-2</v>
      </c>
      <c r="K2343">
        <v>-59.756104593448619</v>
      </c>
      <c r="L2343">
        <v>0.60198249854704999</v>
      </c>
      <c r="M2343">
        <v>-0.26041642413474081</v>
      </c>
      <c r="N2343">
        <v>4.1775480161332812</v>
      </c>
      <c r="O2343">
        <v>1</v>
      </c>
      <c r="P2343">
        <v>1</v>
      </c>
      <c r="Q2343">
        <v>1</v>
      </c>
      <c r="R2343">
        <v>0</v>
      </c>
      <c r="S2343">
        <v>0</v>
      </c>
      <c r="T2343">
        <v>0</v>
      </c>
    </row>
    <row r="2344" spans="1:20" x14ac:dyDescent="0.3">
      <c r="A2344" t="s">
        <v>235</v>
      </c>
      <c r="B2344" t="s">
        <v>209</v>
      </c>
      <c r="C2344">
        <v>9</v>
      </c>
      <c r="D2344">
        <v>7</v>
      </c>
      <c r="E2344" t="s">
        <v>510</v>
      </c>
      <c r="F2344" t="s">
        <v>508</v>
      </c>
      <c r="G2344" t="s">
        <v>508</v>
      </c>
      <c r="H2344">
        <v>3.9845776192589528</v>
      </c>
      <c r="I2344">
        <v>71.186463965047025</v>
      </c>
      <c r="J2344">
        <v>4.2947348909506217E-2</v>
      </c>
      <c r="K2344">
        <v>31.9936935382872</v>
      </c>
      <c r="L2344">
        <v>0.60770058721700559</v>
      </c>
      <c r="M2344">
        <v>-0.76530537770124596</v>
      </c>
      <c r="N2344">
        <v>-0.77121359895409636</v>
      </c>
      <c r="O2344">
        <v>1</v>
      </c>
      <c r="P2344">
        <v>1</v>
      </c>
      <c r="Q2344">
        <v>1</v>
      </c>
      <c r="R2344">
        <v>0</v>
      </c>
      <c r="S2344">
        <v>0</v>
      </c>
      <c r="T2344">
        <v>0</v>
      </c>
    </row>
    <row r="2345" spans="1:20" x14ac:dyDescent="0.3">
      <c r="A2345" t="s">
        <v>259</v>
      </c>
      <c r="B2345" t="s">
        <v>209</v>
      </c>
      <c r="C2345">
        <v>9</v>
      </c>
      <c r="D2345">
        <v>5</v>
      </c>
      <c r="E2345" t="s">
        <v>510</v>
      </c>
      <c r="F2345" t="s">
        <v>508</v>
      </c>
      <c r="G2345" t="s">
        <v>508</v>
      </c>
      <c r="H2345">
        <v>4.052555644731636</v>
      </c>
      <c r="I2345">
        <v>66.101681901885485</v>
      </c>
      <c r="J2345">
        <v>3.5575317946551673E-2</v>
      </c>
      <c r="K2345">
        <v>47.43890902905585</v>
      </c>
      <c r="L2345">
        <v>0.74951259626403388</v>
      </c>
      <c r="M2345">
        <v>-0.77121359895409636</v>
      </c>
      <c r="N2345">
        <v>1.5544088815740911</v>
      </c>
      <c r="O2345">
        <v>1</v>
      </c>
      <c r="P2345">
        <v>1</v>
      </c>
      <c r="Q2345">
        <v>1</v>
      </c>
      <c r="R2345">
        <v>0</v>
      </c>
      <c r="S2345">
        <v>0</v>
      </c>
      <c r="T2345">
        <v>0</v>
      </c>
    </row>
    <row r="2346" spans="1:20" x14ac:dyDescent="0.3">
      <c r="A2346" t="s">
        <v>285</v>
      </c>
      <c r="B2346" t="s">
        <v>209</v>
      </c>
      <c r="C2346">
        <v>11</v>
      </c>
      <c r="D2346">
        <v>11</v>
      </c>
      <c r="E2346" t="s">
        <v>510</v>
      </c>
      <c r="F2346" t="s">
        <v>508</v>
      </c>
      <c r="G2346" t="s">
        <v>508</v>
      </c>
      <c r="H2346">
        <v>3.508773270171845</v>
      </c>
      <c r="I2346">
        <v>79.591817867760469</v>
      </c>
      <c r="J2346">
        <v>3.502099508193271E-2</v>
      </c>
      <c r="K2346">
        <v>143.9842137839338</v>
      </c>
      <c r="L2346">
        <v>0.9279836232442551</v>
      </c>
      <c r="M2346">
        <v>-2.2058802904966819</v>
      </c>
      <c r="N2346">
        <v>-1.5037579608053</v>
      </c>
      <c r="O2346">
        <v>1</v>
      </c>
      <c r="P2346">
        <v>1</v>
      </c>
      <c r="Q2346">
        <v>1</v>
      </c>
      <c r="R2346">
        <v>0</v>
      </c>
      <c r="S2346">
        <v>1</v>
      </c>
      <c r="T2346">
        <v>0</v>
      </c>
    </row>
    <row r="2347" spans="1:20" x14ac:dyDescent="0.3">
      <c r="A2347" t="s">
        <v>291</v>
      </c>
      <c r="B2347" t="s">
        <v>209</v>
      </c>
      <c r="C2347">
        <v>8</v>
      </c>
      <c r="D2347">
        <v>10</v>
      </c>
      <c r="E2347" t="s">
        <v>513</v>
      </c>
      <c r="F2347" t="s">
        <v>508</v>
      </c>
      <c r="G2347" t="s">
        <v>508</v>
      </c>
      <c r="H2347">
        <v>3.19109607879721</v>
      </c>
      <c r="I2347">
        <v>39.999952316295548</v>
      </c>
      <c r="J2347">
        <v>1.7411833802092051E-2</v>
      </c>
      <c r="K2347">
        <v>-36.150256655526007</v>
      </c>
      <c r="L2347">
        <v>0.85062956616385588</v>
      </c>
      <c r="M2347">
        <v>-2.0356275003996389</v>
      </c>
      <c r="N2347">
        <v>-2.8571402031326349</v>
      </c>
      <c r="O2347">
        <v>0</v>
      </c>
      <c r="P2347">
        <v>1</v>
      </c>
      <c r="Q2347">
        <v>1</v>
      </c>
      <c r="R2347">
        <v>0</v>
      </c>
      <c r="S2347">
        <v>1</v>
      </c>
      <c r="T2347">
        <v>0</v>
      </c>
    </row>
    <row r="2348" spans="1:20" x14ac:dyDescent="0.3">
      <c r="A2348" t="s">
        <v>295</v>
      </c>
      <c r="B2348" t="s">
        <v>209</v>
      </c>
      <c r="C2348">
        <v>3</v>
      </c>
      <c r="D2348">
        <v>9</v>
      </c>
      <c r="E2348" t="s">
        <v>513</v>
      </c>
      <c r="F2348" t="s">
        <v>508</v>
      </c>
      <c r="G2348" t="s">
        <v>508</v>
      </c>
      <c r="H2348">
        <v>3.323148816569133</v>
      </c>
      <c r="I2348">
        <v>12.499985098842361</v>
      </c>
      <c r="J2348">
        <v>3.7416636659815118E-3</v>
      </c>
      <c r="K2348">
        <v>-144.22643788262209</v>
      </c>
      <c r="L2348">
        <v>0.91861050530784738</v>
      </c>
      <c r="M2348">
        <v>-2.8571402031326349</v>
      </c>
      <c r="N2348">
        <v>-0.80213827040835939</v>
      </c>
      <c r="O2348">
        <v>0</v>
      </c>
      <c r="P2348">
        <v>0</v>
      </c>
      <c r="Q2348">
        <v>1</v>
      </c>
      <c r="R2348">
        <v>0</v>
      </c>
      <c r="S2348">
        <v>0</v>
      </c>
      <c r="T2348">
        <v>0</v>
      </c>
    </row>
    <row r="2349" spans="1:20" x14ac:dyDescent="0.3">
      <c r="A2349" t="s">
        <v>298</v>
      </c>
      <c r="B2349" t="s">
        <v>209</v>
      </c>
      <c r="C2349">
        <v>2</v>
      </c>
      <c r="D2349">
        <v>7</v>
      </c>
      <c r="E2349" t="s">
        <v>510</v>
      </c>
      <c r="F2349" t="s">
        <v>508</v>
      </c>
      <c r="G2349" t="s">
        <v>508</v>
      </c>
      <c r="H2349">
        <v>3.2922617170198989</v>
      </c>
      <c r="I2349">
        <v>4.9999940395369444</v>
      </c>
      <c r="J2349">
        <v>-7.1678338086013649E-3</v>
      </c>
      <c r="K2349">
        <v>-188.0341248112392</v>
      </c>
      <c r="L2349">
        <v>1.462955121505265</v>
      </c>
      <c r="M2349">
        <v>-0.80213827040835939</v>
      </c>
      <c r="N2349">
        <v>0.26954151914918878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1</v>
      </c>
    </row>
    <row r="2350" spans="1:20" x14ac:dyDescent="0.3">
      <c r="A2350" t="s">
        <v>96</v>
      </c>
      <c r="B2350" t="s">
        <v>209</v>
      </c>
      <c r="C2350">
        <v>6</v>
      </c>
      <c r="D2350">
        <v>9</v>
      </c>
      <c r="E2350" t="s">
        <v>510</v>
      </c>
      <c r="F2350" t="s">
        <v>508</v>
      </c>
      <c r="G2350" t="s">
        <v>508</v>
      </c>
      <c r="H2350">
        <v>2.797464577988257</v>
      </c>
      <c r="I2350">
        <v>34.999958276758598</v>
      </c>
      <c r="J2350">
        <v>-2.0773487245914352E-3</v>
      </c>
      <c r="K2350">
        <v>-31.380378468135429</v>
      </c>
      <c r="L2350">
        <v>0.77922538561812793</v>
      </c>
      <c r="M2350">
        <v>-0.26041642413474081</v>
      </c>
      <c r="N2350">
        <v>1.827680758636729</v>
      </c>
      <c r="O2350">
        <v>1</v>
      </c>
      <c r="P2350">
        <v>1</v>
      </c>
      <c r="Q2350">
        <v>0</v>
      </c>
      <c r="R2350">
        <v>0</v>
      </c>
      <c r="S2350">
        <v>0</v>
      </c>
      <c r="T2350">
        <v>0</v>
      </c>
    </row>
    <row r="2351" spans="1:20" x14ac:dyDescent="0.3">
      <c r="A2351" t="s">
        <v>164</v>
      </c>
      <c r="B2351" t="s">
        <v>209</v>
      </c>
      <c r="C2351">
        <v>11</v>
      </c>
      <c r="D2351">
        <v>15</v>
      </c>
      <c r="E2351" t="s">
        <v>5</v>
      </c>
      <c r="F2351" t="s">
        <v>509</v>
      </c>
      <c r="G2351" t="s">
        <v>509</v>
      </c>
      <c r="H2351">
        <v>3.0423287681761622</v>
      </c>
      <c r="I2351">
        <v>22.49997317791625</v>
      </c>
      <c r="J2351">
        <v>3.3895656269654702E-3</v>
      </c>
      <c r="K2351">
        <v>-29.81993317538037</v>
      </c>
      <c r="L2351">
        <v>1.1870615420426049</v>
      </c>
      <c r="M2351">
        <v>-3.076926180596812</v>
      </c>
      <c r="N2351">
        <v>2.1164001140624769</v>
      </c>
      <c r="O2351">
        <v>1</v>
      </c>
      <c r="P2351">
        <v>1</v>
      </c>
      <c r="Q2351">
        <v>1</v>
      </c>
      <c r="R2351">
        <v>0</v>
      </c>
      <c r="S2351">
        <v>0</v>
      </c>
      <c r="T2351">
        <v>1</v>
      </c>
    </row>
    <row r="2352" spans="1:20" x14ac:dyDescent="0.3">
      <c r="A2352" t="s">
        <v>156</v>
      </c>
      <c r="B2352" t="s">
        <v>158</v>
      </c>
      <c r="C2352">
        <v>10</v>
      </c>
      <c r="D2352">
        <v>11</v>
      </c>
      <c r="E2352" t="s">
        <v>513</v>
      </c>
      <c r="F2352" t="s">
        <v>508</v>
      </c>
      <c r="G2352" t="s">
        <v>508</v>
      </c>
      <c r="H2352">
        <v>3.8543154218479572</v>
      </c>
      <c r="I2352">
        <v>44.444429727253663</v>
      </c>
      <c r="J2352">
        <v>1.206662351958351E-2</v>
      </c>
      <c r="K2352">
        <v>52.209862436655669</v>
      </c>
      <c r="L2352">
        <v>0.45440968018600569</v>
      </c>
      <c r="M2352">
        <v>-0.49261037459082729</v>
      </c>
      <c r="N2352">
        <v>1.237628495222304</v>
      </c>
      <c r="O2352">
        <v>0</v>
      </c>
      <c r="P2352">
        <v>1</v>
      </c>
      <c r="Q2352">
        <v>1</v>
      </c>
      <c r="R2352">
        <v>1</v>
      </c>
      <c r="S2352">
        <v>1</v>
      </c>
      <c r="T2352">
        <v>0</v>
      </c>
    </row>
    <row r="2353" spans="1:20" x14ac:dyDescent="0.3">
      <c r="A2353" t="s">
        <v>228</v>
      </c>
      <c r="B2353" t="s">
        <v>158</v>
      </c>
      <c r="C2353">
        <v>11</v>
      </c>
      <c r="D2353">
        <v>9</v>
      </c>
      <c r="E2353" t="s">
        <v>510</v>
      </c>
      <c r="F2353" t="s">
        <v>508</v>
      </c>
      <c r="G2353" t="s">
        <v>508</v>
      </c>
      <c r="H2353">
        <v>4.1580403097875207</v>
      </c>
      <c r="I2353">
        <v>57.446771814273049</v>
      </c>
      <c r="J2353">
        <v>1.615454127424892E-2</v>
      </c>
      <c r="K2353">
        <v>124.3420897565961</v>
      </c>
      <c r="L2353">
        <v>0.650288890747026</v>
      </c>
      <c r="M2353">
        <v>-1.428570131055293</v>
      </c>
      <c r="N2353">
        <v>1.4492740269210289</v>
      </c>
      <c r="O2353">
        <v>1</v>
      </c>
      <c r="P2353">
        <v>1</v>
      </c>
      <c r="Q2353">
        <v>1</v>
      </c>
      <c r="R2353">
        <v>0</v>
      </c>
      <c r="S2353">
        <v>1</v>
      </c>
      <c r="T2353">
        <v>0</v>
      </c>
    </row>
    <row r="2354" spans="1:20" x14ac:dyDescent="0.3">
      <c r="A2354" t="s">
        <v>271</v>
      </c>
      <c r="B2354" t="s">
        <v>158</v>
      </c>
      <c r="C2354">
        <v>3</v>
      </c>
      <c r="D2354">
        <v>8</v>
      </c>
      <c r="E2354" t="s">
        <v>510</v>
      </c>
      <c r="F2354" t="s">
        <v>508</v>
      </c>
      <c r="G2354" t="s">
        <v>508</v>
      </c>
      <c r="H2354">
        <v>3.8419915114041658</v>
      </c>
      <c r="I2354">
        <v>2.6315772962696888</v>
      </c>
      <c r="J2354">
        <v>-8.6297018565217598E-3</v>
      </c>
      <c r="K2354">
        <v>-66.339935279265433</v>
      </c>
      <c r="L2354">
        <v>0.74271829426173164</v>
      </c>
      <c r="M2354">
        <v>-4.3478220807630867</v>
      </c>
      <c r="N2354">
        <v>1.7676810855318219</v>
      </c>
      <c r="O2354">
        <v>0</v>
      </c>
      <c r="P2354">
        <v>1</v>
      </c>
      <c r="Q2354">
        <v>0</v>
      </c>
      <c r="R2354">
        <v>0</v>
      </c>
      <c r="S2354">
        <v>0</v>
      </c>
      <c r="T2354">
        <v>0</v>
      </c>
    </row>
    <row r="2355" spans="1:20" x14ac:dyDescent="0.3">
      <c r="A2355" t="s">
        <v>283</v>
      </c>
      <c r="B2355" t="s">
        <v>158</v>
      </c>
      <c r="C2355">
        <v>0</v>
      </c>
      <c r="D2355">
        <v>5</v>
      </c>
      <c r="E2355" t="s">
        <v>510</v>
      </c>
      <c r="F2355" t="s">
        <v>508</v>
      </c>
      <c r="G2355" t="s">
        <v>508</v>
      </c>
      <c r="H2355">
        <v>3.4082661535543921</v>
      </c>
      <c r="I2355">
        <v>4.8780459438588002</v>
      </c>
      <c r="J2355">
        <v>-3.2027971973143547E-2</v>
      </c>
      <c r="K2355">
        <v>-133.0566688625577</v>
      </c>
      <c r="L2355">
        <v>0.6921015876441553</v>
      </c>
      <c r="M2355">
        <v>-1.253131634004417</v>
      </c>
      <c r="N2355">
        <v>-2.030460938141998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</row>
    <row r="2356" spans="1:20" x14ac:dyDescent="0.3">
      <c r="A2356" t="s">
        <v>290</v>
      </c>
      <c r="B2356" t="s">
        <v>158</v>
      </c>
      <c r="C2356">
        <v>2</v>
      </c>
      <c r="D2356">
        <v>8</v>
      </c>
      <c r="E2356" t="s">
        <v>510</v>
      </c>
      <c r="F2356" t="s">
        <v>508</v>
      </c>
      <c r="G2356" t="s">
        <v>508</v>
      </c>
      <c r="H2356">
        <v>3.478904380302668</v>
      </c>
      <c r="I2356">
        <v>4.0816286810733118</v>
      </c>
      <c r="J2356">
        <v>-4.0403374337014679E-2</v>
      </c>
      <c r="K2356">
        <v>-158.93536590451279</v>
      </c>
      <c r="L2356">
        <v>1.039860959249707</v>
      </c>
      <c r="M2356">
        <v>-2.030460938141998</v>
      </c>
      <c r="N2356">
        <v>-0.77720135246339828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1</v>
      </c>
    </row>
    <row r="2357" spans="1:20" x14ac:dyDescent="0.3">
      <c r="A2357" t="s">
        <v>512</v>
      </c>
      <c r="B2357" t="s">
        <v>158</v>
      </c>
      <c r="C2357">
        <v>2</v>
      </c>
      <c r="D2357">
        <v>9</v>
      </c>
      <c r="E2357" t="s">
        <v>510</v>
      </c>
      <c r="F2357" t="s">
        <v>508</v>
      </c>
      <c r="G2357" t="s">
        <v>508</v>
      </c>
      <c r="H2357">
        <v>3.8388082225704641</v>
      </c>
      <c r="I2357">
        <v>4.8387059560048424</v>
      </c>
      <c r="J2357">
        <v>-5.3983813301498228E-2</v>
      </c>
      <c r="K2357">
        <v>-132.58002041509599</v>
      </c>
      <c r="L2357">
        <v>1.505349780006821</v>
      </c>
      <c r="M2357">
        <v>-2.3498672574965531</v>
      </c>
      <c r="N2357">
        <v>-5.0802154207479111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1</v>
      </c>
    </row>
    <row r="2358" spans="1:20" x14ac:dyDescent="0.3">
      <c r="A2358" t="s">
        <v>91</v>
      </c>
      <c r="B2358" t="s">
        <v>158</v>
      </c>
      <c r="C2358">
        <v>2</v>
      </c>
      <c r="D2358">
        <v>7</v>
      </c>
      <c r="E2358" t="s">
        <v>510</v>
      </c>
      <c r="F2358" t="s">
        <v>508</v>
      </c>
      <c r="G2358" t="s">
        <v>508</v>
      </c>
      <c r="H2358">
        <v>4.2655943478312972</v>
      </c>
      <c r="I2358">
        <v>18.75000620881692</v>
      </c>
      <c r="J2358">
        <v>-6.6581803226127403E-2</v>
      </c>
      <c r="K2358">
        <v>-223.27592201617199</v>
      </c>
      <c r="L2358">
        <v>1.248371815658323</v>
      </c>
      <c r="M2358">
        <v>-5.0802154207479111</v>
      </c>
      <c r="N2358">
        <v>0.28168987598808548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1</v>
      </c>
    </row>
    <row r="2359" spans="1:20" x14ac:dyDescent="0.3">
      <c r="A2359" t="s">
        <v>162</v>
      </c>
      <c r="B2359" t="s">
        <v>158</v>
      </c>
      <c r="C2359">
        <v>3</v>
      </c>
      <c r="D2359">
        <v>6</v>
      </c>
      <c r="E2359" t="s">
        <v>510</v>
      </c>
      <c r="F2359" t="s">
        <v>508</v>
      </c>
      <c r="G2359" t="s">
        <v>508</v>
      </c>
      <c r="H2359">
        <v>4.4401556716810511</v>
      </c>
      <c r="I2359">
        <v>35.86957986503436</v>
      </c>
      <c r="J2359">
        <v>-3.3444133208258758E-2</v>
      </c>
      <c r="K2359">
        <v>-36.053099693379473</v>
      </c>
      <c r="L2359">
        <v>0.50937500151754056</v>
      </c>
      <c r="M2359">
        <v>-3.6458299378863712</v>
      </c>
      <c r="N2359">
        <v>2.972970099410881</v>
      </c>
      <c r="O2359">
        <v>0</v>
      </c>
      <c r="P2359">
        <v>1</v>
      </c>
      <c r="Q2359">
        <v>0</v>
      </c>
      <c r="R2359">
        <v>0</v>
      </c>
      <c r="S2359">
        <v>0</v>
      </c>
      <c r="T2359">
        <v>0</v>
      </c>
    </row>
    <row r="2360" spans="1:20" x14ac:dyDescent="0.3">
      <c r="A2360" t="s">
        <v>259</v>
      </c>
      <c r="B2360" t="s">
        <v>158</v>
      </c>
      <c r="C2360">
        <v>7</v>
      </c>
      <c r="D2360">
        <v>4</v>
      </c>
      <c r="E2360" t="s">
        <v>510</v>
      </c>
      <c r="F2360" t="s">
        <v>508</v>
      </c>
      <c r="G2360" t="s">
        <v>508</v>
      </c>
      <c r="H2360">
        <v>5.0572194925685041</v>
      </c>
      <c r="I2360">
        <v>53.763423217962703</v>
      </c>
      <c r="J2360">
        <v>2.6626870828982342E-2</v>
      </c>
      <c r="K2360">
        <v>43.523302919467227</v>
      </c>
      <c r="L2360">
        <v>0.33338166067988839</v>
      </c>
      <c r="M2360">
        <v>-0.76923613012176584</v>
      </c>
      <c r="N2360">
        <v>0.51680154874742146</v>
      </c>
      <c r="O2360">
        <v>1</v>
      </c>
      <c r="P2360">
        <v>1</v>
      </c>
      <c r="Q2360">
        <v>1</v>
      </c>
      <c r="R2360">
        <v>0</v>
      </c>
      <c r="S2360">
        <v>0</v>
      </c>
      <c r="T2360">
        <v>0</v>
      </c>
    </row>
    <row r="2361" spans="1:20" x14ac:dyDescent="0.3">
      <c r="A2361" t="s">
        <v>269</v>
      </c>
      <c r="B2361" t="s">
        <v>158</v>
      </c>
      <c r="C2361">
        <v>6</v>
      </c>
      <c r="D2361">
        <v>4</v>
      </c>
      <c r="E2361" t="s">
        <v>510</v>
      </c>
      <c r="F2361" t="s">
        <v>508</v>
      </c>
      <c r="G2361" t="s">
        <v>508</v>
      </c>
      <c r="H2361">
        <v>5.1998550852659244</v>
      </c>
      <c r="I2361">
        <v>52.688155779059358</v>
      </c>
      <c r="J2361">
        <v>1.8118577503274919E-2</v>
      </c>
      <c r="K2361">
        <v>55.420851341628897</v>
      </c>
      <c r="L2361">
        <v>1.089066948416848</v>
      </c>
      <c r="M2361">
        <v>-0.77121359895409636</v>
      </c>
      <c r="N2361">
        <v>0</v>
      </c>
      <c r="O2361">
        <v>0</v>
      </c>
      <c r="P2361">
        <v>1</v>
      </c>
      <c r="Q2361">
        <v>1</v>
      </c>
      <c r="R2361">
        <v>0</v>
      </c>
      <c r="S2361">
        <v>0</v>
      </c>
      <c r="T2361">
        <v>1</v>
      </c>
    </row>
    <row r="2362" spans="1:20" x14ac:dyDescent="0.3">
      <c r="A2362" t="s">
        <v>285</v>
      </c>
      <c r="B2362" t="s">
        <v>158</v>
      </c>
      <c r="C2362">
        <v>5</v>
      </c>
      <c r="D2362">
        <v>6</v>
      </c>
      <c r="E2362" t="s">
        <v>510</v>
      </c>
      <c r="F2362" t="s">
        <v>508</v>
      </c>
      <c r="G2362" t="s">
        <v>508</v>
      </c>
      <c r="H2362">
        <v>4.7241141553571699</v>
      </c>
      <c r="I2362">
        <v>28.76711836629115</v>
      </c>
      <c r="J2362">
        <v>-1.582591259456638E-3</v>
      </c>
      <c r="K2362">
        <v>2.1406873501833159</v>
      </c>
      <c r="L2362">
        <v>1.282573604989538</v>
      </c>
      <c r="M2362">
        <v>-1.8181801292662221</v>
      </c>
      <c r="N2362">
        <v>-1.587300085546858</v>
      </c>
      <c r="O2362">
        <v>0</v>
      </c>
      <c r="P2362">
        <v>1</v>
      </c>
      <c r="Q2362">
        <v>0</v>
      </c>
      <c r="R2362">
        <v>0</v>
      </c>
      <c r="S2362">
        <v>0</v>
      </c>
      <c r="T2362">
        <v>1</v>
      </c>
    </row>
    <row r="2363" spans="1:20" x14ac:dyDescent="0.3">
      <c r="A2363" t="s">
        <v>164</v>
      </c>
      <c r="B2363" t="s">
        <v>158</v>
      </c>
      <c r="C2363">
        <v>6</v>
      </c>
      <c r="D2363">
        <v>7</v>
      </c>
      <c r="E2363" t="s">
        <v>510</v>
      </c>
      <c r="F2363" t="s">
        <v>508</v>
      </c>
      <c r="G2363" t="s">
        <v>508</v>
      </c>
      <c r="H2363">
        <v>5.1799356079181829</v>
      </c>
      <c r="I2363">
        <v>46.428574469625048</v>
      </c>
      <c r="J2363">
        <v>2.3596643498828691E-2</v>
      </c>
      <c r="K2363">
        <v>59.969538317644343</v>
      </c>
      <c r="L2363">
        <v>0.72101998877510221</v>
      </c>
      <c r="M2363">
        <v>-3.2019674348403782</v>
      </c>
      <c r="N2363">
        <v>1.017810716884616</v>
      </c>
      <c r="O2363">
        <v>0</v>
      </c>
      <c r="P2363">
        <v>1</v>
      </c>
      <c r="Q2363">
        <v>1</v>
      </c>
      <c r="R2363">
        <v>0</v>
      </c>
      <c r="S2363">
        <v>1</v>
      </c>
      <c r="T2363">
        <v>0</v>
      </c>
    </row>
    <row r="2364" spans="1:20" x14ac:dyDescent="0.3">
      <c r="A2364" t="s">
        <v>77</v>
      </c>
      <c r="B2364" t="s">
        <v>576</v>
      </c>
      <c r="C2364">
        <v>6</v>
      </c>
      <c r="D2364">
        <v>3</v>
      </c>
      <c r="E2364" t="s">
        <v>510</v>
      </c>
      <c r="F2364" t="s">
        <v>508</v>
      </c>
      <c r="G2364" t="s">
        <v>508</v>
      </c>
      <c r="H2364">
        <v>5.4027053358421684</v>
      </c>
      <c r="I2364">
        <v>28.301880681333579</v>
      </c>
      <c r="J2364">
        <v>-0.3700941106300667</v>
      </c>
      <c r="K2364">
        <v>-59.096943242668132</v>
      </c>
      <c r="L2364">
        <v>0.67358977769510264</v>
      </c>
      <c r="M2364">
        <v>-0.32813751624238852</v>
      </c>
      <c r="N2364">
        <v>2.4691374498261331</v>
      </c>
      <c r="O2364">
        <v>1</v>
      </c>
      <c r="P2364">
        <v>1</v>
      </c>
      <c r="Q2364">
        <v>0</v>
      </c>
      <c r="R2364">
        <v>1</v>
      </c>
      <c r="S2364">
        <v>0</v>
      </c>
      <c r="T2364">
        <v>0</v>
      </c>
    </row>
    <row r="2365" spans="1:20" x14ac:dyDescent="0.3">
      <c r="A2365" t="s">
        <v>223</v>
      </c>
      <c r="B2365" t="s">
        <v>576</v>
      </c>
      <c r="C2365">
        <v>11</v>
      </c>
      <c r="D2365">
        <v>6</v>
      </c>
      <c r="E2365" t="s">
        <v>510</v>
      </c>
      <c r="F2365" t="s">
        <v>508</v>
      </c>
      <c r="G2365" t="s">
        <v>508</v>
      </c>
      <c r="H2365">
        <v>5.1978276984408538</v>
      </c>
      <c r="I2365">
        <v>70.952402577644975</v>
      </c>
      <c r="J2365">
        <v>0.12362025846800589</v>
      </c>
      <c r="K2365">
        <v>94.213845667300205</v>
      </c>
      <c r="L2365">
        <v>0.92636582701339398</v>
      </c>
      <c r="M2365">
        <v>-0.61680741757132762</v>
      </c>
      <c r="N2365">
        <v>-3.02560382416732</v>
      </c>
      <c r="O2365">
        <v>1</v>
      </c>
      <c r="P2365">
        <v>1</v>
      </c>
      <c r="Q2365">
        <v>1</v>
      </c>
      <c r="R2365">
        <v>1</v>
      </c>
      <c r="S2365">
        <v>1</v>
      </c>
      <c r="T2365">
        <v>0</v>
      </c>
    </row>
    <row r="2366" spans="1:20" x14ac:dyDescent="0.3">
      <c r="A2366" t="s">
        <v>228</v>
      </c>
      <c r="B2366" t="s">
        <v>576</v>
      </c>
      <c r="C2366">
        <v>9</v>
      </c>
      <c r="D2366">
        <v>7</v>
      </c>
      <c r="E2366" t="s">
        <v>510</v>
      </c>
      <c r="F2366" t="s">
        <v>508</v>
      </c>
      <c r="G2366" t="s">
        <v>508</v>
      </c>
      <c r="H2366">
        <v>5.0342859540666849</v>
      </c>
      <c r="I2366">
        <v>55.555560907261928</v>
      </c>
      <c r="J2366">
        <v>6.5394149707225374E-2</v>
      </c>
      <c r="K2366">
        <v>48.674039122026848</v>
      </c>
      <c r="L2366">
        <v>0.64329068158147684</v>
      </c>
      <c r="M2366">
        <v>-3.02560382416732</v>
      </c>
      <c r="N2366">
        <v>-2.0800018310546879</v>
      </c>
      <c r="O2366">
        <v>1</v>
      </c>
      <c r="P2366">
        <v>1</v>
      </c>
      <c r="Q2366">
        <v>1</v>
      </c>
      <c r="R2366">
        <v>0</v>
      </c>
      <c r="S2366">
        <v>1</v>
      </c>
      <c r="T2366">
        <v>0</v>
      </c>
    </row>
    <row r="2367" spans="1:20" x14ac:dyDescent="0.3">
      <c r="A2367" t="s">
        <v>265</v>
      </c>
      <c r="B2367" t="s">
        <v>576</v>
      </c>
      <c r="C2367">
        <v>3</v>
      </c>
      <c r="D2367">
        <v>4</v>
      </c>
      <c r="E2367" t="s">
        <v>510</v>
      </c>
      <c r="F2367" t="s">
        <v>508</v>
      </c>
      <c r="G2367" t="s">
        <v>508</v>
      </c>
      <c r="H2367">
        <v>4.8315914747277144</v>
      </c>
      <c r="I2367">
        <v>27.027056633414801</v>
      </c>
      <c r="J2367">
        <v>-8.6730223177422516E-2</v>
      </c>
      <c r="K2367">
        <v>-51.63868422250291</v>
      </c>
      <c r="L2367">
        <v>0.9591213694294537</v>
      </c>
      <c r="M2367">
        <v>-1.204816231552434</v>
      </c>
      <c r="N2367">
        <v>0.97560881055492599</v>
      </c>
      <c r="O2367">
        <v>0</v>
      </c>
      <c r="P2367">
        <v>1</v>
      </c>
      <c r="Q2367">
        <v>0</v>
      </c>
      <c r="R2367">
        <v>0</v>
      </c>
      <c r="S2367">
        <v>0</v>
      </c>
      <c r="T2367">
        <v>0</v>
      </c>
    </row>
    <row r="2368" spans="1:20" x14ac:dyDescent="0.3">
      <c r="A2368" t="s">
        <v>283</v>
      </c>
      <c r="B2368" t="s">
        <v>576</v>
      </c>
      <c r="C2368">
        <v>1</v>
      </c>
      <c r="D2368">
        <v>4</v>
      </c>
      <c r="E2368" t="s">
        <v>510</v>
      </c>
      <c r="F2368" t="s">
        <v>508</v>
      </c>
      <c r="G2368" t="s">
        <v>508</v>
      </c>
      <c r="H2368">
        <v>5.3632796189282343</v>
      </c>
      <c r="I2368">
        <v>0</v>
      </c>
      <c r="J2368">
        <v>-0.1575783209158996</v>
      </c>
      <c r="K2368">
        <v>-88.091618442891829</v>
      </c>
      <c r="L2368">
        <v>0.64228299554886492</v>
      </c>
      <c r="M2368">
        <v>-4.8241964104414787</v>
      </c>
      <c r="N2368">
        <v>0.42954669747264018</v>
      </c>
      <c r="O2368">
        <v>0</v>
      </c>
      <c r="P2368">
        <v>1</v>
      </c>
      <c r="Q2368">
        <v>0</v>
      </c>
      <c r="R2368">
        <v>0</v>
      </c>
      <c r="S2368">
        <v>0</v>
      </c>
      <c r="T2368">
        <v>0</v>
      </c>
    </row>
    <row r="2369" spans="1:20" x14ac:dyDescent="0.3">
      <c r="A2369" t="s">
        <v>91</v>
      </c>
      <c r="B2369" t="s">
        <v>576</v>
      </c>
      <c r="C2369">
        <v>0</v>
      </c>
      <c r="D2369">
        <v>5</v>
      </c>
      <c r="E2369" t="s">
        <v>510</v>
      </c>
      <c r="F2369" t="s">
        <v>508</v>
      </c>
      <c r="G2369" t="s">
        <v>508</v>
      </c>
      <c r="H2369">
        <v>5.7400274329255829</v>
      </c>
      <c r="I2369">
        <v>18.032804825903661</v>
      </c>
      <c r="J2369">
        <v>-0.2434499527848186</v>
      </c>
      <c r="K2369">
        <v>-203.48439278505489</v>
      </c>
      <c r="L2369">
        <v>1.3270273005824491</v>
      </c>
      <c r="M2369">
        <v>-6.2499979863295936</v>
      </c>
      <c r="N2369">
        <v>-1.801808613208097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1</v>
      </c>
    </row>
    <row r="2370" spans="1:20" x14ac:dyDescent="0.3">
      <c r="A2370" t="s">
        <v>93</v>
      </c>
      <c r="B2370" t="s">
        <v>576</v>
      </c>
      <c r="C2370">
        <v>-2</v>
      </c>
      <c r="D2370">
        <v>1</v>
      </c>
      <c r="E2370" t="s">
        <v>510</v>
      </c>
      <c r="F2370" t="s">
        <v>508</v>
      </c>
      <c r="G2370" t="s">
        <v>508</v>
      </c>
      <c r="H2370">
        <v>6.1336846954615316</v>
      </c>
      <c r="I2370">
        <v>15.05789060509343</v>
      </c>
      <c r="J2370">
        <v>-0.29495230107035669</v>
      </c>
      <c r="K2370">
        <v>-168.70894006072331</v>
      </c>
      <c r="L2370">
        <v>0.60073185691423359</v>
      </c>
      <c r="M2370">
        <v>-1.801808613208097</v>
      </c>
      <c r="N2370">
        <v>3.2110127864107181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</row>
    <row r="2371" spans="1:20" x14ac:dyDescent="0.3">
      <c r="A2371" t="s">
        <v>220</v>
      </c>
      <c r="B2371" t="s">
        <v>576</v>
      </c>
      <c r="C2371">
        <v>6</v>
      </c>
      <c r="D2371">
        <v>4</v>
      </c>
      <c r="E2371" t="s">
        <v>510</v>
      </c>
      <c r="F2371" t="s">
        <v>508</v>
      </c>
      <c r="G2371" t="s">
        <v>508</v>
      </c>
      <c r="H2371">
        <v>6.5584995077959061</v>
      </c>
      <c r="I2371">
        <v>43.946176834348023</v>
      </c>
      <c r="J2371">
        <v>-6.1413995274624773E-2</v>
      </c>
      <c r="K2371">
        <v>-32.599897101231903</v>
      </c>
      <c r="L2371">
        <v>0.64481976003793584</v>
      </c>
      <c r="M2371">
        <v>-1.9624615244906729</v>
      </c>
      <c r="N2371">
        <v>8.7034195657453461E-2</v>
      </c>
      <c r="O2371">
        <v>1</v>
      </c>
      <c r="P2371">
        <v>1</v>
      </c>
      <c r="Q2371">
        <v>0</v>
      </c>
      <c r="R2371">
        <v>1</v>
      </c>
      <c r="S2371">
        <v>0</v>
      </c>
      <c r="T2371">
        <v>0</v>
      </c>
    </row>
    <row r="2372" spans="1:20" x14ac:dyDescent="0.3">
      <c r="A2372" t="s">
        <v>235</v>
      </c>
      <c r="B2372" t="s">
        <v>576</v>
      </c>
      <c r="C2372">
        <v>0</v>
      </c>
      <c r="D2372">
        <v>4</v>
      </c>
      <c r="E2372" t="s">
        <v>510</v>
      </c>
      <c r="F2372" t="s">
        <v>508</v>
      </c>
      <c r="G2372" t="s">
        <v>508</v>
      </c>
      <c r="H2372">
        <v>7.3465635582076683</v>
      </c>
      <c r="I2372">
        <v>22.127643859776558</v>
      </c>
      <c r="J2372">
        <v>-2.095494534200926E-2</v>
      </c>
      <c r="K2372">
        <v>-132.51219355396819</v>
      </c>
      <c r="L2372">
        <v>1.158591544593994</v>
      </c>
      <c r="M2372">
        <v>-3.2056960939604471</v>
      </c>
      <c r="N2372">
        <v>-2.8518810414544769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1</v>
      </c>
    </row>
    <row r="2373" spans="1:20" x14ac:dyDescent="0.3">
      <c r="A2373" t="s">
        <v>259</v>
      </c>
      <c r="B2373" t="s">
        <v>576</v>
      </c>
      <c r="C2373">
        <v>-2</v>
      </c>
      <c r="D2373">
        <v>3</v>
      </c>
      <c r="E2373" t="s">
        <v>510</v>
      </c>
      <c r="F2373" t="s">
        <v>508</v>
      </c>
      <c r="G2373" t="s">
        <v>508</v>
      </c>
      <c r="H2373">
        <v>7.3525435655427422</v>
      </c>
      <c r="I2373">
        <v>10.769233778854151</v>
      </c>
      <c r="J2373">
        <v>-7.9792438309912228E-2</v>
      </c>
      <c r="K2373">
        <v>-107.33913874188219</v>
      </c>
      <c r="L2373">
        <v>0.80290799125394841</v>
      </c>
      <c r="M2373">
        <v>-2.8518810414544769</v>
      </c>
      <c r="N2373">
        <v>2.746211650847203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</row>
    <row r="2374" spans="1:20" x14ac:dyDescent="0.3">
      <c r="A2374" t="s">
        <v>269</v>
      </c>
      <c r="B2374" t="s">
        <v>576</v>
      </c>
      <c r="C2374">
        <v>3</v>
      </c>
      <c r="D2374">
        <v>3</v>
      </c>
      <c r="E2374" t="s">
        <v>510</v>
      </c>
      <c r="F2374" t="s">
        <v>508</v>
      </c>
      <c r="G2374" t="s">
        <v>508</v>
      </c>
      <c r="H2374">
        <v>7.7855141149798994</v>
      </c>
      <c r="I2374">
        <v>41.129042491950493</v>
      </c>
      <c r="J2374">
        <v>-8.6714797427829726E-2</v>
      </c>
      <c r="K2374">
        <v>-90.121955114545997</v>
      </c>
      <c r="L2374">
        <v>0.83410437835427897</v>
      </c>
      <c r="M2374">
        <v>-1.658988929467657</v>
      </c>
      <c r="N2374">
        <v>2.9990599113038199</v>
      </c>
      <c r="O2374">
        <v>0</v>
      </c>
      <c r="P2374">
        <v>1</v>
      </c>
      <c r="Q2374">
        <v>0</v>
      </c>
      <c r="R2374">
        <v>1</v>
      </c>
      <c r="S2374">
        <v>0</v>
      </c>
      <c r="T2374">
        <v>0</v>
      </c>
    </row>
    <row r="2375" spans="1:20" x14ac:dyDescent="0.3">
      <c r="A2375" t="s">
        <v>285</v>
      </c>
      <c r="B2375" t="s">
        <v>576</v>
      </c>
      <c r="C2375">
        <v>1</v>
      </c>
      <c r="D2375">
        <v>4</v>
      </c>
      <c r="E2375" t="s">
        <v>510</v>
      </c>
      <c r="F2375" t="s">
        <v>508</v>
      </c>
      <c r="G2375" t="s">
        <v>508</v>
      </c>
      <c r="H2375">
        <v>7.2256714794946069</v>
      </c>
      <c r="I2375">
        <v>28.2258315711512</v>
      </c>
      <c r="J2375">
        <v>-8.790795682064978E-2</v>
      </c>
      <c r="K2375">
        <v>-88.799435803382224</v>
      </c>
      <c r="L2375">
        <v>0.72124448168333855</v>
      </c>
      <c r="M2375">
        <v>-2.2662867578855992</v>
      </c>
      <c r="N2375">
        <v>2.898543246410453</v>
      </c>
      <c r="O2375">
        <v>0</v>
      </c>
      <c r="P2375">
        <v>1</v>
      </c>
      <c r="Q2375">
        <v>0</v>
      </c>
      <c r="R2375">
        <v>0</v>
      </c>
      <c r="S2375">
        <v>0</v>
      </c>
      <c r="T2375">
        <v>0</v>
      </c>
    </row>
    <row r="2376" spans="1:20" x14ac:dyDescent="0.3">
      <c r="A2376" t="s">
        <v>298</v>
      </c>
      <c r="B2376" t="s">
        <v>576</v>
      </c>
      <c r="C2376">
        <v>7</v>
      </c>
      <c r="D2376">
        <v>8</v>
      </c>
      <c r="E2376" t="s">
        <v>510</v>
      </c>
      <c r="F2376" t="s">
        <v>508</v>
      </c>
      <c r="G2376" t="s">
        <v>508</v>
      </c>
      <c r="H2376">
        <v>6.4252175138667837</v>
      </c>
      <c r="I2376">
        <v>44.444444444444443</v>
      </c>
      <c r="J2376">
        <v>6.9028823512184312E-2</v>
      </c>
      <c r="K2376">
        <v>-11.48722409733397</v>
      </c>
      <c r="L2376">
        <v>0.68564172382303812</v>
      </c>
      <c r="M2376">
        <v>-3.1818216497247871</v>
      </c>
      <c r="N2376">
        <v>0.65728310803634959</v>
      </c>
      <c r="O2376">
        <v>1</v>
      </c>
      <c r="P2376">
        <v>1</v>
      </c>
      <c r="Q2376">
        <v>1</v>
      </c>
      <c r="R2376">
        <v>0</v>
      </c>
      <c r="S2376">
        <v>0</v>
      </c>
      <c r="T2376">
        <v>0</v>
      </c>
    </row>
    <row r="2377" spans="1:20" x14ac:dyDescent="0.3">
      <c r="A2377" t="s">
        <v>96</v>
      </c>
      <c r="B2377" t="s">
        <v>576</v>
      </c>
      <c r="C2377">
        <v>8</v>
      </c>
      <c r="D2377">
        <v>3</v>
      </c>
      <c r="E2377" t="s">
        <v>510</v>
      </c>
      <c r="F2377" t="s">
        <v>508</v>
      </c>
      <c r="G2377" t="s">
        <v>508</v>
      </c>
      <c r="H2377">
        <v>6.0720812181856116</v>
      </c>
      <c r="I2377">
        <v>70.108687764981497</v>
      </c>
      <c r="J2377">
        <v>0.15137030677663579</v>
      </c>
      <c r="K2377">
        <v>37.790045771102321</v>
      </c>
      <c r="L2377">
        <v>1.158861618060915</v>
      </c>
      <c r="M2377">
        <v>-0.45496079869140948</v>
      </c>
      <c r="N2377">
        <v>-1.553922569836814</v>
      </c>
      <c r="O2377">
        <v>0</v>
      </c>
      <c r="P2377">
        <v>1</v>
      </c>
      <c r="Q2377">
        <v>1</v>
      </c>
      <c r="R2377">
        <v>1</v>
      </c>
      <c r="S2377">
        <v>0</v>
      </c>
      <c r="T2377">
        <v>1</v>
      </c>
    </row>
    <row r="2378" spans="1:20" x14ac:dyDescent="0.3">
      <c r="A2378" t="s">
        <v>164</v>
      </c>
      <c r="B2378" t="s">
        <v>576</v>
      </c>
      <c r="C2378">
        <v>6</v>
      </c>
      <c r="D2378">
        <v>7</v>
      </c>
      <c r="E2378" t="s">
        <v>510</v>
      </c>
      <c r="F2378" t="s">
        <v>508</v>
      </c>
      <c r="G2378" t="s">
        <v>508</v>
      </c>
      <c r="H2378">
        <v>5.2215819930968239</v>
      </c>
      <c r="I2378">
        <v>36.92310965272322</v>
      </c>
      <c r="J2378">
        <v>0.1178321354448983</v>
      </c>
      <c r="K2378">
        <v>46.890673069089473</v>
      </c>
      <c r="L2378">
        <v>1.313236648877615</v>
      </c>
      <c r="M2378">
        <v>-0.92850860927902923</v>
      </c>
      <c r="N2378">
        <v>3.0927827680079538</v>
      </c>
      <c r="O2378">
        <v>0</v>
      </c>
      <c r="P2378">
        <v>1</v>
      </c>
      <c r="Q2378">
        <v>1</v>
      </c>
      <c r="R2378">
        <v>0</v>
      </c>
      <c r="S2378">
        <v>0</v>
      </c>
      <c r="T2378">
        <v>1</v>
      </c>
    </row>
    <row r="2379" spans="1:20" x14ac:dyDescent="0.3">
      <c r="A2379" t="s">
        <v>242</v>
      </c>
      <c r="B2379" t="s">
        <v>576</v>
      </c>
      <c r="C2379">
        <v>9</v>
      </c>
      <c r="D2379">
        <v>8</v>
      </c>
      <c r="E2379" t="s">
        <v>510</v>
      </c>
      <c r="F2379" t="s">
        <v>508</v>
      </c>
      <c r="G2379" t="s">
        <v>508</v>
      </c>
      <c r="H2379">
        <v>5.1415698175860429</v>
      </c>
      <c r="I2379">
        <v>51.70458424681955</v>
      </c>
      <c r="J2379">
        <v>0.2351272637945262</v>
      </c>
      <c r="K2379">
        <v>143.65060282575561</v>
      </c>
      <c r="L2379">
        <v>0.95746090950425</v>
      </c>
      <c r="M2379">
        <v>-5.4514429482606497</v>
      </c>
      <c r="N2379">
        <v>0.81080356595138803</v>
      </c>
      <c r="O2379">
        <v>1</v>
      </c>
      <c r="P2379">
        <v>1</v>
      </c>
      <c r="Q2379">
        <v>1</v>
      </c>
      <c r="R2379">
        <v>0</v>
      </c>
      <c r="S2379">
        <v>1</v>
      </c>
      <c r="T2379">
        <v>0</v>
      </c>
    </row>
    <row r="2380" spans="1:20" x14ac:dyDescent="0.3">
      <c r="A2380" t="s">
        <v>77</v>
      </c>
      <c r="B2380" t="s">
        <v>577</v>
      </c>
      <c r="C2380">
        <v>13</v>
      </c>
      <c r="D2380">
        <v>10</v>
      </c>
      <c r="E2380" t="s">
        <v>510</v>
      </c>
      <c r="F2380" t="s">
        <v>508</v>
      </c>
      <c r="G2380" t="s">
        <v>508</v>
      </c>
      <c r="H2380">
        <v>4.9637589752488829</v>
      </c>
      <c r="I2380">
        <v>80</v>
      </c>
      <c r="J2380">
        <v>0.1363592117611532</v>
      </c>
      <c r="K2380">
        <v>89.250585843979891</v>
      </c>
      <c r="L2380">
        <v>1.409736666475593</v>
      </c>
      <c r="M2380">
        <v>-0.12829029870376149</v>
      </c>
      <c r="N2380">
        <v>9.955049292161716</v>
      </c>
      <c r="O2380">
        <v>1</v>
      </c>
      <c r="P2380">
        <v>1</v>
      </c>
      <c r="Q2380">
        <v>1</v>
      </c>
      <c r="R2380">
        <v>1</v>
      </c>
      <c r="S2380">
        <v>0</v>
      </c>
      <c r="T2380">
        <v>1</v>
      </c>
    </row>
    <row r="2381" spans="1:20" x14ac:dyDescent="0.3">
      <c r="A2381" t="s">
        <v>139</v>
      </c>
      <c r="B2381" t="s">
        <v>577</v>
      </c>
      <c r="C2381">
        <v>9</v>
      </c>
      <c r="D2381">
        <v>6</v>
      </c>
      <c r="E2381" t="s">
        <v>510</v>
      </c>
      <c r="F2381" t="s">
        <v>508</v>
      </c>
      <c r="G2381" t="s">
        <v>508</v>
      </c>
      <c r="H2381">
        <v>6.3251994231345314</v>
      </c>
      <c r="I2381">
        <v>70.233483249469359</v>
      </c>
      <c r="J2381">
        <v>0.24835235554646909</v>
      </c>
      <c r="K2381">
        <v>150.39715290491301</v>
      </c>
      <c r="L2381">
        <v>0.81869511668026562</v>
      </c>
      <c r="M2381">
        <v>-6.2812627856768817</v>
      </c>
      <c r="N2381">
        <v>5.8125712144674306</v>
      </c>
      <c r="O2381">
        <v>1</v>
      </c>
      <c r="P2381">
        <v>1</v>
      </c>
      <c r="Q2381">
        <v>1</v>
      </c>
      <c r="R2381">
        <v>0</v>
      </c>
      <c r="S2381">
        <v>1</v>
      </c>
      <c r="T2381">
        <v>0</v>
      </c>
    </row>
    <row r="2382" spans="1:20" x14ac:dyDescent="0.3">
      <c r="A2382" t="s">
        <v>223</v>
      </c>
      <c r="B2382" t="s">
        <v>577</v>
      </c>
      <c r="C2382">
        <v>9</v>
      </c>
      <c r="D2382">
        <v>4</v>
      </c>
      <c r="E2382" t="s">
        <v>510</v>
      </c>
      <c r="F2382" t="s">
        <v>508</v>
      </c>
      <c r="G2382" t="s">
        <v>508</v>
      </c>
      <c r="H2382">
        <v>6.8530710083586781</v>
      </c>
      <c r="I2382">
        <v>83.561629966270317</v>
      </c>
      <c r="J2382">
        <v>0.29220624260897071</v>
      </c>
      <c r="K2382">
        <v>128.61878221327481</v>
      </c>
      <c r="L2382">
        <v>0.67682238313205101</v>
      </c>
      <c r="M2382">
        <v>-1.1382167107717329</v>
      </c>
      <c r="N2382">
        <v>-2.138154575341475</v>
      </c>
      <c r="O2382">
        <v>1</v>
      </c>
      <c r="P2382">
        <v>1</v>
      </c>
      <c r="Q2382">
        <v>1</v>
      </c>
      <c r="R2382">
        <v>0</v>
      </c>
      <c r="S2382">
        <v>1</v>
      </c>
      <c r="T2382">
        <v>0</v>
      </c>
    </row>
    <row r="2383" spans="1:20" x14ac:dyDescent="0.3">
      <c r="A2383" t="s">
        <v>228</v>
      </c>
      <c r="B2383" t="s">
        <v>577</v>
      </c>
      <c r="C2383">
        <v>6</v>
      </c>
      <c r="D2383">
        <v>4</v>
      </c>
      <c r="E2383" t="s">
        <v>510</v>
      </c>
      <c r="F2383" t="s">
        <v>508</v>
      </c>
      <c r="G2383" t="s">
        <v>508</v>
      </c>
      <c r="H2383">
        <v>6.7266910820516026</v>
      </c>
      <c r="I2383">
        <v>70.06651823748345</v>
      </c>
      <c r="J2383">
        <v>0.2304820750436275</v>
      </c>
      <c r="K2383">
        <v>79.978865557769808</v>
      </c>
      <c r="L2383">
        <v>0.61626534586480763</v>
      </c>
      <c r="M2383">
        <v>-2.138154575341475</v>
      </c>
      <c r="N2383">
        <v>-2.80112038831694</v>
      </c>
      <c r="O2383">
        <v>0</v>
      </c>
      <c r="P2383">
        <v>1</v>
      </c>
      <c r="Q2383">
        <v>1</v>
      </c>
      <c r="R2383">
        <v>0</v>
      </c>
      <c r="S2383">
        <v>1</v>
      </c>
      <c r="T2383">
        <v>0</v>
      </c>
    </row>
    <row r="2384" spans="1:20" x14ac:dyDescent="0.3">
      <c r="A2384" t="s">
        <v>265</v>
      </c>
      <c r="B2384" t="s">
        <v>577</v>
      </c>
      <c r="C2384">
        <v>9</v>
      </c>
      <c r="D2384">
        <v>6</v>
      </c>
      <c r="E2384" t="s">
        <v>510</v>
      </c>
      <c r="F2384" t="s">
        <v>508</v>
      </c>
      <c r="G2384" t="s">
        <v>508</v>
      </c>
      <c r="H2384">
        <v>6.8729556509634246</v>
      </c>
      <c r="I2384">
        <v>79.960346819627986</v>
      </c>
      <c r="J2384">
        <v>0.1054961780725745</v>
      </c>
      <c r="K2384">
        <v>111.81373105740251</v>
      </c>
      <c r="L2384">
        <v>1.309183693242757</v>
      </c>
      <c r="M2384">
        <v>-1.931100912481168</v>
      </c>
      <c r="N2384">
        <v>-0.74508403499532849</v>
      </c>
      <c r="O2384">
        <v>1</v>
      </c>
      <c r="P2384">
        <v>1</v>
      </c>
      <c r="Q2384">
        <v>1</v>
      </c>
      <c r="R2384">
        <v>0</v>
      </c>
      <c r="S2384">
        <v>0</v>
      </c>
      <c r="T2384">
        <v>1</v>
      </c>
    </row>
    <row r="2385" spans="1:20" x14ac:dyDescent="0.3">
      <c r="A2385" t="s">
        <v>271</v>
      </c>
      <c r="B2385" t="s">
        <v>577</v>
      </c>
      <c r="C2385">
        <v>9</v>
      </c>
      <c r="D2385">
        <v>3</v>
      </c>
      <c r="E2385" t="s">
        <v>510</v>
      </c>
      <c r="F2385" t="s">
        <v>508</v>
      </c>
      <c r="G2385" t="s">
        <v>508</v>
      </c>
      <c r="H2385">
        <v>6.8049151113413267</v>
      </c>
      <c r="I2385">
        <v>73.741817599027712</v>
      </c>
      <c r="J2385">
        <v>1.784899037456578E-2</v>
      </c>
      <c r="K2385">
        <v>69.609253257241534</v>
      </c>
      <c r="L2385">
        <v>0.4596538028809023</v>
      </c>
      <c r="M2385">
        <v>-0.26809242940074168</v>
      </c>
      <c r="N2385">
        <v>3.4946215333298398</v>
      </c>
      <c r="O2385">
        <v>1</v>
      </c>
      <c r="P2385">
        <v>1</v>
      </c>
      <c r="Q2385">
        <v>1</v>
      </c>
      <c r="R2385">
        <v>0</v>
      </c>
      <c r="S2385">
        <v>1</v>
      </c>
      <c r="T2385">
        <v>0</v>
      </c>
    </row>
    <row r="2386" spans="1:20" x14ac:dyDescent="0.3">
      <c r="A2386" t="s">
        <v>283</v>
      </c>
      <c r="B2386" t="s">
        <v>577</v>
      </c>
      <c r="C2386">
        <v>4</v>
      </c>
      <c r="D2386">
        <v>2</v>
      </c>
      <c r="E2386" t="s">
        <v>510</v>
      </c>
      <c r="F2386" t="s">
        <v>508</v>
      </c>
      <c r="G2386" t="s">
        <v>508</v>
      </c>
      <c r="H2386">
        <v>6.3109729887229431</v>
      </c>
      <c r="I2386">
        <v>71.562494598327135</v>
      </c>
      <c r="J2386">
        <v>-6.2267969761227171E-3</v>
      </c>
      <c r="K2386">
        <v>64.958305337317057</v>
      </c>
      <c r="L2386">
        <v>0.49094822508676578</v>
      </c>
      <c r="M2386">
        <v>-2.2762572984700662</v>
      </c>
      <c r="N2386">
        <v>2.6469032088693232</v>
      </c>
      <c r="O2386">
        <v>1</v>
      </c>
      <c r="P2386">
        <v>1</v>
      </c>
      <c r="Q2386">
        <v>0</v>
      </c>
      <c r="R2386">
        <v>0</v>
      </c>
      <c r="S2386">
        <v>0</v>
      </c>
      <c r="T2386">
        <v>0</v>
      </c>
    </row>
    <row r="2387" spans="1:20" x14ac:dyDescent="0.3">
      <c r="A2387" t="s">
        <v>512</v>
      </c>
      <c r="B2387" t="s">
        <v>577</v>
      </c>
      <c r="C2387">
        <v>1</v>
      </c>
      <c r="D2387">
        <v>0</v>
      </c>
      <c r="E2387" t="s">
        <v>510</v>
      </c>
      <c r="F2387" t="s">
        <v>508</v>
      </c>
      <c r="G2387" t="s">
        <v>508</v>
      </c>
      <c r="H2387">
        <v>5.8692355198031887</v>
      </c>
      <c r="I2387">
        <v>62.585027834958581</v>
      </c>
      <c r="J2387">
        <v>-8.7576434518088941E-2</v>
      </c>
      <c r="K2387">
        <v>57.345577650206501</v>
      </c>
      <c r="L2387">
        <v>0.56634245481599765</v>
      </c>
      <c r="M2387">
        <v>-1.4598575713783939</v>
      </c>
      <c r="N2387">
        <v>-4.920636634637674</v>
      </c>
      <c r="O2387">
        <v>0</v>
      </c>
      <c r="P2387">
        <v>1</v>
      </c>
      <c r="Q2387">
        <v>0</v>
      </c>
      <c r="R2387">
        <v>0</v>
      </c>
      <c r="S2387">
        <v>0</v>
      </c>
      <c r="T2387">
        <v>0</v>
      </c>
    </row>
    <row r="2388" spans="1:20" x14ac:dyDescent="0.3">
      <c r="A2388" t="s">
        <v>91</v>
      </c>
      <c r="B2388" t="s">
        <v>577</v>
      </c>
      <c r="C2388">
        <v>0</v>
      </c>
      <c r="D2388">
        <v>4</v>
      </c>
      <c r="E2388" t="s">
        <v>510</v>
      </c>
      <c r="F2388" t="s">
        <v>508</v>
      </c>
      <c r="G2388" t="s">
        <v>508</v>
      </c>
      <c r="H2388">
        <v>6.3478798429450949</v>
      </c>
      <c r="I2388">
        <v>30.95237013974894</v>
      </c>
      <c r="J2388">
        <v>-0.17585868924435849</v>
      </c>
      <c r="K2388">
        <v>-116.6666330672715</v>
      </c>
      <c r="L2388">
        <v>1.0439721070108681</v>
      </c>
      <c r="M2388">
        <v>-4.920636634637674</v>
      </c>
      <c r="N2388">
        <v>5.2865932066756143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1</v>
      </c>
    </row>
    <row r="2389" spans="1:20" x14ac:dyDescent="0.3">
      <c r="A2389" t="s">
        <v>162</v>
      </c>
      <c r="B2389" t="s">
        <v>577</v>
      </c>
      <c r="C2389">
        <v>1</v>
      </c>
      <c r="D2389">
        <v>5</v>
      </c>
      <c r="E2389" t="s">
        <v>510</v>
      </c>
      <c r="F2389" t="s">
        <v>508</v>
      </c>
      <c r="G2389" t="s">
        <v>508</v>
      </c>
      <c r="H2389">
        <v>6.7256979946596944</v>
      </c>
      <c r="I2389">
        <v>40.322575683276803</v>
      </c>
      <c r="J2389">
        <v>-0.22769036261999201</v>
      </c>
      <c r="K2389">
        <v>-69.889229641715403</v>
      </c>
      <c r="L2389">
        <v>0.96513780408078997</v>
      </c>
      <c r="M2389">
        <v>-3.0448702763444642</v>
      </c>
      <c r="N2389">
        <v>-1.76308375509559</v>
      </c>
      <c r="O2389">
        <v>0</v>
      </c>
      <c r="P2389">
        <v>1</v>
      </c>
      <c r="Q2389">
        <v>0</v>
      </c>
      <c r="R2389">
        <v>0</v>
      </c>
      <c r="S2389">
        <v>0</v>
      </c>
      <c r="T2389">
        <v>0</v>
      </c>
    </row>
    <row r="2390" spans="1:20" x14ac:dyDescent="0.3">
      <c r="A2390" t="s">
        <v>220</v>
      </c>
      <c r="B2390" t="s">
        <v>577</v>
      </c>
      <c r="C2390">
        <v>-2</v>
      </c>
      <c r="D2390">
        <v>1</v>
      </c>
      <c r="E2390" t="s">
        <v>510</v>
      </c>
      <c r="F2390" t="s">
        <v>508</v>
      </c>
      <c r="G2390" t="s">
        <v>508</v>
      </c>
      <c r="H2390">
        <v>6.9145094124621957</v>
      </c>
      <c r="I2390">
        <v>30.00000615273677</v>
      </c>
      <c r="J2390">
        <v>-0.2649165839379557</v>
      </c>
      <c r="K2390">
        <v>-156.43491806757851</v>
      </c>
      <c r="L2390">
        <v>0.79986647020904322</v>
      </c>
      <c r="M2390">
        <v>-1.76308375509559</v>
      </c>
      <c r="N2390">
        <v>0.89736314131656258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</row>
    <row r="2391" spans="1:20" x14ac:dyDescent="0.3">
      <c r="A2391" t="s">
        <v>235</v>
      </c>
      <c r="B2391" t="s">
        <v>577</v>
      </c>
      <c r="C2391">
        <v>3</v>
      </c>
      <c r="D2391">
        <v>4</v>
      </c>
      <c r="E2391" t="s">
        <v>510</v>
      </c>
      <c r="F2391" t="s">
        <v>508</v>
      </c>
      <c r="G2391" t="s">
        <v>508</v>
      </c>
      <c r="H2391">
        <v>6.8236898799128616</v>
      </c>
      <c r="I2391">
        <v>25.161309376217091</v>
      </c>
      <c r="J2391">
        <v>-0.2447558853354192</v>
      </c>
      <c r="K2391">
        <v>-99.909338397587746</v>
      </c>
      <c r="L2391">
        <v>1.558167783996556</v>
      </c>
      <c r="M2391">
        <v>-0.56243182006644399</v>
      </c>
      <c r="N2391">
        <v>-1.300902365759554</v>
      </c>
      <c r="O2391">
        <v>0</v>
      </c>
      <c r="P2391">
        <v>1</v>
      </c>
      <c r="Q2391">
        <v>0</v>
      </c>
      <c r="R2391">
        <v>0</v>
      </c>
      <c r="S2391">
        <v>0</v>
      </c>
      <c r="T2391">
        <v>1</v>
      </c>
    </row>
    <row r="2392" spans="1:20" x14ac:dyDescent="0.3">
      <c r="A2392" t="s">
        <v>259</v>
      </c>
      <c r="B2392" t="s">
        <v>577</v>
      </c>
      <c r="C2392">
        <v>0</v>
      </c>
      <c r="D2392">
        <v>2</v>
      </c>
      <c r="E2392" t="s">
        <v>510</v>
      </c>
      <c r="F2392" t="s">
        <v>508</v>
      </c>
      <c r="G2392" t="s">
        <v>508</v>
      </c>
      <c r="H2392">
        <v>6.7949233517580758</v>
      </c>
      <c r="I2392">
        <v>17.741970217062399</v>
      </c>
      <c r="J2392">
        <v>-0.2443078040673636</v>
      </c>
      <c r="K2392">
        <v>-104.8778808552172</v>
      </c>
      <c r="L2392">
        <v>1.1951052644046209</v>
      </c>
      <c r="M2392">
        <v>-1.300902365759554</v>
      </c>
      <c r="N2392">
        <v>-0.91690452960849833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1</v>
      </c>
    </row>
    <row r="2393" spans="1:20" x14ac:dyDescent="0.3">
      <c r="A2393" t="s">
        <v>282</v>
      </c>
      <c r="B2393" t="s">
        <v>577</v>
      </c>
      <c r="C2393">
        <v>-2</v>
      </c>
      <c r="D2393">
        <v>1</v>
      </c>
      <c r="E2393" t="s">
        <v>510</v>
      </c>
      <c r="F2393" t="s">
        <v>508</v>
      </c>
      <c r="G2393" t="s">
        <v>508</v>
      </c>
      <c r="H2393">
        <v>6.3929394276926708</v>
      </c>
      <c r="I2393">
        <v>16.666637232272109</v>
      </c>
      <c r="J2393">
        <v>-0.2114858574581506</v>
      </c>
      <c r="K2393">
        <v>-107.47826617697</v>
      </c>
      <c r="L2393">
        <v>0.34093720518627468</v>
      </c>
      <c r="M2393">
        <v>-0.28919110330570308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</row>
    <row r="2394" spans="1:20" x14ac:dyDescent="0.3">
      <c r="A2394" t="s">
        <v>285</v>
      </c>
      <c r="B2394" t="s">
        <v>577</v>
      </c>
      <c r="C2394">
        <v>1</v>
      </c>
      <c r="D2394">
        <v>2</v>
      </c>
      <c r="E2394" t="s">
        <v>510</v>
      </c>
      <c r="F2394" t="s">
        <v>508</v>
      </c>
      <c r="G2394" t="s">
        <v>508</v>
      </c>
      <c r="H2394">
        <v>5.1664550230494193</v>
      </c>
      <c r="I2394">
        <v>7.7160499277974299</v>
      </c>
      <c r="J2394">
        <v>-0.18618045139372061</v>
      </c>
      <c r="K2394">
        <v>-78.917745072587593</v>
      </c>
      <c r="L2394">
        <v>0.87045974852073471</v>
      </c>
      <c r="M2394">
        <v>-1.682128840074236</v>
      </c>
      <c r="N2394">
        <v>0.41297753199675652</v>
      </c>
      <c r="O2394">
        <v>0</v>
      </c>
      <c r="P2394">
        <v>1</v>
      </c>
      <c r="Q2394">
        <v>0</v>
      </c>
      <c r="R2394">
        <v>0</v>
      </c>
      <c r="S2394">
        <v>0</v>
      </c>
      <c r="T2394">
        <v>0</v>
      </c>
    </row>
    <row r="2395" spans="1:20" x14ac:dyDescent="0.3">
      <c r="A2395" t="s">
        <v>291</v>
      </c>
      <c r="B2395" t="s">
        <v>577</v>
      </c>
      <c r="C2395">
        <v>3</v>
      </c>
      <c r="D2395">
        <v>4</v>
      </c>
      <c r="E2395" t="s">
        <v>510</v>
      </c>
      <c r="F2395" t="s">
        <v>508</v>
      </c>
      <c r="G2395" t="s">
        <v>508</v>
      </c>
      <c r="H2395">
        <v>4.1431973501819384</v>
      </c>
      <c r="I2395">
        <v>2.0201523952643798</v>
      </c>
      <c r="J2395">
        <v>-0.16361857756920259</v>
      </c>
      <c r="K2395">
        <v>-95.007585776408533</v>
      </c>
      <c r="L2395">
        <v>0.90321802516225813</v>
      </c>
      <c r="M2395">
        <v>-1.645127374352011</v>
      </c>
      <c r="N2395">
        <v>-0.53763532746977438</v>
      </c>
      <c r="O2395">
        <v>0</v>
      </c>
      <c r="P2395">
        <v>1</v>
      </c>
      <c r="Q2395">
        <v>0</v>
      </c>
      <c r="R2395">
        <v>0</v>
      </c>
      <c r="S2395">
        <v>0</v>
      </c>
      <c r="T2395">
        <v>0</v>
      </c>
    </row>
    <row r="2396" spans="1:20" x14ac:dyDescent="0.3">
      <c r="A2396" t="s">
        <v>295</v>
      </c>
      <c r="B2396" t="s">
        <v>577</v>
      </c>
      <c r="C2396">
        <v>0</v>
      </c>
      <c r="D2396">
        <v>3</v>
      </c>
      <c r="E2396" t="s">
        <v>510</v>
      </c>
      <c r="F2396" t="s">
        <v>508</v>
      </c>
      <c r="G2396" t="s">
        <v>508</v>
      </c>
      <c r="H2396">
        <v>4.0755033506249374</v>
      </c>
      <c r="I2396">
        <v>2.538033222732893</v>
      </c>
      <c r="J2396">
        <v>-0.15536887680072431</v>
      </c>
      <c r="K2396">
        <v>-102.6157405314116</v>
      </c>
      <c r="L2396">
        <v>0.95821051710678617</v>
      </c>
      <c r="M2396">
        <v>-0.53763532746977438</v>
      </c>
      <c r="N2396">
        <v>-1.321317227597101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</row>
    <row r="2397" spans="1:20" x14ac:dyDescent="0.3">
      <c r="A2397" t="s">
        <v>298</v>
      </c>
      <c r="B2397" t="s">
        <v>577</v>
      </c>
      <c r="C2397">
        <v>2</v>
      </c>
      <c r="D2397">
        <v>7</v>
      </c>
      <c r="E2397" t="s">
        <v>510</v>
      </c>
      <c r="F2397" t="s">
        <v>508</v>
      </c>
      <c r="G2397" t="s">
        <v>508</v>
      </c>
      <c r="H2397">
        <v>3.9735663475048839</v>
      </c>
      <c r="I2397">
        <v>9.7046264089840193</v>
      </c>
      <c r="J2397">
        <v>-0.15349312949609201</v>
      </c>
      <c r="K2397">
        <v>-147.8645961595455</v>
      </c>
      <c r="L2397">
        <v>1.743949496382466</v>
      </c>
      <c r="M2397">
        <v>-1.321317227597101</v>
      </c>
      <c r="N2397">
        <v>9.9817368179342303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1</v>
      </c>
    </row>
    <row r="2398" spans="1:20" x14ac:dyDescent="0.3">
      <c r="A2398" t="s">
        <v>96</v>
      </c>
      <c r="B2398" t="s">
        <v>577</v>
      </c>
      <c r="C2398">
        <v>9</v>
      </c>
      <c r="D2398">
        <v>8</v>
      </c>
      <c r="E2398" t="s">
        <v>510</v>
      </c>
      <c r="F2398" t="s">
        <v>508</v>
      </c>
      <c r="G2398" t="s">
        <v>508</v>
      </c>
      <c r="H2398">
        <v>4.512099157118632</v>
      </c>
      <c r="I2398">
        <v>66.666626299494951</v>
      </c>
      <c r="J2398">
        <v>0.15371973123092669</v>
      </c>
      <c r="K2398">
        <v>206.89330633146781</v>
      </c>
      <c r="L2398">
        <v>0.83134557261450992</v>
      </c>
      <c r="M2398">
        <v>-3.734881553249993</v>
      </c>
      <c r="N2398">
        <v>4.7541031448323876</v>
      </c>
      <c r="O2398">
        <v>1</v>
      </c>
      <c r="P2398">
        <v>1</v>
      </c>
      <c r="Q2398">
        <v>1</v>
      </c>
      <c r="R2398">
        <v>0</v>
      </c>
      <c r="S2398">
        <v>0</v>
      </c>
      <c r="T2398">
        <v>0</v>
      </c>
    </row>
    <row r="2399" spans="1:20" x14ac:dyDescent="0.3">
      <c r="A2399" t="s">
        <v>242</v>
      </c>
      <c r="B2399" t="s">
        <v>577</v>
      </c>
      <c r="C2399">
        <v>6</v>
      </c>
      <c r="D2399">
        <v>7</v>
      </c>
      <c r="E2399" t="s">
        <v>510</v>
      </c>
      <c r="F2399" t="s">
        <v>508</v>
      </c>
      <c r="G2399" t="s">
        <v>508</v>
      </c>
      <c r="H2399">
        <v>5.3452385796440973</v>
      </c>
      <c r="I2399">
        <v>47.368410485601018</v>
      </c>
      <c r="J2399">
        <v>9.9921299778405248E-2</v>
      </c>
      <c r="K2399">
        <v>29.652497408730831</v>
      </c>
      <c r="L2399">
        <v>0.83086687463542064</v>
      </c>
      <c r="M2399">
        <v>-6.0542790013058756</v>
      </c>
      <c r="N2399">
        <v>4.9444410536024304</v>
      </c>
      <c r="O2399">
        <v>0</v>
      </c>
      <c r="P2399">
        <v>1</v>
      </c>
      <c r="Q2399">
        <v>1</v>
      </c>
      <c r="R2399">
        <v>0</v>
      </c>
      <c r="S2399">
        <v>1</v>
      </c>
      <c r="T2399">
        <v>0</v>
      </c>
    </row>
    <row r="2400" spans="1:20" x14ac:dyDescent="0.3">
      <c r="A2400" t="s">
        <v>77</v>
      </c>
      <c r="B2400" t="s">
        <v>266</v>
      </c>
      <c r="C2400">
        <v>0</v>
      </c>
      <c r="D2400">
        <v>5</v>
      </c>
      <c r="E2400" t="s">
        <v>510</v>
      </c>
      <c r="F2400" t="s">
        <v>508</v>
      </c>
      <c r="G2400" t="s">
        <v>508</v>
      </c>
      <c r="H2400">
        <v>4.1793332198671056</v>
      </c>
      <c r="I2400">
        <v>0</v>
      </c>
      <c r="J2400">
        <v>-3.2032601889769557E-2</v>
      </c>
      <c r="K2400">
        <v>-162.27639349023681</v>
      </c>
      <c r="L2400">
        <v>0.77297027627553716</v>
      </c>
      <c r="M2400">
        <v>-2.8423746343324239</v>
      </c>
      <c r="N2400">
        <v>-7.1808505747694928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</row>
    <row r="2401" spans="1:20" x14ac:dyDescent="0.3">
      <c r="A2401" t="s">
        <v>228</v>
      </c>
      <c r="B2401" t="s">
        <v>266</v>
      </c>
      <c r="C2401">
        <v>8</v>
      </c>
      <c r="D2401">
        <v>7</v>
      </c>
      <c r="E2401" t="s">
        <v>510</v>
      </c>
      <c r="F2401" t="s">
        <v>508</v>
      </c>
      <c r="G2401" t="s">
        <v>508</v>
      </c>
      <c r="H2401">
        <v>4.4616684911297551</v>
      </c>
      <c r="I2401">
        <v>12.0879256196983</v>
      </c>
      <c r="J2401">
        <v>-5.1961852286020287E-2</v>
      </c>
      <c r="K2401">
        <v>-78.634881538077195</v>
      </c>
      <c r="L2401">
        <v>1.461656971898964</v>
      </c>
      <c r="M2401">
        <v>-0.29239737544372352</v>
      </c>
      <c r="N2401">
        <v>-0.87976453474083727</v>
      </c>
      <c r="O2401">
        <v>1</v>
      </c>
      <c r="P2401">
        <v>1</v>
      </c>
      <c r="Q2401">
        <v>0</v>
      </c>
      <c r="R2401">
        <v>0</v>
      </c>
      <c r="S2401">
        <v>0</v>
      </c>
      <c r="T2401">
        <v>1</v>
      </c>
    </row>
    <row r="2402" spans="1:20" x14ac:dyDescent="0.3">
      <c r="A2402" t="s">
        <v>265</v>
      </c>
      <c r="B2402" t="s">
        <v>266</v>
      </c>
      <c r="C2402">
        <v>13</v>
      </c>
      <c r="D2402">
        <v>11</v>
      </c>
      <c r="E2402" t="s">
        <v>510</v>
      </c>
      <c r="F2402" t="s">
        <v>508</v>
      </c>
      <c r="G2402" t="s">
        <v>508</v>
      </c>
      <c r="H2402">
        <v>4.3549065209461109</v>
      </c>
      <c r="I2402">
        <v>28.378383167648529</v>
      </c>
      <c r="J2402">
        <v>3.8710524006623781E-3</v>
      </c>
      <c r="K2402">
        <v>12.334818295504951</v>
      </c>
      <c r="L2402">
        <v>1.1322383610867801</v>
      </c>
      <c r="M2402">
        <v>-1.955305439513338</v>
      </c>
      <c r="N2402">
        <v>-2.849000139722798</v>
      </c>
      <c r="O2402">
        <v>1</v>
      </c>
      <c r="P2402">
        <v>1</v>
      </c>
      <c r="Q2402">
        <v>1</v>
      </c>
      <c r="R2402">
        <v>1</v>
      </c>
      <c r="S2402">
        <v>0</v>
      </c>
      <c r="T2402">
        <v>1</v>
      </c>
    </row>
    <row r="2403" spans="1:20" x14ac:dyDescent="0.3">
      <c r="A2403" t="s">
        <v>271</v>
      </c>
      <c r="B2403" t="s">
        <v>266</v>
      </c>
      <c r="C2403">
        <v>0</v>
      </c>
      <c r="D2403">
        <v>5</v>
      </c>
      <c r="E2403" t="s">
        <v>510</v>
      </c>
      <c r="F2403" t="s">
        <v>508</v>
      </c>
      <c r="G2403" t="s">
        <v>508</v>
      </c>
      <c r="H2403">
        <v>4.7545351568491609</v>
      </c>
      <c r="I2403">
        <v>4.2253478560462279</v>
      </c>
      <c r="J2403">
        <v>-3.814673033481764E-3</v>
      </c>
      <c r="K2403">
        <v>-107.93813743096339</v>
      </c>
      <c r="L2403">
        <v>0.90862905366641156</v>
      </c>
      <c r="M2403">
        <v>-5.2785942001920354</v>
      </c>
      <c r="N2403">
        <v>1.238388904545616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</row>
    <row r="2404" spans="1:20" x14ac:dyDescent="0.3">
      <c r="A2404" t="s">
        <v>91</v>
      </c>
      <c r="B2404" t="s">
        <v>266</v>
      </c>
      <c r="C2404">
        <v>9</v>
      </c>
      <c r="D2404">
        <v>3</v>
      </c>
      <c r="E2404" t="s">
        <v>510</v>
      </c>
      <c r="F2404" t="s">
        <v>508</v>
      </c>
      <c r="G2404" t="s">
        <v>508</v>
      </c>
      <c r="H2404">
        <v>5.6656699004482931</v>
      </c>
      <c r="I2404">
        <v>81.176458378562742</v>
      </c>
      <c r="J2404">
        <v>6.9074976750701289E-2</v>
      </c>
      <c r="K2404">
        <v>131.57790914750589</v>
      </c>
      <c r="L2404">
        <v>0.69417351261105809</v>
      </c>
      <c r="M2404">
        <v>-1.0362684699511979</v>
      </c>
      <c r="N2404">
        <v>-5.2356034340015238</v>
      </c>
      <c r="O2404">
        <v>1</v>
      </c>
      <c r="P2404">
        <v>1</v>
      </c>
      <c r="Q2404">
        <v>1</v>
      </c>
      <c r="R2404">
        <v>1</v>
      </c>
      <c r="S2404">
        <v>0</v>
      </c>
      <c r="T2404">
        <v>0</v>
      </c>
    </row>
    <row r="2405" spans="1:20" x14ac:dyDescent="0.3">
      <c r="A2405" t="s">
        <v>93</v>
      </c>
      <c r="B2405" t="s">
        <v>266</v>
      </c>
      <c r="C2405">
        <v>9</v>
      </c>
      <c r="D2405">
        <v>7</v>
      </c>
      <c r="E2405" t="s">
        <v>510</v>
      </c>
      <c r="F2405" t="s">
        <v>508</v>
      </c>
      <c r="G2405" t="s">
        <v>508</v>
      </c>
      <c r="H2405">
        <v>6.2352016293003087</v>
      </c>
      <c r="I2405">
        <v>57.647038364078121</v>
      </c>
      <c r="J2405">
        <v>5.9667022526665059E-2</v>
      </c>
      <c r="K2405">
        <v>75.647440878628643</v>
      </c>
      <c r="L2405">
        <v>0.37554994151804028</v>
      </c>
      <c r="M2405">
        <v>-5.2356034340015238</v>
      </c>
      <c r="N2405">
        <v>9.6685125446376237</v>
      </c>
      <c r="O2405">
        <v>1</v>
      </c>
      <c r="P2405">
        <v>1</v>
      </c>
      <c r="Q2405">
        <v>1</v>
      </c>
      <c r="R2405">
        <v>0</v>
      </c>
      <c r="S2405">
        <v>1</v>
      </c>
      <c r="T2405">
        <v>0</v>
      </c>
    </row>
    <row r="2406" spans="1:20" x14ac:dyDescent="0.3">
      <c r="A2406" t="s">
        <v>235</v>
      </c>
      <c r="B2406" t="s">
        <v>266</v>
      </c>
      <c r="C2406">
        <v>-2</v>
      </c>
      <c r="D2406">
        <v>3</v>
      </c>
      <c r="E2406" t="s">
        <v>510</v>
      </c>
      <c r="F2406" t="s">
        <v>508</v>
      </c>
      <c r="G2406" t="s">
        <v>508</v>
      </c>
      <c r="H2406">
        <v>10.63640443481046</v>
      </c>
      <c r="I2406">
        <v>2.976187519610991</v>
      </c>
      <c r="J2406">
        <v>-4.7476312337505752E-2</v>
      </c>
      <c r="K2406">
        <v>-129.86424010506909</v>
      </c>
      <c r="L2406">
        <v>0.92891095189554551</v>
      </c>
      <c r="M2406">
        <v>-6.1403518556215193</v>
      </c>
      <c r="N2406">
        <v>-2.180683252677047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</row>
    <row r="2407" spans="1:20" x14ac:dyDescent="0.3">
      <c r="A2407" t="s">
        <v>259</v>
      </c>
      <c r="B2407" t="s">
        <v>266</v>
      </c>
      <c r="C2407">
        <v>-2</v>
      </c>
      <c r="D2407">
        <v>3</v>
      </c>
      <c r="E2407" t="s">
        <v>510</v>
      </c>
      <c r="F2407" t="s">
        <v>508</v>
      </c>
      <c r="G2407" t="s">
        <v>508</v>
      </c>
      <c r="H2407">
        <v>10.464058752930949</v>
      </c>
      <c r="I2407">
        <v>1.162803269771689</v>
      </c>
      <c r="J2407">
        <v>-8.3730890968443633E-2</v>
      </c>
      <c r="K2407">
        <v>-158.18918472797699</v>
      </c>
      <c r="L2407">
        <v>0.47075076150225031</v>
      </c>
      <c r="M2407">
        <v>-2.180683252677047</v>
      </c>
      <c r="N2407">
        <v>-7.0063701038297692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</row>
    <row r="2408" spans="1:20" x14ac:dyDescent="0.3">
      <c r="A2408" t="s">
        <v>282</v>
      </c>
      <c r="B2408" t="s">
        <v>266</v>
      </c>
      <c r="C2408">
        <v>1</v>
      </c>
      <c r="D2408">
        <v>2</v>
      </c>
      <c r="E2408" t="s">
        <v>510</v>
      </c>
      <c r="F2408" t="s">
        <v>508</v>
      </c>
      <c r="G2408" t="s">
        <v>508</v>
      </c>
      <c r="H2408">
        <v>9.6598647127603332</v>
      </c>
      <c r="I2408">
        <v>11.97916718406808</v>
      </c>
      <c r="J2408">
        <v>-0.1181145423625468</v>
      </c>
      <c r="K2408">
        <v>-89.569338606754286</v>
      </c>
      <c r="L2408">
        <v>0.53765493101990747</v>
      </c>
      <c r="M2408">
        <v>-1.8691570737231831</v>
      </c>
      <c r="N2408">
        <v>-4.1269876350830428</v>
      </c>
      <c r="O2408">
        <v>0</v>
      </c>
      <c r="P2408">
        <v>1</v>
      </c>
      <c r="Q2408">
        <v>0</v>
      </c>
      <c r="R2408">
        <v>0</v>
      </c>
      <c r="S2408">
        <v>0</v>
      </c>
      <c r="T2408">
        <v>0</v>
      </c>
    </row>
    <row r="2409" spans="1:20" x14ac:dyDescent="0.3">
      <c r="A2409" t="s">
        <v>285</v>
      </c>
      <c r="B2409" t="s">
        <v>266</v>
      </c>
      <c r="C2409">
        <v>1</v>
      </c>
      <c r="D2409">
        <v>4</v>
      </c>
      <c r="E2409" t="s">
        <v>510</v>
      </c>
      <c r="F2409" t="s">
        <v>508</v>
      </c>
      <c r="G2409" t="s">
        <v>508</v>
      </c>
      <c r="H2409">
        <v>9.9611280409924241</v>
      </c>
      <c r="I2409">
        <v>3.0612215108049838</v>
      </c>
      <c r="J2409">
        <v>-0.1083576317600248</v>
      </c>
      <c r="K2409">
        <v>-83.347418781360304</v>
      </c>
      <c r="L2409">
        <v>0.34422615213472918</v>
      </c>
      <c r="M2409">
        <v>-2.6490041129573552</v>
      </c>
      <c r="N2409">
        <v>-2.0408143405366559</v>
      </c>
      <c r="O2409">
        <v>0</v>
      </c>
      <c r="P2409">
        <v>1</v>
      </c>
      <c r="Q2409">
        <v>0</v>
      </c>
      <c r="R2409">
        <v>0</v>
      </c>
      <c r="S2409">
        <v>0</v>
      </c>
      <c r="T2409">
        <v>0</v>
      </c>
    </row>
    <row r="2410" spans="1:20" x14ac:dyDescent="0.3">
      <c r="A2410" t="s">
        <v>291</v>
      </c>
      <c r="B2410" t="s">
        <v>266</v>
      </c>
      <c r="C2410">
        <v>1</v>
      </c>
      <c r="D2410">
        <v>2</v>
      </c>
      <c r="E2410" t="s">
        <v>510</v>
      </c>
      <c r="F2410" t="s">
        <v>508</v>
      </c>
      <c r="G2410" t="s">
        <v>508</v>
      </c>
      <c r="H2410">
        <v>9.473686248453296</v>
      </c>
      <c r="I2410">
        <v>0</v>
      </c>
      <c r="J2410">
        <v>-8.3544059896890482E-2</v>
      </c>
      <c r="K2410">
        <v>-73.633390327417914</v>
      </c>
      <c r="L2410">
        <v>0.54212569008743983</v>
      </c>
      <c r="M2410">
        <v>-1.0416739102864041</v>
      </c>
      <c r="N2410">
        <v>-2.105261220606125</v>
      </c>
      <c r="O2410">
        <v>0</v>
      </c>
      <c r="P2410">
        <v>1</v>
      </c>
      <c r="Q2410">
        <v>0</v>
      </c>
      <c r="R2410">
        <v>0</v>
      </c>
      <c r="S2410">
        <v>0</v>
      </c>
      <c r="T2410">
        <v>0</v>
      </c>
    </row>
    <row r="2411" spans="1:20" x14ac:dyDescent="0.3">
      <c r="A2411" t="s">
        <v>295</v>
      </c>
      <c r="B2411" t="s">
        <v>266</v>
      </c>
      <c r="C2411">
        <v>1</v>
      </c>
      <c r="D2411">
        <v>4</v>
      </c>
      <c r="E2411" t="s">
        <v>510</v>
      </c>
      <c r="F2411" t="s">
        <v>508</v>
      </c>
      <c r="G2411" t="s">
        <v>508</v>
      </c>
      <c r="H2411">
        <v>9.4726077191757732</v>
      </c>
      <c r="I2411">
        <v>3.7558647609299798</v>
      </c>
      <c r="J2411">
        <v>-7.2553781715861743E-2</v>
      </c>
      <c r="K2411">
        <v>-81.064405940153549</v>
      </c>
      <c r="L2411">
        <v>0.87340720808371874</v>
      </c>
      <c r="M2411">
        <v>-2.105261220606125</v>
      </c>
      <c r="N2411">
        <v>-4.659493827949631</v>
      </c>
      <c r="O2411">
        <v>0</v>
      </c>
      <c r="P2411">
        <v>1</v>
      </c>
      <c r="Q2411">
        <v>0</v>
      </c>
      <c r="R2411">
        <v>0</v>
      </c>
      <c r="S2411">
        <v>0</v>
      </c>
      <c r="T2411">
        <v>0</v>
      </c>
    </row>
    <row r="2412" spans="1:20" x14ac:dyDescent="0.3">
      <c r="A2412" t="s">
        <v>298</v>
      </c>
      <c r="B2412" t="s">
        <v>266</v>
      </c>
      <c r="C2412">
        <v>3</v>
      </c>
      <c r="D2412">
        <v>5</v>
      </c>
      <c r="E2412" t="s">
        <v>510</v>
      </c>
      <c r="F2412" t="s">
        <v>508</v>
      </c>
      <c r="G2412" t="s">
        <v>508</v>
      </c>
      <c r="H2412">
        <v>9.3179381177811571</v>
      </c>
      <c r="I2412">
        <v>0.90909002241026227</v>
      </c>
      <c r="J2412">
        <v>-6.6422932398799539E-2</v>
      </c>
      <c r="K2412">
        <v>-96.509946194148512</v>
      </c>
      <c r="L2412">
        <v>1.035440389913078</v>
      </c>
      <c r="M2412">
        <v>-4.659493827949631</v>
      </c>
      <c r="N2412">
        <v>2.63157635278563</v>
      </c>
      <c r="O2412">
        <v>0</v>
      </c>
      <c r="P2412">
        <v>1</v>
      </c>
      <c r="Q2412">
        <v>0</v>
      </c>
      <c r="R2412">
        <v>0</v>
      </c>
      <c r="S2412">
        <v>0</v>
      </c>
      <c r="T2412">
        <v>1</v>
      </c>
    </row>
    <row r="2413" spans="1:20" x14ac:dyDescent="0.3">
      <c r="A2413" t="s">
        <v>96</v>
      </c>
      <c r="B2413" t="s">
        <v>266</v>
      </c>
      <c r="C2413">
        <v>1</v>
      </c>
      <c r="D2413">
        <v>2</v>
      </c>
      <c r="E2413" t="s">
        <v>510</v>
      </c>
      <c r="F2413" t="s">
        <v>508</v>
      </c>
      <c r="G2413" t="s">
        <v>508</v>
      </c>
      <c r="H2413">
        <v>5.5350550212761878</v>
      </c>
      <c r="I2413">
        <v>11.475400865733191</v>
      </c>
      <c r="J2413">
        <v>-2.1029726927258931E-2</v>
      </c>
      <c r="K2413">
        <v>-85.667483479749848</v>
      </c>
      <c r="L2413">
        <v>0.93322882479638458</v>
      </c>
      <c r="M2413">
        <v>-0.36764670434089231</v>
      </c>
      <c r="N2413">
        <v>1.8450166646666479</v>
      </c>
      <c r="O2413">
        <v>0</v>
      </c>
      <c r="P2413">
        <v>1</v>
      </c>
      <c r="Q2413">
        <v>0</v>
      </c>
      <c r="R2413">
        <v>0</v>
      </c>
      <c r="S2413">
        <v>0</v>
      </c>
      <c r="T2413">
        <v>0</v>
      </c>
    </row>
    <row r="2414" spans="1:20" x14ac:dyDescent="0.3">
      <c r="A2414" t="s">
        <v>164</v>
      </c>
      <c r="B2414" t="s">
        <v>266</v>
      </c>
      <c r="C2414">
        <v>1</v>
      </c>
      <c r="D2414">
        <v>4</v>
      </c>
      <c r="E2414" t="s">
        <v>510</v>
      </c>
      <c r="F2414" t="s">
        <v>508</v>
      </c>
      <c r="G2414" t="s">
        <v>508</v>
      </c>
      <c r="H2414">
        <v>5.2575663837458242</v>
      </c>
      <c r="I2414">
        <v>8.620682567817763</v>
      </c>
      <c r="J2414">
        <v>-2.215253567217357E-4</v>
      </c>
      <c r="K2414">
        <v>-63.76925349901525</v>
      </c>
      <c r="L2414">
        <v>0.80081455520036249</v>
      </c>
      <c r="M2414">
        <v>-2.5362294740823019</v>
      </c>
      <c r="N2414">
        <v>1.8587342473125621</v>
      </c>
      <c r="O2414">
        <v>0</v>
      </c>
      <c r="P2414">
        <v>1</v>
      </c>
      <c r="Q2414">
        <v>0</v>
      </c>
      <c r="R2414">
        <v>0</v>
      </c>
      <c r="S2414">
        <v>0</v>
      </c>
      <c r="T2414">
        <v>0</v>
      </c>
    </row>
    <row r="2415" spans="1:20" x14ac:dyDescent="0.3">
      <c r="A2415" t="s">
        <v>242</v>
      </c>
      <c r="B2415" t="s">
        <v>266</v>
      </c>
      <c r="C2415">
        <v>6</v>
      </c>
      <c r="D2415">
        <v>8</v>
      </c>
      <c r="E2415" t="s">
        <v>510</v>
      </c>
      <c r="F2415" t="s">
        <v>508</v>
      </c>
      <c r="G2415" t="s">
        <v>508</v>
      </c>
      <c r="H2415">
        <v>4.2443042362748864</v>
      </c>
      <c r="I2415">
        <v>34.285690930418539</v>
      </c>
      <c r="J2415">
        <v>3.453347228638895E-2</v>
      </c>
      <c r="K2415">
        <v>3.703668750346413</v>
      </c>
      <c r="L2415">
        <v>0.64273702763773832</v>
      </c>
      <c r="M2415">
        <v>-2.816898807176702</v>
      </c>
      <c r="N2415">
        <v>0.72463699259494352</v>
      </c>
      <c r="O2415">
        <v>0</v>
      </c>
      <c r="P2415">
        <v>1</v>
      </c>
      <c r="Q2415">
        <v>1</v>
      </c>
      <c r="R2415">
        <v>0</v>
      </c>
      <c r="S2415">
        <v>0</v>
      </c>
      <c r="T2415">
        <v>0</v>
      </c>
    </row>
    <row r="2416" spans="1:20" x14ac:dyDescent="0.3">
      <c r="A2416" t="s">
        <v>156</v>
      </c>
      <c r="B2416" t="s">
        <v>131</v>
      </c>
      <c r="C2416">
        <v>13</v>
      </c>
      <c r="D2416">
        <v>9</v>
      </c>
      <c r="E2416" t="s">
        <v>510</v>
      </c>
      <c r="F2416" t="s">
        <v>508</v>
      </c>
      <c r="G2416" t="s">
        <v>508</v>
      </c>
      <c r="H2416">
        <v>3.155406254981326</v>
      </c>
      <c r="I2416">
        <v>88.151656839902458</v>
      </c>
      <c r="J2416">
        <v>4.6282286707212912E-2</v>
      </c>
      <c r="K2416">
        <v>73.426529150838022</v>
      </c>
      <c r="L2416">
        <v>0.78055126573754874</v>
      </c>
      <c r="M2416">
        <v>-6.3614686462890577E-2</v>
      </c>
      <c r="N2416">
        <v>3.691921552972723</v>
      </c>
      <c r="O2416">
        <v>1</v>
      </c>
      <c r="P2416">
        <v>1</v>
      </c>
      <c r="Q2416">
        <v>1</v>
      </c>
      <c r="R2416">
        <v>1</v>
      </c>
      <c r="S2416">
        <v>1</v>
      </c>
      <c r="T2416">
        <v>0</v>
      </c>
    </row>
    <row r="2417" spans="1:20" x14ac:dyDescent="0.3">
      <c r="A2417" t="s">
        <v>223</v>
      </c>
      <c r="B2417" t="s">
        <v>131</v>
      </c>
      <c r="C2417">
        <v>13</v>
      </c>
      <c r="D2417">
        <v>10</v>
      </c>
      <c r="E2417" t="s">
        <v>510</v>
      </c>
      <c r="F2417" t="s">
        <v>508</v>
      </c>
      <c r="G2417" t="s">
        <v>508</v>
      </c>
      <c r="H2417">
        <v>3.257990032478479</v>
      </c>
      <c r="I2417">
        <v>88.114792702826833</v>
      </c>
      <c r="J2417">
        <v>5.89183297629432E-2</v>
      </c>
      <c r="K2417">
        <v>156.80515447070209</v>
      </c>
      <c r="L2417">
        <v>1.1097075533415279</v>
      </c>
      <c r="M2417">
        <v>-0.6752646050910398</v>
      </c>
      <c r="N2417">
        <v>-1.85414205856904</v>
      </c>
      <c r="O2417">
        <v>1</v>
      </c>
      <c r="P2417">
        <v>1</v>
      </c>
      <c r="Q2417">
        <v>1</v>
      </c>
      <c r="R2417">
        <v>0</v>
      </c>
      <c r="S2417">
        <v>1</v>
      </c>
      <c r="T2417">
        <v>1</v>
      </c>
    </row>
    <row r="2418" spans="1:20" x14ac:dyDescent="0.3">
      <c r="A2418" t="s">
        <v>228</v>
      </c>
      <c r="B2418" t="s">
        <v>131</v>
      </c>
      <c r="C2418">
        <v>13</v>
      </c>
      <c r="D2418">
        <v>10</v>
      </c>
      <c r="E2418" t="s">
        <v>510</v>
      </c>
      <c r="F2418" t="s">
        <v>508</v>
      </c>
      <c r="G2418" t="s">
        <v>508</v>
      </c>
      <c r="H2418">
        <v>3.2790567450713168</v>
      </c>
      <c r="I2418">
        <v>71.497619038843567</v>
      </c>
      <c r="J2418">
        <v>2.5891141572986779E-2</v>
      </c>
      <c r="K2418">
        <v>99.606155964205044</v>
      </c>
      <c r="L2418">
        <v>1.0634812111835441</v>
      </c>
      <c r="M2418">
        <v>-1.85414205856904</v>
      </c>
      <c r="N2418">
        <v>1.4483658328282201</v>
      </c>
      <c r="O2418">
        <v>1</v>
      </c>
      <c r="P2418">
        <v>1</v>
      </c>
      <c r="Q2418">
        <v>1</v>
      </c>
      <c r="R2418">
        <v>0</v>
      </c>
      <c r="S2418">
        <v>1</v>
      </c>
      <c r="T2418">
        <v>1</v>
      </c>
    </row>
    <row r="2419" spans="1:20" x14ac:dyDescent="0.3">
      <c r="A2419" t="s">
        <v>271</v>
      </c>
      <c r="B2419" t="s">
        <v>131</v>
      </c>
      <c r="C2419">
        <v>11</v>
      </c>
      <c r="D2419">
        <v>13</v>
      </c>
      <c r="E2419" t="s">
        <v>510</v>
      </c>
      <c r="F2419" t="s">
        <v>508</v>
      </c>
      <c r="G2419" t="s">
        <v>508</v>
      </c>
      <c r="H2419">
        <v>4.3174011041972449</v>
      </c>
      <c r="I2419">
        <v>42.628191216539641</v>
      </c>
      <c r="J2419">
        <v>1.8089212444239781E-2</v>
      </c>
      <c r="K2419">
        <v>58.734740882407351</v>
      </c>
      <c r="L2419">
        <v>0.65078793464817963</v>
      </c>
      <c r="M2419">
        <v>-4.1912690049439059</v>
      </c>
      <c r="N2419">
        <v>0.86260813891421451</v>
      </c>
      <c r="O2419">
        <v>1</v>
      </c>
      <c r="P2419">
        <v>1</v>
      </c>
      <c r="Q2419">
        <v>1</v>
      </c>
      <c r="R2419">
        <v>0</v>
      </c>
      <c r="S2419">
        <v>1</v>
      </c>
      <c r="T2419">
        <v>0</v>
      </c>
    </row>
    <row r="2420" spans="1:20" x14ac:dyDescent="0.3">
      <c r="A2420" t="s">
        <v>283</v>
      </c>
      <c r="B2420" t="s">
        <v>131</v>
      </c>
      <c r="C2420">
        <v>3</v>
      </c>
      <c r="D2420">
        <v>4</v>
      </c>
      <c r="E2420" t="s">
        <v>510</v>
      </c>
      <c r="F2420" t="s">
        <v>508</v>
      </c>
      <c r="G2420" t="s">
        <v>508</v>
      </c>
      <c r="H2420">
        <v>4.8120777868352578</v>
      </c>
      <c r="I2420">
        <v>10.943392423940891</v>
      </c>
      <c r="J2420">
        <v>-0.14217225068573261</v>
      </c>
      <c r="K2420">
        <v>-87.714639284394963</v>
      </c>
      <c r="L2420">
        <v>0.44592350863095442</v>
      </c>
      <c r="M2420">
        <v>-1.3853920997692259</v>
      </c>
      <c r="N2420">
        <v>-5.300127278374247</v>
      </c>
      <c r="O2420">
        <v>0</v>
      </c>
      <c r="P2420">
        <v>1</v>
      </c>
      <c r="Q2420">
        <v>0</v>
      </c>
      <c r="R2420">
        <v>0</v>
      </c>
      <c r="S2420">
        <v>0</v>
      </c>
      <c r="T2420">
        <v>0</v>
      </c>
    </row>
    <row r="2421" spans="1:20" x14ac:dyDescent="0.3">
      <c r="A2421" t="s">
        <v>290</v>
      </c>
      <c r="B2421" t="s">
        <v>131</v>
      </c>
      <c r="C2421">
        <v>-2</v>
      </c>
      <c r="D2421">
        <v>3</v>
      </c>
      <c r="E2421" t="s">
        <v>510</v>
      </c>
      <c r="F2421" t="s">
        <v>508</v>
      </c>
      <c r="G2421" t="s">
        <v>508</v>
      </c>
      <c r="H2421">
        <v>5.3125902079355436</v>
      </c>
      <c r="I2421">
        <v>0</v>
      </c>
      <c r="J2421">
        <v>-0.23212119352611801</v>
      </c>
      <c r="K2421">
        <v>-144.19120561692449</v>
      </c>
      <c r="L2421">
        <v>0.96552700189938789</v>
      </c>
      <c r="M2421">
        <v>-5.300127278374247</v>
      </c>
      <c r="N2421">
        <v>-0.47201412801306097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</row>
    <row r="2422" spans="1:20" x14ac:dyDescent="0.3">
      <c r="A2422" t="s">
        <v>512</v>
      </c>
      <c r="B2422" t="s">
        <v>131</v>
      </c>
      <c r="C2422">
        <v>-2</v>
      </c>
      <c r="D2422">
        <v>1</v>
      </c>
      <c r="E2422" t="s">
        <v>510</v>
      </c>
      <c r="F2422" t="s">
        <v>508</v>
      </c>
      <c r="G2422" t="s">
        <v>508</v>
      </c>
      <c r="H2422">
        <v>5.3280280942971006</v>
      </c>
      <c r="I2422">
        <v>3.508768505324682</v>
      </c>
      <c r="J2422">
        <v>-0.32303717788754849</v>
      </c>
      <c r="K2422">
        <v>-134.849856584121</v>
      </c>
      <c r="L2422">
        <v>0.89385534451746695</v>
      </c>
      <c r="M2422">
        <v>-0.27100244737636842</v>
      </c>
      <c r="N2422">
        <v>-5.3668474695787944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</row>
    <row r="2423" spans="1:20" x14ac:dyDescent="0.3">
      <c r="A2423" t="s">
        <v>91</v>
      </c>
      <c r="B2423" t="s">
        <v>131</v>
      </c>
      <c r="C2423">
        <v>0</v>
      </c>
      <c r="D2423">
        <v>5</v>
      </c>
      <c r="E2423" t="s">
        <v>510</v>
      </c>
      <c r="F2423" t="s">
        <v>508</v>
      </c>
      <c r="G2423" t="s">
        <v>508</v>
      </c>
      <c r="H2423">
        <v>6.1019389114839253</v>
      </c>
      <c r="I2423">
        <v>11.086960578009521</v>
      </c>
      <c r="J2423">
        <v>-0.37158782370542109</v>
      </c>
      <c r="K2423">
        <v>-178.68264686163721</v>
      </c>
      <c r="L2423">
        <v>1.4243320401255879</v>
      </c>
      <c r="M2423">
        <v>-5.3668474695787944</v>
      </c>
      <c r="N2423">
        <v>-0.1435783009727615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1</v>
      </c>
    </row>
    <row r="2424" spans="1:20" x14ac:dyDescent="0.3">
      <c r="A2424" t="s">
        <v>93</v>
      </c>
      <c r="B2424" t="s">
        <v>131</v>
      </c>
      <c r="C2424">
        <v>-2</v>
      </c>
      <c r="D2424">
        <v>1</v>
      </c>
      <c r="E2424" t="s">
        <v>510</v>
      </c>
      <c r="F2424" t="s">
        <v>508</v>
      </c>
      <c r="G2424" t="s">
        <v>508</v>
      </c>
      <c r="H2424">
        <v>6.1928733211384728</v>
      </c>
      <c r="I2424">
        <v>10.65216805398626</v>
      </c>
      <c r="J2424">
        <v>-0.37794702514877299</v>
      </c>
      <c r="K2424">
        <v>-120.2461403989615</v>
      </c>
      <c r="L2424">
        <v>0.92367935205594209</v>
      </c>
      <c r="M2424">
        <v>-0.1435783009727615</v>
      </c>
      <c r="N2424">
        <v>0.57512526659688146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</row>
    <row r="2425" spans="1:20" x14ac:dyDescent="0.3">
      <c r="A2425" t="s">
        <v>162</v>
      </c>
      <c r="B2425" t="s">
        <v>131</v>
      </c>
      <c r="C2425">
        <v>1</v>
      </c>
      <c r="D2425">
        <v>2</v>
      </c>
      <c r="E2425" t="s">
        <v>510</v>
      </c>
      <c r="F2425" t="s">
        <v>508</v>
      </c>
      <c r="G2425" t="s">
        <v>508</v>
      </c>
      <c r="H2425">
        <v>5.5646658592588736</v>
      </c>
      <c r="I2425">
        <v>11.30433610797251</v>
      </c>
      <c r="J2425">
        <v>-0.27870236197430093</v>
      </c>
      <c r="K2425">
        <v>-80.444438177922379</v>
      </c>
      <c r="L2425">
        <v>0.73844237046323424</v>
      </c>
      <c r="M2425">
        <v>-1.4840992495290599</v>
      </c>
      <c r="N2425">
        <v>2.0086133075608661</v>
      </c>
      <c r="O2425">
        <v>0</v>
      </c>
      <c r="P2425">
        <v>1</v>
      </c>
      <c r="Q2425">
        <v>0</v>
      </c>
      <c r="R2425">
        <v>0</v>
      </c>
      <c r="S2425">
        <v>0</v>
      </c>
      <c r="T2425">
        <v>0</v>
      </c>
    </row>
    <row r="2426" spans="1:20" x14ac:dyDescent="0.3">
      <c r="A2426" t="s">
        <v>235</v>
      </c>
      <c r="B2426" t="s">
        <v>131</v>
      </c>
      <c r="C2426">
        <v>3</v>
      </c>
      <c r="D2426">
        <v>6</v>
      </c>
      <c r="E2426" t="s">
        <v>510</v>
      </c>
      <c r="F2426" t="s">
        <v>508</v>
      </c>
      <c r="G2426" t="s">
        <v>508</v>
      </c>
      <c r="H2426">
        <v>3.9470970869598139</v>
      </c>
      <c r="I2426">
        <v>18.253973359935301</v>
      </c>
      <c r="J2426">
        <v>-5.6470141051727318E-2</v>
      </c>
      <c r="K2426">
        <v>-75.466837243157556</v>
      </c>
      <c r="L2426">
        <v>0.77176744331377001</v>
      </c>
      <c r="M2426">
        <v>-1.977399265455249</v>
      </c>
      <c r="N2426">
        <v>-1.152736643320655</v>
      </c>
      <c r="O2426">
        <v>0</v>
      </c>
      <c r="P2426">
        <v>1</v>
      </c>
      <c r="Q2426">
        <v>0</v>
      </c>
      <c r="R2426">
        <v>0</v>
      </c>
      <c r="S2426">
        <v>0</v>
      </c>
      <c r="T2426">
        <v>0</v>
      </c>
    </row>
    <row r="2427" spans="1:20" x14ac:dyDescent="0.3">
      <c r="A2427" t="s">
        <v>259</v>
      </c>
      <c r="B2427" t="s">
        <v>131</v>
      </c>
      <c r="C2427">
        <v>5</v>
      </c>
      <c r="D2427">
        <v>7</v>
      </c>
      <c r="E2427" t="s">
        <v>510</v>
      </c>
      <c r="F2427" t="s">
        <v>508</v>
      </c>
      <c r="G2427" t="s">
        <v>508</v>
      </c>
      <c r="H2427">
        <v>3.9723026927665059</v>
      </c>
      <c r="I2427">
        <v>13.636373488371889</v>
      </c>
      <c r="J2427">
        <v>-5.6891577014546613E-2</v>
      </c>
      <c r="K2427">
        <v>-91.848119855818041</v>
      </c>
      <c r="L2427">
        <v>1.028340287485261</v>
      </c>
      <c r="M2427">
        <v>-1.152736643320655</v>
      </c>
      <c r="N2427">
        <v>0.94752268156530206</v>
      </c>
      <c r="O2427">
        <v>0</v>
      </c>
      <c r="P2427">
        <v>1</v>
      </c>
      <c r="Q2427">
        <v>0</v>
      </c>
      <c r="R2427">
        <v>0</v>
      </c>
      <c r="S2427">
        <v>0</v>
      </c>
      <c r="T2427">
        <v>1</v>
      </c>
    </row>
    <row r="2428" spans="1:20" x14ac:dyDescent="0.3">
      <c r="A2428" t="s">
        <v>269</v>
      </c>
      <c r="B2428" t="s">
        <v>131</v>
      </c>
      <c r="C2428">
        <v>5</v>
      </c>
      <c r="D2428">
        <v>7</v>
      </c>
      <c r="E2428" t="s">
        <v>510</v>
      </c>
      <c r="F2428" t="s">
        <v>508</v>
      </c>
      <c r="G2428" t="s">
        <v>508</v>
      </c>
      <c r="H2428">
        <v>3.558440765777191</v>
      </c>
      <c r="I2428">
        <v>18.539324337718629</v>
      </c>
      <c r="J2428">
        <v>-3.6297764271193633E-2</v>
      </c>
      <c r="K2428">
        <v>-74.577969742777441</v>
      </c>
      <c r="L2428">
        <v>1.169470489776915</v>
      </c>
      <c r="M2428">
        <v>-0.72202439505719918</v>
      </c>
      <c r="N2428">
        <v>-0.14545787464488641</v>
      </c>
      <c r="O2428">
        <v>0</v>
      </c>
      <c r="P2428">
        <v>1</v>
      </c>
      <c r="Q2428">
        <v>0</v>
      </c>
      <c r="R2428">
        <v>0</v>
      </c>
      <c r="S2428">
        <v>0</v>
      </c>
      <c r="T2428">
        <v>1</v>
      </c>
    </row>
    <row r="2429" spans="1:20" x14ac:dyDescent="0.3">
      <c r="A2429" t="s">
        <v>282</v>
      </c>
      <c r="B2429" t="s">
        <v>131</v>
      </c>
      <c r="C2429">
        <v>2</v>
      </c>
      <c r="D2429">
        <v>5</v>
      </c>
      <c r="E2429" t="s">
        <v>510</v>
      </c>
      <c r="F2429" t="s">
        <v>508</v>
      </c>
      <c r="G2429" t="s">
        <v>508</v>
      </c>
      <c r="H2429">
        <v>3.329517676742519</v>
      </c>
      <c r="I2429">
        <v>26.05038447513834</v>
      </c>
      <c r="J2429">
        <v>-3.0391767114754002E-2</v>
      </c>
      <c r="K2429">
        <v>-132.5332858276289</v>
      </c>
      <c r="L2429">
        <v>0.36529897722852073</v>
      </c>
      <c r="M2429">
        <v>-0.14545787464488641</v>
      </c>
      <c r="N2429">
        <v>1.2381652000132251</v>
      </c>
      <c r="O2429">
        <v>0</v>
      </c>
      <c r="P2429">
        <v>0</v>
      </c>
      <c r="Q2429">
        <v>0</v>
      </c>
      <c r="R2429">
        <v>1</v>
      </c>
      <c r="S2429">
        <v>0</v>
      </c>
      <c r="T2429">
        <v>0</v>
      </c>
    </row>
    <row r="2430" spans="1:20" x14ac:dyDescent="0.3">
      <c r="A2430" t="s">
        <v>285</v>
      </c>
      <c r="B2430" t="s">
        <v>131</v>
      </c>
      <c r="C2430">
        <v>3</v>
      </c>
      <c r="D2430">
        <v>8</v>
      </c>
      <c r="E2430" t="s">
        <v>510</v>
      </c>
      <c r="F2430" t="s">
        <v>508</v>
      </c>
      <c r="G2430" t="s">
        <v>508</v>
      </c>
      <c r="H2430">
        <v>2.7997904342924498</v>
      </c>
      <c r="I2430">
        <v>26.61290198533495</v>
      </c>
      <c r="J2430">
        <v>-1.160493620898251E-2</v>
      </c>
      <c r="K2430">
        <v>-80.14438925146095</v>
      </c>
      <c r="L2430">
        <v>0.95191899694820903</v>
      </c>
      <c r="M2430">
        <v>-1.438847588157588</v>
      </c>
      <c r="N2430">
        <v>2.7007291292723652</v>
      </c>
      <c r="O2430">
        <v>0</v>
      </c>
      <c r="P2430">
        <v>1</v>
      </c>
      <c r="Q2430">
        <v>0</v>
      </c>
      <c r="R2430">
        <v>0</v>
      </c>
      <c r="S2430">
        <v>0</v>
      </c>
      <c r="T2430">
        <v>0</v>
      </c>
    </row>
    <row r="2431" spans="1:20" x14ac:dyDescent="0.3">
      <c r="A2431" t="s">
        <v>291</v>
      </c>
      <c r="B2431" t="s">
        <v>131</v>
      </c>
      <c r="C2431">
        <v>11</v>
      </c>
      <c r="D2431">
        <v>16</v>
      </c>
      <c r="E2431" t="s">
        <v>15</v>
      </c>
      <c r="F2431" t="s">
        <v>509</v>
      </c>
      <c r="G2431" t="s">
        <v>509</v>
      </c>
      <c r="H2431">
        <v>2.7488390011489932</v>
      </c>
      <c r="I2431">
        <v>38.709724557271997</v>
      </c>
      <c r="J2431">
        <v>2.9847704398622551E-2</v>
      </c>
      <c r="K2431">
        <v>1.035810836342721</v>
      </c>
      <c r="L2431">
        <v>1.2300028215550891</v>
      </c>
      <c r="M2431">
        <v>-1.5636056725390051</v>
      </c>
      <c r="N2431">
        <v>0.79422132597496164</v>
      </c>
      <c r="O2431">
        <v>1</v>
      </c>
      <c r="P2431">
        <v>1</v>
      </c>
      <c r="Q2431">
        <v>1</v>
      </c>
      <c r="R2431">
        <v>0</v>
      </c>
      <c r="S2431">
        <v>0</v>
      </c>
      <c r="T2431">
        <v>1</v>
      </c>
    </row>
    <row r="2432" spans="1:20" x14ac:dyDescent="0.3">
      <c r="A2432" t="s">
        <v>96</v>
      </c>
      <c r="B2432" t="s">
        <v>131</v>
      </c>
      <c r="C2432">
        <v>11</v>
      </c>
      <c r="D2432">
        <v>14</v>
      </c>
      <c r="E2432" t="s">
        <v>510</v>
      </c>
      <c r="F2432" t="s">
        <v>508</v>
      </c>
      <c r="G2432" t="s">
        <v>508</v>
      </c>
      <c r="H2432">
        <v>5.0165677206183794</v>
      </c>
      <c r="I2432">
        <v>41.108993658522273</v>
      </c>
      <c r="J2432">
        <v>0.3117158154218953</v>
      </c>
      <c r="K2432">
        <v>205.86905897767369</v>
      </c>
      <c r="L2432">
        <v>1.8808519973783711</v>
      </c>
      <c r="M2432">
        <v>-9.1866569971123031</v>
      </c>
      <c r="N2432">
        <v>-0.77320126091471619</v>
      </c>
      <c r="O2432">
        <v>1</v>
      </c>
      <c r="P2432">
        <v>1</v>
      </c>
      <c r="Q2432">
        <v>1</v>
      </c>
      <c r="R2432">
        <v>0</v>
      </c>
      <c r="S2432">
        <v>1</v>
      </c>
      <c r="T2432">
        <v>1</v>
      </c>
    </row>
    <row r="2433" spans="1:20" x14ac:dyDescent="0.3">
      <c r="A2433" t="s">
        <v>164</v>
      </c>
      <c r="B2433" t="s">
        <v>131</v>
      </c>
      <c r="C2433">
        <v>6</v>
      </c>
      <c r="D2433">
        <v>7</v>
      </c>
      <c r="E2433" t="s">
        <v>510</v>
      </c>
      <c r="F2433" t="s">
        <v>508</v>
      </c>
      <c r="G2433" t="s">
        <v>508</v>
      </c>
      <c r="H2433">
        <v>6.1134741932877006</v>
      </c>
      <c r="I2433">
        <v>26.95984156243567</v>
      </c>
      <c r="J2433">
        <v>0.1796573742238361</v>
      </c>
      <c r="K2433">
        <v>37.162860894232111</v>
      </c>
      <c r="L2433">
        <v>0.37718117583144178</v>
      </c>
      <c r="M2433">
        <v>-4.0259733825776083</v>
      </c>
      <c r="N2433">
        <v>1.353178706891162</v>
      </c>
      <c r="O2433">
        <v>0</v>
      </c>
      <c r="P2433">
        <v>1</v>
      </c>
      <c r="Q2433">
        <v>1</v>
      </c>
      <c r="R2433">
        <v>0</v>
      </c>
      <c r="S2433">
        <v>1</v>
      </c>
      <c r="T2433">
        <v>0</v>
      </c>
    </row>
    <row r="2434" spans="1:20" x14ac:dyDescent="0.3">
      <c r="A2434" t="s">
        <v>77</v>
      </c>
      <c r="B2434" t="s">
        <v>157</v>
      </c>
      <c r="C2434">
        <v>3</v>
      </c>
      <c r="D2434">
        <v>6</v>
      </c>
      <c r="E2434" t="s">
        <v>510</v>
      </c>
      <c r="F2434" t="s">
        <v>508</v>
      </c>
      <c r="G2434" t="s">
        <v>508</v>
      </c>
      <c r="H2434">
        <v>4.7619044147100906</v>
      </c>
      <c r="I2434">
        <v>6.8965460542542099</v>
      </c>
      <c r="J2434">
        <v>0.18248777864088159</v>
      </c>
      <c r="K2434">
        <v>-109.3681866965774</v>
      </c>
      <c r="L2434">
        <v>0.85177481519166698</v>
      </c>
      <c r="M2434">
        <v>-1.801800124750913</v>
      </c>
      <c r="N2434">
        <v>0.30581010769374573</v>
      </c>
      <c r="O2434">
        <v>0</v>
      </c>
      <c r="P2434">
        <v>0</v>
      </c>
      <c r="Q2434">
        <v>1</v>
      </c>
      <c r="R2434">
        <v>0</v>
      </c>
      <c r="S2434">
        <v>0</v>
      </c>
      <c r="T2434">
        <v>0</v>
      </c>
    </row>
    <row r="2435" spans="1:20" x14ac:dyDescent="0.3">
      <c r="A2435" t="s">
        <v>156</v>
      </c>
      <c r="B2435" t="s">
        <v>157</v>
      </c>
      <c r="C2435">
        <v>11</v>
      </c>
      <c r="D2435">
        <v>13</v>
      </c>
      <c r="E2435" t="s">
        <v>513</v>
      </c>
      <c r="F2435" t="s">
        <v>508</v>
      </c>
      <c r="G2435" t="s">
        <v>508</v>
      </c>
      <c r="H2435">
        <v>3.1437122069448851</v>
      </c>
      <c r="I2435">
        <v>26.190446455738169</v>
      </c>
      <c r="J2435">
        <v>0.16263251881331081</v>
      </c>
      <c r="K2435">
        <v>-31.851350763331389</v>
      </c>
      <c r="L2435">
        <v>0.84167687324108731</v>
      </c>
      <c r="M2435">
        <v>-1.4749318344424249</v>
      </c>
      <c r="N2435">
        <v>-0.89820275930251858</v>
      </c>
      <c r="O2435">
        <v>1</v>
      </c>
      <c r="P2435">
        <v>1</v>
      </c>
      <c r="Q2435">
        <v>1</v>
      </c>
      <c r="R2435">
        <v>1</v>
      </c>
      <c r="S2435">
        <v>0</v>
      </c>
      <c r="T2435">
        <v>0</v>
      </c>
    </row>
    <row r="2436" spans="1:20" x14ac:dyDescent="0.3">
      <c r="A2436" t="s">
        <v>223</v>
      </c>
      <c r="B2436" t="s">
        <v>157</v>
      </c>
      <c r="C2436">
        <v>6</v>
      </c>
      <c r="D2436">
        <v>13</v>
      </c>
      <c r="E2436" t="s">
        <v>367</v>
      </c>
      <c r="F2436" t="s">
        <v>508</v>
      </c>
      <c r="G2436" t="s">
        <v>509</v>
      </c>
      <c r="H2436">
        <v>2.7421484417896038</v>
      </c>
      <c r="I2436">
        <v>0</v>
      </c>
      <c r="J2436">
        <v>0.14148971478833011</v>
      </c>
      <c r="K2436">
        <v>-96.004722818167551</v>
      </c>
      <c r="L2436">
        <v>0.8143877515426291</v>
      </c>
      <c r="M2436">
        <v>-2.416916165831577</v>
      </c>
      <c r="N2436">
        <v>-2.167180582954829</v>
      </c>
      <c r="O2436">
        <v>0</v>
      </c>
      <c r="P2436">
        <v>1</v>
      </c>
      <c r="Q2436">
        <v>1</v>
      </c>
      <c r="R2436">
        <v>0</v>
      </c>
      <c r="S2436">
        <v>0</v>
      </c>
      <c r="T2436">
        <v>0</v>
      </c>
    </row>
    <row r="2437" spans="1:20" x14ac:dyDescent="0.3">
      <c r="A2437" t="s">
        <v>228</v>
      </c>
      <c r="B2437" t="s">
        <v>157</v>
      </c>
      <c r="C2437">
        <v>3</v>
      </c>
      <c r="D2437">
        <v>12</v>
      </c>
      <c r="E2437" t="s">
        <v>513</v>
      </c>
      <c r="F2437" t="s">
        <v>508</v>
      </c>
      <c r="G2437" t="s">
        <v>508</v>
      </c>
      <c r="H2437">
        <v>2.8028921768065138</v>
      </c>
      <c r="I2437">
        <v>0</v>
      </c>
      <c r="J2437">
        <v>0.12660896640981781</v>
      </c>
      <c r="K2437">
        <v>-180.9143502351186</v>
      </c>
      <c r="L2437">
        <v>0.76808508856771429</v>
      </c>
      <c r="M2437">
        <v>-2.167180582954829</v>
      </c>
      <c r="N2437">
        <v>1.5822769290571199</v>
      </c>
      <c r="O2437">
        <v>0</v>
      </c>
      <c r="P2437">
        <v>0</v>
      </c>
      <c r="Q2437">
        <v>1</v>
      </c>
      <c r="R2437">
        <v>0</v>
      </c>
      <c r="S2437">
        <v>0</v>
      </c>
      <c r="T2437">
        <v>0</v>
      </c>
    </row>
    <row r="2438" spans="1:20" x14ac:dyDescent="0.3">
      <c r="A2438" t="s">
        <v>271</v>
      </c>
      <c r="B2438" t="s">
        <v>157</v>
      </c>
      <c r="C2438">
        <v>9</v>
      </c>
      <c r="D2438">
        <v>12</v>
      </c>
      <c r="E2438" t="s">
        <v>367</v>
      </c>
      <c r="F2438" t="s">
        <v>508</v>
      </c>
      <c r="G2438" t="s">
        <v>509</v>
      </c>
      <c r="H2438">
        <v>2.653692091464916</v>
      </c>
      <c r="I2438">
        <v>26.923052234761609</v>
      </c>
      <c r="J2438">
        <v>9.7320428968270645E-2</v>
      </c>
      <c r="K2438">
        <v>-58.210015924151492</v>
      </c>
      <c r="L2438">
        <v>0.95434551026234826</v>
      </c>
      <c r="M2438">
        <v>-1.2232404307749829</v>
      </c>
      <c r="N2438">
        <v>-2.4767778090912329</v>
      </c>
      <c r="O2438">
        <v>1</v>
      </c>
      <c r="P2438">
        <v>1</v>
      </c>
      <c r="Q2438">
        <v>1</v>
      </c>
      <c r="R2438">
        <v>0</v>
      </c>
      <c r="S2438">
        <v>0</v>
      </c>
      <c r="T2438">
        <v>0</v>
      </c>
    </row>
    <row r="2439" spans="1:20" x14ac:dyDescent="0.3">
      <c r="A2439" t="s">
        <v>283</v>
      </c>
      <c r="B2439" t="s">
        <v>157</v>
      </c>
      <c r="C2439">
        <v>8</v>
      </c>
      <c r="D2439">
        <v>12</v>
      </c>
      <c r="E2439" t="s">
        <v>513</v>
      </c>
      <c r="F2439" t="s">
        <v>508</v>
      </c>
      <c r="G2439" t="s">
        <v>508</v>
      </c>
      <c r="H2439">
        <v>3.8795064972814619</v>
      </c>
      <c r="I2439">
        <v>10.81086131582525</v>
      </c>
      <c r="J2439">
        <v>8.0927680178265182E-2</v>
      </c>
      <c r="K2439">
        <v>-82.011382173810844</v>
      </c>
      <c r="L2439">
        <v>1.7450913646569191</v>
      </c>
      <c r="M2439">
        <v>-9.537569944154928</v>
      </c>
      <c r="N2439">
        <v>-1.9169386263373149</v>
      </c>
      <c r="O2439">
        <v>0</v>
      </c>
      <c r="P2439">
        <v>1</v>
      </c>
      <c r="Q2439">
        <v>1</v>
      </c>
      <c r="R2439">
        <v>0</v>
      </c>
      <c r="S2439">
        <v>0</v>
      </c>
      <c r="T2439">
        <v>1</v>
      </c>
    </row>
    <row r="2440" spans="1:20" x14ac:dyDescent="0.3">
      <c r="A2440" t="s">
        <v>290</v>
      </c>
      <c r="B2440" t="s">
        <v>157</v>
      </c>
      <c r="C2440">
        <v>3</v>
      </c>
      <c r="D2440">
        <v>7</v>
      </c>
      <c r="E2440" t="s">
        <v>513</v>
      </c>
      <c r="F2440" t="s">
        <v>508</v>
      </c>
      <c r="G2440" t="s">
        <v>508</v>
      </c>
      <c r="H2440">
        <v>3.9087944738721472</v>
      </c>
      <c r="I2440">
        <v>4.8780431072330943</v>
      </c>
      <c r="J2440">
        <v>6.5129084789450065E-2</v>
      </c>
      <c r="K2440">
        <v>-146.00003218651989</v>
      </c>
      <c r="L2440">
        <v>0.49267631914033488</v>
      </c>
      <c r="M2440">
        <v>-1.9169386263373149</v>
      </c>
      <c r="N2440">
        <v>0</v>
      </c>
      <c r="O2440">
        <v>0</v>
      </c>
      <c r="P2440">
        <v>0</v>
      </c>
      <c r="Q2440">
        <v>1</v>
      </c>
      <c r="R2440">
        <v>0</v>
      </c>
      <c r="S2440">
        <v>0</v>
      </c>
      <c r="T2440">
        <v>0</v>
      </c>
    </row>
    <row r="2441" spans="1:20" x14ac:dyDescent="0.3">
      <c r="A2441" t="s">
        <v>91</v>
      </c>
      <c r="B2441" t="s">
        <v>157</v>
      </c>
      <c r="C2441">
        <v>5</v>
      </c>
      <c r="D2441">
        <v>8</v>
      </c>
      <c r="E2441" t="s">
        <v>510</v>
      </c>
      <c r="F2441" t="s">
        <v>508</v>
      </c>
      <c r="G2441" t="s">
        <v>508</v>
      </c>
      <c r="H2441">
        <v>4.7290640718081969</v>
      </c>
      <c r="I2441">
        <v>9.677446645201309</v>
      </c>
      <c r="J2441">
        <v>3.2471368128440203E-2</v>
      </c>
      <c r="K2441">
        <v>-227.36373112591511</v>
      </c>
      <c r="L2441">
        <v>1.086756660993851</v>
      </c>
      <c r="M2441">
        <v>-7.9365076962271894</v>
      </c>
      <c r="N2441">
        <v>-0.68965449202785845</v>
      </c>
      <c r="O2441">
        <v>0</v>
      </c>
      <c r="P2441">
        <v>0</v>
      </c>
      <c r="Q2441">
        <v>1</v>
      </c>
      <c r="R2441">
        <v>0</v>
      </c>
      <c r="S2441">
        <v>0</v>
      </c>
      <c r="T2441">
        <v>1</v>
      </c>
    </row>
    <row r="2442" spans="1:20" x14ac:dyDescent="0.3">
      <c r="A2442" t="s">
        <v>93</v>
      </c>
      <c r="B2442" t="s">
        <v>157</v>
      </c>
      <c r="C2442">
        <v>3</v>
      </c>
      <c r="D2442">
        <v>5</v>
      </c>
      <c r="E2442" t="s">
        <v>510</v>
      </c>
      <c r="F2442" t="s">
        <v>508</v>
      </c>
      <c r="G2442" t="s">
        <v>508</v>
      </c>
      <c r="H2442">
        <v>4.8611116038743578</v>
      </c>
      <c r="I2442">
        <v>6.4516439150014859</v>
      </c>
      <c r="J2442">
        <v>2.1153580669717901E-2</v>
      </c>
      <c r="K2442">
        <v>-146.57040510539321</v>
      </c>
      <c r="L2442">
        <v>0.87478400243592791</v>
      </c>
      <c r="M2442">
        <v>-0.68965449202785845</v>
      </c>
      <c r="N2442">
        <v>0.69444375457589813</v>
      </c>
      <c r="O2442">
        <v>0</v>
      </c>
      <c r="P2442">
        <v>0</v>
      </c>
      <c r="Q2442">
        <v>1</v>
      </c>
      <c r="R2442">
        <v>0</v>
      </c>
      <c r="S2442">
        <v>0</v>
      </c>
      <c r="T2442">
        <v>0</v>
      </c>
    </row>
    <row r="2443" spans="1:20" x14ac:dyDescent="0.3">
      <c r="A2443" t="s">
        <v>220</v>
      </c>
      <c r="B2443" t="s">
        <v>157</v>
      </c>
      <c r="C2443">
        <v>6</v>
      </c>
      <c r="D2443">
        <v>7</v>
      </c>
      <c r="E2443" t="s">
        <v>510</v>
      </c>
      <c r="F2443" t="s">
        <v>508</v>
      </c>
      <c r="G2443" t="s">
        <v>508</v>
      </c>
      <c r="H2443">
        <v>5.3260339190020476</v>
      </c>
      <c r="I2443">
        <v>4.8387040952997324</v>
      </c>
      <c r="J2443">
        <v>2.3783521852042969E-2</v>
      </c>
      <c r="K2443">
        <v>-95.106182884378981</v>
      </c>
      <c r="L2443">
        <v>1.1255829867818721</v>
      </c>
      <c r="M2443">
        <v>-6.2091523128550472</v>
      </c>
      <c r="N2443">
        <v>2.4390304687326072</v>
      </c>
      <c r="O2443">
        <v>0</v>
      </c>
      <c r="P2443">
        <v>1</v>
      </c>
      <c r="Q2443">
        <v>1</v>
      </c>
      <c r="R2443">
        <v>0</v>
      </c>
      <c r="S2443">
        <v>0</v>
      </c>
      <c r="T2443">
        <v>1</v>
      </c>
    </row>
    <row r="2444" spans="1:20" x14ac:dyDescent="0.3">
      <c r="A2444" t="s">
        <v>235</v>
      </c>
      <c r="B2444" t="s">
        <v>157</v>
      </c>
      <c r="C2444">
        <v>10</v>
      </c>
      <c r="D2444">
        <v>10</v>
      </c>
      <c r="E2444" t="s">
        <v>510</v>
      </c>
      <c r="F2444" t="s">
        <v>508</v>
      </c>
      <c r="G2444" t="s">
        <v>508</v>
      </c>
      <c r="H2444">
        <v>4.5189512529938733</v>
      </c>
      <c r="I2444">
        <v>24.390273687026252</v>
      </c>
      <c r="J2444">
        <v>3.1940953364403057E-2</v>
      </c>
      <c r="K2444">
        <v>-37.489977984871039</v>
      </c>
      <c r="L2444">
        <v>1.2270757070328331</v>
      </c>
      <c r="M2444">
        <v>-0.33898272208872132</v>
      </c>
      <c r="N2444">
        <v>-7.4829940247763931</v>
      </c>
      <c r="O2444">
        <v>0</v>
      </c>
      <c r="P2444">
        <v>1</v>
      </c>
      <c r="Q2444">
        <v>1</v>
      </c>
      <c r="R2444">
        <v>1</v>
      </c>
      <c r="S2444">
        <v>0</v>
      </c>
      <c r="T2444">
        <v>1</v>
      </c>
    </row>
    <row r="2445" spans="1:20" x14ac:dyDescent="0.3">
      <c r="A2445" t="s">
        <v>259</v>
      </c>
      <c r="B2445" t="s">
        <v>157</v>
      </c>
      <c r="C2445">
        <v>5</v>
      </c>
      <c r="D2445">
        <v>9</v>
      </c>
      <c r="E2445" t="s">
        <v>510</v>
      </c>
      <c r="F2445" t="s">
        <v>508</v>
      </c>
      <c r="G2445" t="s">
        <v>508</v>
      </c>
      <c r="H2445">
        <v>4.6481103969169668</v>
      </c>
      <c r="I2445">
        <v>3.9215649608829901</v>
      </c>
      <c r="J2445">
        <v>1.9746607227616401E-2</v>
      </c>
      <c r="K2445">
        <v>-182.55616889674559</v>
      </c>
      <c r="L2445">
        <v>1.5630819765925079</v>
      </c>
      <c r="M2445">
        <v>-7.4829940247763931</v>
      </c>
      <c r="N2445">
        <v>0</v>
      </c>
      <c r="O2445">
        <v>0</v>
      </c>
      <c r="P2445">
        <v>0</v>
      </c>
      <c r="Q2445">
        <v>1</v>
      </c>
      <c r="R2445">
        <v>0</v>
      </c>
      <c r="S2445">
        <v>0</v>
      </c>
      <c r="T2445">
        <v>1</v>
      </c>
    </row>
    <row r="2446" spans="1:20" x14ac:dyDescent="0.3">
      <c r="A2446" t="s">
        <v>269</v>
      </c>
      <c r="B2446" t="s">
        <v>157</v>
      </c>
      <c r="C2446">
        <v>3</v>
      </c>
      <c r="D2446">
        <v>5</v>
      </c>
      <c r="E2446" t="s">
        <v>510</v>
      </c>
      <c r="F2446" t="s">
        <v>508</v>
      </c>
      <c r="G2446" t="s">
        <v>508</v>
      </c>
      <c r="H2446">
        <v>4.6652614507904806</v>
      </c>
      <c r="I2446">
        <v>3.84615031925166</v>
      </c>
      <c r="J2446">
        <v>6.1031004157747759E-3</v>
      </c>
      <c r="K2446">
        <v>-145.83330849806831</v>
      </c>
      <c r="L2446">
        <v>0.64159581869684823</v>
      </c>
      <c r="M2446">
        <v>-0.36764670434089231</v>
      </c>
      <c r="N2446">
        <v>3.6900333293332972</v>
      </c>
      <c r="O2446">
        <v>0</v>
      </c>
      <c r="P2446">
        <v>0</v>
      </c>
      <c r="Q2446">
        <v>1</v>
      </c>
      <c r="R2446">
        <v>0</v>
      </c>
      <c r="S2446">
        <v>0</v>
      </c>
      <c r="T2446">
        <v>0</v>
      </c>
    </row>
    <row r="2447" spans="1:20" x14ac:dyDescent="0.3">
      <c r="A2447" t="s">
        <v>285</v>
      </c>
      <c r="B2447" t="s">
        <v>157</v>
      </c>
      <c r="C2447">
        <v>5</v>
      </c>
      <c r="D2447">
        <v>8</v>
      </c>
      <c r="E2447" t="s">
        <v>510</v>
      </c>
      <c r="F2447" t="s">
        <v>508</v>
      </c>
      <c r="G2447" t="s">
        <v>508</v>
      </c>
      <c r="H2447">
        <v>4.1778960099681832</v>
      </c>
      <c r="I2447">
        <v>0</v>
      </c>
      <c r="J2447">
        <v>6.8606900294503606E-3</v>
      </c>
      <c r="K2447">
        <v>-106.94441546996551</v>
      </c>
      <c r="L2447">
        <v>1.0988370361297799</v>
      </c>
      <c r="M2447">
        <v>-2.573526930386246</v>
      </c>
      <c r="N2447">
        <v>0.37735811710868272</v>
      </c>
      <c r="O2447">
        <v>0</v>
      </c>
      <c r="P2447">
        <v>0</v>
      </c>
      <c r="Q2447">
        <v>1</v>
      </c>
      <c r="R2447">
        <v>0</v>
      </c>
      <c r="S2447">
        <v>0</v>
      </c>
      <c r="T2447">
        <v>1</v>
      </c>
    </row>
    <row r="2448" spans="1:20" x14ac:dyDescent="0.3">
      <c r="A2448" t="s">
        <v>295</v>
      </c>
      <c r="B2448" t="s">
        <v>157</v>
      </c>
      <c r="C2448">
        <v>8</v>
      </c>
      <c r="D2448">
        <v>9</v>
      </c>
      <c r="E2448" t="s">
        <v>510</v>
      </c>
      <c r="F2448" t="s">
        <v>508</v>
      </c>
      <c r="G2448" t="s">
        <v>508</v>
      </c>
      <c r="H2448">
        <v>4.4334967494620354</v>
      </c>
      <c r="I2448">
        <v>0</v>
      </c>
      <c r="J2448">
        <v>9.1675278471834987E-3</v>
      </c>
      <c r="K2448">
        <v>-76.282087685877727</v>
      </c>
      <c r="L2448">
        <v>1.013633582490288</v>
      </c>
      <c r="M2448">
        <v>-4.3956089062001924</v>
      </c>
      <c r="N2448">
        <v>-1.9157070622965851</v>
      </c>
      <c r="O2448">
        <v>0</v>
      </c>
      <c r="P2448">
        <v>1</v>
      </c>
      <c r="Q2448">
        <v>1</v>
      </c>
      <c r="R2448">
        <v>0</v>
      </c>
      <c r="S2448">
        <v>0</v>
      </c>
      <c r="T2448">
        <v>1</v>
      </c>
    </row>
    <row r="2449" spans="1:20" x14ac:dyDescent="0.3">
      <c r="A2449" t="s">
        <v>298</v>
      </c>
      <c r="B2449" t="s">
        <v>157</v>
      </c>
      <c r="C2449">
        <v>3</v>
      </c>
      <c r="D2449">
        <v>5</v>
      </c>
      <c r="E2449" t="s">
        <v>510</v>
      </c>
      <c r="F2449" t="s">
        <v>508</v>
      </c>
      <c r="G2449" t="s">
        <v>508</v>
      </c>
      <c r="H2449">
        <v>4.1294631007725897</v>
      </c>
      <c r="I2449">
        <v>4.2553148317145393</v>
      </c>
      <c r="J2449">
        <v>6.147050001681087E-3</v>
      </c>
      <c r="K2449">
        <v>-133.9934264861628</v>
      </c>
      <c r="L2449">
        <v>0.87639960440074616</v>
      </c>
      <c r="M2449">
        <v>-1.9157070622965851</v>
      </c>
      <c r="N2449">
        <v>1.171873908606333</v>
      </c>
      <c r="O2449">
        <v>0</v>
      </c>
      <c r="P2449">
        <v>0</v>
      </c>
      <c r="Q2449">
        <v>1</v>
      </c>
      <c r="R2449">
        <v>0</v>
      </c>
      <c r="S2449">
        <v>0</v>
      </c>
      <c r="T2449">
        <v>0</v>
      </c>
    </row>
    <row r="2450" spans="1:20" x14ac:dyDescent="0.3">
      <c r="A2450" t="s">
        <v>164</v>
      </c>
      <c r="B2450" t="s">
        <v>157</v>
      </c>
      <c r="C2450">
        <v>13</v>
      </c>
      <c r="D2450">
        <v>11</v>
      </c>
      <c r="E2450" t="s">
        <v>510</v>
      </c>
      <c r="F2450" t="s">
        <v>508</v>
      </c>
      <c r="G2450" t="s">
        <v>508</v>
      </c>
      <c r="H2450">
        <v>3.4926461956352899</v>
      </c>
      <c r="I2450">
        <v>62.06899670160184</v>
      </c>
      <c r="J2450">
        <v>3.2805002726460003E-2</v>
      </c>
      <c r="K2450">
        <v>106.0605710312563</v>
      </c>
      <c r="L2450">
        <v>1.3077654177244109</v>
      </c>
      <c r="M2450">
        <v>-0.72992630864607577</v>
      </c>
      <c r="N2450">
        <v>4.4117604520907072</v>
      </c>
      <c r="O2450">
        <v>1</v>
      </c>
      <c r="P2450">
        <v>1</v>
      </c>
      <c r="Q2450">
        <v>1</v>
      </c>
      <c r="R2450">
        <v>1</v>
      </c>
      <c r="S2450">
        <v>0</v>
      </c>
      <c r="T2450">
        <v>1</v>
      </c>
    </row>
    <row r="2451" spans="1:20" x14ac:dyDescent="0.3">
      <c r="A2451" t="s">
        <v>139</v>
      </c>
      <c r="B2451" t="s">
        <v>147</v>
      </c>
      <c r="C2451">
        <v>11</v>
      </c>
      <c r="D2451">
        <v>13</v>
      </c>
      <c r="E2451" t="s">
        <v>513</v>
      </c>
      <c r="F2451" t="s">
        <v>508</v>
      </c>
      <c r="G2451" t="s">
        <v>508</v>
      </c>
      <c r="H2451">
        <v>2.8035922925448111</v>
      </c>
      <c r="I2451">
        <v>54.76189935558876</v>
      </c>
      <c r="J2451">
        <v>3.3932002177446803E-2</v>
      </c>
      <c r="K2451">
        <v>69.264168454288892</v>
      </c>
      <c r="L2451">
        <v>0.72870667964765223</v>
      </c>
      <c r="M2451">
        <v>-0.11013468024077119</v>
      </c>
      <c r="N2451">
        <v>-1.323041781661358</v>
      </c>
      <c r="O2451">
        <v>1</v>
      </c>
      <c r="P2451">
        <v>1</v>
      </c>
      <c r="Q2451">
        <v>1</v>
      </c>
      <c r="R2451">
        <v>0</v>
      </c>
      <c r="S2451">
        <v>1</v>
      </c>
      <c r="T2451">
        <v>0</v>
      </c>
    </row>
    <row r="2452" spans="1:20" x14ac:dyDescent="0.3">
      <c r="A2452" t="s">
        <v>156</v>
      </c>
      <c r="B2452" t="s">
        <v>147</v>
      </c>
      <c r="C2452">
        <v>11</v>
      </c>
      <c r="D2452">
        <v>15</v>
      </c>
      <c r="E2452" t="s">
        <v>367</v>
      </c>
      <c r="F2452" t="s">
        <v>508</v>
      </c>
      <c r="G2452" t="s">
        <v>509</v>
      </c>
      <c r="H2452">
        <v>2.865124647062482</v>
      </c>
      <c r="I2452">
        <v>40.47620128882248</v>
      </c>
      <c r="J2452">
        <v>2.3017470903946041E-2</v>
      </c>
      <c r="K2452">
        <v>13.051843912716491</v>
      </c>
      <c r="L2452">
        <v>0.66009385114476749</v>
      </c>
      <c r="M2452">
        <v>-1.323041781661358</v>
      </c>
      <c r="N2452">
        <v>2.5698379979019159</v>
      </c>
      <c r="O2452">
        <v>1</v>
      </c>
      <c r="P2452">
        <v>1</v>
      </c>
      <c r="Q2452">
        <v>1</v>
      </c>
      <c r="R2452">
        <v>0</v>
      </c>
      <c r="S2452">
        <v>1</v>
      </c>
      <c r="T2452">
        <v>0</v>
      </c>
    </row>
    <row r="2453" spans="1:20" x14ac:dyDescent="0.3">
      <c r="A2453" t="s">
        <v>265</v>
      </c>
      <c r="B2453" t="s">
        <v>147</v>
      </c>
      <c r="C2453">
        <v>11</v>
      </c>
      <c r="D2453">
        <v>7</v>
      </c>
      <c r="E2453" t="s">
        <v>510</v>
      </c>
      <c r="F2453" t="s">
        <v>508</v>
      </c>
      <c r="G2453" t="s">
        <v>508</v>
      </c>
      <c r="H2453">
        <v>5.0892858278183706</v>
      </c>
      <c r="I2453">
        <v>84.143224814460339</v>
      </c>
      <c r="J2453">
        <v>0.3329818390042138</v>
      </c>
      <c r="K2453">
        <v>211.08092373265791</v>
      </c>
      <c r="L2453">
        <v>1.056605139414853</v>
      </c>
      <c r="M2453">
        <v>-1.396878185934362</v>
      </c>
      <c r="N2453">
        <v>-7.5833320617675781</v>
      </c>
      <c r="O2453">
        <v>1</v>
      </c>
      <c r="P2453">
        <v>1</v>
      </c>
      <c r="Q2453">
        <v>1</v>
      </c>
      <c r="R2453">
        <v>0</v>
      </c>
      <c r="S2453">
        <v>1</v>
      </c>
      <c r="T2453">
        <v>1</v>
      </c>
    </row>
    <row r="2454" spans="1:20" x14ac:dyDescent="0.3">
      <c r="A2454" t="s">
        <v>271</v>
      </c>
      <c r="B2454" t="s">
        <v>147</v>
      </c>
      <c r="C2454">
        <v>9</v>
      </c>
      <c r="D2454">
        <v>10</v>
      </c>
      <c r="E2454" t="s">
        <v>510</v>
      </c>
      <c r="F2454" t="s">
        <v>508</v>
      </c>
      <c r="G2454" t="s">
        <v>508</v>
      </c>
      <c r="H2454">
        <v>6.9031636959122604</v>
      </c>
      <c r="I2454">
        <v>43.846159112994762</v>
      </c>
      <c r="J2454">
        <v>0.1850877789302447</v>
      </c>
      <c r="K2454">
        <v>48.275871753471158</v>
      </c>
      <c r="L2454">
        <v>0.59344148181631473</v>
      </c>
      <c r="M2454">
        <v>-5.9513060264304514</v>
      </c>
      <c r="N2454">
        <v>0.76701746275458449</v>
      </c>
      <c r="O2454">
        <v>1</v>
      </c>
      <c r="P2454">
        <v>1</v>
      </c>
      <c r="Q2454">
        <v>1</v>
      </c>
      <c r="R2454">
        <v>0</v>
      </c>
      <c r="S2454">
        <v>1</v>
      </c>
      <c r="T2454">
        <v>0</v>
      </c>
    </row>
    <row r="2455" spans="1:20" x14ac:dyDescent="0.3">
      <c r="A2455" t="s">
        <v>290</v>
      </c>
      <c r="B2455" t="s">
        <v>147</v>
      </c>
      <c r="C2455">
        <v>1</v>
      </c>
      <c r="D2455">
        <v>4</v>
      </c>
      <c r="E2455" t="s">
        <v>510</v>
      </c>
      <c r="F2455" t="s">
        <v>508</v>
      </c>
      <c r="G2455" t="s">
        <v>508</v>
      </c>
      <c r="H2455">
        <v>7.6342405301435043</v>
      </c>
      <c r="I2455">
        <v>31.117021411508919</v>
      </c>
      <c r="J2455">
        <v>-6.4419823702634715E-2</v>
      </c>
      <c r="K2455">
        <v>2.7844011082517799</v>
      </c>
      <c r="L2455">
        <v>0.60441575003985337</v>
      </c>
      <c r="M2455">
        <v>-4.9289142024882846</v>
      </c>
      <c r="N2455">
        <v>1.5952128780836221</v>
      </c>
      <c r="O2455">
        <v>0</v>
      </c>
      <c r="P2455">
        <v>1</v>
      </c>
      <c r="Q2455">
        <v>0</v>
      </c>
      <c r="R2455">
        <v>0</v>
      </c>
      <c r="S2455">
        <v>0</v>
      </c>
      <c r="T2455">
        <v>0</v>
      </c>
    </row>
    <row r="2456" spans="1:20" x14ac:dyDescent="0.3">
      <c r="A2456" t="s">
        <v>91</v>
      </c>
      <c r="B2456" t="s">
        <v>147</v>
      </c>
      <c r="C2456">
        <v>3</v>
      </c>
      <c r="D2456">
        <v>6</v>
      </c>
      <c r="E2456" t="s">
        <v>510</v>
      </c>
      <c r="F2456" t="s">
        <v>508</v>
      </c>
      <c r="G2456" t="s">
        <v>508</v>
      </c>
      <c r="H2456">
        <v>8.2673891748153867</v>
      </c>
      <c r="I2456">
        <v>35.457059687073283</v>
      </c>
      <c r="J2456">
        <v>-0.1223322471315378</v>
      </c>
      <c r="K2456">
        <v>-63.532960430644302</v>
      </c>
      <c r="L2456">
        <v>1.2627081421217869</v>
      </c>
      <c r="M2456">
        <v>-2.4644571012441432</v>
      </c>
      <c r="N2456">
        <v>-1.7492741092621611</v>
      </c>
      <c r="O2456">
        <v>0</v>
      </c>
      <c r="P2456">
        <v>1</v>
      </c>
      <c r="Q2456">
        <v>0</v>
      </c>
      <c r="R2456">
        <v>0</v>
      </c>
      <c r="S2456">
        <v>0</v>
      </c>
      <c r="T2456">
        <v>1</v>
      </c>
    </row>
    <row r="2457" spans="1:20" x14ac:dyDescent="0.3">
      <c r="A2457" t="s">
        <v>93</v>
      </c>
      <c r="B2457" t="s">
        <v>147</v>
      </c>
      <c r="C2457">
        <v>1</v>
      </c>
      <c r="D2457">
        <v>2</v>
      </c>
      <c r="E2457" t="s">
        <v>510</v>
      </c>
      <c r="F2457" t="s">
        <v>508</v>
      </c>
      <c r="G2457" t="s">
        <v>508</v>
      </c>
      <c r="H2457">
        <v>8.2944765275839689</v>
      </c>
      <c r="I2457">
        <v>19.551271764484</v>
      </c>
      <c r="J2457">
        <v>-0.12719715700943529</v>
      </c>
      <c r="K2457">
        <v>-37.697972682444181</v>
      </c>
      <c r="L2457">
        <v>0.71286340577167873</v>
      </c>
      <c r="M2457">
        <v>-1.7492741092621611</v>
      </c>
      <c r="N2457">
        <v>-0.59346654777337793</v>
      </c>
      <c r="O2457">
        <v>0</v>
      </c>
      <c r="P2457">
        <v>1</v>
      </c>
      <c r="Q2457">
        <v>0</v>
      </c>
      <c r="R2457">
        <v>0</v>
      </c>
      <c r="S2457">
        <v>0</v>
      </c>
      <c r="T2457">
        <v>0</v>
      </c>
    </row>
    <row r="2458" spans="1:20" x14ac:dyDescent="0.3">
      <c r="A2458" t="s">
        <v>162</v>
      </c>
      <c r="B2458" t="s">
        <v>147</v>
      </c>
      <c r="C2458">
        <v>1</v>
      </c>
      <c r="D2458">
        <v>2</v>
      </c>
      <c r="E2458" t="s">
        <v>510</v>
      </c>
      <c r="F2458" t="s">
        <v>508</v>
      </c>
      <c r="G2458" t="s">
        <v>508</v>
      </c>
      <c r="H2458">
        <v>6.8142870494297556</v>
      </c>
      <c r="I2458">
        <v>10.273978866316421</v>
      </c>
      <c r="J2458">
        <v>-0.12223000255851341</v>
      </c>
      <c r="K2458">
        <v>-68.831187006021281</v>
      </c>
      <c r="L2458">
        <v>0.89313813279786569</v>
      </c>
      <c r="M2458">
        <v>-1.5748016714081301</v>
      </c>
      <c r="N2458">
        <v>-1.599998474121094</v>
      </c>
      <c r="O2458">
        <v>0</v>
      </c>
      <c r="P2458">
        <v>1</v>
      </c>
      <c r="Q2458">
        <v>0</v>
      </c>
      <c r="R2458">
        <v>0</v>
      </c>
      <c r="S2458">
        <v>0</v>
      </c>
      <c r="T2458">
        <v>0</v>
      </c>
    </row>
    <row r="2459" spans="1:20" x14ac:dyDescent="0.3">
      <c r="A2459" t="s">
        <v>220</v>
      </c>
      <c r="B2459" t="s">
        <v>147</v>
      </c>
      <c r="C2459">
        <v>0</v>
      </c>
      <c r="D2459">
        <v>2</v>
      </c>
      <c r="E2459" t="s">
        <v>510</v>
      </c>
      <c r="F2459" t="s">
        <v>508</v>
      </c>
      <c r="G2459" t="s">
        <v>508</v>
      </c>
      <c r="H2459">
        <v>6.3225913258061004</v>
      </c>
      <c r="I2459">
        <v>8.8607615311101053</v>
      </c>
      <c r="J2459">
        <v>-0.1230036350627737</v>
      </c>
      <c r="K2459">
        <v>-146.50015751236981</v>
      </c>
      <c r="L2459">
        <v>1.069288045485927</v>
      </c>
      <c r="M2459">
        <v>-1.599998474121094</v>
      </c>
      <c r="N2459">
        <v>3.9634083699263849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1</v>
      </c>
    </row>
    <row r="2460" spans="1:20" x14ac:dyDescent="0.3">
      <c r="A2460" t="s">
        <v>259</v>
      </c>
      <c r="B2460" t="s">
        <v>147</v>
      </c>
      <c r="C2460">
        <v>11</v>
      </c>
      <c r="D2460">
        <v>9</v>
      </c>
      <c r="E2460" t="s">
        <v>510</v>
      </c>
      <c r="F2460" t="s">
        <v>508</v>
      </c>
      <c r="G2460" t="s">
        <v>508</v>
      </c>
      <c r="H2460">
        <v>5.6948061113233699</v>
      </c>
      <c r="I2460">
        <v>64.622639599708677</v>
      </c>
      <c r="J2460">
        <v>6.7817658550476612E-2</v>
      </c>
      <c r="K2460">
        <v>219.2198030774359</v>
      </c>
      <c r="L2460">
        <v>1.245947226296612</v>
      </c>
      <c r="M2460">
        <v>-2.48226719503156</v>
      </c>
      <c r="N2460">
        <v>-0.99999687888405531</v>
      </c>
      <c r="O2460">
        <v>1</v>
      </c>
      <c r="P2460">
        <v>1</v>
      </c>
      <c r="Q2460">
        <v>1</v>
      </c>
      <c r="R2460">
        <v>0</v>
      </c>
      <c r="S2460">
        <v>1</v>
      </c>
      <c r="T2460">
        <v>1</v>
      </c>
    </row>
    <row r="2461" spans="1:20" x14ac:dyDescent="0.3">
      <c r="A2461" t="s">
        <v>269</v>
      </c>
      <c r="B2461" t="s">
        <v>147</v>
      </c>
      <c r="C2461">
        <v>9</v>
      </c>
      <c r="D2461">
        <v>5</v>
      </c>
      <c r="E2461" t="s">
        <v>510</v>
      </c>
      <c r="F2461" t="s">
        <v>508</v>
      </c>
      <c r="G2461" t="s">
        <v>508</v>
      </c>
      <c r="H2461">
        <v>5.7539699184130368</v>
      </c>
      <c r="I2461">
        <v>55.188685823225661</v>
      </c>
      <c r="J2461">
        <v>4.7760646399302498E-2</v>
      </c>
      <c r="K2461">
        <v>14.14142732450677</v>
      </c>
      <c r="L2461">
        <v>0.83215355664964197</v>
      </c>
      <c r="M2461">
        <v>-0.82644765611118254</v>
      </c>
      <c r="N2461">
        <v>1.666660632616314</v>
      </c>
      <c r="O2461">
        <v>1</v>
      </c>
      <c r="P2461">
        <v>1</v>
      </c>
      <c r="Q2461">
        <v>1</v>
      </c>
      <c r="R2461">
        <v>0</v>
      </c>
      <c r="S2461">
        <v>1</v>
      </c>
      <c r="T2461">
        <v>0</v>
      </c>
    </row>
    <row r="2462" spans="1:20" x14ac:dyDescent="0.3">
      <c r="A2462" t="s">
        <v>285</v>
      </c>
      <c r="B2462" t="s">
        <v>147</v>
      </c>
      <c r="C2462">
        <v>3</v>
      </c>
      <c r="D2462">
        <v>5</v>
      </c>
      <c r="E2462" t="s">
        <v>510</v>
      </c>
      <c r="F2462" t="s">
        <v>508</v>
      </c>
      <c r="G2462" t="s">
        <v>508</v>
      </c>
      <c r="H2462">
        <v>5.7896214633989018</v>
      </c>
      <c r="I2462">
        <v>28.773570264433211</v>
      </c>
      <c r="J2462">
        <v>-2.783559656167606E-2</v>
      </c>
      <c r="K2462">
        <v>-7.2640179509026721</v>
      </c>
      <c r="L2462">
        <v>1.120596009430634</v>
      </c>
      <c r="M2462">
        <v>-4.7441881756449851</v>
      </c>
      <c r="N2462">
        <v>2.441406304569683</v>
      </c>
      <c r="O2462">
        <v>0</v>
      </c>
      <c r="P2462">
        <v>1</v>
      </c>
      <c r="Q2462">
        <v>0</v>
      </c>
      <c r="R2462">
        <v>0</v>
      </c>
      <c r="S2462">
        <v>0</v>
      </c>
      <c r="T2462">
        <v>1</v>
      </c>
    </row>
    <row r="2463" spans="1:20" x14ac:dyDescent="0.3">
      <c r="A2463" t="s">
        <v>291</v>
      </c>
      <c r="B2463" t="s">
        <v>147</v>
      </c>
      <c r="C2463">
        <v>3</v>
      </c>
      <c r="D2463">
        <v>5</v>
      </c>
      <c r="E2463" t="s">
        <v>510</v>
      </c>
      <c r="F2463" t="s">
        <v>508</v>
      </c>
      <c r="G2463" t="s">
        <v>508</v>
      </c>
      <c r="H2463">
        <v>5.9175715750351916</v>
      </c>
      <c r="I2463">
        <v>29.716988134401511</v>
      </c>
      <c r="J2463">
        <v>-8.2970717232351027E-2</v>
      </c>
      <c r="K2463">
        <v>-39.523832720220042</v>
      </c>
      <c r="L2463">
        <v>1.1079859172721229</v>
      </c>
      <c r="M2463">
        <v>-2.1925600310266899</v>
      </c>
      <c r="N2463">
        <v>2.3391790035497881</v>
      </c>
      <c r="O2463">
        <v>0</v>
      </c>
      <c r="P2463">
        <v>1</v>
      </c>
      <c r="Q2463">
        <v>0</v>
      </c>
      <c r="R2463">
        <v>0</v>
      </c>
      <c r="S2463">
        <v>0</v>
      </c>
      <c r="T2463">
        <v>1</v>
      </c>
    </row>
    <row r="2464" spans="1:20" x14ac:dyDescent="0.3">
      <c r="A2464" t="s">
        <v>77</v>
      </c>
      <c r="B2464" t="s">
        <v>227</v>
      </c>
      <c r="C2464">
        <v>0</v>
      </c>
      <c r="D2464">
        <v>7</v>
      </c>
      <c r="E2464" t="s">
        <v>510</v>
      </c>
      <c r="F2464" t="s">
        <v>508</v>
      </c>
      <c r="G2464" t="s">
        <v>508</v>
      </c>
      <c r="H2464">
        <v>2.6959426726056619</v>
      </c>
      <c r="I2464">
        <v>14.01869527367767</v>
      </c>
      <c r="J2464">
        <v>-0.89903282643169202</v>
      </c>
      <c r="K2464">
        <v>-156.7733040565727</v>
      </c>
      <c r="L2464">
        <v>0.61132984150096958</v>
      </c>
      <c r="M2464">
        <v>-1.0777543002460559</v>
      </c>
      <c r="N2464">
        <v>-0.31128744211745729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</row>
    <row r="2465" spans="1:20" x14ac:dyDescent="0.3">
      <c r="A2465" t="s">
        <v>156</v>
      </c>
      <c r="B2465" t="s">
        <v>227</v>
      </c>
      <c r="C2465">
        <v>3</v>
      </c>
      <c r="D2465">
        <v>8</v>
      </c>
      <c r="E2465" t="s">
        <v>510</v>
      </c>
      <c r="F2465" t="s">
        <v>508</v>
      </c>
      <c r="G2465" t="s">
        <v>508</v>
      </c>
      <c r="H2465">
        <v>2.7433930170274619</v>
      </c>
      <c r="I2465">
        <v>11.92652523667889</v>
      </c>
      <c r="J2465">
        <v>-1.739367249859693</v>
      </c>
      <c r="K2465">
        <v>-82.504143564651514</v>
      </c>
      <c r="L2465">
        <v>0.83669349216706534</v>
      </c>
      <c r="M2465">
        <v>-0.69768199920248986</v>
      </c>
      <c r="N2465">
        <v>4.6838435840352997</v>
      </c>
      <c r="O2465">
        <v>0</v>
      </c>
      <c r="P2465">
        <v>1</v>
      </c>
      <c r="Q2465">
        <v>0</v>
      </c>
      <c r="R2465">
        <v>0</v>
      </c>
      <c r="S2465">
        <v>0</v>
      </c>
      <c r="T2465">
        <v>0</v>
      </c>
    </row>
    <row r="2466" spans="1:20" x14ac:dyDescent="0.3">
      <c r="A2466" t="s">
        <v>223</v>
      </c>
      <c r="B2466" t="s">
        <v>227</v>
      </c>
      <c r="C2466">
        <v>12</v>
      </c>
      <c r="D2466">
        <v>16</v>
      </c>
      <c r="E2466" t="s">
        <v>5</v>
      </c>
      <c r="F2466" t="s">
        <v>509</v>
      </c>
      <c r="G2466" t="s">
        <v>509</v>
      </c>
      <c r="H2466">
        <v>2.9680368007232669</v>
      </c>
      <c r="I2466">
        <v>42.20187993646028</v>
      </c>
      <c r="J2466">
        <v>-0.42824666214512352</v>
      </c>
      <c r="K2466">
        <v>38.452128770507649</v>
      </c>
      <c r="L2466">
        <v>1.1351806447575761</v>
      </c>
      <c r="M2466">
        <v>-2.013417045415864</v>
      </c>
      <c r="N2466">
        <v>-1.445972771793784</v>
      </c>
      <c r="O2466">
        <v>1</v>
      </c>
      <c r="P2466">
        <v>1</v>
      </c>
      <c r="Q2466">
        <v>0</v>
      </c>
      <c r="R2466">
        <v>1</v>
      </c>
      <c r="S2466">
        <v>1</v>
      </c>
      <c r="T2466">
        <v>1</v>
      </c>
    </row>
    <row r="2467" spans="1:20" x14ac:dyDescent="0.3">
      <c r="A2467" t="s">
        <v>228</v>
      </c>
      <c r="B2467" t="s">
        <v>227</v>
      </c>
      <c r="C2467">
        <v>8</v>
      </c>
      <c r="D2467">
        <v>9</v>
      </c>
      <c r="E2467" t="s">
        <v>510</v>
      </c>
      <c r="F2467" t="s">
        <v>508</v>
      </c>
      <c r="G2467" t="s">
        <v>508</v>
      </c>
      <c r="H2467">
        <v>2.9509103238389121</v>
      </c>
      <c r="I2467">
        <v>24.770597867146879</v>
      </c>
      <c r="J2467">
        <v>-0.46376862307784839</v>
      </c>
      <c r="K2467">
        <v>-31.60177360892148</v>
      </c>
      <c r="L2467">
        <v>0.83584723300188912</v>
      </c>
      <c r="M2467">
        <v>-1.445972771793784</v>
      </c>
      <c r="N2467">
        <v>2.2393875352292909</v>
      </c>
      <c r="O2467">
        <v>1</v>
      </c>
      <c r="P2467">
        <v>1</v>
      </c>
      <c r="Q2467">
        <v>0</v>
      </c>
      <c r="R2467">
        <v>0</v>
      </c>
      <c r="S2467">
        <v>1</v>
      </c>
      <c r="T2467">
        <v>0</v>
      </c>
    </row>
    <row r="2468" spans="1:20" x14ac:dyDescent="0.3">
      <c r="A2468" t="s">
        <v>265</v>
      </c>
      <c r="B2468" t="s">
        <v>227</v>
      </c>
      <c r="C2468">
        <v>13</v>
      </c>
      <c r="D2468">
        <v>13</v>
      </c>
      <c r="E2468" t="s">
        <v>510</v>
      </c>
      <c r="F2468" t="s">
        <v>508</v>
      </c>
      <c r="G2468" t="s">
        <v>508</v>
      </c>
      <c r="H2468">
        <v>2.77084691496407</v>
      </c>
      <c r="I2468">
        <v>78.518506827138012</v>
      </c>
      <c r="J2468">
        <v>1.912601651056951</v>
      </c>
      <c r="K2468">
        <v>196.64230433734119</v>
      </c>
      <c r="L2468">
        <v>1.133282075047747</v>
      </c>
      <c r="M2468">
        <v>-0.36258552714367792</v>
      </c>
      <c r="N2468">
        <v>-3.0567658388271912</v>
      </c>
      <c r="O2468">
        <v>1</v>
      </c>
      <c r="P2468">
        <v>1</v>
      </c>
      <c r="Q2468">
        <v>1</v>
      </c>
      <c r="R2468">
        <v>0</v>
      </c>
      <c r="S2468">
        <v>1</v>
      </c>
      <c r="T2468">
        <v>1</v>
      </c>
    </row>
    <row r="2469" spans="1:20" x14ac:dyDescent="0.3">
      <c r="A2469" t="s">
        <v>271</v>
      </c>
      <c r="B2469" t="s">
        <v>227</v>
      </c>
      <c r="C2469">
        <v>5</v>
      </c>
      <c r="D2469">
        <v>8</v>
      </c>
      <c r="E2469" t="s">
        <v>510</v>
      </c>
      <c r="F2469" t="s">
        <v>508</v>
      </c>
      <c r="G2469" t="s">
        <v>508</v>
      </c>
      <c r="H2469">
        <v>3.6773978864974461</v>
      </c>
      <c r="I2469">
        <v>4.294477850574566</v>
      </c>
      <c r="J2469">
        <v>-0.48836235591387261</v>
      </c>
      <c r="K2469">
        <v>-62.030283756463753</v>
      </c>
      <c r="L2469">
        <v>0.99713202991597838</v>
      </c>
      <c r="M2469">
        <v>-6.381385722934195</v>
      </c>
      <c r="N2469">
        <v>1.2028901432816841</v>
      </c>
      <c r="O2469">
        <v>0</v>
      </c>
      <c r="P2469">
        <v>1</v>
      </c>
      <c r="Q2469">
        <v>0</v>
      </c>
      <c r="R2469">
        <v>0</v>
      </c>
      <c r="S2469">
        <v>1</v>
      </c>
      <c r="T2469">
        <v>0</v>
      </c>
    </row>
    <row r="2470" spans="1:20" x14ac:dyDescent="0.3">
      <c r="A2470" t="s">
        <v>283</v>
      </c>
      <c r="B2470" t="s">
        <v>227</v>
      </c>
      <c r="C2470">
        <v>0</v>
      </c>
      <c r="D2470">
        <v>5</v>
      </c>
      <c r="E2470" t="s">
        <v>510</v>
      </c>
      <c r="F2470" t="s">
        <v>508</v>
      </c>
      <c r="G2470" t="s">
        <v>508</v>
      </c>
      <c r="H2470">
        <v>3.8421664660371841</v>
      </c>
      <c r="I2470">
        <v>0.60975620161865562</v>
      </c>
      <c r="J2470">
        <v>-2.427130280338806</v>
      </c>
      <c r="K2470">
        <v>-140.4570054483253</v>
      </c>
      <c r="L2470">
        <v>0.65228771492568083</v>
      </c>
      <c r="M2470">
        <v>-1.5872992433851949</v>
      </c>
      <c r="N2470">
        <v>-1.451608724457127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</row>
    <row r="2471" spans="1:20" x14ac:dyDescent="0.3">
      <c r="A2471" t="s">
        <v>290</v>
      </c>
      <c r="B2471" t="s">
        <v>227</v>
      </c>
      <c r="C2471">
        <v>0</v>
      </c>
      <c r="D2471">
        <v>5</v>
      </c>
      <c r="E2471" t="s">
        <v>510</v>
      </c>
      <c r="F2471" t="s">
        <v>508</v>
      </c>
      <c r="G2471" t="s">
        <v>508</v>
      </c>
      <c r="H2471">
        <v>3.758475978912053</v>
      </c>
      <c r="I2471">
        <v>2.6881733073058438</v>
      </c>
      <c r="J2471">
        <v>-2.9958948939114771</v>
      </c>
      <c r="K2471">
        <v>-146.0417267684476</v>
      </c>
      <c r="L2471">
        <v>0.66301483880886614</v>
      </c>
      <c r="M2471">
        <v>-1.451608724457127</v>
      </c>
      <c r="N2471">
        <v>0.8183293429724563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</row>
    <row r="2472" spans="1:20" x14ac:dyDescent="0.3">
      <c r="A2472" t="s">
        <v>512</v>
      </c>
      <c r="B2472" t="s">
        <v>227</v>
      </c>
      <c r="C2472">
        <v>2</v>
      </c>
      <c r="D2472">
        <v>9</v>
      </c>
      <c r="E2472" t="s">
        <v>510</v>
      </c>
      <c r="F2472" t="s">
        <v>508</v>
      </c>
      <c r="G2472" t="s">
        <v>508</v>
      </c>
      <c r="H2472">
        <v>3.6904764166301618</v>
      </c>
      <c r="I2472">
        <v>6.0185212536020734</v>
      </c>
      <c r="J2472">
        <v>-3.5467098244853821</v>
      </c>
      <c r="K2472">
        <v>-122.28626327390749</v>
      </c>
      <c r="L2472">
        <v>1.2877416955875061</v>
      </c>
      <c r="M2472">
        <v>-2.5974006360677051</v>
      </c>
      <c r="N2472">
        <v>-4.9166683463756273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1</v>
      </c>
    </row>
    <row r="2473" spans="1:20" x14ac:dyDescent="0.3">
      <c r="A2473" t="s">
        <v>91</v>
      </c>
      <c r="B2473" t="s">
        <v>227</v>
      </c>
      <c r="C2473">
        <v>2</v>
      </c>
      <c r="D2473">
        <v>7</v>
      </c>
      <c r="E2473" t="s">
        <v>510</v>
      </c>
      <c r="F2473" t="s">
        <v>508</v>
      </c>
      <c r="G2473" t="s">
        <v>508</v>
      </c>
      <c r="H2473">
        <v>4.369601036457599</v>
      </c>
      <c r="I2473">
        <v>17.868342667997961</v>
      </c>
      <c r="J2473">
        <v>-4.4106136399973002</v>
      </c>
      <c r="K2473">
        <v>-202.51066689089379</v>
      </c>
      <c r="L2473">
        <v>1.534419445092096</v>
      </c>
      <c r="M2473">
        <v>-4.9166683463756273</v>
      </c>
      <c r="N2473">
        <v>-1.0517095893067689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1</v>
      </c>
    </row>
    <row r="2474" spans="1:20" x14ac:dyDescent="0.3">
      <c r="A2474" t="s">
        <v>93</v>
      </c>
      <c r="B2474" t="s">
        <v>227</v>
      </c>
      <c r="C2474">
        <v>0</v>
      </c>
      <c r="D2474">
        <v>3</v>
      </c>
      <c r="E2474" t="s">
        <v>510</v>
      </c>
      <c r="F2474" t="s">
        <v>508</v>
      </c>
      <c r="G2474" t="s">
        <v>508</v>
      </c>
      <c r="H2474">
        <v>4.4413518580082689</v>
      </c>
      <c r="I2474">
        <v>14.10658430618478</v>
      </c>
      <c r="J2474">
        <v>-4.6557872592944118</v>
      </c>
      <c r="K2474">
        <v>-138.34618429405489</v>
      </c>
      <c r="L2474">
        <v>0.83050083593806789</v>
      </c>
      <c r="M2474">
        <v>-1.0517095893067689</v>
      </c>
      <c r="N2474">
        <v>1.6829015571365931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</row>
    <row r="2475" spans="1:20" x14ac:dyDescent="0.3">
      <c r="A2475" t="s">
        <v>162</v>
      </c>
      <c r="B2475" t="s">
        <v>227</v>
      </c>
      <c r="C2475">
        <v>3</v>
      </c>
      <c r="D2475">
        <v>6</v>
      </c>
      <c r="E2475" t="s">
        <v>510</v>
      </c>
      <c r="F2475" t="s">
        <v>508</v>
      </c>
      <c r="G2475" t="s">
        <v>508</v>
      </c>
      <c r="H2475">
        <v>4.6637210526837336</v>
      </c>
      <c r="I2475">
        <v>25.07837628780349</v>
      </c>
      <c r="J2475">
        <v>-2.4618632719185949</v>
      </c>
      <c r="K2475">
        <v>-67.757481498581612</v>
      </c>
      <c r="L2475">
        <v>0.6629661650204407</v>
      </c>
      <c r="M2475">
        <v>-2.3489877363720089</v>
      </c>
      <c r="N2475">
        <v>-2.2336799421487439</v>
      </c>
      <c r="O2475">
        <v>0</v>
      </c>
      <c r="P2475">
        <v>1</v>
      </c>
      <c r="Q2475">
        <v>0</v>
      </c>
      <c r="R2475">
        <v>0</v>
      </c>
      <c r="S2475">
        <v>0</v>
      </c>
      <c r="T2475">
        <v>0</v>
      </c>
    </row>
    <row r="2476" spans="1:20" x14ac:dyDescent="0.3">
      <c r="A2476" t="s">
        <v>220</v>
      </c>
      <c r="B2476" t="s">
        <v>227</v>
      </c>
      <c r="C2476">
        <v>3</v>
      </c>
      <c r="D2476">
        <v>6</v>
      </c>
      <c r="E2476" t="s">
        <v>510</v>
      </c>
      <c r="F2476" t="s">
        <v>508</v>
      </c>
      <c r="G2476" t="s">
        <v>508</v>
      </c>
      <c r="H2476">
        <v>4.7388905478798922</v>
      </c>
      <c r="I2476">
        <v>17.7631491325219</v>
      </c>
      <c r="J2476">
        <v>-2.2608545327478069</v>
      </c>
      <c r="K2476">
        <v>-90.591595867465941</v>
      </c>
      <c r="L2476">
        <v>0.75964245162511246</v>
      </c>
      <c r="M2476">
        <v>-2.2336799421487439</v>
      </c>
      <c r="N2476">
        <v>4.4815409218813631</v>
      </c>
      <c r="O2476">
        <v>0</v>
      </c>
      <c r="P2476">
        <v>1</v>
      </c>
      <c r="Q2476">
        <v>0</v>
      </c>
      <c r="R2476">
        <v>0</v>
      </c>
      <c r="S2476">
        <v>0</v>
      </c>
      <c r="T2476">
        <v>0</v>
      </c>
    </row>
    <row r="2477" spans="1:20" x14ac:dyDescent="0.3">
      <c r="A2477" t="s">
        <v>235</v>
      </c>
      <c r="B2477" t="s">
        <v>227</v>
      </c>
      <c r="C2477">
        <v>11</v>
      </c>
      <c r="D2477">
        <v>14</v>
      </c>
      <c r="E2477" t="s">
        <v>513</v>
      </c>
      <c r="F2477" t="s">
        <v>508</v>
      </c>
      <c r="G2477" t="s">
        <v>508</v>
      </c>
      <c r="H2477">
        <v>3.9249145687555118</v>
      </c>
      <c r="I2477">
        <v>49.717505744558878</v>
      </c>
      <c r="J2477">
        <v>0.73548970302108252</v>
      </c>
      <c r="K2477">
        <v>-13.206059428864259</v>
      </c>
      <c r="L2477">
        <v>0.86841988665428749</v>
      </c>
      <c r="M2477">
        <v>-0.84602242795287741</v>
      </c>
      <c r="N2477">
        <v>0.51194038965298527</v>
      </c>
      <c r="O2477">
        <v>1</v>
      </c>
      <c r="P2477">
        <v>1</v>
      </c>
      <c r="Q2477">
        <v>1</v>
      </c>
      <c r="R2477">
        <v>1</v>
      </c>
      <c r="S2477">
        <v>0</v>
      </c>
      <c r="T2477">
        <v>0</v>
      </c>
    </row>
    <row r="2478" spans="1:20" x14ac:dyDescent="0.3">
      <c r="A2478" t="s">
        <v>282</v>
      </c>
      <c r="B2478" t="s">
        <v>227</v>
      </c>
      <c r="C2478">
        <v>11</v>
      </c>
      <c r="D2478">
        <v>10</v>
      </c>
      <c r="E2478" t="s">
        <v>510</v>
      </c>
      <c r="F2478" t="s">
        <v>508</v>
      </c>
      <c r="G2478" t="s">
        <v>508</v>
      </c>
      <c r="H2478">
        <v>3.6553210574135959</v>
      </c>
      <c r="I2478">
        <v>69.677407653936811</v>
      </c>
      <c r="J2478">
        <v>1.888112274697916</v>
      </c>
      <c r="K2478">
        <v>66.650169904657417</v>
      </c>
      <c r="L2478">
        <v>0.24100771807193819</v>
      </c>
      <c r="M2478">
        <v>-0.50084016942752418</v>
      </c>
      <c r="N2478">
        <v>2.0134240060588162</v>
      </c>
      <c r="O2478">
        <v>1</v>
      </c>
      <c r="P2478">
        <v>1</v>
      </c>
      <c r="Q2478">
        <v>1</v>
      </c>
      <c r="R2478">
        <v>1</v>
      </c>
      <c r="S2478">
        <v>0</v>
      </c>
      <c r="T2478">
        <v>0</v>
      </c>
    </row>
    <row r="2479" spans="1:20" x14ac:dyDescent="0.3">
      <c r="A2479" t="s">
        <v>285</v>
      </c>
      <c r="B2479" t="s">
        <v>227</v>
      </c>
      <c r="C2479">
        <v>11</v>
      </c>
      <c r="D2479">
        <v>12</v>
      </c>
      <c r="E2479" t="s">
        <v>510</v>
      </c>
      <c r="F2479" t="s">
        <v>508</v>
      </c>
      <c r="G2479" t="s">
        <v>508</v>
      </c>
      <c r="H2479">
        <v>3.41071375837448</v>
      </c>
      <c r="I2479">
        <v>66.379381332450663</v>
      </c>
      <c r="J2479">
        <v>2.1085128918498408</v>
      </c>
      <c r="K2479">
        <v>68.803787233482225</v>
      </c>
      <c r="L2479">
        <v>1.2779939906321449</v>
      </c>
      <c r="M2479">
        <v>-1.3157834338183581</v>
      </c>
      <c r="N2479">
        <v>-1.1666689924175351</v>
      </c>
      <c r="O2479">
        <v>1</v>
      </c>
      <c r="P2479">
        <v>1</v>
      </c>
      <c r="Q2479">
        <v>1</v>
      </c>
      <c r="R2479">
        <v>0</v>
      </c>
      <c r="S2479">
        <v>0</v>
      </c>
      <c r="T2479">
        <v>1</v>
      </c>
    </row>
    <row r="2480" spans="1:20" x14ac:dyDescent="0.3">
      <c r="A2480" t="s">
        <v>295</v>
      </c>
      <c r="B2480" t="s">
        <v>227</v>
      </c>
      <c r="C2480">
        <v>8</v>
      </c>
      <c r="D2480">
        <v>12</v>
      </c>
      <c r="E2480" t="s">
        <v>513</v>
      </c>
      <c r="F2480" t="s">
        <v>508</v>
      </c>
      <c r="G2480" t="s">
        <v>508</v>
      </c>
      <c r="H2480">
        <v>3.4339205745155859</v>
      </c>
      <c r="I2480">
        <v>14.13697892037638</v>
      </c>
      <c r="J2480">
        <v>0.72412157482298589</v>
      </c>
      <c r="K2480">
        <v>-63.472371494192799</v>
      </c>
      <c r="L2480">
        <v>1.1447073110359109</v>
      </c>
      <c r="M2480">
        <v>-4.6630257426587276</v>
      </c>
      <c r="N2480">
        <v>-4.0035587188612114</v>
      </c>
      <c r="O2480">
        <v>0</v>
      </c>
      <c r="P2480">
        <v>1</v>
      </c>
      <c r="Q2480">
        <v>1</v>
      </c>
      <c r="R2480">
        <v>0</v>
      </c>
      <c r="S2480">
        <v>0</v>
      </c>
      <c r="T2480">
        <v>1</v>
      </c>
    </row>
    <row r="2481" spans="1:20" x14ac:dyDescent="0.3">
      <c r="A2481" t="s">
        <v>298</v>
      </c>
      <c r="B2481" t="s">
        <v>227</v>
      </c>
      <c r="C2481">
        <v>2</v>
      </c>
      <c r="D2481">
        <v>8</v>
      </c>
      <c r="E2481" t="s">
        <v>510</v>
      </c>
      <c r="F2481" t="s">
        <v>508</v>
      </c>
      <c r="G2481" t="s">
        <v>508</v>
      </c>
      <c r="H2481">
        <v>3.6603560312214189</v>
      </c>
      <c r="I2481">
        <v>2.26415851405591</v>
      </c>
      <c r="J2481">
        <v>-0.63607989312610158</v>
      </c>
      <c r="K2481">
        <v>-355.80461070358172</v>
      </c>
      <c r="L2481">
        <v>1.0187762250282391</v>
      </c>
      <c r="M2481">
        <v>-4.0035587188612114</v>
      </c>
      <c r="N2481">
        <v>1.7608897126969421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1</v>
      </c>
    </row>
    <row r="2482" spans="1:20" x14ac:dyDescent="0.3">
      <c r="A2482" t="s">
        <v>164</v>
      </c>
      <c r="B2482" t="s">
        <v>227</v>
      </c>
      <c r="C2482">
        <v>5</v>
      </c>
      <c r="D2482">
        <v>9</v>
      </c>
      <c r="E2482" t="s">
        <v>510</v>
      </c>
      <c r="F2482" t="s">
        <v>508</v>
      </c>
      <c r="G2482" t="s">
        <v>508</v>
      </c>
      <c r="H2482">
        <v>3.6705183997124871</v>
      </c>
      <c r="I2482">
        <v>3.018878018741213</v>
      </c>
      <c r="J2482">
        <v>-1.0245144088659239</v>
      </c>
      <c r="K2482">
        <v>-66.919268592799895</v>
      </c>
      <c r="L2482">
        <v>1.1342623276776249</v>
      </c>
      <c r="M2482">
        <v>-2.9649595687331538</v>
      </c>
      <c r="N2482">
        <v>3.425925925925926</v>
      </c>
      <c r="O2482">
        <v>0</v>
      </c>
      <c r="P2482">
        <v>1</v>
      </c>
      <c r="Q2482">
        <v>0</v>
      </c>
      <c r="R2482">
        <v>0</v>
      </c>
      <c r="S2482">
        <v>0</v>
      </c>
      <c r="T2482">
        <v>1</v>
      </c>
    </row>
    <row r="2483" spans="1:20" x14ac:dyDescent="0.3">
      <c r="A2483" t="s">
        <v>242</v>
      </c>
      <c r="B2483" t="s">
        <v>227</v>
      </c>
      <c r="C2483">
        <v>6</v>
      </c>
      <c r="D2483">
        <v>11</v>
      </c>
      <c r="E2483" t="s">
        <v>513</v>
      </c>
      <c r="F2483" t="s">
        <v>508</v>
      </c>
      <c r="G2483" t="s">
        <v>508</v>
      </c>
      <c r="H2483">
        <v>3.323122910077124</v>
      </c>
      <c r="I2483">
        <v>28.561019462894571</v>
      </c>
      <c r="J2483">
        <v>1.1420072795771581</v>
      </c>
      <c r="K2483">
        <v>-18.02261835378966</v>
      </c>
      <c r="L2483">
        <v>0.93025036243097525</v>
      </c>
      <c r="M2483">
        <v>-2.3684210526315792</v>
      </c>
      <c r="N2483">
        <v>3.4141958670260562</v>
      </c>
      <c r="O2483">
        <v>0</v>
      </c>
      <c r="P2483">
        <v>1</v>
      </c>
      <c r="Q2483">
        <v>1</v>
      </c>
      <c r="R2483">
        <v>0</v>
      </c>
      <c r="S2483">
        <v>0</v>
      </c>
      <c r="T2483">
        <v>0</v>
      </c>
    </row>
    <row r="2484" spans="1:20" x14ac:dyDescent="0.3">
      <c r="A2484" t="s">
        <v>139</v>
      </c>
      <c r="B2484" t="s">
        <v>578</v>
      </c>
      <c r="C2484">
        <v>9</v>
      </c>
      <c r="D2484">
        <v>9</v>
      </c>
      <c r="E2484" t="s">
        <v>510</v>
      </c>
      <c r="F2484" t="s">
        <v>508</v>
      </c>
      <c r="G2484" t="s">
        <v>508</v>
      </c>
      <c r="H2484">
        <v>5.2280548132531548</v>
      </c>
      <c r="I2484">
        <v>44.339617761101472</v>
      </c>
      <c r="J2484">
        <v>3.3903693763587837E-2</v>
      </c>
      <c r="K2484">
        <v>91.861286606662205</v>
      </c>
      <c r="L2484">
        <v>0.83129393903992799</v>
      </c>
      <c r="M2484">
        <v>-3.7681192070764848</v>
      </c>
      <c r="N2484">
        <v>-5.1204771473992006</v>
      </c>
      <c r="O2484">
        <v>1</v>
      </c>
      <c r="P2484">
        <v>1</v>
      </c>
      <c r="Q2484">
        <v>1</v>
      </c>
      <c r="R2484">
        <v>0</v>
      </c>
      <c r="S2484">
        <v>1</v>
      </c>
      <c r="T2484">
        <v>0</v>
      </c>
    </row>
    <row r="2485" spans="1:20" x14ac:dyDescent="0.3">
      <c r="A2485" t="s">
        <v>156</v>
      </c>
      <c r="B2485" t="s">
        <v>578</v>
      </c>
      <c r="C2485">
        <v>6</v>
      </c>
      <c r="D2485">
        <v>6</v>
      </c>
      <c r="E2485" t="s">
        <v>510</v>
      </c>
      <c r="F2485" t="s">
        <v>508</v>
      </c>
      <c r="G2485" t="s">
        <v>508</v>
      </c>
      <c r="H2485">
        <v>5.8049878160000299</v>
      </c>
      <c r="I2485">
        <v>28.301899948335151</v>
      </c>
      <c r="J2485">
        <v>1.2282247567263449E-2</v>
      </c>
      <c r="K2485">
        <v>20.827950280335092</v>
      </c>
      <c r="L2485">
        <v>0.61582057656707145</v>
      </c>
      <c r="M2485">
        <v>-5.1204771473992006</v>
      </c>
      <c r="N2485">
        <v>4.1269800662394909</v>
      </c>
      <c r="O2485">
        <v>0</v>
      </c>
      <c r="P2485">
        <v>1</v>
      </c>
      <c r="Q2485">
        <v>1</v>
      </c>
      <c r="R2485">
        <v>0</v>
      </c>
      <c r="S2485">
        <v>1</v>
      </c>
      <c r="T2485">
        <v>0</v>
      </c>
    </row>
    <row r="2486" spans="1:20" x14ac:dyDescent="0.3">
      <c r="A2486" t="s">
        <v>223</v>
      </c>
      <c r="B2486" t="s">
        <v>578</v>
      </c>
      <c r="C2486">
        <v>3</v>
      </c>
      <c r="D2486">
        <v>2</v>
      </c>
      <c r="E2486" t="s">
        <v>510</v>
      </c>
      <c r="F2486" t="s">
        <v>508</v>
      </c>
      <c r="G2486" t="s">
        <v>508</v>
      </c>
      <c r="H2486">
        <v>5.7448654751542731</v>
      </c>
      <c r="I2486">
        <v>36.633652381459342</v>
      </c>
      <c r="J2486">
        <v>-1.6905850582750741E-3</v>
      </c>
      <c r="K2486">
        <v>23.81159042100936</v>
      </c>
      <c r="L2486">
        <v>0.50012456016049511</v>
      </c>
      <c r="M2486">
        <v>-0.30487776068545919</v>
      </c>
      <c r="N2486">
        <v>-1.8348606461624739</v>
      </c>
      <c r="O2486">
        <v>0</v>
      </c>
      <c r="P2486">
        <v>1</v>
      </c>
      <c r="Q2486">
        <v>0</v>
      </c>
      <c r="R2486">
        <v>1</v>
      </c>
      <c r="S2486">
        <v>0</v>
      </c>
      <c r="T2486">
        <v>0</v>
      </c>
    </row>
    <row r="2487" spans="1:20" x14ac:dyDescent="0.3">
      <c r="A2487" t="s">
        <v>228</v>
      </c>
      <c r="B2487" t="s">
        <v>578</v>
      </c>
      <c r="C2487">
        <v>1</v>
      </c>
      <c r="D2487">
        <v>2</v>
      </c>
      <c r="E2487" t="s">
        <v>510</v>
      </c>
      <c r="F2487" t="s">
        <v>508</v>
      </c>
      <c r="G2487" t="s">
        <v>508</v>
      </c>
      <c r="H2487">
        <v>5.8299941646337254</v>
      </c>
      <c r="I2487">
        <v>27.835048759055919</v>
      </c>
      <c r="J2487">
        <v>-1.004243040282261E-2</v>
      </c>
      <c r="K2487">
        <v>-9.0968087157478426</v>
      </c>
      <c r="L2487">
        <v>0.61061474625211298</v>
      </c>
      <c r="M2487">
        <v>-1.8348606461624739</v>
      </c>
      <c r="N2487">
        <v>0.93457853686159165</v>
      </c>
      <c r="O2487">
        <v>0</v>
      </c>
      <c r="P2487">
        <v>1</v>
      </c>
      <c r="Q2487">
        <v>0</v>
      </c>
      <c r="R2487">
        <v>0</v>
      </c>
      <c r="S2487">
        <v>0</v>
      </c>
      <c r="T2487">
        <v>0</v>
      </c>
    </row>
    <row r="2488" spans="1:20" x14ac:dyDescent="0.3">
      <c r="A2488" t="s">
        <v>265</v>
      </c>
      <c r="B2488" t="s">
        <v>578</v>
      </c>
      <c r="C2488">
        <v>6</v>
      </c>
      <c r="D2488">
        <v>3</v>
      </c>
      <c r="E2488" t="s">
        <v>510</v>
      </c>
      <c r="F2488" t="s">
        <v>508</v>
      </c>
      <c r="G2488" t="s">
        <v>508</v>
      </c>
      <c r="H2488">
        <v>5.590985798716507</v>
      </c>
      <c r="I2488">
        <v>31.249992549421179</v>
      </c>
      <c r="J2488">
        <v>-7.034077951457024E-3</v>
      </c>
      <c r="K2488">
        <v>40.668618959914653</v>
      </c>
      <c r="L2488">
        <v>0.77970580461457029</v>
      </c>
      <c r="M2488">
        <v>-0.29673563213186399</v>
      </c>
      <c r="N2488">
        <v>-1.7857126384770281</v>
      </c>
      <c r="O2488">
        <v>1</v>
      </c>
      <c r="P2488">
        <v>1</v>
      </c>
      <c r="Q2488">
        <v>0</v>
      </c>
      <c r="R2488">
        <v>0</v>
      </c>
      <c r="S2488">
        <v>1</v>
      </c>
      <c r="T2488">
        <v>0</v>
      </c>
    </row>
    <row r="2489" spans="1:20" x14ac:dyDescent="0.3">
      <c r="A2489" t="s">
        <v>271</v>
      </c>
      <c r="B2489" t="s">
        <v>578</v>
      </c>
      <c r="C2489">
        <v>1</v>
      </c>
      <c r="D2489">
        <v>4</v>
      </c>
      <c r="E2489" t="s">
        <v>510</v>
      </c>
      <c r="F2489" t="s">
        <v>508</v>
      </c>
      <c r="G2489" t="s">
        <v>508</v>
      </c>
      <c r="H2489">
        <v>6.478937791918125</v>
      </c>
      <c r="I2489">
        <v>2.4691328953692939</v>
      </c>
      <c r="J2489">
        <v>-2.2264094246050439E-2</v>
      </c>
      <c r="K2489">
        <v>-81.107143588752265</v>
      </c>
      <c r="L2489">
        <v>0.69747646618954318</v>
      </c>
      <c r="M2489">
        <v>-5.4545475563070633</v>
      </c>
      <c r="N2489">
        <v>2.2435953278515401</v>
      </c>
      <c r="O2489">
        <v>0</v>
      </c>
      <c r="P2489">
        <v>1</v>
      </c>
      <c r="Q2489">
        <v>0</v>
      </c>
      <c r="R2489">
        <v>0</v>
      </c>
      <c r="S2489">
        <v>0</v>
      </c>
      <c r="T2489">
        <v>0</v>
      </c>
    </row>
    <row r="2490" spans="1:20" x14ac:dyDescent="0.3">
      <c r="A2490" t="s">
        <v>283</v>
      </c>
      <c r="B2490" t="s">
        <v>578</v>
      </c>
      <c r="C2490">
        <v>3</v>
      </c>
      <c r="D2490">
        <v>4</v>
      </c>
      <c r="E2490" t="s">
        <v>510</v>
      </c>
      <c r="F2490" t="s">
        <v>508</v>
      </c>
      <c r="G2490" t="s">
        <v>508</v>
      </c>
      <c r="H2490">
        <v>5.1437548862553291</v>
      </c>
      <c r="I2490">
        <v>27.08335609899536</v>
      </c>
      <c r="J2490">
        <v>-2.521200573260041E-2</v>
      </c>
      <c r="K2490">
        <v>-50.41549334129725</v>
      </c>
      <c r="L2490">
        <v>0.8412366003276347</v>
      </c>
      <c r="M2490">
        <v>-2.1538440997783961</v>
      </c>
      <c r="N2490">
        <v>9.7484256689234208</v>
      </c>
      <c r="O2490">
        <v>0</v>
      </c>
      <c r="P2490">
        <v>1</v>
      </c>
      <c r="Q2490">
        <v>0</v>
      </c>
      <c r="R2490">
        <v>1</v>
      </c>
      <c r="S2490">
        <v>0</v>
      </c>
      <c r="T2490">
        <v>0</v>
      </c>
    </row>
    <row r="2491" spans="1:20" x14ac:dyDescent="0.3">
      <c r="A2491" t="s">
        <v>162</v>
      </c>
      <c r="B2491" t="s">
        <v>578</v>
      </c>
      <c r="C2491">
        <v>11</v>
      </c>
      <c r="D2491">
        <v>8</v>
      </c>
      <c r="E2491" t="s">
        <v>510</v>
      </c>
      <c r="F2491" t="s">
        <v>508</v>
      </c>
      <c r="G2491" t="s">
        <v>508</v>
      </c>
      <c r="H2491">
        <v>7.1120697280405878</v>
      </c>
      <c r="I2491">
        <v>80.710654369431879</v>
      </c>
      <c r="J2491">
        <v>0.14135585920480859</v>
      </c>
      <c r="K2491">
        <v>192.1952056468817</v>
      </c>
      <c r="L2491">
        <v>1.603973332076035</v>
      </c>
      <c r="M2491">
        <v>-0.21505868122021499</v>
      </c>
      <c r="N2491">
        <v>-9.0517260426574015</v>
      </c>
      <c r="O2491">
        <v>1</v>
      </c>
      <c r="P2491">
        <v>1</v>
      </c>
      <c r="Q2491">
        <v>1</v>
      </c>
      <c r="R2491">
        <v>0</v>
      </c>
      <c r="S2491">
        <v>1</v>
      </c>
      <c r="T2491">
        <v>1</v>
      </c>
    </row>
    <row r="2492" spans="1:20" x14ac:dyDescent="0.3">
      <c r="A2492" t="s">
        <v>220</v>
      </c>
      <c r="B2492" t="s">
        <v>578</v>
      </c>
      <c r="C2492">
        <v>9</v>
      </c>
      <c r="D2492">
        <v>8</v>
      </c>
      <c r="E2492" t="s">
        <v>510</v>
      </c>
      <c r="F2492" t="s">
        <v>508</v>
      </c>
      <c r="G2492" t="s">
        <v>508</v>
      </c>
      <c r="H2492">
        <v>8.6662167491013342</v>
      </c>
      <c r="I2492">
        <v>59.390853851954652</v>
      </c>
      <c r="J2492">
        <v>0.11398997818142</v>
      </c>
      <c r="K2492">
        <v>121.4717210855105</v>
      </c>
      <c r="L2492">
        <v>0.74878718138129907</v>
      </c>
      <c r="M2492">
        <v>-9.0517260426574015</v>
      </c>
      <c r="N2492">
        <v>9.9526089378045004</v>
      </c>
      <c r="O2492">
        <v>1</v>
      </c>
      <c r="P2492">
        <v>1</v>
      </c>
      <c r="Q2492">
        <v>1</v>
      </c>
      <c r="R2492">
        <v>0</v>
      </c>
      <c r="S2492">
        <v>1</v>
      </c>
      <c r="T2492">
        <v>0</v>
      </c>
    </row>
    <row r="2493" spans="1:20" x14ac:dyDescent="0.3">
      <c r="A2493" t="s">
        <v>269</v>
      </c>
      <c r="B2493" t="s">
        <v>578</v>
      </c>
      <c r="C2493">
        <v>7</v>
      </c>
      <c r="D2493">
        <v>2</v>
      </c>
      <c r="E2493" t="s">
        <v>510</v>
      </c>
      <c r="F2493" t="s">
        <v>508</v>
      </c>
      <c r="G2493" t="s">
        <v>508</v>
      </c>
      <c r="H2493">
        <v>9.7112482034905696</v>
      </c>
      <c r="I2493">
        <v>77.401124311987274</v>
      </c>
      <c r="J2493">
        <v>2.3935709235200331E-2</v>
      </c>
      <c r="K2493">
        <v>93.145132614113308</v>
      </c>
      <c r="L2493">
        <v>0.95234027246444808</v>
      </c>
      <c r="M2493">
        <v>-1.4675088457291841</v>
      </c>
      <c r="N2493">
        <v>-0.42553152634363067</v>
      </c>
      <c r="O2493">
        <v>1</v>
      </c>
      <c r="P2493">
        <v>1</v>
      </c>
      <c r="Q2493">
        <v>1</v>
      </c>
      <c r="R2493">
        <v>0</v>
      </c>
      <c r="S2493">
        <v>0</v>
      </c>
      <c r="T2493">
        <v>0</v>
      </c>
    </row>
    <row r="2494" spans="1:20" x14ac:dyDescent="0.3">
      <c r="A2494" t="s">
        <v>282</v>
      </c>
      <c r="B2494" t="s">
        <v>578</v>
      </c>
      <c r="C2494">
        <v>7</v>
      </c>
      <c r="D2494">
        <v>2</v>
      </c>
      <c r="E2494" t="s">
        <v>510</v>
      </c>
      <c r="F2494" t="s">
        <v>508</v>
      </c>
      <c r="G2494" t="s">
        <v>508</v>
      </c>
      <c r="H2494">
        <v>9.645911717264898</v>
      </c>
      <c r="I2494">
        <v>76.13635917217276</v>
      </c>
      <c r="J2494">
        <v>1.395082558262023E-2</v>
      </c>
      <c r="K2494">
        <v>47.620768308409012</v>
      </c>
      <c r="L2494">
        <v>0.4825198633451051</v>
      </c>
      <c r="M2494">
        <v>-0.42553152634363067</v>
      </c>
      <c r="N2494">
        <v>9.8290610046938909</v>
      </c>
      <c r="O2494">
        <v>1</v>
      </c>
      <c r="P2494">
        <v>1</v>
      </c>
      <c r="Q2494">
        <v>1</v>
      </c>
      <c r="R2494">
        <v>0</v>
      </c>
      <c r="S2494">
        <v>0</v>
      </c>
      <c r="T2494">
        <v>0</v>
      </c>
    </row>
    <row r="2495" spans="1:20" x14ac:dyDescent="0.3">
      <c r="A2495" t="s">
        <v>291</v>
      </c>
      <c r="B2495" t="s">
        <v>578</v>
      </c>
      <c r="C2495">
        <v>9</v>
      </c>
      <c r="D2495">
        <v>5</v>
      </c>
      <c r="E2495" t="s">
        <v>510</v>
      </c>
      <c r="F2495" t="s">
        <v>508</v>
      </c>
      <c r="G2495" t="s">
        <v>508</v>
      </c>
      <c r="H2495">
        <v>8.8788774568030462</v>
      </c>
      <c r="I2495">
        <v>69.999997350904252</v>
      </c>
      <c r="J2495">
        <v>7.1637907448962146E-2</v>
      </c>
      <c r="K2495">
        <v>146.01137285933351</v>
      </c>
      <c r="L2495">
        <v>0.64786037624625736</v>
      </c>
      <c r="M2495">
        <v>-3.0575553604944701</v>
      </c>
      <c r="N2495">
        <v>-2.5974001846660308</v>
      </c>
      <c r="O2495">
        <v>1</v>
      </c>
      <c r="P2495">
        <v>1</v>
      </c>
      <c r="Q2495">
        <v>1</v>
      </c>
      <c r="R2495">
        <v>0</v>
      </c>
      <c r="S2495">
        <v>1</v>
      </c>
      <c r="T2495">
        <v>0</v>
      </c>
    </row>
    <row r="2496" spans="1:20" x14ac:dyDescent="0.3">
      <c r="A2496" t="s">
        <v>295</v>
      </c>
      <c r="B2496" t="s">
        <v>578</v>
      </c>
      <c r="C2496">
        <v>9</v>
      </c>
      <c r="D2496">
        <v>5</v>
      </c>
      <c r="E2496" t="s">
        <v>510</v>
      </c>
      <c r="F2496" t="s">
        <v>508</v>
      </c>
      <c r="G2496" t="s">
        <v>508</v>
      </c>
      <c r="H2496">
        <v>8.748300383691074</v>
      </c>
      <c r="I2496">
        <v>62.222225754349878</v>
      </c>
      <c r="J2496">
        <v>4.5707495460653891E-2</v>
      </c>
      <c r="K2496">
        <v>100.5724197984084</v>
      </c>
      <c r="L2496">
        <v>0.66303382921986709</v>
      </c>
      <c r="M2496">
        <v>-2.5974001846660308</v>
      </c>
      <c r="N2496">
        <v>2.8571446736653638</v>
      </c>
      <c r="O2496">
        <v>1</v>
      </c>
      <c r="P2496">
        <v>1</v>
      </c>
      <c r="Q2496">
        <v>1</v>
      </c>
      <c r="R2496">
        <v>0</v>
      </c>
      <c r="S2496">
        <v>1</v>
      </c>
      <c r="T2496">
        <v>0</v>
      </c>
    </row>
    <row r="2497" spans="1:20" x14ac:dyDescent="0.3">
      <c r="A2497" t="s">
        <v>164</v>
      </c>
      <c r="B2497" t="s">
        <v>578</v>
      </c>
      <c r="C2497">
        <v>1</v>
      </c>
      <c r="D2497">
        <v>4</v>
      </c>
      <c r="E2497" t="s">
        <v>510</v>
      </c>
      <c r="F2497" t="s">
        <v>508</v>
      </c>
      <c r="G2497" t="s">
        <v>508</v>
      </c>
      <c r="H2497">
        <v>8.3695666644498186</v>
      </c>
      <c r="I2497">
        <v>11.333338419596361</v>
      </c>
      <c r="J2497">
        <v>-0.13142511707286761</v>
      </c>
      <c r="K2497">
        <v>-88.654915837778702</v>
      </c>
      <c r="L2497">
        <v>0.88937149095275903</v>
      </c>
      <c r="M2497">
        <v>-3.3613511881459091</v>
      </c>
      <c r="N2497">
        <v>1.086960690684126</v>
      </c>
      <c r="O2497">
        <v>0</v>
      </c>
      <c r="P2497">
        <v>1</v>
      </c>
      <c r="Q2497">
        <v>0</v>
      </c>
      <c r="R2497">
        <v>0</v>
      </c>
      <c r="S2497">
        <v>0</v>
      </c>
      <c r="T2497">
        <v>0</v>
      </c>
    </row>
    <row r="2498" spans="1:20" x14ac:dyDescent="0.3">
      <c r="A2498" t="s">
        <v>242</v>
      </c>
      <c r="B2498" t="s">
        <v>578</v>
      </c>
      <c r="C2498">
        <v>3</v>
      </c>
      <c r="D2498">
        <v>4</v>
      </c>
      <c r="E2498" t="s">
        <v>510</v>
      </c>
      <c r="F2498" t="s">
        <v>508</v>
      </c>
      <c r="G2498" t="s">
        <v>508</v>
      </c>
      <c r="H2498">
        <v>6.8911274828204334</v>
      </c>
      <c r="I2498">
        <v>12.025320657914589</v>
      </c>
      <c r="J2498">
        <v>-0.12339998435264821</v>
      </c>
      <c r="K2498">
        <v>-94.883657075873188</v>
      </c>
      <c r="L2498">
        <v>1.443018136715736</v>
      </c>
      <c r="M2498">
        <v>-0.65645970856590452</v>
      </c>
      <c r="N2498">
        <v>0.88105643588378202</v>
      </c>
      <c r="O2498">
        <v>0</v>
      </c>
      <c r="P2498">
        <v>1</v>
      </c>
      <c r="Q2498">
        <v>0</v>
      </c>
      <c r="R2498">
        <v>0</v>
      </c>
      <c r="S2498">
        <v>0</v>
      </c>
      <c r="T2498">
        <v>1</v>
      </c>
    </row>
    <row r="2499" spans="1:20" x14ac:dyDescent="0.3">
      <c r="A2499" t="s">
        <v>223</v>
      </c>
      <c r="B2499" t="s">
        <v>287</v>
      </c>
      <c r="C2499">
        <v>9</v>
      </c>
      <c r="D2499">
        <v>3</v>
      </c>
      <c r="E2499" t="s">
        <v>510</v>
      </c>
      <c r="F2499" t="s">
        <v>508</v>
      </c>
      <c r="G2499" t="s">
        <v>508</v>
      </c>
      <c r="H2499">
        <v>6.6599587734454806</v>
      </c>
      <c r="I2499">
        <v>69.811325422934331</v>
      </c>
      <c r="J2499">
        <v>7.9427412897751043E-2</v>
      </c>
      <c r="K2499">
        <v>94.462376684312829</v>
      </c>
      <c r="L2499">
        <v>0.38646948810198462</v>
      </c>
      <c r="M2499">
        <v>-0.56022356584042721</v>
      </c>
      <c r="N2499">
        <v>1.4084493799404281</v>
      </c>
      <c r="O2499">
        <v>1</v>
      </c>
      <c r="P2499">
        <v>1</v>
      </c>
      <c r="Q2499">
        <v>1</v>
      </c>
      <c r="R2499">
        <v>0</v>
      </c>
      <c r="S2499">
        <v>1</v>
      </c>
      <c r="T2499">
        <v>0</v>
      </c>
    </row>
    <row r="2500" spans="1:20" x14ac:dyDescent="0.3">
      <c r="A2500" t="s">
        <v>265</v>
      </c>
      <c r="B2500" t="s">
        <v>287</v>
      </c>
      <c r="C2500">
        <v>1</v>
      </c>
      <c r="D2500">
        <v>2</v>
      </c>
      <c r="E2500" t="s">
        <v>510</v>
      </c>
      <c r="F2500" t="s">
        <v>508</v>
      </c>
      <c r="G2500" t="s">
        <v>508</v>
      </c>
      <c r="H2500">
        <v>6.8766623785523642</v>
      </c>
      <c r="I2500">
        <v>31.578948689299871</v>
      </c>
      <c r="J2500">
        <v>-1.9180138460642648E-2</v>
      </c>
      <c r="K2500">
        <v>-45.234069438978729</v>
      </c>
      <c r="L2500">
        <v>0.68686731815558855</v>
      </c>
      <c r="M2500">
        <v>-0.30959722613640411</v>
      </c>
      <c r="N2500">
        <v>-4.9689467207783036</v>
      </c>
      <c r="O2500">
        <v>0</v>
      </c>
      <c r="P2500">
        <v>1</v>
      </c>
      <c r="Q2500">
        <v>0</v>
      </c>
      <c r="R2500">
        <v>0</v>
      </c>
      <c r="S2500">
        <v>0</v>
      </c>
      <c r="T2500">
        <v>0</v>
      </c>
    </row>
    <row r="2501" spans="1:20" x14ac:dyDescent="0.3">
      <c r="A2501" t="s">
        <v>283</v>
      </c>
      <c r="B2501" t="s">
        <v>287</v>
      </c>
      <c r="C2501">
        <v>-2</v>
      </c>
      <c r="D2501">
        <v>1</v>
      </c>
      <c r="E2501" t="s">
        <v>510</v>
      </c>
      <c r="F2501" t="s">
        <v>508</v>
      </c>
      <c r="G2501" t="s">
        <v>508</v>
      </c>
      <c r="H2501">
        <v>6.1699101834097441</v>
      </c>
      <c r="I2501">
        <v>1.149424342375702</v>
      </c>
      <c r="J2501">
        <v>-6.1485430252089017E-2</v>
      </c>
      <c r="K2501">
        <v>-108.10812341926029</v>
      </c>
      <c r="L2501">
        <v>0.45141948217454653</v>
      </c>
      <c r="M2501">
        <v>-1.6339854003679131</v>
      </c>
      <c r="N2501">
        <v>-1.9933535870312971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</row>
    <row r="2502" spans="1:20" x14ac:dyDescent="0.3">
      <c r="A2502" t="s">
        <v>290</v>
      </c>
      <c r="B2502" t="s">
        <v>287</v>
      </c>
      <c r="C2502">
        <v>-2</v>
      </c>
      <c r="D2502">
        <v>1</v>
      </c>
      <c r="E2502" t="s">
        <v>510</v>
      </c>
      <c r="F2502" t="s">
        <v>508</v>
      </c>
      <c r="G2502" t="s">
        <v>508</v>
      </c>
      <c r="H2502">
        <v>5.8111381515106526</v>
      </c>
      <c r="I2502">
        <v>3.157892359260229</v>
      </c>
      <c r="J2502">
        <v>-6.1930755175033228E-2</v>
      </c>
      <c r="K2502">
        <v>-110.0504078035741</v>
      </c>
      <c r="L2502">
        <v>0.65580176866155249</v>
      </c>
      <c r="M2502">
        <v>-1.9933535870312971</v>
      </c>
      <c r="N2502">
        <v>-1.3559308883548851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</row>
    <row r="2503" spans="1:20" x14ac:dyDescent="0.3">
      <c r="A2503" t="s">
        <v>91</v>
      </c>
      <c r="B2503" t="s">
        <v>287</v>
      </c>
      <c r="C2503">
        <v>-2</v>
      </c>
      <c r="D2503">
        <v>3</v>
      </c>
      <c r="E2503" t="s">
        <v>510</v>
      </c>
      <c r="F2503" t="s">
        <v>508</v>
      </c>
      <c r="G2503" t="s">
        <v>508</v>
      </c>
      <c r="H2503">
        <v>5.275113504577492</v>
      </c>
      <c r="I2503">
        <v>13.402048679173401</v>
      </c>
      <c r="J2503">
        <v>-5.1189070957999128E-2</v>
      </c>
      <c r="K2503">
        <v>-132.73303288719171</v>
      </c>
      <c r="L2503">
        <v>0.95770122457790474</v>
      </c>
      <c r="M2503">
        <v>-3.0821969259027728</v>
      </c>
      <c r="N2503">
        <v>-1.0600696889943291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</row>
    <row r="2504" spans="1:20" x14ac:dyDescent="0.3">
      <c r="A2504" t="s">
        <v>93</v>
      </c>
      <c r="B2504" t="s">
        <v>287</v>
      </c>
      <c r="C2504">
        <v>-2</v>
      </c>
      <c r="D2504">
        <v>1</v>
      </c>
      <c r="E2504" t="s">
        <v>510</v>
      </c>
      <c r="F2504" t="s">
        <v>508</v>
      </c>
      <c r="G2504" t="s">
        <v>508</v>
      </c>
      <c r="H2504">
        <v>5.3316331331132192</v>
      </c>
      <c r="I2504">
        <v>10.309268214748769</v>
      </c>
      <c r="J2504">
        <v>-4.8748354073170609E-2</v>
      </c>
      <c r="K2504">
        <v>-100.00000788421259</v>
      </c>
      <c r="L2504">
        <v>0.87132604518131629</v>
      </c>
      <c r="M2504">
        <v>-1.0600696889943291</v>
      </c>
      <c r="N2504">
        <v>-0.35714252262698792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</row>
    <row r="2505" spans="1:20" x14ac:dyDescent="0.3">
      <c r="A2505" t="s">
        <v>162</v>
      </c>
      <c r="B2505" t="s">
        <v>287</v>
      </c>
      <c r="C2505">
        <v>5</v>
      </c>
      <c r="D2505">
        <v>4</v>
      </c>
      <c r="E2505" t="s">
        <v>510</v>
      </c>
      <c r="F2505" t="s">
        <v>508</v>
      </c>
      <c r="G2505" t="s">
        <v>508</v>
      </c>
      <c r="H2505">
        <v>4.8846341454136759</v>
      </c>
      <c r="I2505">
        <v>30.434785613340381</v>
      </c>
      <c r="J2505">
        <v>-1.8371178244526169E-2</v>
      </c>
      <c r="K2505">
        <v>-27.819744700854649</v>
      </c>
      <c r="L2505">
        <v>0.68617347194793543</v>
      </c>
      <c r="M2505">
        <v>-1.6891875564834551</v>
      </c>
      <c r="N2505">
        <v>-1.3745772883779139</v>
      </c>
      <c r="O2505">
        <v>0</v>
      </c>
      <c r="P2505">
        <v>1</v>
      </c>
      <c r="Q2505">
        <v>0</v>
      </c>
      <c r="R2505">
        <v>1</v>
      </c>
      <c r="S2505">
        <v>0</v>
      </c>
      <c r="T2505">
        <v>0</v>
      </c>
    </row>
    <row r="2506" spans="1:20" x14ac:dyDescent="0.3">
      <c r="A2506" t="s">
        <v>220</v>
      </c>
      <c r="B2506" t="s">
        <v>287</v>
      </c>
      <c r="C2506">
        <v>4</v>
      </c>
      <c r="D2506">
        <v>3</v>
      </c>
      <c r="E2506" t="s">
        <v>510</v>
      </c>
      <c r="F2506" t="s">
        <v>508</v>
      </c>
      <c r="G2506" t="s">
        <v>508</v>
      </c>
      <c r="H2506">
        <v>5.077153513231413</v>
      </c>
      <c r="I2506">
        <v>24.63765561994008</v>
      </c>
      <c r="J2506">
        <v>-1.2403110200606729E-2</v>
      </c>
      <c r="K2506">
        <v>-76.086959722339628</v>
      </c>
      <c r="L2506">
        <v>0.59097285453030091</v>
      </c>
      <c r="M2506">
        <v>-1.3745772883779139</v>
      </c>
      <c r="N2506">
        <v>0.69687178197209887</v>
      </c>
      <c r="O2506">
        <v>1</v>
      </c>
      <c r="P2506">
        <v>1</v>
      </c>
      <c r="Q2506">
        <v>0</v>
      </c>
      <c r="R2506">
        <v>0</v>
      </c>
      <c r="S2506">
        <v>0</v>
      </c>
      <c r="T2506">
        <v>0</v>
      </c>
    </row>
    <row r="2507" spans="1:20" x14ac:dyDescent="0.3">
      <c r="A2507" t="s">
        <v>235</v>
      </c>
      <c r="B2507" t="s">
        <v>287</v>
      </c>
      <c r="C2507">
        <v>6</v>
      </c>
      <c r="D2507">
        <v>10</v>
      </c>
      <c r="E2507" t="s">
        <v>513</v>
      </c>
      <c r="F2507" t="s">
        <v>508</v>
      </c>
      <c r="G2507" t="s">
        <v>508</v>
      </c>
      <c r="H2507">
        <v>3.926039680461606</v>
      </c>
      <c r="I2507">
        <v>30.769211959080021</v>
      </c>
      <c r="J2507">
        <v>3.9240928950578244E-3</v>
      </c>
      <c r="K2507">
        <v>-63.840694755036672</v>
      </c>
      <c r="L2507">
        <v>0.81864172590837014</v>
      </c>
      <c r="M2507">
        <v>-2.422151180638036</v>
      </c>
      <c r="N2507">
        <v>-1.4184383971608909</v>
      </c>
      <c r="O2507">
        <v>0</v>
      </c>
      <c r="P2507">
        <v>1</v>
      </c>
      <c r="Q2507">
        <v>1</v>
      </c>
      <c r="R2507">
        <v>0</v>
      </c>
      <c r="S2507">
        <v>0</v>
      </c>
      <c r="T2507">
        <v>0</v>
      </c>
    </row>
    <row r="2508" spans="1:20" x14ac:dyDescent="0.3">
      <c r="A2508" t="s">
        <v>259</v>
      </c>
      <c r="B2508" t="s">
        <v>287</v>
      </c>
      <c r="C2508">
        <v>3</v>
      </c>
      <c r="D2508">
        <v>7</v>
      </c>
      <c r="E2508" t="s">
        <v>513</v>
      </c>
      <c r="F2508" t="s">
        <v>508</v>
      </c>
      <c r="G2508" t="s">
        <v>508</v>
      </c>
      <c r="H2508">
        <v>3.9054482872730718</v>
      </c>
      <c r="I2508">
        <v>22.222207505021689</v>
      </c>
      <c r="J2508">
        <v>1.7911814371219109E-3</v>
      </c>
      <c r="K2508">
        <v>-109.13587520478259</v>
      </c>
      <c r="L2508">
        <v>0.84092370027755681</v>
      </c>
      <c r="M2508">
        <v>-1.4184383971608909</v>
      </c>
      <c r="N2508">
        <v>-0.71942378173893762</v>
      </c>
      <c r="O2508">
        <v>0</v>
      </c>
      <c r="P2508">
        <v>0</v>
      </c>
      <c r="Q2508">
        <v>1</v>
      </c>
      <c r="R2508">
        <v>0</v>
      </c>
      <c r="S2508">
        <v>0</v>
      </c>
      <c r="T2508">
        <v>0</v>
      </c>
    </row>
    <row r="2509" spans="1:20" x14ac:dyDescent="0.3">
      <c r="A2509" t="s">
        <v>285</v>
      </c>
      <c r="B2509" t="s">
        <v>287</v>
      </c>
      <c r="C2509">
        <v>9</v>
      </c>
      <c r="D2509">
        <v>10</v>
      </c>
      <c r="E2509" t="s">
        <v>513</v>
      </c>
      <c r="F2509" t="s">
        <v>508</v>
      </c>
      <c r="G2509" t="s">
        <v>508</v>
      </c>
      <c r="H2509">
        <v>3.8229400918974128</v>
      </c>
      <c r="I2509">
        <v>29.032235736029051</v>
      </c>
      <c r="J2509">
        <v>1.383645064992391E-2</v>
      </c>
      <c r="K2509">
        <v>-34.408550050734753</v>
      </c>
      <c r="L2509">
        <v>0.54007444776919333</v>
      </c>
      <c r="M2509">
        <v>-1.3888957875743531</v>
      </c>
      <c r="N2509">
        <v>0</v>
      </c>
      <c r="O2509">
        <v>1</v>
      </c>
      <c r="P2509">
        <v>1</v>
      </c>
      <c r="Q2509">
        <v>1</v>
      </c>
      <c r="R2509">
        <v>0</v>
      </c>
      <c r="S2509">
        <v>0</v>
      </c>
      <c r="T2509">
        <v>0</v>
      </c>
    </row>
    <row r="2510" spans="1:20" x14ac:dyDescent="0.3">
      <c r="A2510" t="s">
        <v>291</v>
      </c>
      <c r="B2510" t="s">
        <v>287</v>
      </c>
      <c r="C2510">
        <v>6</v>
      </c>
      <c r="D2510">
        <v>8</v>
      </c>
      <c r="E2510" t="s">
        <v>513</v>
      </c>
      <c r="F2510" t="s">
        <v>508</v>
      </c>
      <c r="G2510" t="s">
        <v>508</v>
      </c>
      <c r="H2510">
        <v>3.8520432904406539</v>
      </c>
      <c r="I2510">
        <v>14.285704554341059</v>
      </c>
      <c r="J2510">
        <v>9.6404303303848082E-3</v>
      </c>
      <c r="K2510">
        <v>-72.965974658165052</v>
      </c>
      <c r="L2510">
        <v>0.48946061582913392</v>
      </c>
      <c r="M2510">
        <v>-1.408449403588351</v>
      </c>
      <c r="N2510">
        <v>-3.5714252262698789</v>
      </c>
      <c r="O2510">
        <v>0</v>
      </c>
      <c r="P2510">
        <v>1</v>
      </c>
      <c r="Q2510">
        <v>1</v>
      </c>
      <c r="R2510">
        <v>0</v>
      </c>
      <c r="S2510">
        <v>0</v>
      </c>
      <c r="T2510">
        <v>0</v>
      </c>
    </row>
    <row r="2511" spans="1:20" x14ac:dyDescent="0.3">
      <c r="A2511" t="s">
        <v>295</v>
      </c>
      <c r="B2511" t="s">
        <v>287</v>
      </c>
      <c r="C2511">
        <v>5</v>
      </c>
      <c r="D2511">
        <v>9</v>
      </c>
      <c r="E2511" t="s">
        <v>510</v>
      </c>
      <c r="F2511" t="s">
        <v>508</v>
      </c>
      <c r="G2511" t="s">
        <v>508</v>
      </c>
      <c r="H2511">
        <v>4.021166422636635</v>
      </c>
      <c r="I2511">
        <v>2.4390229719294001</v>
      </c>
      <c r="J2511">
        <v>2.0195583818281848E-3</v>
      </c>
      <c r="K2511">
        <v>-153.12501008932969</v>
      </c>
      <c r="L2511">
        <v>1.5205886346568449</v>
      </c>
      <c r="M2511">
        <v>-3.5714252262698789</v>
      </c>
      <c r="N2511">
        <v>2.9629600849335271</v>
      </c>
      <c r="O2511">
        <v>0</v>
      </c>
      <c r="P2511">
        <v>0</v>
      </c>
      <c r="Q2511">
        <v>1</v>
      </c>
      <c r="R2511">
        <v>0</v>
      </c>
      <c r="S2511">
        <v>0</v>
      </c>
      <c r="T2511">
        <v>1</v>
      </c>
    </row>
    <row r="2512" spans="1:20" x14ac:dyDescent="0.3">
      <c r="A2512" t="s">
        <v>164</v>
      </c>
      <c r="B2512" t="s">
        <v>287</v>
      </c>
      <c r="C2512">
        <v>5</v>
      </c>
      <c r="D2512">
        <v>6</v>
      </c>
      <c r="E2512" t="s">
        <v>510</v>
      </c>
      <c r="F2512" t="s">
        <v>508</v>
      </c>
      <c r="G2512" t="s">
        <v>508</v>
      </c>
      <c r="H2512">
        <v>4.312168277293468</v>
      </c>
      <c r="I2512">
        <v>13.04347150041542</v>
      </c>
      <c r="J2512">
        <v>-7.2992695500502525E-4</v>
      </c>
      <c r="K2512">
        <v>-40.113747184318413</v>
      </c>
      <c r="L2512">
        <v>1.841426970366933</v>
      </c>
      <c r="M2512">
        <v>-1.098900043229742</v>
      </c>
      <c r="N2512">
        <v>1.4814800424667629</v>
      </c>
      <c r="O2512">
        <v>0</v>
      </c>
      <c r="P2512">
        <v>1</v>
      </c>
      <c r="Q2512">
        <v>0</v>
      </c>
      <c r="R2512">
        <v>0</v>
      </c>
      <c r="S2512">
        <v>0</v>
      </c>
      <c r="T2512">
        <v>1</v>
      </c>
    </row>
    <row r="2513" spans="1:20" x14ac:dyDescent="0.3">
      <c r="A2513" t="s">
        <v>139</v>
      </c>
      <c r="B2513" t="s">
        <v>579</v>
      </c>
      <c r="C2513">
        <v>2</v>
      </c>
      <c r="D2513">
        <v>6</v>
      </c>
      <c r="E2513" t="s">
        <v>510</v>
      </c>
      <c r="F2513" t="s">
        <v>508</v>
      </c>
      <c r="G2513" t="s">
        <v>508</v>
      </c>
      <c r="H2513">
        <v>4.4845785413469592</v>
      </c>
      <c r="I2513">
        <v>0.95847611024742152</v>
      </c>
      <c r="J2513">
        <v>-1.463128260493793</v>
      </c>
      <c r="K2513">
        <v>-120.114964930558</v>
      </c>
      <c r="L2513">
        <v>1.016921173282274</v>
      </c>
      <c r="M2513">
        <v>-3.455843634829312</v>
      </c>
      <c r="N2513">
        <v>-1.0795419866388489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1</v>
      </c>
    </row>
    <row r="2514" spans="1:20" x14ac:dyDescent="0.3">
      <c r="A2514" t="s">
        <v>156</v>
      </c>
      <c r="B2514" t="s">
        <v>579</v>
      </c>
      <c r="C2514">
        <v>0</v>
      </c>
      <c r="D2514">
        <v>3</v>
      </c>
      <c r="E2514" t="s">
        <v>510</v>
      </c>
      <c r="F2514" t="s">
        <v>508</v>
      </c>
      <c r="G2514" t="s">
        <v>508</v>
      </c>
      <c r="H2514">
        <v>4.4473621627569218</v>
      </c>
      <c r="I2514">
        <v>0</v>
      </c>
      <c r="J2514">
        <v>-1.631250811074072</v>
      </c>
      <c r="K2514">
        <v>-131.20253499127691</v>
      </c>
      <c r="L2514">
        <v>0.69200030525425482</v>
      </c>
      <c r="M2514">
        <v>-1.0795419866388489</v>
      </c>
      <c r="N2514">
        <v>2.757029077939718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</row>
    <row r="2515" spans="1:20" x14ac:dyDescent="0.3">
      <c r="A2515" t="s">
        <v>228</v>
      </c>
      <c r="B2515" t="s">
        <v>579</v>
      </c>
      <c r="C2515">
        <v>3</v>
      </c>
      <c r="D2515">
        <v>4</v>
      </c>
      <c r="E2515" t="s">
        <v>510</v>
      </c>
      <c r="F2515" t="s">
        <v>508</v>
      </c>
      <c r="G2515" t="s">
        <v>508</v>
      </c>
      <c r="H2515">
        <v>4.0158735002790182</v>
      </c>
      <c r="I2515">
        <v>17.933115474270149</v>
      </c>
      <c r="J2515">
        <v>-0.99193161632818239</v>
      </c>
      <c r="K2515">
        <v>-59.955174940064353</v>
      </c>
      <c r="L2515">
        <v>0.677452455274964</v>
      </c>
      <c r="M2515">
        <v>-1.5855625988296529</v>
      </c>
      <c r="N2515">
        <v>1.3888888888888891</v>
      </c>
      <c r="O2515">
        <v>0</v>
      </c>
      <c r="P2515">
        <v>1</v>
      </c>
      <c r="Q2515">
        <v>0</v>
      </c>
      <c r="R2515">
        <v>0</v>
      </c>
      <c r="S2515">
        <v>0</v>
      </c>
      <c r="T2515">
        <v>0</v>
      </c>
    </row>
    <row r="2516" spans="1:20" x14ac:dyDescent="0.3">
      <c r="A2516" t="s">
        <v>271</v>
      </c>
      <c r="B2516" t="s">
        <v>579</v>
      </c>
      <c r="C2516">
        <v>8</v>
      </c>
      <c r="D2516">
        <v>10</v>
      </c>
      <c r="E2516" t="s">
        <v>513</v>
      </c>
      <c r="F2516" t="s">
        <v>508</v>
      </c>
      <c r="G2516" t="s">
        <v>508</v>
      </c>
      <c r="H2516">
        <v>3.8675374106195641</v>
      </c>
      <c r="I2516">
        <v>14.41440264925606</v>
      </c>
      <c r="J2516">
        <v>6.7698014234184312E-3</v>
      </c>
      <c r="K2516">
        <v>2.411668610355393</v>
      </c>
      <c r="L2516">
        <v>0.98122610317474557</v>
      </c>
      <c r="M2516">
        <v>-7.6081247051014298</v>
      </c>
      <c r="N2516">
        <v>4.3993248265657492</v>
      </c>
      <c r="O2516">
        <v>0</v>
      </c>
      <c r="P2516">
        <v>1</v>
      </c>
      <c r="Q2516">
        <v>1</v>
      </c>
      <c r="R2516">
        <v>0</v>
      </c>
      <c r="S2516">
        <v>1</v>
      </c>
      <c r="T2516">
        <v>0</v>
      </c>
    </row>
    <row r="2517" spans="1:20" x14ac:dyDescent="0.3">
      <c r="A2517" t="s">
        <v>283</v>
      </c>
      <c r="B2517" t="s">
        <v>579</v>
      </c>
      <c r="C2517">
        <v>3</v>
      </c>
      <c r="D2517">
        <v>6</v>
      </c>
      <c r="E2517" t="s">
        <v>510</v>
      </c>
      <c r="F2517" t="s">
        <v>508</v>
      </c>
      <c r="G2517" t="s">
        <v>508</v>
      </c>
      <c r="H2517">
        <v>3.7930496966305771</v>
      </c>
      <c r="I2517">
        <v>36.036040989786919</v>
      </c>
      <c r="J2517">
        <v>-0.12961904927534579</v>
      </c>
      <c r="K2517">
        <v>6.6493918981510136</v>
      </c>
      <c r="L2517">
        <v>0.33932048307860851</v>
      </c>
      <c r="M2517">
        <v>-1.779928749518328</v>
      </c>
      <c r="N2517">
        <v>-2.9104903207663821</v>
      </c>
      <c r="O2517">
        <v>0</v>
      </c>
      <c r="P2517">
        <v>1</v>
      </c>
      <c r="Q2517">
        <v>0</v>
      </c>
      <c r="R2517">
        <v>0</v>
      </c>
      <c r="S2517">
        <v>0</v>
      </c>
      <c r="T2517">
        <v>0</v>
      </c>
    </row>
    <row r="2518" spans="1:20" x14ac:dyDescent="0.3">
      <c r="A2518" t="s">
        <v>290</v>
      </c>
      <c r="B2518" t="s">
        <v>579</v>
      </c>
      <c r="C2518">
        <v>3</v>
      </c>
      <c r="D2518">
        <v>8</v>
      </c>
      <c r="E2518" t="s">
        <v>510</v>
      </c>
      <c r="F2518" t="s">
        <v>508</v>
      </c>
      <c r="G2518" t="s">
        <v>508</v>
      </c>
      <c r="H2518">
        <v>3.870394984523907</v>
      </c>
      <c r="I2518">
        <v>12.16215008739438</v>
      </c>
      <c r="J2518">
        <v>-0.4026351056058613</v>
      </c>
      <c r="K2518">
        <v>-69.560203305735996</v>
      </c>
      <c r="L2518">
        <v>0.63200961100471265</v>
      </c>
      <c r="M2518">
        <v>-2.9104903207663821</v>
      </c>
      <c r="N2518">
        <v>0</v>
      </c>
      <c r="O2518">
        <v>0</v>
      </c>
      <c r="P2518">
        <v>1</v>
      </c>
      <c r="Q2518">
        <v>0</v>
      </c>
      <c r="R2518">
        <v>0</v>
      </c>
      <c r="S2518">
        <v>0</v>
      </c>
      <c r="T2518">
        <v>0</v>
      </c>
    </row>
    <row r="2519" spans="1:20" x14ac:dyDescent="0.3">
      <c r="A2519" t="s">
        <v>93</v>
      </c>
      <c r="B2519" t="s">
        <v>579</v>
      </c>
      <c r="C2519">
        <v>9</v>
      </c>
      <c r="D2519">
        <v>9</v>
      </c>
      <c r="E2519" t="s">
        <v>510</v>
      </c>
      <c r="F2519" t="s">
        <v>508</v>
      </c>
      <c r="G2519" t="s">
        <v>508</v>
      </c>
      <c r="H2519">
        <v>5.1228888023833532</v>
      </c>
      <c r="I2519">
        <v>55.38459190955529</v>
      </c>
      <c r="J2519">
        <v>9.901131197994284E-2</v>
      </c>
      <c r="K2519">
        <v>61.342416526405579</v>
      </c>
      <c r="L2519">
        <v>1.489259746472388</v>
      </c>
      <c r="M2519">
        <v>-4.810641857780273</v>
      </c>
      <c r="N2519">
        <v>-2.419354838709677</v>
      </c>
      <c r="O2519">
        <v>1</v>
      </c>
      <c r="P2519">
        <v>1</v>
      </c>
      <c r="Q2519">
        <v>1</v>
      </c>
      <c r="R2519">
        <v>0</v>
      </c>
      <c r="S2519">
        <v>0</v>
      </c>
      <c r="T2519">
        <v>1</v>
      </c>
    </row>
    <row r="2520" spans="1:20" x14ac:dyDescent="0.3">
      <c r="A2520" t="s">
        <v>162</v>
      </c>
      <c r="B2520" t="s">
        <v>579</v>
      </c>
      <c r="C2520">
        <v>1</v>
      </c>
      <c r="D2520">
        <v>4</v>
      </c>
      <c r="E2520" t="s">
        <v>510</v>
      </c>
      <c r="F2520" t="s">
        <v>508</v>
      </c>
      <c r="G2520" t="s">
        <v>508</v>
      </c>
      <c r="H2520">
        <v>5.5595445347162444</v>
      </c>
      <c r="I2520">
        <v>28.84615384615384</v>
      </c>
      <c r="J2520">
        <v>-0.1217597594026912</v>
      </c>
      <c r="K2520">
        <v>-10.056907381024381</v>
      </c>
      <c r="L2520">
        <v>0.56392547662321257</v>
      </c>
      <c r="M2520">
        <v>-3.293731611902416</v>
      </c>
      <c r="N2520">
        <v>-0.72585315882481938</v>
      </c>
      <c r="O2520">
        <v>0</v>
      </c>
      <c r="P2520">
        <v>1</v>
      </c>
      <c r="Q2520">
        <v>0</v>
      </c>
      <c r="R2520">
        <v>0</v>
      </c>
      <c r="S2520">
        <v>0</v>
      </c>
      <c r="T2520">
        <v>0</v>
      </c>
    </row>
    <row r="2521" spans="1:20" x14ac:dyDescent="0.3">
      <c r="A2521" t="s">
        <v>220</v>
      </c>
      <c r="B2521" t="s">
        <v>579</v>
      </c>
      <c r="C2521">
        <v>-2</v>
      </c>
      <c r="D2521">
        <v>1</v>
      </c>
      <c r="E2521" t="s">
        <v>510</v>
      </c>
      <c r="F2521" t="s">
        <v>508</v>
      </c>
      <c r="G2521" t="s">
        <v>508</v>
      </c>
      <c r="H2521">
        <v>5.7166973777478436</v>
      </c>
      <c r="I2521">
        <v>23.846142108623798</v>
      </c>
      <c r="J2521">
        <v>-0.22241807181561851</v>
      </c>
      <c r="K2521">
        <v>-137.1773035055179</v>
      </c>
      <c r="L2521">
        <v>0.56178344284996728</v>
      </c>
      <c r="M2521">
        <v>-0.72585315882481938</v>
      </c>
      <c r="N2521">
        <v>3.2620938988788568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</row>
    <row r="2522" spans="1:20" x14ac:dyDescent="0.3">
      <c r="A2522" t="s">
        <v>269</v>
      </c>
      <c r="B2522" t="s">
        <v>579</v>
      </c>
      <c r="C2522">
        <v>11</v>
      </c>
      <c r="D2522">
        <v>9</v>
      </c>
      <c r="E2522" t="s">
        <v>510</v>
      </c>
      <c r="F2522" t="s">
        <v>508</v>
      </c>
      <c r="G2522" t="s">
        <v>508</v>
      </c>
      <c r="H2522">
        <v>5.6267027160553837</v>
      </c>
      <c r="I2522">
        <v>64.583357932071152</v>
      </c>
      <c r="J2522">
        <v>0.82811513923111379</v>
      </c>
      <c r="K2522">
        <v>160.51297596398999</v>
      </c>
      <c r="L2522">
        <v>1.0842605348431269</v>
      </c>
      <c r="M2522">
        <v>-3.8156574984130631</v>
      </c>
      <c r="N2522">
        <v>9.9433215796375904</v>
      </c>
      <c r="O2522">
        <v>1</v>
      </c>
      <c r="P2522">
        <v>1</v>
      </c>
      <c r="Q2522">
        <v>1</v>
      </c>
      <c r="R2522">
        <v>0</v>
      </c>
      <c r="S2522">
        <v>1</v>
      </c>
      <c r="T2522">
        <v>1</v>
      </c>
    </row>
    <row r="2523" spans="1:20" x14ac:dyDescent="0.3">
      <c r="A2523" t="s">
        <v>291</v>
      </c>
      <c r="B2523" t="s">
        <v>579</v>
      </c>
      <c r="C2523">
        <v>9</v>
      </c>
      <c r="D2523">
        <v>4</v>
      </c>
      <c r="E2523" t="s">
        <v>510</v>
      </c>
      <c r="F2523" t="s">
        <v>508</v>
      </c>
      <c r="G2523" t="s">
        <v>508</v>
      </c>
      <c r="H2523">
        <v>5.6966810204887146</v>
      </c>
      <c r="I2523">
        <v>84.544048730018233</v>
      </c>
      <c r="J2523">
        <v>2.2272261969921381</v>
      </c>
      <c r="K2523">
        <v>156.78158637837419</v>
      </c>
      <c r="L2523">
        <v>0.72201535197190225</v>
      </c>
      <c r="M2523">
        <v>-0.69930335759378504</v>
      </c>
      <c r="N2523">
        <v>-5.633804235778114</v>
      </c>
      <c r="O2523">
        <v>1</v>
      </c>
      <c r="P2523">
        <v>1</v>
      </c>
      <c r="Q2523">
        <v>1</v>
      </c>
      <c r="R2523">
        <v>0</v>
      </c>
      <c r="S2523">
        <v>1</v>
      </c>
      <c r="T2523">
        <v>0</v>
      </c>
    </row>
    <row r="2524" spans="1:20" x14ac:dyDescent="0.3">
      <c r="A2524" t="s">
        <v>295</v>
      </c>
      <c r="B2524" t="s">
        <v>579</v>
      </c>
      <c r="C2524">
        <v>9</v>
      </c>
      <c r="D2524">
        <v>6</v>
      </c>
      <c r="E2524" t="s">
        <v>510</v>
      </c>
      <c r="F2524" t="s">
        <v>508</v>
      </c>
      <c r="G2524" t="s">
        <v>508</v>
      </c>
      <c r="H2524">
        <v>6.2033587922359041</v>
      </c>
      <c r="I2524">
        <v>64.760426387659578</v>
      </c>
      <c r="J2524">
        <v>1.663353854880723</v>
      </c>
      <c r="K2524">
        <v>94.795125119946093</v>
      </c>
      <c r="L2524">
        <v>0.55132564201445067</v>
      </c>
      <c r="M2524">
        <v>-5.633804235778114</v>
      </c>
      <c r="N2524">
        <v>-3.3582076274304642</v>
      </c>
      <c r="O2524">
        <v>1</v>
      </c>
      <c r="P2524">
        <v>1</v>
      </c>
      <c r="Q2524">
        <v>1</v>
      </c>
      <c r="R2524">
        <v>0</v>
      </c>
      <c r="S2524">
        <v>1</v>
      </c>
      <c r="T2524">
        <v>0</v>
      </c>
    </row>
    <row r="2525" spans="1:20" x14ac:dyDescent="0.3">
      <c r="A2525" t="s">
        <v>298</v>
      </c>
      <c r="B2525" t="s">
        <v>579</v>
      </c>
      <c r="C2525">
        <v>6</v>
      </c>
      <c r="D2525">
        <v>8</v>
      </c>
      <c r="E2525" t="s">
        <v>510</v>
      </c>
      <c r="F2525" t="s">
        <v>508</v>
      </c>
      <c r="G2525" t="s">
        <v>508</v>
      </c>
      <c r="H2525">
        <v>6.5774960652912062</v>
      </c>
      <c r="I2525">
        <v>48.096888553559268</v>
      </c>
      <c r="J2525">
        <v>0.91683091305157038</v>
      </c>
      <c r="K2525">
        <v>21.356172124369561</v>
      </c>
      <c r="L2525">
        <v>0.66317427680536778</v>
      </c>
      <c r="M2525">
        <v>-3.3582076274304642</v>
      </c>
      <c r="N2525">
        <v>3.2818548030463668</v>
      </c>
      <c r="O2525">
        <v>0</v>
      </c>
      <c r="P2525">
        <v>1</v>
      </c>
      <c r="Q2525">
        <v>1</v>
      </c>
      <c r="R2525">
        <v>0</v>
      </c>
      <c r="S2525">
        <v>1</v>
      </c>
      <c r="T2525">
        <v>0</v>
      </c>
    </row>
    <row r="2526" spans="1:20" x14ac:dyDescent="0.3">
      <c r="A2526" t="s">
        <v>96</v>
      </c>
      <c r="B2526" t="s">
        <v>579</v>
      </c>
      <c r="C2526">
        <v>1</v>
      </c>
      <c r="D2526">
        <v>5</v>
      </c>
      <c r="E2526" t="s">
        <v>510</v>
      </c>
      <c r="F2526" t="s">
        <v>508</v>
      </c>
      <c r="G2526" t="s">
        <v>508</v>
      </c>
      <c r="H2526">
        <v>7.0266577615692283</v>
      </c>
      <c r="I2526">
        <v>43.030309195470331</v>
      </c>
      <c r="J2526">
        <v>-0.25940537726683571</v>
      </c>
      <c r="K2526">
        <v>17.450619458495769</v>
      </c>
      <c r="L2526">
        <v>0.89483759121252449</v>
      </c>
      <c r="M2526">
        <v>-5.0862838798652366</v>
      </c>
      <c r="N2526">
        <v>-2.966505716862291</v>
      </c>
      <c r="O2526">
        <v>0</v>
      </c>
      <c r="P2526">
        <v>1</v>
      </c>
      <c r="Q2526">
        <v>0</v>
      </c>
      <c r="R2526">
        <v>0</v>
      </c>
      <c r="S2526">
        <v>0</v>
      </c>
      <c r="T2526">
        <v>0</v>
      </c>
    </row>
    <row r="2527" spans="1:20" x14ac:dyDescent="0.3">
      <c r="A2527" t="s">
        <v>164</v>
      </c>
      <c r="B2527" t="s">
        <v>579</v>
      </c>
      <c r="C2527">
        <v>0</v>
      </c>
      <c r="D2527">
        <v>5</v>
      </c>
      <c r="E2527" t="s">
        <v>510</v>
      </c>
      <c r="F2527" t="s">
        <v>508</v>
      </c>
      <c r="G2527" t="s">
        <v>508</v>
      </c>
      <c r="H2527">
        <v>7.4417220332665099</v>
      </c>
      <c r="I2527">
        <v>0.43289385595900343</v>
      </c>
      <c r="J2527">
        <v>-1.536945172868148</v>
      </c>
      <c r="K2527">
        <v>-151.2438872268331</v>
      </c>
      <c r="L2527">
        <v>1.5115641164074609</v>
      </c>
      <c r="M2527">
        <v>-5.7199240280855008</v>
      </c>
      <c r="N2527">
        <v>5.2304448280245858E-2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1</v>
      </c>
    </row>
    <row r="2528" spans="1:20" x14ac:dyDescent="0.3">
      <c r="A2528" t="s">
        <v>242</v>
      </c>
      <c r="B2528" t="s">
        <v>579</v>
      </c>
      <c r="C2528">
        <v>1</v>
      </c>
      <c r="D2528">
        <v>2</v>
      </c>
      <c r="E2528" t="s">
        <v>510</v>
      </c>
      <c r="F2528" t="s">
        <v>508</v>
      </c>
      <c r="G2528" t="s">
        <v>508</v>
      </c>
      <c r="H2528">
        <v>5.452393448851292</v>
      </c>
      <c r="I2528">
        <v>5.769256476426313</v>
      </c>
      <c r="J2528">
        <v>-1.762833812747137</v>
      </c>
      <c r="K2528">
        <v>-84.347949050273868</v>
      </c>
      <c r="L2528">
        <v>0.77279822409745413</v>
      </c>
      <c r="M2528">
        <v>-0.41257752354331279</v>
      </c>
      <c r="N2528">
        <v>0.98394294998926124</v>
      </c>
      <c r="O2528">
        <v>0</v>
      </c>
      <c r="P2528">
        <v>1</v>
      </c>
      <c r="Q2528">
        <v>0</v>
      </c>
      <c r="R2528">
        <v>0</v>
      </c>
      <c r="S2528">
        <v>0</v>
      </c>
      <c r="T2528">
        <v>0</v>
      </c>
    </row>
    <row r="2529" spans="1:20" x14ac:dyDescent="0.3">
      <c r="A2529" t="s">
        <v>139</v>
      </c>
      <c r="B2529" t="s">
        <v>580</v>
      </c>
      <c r="C2529">
        <v>11</v>
      </c>
      <c r="D2529">
        <v>12</v>
      </c>
      <c r="E2529" t="s">
        <v>510</v>
      </c>
      <c r="F2529" t="s">
        <v>508</v>
      </c>
      <c r="G2529" t="s">
        <v>508</v>
      </c>
      <c r="H2529">
        <v>2.8459818647551409</v>
      </c>
      <c r="I2529">
        <v>82.658953450303841</v>
      </c>
      <c r="J2529">
        <v>0.75326047656609418</v>
      </c>
      <c r="K2529">
        <v>105.92808533270539</v>
      </c>
      <c r="L2529">
        <v>0.86684981886639834</v>
      </c>
      <c r="M2529">
        <v>-0.51814350684104804</v>
      </c>
      <c r="N2529">
        <v>0.43403175579141129</v>
      </c>
      <c r="O2529">
        <v>1</v>
      </c>
      <c r="P2529">
        <v>1</v>
      </c>
      <c r="Q2529">
        <v>1</v>
      </c>
      <c r="R2529">
        <v>0</v>
      </c>
      <c r="S2529">
        <v>1</v>
      </c>
      <c r="T2529">
        <v>0</v>
      </c>
    </row>
    <row r="2530" spans="1:20" x14ac:dyDescent="0.3">
      <c r="A2530" t="s">
        <v>223</v>
      </c>
      <c r="B2530" t="s">
        <v>580</v>
      </c>
      <c r="C2530">
        <v>8</v>
      </c>
      <c r="D2530">
        <v>10</v>
      </c>
      <c r="E2530" t="s">
        <v>510</v>
      </c>
      <c r="F2530" t="s">
        <v>508</v>
      </c>
      <c r="G2530" t="s">
        <v>508</v>
      </c>
      <c r="H2530">
        <v>3.0136817097378961</v>
      </c>
      <c r="I2530">
        <v>75.690604624014895</v>
      </c>
      <c r="J2530">
        <v>0.35895874645371961</v>
      </c>
      <c r="K2530">
        <v>76.755227138018284</v>
      </c>
      <c r="L2530">
        <v>1.3636852285997401</v>
      </c>
      <c r="M2530">
        <v>-2.9313235044916599</v>
      </c>
      <c r="N2530">
        <v>3.7100864441079149</v>
      </c>
      <c r="O2530">
        <v>0</v>
      </c>
      <c r="P2530">
        <v>1</v>
      </c>
      <c r="Q2530">
        <v>1</v>
      </c>
      <c r="R2530">
        <v>0</v>
      </c>
      <c r="S2530">
        <v>0</v>
      </c>
      <c r="T2530">
        <v>1</v>
      </c>
    </row>
    <row r="2531" spans="1:20" x14ac:dyDescent="0.3">
      <c r="A2531" t="s">
        <v>265</v>
      </c>
      <c r="B2531" t="s">
        <v>580</v>
      </c>
      <c r="C2531">
        <v>13</v>
      </c>
      <c r="D2531">
        <v>13</v>
      </c>
      <c r="E2531" t="s">
        <v>510</v>
      </c>
      <c r="F2531" t="s">
        <v>508</v>
      </c>
      <c r="G2531" t="s">
        <v>508</v>
      </c>
      <c r="H2531">
        <v>3.521126259549304</v>
      </c>
      <c r="I2531">
        <v>69.600035921114156</v>
      </c>
      <c r="J2531">
        <v>1.1766417702636109</v>
      </c>
      <c r="K2531">
        <v>144.52708731551971</v>
      </c>
      <c r="L2531">
        <v>1.087778835712508</v>
      </c>
      <c r="M2531">
        <v>-4.8399077777042647</v>
      </c>
      <c r="N2531">
        <v>-3.05164252573914</v>
      </c>
      <c r="O2531">
        <v>1</v>
      </c>
      <c r="P2531">
        <v>1</v>
      </c>
      <c r="Q2531">
        <v>1</v>
      </c>
      <c r="R2531">
        <v>0</v>
      </c>
      <c r="S2531">
        <v>1</v>
      </c>
      <c r="T2531">
        <v>1</v>
      </c>
    </row>
    <row r="2532" spans="1:20" x14ac:dyDescent="0.3">
      <c r="A2532" t="s">
        <v>271</v>
      </c>
      <c r="B2532" t="s">
        <v>580</v>
      </c>
      <c r="C2532">
        <v>8</v>
      </c>
      <c r="D2532">
        <v>10</v>
      </c>
      <c r="E2532" t="s">
        <v>513</v>
      </c>
      <c r="F2532" t="s">
        <v>508</v>
      </c>
      <c r="G2532" t="s">
        <v>508</v>
      </c>
      <c r="H2532">
        <v>3.9084665425754048</v>
      </c>
      <c r="I2532">
        <v>39.917728753376267</v>
      </c>
      <c r="J2532">
        <v>3.0518158946699181E-2</v>
      </c>
      <c r="K2532">
        <v>19.206229032509501</v>
      </c>
      <c r="L2532">
        <v>0.93495752699059864</v>
      </c>
      <c r="M2532">
        <v>-2.5020188254718931</v>
      </c>
      <c r="N2532">
        <v>0.41390451603462741</v>
      </c>
      <c r="O2532">
        <v>0</v>
      </c>
      <c r="P2532">
        <v>1</v>
      </c>
      <c r="Q2532">
        <v>1</v>
      </c>
      <c r="R2532">
        <v>0</v>
      </c>
      <c r="S2532">
        <v>1</v>
      </c>
      <c r="T2532">
        <v>0</v>
      </c>
    </row>
    <row r="2533" spans="1:20" x14ac:dyDescent="0.3">
      <c r="A2533" t="s">
        <v>283</v>
      </c>
      <c r="B2533" t="s">
        <v>580</v>
      </c>
      <c r="C2533">
        <v>3</v>
      </c>
      <c r="D2533">
        <v>6</v>
      </c>
      <c r="E2533" t="s">
        <v>510</v>
      </c>
      <c r="F2533" t="s">
        <v>508</v>
      </c>
      <c r="G2533" t="s">
        <v>508</v>
      </c>
      <c r="H2533">
        <v>3.8580979595423299</v>
      </c>
      <c r="I2533">
        <v>25.82161897565188</v>
      </c>
      <c r="J2533">
        <v>-1.055483431999241</v>
      </c>
      <c r="K2533">
        <v>-44.975266597363543</v>
      </c>
      <c r="L2533">
        <v>0.63449190528025678</v>
      </c>
      <c r="M2533">
        <v>-0.82918841637071805</v>
      </c>
      <c r="N2533">
        <v>-2.090300297201408</v>
      </c>
      <c r="O2533">
        <v>0</v>
      </c>
      <c r="P2533">
        <v>1</v>
      </c>
      <c r="Q2533">
        <v>0</v>
      </c>
      <c r="R2533">
        <v>0</v>
      </c>
      <c r="S2533">
        <v>0</v>
      </c>
      <c r="T2533">
        <v>0</v>
      </c>
    </row>
    <row r="2534" spans="1:20" x14ac:dyDescent="0.3">
      <c r="A2534" t="s">
        <v>290</v>
      </c>
      <c r="B2534" t="s">
        <v>580</v>
      </c>
      <c r="C2534">
        <v>3</v>
      </c>
      <c r="D2534">
        <v>8</v>
      </c>
      <c r="E2534" t="s">
        <v>510</v>
      </c>
      <c r="F2534" t="s">
        <v>508</v>
      </c>
      <c r="G2534" t="s">
        <v>508</v>
      </c>
      <c r="H2534">
        <v>3.9648647917386199</v>
      </c>
      <c r="I2534">
        <v>14.084531761206961</v>
      </c>
      <c r="J2534">
        <v>-1.439363881038151</v>
      </c>
      <c r="K2534">
        <v>-52.048209809229782</v>
      </c>
      <c r="L2534">
        <v>0.76817419018843724</v>
      </c>
      <c r="M2534">
        <v>-2.090300297201408</v>
      </c>
      <c r="N2534">
        <v>1.280954657733598</v>
      </c>
      <c r="O2534">
        <v>0</v>
      </c>
      <c r="P2534">
        <v>1</v>
      </c>
      <c r="Q2534">
        <v>0</v>
      </c>
      <c r="R2534">
        <v>0</v>
      </c>
      <c r="S2534">
        <v>0</v>
      </c>
      <c r="T2534">
        <v>0</v>
      </c>
    </row>
    <row r="2535" spans="1:20" x14ac:dyDescent="0.3">
      <c r="A2535" t="s">
        <v>512</v>
      </c>
      <c r="B2535" t="s">
        <v>580</v>
      </c>
      <c r="C2535">
        <v>5</v>
      </c>
      <c r="D2535">
        <v>8</v>
      </c>
      <c r="E2535" t="s">
        <v>510</v>
      </c>
      <c r="F2535" t="s">
        <v>508</v>
      </c>
      <c r="G2535" t="s">
        <v>508</v>
      </c>
      <c r="H2535">
        <v>4.1230115987850624</v>
      </c>
      <c r="I2535">
        <v>10.55047705784831</v>
      </c>
      <c r="J2535">
        <v>-1.756422714805969</v>
      </c>
      <c r="K2535">
        <v>-91.901825426957345</v>
      </c>
      <c r="L2535">
        <v>1.3758737295789221</v>
      </c>
      <c r="M2535">
        <v>-2.276555393790368</v>
      </c>
      <c r="N2535">
        <v>-3.6238207230824062</v>
      </c>
      <c r="O2535">
        <v>0</v>
      </c>
      <c r="P2535">
        <v>1</v>
      </c>
      <c r="Q2535">
        <v>0</v>
      </c>
      <c r="R2535">
        <v>0</v>
      </c>
      <c r="S2535">
        <v>0</v>
      </c>
      <c r="T2535">
        <v>1</v>
      </c>
    </row>
    <row r="2536" spans="1:20" x14ac:dyDescent="0.3">
      <c r="A2536" t="s">
        <v>91</v>
      </c>
      <c r="B2536" t="s">
        <v>580</v>
      </c>
      <c r="C2536">
        <v>0</v>
      </c>
      <c r="D2536">
        <v>5</v>
      </c>
      <c r="E2536" t="s">
        <v>510</v>
      </c>
      <c r="F2536" t="s">
        <v>508</v>
      </c>
      <c r="G2536" t="s">
        <v>508</v>
      </c>
      <c r="H2536">
        <v>4.6297477078110063</v>
      </c>
      <c r="I2536">
        <v>18.556685841928179</v>
      </c>
      <c r="J2536">
        <v>-2.0082344394685689</v>
      </c>
      <c r="K2536">
        <v>-176.9400946768522</v>
      </c>
      <c r="L2536">
        <v>0.94091884840472262</v>
      </c>
      <c r="M2536">
        <v>-3.6238207230824062</v>
      </c>
      <c r="N2536">
        <v>-2.8648088324776491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</row>
    <row r="2537" spans="1:20" x14ac:dyDescent="0.3">
      <c r="A2537" t="s">
        <v>93</v>
      </c>
      <c r="B2537" t="s">
        <v>580</v>
      </c>
      <c r="C2537">
        <v>0</v>
      </c>
      <c r="D2537">
        <v>5</v>
      </c>
      <c r="E2537" t="s">
        <v>510</v>
      </c>
      <c r="F2537" t="s">
        <v>508</v>
      </c>
      <c r="G2537" t="s">
        <v>508</v>
      </c>
      <c r="H2537">
        <v>4.6082941314884849</v>
      </c>
      <c r="I2537">
        <v>7.5601484670536347</v>
      </c>
      <c r="J2537">
        <v>-2.251265484738239</v>
      </c>
      <c r="K2537">
        <v>-139.69137339393259</v>
      </c>
      <c r="L2537">
        <v>0.69287887921766611</v>
      </c>
      <c r="M2537">
        <v>-2.8648088324776491</v>
      </c>
      <c r="N2537">
        <v>-0.6451613372453503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</row>
    <row r="2538" spans="1:20" x14ac:dyDescent="0.3">
      <c r="A2538" t="s">
        <v>162</v>
      </c>
      <c r="B2538" t="s">
        <v>580</v>
      </c>
      <c r="C2538">
        <v>3</v>
      </c>
      <c r="D2538">
        <v>6</v>
      </c>
      <c r="E2538" t="s">
        <v>510</v>
      </c>
      <c r="F2538" t="s">
        <v>508</v>
      </c>
      <c r="G2538" t="s">
        <v>508</v>
      </c>
      <c r="H2538">
        <v>4.3252137017365424</v>
      </c>
      <c r="I2538">
        <v>9.8940133532285692</v>
      </c>
      <c r="J2538">
        <v>-1.977976618981891</v>
      </c>
      <c r="K2538">
        <v>-90.274194183630755</v>
      </c>
      <c r="L2538">
        <v>0.85092751426622115</v>
      </c>
      <c r="M2538">
        <v>-2.6032298110247098</v>
      </c>
      <c r="N2538">
        <v>0.36866258227887139</v>
      </c>
      <c r="O2538">
        <v>0</v>
      </c>
      <c r="P2538">
        <v>1</v>
      </c>
      <c r="Q2538">
        <v>0</v>
      </c>
      <c r="R2538">
        <v>0</v>
      </c>
      <c r="S2538">
        <v>0</v>
      </c>
      <c r="T2538">
        <v>0</v>
      </c>
    </row>
    <row r="2539" spans="1:20" x14ac:dyDescent="0.3">
      <c r="A2539" t="s">
        <v>235</v>
      </c>
      <c r="B2539" t="s">
        <v>580</v>
      </c>
      <c r="C2539">
        <v>6</v>
      </c>
      <c r="D2539">
        <v>9</v>
      </c>
      <c r="E2539" t="s">
        <v>510</v>
      </c>
      <c r="F2539" t="s">
        <v>508</v>
      </c>
      <c r="G2539" t="s">
        <v>508</v>
      </c>
      <c r="H2539">
        <v>3.9523378224912591</v>
      </c>
      <c r="I2539">
        <v>32.738102645728063</v>
      </c>
      <c r="J2539">
        <v>-0.56294357178086818</v>
      </c>
      <c r="K2539">
        <v>-48.781923289369367</v>
      </c>
      <c r="L2539">
        <v>0.83472618276395505</v>
      </c>
      <c r="M2539">
        <v>-2.053567691808853</v>
      </c>
      <c r="N2539">
        <v>-0.43371591086311861</v>
      </c>
      <c r="O2539">
        <v>1</v>
      </c>
      <c r="P2539">
        <v>1</v>
      </c>
      <c r="Q2539">
        <v>0</v>
      </c>
      <c r="R2539">
        <v>0</v>
      </c>
      <c r="S2539">
        <v>0</v>
      </c>
      <c r="T2539">
        <v>0</v>
      </c>
    </row>
    <row r="2540" spans="1:20" x14ac:dyDescent="0.3">
      <c r="A2540" t="s">
        <v>259</v>
      </c>
      <c r="B2540" t="s">
        <v>580</v>
      </c>
      <c r="C2540">
        <v>6</v>
      </c>
      <c r="D2540">
        <v>5</v>
      </c>
      <c r="E2540" t="s">
        <v>510</v>
      </c>
      <c r="F2540" t="s">
        <v>508</v>
      </c>
      <c r="G2540" t="s">
        <v>508</v>
      </c>
      <c r="H2540">
        <v>4.0428060611919534</v>
      </c>
      <c r="I2540">
        <v>29.906041625534758</v>
      </c>
      <c r="J2540">
        <v>-0.46039104169512418</v>
      </c>
      <c r="K2540">
        <v>-37.477624530154067</v>
      </c>
      <c r="L2540">
        <v>0.55560757697676411</v>
      </c>
      <c r="M2540">
        <v>-0.43371591086311861</v>
      </c>
      <c r="N2540">
        <v>2.178033224424206</v>
      </c>
      <c r="O2540">
        <v>1</v>
      </c>
      <c r="P2540">
        <v>1</v>
      </c>
      <c r="Q2540">
        <v>0</v>
      </c>
      <c r="R2540">
        <v>0</v>
      </c>
      <c r="S2540">
        <v>0</v>
      </c>
      <c r="T2540">
        <v>0</v>
      </c>
    </row>
    <row r="2541" spans="1:20" x14ac:dyDescent="0.3">
      <c r="A2541" t="s">
        <v>269</v>
      </c>
      <c r="B2541" t="s">
        <v>580</v>
      </c>
      <c r="C2541">
        <v>3</v>
      </c>
      <c r="D2541">
        <v>6</v>
      </c>
      <c r="E2541" t="s">
        <v>510</v>
      </c>
      <c r="F2541" t="s">
        <v>508</v>
      </c>
      <c r="G2541" t="s">
        <v>508</v>
      </c>
      <c r="H2541">
        <v>4.0418344096969552</v>
      </c>
      <c r="I2541">
        <v>33.296400982154331</v>
      </c>
      <c r="J2541">
        <v>-0.2137713500734402</v>
      </c>
      <c r="K2541">
        <v>25.04500394295955</v>
      </c>
      <c r="L2541">
        <v>0.90257739169999596</v>
      </c>
      <c r="M2541">
        <v>-2.0389291441382111</v>
      </c>
      <c r="N2541">
        <v>3.878908440766808</v>
      </c>
      <c r="O2541">
        <v>0</v>
      </c>
      <c r="P2541">
        <v>1</v>
      </c>
      <c r="Q2541">
        <v>0</v>
      </c>
      <c r="R2541">
        <v>0</v>
      </c>
      <c r="S2541">
        <v>0</v>
      </c>
      <c r="T2541">
        <v>0</v>
      </c>
    </row>
    <row r="2542" spans="1:20" x14ac:dyDescent="0.3">
      <c r="A2542" t="s">
        <v>285</v>
      </c>
      <c r="B2542" t="s">
        <v>580</v>
      </c>
      <c r="C2542">
        <v>3</v>
      </c>
      <c r="D2542">
        <v>8</v>
      </c>
      <c r="E2542" t="s">
        <v>510</v>
      </c>
      <c r="F2542" t="s">
        <v>508</v>
      </c>
      <c r="G2542" t="s">
        <v>508</v>
      </c>
      <c r="H2542">
        <v>3.9880738061183001</v>
      </c>
      <c r="I2542">
        <v>37.251726738165289</v>
      </c>
      <c r="J2542">
        <v>-3.8145252790378059E-2</v>
      </c>
      <c r="K2542">
        <v>-42.65704249271225</v>
      </c>
      <c r="L2542">
        <v>0.86084142766056126</v>
      </c>
      <c r="M2542">
        <v>-4.315890277117961</v>
      </c>
      <c r="N2542">
        <v>0.38387863492701768</v>
      </c>
      <c r="O2542">
        <v>0</v>
      </c>
      <c r="P2542">
        <v>1</v>
      </c>
      <c r="Q2542">
        <v>0</v>
      </c>
      <c r="R2542">
        <v>0</v>
      </c>
      <c r="S2542">
        <v>0</v>
      </c>
      <c r="T2542">
        <v>0</v>
      </c>
    </row>
    <row r="2543" spans="1:20" x14ac:dyDescent="0.3">
      <c r="A2543" t="s">
        <v>291</v>
      </c>
      <c r="B2543" t="s">
        <v>580</v>
      </c>
      <c r="C2543">
        <v>0</v>
      </c>
      <c r="D2543">
        <v>5</v>
      </c>
      <c r="E2543" t="s">
        <v>510</v>
      </c>
      <c r="F2543" t="s">
        <v>508</v>
      </c>
      <c r="G2543" t="s">
        <v>508</v>
      </c>
      <c r="H2543">
        <v>3.8368835357862681</v>
      </c>
      <c r="I2543">
        <v>21.090475226510389</v>
      </c>
      <c r="J2543">
        <v>-0.30280073810922609</v>
      </c>
      <c r="K2543">
        <v>-137.60012587859609</v>
      </c>
      <c r="L2543">
        <v>0.63424586000777583</v>
      </c>
      <c r="M2543">
        <v>-1.816445079919367</v>
      </c>
      <c r="N2543">
        <v>1.0710867927970791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</row>
    <row r="2544" spans="1:20" x14ac:dyDescent="0.3">
      <c r="A2544" t="s">
        <v>298</v>
      </c>
      <c r="B2544" t="s">
        <v>580</v>
      </c>
      <c r="C2544">
        <v>2</v>
      </c>
      <c r="D2544">
        <v>8</v>
      </c>
      <c r="E2544" t="s">
        <v>510</v>
      </c>
      <c r="F2544" t="s">
        <v>508</v>
      </c>
      <c r="G2544" t="s">
        <v>508</v>
      </c>
      <c r="H2544">
        <v>3.760625457328731</v>
      </c>
      <c r="I2544">
        <v>0</v>
      </c>
      <c r="J2544">
        <v>-0.53499660894564527</v>
      </c>
      <c r="K2544">
        <v>-195.57410124814069</v>
      </c>
      <c r="L2544">
        <v>1.1248630373449779</v>
      </c>
      <c r="M2544">
        <v>-3.6608891522508111</v>
      </c>
      <c r="N2544">
        <v>1.099998474121094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1</v>
      </c>
    </row>
    <row r="2545" spans="1:20" x14ac:dyDescent="0.3">
      <c r="A2545" t="s">
        <v>96</v>
      </c>
      <c r="B2545" t="s">
        <v>580</v>
      </c>
      <c r="C2545">
        <v>0</v>
      </c>
      <c r="D2545">
        <v>5</v>
      </c>
      <c r="E2545" t="s">
        <v>510</v>
      </c>
      <c r="F2545" t="s">
        <v>508</v>
      </c>
      <c r="G2545" t="s">
        <v>508</v>
      </c>
      <c r="H2545">
        <v>3.5965313261445071</v>
      </c>
      <c r="I2545">
        <v>3.317520122070277</v>
      </c>
      <c r="J2545">
        <v>-0.48244018389163751</v>
      </c>
      <c r="K2545">
        <v>-110.7518517577379</v>
      </c>
      <c r="L2545">
        <v>0.82010883922871514</v>
      </c>
      <c r="M2545">
        <v>-1.092352043154948</v>
      </c>
      <c r="N2545">
        <v>0.8032159277248142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</row>
    <row r="2546" spans="1:20" x14ac:dyDescent="0.3">
      <c r="A2546" t="s">
        <v>164</v>
      </c>
      <c r="B2546" t="s">
        <v>580</v>
      </c>
      <c r="C2546">
        <v>2</v>
      </c>
      <c r="D2546">
        <v>9</v>
      </c>
      <c r="E2546" t="s">
        <v>510</v>
      </c>
      <c r="F2546" t="s">
        <v>508</v>
      </c>
      <c r="G2546" t="s">
        <v>508</v>
      </c>
      <c r="H2546">
        <v>3.6120574373389318</v>
      </c>
      <c r="I2546">
        <v>1.132029407429245</v>
      </c>
      <c r="J2546">
        <v>-0.50805506826947866</v>
      </c>
      <c r="K2546">
        <v>-128.7116136213115</v>
      </c>
      <c r="L2546">
        <v>1.519224598361357</v>
      </c>
      <c r="M2546">
        <v>-3.6852634675339249</v>
      </c>
      <c r="N2546">
        <v>5.2740499115479373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1</v>
      </c>
    </row>
    <row r="2547" spans="1:20" x14ac:dyDescent="0.3">
      <c r="A2547" t="s">
        <v>242</v>
      </c>
      <c r="B2547" t="s">
        <v>580</v>
      </c>
      <c r="C2547">
        <v>13</v>
      </c>
      <c r="D2547">
        <v>13</v>
      </c>
      <c r="E2547" t="s">
        <v>510</v>
      </c>
      <c r="F2547" t="s">
        <v>508</v>
      </c>
      <c r="G2547" t="s">
        <v>508</v>
      </c>
      <c r="H2547">
        <v>2.7713492103493662</v>
      </c>
      <c r="I2547">
        <v>80.676325653566465</v>
      </c>
      <c r="J2547">
        <v>0.61249404195677837</v>
      </c>
      <c r="K2547">
        <v>124.2216373863678</v>
      </c>
      <c r="L2547">
        <v>1.188830585067929</v>
      </c>
      <c r="M2547">
        <v>-0.37986848460231731</v>
      </c>
      <c r="N2547">
        <v>1.2392711186401379</v>
      </c>
      <c r="O2547">
        <v>1</v>
      </c>
      <c r="P2547">
        <v>1</v>
      </c>
      <c r="Q2547">
        <v>1</v>
      </c>
      <c r="R2547">
        <v>1</v>
      </c>
      <c r="S2547">
        <v>0</v>
      </c>
      <c r="T2547">
        <v>1</v>
      </c>
    </row>
    <row r="2548" spans="1:20" x14ac:dyDescent="0.3">
      <c r="A2548" t="s">
        <v>77</v>
      </c>
      <c r="B2548" t="s">
        <v>581</v>
      </c>
      <c r="C2548">
        <v>-2</v>
      </c>
      <c r="D2548">
        <v>3</v>
      </c>
      <c r="E2548" t="s">
        <v>510</v>
      </c>
      <c r="F2548" t="s">
        <v>508</v>
      </c>
      <c r="G2548" t="s">
        <v>508</v>
      </c>
      <c r="H2548">
        <v>6.7506543447808847</v>
      </c>
      <c r="I2548">
        <v>0</v>
      </c>
      <c r="J2548">
        <v>-0.23319361058163371</v>
      </c>
      <c r="K2548">
        <v>-133.45048947934649</v>
      </c>
      <c r="L2548">
        <v>0.73064482732187819</v>
      </c>
      <c r="M2548">
        <v>-4.6031738583042854</v>
      </c>
      <c r="N2548">
        <v>4.8252903628754433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</row>
    <row r="2549" spans="1:20" x14ac:dyDescent="0.3">
      <c r="A2549" t="s">
        <v>139</v>
      </c>
      <c r="B2549" t="s">
        <v>581</v>
      </c>
      <c r="C2549">
        <v>-2</v>
      </c>
      <c r="D2549">
        <v>3</v>
      </c>
      <c r="E2549" t="s">
        <v>510</v>
      </c>
      <c r="F2549" t="s">
        <v>508</v>
      </c>
      <c r="G2549" t="s">
        <v>508</v>
      </c>
      <c r="H2549">
        <v>5.7285482112384676</v>
      </c>
      <c r="I2549">
        <v>3.1872856607670581</v>
      </c>
      <c r="J2549">
        <v>-0.17138852749103919</v>
      </c>
      <c r="K2549">
        <v>-100.695338619083</v>
      </c>
      <c r="L2549">
        <v>0.52992216343533416</v>
      </c>
      <c r="M2549">
        <v>-2.0374897365371809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</row>
    <row r="2550" spans="1:20" x14ac:dyDescent="0.3">
      <c r="A2550" t="s">
        <v>228</v>
      </c>
      <c r="B2550" t="s">
        <v>581</v>
      </c>
      <c r="C2550">
        <v>1</v>
      </c>
      <c r="D2550">
        <v>4</v>
      </c>
      <c r="E2550" t="s">
        <v>510</v>
      </c>
      <c r="F2550" t="s">
        <v>508</v>
      </c>
      <c r="G2550" t="s">
        <v>508</v>
      </c>
      <c r="H2550">
        <v>5.1279056544812764</v>
      </c>
      <c r="I2550">
        <v>14.077665183533661</v>
      </c>
      <c r="J2550">
        <v>-3.7030321150308132E-2</v>
      </c>
      <c r="K2550">
        <v>-40.892757231669542</v>
      </c>
      <c r="L2550">
        <v>0.96110058430916712</v>
      </c>
      <c r="M2550">
        <v>-3.2436771356815202</v>
      </c>
      <c r="N2550">
        <v>1.962393571345914</v>
      </c>
      <c r="O2550">
        <v>0</v>
      </c>
      <c r="P2550">
        <v>1</v>
      </c>
      <c r="Q2550">
        <v>0</v>
      </c>
      <c r="R2550">
        <v>0</v>
      </c>
      <c r="S2550">
        <v>0</v>
      </c>
      <c r="T2550">
        <v>0</v>
      </c>
    </row>
    <row r="2551" spans="1:20" x14ac:dyDescent="0.3">
      <c r="A2551" t="s">
        <v>265</v>
      </c>
      <c r="B2551" t="s">
        <v>581</v>
      </c>
      <c r="C2551">
        <v>11</v>
      </c>
      <c r="D2551">
        <v>9</v>
      </c>
      <c r="E2551" t="s">
        <v>510</v>
      </c>
      <c r="F2551" t="s">
        <v>508</v>
      </c>
      <c r="G2551" t="s">
        <v>508</v>
      </c>
      <c r="H2551">
        <v>3.9583563628532761</v>
      </c>
      <c r="I2551">
        <v>67.938935743483526</v>
      </c>
      <c r="J2551">
        <v>8.4682897012928637E-2</v>
      </c>
      <c r="K2551">
        <v>78.827258045773476</v>
      </c>
      <c r="L2551">
        <v>0.86460849675357054</v>
      </c>
      <c r="M2551">
        <v>-0.46548035701007939</v>
      </c>
      <c r="N2551">
        <v>-1.4029641952155729</v>
      </c>
      <c r="O2551">
        <v>1</v>
      </c>
      <c r="P2551">
        <v>1</v>
      </c>
      <c r="Q2551">
        <v>1</v>
      </c>
      <c r="R2551">
        <v>1</v>
      </c>
      <c r="S2551">
        <v>0</v>
      </c>
      <c r="T2551">
        <v>0</v>
      </c>
    </row>
    <row r="2552" spans="1:20" x14ac:dyDescent="0.3">
      <c r="A2552" t="s">
        <v>271</v>
      </c>
      <c r="B2552" t="s">
        <v>581</v>
      </c>
      <c r="C2552">
        <v>8</v>
      </c>
      <c r="D2552">
        <v>10</v>
      </c>
      <c r="E2552" t="s">
        <v>510</v>
      </c>
      <c r="F2552" t="s">
        <v>508</v>
      </c>
      <c r="G2552" t="s">
        <v>508</v>
      </c>
      <c r="H2552">
        <v>4.4635445250632451</v>
      </c>
      <c r="I2552">
        <v>27.516772509597551</v>
      </c>
      <c r="J2552">
        <v>3.896400951231388E-2</v>
      </c>
      <c r="K2552">
        <v>-79.400131684848688</v>
      </c>
      <c r="L2552">
        <v>1.745128853014835</v>
      </c>
      <c r="M2552">
        <v>-4.7430786236270288</v>
      </c>
      <c r="N2552">
        <v>3.3194988564218408</v>
      </c>
      <c r="O2552">
        <v>0</v>
      </c>
      <c r="P2552">
        <v>1</v>
      </c>
      <c r="Q2552">
        <v>1</v>
      </c>
      <c r="R2552">
        <v>0</v>
      </c>
      <c r="S2552">
        <v>0</v>
      </c>
      <c r="T2552">
        <v>1</v>
      </c>
    </row>
    <row r="2553" spans="1:20" x14ac:dyDescent="0.3">
      <c r="A2553" t="s">
        <v>512</v>
      </c>
      <c r="B2553" t="s">
        <v>581</v>
      </c>
      <c r="C2553">
        <v>13</v>
      </c>
      <c r="D2553">
        <v>9</v>
      </c>
      <c r="E2553" t="s">
        <v>510</v>
      </c>
      <c r="F2553" t="s">
        <v>508</v>
      </c>
      <c r="G2553" t="s">
        <v>508</v>
      </c>
      <c r="H2553">
        <v>4.6900908362384346</v>
      </c>
      <c r="I2553">
        <v>81.645571148332579</v>
      </c>
      <c r="J2553">
        <v>7.7110792691562347E-2</v>
      </c>
      <c r="K2553">
        <v>88.447810890416875</v>
      </c>
      <c r="L2553">
        <v>1.208444315252033</v>
      </c>
      <c r="M2553">
        <v>-0.53845919095552885</v>
      </c>
      <c r="N2553">
        <v>-2.3201870352220761</v>
      </c>
      <c r="O2553">
        <v>1</v>
      </c>
      <c r="P2553">
        <v>1</v>
      </c>
      <c r="Q2553">
        <v>1</v>
      </c>
      <c r="R2553">
        <v>1</v>
      </c>
      <c r="S2553">
        <v>0</v>
      </c>
      <c r="T2553">
        <v>1</v>
      </c>
    </row>
    <row r="2554" spans="1:20" x14ac:dyDescent="0.3">
      <c r="A2554" t="s">
        <v>91</v>
      </c>
      <c r="B2554" t="s">
        <v>581</v>
      </c>
      <c r="C2554">
        <v>7</v>
      </c>
      <c r="D2554">
        <v>4</v>
      </c>
      <c r="E2554" t="s">
        <v>510</v>
      </c>
      <c r="F2554" t="s">
        <v>508</v>
      </c>
      <c r="G2554" t="s">
        <v>508</v>
      </c>
      <c r="H2554">
        <v>5.1408222924848239</v>
      </c>
      <c r="I2554">
        <v>62.658216387505661</v>
      </c>
      <c r="J2554">
        <v>6.8963001840346205E-2</v>
      </c>
      <c r="K2554">
        <v>2.8615490079005141</v>
      </c>
      <c r="L2554">
        <v>0.79767498141948834</v>
      </c>
      <c r="M2554">
        <v>-2.3201870352220761</v>
      </c>
      <c r="N2554">
        <v>1.5835297502211461</v>
      </c>
      <c r="O2554">
        <v>1</v>
      </c>
      <c r="P2554">
        <v>1</v>
      </c>
      <c r="Q2554">
        <v>1</v>
      </c>
      <c r="R2554">
        <v>0</v>
      </c>
      <c r="S2554">
        <v>0</v>
      </c>
      <c r="T2554">
        <v>0</v>
      </c>
    </row>
    <row r="2555" spans="1:20" x14ac:dyDescent="0.3">
      <c r="A2555" t="s">
        <v>220</v>
      </c>
      <c r="B2555" t="s">
        <v>581</v>
      </c>
      <c r="C2555">
        <v>6</v>
      </c>
      <c r="D2555">
        <v>6</v>
      </c>
      <c r="E2555" t="s">
        <v>510</v>
      </c>
      <c r="F2555" t="s">
        <v>508</v>
      </c>
      <c r="G2555" t="s">
        <v>508</v>
      </c>
      <c r="H2555">
        <v>6.1646227991795968</v>
      </c>
      <c r="I2555">
        <v>30.172409540690659</v>
      </c>
      <c r="J2555">
        <v>5.5311421967863858E-2</v>
      </c>
      <c r="K2555">
        <v>5.5205117847623377</v>
      </c>
      <c r="L2555">
        <v>0.71428468031319747</v>
      </c>
      <c r="M2555">
        <v>-6.5151490083629291</v>
      </c>
      <c r="N2555">
        <v>3.889785545388869</v>
      </c>
      <c r="O2555">
        <v>0</v>
      </c>
      <c r="P2555">
        <v>1</v>
      </c>
      <c r="Q2555">
        <v>1</v>
      </c>
      <c r="R2555">
        <v>0</v>
      </c>
      <c r="S2555">
        <v>1</v>
      </c>
      <c r="T2555">
        <v>0</v>
      </c>
    </row>
    <row r="2556" spans="1:20" x14ac:dyDescent="0.3">
      <c r="A2556" t="s">
        <v>285</v>
      </c>
      <c r="B2556" t="s">
        <v>581</v>
      </c>
      <c r="C2556">
        <v>11</v>
      </c>
      <c r="D2556">
        <v>10</v>
      </c>
      <c r="E2556" t="s">
        <v>510</v>
      </c>
      <c r="F2556" t="s">
        <v>508</v>
      </c>
      <c r="G2556" t="s">
        <v>508</v>
      </c>
      <c r="H2556">
        <v>6.1637240429510447</v>
      </c>
      <c r="I2556">
        <v>72.715214288087196</v>
      </c>
      <c r="J2556">
        <v>0.61151730471074095</v>
      </c>
      <c r="K2556">
        <v>143.9602917875653</v>
      </c>
      <c r="L2556">
        <v>1.795819111747921</v>
      </c>
      <c r="M2556">
        <v>-5.0160114489773546</v>
      </c>
      <c r="N2556">
        <v>3.2022563292366768</v>
      </c>
      <c r="O2556">
        <v>1</v>
      </c>
      <c r="P2556">
        <v>1</v>
      </c>
      <c r="Q2556">
        <v>1</v>
      </c>
      <c r="R2556">
        <v>0</v>
      </c>
      <c r="S2556">
        <v>1</v>
      </c>
      <c r="T2556">
        <v>1</v>
      </c>
    </row>
    <row r="2557" spans="1:20" x14ac:dyDescent="0.3">
      <c r="A2557" t="s">
        <v>295</v>
      </c>
      <c r="B2557" t="s">
        <v>581</v>
      </c>
      <c r="C2557">
        <v>6</v>
      </c>
      <c r="D2557">
        <v>6</v>
      </c>
      <c r="E2557" t="s">
        <v>510</v>
      </c>
      <c r="F2557" t="s">
        <v>508</v>
      </c>
      <c r="G2557" t="s">
        <v>508</v>
      </c>
      <c r="H2557">
        <v>8.3764301940898189</v>
      </c>
      <c r="I2557">
        <v>57.541188394182953</v>
      </c>
      <c r="J2557">
        <v>0.40657515056702592</v>
      </c>
      <c r="K2557">
        <v>76.298664580898716</v>
      </c>
      <c r="L2557">
        <v>0.86827246496586485</v>
      </c>
      <c r="M2557">
        <v>-9.8930497646617468</v>
      </c>
      <c r="N2557">
        <v>-9.9703279949080006</v>
      </c>
      <c r="O2557">
        <v>0</v>
      </c>
      <c r="P2557">
        <v>1</v>
      </c>
      <c r="Q2557">
        <v>1</v>
      </c>
      <c r="R2557">
        <v>0</v>
      </c>
      <c r="S2557">
        <v>1</v>
      </c>
      <c r="T2557">
        <v>0</v>
      </c>
    </row>
    <row r="2558" spans="1:20" x14ac:dyDescent="0.3">
      <c r="A2558" t="s">
        <v>298</v>
      </c>
      <c r="B2558" t="s">
        <v>581</v>
      </c>
      <c r="C2558">
        <v>4</v>
      </c>
      <c r="D2558">
        <v>7</v>
      </c>
      <c r="E2558" t="s">
        <v>510</v>
      </c>
      <c r="F2558" t="s">
        <v>508</v>
      </c>
      <c r="G2558" t="s">
        <v>508</v>
      </c>
      <c r="H2558">
        <v>10.080986787708611</v>
      </c>
      <c r="I2558">
        <v>36.24840978742975</v>
      </c>
      <c r="J2558">
        <v>0.1458161151390471</v>
      </c>
      <c r="K2558">
        <v>17.92860117052269</v>
      </c>
      <c r="L2558">
        <v>0.68548626617576447</v>
      </c>
      <c r="M2558">
        <v>-9.9703279949080006</v>
      </c>
      <c r="N2558">
        <v>-2.0435096773739292</v>
      </c>
      <c r="O2558">
        <v>0</v>
      </c>
      <c r="P2558">
        <v>1</v>
      </c>
      <c r="Q2558">
        <v>1</v>
      </c>
      <c r="R2558">
        <v>0</v>
      </c>
      <c r="S2558">
        <v>0</v>
      </c>
      <c r="T2558">
        <v>0</v>
      </c>
    </row>
    <row r="2559" spans="1:20" x14ac:dyDescent="0.3">
      <c r="A2559" t="s">
        <v>96</v>
      </c>
      <c r="B2559" t="s">
        <v>581</v>
      </c>
      <c r="C2559">
        <v>1</v>
      </c>
      <c r="D2559">
        <v>4</v>
      </c>
      <c r="E2559" t="s">
        <v>510</v>
      </c>
      <c r="F2559" t="s">
        <v>508</v>
      </c>
      <c r="G2559" t="s">
        <v>508</v>
      </c>
      <c r="H2559">
        <v>11.166482338912211</v>
      </c>
      <c r="I2559">
        <v>35.782299649904232</v>
      </c>
      <c r="J2559">
        <v>-0.28665840910671608</v>
      </c>
      <c r="K2559">
        <v>-28.430903809199371</v>
      </c>
      <c r="L2559">
        <v>0.91396618835023424</v>
      </c>
      <c r="M2559">
        <v>-3.1289112285545611</v>
      </c>
      <c r="N2559">
        <v>1.0981917398001819</v>
      </c>
      <c r="O2559">
        <v>0</v>
      </c>
      <c r="P2559">
        <v>1</v>
      </c>
      <c r="Q2559">
        <v>0</v>
      </c>
      <c r="R2559">
        <v>0</v>
      </c>
      <c r="S2559">
        <v>0</v>
      </c>
      <c r="T2559">
        <v>0</v>
      </c>
    </row>
    <row r="2560" spans="1:20" x14ac:dyDescent="0.3">
      <c r="A2560" t="s">
        <v>164</v>
      </c>
      <c r="B2560" t="s">
        <v>581</v>
      </c>
      <c r="C2560">
        <v>4</v>
      </c>
      <c r="D2560">
        <v>3</v>
      </c>
      <c r="E2560" t="s">
        <v>510</v>
      </c>
      <c r="F2560" t="s">
        <v>508</v>
      </c>
      <c r="G2560" t="s">
        <v>508</v>
      </c>
      <c r="H2560">
        <v>10.89479936844638</v>
      </c>
      <c r="I2560">
        <v>21.477660837073611</v>
      </c>
      <c r="J2560">
        <v>-0.31374481575806817</v>
      </c>
      <c r="K2560">
        <v>-72.869897060522135</v>
      </c>
      <c r="L2560">
        <v>0.56086190958610016</v>
      </c>
      <c r="M2560">
        <v>-0.1277923615133843</v>
      </c>
      <c r="N2560">
        <v>4.8624393451241161</v>
      </c>
      <c r="O2560">
        <v>1</v>
      </c>
      <c r="P2560">
        <v>1</v>
      </c>
      <c r="Q2560">
        <v>0</v>
      </c>
      <c r="R2560">
        <v>0</v>
      </c>
      <c r="S2560">
        <v>0</v>
      </c>
      <c r="T2560">
        <v>0</v>
      </c>
    </row>
    <row r="2561" spans="1:20" x14ac:dyDescent="0.3">
      <c r="A2561" t="s">
        <v>242</v>
      </c>
      <c r="B2561" t="s">
        <v>581</v>
      </c>
      <c r="C2561">
        <v>6</v>
      </c>
      <c r="D2561">
        <v>3</v>
      </c>
      <c r="E2561" t="s">
        <v>510</v>
      </c>
      <c r="F2561" t="s">
        <v>508</v>
      </c>
      <c r="G2561" t="s">
        <v>508</v>
      </c>
      <c r="H2561">
        <v>8.2484547686389575</v>
      </c>
      <c r="I2561">
        <v>34.879716611284188</v>
      </c>
      <c r="J2561">
        <v>-7.2551887803447568E-2</v>
      </c>
      <c r="K2561">
        <v>-4.3243440226977192</v>
      </c>
      <c r="L2561">
        <v>0.65695940896482796</v>
      </c>
      <c r="M2561">
        <v>-1.7953276690440609</v>
      </c>
      <c r="N2561">
        <v>2.2547278651666072</v>
      </c>
      <c r="O2561">
        <v>1</v>
      </c>
      <c r="P2561">
        <v>1</v>
      </c>
      <c r="Q2561">
        <v>0</v>
      </c>
      <c r="R2561">
        <v>0</v>
      </c>
      <c r="S2561">
        <v>1</v>
      </c>
      <c r="T2561">
        <v>0</v>
      </c>
    </row>
    <row r="2562" spans="1:20" x14ac:dyDescent="0.3">
      <c r="A2562" t="s">
        <v>77</v>
      </c>
      <c r="B2562" t="s">
        <v>180</v>
      </c>
      <c r="C2562">
        <v>13</v>
      </c>
      <c r="D2562">
        <v>11</v>
      </c>
      <c r="E2562" t="s">
        <v>510</v>
      </c>
      <c r="F2562" t="s">
        <v>508</v>
      </c>
      <c r="G2562" t="s">
        <v>508</v>
      </c>
      <c r="H2562">
        <v>3.578120050108649</v>
      </c>
      <c r="I2562">
        <v>87.614697221369227</v>
      </c>
      <c r="J2562">
        <v>1.1432266335314141</v>
      </c>
      <c r="K2562">
        <v>156.4566958519502</v>
      </c>
      <c r="L2562">
        <v>1.0707705165130199</v>
      </c>
      <c r="M2562">
        <v>-0.74395934713775602</v>
      </c>
      <c r="N2562">
        <v>3.0605829895313512</v>
      </c>
      <c r="O2562">
        <v>1</v>
      </c>
      <c r="P2562">
        <v>1</v>
      </c>
      <c r="Q2562">
        <v>1</v>
      </c>
      <c r="R2562">
        <v>0</v>
      </c>
      <c r="S2562">
        <v>1</v>
      </c>
      <c r="T2562">
        <v>1</v>
      </c>
    </row>
    <row r="2563" spans="1:20" x14ac:dyDescent="0.3">
      <c r="A2563" t="s">
        <v>139</v>
      </c>
      <c r="B2563" t="s">
        <v>180</v>
      </c>
      <c r="C2563">
        <v>8</v>
      </c>
      <c r="D2563">
        <v>9</v>
      </c>
      <c r="E2563" t="s">
        <v>510</v>
      </c>
      <c r="F2563" t="s">
        <v>508</v>
      </c>
      <c r="G2563" t="s">
        <v>508</v>
      </c>
      <c r="H2563">
        <v>4.2542357095294481</v>
      </c>
      <c r="I2563">
        <v>39.13045899242293</v>
      </c>
      <c r="J2563">
        <v>0.69076315634997121</v>
      </c>
      <c r="K2563">
        <v>44.302667048229438</v>
      </c>
      <c r="L2563">
        <v>0.73776358856209256</v>
      </c>
      <c r="M2563">
        <v>-4.5173305260576786</v>
      </c>
      <c r="N2563">
        <v>0.32404153616779913</v>
      </c>
      <c r="O2563">
        <v>0</v>
      </c>
      <c r="P2563">
        <v>1</v>
      </c>
      <c r="Q2563">
        <v>1</v>
      </c>
      <c r="R2563">
        <v>0</v>
      </c>
      <c r="S2563">
        <v>1</v>
      </c>
      <c r="T2563">
        <v>0</v>
      </c>
    </row>
    <row r="2564" spans="1:20" x14ac:dyDescent="0.3">
      <c r="A2564" t="s">
        <v>223</v>
      </c>
      <c r="B2564" t="s">
        <v>180</v>
      </c>
      <c r="C2564">
        <v>3</v>
      </c>
      <c r="D2564">
        <v>5</v>
      </c>
      <c r="E2564" t="s">
        <v>510</v>
      </c>
      <c r="F2564" t="s">
        <v>508</v>
      </c>
      <c r="G2564" t="s">
        <v>508</v>
      </c>
      <c r="H2564">
        <v>4.3308179050995506</v>
      </c>
      <c r="I2564">
        <v>42.687742642673143</v>
      </c>
      <c r="J2564">
        <v>-0.20248438959051021</v>
      </c>
      <c r="K2564">
        <v>21.522558073163299</v>
      </c>
      <c r="L2564">
        <v>0.99037726606500831</v>
      </c>
      <c r="M2564">
        <v>-1.2722648366180731</v>
      </c>
      <c r="N2564">
        <v>-0.4510274215016094</v>
      </c>
      <c r="O2564">
        <v>0</v>
      </c>
      <c r="P2564">
        <v>1</v>
      </c>
      <c r="Q2564">
        <v>0</v>
      </c>
      <c r="R2564">
        <v>0</v>
      </c>
      <c r="S2564">
        <v>0</v>
      </c>
      <c r="T2564">
        <v>0</v>
      </c>
    </row>
    <row r="2565" spans="1:20" x14ac:dyDescent="0.3">
      <c r="A2565" t="s">
        <v>228</v>
      </c>
      <c r="B2565" t="s">
        <v>180</v>
      </c>
      <c r="C2565">
        <v>3</v>
      </c>
      <c r="D2565">
        <v>4</v>
      </c>
      <c r="E2565" t="s">
        <v>510</v>
      </c>
      <c r="F2565" t="s">
        <v>508</v>
      </c>
      <c r="G2565" t="s">
        <v>508</v>
      </c>
      <c r="H2565">
        <v>4.1377717091164907</v>
      </c>
      <c r="I2565">
        <v>35.042741697323329</v>
      </c>
      <c r="J2565">
        <v>-0.51141621484393562</v>
      </c>
      <c r="K2565">
        <v>-15.40527784977769</v>
      </c>
      <c r="L2565">
        <v>0.97109892135864873</v>
      </c>
      <c r="M2565">
        <v>-0.4510274215016094</v>
      </c>
      <c r="N2565">
        <v>5.6957997770455107</v>
      </c>
      <c r="O2565">
        <v>0</v>
      </c>
      <c r="P2565">
        <v>1</v>
      </c>
      <c r="Q2565">
        <v>0</v>
      </c>
      <c r="R2565">
        <v>0</v>
      </c>
      <c r="S2565">
        <v>0</v>
      </c>
      <c r="T2565">
        <v>0</v>
      </c>
    </row>
    <row r="2566" spans="1:20" x14ac:dyDescent="0.3">
      <c r="A2566" t="s">
        <v>265</v>
      </c>
      <c r="B2566" t="s">
        <v>180</v>
      </c>
      <c r="C2566">
        <v>8</v>
      </c>
      <c r="D2566">
        <v>6</v>
      </c>
      <c r="E2566" t="s">
        <v>510</v>
      </c>
      <c r="F2566" t="s">
        <v>508</v>
      </c>
      <c r="G2566" t="s">
        <v>508</v>
      </c>
      <c r="H2566">
        <v>4.1431260972954256</v>
      </c>
      <c r="I2566">
        <v>44.680940822856698</v>
      </c>
      <c r="J2566">
        <v>-0.13046217430952819</v>
      </c>
      <c r="K2566">
        <v>52.915570570392013</v>
      </c>
      <c r="L2566">
        <v>0.87448959831342443</v>
      </c>
      <c r="M2566">
        <v>-1.239925683786816</v>
      </c>
      <c r="N2566">
        <v>1.1299445725926831</v>
      </c>
      <c r="O2566">
        <v>1</v>
      </c>
      <c r="P2566">
        <v>1</v>
      </c>
      <c r="Q2566">
        <v>0</v>
      </c>
      <c r="R2566">
        <v>0</v>
      </c>
      <c r="S2566">
        <v>1</v>
      </c>
      <c r="T2566">
        <v>0</v>
      </c>
    </row>
    <row r="2567" spans="1:20" x14ac:dyDescent="0.3">
      <c r="A2567" t="s">
        <v>271</v>
      </c>
      <c r="B2567" t="s">
        <v>180</v>
      </c>
      <c r="C2567">
        <v>5</v>
      </c>
      <c r="D2567">
        <v>6</v>
      </c>
      <c r="E2567" t="s">
        <v>510</v>
      </c>
      <c r="F2567" t="s">
        <v>508</v>
      </c>
      <c r="G2567" t="s">
        <v>508</v>
      </c>
      <c r="H2567">
        <v>4.0362672235944501</v>
      </c>
      <c r="I2567">
        <v>22.87235918055622</v>
      </c>
      <c r="J2567">
        <v>-0.43052048215190819</v>
      </c>
      <c r="K2567">
        <v>-21.989546028041389</v>
      </c>
      <c r="L2567">
        <v>0.86938048134039358</v>
      </c>
      <c r="M2567">
        <v>-3.6623320850129719</v>
      </c>
      <c r="N2567">
        <v>1.6108224486514291</v>
      </c>
      <c r="O2567">
        <v>0</v>
      </c>
      <c r="P2567">
        <v>1</v>
      </c>
      <c r="Q2567">
        <v>0</v>
      </c>
      <c r="R2567">
        <v>0</v>
      </c>
      <c r="S2567">
        <v>1</v>
      </c>
      <c r="T2567">
        <v>0</v>
      </c>
    </row>
    <row r="2568" spans="1:20" x14ac:dyDescent="0.3">
      <c r="A2568" t="s">
        <v>512</v>
      </c>
      <c r="B2568" t="s">
        <v>180</v>
      </c>
      <c r="C2568">
        <v>10</v>
      </c>
      <c r="D2568">
        <v>10</v>
      </c>
      <c r="E2568" t="s">
        <v>510</v>
      </c>
      <c r="F2568" t="s">
        <v>508</v>
      </c>
      <c r="G2568" t="s">
        <v>508</v>
      </c>
      <c r="H2568">
        <v>3.2212017773361969</v>
      </c>
      <c r="I2568">
        <v>61.983511357507517</v>
      </c>
      <c r="J2568">
        <v>-0.1963389367021762</v>
      </c>
      <c r="K2568">
        <v>70.457151883286059</v>
      </c>
      <c r="L2568">
        <v>1.3513538510045799</v>
      </c>
      <c r="M2568">
        <v>-2.3184786027234612</v>
      </c>
      <c r="N2568">
        <v>-8.6196146310806245</v>
      </c>
      <c r="O2568">
        <v>1</v>
      </c>
      <c r="P2568">
        <v>1</v>
      </c>
      <c r="Q2568">
        <v>0</v>
      </c>
      <c r="R2568">
        <v>0</v>
      </c>
      <c r="S2568">
        <v>1</v>
      </c>
      <c r="T2568">
        <v>1</v>
      </c>
    </row>
    <row r="2569" spans="1:20" x14ac:dyDescent="0.3">
      <c r="A2569" t="s">
        <v>91</v>
      </c>
      <c r="B2569" t="s">
        <v>180</v>
      </c>
      <c r="C2569">
        <v>2</v>
      </c>
      <c r="D2569">
        <v>9</v>
      </c>
      <c r="E2569" t="s">
        <v>510</v>
      </c>
      <c r="F2569" t="s">
        <v>508</v>
      </c>
      <c r="G2569" t="s">
        <v>508</v>
      </c>
      <c r="H2569">
        <v>3.9546929760415801</v>
      </c>
      <c r="I2569">
        <v>0.54057351611202953</v>
      </c>
      <c r="J2569">
        <v>-1.104522139204658</v>
      </c>
      <c r="K2569">
        <v>-235.59858485973331</v>
      </c>
      <c r="L2569">
        <v>1.2362096547282231</v>
      </c>
      <c r="M2569">
        <v>-8.6196146310806245</v>
      </c>
      <c r="N2569">
        <v>-5.9466818381925508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1</v>
      </c>
    </row>
    <row r="2570" spans="1:20" x14ac:dyDescent="0.3">
      <c r="A2570" t="s">
        <v>93</v>
      </c>
      <c r="B2570" t="s">
        <v>180</v>
      </c>
      <c r="C2570">
        <v>0</v>
      </c>
      <c r="D2570">
        <v>5</v>
      </c>
      <c r="E2570" t="s">
        <v>510</v>
      </c>
      <c r="F2570" t="s">
        <v>508</v>
      </c>
      <c r="G2570" t="s">
        <v>508</v>
      </c>
      <c r="H2570">
        <v>4.6096356715777054</v>
      </c>
      <c r="I2570">
        <v>3.900731412889566</v>
      </c>
      <c r="J2570">
        <v>-2.1044652374635162</v>
      </c>
      <c r="K2570">
        <v>-285.31471806304847</v>
      </c>
      <c r="L2570">
        <v>0.9259142754853118</v>
      </c>
      <c r="M2570">
        <v>-5.9466818381925508</v>
      </c>
      <c r="N2570">
        <v>0.72675002180561576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</row>
    <row r="2571" spans="1:20" x14ac:dyDescent="0.3">
      <c r="A2571" t="s">
        <v>162</v>
      </c>
      <c r="B2571" t="s">
        <v>180</v>
      </c>
      <c r="C2571">
        <v>0</v>
      </c>
      <c r="D2571">
        <v>5</v>
      </c>
      <c r="E2571" t="s">
        <v>510</v>
      </c>
      <c r="F2571" t="s">
        <v>508</v>
      </c>
      <c r="G2571" t="s">
        <v>508</v>
      </c>
      <c r="H2571">
        <v>4.5176597103994363</v>
      </c>
      <c r="I2571">
        <v>5.194826007007098</v>
      </c>
      <c r="J2571">
        <v>-2.8941202483837229</v>
      </c>
      <c r="K2571">
        <v>-131.46690745236739</v>
      </c>
      <c r="L2571">
        <v>0.72088717488928522</v>
      </c>
      <c r="M2571">
        <v>-3.3523502346831999</v>
      </c>
      <c r="N2571">
        <v>0.29520063473525909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</row>
    <row r="2572" spans="1:20" x14ac:dyDescent="0.3">
      <c r="A2572" t="s">
        <v>235</v>
      </c>
      <c r="B2572" t="s">
        <v>180</v>
      </c>
      <c r="C2572">
        <v>5</v>
      </c>
      <c r="D2572">
        <v>7</v>
      </c>
      <c r="E2572" t="s">
        <v>510</v>
      </c>
      <c r="F2572" t="s">
        <v>508</v>
      </c>
      <c r="G2572" t="s">
        <v>508</v>
      </c>
      <c r="H2572">
        <v>4.8461698633194512</v>
      </c>
      <c r="I2572">
        <v>9.3749884879697447</v>
      </c>
      <c r="J2572">
        <v>-1.4427724273891649</v>
      </c>
      <c r="K2572">
        <v>-79.14351852938654</v>
      </c>
      <c r="L2572">
        <v>1.011947867729464</v>
      </c>
      <c r="M2572">
        <v>-3.6983208670853749</v>
      </c>
      <c r="N2572">
        <v>0.97891397481511799</v>
      </c>
      <c r="O2572">
        <v>0</v>
      </c>
      <c r="P2572">
        <v>1</v>
      </c>
      <c r="Q2572">
        <v>0</v>
      </c>
      <c r="R2572">
        <v>0</v>
      </c>
      <c r="S2572">
        <v>0</v>
      </c>
      <c r="T2572">
        <v>1</v>
      </c>
    </row>
    <row r="2573" spans="1:20" x14ac:dyDescent="0.3">
      <c r="A2573" t="s">
        <v>269</v>
      </c>
      <c r="B2573" t="s">
        <v>180</v>
      </c>
      <c r="C2573">
        <v>5</v>
      </c>
      <c r="D2573">
        <v>5</v>
      </c>
      <c r="E2573" t="s">
        <v>510</v>
      </c>
      <c r="F2573" t="s">
        <v>508</v>
      </c>
      <c r="G2573" t="s">
        <v>508</v>
      </c>
      <c r="H2573">
        <v>4.7969702836812598</v>
      </c>
      <c r="I2573">
        <v>17.897720100376361</v>
      </c>
      <c r="J2573">
        <v>-0.37803821474091848</v>
      </c>
      <c r="K2573">
        <v>-28.866962492807801</v>
      </c>
      <c r="L2573">
        <v>1.020132194168613</v>
      </c>
      <c r="M2573">
        <v>-1.9494547512357321</v>
      </c>
      <c r="N2573">
        <v>-0.5154598801581789</v>
      </c>
      <c r="O2573">
        <v>0</v>
      </c>
      <c r="P2573">
        <v>1</v>
      </c>
      <c r="Q2573">
        <v>0</v>
      </c>
      <c r="R2573">
        <v>0</v>
      </c>
      <c r="S2573">
        <v>0</v>
      </c>
      <c r="T2573">
        <v>1</v>
      </c>
    </row>
    <row r="2574" spans="1:20" x14ac:dyDescent="0.3">
      <c r="A2574" t="s">
        <v>282</v>
      </c>
      <c r="B2574" t="s">
        <v>180</v>
      </c>
      <c r="C2574">
        <v>5</v>
      </c>
      <c r="D2574">
        <v>4</v>
      </c>
      <c r="E2574" t="s">
        <v>510</v>
      </c>
      <c r="F2574" t="s">
        <v>508</v>
      </c>
      <c r="G2574" t="s">
        <v>508</v>
      </c>
      <c r="H2574">
        <v>4.5786184655301643</v>
      </c>
      <c r="I2574">
        <v>22.310763255529441</v>
      </c>
      <c r="J2574">
        <v>-0.19546886266834559</v>
      </c>
      <c r="K2574">
        <v>-74.159497976105044</v>
      </c>
      <c r="L2574">
        <v>0.52921659352878514</v>
      </c>
      <c r="M2574">
        <v>-0.5154598801581789</v>
      </c>
      <c r="N2574">
        <v>-0.59216104881588938</v>
      </c>
      <c r="O2574">
        <v>0</v>
      </c>
      <c r="P2574">
        <v>1</v>
      </c>
      <c r="Q2574">
        <v>0</v>
      </c>
      <c r="R2574">
        <v>1</v>
      </c>
      <c r="S2574">
        <v>0</v>
      </c>
      <c r="T2574">
        <v>0</v>
      </c>
    </row>
    <row r="2575" spans="1:20" x14ac:dyDescent="0.3">
      <c r="A2575" t="s">
        <v>285</v>
      </c>
      <c r="B2575" t="s">
        <v>180</v>
      </c>
      <c r="C2575">
        <v>0</v>
      </c>
      <c r="D2575">
        <v>5</v>
      </c>
      <c r="E2575" t="s">
        <v>510</v>
      </c>
      <c r="F2575" t="s">
        <v>508</v>
      </c>
      <c r="G2575" t="s">
        <v>508</v>
      </c>
      <c r="H2575">
        <v>4.0934068741469298</v>
      </c>
      <c r="I2575">
        <v>22.619079196824401</v>
      </c>
      <c r="J2575">
        <v>-0.30106806921641649</v>
      </c>
      <c r="K2575">
        <v>-109.629355487927</v>
      </c>
      <c r="L2575">
        <v>0.74792018387291581</v>
      </c>
      <c r="M2575">
        <v>-3.201785706053331</v>
      </c>
      <c r="N2575">
        <v>0.3076899028962124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</row>
    <row r="2576" spans="1:20" x14ac:dyDescent="0.3">
      <c r="A2576" t="s">
        <v>291</v>
      </c>
      <c r="B2576" t="s">
        <v>180</v>
      </c>
      <c r="C2576">
        <v>2</v>
      </c>
      <c r="D2576">
        <v>6</v>
      </c>
      <c r="E2576" t="s">
        <v>510</v>
      </c>
      <c r="F2576" t="s">
        <v>508</v>
      </c>
      <c r="G2576" t="s">
        <v>508</v>
      </c>
      <c r="H2576">
        <v>4.1323721750309659</v>
      </c>
      <c r="I2576">
        <v>3.0674932209300461</v>
      </c>
      <c r="J2576">
        <v>-0.43817313880552078</v>
      </c>
      <c r="K2576">
        <v>-131.27974254833131</v>
      </c>
      <c r="L2576">
        <v>1.0188179632841421</v>
      </c>
      <c r="M2576">
        <v>-2.8374255535697759</v>
      </c>
      <c r="N2576">
        <v>-0.15784570527490971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1</v>
      </c>
    </row>
    <row r="2577" spans="1:20" x14ac:dyDescent="0.3">
      <c r="A2577" t="s">
        <v>295</v>
      </c>
      <c r="B2577" t="s">
        <v>180</v>
      </c>
      <c r="C2577">
        <v>0</v>
      </c>
      <c r="D2577">
        <v>5</v>
      </c>
      <c r="E2577" t="s">
        <v>510</v>
      </c>
      <c r="F2577" t="s">
        <v>508</v>
      </c>
      <c r="G2577" t="s">
        <v>508</v>
      </c>
      <c r="H2577">
        <v>3.9017508481524832</v>
      </c>
      <c r="I2577">
        <v>5.3254528296472641</v>
      </c>
      <c r="J2577">
        <v>-0.48077880822249691</v>
      </c>
      <c r="K2577">
        <v>-145.81554715677419</v>
      </c>
      <c r="L2577">
        <v>0.69180882840009095</v>
      </c>
      <c r="M2577">
        <v>-0.15784570527490971</v>
      </c>
      <c r="N2577">
        <v>-0.79051390839762203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</row>
    <row r="2578" spans="1:20" x14ac:dyDescent="0.3">
      <c r="A2578" t="s">
        <v>298</v>
      </c>
      <c r="B2578" t="s">
        <v>180</v>
      </c>
      <c r="C2578">
        <v>0</v>
      </c>
      <c r="D2578">
        <v>5</v>
      </c>
      <c r="E2578" t="s">
        <v>510</v>
      </c>
      <c r="F2578" t="s">
        <v>508</v>
      </c>
      <c r="G2578" t="s">
        <v>508</v>
      </c>
      <c r="H2578">
        <v>3.705179703043044</v>
      </c>
      <c r="I2578">
        <v>4.4943987659724556</v>
      </c>
      <c r="J2578">
        <v>-0.54846835995299514</v>
      </c>
      <c r="K2578">
        <v>-134.57237935212089</v>
      </c>
      <c r="L2578">
        <v>0.73104010741148973</v>
      </c>
      <c r="M2578">
        <v>-0.79051390839762203</v>
      </c>
      <c r="N2578">
        <v>0.79681282459998071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</row>
    <row r="2579" spans="1:20" x14ac:dyDescent="0.3">
      <c r="A2579" t="s">
        <v>164</v>
      </c>
      <c r="B2579" t="s">
        <v>180</v>
      </c>
      <c r="C2579">
        <v>9</v>
      </c>
      <c r="D2579">
        <v>14</v>
      </c>
      <c r="E2579" t="s">
        <v>513</v>
      </c>
      <c r="F2579" t="s">
        <v>508</v>
      </c>
      <c r="G2579" t="s">
        <v>508</v>
      </c>
      <c r="H2579">
        <v>3.2069092996085242</v>
      </c>
      <c r="I2579">
        <v>46.808901011405531</v>
      </c>
      <c r="J2579">
        <v>1.1646713150855461</v>
      </c>
      <c r="K2579">
        <v>74.748424632705564</v>
      </c>
      <c r="L2579">
        <v>0.88098656895204219</v>
      </c>
      <c r="M2579">
        <v>-2.480655940149231</v>
      </c>
      <c r="N2579">
        <v>8.1825347370058843</v>
      </c>
      <c r="O2579">
        <v>1</v>
      </c>
      <c r="P2579">
        <v>1</v>
      </c>
      <c r="Q2579">
        <v>1</v>
      </c>
      <c r="R2579">
        <v>0</v>
      </c>
      <c r="S2579">
        <v>0</v>
      </c>
      <c r="T2579">
        <v>0</v>
      </c>
    </row>
    <row r="2580" spans="1:20" x14ac:dyDescent="0.3">
      <c r="A2580" t="s">
        <v>242</v>
      </c>
      <c r="B2580" t="s">
        <v>180</v>
      </c>
      <c r="C2580">
        <v>13</v>
      </c>
      <c r="D2580">
        <v>11</v>
      </c>
      <c r="E2580" t="s">
        <v>510</v>
      </c>
      <c r="F2580" t="s">
        <v>508</v>
      </c>
      <c r="G2580" t="s">
        <v>508</v>
      </c>
      <c r="H2580">
        <v>3.1346046202955309</v>
      </c>
      <c r="I2580">
        <v>90.404689338779988</v>
      </c>
      <c r="J2580">
        <v>2.5139576224322102</v>
      </c>
      <c r="K2580">
        <v>113.56618495286421</v>
      </c>
      <c r="L2580">
        <v>1.0632182443619</v>
      </c>
      <c r="M2580">
        <v>-1.2108240898468841</v>
      </c>
      <c r="N2580">
        <v>0.72098054938902689</v>
      </c>
      <c r="O2580">
        <v>1</v>
      </c>
      <c r="P2580">
        <v>1</v>
      </c>
      <c r="Q2580">
        <v>1</v>
      </c>
      <c r="R2580">
        <v>0</v>
      </c>
      <c r="S2580">
        <v>1</v>
      </c>
      <c r="T2580">
        <v>1</v>
      </c>
    </row>
    <row r="2581" spans="1:20" x14ac:dyDescent="0.3">
      <c r="A2581" t="s">
        <v>77</v>
      </c>
      <c r="B2581" t="s">
        <v>112</v>
      </c>
      <c r="C2581">
        <v>13</v>
      </c>
      <c r="D2581">
        <v>12</v>
      </c>
      <c r="E2581" t="s">
        <v>510</v>
      </c>
      <c r="F2581" t="s">
        <v>508</v>
      </c>
      <c r="G2581" t="s">
        <v>508</v>
      </c>
      <c r="H2581">
        <v>4.4778233047969858</v>
      </c>
      <c r="I2581">
        <v>57.286428548493838</v>
      </c>
      <c r="J2581">
        <v>3.4999336468562348E-2</v>
      </c>
      <c r="K2581">
        <v>133.9426923458052</v>
      </c>
      <c r="L2581">
        <v>1.061546925832197</v>
      </c>
      <c r="M2581">
        <v>-3.6825391981336799</v>
      </c>
      <c r="N2581">
        <v>-0.26367805966945912</v>
      </c>
      <c r="O2581">
        <v>1</v>
      </c>
      <c r="P2581">
        <v>1</v>
      </c>
      <c r="Q2581">
        <v>1</v>
      </c>
      <c r="R2581">
        <v>0</v>
      </c>
      <c r="S2581">
        <v>1</v>
      </c>
      <c r="T2581">
        <v>1</v>
      </c>
    </row>
    <row r="2582" spans="1:20" x14ac:dyDescent="0.3">
      <c r="A2582" t="s">
        <v>139</v>
      </c>
      <c r="B2582" t="s">
        <v>112</v>
      </c>
      <c r="C2582">
        <v>0</v>
      </c>
      <c r="D2582">
        <v>5</v>
      </c>
      <c r="E2582" t="s">
        <v>510</v>
      </c>
      <c r="F2582" t="s">
        <v>508</v>
      </c>
      <c r="G2582" t="s">
        <v>508</v>
      </c>
      <c r="H2582">
        <v>4.1670823720769636</v>
      </c>
      <c r="I2582">
        <v>12.886594390626859</v>
      </c>
      <c r="J2582">
        <v>-0.1696790053124998</v>
      </c>
      <c r="K2582">
        <v>-103.70374569161621</v>
      </c>
      <c r="L2582">
        <v>0.71455375095313034</v>
      </c>
      <c r="M2582">
        <v>-3.6314725353659569</v>
      </c>
      <c r="N2582">
        <v>-0.13956388133868991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</row>
    <row r="2583" spans="1:20" x14ac:dyDescent="0.3">
      <c r="A2583" t="s">
        <v>156</v>
      </c>
      <c r="B2583" t="s">
        <v>112</v>
      </c>
      <c r="C2583">
        <v>0</v>
      </c>
      <c r="D2583">
        <v>3</v>
      </c>
      <c r="E2583" t="s">
        <v>510</v>
      </c>
      <c r="F2583" t="s">
        <v>508</v>
      </c>
      <c r="G2583" t="s">
        <v>508</v>
      </c>
      <c r="H2583">
        <v>4.1030248707153456</v>
      </c>
      <c r="I2583">
        <v>14.925380924048619</v>
      </c>
      <c r="J2583">
        <v>-0.23540763865594269</v>
      </c>
      <c r="K2583">
        <v>-172.29435251589661</v>
      </c>
      <c r="L2583">
        <v>0.47575313496870908</v>
      </c>
      <c r="M2583">
        <v>-0.13956388133868991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</row>
    <row r="2584" spans="1:20" x14ac:dyDescent="0.3">
      <c r="A2584" t="s">
        <v>271</v>
      </c>
      <c r="B2584" t="s">
        <v>112</v>
      </c>
      <c r="C2584">
        <v>8</v>
      </c>
      <c r="D2584">
        <v>10</v>
      </c>
      <c r="E2584" t="s">
        <v>513</v>
      </c>
      <c r="F2584" t="s">
        <v>508</v>
      </c>
      <c r="G2584" t="s">
        <v>508</v>
      </c>
      <c r="H2584">
        <v>3.8454013723018461</v>
      </c>
      <c r="I2584">
        <v>23.50598003135347</v>
      </c>
      <c r="J2584">
        <v>1.073868704481867E-2</v>
      </c>
      <c r="K2584">
        <v>68.597605734010472</v>
      </c>
      <c r="L2584">
        <v>0.8575920107685121</v>
      </c>
      <c r="M2584">
        <v>-6.530086501680195</v>
      </c>
      <c r="N2584">
        <v>0</v>
      </c>
      <c r="O2584">
        <v>0</v>
      </c>
      <c r="P2584">
        <v>1</v>
      </c>
      <c r="Q2584">
        <v>1</v>
      </c>
      <c r="R2584">
        <v>0</v>
      </c>
      <c r="S2584">
        <v>1</v>
      </c>
      <c r="T2584">
        <v>0</v>
      </c>
    </row>
    <row r="2585" spans="1:20" x14ac:dyDescent="0.3">
      <c r="A2585" t="s">
        <v>283</v>
      </c>
      <c r="B2585" t="s">
        <v>112</v>
      </c>
      <c r="C2585">
        <v>3</v>
      </c>
      <c r="D2585">
        <v>4</v>
      </c>
      <c r="E2585" t="s">
        <v>510</v>
      </c>
      <c r="F2585" t="s">
        <v>508</v>
      </c>
      <c r="G2585" t="s">
        <v>508</v>
      </c>
      <c r="H2585">
        <v>4.2965302522310624</v>
      </c>
      <c r="I2585">
        <v>20.717109827555941</v>
      </c>
      <c r="J2585">
        <v>-6.4341463177542635E-2</v>
      </c>
      <c r="K2585">
        <v>7.6381881748497538</v>
      </c>
      <c r="L2585">
        <v>0.26248288655783369</v>
      </c>
      <c r="M2585">
        <v>-1.890619032492604</v>
      </c>
      <c r="N2585">
        <v>-3.6476238314617881</v>
      </c>
      <c r="O2585">
        <v>0</v>
      </c>
      <c r="P2585">
        <v>1</v>
      </c>
      <c r="Q2585">
        <v>0</v>
      </c>
      <c r="R2585">
        <v>0</v>
      </c>
      <c r="S2585">
        <v>0</v>
      </c>
      <c r="T2585">
        <v>0</v>
      </c>
    </row>
    <row r="2586" spans="1:20" x14ac:dyDescent="0.3">
      <c r="A2586" t="s">
        <v>290</v>
      </c>
      <c r="B2586" t="s">
        <v>112</v>
      </c>
      <c r="C2586">
        <v>3</v>
      </c>
      <c r="D2586">
        <v>6</v>
      </c>
      <c r="E2586" t="s">
        <v>510</v>
      </c>
      <c r="F2586" t="s">
        <v>508</v>
      </c>
      <c r="G2586" t="s">
        <v>508</v>
      </c>
      <c r="H2586">
        <v>4.331633995990364</v>
      </c>
      <c r="I2586">
        <v>0.78741931317451785</v>
      </c>
      <c r="J2586">
        <v>-0.15395757392137929</v>
      </c>
      <c r="K2586">
        <v>-82.482078712344972</v>
      </c>
      <c r="L2586">
        <v>0.76263626807708518</v>
      </c>
      <c r="M2586">
        <v>-3.6476238314617881</v>
      </c>
      <c r="N2586">
        <v>-0.64285823277064735</v>
      </c>
      <c r="O2586">
        <v>0</v>
      </c>
      <c r="P2586">
        <v>1</v>
      </c>
      <c r="Q2586">
        <v>0</v>
      </c>
      <c r="R2586">
        <v>0</v>
      </c>
      <c r="S2586">
        <v>0</v>
      </c>
      <c r="T2586">
        <v>0</v>
      </c>
    </row>
    <row r="2587" spans="1:20" x14ac:dyDescent="0.3">
      <c r="A2587" t="s">
        <v>512</v>
      </c>
      <c r="B2587" t="s">
        <v>112</v>
      </c>
      <c r="C2587">
        <v>0</v>
      </c>
      <c r="D2587">
        <v>3</v>
      </c>
      <c r="E2587" t="s">
        <v>510</v>
      </c>
      <c r="F2587" t="s">
        <v>508</v>
      </c>
      <c r="G2587" t="s">
        <v>508</v>
      </c>
      <c r="H2587">
        <v>4.6052643896663774</v>
      </c>
      <c r="I2587">
        <v>4.0540501355602911</v>
      </c>
      <c r="J2587">
        <v>-0.28549959123665303</v>
      </c>
      <c r="K2587">
        <v>-141.76701232253811</v>
      </c>
      <c r="L2587">
        <v>0.88817014554102347</v>
      </c>
      <c r="M2587">
        <v>-1.653483427457539</v>
      </c>
      <c r="N2587">
        <v>-4.2397654295856544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</row>
    <row r="2588" spans="1:20" x14ac:dyDescent="0.3">
      <c r="A2588" t="s">
        <v>91</v>
      </c>
      <c r="B2588" t="s">
        <v>112</v>
      </c>
      <c r="C2588">
        <v>0</v>
      </c>
      <c r="D2588">
        <v>4</v>
      </c>
      <c r="E2588" t="s">
        <v>510</v>
      </c>
      <c r="F2588" t="s">
        <v>508</v>
      </c>
      <c r="G2588" t="s">
        <v>508</v>
      </c>
      <c r="H2588">
        <v>5.2344612918582154</v>
      </c>
      <c r="I2588">
        <v>14.71321992299259</v>
      </c>
      <c r="J2588">
        <v>-0.40019956403932239</v>
      </c>
      <c r="K2588">
        <v>-229.16851137720229</v>
      </c>
      <c r="L2588">
        <v>1.163206976805317</v>
      </c>
      <c r="M2588">
        <v>-4.2397654295856544</v>
      </c>
      <c r="N2588">
        <v>-0.68702404555039598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1</v>
      </c>
    </row>
    <row r="2589" spans="1:20" x14ac:dyDescent="0.3">
      <c r="A2589" t="s">
        <v>93</v>
      </c>
      <c r="B2589" t="s">
        <v>112</v>
      </c>
      <c r="C2589">
        <v>-2</v>
      </c>
      <c r="D2589">
        <v>1</v>
      </c>
      <c r="E2589" t="s">
        <v>510</v>
      </c>
      <c r="F2589" t="s">
        <v>508</v>
      </c>
      <c r="G2589" t="s">
        <v>508</v>
      </c>
      <c r="H2589">
        <v>5.3091038835623898</v>
      </c>
      <c r="I2589">
        <v>12.468827218481779</v>
      </c>
      <c r="J2589">
        <v>-0.44061722357026167</v>
      </c>
      <c r="K2589">
        <v>-147.5132993918584</v>
      </c>
      <c r="L2589">
        <v>0.92736527570615856</v>
      </c>
      <c r="M2589">
        <v>-0.68702404555039598</v>
      </c>
      <c r="N2589">
        <v>-0.30745550460659138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</row>
    <row r="2590" spans="1:20" x14ac:dyDescent="0.3">
      <c r="A2590" t="s">
        <v>162</v>
      </c>
      <c r="B2590" t="s">
        <v>112</v>
      </c>
      <c r="C2590">
        <v>1</v>
      </c>
      <c r="D2590">
        <v>4</v>
      </c>
      <c r="E2590" t="s">
        <v>510</v>
      </c>
      <c r="F2590" t="s">
        <v>508</v>
      </c>
      <c r="G2590" t="s">
        <v>508</v>
      </c>
      <c r="H2590">
        <v>5.4416498618081244</v>
      </c>
      <c r="I2590">
        <v>9.4763115399342173</v>
      </c>
      <c r="J2590">
        <v>-0.37839200949889751</v>
      </c>
      <c r="K2590">
        <v>-82.751502075734223</v>
      </c>
      <c r="L2590">
        <v>0.75614617091419012</v>
      </c>
      <c r="M2590">
        <v>-2.5699108894761351</v>
      </c>
      <c r="N2590">
        <v>-1.3964336724709601</v>
      </c>
      <c r="O2590">
        <v>0</v>
      </c>
      <c r="P2590">
        <v>1</v>
      </c>
      <c r="Q2590">
        <v>0</v>
      </c>
      <c r="R2590">
        <v>0</v>
      </c>
      <c r="S2590">
        <v>0</v>
      </c>
      <c r="T2590">
        <v>0</v>
      </c>
    </row>
    <row r="2591" spans="1:20" x14ac:dyDescent="0.3">
      <c r="A2591" t="s">
        <v>220</v>
      </c>
      <c r="B2591" t="s">
        <v>112</v>
      </c>
      <c r="C2591">
        <v>0</v>
      </c>
      <c r="D2591">
        <v>2</v>
      </c>
      <c r="E2591" t="s">
        <v>510</v>
      </c>
      <c r="F2591" t="s">
        <v>508</v>
      </c>
      <c r="G2591" t="s">
        <v>508</v>
      </c>
      <c r="H2591">
        <v>5.4681361247510187</v>
      </c>
      <c r="I2591">
        <v>9.5011785013268764</v>
      </c>
      <c r="J2591">
        <v>-0.35495090380255578</v>
      </c>
      <c r="K2591">
        <v>-109.973144575351</v>
      </c>
      <c r="L2591">
        <v>1.0915199305082861</v>
      </c>
      <c r="M2591">
        <v>-1.3964336724709601</v>
      </c>
      <c r="N2591">
        <v>3.7765502816340559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1</v>
      </c>
    </row>
    <row r="2592" spans="1:20" x14ac:dyDescent="0.3">
      <c r="A2592" t="s">
        <v>235</v>
      </c>
      <c r="B2592" t="s">
        <v>112</v>
      </c>
      <c r="C2592">
        <v>6</v>
      </c>
      <c r="D2592">
        <v>7</v>
      </c>
      <c r="E2592" t="s">
        <v>510</v>
      </c>
      <c r="F2592" t="s">
        <v>508</v>
      </c>
      <c r="G2592" t="s">
        <v>508</v>
      </c>
      <c r="H2592">
        <v>3.7747252118456491</v>
      </c>
      <c r="I2592">
        <v>26.335862997034511</v>
      </c>
      <c r="J2592">
        <v>-4.6606500987287247E-2</v>
      </c>
      <c r="K2592">
        <v>-46.44599765270037</v>
      </c>
      <c r="L2592">
        <v>0.6839175698145028</v>
      </c>
      <c r="M2592">
        <v>-1.5151500920837591</v>
      </c>
      <c r="N2592">
        <v>-0.53845919095552885</v>
      </c>
      <c r="O2592">
        <v>1</v>
      </c>
      <c r="P2592">
        <v>1</v>
      </c>
      <c r="Q2592">
        <v>0</v>
      </c>
      <c r="R2592">
        <v>0</v>
      </c>
      <c r="S2592">
        <v>0</v>
      </c>
      <c r="T2592">
        <v>0</v>
      </c>
    </row>
    <row r="2593" spans="1:20" x14ac:dyDescent="0.3">
      <c r="A2593" t="s">
        <v>259</v>
      </c>
      <c r="B2593" t="s">
        <v>112</v>
      </c>
      <c r="C2593">
        <v>6</v>
      </c>
      <c r="D2593">
        <v>7</v>
      </c>
      <c r="E2593" t="s">
        <v>510</v>
      </c>
      <c r="F2593" t="s">
        <v>508</v>
      </c>
      <c r="G2593" t="s">
        <v>508</v>
      </c>
      <c r="H2593">
        <v>3.7233452723675242</v>
      </c>
      <c r="I2593">
        <v>27.07423126144462</v>
      </c>
      <c r="J2593">
        <v>-2.1376421145446359E-2</v>
      </c>
      <c r="K2593">
        <v>-40.781715193378197</v>
      </c>
      <c r="L2593">
        <v>0.70755962485319424</v>
      </c>
      <c r="M2593">
        <v>-0.53845919095552885</v>
      </c>
      <c r="N2593">
        <v>3.2482603741766529</v>
      </c>
      <c r="O2593">
        <v>1</v>
      </c>
      <c r="P2593">
        <v>1</v>
      </c>
      <c r="Q2593">
        <v>0</v>
      </c>
      <c r="R2593">
        <v>0</v>
      </c>
      <c r="S2593">
        <v>0</v>
      </c>
      <c r="T2593">
        <v>0</v>
      </c>
    </row>
    <row r="2594" spans="1:20" x14ac:dyDescent="0.3">
      <c r="A2594" t="s">
        <v>285</v>
      </c>
      <c r="B2594" t="s">
        <v>112</v>
      </c>
      <c r="C2594">
        <v>9</v>
      </c>
      <c r="D2594">
        <v>14</v>
      </c>
      <c r="E2594" t="s">
        <v>513</v>
      </c>
      <c r="F2594" t="s">
        <v>508</v>
      </c>
      <c r="G2594" t="s">
        <v>508</v>
      </c>
      <c r="H2594">
        <v>3.6088522842371709</v>
      </c>
      <c r="I2594">
        <v>48.387081179691208</v>
      </c>
      <c r="J2594">
        <v>0.2189711285422006</v>
      </c>
      <c r="K2594">
        <v>126.95934660732129</v>
      </c>
      <c r="L2594">
        <v>0.92030750718800813</v>
      </c>
      <c r="M2594">
        <v>-4.7754817465848696</v>
      </c>
      <c r="N2594">
        <v>-1.047899650045774</v>
      </c>
      <c r="O2594">
        <v>1</v>
      </c>
      <c r="P2594">
        <v>1</v>
      </c>
      <c r="Q2594">
        <v>1</v>
      </c>
      <c r="R2594">
        <v>0</v>
      </c>
      <c r="S2594">
        <v>0</v>
      </c>
      <c r="T2594">
        <v>0</v>
      </c>
    </row>
    <row r="2595" spans="1:20" x14ac:dyDescent="0.3">
      <c r="A2595" t="s">
        <v>291</v>
      </c>
      <c r="B2595" t="s">
        <v>112</v>
      </c>
      <c r="C2595">
        <v>8</v>
      </c>
      <c r="D2595">
        <v>9</v>
      </c>
      <c r="E2595" t="s">
        <v>510</v>
      </c>
      <c r="F2595" t="s">
        <v>508</v>
      </c>
      <c r="G2595" t="s">
        <v>508</v>
      </c>
      <c r="H2595">
        <v>4.0682973844442998</v>
      </c>
      <c r="I2595">
        <v>32.258068769175132</v>
      </c>
      <c r="J2595">
        <v>0.1079199205726574</v>
      </c>
      <c r="K2595">
        <v>52.773787265819188</v>
      </c>
      <c r="L2595">
        <v>1.5520308382843579</v>
      </c>
      <c r="M2595">
        <v>-1.588502525758043</v>
      </c>
      <c r="N2595">
        <v>7.6865708731009161E-2</v>
      </c>
      <c r="O2595">
        <v>0</v>
      </c>
      <c r="P2595">
        <v>1</v>
      </c>
      <c r="Q2595">
        <v>1</v>
      </c>
      <c r="R2595">
        <v>0</v>
      </c>
      <c r="S2595">
        <v>0</v>
      </c>
      <c r="T2595">
        <v>1</v>
      </c>
    </row>
    <row r="2596" spans="1:20" x14ac:dyDescent="0.3">
      <c r="A2596" t="s">
        <v>96</v>
      </c>
      <c r="B2596" t="s">
        <v>112</v>
      </c>
      <c r="C2596">
        <v>9</v>
      </c>
      <c r="D2596">
        <v>12</v>
      </c>
      <c r="E2596" t="s">
        <v>513</v>
      </c>
      <c r="F2596" t="s">
        <v>508</v>
      </c>
      <c r="G2596" t="s">
        <v>508</v>
      </c>
      <c r="H2596">
        <v>3.9557120124983309</v>
      </c>
      <c r="I2596">
        <v>25.624999627470839</v>
      </c>
      <c r="J2596">
        <v>8.4702878209923727E-2</v>
      </c>
      <c r="K2596">
        <v>21.584745426514381</v>
      </c>
      <c r="L2596">
        <v>0.96014602945299543</v>
      </c>
      <c r="M2596">
        <v>-2.2794147861869249</v>
      </c>
      <c r="N2596">
        <v>3.386003089215909</v>
      </c>
      <c r="O2596">
        <v>1</v>
      </c>
      <c r="P2596">
        <v>1</v>
      </c>
      <c r="Q2596">
        <v>1</v>
      </c>
      <c r="R2596">
        <v>0</v>
      </c>
      <c r="S2596">
        <v>0</v>
      </c>
      <c r="T2596">
        <v>0</v>
      </c>
    </row>
    <row r="2597" spans="1:20" x14ac:dyDescent="0.3">
      <c r="A2597" t="s">
        <v>164</v>
      </c>
      <c r="B2597" t="s">
        <v>112</v>
      </c>
      <c r="C2597">
        <v>11</v>
      </c>
      <c r="D2597">
        <v>14</v>
      </c>
      <c r="E2597" t="s">
        <v>510</v>
      </c>
      <c r="F2597" t="s">
        <v>508</v>
      </c>
      <c r="G2597" t="s">
        <v>508</v>
      </c>
      <c r="H2597">
        <v>4.0930970820015986</v>
      </c>
      <c r="I2597">
        <v>29.37502719462891</v>
      </c>
      <c r="J2597">
        <v>0.1232330966096771</v>
      </c>
      <c r="K2597">
        <v>60.392219869076428</v>
      </c>
      <c r="L2597">
        <v>1.1081387590019049</v>
      </c>
      <c r="M2597">
        <v>-2.8384235527297919</v>
      </c>
      <c r="N2597">
        <v>3.3707849918098312</v>
      </c>
      <c r="O2597">
        <v>1</v>
      </c>
      <c r="P2597">
        <v>1</v>
      </c>
      <c r="Q2597">
        <v>1</v>
      </c>
      <c r="R2597">
        <v>0</v>
      </c>
      <c r="S2597">
        <v>0</v>
      </c>
      <c r="T2597">
        <v>1</v>
      </c>
    </row>
    <row r="2598" spans="1:20" x14ac:dyDescent="0.3">
      <c r="A2598" t="s">
        <v>242</v>
      </c>
      <c r="B2598" t="s">
        <v>112</v>
      </c>
      <c r="C2598">
        <v>8</v>
      </c>
      <c r="D2598">
        <v>10</v>
      </c>
      <c r="E2598" t="s">
        <v>510</v>
      </c>
      <c r="F2598" t="s">
        <v>508</v>
      </c>
      <c r="G2598" t="s">
        <v>508</v>
      </c>
      <c r="H2598">
        <v>4.0913864198263754</v>
      </c>
      <c r="I2598">
        <v>45.00003278256635</v>
      </c>
      <c r="J2598">
        <v>0.15259902050659119</v>
      </c>
      <c r="K2598">
        <v>5.222183986852297</v>
      </c>
      <c r="L2598">
        <v>0.75424813912053523</v>
      </c>
      <c r="M2598">
        <v>-2.5787940952257471</v>
      </c>
      <c r="N2598">
        <v>2.499994039535689</v>
      </c>
      <c r="O2598">
        <v>0</v>
      </c>
      <c r="P2598">
        <v>1</v>
      </c>
      <c r="Q2598">
        <v>1</v>
      </c>
      <c r="R2598">
        <v>0</v>
      </c>
      <c r="S2598">
        <v>1</v>
      </c>
      <c r="T2598">
        <v>0</v>
      </c>
    </row>
    <row r="2599" spans="1:20" x14ac:dyDescent="0.3">
      <c r="A2599" t="s">
        <v>139</v>
      </c>
      <c r="B2599" t="s">
        <v>151</v>
      </c>
      <c r="C2599">
        <v>11</v>
      </c>
      <c r="D2599">
        <v>12</v>
      </c>
      <c r="E2599" t="s">
        <v>513</v>
      </c>
      <c r="F2599" t="s">
        <v>508</v>
      </c>
      <c r="G2599" t="s">
        <v>508</v>
      </c>
      <c r="H2599">
        <v>3.1679110456536619</v>
      </c>
      <c r="I2599">
        <v>32.72721155247865</v>
      </c>
      <c r="J2599">
        <v>9.510275627752621E-3</v>
      </c>
      <c r="K2599">
        <v>24.717543133351871</v>
      </c>
      <c r="L2599">
        <v>0.59621496309508115</v>
      </c>
      <c r="M2599">
        <v>-1.9834800767056751</v>
      </c>
      <c r="N2599">
        <v>-0.50589376618581361</v>
      </c>
      <c r="O2599">
        <v>1</v>
      </c>
      <c r="P2599">
        <v>1</v>
      </c>
      <c r="Q2599">
        <v>1</v>
      </c>
      <c r="R2599">
        <v>0</v>
      </c>
      <c r="S2599">
        <v>1</v>
      </c>
      <c r="T2599">
        <v>0</v>
      </c>
    </row>
    <row r="2600" spans="1:20" x14ac:dyDescent="0.3">
      <c r="A2600" t="s">
        <v>156</v>
      </c>
      <c r="B2600" t="s">
        <v>151</v>
      </c>
      <c r="C2600">
        <v>8</v>
      </c>
      <c r="D2600">
        <v>10</v>
      </c>
      <c r="E2600" t="s">
        <v>367</v>
      </c>
      <c r="F2600" t="s">
        <v>508</v>
      </c>
      <c r="G2600" t="s">
        <v>509</v>
      </c>
      <c r="H2600">
        <v>2.8934616116830241</v>
      </c>
      <c r="I2600">
        <v>27.272759754409449</v>
      </c>
      <c r="J2600">
        <v>2.804612139520751E-3</v>
      </c>
      <c r="K2600">
        <v>-67.884819614235809</v>
      </c>
      <c r="L2600">
        <v>0.47296609005146478</v>
      </c>
      <c r="M2600">
        <v>-0.50589376618581361</v>
      </c>
      <c r="N2600">
        <v>3.7288088630666589</v>
      </c>
      <c r="O2600">
        <v>0</v>
      </c>
      <c r="P2600">
        <v>1</v>
      </c>
      <c r="Q2600">
        <v>1</v>
      </c>
      <c r="R2600">
        <v>0</v>
      </c>
      <c r="S2600">
        <v>1</v>
      </c>
      <c r="T2600">
        <v>0</v>
      </c>
    </row>
    <row r="2601" spans="1:20" x14ac:dyDescent="0.3">
      <c r="A2601" t="s">
        <v>265</v>
      </c>
      <c r="B2601" t="s">
        <v>151</v>
      </c>
      <c r="C2601">
        <v>13</v>
      </c>
      <c r="D2601">
        <v>9</v>
      </c>
      <c r="E2601" t="s">
        <v>510</v>
      </c>
      <c r="F2601" t="s">
        <v>508</v>
      </c>
      <c r="G2601" t="s">
        <v>508</v>
      </c>
      <c r="H2601">
        <v>3.4137862614853751</v>
      </c>
      <c r="I2601">
        <v>81.632668693592365</v>
      </c>
      <c r="J2601">
        <v>5.8732862290130118E-2</v>
      </c>
      <c r="K2601">
        <v>164.01107704537031</v>
      </c>
      <c r="L2601">
        <v>0.80979744628243899</v>
      </c>
      <c r="M2601">
        <v>-0.90497765449221756</v>
      </c>
      <c r="N2601">
        <v>-3.5007595319392202</v>
      </c>
      <c r="O2601">
        <v>1</v>
      </c>
      <c r="P2601">
        <v>1</v>
      </c>
      <c r="Q2601">
        <v>1</v>
      </c>
      <c r="R2601">
        <v>1</v>
      </c>
      <c r="S2601">
        <v>1</v>
      </c>
      <c r="T2601">
        <v>0</v>
      </c>
    </row>
    <row r="2602" spans="1:20" x14ac:dyDescent="0.3">
      <c r="A2602" t="s">
        <v>271</v>
      </c>
      <c r="B2602" t="s">
        <v>151</v>
      </c>
      <c r="C2602">
        <v>6</v>
      </c>
      <c r="D2602">
        <v>6</v>
      </c>
      <c r="E2602" t="s">
        <v>510</v>
      </c>
      <c r="F2602" t="s">
        <v>508</v>
      </c>
      <c r="G2602" t="s">
        <v>508</v>
      </c>
      <c r="H2602">
        <v>5.1893586719975993</v>
      </c>
      <c r="I2602">
        <v>14.285692126075849</v>
      </c>
      <c r="J2602">
        <v>1.139955386127986E-2</v>
      </c>
      <c r="K2602">
        <v>-12.29881963965248</v>
      </c>
      <c r="L2602">
        <v>0.72281645101266201</v>
      </c>
      <c r="M2602">
        <v>-5.9936979944538162</v>
      </c>
      <c r="N2602">
        <v>-0.83892362891791772</v>
      </c>
      <c r="O2602">
        <v>0</v>
      </c>
      <c r="P2602">
        <v>1</v>
      </c>
      <c r="Q2602">
        <v>1</v>
      </c>
      <c r="R2602">
        <v>0</v>
      </c>
      <c r="S2602">
        <v>1</v>
      </c>
      <c r="T2602">
        <v>0</v>
      </c>
    </row>
    <row r="2603" spans="1:20" x14ac:dyDescent="0.3">
      <c r="A2603" t="s">
        <v>283</v>
      </c>
      <c r="B2603" t="s">
        <v>151</v>
      </c>
      <c r="C2603">
        <v>1</v>
      </c>
      <c r="D2603">
        <v>4</v>
      </c>
      <c r="E2603" t="s">
        <v>510</v>
      </c>
      <c r="F2603" t="s">
        <v>508</v>
      </c>
      <c r="G2603" t="s">
        <v>508</v>
      </c>
      <c r="H2603">
        <v>5.3082192947200992</v>
      </c>
      <c r="I2603">
        <v>4.545451305526961</v>
      </c>
      <c r="J2603">
        <v>-4.3349976892282392E-2</v>
      </c>
      <c r="K2603">
        <v>-91.987093239963116</v>
      </c>
      <c r="L2603">
        <v>0.45976379644697668</v>
      </c>
      <c r="M2603">
        <v>-2.8286170165833768</v>
      </c>
      <c r="N2603">
        <v>-2.2260309622395882</v>
      </c>
      <c r="O2603">
        <v>0</v>
      </c>
      <c r="P2603">
        <v>1</v>
      </c>
      <c r="Q2603">
        <v>0</v>
      </c>
      <c r="R2603">
        <v>0</v>
      </c>
      <c r="S2603">
        <v>0</v>
      </c>
      <c r="T2603">
        <v>0</v>
      </c>
    </row>
    <row r="2604" spans="1:20" x14ac:dyDescent="0.3">
      <c r="A2604" t="s">
        <v>290</v>
      </c>
      <c r="B2604" t="s">
        <v>151</v>
      </c>
      <c r="C2604">
        <v>-2</v>
      </c>
      <c r="D2604">
        <v>3</v>
      </c>
      <c r="E2604" t="s">
        <v>510</v>
      </c>
      <c r="F2604" t="s">
        <v>508</v>
      </c>
      <c r="G2604" t="s">
        <v>508</v>
      </c>
      <c r="H2604">
        <v>5.5166381356103491</v>
      </c>
      <c r="I2604">
        <v>6.0810908689460552</v>
      </c>
      <c r="J2604">
        <v>-5.9706217560901227E-2</v>
      </c>
      <c r="K2604">
        <v>-126.47603516368891</v>
      </c>
      <c r="L2604">
        <v>0.85492751055664962</v>
      </c>
      <c r="M2604">
        <v>-2.2260309622395882</v>
      </c>
      <c r="N2604">
        <v>2.2767112598036121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</row>
    <row r="2605" spans="1:20" x14ac:dyDescent="0.3">
      <c r="A2605" t="s">
        <v>512</v>
      </c>
      <c r="B2605" t="s">
        <v>151</v>
      </c>
      <c r="C2605">
        <v>1</v>
      </c>
      <c r="D2605">
        <v>2</v>
      </c>
      <c r="E2605" t="s">
        <v>510</v>
      </c>
      <c r="F2605" t="s">
        <v>508</v>
      </c>
      <c r="G2605" t="s">
        <v>508</v>
      </c>
      <c r="H2605">
        <v>5.4888523685365449</v>
      </c>
      <c r="I2605">
        <v>14.18920099492437</v>
      </c>
      <c r="J2605">
        <v>-6.2449615849702378E-2</v>
      </c>
      <c r="K2605">
        <v>-97.085607952743459</v>
      </c>
      <c r="L2605">
        <v>0.88091970874896486</v>
      </c>
      <c r="M2605">
        <v>-0.17123584253545571</v>
      </c>
      <c r="N2605">
        <v>-5.4888496145338586</v>
      </c>
      <c r="O2605">
        <v>0</v>
      </c>
      <c r="P2605">
        <v>1</v>
      </c>
      <c r="Q2605">
        <v>0</v>
      </c>
      <c r="R2605">
        <v>0</v>
      </c>
      <c r="S2605">
        <v>0</v>
      </c>
      <c r="T2605">
        <v>0</v>
      </c>
    </row>
    <row r="2606" spans="1:20" x14ac:dyDescent="0.3">
      <c r="A2606" t="s">
        <v>91</v>
      </c>
      <c r="B2606" t="s">
        <v>151</v>
      </c>
      <c r="C2606">
        <v>0</v>
      </c>
      <c r="D2606">
        <v>5</v>
      </c>
      <c r="E2606" t="s">
        <v>510</v>
      </c>
      <c r="F2606" t="s">
        <v>508</v>
      </c>
      <c r="G2606" t="s">
        <v>508</v>
      </c>
      <c r="H2606">
        <v>6.261344805387238</v>
      </c>
      <c r="I2606">
        <v>7.5581461409503667</v>
      </c>
      <c r="J2606">
        <v>-7.5443807925932693E-2</v>
      </c>
      <c r="K2606">
        <v>-134.89466826589239</v>
      </c>
      <c r="L2606">
        <v>1.2116128406899991</v>
      </c>
      <c r="M2606">
        <v>-5.4888496145338586</v>
      </c>
      <c r="N2606">
        <v>-1.451912255909201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1</v>
      </c>
    </row>
    <row r="2607" spans="1:20" x14ac:dyDescent="0.3">
      <c r="A2607" t="s">
        <v>93</v>
      </c>
      <c r="B2607" t="s">
        <v>151</v>
      </c>
      <c r="C2607">
        <v>-2</v>
      </c>
      <c r="D2607">
        <v>1</v>
      </c>
      <c r="E2607" t="s">
        <v>510</v>
      </c>
      <c r="F2607" t="s">
        <v>508</v>
      </c>
      <c r="G2607" t="s">
        <v>508</v>
      </c>
      <c r="H2607">
        <v>5.7090264835244602</v>
      </c>
      <c r="I2607">
        <v>2.9069619478542621</v>
      </c>
      <c r="J2607">
        <v>-8.0478383386953359E-2</v>
      </c>
      <c r="K2607">
        <v>-112.8477251017802</v>
      </c>
      <c r="L2607">
        <v>0.65053909740184857</v>
      </c>
      <c r="M2607">
        <v>-1.451912255909201</v>
      </c>
      <c r="N2607">
        <v>-0.18415585979542839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</row>
    <row r="2608" spans="1:20" x14ac:dyDescent="0.3">
      <c r="A2608" t="s">
        <v>220</v>
      </c>
      <c r="B2608" t="s">
        <v>151</v>
      </c>
      <c r="C2608">
        <v>3</v>
      </c>
      <c r="D2608">
        <v>3</v>
      </c>
      <c r="E2608" t="s">
        <v>510</v>
      </c>
      <c r="F2608" t="s">
        <v>508</v>
      </c>
      <c r="G2608" t="s">
        <v>508</v>
      </c>
      <c r="H2608">
        <v>5.2590266803569046</v>
      </c>
      <c r="I2608">
        <v>6.8181745786392014</v>
      </c>
      <c r="J2608">
        <v>-4.90894233003418E-2</v>
      </c>
      <c r="K2608">
        <v>-85.41397181762882</v>
      </c>
      <c r="L2608">
        <v>1.0770972136694059</v>
      </c>
      <c r="M2608">
        <v>-0.3649698319572619</v>
      </c>
      <c r="N2608">
        <v>3.846155285614465</v>
      </c>
      <c r="O2608">
        <v>0</v>
      </c>
      <c r="P2608">
        <v>1</v>
      </c>
      <c r="Q2608">
        <v>0</v>
      </c>
      <c r="R2608">
        <v>0</v>
      </c>
      <c r="S2608">
        <v>0</v>
      </c>
      <c r="T2608">
        <v>1</v>
      </c>
    </row>
    <row r="2609" spans="1:20" x14ac:dyDescent="0.3">
      <c r="A2609" t="s">
        <v>269</v>
      </c>
      <c r="B2609" t="s">
        <v>151</v>
      </c>
      <c r="C2609">
        <v>11</v>
      </c>
      <c r="D2609">
        <v>10</v>
      </c>
      <c r="E2609" t="s">
        <v>510</v>
      </c>
      <c r="F2609" t="s">
        <v>508</v>
      </c>
      <c r="G2609" t="s">
        <v>508</v>
      </c>
      <c r="H2609">
        <v>3.8145983749106449</v>
      </c>
      <c r="I2609">
        <v>68.18007025244907</v>
      </c>
      <c r="J2609">
        <v>3.8350553101943012E-2</v>
      </c>
      <c r="K2609">
        <v>107.4257078957034</v>
      </c>
      <c r="L2609">
        <v>1.1484231033397949</v>
      </c>
      <c r="M2609">
        <v>-0.37105716923800453</v>
      </c>
      <c r="N2609">
        <v>-0.37243913133587397</v>
      </c>
      <c r="O2609">
        <v>1</v>
      </c>
      <c r="P2609">
        <v>1</v>
      </c>
      <c r="Q2609">
        <v>1</v>
      </c>
      <c r="R2609">
        <v>0</v>
      </c>
      <c r="S2609">
        <v>0</v>
      </c>
      <c r="T2609">
        <v>1</v>
      </c>
    </row>
    <row r="2610" spans="1:20" x14ac:dyDescent="0.3">
      <c r="A2610" t="s">
        <v>282</v>
      </c>
      <c r="B2610" t="s">
        <v>151</v>
      </c>
      <c r="C2610">
        <v>9</v>
      </c>
      <c r="D2610">
        <v>7</v>
      </c>
      <c r="E2610" t="s">
        <v>510</v>
      </c>
      <c r="F2610" t="s">
        <v>508</v>
      </c>
      <c r="G2610" t="s">
        <v>508</v>
      </c>
      <c r="H2610">
        <v>3.6499336141543721</v>
      </c>
      <c r="I2610">
        <v>64.644531868708313</v>
      </c>
      <c r="J2610">
        <v>3.8636219264665372E-2</v>
      </c>
      <c r="K2610">
        <v>65.768174132355455</v>
      </c>
      <c r="L2610">
        <v>0.2549887299462289</v>
      </c>
      <c r="M2610">
        <v>-0.37243913133587397</v>
      </c>
      <c r="N2610">
        <v>0.3738314258509739</v>
      </c>
      <c r="O2610">
        <v>1</v>
      </c>
      <c r="P2610">
        <v>1</v>
      </c>
      <c r="Q2610">
        <v>1</v>
      </c>
      <c r="R2610">
        <v>0</v>
      </c>
      <c r="S2610">
        <v>0</v>
      </c>
      <c r="T2610">
        <v>0</v>
      </c>
    </row>
    <row r="2611" spans="1:20" x14ac:dyDescent="0.3">
      <c r="A2611" t="s">
        <v>285</v>
      </c>
      <c r="B2611" t="s">
        <v>151</v>
      </c>
      <c r="C2611">
        <v>6</v>
      </c>
      <c r="D2611">
        <v>11</v>
      </c>
      <c r="E2611" t="s">
        <v>513</v>
      </c>
      <c r="F2611" t="s">
        <v>508</v>
      </c>
      <c r="G2611" t="s">
        <v>508</v>
      </c>
      <c r="H2611">
        <v>3.537352426224285</v>
      </c>
      <c r="I2611">
        <v>41.663490227451341</v>
      </c>
      <c r="J2611">
        <v>2.5534568956498509E-2</v>
      </c>
      <c r="K2611">
        <v>30.655497553487869</v>
      </c>
      <c r="L2611">
        <v>0.96944643397949337</v>
      </c>
      <c r="M2611">
        <v>-2.793297924843714</v>
      </c>
      <c r="N2611">
        <v>0.38314141245931688</v>
      </c>
      <c r="O2611">
        <v>0</v>
      </c>
      <c r="P2611">
        <v>1</v>
      </c>
      <c r="Q2611">
        <v>1</v>
      </c>
      <c r="R2611">
        <v>0</v>
      </c>
      <c r="S2611">
        <v>0</v>
      </c>
      <c r="T2611">
        <v>0</v>
      </c>
    </row>
    <row r="2612" spans="1:20" x14ac:dyDescent="0.3">
      <c r="A2612" t="s">
        <v>291</v>
      </c>
      <c r="B2612" t="s">
        <v>151</v>
      </c>
      <c r="C2612">
        <v>6</v>
      </c>
      <c r="D2612">
        <v>8</v>
      </c>
      <c r="E2612" t="s">
        <v>513</v>
      </c>
      <c r="F2612" t="s">
        <v>508</v>
      </c>
      <c r="G2612" t="s">
        <v>508</v>
      </c>
      <c r="H2612">
        <v>3.4405406777808949</v>
      </c>
      <c r="I2612">
        <v>34.592413459969833</v>
      </c>
      <c r="J2612">
        <v>1.012208195732886E-2</v>
      </c>
      <c r="K2612">
        <v>-36.304059527910653</v>
      </c>
      <c r="L2612">
        <v>0.58757555525808891</v>
      </c>
      <c r="M2612">
        <v>-1.1450371259603629</v>
      </c>
      <c r="N2612">
        <v>2.8957548327861828</v>
      </c>
      <c r="O2612">
        <v>0</v>
      </c>
      <c r="P2612">
        <v>1</v>
      </c>
      <c r="Q2612">
        <v>1</v>
      </c>
      <c r="R2612">
        <v>0</v>
      </c>
      <c r="S2612">
        <v>0</v>
      </c>
      <c r="T2612">
        <v>0</v>
      </c>
    </row>
    <row r="2613" spans="1:20" x14ac:dyDescent="0.3">
      <c r="A2613" t="s">
        <v>164</v>
      </c>
      <c r="B2613" t="s">
        <v>151</v>
      </c>
      <c r="C2613">
        <v>10</v>
      </c>
      <c r="D2613">
        <v>14</v>
      </c>
      <c r="E2613" t="s">
        <v>513</v>
      </c>
      <c r="F2613" t="s">
        <v>508</v>
      </c>
      <c r="G2613" t="s">
        <v>508</v>
      </c>
      <c r="H2613">
        <v>3.234241506638452</v>
      </c>
      <c r="I2613">
        <v>41.379324519525227</v>
      </c>
      <c r="J2613">
        <v>1.090355093875264E-2</v>
      </c>
      <c r="K2613">
        <v>-7.7553581781856522</v>
      </c>
      <c r="L2613">
        <v>1.075676826223281</v>
      </c>
      <c r="M2613">
        <v>-4.419885427355438</v>
      </c>
      <c r="N2613">
        <v>6.5510625980605504</v>
      </c>
      <c r="O2613">
        <v>0</v>
      </c>
      <c r="P2613">
        <v>1</v>
      </c>
      <c r="Q2613">
        <v>1</v>
      </c>
      <c r="R2613">
        <v>0</v>
      </c>
      <c r="S2613">
        <v>1</v>
      </c>
      <c r="T2613">
        <v>1</v>
      </c>
    </row>
    <row r="2614" spans="1:20" x14ac:dyDescent="0.3">
      <c r="A2614" t="s">
        <v>242</v>
      </c>
      <c r="B2614" t="s">
        <v>151</v>
      </c>
      <c r="C2614">
        <v>11</v>
      </c>
      <c r="D2614">
        <v>9</v>
      </c>
      <c r="E2614" t="s">
        <v>510</v>
      </c>
      <c r="F2614" t="s">
        <v>508</v>
      </c>
      <c r="G2614" t="s">
        <v>508</v>
      </c>
      <c r="H2614">
        <v>3.3047099502307562</v>
      </c>
      <c r="I2614">
        <v>81.818135842169866</v>
      </c>
      <c r="J2614">
        <v>2.4376063623506371E-2</v>
      </c>
      <c r="K2614">
        <v>99.710166080226259</v>
      </c>
      <c r="L2614">
        <v>0.71868223092967431</v>
      </c>
      <c r="M2614">
        <v>-1.9642881319231329</v>
      </c>
      <c r="N2614">
        <v>2.55009743459861</v>
      </c>
      <c r="O2614">
        <v>1</v>
      </c>
      <c r="P2614">
        <v>1</v>
      </c>
      <c r="Q2614">
        <v>1</v>
      </c>
      <c r="R2614">
        <v>0</v>
      </c>
      <c r="S2614">
        <v>1</v>
      </c>
      <c r="T2614">
        <v>0</v>
      </c>
    </row>
    <row r="2615" spans="1:20" x14ac:dyDescent="0.3">
      <c r="A2615" t="s">
        <v>77</v>
      </c>
      <c r="B2615" t="s">
        <v>582</v>
      </c>
      <c r="C2615">
        <v>6</v>
      </c>
      <c r="D2615">
        <v>7</v>
      </c>
      <c r="E2615" t="s">
        <v>513</v>
      </c>
      <c r="F2615" t="s">
        <v>508</v>
      </c>
      <c r="G2615" t="s">
        <v>508</v>
      </c>
      <c r="H2615">
        <v>3.3326833317615332</v>
      </c>
      <c r="I2615">
        <v>56.790132178092207</v>
      </c>
      <c r="J2615">
        <v>2.2077984503255599E-2</v>
      </c>
      <c r="K2615">
        <v>29.38388178136271</v>
      </c>
      <c r="L2615">
        <v>0.88506356412438913</v>
      </c>
      <c r="M2615">
        <v>-1.742628870994072</v>
      </c>
      <c r="N2615">
        <v>-0.68212434403989974</v>
      </c>
      <c r="O2615">
        <v>0</v>
      </c>
      <c r="P2615">
        <v>1</v>
      </c>
      <c r="Q2615">
        <v>1</v>
      </c>
      <c r="R2615">
        <v>0</v>
      </c>
      <c r="S2615">
        <v>0</v>
      </c>
      <c r="T2615">
        <v>0</v>
      </c>
    </row>
    <row r="2616" spans="1:20" x14ac:dyDescent="0.3">
      <c r="A2616" t="s">
        <v>139</v>
      </c>
      <c r="B2616" t="s">
        <v>582</v>
      </c>
      <c r="C2616">
        <v>3</v>
      </c>
      <c r="D2616">
        <v>6</v>
      </c>
      <c r="E2616" t="s">
        <v>510</v>
      </c>
      <c r="F2616" t="s">
        <v>508</v>
      </c>
      <c r="G2616" t="s">
        <v>508</v>
      </c>
      <c r="H2616">
        <v>3.0534345984763531</v>
      </c>
      <c r="I2616">
        <v>28.571438814977139</v>
      </c>
      <c r="J2616">
        <v>-0.1244844402337298</v>
      </c>
      <c r="K2616">
        <v>-31.954844399924671</v>
      </c>
      <c r="L2616">
        <v>0.74624938823824938</v>
      </c>
      <c r="M2616">
        <v>-0.96220165970790295</v>
      </c>
      <c r="N2616">
        <v>-0.55516949724619091</v>
      </c>
      <c r="O2616">
        <v>0</v>
      </c>
      <c r="P2616">
        <v>1</v>
      </c>
      <c r="Q2616">
        <v>0</v>
      </c>
      <c r="R2616">
        <v>0</v>
      </c>
      <c r="S2616">
        <v>0</v>
      </c>
      <c r="T2616">
        <v>0</v>
      </c>
    </row>
    <row r="2617" spans="1:20" x14ac:dyDescent="0.3">
      <c r="A2617" t="s">
        <v>156</v>
      </c>
      <c r="B2617" t="s">
        <v>582</v>
      </c>
      <c r="C2617">
        <v>0</v>
      </c>
      <c r="D2617">
        <v>5</v>
      </c>
      <c r="E2617" t="s">
        <v>510</v>
      </c>
      <c r="F2617" t="s">
        <v>508</v>
      </c>
      <c r="G2617" t="s">
        <v>508</v>
      </c>
      <c r="H2617">
        <v>3.0306046268577851</v>
      </c>
      <c r="I2617">
        <v>22.556406612333522</v>
      </c>
      <c r="J2617">
        <v>-0.16002752600438841</v>
      </c>
      <c r="K2617">
        <v>-119.7387886611194</v>
      </c>
      <c r="L2617">
        <v>0.86188655031736594</v>
      </c>
      <c r="M2617">
        <v>-0.55516949724619091</v>
      </c>
      <c r="N2617">
        <v>2.651780296329838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</row>
    <row r="2618" spans="1:20" x14ac:dyDescent="0.3">
      <c r="A2618" t="s">
        <v>228</v>
      </c>
      <c r="B2618" t="s">
        <v>582</v>
      </c>
      <c r="C2618">
        <v>6</v>
      </c>
      <c r="D2618">
        <v>6</v>
      </c>
      <c r="E2618" t="s">
        <v>510</v>
      </c>
      <c r="F2618" t="s">
        <v>508</v>
      </c>
      <c r="G2618" t="s">
        <v>508</v>
      </c>
      <c r="H2618">
        <v>3.013541811917229</v>
      </c>
      <c r="I2618">
        <v>63.636339385273658</v>
      </c>
      <c r="J2618">
        <v>-1.808045092667343E-2</v>
      </c>
      <c r="K2618">
        <v>170.62023287527421</v>
      </c>
      <c r="L2618">
        <v>0.8465661964281509</v>
      </c>
      <c r="M2618">
        <v>-2.6007839351640372</v>
      </c>
      <c r="N2618">
        <v>2.069428765619441</v>
      </c>
      <c r="O2618">
        <v>1</v>
      </c>
      <c r="P2618">
        <v>1</v>
      </c>
      <c r="Q2618">
        <v>0</v>
      </c>
      <c r="R2618">
        <v>0</v>
      </c>
      <c r="S2618">
        <v>0</v>
      </c>
      <c r="T2618">
        <v>0</v>
      </c>
    </row>
    <row r="2619" spans="1:20" x14ac:dyDescent="0.3">
      <c r="A2619" t="s">
        <v>271</v>
      </c>
      <c r="B2619" t="s">
        <v>582</v>
      </c>
      <c r="C2619">
        <v>8</v>
      </c>
      <c r="D2619">
        <v>10</v>
      </c>
      <c r="E2619" t="s">
        <v>513</v>
      </c>
      <c r="F2619" t="s">
        <v>508</v>
      </c>
      <c r="G2619" t="s">
        <v>508</v>
      </c>
      <c r="H2619">
        <v>3.9660877610109599</v>
      </c>
      <c r="I2619">
        <v>22.779927329284941</v>
      </c>
      <c r="J2619">
        <v>3.0189359380483501E-2</v>
      </c>
      <c r="K2619">
        <v>22.347094195217199</v>
      </c>
      <c r="L2619">
        <v>0.77357166592164739</v>
      </c>
      <c r="M2619">
        <v>-6.8022868783383146</v>
      </c>
      <c r="N2619">
        <v>-1.773535004011157</v>
      </c>
      <c r="O2619">
        <v>0</v>
      </c>
      <c r="P2619">
        <v>1</v>
      </c>
      <c r="Q2619">
        <v>1</v>
      </c>
      <c r="R2619">
        <v>0</v>
      </c>
      <c r="S2619">
        <v>1</v>
      </c>
      <c r="T2619">
        <v>0</v>
      </c>
    </row>
    <row r="2620" spans="1:20" x14ac:dyDescent="0.3">
      <c r="A2620" t="s">
        <v>512</v>
      </c>
      <c r="B2620" t="s">
        <v>582</v>
      </c>
      <c r="C2620">
        <v>6</v>
      </c>
      <c r="D2620">
        <v>5</v>
      </c>
      <c r="E2620" t="s">
        <v>510</v>
      </c>
      <c r="F2620" t="s">
        <v>508</v>
      </c>
      <c r="G2620" t="s">
        <v>508</v>
      </c>
      <c r="H2620">
        <v>6.8544039924703828</v>
      </c>
      <c r="I2620">
        <v>14.983716087089419</v>
      </c>
      <c r="J2620">
        <v>-0.13642215848228789</v>
      </c>
      <c r="K2620">
        <v>-17.954849196609342</v>
      </c>
      <c r="L2620">
        <v>0.47301979070470479</v>
      </c>
      <c r="M2620">
        <v>-6.1054031961449979</v>
      </c>
      <c r="N2620">
        <v>-5.7494813049476514</v>
      </c>
      <c r="O2620">
        <v>1</v>
      </c>
      <c r="P2620">
        <v>1</v>
      </c>
      <c r="Q2620">
        <v>0</v>
      </c>
      <c r="R2620">
        <v>0</v>
      </c>
      <c r="S2620">
        <v>1</v>
      </c>
      <c r="T2620">
        <v>0</v>
      </c>
    </row>
    <row r="2621" spans="1:20" x14ac:dyDescent="0.3">
      <c r="A2621" t="s">
        <v>91</v>
      </c>
      <c r="B2621" t="s">
        <v>582</v>
      </c>
      <c r="C2621">
        <v>-2</v>
      </c>
      <c r="D2621">
        <v>3</v>
      </c>
      <c r="E2621" t="s">
        <v>510</v>
      </c>
      <c r="F2621" t="s">
        <v>508</v>
      </c>
      <c r="G2621" t="s">
        <v>508</v>
      </c>
      <c r="H2621">
        <v>7.609708853401929</v>
      </c>
      <c r="I2621">
        <v>15.23343699563044</v>
      </c>
      <c r="J2621">
        <v>-0.32250128228362401</v>
      </c>
      <c r="K2621">
        <v>-209.2374355165602</v>
      </c>
      <c r="L2621">
        <v>0.30312939254510168</v>
      </c>
      <c r="M2621">
        <v>-5.7494813049476514</v>
      </c>
      <c r="N2621">
        <v>-1.525054692562283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</row>
    <row r="2622" spans="1:20" x14ac:dyDescent="0.3">
      <c r="A2622" t="s">
        <v>93</v>
      </c>
      <c r="B2622" t="s">
        <v>582</v>
      </c>
      <c r="C2622">
        <v>-2</v>
      </c>
      <c r="D2622">
        <v>1</v>
      </c>
      <c r="E2622" t="s">
        <v>510</v>
      </c>
      <c r="F2622" t="s">
        <v>508</v>
      </c>
      <c r="G2622" t="s">
        <v>508</v>
      </c>
      <c r="H2622">
        <v>7.8223751901131902</v>
      </c>
      <c r="I2622">
        <v>10.07373051176932</v>
      </c>
      <c r="J2622">
        <v>-0.42962396118092688</v>
      </c>
      <c r="K2622">
        <v>-145.86658691893729</v>
      </c>
      <c r="L2622">
        <v>0.26540151995729711</v>
      </c>
      <c r="M2622">
        <v>-1.525054692562283</v>
      </c>
      <c r="N2622">
        <v>6.3421801627168071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</row>
    <row r="2623" spans="1:20" x14ac:dyDescent="0.3">
      <c r="A2623" t="s">
        <v>162</v>
      </c>
      <c r="B2623" t="s">
        <v>582</v>
      </c>
      <c r="C2623">
        <v>1</v>
      </c>
      <c r="D2623">
        <v>4</v>
      </c>
      <c r="E2623" t="s">
        <v>510</v>
      </c>
      <c r="F2623" t="s">
        <v>508</v>
      </c>
      <c r="G2623" t="s">
        <v>508</v>
      </c>
      <c r="H2623">
        <v>8.3442696977560011</v>
      </c>
      <c r="I2623">
        <v>24.570026412328499</v>
      </c>
      <c r="J2623">
        <v>-0.28675516230006459</v>
      </c>
      <c r="K2623">
        <v>-57.52153663160864</v>
      </c>
      <c r="L2623">
        <v>0.66590484876355949</v>
      </c>
      <c r="M2623">
        <v>-3.9375420348315791</v>
      </c>
      <c r="N2623">
        <v>-0.6360367585855965</v>
      </c>
      <c r="O2623">
        <v>0</v>
      </c>
      <c r="P2623">
        <v>1</v>
      </c>
      <c r="Q2623">
        <v>0</v>
      </c>
      <c r="R2623">
        <v>0</v>
      </c>
      <c r="S2623">
        <v>0</v>
      </c>
      <c r="T2623">
        <v>0</v>
      </c>
    </row>
    <row r="2624" spans="1:20" x14ac:dyDescent="0.3">
      <c r="A2624" t="s">
        <v>220</v>
      </c>
      <c r="B2624" t="s">
        <v>582</v>
      </c>
      <c r="C2624">
        <v>6</v>
      </c>
      <c r="D2624">
        <v>5</v>
      </c>
      <c r="E2624" t="s">
        <v>510</v>
      </c>
      <c r="F2624" t="s">
        <v>508</v>
      </c>
      <c r="G2624" t="s">
        <v>508</v>
      </c>
      <c r="H2624">
        <v>8.5297691289431494</v>
      </c>
      <c r="I2624">
        <v>22.358743717933582</v>
      </c>
      <c r="J2624">
        <v>-0.31460323844010252</v>
      </c>
      <c r="K2624">
        <v>-59.813052428206213</v>
      </c>
      <c r="L2624">
        <v>1.5494861441242329</v>
      </c>
      <c r="M2624">
        <v>-0.6360367585855965</v>
      </c>
      <c r="N2624">
        <v>9.957322736470017</v>
      </c>
      <c r="O2624">
        <v>1</v>
      </c>
      <c r="P2624">
        <v>1</v>
      </c>
      <c r="Q2624">
        <v>0</v>
      </c>
      <c r="R2624">
        <v>0</v>
      </c>
      <c r="S2624">
        <v>0</v>
      </c>
      <c r="T2624">
        <v>1</v>
      </c>
    </row>
    <row r="2625" spans="1:20" x14ac:dyDescent="0.3">
      <c r="A2625" t="s">
        <v>235</v>
      </c>
      <c r="B2625" t="s">
        <v>582</v>
      </c>
      <c r="C2625">
        <v>9</v>
      </c>
      <c r="D2625">
        <v>10</v>
      </c>
      <c r="E2625" t="s">
        <v>510</v>
      </c>
      <c r="F2625" t="s">
        <v>508</v>
      </c>
      <c r="G2625" t="s">
        <v>508</v>
      </c>
      <c r="H2625">
        <v>8.2868484341523025</v>
      </c>
      <c r="I2625">
        <v>48.157252705435987</v>
      </c>
      <c r="J2625">
        <v>0.14170902269765581</v>
      </c>
      <c r="K2625">
        <v>36.700225016669307</v>
      </c>
      <c r="L2625">
        <v>0.51401914480292221</v>
      </c>
      <c r="M2625">
        <v>-2.5161312472435728</v>
      </c>
      <c r="N2625">
        <v>0</v>
      </c>
      <c r="O2625">
        <v>1</v>
      </c>
      <c r="P2625">
        <v>1</v>
      </c>
      <c r="Q2625">
        <v>1</v>
      </c>
      <c r="R2625">
        <v>0</v>
      </c>
      <c r="S2625">
        <v>1</v>
      </c>
      <c r="T2625">
        <v>0</v>
      </c>
    </row>
    <row r="2626" spans="1:20" x14ac:dyDescent="0.3">
      <c r="A2626" t="s">
        <v>285</v>
      </c>
      <c r="B2626" t="s">
        <v>582</v>
      </c>
      <c r="C2626">
        <v>9</v>
      </c>
      <c r="D2626">
        <v>4</v>
      </c>
      <c r="E2626" t="s">
        <v>510</v>
      </c>
      <c r="F2626" t="s">
        <v>508</v>
      </c>
      <c r="G2626" t="s">
        <v>508</v>
      </c>
      <c r="H2626">
        <v>6.0641589626370411</v>
      </c>
      <c r="I2626">
        <v>61.209951610352363</v>
      </c>
      <c r="J2626">
        <v>0.12675935026441931</v>
      </c>
      <c r="K2626">
        <v>37.525959156209836</v>
      </c>
      <c r="L2626">
        <v>0.65219090275318703</v>
      </c>
      <c r="M2626">
        <v>-1.1038966266556931</v>
      </c>
      <c r="N2626">
        <v>-2.8890321313738689</v>
      </c>
      <c r="O2626">
        <v>1</v>
      </c>
      <c r="P2626">
        <v>1</v>
      </c>
      <c r="Q2626">
        <v>1</v>
      </c>
      <c r="R2626">
        <v>0</v>
      </c>
      <c r="S2626">
        <v>1</v>
      </c>
      <c r="T2626">
        <v>0</v>
      </c>
    </row>
    <row r="2627" spans="1:20" x14ac:dyDescent="0.3">
      <c r="A2627" t="s">
        <v>291</v>
      </c>
      <c r="B2627" t="s">
        <v>582</v>
      </c>
      <c r="C2627">
        <v>0</v>
      </c>
      <c r="D2627">
        <v>5</v>
      </c>
      <c r="E2627" t="s">
        <v>510</v>
      </c>
      <c r="F2627" t="s">
        <v>508</v>
      </c>
      <c r="G2627" t="s">
        <v>508</v>
      </c>
      <c r="H2627">
        <v>6.2898253376315907</v>
      </c>
      <c r="I2627">
        <v>12.31881478983397</v>
      </c>
      <c r="J2627">
        <v>-0.1898719400875917</v>
      </c>
      <c r="K2627">
        <v>-130.41412396512439</v>
      </c>
      <c r="L2627">
        <v>1.360005593220283</v>
      </c>
      <c r="M2627">
        <v>-6.0175817824089188</v>
      </c>
      <c r="N2627">
        <v>-1.654673011139602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1</v>
      </c>
    </row>
    <row r="2628" spans="1:20" x14ac:dyDescent="0.3">
      <c r="A2628" t="s">
        <v>295</v>
      </c>
      <c r="B2628" t="s">
        <v>582</v>
      </c>
      <c r="C2628">
        <v>-2</v>
      </c>
      <c r="D2628">
        <v>1</v>
      </c>
      <c r="E2628" t="s">
        <v>510</v>
      </c>
      <c r="F2628" t="s">
        <v>508</v>
      </c>
      <c r="G2628" t="s">
        <v>508</v>
      </c>
      <c r="H2628">
        <v>6.270247639788133</v>
      </c>
      <c r="I2628">
        <v>5.0179335210374063</v>
      </c>
      <c r="J2628">
        <v>-0.32946623632159788</v>
      </c>
      <c r="K2628">
        <v>-190.91841059214869</v>
      </c>
      <c r="L2628">
        <v>0.66989820017666979</v>
      </c>
      <c r="M2628">
        <v>-1.654673011139602</v>
      </c>
      <c r="N2628">
        <v>0.21945671399970171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</row>
    <row r="2629" spans="1:20" x14ac:dyDescent="0.3">
      <c r="A2629" t="s">
        <v>96</v>
      </c>
      <c r="B2629" t="s">
        <v>582</v>
      </c>
      <c r="C2629">
        <v>6</v>
      </c>
      <c r="D2629">
        <v>5</v>
      </c>
      <c r="E2629" t="s">
        <v>510</v>
      </c>
      <c r="F2629" t="s">
        <v>508</v>
      </c>
      <c r="G2629" t="s">
        <v>508</v>
      </c>
      <c r="H2629">
        <v>4.5678143361773591</v>
      </c>
      <c r="I2629">
        <v>31.69932949827373</v>
      </c>
      <c r="J2629">
        <v>-0.2203508550608082</v>
      </c>
      <c r="K2629">
        <v>-44.048187750531113</v>
      </c>
      <c r="L2629">
        <v>0.52438467347701101</v>
      </c>
      <c r="M2629">
        <v>-0.6978393719618684</v>
      </c>
      <c r="N2629">
        <v>1.8271274578057739</v>
      </c>
      <c r="O2629">
        <v>1</v>
      </c>
      <c r="P2629">
        <v>1</v>
      </c>
      <c r="Q2629">
        <v>0</v>
      </c>
      <c r="R2629">
        <v>0</v>
      </c>
      <c r="S2629">
        <v>0</v>
      </c>
      <c r="T2629">
        <v>0</v>
      </c>
    </row>
    <row r="2630" spans="1:20" x14ac:dyDescent="0.3">
      <c r="A2630" t="s">
        <v>164</v>
      </c>
      <c r="B2630" t="s">
        <v>582</v>
      </c>
      <c r="C2630">
        <v>6</v>
      </c>
      <c r="D2630">
        <v>7</v>
      </c>
      <c r="E2630" t="s">
        <v>510</v>
      </c>
      <c r="F2630" t="s">
        <v>508</v>
      </c>
      <c r="G2630" t="s">
        <v>508</v>
      </c>
      <c r="H2630">
        <v>4.7892523576909829</v>
      </c>
      <c r="I2630">
        <v>21.895431151247159</v>
      </c>
      <c r="J2630">
        <v>-0.1100626508218238</v>
      </c>
      <c r="K2630">
        <v>-37.206416256933991</v>
      </c>
      <c r="L2630">
        <v>0.83669867976199108</v>
      </c>
      <c r="M2630">
        <v>-3.8647306748657648</v>
      </c>
      <c r="N2630">
        <v>7.322322194855718</v>
      </c>
      <c r="O2630">
        <v>1</v>
      </c>
      <c r="P2630">
        <v>1</v>
      </c>
      <c r="Q2630">
        <v>0</v>
      </c>
      <c r="R2630">
        <v>0</v>
      </c>
      <c r="S2630">
        <v>0</v>
      </c>
      <c r="T2630">
        <v>0</v>
      </c>
    </row>
    <row r="2631" spans="1:20" x14ac:dyDescent="0.3">
      <c r="A2631" t="s">
        <v>242</v>
      </c>
      <c r="B2631" t="s">
        <v>582</v>
      </c>
      <c r="C2631">
        <v>8</v>
      </c>
      <c r="D2631">
        <v>6</v>
      </c>
      <c r="E2631" t="s">
        <v>510</v>
      </c>
      <c r="F2631" t="s">
        <v>508</v>
      </c>
      <c r="G2631" t="s">
        <v>508</v>
      </c>
      <c r="H2631">
        <v>4.3400884306424814</v>
      </c>
      <c r="I2631">
        <v>55.348827512666134</v>
      </c>
      <c r="J2631">
        <v>0.10640697198849521</v>
      </c>
      <c r="K2631">
        <v>33.057237997790679</v>
      </c>
      <c r="L2631">
        <v>0.84874933556110721</v>
      </c>
      <c r="M2631">
        <v>-1.6337629542117511</v>
      </c>
      <c r="N2631">
        <v>1.038066257332485</v>
      </c>
      <c r="O2631">
        <v>0</v>
      </c>
      <c r="P2631">
        <v>1</v>
      </c>
      <c r="Q2631">
        <v>1</v>
      </c>
      <c r="R2631">
        <v>1</v>
      </c>
      <c r="S2631">
        <v>0</v>
      </c>
      <c r="T2631">
        <v>0</v>
      </c>
    </row>
    <row r="2632" spans="1:20" x14ac:dyDescent="0.3">
      <c r="A2632" t="s">
        <v>228</v>
      </c>
      <c r="B2632" t="s">
        <v>583</v>
      </c>
      <c r="C2632">
        <v>7</v>
      </c>
      <c r="D2632">
        <v>8</v>
      </c>
      <c r="E2632" t="s">
        <v>510</v>
      </c>
      <c r="F2632" t="s">
        <v>508</v>
      </c>
      <c r="G2632" t="s">
        <v>508</v>
      </c>
      <c r="H2632">
        <v>6.5295374190965969</v>
      </c>
      <c r="I2632">
        <v>24.999980421838892</v>
      </c>
      <c r="J2632">
        <v>0.13213834281732989</v>
      </c>
      <c r="K2632">
        <v>-9.2823300435606662</v>
      </c>
      <c r="L2632">
        <v>0.93185227003456672</v>
      </c>
      <c r="M2632">
        <v>-4.3023351490847936</v>
      </c>
      <c r="N2632">
        <v>0.36452841208002978</v>
      </c>
      <c r="O2632">
        <v>1</v>
      </c>
      <c r="P2632">
        <v>1</v>
      </c>
      <c r="Q2632">
        <v>1</v>
      </c>
      <c r="R2632">
        <v>0</v>
      </c>
      <c r="S2632">
        <v>0</v>
      </c>
      <c r="T2632">
        <v>0</v>
      </c>
    </row>
    <row r="2633" spans="1:20" x14ac:dyDescent="0.3">
      <c r="A2633" t="s">
        <v>265</v>
      </c>
      <c r="B2633" t="s">
        <v>583</v>
      </c>
      <c r="C2633">
        <v>4</v>
      </c>
      <c r="D2633">
        <v>5</v>
      </c>
      <c r="E2633" t="s">
        <v>510</v>
      </c>
      <c r="F2633" t="s">
        <v>508</v>
      </c>
      <c r="G2633" t="s">
        <v>508</v>
      </c>
      <c r="H2633">
        <v>5.5050219021922402</v>
      </c>
      <c r="I2633">
        <v>17.444748706301311</v>
      </c>
      <c r="J2633">
        <v>0.12745713791985239</v>
      </c>
      <c r="K2633">
        <v>-64.532439786016894</v>
      </c>
      <c r="L2633">
        <v>0.75534857129621746</v>
      </c>
      <c r="M2633">
        <v>-0.9888741927954563</v>
      </c>
      <c r="N2633">
        <v>1.747807561148857</v>
      </c>
      <c r="O2633">
        <v>0</v>
      </c>
      <c r="P2633">
        <v>1</v>
      </c>
      <c r="Q2633">
        <v>1</v>
      </c>
      <c r="R2633">
        <v>0</v>
      </c>
      <c r="S2633">
        <v>0</v>
      </c>
      <c r="T2633">
        <v>0</v>
      </c>
    </row>
    <row r="2634" spans="1:20" x14ac:dyDescent="0.3">
      <c r="A2634" t="s">
        <v>271</v>
      </c>
      <c r="B2634" t="s">
        <v>583</v>
      </c>
      <c r="C2634">
        <v>3</v>
      </c>
      <c r="D2634">
        <v>6</v>
      </c>
      <c r="E2634" t="s">
        <v>510</v>
      </c>
      <c r="F2634" t="s">
        <v>508</v>
      </c>
      <c r="G2634" t="s">
        <v>508</v>
      </c>
      <c r="H2634">
        <v>5.624521028413894</v>
      </c>
      <c r="I2634">
        <v>4.0697767903430506</v>
      </c>
      <c r="J2634">
        <v>8.4161154948501182E-2</v>
      </c>
      <c r="K2634">
        <v>-133.628198774163</v>
      </c>
      <c r="L2634">
        <v>1.0048133474748899</v>
      </c>
      <c r="M2634">
        <v>-8.2208543658510163</v>
      </c>
      <c r="N2634">
        <v>-2.0053488634350489</v>
      </c>
      <c r="O2634">
        <v>0</v>
      </c>
      <c r="P2634">
        <v>0</v>
      </c>
      <c r="Q2634">
        <v>1</v>
      </c>
      <c r="R2634">
        <v>0</v>
      </c>
      <c r="S2634">
        <v>0</v>
      </c>
      <c r="T2634">
        <v>1</v>
      </c>
    </row>
    <row r="2635" spans="1:20" x14ac:dyDescent="0.3">
      <c r="A2635" t="s">
        <v>283</v>
      </c>
      <c r="B2635" t="s">
        <v>583</v>
      </c>
      <c r="C2635">
        <v>1</v>
      </c>
      <c r="D2635">
        <v>3</v>
      </c>
      <c r="E2635" t="s">
        <v>510</v>
      </c>
      <c r="F2635" t="s">
        <v>508</v>
      </c>
      <c r="G2635" t="s">
        <v>508</v>
      </c>
      <c r="H2635">
        <v>5.598723721940571</v>
      </c>
      <c r="I2635">
        <v>2.4875713950877709</v>
      </c>
      <c r="J2635">
        <v>4.5703160447353453E-3</v>
      </c>
      <c r="K2635">
        <v>-162.7162646319922</v>
      </c>
      <c r="L2635">
        <v>0.49798105394439302</v>
      </c>
      <c r="M2635">
        <v>-0.96684664415960087</v>
      </c>
      <c r="N2635">
        <v>6.8340274184688274</v>
      </c>
      <c r="O2635">
        <v>0</v>
      </c>
      <c r="P2635">
        <v>0</v>
      </c>
      <c r="Q2635">
        <v>1</v>
      </c>
      <c r="R2635">
        <v>0</v>
      </c>
      <c r="S2635">
        <v>0</v>
      </c>
      <c r="T2635">
        <v>0</v>
      </c>
    </row>
    <row r="2636" spans="1:20" x14ac:dyDescent="0.3">
      <c r="A2636" t="s">
        <v>512</v>
      </c>
      <c r="B2636" t="s">
        <v>583</v>
      </c>
      <c r="C2636">
        <v>9</v>
      </c>
      <c r="D2636">
        <v>6</v>
      </c>
      <c r="E2636" t="s">
        <v>510</v>
      </c>
      <c r="F2636" t="s">
        <v>508</v>
      </c>
      <c r="G2636" t="s">
        <v>508</v>
      </c>
      <c r="H2636">
        <v>5.74050495494168</v>
      </c>
      <c r="I2636">
        <v>34.328357146720641</v>
      </c>
      <c r="J2636">
        <v>8.602160480573029E-2</v>
      </c>
      <c r="K2636">
        <v>-44.748877280829582</v>
      </c>
      <c r="L2636">
        <v>0.81922160292418256</v>
      </c>
      <c r="M2636">
        <v>-0.25542760052860108</v>
      </c>
      <c r="N2636">
        <v>4.8655523737240864</v>
      </c>
      <c r="O2636">
        <v>1</v>
      </c>
      <c r="P2636">
        <v>1</v>
      </c>
      <c r="Q2636">
        <v>1</v>
      </c>
      <c r="R2636">
        <v>1</v>
      </c>
      <c r="S2636">
        <v>0</v>
      </c>
      <c r="T2636">
        <v>0</v>
      </c>
    </row>
    <row r="2637" spans="1:20" x14ac:dyDescent="0.3">
      <c r="A2637" t="s">
        <v>285</v>
      </c>
      <c r="B2637" t="s">
        <v>583</v>
      </c>
      <c r="C2637">
        <v>6</v>
      </c>
      <c r="D2637">
        <v>3</v>
      </c>
      <c r="E2637" t="s">
        <v>510</v>
      </c>
      <c r="F2637" t="s">
        <v>508</v>
      </c>
      <c r="G2637" t="s">
        <v>508</v>
      </c>
      <c r="H2637">
        <v>4.4642861691441311</v>
      </c>
      <c r="I2637">
        <v>63.186802822038061</v>
      </c>
      <c r="J2637">
        <v>6.7264691112599334E-2</v>
      </c>
      <c r="K2637">
        <v>65.63527110011546</v>
      </c>
      <c r="L2637">
        <v>0.7121602236498632</v>
      </c>
      <c r="M2637">
        <v>-1.4736878244500411</v>
      </c>
      <c r="N2637">
        <v>1.60257027464293</v>
      </c>
      <c r="O2637">
        <v>0</v>
      </c>
      <c r="P2637">
        <v>1</v>
      </c>
      <c r="Q2637">
        <v>1</v>
      </c>
      <c r="R2637">
        <v>0</v>
      </c>
      <c r="S2637">
        <v>0</v>
      </c>
      <c r="T2637">
        <v>0</v>
      </c>
    </row>
    <row r="2638" spans="1:20" x14ac:dyDescent="0.3">
      <c r="A2638" t="s">
        <v>291</v>
      </c>
      <c r="B2638" t="s">
        <v>583</v>
      </c>
      <c r="C2638">
        <v>11</v>
      </c>
      <c r="D2638">
        <v>9</v>
      </c>
      <c r="E2638" t="s">
        <v>510</v>
      </c>
      <c r="F2638" t="s">
        <v>508</v>
      </c>
      <c r="G2638" t="s">
        <v>508</v>
      </c>
      <c r="H2638">
        <v>4.4661808780288741</v>
      </c>
      <c r="I2638">
        <v>63.690482610480089</v>
      </c>
      <c r="J2638">
        <v>3.4267148737816638E-2</v>
      </c>
      <c r="K2638">
        <v>90.476121060964203</v>
      </c>
      <c r="L2638">
        <v>1.2900359113629121</v>
      </c>
      <c r="M2638">
        <v>-0.94637382147016669</v>
      </c>
      <c r="N2638">
        <v>2.5477682502587169</v>
      </c>
      <c r="O2638">
        <v>1</v>
      </c>
      <c r="P2638">
        <v>1</v>
      </c>
      <c r="Q2638">
        <v>1</v>
      </c>
      <c r="R2638">
        <v>0</v>
      </c>
      <c r="S2638">
        <v>0</v>
      </c>
      <c r="T2638">
        <v>1</v>
      </c>
    </row>
    <row r="2639" spans="1:20" x14ac:dyDescent="0.3">
      <c r="A2639" t="s">
        <v>96</v>
      </c>
      <c r="B2639" t="s">
        <v>583</v>
      </c>
      <c r="C2639">
        <v>11</v>
      </c>
      <c r="D2639">
        <v>10</v>
      </c>
      <c r="E2639" t="s">
        <v>510</v>
      </c>
      <c r="F2639" t="s">
        <v>508</v>
      </c>
      <c r="G2639" t="s">
        <v>508</v>
      </c>
      <c r="H2639">
        <v>3.8516682917374752</v>
      </c>
      <c r="I2639">
        <v>84.848471086953197</v>
      </c>
      <c r="J2639">
        <v>0.15193252242736061</v>
      </c>
      <c r="K2639">
        <v>159.7907614778758</v>
      </c>
      <c r="L2639">
        <v>0.67466910039427597</v>
      </c>
      <c r="M2639">
        <v>-0.90416254679665031</v>
      </c>
      <c r="N2639">
        <v>-1.551095581224903</v>
      </c>
      <c r="O2639">
        <v>1</v>
      </c>
      <c r="P2639">
        <v>1</v>
      </c>
      <c r="Q2639">
        <v>1</v>
      </c>
      <c r="R2639">
        <v>0</v>
      </c>
      <c r="S2639">
        <v>1</v>
      </c>
      <c r="T2639">
        <v>0</v>
      </c>
    </row>
    <row r="2640" spans="1:20" x14ac:dyDescent="0.3">
      <c r="A2640" t="s">
        <v>164</v>
      </c>
      <c r="B2640" t="s">
        <v>583</v>
      </c>
      <c r="C2640">
        <v>8</v>
      </c>
      <c r="D2640">
        <v>7</v>
      </c>
      <c r="E2640" t="s">
        <v>510</v>
      </c>
      <c r="F2640" t="s">
        <v>508</v>
      </c>
      <c r="G2640" t="s">
        <v>508</v>
      </c>
      <c r="H2640">
        <v>4.4436816650734974</v>
      </c>
      <c r="I2640">
        <v>58.636341567874723</v>
      </c>
      <c r="J2640">
        <v>8.2050480606921883E-2</v>
      </c>
      <c r="K2640">
        <v>67.102425626026104</v>
      </c>
      <c r="L2640">
        <v>0.97033223622823217</v>
      </c>
      <c r="M2640">
        <v>-3.6144610259644239</v>
      </c>
      <c r="N2640">
        <v>0.48077108239287902</v>
      </c>
      <c r="O2640">
        <v>0</v>
      </c>
      <c r="P2640">
        <v>1</v>
      </c>
      <c r="Q2640">
        <v>1</v>
      </c>
      <c r="R2640">
        <v>0</v>
      </c>
      <c r="S2640">
        <v>1</v>
      </c>
      <c r="T2640">
        <v>0</v>
      </c>
    </row>
    <row r="2641" spans="1:20" x14ac:dyDescent="0.3">
      <c r="A2641" t="s">
        <v>77</v>
      </c>
      <c r="B2641" t="s">
        <v>584</v>
      </c>
      <c r="C2641">
        <v>1</v>
      </c>
      <c r="D2641">
        <v>1</v>
      </c>
      <c r="E2641" t="s">
        <v>510</v>
      </c>
      <c r="F2641" t="s">
        <v>508</v>
      </c>
      <c r="G2641" t="s">
        <v>508</v>
      </c>
      <c r="H2641">
        <v>6.2608788675728233</v>
      </c>
      <c r="I2641">
        <v>65.159590792579408</v>
      </c>
      <c r="J2641">
        <v>-2.2812732850801879E-2</v>
      </c>
      <c r="K2641">
        <v>21.5175972907772</v>
      </c>
      <c r="L2641">
        <v>0.68066538481695982</v>
      </c>
      <c r="M2641">
        <v>-2.3015869291521431</v>
      </c>
      <c r="N2641">
        <v>-9.7481780831394804</v>
      </c>
      <c r="O2641">
        <v>0</v>
      </c>
      <c r="P2641">
        <v>1</v>
      </c>
      <c r="Q2641">
        <v>0</v>
      </c>
      <c r="R2641">
        <v>0</v>
      </c>
      <c r="S2641">
        <v>0</v>
      </c>
      <c r="T2641">
        <v>0</v>
      </c>
    </row>
    <row r="2642" spans="1:20" x14ac:dyDescent="0.3">
      <c r="A2642" t="s">
        <v>139</v>
      </c>
      <c r="B2642" t="s">
        <v>584</v>
      </c>
      <c r="C2642">
        <v>0</v>
      </c>
      <c r="D2642">
        <v>5</v>
      </c>
      <c r="E2642" t="s">
        <v>510</v>
      </c>
      <c r="F2642" t="s">
        <v>508</v>
      </c>
      <c r="G2642" t="s">
        <v>508</v>
      </c>
      <c r="H2642">
        <v>7.5544343284457822</v>
      </c>
      <c r="I2642">
        <v>8.0385860964082045</v>
      </c>
      <c r="J2642">
        <v>-0.25651187723551239</v>
      </c>
      <c r="K2642">
        <v>-206.66254184108149</v>
      </c>
      <c r="L2642">
        <v>1.326154997773207</v>
      </c>
      <c r="M2642">
        <v>-4.6944174912486227</v>
      </c>
      <c r="N2642">
        <v>-3.9962852790800198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1</v>
      </c>
    </row>
    <row r="2643" spans="1:20" x14ac:dyDescent="0.3">
      <c r="A2643" t="s">
        <v>156</v>
      </c>
      <c r="B2643" t="s">
        <v>584</v>
      </c>
      <c r="C2643">
        <v>0</v>
      </c>
      <c r="D2643">
        <v>5</v>
      </c>
      <c r="E2643" t="s">
        <v>510</v>
      </c>
      <c r="F2643" t="s">
        <v>508</v>
      </c>
      <c r="G2643" t="s">
        <v>508</v>
      </c>
      <c r="H2643">
        <v>7.5853971108587377</v>
      </c>
      <c r="I2643">
        <v>4.0816422993169139</v>
      </c>
      <c r="J2643">
        <v>-0.31257807005310728</v>
      </c>
      <c r="K2643">
        <v>-173.72848783850571</v>
      </c>
      <c r="L2643">
        <v>1.539282479613522</v>
      </c>
      <c r="M2643">
        <v>-3.9962852790800198</v>
      </c>
      <c r="N2643">
        <v>1.4520776344445381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1</v>
      </c>
    </row>
    <row r="2644" spans="1:20" x14ac:dyDescent="0.3">
      <c r="A2644" t="s">
        <v>228</v>
      </c>
      <c r="B2644" t="s">
        <v>584</v>
      </c>
      <c r="C2644">
        <v>3</v>
      </c>
      <c r="D2644">
        <v>5</v>
      </c>
      <c r="E2644" t="s">
        <v>510</v>
      </c>
      <c r="F2644" t="s">
        <v>508</v>
      </c>
      <c r="G2644" t="s">
        <v>508</v>
      </c>
      <c r="H2644">
        <v>7.080140595652086</v>
      </c>
      <c r="I2644">
        <v>1.7699237032492161</v>
      </c>
      <c r="J2644">
        <v>-0.2931119347886102</v>
      </c>
      <c r="K2644">
        <v>-94.219342616999811</v>
      </c>
      <c r="L2644">
        <v>1.0762972488782929</v>
      </c>
      <c r="M2644">
        <v>-6.1355317913269776</v>
      </c>
      <c r="N2644">
        <v>0.68292385194359762</v>
      </c>
      <c r="O2644">
        <v>0</v>
      </c>
      <c r="P2644">
        <v>1</v>
      </c>
      <c r="Q2644">
        <v>0</v>
      </c>
      <c r="R2644">
        <v>0</v>
      </c>
      <c r="S2644">
        <v>0</v>
      </c>
      <c r="T2644">
        <v>1</v>
      </c>
    </row>
    <row r="2645" spans="1:20" x14ac:dyDescent="0.3">
      <c r="A2645" t="s">
        <v>265</v>
      </c>
      <c r="B2645" t="s">
        <v>584</v>
      </c>
      <c r="C2645">
        <v>1</v>
      </c>
      <c r="D2645">
        <v>2</v>
      </c>
      <c r="E2645" t="s">
        <v>510</v>
      </c>
      <c r="F2645" t="s">
        <v>508</v>
      </c>
      <c r="G2645" t="s">
        <v>508</v>
      </c>
      <c r="H2645">
        <v>6.3611608667597297</v>
      </c>
      <c r="I2645">
        <v>2.2435800446087288</v>
      </c>
      <c r="J2645">
        <v>-0.19070999946714831</v>
      </c>
      <c r="K2645">
        <v>-83.080214158321382</v>
      </c>
      <c r="L2645">
        <v>0.84162046015924163</v>
      </c>
      <c r="M2645">
        <v>-1.968502089260163</v>
      </c>
      <c r="N2645">
        <v>-2.8112422881404369</v>
      </c>
      <c r="O2645">
        <v>0</v>
      </c>
      <c r="P2645">
        <v>1</v>
      </c>
      <c r="Q2645">
        <v>0</v>
      </c>
      <c r="R2645">
        <v>0</v>
      </c>
      <c r="S2645">
        <v>0</v>
      </c>
      <c r="T2645">
        <v>0</v>
      </c>
    </row>
    <row r="2646" spans="1:20" x14ac:dyDescent="0.3">
      <c r="A2646" t="s">
        <v>271</v>
      </c>
      <c r="B2646" t="s">
        <v>584</v>
      </c>
      <c r="C2646">
        <v>-2</v>
      </c>
      <c r="D2646">
        <v>3</v>
      </c>
      <c r="E2646" t="s">
        <v>510</v>
      </c>
      <c r="F2646" t="s">
        <v>508</v>
      </c>
      <c r="G2646" t="s">
        <v>508</v>
      </c>
      <c r="H2646">
        <v>7.1111126551552424</v>
      </c>
      <c r="I2646">
        <v>0.51814649225794462</v>
      </c>
      <c r="J2646">
        <v>-0.20452335393540899</v>
      </c>
      <c r="K2646">
        <v>-147.55336298794759</v>
      </c>
      <c r="L2646">
        <v>0.93506102055795026</v>
      </c>
      <c r="M2646">
        <v>-7.0247963196054153</v>
      </c>
      <c r="N2646">
        <v>3.333335452609592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</row>
    <row r="2647" spans="1:20" x14ac:dyDescent="0.3">
      <c r="A2647" t="s">
        <v>290</v>
      </c>
      <c r="B2647" t="s">
        <v>584</v>
      </c>
      <c r="C2647">
        <v>3</v>
      </c>
      <c r="D2647">
        <v>2</v>
      </c>
      <c r="E2647" t="s">
        <v>510</v>
      </c>
      <c r="F2647" t="s">
        <v>508</v>
      </c>
      <c r="G2647" t="s">
        <v>508</v>
      </c>
      <c r="H2647">
        <v>5.2042950726949844</v>
      </c>
      <c r="I2647">
        <v>27.777785136373168</v>
      </c>
      <c r="J2647">
        <v>-7.3167657961055954E-2</v>
      </c>
      <c r="K2647">
        <v>-84.765826459942772</v>
      </c>
      <c r="L2647">
        <v>0.87639580336553691</v>
      </c>
      <c r="M2647">
        <v>-0.82815657318552116</v>
      </c>
      <c r="N2647">
        <v>3.3402891166248132</v>
      </c>
      <c r="O2647">
        <v>0</v>
      </c>
      <c r="P2647">
        <v>1</v>
      </c>
      <c r="Q2647">
        <v>0</v>
      </c>
      <c r="R2647">
        <v>1</v>
      </c>
      <c r="S2647">
        <v>0</v>
      </c>
      <c r="T2647">
        <v>0</v>
      </c>
    </row>
    <row r="2648" spans="1:20" x14ac:dyDescent="0.3">
      <c r="A2648" t="s">
        <v>512</v>
      </c>
      <c r="B2648" t="s">
        <v>584</v>
      </c>
      <c r="C2648">
        <v>4</v>
      </c>
      <c r="D2648">
        <v>5</v>
      </c>
      <c r="E2648" t="s">
        <v>510</v>
      </c>
      <c r="F2648" t="s">
        <v>508</v>
      </c>
      <c r="G2648" t="s">
        <v>508</v>
      </c>
      <c r="H2648">
        <v>5.5817841003669733</v>
      </c>
      <c r="I2648">
        <v>18.51853814143956</v>
      </c>
      <c r="J2648">
        <v>-1.9254763132881329E-2</v>
      </c>
      <c r="K2648">
        <v>-44.974973572995971</v>
      </c>
      <c r="L2648">
        <v>0.74360269554033098</v>
      </c>
      <c r="M2648">
        <v>-5.2525204457184937</v>
      </c>
      <c r="N2648">
        <v>-0.85287764104492203</v>
      </c>
      <c r="O2648">
        <v>1</v>
      </c>
      <c r="P2648">
        <v>1</v>
      </c>
      <c r="Q2648">
        <v>0</v>
      </c>
      <c r="R2648">
        <v>0</v>
      </c>
      <c r="S2648">
        <v>0</v>
      </c>
      <c r="T2648">
        <v>0</v>
      </c>
    </row>
    <row r="2649" spans="1:20" x14ac:dyDescent="0.3">
      <c r="A2649" t="s">
        <v>91</v>
      </c>
      <c r="B2649" t="s">
        <v>584</v>
      </c>
      <c r="C2649">
        <v>0</v>
      </c>
      <c r="D2649">
        <v>1</v>
      </c>
      <c r="E2649" t="s">
        <v>510</v>
      </c>
      <c r="F2649" t="s">
        <v>508</v>
      </c>
      <c r="G2649" t="s">
        <v>508</v>
      </c>
      <c r="H2649">
        <v>5.8371722874437619</v>
      </c>
      <c r="I2649">
        <v>34.693895822166589</v>
      </c>
      <c r="J2649">
        <v>-1.3678094221073691E-2</v>
      </c>
      <c r="K2649">
        <v>-148.6730969167096</v>
      </c>
      <c r="L2649">
        <v>0.9596503309586879</v>
      </c>
      <c r="M2649">
        <v>-0.85287764104492203</v>
      </c>
      <c r="N2649">
        <v>1.612899090902286</v>
      </c>
      <c r="O2649">
        <v>0</v>
      </c>
      <c r="P2649">
        <v>0</v>
      </c>
      <c r="Q2649">
        <v>0</v>
      </c>
      <c r="R2649">
        <v>1</v>
      </c>
      <c r="S2649">
        <v>0</v>
      </c>
      <c r="T2649">
        <v>0</v>
      </c>
    </row>
    <row r="2650" spans="1:20" x14ac:dyDescent="0.3">
      <c r="A2650" t="s">
        <v>162</v>
      </c>
      <c r="B2650" t="s">
        <v>584</v>
      </c>
      <c r="C2650">
        <v>4</v>
      </c>
      <c r="D2650">
        <v>6</v>
      </c>
      <c r="E2650" t="s">
        <v>510</v>
      </c>
      <c r="F2650" t="s">
        <v>508</v>
      </c>
      <c r="G2650" t="s">
        <v>508</v>
      </c>
      <c r="H2650">
        <v>6.2751768202120193</v>
      </c>
      <c r="I2650">
        <v>37.019254134957762</v>
      </c>
      <c r="J2650">
        <v>3.8301611480821562E-2</v>
      </c>
      <c r="K2650">
        <v>-10.86960578009516</v>
      </c>
      <c r="L2650">
        <v>0.83945234379733613</v>
      </c>
      <c r="M2650">
        <v>-6.0142724500611529</v>
      </c>
      <c r="N2650">
        <v>-2.6030446620564129</v>
      </c>
      <c r="O2650">
        <v>0</v>
      </c>
      <c r="P2650">
        <v>1</v>
      </c>
      <c r="Q2650">
        <v>1</v>
      </c>
      <c r="R2650">
        <v>0</v>
      </c>
      <c r="S2650">
        <v>0</v>
      </c>
      <c r="T2650">
        <v>0</v>
      </c>
    </row>
    <row r="2651" spans="1:20" x14ac:dyDescent="0.3">
      <c r="A2651" t="s">
        <v>220</v>
      </c>
      <c r="B2651" t="s">
        <v>584</v>
      </c>
      <c r="C2651">
        <v>1</v>
      </c>
      <c r="D2651">
        <v>5</v>
      </c>
      <c r="E2651" t="s">
        <v>510</v>
      </c>
      <c r="F2651" t="s">
        <v>508</v>
      </c>
      <c r="G2651" t="s">
        <v>508</v>
      </c>
      <c r="H2651">
        <v>6.5622012940478163</v>
      </c>
      <c r="I2651">
        <v>25.48075732747435</v>
      </c>
      <c r="J2651">
        <v>1.561093353360826E-2</v>
      </c>
      <c r="K2651">
        <v>-157.02308110417681</v>
      </c>
      <c r="L2651">
        <v>0.82196898138567753</v>
      </c>
      <c r="M2651">
        <v>-2.6030446620564129</v>
      </c>
      <c r="N2651">
        <v>1.4476628181268649</v>
      </c>
      <c r="O2651">
        <v>0</v>
      </c>
      <c r="P2651">
        <v>0</v>
      </c>
      <c r="Q2651">
        <v>1</v>
      </c>
      <c r="R2651">
        <v>0</v>
      </c>
      <c r="S2651">
        <v>0</v>
      </c>
      <c r="T2651">
        <v>0</v>
      </c>
    </row>
    <row r="2652" spans="1:20" x14ac:dyDescent="0.3">
      <c r="A2652" t="s">
        <v>235</v>
      </c>
      <c r="B2652" t="s">
        <v>584</v>
      </c>
      <c r="C2652">
        <v>-2</v>
      </c>
      <c r="D2652">
        <v>3</v>
      </c>
      <c r="E2652" t="s">
        <v>510</v>
      </c>
      <c r="F2652" t="s">
        <v>508</v>
      </c>
      <c r="G2652" t="s">
        <v>508</v>
      </c>
      <c r="H2652">
        <v>6.2634806189778542</v>
      </c>
      <c r="I2652">
        <v>7.692300638503319</v>
      </c>
      <c r="J2652">
        <v>-1.910212069711403E-2</v>
      </c>
      <c r="K2652">
        <v>-111.1448523465058</v>
      </c>
      <c r="L2652">
        <v>0.80143677894481502</v>
      </c>
      <c r="M2652">
        <v>-3.475340997367987</v>
      </c>
      <c r="N2652">
        <v>-3.9488874851452209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</row>
    <row r="2653" spans="1:20" x14ac:dyDescent="0.3">
      <c r="A2653" t="s">
        <v>259</v>
      </c>
      <c r="B2653" t="s">
        <v>584</v>
      </c>
      <c r="C2653">
        <v>0</v>
      </c>
      <c r="D2653">
        <v>5</v>
      </c>
      <c r="E2653" t="s">
        <v>510</v>
      </c>
      <c r="F2653" t="s">
        <v>508</v>
      </c>
      <c r="G2653" t="s">
        <v>508</v>
      </c>
      <c r="H2653">
        <v>6.6937282927494328</v>
      </c>
      <c r="I2653">
        <v>0</v>
      </c>
      <c r="J2653">
        <v>-4.5654867152605083E-2</v>
      </c>
      <c r="K2653">
        <v>-132.44774343716409</v>
      </c>
      <c r="L2653">
        <v>1.306116666676189</v>
      </c>
      <c r="M2653">
        <v>-3.9488874851452209</v>
      </c>
      <c r="N2653">
        <v>0.72550740775421363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1</v>
      </c>
    </row>
    <row r="2654" spans="1:20" x14ac:dyDescent="0.3">
      <c r="A2654" t="s">
        <v>269</v>
      </c>
      <c r="B2654" t="s">
        <v>584</v>
      </c>
      <c r="C2654">
        <v>-2</v>
      </c>
      <c r="D2654">
        <v>3</v>
      </c>
      <c r="E2654" t="s">
        <v>510</v>
      </c>
      <c r="F2654" t="s">
        <v>508</v>
      </c>
      <c r="G2654" t="s">
        <v>508</v>
      </c>
      <c r="H2654">
        <v>6.3237622471853712</v>
      </c>
      <c r="I2654">
        <v>1.5624860301619361</v>
      </c>
      <c r="J2654">
        <v>-6.6483670557189123E-2</v>
      </c>
      <c r="K2654">
        <v>-146.51457435486481</v>
      </c>
      <c r="L2654">
        <v>0.93935303067441356</v>
      </c>
      <c r="M2654">
        <v>-2.6410596523862808</v>
      </c>
      <c r="N2654">
        <v>3.329228966629747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</row>
    <row r="2655" spans="1:20" x14ac:dyDescent="0.3">
      <c r="A2655" t="s">
        <v>285</v>
      </c>
      <c r="B2655" t="s">
        <v>584</v>
      </c>
      <c r="C2655">
        <v>0</v>
      </c>
      <c r="D2655">
        <v>5</v>
      </c>
      <c r="E2655" t="s">
        <v>510</v>
      </c>
      <c r="F2655" t="s">
        <v>508</v>
      </c>
      <c r="G2655" t="s">
        <v>508</v>
      </c>
      <c r="H2655">
        <v>5.8018598476313432</v>
      </c>
      <c r="I2655">
        <v>1.8099529937821299</v>
      </c>
      <c r="J2655">
        <v>-5.0019439169688207E-2</v>
      </c>
      <c r="K2655">
        <v>-112.2002516091968</v>
      </c>
      <c r="L2655">
        <v>1.294280671786483</v>
      </c>
      <c r="M2655">
        <v>-3.9263768073884369</v>
      </c>
      <c r="N2655">
        <v>-0.12771075532711759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1</v>
      </c>
    </row>
    <row r="2656" spans="1:20" x14ac:dyDescent="0.3">
      <c r="A2656" t="s">
        <v>291</v>
      </c>
      <c r="B2656" t="s">
        <v>584</v>
      </c>
      <c r="C2656">
        <v>-2</v>
      </c>
      <c r="D2656">
        <v>1</v>
      </c>
      <c r="E2656" t="s">
        <v>510</v>
      </c>
      <c r="F2656" t="s">
        <v>508</v>
      </c>
      <c r="G2656" t="s">
        <v>508</v>
      </c>
      <c r="H2656">
        <v>5.3432272180425988</v>
      </c>
      <c r="I2656">
        <v>1.777776082356771</v>
      </c>
      <c r="J2656">
        <v>-4.7790463675914878E-2</v>
      </c>
      <c r="K2656">
        <v>-115.0280392871022</v>
      </c>
      <c r="L2656">
        <v>0.77108964595226626</v>
      </c>
      <c r="M2656">
        <v>-1.5345314547575759</v>
      </c>
      <c r="N2656">
        <v>-3.8961002769990469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</row>
    <row r="2657" spans="1:20" x14ac:dyDescent="0.3">
      <c r="A2657" t="s">
        <v>295</v>
      </c>
      <c r="B2657" t="s">
        <v>584</v>
      </c>
      <c r="C2657">
        <v>-2</v>
      </c>
      <c r="D2657">
        <v>3</v>
      </c>
      <c r="E2657" t="s">
        <v>510</v>
      </c>
      <c r="F2657" t="s">
        <v>508</v>
      </c>
      <c r="G2657" t="s">
        <v>508</v>
      </c>
      <c r="H2657">
        <v>5.2413115875340228</v>
      </c>
      <c r="I2657">
        <v>0</v>
      </c>
      <c r="J2657">
        <v>-5.4868671282184311E-2</v>
      </c>
      <c r="K2657">
        <v>-128.0088650997447</v>
      </c>
      <c r="L2657">
        <v>0.67318023593397258</v>
      </c>
      <c r="M2657">
        <v>-3.8961002769990469</v>
      </c>
      <c r="N2657">
        <v>10.00000322187265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</row>
    <row r="2658" spans="1:20" x14ac:dyDescent="0.3">
      <c r="A2658" t="s">
        <v>96</v>
      </c>
      <c r="B2658" t="s">
        <v>584</v>
      </c>
      <c r="C2658">
        <v>7</v>
      </c>
      <c r="D2658">
        <v>5</v>
      </c>
      <c r="E2658" t="s">
        <v>510</v>
      </c>
      <c r="F2658" t="s">
        <v>508</v>
      </c>
      <c r="G2658" t="s">
        <v>508</v>
      </c>
      <c r="H2658">
        <v>5.2627051071226507</v>
      </c>
      <c r="I2658">
        <v>63.057322519352908</v>
      </c>
      <c r="J2658">
        <v>0.13034420757276269</v>
      </c>
      <c r="K2658">
        <v>45.602868278360589</v>
      </c>
      <c r="L2658">
        <v>0.6223168090812623</v>
      </c>
      <c r="M2658">
        <v>-3.926098828852679</v>
      </c>
      <c r="N2658">
        <v>0.24039012616928271</v>
      </c>
      <c r="O2658">
        <v>1</v>
      </c>
      <c r="P2658">
        <v>1</v>
      </c>
      <c r="Q2658">
        <v>1</v>
      </c>
      <c r="R2658">
        <v>0</v>
      </c>
      <c r="S2658">
        <v>0</v>
      </c>
      <c r="T2658">
        <v>0</v>
      </c>
    </row>
    <row r="2659" spans="1:20" x14ac:dyDescent="0.3">
      <c r="A2659" t="s">
        <v>164</v>
      </c>
      <c r="B2659" t="s">
        <v>584</v>
      </c>
      <c r="C2659">
        <v>4</v>
      </c>
      <c r="D2659">
        <v>8</v>
      </c>
      <c r="E2659" t="s">
        <v>510</v>
      </c>
      <c r="F2659" t="s">
        <v>508</v>
      </c>
      <c r="G2659" t="s">
        <v>508</v>
      </c>
      <c r="H2659">
        <v>5.3681788205829282</v>
      </c>
      <c r="I2659">
        <v>48.407667300019916</v>
      </c>
      <c r="J2659">
        <v>0.1083329834213992</v>
      </c>
      <c r="K2659">
        <v>15.014455770042771</v>
      </c>
      <c r="L2659">
        <v>0.68888361009048571</v>
      </c>
      <c r="M2659">
        <v>-2.997601863621373</v>
      </c>
      <c r="N2659">
        <v>1.8541361644139209</v>
      </c>
      <c r="O2659">
        <v>0</v>
      </c>
      <c r="P2659">
        <v>1</v>
      </c>
      <c r="Q2659">
        <v>1</v>
      </c>
      <c r="R2659">
        <v>0</v>
      </c>
      <c r="S2659">
        <v>0</v>
      </c>
      <c r="T2659">
        <v>0</v>
      </c>
    </row>
    <row r="2660" spans="1:20" x14ac:dyDescent="0.3">
      <c r="A2660" t="s">
        <v>77</v>
      </c>
      <c r="B2660" t="s">
        <v>585</v>
      </c>
      <c r="C2660">
        <v>0</v>
      </c>
      <c r="D2660">
        <v>7</v>
      </c>
      <c r="E2660" t="s">
        <v>510</v>
      </c>
      <c r="F2660" t="s">
        <v>508</v>
      </c>
      <c r="G2660" t="s">
        <v>508</v>
      </c>
      <c r="H2660">
        <v>3.048979311573262</v>
      </c>
      <c r="I2660">
        <v>0</v>
      </c>
      <c r="J2660">
        <v>-0.13525843388319139</v>
      </c>
      <c r="K2660">
        <v>-214.34164055995211</v>
      </c>
      <c r="L2660">
        <v>0.68882150817979482</v>
      </c>
      <c r="M2660">
        <v>-3.89895178565967</v>
      </c>
      <c r="N2660">
        <v>-2.8571428571428572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</row>
    <row r="2661" spans="1:20" x14ac:dyDescent="0.3">
      <c r="A2661" t="s">
        <v>139</v>
      </c>
      <c r="B2661" t="s">
        <v>585</v>
      </c>
      <c r="C2661">
        <v>0</v>
      </c>
      <c r="D2661">
        <v>7</v>
      </c>
      <c r="E2661" t="s">
        <v>510</v>
      </c>
      <c r="F2661" t="s">
        <v>508</v>
      </c>
      <c r="G2661" t="s">
        <v>508</v>
      </c>
      <c r="H2661">
        <v>3.4237047726724081</v>
      </c>
      <c r="I2661">
        <v>1.8237494405498731</v>
      </c>
      <c r="J2661">
        <v>-0.25853833762718498</v>
      </c>
      <c r="K2661">
        <v>-165.51798683179049</v>
      </c>
      <c r="L2661">
        <v>0.86898981102827966</v>
      </c>
      <c r="M2661">
        <v>-2.7218881352416302</v>
      </c>
      <c r="N2661">
        <v>8.6982984107168857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</row>
    <row r="2662" spans="1:20" x14ac:dyDescent="0.3">
      <c r="A2662" t="s">
        <v>265</v>
      </c>
      <c r="B2662" t="s">
        <v>585</v>
      </c>
      <c r="C2662">
        <v>9</v>
      </c>
      <c r="D2662">
        <v>4</v>
      </c>
      <c r="E2662" t="s">
        <v>510</v>
      </c>
      <c r="F2662" t="s">
        <v>508</v>
      </c>
      <c r="G2662" t="s">
        <v>508</v>
      </c>
      <c r="H2662">
        <v>6.4903000049808606</v>
      </c>
      <c r="I2662">
        <v>67.171707279167421</v>
      </c>
      <c r="J2662">
        <v>0.8666444268462451</v>
      </c>
      <c r="K2662">
        <v>91.129676915836967</v>
      </c>
      <c r="L2662">
        <v>0.82647996367851218</v>
      </c>
      <c r="M2662">
        <v>-1.8578392066600671</v>
      </c>
      <c r="N2662">
        <v>-1.3991776265957561</v>
      </c>
      <c r="O2662">
        <v>1</v>
      </c>
      <c r="P2662">
        <v>1</v>
      </c>
      <c r="Q2662">
        <v>1</v>
      </c>
      <c r="R2662">
        <v>0</v>
      </c>
      <c r="S2662">
        <v>1</v>
      </c>
      <c r="T2662">
        <v>0</v>
      </c>
    </row>
    <row r="2663" spans="1:20" x14ac:dyDescent="0.3">
      <c r="A2663" t="s">
        <v>271</v>
      </c>
      <c r="B2663" t="s">
        <v>585</v>
      </c>
      <c r="C2663">
        <v>6</v>
      </c>
      <c r="D2663">
        <v>6</v>
      </c>
      <c r="E2663" t="s">
        <v>510</v>
      </c>
      <c r="F2663" t="s">
        <v>508</v>
      </c>
      <c r="G2663" t="s">
        <v>508</v>
      </c>
      <c r="H2663">
        <v>7.8359150878749357</v>
      </c>
      <c r="I2663">
        <v>55.218845758766648</v>
      </c>
      <c r="J2663">
        <v>0.4502089188891818</v>
      </c>
      <c r="K2663">
        <v>53.222676493072498</v>
      </c>
      <c r="L2663">
        <v>0.60486379814844093</v>
      </c>
      <c r="M2663">
        <v>-4.5075123746809806</v>
      </c>
      <c r="N2663">
        <v>-2.2727210204915771</v>
      </c>
      <c r="O2663">
        <v>0</v>
      </c>
      <c r="P2663">
        <v>1</v>
      </c>
      <c r="Q2663">
        <v>1</v>
      </c>
      <c r="R2663">
        <v>0</v>
      </c>
      <c r="S2663">
        <v>1</v>
      </c>
      <c r="T2663">
        <v>0</v>
      </c>
    </row>
    <row r="2664" spans="1:20" x14ac:dyDescent="0.3">
      <c r="A2664" t="s">
        <v>283</v>
      </c>
      <c r="B2664" t="s">
        <v>585</v>
      </c>
      <c r="C2664">
        <v>8</v>
      </c>
      <c r="D2664">
        <v>3</v>
      </c>
      <c r="E2664" t="s">
        <v>510</v>
      </c>
      <c r="F2664" t="s">
        <v>508</v>
      </c>
      <c r="G2664" t="s">
        <v>508</v>
      </c>
      <c r="H2664">
        <v>8.8000710562293936</v>
      </c>
      <c r="I2664">
        <v>66.161615350751418</v>
      </c>
      <c r="J2664">
        <v>5.3625379401334612E-2</v>
      </c>
      <c r="K2664">
        <v>62.383692841628253</v>
      </c>
      <c r="L2664">
        <v>1.9772084049345711</v>
      </c>
      <c r="M2664">
        <v>-1.6273377533435061</v>
      </c>
      <c r="N2664">
        <v>-3.5566608746794661</v>
      </c>
      <c r="O2664">
        <v>0</v>
      </c>
      <c r="P2664">
        <v>1</v>
      </c>
      <c r="Q2664">
        <v>1</v>
      </c>
      <c r="R2664">
        <v>1</v>
      </c>
      <c r="S2664">
        <v>0</v>
      </c>
      <c r="T2664">
        <v>1</v>
      </c>
    </row>
    <row r="2665" spans="1:20" x14ac:dyDescent="0.3">
      <c r="A2665" t="s">
        <v>290</v>
      </c>
      <c r="B2665" t="s">
        <v>585</v>
      </c>
      <c r="C2665">
        <v>1</v>
      </c>
      <c r="D2665">
        <v>3</v>
      </c>
      <c r="E2665" t="s">
        <v>510</v>
      </c>
      <c r="F2665" t="s">
        <v>508</v>
      </c>
      <c r="G2665" t="s">
        <v>508</v>
      </c>
      <c r="H2665">
        <v>9.4829702882190308</v>
      </c>
      <c r="I2665">
        <v>58.922553624909327</v>
      </c>
      <c r="J2665">
        <v>-9.4778680692777062E-2</v>
      </c>
      <c r="K2665">
        <v>18.363168215056259</v>
      </c>
      <c r="L2665">
        <v>0.65414666982914549</v>
      </c>
      <c r="M2665">
        <v>-3.5566608746794661</v>
      </c>
      <c r="N2665">
        <v>9.9485408455607036</v>
      </c>
      <c r="O2665">
        <v>0</v>
      </c>
      <c r="P2665">
        <v>1</v>
      </c>
      <c r="Q2665">
        <v>0</v>
      </c>
      <c r="R2665">
        <v>0</v>
      </c>
      <c r="S2665">
        <v>0</v>
      </c>
      <c r="T2665">
        <v>0</v>
      </c>
    </row>
    <row r="2666" spans="1:20" x14ac:dyDescent="0.3">
      <c r="A2666" t="s">
        <v>91</v>
      </c>
      <c r="B2666" t="s">
        <v>585</v>
      </c>
      <c r="C2666">
        <v>9</v>
      </c>
      <c r="D2666">
        <v>7</v>
      </c>
      <c r="E2666" t="s">
        <v>510</v>
      </c>
      <c r="F2666" t="s">
        <v>508</v>
      </c>
      <c r="G2666" t="s">
        <v>508</v>
      </c>
      <c r="H2666">
        <v>9.8341235134593354</v>
      </c>
      <c r="I2666">
        <v>53.697741110898498</v>
      </c>
      <c r="J2666">
        <v>4.0201318311392731E-2</v>
      </c>
      <c r="K2666">
        <v>33.123696042567182</v>
      </c>
      <c r="L2666">
        <v>0.96697222871580268</v>
      </c>
      <c r="M2666">
        <v>-2.690241163045759</v>
      </c>
      <c r="N2666">
        <v>1.7377588442371099</v>
      </c>
      <c r="O2666">
        <v>1</v>
      </c>
      <c r="P2666">
        <v>1</v>
      </c>
      <c r="Q2666">
        <v>1</v>
      </c>
      <c r="R2666">
        <v>0</v>
      </c>
      <c r="S2666">
        <v>1</v>
      </c>
      <c r="T2666">
        <v>0</v>
      </c>
    </row>
    <row r="2667" spans="1:20" x14ac:dyDescent="0.3">
      <c r="A2667" t="s">
        <v>162</v>
      </c>
      <c r="B2667" t="s">
        <v>585</v>
      </c>
      <c r="C2667">
        <v>1</v>
      </c>
      <c r="D2667">
        <v>1</v>
      </c>
      <c r="E2667" t="s">
        <v>510</v>
      </c>
      <c r="F2667" t="s">
        <v>508</v>
      </c>
      <c r="G2667" t="s">
        <v>508</v>
      </c>
      <c r="H2667">
        <v>8.558916477624857</v>
      </c>
      <c r="I2667">
        <v>53.571443168488408</v>
      </c>
      <c r="J2667">
        <v>-5.0793619619628583E-2</v>
      </c>
      <c r="K2667">
        <v>46.393743432195201</v>
      </c>
      <c r="L2667">
        <v>0.35095508644805989</v>
      </c>
      <c r="M2667">
        <v>-1.874998183921007</v>
      </c>
      <c r="N2667">
        <v>0.23885136917938829</v>
      </c>
      <c r="O2667">
        <v>0</v>
      </c>
      <c r="P2667">
        <v>1</v>
      </c>
      <c r="Q2667">
        <v>0</v>
      </c>
      <c r="R2667">
        <v>0</v>
      </c>
      <c r="S2667">
        <v>0</v>
      </c>
      <c r="T2667">
        <v>0</v>
      </c>
    </row>
    <row r="2668" spans="1:20" x14ac:dyDescent="0.3">
      <c r="A2668" t="s">
        <v>235</v>
      </c>
      <c r="B2668" t="s">
        <v>585</v>
      </c>
      <c r="C2668">
        <v>9</v>
      </c>
      <c r="D2668">
        <v>6</v>
      </c>
      <c r="E2668" t="s">
        <v>510</v>
      </c>
      <c r="F2668" t="s">
        <v>508</v>
      </c>
      <c r="G2668" t="s">
        <v>508</v>
      </c>
      <c r="H2668">
        <v>8.3762625343122927</v>
      </c>
      <c r="I2668">
        <v>73.123495740447268</v>
      </c>
      <c r="J2668">
        <v>0.28889758850341929</v>
      </c>
      <c r="K2668">
        <v>153.56246375835991</v>
      </c>
      <c r="L2668">
        <v>0.66623654322004144</v>
      </c>
      <c r="M2668">
        <v>-3.9307138147315159</v>
      </c>
      <c r="N2668">
        <v>2.288487669626055</v>
      </c>
      <c r="O2668">
        <v>1</v>
      </c>
      <c r="P2668">
        <v>1</v>
      </c>
      <c r="Q2668">
        <v>1</v>
      </c>
      <c r="R2668">
        <v>0</v>
      </c>
      <c r="S2668">
        <v>1</v>
      </c>
      <c r="T2668">
        <v>0</v>
      </c>
    </row>
    <row r="2669" spans="1:20" x14ac:dyDescent="0.3">
      <c r="A2669" t="s">
        <v>269</v>
      </c>
      <c r="B2669" t="s">
        <v>585</v>
      </c>
      <c r="C2669">
        <v>6</v>
      </c>
      <c r="D2669">
        <v>4</v>
      </c>
      <c r="E2669" t="s">
        <v>510</v>
      </c>
      <c r="F2669" t="s">
        <v>508</v>
      </c>
      <c r="G2669" t="s">
        <v>508</v>
      </c>
      <c r="H2669">
        <v>7.4743008865854552</v>
      </c>
      <c r="I2669">
        <v>77.261607078734784</v>
      </c>
      <c r="J2669">
        <v>0.26094972590635579</v>
      </c>
      <c r="K2669">
        <v>99.201719244329979</v>
      </c>
      <c r="L2669">
        <v>0.46417646979421517</v>
      </c>
      <c r="M2669">
        <v>-4.0645168673607612</v>
      </c>
      <c r="N2669">
        <v>1.4122396756096349</v>
      </c>
      <c r="O2669">
        <v>0</v>
      </c>
      <c r="P2669">
        <v>1</v>
      </c>
      <c r="Q2669">
        <v>1</v>
      </c>
      <c r="R2669">
        <v>0</v>
      </c>
      <c r="S2669">
        <v>1</v>
      </c>
      <c r="T2669">
        <v>0</v>
      </c>
    </row>
    <row r="2670" spans="1:20" x14ac:dyDescent="0.3">
      <c r="A2670" t="s">
        <v>285</v>
      </c>
      <c r="B2670" t="s">
        <v>585</v>
      </c>
      <c r="C2670">
        <v>1</v>
      </c>
      <c r="D2670">
        <v>1</v>
      </c>
      <c r="E2670" t="s">
        <v>510</v>
      </c>
      <c r="F2670" t="s">
        <v>508</v>
      </c>
      <c r="G2670" t="s">
        <v>508</v>
      </c>
      <c r="H2670">
        <v>7.0484140890889959</v>
      </c>
      <c r="I2670">
        <v>64.691352152348642</v>
      </c>
      <c r="J2670">
        <v>-8.6781485352837695E-2</v>
      </c>
      <c r="K2670">
        <v>44.137066208228021</v>
      </c>
      <c r="L2670">
        <v>0.89670168263084882</v>
      </c>
      <c r="M2670">
        <v>-2.5762719623113082</v>
      </c>
      <c r="N2670">
        <v>-0.8350722791562033</v>
      </c>
      <c r="O2670">
        <v>0</v>
      </c>
      <c r="P2670">
        <v>1</v>
      </c>
      <c r="Q2670">
        <v>0</v>
      </c>
      <c r="R2670">
        <v>0</v>
      </c>
      <c r="S2670">
        <v>0</v>
      </c>
      <c r="T2670">
        <v>0</v>
      </c>
    </row>
    <row r="2671" spans="1:20" x14ac:dyDescent="0.3">
      <c r="A2671" t="s">
        <v>291</v>
      </c>
      <c r="B2671" t="s">
        <v>585</v>
      </c>
      <c r="C2671">
        <v>3</v>
      </c>
      <c r="D2671">
        <v>7</v>
      </c>
      <c r="E2671" t="s">
        <v>510</v>
      </c>
      <c r="F2671" t="s">
        <v>508</v>
      </c>
      <c r="G2671" t="s">
        <v>508</v>
      </c>
      <c r="H2671">
        <v>7.7912485879009434</v>
      </c>
      <c r="I2671">
        <v>44.444447060834761</v>
      </c>
      <c r="J2671">
        <v>-0.38261577035367411</v>
      </c>
      <c r="K2671">
        <v>-0.43934611691864228</v>
      </c>
      <c r="L2671">
        <v>1.3327560756546459</v>
      </c>
      <c r="M2671">
        <v>-4.9122793632641173</v>
      </c>
      <c r="N2671">
        <v>-2.1402210905599972</v>
      </c>
      <c r="O2671">
        <v>0</v>
      </c>
      <c r="P2671">
        <v>1</v>
      </c>
      <c r="Q2671">
        <v>0</v>
      </c>
      <c r="R2671">
        <v>0</v>
      </c>
      <c r="S2671">
        <v>0</v>
      </c>
      <c r="T2671">
        <v>1</v>
      </c>
    </row>
    <row r="2672" spans="1:20" x14ac:dyDescent="0.3">
      <c r="A2672" t="s">
        <v>295</v>
      </c>
      <c r="B2672" t="s">
        <v>585</v>
      </c>
      <c r="C2672">
        <v>0</v>
      </c>
      <c r="D2672">
        <v>4</v>
      </c>
      <c r="E2672" t="s">
        <v>510</v>
      </c>
      <c r="F2672" t="s">
        <v>508</v>
      </c>
      <c r="G2672" t="s">
        <v>508</v>
      </c>
      <c r="H2672">
        <v>8.0478336397482071</v>
      </c>
      <c r="I2672">
        <v>37.283954512798431</v>
      </c>
      <c r="J2672">
        <v>-0.52315496021977226</v>
      </c>
      <c r="K2672">
        <v>-117.6484148662114</v>
      </c>
      <c r="L2672">
        <v>1.1403563076756269</v>
      </c>
      <c r="M2672">
        <v>-2.1402210905599972</v>
      </c>
      <c r="N2672">
        <v>6.7873273227399249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1</v>
      </c>
    </row>
    <row r="2673" spans="1:20" x14ac:dyDescent="0.3">
      <c r="A2673" t="s">
        <v>77</v>
      </c>
      <c r="B2673" t="s">
        <v>264</v>
      </c>
      <c r="C2673">
        <v>0</v>
      </c>
      <c r="D2673">
        <v>5</v>
      </c>
      <c r="E2673" t="s">
        <v>510</v>
      </c>
      <c r="F2673" t="s">
        <v>508</v>
      </c>
      <c r="G2673" t="s">
        <v>508</v>
      </c>
      <c r="H2673">
        <v>3.3596832495862579</v>
      </c>
      <c r="I2673">
        <v>34.999942779541023</v>
      </c>
      <c r="J2673">
        <v>-4.835135032226319E-2</v>
      </c>
      <c r="K2673">
        <v>-138.78903201669331</v>
      </c>
      <c r="L2673">
        <v>0.94901669578849823</v>
      </c>
      <c r="M2673">
        <v>-1.017215314218904</v>
      </c>
      <c r="N2673">
        <v>1.0276689198510971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</row>
    <row r="2674" spans="1:20" x14ac:dyDescent="0.3">
      <c r="A2674" t="s">
        <v>271</v>
      </c>
      <c r="B2674" t="s">
        <v>264</v>
      </c>
      <c r="C2674">
        <v>3</v>
      </c>
      <c r="D2674">
        <v>6</v>
      </c>
      <c r="E2674" t="s">
        <v>510</v>
      </c>
      <c r="F2674" t="s">
        <v>508</v>
      </c>
      <c r="G2674" t="s">
        <v>508</v>
      </c>
      <c r="H2674">
        <v>4.0644337442861964</v>
      </c>
      <c r="I2674">
        <v>8.7248412356036749</v>
      </c>
      <c r="J2674">
        <v>-4.7019465189850812E-2</v>
      </c>
      <c r="K2674">
        <v>-97.750527519507102</v>
      </c>
      <c r="L2674">
        <v>0.7266829428071756</v>
      </c>
      <c r="M2674">
        <v>-4.1538458604079027</v>
      </c>
      <c r="N2674">
        <v>0.64205396036220341</v>
      </c>
      <c r="O2674">
        <v>0</v>
      </c>
      <c r="P2674">
        <v>1</v>
      </c>
      <c r="Q2674">
        <v>0</v>
      </c>
      <c r="R2674">
        <v>0</v>
      </c>
      <c r="S2674">
        <v>0</v>
      </c>
      <c r="T2674">
        <v>0</v>
      </c>
    </row>
    <row r="2675" spans="1:20" x14ac:dyDescent="0.3">
      <c r="A2675" t="s">
        <v>283</v>
      </c>
      <c r="B2675" t="s">
        <v>264</v>
      </c>
      <c r="C2675">
        <v>5</v>
      </c>
      <c r="D2675">
        <v>6</v>
      </c>
      <c r="E2675" t="s">
        <v>510</v>
      </c>
      <c r="F2675" t="s">
        <v>508</v>
      </c>
      <c r="G2675" t="s">
        <v>508</v>
      </c>
      <c r="H2675">
        <v>3.9052852287904471</v>
      </c>
      <c r="I2675">
        <v>26.351318261837811</v>
      </c>
      <c r="J2675">
        <v>-8.562746652334538E-2</v>
      </c>
      <c r="K2675">
        <v>-82.469068683314006</v>
      </c>
      <c r="L2675">
        <v>0.63647327708826673</v>
      </c>
      <c r="M2675">
        <v>-0.15686633540134801</v>
      </c>
      <c r="N2675">
        <v>-1.0997595811684</v>
      </c>
      <c r="O2675">
        <v>0</v>
      </c>
      <c r="P2675">
        <v>1</v>
      </c>
      <c r="Q2675">
        <v>0</v>
      </c>
      <c r="R2675">
        <v>1</v>
      </c>
      <c r="S2675">
        <v>0</v>
      </c>
      <c r="T2675">
        <v>0</v>
      </c>
    </row>
    <row r="2676" spans="1:20" x14ac:dyDescent="0.3">
      <c r="A2676" t="s">
        <v>290</v>
      </c>
      <c r="B2676" t="s">
        <v>264</v>
      </c>
      <c r="C2676">
        <v>0</v>
      </c>
      <c r="D2676">
        <v>3</v>
      </c>
      <c r="E2676" t="s">
        <v>510</v>
      </c>
      <c r="F2676" t="s">
        <v>508</v>
      </c>
      <c r="G2676" t="s">
        <v>508</v>
      </c>
      <c r="H2676">
        <v>4.1075681852780219</v>
      </c>
      <c r="I2676">
        <v>22.641545648006641</v>
      </c>
      <c r="J2676">
        <v>-8.5323761753059807E-2</v>
      </c>
      <c r="K2676">
        <v>-123.6872406310314</v>
      </c>
      <c r="L2676">
        <v>0.74525899641035853</v>
      </c>
      <c r="M2676">
        <v>-1.0997595811684</v>
      </c>
      <c r="N2676">
        <v>-1.7474206859607331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</row>
    <row r="2677" spans="1:20" x14ac:dyDescent="0.3">
      <c r="A2677" t="s">
        <v>512</v>
      </c>
      <c r="B2677" t="s">
        <v>264</v>
      </c>
      <c r="C2677">
        <v>0</v>
      </c>
      <c r="D2677">
        <v>5</v>
      </c>
      <c r="E2677" t="s">
        <v>510</v>
      </c>
      <c r="F2677" t="s">
        <v>508</v>
      </c>
      <c r="G2677" t="s">
        <v>508</v>
      </c>
      <c r="H2677">
        <v>3.9050709718160088</v>
      </c>
      <c r="I2677">
        <v>14.20455130417726</v>
      </c>
      <c r="J2677">
        <v>-0.1025053023234925</v>
      </c>
      <c r="K2677">
        <v>-119.2946675684051</v>
      </c>
      <c r="L2677">
        <v>0.82869839449541283</v>
      </c>
      <c r="M2677">
        <v>-0.48504014953490071</v>
      </c>
      <c r="N2677">
        <v>-4.305448160675291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</row>
    <row r="2678" spans="1:20" x14ac:dyDescent="0.3">
      <c r="A2678" t="s">
        <v>91</v>
      </c>
      <c r="B2678" t="s">
        <v>264</v>
      </c>
      <c r="C2678">
        <v>4</v>
      </c>
      <c r="D2678">
        <v>6</v>
      </c>
      <c r="E2678" t="s">
        <v>510</v>
      </c>
      <c r="F2678" t="s">
        <v>508</v>
      </c>
      <c r="G2678" t="s">
        <v>508</v>
      </c>
      <c r="H2678">
        <v>4.4991518300780404</v>
      </c>
      <c r="I2678">
        <v>23.59550922992409</v>
      </c>
      <c r="J2678">
        <v>-0.13118121111243661</v>
      </c>
      <c r="K2678">
        <v>-207.0127914164502</v>
      </c>
      <c r="L2678">
        <v>1.062482490488726</v>
      </c>
      <c r="M2678">
        <v>-4.305448160675291</v>
      </c>
      <c r="N2678">
        <v>-1.612899700256432</v>
      </c>
      <c r="O2678">
        <v>0</v>
      </c>
      <c r="P2678">
        <v>0</v>
      </c>
      <c r="Q2678">
        <v>0</v>
      </c>
      <c r="R2678">
        <v>1</v>
      </c>
      <c r="S2678">
        <v>0</v>
      </c>
      <c r="T2678">
        <v>1</v>
      </c>
    </row>
    <row r="2679" spans="1:20" x14ac:dyDescent="0.3">
      <c r="A2679" t="s">
        <v>93</v>
      </c>
      <c r="B2679" t="s">
        <v>264</v>
      </c>
      <c r="C2679">
        <v>2</v>
      </c>
      <c r="D2679">
        <v>5</v>
      </c>
      <c r="E2679" t="s">
        <v>510</v>
      </c>
      <c r="F2679" t="s">
        <v>508</v>
      </c>
      <c r="G2679" t="s">
        <v>508</v>
      </c>
      <c r="H2679">
        <v>4.5605826626737027</v>
      </c>
      <c r="I2679">
        <v>16.603790152828971</v>
      </c>
      <c r="J2679">
        <v>-0.14800345494537531</v>
      </c>
      <c r="K2679">
        <v>-156.28452987232129</v>
      </c>
      <c r="L2679">
        <v>1.381081291390051</v>
      </c>
      <c r="M2679">
        <v>-1.612899700256432</v>
      </c>
      <c r="N2679">
        <v>-1.898190372151854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1</v>
      </c>
    </row>
    <row r="2680" spans="1:20" x14ac:dyDescent="0.3">
      <c r="A2680" t="s">
        <v>220</v>
      </c>
      <c r="B2680" t="s">
        <v>264</v>
      </c>
      <c r="C2680">
        <v>3</v>
      </c>
      <c r="D2680">
        <v>6</v>
      </c>
      <c r="E2680" t="s">
        <v>510</v>
      </c>
      <c r="F2680" t="s">
        <v>508</v>
      </c>
      <c r="G2680" t="s">
        <v>508</v>
      </c>
      <c r="H2680">
        <v>4.5231982180708163</v>
      </c>
      <c r="I2680">
        <v>23.1111314561632</v>
      </c>
      <c r="J2680">
        <v>-9.1362303251043331E-2</v>
      </c>
      <c r="K2680">
        <v>-61.566037462493171</v>
      </c>
      <c r="L2680">
        <v>0.46162850512360371</v>
      </c>
      <c r="M2680">
        <v>-3.7922508970081279</v>
      </c>
      <c r="N2680">
        <v>2.7420710602586511</v>
      </c>
      <c r="O2680">
        <v>0</v>
      </c>
      <c r="P2680">
        <v>1</v>
      </c>
      <c r="Q2680">
        <v>0</v>
      </c>
      <c r="R2680">
        <v>0</v>
      </c>
      <c r="S2680">
        <v>0</v>
      </c>
      <c r="T2680">
        <v>0</v>
      </c>
    </row>
    <row r="2681" spans="1:20" x14ac:dyDescent="0.3">
      <c r="A2681" t="s">
        <v>259</v>
      </c>
      <c r="B2681" t="s">
        <v>264</v>
      </c>
      <c r="C2681">
        <v>11</v>
      </c>
      <c r="D2681">
        <v>13</v>
      </c>
      <c r="E2681" t="s">
        <v>510</v>
      </c>
      <c r="F2681" t="s">
        <v>508</v>
      </c>
      <c r="G2681" t="s">
        <v>508</v>
      </c>
      <c r="H2681">
        <v>4.5055879435219941</v>
      </c>
      <c r="I2681">
        <v>45.679033422146659</v>
      </c>
      <c r="J2681">
        <v>3.5001980269239903E-2</v>
      </c>
      <c r="K2681">
        <v>3.7277660840155442</v>
      </c>
      <c r="L2681">
        <v>1.8158621105739861</v>
      </c>
      <c r="M2681">
        <v>-0.91666380564371741</v>
      </c>
      <c r="N2681">
        <v>4.5416311712411606</v>
      </c>
      <c r="O2681">
        <v>1</v>
      </c>
      <c r="P2681">
        <v>1</v>
      </c>
      <c r="Q2681">
        <v>1</v>
      </c>
      <c r="R2681">
        <v>0</v>
      </c>
      <c r="S2681">
        <v>0</v>
      </c>
      <c r="T2681">
        <v>1</v>
      </c>
    </row>
    <row r="2682" spans="1:20" x14ac:dyDescent="0.3">
      <c r="A2682" t="s">
        <v>269</v>
      </c>
      <c r="B2682" t="s">
        <v>264</v>
      </c>
      <c r="C2682">
        <v>9</v>
      </c>
      <c r="D2682">
        <v>9</v>
      </c>
      <c r="E2682" t="s">
        <v>510</v>
      </c>
      <c r="F2682" t="s">
        <v>508</v>
      </c>
      <c r="G2682" t="s">
        <v>508</v>
      </c>
      <c r="H2682">
        <v>4.9952545423859744</v>
      </c>
      <c r="I2682">
        <v>57.419369922838527</v>
      </c>
      <c r="J2682">
        <v>6.7761769583561338E-2</v>
      </c>
      <c r="K2682">
        <v>141.37680432669941</v>
      </c>
      <c r="L2682">
        <v>0.94665330480051224</v>
      </c>
      <c r="M2682">
        <v>-3.1375730792247851</v>
      </c>
      <c r="N2682">
        <v>2.906979921749596</v>
      </c>
      <c r="O2682">
        <v>1</v>
      </c>
      <c r="P2682">
        <v>1</v>
      </c>
      <c r="Q2682">
        <v>1</v>
      </c>
      <c r="R2682">
        <v>0</v>
      </c>
      <c r="S2682">
        <v>0</v>
      </c>
      <c r="T2682">
        <v>0</v>
      </c>
    </row>
    <row r="2683" spans="1:20" x14ac:dyDescent="0.3">
      <c r="A2683" t="s">
        <v>285</v>
      </c>
      <c r="B2683" t="s">
        <v>264</v>
      </c>
      <c r="C2683">
        <v>11</v>
      </c>
      <c r="D2683">
        <v>14</v>
      </c>
      <c r="E2683" t="s">
        <v>510</v>
      </c>
      <c r="F2683" t="s">
        <v>508</v>
      </c>
      <c r="G2683" t="s">
        <v>508</v>
      </c>
      <c r="H2683">
        <v>4.7058831678172162</v>
      </c>
      <c r="I2683">
        <v>42.44600417146934</v>
      </c>
      <c r="J2683">
        <v>5.9792896598358958E-2</v>
      </c>
      <c r="K2683">
        <v>45.525096220976309</v>
      </c>
      <c r="L2683">
        <v>1.0594501058590631</v>
      </c>
      <c r="M2683">
        <v>-2.698282388044245</v>
      </c>
      <c r="N2683">
        <v>-0.4201616694398021</v>
      </c>
      <c r="O2683">
        <v>1</v>
      </c>
      <c r="P2683">
        <v>1</v>
      </c>
      <c r="Q2683">
        <v>1</v>
      </c>
      <c r="R2683">
        <v>0</v>
      </c>
      <c r="S2683">
        <v>0</v>
      </c>
      <c r="T2683">
        <v>1</v>
      </c>
    </row>
    <row r="2684" spans="1:20" x14ac:dyDescent="0.3">
      <c r="A2684" t="s">
        <v>291</v>
      </c>
      <c r="B2684" t="s">
        <v>264</v>
      </c>
      <c r="C2684">
        <v>6</v>
      </c>
      <c r="D2684">
        <v>6</v>
      </c>
      <c r="E2684" t="s">
        <v>510</v>
      </c>
      <c r="F2684" t="s">
        <v>508</v>
      </c>
      <c r="G2684" t="s">
        <v>508</v>
      </c>
      <c r="H2684">
        <v>4.8789342225549532</v>
      </c>
      <c r="I2684">
        <v>35.251797573961248</v>
      </c>
      <c r="J2684">
        <v>2.0124279808212742E-2</v>
      </c>
      <c r="K2684">
        <v>-79.38998238032849</v>
      </c>
      <c r="L2684">
        <v>0.79917127718515168</v>
      </c>
      <c r="M2684">
        <v>-0.42194252426396872</v>
      </c>
      <c r="N2684">
        <v>-1.610173991410627</v>
      </c>
      <c r="O2684">
        <v>0</v>
      </c>
      <c r="P2684">
        <v>1</v>
      </c>
      <c r="Q2684">
        <v>1</v>
      </c>
      <c r="R2684">
        <v>0</v>
      </c>
      <c r="S2684">
        <v>0</v>
      </c>
      <c r="T2684">
        <v>0</v>
      </c>
    </row>
    <row r="2685" spans="1:20" x14ac:dyDescent="0.3">
      <c r="A2685" t="s">
        <v>295</v>
      </c>
      <c r="B2685" t="s">
        <v>264</v>
      </c>
      <c r="C2685">
        <v>0</v>
      </c>
      <c r="D2685">
        <v>3</v>
      </c>
      <c r="E2685" t="s">
        <v>510</v>
      </c>
      <c r="F2685" t="s">
        <v>508</v>
      </c>
      <c r="G2685" t="s">
        <v>508</v>
      </c>
      <c r="H2685">
        <v>4.4358313346597944</v>
      </c>
      <c r="I2685">
        <v>12.096745662703791</v>
      </c>
      <c r="J2685">
        <v>-1.840966728586801E-3</v>
      </c>
      <c r="K2685">
        <v>-136.44068495793471</v>
      </c>
      <c r="L2685">
        <v>0.43146765010225052</v>
      </c>
      <c r="M2685">
        <v>-1.610173991410627</v>
      </c>
      <c r="N2685">
        <v>-1.3781210348278421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</row>
    <row r="2686" spans="1:20" x14ac:dyDescent="0.3">
      <c r="A2686" t="s">
        <v>298</v>
      </c>
      <c r="B2686" t="s">
        <v>264</v>
      </c>
      <c r="C2686">
        <v>0</v>
      </c>
      <c r="D2686">
        <v>3</v>
      </c>
      <c r="E2686" t="s">
        <v>510</v>
      </c>
      <c r="F2686" t="s">
        <v>508</v>
      </c>
      <c r="G2686" t="s">
        <v>508</v>
      </c>
      <c r="H2686">
        <v>4.3169059211277414</v>
      </c>
      <c r="I2686">
        <v>11.34750813666898</v>
      </c>
      <c r="J2686">
        <v>-3.0289030913957019E-2</v>
      </c>
      <c r="K2686">
        <v>-199.24103345553061</v>
      </c>
      <c r="L2686">
        <v>0.65080970943847416</v>
      </c>
      <c r="M2686">
        <v>-1.3781210348278421</v>
      </c>
      <c r="N2686">
        <v>1.397378603296048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</row>
    <row r="2687" spans="1:20" x14ac:dyDescent="0.3">
      <c r="A2687" t="s">
        <v>77</v>
      </c>
      <c r="B2687" t="s">
        <v>102</v>
      </c>
      <c r="C2687">
        <v>2</v>
      </c>
      <c r="D2687">
        <v>9</v>
      </c>
      <c r="E2687" t="s">
        <v>510</v>
      </c>
      <c r="F2687" t="s">
        <v>508</v>
      </c>
      <c r="G2687" t="s">
        <v>508</v>
      </c>
      <c r="H2687">
        <v>3.3793106330364879</v>
      </c>
      <c r="I2687">
        <v>3.0612546429661478</v>
      </c>
      <c r="J2687">
        <v>-0.59613018662713757</v>
      </c>
      <c r="K2687">
        <v>-118.93284194204951</v>
      </c>
      <c r="L2687">
        <v>1.479228191054003</v>
      </c>
      <c r="M2687">
        <v>-3.5904190288585691</v>
      </c>
      <c r="N2687">
        <v>-1.241384281897685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1</v>
      </c>
    </row>
    <row r="2688" spans="1:20" x14ac:dyDescent="0.3">
      <c r="A2688" t="s">
        <v>139</v>
      </c>
      <c r="B2688" t="s">
        <v>102</v>
      </c>
      <c r="C2688">
        <v>0</v>
      </c>
      <c r="D2688">
        <v>5</v>
      </c>
      <c r="E2688" t="s">
        <v>510</v>
      </c>
      <c r="F2688" t="s">
        <v>508</v>
      </c>
      <c r="G2688" t="s">
        <v>508</v>
      </c>
      <c r="H2688">
        <v>3.3146931864640412</v>
      </c>
      <c r="I2688">
        <v>0.42375435117267929</v>
      </c>
      <c r="J2688">
        <v>-0.67223613637528978</v>
      </c>
      <c r="K2688">
        <v>-114.45915314313029</v>
      </c>
      <c r="L2688">
        <v>0.49053791368453808</v>
      </c>
      <c r="M2688">
        <v>-1.8854769596880929</v>
      </c>
      <c r="N2688">
        <v>6.6192195684625847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</row>
    <row r="2689" spans="1:20" x14ac:dyDescent="0.3">
      <c r="A2689" t="s">
        <v>223</v>
      </c>
      <c r="B2689" t="s">
        <v>102</v>
      </c>
      <c r="C2689">
        <v>9</v>
      </c>
      <c r="D2689">
        <v>14</v>
      </c>
      <c r="E2689" t="s">
        <v>513</v>
      </c>
      <c r="F2689" t="s">
        <v>508</v>
      </c>
      <c r="G2689" t="s">
        <v>508</v>
      </c>
      <c r="H2689">
        <v>3.6767516564650782</v>
      </c>
      <c r="I2689">
        <v>42.201842853761768</v>
      </c>
      <c r="J2689">
        <v>0.11613001334386271</v>
      </c>
      <c r="K2689">
        <v>17.832265448595269</v>
      </c>
      <c r="L2689">
        <v>0.61482013448904849</v>
      </c>
      <c r="M2689">
        <v>-2.3560200715140729</v>
      </c>
      <c r="N2689">
        <v>0.33511903779578439</v>
      </c>
      <c r="O2689">
        <v>1</v>
      </c>
      <c r="P2689">
        <v>1</v>
      </c>
      <c r="Q2689">
        <v>1</v>
      </c>
      <c r="R2689">
        <v>0</v>
      </c>
      <c r="S2689">
        <v>0</v>
      </c>
      <c r="T2689">
        <v>0</v>
      </c>
    </row>
    <row r="2690" spans="1:20" x14ac:dyDescent="0.3">
      <c r="A2690" t="s">
        <v>271</v>
      </c>
      <c r="B2690" t="s">
        <v>102</v>
      </c>
      <c r="C2690">
        <v>8</v>
      </c>
      <c r="D2690">
        <v>12</v>
      </c>
      <c r="E2690" t="s">
        <v>513</v>
      </c>
      <c r="F2690" t="s">
        <v>508</v>
      </c>
      <c r="G2690" t="s">
        <v>508</v>
      </c>
      <c r="H2690">
        <v>3.6462866045338131</v>
      </c>
      <c r="I2690">
        <v>40.72165059114058</v>
      </c>
      <c r="J2690">
        <v>0.38894306484889601</v>
      </c>
      <c r="K2690">
        <v>23.65177346849018</v>
      </c>
      <c r="L2690">
        <v>0.83279744113220677</v>
      </c>
      <c r="M2690">
        <v>-4.7036065722773017</v>
      </c>
      <c r="N2690">
        <v>-1.893162114545867</v>
      </c>
      <c r="O2690">
        <v>0</v>
      </c>
      <c r="P2690">
        <v>1</v>
      </c>
      <c r="Q2690">
        <v>1</v>
      </c>
      <c r="R2690">
        <v>0</v>
      </c>
      <c r="S2690">
        <v>1</v>
      </c>
      <c r="T2690">
        <v>0</v>
      </c>
    </row>
    <row r="2691" spans="1:20" x14ac:dyDescent="0.3">
      <c r="A2691" t="s">
        <v>283</v>
      </c>
      <c r="B2691" t="s">
        <v>102</v>
      </c>
      <c r="C2691">
        <v>5</v>
      </c>
      <c r="D2691">
        <v>6</v>
      </c>
      <c r="E2691" t="s">
        <v>510</v>
      </c>
      <c r="F2691" t="s">
        <v>508</v>
      </c>
      <c r="G2691" t="s">
        <v>508</v>
      </c>
      <c r="H2691">
        <v>3.6345972855822808</v>
      </c>
      <c r="I2691">
        <v>36.082495016292157</v>
      </c>
      <c r="J2691">
        <v>-6.3027905652499272E-2</v>
      </c>
      <c r="K2691">
        <v>-75.935852910453633</v>
      </c>
      <c r="L2691">
        <v>0.67549001686306442</v>
      </c>
      <c r="M2691">
        <v>-1.0767215266801831</v>
      </c>
      <c r="N2691">
        <v>-3.061220740603698</v>
      </c>
      <c r="O2691">
        <v>0</v>
      </c>
      <c r="P2691">
        <v>1</v>
      </c>
      <c r="Q2691">
        <v>0</v>
      </c>
      <c r="R2691">
        <v>1</v>
      </c>
      <c r="S2691">
        <v>0</v>
      </c>
      <c r="T2691">
        <v>0</v>
      </c>
    </row>
    <row r="2692" spans="1:20" x14ac:dyDescent="0.3">
      <c r="A2692" t="s">
        <v>290</v>
      </c>
      <c r="B2692" t="s">
        <v>102</v>
      </c>
      <c r="C2692">
        <v>0</v>
      </c>
      <c r="D2692">
        <v>7</v>
      </c>
      <c r="E2692" t="s">
        <v>510</v>
      </c>
      <c r="F2692" t="s">
        <v>508</v>
      </c>
      <c r="G2692" t="s">
        <v>508</v>
      </c>
      <c r="H2692">
        <v>3.829573947615132</v>
      </c>
      <c r="I2692">
        <v>12.886635257740201</v>
      </c>
      <c r="J2692">
        <v>-0.25364476524366403</v>
      </c>
      <c r="K2692">
        <v>-108.77983296415159</v>
      </c>
      <c r="L2692">
        <v>0.83303853333186062</v>
      </c>
      <c r="M2692">
        <v>-3.061220740603698</v>
      </c>
      <c r="N2692">
        <v>0.35087551104084558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</row>
    <row r="2693" spans="1:20" x14ac:dyDescent="0.3">
      <c r="A2693" t="s">
        <v>91</v>
      </c>
      <c r="B2693" t="s">
        <v>102</v>
      </c>
      <c r="C2693">
        <v>4</v>
      </c>
      <c r="D2693">
        <v>8</v>
      </c>
      <c r="E2693" t="s">
        <v>510</v>
      </c>
      <c r="F2693" t="s">
        <v>508</v>
      </c>
      <c r="G2693" t="s">
        <v>508</v>
      </c>
      <c r="H2693">
        <v>3.764077835110907</v>
      </c>
      <c r="I2693">
        <v>48.788975862490759</v>
      </c>
      <c r="J2693">
        <v>-0.34263579817389522</v>
      </c>
      <c r="K2693">
        <v>-171.7001569592143</v>
      </c>
      <c r="L2693">
        <v>1.9881729010404861</v>
      </c>
      <c r="M2693">
        <v>-6.9097195843892595E-2</v>
      </c>
      <c r="N2693">
        <v>-7.330575590703944</v>
      </c>
      <c r="O2693">
        <v>0</v>
      </c>
      <c r="P2693">
        <v>0</v>
      </c>
      <c r="Q2693">
        <v>0</v>
      </c>
      <c r="R2693">
        <v>1</v>
      </c>
      <c r="S2693">
        <v>0</v>
      </c>
      <c r="T2693">
        <v>1</v>
      </c>
    </row>
    <row r="2694" spans="1:20" x14ac:dyDescent="0.3">
      <c r="A2694" t="s">
        <v>93</v>
      </c>
      <c r="B2694" t="s">
        <v>102</v>
      </c>
      <c r="C2694">
        <v>2</v>
      </c>
      <c r="D2694">
        <v>7</v>
      </c>
      <c r="E2694" t="s">
        <v>510</v>
      </c>
      <c r="F2694" t="s">
        <v>508</v>
      </c>
      <c r="G2694" t="s">
        <v>508</v>
      </c>
      <c r="H2694">
        <v>4.5149252936263844</v>
      </c>
      <c r="I2694">
        <v>12.110710443157361</v>
      </c>
      <c r="J2694">
        <v>-0.58405677384292476</v>
      </c>
      <c r="K2694">
        <v>-111.7792781046634</v>
      </c>
      <c r="L2694">
        <v>1.673952076721827</v>
      </c>
      <c r="M2694">
        <v>-7.330575590703944</v>
      </c>
      <c r="N2694">
        <v>-1.19403011615418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1</v>
      </c>
    </row>
    <row r="2695" spans="1:20" x14ac:dyDescent="0.3">
      <c r="A2695" t="s">
        <v>162</v>
      </c>
      <c r="B2695" t="s">
        <v>102</v>
      </c>
      <c r="C2695">
        <v>3</v>
      </c>
      <c r="D2695">
        <v>4</v>
      </c>
      <c r="E2695" t="s">
        <v>510</v>
      </c>
      <c r="F2695" t="s">
        <v>508</v>
      </c>
      <c r="G2695" t="s">
        <v>508</v>
      </c>
      <c r="H2695">
        <v>4.9361214519544934</v>
      </c>
      <c r="I2695">
        <v>18.305124150474661</v>
      </c>
      <c r="J2695">
        <v>-0.58474900031354493</v>
      </c>
      <c r="K2695">
        <v>-89.232102529793963</v>
      </c>
      <c r="L2695">
        <v>0.62273809574629824</v>
      </c>
      <c r="M2695">
        <v>-1.9565237911386739</v>
      </c>
      <c r="N2695">
        <v>-1.5521106996027789</v>
      </c>
      <c r="O2695">
        <v>0</v>
      </c>
      <c r="P2695">
        <v>1</v>
      </c>
      <c r="Q2695">
        <v>0</v>
      </c>
      <c r="R2695">
        <v>0</v>
      </c>
      <c r="S2695">
        <v>0</v>
      </c>
      <c r="T2695">
        <v>0</v>
      </c>
    </row>
    <row r="2696" spans="1:20" x14ac:dyDescent="0.3">
      <c r="A2696" t="s">
        <v>220</v>
      </c>
      <c r="B2696" t="s">
        <v>102</v>
      </c>
      <c r="C2696">
        <v>0</v>
      </c>
      <c r="D2696">
        <v>3</v>
      </c>
      <c r="E2696" t="s">
        <v>510</v>
      </c>
      <c r="F2696" t="s">
        <v>508</v>
      </c>
      <c r="G2696" t="s">
        <v>508</v>
      </c>
      <c r="H2696">
        <v>5.3464189687379244</v>
      </c>
      <c r="I2696">
        <v>21.791042848859369</v>
      </c>
      <c r="J2696">
        <v>-0.5594461708790972</v>
      </c>
      <c r="K2696">
        <v>-144.53843249954741</v>
      </c>
      <c r="L2696">
        <v>1.23444401500423</v>
      </c>
      <c r="M2696">
        <v>-1.5521106996027789</v>
      </c>
      <c r="N2696">
        <v>1.2762701878835729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1</v>
      </c>
    </row>
    <row r="2697" spans="1:20" x14ac:dyDescent="0.3">
      <c r="A2697" t="s">
        <v>235</v>
      </c>
      <c r="B2697" t="s">
        <v>102</v>
      </c>
      <c r="C2697">
        <v>3</v>
      </c>
      <c r="D2697">
        <v>6</v>
      </c>
      <c r="E2697" t="s">
        <v>510</v>
      </c>
      <c r="F2697" t="s">
        <v>508</v>
      </c>
      <c r="G2697" t="s">
        <v>508</v>
      </c>
      <c r="H2697">
        <v>5.7230570546915303</v>
      </c>
      <c r="I2697">
        <v>19.90951501438288</v>
      </c>
      <c r="J2697">
        <v>-0.26936698268969828</v>
      </c>
      <c r="K2697">
        <v>-63.043916563854502</v>
      </c>
      <c r="L2697">
        <v>1.280099903654782</v>
      </c>
      <c r="M2697">
        <v>-2.6158380576415068</v>
      </c>
      <c r="N2697">
        <v>-2.5326231286859149</v>
      </c>
      <c r="O2697">
        <v>0</v>
      </c>
      <c r="P2697">
        <v>1</v>
      </c>
      <c r="Q2697">
        <v>0</v>
      </c>
      <c r="R2697">
        <v>0</v>
      </c>
      <c r="S2697">
        <v>0</v>
      </c>
      <c r="T2697">
        <v>1</v>
      </c>
    </row>
    <row r="2698" spans="1:20" x14ac:dyDescent="0.3">
      <c r="A2698" t="s">
        <v>259</v>
      </c>
      <c r="B2698" t="s">
        <v>102</v>
      </c>
      <c r="C2698">
        <v>-2</v>
      </c>
      <c r="D2698">
        <v>3</v>
      </c>
      <c r="E2698" t="s">
        <v>510</v>
      </c>
      <c r="F2698" t="s">
        <v>508</v>
      </c>
      <c r="G2698" t="s">
        <v>508</v>
      </c>
      <c r="H2698">
        <v>5.8661420152561883</v>
      </c>
      <c r="I2698">
        <v>5.0228004199804666</v>
      </c>
      <c r="J2698">
        <v>-0.32404957525420519</v>
      </c>
      <c r="K2698">
        <v>-142.71471812462579</v>
      </c>
      <c r="L2698">
        <v>0.74414524013266958</v>
      </c>
      <c r="M2698">
        <v>-2.5326231286859149</v>
      </c>
      <c r="N2698">
        <v>3.070864053731678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</row>
    <row r="2699" spans="1:20" x14ac:dyDescent="0.3">
      <c r="A2699" t="s">
        <v>269</v>
      </c>
      <c r="B2699" t="s">
        <v>102</v>
      </c>
      <c r="C2699">
        <v>1</v>
      </c>
      <c r="D2699">
        <v>2</v>
      </c>
      <c r="E2699" t="s">
        <v>510</v>
      </c>
      <c r="F2699" t="s">
        <v>508</v>
      </c>
      <c r="G2699" t="s">
        <v>508</v>
      </c>
      <c r="H2699">
        <v>5.6513093006693724</v>
      </c>
      <c r="I2699">
        <v>17.00000401260187</v>
      </c>
      <c r="J2699">
        <v>-0.1812391163051226</v>
      </c>
      <c r="K2699">
        <v>-88.205195854320223</v>
      </c>
      <c r="L2699">
        <v>0.49367612069459932</v>
      </c>
      <c r="M2699">
        <v>-1.222301319604854</v>
      </c>
      <c r="N2699">
        <v>7.7333007022321099E-2</v>
      </c>
      <c r="O2699">
        <v>0</v>
      </c>
      <c r="P2699">
        <v>1</v>
      </c>
      <c r="Q2699">
        <v>0</v>
      </c>
      <c r="R2699">
        <v>0</v>
      </c>
      <c r="S2699">
        <v>0</v>
      </c>
      <c r="T2699">
        <v>0</v>
      </c>
    </row>
    <row r="2700" spans="1:20" x14ac:dyDescent="0.3">
      <c r="A2700" t="s">
        <v>285</v>
      </c>
      <c r="B2700" t="s">
        <v>102</v>
      </c>
      <c r="C2700">
        <v>5</v>
      </c>
      <c r="D2700">
        <v>7</v>
      </c>
      <c r="E2700" t="s">
        <v>510</v>
      </c>
      <c r="F2700" t="s">
        <v>508</v>
      </c>
      <c r="G2700" t="s">
        <v>508</v>
      </c>
      <c r="H2700">
        <v>4.8806709258255632</v>
      </c>
      <c r="I2700">
        <v>20.96772265410711</v>
      </c>
      <c r="J2700">
        <v>-7.7862361353967735E-2</v>
      </c>
      <c r="K2700">
        <v>-93.792669631182505</v>
      </c>
      <c r="L2700">
        <v>1.1196783049618311</v>
      </c>
      <c r="M2700">
        <v>-2.6214338047882988</v>
      </c>
      <c r="N2700">
        <v>0.87094432725586413</v>
      </c>
      <c r="O2700">
        <v>0</v>
      </c>
      <c r="P2700">
        <v>1</v>
      </c>
      <c r="Q2700">
        <v>0</v>
      </c>
      <c r="R2700">
        <v>0</v>
      </c>
      <c r="S2700">
        <v>0</v>
      </c>
      <c r="T2700">
        <v>1</v>
      </c>
    </row>
    <row r="2701" spans="1:20" x14ac:dyDescent="0.3">
      <c r="A2701" t="s">
        <v>291</v>
      </c>
      <c r="B2701" t="s">
        <v>102</v>
      </c>
      <c r="C2701">
        <v>3</v>
      </c>
      <c r="D2701">
        <v>4</v>
      </c>
      <c r="E2701" t="s">
        <v>510</v>
      </c>
      <c r="F2701" t="s">
        <v>508</v>
      </c>
      <c r="G2701" t="s">
        <v>508</v>
      </c>
      <c r="H2701">
        <v>4.3789813684904919</v>
      </c>
      <c r="I2701">
        <v>17.20425661949653</v>
      </c>
      <c r="J2701">
        <v>-3.0616787112350611E-2</v>
      </c>
      <c r="K2701">
        <v>-78.54362104881308</v>
      </c>
      <c r="L2701">
        <v>0.63310225094683359</v>
      </c>
      <c r="M2701">
        <v>-1.412878527871124</v>
      </c>
      <c r="N2701">
        <v>-1.8312015058386659</v>
      </c>
      <c r="O2701">
        <v>0</v>
      </c>
      <c r="P2701">
        <v>1</v>
      </c>
      <c r="Q2701">
        <v>0</v>
      </c>
      <c r="R2701">
        <v>0</v>
      </c>
      <c r="S2701">
        <v>0</v>
      </c>
      <c r="T2701">
        <v>0</v>
      </c>
    </row>
    <row r="2702" spans="1:20" x14ac:dyDescent="0.3">
      <c r="A2702" t="s">
        <v>295</v>
      </c>
      <c r="B2702" t="s">
        <v>102</v>
      </c>
      <c r="C2702">
        <v>0</v>
      </c>
      <c r="D2702">
        <v>3</v>
      </c>
      <c r="E2702" t="s">
        <v>510</v>
      </c>
      <c r="F2702" t="s">
        <v>508</v>
      </c>
      <c r="G2702" t="s">
        <v>508</v>
      </c>
      <c r="H2702">
        <v>4.2752865937821012</v>
      </c>
      <c r="I2702">
        <v>4.8387228159292768</v>
      </c>
      <c r="J2702">
        <v>-5.8355171120581861E-2</v>
      </c>
      <c r="K2702">
        <v>-110.3463577193309</v>
      </c>
      <c r="L2702">
        <v>0.68269976472175009</v>
      </c>
      <c r="M2702">
        <v>-1.8312015058386659</v>
      </c>
      <c r="N2702">
        <v>-0.40551948668941268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</row>
    <row r="2703" spans="1:20" x14ac:dyDescent="0.3">
      <c r="A2703" t="s">
        <v>298</v>
      </c>
      <c r="B2703" t="s">
        <v>102</v>
      </c>
      <c r="C2703">
        <v>2</v>
      </c>
      <c r="D2703">
        <v>5</v>
      </c>
      <c r="E2703" t="s">
        <v>510</v>
      </c>
      <c r="F2703" t="s">
        <v>508</v>
      </c>
      <c r="G2703" t="s">
        <v>508</v>
      </c>
      <c r="H2703">
        <v>4.0309446603126737</v>
      </c>
      <c r="I2703">
        <v>4.2105414178420304</v>
      </c>
      <c r="J2703">
        <v>-8.8917213937897532E-2</v>
      </c>
      <c r="K2703">
        <v>-105.2637497897168</v>
      </c>
      <c r="L2703">
        <v>1.4602934949063531</v>
      </c>
      <c r="M2703">
        <v>-0.40551948668941268</v>
      </c>
      <c r="N2703">
        <v>0.24429850496041741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1</v>
      </c>
    </row>
    <row r="2704" spans="1:20" x14ac:dyDescent="0.3">
      <c r="A2704" t="s">
        <v>96</v>
      </c>
      <c r="B2704" t="s">
        <v>102</v>
      </c>
      <c r="C2704">
        <v>11</v>
      </c>
      <c r="D2704">
        <v>12</v>
      </c>
      <c r="E2704" t="s">
        <v>513</v>
      </c>
      <c r="F2704" t="s">
        <v>508</v>
      </c>
      <c r="G2704" t="s">
        <v>508</v>
      </c>
      <c r="H2704">
        <v>3.203327150019982</v>
      </c>
      <c r="I2704">
        <v>50.99998035212694</v>
      </c>
      <c r="J2704">
        <v>0.29798634167086119</v>
      </c>
      <c r="K2704">
        <v>8.5922200122545025</v>
      </c>
      <c r="L2704">
        <v>0.80993426383846978</v>
      </c>
      <c r="M2704">
        <v>-0.15711467549402269</v>
      </c>
      <c r="N2704">
        <v>1.0228118219973721</v>
      </c>
      <c r="O2704">
        <v>1</v>
      </c>
      <c r="P2704">
        <v>1</v>
      </c>
      <c r="Q2704">
        <v>1</v>
      </c>
      <c r="R2704">
        <v>1</v>
      </c>
      <c r="S2704">
        <v>0</v>
      </c>
      <c r="T2704">
        <v>0</v>
      </c>
    </row>
    <row r="2705" spans="1:20" x14ac:dyDescent="0.3">
      <c r="A2705" t="s">
        <v>164</v>
      </c>
      <c r="B2705" t="s">
        <v>102</v>
      </c>
      <c r="C2705">
        <v>11</v>
      </c>
      <c r="D2705">
        <v>15</v>
      </c>
      <c r="E2705" t="s">
        <v>15</v>
      </c>
      <c r="F2705" t="s">
        <v>509</v>
      </c>
      <c r="G2705" t="s">
        <v>509</v>
      </c>
      <c r="H2705">
        <v>3.270291881230154</v>
      </c>
      <c r="I2705">
        <v>44.545496682820072</v>
      </c>
      <c r="J2705">
        <v>0.42043320589492211</v>
      </c>
      <c r="K2705">
        <v>128.54113466656071</v>
      </c>
      <c r="L2705">
        <v>1.148259636765244</v>
      </c>
      <c r="M2705">
        <v>-1.1682126208953361</v>
      </c>
      <c r="N2705">
        <v>0</v>
      </c>
      <c r="O2705">
        <v>1</v>
      </c>
      <c r="P2705">
        <v>1</v>
      </c>
      <c r="Q2705">
        <v>1</v>
      </c>
      <c r="R2705">
        <v>0</v>
      </c>
      <c r="S2705">
        <v>0</v>
      </c>
      <c r="T2705">
        <v>1</v>
      </c>
    </row>
    <row r="2706" spans="1:20" x14ac:dyDescent="0.3">
      <c r="A2706" t="s">
        <v>242</v>
      </c>
      <c r="B2706" t="s">
        <v>102</v>
      </c>
      <c r="C2706">
        <v>8</v>
      </c>
      <c r="D2706">
        <v>13</v>
      </c>
      <c r="E2706" t="s">
        <v>513</v>
      </c>
      <c r="F2706" t="s">
        <v>508</v>
      </c>
      <c r="G2706" t="s">
        <v>508</v>
      </c>
      <c r="H2706">
        <v>3.6441196039312298</v>
      </c>
      <c r="I2706">
        <v>12.01456274926271</v>
      </c>
      <c r="J2706">
        <v>0.2478764945598044</v>
      </c>
      <c r="K2706">
        <v>-79.247915670331025</v>
      </c>
      <c r="L2706">
        <v>1.312947907141329</v>
      </c>
      <c r="M2706">
        <v>-3.6800435489164811</v>
      </c>
      <c r="N2706">
        <v>0.76595874542885645</v>
      </c>
      <c r="O2706">
        <v>0</v>
      </c>
      <c r="P2706">
        <v>1</v>
      </c>
      <c r="Q2706">
        <v>1</v>
      </c>
      <c r="R2706">
        <v>0</v>
      </c>
      <c r="S2706">
        <v>0</v>
      </c>
      <c r="T2706">
        <v>1</v>
      </c>
    </row>
    <row r="2707" spans="1:20" x14ac:dyDescent="0.3">
      <c r="A2707" t="s">
        <v>139</v>
      </c>
      <c r="B2707" t="s">
        <v>205</v>
      </c>
      <c r="C2707">
        <v>11</v>
      </c>
      <c r="D2707">
        <v>12</v>
      </c>
      <c r="E2707" t="s">
        <v>510</v>
      </c>
      <c r="F2707" t="s">
        <v>508</v>
      </c>
      <c r="G2707" t="s">
        <v>508</v>
      </c>
      <c r="H2707">
        <v>3.3342626158887949</v>
      </c>
      <c r="I2707">
        <v>81.043964393358237</v>
      </c>
      <c r="J2707">
        <v>0.16356632127494389</v>
      </c>
      <c r="K2707">
        <v>105.9500607145756</v>
      </c>
      <c r="L2707">
        <v>0.75700013993747473</v>
      </c>
      <c r="M2707">
        <v>-3.2136120514147639</v>
      </c>
      <c r="N2707">
        <v>-0.32551587355544881</v>
      </c>
      <c r="O2707">
        <v>1</v>
      </c>
      <c r="P2707">
        <v>1</v>
      </c>
      <c r="Q2707">
        <v>1</v>
      </c>
      <c r="R2707">
        <v>0</v>
      </c>
      <c r="S2707">
        <v>1</v>
      </c>
      <c r="T2707">
        <v>0</v>
      </c>
    </row>
    <row r="2708" spans="1:20" x14ac:dyDescent="0.3">
      <c r="A2708" t="s">
        <v>156</v>
      </c>
      <c r="B2708" t="s">
        <v>205</v>
      </c>
      <c r="C2708">
        <v>11</v>
      </c>
      <c r="D2708">
        <v>10</v>
      </c>
      <c r="E2708" t="s">
        <v>510</v>
      </c>
      <c r="F2708" t="s">
        <v>508</v>
      </c>
      <c r="G2708" t="s">
        <v>508</v>
      </c>
      <c r="H2708">
        <v>3.4804506514577822</v>
      </c>
      <c r="I2708">
        <v>79.558037685426484</v>
      </c>
      <c r="J2708">
        <v>0.11290571412711491</v>
      </c>
      <c r="K2708">
        <v>82.604923570703647</v>
      </c>
      <c r="L2708">
        <v>0.49445015804410658</v>
      </c>
      <c r="M2708">
        <v>-0.32551587355544881</v>
      </c>
      <c r="N2708">
        <v>6.5312050512470674E-2</v>
      </c>
      <c r="O2708">
        <v>1</v>
      </c>
      <c r="P2708">
        <v>1</v>
      </c>
      <c r="Q2708">
        <v>1</v>
      </c>
      <c r="R2708">
        <v>0</v>
      </c>
      <c r="S2708">
        <v>1</v>
      </c>
      <c r="T2708">
        <v>0</v>
      </c>
    </row>
    <row r="2709" spans="1:20" x14ac:dyDescent="0.3">
      <c r="A2709" t="s">
        <v>228</v>
      </c>
      <c r="B2709" t="s">
        <v>205</v>
      </c>
      <c r="C2709">
        <v>6</v>
      </c>
      <c r="D2709">
        <v>5</v>
      </c>
      <c r="E2709" t="s">
        <v>510</v>
      </c>
      <c r="F2709" t="s">
        <v>508</v>
      </c>
      <c r="G2709" t="s">
        <v>508</v>
      </c>
      <c r="H2709">
        <v>3.1905999602638659</v>
      </c>
      <c r="I2709">
        <v>72.541014842536228</v>
      </c>
      <c r="J2709">
        <v>4.733384434785548E-3</v>
      </c>
      <c r="K2709">
        <v>68.682723221016658</v>
      </c>
      <c r="L2709">
        <v>0.91896775138829778</v>
      </c>
      <c r="M2709">
        <v>-6.4978743721566756E-2</v>
      </c>
      <c r="N2709">
        <v>2.470741948071379</v>
      </c>
      <c r="O2709">
        <v>0</v>
      </c>
      <c r="P2709">
        <v>1</v>
      </c>
      <c r="Q2709">
        <v>1</v>
      </c>
      <c r="R2709">
        <v>0</v>
      </c>
      <c r="S2709">
        <v>0</v>
      </c>
      <c r="T2709">
        <v>0</v>
      </c>
    </row>
    <row r="2710" spans="1:20" x14ac:dyDescent="0.3">
      <c r="A2710" t="s">
        <v>271</v>
      </c>
      <c r="B2710" t="s">
        <v>205</v>
      </c>
      <c r="C2710">
        <v>3</v>
      </c>
      <c r="D2710">
        <v>3</v>
      </c>
      <c r="E2710" t="s">
        <v>510</v>
      </c>
      <c r="F2710" t="s">
        <v>508</v>
      </c>
      <c r="G2710" t="s">
        <v>508</v>
      </c>
      <c r="H2710">
        <v>3.0599199012896579</v>
      </c>
      <c r="I2710">
        <v>66.2650512427347</v>
      </c>
      <c r="J2710">
        <v>-6.1644010370660252E-2</v>
      </c>
      <c r="K2710">
        <v>27.25336224366324</v>
      </c>
      <c r="L2710">
        <v>0.95566203849901377</v>
      </c>
      <c r="M2710">
        <v>-0.94996592078946607</v>
      </c>
      <c r="N2710">
        <v>0.76726267854791996</v>
      </c>
      <c r="O2710">
        <v>0</v>
      </c>
      <c r="P2710">
        <v>1</v>
      </c>
      <c r="Q2710">
        <v>0</v>
      </c>
      <c r="R2710">
        <v>0</v>
      </c>
      <c r="S2710">
        <v>0</v>
      </c>
      <c r="T2710">
        <v>0</v>
      </c>
    </row>
    <row r="2711" spans="1:20" x14ac:dyDescent="0.3">
      <c r="A2711" t="s">
        <v>283</v>
      </c>
      <c r="B2711" t="s">
        <v>205</v>
      </c>
      <c r="C2711">
        <v>3</v>
      </c>
      <c r="D2711">
        <v>5</v>
      </c>
      <c r="E2711" t="s">
        <v>510</v>
      </c>
      <c r="F2711" t="s">
        <v>508</v>
      </c>
      <c r="G2711" t="s">
        <v>508</v>
      </c>
      <c r="H2711">
        <v>2.7403988814686651</v>
      </c>
      <c r="I2711">
        <v>69.117655308597648</v>
      </c>
      <c r="J2711">
        <v>-6.5153564853421719E-2</v>
      </c>
      <c r="K2711">
        <v>143.36818674698549</v>
      </c>
      <c r="L2711">
        <v>0.90044604177826759</v>
      </c>
      <c r="M2711">
        <v>-0.7430274595615507</v>
      </c>
      <c r="N2711">
        <v>1.8714861148476081</v>
      </c>
      <c r="O2711">
        <v>0</v>
      </c>
      <c r="P2711">
        <v>1</v>
      </c>
      <c r="Q2711">
        <v>0</v>
      </c>
      <c r="R2711">
        <v>0</v>
      </c>
      <c r="S2711">
        <v>0</v>
      </c>
      <c r="T2711">
        <v>0</v>
      </c>
    </row>
    <row r="2712" spans="1:20" x14ac:dyDescent="0.3">
      <c r="A2712" t="s">
        <v>512</v>
      </c>
      <c r="B2712" t="s">
        <v>205</v>
      </c>
      <c r="C2712">
        <v>8</v>
      </c>
      <c r="D2712">
        <v>8</v>
      </c>
      <c r="E2712" t="s">
        <v>510</v>
      </c>
      <c r="F2712" t="s">
        <v>508</v>
      </c>
      <c r="G2712" t="s">
        <v>508</v>
      </c>
      <c r="H2712">
        <v>2.5860548598626059</v>
      </c>
      <c r="I2712">
        <v>63.503671991925103</v>
      </c>
      <c r="J2712">
        <v>-7.7308096470812049E-2</v>
      </c>
      <c r="K2712">
        <v>96.177243555011785</v>
      </c>
      <c r="L2712">
        <v>1.2695763081729119</v>
      </c>
      <c r="M2712">
        <v>-0.49689392428916018</v>
      </c>
      <c r="N2712">
        <v>-1.8102428666710959</v>
      </c>
      <c r="O2712">
        <v>1</v>
      </c>
      <c r="P2712">
        <v>1</v>
      </c>
      <c r="Q2712">
        <v>0</v>
      </c>
      <c r="R2712">
        <v>0</v>
      </c>
      <c r="S2712">
        <v>0</v>
      </c>
      <c r="T2712">
        <v>1</v>
      </c>
    </row>
    <row r="2713" spans="1:20" x14ac:dyDescent="0.3">
      <c r="A2713" t="s">
        <v>91</v>
      </c>
      <c r="B2713" t="s">
        <v>205</v>
      </c>
      <c r="C2713">
        <v>2</v>
      </c>
      <c r="D2713">
        <v>10</v>
      </c>
      <c r="E2713" t="s">
        <v>510</v>
      </c>
      <c r="F2713" t="s">
        <v>508</v>
      </c>
      <c r="G2713" t="s">
        <v>508</v>
      </c>
      <c r="H2713">
        <v>2.9970049896629698</v>
      </c>
      <c r="I2713">
        <v>49.681491132958541</v>
      </c>
      <c r="J2713">
        <v>-0.10247103756588689</v>
      </c>
      <c r="K2713">
        <v>-140.75368350050101</v>
      </c>
      <c r="L2713">
        <v>1.212413161981134</v>
      </c>
      <c r="M2713">
        <v>-1.8102428666710959</v>
      </c>
      <c r="N2713">
        <v>-3.1786396347784969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1</v>
      </c>
    </row>
    <row r="2714" spans="1:20" x14ac:dyDescent="0.3">
      <c r="A2714" t="s">
        <v>93</v>
      </c>
      <c r="B2714" t="s">
        <v>205</v>
      </c>
      <c r="C2714">
        <v>3</v>
      </c>
      <c r="D2714">
        <v>8</v>
      </c>
      <c r="E2714" t="s">
        <v>510</v>
      </c>
      <c r="F2714" t="s">
        <v>508</v>
      </c>
      <c r="G2714" t="s">
        <v>508</v>
      </c>
      <c r="H2714">
        <v>3.315826224414629</v>
      </c>
      <c r="I2714">
        <v>17.834370529653491</v>
      </c>
      <c r="J2714">
        <v>-0.14788779592844281</v>
      </c>
      <c r="K2714">
        <v>-72.188512319691398</v>
      </c>
      <c r="L2714">
        <v>0.85685595671201054</v>
      </c>
      <c r="M2714">
        <v>-3.1786396347784969</v>
      </c>
      <c r="N2714">
        <v>-3.414310700714573</v>
      </c>
      <c r="O2714">
        <v>0</v>
      </c>
      <c r="P2714">
        <v>1</v>
      </c>
      <c r="Q2714">
        <v>0</v>
      </c>
      <c r="R2714">
        <v>0</v>
      </c>
      <c r="S2714">
        <v>0</v>
      </c>
      <c r="T2714">
        <v>0</v>
      </c>
    </row>
    <row r="2715" spans="1:20" x14ac:dyDescent="0.3">
      <c r="A2715" t="s">
        <v>162</v>
      </c>
      <c r="B2715" t="s">
        <v>205</v>
      </c>
      <c r="C2715">
        <v>0</v>
      </c>
      <c r="D2715">
        <v>5</v>
      </c>
      <c r="E2715" t="s">
        <v>510</v>
      </c>
      <c r="F2715" t="s">
        <v>508</v>
      </c>
      <c r="G2715" t="s">
        <v>508</v>
      </c>
      <c r="H2715">
        <v>4.1975080663461046</v>
      </c>
      <c r="I2715">
        <v>1.6194314788938771</v>
      </c>
      <c r="J2715">
        <v>-0.2871049896219936</v>
      </c>
      <c r="K2715">
        <v>-166.39581229875509</v>
      </c>
      <c r="L2715">
        <v>0.92916264006400207</v>
      </c>
      <c r="M2715">
        <v>-5.1816926102239922</v>
      </c>
      <c r="N2715">
        <v>-0.2129150649134762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</row>
    <row r="2716" spans="1:20" x14ac:dyDescent="0.3">
      <c r="A2716" t="s">
        <v>220</v>
      </c>
      <c r="B2716" t="s">
        <v>205</v>
      </c>
      <c r="C2716">
        <v>4</v>
      </c>
      <c r="D2716">
        <v>5</v>
      </c>
      <c r="E2716" t="s">
        <v>510</v>
      </c>
      <c r="F2716" t="s">
        <v>508</v>
      </c>
      <c r="G2716" t="s">
        <v>508</v>
      </c>
      <c r="H2716">
        <v>4.5773240847146877</v>
      </c>
      <c r="I2716">
        <v>28.070175927810759</v>
      </c>
      <c r="J2716">
        <v>-0.31418131819900108</v>
      </c>
      <c r="K2716">
        <v>-219.83675081619819</v>
      </c>
      <c r="L2716">
        <v>1.37934961455826</v>
      </c>
      <c r="M2716">
        <v>-0.2129150649134762</v>
      </c>
      <c r="N2716">
        <v>2.6315780548829379</v>
      </c>
      <c r="O2716">
        <v>0</v>
      </c>
      <c r="P2716">
        <v>0</v>
      </c>
      <c r="Q2716">
        <v>0</v>
      </c>
      <c r="R2716">
        <v>1</v>
      </c>
      <c r="S2716">
        <v>0</v>
      </c>
      <c r="T2716">
        <v>1</v>
      </c>
    </row>
    <row r="2717" spans="1:20" x14ac:dyDescent="0.3">
      <c r="A2717" t="s">
        <v>259</v>
      </c>
      <c r="B2717" t="s">
        <v>205</v>
      </c>
      <c r="C2717">
        <v>4</v>
      </c>
      <c r="D2717">
        <v>6</v>
      </c>
      <c r="E2717" t="s">
        <v>510</v>
      </c>
      <c r="F2717" t="s">
        <v>508</v>
      </c>
      <c r="G2717" t="s">
        <v>508</v>
      </c>
      <c r="H2717">
        <v>5.0489238644114049</v>
      </c>
      <c r="I2717">
        <v>43.859648144378482</v>
      </c>
      <c r="J2717">
        <v>-0.11692364917122861</v>
      </c>
      <c r="K2717">
        <v>-8.2728975081129583</v>
      </c>
      <c r="L2717">
        <v>0.80022810537394073</v>
      </c>
      <c r="M2717">
        <v>-3.0544490393757928</v>
      </c>
      <c r="N2717">
        <v>2.602733909849039</v>
      </c>
      <c r="O2717">
        <v>1</v>
      </c>
      <c r="P2717">
        <v>1</v>
      </c>
      <c r="Q2717">
        <v>0</v>
      </c>
      <c r="R2717">
        <v>0</v>
      </c>
      <c r="S2717">
        <v>0</v>
      </c>
      <c r="T2717">
        <v>0</v>
      </c>
    </row>
    <row r="2718" spans="1:20" x14ac:dyDescent="0.3">
      <c r="A2718" t="s">
        <v>269</v>
      </c>
      <c r="B2718" t="s">
        <v>205</v>
      </c>
      <c r="C2718">
        <v>6</v>
      </c>
      <c r="D2718">
        <v>6</v>
      </c>
      <c r="E2718" t="s">
        <v>510</v>
      </c>
      <c r="F2718" t="s">
        <v>508</v>
      </c>
      <c r="G2718" t="s">
        <v>508</v>
      </c>
      <c r="H2718">
        <v>5.2926589082105293</v>
      </c>
      <c r="I2718">
        <v>38.011672750290707</v>
      </c>
      <c r="J2718">
        <v>-5.3517383114229169E-2</v>
      </c>
      <c r="K2718">
        <v>-13.597729388924231</v>
      </c>
      <c r="L2718">
        <v>1.090718327895587</v>
      </c>
      <c r="M2718">
        <v>-3.8718287144851802</v>
      </c>
      <c r="N2718">
        <v>0</v>
      </c>
      <c r="O2718">
        <v>1</v>
      </c>
      <c r="P2718">
        <v>1</v>
      </c>
      <c r="Q2718">
        <v>0</v>
      </c>
      <c r="R2718">
        <v>0</v>
      </c>
      <c r="S2718">
        <v>0</v>
      </c>
      <c r="T2718">
        <v>1</v>
      </c>
    </row>
    <row r="2719" spans="1:20" x14ac:dyDescent="0.3">
      <c r="A2719" t="s">
        <v>291</v>
      </c>
      <c r="B2719" t="s">
        <v>205</v>
      </c>
      <c r="C2719">
        <v>7</v>
      </c>
      <c r="D2719">
        <v>6</v>
      </c>
      <c r="E2719" t="s">
        <v>510</v>
      </c>
      <c r="F2719" t="s">
        <v>508</v>
      </c>
      <c r="G2719" t="s">
        <v>508</v>
      </c>
      <c r="H2719">
        <v>5.0556258680788169</v>
      </c>
      <c r="I2719">
        <v>58.50622143923313</v>
      </c>
      <c r="J2719">
        <v>4.1242779954903108E-4</v>
      </c>
      <c r="K2719">
        <v>45.833301139471352</v>
      </c>
      <c r="L2719">
        <v>0.1993357288940649</v>
      </c>
      <c r="M2719">
        <v>-3.331112540810715</v>
      </c>
      <c r="N2719">
        <v>-1.8607887905214631</v>
      </c>
      <c r="O2719">
        <v>1</v>
      </c>
      <c r="P2719">
        <v>1</v>
      </c>
      <c r="Q2719">
        <v>1</v>
      </c>
      <c r="R2719">
        <v>0</v>
      </c>
      <c r="S2719">
        <v>0</v>
      </c>
      <c r="T2719">
        <v>0</v>
      </c>
    </row>
    <row r="2720" spans="1:20" x14ac:dyDescent="0.3">
      <c r="A2720" t="s">
        <v>295</v>
      </c>
      <c r="B2720" t="s">
        <v>205</v>
      </c>
      <c r="C2720">
        <v>3</v>
      </c>
      <c r="D2720">
        <v>5</v>
      </c>
      <c r="E2720" t="s">
        <v>510</v>
      </c>
      <c r="F2720" t="s">
        <v>508</v>
      </c>
      <c r="G2720" t="s">
        <v>508</v>
      </c>
      <c r="H2720">
        <v>4.825440954308073</v>
      </c>
      <c r="I2720">
        <v>47.302882233481647</v>
      </c>
      <c r="J2720">
        <v>-1.3454026363298229E-2</v>
      </c>
      <c r="K2720">
        <v>-6.8190647918497884</v>
      </c>
      <c r="L2720">
        <v>0.14081279848889941</v>
      </c>
      <c r="M2720">
        <v>-1.8607887905214631</v>
      </c>
      <c r="N2720">
        <v>-3.651681969433934</v>
      </c>
      <c r="O2720">
        <v>0</v>
      </c>
      <c r="P2720">
        <v>1</v>
      </c>
      <c r="Q2720">
        <v>0</v>
      </c>
      <c r="R2720">
        <v>0</v>
      </c>
      <c r="S2720">
        <v>0</v>
      </c>
      <c r="T2720">
        <v>0</v>
      </c>
    </row>
    <row r="2721" spans="1:20" x14ac:dyDescent="0.3">
      <c r="A2721" t="s">
        <v>298</v>
      </c>
      <c r="B2721" t="s">
        <v>205</v>
      </c>
      <c r="C2721">
        <v>0</v>
      </c>
      <c r="D2721">
        <v>5</v>
      </c>
      <c r="E2721" t="s">
        <v>510</v>
      </c>
      <c r="F2721" t="s">
        <v>508</v>
      </c>
      <c r="G2721" t="s">
        <v>508</v>
      </c>
      <c r="H2721">
        <v>4.8521441897944513</v>
      </c>
      <c r="I2721">
        <v>8.6734731114937702</v>
      </c>
      <c r="J2721">
        <v>-5.7579816194565453E-2</v>
      </c>
      <c r="K2721">
        <v>-140.95615613494701</v>
      </c>
      <c r="L2721">
        <v>0.45551224202620583</v>
      </c>
      <c r="M2721">
        <v>-3.651681969433934</v>
      </c>
      <c r="N2721">
        <v>1.0932916589713539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</row>
    <row r="2722" spans="1:20" x14ac:dyDescent="0.3">
      <c r="A2722" t="s">
        <v>96</v>
      </c>
      <c r="B2722" t="s">
        <v>205</v>
      </c>
      <c r="C2722">
        <v>9</v>
      </c>
      <c r="D2722">
        <v>7</v>
      </c>
      <c r="E2722" t="s">
        <v>510</v>
      </c>
      <c r="F2722" t="s">
        <v>508</v>
      </c>
      <c r="G2722" t="s">
        <v>508</v>
      </c>
      <c r="H2722">
        <v>4.2297109841159068</v>
      </c>
      <c r="I2722">
        <v>57.894722165677202</v>
      </c>
      <c r="J2722">
        <v>4.105002005512598E-2</v>
      </c>
      <c r="K2722">
        <v>36.223632267212729</v>
      </c>
      <c r="L2722">
        <v>0.69894402269607603</v>
      </c>
      <c r="M2722">
        <v>-1.557213871240928</v>
      </c>
      <c r="N2722">
        <v>6.8777365254968498E-2</v>
      </c>
      <c r="O2722">
        <v>1</v>
      </c>
      <c r="P2722">
        <v>1</v>
      </c>
      <c r="Q2722">
        <v>1</v>
      </c>
      <c r="R2722">
        <v>0</v>
      </c>
      <c r="S2722">
        <v>0</v>
      </c>
      <c r="T2722">
        <v>0</v>
      </c>
    </row>
    <row r="2723" spans="1:20" x14ac:dyDescent="0.3">
      <c r="A2723" t="s">
        <v>164</v>
      </c>
      <c r="B2723" t="s">
        <v>205</v>
      </c>
      <c r="C2723">
        <v>11</v>
      </c>
      <c r="D2723">
        <v>14</v>
      </c>
      <c r="E2723" t="s">
        <v>510</v>
      </c>
      <c r="F2723" t="s">
        <v>508</v>
      </c>
      <c r="G2723" t="s">
        <v>508</v>
      </c>
      <c r="H2723">
        <v>4.3673471528656629</v>
      </c>
      <c r="I2723">
        <v>29.220767559219151</v>
      </c>
      <c r="J2723">
        <v>7.6580831505979052E-3</v>
      </c>
      <c r="K2723">
        <v>-4.383931989806749</v>
      </c>
      <c r="L2723">
        <v>1.299802461352209</v>
      </c>
      <c r="M2723">
        <v>-3.7800699898622132</v>
      </c>
      <c r="N2723">
        <v>9.2857156481061658</v>
      </c>
      <c r="O2723">
        <v>1</v>
      </c>
      <c r="P2723">
        <v>1</v>
      </c>
      <c r="Q2723">
        <v>1</v>
      </c>
      <c r="R2723">
        <v>0</v>
      </c>
      <c r="S2723">
        <v>0</v>
      </c>
      <c r="T2723">
        <v>1</v>
      </c>
    </row>
    <row r="2724" spans="1:20" x14ac:dyDescent="0.3">
      <c r="A2724" t="s">
        <v>77</v>
      </c>
      <c r="B2724" t="s">
        <v>586</v>
      </c>
      <c r="C2724">
        <v>6</v>
      </c>
      <c r="D2724">
        <v>4</v>
      </c>
      <c r="E2724" t="s">
        <v>510</v>
      </c>
      <c r="F2724" t="s">
        <v>508</v>
      </c>
      <c r="G2724" t="s">
        <v>508</v>
      </c>
      <c r="H2724">
        <v>8.7726395772402199</v>
      </c>
      <c r="I2724">
        <v>25.053084832670649</v>
      </c>
      <c r="J2724">
        <v>-0.14332788094555221</v>
      </c>
      <c r="K2724">
        <v>11.70372022065372</v>
      </c>
      <c r="L2724">
        <v>1.16203924213731</v>
      </c>
      <c r="M2724">
        <v>-0.65040587370328407</v>
      </c>
      <c r="N2724">
        <v>2.2913234603330408</v>
      </c>
      <c r="O2724">
        <v>1</v>
      </c>
      <c r="P2724">
        <v>1</v>
      </c>
      <c r="Q2724">
        <v>0</v>
      </c>
      <c r="R2724">
        <v>0</v>
      </c>
      <c r="S2724">
        <v>0</v>
      </c>
      <c r="T2724">
        <v>1</v>
      </c>
    </row>
    <row r="2725" spans="1:20" x14ac:dyDescent="0.3">
      <c r="A2725" t="s">
        <v>223</v>
      </c>
      <c r="B2725" t="s">
        <v>586</v>
      </c>
      <c r="C2725">
        <v>9</v>
      </c>
      <c r="D2725">
        <v>6</v>
      </c>
      <c r="E2725" t="s">
        <v>510</v>
      </c>
      <c r="F2725" t="s">
        <v>508</v>
      </c>
      <c r="G2725" t="s">
        <v>508</v>
      </c>
      <c r="H2725">
        <v>5.8279224098409026</v>
      </c>
      <c r="I2725">
        <v>77.978320955078857</v>
      </c>
      <c r="J2725">
        <v>0.2739108914724635</v>
      </c>
      <c r="K2725">
        <v>137.99216308157079</v>
      </c>
      <c r="L2725">
        <v>0.7905904804452889</v>
      </c>
      <c r="M2725">
        <v>-2.2222236350730609</v>
      </c>
      <c r="N2725">
        <v>1.666668713694901</v>
      </c>
      <c r="O2725">
        <v>1</v>
      </c>
      <c r="P2725">
        <v>1</v>
      </c>
      <c r="Q2725">
        <v>1</v>
      </c>
      <c r="R2725">
        <v>0</v>
      </c>
      <c r="S2725">
        <v>1</v>
      </c>
      <c r="T2725">
        <v>0</v>
      </c>
    </row>
    <row r="2726" spans="1:20" x14ac:dyDescent="0.3">
      <c r="A2726" t="s">
        <v>290</v>
      </c>
      <c r="B2726" t="s">
        <v>586</v>
      </c>
      <c r="C2726">
        <v>8</v>
      </c>
      <c r="D2726">
        <v>6</v>
      </c>
      <c r="E2726" t="s">
        <v>510</v>
      </c>
      <c r="F2726" t="s">
        <v>508</v>
      </c>
      <c r="G2726" t="s">
        <v>508</v>
      </c>
      <c r="H2726">
        <v>3.5878364738812332</v>
      </c>
      <c r="I2726">
        <v>53.125011175868231</v>
      </c>
      <c r="J2726">
        <v>-8.1991756032931629E-2</v>
      </c>
      <c r="K2726">
        <v>18.786323131721471</v>
      </c>
      <c r="L2726">
        <v>0.96260598645225504</v>
      </c>
      <c r="M2726">
        <v>-0.6844045743298135</v>
      </c>
      <c r="N2726">
        <v>-0.76569968037306924</v>
      </c>
      <c r="O2726">
        <v>1</v>
      </c>
      <c r="P2726">
        <v>1</v>
      </c>
      <c r="Q2726">
        <v>0</v>
      </c>
      <c r="R2726">
        <v>1</v>
      </c>
      <c r="S2726">
        <v>0</v>
      </c>
      <c r="T2726">
        <v>0</v>
      </c>
    </row>
    <row r="2727" spans="1:20" x14ac:dyDescent="0.3">
      <c r="A2727" t="s">
        <v>91</v>
      </c>
      <c r="B2727" t="s">
        <v>586</v>
      </c>
      <c r="C2727">
        <v>7</v>
      </c>
      <c r="D2727">
        <v>6</v>
      </c>
      <c r="E2727" t="s">
        <v>510</v>
      </c>
      <c r="F2727" t="s">
        <v>508</v>
      </c>
      <c r="G2727" t="s">
        <v>508</v>
      </c>
      <c r="H2727">
        <v>3.3831718272766049</v>
      </c>
      <c r="I2727">
        <v>58.450695712092461</v>
      </c>
      <c r="J2727">
        <v>-6.7557581685825818E-2</v>
      </c>
      <c r="K2727">
        <v>-217.97284151250969</v>
      </c>
      <c r="L2727">
        <v>1.084584647486498</v>
      </c>
      <c r="M2727">
        <v>-0.15255152260182731</v>
      </c>
      <c r="N2727">
        <v>0.45836107901435691</v>
      </c>
      <c r="O2727">
        <v>1</v>
      </c>
      <c r="P2727">
        <v>0</v>
      </c>
      <c r="Q2727">
        <v>0</v>
      </c>
      <c r="R2727">
        <v>1</v>
      </c>
      <c r="S2727">
        <v>0</v>
      </c>
      <c r="T2727">
        <v>1</v>
      </c>
    </row>
    <row r="2728" spans="1:20" x14ac:dyDescent="0.3">
      <c r="A2728" t="s">
        <v>162</v>
      </c>
      <c r="B2728" t="s">
        <v>586</v>
      </c>
      <c r="C2728">
        <v>7</v>
      </c>
      <c r="D2728">
        <v>7</v>
      </c>
      <c r="E2728" t="s">
        <v>510</v>
      </c>
      <c r="F2728" t="s">
        <v>508</v>
      </c>
      <c r="G2728" t="s">
        <v>508</v>
      </c>
      <c r="H2728">
        <v>3.2608701285883201</v>
      </c>
      <c r="I2728">
        <v>53.913051410526251</v>
      </c>
      <c r="J2728">
        <v>-9.8979668548826671E-2</v>
      </c>
      <c r="K2728">
        <v>-82.875855908012525</v>
      </c>
      <c r="L2728">
        <v>1.588536900178402</v>
      </c>
      <c r="M2728">
        <v>-0.84680260673921059</v>
      </c>
      <c r="N2728">
        <v>2.0962694230618442</v>
      </c>
      <c r="O2728">
        <v>0</v>
      </c>
      <c r="P2728">
        <v>1</v>
      </c>
      <c r="Q2728">
        <v>0</v>
      </c>
      <c r="R2728">
        <v>0</v>
      </c>
      <c r="S2728">
        <v>1</v>
      </c>
      <c r="T2728">
        <v>1</v>
      </c>
    </row>
    <row r="2729" spans="1:20" x14ac:dyDescent="0.3">
      <c r="A2729" t="s">
        <v>259</v>
      </c>
      <c r="B2729" t="s">
        <v>586</v>
      </c>
      <c r="C2729">
        <v>9</v>
      </c>
      <c r="D2729">
        <v>10</v>
      </c>
      <c r="E2729" t="s">
        <v>510</v>
      </c>
      <c r="F2729" t="s">
        <v>508</v>
      </c>
      <c r="G2729" t="s">
        <v>508</v>
      </c>
      <c r="H2729">
        <v>5.0681257949172629</v>
      </c>
      <c r="I2729">
        <v>42.818430985890011</v>
      </c>
      <c r="J2729">
        <v>0.25587068027306042</v>
      </c>
      <c r="K2729">
        <v>81.092276758311115</v>
      </c>
      <c r="L2729">
        <v>0.85408148547932661</v>
      </c>
      <c r="M2729">
        <v>-8.1009311622572948</v>
      </c>
      <c r="N2729">
        <v>1.156068248902379</v>
      </c>
      <c r="O2729">
        <v>1</v>
      </c>
      <c r="P2729">
        <v>1</v>
      </c>
      <c r="Q2729">
        <v>1</v>
      </c>
      <c r="R2729">
        <v>0</v>
      </c>
      <c r="S2729">
        <v>1</v>
      </c>
      <c r="T2729">
        <v>0</v>
      </c>
    </row>
    <row r="2730" spans="1:20" x14ac:dyDescent="0.3">
      <c r="A2730" t="s">
        <v>269</v>
      </c>
      <c r="B2730" t="s">
        <v>586</v>
      </c>
      <c r="C2730">
        <v>4</v>
      </c>
      <c r="D2730">
        <v>6</v>
      </c>
      <c r="E2730" t="s">
        <v>510</v>
      </c>
      <c r="F2730" t="s">
        <v>508</v>
      </c>
      <c r="G2730" t="s">
        <v>508</v>
      </c>
      <c r="H2730">
        <v>5.4218138035997381</v>
      </c>
      <c r="I2730">
        <v>34.417334647973959</v>
      </c>
      <c r="J2730">
        <v>5.0723104155161902E-2</v>
      </c>
      <c r="K2730">
        <v>6.6527967530926553</v>
      </c>
      <c r="L2730">
        <v>0.42729305007066543</v>
      </c>
      <c r="M2730">
        <v>-3.35714476449149</v>
      </c>
      <c r="N2730">
        <v>-2.1433848305726708</v>
      </c>
      <c r="O2730">
        <v>0</v>
      </c>
      <c r="P2730">
        <v>1</v>
      </c>
      <c r="Q2730">
        <v>1</v>
      </c>
      <c r="R2730">
        <v>0</v>
      </c>
      <c r="S2730">
        <v>0</v>
      </c>
      <c r="T2730">
        <v>0</v>
      </c>
    </row>
    <row r="2731" spans="1:20" x14ac:dyDescent="0.3">
      <c r="A2731" t="s">
        <v>282</v>
      </c>
      <c r="B2731" t="s">
        <v>586</v>
      </c>
      <c r="C2731">
        <v>1</v>
      </c>
      <c r="D2731">
        <v>4</v>
      </c>
      <c r="E2731" t="s">
        <v>510</v>
      </c>
      <c r="F2731" t="s">
        <v>508</v>
      </c>
      <c r="G2731" t="s">
        <v>508</v>
      </c>
      <c r="H2731">
        <v>5.3895117555796466</v>
      </c>
      <c r="I2731">
        <v>26.558256197268459</v>
      </c>
      <c r="J2731">
        <v>-7.8125646684907957E-2</v>
      </c>
      <c r="K2731">
        <v>-30.003104758974899</v>
      </c>
      <c r="L2731">
        <v>0.1731826835142746</v>
      </c>
      <c r="M2731">
        <v>-2.1433848305726708</v>
      </c>
      <c r="N2731">
        <v>1.3595189447694349</v>
      </c>
      <c r="O2731">
        <v>0</v>
      </c>
      <c r="P2731">
        <v>1</v>
      </c>
      <c r="Q2731">
        <v>0</v>
      </c>
      <c r="R2731">
        <v>0</v>
      </c>
      <c r="S2731">
        <v>0</v>
      </c>
      <c r="T2731">
        <v>0</v>
      </c>
    </row>
    <row r="2732" spans="1:20" x14ac:dyDescent="0.3">
      <c r="A2732" t="s">
        <v>285</v>
      </c>
      <c r="B2732" t="s">
        <v>586</v>
      </c>
      <c r="C2732">
        <v>1</v>
      </c>
      <c r="D2732">
        <v>4</v>
      </c>
      <c r="E2732" t="s">
        <v>510</v>
      </c>
      <c r="F2732" t="s">
        <v>508</v>
      </c>
      <c r="G2732" t="s">
        <v>508</v>
      </c>
      <c r="H2732">
        <v>5.4712410815508079</v>
      </c>
      <c r="I2732">
        <v>10.574002545821029</v>
      </c>
      <c r="J2732">
        <v>-0.2714273246208212</v>
      </c>
      <c r="K2732">
        <v>-52.563926170971293</v>
      </c>
      <c r="L2732">
        <v>0.92700821182440429</v>
      </c>
      <c r="M2732">
        <v>-3.2041751321251088</v>
      </c>
      <c r="N2732">
        <v>1.924557385719494</v>
      </c>
      <c r="O2732">
        <v>0</v>
      </c>
      <c r="P2732">
        <v>1</v>
      </c>
      <c r="Q2732">
        <v>0</v>
      </c>
      <c r="R2732">
        <v>0</v>
      </c>
      <c r="S2732">
        <v>0</v>
      </c>
      <c r="T2732">
        <v>0</v>
      </c>
    </row>
    <row r="2733" spans="1:20" x14ac:dyDescent="0.3">
      <c r="A2733" t="s">
        <v>291</v>
      </c>
      <c r="B2733" t="s">
        <v>586</v>
      </c>
      <c r="C2733">
        <v>3</v>
      </c>
      <c r="D2733">
        <v>3</v>
      </c>
      <c r="E2733" t="s">
        <v>510</v>
      </c>
      <c r="F2733" t="s">
        <v>508</v>
      </c>
      <c r="G2733" t="s">
        <v>508</v>
      </c>
      <c r="H2733">
        <v>5.7461778509393069</v>
      </c>
      <c r="I2733">
        <v>10.574002545821029</v>
      </c>
      <c r="J2733">
        <v>-0.35113108725338987</v>
      </c>
      <c r="K2733">
        <v>-70.417340648123059</v>
      </c>
      <c r="L2733">
        <v>1.1434070536667711</v>
      </c>
      <c r="M2733">
        <v>-1.8882175553005061</v>
      </c>
      <c r="N2733">
        <v>7.6984057413691007E-2</v>
      </c>
      <c r="O2733">
        <v>0</v>
      </c>
      <c r="P2733">
        <v>1</v>
      </c>
      <c r="Q2733">
        <v>0</v>
      </c>
      <c r="R2733">
        <v>0</v>
      </c>
      <c r="S2733">
        <v>0</v>
      </c>
      <c r="T2733">
        <v>1</v>
      </c>
    </row>
    <row r="2734" spans="1:20" x14ac:dyDescent="0.3">
      <c r="A2734" t="s">
        <v>77</v>
      </c>
      <c r="B2734" t="s">
        <v>87</v>
      </c>
      <c r="C2734">
        <v>9</v>
      </c>
      <c r="D2734">
        <v>12</v>
      </c>
      <c r="E2734" t="s">
        <v>513</v>
      </c>
      <c r="F2734" t="s">
        <v>508</v>
      </c>
      <c r="G2734" t="s">
        <v>508</v>
      </c>
      <c r="H2734">
        <v>2.456618240516546</v>
      </c>
      <c r="I2734">
        <v>50.920245398772998</v>
      </c>
      <c r="J2734">
        <v>0.8276618300356553</v>
      </c>
      <c r="K2734">
        <v>13.99831345620985</v>
      </c>
      <c r="L2734">
        <v>0.66403253890862968</v>
      </c>
      <c r="M2734">
        <v>-1.0482180293501051</v>
      </c>
      <c r="N2734">
        <v>0.91807909604519777</v>
      </c>
      <c r="O2734">
        <v>1</v>
      </c>
      <c r="P2734">
        <v>1</v>
      </c>
      <c r="Q2734">
        <v>1</v>
      </c>
      <c r="R2734">
        <v>0</v>
      </c>
      <c r="S2734">
        <v>0</v>
      </c>
      <c r="T2734">
        <v>0</v>
      </c>
    </row>
    <row r="2735" spans="1:20" x14ac:dyDescent="0.3">
      <c r="A2735" t="s">
        <v>139</v>
      </c>
      <c r="B2735" t="s">
        <v>87</v>
      </c>
      <c r="C2735">
        <v>3</v>
      </c>
      <c r="D2735">
        <v>10</v>
      </c>
      <c r="E2735" t="s">
        <v>510</v>
      </c>
      <c r="F2735" t="s">
        <v>508</v>
      </c>
      <c r="G2735" t="s">
        <v>508</v>
      </c>
      <c r="H2735">
        <v>2.5077081192189099</v>
      </c>
      <c r="I2735">
        <v>30.718954248366011</v>
      </c>
      <c r="J2735">
        <v>-0.86327013347822401</v>
      </c>
      <c r="K2735">
        <v>8.2629107981219807</v>
      </c>
      <c r="L2735">
        <v>0.91922527853352221</v>
      </c>
      <c r="M2735">
        <v>-3.2033426183844012</v>
      </c>
      <c r="N2735">
        <v>1.58273381294964</v>
      </c>
      <c r="O2735">
        <v>0</v>
      </c>
      <c r="P2735">
        <v>1</v>
      </c>
      <c r="Q2735">
        <v>0</v>
      </c>
      <c r="R2735">
        <v>0</v>
      </c>
      <c r="S2735">
        <v>0</v>
      </c>
      <c r="T2735">
        <v>0</v>
      </c>
    </row>
    <row r="2736" spans="1:20" x14ac:dyDescent="0.3">
      <c r="A2736" t="s">
        <v>228</v>
      </c>
      <c r="B2736" t="s">
        <v>87</v>
      </c>
      <c r="C2736">
        <v>8</v>
      </c>
      <c r="D2736">
        <v>6</v>
      </c>
      <c r="E2736" t="s">
        <v>510</v>
      </c>
      <c r="F2736" t="s">
        <v>508</v>
      </c>
      <c r="G2736" t="s">
        <v>508</v>
      </c>
      <c r="H2736">
        <v>2.5534615760179671</v>
      </c>
      <c r="I2736">
        <v>71.05263157894737</v>
      </c>
      <c r="J2736">
        <v>-4.8167707447372983E-2</v>
      </c>
      <c r="K2736">
        <v>128.40539284053949</v>
      </c>
      <c r="L2736">
        <v>0.76125008475704248</v>
      </c>
      <c r="M2736">
        <v>-1.1486486486486489</v>
      </c>
      <c r="N2736">
        <v>3.2125768967874229</v>
      </c>
      <c r="O2736">
        <v>1</v>
      </c>
      <c r="P2736">
        <v>1</v>
      </c>
      <c r="Q2736">
        <v>0</v>
      </c>
      <c r="R2736">
        <v>0</v>
      </c>
      <c r="S2736">
        <v>1</v>
      </c>
      <c r="T2736">
        <v>0</v>
      </c>
    </row>
    <row r="2737" spans="1:20" x14ac:dyDescent="0.3">
      <c r="A2737" t="s">
        <v>265</v>
      </c>
      <c r="B2737" t="s">
        <v>87</v>
      </c>
      <c r="C2737">
        <v>11</v>
      </c>
      <c r="D2737">
        <v>12</v>
      </c>
      <c r="E2737" t="s">
        <v>510</v>
      </c>
      <c r="F2737" t="s">
        <v>508</v>
      </c>
      <c r="G2737" t="s">
        <v>508</v>
      </c>
      <c r="H2737">
        <v>2.8257456828885399</v>
      </c>
      <c r="I2737">
        <v>67.932489451476798</v>
      </c>
      <c r="J2737">
        <v>2.247945920583291</v>
      </c>
      <c r="K2737">
        <v>161.5300546448089</v>
      </c>
      <c r="L2737">
        <v>0.78540541551983301</v>
      </c>
      <c r="M2737">
        <v>-0.57840616966580971</v>
      </c>
      <c r="N2737">
        <v>-1.6160310277957339</v>
      </c>
      <c r="O2737">
        <v>1</v>
      </c>
      <c r="P2737">
        <v>1</v>
      </c>
      <c r="Q2737">
        <v>1</v>
      </c>
      <c r="R2737">
        <v>0</v>
      </c>
      <c r="S2737">
        <v>1</v>
      </c>
      <c r="T2737">
        <v>0</v>
      </c>
    </row>
    <row r="2738" spans="1:20" x14ac:dyDescent="0.3">
      <c r="A2738" t="s">
        <v>271</v>
      </c>
      <c r="B2738" t="s">
        <v>87</v>
      </c>
      <c r="C2738">
        <v>5</v>
      </c>
      <c r="D2738">
        <v>8</v>
      </c>
      <c r="E2738" t="s">
        <v>510</v>
      </c>
      <c r="F2738" t="s">
        <v>508</v>
      </c>
      <c r="G2738" t="s">
        <v>508</v>
      </c>
      <c r="H2738">
        <v>3.386354541816726</v>
      </c>
      <c r="I2738">
        <v>17.721518987341771</v>
      </c>
      <c r="J2738">
        <v>-0.35484657426063038</v>
      </c>
      <c r="K2738">
        <v>2.77567499369174</v>
      </c>
      <c r="L2738">
        <v>0.98323231839006453</v>
      </c>
      <c r="M2738">
        <v>-6.1760840998685937</v>
      </c>
      <c r="N2738">
        <v>0.28011204481792717</v>
      </c>
      <c r="O2738">
        <v>0</v>
      </c>
      <c r="P2738">
        <v>1</v>
      </c>
      <c r="Q2738">
        <v>0</v>
      </c>
      <c r="R2738">
        <v>0</v>
      </c>
      <c r="S2738">
        <v>1</v>
      </c>
      <c r="T2738">
        <v>0</v>
      </c>
    </row>
    <row r="2739" spans="1:20" x14ac:dyDescent="0.3">
      <c r="A2739" t="s">
        <v>283</v>
      </c>
      <c r="B2739" t="s">
        <v>87</v>
      </c>
      <c r="C2739">
        <v>3</v>
      </c>
      <c r="D2739">
        <v>6</v>
      </c>
      <c r="E2739" t="s">
        <v>510</v>
      </c>
      <c r="F2739" t="s">
        <v>508</v>
      </c>
      <c r="G2739" t="s">
        <v>508</v>
      </c>
      <c r="H2739">
        <v>3.478435709259073</v>
      </c>
      <c r="I2739">
        <v>14.76793248945148</v>
      </c>
      <c r="J2739">
        <v>-3.2594163373560399</v>
      </c>
      <c r="K2739">
        <v>-71.860482826898135</v>
      </c>
      <c r="L2739">
        <v>0.48519385977387469</v>
      </c>
      <c r="M2739">
        <v>-0.69881201956673655</v>
      </c>
      <c r="N2739">
        <v>-2.1111893033075302</v>
      </c>
      <c r="O2739">
        <v>0</v>
      </c>
      <c r="P2739">
        <v>1</v>
      </c>
      <c r="Q2739">
        <v>0</v>
      </c>
      <c r="R2739">
        <v>0</v>
      </c>
      <c r="S2739">
        <v>0</v>
      </c>
      <c r="T2739">
        <v>0</v>
      </c>
    </row>
    <row r="2740" spans="1:20" x14ac:dyDescent="0.3">
      <c r="A2740" t="s">
        <v>290</v>
      </c>
      <c r="B2740" t="s">
        <v>87</v>
      </c>
      <c r="C2740">
        <v>3</v>
      </c>
      <c r="D2740">
        <v>8</v>
      </c>
      <c r="E2740" t="s">
        <v>510</v>
      </c>
      <c r="F2740" t="s">
        <v>508</v>
      </c>
      <c r="G2740" t="s">
        <v>508</v>
      </c>
      <c r="H2740">
        <v>3.5175105268563209</v>
      </c>
      <c r="I2740">
        <v>2.109704641350211</v>
      </c>
      <c r="J2740">
        <v>-4.1110861683600266</v>
      </c>
      <c r="K2740">
        <v>-99.250170415814623</v>
      </c>
      <c r="L2740">
        <v>0.64759576307267541</v>
      </c>
      <c r="M2740">
        <v>-2.1111893033075302</v>
      </c>
      <c r="N2740">
        <v>0.93457943925233633</v>
      </c>
      <c r="O2740">
        <v>0</v>
      </c>
      <c r="P2740">
        <v>1</v>
      </c>
      <c r="Q2740">
        <v>0</v>
      </c>
      <c r="R2740">
        <v>0</v>
      </c>
      <c r="S2740">
        <v>0</v>
      </c>
      <c r="T2740">
        <v>0</v>
      </c>
    </row>
    <row r="2741" spans="1:20" x14ac:dyDescent="0.3">
      <c r="A2741" t="s">
        <v>512</v>
      </c>
      <c r="B2741" t="s">
        <v>87</v>
      </c>
      <c r="C2741">
        <v>5</v>
      </c>
      <c r="D2741">
        <v>7</v>
      </c>
      <c r="E2741" t="s">
        <v>510</v>
      </c>
      <c r="F2741" t="s">
        <v>508</v>
      </c>
      <c r="G2741" t="s">
        <v>508</v>
      </c>
      <c r="H2741">
        <v>3.408163265306122</v>
      </c>
      <c r="I2741">
        <v>7.4688796680497926</v>
      </c>
      <c r="J2741">
        <v>-4.399719974517275</v>
      </c>
      <c r="K2741">
        <v>-97.927590511860089</v>
      </c>
      <c r="L2741">
        <v>1.058189803585502</v>
      </c>
      <c r="M2741">
        <v>-0.28490028490028491</v>
      </c>
      <c r="N2741">
        <v>-4.2857142857142856</v>
      </c>
      <c r="O2741">
        <v>0</v>
      </c>
      <c r="P2741">
        <v>1</v>
      </c>
      <c r="Q2741">
        <v>0</v>
      </c>
      <c r="R2741">
        <v>0</v>
      </c>
      <c r="S2741">
        <v>0</v>
      </c>
      <c r="T2741">
        <v>1</v>
      </c>
    </row>
    <row r="2742" spans="1:20" x14ac:dyDescent="0.3">
      <c r="A2742" t="s">
        <v>91</v>
      </c>
      <c r="B2742" t="s">
        <v>87</v>
      </c>
      <c r="C2742">
        <v>2</v>
      </c>
      <c r="D2742">
        <v>7</v>
      </c>
      <c r="E2742" t="s">
        <v>510</v>
      </c>
      <c r="F2742" t="s">
        <v>508</v>
      </c>
      <c r="G2742" t="s">
        <v>508</v>
      </c>
      <c r="H2742">
        <v>4.0778251599147124</v>
      </c>
      <c r="I2742">
        <v>19.60227272727273</v>
      </c>
      <c r="J2742">
        <v>-5.1073216036331761</v>
      </c>
      <c r="K2742">
        <v>-168.88351471180971</v>
      </c>
      <c r="L2742">
        <v>1.417163714732353</v>
      </c>
      <c r="M2742">
        <v>-4.2857142857142856</v>
      </c>
      <c r="N2742">
        <v>7.4626865671641798E-2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1</v>
      </c>
    </row>
    <row r="2743" spans="1:20" x14ac:dyDescent="0.3">
      <c r="A2743" t="s">
        <v>162</v>
      </c>
      <c r="B2743" t="s">
        <v>87</v>
      </c>
      <c r="C2743">
        <v>3</v>
      </c>
      <c r="D2743">
        <v>6</v>
      </c>
      <c r="E2743" t="s">
        <v>510</v>
      </c>
      <c r="F2743" t="s">
        <v>508</v>
      </c>
      <c r="G2743" t="s">
        <v>508</v>
      </c>
      <c r="H2743">
        <v>3.6864633493846979</v>
      </c>
      <c r="I2743">
        <v>19.393939393939391</v>
      </c>
      <c r="J2743">
        <v>-3.7279777623010619</v>
      </c>
      <c r="K2743">
        <v>-80.61128710547932</v>
      </c>
      <c r="L2743">
        <v>0.56733285352047003</v>
      </c>
      <c r="M2743">
        <v>-1.3303769401330381</v>
      </c>
      <c r="N2743">
        <v>-1.348314606741573</v>
      </c>
      <c r="O2743">
        <v>0</v>
      </c>
      <c r="P2743">
        <v>1</v>
      </c>
      <c r="Q2743">
        <v>0</v>
      </c>
      <c r="R2743">
        <v>0</v>
      </c>
      <c r="S2743">
        <v>0</v>
      </c>
      <c r="T2743">
        <v>0</v>
      </c>
    </row>
    <row r="2744" spans="1:20" x14ac:dyDescent="0.3">
      <c r="A2744" t="s">
        <v>220</v>
      </c>
      <c r="B2744" t="s">
        <v>87</v>
      </c>
      <c r="C2744">
        <v>5</v>
      </c>
      <c r="D2744">
        <v>8</v>
      </c>
      <c r="E2744" t="s">
        <v>510</v>
      </c>
      <c r="F2744" t="s">
        <v>508</v>
      </c>
      <c r="G2744" t="s">
        <v>508</v>
      </c>
      <c r="H2744">
        <v>3.617529016162274</v>
      </c>
      <c r="I2744">
        <v>15.436241610738261</v>
      </c>
      <c r="J2744">
        <v>-3.5330716585827719</v>
      </c>
      <c r="K2744">
        <v>-92.309213127718579</v>
      </c>
      <c r="L2744">
        <v>1.260366098071527</v>
      </c>
      <c r="M2744">
        <v>-1.348314606741573</v>
      </c>
      <c r="N2744">
        <v>5.239179954441914</v>
      </c>
      <c r="O2744">
        <v>0</v>
      </c>
      <c r="P2744">
        <v>1</v>
      </c>
      <c r="Q2744">
        <v>0</v>
      </c>
      <c r="R2744">
        <v>0</v>
      </c>
      <c r="S2744">
        <v>0</v>
      </c>
      <c r="T2744">
        <v>1</v>
      </c>
    </row>
    <row r="2745" spans="1:20" x14ac:dyDescent="0.3">
      <c r="A2745" t="s">
        <v>235</v>
      </c>
      <c r="B2745" t="s">
        <v>87</v>
      </c>
      <c r="C2745">
        <v>6</v>
      </c>
      <c r="D2745">
        <v>8</v>
      </c>
      <c r="E2745" t="s">
        <v>510</v>
      </c>
      <c r="F2745" t="s">
        <v>508</v>
      </c>
      <c r="G2745" t="s">
        <v>508</v>
      </c>
      <c r="H2745">
        <v>3.5607675906183371</v>
      </c>
      <c r="I2745">
        <v>41.317365269461078</v>
      </c>
      <c r="J2745">
        <v>-0.65211207788398351</v>
      </c>
      <c r="K2745">
        <v>-41.863699582753632</v>
      </c>
      <c r="L2745">
        <v>0.67895380052492993</v>
      </c>
      <c r="M2745">
        <v>-1.9751280175566941</v>
      </c>
      <c r="N2745">
        <v>-0.67164179104477606</v>
      </c>
      <c r="O2745">
        <v>1</v>
      </c>
      <c r="P2745">
        <v>1</v>
      </c>
      <c r="Q2745">
        <v>0</v>
      </c>
      <c r="R2745">
        <v>0</v>
      </c>
      <c r="S2745">
        <v>0</v>
      </c>
      <c r="T2745">
        <v>0</v>
      </c>
    </row>
    <row r="2746" spans="1:20" x14ac:dyDescent="0.3">
      <c r="A2746" t="s">
        <v>259</v>
      </c>
      <c r="B2746" t="s">
        <v>87</v>
      </c>
      <c r="C2746">
        <v>6</v>
      </c>
      <c r="D2746">
        <v>7</v>
      </c>
      <c r="E2746" t="s">
        <v>510</v>
      </c>
      <c r="F2746" t="s">
        <v>508</v>
      </c>
      <c r="G2746" t="s">
        <v>508</v>
      </c>
      <c r="H2746">
        <v>3.568745304282495</v>
      </c>
      <c r="I2746">
        <v>37.974683544303801</v>
      </c>
      <c r="J2746">
        <v>-0.65835597541838542</v>
      </c>
      <c r="K2746">
        <v>-54.612888270746247</v>
      </c>
      <c r="L2746">
        <v>0.37177924678225671</v>
      </c>
      <c r="M2746">
        <v>-0.67164179104477606</v>
      </c>
      <c r="N2746">
        <v>1.6528925619834709</v>
      </c>
      <c r="O2746">
        <v>1</v>
      </c>
      <c r="P2746">
        <v>1</v>
      </c>
      <c r="Q2746">
        <v>0</v>
      </c>
      <c r="R2746">
        <v>0</v>
      </c>
      <c r="S2746">
        <v>0</v>
      </c>
      <c r="T2746">
        <v>0</v>
      </c>
    </row>
    <row r="2747" spans="1:20" x14ac:dyDescent="0.3">
      <c r="A2747" t="s">
        <v>282</v>
      </c>
      <c r="B2747" t="s">
        <v>87</v>
      </c>
      <c r="C2747">
        <v>6</v>
      </c>
      <c r="D2747">
        <v>8</v>
      </c>
      <c r="E2747" t="s">
        <v>513</v>
      </c>
      <c r="F2747" t="s">
        <v>508</v>
      </c>
      <c r="G2747" t="s">
        <v>508</v>
      </c>
      <c r="H2747">
        <v>3.479041283919333</v>
      </c>
      <c r="I2747">
        <v>51.898734177215189</v>
      </c>
      <c r="J2747">
        <v>0.58253046242266038</v>
      </c>
      <c r="K2747">
        <v>38.723404255319153</v>
      </c>
      <c r="L2747">
        <v>0.36075071803505993</v>
      </c>
      <c r="M2747">
        <v>-1.2408759124087589</v>
      </c>
      <c r="N2747">
        <v>5.1736881005173689</v>
      </c>
      <c r="O2747">
        <v>0</v>
      </c>
      <c r="P2747">
        <v>1</v>
      </c>
      <c r="Q2747">
        <v>1</v>
      </c>
      <c r="R2747">
        <v>0</v>
      </c>
      <c r="S2747">
        <v>0</v>
      </c>
      <c r="T2747">
        <v>0</v>
      </c>
    </row>
    <row r="2748" spans="1:20" x14ac:dyDescent="0.3">
      <c r="A2748" t="s">
        <v>295</v>
      </c>
      <c r="B2748" t="s">
        <v>87</v>
      </c>
      <c r="C2748">
        <v>11</v>
      </c>
      <c r="D2748">
        <v>10</v>
      </c>
      <c r="E2748" t="s">
        <v>510</v>
      </c>
      <c r="F2748" t="s">
        <v>508</v>
      </c>
      <c r="G2748" t="s">
        <v>508</v>
      </c>
      <c r="H2748">
        <v>3.9273441335296999</v>
      </c>
      <c r="I2748">
        <v>70.89201877934272</v>
      </c>
      <c r="J2748">
        <v>3.9474572984899048</v>
      </c>
      <c r="K2748">
        <v>97.975399190159465</v>
      </c>
      <c r="L2748">
        <v>0.59632928428388421</v>
      </c>
      <c r="M2748">
        <v>-1.221995926680244</v>
      </c>
      <c r="N2748">
        <v>3.2989690721649492</v>
      </c>
      <c r="O2748">
        <v>1</v>
      </c>
      <c r="P2748">
        <v>1</v>
      </c>
      <c r="Q2748">
        <v>1</v>
      </c>
      <c r="R2748">
        <v>0</v>
      </c>
      <c r="S2748">
        <v>1</v>
      </c>
      <c r="T2748">
        <v>0</v>
      </c>
    </row>
    <row r="2749" spans="1:20" x14ac:dyDescent="0.3">
      <c r="A2749" t="s">
        <v>96</v>
      </c>
      <c r="B2749" t="s">
        <v>87</v>
      </c>
      <c r="C2749">
        <v>11</v>
      </c>
      <c r="D2749">
        <v>10</v>
      </c>
      <c r="E2749" t="s">
        <v>510</v>
      </c>
      <c r="F2749" t="s">
        <v>508</v>
      </c>
      <c r="G2749" t="s">
        <v>508</v>
      </c>
      <c r="H2749">
        <v>3.7485637686710072</v>
      </c>
      <c r="I2749">
        <v>78.761061946902657</v>
      </c>
      <c r="J2749">
        <v>2.789617865214209</v>
      </c>
      <c r="K2749">
        <v>77.213063409356167</v>
      </c>
      <c r="L2749">
        <v>0.73050913617757518</v>
      </c>
      <c r="M2749">
        <v>-1.5181518151815181</v>
      </c>
      <c r="N2749">
        <v>0.33512064343163539</v>
      </c>
      <c r="O2749">
        <v>1</v>
      </c>
      <c r="P2749">
        <v>1</v>
      </c>
      <c r="Q2749">
        <v>1</v>
      </c>
      <c r="R2749">
        <v>0</v>
      </c>
      <c r="S2749">
        <v>1</v>
      </c>
      <c r="T2749">
        <v>0</v>
      </c>
    </row>
    <row r="2750" spans="1:20" x14ac:dyDescent="0.3">
      <c r="A2750" t="s">
        <v>164</v>
      </c>
      <c r="B2750" t="s">
        <v>87</v>
      </c>
      <c r="C2750">
        <v>8</v>
      </c>
      <c r="D2750">
        <v>8</v>
      </c>
      <c r="E2750" t="s">
        <v>510</v>
      </c>
      <c r="F2750" t="s">
        <v>508</v>
      </c>
      <c r="G2750" t="s">
        <v>508</v>
      </c>
      <c r="H2750">
        <v>3.9677103718199609</v>
      </c>
      <c r="I2750">
        <v>64.601769911504419</v>
      </c>
      <c r="J2750">
        <v>0.81947933794059313</v>
      </c>
      <c r="K2750">
        <v>32.748538011695949</v>
      </c>
      <c r="L2750">
        <v>0.80397081173135576</v>
      </c>
      <c r="M2750">
        <v>-2.4716098864395462</v>
      </c>
      <c r="N2750">
        <v>3.0136986301369859</v>
      </c>
      <c r="O2750">
        <v>0</v>
      </c>
      <c r="P2750">
        <v>1</v>
      </c>
      <c r="Q2750">
        <v>1</v>
      </c>
      <c r="R2750">
        <v>0</v>
      </c>
      <c r="S2750">
        <v>1</v>
      </c>
      <c r="T2750">
        <v>0</v>
      </c>
    </row>
    <row r="2751" spans="1:20" x14ac:dyDescent="0.3">
      <c r="A2751" t="s">
        <v>139</v>
      </c>
      <c r="B2751" t="s">
        <v>297</v>
      </c>
      <c r="C2751">
        <v>6</v>
      </c>
      <c r="D2751">
        <v>7</v>
      </c>
      <c r="E2751" t="s">
        <v>510</v>
      </c>
      <c r="F2751" t="s">
        <v>508</v>
      </c>
      <c r="G2751" t="s">
        <v>508</v>
      </c>
      <c r="H2751">
        <v>2.000360343642039</v>
      </c>
      <c r="I2751">
        <v>64.285735910978303</v>
      </c>
      <c r="J2751">
        <v>2.3385799269576402E-2</v>
      </c>
      <c r="K2751">
        <v>62.69517967536855</v>
      </c>
      <c r="L2751">
        <v>0.78863580700465352</v>
      </c>
      <c r="M2751">
        <v>-1.4268020095313001</v>
      </c>
      <c r="N2751">
        <v>-1.132789813006017</v>
      </c>
      <c r="O2751">
        <v>0</v>
      </c>
      <c r="P2751">
        <v>1</v>
      </c>
      <c r="Q2751">
        <v>1</v>
      </c>
      <c r="R2751">
        <v>0</v>
      </c>
      <c r="S2751">
        <v>0</v>
      </c>
      <c r="T2751">
        <v>0</v>
      </c>
    </row>
    <row r="2752" spans="1:20" x14ac:dyDescent="0.3">
      <c r="A2752" t="s">
        <v>156</v>
      </c>
      <c r="B2752" t="s">
        <v>297</v>
      </c>
      <c r="C2752">
        <v>6</v>
      </c>
      <c r="D2752">
        <v>8</v>
      </c>
      <c r="E2752" t="s">
        <v>510</v>
      </c>
      <c r="F2752" t="s">
        <v>508</v>
      </c>
      <c r="G2752" t="s">
        <v>508</v>
      </c>
      <c r="H2752">
        <v>2.0641997383392421</v>
      </c>
      <c r="I2752">
        <v>50</v>
      </c>
      <c r="J2752">
        <v>-5.4167815265096508E-3</v>
      </c>
      <c r="K2752">
        <v>2.6274209478259798</v>
      </c>
      <c r="L2752">
        <v>0.809389905659472</v>
      </c>
      <c r="M2752">
        <v>-1.132789813006017</v>
      </c>
      <c r="N2752">
        <v>2.928071527880344</v>
      </c>
      <c r="O2752">
        <v>1</v>
      </c>
      <c r="P2752">
        <v>1</v>
      </c>
      <c r="Q2752">
        <v>0</v>
      </c>
      <c r="R2752">
        <v>0</v>
      </c>
      <c r="S2752">
        <v>0</v>
      </c>
      <c r="T2752">
        <v>0</v>
      </c>
    </row>
    <row r="2753" spans="1:20" x14ac:dyDescent="0.3">
      <c r="A2753" t="s">
        <v>223</v>
      </c>
      <c r="B2753" t="s">
        <v>297</v>
      </c>
      <c r="C2753">
        <v>3</v>
      </c>
      <c r="D2753">
        <v>5</v>
      </c>
      <c r="E2753" t="s">
        <v>510</v>
      </c>
      <c r="F2753" t="s">
        <v>508</v>
      </c>
      <c r="G2753" t="s">
        <v>508</v>
      </c>
      <c r="H2753">
        <v>2.1635482120155261</v>
      </c>
      <c r="I2753">
        <v>60.000016585632032</v>
      </c>
      <c r="J2753">
        <v>-9.4888014357398243E-3</v>
      </c>
      <c r="K2753">
        <v>77.138131348185638</v>
      </c>
      <c r="L2753">
        <v>0.80511231822554175</v>
      </c>
      <c r="M2753">
        <v>-1.7934444062135919</v>
      </c>
      <c r="N2753">
        <v>0.25188892673024782</v>
      </c>
      <c r="O2753">
        <v>0</v>
      </c>
      <c r="P2753">
        <v>1</v>
      </c>
      <c r="Q2753">
        <v>0</v>
      </c>
      <c r="R2753">
        <v>0</v>
      </c>
      <c r="S2753">
        <v>0</v>
      </c>
      <c r="T2753">
        <v>0</v>
      </c>
    </row>
    <row r="2754" spans="1:20" x14ac:dyDescent="0.3">
      <c r="A2754" t="s">
        <v>271</v>
      </c>
      <c r="B2754" t="s">
        <v>297</v>
      </c>
      <c r="C2754">
        <v>5</v>
      </c>
      <c r="D2754">
        <v>8</v>
      </c>
      <c r="E2754" t="s">
        <v>510</v>
      </c>
      <c r="F2754" t="s">
        <v>508</v>
      </c>
      <c r="G2754" t="s">
        <v>508</v>
      </c>
      <c r="H2754">
        <v>3.0065478190673902</v>
      </c>
      <c r="I2754">
        <v>8.125010058287403</v>
      </c>
      <c r="J2754">
        <v>-3.9149341503920347E-2</v>
      </c>
      <c r="K2754">
        <v>-51.737602994198227</v>
      </c>
      <c r="L2754">
        <v>0.71744376944681842</v>
      </c>
      <c r="M2754">
        <v>-4.9109950856210984</v>
      </c>
      <c r="N2754">
        <v>0.77469262319052767</v>
      </c>
      <c r="O2754">
        <v>0</v>
      </c>
      <c r="P2754">
        <v>1</v>
      </c>
      <c r="Q2754">
        <v>0</v>
      </c>
      <c r="R2754">
        <v>0</v>
      </c>
      <c r="S2754">
        <v>1</v>
      </c>
      <c r="T2754">
        <v>0</v>
      </c>
    </row>
    <row r="2755" spans="1:20" x14ac:dyDescent="0.3">
      <c r="A2755" t="s">
        <v>283</v>
      </c>
      <c r="B2755" t="s">
        <v>297</v>
      </c>
      <c r="C2755">
        <v>3</v>
      </c>
      <c r="D2755">
        <v>6</v>
      </c>
      <c r="E2755" t="s">
        <v>510</v>
      </c>
      <c r="F2755" t="s">
        <v>508</v>
      </c>
      <c r="G2755" t="s">
        <v>508</v>
      </c>
      <c r="H2755">
        <v>3.0884355644520181</v>
      </c>
      <c r="I2755">
        <v>24.375030174862211</v>
      </c>
      <c r="J2755">
        <v>-7.4687059087421848E-2</v>
      </c>
      <c r="K2755">
        <v>-94.525176300104022</v>
      </c>
      <c r="L2755">
        <v>0.43586906675149872</v>
      </c>
      <c r="M2755">
        <v>-1.315789709555381</v>
      </c>
      <c r="N2755">
        <v>-1.1428590804811509</v>
      </c>
      <c r="O2755">
        <v>0</v>
      </c>
      <c r="P2755">
        <v>1</v>
      </c>
      <c r="Q2755">
        <v>0</v>
      </c>
      <c r="R2755">
        <v>0</v>
      </c>
      <c r="S2755">
        <v>0</v>
      </c>
      <c r="T2755">
        <v>0</v>
      </c>
    </row>
    <row r="2756" spans="1:20" x14ac:dyDescent="0.3">
      <c r="A2756" t="s">
        <v>290</v>
      </c>
      <c r="B2756" t="s">
        <v>297</v>
      </c>
      <c r="C2756">
        <v>3</v>
      </c>
      <c r="D2756">
        <v>6</v>
      </c>
      <c r="E2756" t="s">
        <v>510</v>
      </c>
      <c r="F2756" t="s">
        <v>508</v>
      </c>
      <c r="G2756" t="s">
        <v>508</v>
      </c>
      <c r="H2756">
        <v>3.147077617733236</v>
      </c>
      <c r="I2756">
        <v>13.1250070780541</v>
      </c>
      <c r="J2756">
        <v>-8.9355038125058794E-2</v>
      </c>
      <c r="K2756">
        <v>-94.631933719186108</v>
      </c>
      <c r="L2756">
        <v>0.62672433994123378</v>
      </c>
      <c r="M2756">
        <v>-1.1428590804811509</v>
      </c>
      <c r="N2756">
        <v>1.027616252717696</v>
      </c>
      <c r="O2756">
        <v>0</v>
      </c>
      <c r="P2756">
        <v>1</v>
      </c>
      <c r="Q2756">
        <v>0</v>
      </c>
      <c r="R2756">
        <v>0</v>
      </c>
      <c r="S2756">
        <v>0</v>
      </c>
      <c r="T2756">
        <v>0</v>
      </c>
    </row>
    <row r="2757" spans="1:20" x14ac:dyDescent="0.3">
      <c r="A2757" t="s">
        <v>512</v>
      </c>
      <c r="B2757" t="s">
        <v>297</v>
      </c>
      <c r="C2757">
        <v>2</v>
      </c>
      <c r="D2757">
        <v>9</v>
      </c>
      <c r="E2757" t="s">
        <v>510</v>
      </c>
      <c r="F2757" t="s">
        <v>508</v>
      </c>
      <c r="G2757" t="s">
        <v>508</v>
      </c>
      <c r="H2757">
        <v>3.307137937543247</v>
      </c>
      <c r="I2757">
        <v>7.6502962906217293</v>
      </c>
      <c r="J2757">
        <v>-0.1166587484787415</v>
      </c>
      <c r="K2757">
        <v>-115.51319416264469</v>
      </c>
      <c r="L2757">
        <v>2.0546213607688308</v>
      </c>
      <c r="M2757">
        <v>-2.9243426437332141</v>
      </c>
      <c r="N2757">
        <v>-5.435500016362977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1</v>
      </c>
    </row>
    <row r="2758" spans="1:20" x14ac:dyDescent="0.3">
      <c r="A2758" t="s">
        <v>91</v>
      </c>
      <c r="B2758" t="s">
        <v>297</v>
      </c>
      <c r="C2758">
        <v>0</v>
      </c>
      <c r="D2758">
        <v>7</v>
      </c>
      <c r="E2758" t="s">
        <v>510</v>
      </c>
      <c r="F2758" t="s">
        <v>508</v>
      </c>
      <c r="G2758" t="s">
        <v>508</v>
      </c>
      <c r="H2758">
        <v>3.7890779926823139</v>
      </c>
      <c r="I2758">
        <v>5.2631371380652094</v>
      </c>
      <c r="J2758">
        <v>-0.17784719543268959</v>
      </c>
      <c r="K2758">
        <v>-246.0971521077162</v>
      </c>
      <c r="L2758">
        <v>0.93928261672741364</v>
      </c>
      <c r="M2758">
        <v>-5.435500016362977</v>
      </c>
      <c r="N2758">
        <v>-1.8698027142337941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</row>
    <row r="2759" spans="1:20" x14ac:dyDescent="0.3">
      <c r="A2759" t="s">
        <v>93</v>
      </c>
      <c r="B2759" t="s">
        <v>297</v>
      </c>
      <c r="C2759">
        <v>0</v>
      </c>
      <c r="D2759">
        <v>5</v>
      </c>
      <c r="E2759" t="s">
        <v>510</v>
      </c>
      <c r="F2759" t="s">
        <v>508</v>
      </c>
      <c r="G2759" t="s">
        <v>508</v>
      </c>
      <c r="H2759">
        <v>3.9419294549449901</v>
      </c>
      <c r="I2759">
        <v>2.1052783039718701</v>
      </c>
      <c r="J2759">
        <v>-0.21589145242782459</v>
      </c>
      <c r="K2759">
        <v>-207.1447763725256</v>
      </c>
      <c r="L2759">
        <v>0.90946955365496251</v>
      </c>
      <c r="M2759">
        <v>-1.8698027142337941</v>
      </c>
      <c r="N2759">
        <v>-0.91743199534913833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</row>
    <row r="2760" spans="1:20" x14ac:dyDescent="0.3">
      <c r="A2760" t="s">
        <v>162</v>
      </c>
      <c r="B2760" t="s">
        <v>297</v>
      </c>
      <c r="C2760">
        <v>2</v>
      </c>
      <c r="D2760">
        <v>8</v>
      </c>
      <c r="E2760" t="s">
        <v>510</v>
      </c>
      <c r="F2760" t="s">
        <v>508</v>
      </c>
      <c r="G2760" t="s">
        <v>508</v>
      </c>
      <c r="H2760">
        <v>3.7556283936403352</v>
      </c>
      <c r="I2760">
        <v>1.3157886481348451</v>
      </c>
      <c r="J2760">
        <v>-0.22365782298713019</v>
      </c>
      <c r="K2760">
        <v>-102.1871863341398</v>
      </c>
      <c r="L2760">
        <v>1.044155861063083</v>
      </c>
      <c r="M2760">
        <v>-2.5139641365171488</v>
      </c>
      <c r="N2760">
        <v>-0.50143047731331092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1</v>
      </c>
    </row>
    <row r="2761" spans="1:20" x14ac:dyDescent="0.3">
      <c r="A2761" t="s">
        <v>220</v>
      </c>
      <c r="B2761" t="s">
        <v>297</v>
      </c>
      <c r="C2761">
        <v>0</v>
      </c>
      <c r="D2761">
        <v>5</v>
      </c>
      <c r="E2761" t="s">
        <v>510</v>
      </c>
      <c r="F2761" t="s">
        <v>508</v>
      </c>
      <c r="G2761" t="s">
        <v>508</v>
      </c>
      <c r="H2761">
        <v>3.6871340392602492</v>
      </c>
      <c r="I2761">
        <v>11.620796979973431</v>
      </c>
      <c r="J2761">
        <v>-0.2123324595362924</v>
      </c>
      <c r="K2761">
        <v>-115.9222124502033</v>
      </c>
      <c r="L2761">
        <v>0.98465799094898088</v>
      </c>
      <c r="M2761">
        <v>-0.50143047731331092</v>
      </c>
      <c r="N2761">
        <v>2.7357818937966609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</row>
    <row r="2762" spans="1:20" x14ac:dyDescent="0.3">
      <c r="A2762" t="s">
        <v>235</v>
      </c>
      <c r="B2762" t="s">
        <v>297</v>
      </c>
      <c r="C2762">
        <v>6</v>
      </c>
      <c r="D2762">
        <v>7</v>
      </c>
      <c r="E2762" t="s">
        <v>510</v>
      </c>
      <c r="F2762" t="s">
        <v>508</v>
      </c>
      <c r="G2762" t="s">
        <v>508</v>
      </c>
      <c r="H2762">
        <v>3.244913390061813</v>
      </c>
      <c r="I2762">
        <v>24.590144712285401</v>
      </c>
      <c r="J2762">
        <v>-5.7229026218275407E-2</v>
      </c>
      <c r="K2762">
        <v>-56.191840783978677</v>
      </c>
      <c r="L2762">
        <v>0.87652046369875214</v>
      </c>
      <c r="M2762">
        <v>-0.70373245039601651</v>
      </c>
      <c r="N2762">
        <v>0.28348662527499252</v>
      </c>
      <c r="O2762">
        <v>1</v>
      </c>
      <c r="P2762">
        <v>1</v>
      </c>
      <c r="Q2762">
        <v>0</v>
      </c>
      <c r="R2762">
        <v>0</v>
      </c>
      <c r="S2762">
        <v>0</v>
      </c>
      <c r="T2762">
        <v>0</v>
      </c>
    </row>
    <row r="2763" spans="1:20" x14ac:dyDescent="0.3">
      <c r="A2763" t="s">
        <v>269</v>
      </c>
      <c r="B2763" t="s">
        <v>297</v>
      </c>
      <c r="C2763">
        <v>8</v>
      </c>
      <c r="D2763">
        <v>12</v>
      </c>
      <c r="E2763" t="s">
        <v>367</v>
      </c>
      <c r="F2763" t="s">
        <v>508</v>
      </c>
      <c r="G2763" t="s">
        <v>509</v>
      </c>
      <c r="H2763">
        <v>2.9331315666441409</v>
      </c>
      <c r="I2763">
        <v>26.22222900390625</v>
      </c>
      <c r="J2763">
        <v>1.6128394314211422E-2</v>
      </c>
      <c r="K2763">
        <v>-24.39035072947344</v>
      </c>
      <c r="L2763">
        <v>1.357302204871025</v>
      </c>
      <c r="M2763">
        <v>-1.0526289019668309</v>
      </c>
      <c r="N2763">
        <v>0</v>
      </c>
      <c r="O2763">
        <v>0</v>
      </c>
      <c r="P2763">
        <v>1</v>
      </c>
      <c r="Q2763">
        <v>1</v>
      </c>
      <c r="R2763">
        <v>0</v>
      </c>
      <c r="S2763">
        <v>0</v>
      </c>
      <c r="T2763">
        <v>1</v>
      </c>
    </row>
    <row r="2764" spans="1:20" x14ac:dyDescent="0.3">
      <c r="A2764" t="s">
        <v>285</v>
      </c>
      <c r="B2764" t="s">
        <v>297</v>
      </c>
      <c r="C2764">
        <v>5</v>
      </c>
      <c r="D2764">
        <v>10</v>
      </c>
      <c r="E2764" t="s">
        <v>513</v>
      </c>
      <c r="F2764" t="s">
        <v>508</v>
      </c>
      <c r="G2764" t="s">
        <v>508</v>
      </c>
      <c r="H2764">
        <v>2.5931687717315688</v>
      </c>
      <c r="I2764">
        <v>30.851073543540831</v>
      </c>
      <c r="J2764">
        <v>1.9440937205366101E-2</v>
      </c>
      <c r="K2764">
        <v>-100.46300021585461</v>
      </c>
      <c r="L2764">
        <v>1.0277151527477779</v>
      </c>
      <c r="M2764">
        <v>-1.779359406449404</v>
      </c>
      <c r="N2764">
        <v>7.2465425678399337E-2</v>
      </c>
      <c r="O2764">
        <v>0</v>
      </c>
      <c r="P2764">
        <v>0</v>
      </c>
      <c r="Q2764">
        <v>1</v>
      </c>
      <c r="R2764">
        <v>0</v>
      </c>
      <c r="S2764">
        <v>0</v>
      </c>
      <c r="T2764">
        <v>1</v>
      </c>
    </row>
    <row r="2765" spans="1:20" x14ac:dyDescent="0.3">
      <c r="A2765" t="s">
        <v>295</v>
      </c>
      <c r="B2765" t="s">
        <v>297</v>
      </c>
      <c r="C2765">
        <v>11</v>
      </c>
      <c r="D2765">
        <v>18</v>
      </c>
      <c r="E2765" t="s">
        <v>5</v>
      </c>
      <c r="F2765" t="s">
        <v>509</v>
      </c>
      <c r="G2765" t="s">
        <v>509</v>
      </c>
      <c r="H2765">
        <v>3.5568315821586509</v>
      </c>
      <c r="I2765">
        <v>41.197183571550418</v>
      </c>
      <c r="J2765">
        <v>0.12146909132214841</v>
      </c>
      <c r="K2765">
        <v>280.27516070766058</v>
      </c>
      <c r="L2765">
        <v>4.2475111577886553</v>
      </c>
      <c r="M2765">
        <v>-3.357467342304234</v>
      </c>
      <c r="N2765">
        <v>3.0653937323589751</v>
      </c>
      <c r="O2765">
        <v>1</v>
      </c>
      <c r="P2765">
        <v>1</v>
      </c>
      <c r="Q2765">
        <v>1</v>
      </c>
      <c r="R2765">
        <v>0</v>
      </c>
      <c r="S2765">
        <v>0</v>
      </c>
      <c r="T2765">
        <v>1</v>
      </c>
    </row>
    <row r="2766" spans="1:20" x14ac:dyDescent="0.3">
      <c r="A2766" t="s">
        <v>96</v>
      </c>
      <c r="B2766" t="s">
        <v>297</v>
      </c>
      <c r="C2766">
        <v>10</v>
      </c>
      <c r="D2766">
        <v>12</v>
      </c>
      <c r="E2766" t="s">
        <v>510</v>
      </c>
      <c r="F2766" t="s">
        <v>508</v>
      </c>
      <c r="G2766" t="s">
        <v>508</v>
      </c>
      <c r="H2766">
        <v>4.2520537655906532</v>
      </c>
      <c r="I2766">
        <v>28.358214266396789</v>
      </c>
      <c r="J2766">
        <v>0.1085943978621193</v>
      </c>
      <c r="K2766">
        <v>24.422495652417251</v>
      </c>
      <c r="L2766">
        <v>1.0304897315350749</v>
      </c>
      <c r="M2766">
        <v>-2.4999991945318381</v>
      </c>
      <c r="N2766">
        <v>3.2570984297617231</v>
      </c>
      <c r="O2766">
        <v>0</v>
      </c>
      <c r="P2766">
        <v>1</v>
      </c>
      <c r="Q2766">
        <v>1</v>
      </c>
      <c r="R2766">
        <v>0</v>
      </c>
      <c r="S2766">
        <v>1</v>
      </c>
      <c r="T2766">
        <v>1</v>
      </c>
    </row>
    <row r="2767" spans="1:20" x14ac:dyDescent="0.3">
      <c r="A2767" t="s">
        <v>242</v>
      </c>
      <c r="B2767" t="s">
        <v>297</v>
      </c>
      <c r="C2767">
        <v>9</v>
      </c>
      <c r="D2767">
        <v>6</v>
      </c>
      <c r="E2767" t="s">
        <v>510</v>
      </c>
      <c r="F2767" t="s">
        <v>508</v>
      </c>
      <c r="G2767" t="s">
        <v>508</v>
      </c>
      <c r="H2767">
        <v>5.4956074291119776</v>
      </c>
      <c r="I2767">
        <v>39.527029095120959</v>
      </c>
      <c r="J2767">
        <v>5.7510100725019442E-2</v>
      </c>
      <c r="K2767">
        <v>-0.39456621511150242</v>
      </c>
      <c r="L2767">
        <v>0.21330246965821589</v>
      </c>
      <c r="M2767">
        <v>-1.8372686166428189</v>
      </c>
      <c r="N2767">
        <v>0.86898471998279814</v>
      </c>
      <c r="O2767">
        <v>1</v>
      </c>
      <c r="P2767">
        <v>1</v>
      </c>
      <c r="Q2767">
        <v>1</v>
      </c>
      <c r="R2767">
        <v>0</v>
      </c>
      <c r="S2767">
        <v>1</v>
      </c>
      <c r="T2767">
        <v>0</v>
      </c>
    </row>
    <row r="2768" spans="1:20" x14ac:dyDescent="0.3">
      <c r="A2768" t="s">
        <v>77</v>
      </c>
      <c r="B2768" t="s">
        <v>587</v>
      </c>
      <c r="C2768">
        <v>5</v>
      </c>
      <c r="D2768">
        <v>9</v>
      </c>
      <c r="E2768" t="s">
        <v>510</v>
      </c>
      <c r="F2768" t="s">
        <v>508</v>
      </c>
      <c r="G2768" t="s">
        <v>508</v>
      </c>
      <c r="H2768">
        <v>4.1025900445163899</v>
      </c>
      <c r="I2768">
        <v>43.726235741444867</v>
      </c>
      <c r="J2768">
        <v>-1.3936697100372579</v>
      </c>
      <c r="K2768">
        <v>7.9470973782770464</v>
      </c>
      <c r="L2768">
        <v>1.6560720060565839</v>
      </c>
      <c r="M2768">
        <v>-7.1663379355687047</v>
      </c>
      <c r="N2768">
        <v>2.549575070821529</v>
      </c>
      <c r="O2768">
        <v>0</v>
      </c>
      <c r="P2768">
        <v>1</v>
      </c>
      <c r="Q2768">
        <v>0</v>
      </c>
      <c r="R2768">
        <v>0</v>
      </c>
      <c r="S2768">
        <v>0</v>
      </c>
      <c r="T2768">
        <v>1</v>
      </c>
    </row>
    <row r="2769" spans="1:20" x14ac:dyDescent="0.3">
      <c r="A2769" t="s">
        <v>139</v>
      </c>
      <c r="B2769" t="s">
        <v>587</v>
      </c>
      <c r="C2769">
        <v>3</v>
      </c>
      <c r="D2769">
        <v>4</v>
      </c>
      <c r="E2769" t="s">
        <v>510</v>
      </c>
      <c r="F2769" t="s">
        <v>508</v>
      </c>
      <c r="G2769" t="s">
        <v>508</v>
      </c>
      <c r="H2769">
        <v>4.0067273446774836</v>
      </c>
      <c r="I2769">
        <v>39.267015706806284</v>
      </c>
      <c r="J2769">
        <v>-3.2560887761611599</v>
      </c>
      <c r="K2769">
        <v>-78.119443572848098</v>
      </c>
      <c r="L2769">
        <v>0.82215352629756688</v>
      </c>
      <c r="M2769">
        <v>-1.433447098976109</v>
      </c>
      <c r="N2769">
        <v>-2.6315789473684208</v>
      </c>
      <c r="O2769">
        <v>0</v>
      </c>
      <c r="P2769">
        <v>1</v>
      </c>
      <c r="Q2769">
        <v>0</v>
      </c>
      <c r="R2769">
        <v>0</v>
      </c>
      <c r="S2769">
        <v>0</v>
      </c>
      <c r="T2769">
        <v>0</v>
      </c>
    </row>
    <row r="2770" spans="1:20" x14ac:dyDescent="0.3">
      <c r="A2770" t="s">
        <v>156</v>
      </c>
      <c r="B2770" t="s">
        <v>587</v>
      </c>
      <c r="C2770">
        <v>0</v>
      </c>
      <c r="D2770">
        <v>5</v>
      </c>
      <c r="E2770" t="s">
        <v>510</v>
      </c>
      <c r="F2770" t="s">
        <v>508</v>
      </c>
      <c r="G2770" t="s">
        <v>508</v>
      </c>
      <c r="H2770">
        <v>4.0997764681975211</v>
      </c>
      <c r="I2770">
        <v>7.2289156626506017</v>
      </c>
      <c r="J2770">
        <v>-4.1222130485479704</v>
      </c>
      <c r="K2770">
        <v>-120.4401467155717</v>
      </c>
      <c r="L2770">
        <v>0.62558228782114467</v>
      </c>
      <c r="M2770">
        <v>-2.6315789473684208</v>
      </c>
      <c r="N2770">
        <v>2.9871977240398291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</row>
    <row r="2771" spans="1:20" x14ac:dyDescent="0.3">
      <c r="A2771" t="s">
        <v>228</v>
      </c>
      <c r="B2771" t="s">
        <v>587</v>
      </c>
      <c r="C2771">
        <v>5</v>
      </c>
      <c r="D2771">
        <v>6</v>
      </c>
      <c r="E2771" t="s">
        <v>510</v>
      </c>
      <c r="F2771" t="s">
        <v>508</v>
      </c>
      <c r="G2771" t="s">
        <v>508</v>
      </c>
      <c r="H2771">
        <v>3.880494505494505</v>
      </c>
      <c r="I2771">
        <v>38.095238095238088</v>
      </c>
      <c r="J2771">
        <v>-2.9627039408035731</v>
      </c>
      <c r="K2771">
        <v>-46.962025316455822</v>
      </c>
      <c r="L2771">
        <v>0.68880611877821374</v>
      </c>
      <c r="M2771">
        <v>-0.41039671682626538</v>
      </c>
      <c r="N2771">
        <v>1.785714285714286</v>
      </c>
      <c r="O2771">
        <v>0</v>
      </c>
      <c r="P2771">
        <v>1</v>
      </c>
      <c r="Q2771">
        <v>0</v>
      </c>
      <c r="R2771">
        <v>1</v>
      </c>
      <c r="S2771">
        <v>0</v>
      </c>
      <c r="T2771">
        <v>0</v>
      </c>
    </row>
    <row r="2772" spans="1:20" x14ac:dyDescent="0.3">
      <c r="A2772" t="s">
        <v>271</v>
      </c>
      <c r="B2772" t="s">
        <v>587</v>
      </c>
      <c r="C2772">
        <v>13</v>
      </c>
      <c r="D2772">
        <v>14</v>
      </c>
      <c r="E2772" t="s">
        <v>510</v>
      </c>
      <c r="F2772" t="s">
        <v>508</v>
      </c>
      <c r="G2772" t="s">
        <v>508</v>
      </c>
      <c r="H2772">
        <v>3.9620535714285712</v>
      </c>
      <c r="I2772">
        <v>66.666666666666657</v>
      </c>
      <c r="J2772">
        <v>1.428487471409112</v>
      </c>
      <c r="K2772">
        <v>175.4890219560881</v>
      </c>
      <c r="L2772">
        <v>1.3462475110970049</v>
      </c>
      <c r="M2772">
        <v>-2.1656050955414008</v>
      </c>
      <c r="N2772">
        <v>-0.32552083333333343</v>
      </c>
      <c r="O2772">
        <v>1</v>
      </c>
      <c r="P2772">
        <v>1</v>
      </c>
      <c r="Q2772">
        <v>1</v>
      </c>
      <c r="R2772">
        <v>0</v>
      </c>
      <c r="S2772">
        <v>1</v>
      </c>
      <c r="T2772">
        <v>1</v>
      </c>
    </row>
    <row r="2773" spans="1:20" x14ac:dyDescent="0.3">
      <c r="A2773" t="s">
        <v>283</v>
      </c>
      <c r="B2773" t="s">
        <v>587</v>
      </c>
      <c r="C2773">
        <v>11</v>
      </c>
      <c r="D2773">
        <v>12</v>
      </c>
      <c r="E2773" t="s">
        <v>510</v>
      </c>
      <c r="F2773" t="s">
        <v>508</v>
      </c>
      <c r="G2773" t="s">
        <v>508</v>
      </c>
      <c r="H2773">
        <v>3.5205403404885272</v>
      </c>
      <c r="I2773">
        <v>70.370370370370367</v>
      </c>
      <c r="J2773">
        <v>1.1972483504881539</v>
      </c>
      <c r="K2773">
        <v>95.114006514658129</v>
      </c>
      <c r="L2773">
        <v>0.50428627980943797</v>
      </c>
      <c r="M2773">
        <v>-2.770780856423174</v>
      </c>
      <c r="N2773">
        <v>-4.0155440414507773</v>
      </c>
      <c r="O2773">
        <v>1</v>
      </c>
      <c r="P2773">
        <v>1</v>
      </c>
      <c r="Q2773">
        <v>1</v>
      </c>
      <c r="R2773">
        <v>0</v>
      </c>
      <c r="S2773">
        <v>1</v>
      </c>
      <c r="T2773">
        <v>0</v>
      </c>
    </row>
    <row r="2774" spans="1:20" x14ac:dyDescent="0.3">
      <c r="A2774" t="s">
        <v>290</v>
      </c>
      <c r="B2774" t="s">
        <v>587</v>
      </c>
      <c r="C2774">
        <v>3</v>
      </c>
      <c r="D2774">
        <v>9</v>
      </c>
      <c r="E2774" t="s">
        <v>510</v>
      </c>
      <c r="F2774" t="s">
        <v>508</v>
      </c>
      <c r="G2774" t="s">
        <v>508</v>
      </c>
      <c r="H2774">
        <v>3.769037979564295</v>
      </c>
      <c r="I2774">
        <v>41.666666666666671</v>
      </c>
      <c r="J2774">
        <v>-0.30837885348025118</v>
      </c>
      <c r="K2774">
        <v>23.730780388743892</v>
      </c>
      <c r="L2774">
        <v>0.84170769649366683</v>
      </c>
      <c r="M2774">
        <v>-4.0155440414507773</v>
      </c>
      <c r="N2774">
        <v>-1.214574898785425</v>
      </c>
      <c r="O2774">
        <v>0</v>
      </c>
      <c r="P2774">
        <v>1</v>
      </c>
      <c r="Q2774">
        <v>0</v>
      </c>
      <c r="R2774">
        <v>0</v>
      </c>
      <c r="S2774">
        <v>0</v>
      </c>
      <c r="T2774">
        <v>0</v>
      </c>
    </row>
    <row r="2775" spans="1:20" x14ac:dyDescent="0.3">
      <c r="A2775" t="s">
        <v>512</v>
      </c>
      <c r="B2775" t="s">
        <v>587</v>
      </c>
      <c r="C2775">
        <v>2</v>
      </c>
      <c r="D2775">
        <v>7</v>
      </c>
      <c r="E2775" t="s">
        <v>510</v>
      </c>
      <c r="F2775" t="s">
        <v>508</v>
      </c>
      <c r="G2775" t="s">
        <v>508</v>
      </c>
      <c r="H2775">
        <v>3.5886818495514139</v>
      </c>
      <c r="I2775">
        <v>9.6590909090909083</v>
      </c>
      <c r="J2775">
        <v>-2.7230339535544981</v>
      </c>
      <c r="K2775">
        <v>-101.10552763819091</v>
      </c>
      <c r="L2775">
        <v>1.2511262736095901</v>
      </c>
      <c r="M2775">
        <v>-1.0245901639344259</v>
      </c>
      <c r="N2775">
        <v>-3.5886818495514139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1</v>
      </c>
    </row>
    <row r="2776" spans="1:20" x14ac:dyDescent="0.3">
      <c r="A2776" t="s">
        <v>91</v>
      </c>
      <c r="B2776" t="s">
        <v>587</v>
      </c>
      <c r="C2776">
        <v>4</v>
      </c>
      <c r="D2776">
        <v>7</v>
      </c>
      <c r="E2776" t="s">
        <v>510</v>
      </c>
      <c r="F2776" t="s">
        <v>508</v>
      </c>
      <c r="G2776" t="s">
        <v>508</v>
      </c>
      <c r="H2776">
        <v>4.1466407608139892</v>
      </c>
      <c r="I2776">
        <v>26.736111111111111</v>
      </c>
      <c r="J2776">
        <v>-4.2561521644173679</v>
      </c>
      <c r="K2776">
        <v>-213.24320050600889</v>
      </c>
      <c r="L2776">
        <v>1.928356739353303</v>
      </c>
      <c r="M2776">
        <v>-3.5886818495514139</v>
      </c>
      <c r="N2776">
        <v>1.216893342877595</v>
      </c>
      <c r="O2776">
        <v>0</v>
      </c>
      <c r="P2776">
        <v>0</v>
      </c>
      <c r="Q2776">
        <v>0</v>
      </c>
      <c r="R2776">
        <v>1</v>
      </c>
      <c r="S2776">
        <v>0</v>
      </c>
      <c r="T2776">
        <v>1</v>
      </c>
    </row>
    <row r="2777" spans="1:20" x14ac:dyDescent="0.3">
      <c r="A2777" t="s">
        <v>220</v>
      </c>
      <c r="B2777" t="s">
        <v>587</v>
      </c>
      <c r="C2777">
        <v>3</v>
      </c>
      <c r="D2777">
        <v>6</v>
      </c>
      <c r="E2777" t="s">
        <v>510</v>
      </c>
      <c r="F2777" t="s">
        <v>508</v>
      </c>
      <c r="G2777" t="s">
        <v>508</v>
      </c>
      <c r="H2777">
        <v>5.5613741097612062</v>
      </c>
      <c r="I2777">
        <v>15.27777777777778</v>
      </c>
      <c r="J2777">
        <v>-3.7421850180238021</v>
      </c>
      <c r="K2777">
        <v>-84.37240232751455</v>
      </c>
      <c r="L2777">
        <v>1.9491468758324439</v>
      </c>
      <c r="M2777">
        <v>-8.024275118004045</v>
      </c>
      <c r="N2777">
        <v>0</v>
      </c>
      <c r="O2777">
        <v>0</v>
      </c>
      <c r="P2777">
        <v>1</v>
      </c>
      <c r="Q2777">
        <v>0</v>
      </c>
      <c r="R2777">
        <v>0</v>
      </c>
      <c r="S2777">
        <v>0</v>
      </c>
      <c r="T2777">
        <v>1</v>
      </c>
    </row>
    <row r="2778" spans="1:20" x14ac:dyDescent="0.3">
      <c r="A2778" t="s">
        <v>259</v>
      </c>
      <c r="B2778" t="s">
        <v>587</v>
      </c>
      <c r="C2778">
        <v>1</v>
      </c>
      <c r="D2778">
        <v>2</v>
      </c>
      <c r="E2778" t="s">
        <v>510</v>
      </c>
      <c r="F2778" t="s">
        <v>508</v>
      </c>
      <c r="G2778" t="s">
        <v>508</v>
      </c>
      <c r="H2778">
        <v>5.7967867998263136</v>
      </c>
      <c r="I2778">
        <v>10.03717472118959</v>
      </c>
      <c r="J2778">
        <v>-3.908832022998364</v>
      </c>
      <c r="K2778">
        <v>-91.23145227246161</v>
      </c>
      <c r="L2778">
        <v>0.42204363736607392</v>
      </c>
      <c r="M2778">
        <v>-0.60422960725075525</v>
      </c>
      <c r="N2778">
        <v>-0.60790273556231</v>
      </c>
      <c r="O2778">
        <v>0</v>
      </c>
      <c r="P2778">
        <v>1</v>
      </c>
      <c r="Q2778">
        <v>0</v>
      </c>
      <c r="R2778">
        <v>0</v>
      </c>
      <c r="S2778">
        <v>0</v>
      </c>
      <c r="T2778">
        <v>0</v>
      </c>
    </row>
    <row r="2779" spans="1:20" x14ac:dyDescent="0.3">
      <c r="A2779" t="s">
        <v>282</v>
      </c>
      <c r="B2779" t="s">
        <v>587</v>
      </c>
      <c r="C2779">
        <v>1</v>
      </c>
      <c r="D2779">
        <v>4</v>
      </c>
      <c r="E2779" t="s">
        <v>510</v>
      </c>
      <c r="F2779" t="s">
        <v>508</v>
      </c>
      <c r="G2779" t="s">
        <v>508</v>
      </c>
      <c r="H2779">
        <v>5.6492504409171067</v>
      </c>
      <c r="I2779">
        <v>12.087912087912089</v>
      </c>
      <c r="J2779">
        <v>-2.522086693647664</v>
      </c>
      <c r="K2779">
        <v>-91.673403395311141</v>
      </c>
      <c r="L2779">
        <v>0.99257364527044589</v>
      </c>
      <c r="M2779">
        <v>-2.4096385542168681</v>
      </c>
      <c r="N2779">
        <v>-2.5462962962962958</v>
      </c>
      <c r="O2779">
        <v>0</v>
      </c>
      <c r="P2779">
        <v>1</v>
      </c>
      <c r="Q2779">
        <v>0</v>
      </c>
      <c r="R2779">
        <v>0</v>
      </c>
      <c r="S2779">
        <v>0</v>
      </c>
      <c r="T2779">
        <v>0</v>
      </c>
    </row>
    <row r="2780" spans="1:20" x14ac:dyDescent="0.3">
      <c r="A2780" t="s">
        <v>285</v>
      </c>
      <c r="B2780" t="s">
        <v>587</v>
      </c>
      <c r="C2780">
        <v>0</v>
      </c>
      <c r="D2780">
        <v>3</v>
      </c>
      <c r="E2780" t="s">
        <v>510</v>
      </c>
      <c r="F2780" t="s">
        <v>508</v>
      </c>
      <c r="G2780" t="s">
        <v>508</v>
      </c>
      <c r="H2780">
        <v>4.9340218014916806</v>
      </c>
      <c r="I2780">
        <v>9.1240875912408761</v>
      </c>
      <c r="J2780">
        <v>-2.4870089853107942</v>
      </c>
      <c r="K2780">
        <v>-111.41464665897141</v>
      </c>
      <c r="L2780">
        <v>0.71128081862600689</v>
      </c>
      <c r="M2780">
        <v>-1.4251781472684091</v>
      </c>
      <c r="N2780">
        <v>1.847389558232932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</row>
    <row r="2781" spans="1:20" x14ac:dyDescent="0.3">
      <c r="A2781" t="s">
        <v>291</v>
      </c>
      <c r="B2781" t="s">
        <v>587</v>
      </c>
      <c r="C2781">
        <v>0</v>
      </c>
      <c r="D2781">
        <v>5</v>
      </c>
      <c r="E2781" t="s">
        <v>510</v>
      </c>
      <c r="F2781" t="s">
        <v>508</v>
      </c>
      <c r="G2781" t="s">
        <v>508</v>
      </c>
      <c r="H2781">
        <v>4.9976808905380334</v>
      </c>
      <c r="I2781">
        <v>4.3795620437956204</v>
      </c>
      <c r="J2781">
        <v>-1.978644913753143</v>
      </c>
      <c r="K2781">
        <v>-112.8503351910184</v>
      </c>
      <c r="L2781">
        <v>0.75527055446670288</v>
      </c>
      <c r="M2781">
        <v>-2.8391167192429019</v>
      </c>
      <c r="N2781">
        <v>2.4350649350649349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</row>
    <row r="2782" spans="1:20" x14ac:dyDescent="0.3">
      <c r="A2782" t="s">
        <v>298</v>
      </c>
      <c r="B2782" t="s">
        <v>587</v>
      </c>
      <c r="C2782">
        <v>5</v>
      </c>
      <c r="D2782">
        <v>7</v>
      </c>
      <c r="E2782" t="s">
        <v>510</v>
      </c>
      <c r="F2782" t="s">
        <v>508</v>
      </c>
      <c r="G2782" t="s">
        <v>508</v>
      </c>
      <c r="H2782">
        <v>4.4259066156876372</v>
      </c>
      <c r="I2782">
        <v>6.666666666666667</v>
      </c>
      <c r="J2782">
        <v>-1.178669360746591</v>
      </c>
      <c r="K2782">
        <v>-80.684673366834403</v>
      </c>
      <c r="L2782">
        <v>1.043838883071142</v>
      </c>
      <c r="M2782">
        <v>-2.297939778129952</v>
      </c>
      <c r="N2782">
        <v>0.40551500405515001</v>
      </c>
      <c r="O2782">
        <v>0</v>
      </c>
      <c r="P2782">
        <v>1</v>
      </c>
      <c r="Q2782">
        <v>0</v>
      </c>
      <c r="R2782">
        <v>0</v>
      </c>
      <c r="S2782">
        <v>0</v>
      </c>
      <c r="T2782">
        <v>1</v>
      </c>
    </row>
    <row r="2783" spans="1:20" x14ac:dyDescent="0.3">
      <c r="A2783" t="s">
        <v>96</v>
      </c>
      <c r="B2783" t="s">
        <v>587</v>
      </c>
      <c r="C2783">
        <v>6</v>
      </c>
      <c r="D2783">
        <v>9</v>
      </c>
      <c r="E2783" t="s">
        <v>513</v>
      </c>
      <c r="F2783" t="s">
        <v>508</v>
      </c>
      <c r="G2783" t="s">
        <v>508</v>
      </c>
      <c r="H2783">
        <v>3.289550156922004</v>
      </c>
      <c r="I2783">
        <v>7.5</v>
      </c>
      <c r="J2783">
        <v>0.37536331820329322</v>
      </c>
      <c r="K2783">
        <v>-81.440443213296405</v>
      </c>
      <c r="L2783">
        <v>0.70889458164505981</v>
      </c>
      <c r="M2783">
        <v>-0.96696212731668019</v>
      </c>
      <c r="N2783">
        <v>5.1261187957689174</v>
      </c>
      <c r="O2783">
        <v>0</v>
      </c>
      <c r="P2783">
        <v>1</v>
      </c>
      <c r="Q2783">
        <v>1</v>
      </c>
      <c r="R2783">
        <v>0</v>
      </c>
      <c r="S2783">
        <v>0</v>
      </c>
      <c r="T2783">
        <v>0</v>
      </c>
    </row>
    <row r="2784" spans="1:20" x14ac:dyDescent="0.3">
      <c r="A2784" t="s">
        <v>164</v>
      </c>
      <c r="B2784" t="s">
        <v>587</v>
      </c>
      <c r="C2784">
        <v>6</v>
      </c>
      <c r="D2784">
        <v>11</v>
      </c>
      <c r="E2784" t="s">
        <v>513</v>
      </c>
      <c r="F2784" t="s">
        <v>508</v>
      </c>
      <c r="G2784" t="s">
        <v>508</v>
      </c>
      <c r="H2784">
        <v>3.6637433648742208</v>
      </c>
      <c r="I2784">
        <v>16.666666666666661</v>
      </c>
      <c r="J2784">
        <v>1.4674421300398559</v>
      </c>
      <c r="K2784">
        <v>19.09593056025297</v>
      </c>
      <c r="L2784">
        <v>0.94233450898927784</v>
      </c>
      <c r="M2784">
        <v>-4.1795665634674917</v>
      </c>
      <c r="N2784">
        <v>2.9079159935379639</v>
      </c>
      <c r="O2784">
        <v>0</v>
      </c>
      <c r="P2784">
        <v>1</v>
      </c>
      <c r="Q2784">
        <v>1</v>
      </c>
      <c r="R2784">
        <v>0</v>
      </c>
      <c r="S2784">
        <v>0</v>
      </c>
      <c r="T2784">
        <v>0</v>
      </c>
    </row>
    <row r="2785" spans="1:20" x14ac:dyDescent="0.3">
      <c r="A2785" t="s">
        <v>242</v>
      </c>
      <c r="B2785" t="s">
        <v>587</v>
      </c>
      <c r="C2785">
        <v>6</v>
      </c>
      <c r="D2785">
        <v>11</v>
      </c>
      <c r="E2785" t="s">
        <v>513</v>
      </c>
      <c r="F2785" t="s">
        <v>508</v>
      </c>
      <c r="G2785" t="s">
        <v>508</v>
      </c>
      <c r="H2785">
        <v>3.204540243063517</v>
      </c>
      <c r="I2785">
        <v>31.578947368421051</v>
      </c>
      <c r="J2785">
        <v>1.9925826572354881</v>
      </c>
      <c r="K2785">
        <v>-14.1095066185317</v>
      </c>
      <c r="L2785">
        <v>0.89828153436144575</v>
      </c>
      <c r="M2785">
        <v>-2.120974076983503</v>
      </c>
      <c r="N2785">
        <v>1.685393258426966</v>
      </c>
      <c r="O2785">
        <v>0</v>
      </c>
      <c r="P2785">
        <v>1</v>
      </c>
      <c r="Q2785">
        <v>1</v>
      </c>
      <c r="R2785">
        <v>0</v>
      </c>
      <c r="S2785">
        <v>0</v>
      </c>
      <c r="T2785">
        <v>0</v>
      </c>
    </row>
    <row r="2786" spans="1:20" x14ac:dyDescent="0.3">
      <c r="A2786" t="s">
        <v>139</v>
      </c>
      <c r="B2786" t="s">
        <v>116</v>
      </c>
      <c r="C2786">
        <v>6</v>
      </c>
      <c r="D2786">
        <v>9</v>
      </c>
      <c r="E2786" t="s">
        <v>510</v>
      </c>
      <c r="F2786" t="s">
        <v>508</v>
      </c>
      <c r="G2786" t="s">
        <v>508</v>
      </c>
      <c r="H2786">
        <v>2.979180036420912</v>
      </c>
      <c r="I2786">
        <v>29.54541513741583</v>
      </c>
      <c r="J2786">
        <v>-4.4835743467616783E-2</v>
      </c>
      <c r="K2786">
        <v>-30.417722718078981</v>
      </c>
      <c r="L2786">
        <v>0.95994302304779433</v>
      </c>
      <c r="M2786">
        <v>-0.59940477767003553</v>
      </c>
      <c r="N2786">
        <v>-0.60300971952294047</v>
      </c>
      <c r="O2786">
        <v>1</v>
      </c>
      <c r="P2786">
        <v>1</v>
      </c>
      <c r="Q2786">
        <v>0</v>
      </c>
      <c r="R2786">
        <v>0</v>
      </c>
      <c r="S2786">
        <v>0</v>
      </c>
      <c r="T2786">
        <v>0</v>
      </c>
    </row>
    <row r="2787" spans="1:20" x14ac:dyDescent="0.3">
      <c r="A2787" t="s">
        <v>156</v>
      </c>
      <c r="B2787" t="s">
        <v>116</v>
      </c>
      <c r="C2787">
        <v>6</v>
      </c>
      <c r="D2787">
        <v>9</v>
      </c>
      <c r="E2787" t="s">
        <v>510</v>
      </c>
      <c r="F2787" t="s">
        <v>508</v>
      </c>
      <c r="G2787" t="s">
        <v>508</v>
      </c>
      <c r="H2787">
        <v>2.8022512774283119</v>
      </c>
      <c r="I2787">
        <v>28.448273027127112</v>
      </c>
      <c r="J2787">
        <v>-3.1863198880730012E-2</v>
      </c>
      <c r="K2787">
        <v>-52.395273723835032</v>
      </c>
      <c r="L2787">
        <v>0.61811658956935422</v>
      </c>
      <c r="M2787">
        <v>-0.60300971952294047</v>
      </c>
      <c r="N2787">
        <v>4.1455999310345959</v>
      </c>
      <c r="O2787">
        <v>1</v>
      </c>
      <c r="P2787">
        <v>1</v>
      </c>
      <c r="Q2787">
        <v>0</v>
      </c>
      <c r="R2787">
        <v>0</v>
      </c>
      <c r="S2787">
        <v>0</v>
      </c>
      <c r="T2787">
        <v>0</v>
      </c>
    </row>
    <row r="2788" spans="1:20" x14ac:dyDescent="0.3">
      <c r="A2788" t="s">
        <v>223</v>
      </c>
      <c r="B2788" t="s">
        <v>116</v>
      </c>
      <c r="C2788">
        <v>9</v>
      </c>
      <c r="D2788">
        <v>15</v>
      </c>
      <c r="E2788" t="s">
        <v>367</v>
      </c>
      <c r="F2788" t="s">
        <v>508</v>
      </c>
      <c r="G2788" t="s">
        <v>509</v>
      </c>
      <c r="H2788">
        <v>2.8089078243778052</v>
      </c>
      <c r="I2788">
        <v>47.663497258408377</v>
      </c>
      <c r="J2788">
        <v>1.3950460514476151E-2</v>
      </c>
      <c r="K2788">
        <v>49.749725493567851</v>
      </c>
      <c r="L2788">
        <v>0.67532847626196035</v>
      </c>
      <c r="M2788">
        <v>-2.2330144820534699</v>
      </c>
      <c r="N2788">
        <v>1.4895787164888119</v>
      </c>
      <c r="O2788">
        <v>1</v>
      </c>
      <c r="P2788">
        <v>1</v>
      </c>
      <c r="Q2788">
        <v>1</v>
      </c>
      <c r="R2788">
        <v>0</v>
      </c>
      <c r="S2788">
        <v>0</v>
      </c>
      <c r="T2788">
        <v>0</v>
      </c>
    </row>
    <row r="2789" spans="1:20" x14ac:dyDescent="0.3">
      <c r="A2789" t="s">
        <v>271</v>
      </c>
      <c r="B2789" t="s">
        <v>116</v>
      </c>
      <c r="C2789">
        <v>8</v>
      </c>
      <c r="D2789">
        <v>10</v>
      </c>
      <c r="E2789" t="s">
        <v>513</v>
      </c>
      <c r="F2789" t="s">
        <v>508</v>
      </c>
      <c r="G2789" t="s">
        <v>508</v>
      </c>
      <c r="H2789">
        <v>3.176200246395573</v>
      </c>
      <c r="I2789">
        <v>15.62499627471059</v>
      </c>
      <c r="J2789">
        <v>2.018681149269105E-2</v>
      </c>
      <c r="K2789">
        <v>17.060401354066851</v>
      </c>
      <c r="L2789">
        <v>0.5861948851567288</v>
      </c>
      <c r="M2789">
        <v>-5.4234123319251131</v>
      </c>
      <c r="N2789">
        <v>2.3138883865201869</v>
      </c>
      <c r="O2789">
        <v>0</v>
      </c>
      <c r="P2789">
        <v>1</v>
      </c>
      <c r="Q2789">
        <v>1</v>
      </c>
      <c r="R2789">
        <v>0</v>
      </c>
      <c r="S2789">
        <v>1</v>
      </c>
      <c r="T2789">
        <v>0</v>
      </c>
    </row>
    <row r="2790" spans="1:20" x14ac:dyDescent="0.3">
      <c r="A2790" t="s">
        <v>283</v>
      </c>
      <c r="B2790" t="s">
        <v>116</v>
      </c>
      <c r="C2790">
        <v>3</v>
      </c>
      <c r="D2790">
        <v>6</v>
      </c>
      <c r="E2790" t="s">
        <v>510</v>
      </c>
      <c r="F2790" t="s">
        <v>508</v>
      </c>
      <c r="G2790" t="s">
        <v>508</v>
      </c>
      <c r="H2790">
        <v>3.337119861702333</v>
      </c>
      <c r="I2790">
        <v>18.54308902011558</v>
      </c>
      <c r="J2790">
        <v>-8.8025184857447453E-3</v>
      </c>
      <c r="K2790">
        <v>-27.303227527177331</v>
      </c>
      <c r="L2790">
        <v>0.32615727578678888</v>
      </c>
      <c r="M2790">
        <v>-1.8536544427639099</v>
      </c>
      <c r="N2790">
        <v>-2.0874754412284009</v>
      </c>
      <c r="O2790">
        <v>0</v>
      </c>
      <c r="P2790">
        <v>1</v>
      </c>
      <c r="Q2790">
        <v>0</v>
      </c>
      <c r="R2790">
        <v>0</v>
      </c>
      <c r="S2790">
        <v>0</v>
      </c>
      <c r="T2790">
        <v>0</v>
      </c>
    </row>
    <row r="2791" spans="1:20" x14ac:dyDescent="0.3">
      <c r="A2791" t="s">
        <v>290</v>
      </c>
      <c r="B2791" t="s">
        <v>116</v>
      </c>
      <c r="C2791">
        <v>0</v>
      </c>
      <c r="D2791">
        <v>7</v>
      </c>
      <c r="E2791" t="s">
        <v>510</v>
      </c>
      <c r="F2791" t="s">
        <v>508</v>
      </c>
      <c r="G2791" t="s">
        <v>508</v>
      </c>
      <c r="H2791">
        <v>3.4662795850992669</v>
      </c>
      <c r="I2791">
        <v>4.6358038336438563</v>
      </c>
      <c r="J2791">
        <v>-3.1305899576884219E-2</v>
      </c>
      <c r="K2791">
        <v>-117.66513529396239</v>
      </c>
      <c r="L2791">
        <v>0.79460379485152333</v>
      </c>
      <c r="M2791">
        <v>-2.0874754412284009</v>
      </c>
      <c r="N2791">
        <v>-0.50761612993361849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</row>
    <row r="2792" spans="1:20" x14ac:dyDescent="0.3">
      <c r="A2792" t="s">
        <v>91</v>
      </c>
      <c r="B2792" t="s">
        <v>116</v>
      </c>
      <c r="C2792">
        <v>2</v>
      </c>
      <c r="D2792">
        <v>7</v>
      </c>
      <c r="E2792" t="s">
        <v>510</v>
      </c>
      <c r="F2792" t="s">
        <v>508</v>
      </c>
      <c r="G2792" t="s">
        <v>508</v>
      </c>
      <c r="H2792">
        <v>4.2642785898376543</v>
      </c>
      <c r="I2792">
        <v>10.091753955560529</v>
      </c>
      <c r="J2792">
        <v>-8.172569022808733E-2</v>
      </c>
      <c r="K2792">
        <v>-191.74223105604639</v>
      </c>
      <c r="L2792">
        <v>2.4320127248133501</v>
      </c>
      <c r="M2792">
        <v>-7.5322122635142934</v>
      </c>
      <c r="N2792">
        <v>-1.0718154586008239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1</v>
      </c>
    </row>
    <row r="2793" spans="1:20" x14ac:dyDescent="0.3">
      <c r="A2793" t="s">
        <v>93</v>
      </c>
      <c r="B2793" t="s">
        <v>116</v>
      </c>
      <c r="C2793">
        <v>0</v>
      </c>
      <c r="D2793">
        <v>3</v>
      </c>
      <c r="E2793" t="s">
        <v>510</v>
      </c>
      <c r="F2793" t="s">
        <v>508</v>
      </c>
      <c r="G2793" t="s">
        <v>508</v>
      </c>
      <c r="H2793">
        <v>4.4188216027007661</v>
      </c>
      <c r="I2793">
        <v>5.5045811357997039</v>
      </c>
      <c r="J2793">
        <v>-0.1032460530302957</v>
      </c>
      <c r="K2793">
        <v>-162.18628369852649</v>
      </c>
      <c r="L2793">
        <v>0.88244866667935329</v>
      </c>
      <c r="M2793">
        <v>-1.0718154586008239</v>
      </c>
      <c r="N2793">
        <v>3.358617930565893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</row>
    <row r="2794" spans="1:20" x14ac:dyDescent="0.3">
      <c r="A2794" t="s">
        <v>162</v>
      </c>
      <c r="B2794" t="s">
        <v>116</v>
      </c>
      <c r="C2794">
        <v>1</v>
      </c>
      <c r="D2794">
        <v>4</v>
      </c>
      <c r="E2794" t="s">
        <v>510</v>
      </c>
      <c r="F2794" t="s">
        <v>508</v>
      </c>
      <c r="G2794" t="s">
        <v>508</v>
      </c>
      <c r="H2794">
        <v>5.0833083487931461</v>
      </c>
      <c r="I2794">
        <v>6.8807592296412441</v>
      </c>
      <c r="J2794">
        <v>-7.6664025366402072E-2</v>
      </c>
      <c r="K2794">
        <v>-74.343481905522225</v>
      </c>
      <c r="L2794">
        <v>0.56721649437515531</v>
      </c>
      <c r="M2794">
        <v>-5.702642396593343</v>
      </c>
      <c r="N2794">
        <v>0.86393004026647691</v>
      </c>
      <c r="O2794">
        <v>0</v>
      </c>
      <c r="P2794">
        <v>1</v>
      </c>
      <c r="Q2794">
        <v>0</v>
      </c>
      <c r="R2794">
        <v>0</v>
      </c>
      <c r="S2794">
        <v>0</v>
      </c>
      <c r="T2794">
        <v>0</v>
      </c>
    </row>
    <row r="2795" spans="1:20" x14ac:dyDescent="0.3">
      <c r="A2795" t="s">
        <v>259</v>
      </c>
      <c r="B2795" t="s">
        <v>116</v>
      </c>
      <c r="C2795">
        <v>11</v>
      </c>
      <c r="D2795">
        <v>11</v>
      </c>
      <c r="E2795" t="s">
        <v>510</v>
      </c>
      <c r="F2795" t="s">
        <v>508</v>
      </c>
      <c r="G2795" t="s">
        <v>508</v>
      </c>
      <c r="H2795">
        <v>4.9577309389800002</v>
      </c>
      <c r="I2795">
        <v>53.08646117927136</v>
      </c>
      <c r="J2795">
        <v>8.4883710438336674E-2</v>
      </c>
      <c r="K2795">
        <v>117.4749625106268</v>
      </c>
      <c r="L2795">
        <v>0.61894730563598699</v>
      </c>
      <c r="M2795">
        <v>-5.4079667636356206</v>
      </c>
      <c r="N2795">
        <v>1.6048128698776001</v>
      </c>
      <c r="O2795">
        <v>1</v>
      </c>
      <c r="P2795">
        <v>1</v>
      </c>
      <c r="Q2795">
        <v>1</v>
      </c>
      <c r="R2795">
        <v>0</v>
      </c>
      <c r="S2795">
        <v>1</v>
      </c>
      <c r="T2795">
        <v>0</v>
      </c>
    </row>
    <row r="2796" spans="1:20" x14ac:dyDescent="0.3">
      <c r="A2796" t="s">
        <v>269</v>
      </c>
      <c r="B2796" t="s">
        <v>116</v>
      </c>
      <c r="C2796">
        <v>9</v>
      </c>
      <c r="D2796">
        <v>5</v>
      </c>
      <c r="E2796" t="s">
        <v>510</v>
      </c>
      <c r="F2796" t="s">
        <v>508</v>
      </c>
      <c r="G2796" t="s">
        <v>508</v>
      </c>
      <c r="H2796">
        <v>5.2582363652428459</v>
      </c>
      <c r="I2796">
        <v>50.617327557127737</v>
      </c>
      <c r="J2796">
        <v>7.2749984068148046E-2</v>
      </c>
      <c r="K2796">
        <v>62.812500914163323</v>
      </c>
      <c r="L2796">
        <v>0.35464222240535892</v>
      </c>
      <c r="M2796">
        <v>-1.974331757213162</v>
      </c>
      <c r="N2796">
        <v>-2.1148039445428322</v>
      </c>
      <c r="O2796">
        <v>1</v>
      </c>
      <c r="P2796">
        <v>1</v>
      </c>
      <c r="Q2796">
        <v>1</v>
      </c>
      <c r="R2796">
        <v>0</v>
      </c>
      <c r="S2796">
        <v>1</v>
      </c>
      <c r="T2796">
        <v>0</v>
      </c>
    </row>
    <row r="2797" spans="1:20" x14ac:dyDescent="0.3">
      <c r="A2797" t="s">
        <v>282</v>
      </c>
      <c r="B2797" t="s">
        <v>116</v>
      </c>
      <c r="C2797">
        <v>6</v>
      </c>
      <c r="D2797">
        <v>6</v>
      </c>
      <c r="E2797" t="s">
        <v>510</v>
      </c>
      <c r="F2797" t="s">
        <v>508</v>
      </c>
      <c r="G2797" t="s">
        <v>508</v>
      </c>
      <c r="H2797">
        <v>5.1881247984006968</v>
      </c>
      <c r="I2797">
        <v>37.654361323676497</v>
      </c>
      <c r="J2797">
        <v>4.8124337355314212E-2</v>
      </c>
      <c r="K2797">
        <v>13.412387415109711</v>
      </c>
      <c r="L2797">
        <v>0.2143344247541413</v>
      </c>
      <c r="M2797">
        <v>-2.1148039445428322</v>
      </c>
      <c r="N2797">
        <v>-0.82304445996181974</v>
      </c>
      <c r="O2797">
        <v>0</v>
      </c>
      <c r="P2797">
        <v>1</v>
      </c>
      <c r="Q2797">
        <v>1</v>
      </c>
      <c r="R2797">
        <v>0</v>
      </c>
      <c r="S2797">
        <v>1</v>
      </c>
      <c r="T2797">
        <v>0</v>
      </c>
    </row>
    <row r="2798" spans="1:20" x14ac:dyDescent="0.3">
      <c r="A2798" t="s">
        <v>285</v>
      </c>
      <c r="B2798" t="s">
        <v>116</v>
      </c>
      <c r="C2798">
        <v>3</v>
      </c>
      <c r="D2798">
        <v>4</v>
      </c>
      <c r="E2798" t="s">
        <v>510</v>
      </c>
      <c r="F2798" t="s">
        <v>508</v>
      </c>
      <c r="G2798" t="s">
        <v>508</v>
      </c>
      <c r="H2798">
        <v>4.9398486775563173</v>
      </c>
      <c r="I2798">
        <v>24.074096967492061</v>
      </c>
      <c r="J2798">
        <v>-2.7570070369110772E-3</v>
      </c>
      <c r="K2798">
        <v>-43.152159474613441</v>
      </c>
      <c r="L2798">
        <v>0.71101131507181881</v>
      </c>
      <c r="M2798">
        <v>-1.452285667393431</v>
      </c>
      <c r="N2798">
        <v>0.52631779720908711</v>
      </c>
      <c r="O2798">
        <v>0</v>
      </c>
      <c r="P2798">
        <v>1</v>
      </c>
      <c r="Q2798">
        <v>0</v>
      </c>
      <c r="R2798">
        <v>0</v>
      </c>
      <c r="S2798">
        <v>0</v>
      </c>
      <c r="T2798">
        <v>0</v>
      </c>
    </row>
    <row r="2799" spans="1:20" x14ac:dyDescent="0.3">
      <c r="A2799" t="s">
        <v>291</v>
      </c>
      <c r="B2799" t="s">
        <v>116</v>
      </c>
      <c r="C2799">
        <v>3</v>
      </c>
      <c r="D2799">
        <v>6</v>
      </c>
      <c r="E2799" t="s">
        <v>510</v>
      </c>
      <c r="F2799" t="s">
        <v>508</v>
      </c>
      <c r="G2799" t="s">
        <v>508</v>
      </c>
      <c r="H2799">
        <v>4.713207928850939</v>
      </c>
      <c r="I2799">
        <v>11.11113073404082</v>
      </c>
      <c r="J2799">
        <v>-5.3322213586063948E-2</v>
      </c>
      <c r="K2799">
        <v>-80.484969337782118</v>
      </c>
      <c r="L2799">
        <v>0.92053974980484254</v>
      </c>
      <c r="M2799">
        <v>-2.7225154312989508</v>
      </c>
      <c r="N2799">
        <v>-0.2152799157317356</v>
      </c>
      <c r="O2799">
        <v>0</v>
      </c>
      <c r="P2799">
        <v>1</v>
      </c>
      <c r="Q2799">
        <v>0</v>
      </c>
      <c r="R2799">
        <v>0</v>
      </c>
      <c r="S2799">
        <v>0</v>
      </c>
      <c r="T2799">
        <v>0</v>
      </c>
    </row>
    <row r="2800" spans="1:20" x14ac:dyDescent="0.3">
      <c r="A2800" t="s">
        <v>295</v>
      </c>
      <c r="B2800" t="s">
        <v>116</v>
      </c>
      <c r="C2800">
        <v>0</v>
      </c>
      <c r="D2800">
        <v>3</v>
      </c>
      <c r="E2800" t="s">
        <v>510</v>
      </c>
      <c r="F2800" t="s">
        <v>508</v>
      </c>
      <c r="G2800" t="s">
        <v>508</v>
      </c>
      <c r="H2800">
        <v>4.384341459184828</v>
      </c>
      <c r="I2800">
        <v>9.8765933573635731</v>
      </c>
      <c r="J2800">
        <v>-6.423653315551818E-2</v>
      </c>
      <c r="K2800">
        <v>-100.12935173893401</v>
      </c>
      <c r="L2800">
        <v>0.76593189902565606</v>
      </c>
      <c r="M2800">
        <v>-0.2152799157317356</v>
      </c>
      <c r="N2800">
        <v>0.1078670411407055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</row>
    <row r="2801" spans="1:20" x14ac:dyDescent="0.3">
      <c r="A2801" t="s">
        <v>96</v>
      </c>
      <c r="B2801" t="s">
        <v>116</v>
      </c>
      <c r="C2801">
        <v>9</v>
      </c>
      <c r="D2801">
        <v>10</v>
      </c>
      <c r="E2801" t="s">
        <v>513</v>
      </c>
      <c r="F2801" t="s">
        <v>508</v>
      </c>
      <c r="G2801" t="s">
        <v>508</v>
      </c>
      <c r="H2801">
        <v>3.5266922009435322</v>
      </c>
      <c r="I2801">
        <v>27.814570372943439</v>
      </c>
      <c r="J2801">
        <v>6.0594354834412889E-3</v>
      </c>
      <c r="K2801">
        <v>-3.3995769896980148</v>
      </c>
      <c r="L2801">
        <v>0.84792465100991021</v>
      </c>
      <c r="M2801">
        <v>-0.82815657318552116</v>
      </c>
      <c r="N2801">
        <v>1.7745310819186331</v>
      </c>
      <c r="O2801">
        <v>1</v>
      </c>
      <c r="P2801">
        <v>1</v>
      </c>
      <c r="Q2801">
        <v>1</v>
      </c>
      <c r="R2801">
        <v>0</v>
      </c>
      <c r="S2801">
        <v>0</v>
      </c>
      <c r="T2801">
        <v>0</v>
      </c>
    </row>
    <row r="2802" spans="1:20" x14ac:dyDescent="0.3">
      <c r="A2802" t="s">
        <v>164</v>
      </c>
      <c r="B2802" t="s">
        <v>116</v>
      </c>
      <c r="C2802">
        <v>9</v>
      </c>
      <c r="D2802">
        <v>12</v>
      </c>
      <c r="E2802" t="s">
        <v>513</v>
      </c>
      <c r="F2802" t="s">
        <v>508</v>
      </c>
      <c r="G2802" t="s">
        <v>508</v>
      </c>
      <c r="H2802">
        <v>3.111442640727982</v>
      </c>
      <c r="I2802">
        <v>34.513301223488071</v>
      </c>
      <c r="J2802">
        <v>2.5611189969616189E-2</v>
      </c>
      <c r="K2802">
        <v>10.36339265806582</v>
      </c>
      <c r="L2802">
        <v>0.84659693063140129</v>
      </c>
      <c r="M2802">
        <v>-2.0512800950270429</v>
      </c>
      <c r="N2802">
        <v>2.6178009948370771</v>
      </c>
      <c r="O2802">
        <v>1</v>
      </c>
      <c r="P2802">
        <v>1</v>
      </c>
      <c r="Q2802">
        <v>1</v>
      </c>
      <c r="R2802">
        <v>0</v>
      </c>
      <c r="S2802">
        <v>0</v>
      </c>
      <c r="T2802">
        <v>0</v>
      </c>
    </row>
    <row r="2803" spans="1:20" x14ac:dyDescent="0.3">
      <c r="A2803" t="s">
        <v>139</v>
      </c>
      <c r="B2803" t="s">
        <v>150</v>
      </c>
      <c r="C2803">
        <v>11</v>
      </c>
      <c r="D2803">
        <v>15</v>
      </c>
      <c r="E2803" t="s">
        <v>513</v>
      </c>
      <c r="F2803" t="s">
        <v>508</v>
      </c>
      <c r="G2803" t="s">
        <v>508</v>
      </c>
      <c r="H2803">
        <v>3.3342897946084511</v>
      </c>
      <c r="I2803">
        <v>43.939366572720161</v>
      </c>
      <c r="J2803">
        <v>2.6369032144436689E-2</v>
      </c>
      <c r="K2803">
        <v>76.958418407588923</v>
      </c>
      <c r="L2803">
        <v>0.63301596607375232</v>
      </c>
      <c r="M2803">
        <v>-3.6821717604458759</v>
      </c>
      <c r="N2803">
        <v>-1.0060305031879491</v>
      </c>
      <c r="O2803">
        <v>1</v>
      </c>
      <c r="P2803">
        <v>1</v>
      </c>
      <c r="Q2803">
        <v>1</v>
      </c>
      <c r="R2803">
        <v>0</v>
      </c>
      <c r="S2803">
        <v>1</v>
      </c>
      <c r="T2803">
        <v>0</v>
      </c>
    </row>
    <row r="2804" spans="1:20" x14ac:dyDescent="0.3">
      <c r="A2804" t="s">
        <v>156</v>
      </c>
      <c r="B2804" t="s">
        <v>150</v>
      </c>
      <c r="C2804">
        <v>8</v>
      </c>
      <c r="D2804">
        <v>8</v>
      </c>
      <c r="E2804" t="s">
        <v>513</v>
      </c>
      <c r="F2804" t="s">
        <v>508</v>
      </c>
      <c r="G2804" t="s">
        <v>508</v>
      </c>
      <c r="H2804">
        <v>3.4698009229817171</v>
      </c>
      <c r="I2804">
        <v>35.384613127398403</v>
      </c>
      <c r="J2804">
        <v>1.143176436513213E-2</v>
      </c>
      <c r="K2804">
        <v>-4.6344454685323884</v>
      </c>
      <c r="L2804">
        <v>0.46805684549515442</v>
      </c>
      <c r="M2804">
        <v>-1.0060305031879491</v>
      </c>
      <c r="N2804">
        <v>5.6910513949037353</v>
      </c>
      <c r="O2804">
        <v>0</v>
      </c>
      <c r="P2804">
        <v>1</v>
      </c>
      <c r="Q2804">
        <v>1</v>
      </c>
      <c r="R2804">
        <v>0</v>
      </c>
      <c r="S2804">
        <v>1</v>
      </c>
      <c r="T2804">
        <v>0</v>
      </c>
    </row>
    <row r="2805" spans="1:20" x14ac:dyDescent="0.3">
      <c r="A2805" t="s">
        <v>223</v>
      </c>
      <c r="B2805" t="s">
        <v>150</v>
      </c>
      <c r="C2805">
        <v>8</v>
      </c>
      <c r="D2805">
        <v>7</v>
      </c>
      <c r="E2805" t="s">
        <v>513</v>
      </c>
      <c r="F2805" t="s">
        <v>508</v>
      </c>
      <c r="G2805" t="s">
        <v>508</v>
      </c>
      <c r="H2805">
        <v>3.6274485905755212</v>
      </c>
      <c r="I2805">
        <v>59.999984105438173</v>
      </c>
      <c r="J2805">
        <v>1.4736177174143109E-2</v>
      </c>
      <c r="K2805">
        <v>84.831301280176788</v>
      </c>
      <c r="L2805">
        <v>0.78742451501620447</v>
      </c>
      <c r="M2805">
        <v>-1.92307515962583</v>
      </c>
      <c r="N2805">
        <v>-0.19607357316996199</v>
      </c>
      <c r="O2805">
        <v>0</v>
      </c>
      <c r="P2805">
        <v>1</v>
      </c>
      <c r="Q2805">
        <v>1</v>
      </c>
      <c r="R2805">
        <v>1</v>
      </c>
      <c r="S2805">
        <v>0</v>
      </c>
      <c r="T2805">
        <v>0</v>
      </c>
    </row>
    <row r="2806" spans="1:20" x14ac:dyDescent="0.3">
      <c r="A2806" t="s">
        <v>228</v>
      </c>
      <c r="B2806" t="s">
        <v>150</v>
      </c>
      <c r="C2806">
        <v>6</v>
      </c>
      <c r="D2806">
        <v>7</v>
      </c>
      <c r="E2806" t="s">
        <v>513</v>
      </c>
      <c r="F2806" t="s">
        <v>508</v>
      </c>
      <c r="G2806" t="s">
        <v>508</v>
      </c>
      <c r="H2806">
        <v>3.550376405578858</v>
      </c>
      <c r="I2806">
        <v>57.627129602689678</v>
      </c>
      <c r="J2806">
        <v>7.8376377283855547E-3</v>
      </c>
      <c r="K2806">
        <v>58.959546069468047</v>
      </c>
      <c r="L2806">
        <v>0.53310219635900702</v>
      </c>
      <c r="M2806">
        <v>-0.19607357316996199</v>
      </c>
      <c r="N2806">
        <v>2.1610933866341711</v>
      </c>
      <c r="O2806">
        <v>0</v>
      </c>
      <c r="P2806">
        <v>1</v>
      </c>
      <c r="Q2806">
        <v>1</v>
      </c>
      <c r="R2806">
        <v>0</v>
      </c>
      <c r="S2806">
        <v>0</v>
      </c>
      <c r="T2806">
        <v>0</v>
      </c>
    </row>
    <row r="2807" spans="1:20" x14ac:dyDescent="0.3">
      <c r="A2807" t="s">
        <v>271</v>
      </c>
      <c r="B2807" t="s">
        <v>150</v>
      </c>
      <c r="C2807">
        <v>0</v>
      </c>
      <c r="D2807">
        <v>5</v>
      </c>
      <c r="E2807" t="s">
        <v>510</v>
      </c>
      <c r="F2807" t="s">
        <v>508</v>
      </c>
      <c r="G2807" t="s">
        <v>508</v>
      </c>
      <c r="H2807">
        <v>4.4091702538897088</v>
      </c>
      <c r="I2807">
        <v>4.6154162164224157</v>
      </c>
      <c r="J2807">
        <v>-2.1500283219887981E-2</v>
      </c>
      <c r="K2807">
        <v>-112.01077381588961</v>
      </c>
      <c r="L2807">
        <v>0.6705076296714686</v>
      </c>
      <c r="M2807">
        <v>-5.8139481156799588</v>
      </c>
      <c r="N2807">
        <v>0.82304445996181974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</row>
    <row r="2808" spans="1:20" x14ac:dyDescent="0.3">
      <c r="A2808" t="s">
        <v>283</v>
      </c>
      <c r="B2808" t="s">
        <v>150</v>
      </c>
      <c r="C2808">
        <v>0</v>
      </c>
      <c r="D2808">
        <v>5</v>
      </c>
      <c r="E2808" t="s">
        <v>510</v>
      </c>
      <c r="F2808" t="s">
        <v>508</v>
      </c>
      <c r="G2808" t="s">
        <v>508</v>
      </c>
      <c r="H2808">
        <v>3.8124441295681519</v>
      </c>
      <c r="I2808">
        <v>9.2307590732927949</v>
      </c>
      <c r="J2808">
        <v>-4.9814464292914827E-2</v>
      </c>
      <c r="K2808">
        <v>-107.7223700510495</v>
      </c>
      <c r="L2808">
        <v>0.58699685501744103</v>
      </c>
      <c r="M2808">
        <v>-0.8113582808481975</v>
      </c>
      <c r="N2808">
        <v>-3.4764842727106871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</row>
    <row r="2809" spans="1:20" x14ac:dyDescent="0.3">
      <c r="A2809" t="s">
        <v>290</v>
      </c>
      <c r="B2809" t="s">
        <v>150</v>
      </c>
      <c r="C2809">
        <v>2</v>
      </c>
      <c r="D2809">
        <v>9</v>
      </c>
      <c r="E2809" t="s">
        <v>510</v>
      </c>
      <c r="F2809" t="s">
        <v>508</v>
      </c>
      <c r="G2809" t="s">
        <v>508</v>
      </c>
      <c r="H2809">
        <v>3.9800238415703282</v>
      </c>
      <c r="I2809">
        <v>2.5640994290793562</v>
      </c>
      <c r="J2809">
        <v>-6.32547466857135E-2</v>
      </c>
      <c r="K2809">
        <v>-131.2820372371454</v>
      </c>
      <c r="L2809">
        <v>1.343855001702454</v>
      </c>
      <c r="M2809">
        <v>-3.4764842727106871</v>
      </c>
      <c r="N2809">
        <v>-0.4237284282951545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1</v>
      </c>
    </row>
    <row r="2810" spans="1:20" x14ac:dyDescent="0.3">
      <c r="A2810" t="s">
        <v>512</v>
      </c>
      <c r="B2810" t="s">
        <v>150</v>
      </c>
      <c r="C2810">
        <v>2</v>
      </c>
      <c r="D2810">
        <v>8</v>
      </c>
      <c r="E2810" t="s">
        <v>510</v>
      </c>
      <c r="F2810" t="s">
        <v>508</v>
      </c>
      <c r="G2810" t="s">
        <v>508</v>
      </c>
      <c r="H2810">
        <v>3.85215195155501</v>
      </c>
      <c r="I2810">
        <v>2.173910789994713</v>
      </c>
      <c r="J2810">
        <v>-8.0546353320700134E-2</v>
      </c>
      <c r="K2810">
        <v>-135.79286220839711</v>
      </c>
      <c r="L2810">
        <v>1.103673349852722</v>
      </c>
      <c r="M2810">
        <v>-2.5531891580617851</v>
      </c>
      <c r="N2810">
        <v>-5.2401697623601811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1</v>
      </c>
    </row>
    <row r="2811" spans="1:20" x14ac:dyDescent="0.3">
      <c r="A2811" t="s">
        <v>91</v>
      </c>
      <c r="B2811" t="s">
        <v>150</v>
      </c>
      <c r="C2811">
        <v>2</v>
      </c>
      <c r="D2811">
        <v>7</v>
      </c>
      <c r="E2811" t="s">
        <v>510</v>
      </c>
      <c r="F2811" t="s">
        <v>508</v>
      </c>
      <c r="G2811" t="s">
        <v>508</v>
      </c>
      <c r="H2811">
        <v>4.4437124989091439</v>
      </c>
      <c r="I2811">
        <v>8.8000106811523438</v>
      </c>
      <c r="J2811">
        <v>-9.5624483111961159E-2</v>
      </c>
      <c r="K2811">
        <v>-196.7896845205812</v>
      </c>
      <c r="L2811">
        <v>1.2470029125496029</v>
      </c>
      <c r="M2811">
        <v>-5.2401697623601811</v>
      </c>
      <c r="N2811">
        <v>0.2304090251866697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1</v>
      </c>
    </row>
    <row r="2812" spans="1:20" x14ac:dyDescent="0.3">
      <c r="A2812" t="s">
        <v>162</v>
      </c>
      <c r="B2812" t="s">
        <v>150</v>
      </c>
      <c r="C2812">
        <v>3</v>
      </c>
      <c r="D2812">
        <v>5</v>
      </c>
      <c r="E2812" t="s">
        <v>510</v>
      </c>
      <c r="F2812" t="s">
        <v>508</v>
      </c>
      <c r="G2812" t="s">
        <v>508</v>
      </c>
      <c r="H2812">
        <v>5.228442661061222</v>
      </c>
      <c r="I2812">
        <v>16.800003051757809</v>
      </c>
      <c r="J2812">
        <v>-5.3404966189998633E-2</v>
      </c>
      <c r="K2812">
        <v>-65.069899832071826</v>
      </c>
      <c r="L2812">
        <v>1.028077823555688</v>
      </c>
      <c r="M2812">
        <v>-4.5161297600011983</v>
      </c>
      <c r="N2812">
        <v>0.67566965280563351</v>
      </c>
      <c r="O2812">
        <v>0</v>
      </c>
      <c r="P2812">
        <v>1</v>
      </c>
      <c r="Q2812">
        <v>0</v>
      </c>
      <c r="R2812">
        <v>0</v>
      </c>
      <c r="S2812">
        <v>0</v>
      </c>
      <c r="T2812">
        <v>1</v>
      </c>
    </row>
    <row r="2813" spans="1:20" x14ac:dyDescent="0.3">
      <c r="A2813" t="s">
        <v>235</v>
      </c>
      <c r="B2813" t="s">
        <v>150</v>
      </c>
      <c r="C2813">
        <v>11</v>
      </c>
      <c r="D2813">
        <v>12</v>
      </c>
      <c r="E2813" t="s">
        <v>510</v>
      </c>
      <c r="F2813" t="s">
        <v>508</v>
      </c>
      <c r="G2813" t="s">
        <v>508</v>
      </c>
      <c r="H2813">
        <v>4.5007684256283254</v>
      </c>
      <c r="I2813">
        <v>58.333360928084318</v>
      </c>
      <c r="J2813">
        <v>2.074469481443145E-2</v>
      </c>
      <c r="K2813">
        <v>25.366311211349188</v>
      </c>
      <c r="L2813">
        <v>1.028256699399936</v>
      </c>
      <c r="M2813">
        <v>-2.1052611501593339</v>
      </c>
      <c r="N2813">
        <v>-1.720428431512393</v>
      </c>
      <c r="O2813">
        <v>1</v>
      </c>
      <c r="P2813">
        <v>1</v>
      </c>
      <c r="Q2813">
        <v>1</v>
      </c>
      <c r="R2813">
        <v>0</v>
      </c>
      <c r="S2813">
        <v>0</v>
      </c>
      <c r="T2813">
        <v>1</v>
      </c>
    </row>
    <row r="2814" spans="1:20" x14ac:dyDescent="0.3">
      <c r="A2814" t="s">
        <v>259</v>
      </c>
      <c r="B2814" t="s">
        <v>150</v>
      </c>
      <c r="C2814">
        <v>9</v>
      </c>
      <c r="D2814">
        <v>9</v>
      </c>
      <c r="E2814" t="s">
        <v>510</v>
      </c>
      <c r="F2814" t="s">
        <v>508</v>
      </c>
      <c r="G2814" t="s">
        <v>508</v>
      </c>
      <c r="H2814">
        <v>4.6889658708176789</v>
      </c>
      <c r="I2814">
        <v>49.275380346708957</v>
      </c>
      <c r="J2814">
        <v>1.7240030330300391E-2</v>
      </c>
      <c r="K2814">
        <v>0.21844030502801379</v>
      </c>
      <c r="L2814">
        <v>0.65954671449535307</v>
      </c>
      <c r="M2814">
        <v>-1.720428431512393</v>
      </c>
      <c r="N2814">
        <v>-0.87527265537247823</v>
      </c>
      <c r="O2814">
        <v>1</v>
      </c>
      <c r="P2814">
        <v>1</v>
      </c>
      <c r="Q2814">
        <v>1</v>
      </c>
      <c r="R2814">
        <v>0</v>
      </c>
      <c r="S2814">
        <v>0</v>
      </c>
      <c r="T2814">
        <v>0</v>
      </c>
    </row>
    <row r="2815" spans="1:20" x14ac:dyDescent="0.3">
      <c r="A2815" t="s">
        <v>269</v>
      </c>
      <c r="B2815" t="s">
        <v>150</v>
      </c>
      <c r="C2815">
        <v>3</v>
      </c>
      <c r="D2815">
        <v>5</v>
      </c>
      <c r="E2815" t="s">
        <v>510</v>
      </c>
      <c r="F2815" t="s">
        <v>508</v>
      </c>
      <c r="G2815" t="s">
        <v>508</v>
      </c>
      <c r="H2815">
        <v>5.4112554593726641</v>
      </c>
      <c r="I2815">
        <v>8.8235232244297759</v>
      </c>
      <c r="J2815">
        <v>-5.4492961770870318E-3</v>
      </c>
      <c r="K2815">
        <v>-91.79526619381042</v>
      </c>
      <c r="L2815">
        <v>1.1482984311025051</v>
      </c>
      <c r="M2815">
        <v>-5.2980184732811733</v>
      </c>
      <c r="N2815">
        <v>-3.0303057248691809</v>
      </c>
      <c r="O2815">
        <v>0</v>
      </c>
      <c r="P2815">
        <v>1</v>
      </c>
      <c r="Q2815">
        <v>0</v>
      </c>
      <c r="R2815">
        <v>0</v>
      </c>
      <c r="S2815">
        <v>0</v>
      </c>
      <c r="T2815">
        <v>1</v>
      </c>
    </row>
    <row r="2816" spans="1:20" x14ac:dyDescent="0.3">
      <c r="A2816" t="s">
        <v>282</v>
      </c>
      <c r="B2816" t="s">
        <v>150</v>
      </c>
      <c r="C2816">
        <v>-2</v>
      </c>
      <c r="D2816">
        <v>3</v>
      </c>
      <c r="E2816" t="s">
        <v>510</v>
      </c>
      <c r="F2816" t="s">
        <v>508</v>
      </c>
      <c r="G2816" t="s">
        <v>508</v>
      </c>
      <c r="H2816">
        <v>5.5631874429907757</v>
      </c>
      <c r="I2816">
        <v>0</v>
      </c>
      <c r="J2816">
        <v>-2.352673391256738E-2</v>
      </c>
      <c r="K2816">
        <v>-152.75278979121779</v>
      </c>
      <c r="L2816">
        <v>0.63457295547433334</v>
      </c>
      <c r="M2816">
        <v>-3.0303057248691809</v>
      </c>
      <c r="N2816">
        <v>1.2019277059821969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</row>
    <row r="2817" spans="1:20" x14ac:dyDescent="0.3">
      <c r="A2817" t="s">
        <v>291</v>
      </c>
      <c r="B2817" t="s">
        <v>150</v>
      </c>
      <c r="C2817">
        <v>0</v>
      </c>
      <c r="D2817">
        <v>3</v>
      </c>
      <c r="E2817" t="s">
        <v>510</v>
      </c>
      <c r="F2817" t="s">
        <v>508</v>
      </c>
      <c r="G2817" t="s">
        <v>508</v>
      </c>
      <c r="H2817">
        <v>4.7561387875497703</v>
      </c>
      <c r="I2817">
        <v>14.28572925705614</v>
      </c>
      <c r="J2817">
        <v>-3.5948802835940867E-2</v>
      </c>
      <c r="K2817">
        <v>-109.7561223026795</v>
      </c>
      <c r="L2817">
        <v>0.43832304302002489</v>
      </c>
      <c r="M2817">
        <v>-0.95923168156334893</v>
      </c>
      <c r="N2817">
        <v>1.6949078180278621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</row>
    <row r="2818" spans="1:20" x14ac:dyDescent="0.3">
      <c r="A2818" t="s">
        <v>298</v>
      </c>
      <c r="B2818" t="s">
        <v>150</v>
      </c>
      <c r="C2818">
        <v>5</v>
      </c>
      <c r="D2818">
        <v>6</v>
      </c>
      <c r="E2818" t="s">
        <v>510</v>
      </c>
      <c r="F2818" t="s">
        <v>508</v>
      </c>
      <c r="G2818" t="s">
        <v>508</v>
      </c>
      <c r="H2818">
        <v>4.4941887709733601</v>
      </c>
      <c r="I2818">
        <v>19.780204233057081</v>
      </c>
      <c r="J2818">
        <v>-2.1807398795166359E-2</v>
      </c>
      <c r="K2818">
        <v>-51.770413680976162</v>
      </c>
      <c r="L2818">
        <v>2.1880012369793018</v>
      </c>
      <c r="M2818">
        <v>-0.47619004368509771</v>
      </c>
      <c r="N2818">
        <v>3.1100507124323888</v>
      </c>
      <c r="O2818">
        <v>0</v>
      </c>
      <c r="P2818">
        <v>1</v>
      </c>
      <c r="Q2818">
        <v>0</v>
      </c>
      <c r="R2818">
        <v>0</v>
      </c>
      <c r="S2818">
        <v>0</v>
      </c>
      <c r="T2818">
        <v>1</v>
      </c>
    </row>
    <row r="2819" spans="1:20" x14ac:dyDescent="0.3">
      <c r="A2819" t="s">
        <v>139</v>
      </c>
      <c r="B2819" t="s">
        <v>101</v>
      </c>
      <c r="C2819">
        <v>7</v>
      </c>
      <c r="D2819">
        <v>10</v>
      </c>
      <c r="E2819" t="s">
        <v>513</v>
      </c>
      <c r="F2819" t="s">
        <v>508</v>
      </c>
      <c r="G2819" t="s">
        <v>508</v>
      </c>
      <c r="H2819">
        <v>2.5030596688220261</v>
      </c>
      <c r="I2819">
        <v>16.666633553009341</v>
      </c>
      <c r="J2819">
        <v>7.8607734012903913E-4</v>
      </c>
      <c r="K2819">
        <v>-143.58972054730651</v>
      </c>
      <c r="L2819">
        <v>1.08102005835915</v>
      </c>
      <c r="M2819">
        <v>-0.847456856590309</v>
      </c>
      <c r="N2819">
        <v>-0.85470007094481315</v>
      </c>
      <c r="O2819">
        <v>0</v>
      </c>
      <c r="P2819">
        <v>0</v>
      </c>
      <c r="Q2819">
        <v>1</v>
      </c>
      <c r="R2819">
        <v>0</v>
      </c>
      <c r="S2819">
        <v>1</v>
      </c>
      <c r="T2819">
        <v>1</v>
      </c>
    </row>
    <row r="2820" spans="1:20" x14ac:dyDescent="0.3">
      <c r="A2820" t="s">
        <v>156</v>
      </c>
      <c r="B2820" t="s">
        <v>101</v>
      </c>
      <c r="C2820">
        <v>0</v>
      </c>
      <c r="D2820">
        <v>7</v>
      </c>
      <c r="E2820" t="s">
        <v>510</v>
      </c>
      <c r="F2820" t="s">
        <v>508</v>
      </c>
      <c r="G2820" t="s">
        <v>508</v>
      </c>
      <c r="H2820">
        <v>2.5246370154103701</v>
      </c>
      <c r="I2820">
        <v>0</v>
      </c>
      <c r="J2820">
        <v>-7.5109673982535693E-4</v>
      </c>
      <c r="K2820">
        <v>-163.96430530825401</v>
      </c>
      <c r="L2820">
        <v>0.38875837324203671</v>
      </c>
      <c r="M2820">
        <v>-0.85470007094481315</v>
      </c>
      <c r="N2820">
        <v>3.4482829494228882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</row>
    <row r="2821" spans="1:20" x14ac:dyDescent="0.3">
      <c r="A2821" t="s">
        <v>223</v>
      </c>
      <c r="B2821" t="s">
        <v>101</v>
      </c>
      <c r="C2821">
        <v>10</v>
      </c>
      <c r="D2821">
        <v>13</v>
      </c>
      <c r="E2821" t="s">
        <v>367</v>
      </c>
      <c r="F2821" t="s">
        <v>508</v>
      </c>
      <c r="G2821" t="s">
        <v>509</v>
      </c>
      <c r="H2821">
        <v>2.5810376983546601</v>
      </c>
      <c r="I2821">
        <v>42.857240170775697</v>
      </c>
      <c r="J2821">
        <v>1.406639731517305E-3</v>
      </c>
      <c r="K2821">
        <v>119.658382085566</v>
      </c>
      <c r="L2821">
        <v>0.95380715430926921</v>
      </c>
      <c r="M2821">
        <v>-0.83333250549107762</v>
      </c>
      <c r="N2821">
        <v>-0.84034531022663395</v>
      </c>
      <c r="O2821">
        <v>0</v>
      </c>
      <c r="P2821">
        <v>1</v>
      </c>
      <c r="Q2821">
        <v>1</v>
      </c>
      <c r="R2821">
        <v>1</v>
      </c>
      <c r="S2821">
        <v>1</v>
      </c>
      <c r="T2821">
        <v>0</v>
      </c>
    </row>
    <row r="2822" spans="1:20" x14ac:dyDescent="0.3">
      <c r="A2822" t="s">
        <v>228</v>
      </c>
      <c r="B2822" t="s">
        <v>101</v>
      </c>
      <c r="C2822">
        <v>8</v>
      </c>
      <c r="D2822">
        <v>10</v>
      </c>
      <c r="E2822" t="s">
        <v>367</v>
      </c>
      <c r="F2822" t="s">
        <v>508</v>
      </c>
      <c r="G2822" t="s">
        <v>509</v>
      </c>
      <c r="H2822">
        <v>2.421313242208651</v>
      </c>
      <c r="I2822">
        <v>28.571379914612159</v>
      </c>
      <c r="J2822">
        <v>1.033766253097719E-3</v>
      </c>
      <c r="K2822">
        <v>-43.209840931252778</v>
      </c>
      <c r="L2822">
        <v>0.77228754984458836</v>
      </c>
      <c r="M2822">
        <v>-0.84034531022663395</v>
      </c>
      <c r="N2822">
        <v>3.38983752884385</v>
      </c>
      <c r="O2822">
        <v>0</v>
      </c>
      <c r="P2822">
        <v>1</v>
      </c>
      <c r="Q2822">
        <v>1</v>
      </c>
      <c r="R2822">
        <v>0</v>
      </c>
      <c r="S2822">
        <v>1</v>
      </c>
      <c r="T2822">
        <v>0</v>
      </c>
    </row>
    <row r="2823" spans="1:20" x14ac:dyDescent="0.3">
      <c r="A2823" t="s">
        <v>265</v>
      </c>
      <c r="B2823" t="s">
        <v>101</v>
      </c>
      <c r="C2823">
        <v>11</v>
      </c>
      <c r="D2823">
        <v>11</v>
      </c>
      <c r="E2823" t="s">
        <v>510</v>
      </c>
      <c r="F2823" t="s">
        <v>508</v>
      </c>
      <c r="G2823" t="s">
        <v>508</v>
      </c>
      <c r="H2823">
        <v>2.5921689001149488</v>
      </c>
      <c r="I2823">
        <v>80.000023841852226</v>
      </c>
      <c r="J2823">
        <v>7.8658924874445025E-3</v>
      </c>
      <c r="K2823">
        <v>172.5251094888232</v>
      </c>
      <c r="L2823">
        <v>0.89184615398140576</v>
      </c>
      <c r="M2823">
        <v>-0.79999923706054688</v>
      </c>
      <c r="N2823">
        <v>0.80645083760868475</v>
      </c>
      <c r="O2823">
        <v>1</v>
      </c>
      <c r="P2823">
        <v>1</v>
      </c>
      <c r="Q2823">
        <v>1</v>
      </c>
      <c r="R2823">
        <v>0</v>
      </c>
      <c r="S2823">
        <v>1</v>
      </c>
      <c r="T2823">
        <v>0</v>
      </c>
    </row>
    <row r="2824" spans="1:20" x14ac:dyDescent="0.3">
      <c r="A2824" t="s">
        <v>283</v>
      </c>
      <c r="B2824" t="s">
        <v>101</v>
      </c>
      <c r="C2824">
        <v>11</v>
      </c>
      <c r="D2824">
        <v>9</v>
      </c>
      <c r="E2824" t="s">
        <v>510</v>
      </c>
      <c r="F2824" t="s">
        <v>508</v>
      </c>
      <c r="G2824" t="s">
        <v>508</v>
      </c>
      <c r="H2824">
        <v>3.5714301841082898</v>
      </c>
      <c r="I2824">
        <v>76.190503222056222</v>
      </c>
      <c r="J2824">
        <v>1.418486653034725E-2</v>
      </c>
      <c r="K2824">
        <v>133.77094883853431</v>
      </c>
      <c r="L2824">
        <v>0.52172497444695609</v>
      </c>
      <c r="M2824">
        <v>-0.75187895793875137</v>
      </c>
      <c r="N2824">
        <v>2.2727250149756659</v>
      </c>
      <c r="O2824">
        <v>1</v>
      </c>
      <c r="P2824">
        <v>1</v>
      </c>
      <c r="Q2824">
        <v>1</v>
      </c>
      <c r="R2824">
        <v>0</v>
      </c>
      <c r="S2824">
        <v>1</v>
      </c>
      <c r="T2824">
        <v>0</v>
      </c>
    </row>
    <row r="2825" spans="1:20" x14ac:dyDescent="0.3">
      <c r="A2825" t="s">
        <v>512</v>
      </c>
      <c r="B2825" t="s">
        <v>101</v>
      </c>
      <c r="C2825">
        <v>5</v>
      </c>
      <c r="D2825">
        <v>7</v>
      </c>
      <c r="E2825" t="s">
        <v>510</v>
      </c>
      <c r="F2825" t="s">
        <v>508</v>
      </c>
      <c r="G2825" t="s">
        <v>508</v>
      </c>
      <c r="H2825">
        <v>4.7023812480388996</v>
      </c>
      <c r="I2825">
        <v>10.52636532240456</v>
      </c>
      <c r="J2825">
        <v>-1.8428185449034171E-3</v>
      </c>
      <c r="K2825">
        <v>-57.29164968943018</v>
      </c>
      <c r="L2825">
        <v>1.160605909201206</v>
      </c>
      <c r="M2825">
        <v>-3.225803350434739</v>
      </c>
      <c r="N2825">
        <v>-3.333339956071379</v>
      </c>
      <c r="O2825">
        <v>0</v>
      </c>
      <c r="P2825">
        <v>1</v>
      </c>
      <c r="Q2825">
        <v>0</v>
      </c>
      <c r="R2825">
        <v>0</v>
      </c>
      <c r="S2825">
        <v>0</v>
      </c>
      <c r="T2825">
        <v>1</v>
      </c>
    </row>
    <row r="2826" spans="1:20" x14ac:dyDescent="0.3">
      <c r="A2826" t="s">
        <v>91</v>
      </c>
      <c r="B2826" t="s">
        <v>101</v>
      </c>
      <c r="C2826">
        <v>0</v>
      </c>
      <c r="D2826">
        <v>4</v>
      </c>
      <c r="E2826" t="s">
        <v>510</v>
      </c>
      <c r="F2826" t="s">
        <v>508</v>
      </c>
      <c r="G2826" t="s">
        <v>508</v>
      </c>
      <c r="H2826">
        <v>5.1724148815185149</v>
      </c>
      <c r="I2826">
        <v>15.999984741210939</v>
      </c>
      <c r="J2826">
        <v>-9.6713395164635396E-3</v>
      </c>
      <c r="K2826">
        <v>-137.71287996441481</v>
      </c>
      <c r="L2826">
        <v>1.0397729726807139</v>
      </c>
      <c r="M2826">
        <v>-3.333339956071379</v>
      </c>
      <c r="N2826">
        <v>-1.7241363363798501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1</v>
      </c>
    </row>
    <row r="2827" spans="1:20" x14ac:dyDescent="0.3">
      <c r="A2827" t="s">
        <v>93</v>
      </c>
      <c r="B2827" t="s">
        <v>101</v>
      </c>
      <c r="C2827">
        <v>-2</v>
      </c>
      <c r="D2827">
        <v>1</v>
      </c>
      <c r="E2827" t="s">
        <v>510</v>
      </c>
      <c r="F2827" t="s">
        <v>508</v>
      </c>
      <c r="G2827" t="s">
        <v>508</v>
      </c>
      <c r="H2827">
        <v>5.4511279178285266</v>
      </c>
      <c r="I2827">
        <v>7.9999923706054688</v>
      </c>
      <c r="J2827">
        <v>-1.5857609306452469E-2</v>
      </c>
      <c r="K2827">
        <v>-140.74078366589839</v>
      </c>
      <c r="L2827">
        <v>0.81148175268995715</v>
      </c>
      <c r="M2827">
        <v>-1.7241363363798501</v>
      </c>
      <c r="N2827">
        <v>-0.87719215690703345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</row>
    <row r="2828" spans="1:20" x14ac:dyDescent="0.3">
      <c r="A2828" t="s">
        <v>162</v>
      </c>
      <c r="B2828" t="s">
        <v>101</v>
      </c>
      <c r="C2828">
        <v>1</v>
      </c>
      <c r="D2828">
        <v>2</v>
      </c>
      <c r="E2828" t="s">
        <v>510</v>
      </c>
      <c r="F2828" t="s">
        <v>508</v>
      </c>
      <c r="G2828" t="s">
        <v>508</v>
      </c>
      <c r="H2828">
        <v>5.1833118628510224</v>
      </c>
      <c r="I2828">
        <v>3.9999961853027339</v>
      </c>
      <c r="J2828">
        <v>-2.1595876857716561E-2</v>
      </c>
      <c r="K2828">
        <v>-99.903247852085883</v>
      </c>
      <c r="L2828">
        <v>0.59851598568186226</v>
      </c>
      <c r="M2828">
        <v>-0.87719215690703345</v>
      </c>
      <c r="N2828">
        <v>-1.769909823974297</v>
      </c>
      <c r="O2828">
        <v>0</v>
      </c>
      <c r="P2828">
        <v>1</v>
      </c>
      <c r="Q2828">
        <v>0</v>
      </c>
      <c r="R2828">
        <v>0</v>
      </c>
      <c r="S2828">
        <v>0</v>
      </c>
      <c r="T2828">
        <v>0</v>
      </c>
    </row>
    <row r="2829" spans="1:20" x14ac:dyDescent="0.3">
      <c r="A2829" t="s">
        <v>220</v>
      </c>
      <c r="B2829" t="s">
        <v>101</v>
      </c>
      <c r="C2829">
        <v>1</v>
      </c>
      <c r="D2829">
        <v>2</v>
      </c>
      <c r="E2829" t="s">
        <v>510</v>
      </c>
      <c r="F2829" t="s">
        <v>508</v>
      </c>
      <c r="G2829" t="s">
        <v>508</v>
      </c>
      <c r="H2829">
        <v>5.2767047791187656</v>
      </c>
      <c r="I2829">
        <v>0</v>
      </c>
      <c r="J2829">
        <v>-2.2167449826976691E-2</v>
      </c>
      <c r="K2829">
        <v>-91.019784822338963</v>
      </c>
      <c r="L2829">
        <v>0.74460339429777733</v>
      </c>
      <c r="M2829">
        <v>-1.769909823974297</v>
      </c>
      <c r="N2829">
        <v>2.702700090373527</v>
      </c>
      <c r="O2829">
        <v>0</v>
      </c>
      <c r="P2829">
        <v>1</v>
      </c>
      <c r="Q2829">
        <v>0</v>
      </c>
      <c r="R2829">
        <v>0</v>
      </c>
      <c r="S2829">
        <v>0</v>
      </c>
      <c r="T2829">
        <v>0</v>
      </c>
    </row>
    <row r="2830" spans="1:20" x14ac:dyDescent="0.3">
      <c r="A2830" t="s">
        <v>235</v>
      </c>
      <c r="B2830" t="s">
        <v>101</v>
      </c>
      <c r="C2830">
        <v>5</v>
      </c>
      <c r="D2830">
        <v>6</v>
      </c>
      <c r="E2830" t="s">
        <v>510</v>
      </c>
      <c r="F2830" t="s">
        <v>508</v>
      </c>
      <c r="G2830" t="s">
        <v>508</v>
      </c>
      <c r="H2830">
        <v>4.5918346168174784</v>
      </c>
      <c r="I2830">
        <v>3.84615031925166</v>
      </c>
      <c r="J2830">
        <v>-8.717370813164968E-3</v>
      </c>
      <c r="K2830">
        <v>-59.071722548213877</v>
      </c>
      <c r="L2830">
        <v>1.392008516914286</v>
      </c>
      <c r="M2830">
        <v>-1.7543843138140669</v>
      </c>
      <c r="N2830">
        <v>1.785712575121809</v>
      </c>
      <c r="O2830">
        <v>0</v>
      </c>
      <c r="P2830">
        <v>1</v>
      </c>
      <c r="Q2830">
        <v>0</v>
      </c>
      <c r="R2830">
        <v>0</v>
      </c>
      <c r="S2830">
        <v>0</v>
      </c>
      <c r="T2830">
        <v>1</v>
      </c>
    </row>
    <row r="2831" spans="1:20" x14ac:dyDescent="0.3">
      <c r="A2831" t="s">
        <v>282</v>
      </c>
      <c r="B2831" t="s">
        <v>101</v>
      </c>
      <c r="C2831">
        <v>0</v>
      </c>
      <c r="D2831">
        <v>7</v>
      </c>
      <c r="E2831" t="s">
        <v>510</v>
      </c>
      <c r="F2831" t="s">
        <v>508</v>
      </c>
      <c r="G2831" t="s">
        <v>508</v>
      </c>
      <c r="H2831">
        <v>3.6036008876105718</v>
      </c>
      <c r="I2831">
        <v>9.9999880790738871</v>
      </c>
      <c r="J2831">
        <v>-5.9443136269935609E-5</v>
      </c>
      <c r="K2831">
        <v>-166.6666294137417</v>
      </c>
      <c r="L2831">
        <v>0.7852359944774927</v>
      </c>
      <c r="M2831">
        <v>-4.3103408409496264</v>
      </c>
      <c r="N2831">
        <v>-2.702700090373527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</row>
    <row r="2832" spans="1:20" x14ac:dyDescent="0.3">
      <c r="A2832" t="s">
        <v>285</v>
      </c>
      <c r="B2832" t="s">
        <v>101</v>
      </c>
      <c r="C2832">
        <v>0</v>
      </c>
      <c r="D2832">
        <v>5</v>
      </c>
      <c r="E2832" t="s">
        <v>510</v>
      </c>
      <c r="F2832" t="s">
        <v>508</v>
      </c>
      <c r="G2832" t="s">
        <v>508</v>
      </c>
      <c r="H2832">
        <v>3.571426964834286</v>
      </c>
      <c r="I2832">
        <v>0</v>
      </c>
      <c r="J2832">
        <v>-5.4247940985408874E-3</v>
      </c>
      <c r="K2832">
        <v>-207.26618242341181</v>
      </c>
      <c r="L2832">
        <v>0.4919710348062824</v>
      </c>
      <c r="M2832">
        <v>-1.851861050099137</v>
      </c>
      <c r="N2832">
        <v>0.94340662380830065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</row>
    <row r="2833" spans="1:20" x14ac:dyDescent="0.3">
      <c r="A2833" t="s">
        <v>291</v>
      </c>
      <c r="B2833" t="s">
        <v>101</v>
      </c>
      <c r="C2833">
        <v>0</v>
      </c>
      <c r="D2833">
        <v>5</v>
      </c>
      <c r="E2833" t="s">
        <v>510</v>
      </c>
      <c r="F2833" t="s">
        <v>508</v>
      </c>
      <c r="G2833" t="s">
        <v>508</v>
      </c>
      <c r="H2833">
        <v>3.5714285714285712</v>
      </c>
      <c r="I2833">
        <v>7.692300638503319</v>
      </c>
      <c r="J2833">
        <v>-6.3134752097083781E-3</v>
      </c>
      <c r="K2833">
        <v>-144.03291090907021</v>
      </c>
      <c r="L2833">
        <v>0.52682876492524355</v>
      </c>
      <c r="M2833">
        <v>-0.93458964320884197</v>
      </c>
      <c r="N2833">
        <v>-2.8301861329449061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</row>
    <row r="2834" spans="1:20" x14ac:dyDescent="0.3">
      <c r="A2834" t="s">
        <v>295</v>
      </c>
      <c r="B2834" t="s">
        <v>101</v>
      </c>
      <c r="C2834">
        <v>0</v>
      </c>
      <c r="D2834">
        <v>7</v>
      </c>
      <c r="E2834" t="s">
        <v>510</v>
      </c>
      <c r="F2834" t="s">
        <v>508</v>
      </c>
      <c r="G2834" t="s">
        <v>508</v>
      </c>
      <c r="H2834">
        <v>3.744799556600952</v>
      </c>
      <c r="I2834">
        <v>0</v>
      </c>
      <c r="J2834">
        <v>-8.0640329796132157E-3</v>
      </c>
      <c r="K2834">
        <v>-129.9401019575169</v>
      </c>
      <c r="L2834">
        <v>0.83171163329516207</v>
      </c>
      <c r="M2834">
        <v>-2.8301861329449061</v>
      </c>
      <c r="N2834">
        <v>-0.97087288747823275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</row>
    <row r="2835" spans="1:20" x14ac:dyDescent="0.3">
      <c r="A2835" t="s">
        <v>298</v>
      </c>
      <c r="B2835" t="s">
        <v>101</v>
      </c>
      <c r="C2835">
        <v>2</v>
      </c>
      <c r="D2835">
        <v>7</v>
      </c>
      <c r="E2835" t="s">
        <v>510</v>
      </c>
      <c r="F2835" t="s">
        <v>508</v>
      </c>
      <c r="G2835" t="s">
        <v>508</v>
      </c>
      <c r="H2835">
        <v>3.9215691348777999</v>
      </c>
      <c r="I2835">
        <v>5.882348816286517</v>
      </c>
      <c r="J2835">
        <v>-9.3495188586886074E-3</v>
      </c>
      <c r="K2835">
        <v>-125.00004257475059</v>
      </c>
      <c r="L2835">
        <v>1.297111288746865</v>
      </c>
      <c r="M2835">
        <v>-0.97087288747823275</v>
      </c>
      <c r="N2835">
        <v>2.9411737206622428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1</v>
      </c>
    </row>
    <row r="2836" spans="1:20" x14ac:dyDescent="0.3">
      <c r="A2836" t="s">
        <v>96</v>
      </c>
      <c r="B2836" t="s">
        <v>101</v>
      </c>
      <c r="C2836">
        <v>11</v>
      </c>
      <c r="D2836">
        <v>11</v>
      </c>
      <c r="E2836" t="s">
        <v>513</v>
      </c>
      <c r="F2836" t="s">
        <v>508</v>
      </c>
      <c r="G2836" t="s">
        <v>508</v>
      </c>
      <c r="H2836">
        <v>3.6041958918855208</v>
      </c>
      <c r="I2836">
        <v>50.000037252910758</v>
      </c>
      <c r="J2836">
        <v>4.1186739241084527E-3</v>
      </c>
      <c r="K2836">
        <v>28.096000156098309</v>
      </c>
      <c r="L2836">
        <v>0.82128456054974486</v>
      </c>
      <c r="M2836">
        <v>-0.90909002241026227</v>
      </c>
      <c r="N2836">
        <v>-0.91743028963591189</v>
      </c>
      <c r="O2836">
        <v>1</v>
      </c>
      <c r="P2836">
        <v>1</v>
      </c>
      <c r="Q2836">
        <v>1</v>
      </c>
      <c r="R2836">
        <v>1</v>
      </c>
      <c r="S2836">
        <v>0</v>
      </c>
      <c r="T2836">
        <v>0</v>
      </c>
    </row>
    <row r="2837" spans="1:20" x14ac:dyDescent="0.3">
      <c r="A2837" t="s">
        <v>164</v>
      </c>
      <c r="B2837" t="s">
        <v>101</v>
      </c>
      <c r="C2837">
        <v>9</v>
      </c>
      <c r="D2837">
        <v>10</v>
      </c>
      <c r="E2837" t="s">
        <v>513</v>
      </c>
      <c r="F2837" t="s">
        <v>508</v>
      </c>
      <c r="G2837" t="s">
        <v>508</v>
      </c>
      <c r="H2837">
        <v>3.638817972032022</v>
      </c>
      <c r="I2837">
        <v>31.249976716930782</v>
      </c>
      <c r="J2837">
        <v>4.8232324550253197E-3</v>
      </c>
      <c r="K2837">
        <v>-23.384158131320799</v>
      </c>
      <c r="L2837">
        <v>0.85899913742175726</v>
      </c>
      <c r="M2837">
        <v>-1.851861050099137</v>
      </c>
      <c r="N2837">
        <v>2.8301973791049049</v>
      </c>
      <c r="O2837">
        <v>1</v>
      </c>
      <c r="P2837">
        <v>1</v>
      </c>
      <c r="Q2837">
        <v>1</v>
      </c>
      <c r="R2837">
        <v>0</v>
      </c>
      <c r="S2837">
        <v>0</v>
      </c>
      <c r="T2837">
        <v>0</v>
      </c>
    </row>
    <row r="2838" spans="1:20" x14ac:dyDescent="0.3">
      <c r="A2838" t="s">
        <v>242</v>
      </c>
      <c r="B2838" t="s">
        <v>101</v>
      </c>
      <c r="C2838">
        <v>9</v>
      </c>
      <c r="D2838">
        <v>11</v>
      </c>
      <c r="E2838" t="s">
        <v>513</v>
      </c>
      <c r="F2838" t="s">
        <v>508</v>
      </c>
      <c r="G2838" t="s">
        <v>508</v>
      </c>
      <c r="H2838">
        <v>3.6041966730735022</v>
      </c>
      <c r="I2838">
        <v>57.142893635500528</v>
      </c>
      <c r="J2838">
        <v>9.9108083760639995E-3</v>
      </c>
      <c r="K2838">
        <v>48.740809585793187</v>
      </c>
      <c r="L2838">
        <v>0.98293499196303113</v>
      </c>
      <c r="M2838">
        <v>-3.5398196479485931</v>
      </c>
      <c r="N2838">
        <v>0.91743028963591189</v>
      </c>
      <c r="O2838">
        <v>1</v>
      </c>
      <c r="P2838">
        <v>1</v>
      </c>
      <c r="Q2838">
        <v>1</v>
      </c>
      <c r="R2838">
        <v>0</v>
      </c>
      <c r="S2838">
        <v>0</v>
      </c>
      <c r="T2838">
        <v>0</v>
      </c>
    </row>
    <row r="2839" spans="1:20" x14ac:dyDescent="0.3">
      <c r="A2839" t="s">
        <v>139</v>
      </c>
      <c r="B2839" t="s">
        <v>588</v>
      </c>
      <c r="C2839">
        <v>4</v>
      </c>
      <c r="D2839">
        <v>4</v>
      </c>
      <c r="E2839" t="s">
        <v>510</v>
      </c>
      <c r="F2839" t="s">
        <v>508</v>
      </c>
      <c r="G2839" t="s">
        <v>508</v>
      </c>
      <c r="H2839">
        <v>5.3358843537414966</v>
      </c>
      <c r="I2839">
        <v>85.103011093502374</v>
      </c>
      <c r="J2839">
        <v>4.0560991114125429</v>
      </c>
      <c r="K2839">
        <v>92.601138286417495</v>
      </c>
      <c r="L2839">
        <v>0.71225322689430526</v>
      </c>
      <c r="M2839">
        <v>-2.8901734104046239</v>
      </c>
      <c r="N2839">
        <v>2.9761904761904758</v>
      </c>
      <c r="O2839">
        <v>0</v>
      </c>
      <c r="P2839">
        <v>1</v>
      </c>
      <c r="Q2839">
        <v>1</v>
      </c>
      <c r="R2839">
        <v>0</v>
      </c>
      <c r="S2839">
        <v>0</v>
      </c>
      <c r="T2839">
        <v>0</v>
      </c>
    </row>
    <row r="2840" spans="1:20" x14ac:dyDescent="0.3">
      <c r="A2840" t="s">
        <v>265</v>
      </c>
      <c r="B2840" t="s">
        <v>588</v>
      </c>
      <c r="C2840">
        <v>1</v>
      </c>
      <c r="D2840">
        <v>1</v>
      </c>
      <c r="E2840" t="s">
        <v>510</v>
      </c>
      <c r="F2840" t="s">
        <v>508</v>
      </c>
      <c r="G2840" t="s">
        <v>508</v>
      </c>
      <c r="H2840">
        <v>5.0887696118909993</v>
      </c>
      <c r="I2840">
        <v>63.878326996197721</v>
      </c>
      <c r="J2840">
        <v>-2.4386607283480761</v>
      </c>
      <c r="K2840">
        <v>52.002715546503801</v>
      </c>
      <c r="L2840">
        <v>0.77413914298074415</v>
      </c>
      <c r="M2840">
        <v>-4.2435424354243541</v>
      </c>
      <c r="N2840">
        <v>2.986512524084779</v>
      </c>
      <c r="O2840">
        <v>0</v>
      </c>
      <c r="P2840">
        <v>1</v>
      </c>
      <c r="Q2840">
        <v>0</v>
      </c>
      <c r="R2840">
        <v>0</v>
      </c>
      <c r="S2840">
        <v>0</v>
      </c>
      <c r="T2840">
        <v>0</v>
      </c>
    </row>
    <row r="2841" spans="1:20" x14ac:dyDescent="0.3">
      <c r="A2841" t="s">
        <v>271</v>
      </c>
      <c r="B2841" t="s">
        <v>588</v>
      </c>
      <c r="C2841">
        <v>5</v>
      </c>
      <c r="D2841">
        <v>4</v>
      </c>
      <c r="E2841" t="s">
        <v>510</v>
      </c>
      <c r="F2841" t="s">
        <v>508</v>
      </c>
      <c r="G2841" t="s">
        <v>508</v>
      </c>
      <c r="H2841">
        <v>4.7882579403272372</v>
      </c>
      <c r="I2841">
        <v>64.258555133079852</v>
      </c>
      <c r="J2841">
        <v>-4.7765675697614327</v>
      </c>
      <c r="K2841">
        <v>30.59011164274304</v>
      </c>
      <c r="L2841">
        <v>1.04804467516124</v>
      </c>
      <c r="M2841">
        <v>-2.8063610851262859</v>
      </c>
      <c r="N2841">
        <v>1.6361886429258901</v>
      </c>
      <c r="O2841">
        <v>0</v>
      </c>
      <c r="P2841">
        <v>1</v>
      </c>
      <c r="Q2841">
        <v>0</v>
      </c>
      <c r="R2841">
        <v>0</v>
      </c>
      <c r="S2841">
        <v>0</v>
      </c>
      <c r="T2841">
        <v>1</v>
      </c>
    </row>
    <row r="2842" spans="1:20" x14ac:dyDescent="0.3">
      <c r="A2842" t="s">
        <v>290</v>
      </c>
      <c r="B2842" t="s">
        <v>588</v>
      </c>
      <c r="C2842">
        <v>3</v>
      </c>
      <c r="D2842">
        <v>4</v>
      </c>
      <c r="E2842" t="s">
        <v>510</v>
      </c>
      <c r="F2842" t="s">
        <v>508</v>
      </c>
      <c r="G2842" t="s">
        <v>508</v>
      </c>
      <c r="H2842">
        <v>4.1823767630219244</v>
      </c>
      <c r="I2842">
        <v>14.728682170542641</v>
      </c>
      <c r="J2842">
        <v>-8.2303934994244869</v>
      </c>
      <c r="K2842">
        <v>-97.226938313525451</v>
      </c>
      <c r="L2842">
        <v>0.77197391000355453</v>
      </c>
      <c r="M2842">
        <v>-0.48638132295719838</v>
      </c>
      <c r="N2842">
        <v>3.225806451612903</v>
      </c>
      <c r="O2842">
        <v>0</v>
      </c>
      <c r="P2842">
        <v>1</v>
      </c>
      <c r="Q2842">
        <v>0</v>
      </c>
      <c r="R2842">
        <v>0</v>
      </c>
      <c r="S2842">
        <v>0</v>
      </c>
      <c r="T2842">
        <v>0</v>
      </c>
    </row>
    <row r="2843" spans="1:20" x14ac:dyDescent="0.3">
      <c r="A2843" t="s">
        <v>93</v>
      </c>
      <c r="B2843" t="s">
        <v>588</v>
      </c>
      <c r="C2843">
        <v>6</v>
      </c>
      <c r="D2843">
        <v>7</v>
      </c>
      <c r="E2843" t="s">
        <v>510</v>
      </c>
      <c r="F2843" t="s">
        <v>508</v>
      </c>
      <c r="G2843" t="s">
        <v>508</v>
      </c>
      <c r="H2843">
        <v>4.4858523119392686</v>
      </c>
      <c r="I2843">
        <v>26.315789473684209</v>
      </c>
      <c r="J2843">
        <v>-5.1547576580982586</v>
      </c>
      <c r="K2843">
        <v>-6.0836501901142999</v>
      </c>
      <c r="L2843">
        <v>0.79647118240382075</v>
      </c>
      <c r="M2843">
        <v>-2.908067542213884</v>
      </c>
      <c r="N2843">
        <v>-3.8164251207729469</v>
      </c>
      <c r="O2843">
        <v>1</v>
      </c>
      <c r="P2843">
        <v>1</v>
      </c>
      <c r="Q2843">
        <v>0</v>
      </c>
      <c r="R2843">
        <v>0</v>
      </c>
      <c r="S2843">
        <v>0</v>
      </c>
      <c r="T2843">
        <v>0</v>
      </c>
    </row>
    <row r="2844" spans="1:20" x14ac:dyDescent="0.3">
      <c r="A2844" t="s">
        <v>220</v>
      </c>
      <c r="B2844" t="s">
        <v>588</v>
      </c>
      <c r="C2844">
        <v>0</v>
      </c>
      <c r="D2844">
        <v>5</v>
      </c>
      <c r="E2844" t="s">
        <v>510</v>
      </c>
      <c r="F2844" t="s">
        <v>508</v>
      </c>
      <c r="G2844" t="s">
        <v>508</v>
      </c>
      <c r="H2844">
        <v>5.6031014556360166</v>
      </c>
      <c r="I2844">
        <v>18.211920529801318</v>
      </c>
      <c r="J2844">
        <v>-6.5267561046373066</v>
      </c>
      <c r="K2844">
        <v>-111.97154471544729</v>
      </c>
      <c r="L2844">
        <v>1.4443807495145611</v>
      </c>
      <c r="M2844">
        <v>-6.6443594646271524</v>
      </c>
      <c r="N2844">
        <v>6.8100358422939076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1</v>
      </c>
    </row>
    <row r="2845" spans="1:20" x14ac:dyDescent="0.3">
      <c r="A2845" t="s">
        <v>235</v>
      </c>
      <c r="B2845" t="s">
        <v>588</v>
      </c>
      <c r="C2845">
        <v>1</v>
      </c>
      <c r="D2845">
        <v>0</v>
      </c>
      <c r="E2845" t="s">
        <v>510</v>
      </c>
      <c r="F2845" t="s">
        <v>508</v>
      </c>
      <c r="G2845" t="s">
        <v>508</v>
      </c>
      <c r="H2845">
        <v>5.2474636687688516</v>
      </c>
      <c r="I2845">
        <v>61.589403973509938</v>
      </c>
      <c r="J2845">
        <v>-2.3896947555283958</v>
      </c>
      <c r="K2845">
        <v>31.496993127147888</v>
      </c>
      <c r="L2845">
        <v>0.55458019374944156</v>
      </c>
      <c r="M2845">
        <v>-1.2322274881516591</v>
      </c>
      <c r="N2845">
        <v>-1.82341650671785</v>
      </c>
      <c r="O2845">
        <v>0</v>
      </c>
      <c r="P2845">
        <v>1</v>
      </c>
      <c r="Q2845">
        <v>0</v>
      </c>
      <c r="R2845">
        <v>0</v>
      </c>
      <c r="S2845">
        <v>0</v>
      </c>
      <c r="T2845">
        <v>0</v>
      </c>
    </row>
    <row r="2846" spans="1:20" x14ac:dyDescent="0.3">
      <c r="A2846" t="s">
        <v>259</v>
      </c>
      <c r="B2846" t="s">
        <v>588</v>
      </c>
      <c r="C2846">
        <v>4</v>
      </c>
      <c r="D2846">
        <v>4</v>
      </c>
      <c r="E2846" t="s">
        <v>510</v>
      </c>
      <c r="F2846" t="s">
        <v>508</v>
      </c>
      <c r="G2846" t="s">
        <v>508</v>
      </c>
      <c r="H2846">
        <v>5.4007820136852391</v>
      </c>
      <c r="I2846">
        <v>49.006622516556291</v>
      </c>
      <c r="J2846">
        <v>-2.3866784831900691</v>
      </c>
      <c r="K2846">
        <v>-40.576424870466617</v>
      </c>
      <c r="L2846">
        <v>0.69689114009654707</v>
      </c>
      <c r="M2846">
        <v>-1.82341650671785</v>
      </c>
      <c r="N2846">
        <v>1.466275659824047</v>
      </c>
      <c r="O2846">
        <v>1</v>
      </c>
      <c r="P2846">
        <v>1</v>
      </c>
      <c r="Q2846">
        <v>0</v>
      </c>
      <c r="R2846">
        <v>0</v>
      </c>
      <c r="S2846">
        <v>0</v>
      </c>
      <c r="T2846">
        <v>0</v>
      </c>
    </row>
    <row r="2847" spans="1:20" x14ac:dyDescent="0.3">
      <c r="A2847" t="s">
        <v>269</v>
      </c>
      <c r="B2847" t="s">
        <v>588</v>
      </c>
      <c r="C2847">
        <v>3</v>
      </c>
      <c r="D2847">
        <v>2</v>
      </c>
      <c r="E2847" t="s">
        <v>510</v>
      </c>
      <c r="F2847" t="s">
        <v>508</v>
      </c>
      <c r="G2847" t="s">
        <v>508</v>
      </c>
      <c r="H2847">
        <v>5.2578397212543564</v>
      </c>
      <c r="I2847">
        <v>50.331125827814567</v>
      </c>
      <c r="J2847">
        <v>-2.1945866706699899</v>
      </c>
      <c r="K2847">
        <v>24.235104669887281</v>
      </c>
      <c r="L2847">
        <v>1.026081085754428</v>
      </c>
      <c r="M2847">
        <v>-1.2524084778420039</v>
      </c>
      <c r="N2847">
        <v>-4.3902439024390238</v>
      </c>
      <c r="O2847">
        <v>0</v>
      </c>
      <c r="P2847">
        <v>1</v>
      </c>
      <c r="Q2847">
        <v>0</v>
      </c>
      <c r="R2847">
        <v>0</v>
      </c>
      <c r="S2847">
        <v>0</v>
      </c>
      <c r="T2847">
        <v>1</v>
      </c>
    </row>
    <row r="2848" spans="1:20" x14ac:dyDescent="0.3">
      <c r="A2848" t="s">
        <v>282</v>
      </c>
      <c r="B2848" t="s">
        <v>588</v>
      </c>
      <c r="C2848">
        <v>-2</v>
      </c>
      <c r="D2848">
        <v>3</v>
      </c>
      <c r="E2848" t="s">
        <v>510</v>
      </c>
      <c r="F2848" t="s">
        <v>508</v>
      </c>
      <c r="G2848" t="s">
        <v>508</v>
      </c>
      <c r="H2848">
        <v>5.4373177842565594</v>
      </c>
      <c r="I2848">
        <v>23.30827067669173</v>
      </c>
      <c r="J2848">
        <v>-3.3945724997633691</v>
      </c>
      <c r="K2848">
        <v>-137.57131214343909</v>
      </c>
      <c r="L2848">
        <v>0.8225327121336734</v>
      </c>
      <c r="M2848">
        <v>-4.3902439024390238</v>
      </c>
      <c r="N2848">
        <v>-1.5306122448979591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</row>
    <row r="2849" spans="1:20" x14ac:dyDescent="0.3">
      <c r="A2849" t="s">
        <v>285</v>
      </c>
      <c r="B2849" t="s">
        <v>588</v>
      </c>
      <c r="C2849">
        <v>0</v>
      </c>
      <c r="D2849">
        <v>1</v>
      </c>
      <c r="E2849" t="s">
        <v>510</v>
      </c>
      <c r="F2849" t="s">
        <v>508</v>
      </c>
      <c r="G2849" t="s">
        <v>508</v>
      </c>
      <c r="H2849">
        <v>5.5351521511017836</v>
      </c>
      <c r="I2849">
        <v>32.596685082872931</v>
      </c>
      <c r="J2849">
        <v>-5.9344341304740302</v>
      </c>
      <c r="K2849">
        <v>-155.5555555555556</v>
      </c>
      <c r="L2849">
        <v>0.81817158026339742</v>
      </c>
      <c r="M2849">
        <v>-1.2435233160621759</v>
      </c>
      <c r="N2849">
        <v>-0.99685204616998946</v>
      </c>
      <c r="O2849">
        <v>0</v>
      </c>
      <c r="P2849">
        <v>0</v>
      </c>
      <c r="Q2849">
        <v>0</v>
      </c>
      <c r="R2849">
        <v>1</v>
      </c>
      <c r="S2849">
        <v>0</v>
      </c>
      <c r="T2849">
        <v>0</v>
      </c>
    </row>
    <row r="2850" spans="1:20" x14ac:dyDescent="0.3">
      <c r="A2850" t="s">
        <v>295</v>
      </c>
      <c r="B2850" t="s">
        <v>588</v>
      </c>
      <c r="C2850">
        <v>-2</v>
      </c>
      <c r="D2850">
        <v>3</v>
      </c>
      <c r="E2850" t="s">
        <v>510</v>
      </c>
      <c r="F2850" t="s">
        <v>508</v>
      </c>
      <c r="G2850" t="s">
        <v>508</v>
      </c>
      <c r="H2850">
        <v>5.3870494713282389</v>
      </c>
      <c r="I2850">
        <v>17.403314917127069</v>
      </c>
      <c r="J2850">
        <v>-6.8818723609781642</v>
      </c>
      <c r="K2850">
        <v>-115.3744473312366</v>
      </c>
      <c r="L2850">
        <v>0.57318800401547498</v>
      </c>
      <c r="M2850">
        <v>-2.2703273495248149</v>
      </c>
      <c r="N2850">
        <v>0.48622366288492708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</row>
    <row r="2851" spans="1:20" x14ac:dyDescent="0.3">
      <c r="A2851" t="s">
        <v>96</v>
      </c>
      <c r="B2851" t="s">
        <v>588</v>
      </c>
      <c r="C2851">
        <v>6</v>
      </c>
      <c r="D2851">
        <v>7</v>
      </c>
      <c r="E2851" t="s">
        <v>510</v>
      </c>
      <c r="F2851" t="s">
        <v>508</v>
      </c>
      <c r="G2851" t="s">
        <v>508</v>
      </c>
      <c r="H2851">
        <v>4.2656145313779499</v>
      </c>
      <c r="I2851">
        <v>39.696969696969703</v>
      </c>
      <c r="J2851">
        <v>-0.55385969783705047</v>
      </c>
      <c r="K2851">
        <v>9.626638576778987</v>
      </c>
      <c r="L2851">
        <v>0.97361283402163667</v>
      </c>
      <c r="M2851">
        <v>-2.3409669211195929</v>
      </c>
      <c r="N2851">
        <v>0.26055237102657641</v>
      </c>
      <c r="O2851">
        <v>1</v>
      </c>
      <c r="P2851">
        <v>1</v>
      </c>
      <c r="Q2851">
        <v>0</v>
      </c>
      <c r="R2851">
        <v>0</v>
      </c>
      <c r="S2851">
        <v>0</v>
      </c>
      <c r="T2851">
        <v>0</v>
      </c>
    </row>
    <row r="2852" spans="1:20" x14ac:dyDescent="0.3">
      <c r="A2852" t="s">
        <v>164</v>
      </c>
      <c r="B2852" t="s">
        <v>588</v>
      </c>
      <c r="C2852">
        <v>6</v>
      </c>
      <c r="D2852">
        <v>5</v>
      </c>
      <c r="E2852" t="s">
        <v>510</v>
      </c>
      <c r="F2852" t="s">
        <v>508</v>
      </c>
      <c r="G2852" t="s">
        <v>508</v>
      </c>
      <c r="H2852">
        <v>4.3851717902350806</v>
      </c>
      <c r="I2852">
        <v>32.727272727272727</v>
      </c>
      <c r="J2852">
        <v>-2.084802513425377E-2</v>
      </c>
      <c r="K2852">
        <v>-16.025031685678218</v>
      </c>
      <c r="L2852">
        <v>0.86372255408928911</v>
      </c>
      <c r="M2852">
        <v>-1.4553014553014549</v>
      </c>
      <c r="N2852">
        <v>1.951476793248945</v>
      </c>
      <c r="O2852">
        <v>1</v>
      </c>
      <c r="P2852">
        <v>1</v>
      </c>
      <c r="Q2852">
        <v>0</v>
      </c>
      <c r="R2852">
        <v>0</v>
      </c>
      <c r="S2852">
        <v>0</v>
      </c>
      <c r="T2852">
        <v>0</v>
      </c>
    </row>
    <row r="2853" spans="1:20" x14ac:dyDescent="0.3">
      <c r="A2853" t="s">
        <v>242</v>
      </c>
      <c r="B2853" t="s">
        <v>588</v>
      </c>
      <c r="C2853">
        <v>11</v>
      </c>
      <c r="D2853">
        <v>11</v>
      </c>
      <c r="E2853" t="s">
        <v>510</v>
      </c>
      <c r="F2853" t="s">
        <v>508</v>
      </c>
      <c r="G2853" t="s">
        <v>508</v>
      </c>
      <c r="H2853">
        <v>4.0113871635610767</v>
      </c>
      <c r="I2853">
        <v>52.830188679245282</v>
      </c>
      <c r="J2853">
        <v>1.5012466256549759</v>
      </c>
      <c r="K2853">
        <v>31.997828447339721</v>
      </c>
      <c r="L2853">
        <v>1.027014191601467</v>
      </c>
      <c r="M2853">
        <v>-0.71942446043165476</v>
      </c>
      <c r="N2853">
        <v>1.8633540372670809</v>
      </c>
      <c r="O2853">
        <v>1</v>
      </c>
      <c r="P2853">
        <v>1</v>
      </c>
      <c r="Q2853">
        <v>1</v>
      </c>
      <c r="R2853">
        <v>0</v>
      </c>
      <c r="S2853">
        <v>0</v>
      </c>
      <c r="T2853">
        <v>1</v>
      </c>
    </row>
    <row r="2854" spans="1:20" x14ac:dyDescent="0.3">
      <c r="A2854" t="s">
        <v>77</v>
      </c>
      <c r="B2854" t="s">
        <v>589</v>
      </c>
      <c r="C2854">
        <v>4</v>
      </c>
      <c r="D2854">
        <v>6</v>
      </c>
      <c r="E2854" t="s">
        <v>510</v>
      </c>
      <c r="F2854" t="s">
        <v>508</v>
      </c>
      <c r="G2854" t="s">
        <v>508</v>
      </c>
      <c r="H2854">
        <v>5.5918359681613028</v>
      </c>
      <c r="I2854">
        <v>42.011847008029491</v>
      </c>
      <c r="J2854">
        <v>1.057865438436977</v>
      </c>
      <c r="K2854">
        <v>-93.764139726921087</v>
      </c>
      <c r="L2854">
        <v>0.66898990702935945</v>
      </c>
      <c r="M2854">
        <v>-0.95776804497589663</v>
      </c>
      <c r="N2854">
        <v>-1.2747292990212911</v>
      </c>
      <c r="O2854">
        <v>0</v>
      </c>
      <c r="P2854">
        <v>1</v>
      </c>
      <c r="Q2854">
        <v>1</v>
      </c>
      <c r="R2854">
        <v>0</v>
      </c>
      <c r="S2854">
        <v>0</v>
      </c>
      <c r="T2854">
        <v>0</v>
      </c>
    </row>
    <row r="2855" spans="1:20" x14ac:dyDescent="0.3">
      <c r="A2855" t="s">
        <v>139</v>
      </c>
      <c r="B2855" t="s">
        <v>589</v>
      </c>
      <c r="C2855">
        <v>3</v>
      </c>
      <c r="D2855">
        <v>6</v>
      </c>
      <c r="E2855" t="s">
        <v>510</v>
      </c>
      <c r="F2855" t="s">
        <v>508</v>
      </c>
      <c r="G2855" t="s">
        <v>508</v>
      </c>
      <c r="H2855">
        <v>4.1595472707812293</v>
      </c>
      <c r="I2855">
        <v>2.941181970441078</v>
      </c>
      <c r="J2855">
        <v>0.63878607146716337</v>
      </c>
      <c r="K2855">
        <v>-154.19274655999999</v>
      </c>
      <c r="L2855">
        <v>0.88276524557004621</v>
      </c>
      <c r="M2855">
        <v>-1.673454676704847</v>
      </c>
      <c r="N2855">
        <v>3.7258485486208528</v>
      </c>
      <c r="O2855">
        <v>0</v>
      </c>
      <c r="P2855">
        <v>0</v>
      </c>
      <c r="Q2855">
        <v>1</v>
      </c>
      <c r="R2855">
        <v>0</v>
      </c>
      <c r="S2855">
        <v>0</v>
      </c>
      <c r="T2855">
        <v>0</v>
      </c>
    </row>
    <row r="2856" spans="1:20" x14ac:dyDescent="0.3">
      <c r="A2856" t="s">
        <v>228</v>
      </c>
      <c r="B2856" t="s">
        <v>589</v>
      </c>
      <c r="C2856">
        <v>9</v>
      </c>
      <c r="D2856">
        <v>10</v>
      </c>
      <c r="E2856" t="s">
        <v>510</v>
      </c>
      <c r="F2856" t="s">
        <v>508</v>
      </c>
      <c r="G2856" t="s">
        <v>508</v>
      </c>
      <c r="H2856">
        <v>5.2077797365263763</v>
      </c>
      <c r="I2856">
        <v>54.195807087281082</v>
      </c>
      <c r="J2856">
        <v>1.4788444380795629</v>
      </c>
      <c r="K2856">
        <v>230.75806138514349</v>
      </c>
      <c r="L2856">
        <v>1.4934191244281161</v>
      </c>
      <c r="M2856">
        <v>-5.1996273285061534</v>
      </c>
      <c r="N2856">
        <v>9.990210313491902</v>
      </c>
      <c r="O2856">
        <v>1</v>
      </c>
      <c r="P2856">
        <v>1</v>
      </c>
      <c r="Q2856">
        <v>1</v>
      </c>
      <c r="R2856">
        <v>0</v>
      </c>
      <c r="S2856">
        <v>0</v>
      </c>
      <c r="T2856">
        <v>1</v>
      </c>
    </row>
    <row r="2857" spans="1:20" x14ac:dyDescent="0.3">
      <c r="A2857" t="s">
        <v>271</v>
      </c>
      <c r="B2857" t="s">
        <v>589</v>
      </c>
      <c r="C2857">
        <v>9</v>
      </c>
      <c r="D2857">
        <v>6</v>
      </c>
      <c r="E2857" t="s">
        <v>510</v>
      </c>
      <c r="F2857" t="s">
        <v>508</v>
      </c>
      <c r="G2857" t="s">
        <v>508</v>
      </c>
      <c r="H2857">
        <v>7.3112610198167953</v>
      </c>
      <c r="I2857">
        <v>64.141409924917255</v>
      </c>
      <c r="J2857">
        <v>2.5041233284842161</v>
      </c>
      <c r="K2857">
        <v>87.367466169590685</v>
      </c>
      <c r="L2857">
        <v>0.5787323904064251</v>
      </c>
      <c r="M2857">
        <v>-4.8091626349296277</v>
      </c>
      <c r="N2857">
        <v>-3.0473099561826791</v>
      </c>
      <c r="O2857">
        <v>1</v>
      </c>
      <c r="P2857">
        <v>1</v>
      </c>
      <c r="Q2857">
        <v>1</v>
      </c>
      <c r="R2857">
        <v>0</v>
      </c>
      <c r="S2857">
        <v>1</v>
      </c>
      <c r="T2857">
        <v>0</v>
      </c>
    </row>
    <row r="2858" spans="1:20" x14ac:dyDescent="0.3">
      <c r="A2858" t="s">
        <v>283</v>
      </c>
      <c r="B2858" t="s">
        <v>589</v>
      </c>
      <c r="C2858">
        <v>4</v>
      </c>
      <c r="D2858">
        <v>7</v>
      </c>
      <c r="E2858" t="s">
        <v>510</v>
      </c>
      <c r="F2858" t="s">
        <v>508</v>
      </c>
      <c r="G2858" t="s">
        <v>508</v>
      </c>
      <c r="H2858">
        <v>10.189954448168169</v>
      </c>
      <c r="I2858">
        <v>39.057245760387957</v>
      </c>
      <c r="J2858">
        <v>0.45322596934318821</v>
      </c>
      <c r="K2858">
        <v>-11.699323766079029</v>
      </c>
      <c r="L2858">
        <v>0.92978329699568418</v>
      </c>
      <c r="M2858">
        <v>-5.4263527176251962</v>
      </c>
      <c r="N2858">
        <v>-2.823320598683714</v>
      </c>
      <c r="O2858">
        <v>0</v>
      </c>
      <c r="P2858">
        <v>1</v>
      </c>
      <c r="Q2858">
        <v>1</v>
      </c>
      <c r="R2858">
        <v>0</v>
      </c>
      <c r="S2858">
        <v>0</v>
      </c>
      <c r="T2858">
        <v>0</v>
      </c>
    </row>
    <row r="2859" spans="1:20" x14ac:dyDescent="0.3">
      <c r="A2859" t="s">
        <v>290</v>
      </c>
      <c r="B2859" t="s">
        <v>589</v>
      </c>
      <c r="C2859">
        <v>1</v>
      </c>
      <c r="D2859">
        <v>4</v>
      </c>
      <c r="E2859" t="s">
        <v>510</v>
      </c>
      <c r="F2859" t="s">
        <v>508</v>
      </c>
      <c r="G2859" t="s">
        <v>508</v>
      </c>
      <c r="H2859">
        <v>10.832774739877889</v>
      </c>
      <c r="I2859">
        <v>33.29938174969007</v>
      </c>
      <c r="J2859">
        <v>-0.21140582307497219</v>
      </c>
      <c r="K2859">
        <v>-38.806400389285614</v>
      </c>
      <c r="L2859">
        <v>0.67609495042353396</v>
      </c>
      <c r="M2859">
        <v>-2.823320598683714</v>
      </c>
      <c r="N2859">
        <v>1.593256444478957</v>
      </c>
      <c r="O2859">
        <v>0</v>
      </c>
      <c r="P2859">
        <v>1</v>
      </c>
      <c r="Q2859">
        <v>0</v>
      </c>
      <c r="R2859">
        <v>0</v>
      </c>
      <c r="S2859">
        <v>0</v>
      </c>
      <c r="T2859">
        <v>0</v>
      </c>
    </row>
    <row r="2860" spans="1:20" x14ac:dyDescent="0.3">
      <c r="A2860" t="s">
        <v>91</v>
      </c>
      <c r="B2860" t="s">
        <v>589</v>
      </c>
      <c r="C2860">
        <v>-2</v>
      </c>
      <c r="D2860">
        <v>3</v>
      </c>
      <c r="E2860" t="s">
        <v>510</v>
      </c>
      <c r="F2860" t="s">
        <v>508</v>
      </c>
      <c r="G2860" t="s">
        <v>508</v>
      </c>
      <c r="H2860">
        <v>11.10370497183686</v>
      </c>
      <c r="I2860">
        <v>7.0319285878148898</v>
      </c>
      <c r="J2860">
        <v>-1.145570309426388</v>
      </c>
      <c r="K2860">
        <v>-105.79148149539731</v>
      </c>
      <c r="L2860">
        <v>0.87999675744336214</v>
      </c>
      <c r="M2860">
        <v>-7.0460665197761214</v>
      </c>
      <c r="N2860">
        <v>-1.1661851893509669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</row>
    <row r="2861" spans="1:20" x14ac:dyDescent="0.3">
      <c r="A2861" t="s">
        <v>93</v>
      </c>
      <c r="B2861" t="s">
        <v>589</v>
      </c>
      <c r="C2861">
        <v>1</v>
      </c>
      <c r="D2861">
        <v>2</v>
      </c>
      <c r="E2861" t="s">
        <v>510</v>
      </c>
      <c r="F2861" t="s">
        <v>508</v>
      </c>
      <c r="G2861" t="s">
        <v>508</v>
      </c>
      <c r="H2861">
        <v>11.181344208262701</v>
      </c>
      <c r="I2861">
        <v>4.4434804388975362</v>
      </c>
      <c r="J2861">
        <v>-1.2873138466943079</v>
      </c>
      <c r="K2861">
        <v>-78.938704894294645</v>
      </c>
      <c r="L2861">
        <v>0.87505660663812102</v>
      </c>
      <c r="M2861">
        <v>-1.1661851893509669</v>
      </c>
      <c r="N2861">
        <v>9.9311764076608426</v>
      </c>
      <c r="O2861">
        <v>0</v>
      </c>
      <c r="P2861">
        <v>1</v>
      </c>
      <c r="Q2861">
        <v>0</v>
      </c>
      <c r="R2861">
        <v>0</v>
      </c>
      <c r="S2861">
        <v>0</v>
      </c>
      <c r="T2861">
        <v>0</v>
      </c>
    </row>
    <row r="2862" spans="1:20" x14ac:dyDescent="0.3">
      <c r="A2862" t="s">
        <v>162</v>
      </c>
      <c r="B2862" t="s">
        <v>589</v>
      </c>
      <c r="C2862">
        <v>8</v>
      </c>
      <c r="D2862">
        <v>7</v>
      </c>
      <c r="E2862" t="s">
        <v>510</v>
      </c>
      <c r="F2862" t="s">
        <v>508</v>
      </c>
      <c r="G2862" t="s">
        <v>508</v>
      </c>
      <c r="H2862">
        <v>10.20461455480203</v>
      </c>
      <c r="I2862">
        <v>32.053495286265218</v>
      </c>
      <c r="J2862">
        <v>-0.1842215504884879</v>
      </c>
      <c r="K2862">
        <v>18.71381106119464</v>
      </c>
      <c r="L2862">
        <v>1.7621228417892021</v>
      </c>
      <c r="M2862">
        <v>-6.8348262177280183</v>
      </c>
      <c r="N2862">
        <v>1.6593899789335429</v>
      </c>
      <c r="O2862">
        <v>1</v>
      </c>
      <c r="P2862">
        <v>1</v>
      </c>
      <c r="Q2862">
        <v>0</v>
      </c>
      <c r="R2862">
        <v>0</v>
      </c>
      <c r="S2862">
        <v>1</v>
      </c>
      <c r="T2862">
        <v>1</v>
      </c>
    </row>
    <row r="2863" spans="1:20" x14ac:dyDescent="0.3">
      <c r="A2863" t="s">
        <v>235</v>
      </c>
      <c r="B2863" t="s">
        <v>589</v>
      </c>
      <c r="C2863">
        <v>9</v>
      </c>
      <c r="D2863">
        <v>4</v>
      </c>
      <c r="E2863" t="s">
        <v>510</v>
      </c>
      <c r="F2863" t="s">
        <v>508</v>
      </c>
      <c r="G2863" t="s">
        <v>508</v>
      </c>
      <c r="H2863">
        <v>8.3856793131473406</v>
      </c>
      <c r="I2863">
        <v>78.423493797933389</v>
      </c>
      <c r="J2863">
        <v>0.90030780857016524</v>
      </c>
      <c r="K2863">
        <v>102.0778114646855</v>
      </c>
      <c r="L2863">
        <v>0.82939406643794455</v>
      </c>
      <c r="M2863">
        <v>-0.54858695659322898</v>
      </c>
      <c r="N2863">
        <v>-1.5760441102848499</v>
      </c>
      <c r="O2863">
        <v>1</v>
      </c>
      <c r="P2863">
        <v>1</v>
      </c>
      <c r="Q2863">
        <v>1</v>
      </c>
      <c r="R2863">
        <v>0</v>
      </c>
      <c r="S2863">
        <v>1</v>
      </c>
      <c r="T2863">
        <v>0</v>
      </c>
    </row>
    <row r="2864" spans="1:20" x14ac:dyDescent="0.3">
      <c r="A2864" t="s">
        <v>259</v>
      </c>
      <c r="B2864" t="s">
        <v>589</v>
      </c>
      <c r="C2864">
        <v>9</v>
      </c>
      <c r="D2864">
        <v>4</v>
      </c>
      <c r="E2864" t="s">
        <v>510</v>
      </c>
      <c r="F2864" t="s">
        <v>508</v>
      </c>
      <c r="G2864" t="s">
        <v>508</v>
      </c>
      <c r="H2864">
        <v>8.17682595916685</v>
      </c>
      <c r="I2864">
        <v>72.669752957707772</v>
      </c>
      <c r="J2864">
        <v>0.74582343437262288</v>
      </c>
      <c r="K2864">
        <v>82.640755898757774</v>
      </c>
      <c r="L2864">
        <v>0.37487210364491791</v>
      </c>
      <c r="M2864">
        <v>-1.5760441102848499</v>
      </c>
      <c r="N2864">
        <v>-0.88070333121107081</v>
      </c>
      <c r="O2864">
        <v>1</v>
      </c>
      <c r="P2864">
        <v>1</v>
      </c>
      <c r="Q2864">
        <v>1</v>
      </c>
      <c r="R2864">
        <v>0</v>
      </c>
      <c r="S2864">
        <v>1</v>
      </c>
      <c r="T2864">
        <v>0</v>
      </c>
    </row>
    <row r="2865" spans="1:20" x14ac:dyDescent="0.3">
      <c r="A2865" t="s">
        <v>269</v>
      </c>
      <c r="B2865" t="s">
        <v>589</v>
      </c>
      <c r="C2865">
        <v>4</v>
      </c>
      <c r="D2865">
        <v>8</v>
      </c>
      <c r="E2865" t="s">
        <v>510</v>
      </c>
      <c r="F2865" t="s">
        <v>508</v>
      </c>
      <c r="G2865" t="s">
        <v>508</v>
      </c>
      <c r="H2865">
        <v>8.6556761838286498</v>
      </c>
      <c r="I2865">
        <v>49.942472249060707</v>
      </c>
      <c r="J2865">
        <v>0.13820152127738819</v>
      </c>
      <c r="K2865">
        <v>21.822878987873239</v>
      </c>
      <c r="L2865">
        <v>0.61276643835609801</v>
      </c>
      <c r="M2865">
        <v>-5.4927325396873332</v>
      </c>
      <c r="N2865">
        <v>2.222220918052217</v>
      </c>
      <c r="O2865">
        <v>0</v>
      </c>
      <c r="P2865">
        <v>1</v>
      </c>
      <c r="Q2865">
        <v>1</v>
      </c>
      <c r="R2865">
        <v>0</v>
      </c>
      <c r="S2865">
        <v>0</v>
      </c>
      <c r="T2865">
        <v>0</v>
      </c>
    </row>
    <row r="2866" spans="1:20" x14ac:dyDescent="0.3">
      <c r="A2866" t="s">
        <v>285</v>
      </c>
      <c r="B2866" t="s">
        <v>589</v>
      </c>
      <c r="C2866">
        <v>1</v>
      </c>
      <c r="D2866">
        <v>4</v>
      </c>
      <c r="E2866" t="s">
        <v>510</v>
      </c>
      <c r="F2866" t="s">
        <v>508</v>
      </c>
      <c r="G2866" t="s">
        <v>508</v>
      </c>
      <c r="H2866">
        <v>8.0973608176789842</v>
      </c>
      <c r="I2866">
        <v>35.32483124830452</v>
      </c>
      <c r="J2866">
        <v>-0.63940241158865629</v>
      </c>
      <c r="K2866">
        <v>-91.614893885441646</v>
      </c>
      <c r="L2866">
        <v>0.70043935785738509</v>
      </c>
      <c r="M2866">
        <v>-3.4453058161681258</v>
      </c>
      <c r="N2866">
        <v>2.9438029408355759</v>
      </c>
      <c r="O2866">
        <v>0</v>
      </c>
      <c r="P2866">
        <v>1</v>
      </c>
      <c r="Q2866">
        <v>0</v>
      </c>
      <c r="R2866">
        <v>0</v>
      </c>
      <c r="S2866">
        <v>0</v>
      </c>
      <c r="T2866">
        <v>0</v>
      </c>
    </row>
    <row r="2867" spans="1:20" x14ac:dyDescent="0.3">
      <c r="A2867" t="s">
        <v>295</v>
      </c>
      <c r="B2867" t="s">
        <v>589</v>
      </c>
      <c r="C2867">
        <v>1</v>
      </c>
      <c r="D2867">
        <v>4</v>
      </c>
      <c r="E2867" t="s">
        <v>510</v>
      </c>
      <c r="F2867" t="s">
        <v>508</v>
      </c>
      <c r="G2867" t="s">
        <v>508</v>
      </c>
      <c r="H2867">
        <v>7.0539667038690483</v>
      </c>
      <c r="I2867">
        <v>10.61224197457511</v>
      </c>
      <c r="J2867">
        <v>-0.73500745381710386</v>
      </c>
      <c r="K2867">
        <v>-88.888890170386276</v>
      </c>
      <c r="L2867">
        <v>0.74397012390509831</v>
      </c>
      <c r="M2867">
        <v>-4.5801539066932184</v>
      </c>
      <c r="N2867">
        <v>-1.7777777777777779</v>
      </c>
      <c r="O2867">
        <v>0</v>
      </c>
      <c r="P2867">
        <v>1</v>
      </c>
      <c r="Q2867">
        <v>0</v>
      </c>
      <c r="R2867">
        <v>0</v>
      </c>
      <c r="S2867">
        <v>0</v>
      </c>
      <c r="T2867">
        <v>0</v>
      </c>
    </row>
    <row r="2868" spans="1:20" x14ac:dyDescent="0.3">
      <c r="A2868" t="s">
        <v>298</v>
      </c>
      <c r="B2868" t="s">
        <v>589</v>
      </c>
      <c r="C2868">
        <v>-2</v>
      </c>
      <c r="D2868">
        <v>1</v>
      </c>
      <c r="E2868" t="s">
        <v>510</v>
      </c>
      <c r="F2868" t="s">
        <v>508</v>
      </c>
      <c r="G2868" t="s">
        <v>508</v>
      </c>
      <c r="H2868">
        <v>6.4641226316623408</v>
      </c>
      <c r="I2868">
        <v>0.82986317103082974</v>
      </c>
      <c r="J2868">
        <v>-0.82078939910751847</v>
      </c>
      <c r="K2868">
        <v>-118.4030300612156</v>
      </c>
      <c r="L2868">
        <v>0.81112773421897499</v>
      </c>
      <c r="M2868">
        <v>-1.7777777777777779</v>
      </c>
      <c r="N2868">
        <v>1.5384587766897631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</row>
    <row r="2869" spans="1:20" x14ac:dyDescent="0.3">
      <c r="A2869" t="s">
        <v>96</v>
      </c>
      <c r="B2869" t="s">
        <v>589</v>
      </c>
      <c r="C2869">
        <v>7</v>
      </c>
      <c r="D2869">
        <v>8</v>
      </c>
      <c r="E2869" t="s">
        <v>510</v>
      </c>
      <c r="F2869" t="s">
        <v>508</v>
      </c>
      <c r="G2869" t="s">
        <v>508</v>
      </c>
      <c r="H2869">
        <v>5.6105411445885593</v>
      </c>
      <c r="I2869">
        <v>45.971589000509468</v>
      </c>
      <c r="J2869">
        <v>6.645979563127391E-2</v>
      </c>
      <c r="K2869">
        <v>55.372675647180763</v>
      </c>
      <c r="L2869">
        <v>0.78737479017876488</v>
      </c>
      <c r="M2869">
        <v>-2.680743674466437</v>
      </c>
      <c r="N2869">
        <v>5.0918182961027796</v>
      </c>
      <c r="O2869">
        <v>1</v>
      </c>
      <c r="P2869">
        <v>1</v>
      </c>
      <c r="Q2869">
        <v>1</v>
      </c>
      <c r="R2869">
        <v>0</v>
      </c>
      <c r="S2869">
        <v>0</v>
      </c>
      <c r="T2869">
        <v>0</v>
      </c>
    </row>
    <row r="2870" spans="1:20" x14ac:dyDescent="0.3">
      <c r="A2870" t="s">
        <v>164</v>
      </c>
      <c r="B2870" t="s">
        <v>589</v>
      </c>
      <c r="C2870">
        <v>9</v>
      </c>
      <c r="D2870">
        <v>8</v>
      </c>
      <c r="E2870" t="s">
        <v>510</v>
      </c>
      <c r="F2870" t="s">
        <v>508</v>
      </c>
      <c r="G2870" t="s">
        <v>508</v>
      </c>
      <c r="H2870">
        <v>6.1467249409464042</v>
      </c>
      <c r="I2870">
        <v>54.883715648663312</v>
      </c>
      <c r="J2870">
        <v>0.2824098316543594</v>
      </c>
      <c r="K2870">
        <v>121.9019082105016</v>
      </c>
      <c r="L2870">
        <v>0.83163214510709949</v>
      </c>
      <c r="M2870">
        <v>-3.1771246636385428</v>
      </c>
      <c r="N2870">
        <v>3.281378137760576</v>
      </c>
      <c r="O2870">
        <v>1</v>
      </c>
      <c r="P2870">
        <v>1</v>
      </c>
      <c r="Q2870">
        <v>1</v>
      </c>
      <c r="R2870">
        <v>0</v>
      </c>
      <c r="S2870">
        <v>1</v>
      </c>
      <c r="T2870">
        <v>0</v>
      </c>
    </row>
    <row r="2871" spans="1:20" x14ac:dyDescent="0.3">
      <c r="A2871" t="s">
        <v>242</v>
      </c>
      <c r="B2871" t="s">
        <v>589</v>
      </c>
      <c r="C2871">
        <v>9</v>
      </c>
      <c r="D2871">
        <v>6</v>
      </c>
      <c r="E2871" t="s">
        <v>510</v>
      </c>
      <c r="F2871" t="s">
        <v>508</v>
      </c>
      <c r="G2871" t="s">
        <v>508</v>
      </c>
      <c r="H2871">
        <v>6.1757725126375167</v>
      </c>
      <c r="I2871">
        <v>61.132075145771779</v>
      </c>
      <c r="J2871">
        <v>0.56544372564693868</v>
      </c>
      <c r="K2871">
        <v>66.416820275147131</v>
      </c>
      <c r="L2871">
        <v>0.62771059231198645</v>
      </c>
      <c r="M2871">
        <v>-4.4629304331938</v>
      </c>
      <c r="N2871">
        <v>3.0878810785825199</v>
      </c>
      <c r="O2871">
        <v>1</v>
      </c>
      <c r="P2871">
        <v>1</v>
      </c>
      <c r="Q2871">
        <v>1</v>
      </c>
      <c r="R2871">
        <v>0</v>
      </c>
      <c r="S2871">
        <v>1</v>
      </c>
      <c r="T2871">
        <v>0</v>
      </c>
    </row>
    <row r="2872" spans="1:20" x14ac:dyDescent="0.3">
      <c r="A2872" t="s">
        <v>77</v>
      </c>
      <c r="B2872" t="s">
        <v>590</v>
      </c>
      <c r="C2872">
        <v>3</v>
      </c>
      <c r="D2872">
        <v>5</v>
      </c>
      <c r="E2872" t="s">
        <v>510</v>
      </c>
      <c r="F2872" t="s">
        <v>508</v>
      </c>
      <c r="G2872" t="s">
        <v>508</v>
      </c>
      <c r="H2872">
        <v>4.7487512818684143</v>
      </c>
      <c r="I2872">
        <v>43.414600333739457</v>
      </c>
      <c r="J2872">
        <v>-0.12945187416209539</v>
      </c>
      <c r="K2872">
        <v>-23.9224982267238</v>
      </c>
      <c r="L2872">
        <v>0.69221343697370541</v>
      </c>
      <c r="M2872">
        <v>-0.32125561831880922</v>
      </c>
      <c r="N2872">
        <v>3.4069972123027501</v>
      </c>
      <c r="O2872">
        <v>0</v>
      </c>
      <c r="P2872">
        <v>1</v>
      </c>
      <c r="Q2872">
        <v>0</v>
      </c>
      <c r="R2872">
        <v>0</v>
      </c>
      <c r="S2872">
        <v>0</v>
      </c>
      <c r="T2872">
        <v>0</v>
      </c>
    </row>
    <row r="2873" spans="1:20" x14ac:dyDescent="0.3">
      <c r="A2873" t="s">
        <v>139</v>
      </c>
      <c r="B2873" t="s">
        <v>590</v>
      </c>
      <c r="C2873">
        <v>1</v>
      </c>
      <c r="D2873">
        <v>5</v>
      </c>
      <c r="E2873" t="s">
        <v>510</v>
      </c>
      <c r="F2873" t="s">
        <v>508</v>
      </c>
      <c r="G2873" t="s">
        <v>508</v>
      </c>
      <c r="H2873">
        <v>5.0676569047437887</v>
      </c>
      <c r="I2873">
        <v>41.242901324367722</v>
      </c>
      <c r="J2873">
        <v>-0.24766240377746659</v>
      </c>
      <c r="K2873">
        <v>19.562661286304301</v>
      </c>
      <c r="L2873">
        <v>0.72696848697563987</v>
      </c>
      <c r="M2873">
        <v>-2.8318640982051591</v>
      </c>
      <c r="N2873">
        <v>-1.1384335629447659</v>
      </c>
      <c r="O2873">
        <v>0</v>
      </c>
      <c r="P2873">
        <v>1</v>
      </c>
      <c r="Q2873">
        <v>0</v>
      </c>
      <c r="R2873">
        <v>0</v>
      </c>
      <c r="S2873">
        <v>0</v>
      </c>
      <c r="T2873">
        <v>0</v>
      </c>
    </row>
    <row r="2874" spans="1:20" x14ac:dyDescent="0.3">
      <c r="A2874" t="s">
        <v>156</v>
      </c>
      <c r="B2874" t="s">
        <v>590</v>
      </c>
      <c r="C2874">
        <v>3</v>
      </c>
      <c r="D2874">
        <v>4</v>
      </c>
      <c r="E2874" t="s">
        <v>510</v>
      </c>
      <c r="F2874" t="s">
        <v>508</v>
      </c>
      <c r="G2874" t="s">
        <v>508</v>
      </c>
      <c r="H2874">
        <v>4.8957049122569387</v>
      </c>
      <c r="I2874">
        <v>27.414295603295379</v>
      </c>
      <c r="J2874">
        <v>-0.35205688134014629</v>
      </c>
      <c r="K2874">
        <v>-60.56618061338272</v>
      </c>
      <c r="L2874">
        <v>0.53323084149887201</v>
      </c>
      <c r="M2874">
        <v>-1.1384335629447659</v>
      </c>
      <c r="N2874">
        <v>3.869185573520693</v>
      </c>
      <c r="O2874">
        <v>0</v>
      </c>
      <c r="P2874">
        <v>1</v>
      </c>
      <c r="Q2874">
        <v>0</v>
      </c>
      <c r="R2874">
        <v>0</v>
      </c>
      <c r="S2874">
        <v>0</v>
      </c>
      <c r="T2874">
        <v>0</v>
      </c>
    </row>
    <row r="2875" spans="1:20" x14ac:dyDescent="0.3">
      <c r="A2875" t="s">
        <v>228</v>
      </c>
      <c r="B2875" t="s">
        <v>590</v>
      </c>
      <c r="C2875">
        <v>10</v>
      </c>
      <c r="D2875">
        <v>5</v>
      </c>
      <c r="E2875" t="s">
        <v>510</v>
      </c>
      <c r="F2875" t="s">
        <v>508</v>
      </c>
      <c r="G2875" t="s">
        <v>508</v>
      </c>
      <c r="H2875">
        <v>4.2857158258094552</v>
      </c>
      <c r="I2875">
        <v>67.601227595345108</v>
      </c>
      <c r="J2875">
        <v>-8.4190994621663462E-2</v>
      </c>
      <c r="K2875">
        <v>87.638972736905757</v>
      </c>
      <c r="L2875">
        <v>1.120103451243158</v>
      </c>
      <c r="M2875">
        <v>-0.43290207713565448</v>
      </c>
      <c r="N2875">
        <v>4.3478260869565224</v>
      </c>
      <c r="O2875">
        <v>1</v>
      </c>
      <c r="P2875">
        <v>1</v>
      </c>
      <c r="Q2875">
        <v>0</v>
      </c>
      <c r="R2875">
        <v>1</v>
      </c>
      <c r="S2875">
        <v>0</v>
      </c>
      <c r="T2875">
        <v>1</v>
      </c>
    </row>
    <row r="2876" spans="1:20" x14ac:dyDescent="0.3">
      <c r="A2876" t="s">
        <v>271</v>
      </c>
      <c r="B2876" t="s">
        <v>590</v>
      </c>
      <c r="C2876">
        <v>8</v>
      </c>
      <c r="D2876">
        <v>6</v>
      </c>
      <c r="E2876" t="s">
        <v>510</v>
      </c>
      <c r="F2876" t="s">
        <v>508</v>
      </c>
      <c r="G2876" t="s">
        <v>508</v>
      </c>
      <c r="H2876">
        <v>4.2993073276971439</v>
      </c>
      <c r="I2876">
        <v>64.163808898876255</v>
      </c>
      <c r="J2876">
        <v>0.1178048130726783</v>
      </c>
      <c r="K2876">
        <v>48.377278996970361</v>
      </c>
      <c r="L2876">
        <v>0.69825638476255936</v>
      </c>
      <c r="M2876">
        <v>-2.7949046745093482</v>
      </c>
      <c r="N2876">
        <v>3.805495277154697</v>
      </c>
      <c r="O2876">
        <v>0</v>
      </c>
      <c r="P2876">
        <v>1</v>
      </c>
      <c r="Q2876">
        <v>1</v>
      </c>
      <c r="R2876">
        <v>0</v>
      </c>
      <c r="S2876">
        <v>1</v>
      </c>
      <c r="T2876">
        <v>0</v>
      </c>
    </row>
    <row r="2877" spans="1:20" x14ac:dyDescent="0.3">
      <c r="A2877" t="s">
        <v>283</v>
      </c>
      <c r="B2877" t="s">
        <v>590</v>
      </c>
      <c r="C2877">
        <v>11</v>
      </c>
      <c r="D2877">
        <v>9</v>
      </c>
      <c r="E2877" t="s">
        <v>510</v>
      </c>
      <c r="F2877" t="s">
        <v>508</v>
      </c>
      <c r="G2877" t="s">
        <v>508</v>
      </c>
      <c r="H2877">
        <v>4.0284573122169798</v>
      </c>
      <c r="I2877">
        <v>77.906999438440977</v>
      </c>
      <c r="J2877">
        <v>0.12563469243502329</v>
      </c>
      <c r="K2877">
        <v>107.266473597933</v>
      </c>
      <c r="L2877">
        <v>1.109174049096916</v>
      </c>
      <c r="M2877">
        <v>-1.2909587505066691</v>
      </c>
      <c r="N2877">
        <v>-0.60362018602674106</v>
      </c>
      <c r="O2877">
        <v>1</v>
      </c>
      <c r="P2877">
        <v>1</v>
      </c>
      <c r="Q2877">
        <v>1</v>
      </c>
      <c r="R2877">
        <v>0</v>
      </c>
      <c r="S2877">
        <v>0</v>
      </c>
      <c r="T2877">
        <v>1</v>
      </c>
    </row>
    <row r="2878" spans="1:20" x14ac:dyDescent="0.3">
      <c r="A2878" t="s">
        <v>290</v>
      </c>
      <c r="B2878" t="s">
        <v>590</v>
      </c>
      <c r="C2878">
        <v>11</v>
      </c>
      <c r="D2878">
        <v>9</v>
      </c>
      <c r="E2878" t="s">
        <v>510</v>
      </c>
      <c r="F2878" t="s">
        <v>508</v>
      </c>
      <c r="G2878" t="s">
        <v>508</v>
      </c>
      <c r="H2878">
        <v>4.1772709841934086</v>
      </c>
      <c r="I2878">
        <v>71.111128065321182</v>
      </c>
      <c r="J2878">
        <v>4.2636117560423958E-2</v>
      </c>
      <c r="K2878">
        <v>105.5942339608676</v>
      </c>
      <c r="L2878">
        <v>1.2827535806404859</v>
      </c>
      <c r="M2878">
        <v>-0.60362018602674106</v>
      </c>
      <c r="N2878">
        <v>1.052624751021513</v>
      </c>
      <c r="O2878">
        <v>1</v>
      </c>
      <c r="P2878">
        <v>1</v>
      </c>
      <c r="Q2878">
        <v>1</v>
      </c>
      <c r="R2878">
        <v>0</v>
      </c>
      <c r="S2878">
        <v>0</v>
      </c>
      <c r="T2878">
        <v>1</v>
      </c>
    </row>
    <row r="2879" spans="1:20" x14ac:dyDescent="0.3">
      <c r="A2879" t="s">
        <v>512</v>
      </c>
      <c r="B2879" t="s">
        <v>590</v>
      </c>
      <c r="C2879">
        <v>7</v>
      </c>
      <c r="D2879">
        <v>2</v>
      </c>
      <c r="E2879" t="s">
        <v>510</v>
      </c>
      <c r="F2879" t="s">
        <v>508</v>
      </c>
      <c r="G2879" t="s">
        <v>508</v>
      </c>
      <c r="H2879">
        <v>4.3177846569361567</v>
      </c>
      <c r="I2879">
        <v>60.317467525881654</v>
      </c>
      <c r="J2879">
        <v>-7.891687384839785E-2</v>
      </c>
      <c r="K2879">
        <v>55.387331323381282</v>
      </c>
      <c r="L2879">
        <v>1.0278590028369561</v>
      </c>
      <c r="M2879">
        <v>-1.842945117569402</v>
      </c>
      <c r="N2879">
        <v>1.224486681879783</v>
      </c>
      <c r="O2879">
        <v>0</v>
      </c>
      <c r="P2879">
        <v>1</v>
      </c>
      <c r="Q2879">
        <v>0</v>
      </c>
      <c r="R2879">
        <v>0</v>
      </c>
      <c r="S2879">
        <v>1</v>
      </c>
      <c r="T2879">
        <v>1</v>
      </c>
    </row>
    <row r="2880" spans="1:20" x14ac:dyDescent="0.3">
      <c r="A2880" t="s">
        <v>93</v>
      </c>
      <c r="B2880" t="s">
        <v>590</v>
      </c>
      <c r="C2880">
        <v>3</v>
      </c>
      <c r="D2880">
        <v>6</v>
      </c>
      <c r="E2880" t="s">
        <v>510</v>
      </c>
      <c r="F2880" t="s">
        <v>508</v>
      </c>
      <c r="G2880" t="s">
        <v>508</v>
      </c>
      <c r="H2880">
        <v>5.8982926327123826</v>
      </c>
      <c r="I2880">
        <v>5.6657428905349594</v>
      </c>
      <c r="J2880">
        <v>-0.39375561811768511</v>
      </c>
      <c r="K2880">
        <v>-76.760184784767631</v>
      </c>
      <c r="L2880">
        <v>1.220126446247632</v>
      </c>
      <c r="M2880">
        <v>-8.5887065576340014</v>
      </c>
      <c r="N2880">
        <v>-6.3961215617979699</v>
      </c>
      <c r="O2880">
        <v>0</v>
      </c>
      <c r="P2880">
        <v>1</v>
      </c>
      <c r="Q2880">
        <v>0</v>
      </c>
      <c r="R2880">
        <v>0</v>
      </c>
      <c r="S2880">
        <v>0</v>
      </c>
      <c r="T2880">
        <v>1</v>
      </c>
    </row>
    <row r="2881" spans="1:20" x14ac:dyDescent="0.3">
      <c r="A2881" t="s">
        <v>235</v>
      </c>
      <c r="B2881" t="s">
        <v>590</v>
      </c>
      <c r="C2881">
        <v>-2</v>
      </c>
      <c r="D2881">
        <v>3</v>
      </c>
      <c r="E2881" t="s">
        <v>510</v>
      </c>
      <c r="F2881" t="s">
        <v>508</v>
      </c>
      <c r="G2881" t="s">
        <v>508</v>
      </c>
      <c r="H2881">
        <v>8.1114088204215662</v>
      </c>
      <c r="I2881">
        <v>0.18182234330610789</v>
      </c>
      <c r="J2881">
        <v>-0.62548652933199489</v>
      </c>
      <c r="K2881">
        <v>-107.4216733720399</v>
      </c>
      <c r="L2881">
        <v>0.69180411932227392</v>
      </c>
      <c r="M2881">
        <v>-5.9356569282128238</v>
      </c>
      <c r="N2881">
        <v>-4.3834288891100037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</row>
    <row r="2882" spans="1:20" x14ac:dyDescent="0.3">
      <c r="A2882" t="s">
        <v>259</v>
      </c>
      <c r="B2882" t="s">
        <v>590</v>
      </c>
      <c r="C2882">
        <v>-2</v>
      </c>
      <c r="D2882">
        <v>3</v>
      </c>
      <c r="E2882" t="s">
        <v>510</v>
      </c>
      <c r="F2882" t="s">
        <v>508</v>
      </c>
      <c r="G2882" t="s">
        <v>508</v>
      </c>
      <c r="H2882">
        <v>8.4364876733599026</v>
      </c>
      <c r="I2882">
        <v>0</v>
      </c>
      <c r="J2882">
        <v>-0.7874935400518589</v>
      </c>
      <c r="K2882">
        <v>-130.25563167027221</v>
      </c>
      <c r="L2882">
        <v>0.63154058161562976</v>
      </c>
      <c r="M2882">
        <v>-4.3834288891100037</v>
      </c>
      <c r="N2882">
        <v>2.0151113896384558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</row>
    <row r="2883" spans="1:20" x14ac:dyDescent="0.3">
      <c r="A2883" t="s">
        <v>269</v>
      </c>
      <c r="B2883" t="s">
        <v>590</v>
      </c>
      <c r="C2883">
        <v>-2</v>
      </c>
      <c r="D2883">
        <v>3</v>
      </c>
      <c r="E2883" t="s">
        <v>510</v>
      </c>
      <c r="F2883" t="s">
        <v>508</v>
      </c>
      <c r="G2883" t="s">
        <v>508</v>
      </c>
      <c r="H2883">
        <v>8.2379985839962746</v>
      </c>
      <c r="I2883">
        <v>1.361575556391724</v>
      </c>
      <c r="J2883">
        <v>-0.83610220054193085</v>
      </c>
      <c r="K2883">
        <v>-112.6860188779233</v>
      </c>
      <c r="L2883">
        <v>0.6727022205380766</v>
      </c>
      <c r="M2883">
        <v>-2.5679034951292441</v>
      </c>
      <c r="N2883">
        <v>-1.82462600788345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</row>
    <row r="2884" spans="1:20" x14ac:dyDescent="0.3">
      <c r="A2884" t="s">
        <v>282</v>
      </c>
      <c r="B2884" t="s">
        <v>590</v>
      </c>
      <c r="C2884">
        <v>-2</v>
      </c>
      <c r="D2884">
        <v>1</v>
      </c>
      <c r="E2884" t="s">
        <v>510</v>
      </c>
      <c r="F2884" t="s">
        <v>508</v>
      </c>
      <c r="G2884" t="s">
        <v>508</v>
      </c>
      <c r="H2884">
        <v>8.050002607323945</v>
      </c>
      <c r="I2884">
        <v>0.14514121578675779</v>
      </c>
      <c r="J2884">
        <v>-0.90300154745359362</v>
      </c>
      <c r="K2884">
        <v>-121.9283669762772</v>
      </c>
      <c r="L2884">
        <v>0.33557671930782668</v>
      </c>
      <c r="M2884">
        <v>-1.82462600788345</v>
      </c>
      <c r="N2884">
        <v>1.445527966781216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</row>
    <row r="2885" spans="1:20" x14ac:dyDescent="0.3">
      <c r="A2885" t="s">
        <v>285</v>
      </c>
      <c r="B2885" t="s">
        <v>590</v>
      </c>
      <c r="C2885">
        <v>1</v>
      </c>
      <c r="D2885">
        <v>4</v>
      </c>
      <c r="E2885" t="s">
        <v>510</v>
      </c>
      <c r="F2885" t="s">
        <v>508</v>
      </c>
      <c r="G2885" t="s">
        <v>508</v>
      </c>
      <c r="H2885">
        <v>7.1803905724661652</v>
      </c>
      <c r="I2885">
        <v>10.421838811991501</v>
      </c>
      <c r="J2885">
        <v>-0.84829999262847333</v>
      </c>
      <c r="K2885">
        <v>-97.740611974817185</v>
      </c>
      <c r="L2885">
        <v>0.67860974324378043</v>
      </c>
      <c r="M2885">
        <v>-3.155210910539135</v>
      </c>
      <c r="N2885">
        <v>-0.63058767684443762</v>
      </c>
      <c r="O2885">
        <v>0</v>
      </c>
      <c r="P2885">
        <v>1</v>
      </c>
      <c r="Q2885">
        <v>0</v>
      </c>
      <c r="R2885">
        <v>0</v>
      </c>
      <c r="S2885">
        <v>0</v>
      </c>
      <c r="T2885">
        <v>0</v>
      </c>
    </row>
    <row r="2886" spans="1:20" x14ac:dyDescent="0.3">
      <c r="A2886" t="s">
        <v>291</v>
      </c>
      <c r="B2886" t="s">
        <v>590</v>
      </c>
      <c r="C2886">
        <v>1</v>
      </c>
      <c r="D2886">
        <v>4</v>
      </c>
      <c r="E2886" t="s">
        <v>510</v>
      </c>
      <c r="F2886" t="s">
        <v>508</v>
      </c>
      <c r="G2886" t="s">
        <v>508</v>
      </c>
      <c r="H2886">
        <v>7.0220546793196323</v>
      </c>
      <c r="I2886">
        <v>1.736965247206361</v>
      </c>
      <c r="J2886">
        <v>-0.71151065587070139</v>
      </c>
      <c r="K2886">
        <v>-95.292256920345437</v>
      </c>
      <c r="L2886">
        <v>0.8632759128223525</v>
      </c>
      <c r="M2886">
        <v>-3.0671598539723379</v>
      </c>
      <c r="N2886">
        <v>0.3818859526217927</v>
      </c>
      <c r="O2886">
        <v>0</v>
      </c>
      <c r="P2886">
        <v>1</v>
      </c>
      <c r="Q2886">
        <v>0</v>
      </c>
      <c r="R2886">
        <v>0</v>
      </c>
      <c r="S2886">
        <v>0</v>
      </c>
      <c r="T2886">
        <v>0</v>
      </c>
    </row>
    <row r="2887" spans="1:20" x14ac:dyDescent="0.3">
      <c r="A2887" t="s">
        <v>298</v>
      </c>
      <c r="B2887" t="s">
        <v>590</v>
      </c>
      <c r="C2887">
        <v>1</v>
      </c>
      <c r="D2887">
        <v>4</v>
      </c>
      <c r="E2887" t="s">
        <v>510</v>
      </c>
      <c r="F2887" t="s">
        <v>508</v>
      </c>
      <c r="G2887" t="s">
        <v>508</v>
      </c>
      <c r="H2887">
        <v>6.1846181336513029</v>
      </c>
      <c r="I2887">
        <v>0.2386462102367275</v>
      </c>
      <c r="J2887">
        <v>-0.55185032203223838</v>
      </c>
      <c r="K2887">
        <v>-94.074442944255878</v>
      </c>
      <c r="L2887">
        <v>0.88738984344277838</v>
      </c>
      <c r="M2887">
        <v>-2.7717404318216659</v>
      </c>
      <c r="N2887">
        <v>-1.8446055615686621</v>
      </c>
      <c r="O2887">
        <v>0</v>
      </c>
      <c r="P2887">
        <v>1</v>
      </c>
      <c r="Q2887">
        <v>0</v>
      </c>
      <c r="R2887">
        <v>0</v>
      </c>
      <c r="S2887">
        <v>0</v>
      </c>
      <c r="T2887">
        <v>0</v>
      </c>
    </row>
    <row r="2888" spans="1:20" x14ac:dyDescent="0.3">
      <c r="A2888" t="s">
        <v>96</v>
      </c>
      <c r="B2888" t="s">
        <v>590</v>
      </c>
      <c r="C2888">
        <v>5</v>
      </c>
      <c r="D2888">
        <v>4</v>
      </c>
      <c r="E2888" t="s">
        <v>510</v>
      </c>
      <c r="F2888" t="s">
        <v>508</v>
      </c>
      <c r="G2888" t="s">
        <v>508</v>
      </c>
      <c r="H2888">
        <v>4.3068362839065273</v>
      </c>
      <c r="I2888">
        <v>20.771530819520152</v>
      </c>
      <c r="J2888">
        <v>-7.5164504891171102E-2</v>
      </c>
      <c r="K2888">
        <v>-52.859804575817137</v>
      </c>
      <c r="L2888">
        <v>0.61425054676788515</v>
      </c>
      <c r="M2888">
        <v>-0.59880569039839493</v>
      </c>
      <c r="N2888">
        <v>0.93099712027963855</v>
      </c>
      <c r="O2888">
        <v>0</v>
      </c>
      <c r="P2888">
        <v>1</v>
      </c>
      <c r="Q2888">
        <v>0</v>
      </c>
      <c r="R2888">
        <v>1</v>
      </c>
      <c r="S2888">
        <v>0</v>
      </c>
      <c r="T2888">
        <v>0</v>
      </c>
    </row>
    <row r="2889" spans="1:20" x14ac:dyDescent="0.3">
      <c r="A2889" t="s">
        <v>164</v>
      </c>
      <c r="B2889" t="s">
        <v>590</v>
      </c>
      <c r="C2889">
        <v>9</v>
      </c>
      <c r="D2889">
        <v>10</v>
      </c>
      <c r="E2889" t="s">
        <v>510</v>
      </c>
      <c r="F2889" t="s">
        <v>508</v>
      </c>
      <c r="G2889" t="s">
        <v>508</v>
      </c>
      <c r="H2889">
        <v>4.2551471525127882</v>
      </c>
      <c r="I2889">
        <v>6.8965789395797907</v>
      </c>
      <c r="J2889">
        <v>7.3749667376935335E-2</v>
      </c>
      <c r="K2889">
        <v>-72.9966560853983</v>
      </c>
      <c r="L2889">
        <v>0.77807095033569218</v>
      </c>
      <c r="M2889">
        <v>-3.6353774563193371</v>
      </c>
      <c r="N2889">
        <v>6.8693654145932577</v>
      </c>
      <c r="O2889">
        <v>1</v>
      </c>
      <c r="P2889">
        <v>1</v>
      </c>
      <c r="Q2889">
        <v>1</v>
      </c>
      <c r="R2889">
        <v>0</v>
      </c>
      <c r="S2889">
        <v>0</v>
      </c>
      <c r="T2889">
        <v>0</v>
      </c>
    </row>
    <row r="2890" spans="1:20" x14ac:dyDescent="0.3">
      <c r="A2890" t="s">
        <v>242</v>
      </c>
      <c r="B2890" t="s">
        <v>590</v>
      </c>
      <c r="C2890">
        <v>11</v>
      </c>
      <c r="D2890">
        <v>10</v>
      </c>
      <c r="E2890" t="s">
        <v>510</v>
      </c>
      <c r="F2890" t="s">
        <v>508</v>
      </c>
      <c r="G2890" t="s">
        <v>508</v>
      </c>
      <c r="H2890">
        <v>3.906529801313638</v>
      </c>
      <c r="I2890">
        <v>91.505818517629351</v>
      </c>
      <c r="J2890">
        <v>0.71357666897857364</v>
      </c>
      <c r="K2890">
        <v>141.38126339818621</v>
      </c>
      <c r="L2890">
        <v>0.92538535891419249</v>
      </c>
      <c r="M2890">
        <v>-0.34999847412109381</v>
      </c>
      <c r="N2890">
        <v>-0.2007070492465351</v>
      </c>
      <c r="O2890">
        <v>1</v>
      </c>
      <c r="P2890">
        <v>1</v>
      </c>
      <c r="Q2890">
        <v>1</v>
      </c>
      <c r="R2890">
        <v>1</v>
      </c>
      <c r="S2890">
        <v>0</v>
      </c>
      <c r="T2890">
        <v>0</v>
      </c>
    </row>
    <row r="2891" spans="1:20" x14ac:dyDescent="0.3">
      <c r="A2891" t="s">
        <v>77</v>
      </c>
      <c r="B2891" t="s">
        <v>86</v>
      </c>
      <c r="C2891">
        <v>10</v>
      </c>
      <c r="D2891">
        <v>10</v>
      </c>
      <c r="E2891" t="s">
        <v>513</v>
      </c>
      <c r="F2891" t="s">
        <v>508</v>
      </c>
      <c r="G2891" t="s">
        <v>508</v>
      </c>
      <c r="H2891">
        <v>3.005542176118897</v>
      </c>
      <c r="I2891">
        <v>32.903236524122107</v>
      </c>
      <c r="J2891">
        <v>4.8903079804759678E-2</v>
      </c>
      <c r="K2891">
        <v>-17.923392986988532</v>
      </c>
      <c r="L2891">
        <v>0.64439330295701625</v>
      </c>
      <c r="M2891">
        <v>-0.39293004464969372</v>
      </c>
      <c r="N2891">
        <v>0.13148917842995611</v>
      </c>
      <c r="O2891">
        <v>0</v>
      </c>
      <c r="P2891">
        <v>1</v>
      </c>
      <c r="Q2891">
        <v>1</v>
      </c>
      <c r="R2891">
        <v>1</v>
      </c>
      <c r="S2891">
        <v>1</v>
      </c>
      <c r="T2891">
        <v>0</v>
      </c>
    </row>
    <row r="2892" spans="1:20" x14ac:dyDescent="0.3">
      <c r="A2892" t="s">
        <v>139</v>
      </c>
      <c r="B2892" t="s">
        <v>86</v>
      </c>
      <c r="C2892">
        <v>6</v>
      </c>
      <c r="D2892">
        <v>10</v>
      </c>
      <c r="E2892" t="s">
        <v>367</v>
      </c>
      <c r="F2892" t="s">
        <v>508</v>
      </c>
      <c r="G2892" t="s">
        <v>509</v>
      </c>
      <c r="H2892">
        <v>2.947319348264684</v>
      </c>
      <c r="I2892">
        <v>22.580666993582081</v>
      </c>
      <c r="J2892">
        <v>1.4007804362201821E-3</v>
      </c>
      <c r="K2892">
        <v>-41.492510349992941</v>
      </c>
      <c r="L2892">
        <v>0.86037015241303838</v>
      </c>
      <c r="M2892">
        <v>-1.954398588139572</v>
      </c>
      <c r="N2892">
        <v>0.66444801679784815</v>
      </c>
      <c r="O2892">
        <v>0</v>
      </c>
      <c r="P2892">
        <v>1</v>
      </c>
      <c r="Q2892">
        <v>1</v>
      </c>
      <c r="R2892">
        <v>0</v>
      </c>
      <c r="S2892">
        <v>0</v>
      </c>
      <c r="T2892">
        <v>0</v>
      </c>
    </row>
    <row r="2893" spans="1:20" x14ac:dyDescent="0.3">
      <c r="A2893" t="s">
        <v>223</v>
      </c>
      <c r="B2893" t="s">
        <v>86</v>
      </c>
      <c r="C2893">
        <v>13</v>
      </c>
      <c r="D2893">
        <v>16</v>
      </c>
      <c r="E2893" t="s">
        <v>5</v>
      </c>
      <c r="F2893" t="s">
        <v>509</v>
      </c>
      <c r="G2893" t="s">
        <v>509</v>
      </c>
      <c r="H2893">
        <v>3.1072126830618378</v>
      </c>
      <c r="I2893">
        <v>27.692350579430421</v>
      </c>
      <c r="J2893">
        <v>1.6123307859980271E-2</v>
      </c>
      <c r="K2893">
        <v>89.391220352319209</v>
      </c>
      <c r="L2893">
        <v>1.4794042268290839</v>
      </c>
      <c r="M2893">
        <v>-2.4219195087914609</v>
      </c>
      <c r="N2893">
        <v>0.71848238838911838</v>
      </c>
      <c r="O2893">
        <v>1</v>
      </c>
      <c r="P2893">
        <v>1</v>
      </c>
      <c r="Q2893">
        <v>1</v>
      </c>
      <c r="R2893">
        <v>0</v>
      </c>
      <c r="S2893">
        <v>1</v>
      </c>
      <c r="T2893">
        <v>1</v>
      </c>
    </row>
    <row r="2894" spans="1:20" x14ac:dyDescent="0.3">
      <c r="A2894" t="s">
        <v>271</v>
      </c>
      <c r="B2894" t="s">
        <v>86</v>
      </c>
      <c r="C2894">
        <v>6</v>
      </c>
      <c r="D2894">
        <v>6</v>
      </c>
      <c r="E2894" t="s">
        <v>510</v>
      </c>
      <c r="F2894" t="s">
        <v>508</v>
      </c>
      <c r="G2894" t="s">
        <v>508</v>
      </c>
      <c r="H2894">
        <v>5.3085042744912512</v>
      </c>
      <c r="I2894">
        <v>13.239443430326039</v>
      </c>
      <c r="J2894">
        <v>8.0509579113520413E-2</v>
      </c>
      <c r="K2894">
        <v>30.07830966120801</v>
      </c>
      <c r="L2894">
        <v>0.4228797574754441</v>
      </c>
      <c r="M2894">
        <v>-5.572564921393993</v>
      </c>
      <c r="N2894">
        <v>2.1400773156504882</v>
      </c>
      <c r="O2894">
        <v>0</v>
      </c>
      <c r="P2894">
        <v>1</v>
      </c>
      <c r="Q2894">
        <v>1</v>
      </c>
      <c r="R2894">
        <v>0</v>
      </c>
      <c r="S2894">
        <v>1</v>
      </c>
      <c r="T2894">
        <v>0</v>
      </c>
    </row>
    <row r="2895" spans="1:20" x14ac:dyDescent="0.3">
      <c r="A2895" t="s">
        <v>283</v>
      </c>
      <c r="B2895" t="s">
        <v>86</v>
      </c>
      <c r="C2895">
        <v>8</v>
      </c>
      <c r="D2895">
        <v>8</v>
      </c>
      <c r="E2895" t="s">
        <v>510</v>
      </c>
      <c r="F2895" t="s">
        <v>508</v>
      </c>
      <c r="G2895" t="s">
        <v>508</v>
      </c>
      <c r="H2895">
        <v>5.8560450413024423</v>
      </c>
      <c r="I2895">
        <v>55.774658859969733</v>
      </c>
      <c r="J2895">
        <v>0.113961226935368</v>
      </c>
      <c r="K2895">
        <v>140.45005443805971</v>
      </c>
      <c r="L2895">
        <v>1.792855467277378</v>
      </c>
      <c r="M2895">
        <v>-2.251728617321985</v>
      </c>
      <c r="N2895">
        <v>-6.2020092841573122</v>
      </c>
      <c r="O2895">
        <v>0</v>
      </c>
      <c r="P2895">
        <v>1</v>
      </c>
      <c r="Q2895">
        <v>1</v>
      </c>
      <c r="R2895">
        <v>1</v>
      </c>
      <c r="S2895">
        <v>0</v>
      </c>
      <c r="T2895">
        <v>1</v>
      </c>
    </row>
    <row r="2896" spans="1:20" x14ac:dyDescent="0.3">
      <c r="A2896" t="s">
        <v>290</v>
      </c>
      <c r="B2896" t="s">
        <v>86</v>
      </c>
      <c r="C2896">
        <v>4</v>
      </c>
      <c r="D2896">
        <v>6</v>
      </c>
      <c r="E2896" t="s">
        <v>510</v>
      </c>
      <c r="F2896" t="s">
        <v>508</v>
      </c>
      <c r="G2896" t="s">
        <v>508</v>
      </c>
      <c r="H2896">
        <v>6.7965089034324881</v>
      </c>
      <c r="I2896">
        <v>26.197190287566372</v>
      </c>
      <c r="J2896">
        <v>4.5925528963636768E-2</v>
      </c>
      <c r="K2896">
        <v>44.30787820863118</v>
      </c>
      <c r="L2896">
        <v>0.62008684234047906</v>
      </c>
      <c r="M2896">
        <v>-6.2020092841573122</v>
      </c>
      <c r="N2896">
        <v>0.50377785346049553</v>
      </c>
      <c r="O2896">
        <v>0</v>
      </c>
      <c r="P2896">
        <v>1</v>
      </c>
      <c r="Q2896">
        <v>1</v>
      </c>
      <c r="R2896">
        <v>0</v>
      </c>
      <c r="S2896">
        <v>0</v>
      </c>
      <c r="T2896">
        <v>0</v>
      </c>
    </row>
    <row r="2897" spans="1:20" x14ac:dyDescent="0.3">
      <c r="A2897" t="s">
        <v>512</v>
      </c>
      <c r="B2897" t="s">
        <v>86</v>
      </c>
      <c r="C2897">
        <v>1</v>
      </c>
      <c r="D2897">
        <v>4</v>
      </c>
      <c r="E2897" t="s">
        <v>510</v>
      </c>
      <c r="F2897" t="s">
        <v>508</v>
      </c>
      <c r="G2897" t="s">
        <v>508</v>
      </c>
      <c r="H2897">
        <v>7.0964743331998372</v>
      </c>
      <c r="I2897">
        <v>6.9068933184945811</v>
      </c>
      <c r="J2897">
        <v>-9.0752518626418421E-2</v>
      </c>
      <c r="K2897">
        <v>-61.743857497515933</v>
      </c>
      <c r="L2897">
        <v>0.34642847747292771</v>
      </c>
      <c r="M2897">
        <v>-3.5087745506153381</v>
      </c>
      <c r="N2897">
        <v>-5.8441535118438299</v>
      </c>
      <c r="O2897">
        <v>0</v>
      </c>
      <c r="P2897">
        <v>1</v>
      </c>
      <c r="Q2897">
        <v>0</v>
      </c>
      <c r="R2897">
        <v>0</v>
      </c>
      <c r="S2897">
        <v>0</v>
      </c>
      <c r="T2897">
        <v>0</v>
      </c>
    </row>
    <row r="2898" spans="1:20" x14ac:dyDescent="0.3">
      <c r="A2898" t="s">
        <v>91</v>
      </c>
      <c r="B2898" t="s">
        <v>86</v>
      </c>
      <c r="C2898">
        <v>-2</v>
      </c>
      <c r="D2898">
        <v>3</v>
      </c>
      <c r="E2898" t="s">
        <v>510</v>
      </c>
      <c r="F2898" t="s">
        <v>508</v>
      </c>
      <c r="G2898" t="s">
        <v>508</v>
      </c>
      <c r="H2898">
        <v>7.8472898511463791</v>
      </c>
      <c r="I2898">
        <v>11.111111111111111</v>
      </c>
      <c r="J2898">
        <v>-0.18227208478507431</v>
      </c>
      <c r="K2898">
        <v>-185.50574493680949</v>
      </c>
      <c r="L2898">
        <v>0.55105229419084789</v>
      </c>
      <c r="M2898">
        <v>-5.8441535118438299</v>
      </c>
      <c r="N2898">
        <v>-0.96551960912244073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</row>
    <row r="2899" spans="1:20" x14ac:dyDescent="0.3">
      <c r="A2899" t="s">
        <v>93</v>
      </c>
      <c r="B2899" t="s">
        <v>86</v>
      </c>
      <c r="C2899">
        <v>-2</v>
      </c>
      <c r="D2899">
        <v>1</v>
      </c>
      <c r="E2899" t="s">
        <v>510</v>
      </c>
      <c r="F2899" t="s">
        <v>508</v>
      </c>
      <c r="G2899" t="s">
        <v>508</v>
      </c>
      <c r="H2899">
        <v>7.7596492474582561</v>
      </c>
      <c r="I2899">
        <v>7.9999923706054688</v>
      </c>
      <c r="J2899">
        <v>-0.2308718707501663</v>
      </c>
      <c r="K2899">
        <v>-147.492543188719</v>
      </c>
      <c r="L2899">
        <v>0.54675571134241041</v>
      </c>
      <c r="M2899">
        <v>-0.96551960912244073</v>
      </c>
      <c r="N2899">
        <v>1.6713142794601861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</row>
    <row r="2900" spans="1:20" x14ac:dyDescent="0.3">
      <c r="A2900" t="s">
        <v>162</v>
      </c>
      <c r="B2900" t="s">
        <v>86</v>
      </c>
      <c r="C2900">
        <v>1</v>
      </c>
      <c r="D2900">
        <v>4</v>
      </c>
      <c r="E2900" t="s">
        <v>510</v>
      </c>
      <c r="F2900" t="s">
        <v>508</v>
      </c>
      <c r="G2900" t="s">
        <v>508</v>
      </c>
      <c r="H2900">
        <v>7.3517703604561682</v>
      </c>
      <c r="I2900">
        <v>7.9999923706054688</v>
      </c>
      <c r="J2900">
        <v>-0.24316150572959669</v>
      </c>
      <c r="K2900">
        <v>-91.561364012948829</v>
      </c>
      <c r="L2900">
        <v>0.8572855946472101</v>
      </c>
      <c r="M2900">
        <v>-3.2996680956582201</v>
      </c>
      <c r="N2900">
        <v>-2.50696145741097</v>
      </c>
      <c r="O2900">
        <v>0</v>
      </c>
      <c r="P2900">
        <v>1</v>
      </c>
      <c r="Q2900">
        <v>0</v>
      </c>
      <c r="R2900">
        <v>0</v>
      </c>
      <c r="S2900">
        <v>0</v>
      </c>
      <c r="T2900">
        <v>0</v>
      </c>
    </row>
    <row r="2901" spans="1:20" x14ac:dyDescent="0.3">
      <c r="A2901" t="s">
        <v>220</v>
      </c>
      <c r="B2901" t="s">
        <v>86</v>
      </c>
      <c r="C2901">
        <v>0</v>
      </c>
      <c r="D2901">
        <v>4</v>
      </c>
      <c r="E2901" t="s">
        <v>510</v>
      </c>
      <c r="F2901" t="s">
        <v>508</v>
      </c>
      <c r="G2901" t="s">
        <v>508</v>
      </c>
      <c r="H2901">
        <v>6.9285709030774179</v>
      </c>
      <c r="I2901">
        <v>14.192131645371409</v>
      </c>
      <c r="J2901">
        <v>-0.24846487376146359</v>
      </c>
      <c r="K2901">
        <v>-130.76864206915391</v>
      </c>
      <c r="L2901">
        <v>1.126578210506467</v>
      </c>
      <c r="M2901">
        <v>-2.50696145741097</v>
      </c>
      <c r="N2901">
        <v>3.5714285714285712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1</v>
      </c>
    </row>
    <row r="2902" spans="1:20" x14ac:dyDescent="0.3">
      <c r="A2902" t="s">
        <v>285</v>
      </c>
      <c r="B2902" t="s">
        <v>86</v>
      </c>
      <c r="C2902">
        <v>9</v>
      </c>
      <c r="D2902">
        <v>8</v>
      </c>
      <c r="E2902" t="s">
        <v>510</v>
      </c>
      <c r="F2902" t="s">
        <v>508</v>
      </c>
      <c r="G2902" t="s">
        <v>508</v>
      </c>
      <c r="H2902">
        <v>4.7540820486979181</v>
      </c>
      <c r="I2902">
        <v>66.077736253441486</v>
      </c>
      <c r="J2902">
        <v>0.13945063397900559</v>
      </c>
      <c r="K2902">
        <v>124.99358138249541</v>
      </c>
      <c r="L2902">
        <v>0.82666351195294441</v>
      </c>
      <c r="M2902">
        <v>-2.43589810992759</v>
      </c>
      <c r="N2902">
        <v>-1.116951861441275</v>
      </c>
      <c r="O2902">
        <v>1</v>
      </c>
      <c r="P2902">
        <v>1</v>
      </c>
      <c r="Q2902">
        <v>1</v>
      </c>
      <c r="R2902">
        <v>0</v>
      </c>
      <c r="S2902">
        <v>0</v>
      </c>
      <c r="T2902">
        <v>0</v>
      </c>
    </row>
    <row r="2903" spans="1:20" x14ac:dyDescent="0.3">
      <c r="A2903" t="s">
        <v>291</v>
      </c>
      <c r="B2903" t="s">
        <v>86</v>
      </c>
      <c r="C2903">
        <v>6</v>
      </c>
      <c r="D2903">
        <v>9</v>
      </c>
      <c r="E2903" t="s">
        <v>510</v>
      </c>
      <c r="F2903" t="s">
        <v>508</v>
      </c>
      <c r="G2903" t="s">
        <v>508</v>
      </c>
      <c r="H2903">
        <v>4.8688040235306769</v>
      </c>
      <c r="I2903">
        <v>47.70316127879979</v>
      </c>
      <c r="J2903">
        <v>6.4684757051526015E-2</v>
      </c>
      <c r="K2903">
        <v>0.29063094885908058</v>
      </c>
      <c r="L2903">
        <v>0.70947360516868385</v>
      </c>
      <c r="M2903">
        <v>-2.3255839005583212</v>
      </c>
      <c r="N2903">
        <v>-0.68026822512189677</v>
      </c>
      <c r="O2903">
        <v>0</v>
      </c>
      <c r="P2903">
        <v>1</v>
      </c>
      <c r="Q2903">
        <v>1</v>
      </c>
      <c r="R2903">
        <v>0</v>
      </c>
      <c r="S2903">
        <v>0</v>
      </c>
      <c r="T2903">
        <v>0</v>
      </c>
    </row>
    <row r="2904" spans="1:20" x14ac:dyDescent="0.3">
      <c r="A2904" t="s">
        <v>295</v>
      </c>
      <c r="B2904" t="s">
        <v>86</v>
      </c>
      <c r="C2904">
        <v>6</v>
      </c>
      <c r="D2904">
        <v>7</v>
      </c>
      <c r="E2904" t="s">
        <v>510</v>
      </c>
      <c r="F2904" t="s">
        <v>508</v>
      </c>
      <c r="G2904" t="s">
        <v>508</v>
      </c>
      <c r="H2904">
        <v>4.9070442843602926</v>
      </c>
      <c r="I2904">
        <v>44.169612498188691</v>
      </c>
      <c r="J2904">
        <v>2.485568793835943E-2</v>
      </c>
      <c r="K2904">
        <v>-24.681168085348421</v>
      </c>
      <c r="L2904">
        <v>0.75520943424590703</v>
      </c>
      <c r="M2904">
        <v>-0.68026822512189677</v>
      </c>
      <c r="N2904">
        <v>-0.41096176745893481</v>
      </c>
      <c r="O2904">
        <v>0</v>
      </c>
      <c r="P2904">
        <v>1</v>
      </c>
      <c r="Q2904">
        <v>1</v>
      </c>
      <c r="R2904">
        <v>0</v>
      </c>
      <c r="S2904">
        <v>0</v>
      </c>
      <c r="T2904">
        <v>0</v>
      </c>
    </row>
    <row r="2905" spans="1:20" x14ac:dyDescent="0.3">
      <c r="A2905" t="s">
        <v>298</v>
      </c>
      <c r="B2905" t="s">
        <v>86</v>
      </c>
      <c r="C2905">
        <v>3</v>
      </c>
      <c r="D2905">
        <v>4</v>
      </c>
      <c r="E2905" t="s">
        <v>510</v>
      </c>
      <c r="F2905" t="s">
        <v>508</v>
      </c>
      <c r="G2905" t="s">
        <v>508</v>
      </c>
      <c r="H2905">
        <v>4.657103344030233</v>
      </c>
      <c r="I2905">
        <v>20.77295509485371</v>
      </c>
      <c r="J2905">
        <v>-9.4854063417738055E-3</v>
      </c>
      <c r="K2905">
        <v>-76.031861231670533</v>
      </c>
      <c r="L2905">
        <v>0.58414872027596099</v>
      </c>
      <c r="M2905">
        <v>-0.41096176745893481</v>
      </c>
      <c r="N2905">
        <v>1.719394777550874</v>
      </c>
      <c r="O2905">
        <v>0</v>
      </c>
      <c r="P2905">
        <v>1</v>
      </c>
      <c r="Q2905">
        <v>0</v>
      </c>
      <c r="R2905">
        <v>0</v>
      </c>
      <c r="S2905">
        <v>0</v>
      </c>
      <c r="T2905">
        <v>0</v>
      </c>
    </row>
    <row r="2906" spans="1:20" x14ac:dyDescent="0.3">
      <c r="A2906" t="s">
        <v>164</v>
      </c>
      <c r="B2906" t="s">
        <v>86</v>
      </c>
      <c r="C2906">
        <v>4</v>
      </c>
      <c r="D2906">
        <v>6</v>
      </c>
      <c r="E2906" t="s">
        <v>510</v>
      </c>
      <c r="F2906" t="s">
        <v>508</v>
      </c>
      <c r="G2906" t="s">
        <v>508</v>
      </c>
      <c r="H2906">
        <v>5.4520366499029462</v>
      </c>
      <c r="I2906">
        <v>20.657256185114889</v>
      </c>
      <c r="J2906">
        <v>5.4291776469607136E-3</v>
      </c>
      <c r="K2906">
        <v>-19.392659706901281</v>
      </c>
      <c r="L2906">
        <v>0.75259444891999916</v>
      </c>
      <c r="M2906">
        <v>-4.9212599164295936</v>
      </c>
      <c r="N2906">
        <v>3.2436181811791678</v>
      </c>
      <c r="O2906">
        <v>0</v>
      </c>
      <c r="P2906">
        <v>1</v>
      </c>
      <c r="Q2906">
        <v>1</v>
      </c>
      <c r="R2906">
        <v>0</v>
      </c>
      <c r="S2906">
        <v>0</v>
      </c>
      <c r="T2906">
        <v>0</v>
      </c>
    </row>
    <row r="2907" spans="1:20" x14ac:dyDescent="0.3">
      <c r="A2907" t="s">
        <v>242</v>
      </c>
      <c r="B2907" t="s">
        <v>86</v>
      </c>
      <c r="C2907">
        <v>8</v>
      </c>
      <c r="D2907">
        <v>3</v>
      </c>
      <c r="E2907" t="s">
        <v>510</v>
      </c>
      <c r="F2907" t="s">
        <v>508</v>
      </c>
      <c r="G2907" t="s">
        <v>508</v>
      </c>
      <c r="H2907">
        <v>4.8452548274317024</v>
      </c>
      <c r="I2907">
        <v>61.58194677849265</v>
      </c>
      <c r="J2907">
        <v>6.896046665549635E-2</v>
      </c>
      <c r="K2907">
        <v>45.114548014158608</v>
      </c>
      <c r="L2907">
        <v>0.64853029030026321</v>
      </c>
      <c r="M2907">
        <v>-0.91622638805645229</v>
      </c>
      <c r="N2907">
        <v>3.1043547073747439</v>
      </c>
      <c r="O2907">
        <v>0</v>
      </c>
      <c r="P2907">
        <v>1</v>
      </c>
      <c r="Q2907">
        <v>1</v>
      </c>
      <c r="R2907">
        <v>0</v>
      </c>
      <c r="S2907">
        <v>1</v>
      </c>
      <c r="T2907">
        <v>0</v>
      </c>
    </row>
    <row r="2908" spans="1:20" x14ac:dyDescent="0.3">
      <c r="A2908" t="s">
        <v>156</v>
      </c>
      <c r="B2908" t="s">
        <v>591</v>
      </c>
      <c r="C2908">
        <v>4</v>
      </c>
      <c r="D2908">
        <v>6</v>
      </c>
      <c r="E2908" t="s">
        <v>510</v>
      </c>
      <c r="F2908" t="s">
        <v>508</v>
      </c>
      <c r="G2908" t="s">
        <v>508</v>
      </c>
      <c r="H2908">
        <v>5.7324816721146972</v>
      </c>
      <c r="I2908">
        <v>45.098043798896263</v>
      </c>
      <c r="J2908">
        <v>-7.6990127739593626E-3</v>
      </c>
      <c r="K2908">
        <v>38.936287044274508</v>
      </c>
      <c r="L2908">
        <v>0.58732809835053745</v>
      </c>
      <c r="M2908">
        <v>-3.0864168005624908</v>
      </c>
      <c r="N2908">
        <v>9.8726093128268051</v>
      </c>
      <c r="O2908">
        <v>1</v>
      </c>
      <c r="P2908">
        <v>1</v>
      </c>
      <c r="Q2908">
        <v>0</v>
      </c>
      <c r="R2908">
        <v>0</v>
      </c>
      <c r="S2908">
        <v>0</v>
      </c>
      <c r="T2908">
        <v>0</v>
      </c>
    </row>
    <row r="2909" spans="1:20" x14ac:dyDescent="0.3">
      <c r="A2909" t="s">
        <v>271</v>
      </c>
      <c r="B2909" t="s">
        <v>591</v>
      </c>
      <c r="C2909">
        <v>1</v>
      </c>
      <c r="D2909">
        <v>4</v>
      </c>
      <c r="E2909" t="s">
        <v>510</v>
      </c>
      <c r="F2909" t="s">
        <v>508</v>
      </c>
      <c r="G2909" t="s">
        <v>508</v>
      </c>
      <c r="H2909">
        <v>6.5882874938360496</v>
      </c>
      <c r="I2909">
        <v>39.743583865419431</v>
      </c>
      <c r="J2909">
        <v>-3.3799543394199411E-3</v>
      </c>
      <c r="K2909">
        <v>-23.986722390755229</v>
      </c>
      <c r="L2909">
        <v>0.6827792120777797</v>
      </c>
      <c r="M2909">
        <v>-3.3033002287100079</v>
      </c>
      <c r="N2909">
        <v>2.484469658237336</v>
      </c>
      <c r="O2909">
        <v>0</v>
      </c>
      <c r="P2909">
        <v>1</v>
      </c>
      <c r="Q2909">
        <v>0</v>
      </c>
      <c r="R2909">
        <v>0</v>
      </c>
      <c r="S2909">
        <v>0</v>
      </c>
      <c r="T2909">
        <v>0</v>
      </c>
    </row>
    <row r="2910" spans="1:20" x14ac:dyDescent="0.3">
      <c r="A2910" t="s">
        <v>290</v>
      </c>
      <c r="B2910" t="s">
        <v>591</v>
      </c>
      <c r="C2910">
        <v>11</v>
      </c>
      <c r="D2910">
        <v>7</v>
      </c>
      <c r="E2910" t="s">
        <v>510</v>
      </c>
      <c r="F2910" t="s">
        <v>508</v>
      </c>
      <c r="G2910" t="s">
        <v>508</v>
      </c>
      <c r="H2910">
        <v>6.3364067630414258</v>
      </c>
      <c r="I2910">
        <v>70.930237071200096</v>
      </c>
      <c r="J2910">
        <v>2.7103606966476582E-2</v>
      </c>
      <c r="K2910">
        <v>186.41974645459689</v>
      </c>
      <c r="L2910">
        <v>1.8414614587051461</v>
      </c>
      <c r="M2910">
        <v>-1.063828775385159</v>
      </c>
      <c r="N2910">
        <v>0.80645083760868475</v>
      </c>
      <c r="O2910">
        <v>1</v>
      </c>
      <c r="P2910">
        <v>1</v>
      </c>
      <c r="Q2910">
        <v>1</v>
      </c>
      <c r="R2910">
        <v>0</v>
      </c>
      <c r="S2910">
        <v>1</v>
      </c>
      <c r="T2910">
        <v>1</v>
      </c>
    </row>
    <row r="2911" spans="1:20" x14ac:dyDescent="0.3">
      <c r="A2911" t="s">
        <v>512</v>
      </c>
      <c r="B2911" t="s">
        <v>591</v>
      </c>
      <c r="C2911">
        <v>9</v>
      </c>
      <c r="D2911">
        <v>8</v>
      </c>
      <c r="E2911" t="s">
        <v>510</v>
      </c>
      <c r="F2911" t="s">
        <v>508</v>
      </c>
      <c r="G2911" t="s">
        <v>508</v>
      </c>
      <c r="H2911">
        <v>7.0809258996245594</v>
      </c>
      <c r="I2911">
        <v>36.249997392296628</v>
      </c>
      <c r="J2911">
        <v>1.777522714283368E-2</v>
      </c>
      <c r="K2911">
        <v>54.326498632992688</v>
      </c>
      <c r="L2911">
        <v>0.69104192184950641</v>
      </c>
      <c r="M2911">
        <v>-7.7333323160807286</v>
      </c>
      <c r="N2911">
        <v>-5.4913310729966014</v>
      </c>
      <c r="O2911">
        <v>1</v>
      </c>
      <c r="P2911">
        <v>1</v>
      </c>
      <c r="Q2911">
        <v>1</v>
      </c>
      <c r="R2911">
        <v>0</v>
      </c>
      <c r="S2911">
        <v>1</v>
      </c>
      <c r="T2911">
        <v>0</v>
      </c>
    </row>
    <row r="2912" spans="1:20" x14ac:dyDescent="0.3">
      <c r="A2912" t="s">
        <v>91</v>
      </c>
      <c r="B2912" t="s">
        <v>591</v>
      </c>
      <c r="C2912">
        <v>0</v>
      </c>
      <c r="D2912">
        <v>3</v>
      </c>
      <c r="E2912" t="s">
        <v>510</v>
      </c>
      <c r="F2912" t="s">
        <v>508</v>
      </c>
      <c r="G2912" t="s">
        <v>508</v>
      </c>
      <c r="H2912">
        <v>7.5360426086188284</v>
      </c>
      <c r="I2912">
        <v>16.666652475083129</v>
      </c>
      <c r="J2912">
        <v>-4.8478183962056692E-3</v>
      </c>
      <c r="K2912">
        <v>-134.04252283602679</v>
      </c>
      <c r="L2912">
        <v>0.71075820678464852</v>
      </c>
      <c r="M2912">
        <v>-5.4913310729966014</v>
      </c>
      <c r="N2912">
        <v>-1.529050538468729</v>
      </c>
      <c r="O2912">
        <v>0</v>
      </c>
      <c r="P2912">
        <v>0</v>
      </c>
      <c r="Q2912">
        <v>0</v>
      </c>
      <c r="R2912">
        <v>0</v>
      </c>
      <c r="S2912">
        <v>1</v>
      </c>
      <c r="T2912">
        <v>0</v>
      </c>
    </row>
    <row r="2913" spans="1:20" x14ac:dyDescent="0.3">
      <c r="A2913" t="s">
        <v>93</v>
      </c>
      <c r="B2913" t="s">
        <v>591</v>
      </c>
      <c r="C2913">
        <v>3</v>
      </c>
      <c r="D2913">
        <v>2</v>
      </c>
      <c r="E2913" t="s">
        <v>510</v>
      </c>
      <c r="F2913" t="s">
        <v>508</v>
      </c>
      <c r="G2913" t="s">
        <v>508</v>
      </c>
      <c r="H2913">
        <v>7.6086962615343063</v>
      </c>
      <c r="I2913">
        <v>10.71427659112487</v>
      </c>
      <c r="J2913">
        <v>-2.138037890867173E-2</v>
      </c>
      <c r="K2913">
        <v>-83.760643736879146</v>
      </c>
      <c r="L2913">
        <v>0.79386884008160563</v>
      </c>
      <c r="M2913">
        <v>-1.529050538468729</v>
      </c>
      <c r="N2913">
        <v>0</v>
      </c>
      <c r="O2913">
        <v>0</v>
      </c>
      <c r="P2913">
        <v>1</v>
      </c>
      <c r="Q2913">
        <v>0</v>
      </c>
      <c r="R2913">
        <v>0</v>
      </c>
      <c r="S2913">
        <v>1</v>
      </c>
      <c r="T2913">
        <v>0</v>
      </c>
    </row>
    <row r="2914" spans="1:20" x14ac:dyDescent="0.3">
      <c r="A2914" t="s">
        <v>162</v>
      </c>
      <c r="B2914" t="s">
        <v>591</v>
      </c>
      <c r="C2914">
        <v>1</v>
      </c>
      <c r="D2914">
        <v>4</v>
      </c>
      <c r="E2914" t="s">
        <v>510</v>
      </c>
      <c r="F2914" t="s">
        <v>508</v>
      </c>
      <c r="G2914" t="s">
        <v>508</v>
      </c>
      <c r="H2914">
        <v>8.0785031283432733</v>
      </c>
      <c r="I2914">
        <v>2.325606539543378</v>
      </c>
      <c r="J2914">
        <v>-4.9642907862913498E-2</v>
      </c>
      <c r="K2914">
        <v>-88.841548590998656</v>
      </c>
      <c r="L2914">
        <v>0.57823137911084066</v>
      </c>
      <c r="M2914">
        <v>-3.6923041710486779</v>
      </c>
      <c r="N2914">
        <v>-1.597450124815549</v>
      </c>
      <c r="O2914">
        <v>0</v>
      </c>
      <c r="P2914">
        <v>1</v>
      </c>
      <c r="Q2914">
        <v>0</v>
      </c>
      <c r="R2914">
        <v>0</v>
      </c>
      <c r="S2914">
        <v>0</v>
      </c>
      <c r="T2914">
        <v>0</v>
      </c>
    </row>
    <row r="2915" spans="1:20" x14ac:dyDescent="0.3">
      <c r="A2915" t="s">
        <v>220</v>
      </c>
      <c r="B2915" t="s">
        <v>591</v>
      </c>
      <c r="C2915">
        <v>-2</v>
      </c>
      <c r="D2915">
        <v>1</v>
      </c>
      <c r="E2915" t="s">
        <v>510</v>
      </c>
      <c r="F2915" t="s">
        <v>508</v>
      </c>
      <c r="G2915" t="s">
        <v>508</v>
      </c>
      <c r="H2915">
        <v>8.1632660170180458</v>
      </c>
      <c r="I2915">
        <v>10.101000370632519</v>
      </c>
      <c r="J2915">
        <v>-5.8091362012204592E-2</v>
      </c>
      <c r="K2915">
        <v>-117.106913350097</v>
      </c>
      <c r="L2915">
        <v>0.76132348833025021</v>
      </c>
      <c r="M2915">
        <v>-1.597450124815549</v>
      </c>
      <c r="N2915">
        <v>5.8441581563617202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</row>
    <row r="2916" spans="1:20" x14ac:dyDescent="0.3">
      <c r="A2916" t="s">
        <v>235</v>
      </c>
      <c r="B2916" t="s">
        <v>591</v>
      </c>
      <c r="C2916">
        <v>4</v>
      </c>
      <c r="D2916">
        <v>3</v>
      </c>
      <c r="E2916" t="s">
        <v>510</v>
      </c>
      <c r="F2916" t="s">
        <v>508</v>
      </c>
      <c r="G2916" t="s">
        <v>508</v>
      </c>
      <c r="H2916">
        <v>7.2962317525551139</v>
      </c>
      <c r="I2916">
        <v>28.28282512045557</v>
      </c>
      <c r="J2916">
        <v>-1.7129174425632009E-2</v>
      </c>
      <c r="K2916">
        <v>-22.83027559401301</v>
      </c>
      <c r="L2916">
        <v>0.90950610432846968</v>
      </c>
      <c r="M2916">
        <v>-0.91185324430440484</v>
      </c>
      <c r="N2916">
        <v>-1.5337408730844511</v>
      </c>
      <c r="O2916">
        <v>1</v>
      </c>
      <c r="P2916">
        <v>1</v>
      </c>
      <c r="Q2916">
        <v>0</v>
      </c>
      <c r="R2916">
        <v>0</v>
      </c>
      <c r="S2916">
        <v>0</v>
      </c>
      <c r="T2916">
        <v>0</v>
      </c>
    </row>
    <row r="2917" spans="1:20" x14ac:dyDescent="0.3">
      <c r="A2917" t="s">
        <v>259</v>
      </c>
      <c r="B2917" t="s">
        <v>591</v>
      </c>
      <c r="C2917">
        <v>4</v>
      </c>
      <c r="D2917">
        <v>3</v>
      </c>
      <c r="E2917" t="s">
        <v>510</v>
      </c>
      <c r="F2917" t="s">
        <v>508</v>
      </c>
      <c r="G2917" t="s">
        <v>508</v>
      </c>
      <c r="H2917">
        <v>6.7868266935263</v>
      </c>
      <c r="I2917">
        <v>23.23232493513931</v>
      </c>
      <c r="J2917">
        <v>-1.400504077308579E-2</v>
      </c>
      <c r="K2917">
        <v>-34.722662708952527</v>
      </c>
      <c r="L2917">
        <v>0.73490479483336923</v>
      </c>
      <c r="M2917">
        <v>-1.5337408730844511</v>
      </c>
      <c r="N2917">
        <v>0</v>
      </c>
      <c r="O2917">
        <v>1</v>
      </c>
      <c r="P2917">
        <v>1</v>
      </c>
      <c r="Q2917">
        <v>0</v>
      </c>
      <c r="R2917">
        <v>0</v>
      </c>
      <c r="S2917">
        <v>0</v>
      </c>
      <c r="T2917">
        <v>0</v>
      </c>
    </row>
    <row r="2918" spans="1:20" x14ac:dyDescent="0.3">
      <c r="A2918" t="s">
        <v>269</v>
      </c>
      <c r="B2918" t="s">
        <v>591</v>
      </c>
      <c r="C2918">
        <v>1</v>
      </c>
      <c r="D2918">
        <v>2</v>
      </c>
      <c r="E2918" t="s">
        <v>510</v>
      </c>
      <c r="F2918" t="s">
        <v>508</v>
      </c>
      <c r="G2918" t="s">
        <v>508</v>
      </c>
      <c r="H2918">
        <v>5.9410421038980337</v>
      </c>
      <c r="I2918">
        <v>20.73171830900737</v>
      </c>
      <c r="J2918">
        <v>-1.157369431270114E-2</v>
      </c>
      <c r="K2918">
        <v>-56.523839079183809</v>
      </c>
      <c r="L2918">
        <v>0.88748211729530824</v>
      </c>
      <c r="M2918">
        <v>-1.8691570737231831</v>
      </c>
      <c r="N2918">
        <v>-1.904767599415625</v>
      </c>
      <c r="O2918">
        <v>0</v>
      </c>
      <c r="P2918">
        <v>1</v>
      </c>
      <c r="Q2918">
        <v>0</v>
      </c>
      <c r="R2918">
        <v>0</v>
      </c>
      <c r="S2918">
        <v>0</v>
      </c>
      <c r="T2918">
        <v>0</v>
      </c>
    </row>
    <row r="2919" spans="1:20" x14ac:dyDescent="0.3">
      <c r="A2919" t="s">
        <v>282</v>
      </c>
      <c r="B2919" t="s">
        <v>591</v>
      </c>
      <c r="C2919">
        <v>0</v>
      </c>
      <c r="D2919">
        <v>1</v>
      </c>
      <c r="E2919" t="s">
        <v>510</v>
      </c>
      <c r="F2919" t="s">
        <v>508</v>
      </c>
      <c r="G2919" t="s">
        <v>508</v>
      </c>
      <c r="H2919">
        <v>5.3398058412950311</v>
      </c>
      <c r="I2919">
        <v>26.190446455738169</v>
      </c>
      <c r="J2919">
        <v>-1.410055767406795E-2</v>
      </c>
      <c r="K2919">
        <v>-162.17487933798341</v>
      </c>
      <c r="L2919">
        <v>0.45869516910340968</v>
      </c>
      <c r="M2919">
        <v>-1.904767599415625</v>
      </c>
      <c r="N2919">
        <v>1.6181291949422241</v>
      </c>
      <c r="O2919">
        <v>0</v>
      </c>
      <c r="P2919">
        <v>0</v>
      </c>
      <c r="Q2919">
        <v>0</v>
      </c>
      <c r="R2919">
        <v>1</v>
      </c>
      <c r="S2919">
        <v>0</v>
      </c>
      <c r="T2919">
        <v>0</v>
      </c>
    </row>
    <row r="2920" spans="1:20" x14ac:dyDescent="0.3">
      <c r="A2920" t="s">
        <v>285</v>
      </c>
      <c r="B2920" t="s">
        <v>591</v>
      </c>
      <c r="C2920">
        <v>3</v>
      </c>
      <c r="D2920">
        <v>6</v>
      </c>
      <c r="E2920" t="s">
        <v>510</v>
      </c>
      <c r="F2920" t="s">
        <v>508</v>
      </c>
      <c r="G2920" t="s">
        <v>508</v>
      </c>
      <c r="H2920">
        <v>5.0887023985109856</v>
      </c>
      <c r="I2920">
        <v>26.086929479936561</v>
      </c>
      <c r="J2920">
        <v>-1.6969281495372631E-2</v>
      </c>
      <c r="K2920">
        <v>-82.638917491904536</v>
      </c>
      <c r="L2920">
        <v>1.7308722518712141</v>
      </c>
      <c r="M2920">
        <v>-2.5477757787232691</v>
      </c>
      <c r="N2920">
        <v>-1.9607824804414951</v>
      </c>
      <c r="O2920">
        <v>0</v>
      </c>
      <c r="P2920">
        <v>1</v>
      </c>
      <c r="Q2920">
        <v>0</v>
      </c>
      <c r="R2920">
        <v>0</v>
      </c>
      <c r="S2920">
        <v>0</v>
      </c>
      <c r="T2920">
        <v>1</v>
      </c>
    </row>
    <row r="2921" spans="1:20" x14ac:dyDescent="0.3">
      <c r="A2921" t="s">
        <v>291</v>
      </c>
      <c r="B2921" t="s">
        <v>591</v>
      </c>
      <c r="C2921">
        <v>-2</v>
      </c>
      <c r="D2921">
        <v>3</v>
      </c>
      <c r="E2921" t="s">
        <v>510</v>
      </c>
      <c r="F2921" t="s">
        <v>508</v>
      </c>
      <c r="G2921" t="s">
        <v>508</v>
      </c>
      <c r="H2921">
        <v>5.1682102322207362</v>
      </c>
      <c r="I2921">
        <v>4.0816286810733118</v>
      </c>
      <c r="J2921">
        <v>-2.811144845431035E-2</v>
      </c>
      <c r="K2921">
        <v>-139.94391565697941</v>
      </c>
      <c r="L2921">
        <v>0.94795927794873391</v>
      </c>
      <c r="M2921">
        <v>-2.3333311080932622</v>
      </c>
      <c r="N2921">
        <v>-2.0477877075451989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</row>
    <row r="2922" spans="1:20" x14ac:dyDescent="0.3">
      <c r="A2922" t="s">
        <v>295</v>
      </c>
      <c r="B2922" t="s">
        <v>591</v>
      </c>
      <c r="C2922">
        <v>-2</v>
      </c>
      <c r="D2922">
        <v>3</v>
      </c>
      <c r="E2922" t="s">
        <v>510</v>
      </c>
      <c r="F2922" t="s">
        <v>508</v>
      </c>
      <c r="G2922" t="s">
        <v>508</v>
      </c>
      <c r="H2922">
        <v>5.1269288823340062</v>
      </c>
      <c r="I2922">
        <v>3.636358907401724</v>
      </c>
      <c r="J2922">
        <v>-3.3163831174610803E-2</v>
      </c>
      <c r="K2922">
        <v>-154.44842232949659</v>
      </c>
      <c r="L2922">
        <v>0.66094162405512857</v>
      </c>
      <c r="M2922">
        <v>-2.0477877075451989</v>
      </c>
      <c r="N2922">
        <v>-1.3937269494084059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</row>
    <row r="2923" spans="1:20" x14ac:dyDescent="0.3">
      <c r="A2923" t="s">
        <v>298</v>
      </c>
      <c r="B2923" t="s">
        <v>591</v>
      </c>
      <c r="C2923">
        <v>0</v>
      </c>
      <c r="D2923">
        <v>3</v>
      </c>
      <c r="E2923" t="s">
        <v>510</v>
      </c>
      <c r="F2923" t="s">
        <v>508</v>
      </c>
      <c r="G2923" t="s">
        <v>508</v>
      </c>
      <c r="H2923">
        <v>4.9974756033157641</v>
      </c>
      <c r="I2923">
        <v>8.0645068254995547</v>
      </c>
      <c r="J2923">
        <v>-3.6613236726091368E-2</v>
      </c>
      <c r="K2923">
        <v>-170.41542269917531</v>
      </c>
      <c r="L2923">
        <v>0.60802542753009292</v>
      </c>
      <c r="M2923">
        <v>-1.3937269494084059</v>
      </c>
      <c r="N2923">
        <v>1.766791239675549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</row>
    <row r="2924" spans="1:20" x14ac:dyDescent="0.3">
      <c r="A2924" t="s">
        <v>96</v>
      </c>
      <c r="B2924" t="s">
        <v>591</v>
      </c>
      <c r="C2924">
        <v>7</v>
      </c>
      <c r="D2924">
        <v>6</v>
      </c>
      <c r="E2924" t="s">
        <v>510</v>
      </c>
      <c r="F2924" t="s">
        <v>508</v>
      </c>
      <c r="G2924" t="s">
        <v>508</v>
      </c>
      <c r="H2924">
        <v>5.0793649472106681</v>
      </c>
      <c r="I2924">
        <v>57.812509895300742</v>
      </c>
      <c r="J2924">
        <v>2.1115769105766291E-2</v>
      </c>
      <c r="K2924">
        <v>110.7212758562427</v>
      </c>
      <c r="L2924">
        <v>0.90993802186134154</v>
      </c>
      <c r="M2924">
        <v>-3.9634108889109698</v>
      </c>
      <c r="N2924">
        <v>4.4444400713348369</v>
      </c>
      <c r="O2924">
        <v>1</v>
      </c>
      <c r="P2924">
        <v>1</v>
      </c>
      <c r="Q2924">
        <v>1</v>
      </c>
      <c r="R2924">
        <v>0</v>
      </c>
      <c r="S2924">
        <v>0</v>
      </c>
      <c r="T2924">
        <v>0</v>
      </c>
    </row>
    <row r="2925" spans="1:20" x14ac:dyDescent="0.3">
      <c r="A2925" t="s">
        <v>164</v>
      </c>
      <c r="B2925" t="s">
        <v>591</v>
      </c>
      <c r="C2925">
        <v>7</v>
      </c>
      <c r="D2925">
        <v>4</v>
      </c>
      <c r="E2925" t="s">
        <v>510</v>
      </c>
      <c r="F2925" t="s">
        <v>508</v>
      </c>
      <c r="G2925" t="s">
        <v>508</v>
      </c>
      <c r="H2925">
        <v>5.840072076526921</v>
      </c>
      <c r="I2925">
        <v>60.606067174064677</v>
      </c>
      <c r="J2925">
        <v>3.5461013496918631E-2</v>
      </c>
      <c r="K2925">
        <v>105.1282147012234</v>
      </c>
      <c r="L2925">
        <v>0.76000432461244238</v>
      </c>
      <c r="M2925">
        <v>-3.3434618957828168</v>
      </c>
      <c r="N2925">
        <v>9.7484256689234208</v>
      </c>
      <c r="O2925">
        <v>1</v>
      </c>
      <c r="P2925">
        <v>1</v>
      </c>
      <c r="Q2925">
        <v>1</v>
      </c>
      <c r="R2925">
        <v>0</v>
      </c>
      <c r="S2925">
        <v>0</v>
      </c>
      <c r="T2925">
        <v>0</v>
      </c>
    </row>
    <row r="2926" spans="1:20" x14ac:dyDescent="0.3">
      <c r="A2926" t="s">
        <v>242</v>
      </c>
      <c r="B2926" t="s">
        <v>591</v>
      </c>
      <c r="C2926">
        <v>9</v>
      </c>
      <c r="D2926">
        <v>5</v>
      </c>
      <c r="E2926" t="s">
        <v>510</v>
      </c>
      <c r="F2926" t="s">
        <v>508</v>
      </c>
      <c r="G2926" t="s">
        <v>508</v>
      </c>
      <c r="H2926">
        <v>6.2074828423513759</v>
      </c>
      <c r="I2926">
        <v>66.666648397046345</v>
      </c>
      <c r="J2926">
        <v>5.4000413296506809E-2</v>
      </c>
      <c r="K2926">
        <v>88.730795939555861</v>
      </c>
      <c r="L2926">
        <v>0.91752425471392507</v>
      </c>
      <c r="M2926">
        <v>-4.0000029972621371</v>
      </c>
      <c r="N2926">
        <v>1.1904821881092851</v>
      </c>
      <c r="O2926">
        <v>1</v>
      </c>
      <c r="P2926">
        <v>1</v>
      </c>
      <c r="Q2926">
        <v>1</v>
      </c>
      <c r="R2926">
        <v>0</v>
      </c>
      <c r="S2926">
        <v>1</v>
      </c>
      <c r="T2926">
        <v>0</v>
      </c>
    </row>
    <row r="2927" spans="1:20" x14ac:dyDescent="0.3">
      <c r="A2927" t="s">
        <v>77</v>
      </c>
      <c r="B2927" t="s">
        <v>592</v>
      </c>
      <c r="C2927">
        <v>0</v>
      </c>
      <c r="D2927">
        <v>3</v>
      </c>
      <c r="E2927" t="s">
        <v>510</v>
      </c>
      <c r="F2927" t="s">
        <v>508</v>
      </c>
      <c r="G2927" t="s">
        <v>508</v>
      </c>
      <c r="H2927">
        <v>8.5167519221811609</v>
      </c>
      <c r="I2927">
        <v>4.2440281263622106</v>
      </c>
      <c r="J2927">
        <v>-1.1912486475949451</v>
      </c>
      <c r="K2927">
        <v>-142.08470474651619</v>
      </c>
      <c r="L2927">
        <v>1.356456966819763</v>
      </c>
      <c r="M2927">
        <v>-0.29353760403262041</v>
      </c>
      <c r="N2927">
        <v>9.9116764699518285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1</v>
      </c>
    </row>
    <row r="2928" spans="1:20" x14ac:dyDescent="0.3">
      <c r="A2928" t="s">
        <v>156</v>
      </c>
      <c r="B2928" t="s">
        <v>592</v>
      </c>
      <c r="C2928">
        <v>9</v>
      </c>
      <c r="D2928">
        <v>6</v>
      </c>
      <c r="E2928" t="s">
        <v>510</v>
      </c>
      <c r="F2928" t="s">
        <v>508</v>
      </c>
      <c r="G2928" t="s">
        <v>508</v>
      </c>
      <c r="H2928">
        <v>6.5032817192776218</v>
      </c>
      <c r="I2928">
        <v>70.189696966188336</v>
      </c>
      <c r="J2928">
        <v>0.60857435571799368</v>
      </c>
      <c r="K2928">
        <v>204.74976711015029</v>
      </c>
      <c r="L2928">
        <v>0.97119156848237065</v>
      </c>
      <c r="M2928">
        <v>-2.9977009779464181</v>
      </c>
      <c r="N2928">
        <v>9.9841572172804458</v>
      </c>
      <c r="O2928">
        <v>1</v>
      </c>
      <c r="P2928">
        <v>1</v>
      </c>
      <c r="Q2928">
        <v>1</v>
      </c>
      <c r="R2928">
        <v>0</v>
      </c>
      <c r="S2928">
        <v>1</v>
      </c>
      <c r="T2928">
        <v>0</v>
      </c>
    </row>
    <row r="2929" spans="1:20" x14ac:dyDescent="0.3">
      <c r="A2929" t="s">
        <v>283</v>
      </c>
      <c r="B2929" t="s">
        <v>592</v>
      </c>
      <c r="C2929">
        <v>9</v>
      </c>
      <c r="D2929">
        <v>4</v>
      </c>
      <c r="E2929" t="s">
        <v>510</v>
      </c>
      <c r="F2929" t="s">
        <v>508</v>
      </c>
      <c r="G2929" t="s">
        <v>508</v>
      </c>
      <c r="H2929">
        <v>7.0789811041684594</v>
      </c>
      <c r="I2929">
        <v>92.396914932347613</v>
      </c>
      <c r="J2929">
        <v>1.6889900312618491</v>
      </c>
      <c r="K2929">
        <v>110.91819865013341</v>
      </c>
      <c r="L2929">
        <v>0.80242800769353984</v>
      </c>
      <c r="M2929">
        <v>-0.1575566190048544</v>
      </c>
      <c r="N2929">
        <v>5.9442332615263247</v>
      </c>
      <c r="O2929">
        <v>1</v>
      </c>
      <c r="P2929">
        <v>1</v>
      </c>
      <c r="Q2929">
        <v>1</v>
      </c>
      <c r="R2929">
        <v>0</v>
      </c>
      <c r="S2929">
        <v>1</v>
      </c>
      <c r="T2929">
        <v>0</v>
      </c>
    </row>
    <row r="2930" spans="1:20" x14ac:dyDescent="0.3">
      <c r="A2930" t="s">
        <v>91</v>
      </c>
      <c r="B2930" t="s">
        <v>592</v>
      </c>
      <c r="C2930">
        <v>11</v>
      </c>
      <c r="D2930">
        <v>7</v>
      </c>
      <c r="E2930" t="s">
        <v>510</v>
      </c>
      <c r="F2930" t="s">
        <v>508</v>
      </c>
      <c r="G2930" t="s">
        <v>508</v>
      </c>
      <c r="H2930">
        <v>7.4063802393729414</v>
      </c>
      <c r="I2930">
        <v>87.096779025992802</v>
      </c>
      <c r="J2930">
        <v>1.2188995412626209</v>
      </c>
      <c r="K2930">
        <v>86.480410212505717</v>
      </c>
      <c r="L2930">
        <v>1.104048058137606</v>
      </c>
      <c r="M2930">
        <v>-1.5296352748197659</v>
      </c>
      <c r="N2930">
        <v>5.3398058252427179</v>
      </c>
      <c r="O2930">
        <v>1</v>
      </c>
      <c r="P2930">
        <v>1</v>
      </c>
      <c r="Q2930">
        <v>1</v>
      </c>
      <c r="R2930">
        <v>0</v>
      </c>
      <c r="S2930">
        <v>1</v>
      </c>
      <c r="T2930">
        <v>1</v>
      </c>
    </row>
    <row r="2931" spans="1:20" x14ac:dyDescent="0.3">
      <c r="A2931" t="s">
        <v>235</v>
      </c>
      <c r="B2931" t="s">
        <v>592</v>
      </c>
      <c r="C2931">
        <v>4</v>
      </c>
      <c r="D2931">
        <v>0</v>
      </c>
      <c r="E2931" t="s">
        <v>510</v>
      </c>
      <c r="F2931" t="s">
        <v>508</v>
      </c>
      <c r="G2931" t="s">
        <v>508</v>
      </c>
      <c r="H2931">
        <v>6.6621469894572263</v>
      </c>
      <c r="I2931">
        <v>87.804879993896492</v>
      </c>
      <c r="J2931">
        <v>-0.423974026205439</v>
      </c>
      <c r="K2931">
        <v>107.00392617625261</v>
      </c>
      <c r="L2931">
        <v>0.760109661145562</v>
      </c>
      <c r="M2931">
        <v>-8.6205581138873916E-2</v>
      </c>
      <c r="N2931">
        <v>-0.60397288043211739</v>
      </c>
      <c r="O2931">
        <v>1</v>
      </c>
      <c r="P2931">
        <v>1</v>
      </c>
      <c r="Q2931">
        <v>0</v>
      </c>
      <c r="R2931">
        <v>0</v>
      </c>
      <c r="S2931">
        <v>0</v>
      </c>
      <c r="T2931">
        <v>0</v>
      </c>
    </row>
    <row r="2932" spans="1:20" x14ac:dyDescent="0.3">
      <c r="A2932" t="s">
        <v>259</v>
      </c>
      <c r="B2932" t="s">
        <v>592</v>
      </c>
      <c r="C2932">
        <v>4</v>
      </c>
      <c r="D2932">
        <v>0</v>
      </c>
      <c r="E2932" t="s">
        <v>510</v>
      </c>
      <c r="F2932" t="s">
        <v>508</v>
      </c>
      <c r="G2932" t="s">
        <v>508</v>
      </c>
      <c r="H2932">
        <v>6.8049352230895002</v>
      </c>
      <c r="I2932">
        <v>84.482758620689651</v>
      </c>
      <c r="J2932">
        <v>-0.65452674755177753</v>
      </c>
      <c r="K2932">
        <v>104.1865229817022</v>
      </c>
      <c r="L2932">
        <v>0.67015303220510114</v>
      </c>
      <c r="M2932">
        <v>-0.60397288043211739</v>
      </c>
      <c r="N2932">
        <v>-7.2916615616390859</v>
      </c>
      <c r="O2932">
        <v>1</v>
      </c>
      <c r="P2932">
        <v>1</v>
      </c>
      <c r="Q2932">
        <v>0</v>
      </c>
      <c r="R2932">
        <v>0</v>
      </c>
      <c r="S2932">
        <v>0</v>
      </c>
      <c r="T2932">
        <v>0</v>
      </c>
    </row>
    <row r="2933" spans="1:20" x14ac:dyDescent="0.3">
      <c r="A2933" t="s">
        <v>282</v>
      </c>
      <c r="B2933" t="s">
        <v>592</v>
      </c>
      <c r="C2933">
        <v>-2</v>
      </c>
      <c r="D2933">
        <v>3</v>
      </c>
      <c r="E2933" t="s">
        <v>510</v>
      </c>
      <c r="F2933" t="s">
        <v>508</v>
      </c>
      <c r="G2933" t="s">
        <v>508</v>
      </c>
      <c r="H2933">
        <v>7.6762754815393706</v>
      </c>
      <c r="I2933">
        <v>26.915517860579619</v>
      </c>
      <c r="J2933">
        <v>-2.619256869351009</v>
      </c>
      <c r="K2933">
        <v>-109.7676616018166</v>
      </c>
      <c r="L2933">
        <v>0.65865979164551203</v>
      </c>
      <c r="M2933">
        <v>-5.5140201176438381</v>
      </c>
      <c r="N2933">
        <v>9.9901074446667035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</row>
    <row r="2934" spans="1:20" x14ac:dyDescent="0.3">
      <c r="A2934" t="s">
        <v>298</v>
      </c>
      <c r="B2934" t="s">
        <v>592</v>
      </c>
      <c r="C2934">
        <v>9</v>
      </c>
      <c r="D2934">
        <v>6</v>
      </c>
      <c r="E2934" t="s">
        <v>510</v>
      </c>
      <c r="F2934" t="s">
        <v>508</v>
      </c>
      <c r="G2934" t="s">
        <v>508</v>
      </c>
      <c r="H2934">
        <v>6.4442896338883626</v>
      </c>
      <c r="I2934">
        <v>74.631251573984542</v>
      </c>
      <c r="J2934">
        <v>0.18106337396373459</v>
      </c>
      <c r="K2934">
        <v>120.0887795485323</v>
      </c>
      <c r="L2934">
        <v>0.57755918706561604</v>
      </c>
      <c r="M2934">
        <v>-4.140627384185791</v>
      </c>
      <c r="N2934">
        <v>0</v>
      </c>
      <c r="O2934">
        <v>1</v>
      </c>
      <c r="P2934">
        <v>1</v>
      </c>
      <c r="Q2934">
        <v>1</v>
      </c>
      <c r="R2934">
        <v>0</v>
      </c>
      <c r="S2934">
        <v>1</v>
      </c>
      <c r="T2934">
        <v>0</v>
      </c>
    </row>
    <row r="2935" spans="1:20" x14ac:dyDescent="0.3">
      <c r="A2935" t="s">
        <v>164</v>
      </c>
      <c r="B2935" t="s">
        <v>592</v>
      </c>
      <c r="C2935">
        <v>9</v>
      </c>
      <c r="D2935">
        <v>4</v>
      </c>
      <c r="E2935" t="s">
        <v>510</v>
      </c>
      <c r="F2935" t="s">
        <v>508</v>
      </c>
      <c r="G2935" t="s">
        <v>508</v>
      </c>
      <c r="H2935">
        <v>6.1854637356330278</v>
      </c>
      <c r="I2935">
        <v>88.431382786078771</v>
      </c>
      <c r="J2935">
        <v>1.4026986397222849</v>
      </c>
      <c r="K2935">
        <v>113.7113771489847</v>
      </c>
      <c r="L2935">
        <v>0.51704338797177141</v>
      </c>
      <c r="M2935">
        <v>-0.69686411149825789</v>
      </c>
      <c r="N2935">
        <v>-1.0526315789473679</v>
      </c>
      <c r="O2935">
        <v>1</v>
      </c>
      <c r="P2935">
        <v>1</v>
      </c>
      <c r="Q2935">
        <v>1</v>
      </c>
      <c r="R2935">
        <v>0</v>
      </c>
      <c r="S2935">
        <v>1</v>
      </c>
      <c r="T2935">
        <v>0</v>
      </c>
    </row>
    <row r="2936" spans="1:20" x14ac:dyDescent="0.3">
      <c r="A2936" t="s">
        <v>77</v>
      </c>
      <c r="B2936" t="s">
        <v>111</v>
      </c>
      <c r="C2936">
        <v>11</v>
      </c>
      <c r="D2936">
        <v>11</v>
      </c>
      <c r="E2936" t="s">
        <v>510</v>
      </c>
      <c r="F2936" t="s">
        <v>508</v>
      </c>
      <c r="G2936" t="s">
        <v>508</v>
      </c>
      <c r="H2936">
        <v>3.3639137885912338</v>
      </c>
      <c r="I2936">
        <v>67.241365135635519</v>
      </c>
      <c r="J2936">
        <v>3.9794359919195943E-2</v>
      </c>
      <c r="K2936">
        <v>65.656558541226602</v>
      </c>
      <c r="L2936">
        <v>0.65907110813424274</v>
      </c>
      <c r="M2936">
        <v>-2.6785689577155409</v>
      </c>
      <c r="N2936">
        <v>0.91743032308123706</v>
      </c>
      <c r="O2936">
        <v>1</v>
      </c>
      <c r="P2936">
        <v>1</v>
      </c>
      <c r="Q2936">
        <v>1</v>
      </c>
      <c r="R2936">
        <v>0</v>
      </c>
      <c r="S2936">
        <v>1</v>
      </c>
      <c r="T2936">
        <v>0</v>
      </c>
    </row>
    <row r="2937" spans="1:20" x14ac:dyDescent="0.3">
      <c r="A2937" t="s">
        <v>139</v>
      </c>
      <c r="B2937" t="s">
        <v>111</v>
      </c>
      <c r="C2937">
        <v>6</v>
      </c>
      <c r="D2937">
        <v>7</v>
      </c>
      <c r="E2937" t="s">
        <v>513</v>
      </c>
      <c r="F2937" t="s">
        <v>508</v>
      </c>
      <c r="G2937" t="s">
        <v>508</v>
      </c>
      <c r="H2937">
        <v>3.5934741429112291</v>
      </c>
      <c r="I2937">
        <v>58.490558398834708</v>
      </c>
      <c r="J2937">
        <v>1.3609979403227199E-2</v>
      </c>
      <c r="K2937">
        <v>28.58719476009691</v>
      </c>
      <c r="L2937">
        <v>0.81163639257290954</v>
      </c>
      <c r="M2937">
        <v>-0.30769201425405651</v>
      </c>
      <c r="N2937">
        <v>-1.8518500803374951</v>
      </c>
      <c r="O2937">
        <v>0</v>
      </c>
      <c r="P2937">
        <v>1</v>
      </c>
      <c r="Q2937">
        <v>1</v>
      </c>
      <c r="R2937">
        <v>0</v>
      </c>
      <c r="S2937">
        <v>0</v>
      </c>
      <c r="T2937">
        <v>0</v>
      </c>
    </row>
    <row r="2938" spans="1:20" x14ac:dyDescent="0.3">
      <c r="A2938" t="s">
        <v>156</v>
      </c>
      <c r="B2938" t="s">
        <v>111</v>
      </c>
      <c r="C2938">
        <v>6</v>
      </c>
      <c r="D2938">
        <v>9</v>
      </c>
      <c r="E2938" t="s">
        <v>513</v>
      </c>
      <c r="F2938" t="s">
        <v>508</v>
      </c>
      <c r="G2938" t="s">
        <v>508</v>
      </c>
      <c r="H2938">
        <v>3.7735849763909379</v>
      </c>
      <c r="I2938">
        <v>47.16981386705509</v>
      </c>
      <c r="J2938">
        <v>2.2818079783392948E-3</v>
      </c>
      <c r="K2938">
        <v>-11.75376550076448</v>
      </c>
      <c r="L2938">
        <v>0.98184145838293924</v>
      </c>
      <c r="M2938">
        <v>-1.8518500803374951</v>
      </c>
      <c r="N2938">
        <v>3.7735812276712202</v>
      </c>
      <c r="O2938">
        <v>0</v>
      </c>
      <c r="P2938">
        <v>1</v>
      </c>
      <c r="Q2938">
        <v>1</v>
      </c>
      <c r="R2938">
        <v>0</v>
      </c>
      <c r="S2938">
        <v>0</v>
      </c>
      <c r="T2938">
        <v>0</v>
      </c>
    </row>
    <row r="2939" spans="1:20" x14ac:dyDescent="0.3">
      <c r="A2939" t="s">
        <v>223</v>
      </c>
      <c r="B2939" t="s">
        <v>111</v>
      </c>
      <c r="C2939">
        <v>3</v>
      </c>
      <c r="D2939">
        <v>3</v>
      </c>
      <c r="E2939" t="s">
        <v>510</v>
      </c>
      <c r="F2939" t="s">
        <v>508</v>
      </c>
      <c r="G2939" t="s">
        <v>508</v>
      </c>
      <c r="H2939">
        <v>4.1666668856725622</v>
      </c>
      <c r="I2939">
        <v>54.166662527455387</v>
      </c>
      <c r="J2939">
        <v>-3.3164939788008631E-3</v>
      </c>
      <c r="K2939">
        <v>27.09468678107006</v>
      </c>
      <c r="L2939">
        <v>0.99838132943602464</v>
      </c>
      <c r="M2939">
        <v>-1.8181801105005111</v>
      </c>
      <c r="N2939">
        <v>4.3209908793855867</v>
      </c>
      <c r="O2939">
        <v>0</v>
      </c>
      <c r="P2939">
        <v>1</v>
      </c>
      <c r="Q2939">
        <v>0</v>
      </c>
      <c r="R2939">
        <v>0</v>
      </c>
      <c r="S2939">
        <v>0</v>
      </c>
      <c r="T2939">
        <v>0</v>
      </c>
    </row>
    <row r="2940" spans="1:20" x14ac:dyDescent="0.3">
      <c r="A2940" t="s">
        <v>265</v>
      </c>
      <c r="B2940" t="s">
        <v>111</v>
      </c>
      <c r="C2940">
        <v>11</v>
      </c>
      <c r="D2940">
        <v>7</v>
      </c>
      <c r="E2940" t="s">
        <v>510</v>
      </c>
      <c r="F2940" t="s">
        <v>508</v>
      </c>
      <c r="G2940" t="s">
        <v>508</v>
      </c>
      <c r="H2940">
        <v>4.4462738361524519</v>
      </c>
      <c r="I2940">
        <v>68.627448230467451</v>
      </c>
      <c r="J2940">
        <v>1.88311787668702E-2</v>
      </c>
      <c r="K2940">
        <v>162.28019395721839</v>
      </c>
      <c r="L2940">
        <v>0.96280036309276174</v>
      </c>
      <c r="M2940">
        <v>-1.1396000558891191</v>
      </c>
      <c r="N2940">
        <v>0</v>
      </c>
      <c r="O2940">
        <v>1</v>
      </c>
      <c r="P2940">
        <v>1</v>
      </c>
      <c r="Q2940">
        <v>1</v>
      </c>
      <c r="R2940">
        <v>0</v>
      </c>
      <c r="S2940">
        <v>1</v>
      </c>
      <c r="T2940">
        <v>0</v>
      </c>
    </row>
    <row r="2941" spans="1:20" x14ac:dyDescent="0.3">
      <c r="A2941" t="s">
        <v>271</v>
      </c>
      <c r="B2941" t="s">
        <v>111</v>
      </c>
      <c r="C2941">
        <v>8</v>
      </c>
      <c r="D2941">
        <v>8</v>
      </c>
      <c r="E2941" t="s">
        <v>510</v>
      </c>
      <c r="F2941" t="s">
        <v>508</v>
      </c>
      <c r="G2941" t="s">
        <v>508</v>
      </c>
      <c r="H2941">
        <v>4.9417344907682619</v>
      </c>
      <c r="I2941">
        <v>37.254896460934901</v>
      </c>
      <c r="J2941">
        <v>4.7071108712256338E-3</v>
      </c>
      <c r="K2941">
        <v>10.04785045596026</v>
      </c>
      <c r="L2941">
        <v>0.80387090637803138</v>
      </c>
      <c r="M2941">
        <v>-4.6109534441349886</v>
      </c>
      <c r="N2941">
        <v>-0.30211452072894718</v>
      </c>
      <c r="O2941">
        <v>0</v>
      </c>
      <c r="P2941">
        <v>1</v>
      </c>
      <c r="Q2941">
        <v>1</v>
      </c>
      <c r="R2941">
        <v>0</v>
      </c>
      <c r="S2941">
        <v>1</v>
      </c>
      <c r="T2941">
        <v>0</v>
      </c>
    </row>
    <row r="2942" spans="1:20" x14ac:dyDescent="0.3">
      <c r="A2942" t="s">
        <v>283</v>
      </c>
      <c r="B2942" t="s">
        <v>111</v>
      </c>
      <c r="C2942">
        <v>-2</v>
      </c>
      <c r="D2942">
        <v>3</v>
      </c>
      <c r="E2942" t="s">
        <v>510</v>
      </c>
      <c r="F2942" t="s">
        <v>508</v>
      </c>
      <c r="G2942" t="s">
        <v>508</v>
      </c>
      <c r="H2942">
        <v>5.06985062512297</v>
      </c>
      <c r="I2942">
        <v>9.8039545677239346</v>
      </c>
      <c r="J2942">
        <v>-2.7900301700272578E-2</v>
      </c>
      <c r="K2942">
        <v>-108.1300581350168</v>
      </c>
      <c r="L2942">
        <v>0.92978352873484216</v>
      </c>
      <c r="M2942">
        <v>-2.4615361140324521</v>
      </c>
      <c r="N2942">
        <v>-3.1545785692238182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</row>
    <row r="2943" spans="1:20" x14ac:dyDescent="0.3">
      <c r="A2943" t="s">
        <v>290</v>
      </c>
      <c r="B2943" t="s">
        <v>111</v>
      </c>
      <c r="C2943">
        <v>0</v>
      </c>
      <c r="D2943">
        <v>4</v>
      </c>
      <c r="E2943" t="s">
        <v>510</v>
      </c>
      <c r="F2943" t="s">
        <v>508</v>
      </c>
      <c r="G2943" t="s">
        <v>508</v>
      </c>
      <c r="H2943">
        <v>5.4211260455373287</v>
      </c>
      <c r="I2943">
        <v>5.0847395984870527</v>
      </c>
      <c r="J2943">
        <v>-4.0494919875645123E-2</v>
      </c>
      <c r="K2943">
        <v>-155.2400292082927</v>
      </c>
      <c r="L2943">
        <v>1.0198438779606209</v>
      </c>
      <c r="M2943">
        <v>-3.1545785692238182</v>
      </c>
      <c r="N2943">
        <v>-0.32573259546276229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1</v>
      </c>
    </row>
    <row r="2944" spans="1:20" x14ac:dyDescent="0.3">
      <c r="A2944" t="s">
        <v>512</v>
      </c>
      <c r="B2944" t="s">
        <v>111</v>
      </c>
      <c r="C2944">
        <v>0</v>
      </c>
      <c r="D2944">
        <v>3</v>
      </c>
      <c r="E2944" t="s">
        <v>510</v>
      </c>
      <c r="F2944" t="s">
        <v>508</v>
      </c>
      <c r="G2944" t="s">
        <v>508</v>
      </c>
      <c r="H2944">
        <v>5.0046984594260646</v>
      </c>
      <c r="I2944">
        <v>9.2307590732927949</v>
      </c>
      <c r="J2944">
        <v>-5.2063730793308463E-2</v>
      </c>
      <c r="K2944">
        <v>-145.55556548966271</v>
      </c>
      <c r="L2944">
        <v>1.35762661270403</v>
      </c>
      <c r="M2944">
        <v>-0.65359416014716498</v>
      </c>
      <c r="N2944">
        <v>-6.2500019606791284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1</v>
      </c>
    </row>
    <row r="2945" spans="1:20" x14ac:dyDescent="0.3">
      <c r="A2945" t="s">
        <v>91</v>
      </c>
      <c r="B2945" t="s">
        <v>111</v>
      </c>
      <c r="C2945">
        <v>-2</v>
      </c>
      <c r="D2945">
        <v>3</v>
      </c>
      <c r="E2945" t="s">
        <v>510</v>
      </c>
      <c r="F2945" t="s">
        <v>508</v>
      </c>
      <c r="G2945" t="s">
        <v>508</v>
      </c>
      <c r="H2945">
        <v>5.6140347019388823</v>
      </c>
      <c r="I2945">
        <v>3.703699343053942</v>
      </c>
      <c r="J2945">
        <v>-6.3872580591735964E-2</v>
      </c>
      <c r="K2945">
        <v>-169.5898984493833</v>
      </c>
      <c r="L2945">
        <v>0.61204933230501635</v>
      </c>
      <c r="M2945">
        <v>-6.2500019606791284</v>
      </c>
      <c r="N2945">
        <v>1.7543927160695629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</row>
    <row r="2946" spans="1:20" x14ac:dyDescent="0.3">
      <c r="A2946" t="s">
        <v>162</v>
      </c>
      <c r="B2946" t="s">
        <v>111</v>
      </c>
      <c r="C2946">
        <v>3</v>
      </c>
      <c r="D2946">
        <v>6</v>
      </c>
      <c r="E2946" t="s">
        <v>510</v>
      </c>
      <c r="F2946" t="s">
        <v>508</v>
      </c>
      <c r="G2946" t="s">
        <v>508</v>
      </c>
      <c r="H2946">
        <v>4.9700307715986476</v>
      </c>
      <c r="I2946">
        <v>4.9382657907385887</v>
      </c>
      <c r="J2946">
        <v>-4.5441667745212112E-2</v>
      </c>
      <c r="K2946">
        <v>-75.126271417810088</v>
      </c>
      <c r="L2946">
        <v>0.85326900426889019</v>
      </c>
      <c r="M2946">
        <v>-2.7210938968575298</v>
      </c>
      <c r="N2946">
        <v>0</v>
      </c>
      <c r="O2946">
        <v>0</v>
      </c>
      <c r="P2946">
        <v>1</v>
      </c>
      <c r="Q2946">
        <v>0</v>
      </c>
      <c r="R2946">
        <v>0</v>
      </c>
      <c r="S2946">
        <v>0</v>
      </c>
      <c r="T2946">
        <v>0</v>
      </c>
    </row>
    <row r="2947" spans="1:20" x14ac:dyDescent="0.3">
      <c r="A2947" t="s">
        <v>235</v>
      </c>
      <c r="B2947" t="s">
        <v>111</v>
      </c>
      <c r="C2947">
        <v>13</v>
      </c>
      <c r="D2947">
        <v>15</v>
      </c>
      <c r="E2947" t="s">
        <v>510</v>
      </c>
      <c r="F2947" t="s">
        <v>508</v>
      </c>
      <c r="G2947" t="s">
        <v>508</v>
      </c>
      <c r="H2947">
        <v>4.6657053317721786</v>
      </c>
      <c r="I2947">
        <v>40.816335467585048</v>
      </c>
      <c r="J2947">
        <v>6.1894203732384828E-3</v>
      </c>
      <c r="K2947">
        <v>71.186478576542086</v>
      </c>
      <c r="L2947">
        <v>1.792211015179008</v>
      </c>
      <c r="M2947">
        <v>-4.193544516826277</v>
      </c>
      <c r="N2947">
        <v>-1.3468000494176691</v>
      </c>
      <c r="O2947">
        <v>1</v>
      </c>
      <c r="P2947">
        <v>1</v>
      </c>
      <c r="Q2947">
        <v>1</v>
      </c>
      <c r="R2947">
        <v>1</v>
      </c>
      <c r="S2947">
        <v>0</v>
      </c>
      <c r="T2947">
        <v>1</v>
      </c>
    </row>
    <row r="2948" spans="1:20" x14ac:dyDescent="0.3">
      <c r="A2948" t="s">
        <v>259</v>
      </c>
      <c r="B2948" t="s">
        <v>111</v>
      </c>
      <c r="C2948">
        <v>9</v>
      </c>
      <c r="D2948">
        <v>8</v>
      </c>
      <c r="E2948" t="s">
        <v>510</v>
      </c>
      <c r="F2948" t="s">
        <v>508</v>
      </c>
      <c r="G2948" t="s">
        <v>508</v>
      </c>
      <c r="H2948">
        <v>4.7294009055046757</v>
      </c>
      <c r="I2948">
        <v>39.024403008725542</v>
      </c>
      <c r="J2948">
        <v>6.8688752164245137E-3</v>
      </c>
      <c r="K2948">
        <v>15.79489096617074</v>
      </c>
      <c r="L2948">
        <v>0.5352728487193833</v>
      </c>
      <c r="M2948">
        <v>-1.3468000494176691</v>
      </c>
      <c r="N2948">
        <v>4.4368557358504477</v>
      </c>
      <c r="O2948">
        <v>1</v>
      </c>
      <c r="P2948">
        <v>1</v>
      </c>
      <c r="Q2948">
        <v>1</v>
      </c>
      <c r="R2948">
        <v>0</v>
      </c>
      <c r="S2948">
        <v>0</v>
      </c>
      <c r="T2948">
        <v>0</v>
      </c>
    </row>
    <row r="2949" spans="1:20" x14ac:dyDescent="0.3">
      <c r="A2949" t="s">
        <v>269</v>
      </c>
      <c r="B2949" t="s">
        <v>111</v>
      </c>
      <c r="C2949">
        <v>9</v>
      </c>
      <c r="D2949">
        <v>11</v>
      </c>
      <c r="E2949" t="s">
        <v>510</v>
      </c>
      <c r="F2949" t="s">
        <v>508</v>
      </c>
      <c r="G2949" t="s">
        <v>508</v>
      </c>
      <c r="H2949">
        <v>4.9062047671995126</v>
      </c>
      <c r="I2949">
        <v>48.780489223191722</v>
      </c>
      <c r="J2949">
        <v>1.5883062042811699E-2</v>
      </c>
      <c r="K2949">
        <v>69.915748152628979</v>
      </c>
      <c r="L2949">
        <v>0.38783992487735769</v>
      </c>
      <c r="M2949">
        <v>-2.9411737206622428</v>
      </c>
      <c r="N2949">
        <v>-1.3468000494176691</v>
      </c>
      <c r="O2949">
        <v>1</v>
      </c>
      <c r="P2949">
        <v>1</v>
      </c>
      <c r="Q2949">
        <v>1</v>
      </c>
      <c r="R2949">
        <v>0</v>
      </c>
      <c r="S2949">
        <v>0</v>
      </c>
      <c r="T2949">
        <v>0</v>
      </c>
    </row>
    <row r="2950" spans="1:20" x14ac:dyDescent="0.3">
      <c r="A2950" t="s">
        <v>282</v>
      </c>
      <c r="B2950" t="s">
        <v>111</v>
      </c>
      <c r="C2950">
        <v>6</v>
      </c>
      <c r="D2950">
        <v>6</v>
      </c>
      <c r="E2950" t="s">
        <v>510</v>
      </c>
      <c r="F2950" t="s">
        <v>508</v>
      </c>
      <c r="G2950" t="s">
        <v>508</v>
      </c>
      <c r="H2950">
        <v>4.8756702935932346</v>
      </c>
      <c r="I2950">
        <v>39.024403008725542</v>
      </c>
      <c r="J2950">
        <v>1.327356055325972E-2</v>
      </c>
      <c r="K2950">
        <v>-12.25582455192362</v>
      </c>
      <c r="L2950">
        <v>0.31778774417010741</v>
      </c>
      <c r="M2950">
        <v>-1.3468000494176691</v>
      </c>
      <c r="N2950">
        <v>2.0477795703925139</v>
      </c>
      <c r="O2950">
        <v>0</v>
      </c>
      <c r="P2950">
        <v>1</v>
      </c>
      <c r="Q2950">
        <v>1</v>
      </c>
      <c r="R2950">
        <v>0</v>
      </c>
      <c r="S2950">
        <v>0</v>
      </c>
      <c r="T2950">
        <v>0</v>
      </c>
    </row>
    <row r="2951" spans="1:20" x14ac:dyDescent="0.3">
      <c r="A2951" t="s">
        <v>285</v>
      </c>
      <c r="B2951" t="s">
        <v>111</v>
      </c>
      <c r="C2951">
        <v>6</v>
      </c>
      <c r="D2951">
        <v>8</v>
      </c>
      <c r="E2951" t="s">
        <v>510</v>
      </c>
      <c r="F2951" t="s">
        <v>508</v>
      </c>
      <c r="G2951" t="s">
        <v>508</v>
      </c>
      <c r="H2951">
        <v>4.6146289164742029</v>
      </c>
      <c r="I2951">
        <v>34.146359901492438</v>
      </c>
      <c r="J2951">
        <v>1.019096121536814E-2</v>
      </c>
      <c r="K2951">
        <v>-14.358912661696889</v>
      </c>
      <c r="L2951">
        <v>0.73460153863994926</v>
      </c>
      <c r="M2951">
        <v>-2.675582724110074</v>
      </c>
      <c r="N2951">
        <v>-1.7182195622028731</v>
      </c>
      <c r="O2951">
        <v>0</v>
      </c>
      <c r="P2951">
        <v>1</v>
      </c>
      <c r="Q2951">
        <v>1</v>
      </c>
      <c r="R2951">
        <v>0</v>
      </c>
      <c r="S2951">
        <v>0</v>
      </c>
      <c r="T2951">
        <v>0</v>
      </c>
    </row>
    <row r="2952" spans="1:20" x14ac:dyDescent="0.3">
      <c r="A2952" t="s">
        <v>291</v>
      </c>
      <c r="B2952" t="s">
        <v>111</v>
      </c>
      <c r="C2952">
        <v>0</v>
      </c>
      <c r="D2952">
        <v>3</v>
      </c>
      <c r="E2952" t="s">
        <v>510</v>
      </c>
      <c r="F2952" t="s">
        <v>508</v>
      </c>
      <c r="G2952" t="s">
        <v>508</v>
      </c>
      <c r="H2952">
        <v>4.7283706520584028</v>
      </c>
      <c r="I2952">
        <v>17.073150875315829</v>
      </c>
      <c r="J2952">
        <v>-2.3333777091283231E-3</v>
      </c>
      <c r="K2952">
        <v>-104.64646750719589</v>
      </c>
      <c r="L2952">
        <v>0.79512241298981734</v>
      </c>
      <c r="M2952">
        <v>-0.69930005804575623</v>
      </c>
      <c r="N2952">
        <v>-1.408449403588351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</row>
    <row r="2953" spans="1:20" x14ac:dyDescent="0.3">
      <c r="A2953" t="s">
        <v>295</v>
      </c>
      <c r="B2953" t="s">
        <v>111</v>
      </c>
      <c r="C2953">
        <v>0</v>
      </c>
      <c r="D2953">
        <v>3</v>
      </c>
      <c r="E2953" t="s">
        <v>510</v>
      </c>
      <c r="F2953" t="s">
        <v>508</v>
      </c>
      <c r="G2953" t="s">
        <v>508</v>
      </c>
      <c r="H2953">
        <v>4.7448983805867808</v>
      </c>
      <c r="I2953">
        <v>9.5237987111775162</v>
      </c>
      <c r="J2953">
        <v>-6.6990267033422701E-3</v>
      </c>
      <c r="K2953">
        <v>-148.828778385719</v>
      </c>
      <c r="L2953">
        <v>0.69499114819637264</v>
      </c>
      <c r="M2953">
        <v>-1.408449403588351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</row>
    <row r="2954" spans="1:20" x14ac:dyDescent="0.3">
      <c r="A2954" t="s">
        <v>96</v>
      </c>
      <c r="B2954" t="s">
        <v>111</v>
      </c>
      <c r="C2954">
        <v>9</v>
      </c>
      <c r="D2954">
        <v>12</v>
      </c>
      <c r="E2954" t="s">
        <v>513</v>
      </c>
      <c r="F2954" t="s">
        <v>508</v>
      </c>
      <c r="G2954" t="s">
        <v>508</v>
      </c>
      <c r="H2954">
        <v>3.658537395831015</v>
      </c>
      <c r="I2954">
        <v>30.555535319404829</v>
      </c>
      <c r="J2954">
        <v>7.0184209321003249E-3</v>
      </c>
      <c r="K2954">
        <v>-13.513564889320859</v>
      </c>
      <c r="L2954">
        <v>0.99516066704089912</v>
      </c>
      <c r="M2954">
        <v>-2.0477877075451989</v>
      </c>
      <c r="N2954">
        <v>4.1811891554931151</v>
      </c>
      <c r="O2954">
        <v>1</v>
      </c>
      <c r="P2954">
        <v>1</v>
      </c>
      <c r="Q2954">
        <v>1</v>
      </c>
      <c r="R2954">
        <v>0</v>
      </c>
      <c r="S2954">
        <v>0</v>
      </c>
      <c r="T2954">
        <v>0</v>
      </c>
    </row>
    <row r="2955" spans="1:20" x14ac:dyDescent="0.3">
      <c r="A2955" t="s">
        <v>164</v>
      </c>
      <c r="B2955" t="s">
        <v>111</v>
      </c>
      <c r="C2955">
        <v>11</v>
      </c>
      <c r="D2955">
        <v>15</v>
      </c>
      <c r="E2955" t="s">
        <v>5</v>
      </c>
      <c r="F2955" t="s">
        <v>509</v>
      </c>
      <c r="G2955" t="s">
        <v>509</v>
      </c>
      <c r="H2955">
        <v>3.7202391300409152</v>
      </c>
      <c r="I2955">
        <v>36.363682339681532</v>
      </c>
      <c r="J2955">
        <v>1.363712924437748E-2</v>
      </c>
      <c r="K2955">
        <v>61.049537582666133</v>
      </c>
      <c r="L2955">
        <v>1.0404125046231321</v>
      </c>
      <c r="M2955">
        <v>-3.6789262456513518</v>
      </c>
      <c r="N2955">
        <v>2.777775018303593</v>
      </c>
      <c r="O2955">
        <v>1</v>
      </c>
      <c r="P2955">
        <v>1</v>
      </c>
      <c r="Q2955">
        <v>1</v>
      </c>
      <c r="R2955">
        <v>0</v>
      </c>
      <c r="S2955">
        <v>0</v>
      </c>
      <c r="T2955">
        <v>1</v>
      </c>
    </row>
    <row r="2956" spans="1:20" x14ac:dyDescent="0.3">
      <c r="A2956" t="s">
        <v>77</v>
      </c>
      <c r="B2956" t="s">
        <v>189</v>
      </c>
      <c r="C2956">
        <v>6</v>
      </c>
      <c r="D2956">
        <v>10</v>
      </c>
      <c r="E2956" t="s">
        <v>513</v>
      </c>
      <c r="F2956" t="s">
        <v>508</v>
      </c>
      <c r="G2956" t="s">
        <v>508</v>
      </c>
      <c r="H2956">
        <v>3.651893218840784</v>
      </c>
      <c r="I2956">
        <v>20.212770814321139</v>
      </c>
      <c r="J2956">
        <v>2.367498323946551E-2</v>
      </c>
      <c r="K2956">
        <v>-17.49999105930376</v>
      </c>
      <c r="L2956">
        <v>0.81117386603137676</v>
      </c>
      <c r="M2956">
        <v>-2.698142530249207</v>
      </c>
      <c r="N2956">
        <v>3.8994784293992182</v>
      </c>
      <c r="O2956">
        <v>0</v>
      </c>
      <c r="P2956">
        <v>1</v>
      </c>
      <c r="Q2956">
        <v>1</v>
      </c>
      <c r="R2956">
        <v>0</v>
      </c>
      <c r="S2956">
        <v>0</v>
      </c>
      <c r="T2956">
        <v>0</v>
      </c>
    </row>
    <row r="2957" spans="1:20" x14ac:dyDescent="0.3">
      <c r="A2957" t="s">
        <v>223</v>
      </c>
      <c r="B2957" t="s">
        <v>189</v>
      </c>
      <c r="C2957">
        <v>9</v>
      </c>
      <c r="D2957">
        <v>6</v>
      </c>
      <c r="E2957" t="s">
        <v>510</v>
      </c>
      <c r="F2957" t="s">
        <v>508</v>
      </c>
      <c r="G2957" t="s">
        <v>508</v>
      </c>
      <c r="H2957">
        <v>5.0083906635743771</v>
      </c>
      <c r="I2957">
        <v>64.150945821274235</v>
      </c>
      <c r="J2957">
        <v>0.2034605997369853</v>
      </c>
      <c r="K2957">
        <v>122.8871014708688</v>
      </c>
      <c r="L2957">
        <v>0.44141644696828197</v>
      </c>
      <c r="M2957">
        <v>-2.505371329847268</v>
      </c>
      <c r="N2957">
        <v>-2.276060708862905</v>
      </c>
      <c r="O2957">
        <v>1</v>
      </c>
      <c r="P2957">
        <v>1</v>
      </c>
      <c r="Q2957">
        <v>1</v>
      </c>
      <c r="R2957">
        <v>0</v>
      </c>
      <c r="S2957">
        <v>1</v>
      </c>
      <c r="T2957">
        <v>0</v>
      </c>
    </row>
    <row r="2958" spans="1:20" x14ac:dyDescent="0.3">
      <c r="A2958" t="s">
        <v>228</v>
      </c>
      <c r="B2958" t="s">
        <v>189</v>
      </c>
      <c r="C2958">
        <v>9</v>
      </c>
      <c r="D2958">
        <v>8</v>
      </c>
      <c r="E2958" t="s">
        <v>510</v>
      </c>
      <c r="F2958" t="s">
        <v>508</v>
      </c>
      <c r="G2958" t="s">
        <v>508</v>
      </c>
      <c r="H2958">
        <v>5.2806691470932714</v>
      </c>
      <c r="I2958">
        <v>53.932594503513329</v>
      </c>
      <c r="J2958">
        <v>0.16047178591955341</v>
      </c>
      <c r="K2958">
        <v>73.120219709068152</v>
      </c>
      <c r="L2958">
        <v>0.39726256888036698</v>
      </c>
      <c r="M2958">
        <v>-2.276060708862905</v>
      </c>
      <c r="N2958">
        <v>-1.051843267536017</v>
      </c>
      <c r="O2958">
        <v>1</v>
      </c>
      <c r="P2958">
        <v>1</v>
      </c>
      <c r="Q2958">
        <v>1</v>
      </c>
      <c r="R2958">
        <v>0</v>
      </c>
      <c r="S2958">
        <v>1</v>
      </c>
      <c r="T2958">
        <v>0</v>
      </c>
    </row>
    <row r="2959" spans="1:20" x14ac:dyDescent="0.3">
      <c r="A2959" t="s">
        <v>271</v>
      </c>
      <c r="B2959" t="s">
        <v>189</v>
      </c>
      <c r="C2959">
        <v>1</v>
      </c>
      <c r="D2959">
        <v>4</v>
      </c>
      <c r="E2959" t="s">
        <v>510</v>
      </c>
      <c r="F2959" t="s">
        <v>508</v>
      </c>
      <c r="G2959" t="s">
        <v>508</v>
      </c>
      <c r="H2959">
        <v>6.3406225754355896</v>
      </c>
      <c r="I2959">
        <v>14.825589857339731</v>
      </c>
      <c r="J2959">
        <v>-0.13278513668907499</v>
      </c>
      <c r="K2959">
        <v>-60.126685672923458</v>
      </c>
      <c r="L2959">
        <v>0.67090674948950246</v>
      </c>
      <c r="M2959">
        <v>-8.1039714994283063</v>
      </c>
      <c r="N2959">
        <v>-2.412653115499952</v>
      </c>
      <c r="O2959">
        <v>0</v>
      </c>
      <c r="P2959">
        <v>1</v>
      </c>
      <c r="Q2959">
        <v>0</v>
      </c>
      <c r="R2959">
        <v>0</v>
      </c>
      <c r="S2959">
        <v>0</v>
      </c>
      <c r="T2959">
        <v>0</v>
      </c>
    </row>
    <row r="2960" spans="1:20" x14ac:dyDescent="0.3">
      <c r="A2960" t="s">
        <v>283</v>
      </c>
      <c r="B2960" t="s">
        <v>189</v>
      </c>
      <c r="C2960">
        <v>-2</v>
      </c>
      <c r="D2960">
        <v>1</v>
      </c>
      <c r="E2960" t="s">
        <v>510</v>
      </c>
      <c r="F2960" t="s">
        <v>508</v>
      </c>
      <c r="G2960" t="s">
        <v>508</v>
      </c>
      <c r="H2960">
        <v>6.7659407180651137</v>
      </c>
      <c r="I2960">
        <v>7.880435134715591</v>
      </c>
      <c r="J2960">
        <v>-0.2695501064062768</v>
      </c>
      <c r="K2960">
        <v>-145.26308177259381</v>
      </c>
      <c r="L2960">
        <v>0.52679668341749619</v>
      </c>
      <c r="M2960">
        <v>-1.7006786171138799</v>
      </c>
      <c r="N2960">
        <v>0.3460204186943589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</row>
    <row r="2961" spans="1:20" x14ac:dyDescent="0.3">
      <c r="A2961" t="s">
        <v>512</v>
      </c>
      <c r="B2961" t="s">
        <v>189</v>
      </c>
      <c r="C2961">
        <v>1</v>
      </c>
      <c r="D2961">
        <v>4</v>
      </c>
      <c r="E2961" t="s">
        <v>510</v>
      </c>
      <c r="F2961" t="s">
        <v>508</v>
      </c>
      <c r="G2961" t="s">
        <v>508</v>
      </c>
      <c r="H2961">
        <v>5.9314567243346712</v>
      </c>
      <c r="I2961">
        <v>3.8062172978738</v>
      </c>
      <c r="J2961">
        <v>-0.25196057419923351</v>
      </c>
      <c r="K2961">
        <v>-89.256906877343837</v>
      </c>
      <c r="L2961">
        <v>0.72904585645458708</v>
      </c>
      <c r="M2961">
        <v>-2.9837974548520969</v>
      </c>
      <c r="N2961">
        <v>-5.5360290694677987</v>
      </c>
      <c r="O2961">
        <v>0</v>
      </c>
      <c r="P2961">
        <v>1</v>
      </c>
      <c r="Q2961">
        <v>0</v>
      </c>
      <c r="R2961">
        <v>0</v>
      </c>
      <c r="S2961">
        <v>0</v>
      </c>
      <c r="T2961">
        <v>0</v>
      </c>
    </row>
    <row r="2962" spans="1:20" x14ac:dyDescent="0.3">
      <c r="A2962" t="s">
        <v>91</v>
      </c>
      <c r="B2962" t="s">
        <v>189</v>
      </c>
      <c r="C2962">
        <v>-2</v>
      </c>
      <c r="D2962">
        <v>3</v>
      </c>
      <c r="E2962" t="s">
        <v>510</v>
      </c>
      <c r="F2962" t="s">
        <v>508</v>
      </c>
      <c r="G2962" t="s">
        <v>508</v>
      </c>
      <c r="H2962">
        <v>6.6710944191561978</v>
      </c>
      <c r="I2962">
        <v>12.953369027768479</v>
      </c>
      <c r="J2962">
        <v>-0.27343256648773739</v>
      </c>
      <c r="K2962">
        <v>-137.03703774801281</v>
      </c>
      <c r="L2962">
        <v>0.67216081961696916</v>
      </c>
      <c r="M2962">
        <v>-5.5360290694677987</v>
      </c>
      <c r="N2962">
        <v>1.023252620253452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</row>
    <row r="2963" spans="1:20" x14ac:dyDescent="0.3">
      <c r="A2963" t="s">
        <v>162</v>
      </c>
      <c r="B2963" t="s">
        <v>189</v>
      </c>
      <c r="C2963">
        <v>5</v>
      </c>
      <c r="D2963">
        <v>4</v>
      </c>
      <c r="E2963" t="s">
        <v>510</v>
      </c>
      <c r="F2963" t="s">
        <v>508</v>
      </c>
      <c r="G2963" t="s">
        <v>508</v>
      </c>
      <c r="H2963">
        <v>6.2556242352870228</v>
      </c>
      <c r="I2963">
        <v>22.279785833389131</v>
      </c>
      <c r="J2963">
        <v>-0.13045523068418349</v>
      </c>
      <c r="K2963">
        <v>-39.056940404690337</v>
      </c>
      <c r="L2963">
        <v>1.79185182982104</v>
      </c>
      <c r="M2963">
        <v>-0.44803038905469</v>
      </c>
      <c r="N2963">
        <v>-2.5202496995839971</v>
      </c>
      <c r="O2963">
        <v>0</v>
      </c>
      <c r="P2963">
        <v>1</v>
      </c>
      <c r="Q2963">
        <v>0</v>
      </c>
      <c r="R2963">
        <v>1</v>
      </c>
      <c r="S2963">
        <v>0</v>
      </c>
      <c r="T2963">
        <v>1</v>
      </c>
    </row>
    <row r="2964" spans="1:20" x14ac:dyDescent="0.3">
      <c r="A2964" t="s">
        <v>220</v>
      </c>
      <c r="B2964" t="s">
        <v>189</v>
      </c>
      <c r="C2964">
        <v>4</v>
      </c>
      <c r="D2964">
        <v>5</v>
      </c>
      <c r="E2964" t="s">
        <v>510</v>
      </c>
      <c r="F2964" t="s">
        <v>508</v>
      </c>
      <c r="G2964" t="s">
        <v>508</v>
      </c>
      <c r="H2964">
        <v>6.292044036430787</v>
      </c>
      <c r="I2964">
        <v>15.02590609568418</v>
      </c>
      <c r="J2964">
        <v>-0.11426038653050399</v>
      </c>
      <c r="K2964">
        <v>-87.762755717268078</v>
      </c>
      <c r="L2964">
        <v>0.63292268791301154</v>
      </c>
      <c r="M2964">
        <v>-2.5202496995839971</v>
      </c>
      <c r="N2964">
        <v>9.3259486241640825</v>
      </c>
      <c r="O2964">
        <v>1</v>
      </c>
      <c r="P2964">
        <v>1</v>
      </c>
      <c r="Q2964">
        <v>0</v>
      </c>
      <c r="R2964">
        <v>0</v>
      </c>
      <c r="S2964">
        <v>0</v>
      </c>
      <c r="T2964">
        <v>0</v>
      </c>
    </row>
    <row r="2965" spans="1:20" x14ac:dyDescent="0.3">
      <c r="A2965" t="s">
        <v>235</v>
      </c>
      <c r="B2965" t="s">
        <v>189</v>
      </c>
      <c r="C2965">
        <v>7</v>
      </c>
      <c r="D2965">
        <v>8</v>
      </c>
      <c r="E2965" t="s">
        <v>510</v>
      </c>
      <c r="F2965" t="s">
        <v>508</v>
      </c>
      <c r="G2965" t="s">
        <v>508</v>
      </c>
      <c r="H2965">
        <v>5.4930458154417421</v>
      </c>
      <c r="I2965">
        <v>49.0654216019676</v>
      </c>
      <c r="J2965">
        <v>4.6819198684883163E-2</v>
      </c>
      <c r="K2965">
        <v>13.405202683316331</v>
      </c>
      <c r="L2965">
        <v>0.45977700183623682</v>
      </c>
      <c r="M2965">
        <v>-2.0797207271361748</v>
      </c>
      <c r="N2965">
        <v>0.79646151388283926</v>
      </c>
      <c r="O2965">
        <v>1</v>
      </c>
      <c r="P2965">
        <v>1</v>
      </c>
      <c r="Q2965">
        <v>1</v>
      </c>
      <c r="R2965">
        <v>0</v>
      </c>
      <c r="S2965">
        <v>0</v>
      </c>
      <c r="T2965">
        <v>0</v>
      </c>
    </row>
    <row r="2966" spans="1:20" x14ac:dyDescent="0.3">
      <c r="A2966" t="s">
        <v>269</v>
      </c>
      <c r="B2966" t="s">
        <v>189</v>
      </c>
      <c r="C2966">
        <v>11</v>
      </c>
      <c r="D2966">
        <v>7</v>
      </c>
      <c r="E2966" t="s">
        <v>510</v>
      </c>
      <c r="F2966" t="s">
        <v>508</v>
      </c>
      <c r="G2966" t="s">
        <v>508</v>
      </c>
      <c r="H2966">
        <v>4.6554476410255106</v>
      </c>
      <c r="I2966">
        <v>64.485976310555529</v>
      </c>
      <c r="J2966">
        <v>8.3749676000739404E-2</v>
      </c>
      <c r="K2966">
        <v>77.840175487127155</v>
      </c>
      <c r="L2966">
        <v>0.77689374506269171</v>
      </c>
      <c r="M2966">
        <v>-0.59828799970395341</v>
      </c>
      <c r="N2966">
        <v>-0.25795126978494931</v>
      </c>
      <c r="O2966">
        <v>1</v>
      </c>
      <c r="P2966">
        <v>1</v>
      </c>
      <c r="Q2966">
        <v>1</v>
      </c>
      <c r="R2966">
        <v>1</v>
      </c>
      <c r="S2966">
        <v>0</v>
      </c>
      <c r="T2966">
        <v>0</v>
      </c>
    </row>
    <row r="2967" spans="1:20" x14ac:dyDescent="0.3">
      <c r="A2967" t="s">
        <v>282</v>
      </c>
      <c r="B2967" t="s">
        <v>189</v>
      </c>
      <c r="C2967">
        <v>9</v>
      </c>
      <c r="D2967">
        <v>5</v>
      </c>
      <c r="E2967" t="s">
        <v>510</v>
      </c>
      <c r="F2967" t="s">
        <v>508</v>
      </c>
      <c r="G2967" t="s">
        <v>508</v>
      </c>
      <c r="H2967">
        <v>4.5197043788236666</v>
      </c>
      <c r="I2967">
        <v>63.084119854560242</v>
      </c>
      <c r="J2967">
        <v>8.7006504216313202E-2</v>
      </c>
      <c r="K2967">
        <v>56.946888551177217</v>
      </c>
      <c r="L2967">
        <v>0.39337832822890828</v>
      </c>
      <c r="M2967">
        <v>-0.25795126978494931</v>
      </c>
      <c r="N2967">
        <v>0.25861837917793612</v>
      </c>
      <c r="O2967">
        <v>1</v>
      </c>
      <c r="P2967">
        <v>1</v>
      </c>
      <c r="Q2967">
        <v>1</v>
      </c>
      <c r="R2967">
        <v>0</v>
      </c>
      <c r="S2967">
        <v>0</v>
      </c>
      <c r="T2967">
        <v>0</v>
      </c>
    </row>
    <row r="2968" spans="1:20" x14ac:dyDescent="0.3">
      <c r="A2968" t="s">
        <v>295</v>
      </c>
      <c r="B2968" t="s">
        <v>189</v>
      </c>
      <c r="C2968">
        <v>7</v>
      </c>
      <c r="D2968">
        <v>8</v>
      </c>
      <c r="E2968" t="s">
        <v>510</v>
      </c>
      <c r="F2968" t="s">
        <v>508</v>
      </c>
      <c r="G2968" t="s">
        <v>508</v>
      </c>
      <c r="H2968">
        <v>5.2696216262922091</v>
      </c>
      <c r="I2968">
        <v>44.090925051162458</v>
      </c>
      <c r="J2968">
        <v>8.2738397914482772E-2</v>
      </c>
      <c r="K2968">
        <v>74.348720436507364</v>
      </c>
      <c r="L2968">
        <v>0.54028399102305524</v>
      </c>
      <c r="M2968">
        <v>-3.64539843834444</v>
      </c>
      <c r="N2968">
        <v>-2.6655237881878699</v>
      </c>
      <c r="O2968">
        <v>1</v>
      </c>
      <c r="P2968">
        <v>1</v>
      </c>
      <c r="Q2968">
        <v>1</v>
      </c>
      <c r="R2968">
        <v>0</v>
      </c>
      <c r="S2968">
        <v>0</v>
      </c>
      <c r="T2968">
        <v>0</v>
      </c>
    </row>
    <row r="2969" spans="1:20" x14ac:dyDescent="0.3">
      <c r="A2969" t="s">
        <v>298</v>
      </c>
      <c r="B2969" t="s">
        <v>189</v>
      </c>
      <c r="C2969">
        <v>6</v>
      </c>
      <c r="D2969">
        <v>6</v>
      </c>
      <c r="E2969" t="s">
        <v>510</v>
      </c>
      <c r="F2969" t="s">
        <v>508</v>
      </c>
      <c r="G2969" t="s">
        <v>508</v>
      </c>
      <c r="H2969">
        <v>5.5464407150102373</v>
      </c>
      <c r="I2969">
        <v>17.204287843572772</v>
      </c>
      <c r="J2969">
        <v>3.3848243331414958E-2</v>
      </c>
      <c r="K2969">
        <v>-73.24979546865886</v>
      </c>
      <c r="L2969">
        <v>0.41171860509768621</v>
      </c>
      <c r="M2969">
        <v>-2.6655237881878699</v>
      </c>
      <c r="N2969">
        <v>0.88339561983777437</v>
      </c>
      <c r="O2969">
        <v>0</v>
      </c>
      <c r="P2969">
        <v>1</v>
      </c>
      <c r="Q2969">
        <v>1</v>
      </c>
      <c r="R2969">
        <v>0</v>
      </c>
      <c r="S2969">
        <v>1</v>
      </c>
      <c r="T2969">
        <v>0</v>
      </c>
    </row>
    <row r="2970" spans="1:20" x14ac:dyDescent="0.3">
      <c r="A2970" t="s">
        <v>164</v>
      </c>
      <c r="B2970" t="s">
        <v>189</v>
      </c>
      <c r="C2970">
        <v>15</v>
      </c>
      <c r="D2970">
        <v>13</v>
      </c>
      <c r="E2970" t="s">
        <v>510</v>
      </c>
      <c r="F2970" t="s">
        <v>508</v>
      </c>
      <c r="G2970" t="s">
        <v>508</v>
      </c>
      <c r="H2970">
        <v>4.7800327195362016</v>
      </c>
      <c r="I2970">
        <v>40.571430751255583</v>
      </c>
      <c r="J2970">
        <v>1.7409125338268151E-2</v>
      </c>
      <c r="K2970">
        <v>58.80553307041307</v>
      </c>
      <c r="L2970">
        <v>2.0305971666052121</v>
      </c>
      <c r="M2970">
        <v>-0.50505403231238</v>
      </c>
      <c r="N2970">
        <v>9.9830823658352852</v>
      </c>
      <c r="O2970">
        <v>1</v>
      </c>
      <c r="P2970">
        <v>1</v>
      </c>
      <c r="Q2970">
        <v>1</v>
      </c>
      <c r="R2970">
        <v>1</v>
      </c>
      <c r="S2970">
        <v>1</v>
      </c>
      <c r="T2970">
        <v>1</v>
      </c>
    </row>
    <row r="2971" spans="1:20" x14ac:dyDescent="0.3">
      <c r="A2971" t="s">
        <v>242</v>
      </c>
      <c r="B2971" t="s">
        <v>189</v>
      </c>
      <c r="C2971">
        <v>9</v>
      </c>
      <c r="D2971">
        <v>8</v>
      </c>
      <c r="E2971" t="s">
        <v>510</v>
      </c>
      <c r="F2971" t="s">
        <v>508</v>
      </c>
      <c r="G2971" t="s">
        <v>508</v>
      </c>
      <c r="H2971">
        <v>5.4278637266834124</v>
      </c>
      <c r="I2971">
        <v>34.948100653877312</v>
      </c>
      <c r="J2971">
        <v>9.9777273481205214E-2</v>
      </c>
      <c r="K2971">
        <v>27.00845126049197</v>
      </c>
      <c r="L2971">
        <v>0.41804670118721471</v>
      </c>
      <c r="M2971">
        <v>-3.272145699518604</v>
      </c>
      <c r="N2971">
        <v>1.7326735984311901</v>
      </c>
      <c r="O2971">
        <v>1</v>
      </c>
      <c r="P2971">
        <v>1</v>
      </c>
      <c r="Q2971">
        <v>1</v>
      </c>
      <c r="R2971">
        <v>0</v>
      </c>
      <c r="S2971">
        <v>1</v>
      </c>
      <c r="T2971">
        <v>0</v>
      </c>
    </row>
    <row r="2972" spans="1:20" x14ac:dyDescent="0.3">
      <c r="A2972" t="s">
        <v>139</v>
      </c>
      <c r="B2972" t="s">
        <v>277</v>
      </c>
      <c r="C2972">
        <v>8</v>
      </c>
      <c r="D2972">
        <v>6</v>
      </c>
      <c r="E2972" t="s">
        <v>510</v>
      </c>
      <c r="F2972" t="s">
        <v>508</v>
      </c>
      <c r="G2972" t="s">
        <v>508</v>
      </c>
      <c r="H2972">
        <v>4.1063556932151526</v>
      </c>
      <c r="I2972">
        <v>45.454496194514853</v>
      </c>
      <c r="J2972">
        <v>-5.1711346613527156E-3</v>
      </c>
      <c r="K2972">
        <v>36.476011627183482</v>
      </c>
      <c r="L2972">
        <v>0.70250548888092768</v>
      </c>
      <c r="M2972">
        <v>-1.731600123110687</v>
      </c>
      <c r="N2972">
        <v>-1.541854014307215</v>
      </c>
      <c r="O2972">
        <v>1</v>
      </c>
      <c r="P2972">
        <v>1</v>
      </c>
      <c r="Q2972">
        <v>0</v>
      </c>
      <c r="R2972">
        <v>0</v>
      </c>
      <c r="S2972">
        <v>1</v>
      </c>
      <c r="T2972">
        <v>0</v>
      </c>
    </row>
    <row r="2973" spans="1:20" x14ac:dyDescent="0.3">
      <c r="A2973" t="s">
        <v>156</v>
      </c>
      <c r="B2973" t="s">
        <v>277</v>
      </c>
      <c r="C2973">
        <v>3</v>
      </c>
      <c r="D2973">
        <v>6</v>
      </c>
      <c r="E2973" t="s">
        <v>510</v>
      </c>
      <c r="F2973" t="s">
        <v>508</v>
      </c>
      <c r="G2973" t="s">
        <v>508</v>
      </c>
      <c r="H2973">
        <v>3.755193376373438</v>
      </c>
      <c r="I2973">
        <v>29.545368340400991</v>
      </c>
      <c r="J2973">
        <v>-1.5441717911115789E-2</v>
      </c>
      <c r="K2973">
        <v>-42.555213212405192</v>
      </c>
      <c r="L2973">
        <v>0.62292860302043307</v>
      </c>
      <c r="M2973">
        <v>-1.541854014307215</v>
      </c>
      <c r="N2973">
        <v>2.0134263268954631</v>
      </c>
      <c r="O2973">
        <v>0</v>
      </c>
      <c r="P2973">
        <v>1</v>
      </c>
      <c r="Q2973">
        <v>0</v>
      </c>
      <c r="R2973">
        <v>0</v>
      </c>
      <c r="S2973">
        <v>0</v>
      </c>
      <c r="T2973">
        <v>0</v>
      </c>
    </row>
    <row r="2974" spans="1:20" x14ac:dyDescent="0.3">
      <c r="A2974" t="s">
        <v>228</v>
      </c>
      <c r="B2974" t="s">
        <v>277</v>
      </c>
      <c r="C2974">
        <v>7</v>
      </c>
      <c r="D2974">
        <v>6</v>
      </c>
      <c r="E2974" t="s">
        <v>510</v>
      </c>
      <c r="F2974" t="s">
        <v>508</v>
      </c>
      <c r="G2974" t="s">
        <v>508</v>
      </c>
      <c r="H2974">
        <v>3.3530881646635642</v>
      </c>
      <c r="I2974">
        <v>54.545395433417831</v>
      </c>
      <c r="J2974">
        <v>-1.7206860718962821E-2</v>
      </c>
      <c r="K2974">
        <v>57.27897585415306</v>
      </c>
      <c r="L2974">
        <v>1.103180598433291</v>
      </c>
      <c r="M2974">
        <v>-0.2178699030368812</v>
      </c>
      <c r="N2974">
        <v>1.7467232541200599</v>
      </c>
      <c r="O2974">
        <v>0</v>
      </c>
      <c r="P2974">
        <v>1</v>
      </c>
      <c r="Q2974">
        <v>0</v>
      </c>
      <c r="R2974">
        <v>1</v>
      </c>
      <c r="S2974">
        <v>0</v>
      </c>
      <c r="T2974">
        <v>1</v>
      </c>
    </row>
    <row r="2975" spans="1:20" x14ac:dyDescent="0.3">
      <c r="A2975" t="s">
        <v>271</v>
      </c>
      <c r="B2975" t="s">
        <v>277</v>
      </c>
      <c r="C2975">
        <v>11</v>
      </c>
      <c r="D2975">
        <v>14</v>
      </c>
      <c r="E2975" t="s">
        <v>513</v>
      </c>
      <c r="F2975" t="s">
        <v>508</v>
      </c>
      <c r="G2975" t="s">
        <v>508</v>
      </c>
      <c r="H2975">
        <v>3.8449831032963542</v>
      </c>
      <c r="I2975">
        <v>37.037004332154197</v>
      </c>
      <c r="J2975">
        <v>9.4957713979566816E-3</v>
      </c>
      <c r="K2975">
        <v>45.308851580664687</v>
      </c>
      <c r="L2975">
        <v>0.72708406523937608</v>
      </c>
      <c r="M2975">
        <v>-4.2769866532206997</v>
      </c>
      <c r="N2975">
        <v>3.191491520313162</v>
      </c>
      <c r="O2975">
        <v>1</v>
      </c>
      <c r="P2975">
        <v>1</v>
      </c>
      <c r="Q2975">
        <v>1</v>
      </c>
      <c r="R2975">
        <v>0</v>
      </c>
      <c r="S2975">
        <v>1</v>
      </c>
      <c r="T2975">
        <v>0</v>
      </c>
    </row>
    <row r="2976" spans="1:20" x14ac:dyDescent="0.3">
      <c r="A2976" t="s">
        <v>283</v>
      </c>
      <c r="B2976" t="s">
        <v>277</v>
      </c>
      <c r="C2976">
        <v>8</v>
      </c>
      <c r="D2976">
        <v>5</v>
      </c>
      <c r="E2976" t="s">
        <v>510</v>
      </c>
      <c r="F2976" t="s">
        <v>508</v>
      </c>
      <c r="G2976" t="s">
        <v>508</v>
      </c>
      <c r="H2976">
        <v>3.9618265797330121</v>
      </c>
      <c r="I2976">
        <v>65.822785574166289</v>
      </c>
      <c r="J2976">
        <v>5.0687526870263344E-3</v>
      </c>
      <c r="K2976">
        <v>68.321517099727416</v>
      </c>
      <c r="L2976">
        <v>0.88785395751305418</v>
      </c>
      <c r="M2976">
        <v>-1.397208951365658</v>
      </c>
      <c r="N2976">
        <v>-0.40485790880267453</v>
      </c>
      <c r="O2976">
        <v>0</v>
      </c>
      <c r="P2976">
        <v>1</v>
      </c>
      <c r="Q2976">
        <v>1</v>
      </c>
      <c r="R2976">
        <v>1</v>
      </c>
      <c r="S2976">
        <v>0</v>
      </c>
      <c r="T2976">
        <v>0</v>
      </c>
    </row>
    <row r="2977" spans="1:20" x14ac:dyDescent="0.3">
      <c r="A2977" t="s">
        <v>290</v>
      </c>
      <c r="B2977" t="s">
        <v>277</v>
      </c>
      <c r="C2977">
        <v>6</v>
      </c>
      <c r="D2977">
        <v>2</v>
      </c>
      <c r="E2977" t="s">
        <v>510</v>
      </c>
      <c r="F2977" t="s">
        <v>508</v>
      </c>
      <c r="G2977" t="s">
        <v>508</v>
      </c>
      <c r="H2977">
        <v>4.0069682189977351</v>
      </c>
      <c r="I2977">
        <v>63.291142296665157</v>
      </c>
      <c r="J2977">
        <v>-1.9624144506719399E-3</v>
      </c>
      <c r="K2977">
        <v>27.46580060130745</v>
      </c>
      <c r="L2977">
        <v>0.81849609699862491</v>
      </c>
      <c r="M2977">
        <v>-0.40485790880267453</v>
      </c>
      <c r="N2977">
        <v>-2.2357750367610429</v>
      </c>
      <c r="O2977">
        <v>1</v>
      </c>
      <c r="P2977">
        <v>1</v>
      </c>
      <c r="Q2977">
        <v>0</v>
      </c>
      <c r="R2977">
        <v>0</v>
      </c>
      <c r="S2977">
        <v>0</v>
      </c>
      <c r="T2977">
        <v>0</v>
      </c>
    </row>
    <row r="2978" spans="1:20" x14ac:dyDescent="0.3">
      <c r="A2978" t="s">
        <v>91</v>
      </c>
      <c r="B2978" t="s">
        <v>277</v>
      </c>
      <c r="C2978">
        <v>2</v>
      </c>
      <c r="D2978">
        <v>6</v>
      </c>
      <c r="E2978" t="s">
        <v>510</v>
      </c>
      <c r="F2978" t="s">
        <v>508</v>
      </c>
      <c r="G2978" t="s">
        <v>508</v>
      </c>
      <c r="H2978">
        <v>4.873590151365077</v>
      </c>
      <c r="I2978">
        <v>31.578970483788801</v>
      </c>
      <c r="J2978">
        <v>-3.8658881924709149E-2</v>
      </c>
      <c r="K2978">
        <v>-139.3236850752408</v>
      </c>
      <c r="L2978">
        <v>1.1904313369089701</v>
      </c>
      <c r="M2978">
        <v>-3.099175426414571</v>
      </c>
      <c r="N2978">
        <v>0.42643882052246102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1</v>
      </c>
    </row>
    <row r="2979" spans="1:20" x14ac:dyDescent="0.3">
      <c r="A2979" t="s">
        <v>259</v>
      </c>
      <c r="B2979" t="s">
        <v>277</v>
      </c>
      <c r="C2979">
        <v>6</v>
      </c>
      <c r="D2979">
        <v>5</v>
      </c>
      <c r="E2979" t="s">
        <v>510</v>
      </c>
      <c r="F2979" t="s">
        <v>508</v>
      </c>
      <c r="G2979" t="s">
        <v>508</v>
      </c>
      <c r="H2979">
        <v>5.1775564369222833</v>
      </c>
      <c r="I2979">
        <v>52.229304586231443</v>
      </c>
      <c r="J2979">
        <v>4.2697202494286317E-2</v>
      </c>
      <c r="K2979">
        <v>61.329283163667156</v>
      </c>
      <c r="L2979">
        <v>0.53028996619823576</v>
      </c>
      <c r="M2979">
        <v>-4.3557211975656553</v>
      </c>
      <c r="N2979">
        <v>-0.7590125616280361</v>
      </c>
      <c r="O2979">
        <v>0</v>
      </c>
      <c r="P2979">
        <v>1</v>
      </c>
      <c r="Q2979">
        <v>1</v>
      </c>
      <c r="R2979">
        <v>0</v>
      </c>
      <c r="S2979">
        <v>1</v>
      </c>
      <c r="T2979">
        <v>0</v>
      </c>
    </row>
    <row r="2980" spans="1:20" x14ac:dyDescent="0.3">
      <c r="A2980" t="s">
        <v>269</v>
      </c>
      <c r="B2980" t="s">
        <v>277</v>
      </c>
      <c r="C2980">
        <v>4</v>
      </c>
      <c r="D2980">
        <v>5</v>
      </c>
      <c r="E2980" t="s">
        <v>510</v>
      </c>
      <c r="F2980" t="s">
        <v>508</v>
      </c>
      <c r="G2980" t="s">
        <v>508</v>
      </c>
      <c r="H2980">
        <v>5.2602460321391424</v>
      </c>
      <c r="I2980">
        <v>45.222927421444133</v>
      </c>
      <c r="J2980">
        <v>1.387482399729467E-3</v>
      </c>
      <c r="K2980">
        <v>8.4786733841755471</v>
      </c>
      <c r="L2980">
        <v>0.6338206188241865</v>
      </c>
      <c r="M2980">
        <v>-1.338435399734047</v>
      </c>
      <c r="N2980">
        <v>0.77519308209066118</v>
      </c>
      <c r="O2980">
        <v>0</v>
      </c>
      <c r="P2980">
        <v>1</v>
      </c>
      <c r="Q2980">
        <v>1</v>
      </c>
      <c r="R2980">
        <v>0</v>
      </c>
      <c r="S2980">
        <v>0</v>
      </c>
      <c r="T2980">
        <v>0</v>
      </c>
    </row>
    <row r="2981" spans="1:20" x14ac:dyDescent="0.3">
      <c r="A2981" t="s">
        <v>285</v>
      </c>
      <c r="B2981" t="s">
        <v>277</v>
      </c>
      <c r="C2981">
        <v>1</v>
      </c>
      <c r="D2981">
        <v>4</v>
      </c>
      <c r="E2981" t="s">
        <v>510</v>
      </c>
      <c r="F2981" t="s">
        <v>508</v>
      </c>
      <c r="G2981" t="s">
        <v>508</v>
      </c>
      <c r="H2981">
        <v>5.3065369974816576</v>
      </c>
      <c r="I2981">
        <v>20.588248700005291</v>
      </c>
      <c r="J2981">
        <v>-5.715195297811157E-2</v>
      </c>
      <c r="K2981">
        <v>-45.283025253884297</v>
      </c>
      <c r="L2981">
        <v>0.99441913759008171</v>
      </c>
      <c r="M2981">
        <v>-4.2635619514986356</v>
      </c>
      <c r="N2981">
        <v>1.012139945719716</v>
      </c>
      <c r="O2981">
        <v>0</v>
      </c>
      <c r="P2981">
        <v>1</v>
      </c>
      <c r="Q2981">
        <v>0</v>
      </c>
      <c r="R2981">
        <v>0</v>
      </c>
      <c r="S2981">
        <v>0</v>
      </c>
      <c r="T2981">
        <v>0</v>
      </c>
    </row>
    <row r="2982" spans="1:20" x14ac:dyDescent="0.3">
      <c r="A2982" t="s">
        <v>291</v>
      </c>
      <c r="B2982" t="s">
        <v>277</v>
      </c>
      <c r="C2982">
        <v>1</v>
      </c>
      <c r="D2982">
        <v>4</v>
      </c>
      <c r="E2982" t="s">
        <v>510</v>
      </c>
      <c r="F2982" t="s">
        <v>508</v>
      </c>
      <c r="G2982" t="s">
        <v>508</v>
      </c>
      <c r="H2982">
        <v>5.4717544284929573</v>
      </c>
      <c r="I2982">
        <v>7.7519308209066118</v>
      </c>
      <c r="J2982">
        <v>-7.9111042200289666E-2</v>
      </c>
      <c r="K2982">
        <v>-98.039187481904307</v>
      </c>
      <c r="L2982">
        <v>0.89506013450367006</v>
      </c>
      <c r="M2982">
        <v>-3.2064099148496852</v>
      </c>
      <c r="N2982">
        <v>-2.8985480061493241</v>
      </c>
      <c r="O2982">
        <v>0</v>
      </c>
      <c r="P2982">
        <v>1</v>
      </c>
      <c r="Q2982">
        <v>0</v>
      </c>
      <c r="R2982">
        <v>0</v>
      </c>
      <c r="S2982">
        <v>0</v>
      </c>
      <c r="T2982">
        <v>0</v>
      </c>
    </row>
    <row r="2983" spans="1:20" x14ac:dyDescent="0.3">
      <c r="A2983" t="s">
        <v>295</v>
      </c>
      <c r="B2983" t="s">
        <v>277</v>
      </c>
      <c r="C2983">
        <v>-2</v>
      </c>
      <c r="D2983">
        <v>3</v>
      </c>
      <c r="E2983" t="s">
        <v>510</v>
      </c>
      <c r="F2983" t="s">
        <v>508</v>
      </c>
      <c r="G2983" t="s">
        <v>508</v>
      </c>
      <c r="H2983">
        <v>5.7569298868266312</v>
      </c>
      <c r="I2983">
        <v>2.9197054886397891</v>
      </c>
      <c r="J2983">
        <v>-9.1048419567483163E-2</v>
      </c>
      <c r="K2983">
        <v>-137.804275365352</v>
      </c>
      <c r="L2983">
        <v>0.97805085755170851</v>
      </c>
      <c r="M2983">
        <v>-2.8985480061493241</v>
      </c>
      <c r="N2983">
        <v>-1.2793164615673831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</row>
    <row r="2984" spans="1:20" x14ac:dyDescent="0.3">
      <c r="A2984" t="s">
        <v>298</v>
      </c>
      <c r="B2984" t="s">
        <v>277</v>
      </c>
      <c r="C2984">
        <v>-2</v>
      </c>
      <c r="D2984">
        <v>1</v>
      </c>
      <c r="E2984" t="s">
        <v>510</v>
      </c>
      <c r="F2984" t="s">
        <v>508</v>
      </c>
      <c r="G2984" t="s">
        <v>508</v>
      </c>
      <c r="H2984">
        <v>5.2761493239137822</v>
      </c>
      <c r="I2984">
        <v>4.1379276325525263</v>
      </c>
      <c r="J2984">
        <v>-9.7931280456164782E-2</v>
      </c>
      <c r="K2984">
        <v>-141.68506519111619</v>
      </c>
      <c r="L2984">
        <v>0.80802375939631021</v>
      </c>
      <c r="M2984">
        <v>-1.2793164615673831</v>
      </c>
      <c r="N2984">
        <v>0.86393004026647691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</row>
    <row r="2985" spans="1:20" x14ac:dyDescent="0.3">
      <c r="A2985" t="s">
        <v>242</v>
      </c>
      <c r="B2985" t="s">
        <v>277</v>
      </c>
      <c r="C2985">
        <v>11</v>
      </c>
      <c r="D2985">
        <v>11</v>
      </c>
      <c r="E2985" t="s">
        <v>510</v>
      </c>
      <c r="F2985" t="s">
        <v>508</v>
      </c>
      <c r="G2985" t="s">
        <v>508</v>
      </c>
      <c r="H2985">
        <v>3.8274428846494999</v>
      </c>
      <c r="I2985">
        <v>82.11379970591166</v>
      </c>
      <c r="J2985">
        <v>9.1569131975141077E-2</v>
      </c>
      <c r="K2985">
        <v>101.2784603349027</v>
      </c>
      <c r="L2985">
        <v>0.71421355321161528</v>
      </c>
      <c r="M2985">
        <v>-2.9565230659816581</v>
      </c>
      <c r="N2985">
        <v>2.1505356128998301</v>
      </c>
      <c r="O2985">
        <v>1</v>
      </c>
      <c r="P2985">
        <v>1</v>
      </c>
      <c r="Q2985">
        <v>1</v>
      </c>
      <c r="R2985">
        <v>0</v>
      </c>
      <c r="S2985">
        <v>1</v>
      </c>
      <c r="T2985">
        <v>0</v>
      </c>
    </row>
    <row r="2986" spans="1:20" x14ac:dyDescent="0.3">
      <c r="A2986" t="s">
        <v>156</v>
      </c>
      <c r="B2986" t="s">
        <v>293</v>
      </c>
      <c r="C2986">
        <v>0</v>
      </c>
      <c r="D2986">
        <v>9</v>
      </c>
      <c r="E2986" t="s">
        <v>510</v>
      </c>
      <c r="F2986" t="s">
        <v>508</v>
      </c>
      <c r="G2986" t="s">
        <v>508</v>
      </c>
      <c r="H2986">
        <v>2.50064086838709</v>
      </c>
      <c r="I2986">
        <v>0.68967150168964919</v>
      </c>
      <c r="J2986">
        <v>-0.211114531787544</v>
      </c>
      <c r="K2986">
        <v>-119.2465098430945</v>
      </c>
      <c r="L2986">
        <v>0.67567104005562617</v>
      </c>
      <c r="M2986">
        <v>-3.5915183980318739</v>
      </c>
      <c r="N2986">
        <v>0.9425452333963722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</row>
    <row r="2987" spans="1:20" x14ac:dyDescent="0.3">
      <c r="A2987" t="s">
        <v>228</v>
      </c>
      <c r="B2987" t="s">
        <v>293</v>
      </c>
      <c r="C2987">
        <v>0</v>
      </c>
      <c r="D2987">
        <v>7</v>
      </c>
      <c r="E2987" t="s">
        <v>510</v>
      </c>
      <c r="F2987" t="s">
        <v>508</v>
      </c>
      <c r="G2987" t="s">
        <v>508</v>
      </c>
      <c r="H2987">
        <v>2.4776076423240161</v>
      </c>
      <c r="I2987">
        <v>5.4878162245647992</v>
      </c>
      <c r="J2987">
        <v>-0.2680914753621032</v>
      </c>
      <c r="K2987">
        <v>-152.46690237811069</v>
      </c>
      <c r="L2987">
        <v>0.41648947085765681</v>
      </c>
      <c r="M2987">
        <v>-1.466666327582465</v>
      </c>
      <c r="N2987">
        <v>3.743797568108993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</row>
    <row r="2988" spans="1:20" x14ac:dyDescent="0.3">
      <c r="A2988" t="s">
        <v>271</v>
      </c>
      <c r="B2988" t="s">
        <v>293</v>
      </c>
      <c r="C2988">
        <v>7</v>
      </c>
      <c r="D2988">
        <v>9</v>
      </c>
      <c r="E2988" t="s">
        <v>510</v>
      </c>
      <c r="F2988" t="s">
        <v>508</v>
      </c>
      <c r="G2988" t="s">
        <v>508</v>
      </c>
      <c r="H2988">
        <v>3.7268500451992419</v>
      </c>
      <c r="I2988">
        <v>0.6920575082233803</v>
      </c>
      <c r="J2988">
        <v>-0.14858597250988431</v>
      </c>
      <c r="K2988">
        <v>-92.373948714844971</v>
      </c>
      <c r="L2988">
        <v>1.143846796675017</v>
      </c>
      <c r="M2988">
        <v>-5.6768526581485643</v>
      </c>
      <c r="N2988">
        <v>0.41666736573347579</v>
      </c>
      <c r="O2988">
        <v>0</v>
      </c>
      <c r="P2988">
        <v>1</v>
      </c>
      <c r="Q2988">
        <v>0</v>
      </c>
      <c r="R2988">
        <v>0</v>
      </c>
      <c r="S2988">
        <v>1</v>
      </c>
      <c r="T2988">
        <v>1</v>
      </c>
    </row>
    <row r="2989" spans="1:20" x14ac:dyDescent="0.3">
      <c r="A2989" t="s">
        <v>283</v>
      </c>
      <c r="B2989" t="s">
        <v>293</v>
      </c>
      <c r="C2989">
        <v>3</v>
      </c>
      <c r="D2989">
        <v>4</v>
      </c>
      <c r="E2989" t="s">
        <v>510</v>
      </c>
      <c r="F2989" t="s">
        <v>508</v>
      </c>
      <c r="G2989" t="s">
        <v>508</v>
      </c>
      <c r="H2989">
        <v>4.459735205541203</v>
      </c>
      <c r="I2989">
        <v>12.195114859646999</v>
      </c>
      <c r="J2989">
        <v>-0.37813003596989297</v>
      </c>
      <c r="K2989">
        <v>-73.078184646723585</v>
      </c>
      <c r="L2989">
        <v>0.80012551458732328</v>
      </c>
      <c r="M2989">
        <v>-0.96329858633963861</v>
      </c>
      <c r="N2989">
        <v>-3.705415615593012</v>
      </c>
      <c r="O2989">
        <v>0</v>
      </c>
      <c r="P2989">
        <v>1</v>
      </c>
      <c r="Q2989">
        <v>0</v>
      </c>
      <c r="R2989">
        <v>0</v>
      </c>
      <c r="S2989">
        <v>0</v>
      </c>
      <c r="T2989">
        <v>0</v>
      </c>
    </row>
    <row r="2990" spans="1:20" x14ac:dyDescent="0.3">
      <c r="A2990" t="s">
        <v>290</v>
      </c>
      <c r="B2990" t="s">
        <v>293</v>
      </c>
      <c r="C2990">
        <v>0</v>
      </c>
      <c r="D2990">
        <v>5</v>
      </c>
      <c r="E2990" t="s">
        <v>510</v>
      </c>
      <c r="F2990" t="s">
        <v>508</v>
      </c>
      <c r="G2990" t="s">
        <v>508</v>
      </c>
      <c r="H2990">
        <v>4.7172394112076761</v>
      </c>
      <c r="I2990">
        <v>4.9095758784895374</v>
      </c>
      <c r="J2990">
        <v>-0.49728362717379321</v>
      </c>
      <c r="K2990">
        <v>-177.0705804177106</v>
      </c>
      <c r="L2990">
        <v>0.99350987518129241</v>
      </c>
      <c r="M2990">
        <v>-3.705415615593012</v>
      </c>
      <c r="N2990">
        <v>4.6176000105688582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</row>
    <row r="2991" spans="1:20" x14ac:dyDescent="0.3">
      <c r="A2991" t="s">
        <v>512</v>
      </c>
      <c r="B2991" t="s">
        <v>293</v>
      </c>
      <c r="C2991">
        <v>2</v>
      </c>
      <c r="D2991">
        <v>6</v>
      </c>
      <c r="E2991" t="s">
        <v>510</v>
      </c>
      <c r="F2991" t="s">
        <v>508</v>
      </c>
      <c r="G2991" t="s">
        <v>508</v>
      </c>
      <c r="H2991">
        <v>4.9079333205358591</v>
      </c>
      <c r="I2991">
        <v>6.9767579401417654</v>
      </c>
      <c r="J2991">
        <v>-0.50358741706840637</v>
      </c>
      <c r="K2991">
        <v>-101.3831444187493</v>
      </c>
      <c r="L2991">
        <v>1.095872792154488</v>
      </c>
      <c r="M2991">
        <v>-4.0459731529498919</v>
      </c>
      <c r="N2991">
        <v>-1.054150512009304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1</v>
      </c>
    </row>
    <row r="2992" spans="1:20" x14ac:dyDescent="0.3">
      <c r="A2992" t="s">
        <v>91</v>
      </c>
      <c r="B2992" t="s">
        <v>293</v>
      </c>
      <c r="C2992">
        <v>2</v>
      </c>
      <c r="D2992">
        <v>2</v>
      </c>
      <c r="E2992" t="s">
        <v>510</v>
      </c>
      <c r="F2992" t="s">
        <v>508</v>
      </c>
      <c r="G2992" t="s">
        <v>508</v>
      </c>
      <c r="H2992">
        <v>5.2715330197153349</v>
      </c>
      <c r="I2992">
        <v>20.416660375064279</v>
      </c>
      <c r="J2992">
        <v>-0.51472940759340347</v>
      </c>
      <c r="K2992">
        <v>-163.3877173004424</v>
      </c>
      <c r="L2992">
        <v>1.1691881124003809</v>
      </c>
      <c r="M2992">
        <v>-1.054150512009304</v>
      </c>
      <c r="N2992">
        <v>0.48426335746752858</v>
      </c>
      <c r="O2992">
        <v>0</v>
      </c>
      <c r="P2992">
        <v>0</v>
      </c>
      <c r="Q2992">
        <v>0</v>
      </c>
      <c r="R2992">
        <v>1</v>
      </c>
      <c r="S2992">
        <v>0</v>
      </c>
      <c r="T2992">
        <v>1</v>
      </c>
    </row>
    <row r="2993" spans="1:20" x14ac:dyDescent="0.3">
      <c r="A2993" t="s">
        <v>162</v>
      </c>
      <c r="B2993" t="s">
        <v>293</v>
      </c>
      <c r="C2993">
        <v>-2</v>
      </c>
      <c r="D2993">
        <v>3</v>
      </c>
      <c r="E2993" t="s">
        <v>510</v>
      </c>
      <c r="F2993" t="s">
        <v>508</v>
      </c>
      <c r="G2993" t="s">
        <v>508</v>
      </c>
      <c r="H2993">
        <v>6.5613274317465384</v>
      </c>
      <c r="I2993">
        <v>2.1922292730169279</v>
      </c>
      <c r="J2993">
        <v>-0.58138505596463852</v>
      </c>
      <c r="K2993">
        <v>-142.81748175621411</v>
      </c>
      <c r="L2993">
        <v>0.89675375882497721</v>
      </c>
      <c r="M2993">
        <v>-6.5097610503732026</v>
      </c>
      <c r="N2993">
        <v>4.4456342812764049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</row>
    <row r="2994" spans="1:20" x14ac:dyDescent="0.3">
      <c r="A2994" t="s">
        <v>235</v>
      </c>
      <c r="B2994" t="s">
        <v>293</v>
      </c>
      <c r="C2994">
        <v>4</v>
      </c>
      <c r="D2994">
        <v>3</v>
      </c>
      <c r="E2994" t="s">
        <v>510</v>
      </c>
      <c r="F2994" t="s">
        <v>508</v>
      </c>
      <c r="G2994" t="s">
        <v>508</v>
      </c>
      <c r="H2994">
        <v>5.7764939795135817</v>
      </c>
      <c r="I2994">
        <v>28.598875140442701</v>
      </c>
      <c r="J2994">
        <v>-0.23079987534087221</v>
      </c>
      <c r="K2994">
        <v>-85.70546666944287</v>
      </c>
      <c r="L2994">
        <v>0.62461554094294902</v>
      </c>
      <c r="M2994">
        <v>-0.2069270995167293</v>
      </c>
      <c r="N2994">
        <v>-2.799382529280618</v>
      </c>
      <c r="O2994">
        <v>1</v>
      </c>
      <c r="P2994">
        <v>1</v>
      </c>
      <c r="Q2994">
        <v>0</v>
      </c>
      <c r="R2994">
        <v>0</v>
      </c>
      <c r="S2994">
        <v>0</v>
      </c>
      <c r="T2994">
        <v>0</v>
      </c>
    </row>
    <row r="2995" spans="1:20" x14ac:dyDescent="0.3">
      <c r="A2995" t="s">
        <v>259</v>
      </c>
      <c r="B2995" t="s">
        <v>293</v>
      </c>
      <c r="C2995">
        <v>1</v>
      </c>
      <c r="D2995">
        <v>4</v>
      </c>
      <c r="E2995" t="s">
        <v>510</v>
      </c>
      <c r="F2995" t="s">
        <v>508</v>
      </c>
      <c r="G2995" t="s">
        <v>508</v>
      </c>
      <c r="H2995">
        <v>5.6114283970424106</v>
      </c>
      <c r="I2995">
        <v>22.619061675469229</v>
      </c>
      <c r="J2995">
        <v>-0.2435503494219686</v>
      </c>
      <c r="K2995">
        <v>-91.175441835744564</v>
      </c>
      <c r="L2995">
        <v>0.99723102151556164</v>
      </c>
      <c r="M2995">
        <v>-2.799382529280618</v>
      </c>
      <c r="N2995">
        <v>0.90666707356770837</v>
      </c>
      <c r="O2995">
        <v>0</v>
      </c>
      <c r="P2995">
        <v>1</v>
      </c>
      <c r="Q2995">
        <v>0</v>
      </c>
      <c r="R2995">
        <v>0</v>
      </c>
      <c r="S2995">
        <v>0</v>
      </c>
      <c r="T2995">
        <v>0</v>
      </c>
    </row>
    <row r="2996" spans="1:20" x14ac:dyDescent="0.3">
      <c r="A2996" t="s">
        <v>269</v>
      </c>
      <c r="B2996" t="s">
        <v>293</v>
      </c>
      <c r="C2996">
        <v>1</v>
      </c>
      <c r="D2996">
        <v>2</v>
      </c>
      <c r="E2996" t="s">
        <v>510</v>
      </c>
      <c r="F2996" t="s">
        <v>508</v>
      </c>
      <c r="G2996" t="s">
        <v>508</v>
      </c>
      <c r="H2996">
        <v>5.3437728391875527</v>
      </c>
      <c r="I2996">
        <v>21.428603866467451</v>
      </c>
      <c r="J2996">
        <v>-0.13690797171646271</v>
      </c>
      <c r="K2996">
        <v>-84.932885909930434</v>
      </c>
      <c r="L2996">
        <v>0.80623716236920295</v>
      </c>
      <c r="M2996">
        <v>-1.1627870637809521</v>
      </c>
      <c r="N2996">
        <v>-0.74867000687257468</v>
      </c>
      <c r="O2996">
        <v>0</v>
      </c>
      <c r="P2996">
        <v>1</v>
      </c>
      <c r="Q2996">
        <v>0</v>
      </c>
      <c r="R2996">
        <v>0</v>
      </c>
      <c r="S2996">
        <v>0</v>
      </c>
      <c r="T2996">
        <v>0</v>
      </c>
    </row>
    <row r="2997" spans="1:20" x14ac:dyDescent="0.3">
      <c r="A2997" t="s">
        <v>282</v>
      </c>
      <c r="B2997" t="s">
        <v>293</v>
      </c>
      <c r="C2997">
        <v>-2</v>
      </c>
      <c r="D2997">
        <v>1</v>
      </c>
      <c r="E2997" t="s">
        <v>510</v>
      </c>
      <c r="F2997" t="s">
        <v>508</v>
      </c>
      <c r="G2997" t="s">
        <v>508</v>
      </c>
      <c r="H2997">
        <v>5.0608059150124358</v>
      </c>
      <c r="I2997">
        <v>22.02898726997104</v>
      </c>
      <c r="J2997">
        <v>-0.1183722891581676</v>
      </c>
      <c r="K2997">
        <v>-113.5970902297671</v>
      </c>
      <c r="L2997">
        <v>0.41276304747549258</v>
      </c>
      <c r="M2997">
        <v>-0.74867000687257468</v>
      </c>
      <c r="N2997">
        <v>-0.43103408409496252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</row>
    <row r="2998" spans="1:20" x14ac:dyDescent="0.3">
      <c r="A2998" t="s">
        <v>291</v>
      </c>
      <c r="B2998" t="s">
        <v>293</v>
      </c>
      <c r="C2998">
        <v>13</v>
      </c>
      <c r="D2998">
        <v>14</v>
      </c>
      <c r="E2998" t="s">
        <v>15</v>
      </c>
      <c r="F2998" t="s">
        <v>509</v>
      </c>
      <c r="G2998" t="s">
        <v>509</v>
      </c>
      <c r="H2998">
        <v>3.8878363096813091</v>
      </c>
      <c r="I2998">
        <v>46.052667903096683</v>
      </c>
      <c r="J2998">
        <v>9.9472827478134018E-2</v>
      </c>
      <c r="K2998">
        <v>-20.5247881780741</v>
      </c>
      <c r="L2998">
        <v>1.016950674499896</v>
      </c>
      <c r="M2998">
        <v>-0.84166147020357263</v>
      </c>
      <c r="N2998">
        <v>-2.0689723559923991</v>
      </c>
      <c r="O2998">
        <v>1</v>
      </c>
      <c r="P2998">
        <v>1</v>
      </c>
      <c r="Q2998">
        <v>1</v>
      </c>
      <c r="R2998">
        <v>1</v>
      </c>
      <c r="S2998">
        <v>0</v>
      </c>
      <c r="T2998">
        <v>1</v>
      </c>
    </row>
    <row r="2999" spans="1:20" x14ac:dyDescent="0.3">
      <c r="A2999" t="s">
        <v>295</v>
      </c>
      <c r="B2999" t="s">
        <v>293</v>
      </c>
      <c r="C2999">
        <v>6</v>
      </c>
      <c r="D2999">
        <v>11</v>
      </c>
      <c r="E2999" t="s">
        <v>513</v>
      </c>
      <c r="F2999" t="s">
        <v>508</v>
      </c>
      <c r="G2999" t="s">
        <v>508</v>
      </c>
      <c r="H2999">
        <v>3.6720330247350752</v>
      </c>
      <c r="I2999">
        <v>28.947353010807468</v>
      </c>
      <c r="J2999">
        <v>0.107223434837</v>
      </c>
      <c r="K2999">
        <v>-55.923340873089977</v>
      </c>
      <c r="L2999">
        <v>0.72081402702619179</v>
      </c>
      <c r="M2999">
        <v>-2.0689723559923991</v>
      </c>
      <c r="N2999">
        <v>-1.137589896465887</v>
      </c>
      <c r="O2999">
        <v>0</v>
      </c>
      <c r="P2999">
        <v>1</v>
      </c>
      <c r="Q2999">
        <v>1</v>
      </c>
      <c r="R2999">
        <v>0</v>
      </c>
      <c r="S2999">
        <v>0</v>
      </c>
      <c r="T2999">
        <v>0</v>
      </c>
    </row>
    <row r="3000" spans="1:20" x14ac:dyDescent="0.3">
      <c r="A3000" t="s">
        <v>298</v>
      </c>
      <c r="B3000" t="s">
        <v>293</v>
      </c>
      <c r="C3000">
        <v>3</v>
      </c>
      <c r="D3000">
        <v>7</v>
      </c>
      <c r="E3000" t="s">
        <v>513</v>
      </c>
      <c r="F3000" t="s">
        <v>508</v>
      </c>
      <c r="G3000" t="s">
        <v>508</v>
      </c>
      <c r="H3000">
        <v>3.0841491460333601</v>
      </c>
      <c r="I3000">
        <v>5.670132993287905</v>
      </c>
      <c r="J3000">
        <v>8.8829556132747234E-2</v>
      </c>
      <c r="K3000">
        <v>-134.99551247079361</v>
      </c>
      <c r="L3000">
        <v>0.81970644705929385</v>
      </c>
      <c r="M3000">
        <v>-1.137589896465887</v>
      </c>
      <c r="N3000">
        <v>1.643831435948202</v>
      </c>
      <c r="O3000">
        <v>0</v>
      </c>
      <c r="P3000">
        <v>0</v>
      </c>
      <c r="Q3000">
        <v>1</v>
      </c>
      <c r="R3000">
        <v>0</v>
      </c>
      <c r="S3000">
        <v>0</v>
      </c>
      <c r="T3000">
        <v>0</v>
      </c>
    </row>
    <row r="3001" spans="1:20" x14ac:dyDescent="0.3">
      <c r="A3001" t="s">
        <v>164</v>
      </c>
      <c r="B3001" t="s">
        <v>293</v>
      </c>
      <c r="C3001">
        <v>8</v>
      </c>
      <c r="D3001">
        <v>14</v>
      </c>
      <c r="E3001" t="s">
        <v>367</v>
      </c>
      <c r="F3001" t="s">
        <v>508</v>
      </c>
      <c r="G3001" t="s">
        <v>509</v>
      </c>
      <c r="H3001">
        <v>2.623986884627953</v>
      </c>
      <c r="I3001">
        <v>16.363658432125291</v>
      </c>
      <c r="J3001">
        <v>0.21020491031751359</v>
      </c>
      <c r="K3001">
        <v>-41.380074287760841</v>
      </c>
      <c r="L3001">
        <v>1.0595099836952451</v>
      </c>
      <c r="M3001">
        <v>-3.0174680425695191</v>
      </c>
      <c r="N3001">
        <v>8.0786002559511996</v>
      </c>
      <c r="O3001">
        <v>0</v>
      </c>
      <c r="P3001">
        <v>1</v>
      </c>
      <c r="Q3001">
        <v>1</v>
      </c>
      <c r="R3001">
        <v>0</v>
      </c>
      <c r="S3001">
        <v>0</v>
      </c>
      <c r="T3001">
        <v>1</v>
      </c>
    </row>
    <row r="3002" spans="1:20" x14ac:dyDescent="0.3">
      <c r="A3002" t="s">
        <v>242</v>
      </c>
      <c r="B3002" t="s">
        <v>293</v>
      </c>
      <c r="C3002">
        <v>11</v>
      </c>
      <c r="D3002">
        <v>12</v>
      </c>
      <c r="E3002" t="s">
        <v>510</v>
      </c>
      <c r="F3002" t="s">
        <v>508</v>
      </c>
      <c r="G3002" t="s">
        <v>508</v>
      </c>
      <c r="H3002">
        <v>3.3456993927216581</v>
      </c>
      <c r="I3002">
        <v>80.782894960122178</v>
      </c>
      <c r="J3002">
        <v>0.6603580483922511</v>
      </c>
      <c r="K3002">
        <v>155.07250871514691</v>
      </c>
      <c r="L3002">
        <v>0.94451606458923154</v>
      </c>
      <c r="M3002">
        <v>-2.5775699086493842</v>
      </c>
      <c r="N3002">
        <v>1.6658508335608879</v>
      </c>
      <c r="O3002">
        <v>1</v>
      </c>
      <c r="P3002">
        <v>1</v>
      </c>
      <c r="Q3002">
        <v>1</v>
      </c>
      <c r="R3002">
        <v>0</v>
      </c>
      <c r="S3002">
        <v>1</v>
      </c>
      <c r="T3002">
        <v>0</v>
      </c>
    </row>
    <row r="3003" spans="1:20" x14ac:dyDescent="0.3">
      <c r="A3003" t="s">
        <v>139</v>
      </c>
      <c r="B3003" t="s">
        <v>593</v>
      </c>
      <c r="C3003">
        <v>9</v>
      </c>
      <c r="D3003">
        <v>5</v>
      </c>
      <c r="E3003" t="s">
        <v>510</v>
      </c>
      <c r="F3003" t="s">
        <v>508</v>
      </c>
      <c r="G3003" t="s">
        <v>508</v>
      </c>
      <c r="H3003">
        <v>5.7228903271538982</v>
      </c>
      <c r="I3003">
        <v>70.833322571384002</v>
      </c>
      <c r="J3003">
        <v>6.6385556119196887E-2</v>
      </c>
      <c r="K3003">
        <v>104.45531074146299</v>
      </c>
      <c r="L3003">
        <v>0.68725739084754844</v>
      </c>
      <c r="M3003">
        <v>-3.7681192070764848</v>
      </c>
      <c r="N3003">
        <v>9.33735504311678</v>
      </c>
      <c r="O3003">
        <v>1</v>
      </c>
      <c r="P3003">
        <v>1</v>
      </c>
      <c r="Q3003">
        <v>1</v>
      </c>
      <c r="R3003">
        <v>0</v>
      </c>
      <c r="S3003">
        <v>1</v>
      </c>
      <c r="T3003">
        <v>0</v>
      </c>
    </row>
    <row r="3004" spans="1:20" x14ac:dyDescent="0.3">
      <c r="A3004" t="s">
        <v>223</v>
      </c>
      <c r="B3004" t="s">
        <v>593</v>
      </c>
      <c r="C3004">
        <v>9</v>
      </c>
      <c r="D3004">
        <v>3</v>
      </c>
      <c r="E3004" t="s">
        <v>510</v>
      </c>
      <c r="F3004" t="s">
        <v>508</v>
      </c>
      <c r="G3004" t="s">
        <v>508</v>
      </c>
      <c r="H3004">
        <v>6.324404637174057</v>
      </c>
      <c r="I3004">
        <v>89.261739274724277</v>
      </c>
      <c r="J3004">
        <v>8.6938860730725487E-2</v>
      </c>
      <c r="K3004">
        <v>145.5592794812496</v>
      </c>
      <c r="L3004">
        <v>0.92165497726448398</v>
      </c>
      <c r="M3004">
        <v>-1.2853519122487269</v>
      </c>
      <c r="N3004">
        <v>6.5104230210031258</v>
      </c>
      <c r="O3004">
        <v>1</v>
      </c>
      <c r="P3004">
        <v>1</v>
      </c>
      <c r="Q3004">
        <v>1</v>
      </c>
      <c r="R3004">
        <v>0</v>
      </c>
      <c r="S3004">
        <v>1</v>
      </c>
      <c r="T3004">
        <v>0</v>
      </c>
    </row>
    <row r="3005" spans="1:20" x14ac:dyDescent="0.3">
      <c r="A3005" t="s">
        <v>271</v>
      </c>
      <c r="B3005" t="s">
        <v>593</v>
      </c>
      <c r="C3005">
        <v>4</v>
      </c>
      <c r="D3005">
        <v>1</v>
      </c>
      <c r="E3005" t="s">
        <v>510</v>
      </c>
      <c r="F3005" t="s">
        <v>508</v>
      </c>
      <c r="G3005" t="s">
        <v>508</v>
      </c>
      <c r="H3005">
        <v>7.1083514411070787</v>
      </c>
      <c r="I3005">
        <v>77.931023369788349</v>
      </c>
      <c r="J3005">
        <v>2.8090617123724019E-2</v>
      </c>
      <c r="K3005">
        <v>71.144266698374523</v>
      </c>
      <c r="L3005">
        <v>0.87126119271715152</v>
      </c>
      <c r="M3005">
        <v>-1.428570131055293</v>
      </c>
      <c r="N3005">
        <v>3.8647422562622031</v>
      </c>
      <c r="O3005">
        <v>0</v>
      </c>
      <c r="P3005">
        <v>1</v>
      </c>
      <c r="Q3005">
        <v>1</v>
      </c>
      <c r="R3005">
        <v>0</v>
      </c>
      <c r="S3005">
        <v>0</v>
      </c>
      <c r="T3005">
        <v>0</v>
      </c>
    </row>
    <row r="3006" spans="1:20" x14ac:dyDescent="0.3">
      <c r="A3006" t="s">
        <v>290</v>
      </c>
      <c r="B3006" t="s">
        <v>593</v>
      </c>
      <c r="C3006">
        <v>9</v>
      </c>
      <c r="D3006">
        <v>5</v>
      </c>
      <c r="E3006" t="s">
        <v>510</v>
      </c>
      <c r="F3006" t="s">
        <v>508</v>
      </c>
      <c r="G3006" t="s">
        <v>508</v>
      </c>
      <c r="H3006">
        <v>7.1737110515196294</v>
      </c>
      <c r="I3006">
        <v>82.716064644994717</v>
      </c>
      <c r="J3006">
        <v>3.1692020838307799E-2</v>
      </c>
      <c r="K3006">
        <v>144.20892178929091</v>
      </c>
      <c r="L3006">
        <v>0.89516872044545592</v>
      </c>
      <c r="M3006">
        <v>-3.7422002178779041</v>
      </c>
      <c r="N3006">
        <v>0.6479423807706306</v>
      </c>
      <c r="O3006">
        <v>1</v>
      </c>
      <c r="P3006">
        <v>1</v>
      </c>
      <c r="Q3006">
        <v>1</v>
      </c>
      <c r="R3006">
        <v>0</v>
      </c>
      <c r="S3006">
        <v>1</v>
      </c>
      <c r="T3006">
        <v>0</v>
      </c>
    </row>
    <row r="3007" spans="1:20" x14ac:dyDescent="0.3">
      <c r="A3007" t="s">
        <v>91</v>
      </c>
      <c r="B3007" t="s">
        <v>593</v>
      </c>
      <c r="C3007">
        <v>3</v>
      </c>
      <c r="D3007">
        <v>5</v>
      </c>
      <c r="E3007" t="s">
        <v>510</v>
      </c>
      <c r="F3007" t="s">
        <v>508</v>
      </c>
      <c r="G3007" t="s">
        <v>508</v>
      </c>
      <c r="H3007">
        <v>7.4008374343355152</v>
      </c>
      <c r="I3007">
        <v>58.620682567817759</v>
      </c>
      <c r="J3007">
        <v>-1.1211672063501651E-2</v>
      </c>
      <c r="K3007">
        <v>34.522659505972427</v>
      </c>
      <c r="L3007">
        <v>1.4716366794621121</v>
      </c>
      <c r="M3007">
        <v>-5.7446806783749471</v>
      </c>
      <c r="N3007">
        <v>3.160278752770473</v>
      </c>
      <c r="O3007">
        <v>0</v>
      </c>
      <c r="P3007">
        <v>1</v>
      </c>
      <c r="Q3007">
        <v>0</v>
      </c>
      <c r="R3007">
        <v>0</v>
      </c>
      <c r="S3007">
        <v>0</v>
      </c>
      <c r="T3007">
        <v>1</v>
      </c>
    </row>
    <row r="3008" spans="1:20" x14ac:dyDescent="0.3">
      <c r="A3008" t="s">
        <v>220</v>
      </c>
      <c r="B3008" t="s">
        <v>593</v>
      </c>
      <c r="C3008">
        <v>4</v>
      </c>
      <c r="D3008">
        <v>2</v>
      </c>
      <c r="E3008" t="s">
        <v>510</v>
      </c>
      <c r="F3008" t="s">
        <v>508</v>
      </c>
      <c r="G3008" t="s">
        <v>508</v>
      </c>
      <c r="H3008">
        <v>7.158120008010747</v>
      </c>
      <c r="I3008">
        <v>72.941171190729833</v>
      </c>
      <c r="J3008">
        <v>-3.4994638756950192E-2</v>
      </c>
      <c r="K3008">
        <v>44.680837104814913</v>
      </c>
      <c r="L3008">
        <v>0.9374960352903563</v>
      </c>
      <c r="M3008">
        <v>-2.5000074505803012</v>
      </c>
      <c r="N3008">
        <v>-0.64101995879433959</v>
      </c>
      <c r="O3008">
        <v>1</v>
      </c>
      <c r="P3008">
        <v>1</v>
      </c>
      <c r="Q3008">
        <v>0</v>
      </c>
      <c r="R3008">
        <v>0</v>
      </c>
      <c r="S3008">
        <v>0</v>
      </c>
      <c r="T3008">
        <v>0</v>
      </c>
    </row>
    <row r="3009" spans="1:20" x14ac:dyDescent="0.3">
      <c r="A3009" t="s">
        <v>235</v>
      </c>
      <c r="B3009" t="s">
        <v>593</v>
      </c>
      <c r="C3009">
        <v>4</v>
      </c>
      <c r="D3009">
        <v>0</v>
      </c>
      <c r="E3009" t="s">
        <v>510</v>
      </c>
      <c r="F3009" t="s">
        <v>508</v>
      </c>
      <c r="G3009" t="s">
        <v>508</v>
      </c>
      <c r="H3009">
        <v>6.3492067314712006</v>
      </c>
      <c r="I3009">
        <v>81.914886601536125</v>
      </c>
      <c r="J3009">
        <v>-2.4385697117212061E-2</v>
      </c>
      <c r="K3009">
        <v>208.876324020629</v>
      </c>
      <c r="L3009">
        <v>0.92965720212760516</v>
      </c>
      <c r="M3009">
        <v>-0.80160247871242118</v>
      </c>
      <c r="N3009">
        <v>-0.60605523489191981</v>
      </c>
      <c r="O3009">
        <v>1</v>
      </c>
      <c r="P3009">
        <v>1</v>
      </c>
      <c r="Q3009">
        <v>0</v>
      </c>
      <c r="R3009">
        <v>0</v>
      </c>
      <c r="S3009">
        <v>0</v>
      </c>
      <c r="T3009">
        <v>0</v>
      </c>
    </row>
    <row r="3010" spans="1:20" x14ac:dyDescent="0.3">
      <c r="A3010" t="s">
        <v>259</v>
      </c>
      <c r="B3010" t="s">
        <v>593</v>
      </c>
      <c r="C3010">
        <v>4</v>
      </c>
      <c r="D3010">
        <v>0</v>
      </c>
      <c r="E3010" t="s">
        <v>510</v>
      </c>
      <c r="F3010" t="s">
        <v>508</v>
      </c>
      <c r="G3010" t="s">
        <v>508</v>
      </c>
      <c r="H3010">
        <v>6.0104533669050317</v>
      </c>
      <c r="I3010">
        <v>78.723425841427314</v>
      </c>
      <c r="J3010">
        <v>-2.5700082370497201E-2</v>
      </c>
      <c r="K3010">
        <v>125.82994930145929</v>
      </c>
      <c r="L3010">
        <v>0.68571784183018059</v>
      </c>
      <c r="M3010">
        <v>-0.60605523489191981</v>
      </c>
      <c r="N3010">
        <v>4.6747970631483584</v>
      </c>
      <c r="O3010">
        <v>1</v>
      </c>
      <c r="P3010">
        <v>1</v>
      </c>
      <c r="Q3010">
        <v>0</v>
      </c>
      <c r="R3010">
        <v>0</v>
      </c>
      <c r="S3010">
        <v>0</v>
      </c>
      <c r="T3010">
        <v>0</v>
      </c>
    </row>
    <row r="3011" spans="1:20" x14ac:dyDescent="0.3">
      <c r="A3011" t="s">
        <v>269</v>
      </c>
      <c r="B3011" t="s">
        <v>593</v>
      </c>
      <c r="C3011">
        <v>6</v>
      </c>
      <c r="D3011">
        <v>0</v>
      </c>
      <c r="E3011" t="s">
        <v>510</v>
      </c>
      <c r="F3011" t="s">
        <v>508</v>
      </c>
      <c r="G3011" t="s">
        <v>508</v>
      </c>
      <c r="H3011">
        <v>5.5943091452978466</v>
      </c>
      <c r="I3011">
        <v>77.049168153851085</v>
      </c>
      <c r="J3011">
        <v>-8.8403479096580417E-3</v>
      </c>
      <c r="K3011">
        <v>174.0427181686529</v>
      </c>
      <c r="L3011">
        <v>0.93450182618878119</v>
      </c>
      <c r="M3011">
        <v>-0.5825283350059669</v>
      </c>
      <c r="N3011">
        <v>-0.1953076614880784</v>
      </c>
      <c r="O3011">
        <v>1</v>
      </c>
      <c r="P3011">
        <v>1</v>
      </c>
      <c r="Q3011">
        <v>0</v>
      </c>
      <c r="R3011">
        <v>0</v>
      </c>
      <c r="S3011">
        <v>1</v>
      </c>
      <c r="T3011">
        <v>0</v>
      </c>
    </row>
    <row r="3012" spans="1:20" x14ac:dyDescent="0.3">
      <c r="A3012" t="s">
        <v>282</v>
      </c>
      <c r="B3012" t="s">
        <v>593</v>
      </c>
      <c r="C3012">
        <v>6</v>
      </c>
      <c r="D3012">
        <v>0</v>
      </c>
      <c r="E3012" t="s">
        <v>510</v>
      </c>
      <c r="F3012" t="s">
        <v>508</v>
      </c>
      <c r="G3012" t="s">
        <v>508</v>
      </c>
      <c r="H3012">
        <v>5.5353654060902837</v>
      </c>
      <c r="I3012">
        <v>76.229516526312409</v>
      </c>
      <c r="J3012">
        <v>-7.5884833531449916E-3</v>
      </c>
      <c r="K3012">
        <v>118.94122894744601</v>
      </c>
      <c r="L3012">
        <v>0.21265084182164551</v>
      </c>
      <c r="M3012">
        <v>-0.1953076614880784</v>
      </c>
      <c r="N3012">
        <v>-5.0880669684644548</v>
      </c>
      <c r="O3012">
        <v>1</v>
      </c>
      <c r="P3012">
        <v>1</v>
      </c>
      <c r="Q3012">
        <v>0</v>
      </c>
      <c r="R3012">
        <v>0</v>
      </c>
      <c r="S3012">
        <v>1</v>
      </c>
      <c r="T3012">
        <v>0</v>
      </c>
    </row>
    <row r="3013" spans="1:20" x14ac:dyDescent="0.3">
      <c r="A3013" t="s">
        <v>285</v>
      </c>
      <c r="B3013" t="s">
        <v>593</v>
      </c>
      <c r="C3013">
        <v>3</v>
      </c>
      <c r="D3013">
        <v>6</v>
      </c>
      <c r="E3013" t="s">
        <v>510</v>
      </c>
      <c r="F3013" t="s">
        <v>508</v>
      </c>
      <c r="G3013" t="s">
        <v>508</v>
      </c>
      <c r="H3013">
        <v>6.4847521859578663</v>
      </c>
      <c r="I3013">
        <v>4.9999713897705078</v>
      </c>
      <c r="J3013">
        <v>-6.3099438330031898E-2</v>
      </c>
      <c r="K3013">
        <v>-70.715240101227366</v>
      </c>
      <c r="L3013">
        <v>1.313731460735414</v>
      </c>
      <c r="M3013">
        <v>-8.2474248089234816</v>
      </c>
      <c r="N3013">
        <v>-5.842691307611843</v>
      </c>
      <c r="O3013">
        <v>0</v>
      </c>
      <c r="P3013">
        <v>1</v>
      </c>
      <c r="Q3013">
        <v>0</v>
      </c>
      <c r="R3013">
        <v>0</v>
      </c>
      <c r="S3013">
        <v>0</v>
      </c>
      <c r="T3013">
        <v>1</v>
      </c>
    </row>
    <row r="3014" spans="1:20" x14ac:dyDescent="0.3">
      <c r="A3014" t="s">
        <v>291</v>
      </c>
      <c r="B3014" t="s">
        <v>593</v>
      </c>
      <c r="C3014">
        <v>-2</v>
      </c>
      <c r="D3014">
        <v>1</v>
      </c>
      <c r="E3014" t="s">
        <v>510</v>
      </c>
      <c r="F3014" t="s">
        <v>508</v>
      </c>
      <c r="G3014" t="s">
        <v>508</v>
      </c>
      <c r="H3014">
        <v>7.401656898936336</v>
      </c>
      <c r="I3014">
        <v>15.43622679079154</v>
      </c>
      <c r="J3014">
        <v>-0.13174709133255261</v>
      </c>
      <c r="K3014">
        <v>-176.23959737897789</v>
      </c>
      <c r="L3014">
        <v>0.89214507924452979</v>
      </c>
      <c r="M3014">
        <v>-1.1933219582825529</v>
      </c>
      <c r="N3014">
        <v>-3.3816393961490681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</row>
    <row r="3015" spans="1:20" x14ac:dyDescent="0.3">
      <c r="A3015" t="s">
        <v>295</v>
      </c>
      <c r="B3015" t="s">
        <v>593</v>
      </c>
      <c r="C3015">
        <v>-2</v>
      </c>
      <c r="D3015">
        <v>3</v>
      </c>
      <c r="E3015" t="s">
        <v>510</v>
      </c>
      <c r="F3015" t="s">
        <v>508</v>
      </c>
      <c r="G3015" t="s">
        <v>508</v>
      </c>
      <c r="H3015">
        <v>7.714285595076424</v>
      </c>
      <c r="I3015">
        <v>6.0402626572662541</v>
      </c>
      <c r="J3015">
        <v>-0.15147092478736951</v>
      </c>
      <c r="K3015">
        <v>-147.2291436413521</v>
      </c>
      <c r="L3015">
        <v>0.7198855129949655</v>
      </c>
      <c r="M3015">
        <v>-3.3816393961490681</v>
      </c>
      <c r="N3015">
        <v>-8.4999978542327881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</row>
    <row r="3016" spans="1:20" x14ac:dyDescent="0.3">
      <c r="A3016" t="s">
        <v>298</v>
      </c>
      <c r="B3016" t="s">
        <v>593</v>
      </c>
      <c r="C3016">
        <v>0</v>
      </c>
      <c r="D3016">
        <v>5</v>
      </c>
      <c r="E3016" t="s">
        <v>510</v>
      </c>
      <c r="F3016" t="s">
        <v>508</v>
      </c>
      <c r="G3016" t="s">
        <v>508</v>
      </c>
      <c r="H3016">
        <v>8.4894600425127678</v>
      </c>
      <c r="I3016">
        <v>0</v>
      </c>
      <c r="J3016">
        <v>-0.18143739540006501</v>
      </c>
      <c r="K3016">
        <v>-163.26109455112069</v>
      </c>
      <c r="L3016">
        <v>1.243099082368684</v>
      </c>
      <c r="M3016">
        <v>-8.4999978542327881</v>
      </c>
      <c r="N3016">
        <v>3.2786853209006521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1</v>
      </c>
    </row>
    <row r="3017" spans="1:20" x14ac:dyDescent="0.3">
      <c r="A3017" t="s">
        <v>96</v>
      </c>
      <c r="B3017" t="s">
        <v>593</v>
      </c>
      <c r="C3017">
        <v>0</v>
      </c>
      <c r="D3017">
        <v>5</v>
      </c>
      <c r="E3017" t="s">
        <v>510</v>
      </c>
      <c r="F3017" t="s">
        <v>508</v>
      </c>
      <c r="G3017" t="s">
        <v>508</v>
      </c>
      <c r="H3017">
        <v>9.8885216949682579</v>
      </c>
      <c r="I3017">
        <v>7.1770375318727968</v>
      </c>
      <c r="J3017">
        <v>-0.15825154101146049</v>
      </c>
      <c r="K3017">
        <v>-108.7181436886155</v>
      </c>
      <c r="L3017">
        <v>1.2909364924649189</v>
      </c>
      <c r="M3017">
        <v>-5.7220717651601731</v>
      </c>
      <c r="N3017">
        <v>-2.8901775129662499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1</v>
      </c>
    </row>
    <row r="3018" spans="1:20" x14ac:dyDescent="0.3">
      <c r="A3018" t="s">
        <v>242</v>
      </c>
      <c r="B3018" t="s">
        <v>593</v>
      </c>
      <c r="C3018">
        <v>1</v>
      </c>
      <c r="D3018">
        <v>4</v>
      </c>
      <c r="E3018" t="s">
        <v>510</v>
      </c>
      <c r="F3018" t="s">
        <v>508</v>
      </c>
      <c r="G3018" t="s">
        <v>508</v>
      </c>
      <c r="H3018">
        <v>9.313937848841169</v>
      </c>
      <c r="I3018">
        <v>7.3529334423046384</v>
      </c>
      <c r="J3018">
        <v>-6.0021931279343972E-2</v>
      </c>
      <c r="K3018">
        <v>-91.882539446846678</v>
      </c>
      <c r="L3018">
        <v>0.849310035322277</v>
      </c>
      <c r="M3018">
        <v>-4.0816356320521594</v>
      </c>
      <c r="N3018">
        <v>3.6474202239830249</v>
      </c>
      <c r="O3018">
        <v>0</v>
      </c>
      <c r="P3018">
        <v>1</v>
      </c>
      <c r="Q3018">
        <v>0</v>
      </c>
      <c r="R3018">
        <v>0</v>
      </c>
      <c r="S3018">
        <v>0</v>
      </c>
      <c r="T3018">
        <v>0</v>
      </c>
    </row>
    <row r="3019" spans="1:20" x14ac:dyDescent="0.3">
      <c r="A3019" t="s">
        <v>139</v>
      </c>
      <c r="B3019" t="s">
        <v>213</v>
      </c>
      <c r="C3019">
        <v>3</v>
      </c>
      <c r="D3019">
        <v>6</v>
      </c>
      <c r="E3019" t="s">
        <v>510</v>
      </c>
      <c r="F3019" t="s">
        <v>508</v>
      </c>
      <c r="G3019" t="s">
        <v>508</v>
      </c>
      <c r="H3019">
        <v>3.484321418610496</v>
      </c>
      <c r="I3019">
        <v>26.470569673289329</v>
      </c>
      <c r="J3019">
        <v>-1.6923845318283681E-2</v>
      </c>
      <c r="K3019">
        <v>-99.937142962535319</v>
      </c>
      <c r="L3019">
        <v>0.94274324991605862</v>
      </c>
      <c r="M3019">
        <v>-0.90634356218684142</v>
      </c>
      <c r="N3019">
        <v>-0.60975552137091849</v>
      </c>
      <c r="O3019">
        <v>0</v>
      </c>
      <c r="P3019">
        <v>1</v>
      </c>
      <c r="Q3019">
        <v>0</v>
      </c>
      <c r="R3019">
        <v>0</v>
      </c>
      <c r="S3019">
        <v>0</v>
      </c>
      <c r="T3019">
        <v>0</v>
      </c>
    </row>
    <row r="3020" spans="1:20" x14ac:dyDescent="0.3">
      <c r="A3020" t="s">
        <v>156</v>
      </c>
      <c r="B3020" t="s">
        <v>213</v>
      </c>
      <c r="C3020">
        <v>0</v>
      </c>
      <c r="D3020">
        <v>5</v>
      </c>
      <c r="E3020" t="s">
        <v>510</v>
      </c>
      <c r="F3020" t="s">
        <v>508</v>
      </c>
      <c r="G3020" t="s">
        <v>508</v>
      </c>
      <c r="H3020">
        <v>3.2208594902040319</v>
      </c>
      <c r="I3020">
        <v>20.58822085700281</v>
      </c>
      <c r="J3020">
        <v>-1.849537529135185E-2</v>
      </c>
      <c r="K3020">
        <v>-124.63766055614239</v>
      </c>
      <c r="L3020">
        <v>0.75245260814257098</v>
      </c>
      <c r="M3020">
        <v>-0.60975552137091849</v>
      </c>
      <c r="N3020">
        <v>3.987733583472941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</row>
    <row r="3021" spans="1:20" x14ac:dyDescent="0.3">
      <c r="A3021" t="s">
        <v>223</v>
      </c>
      <c r="B3021" t="s">
        <v>213</v>
      </c>
      <c r="C3021">
        <v>10</v>
      </c>
      <c r="D3021">
        <v>8</v>
      </c>
      <c r="E3021" t="s">
        <v>510</v>
      </c>
      <c r="F3021" t="s">
        <v>508</v>
      </c>
      <c r="G3021" t="s">
        <v>508</v>
      </c>
      <c r="H3021">
        <v>3.0008458720071571</v>
      </c>
      <c r="I3021">
        <v>55.882383877851119</v>
      </c>
      <c r="J3021">
        <v>-5.4031474198344837E-3</v>
      </c>
      <c r="K3021">
        <v>23.53623553530203</v>
      </c>
      <c r="L3021">
        <v>0.76720425487820232</v>
      </c>
      <c r="M3021">
        <v>-0.29498496028924182</v>
      </c>
      <c r="N3021">
        <v>-0.29586474980016569</v>
      </c>
      <c r="O3021">
        <v>1</v>
      </c>
      <c r="P3021">
        <v>1</v>
      </c>
      <c r="Q3021">
        <v>0</v>
      </c>
      <c r="R3021">
        <v>1</v>
      </c>
      <c r="S3021">
        <v>1</v>
      </c>
      <c r="T3021">
        <v>0</v>
      </c>
    </row>
    <row r="3022" spans="1:20" x14ac:dyDescent="0.3">
      <c r="A3022" t="s">
        <v>228</v>
      </c>
      <c r="B3022" t="s">
        <v>213</v>
      </c>
      <c r="C3022">
        <v>8</v>
      </c>
      <c r="D3022">
        <v>8</v>
      </c>
      <c r="E3022" t="s">
        <v>510</v>
      </c>
      <c r="F3022" t="s">
        <v>508</v>
      </c>
      <c r="G3022" t="s">
        <v>508</v>
      </c>
      <c r="H3022">
        <v>2.9037741571392548</v>
      </c>
      <c r="I3022">
        <v>52.941139346578659</v>
      </c>
      <c r="J3022">
        <v>-1.879050741474021E-3</v>
      </c>
      <c r="K3022">
        <v>14.69468357709439</v>
      </c>
      <c r="L3022">
        <v>0.98982353366888709</v>
      </c>
      <c r="M3022">
        <v>-0.29586474980016569</v>
      </c>
      <c r="N3022">
        <v>2.0771564996585732</v>
      </c>
      <c r="O3022">
        <v>1</v>
      </c>
      <c r="P3022">
        <v>1</v>
      </c>
      <c r="Q3022">
        <v>0</v>
      </c>
      <c r="R3022">
        <v>0</v>
      </c>
      <c r="S3022">
        <v>1</v>
      </c>
      <c r="T3022">
        <v>0</v>
      </c>
    </row>
    <row r="3023" spans="1:20" x14ac:dyDescent="0.3">
      <c r="A3023" t="s">
        <v>271</v>
      </c>
      <c r="B3023" t="s">
        <v>213</v>
      </c>
      <c r="C3023">
        <v>10</v>
      </c>
      <c r="D3023">
        <v>15</v>
      </c>
      <c r="E3023" t="s">
        <v>513</v>
      </c>
      <c r="F3023" t="s">
        <v>508</v>
      </c>
      <c r="G3023" t="s">
        <v>508</v>
      </c>
      <c r="H3023">
        <v>3.4252303816569478</v>
      </c>
      <c r="I3023">
        <v>43.39623235646188</v>
      </c>
      <c r="J3023">
        <v>1.38995729982541E-2</v>
      </c>
      <c r="K3023">
        <v>68.641049093028599</v>
      </c>
      <c r="L3023">
        <v>1.2240339775698961</v>
      </c>
      <c r="M3023">
        <v>-4.4692695760304879</v>
      </c>
      <c r="N3023">
        <v>1.4619868772186171</v>
      </c>
      <c r="O3023">
        <v>0</v>
      </c>
      <c r="P3023">
        <v>1</v>
      </c>
      <c r="Q3023">
        <v>1</v>
      </c>
      <c r="R3023">
        <v>0</v>
      </c>
      <c r="S3023">
        <v>1</v>
      </c>
      <c r="T3023">
        <v>1</v>
      </c>
    </row>
    <row r="3024" spans="1:20" x14ac:dyDescent="0.3">
      <c r="A3024" t="s">
        <v>283</v>
      </c>
      <c r="B3024" t="s">
        <v>213</v>
      </c>
      <c r="C3024">
        <v>3</v>
      </c>
      <c r="D3024">
        <v>8</v>
      </c>
      <c r="E3024" t="s">
        <v>510</v>
      </c>
      <c r="F3024" t="s">
        <v>508</v>
      </c>
      <c r="G3024" t="s">
        <v>508</v>
      </c>
      <c r="H3024">
        <v>3.625378364734992</v>
      </c>
      <c r="I3024">
        <v>17.999982833862301</v>
      </c>
      <c r="J3024">
        <v>-1.1851849011060119E-2</v>
      </c>
      <c r="K3024">
        <v>-43.076934645161103</v>
      </c>
      <c r="L3024">
        <v>0.54548959406739062</v>
      </c>
      <c r="M3024">
        <v>-3.7790730313521821</v>
      </c>
      <c r="N3024">
        <v>-3.3232597280184191</v>
      </c>
      <c r="O3024">
        <v>0</v>
      </c>
      <c r="P3024">
        <v>1</v>
      </c>
      <c r="Q3024">
        <v>0</v>
      </c>
      <c r="R3024">
        <v>0</v>
      </c>
      <c r="S3024">
        <v>0</v>
      </c>
      <c r="T3024">
        <v>0</v>
      </c>
    </row>
    <row r="3025" spans="1:20" x14ac:dyDescent="0.3">
      <c r="A3025" t="s">
        <v>290</v>
      </c>
      <c r="B3025" t="s">
        <v>213</v>
      </c>
      <c r="C3025">
        <v>0</v>
      </c>
      <c r="D3025">
        <v>7</v>
      </c>
      <c r="E3025" t="s">
        <v>510</v>
      </c>
      <c r="F3025" t="s">
        <v>508</v>
      </c>
      <c r="G3025" t="s">
        <v>508</v>
      </c>
      <c r="H3025">
        <v>3.8839290670252198</v>
      </c>
      <c r="I3025">
        <v>3.7037004332154191</v>
      </c>
      <c r="J3025">
        <v>-2.7733706580498969E-2</v>
      </c>
      <c r="K3025">
        <v>-128.32081292247781</v>
      </c>
      <c r="L3025">
        <v>0.792891204059338</v>
      </c>
      <c r="M3025">
        <v>-3.3232597280184191</v>
      </c>
      <c r="N3025">
        <v>0.6249993946403356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</row>
    <row r="3026" spans="1:20" x14ac:dyDescent="0.3">
      <c r="A3026" t="s">
        <v>512</v>
      </c>
      <c r="B3026" t="s">
        <v>213</v>
      </c>
      <c r="C3026">
        <v>0</v>
      </c>
      <c r="D3026">
        <v>3</v>
      </c>
      <c r="E3026" t="s">
        <v>510</v>
      </c>
      <c r="F3026" t="s">
        <v>508</v>
      </c>
      <c r="G3026" t="s">
        <v>508</v>
      </c>
      <c r="H3026">
        <v>4.0178569765495427</v>
      </c>
      <c r="I3026">
        <v>5.4545407255814924</v>
      </c>
      <c r="J3026">
        <v>-4.1511307496942693E-2</v>
      </c>
      <c r="K3026">
        <v>-106.9444596215524</v>
      </c>
      <c r="L3026">
        <v>0.92413744908451556</v>
      </c>
      <c r="M3026">
        <v>-0.621117414559334</v>
      </c>
      <c r="N3026">
        <v>-4.3750032130628336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</row>
    <row r="3027" spans="1:20" x14ac:dyDescent="0.3">
      <c r="A3027" t="s">
        <v>91</v>
      </c>
      <c r="B3027" t="s">
        <v>213</v>
      </c>
      <c r="C3027">
        <v>2</v>
      </c>
      <c r="D3027">
        <v>6</v>
      </c>
      <c r="E3027" t="s">
        <v>510</v>
      </c>
      <c r="F3027" t="s">
        <v>508</v>
      </c>
      <c r="G3027" t="s">
        <v>508</v>
      </c>
      <c r="H3027">
        <v>4.645190962488698</v>
      </c>
      <c r="I3027">
        <v>15.38460127700664</v>
      </c>
      <c r="J3027">
        <v>-5.1576784440741368E-2</v>
      </c>
      <c r="K3027">
        <v>-196.79586099966579</v>
      </c>
      <c r="L3027">
        <v>1.17935742812265</v>
      </c>
      <c r="M3027">
        <v>-4.3750032130628336</v>
      </c>
      <c r="N3027">
        <v>0.65359416014716498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1</v>
      </c>
    </row>
    <row r="3028" spans="1:20" x14ac:dyDescent="0.3">
      <c r="A3028" t="s">
        <v>162</v>
      </c>
      <c r="B3028" t="s">
        <v>213</v>
      </c>
      <c r="C3028">
        <v>3</v>
      </c>
      <c r="D3028">
        <v>6</v>
      </c>
      <c r="E3028" t="s">
        <v>510</v>
      </c>
      <c r="F3028" t="s">
        <v>508</v>
      </c>
      <c r="G3028" t="s">
        <v>508</v>
      </c>
      <c r="H3028">
        <v>4.6463252073820076</v>
      </c>
      <c r="I3028">
        <v>19.23075159625829</v>
      </c>
      <c r="J3028">
        <v>-3.522475666113567E-2</v>
      </c>
      <c r="K3028">
        <v>-68.453417142340413</v>
      </c>
      <c r="L3028">
        <v>0.7670175194519423</v>
      </c>
      <c r="M3028">
        <v>-2.2151952455715072</v>
      </c>
      <c r="N3028">
        <v>0.32362429582607749</v>
      </c>
      <c r="O3028">
        <v>0</v>
      </c>
      <c r="P3028">
        <v>1</v>
      </c>
      <c r="Q3028">
        <v>0</v>
      </c>
      <c r="R3028">
        <v>0</v>
      </c>
      <c r="S3028">
        <v>0</v>
      </c>
      <c r="T3028">
        <v>0</v>
      </c>
    </row>
    <row r="3029" spans="1:20" x14ac:dyDescent="0.3">
      <c r="A3029" t="s">
        <v>235</v>
      </c>
      <c r="B3029" t="s">
        <v>213</v>
      </c>
      <c r="C3029">
        <v>9</v>
      </c>
      <c r="D3029">
        <v>10</v>
      </c>
      <c r="E3029" t="s">
        <v>513</v>
      </c>
      <c r="F3029" t="s">
        <v>508</v>
      </c>
      <c r="G3029" t="s">
        <v>508</v>
      </c>
      <c r="H3029">
        <v>3.6851690361094041</v>
      </c>
      <c r="I3029">
        <v>39.21569635757178</v>
      </c>
      <c r="J3029">
        <v>1.59258147491196E-3</v>
      </c>
      <c r="K3029">
        <v>-11.35696900400646</v>
      </c>
      <c r="L3029">
        <v>0.56207184572112789</v>
      </c>
      <c r="M3029">
        <v>-1.567396596219832</v>
      </c>
      <c r="N3029">
        <v>-0.63694963939191118</v>
      </c>
      <c r="O3029">
        <v>1</v>
      </c>
      <c r="P3029">
        <v>1</v>
      </c>
      <c r="Q3029">
        <v>1</v>
      </c>
      <c r="R3029">
        <v>0</v>
      </c>
      <c r="S3029">
        <v>0</v>
      </c>
      <c r="T3029">
        <v>0</v>
      </c>
    </row>
    <row r="3030" spans="1:20" x14ac:dyDescent="0.3">
      <c r="A3030" t="s">
        <v>259</v>
      </c>
      <c r="B3030" t="s">
        <v>213</v>
      </c>
      <c r="C3030">
        <v>11</v>
      </c>
      <c r="D3030">
        <v>13</v>
      </c>
      <c r="E3030" t="s">
        <v>513</v>
      </c>
      <c r="F3030" t="s">
        <v>508</v>
      </c>
      <c r="G3030" t="s">
        <v>508</v>
      </c>
      <c r="H3030">
        <v>3.5943234149890801</v>
      </c>
      <c r="I3030">
        <v>43.902413494729203</v>
      </c>
      <c r="J3030">
        <v>1.778787939612371E-3</v>
      </c>
      <c r="K3030">
        <v>17.183398764431441</v>
      </c>
      <c r="L3030">
        <v>0.83265952580298608</v>
      </c>
      <c r="M3030">
        <v>-0.63694963939191118</v>
      </c>
      <c r="N3030">
        <v>0.64103269483001524</v>
      </c>
      <c r="O3030">
        <v>1</v>
      </c>
      <c r="P3030">
        <v>1</v>
      </c>
      <c r="Q3030">
        <v>1</v>
      </c>
      <c r="R3030">
        <v>1</v>
      </c>
      <c r="S3030">
        <v>0</v>
      </c>
      <c r="T3030">
        <v>0</v>
      </c>
    </row>
    <row r="3031" spans="1:20" x14ac:dyDescent="0.3">
      <c r="A3031" t="s">
        <v>269</v>
      </c>
      <c r="B3031" t="s">
        <v>213</v>
      </c>
      <c r="C3031">
        <v>8</v>
      </c>
      <c r="D3031">
        <v>9</v>
      </c>
      <c r="E3031" t="s">
        <v>513</v>
      </c>
      <c r="F3031" t="s">
        <v>508</v>
      </c>
      <c r="G3031" t="s">
        <v>508</v>
      </c>
      <c r="H3031">
        <v>3.2949333281650341</v>
      </c>
      <c r="I3031">
        <v>39.024367550870402</v>
      </c>
      <c r="J3031">
        <v>2.3808767282953169E-3</v>
      </c>
      <c r="K3031">
        <v>-11.006303171363619</v>
      </c>
      <c r="L3031">
        <v>1.0739344362465499</v>
      </c>
      <c r="M3031">
        <v>-1.273891685835697</v>
      </c>
      <c r="N3031">
        <v>0</v>
      </c>
      <c r="O3031">
        <v>0</v>
      </c>
      <c r="P3031">
        <v>1</v>
      </c>
      <c r="Q3031">
        <v>1</v>
      </c>
      <c r="R3031">
        <v>0</v>
      </c>
      <c r="S3031">
        <v>0</v>
      </c>
      <c r="T3031">
        <v>1</v>
      </c>
    </row>
    <row r="3032" spans="1:20" x14ac:dyDescent="0.3">
      <c r="A3032" t="s">
        <v>285</v>
      </c>
      <c r="B3032" t="s">
        <v>213</v>
      </c>
      <c r="C3032">
        <v>0</v>
      </c>
      <c r="D3032">
        <v>7</v>
      </c>
      <c r="E3032" t="s">
        <v>510</v>
      </c>
      <c r="F3032" t="s">
        <v>508</v>
      </c>
      <c r="G3032" t="s">
        <v>508</v>
      </c>
      <c r="H3032">
        <v>2.593118502341925</v>
      </c>
      <c r="I3032">
        <v>19.23075159625829</v>
      </c>
      <c r="J3032">
        <v>-3.800446376614849E-3</v>
      </c>
      <c r="K3032">
        <v>-132.0754501960372</v>
      </c>
      <c r="L3032">
        <v>0.87494192176932317</v>
      </c>
      <c r="M3032">
        <v>-1.623375115416269</v>
      </c>
      <c r="N3032">
        <v>0.33003269167260552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</row>
    <row r="3033" spans="1:20" x14ac:dyDescent="0.3">
      <c r="A3033" t="s">
        <v>291</v>
      </c>
      <c r="B3033" t="s">
        <v>213</v>
      </c>
      <c r="C3033">
        <v>0</v>
      </c>
      <c r="D3033">
        <v>7</v>
      </c>
      <c r="E3033" t="s">
        <v>510</v>
      </c>
      <c r="F3033" t="s">
        <v>508</v>
      </c>
      <c r="G3033" t="s">
        <v>508</v>
      </c>
      <c r="H3033">
        <v>2.588687424809855</v>
      </c>
      <c r="I3033">
        <v>0</v>
      </c>
      <c r="J3033">
        <v>-8.6317355312995336E-3</v>
      </c>
      <c r="K3033">
        <v>-139.4129054823467</v>
      </c>
      <c r="L3033">
        <v>0.98398799922395142</v>
      </c>
      <c r="M3033">
        <v>-1.973682353040825</v>
      </c>
      <c r="N3033">
        <v>-1.3422805905036119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</row>
    <row r="3034" spans="1:20" x14ac:dyDescent="0.3">
      <c r="A3034" t="s">
        <v>295</v>
      </c>
      <c r="B3034" t="s">
        <v>213</v>
      </c>
      <c r="C3034">
        <v>0</v>
      </c>
      <c r="D3034">
        <v>7</v>
      </c>
      <c r="E3034" t="s">
        <v>510</v>
      </c>
      <c r="F3034" t="s">
        <v>508</v>
      </c>
      <c r="G3034" t="s">
        <v>508</v>
      </c>
      <c r="H3034">
        <v>2.5510208219120059</v>
      </c>
      <c r="I3034">
        <v>3.2258039706698951</v>
      </c>
      <c r="J3034">
        <v>-1.22156891934086E-2</v>
      </c>
      <c r="K3034">
        <v>-149.04005955720061</v>
      </c>
      <c r="L3034">
        <v>0.80104856391646873</v>
      </c>
      <c r="M3034">
        <v>-1.3422805905036119</v>
      </c>
      <c r="N3034">
        <v>2.0408143405366559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</row>
    <row r="3035" spans="1:20" x14ac:dyDescent="0.3">
      <c r="A3035" t="s">
        <v>164</v>
      </c>
      <c r="B3035" t="s">
        <v>213</v>
      </c>
      <c r="C3035">
        <v>11</v>
      </c>
      <c r="D3035">
        <v>18</v>
      </c>
      <c r="E3035" t="s">
        <v>5</v>
      </c>
      <c r="F3035" t="s">
        <v>509</v>
      </c>
      <c r="G3035" t="s">
        <v>509</v>
      </c>
      <c r="H3035">
        <v>2.640263781552286</v>
      </c>
      <c r="I3035">
        <v>41.666625274553887</v>
      </c>
      <c r="J3035">
        <v>1.4120916466803839E-2</v>
      </c>
      <c r="K3035">
        <v>46.550385386887257</v>
      </c>
      <c r="L3035">
        <v>1.1325693176476781</v>
      </c>
      <c r="M3035">
        <v>-2.8846127394387442</v>
      </c>
      <c r="N3035">
        <v>2.6402615333808441</v>
      </c>
      <c r="O3035">
        <v>1</v>
      </c>
      <c r="P3035">
        <v>1</v>
      </c>
      <c r="Q3035">
        <v>1</v>
      </c>
      <c r="R3035">
        <v>0</v>
      </c>
      <c r="S3035">
        <v>0</v>
      </c>
      <c r="T3035">
        <v>1</v>
      </c>
    </row>
    <row r="3036" spans="1:20" x14ac:dyDescent="0.3">
      <c r="A3036" t="s">
        <v>242</v>
      </c>
      <c r="B3036" t="s">
        <v>213</v>
      </c>
      <c r="C3036">
        <v>6</v>
      </c>
      <c r="D3036">
        <v>7</v>
      </c>
      <c r="E3036" t="s">
        <v>510</v>
      </c>
      <c r="F3036" t="s">
        <v>508</v>
      </c>
      <c r="G3036" t="s">
        <v>508</v>
      </c>
      <c r="H3036">
        <v>2.7829320867978118</v>
      </c>
      <c r="I3036">
        <v>62.499937911830827</v>
      </c>
      <c r="J3036">
        <v>1.6762787871076719E-2</v>
      </c>
      <c r="K3036">
        <v>32.257969413332177</v>
      </c>
      <c r="L3036">
        <v>0.88742523306203136</v>
      </c>
      <c r="M3036">
        <v>-1.9108337322794831</v>
      </c>
      <c r="N3036">
        <v>2.9220829486124349</v>
      </c>
      <c r="O3036">
        <v>0</v>
      </c>
      <c r="P3036">
        <v>1</v>
      </c>
      <c r="Q3036">
        <v>1</v>
      </c>
      <c r="R3036">
        <v>0</v>
      </c>
      <c r="S3036">
        <v>0</v>
      </c>
      <c r="T3036">
        <v>0</v>
      </c>
    </row>
    <row r="3037" spans="1:20" x14ac:dyDescent="0.3">
      <c r="A3037" t="s">
        <v>77</v>
      </c>
      <c r="B3037" t="s">
        <v>263</v>
      </c>
      <c r="C3037">
        <v>13</v>
      </c>
      <c r="D3037">
        <v>12</v>
      </c>
      <c r="E3037" t="s">
        <v>510</v>
      </c>
      <c r="F3037" t="s">
        <v>508</v>
      </c>
      <c r="G3037" t="s">
        <v>508</v>
      </c>
      <c r="H3037">
        <v>3.5776845985511931</v>
      </c>
      <c r="I3037">
        <v>73.750001490115764</v>
      </c>
      <c r="J3037">
        <v>7.5679743795005028E-2</v>
      </c>
      <c r="K3037">
        <v>208.89252382757149</v>
      </c>
      <c r="L3037">
        <v>1.1609209337649189</v>
      </c>
      <c r="M3037">
        <v>-3.5472978959560661</v>
      </c>
      <c r="N3037">
        <v>-1.7513118032311019</v>
      </c>
      <c r="O3037">
        <v>1</v>
      </c>
      <c r="P3037">
        <v>1</v>
      </c>
      <c r="Q3037">
        <v>1</v>
      </c>
      <c r="R3037">
        <v>0</v>
      </c>
      <c r="S3037">
        <v>1</v>
      </c>
      <c r="T3037">
        <v>1</v>
      </c>
    </row>
    <row r="3038" spans="1:20" x14ac:dyDescent="0.3">
      <c r="A3038" t="s">
        <v>139</v>
      </c>
      <c r="B3038" t="s">
        <v>263</v>
      </c>
      <c r="C3038">
        <v>11</v>
      </c>
      <c r="D3038">
        <v>13</v>
      </c>
      <c r="E3038" t="s">
        <v>510</v>
      </c>
      <c r="F3038" t="s">
        <v>508</v>
      </c>
      <c r="G3038" t="s">
        <v>508</v>
      </c>
      <c r="H3038">
        <v>4.0129878304221416</v>
      </c>
      <c r="I3038">
        <v>47.500002980231528</v>
      </c>
      <c r="J3038">
        <v>4.9546436904398729E-2</v>
      </c>
      <c r="K3038">
        <v>73.719416066698926</v>
      </c>
      <c r="L3038">
        <v>0.41303214323905452</v>
      </c>
      <c r="M3038">
        <v>-2.8268525039848762</v>
      </c>
      <c r="N3038">
        <v>1.4545440673828121</v>
      </c>
      <c r="O3038">
        <v>1</v>
      </c>
      <c r="P3038">
        <v>1</v>
      </c>
      <c r="Q3038">
        <v>1</v>
      </c>
      <c r="R3038">
        <v>0</v>
      </c>
      <c r="S3038">
        <v>1</v>
      </c>
      <c r="T3038">
        <v>0</v>
      </c>
    </row>
    <row r="3039" spans="1:20" x14ac:dyDescent="0.3">
      <c r="A3039" t="s">
        <v>223</v>
      </c>
      <c r="B3039" t="s">
        <v>263</v>
      </c>
      <c r="C3039">
        <v>8</v>
      </c>
      <c r="D3039">
        <v>6</v>
      </c>
      <c r="E3039" t="s">
        <v>510</v>
      </c>
      <c r="F3039" t="s">
        <v>508</v>
      </c>
      <c r="G3039" t="s">
        <v>508</v>
      </c>
      <c r="H3039">
        <v>4.0706603581899206</v>
      </c>
      <c r="I3039">
        <v>54.666646321614593</v>
      </c>
      <c r="J3039">
        <v>2.6966862219025611E-2</v>
      </c>
      <c r="K3039">
        <v>46.915222419447439</v>
      </c>
      <c r="L3039">
        <v>1.1549611441947649</v>
      </c>
      <c r="M3039">
        <v>-0.53476308546103135</v>
      </c>
      <c r="N3039">
        <v>-0.1792070283405349</v>
      </c>
      <c r="O3039">
        <v>0</v>
      </c>
      <c r="P3039">
        <v>1</v>
      </c>
      <c r="Q3039">
        <v>1</v>
      </c>
      <c r="R3039">
        <v>0</v>
      </c>
      <c r="S3039">
        <v>0</v>
      </c>
      <c r="T3039">
        <v>1</v>
      </c>
    </row>
    <row r="3040" spans="1:20" x14ac:dyDescent="0.3">
      <c r="A3040" t="s">
        <v>228</v>
      </c>
      <c r="B3040" t="s">
        <v>263</v>
      </c>
      <c r="C3040">
        <v>6</v>
      </c>
      <c r="D3040">
        <v>5</v>
      </c>
      <c r="E3040" t="s">
        <v>510</v>
      </c>
      <c r="F3040" t="s">
        <v>508</v>
      </c>
      <c r="G3040" t="s">
        <v>508</v>
      </c>
      <c r="H3040">
        <v>4.0907918467183464</v>
      </c>
      <c r="I3040">
        <v>53.333346048990883</v>
      </c>
      <c r="J3040">
        <v>1.406294698023056E-2</v>
      </c>
      <c r="K3040">
        <v>24.542612492840689</v>
      </c>
      <c r="L3040">
        <v>0.8096249484114435</v>
      </c>
      <c r="M3040">
        <v>-0.1792070283405349</v>
      </c>
      <c r="N3040">
        <v>0</v>
      </c>
      <c r="O3040">
        <v>0</v>
      </c>
      <c r="P3040">
        <v>1</v>
      </c>
      <c r="Q3040">
        <v>1</v>
      </c>
      <c r="R3040">
        <v>0</v>
      </c>
      <c r="S3040">
        <v>0</v>
      </c>
      <c r="T3040">
        <v>0</v>
      </c>
    </row>
    <row r="3041" spans="1:20" x14ac:dyDescent="0.3">
      <c r="A3041" t="s">
        <v>265</v>
      </c>
      <c r="B3041" t="s">
        <v>263</v>
      </c>
      <c r="C3041">
        <v>11</v>
      </c>
      <c r="D3041">
        <v>13</v>
      </c>
      <c r="E3041" t="s">
        <v>513</v>
      </c>
      <c r="F3041" t="s">
        <v>508</v>
      </c>
      <c r="G3041" t="s">
        <v>508</v>
      </c>
      <c r="H3041">
        <v>3.7694847624149479</v>
      </c>
      <c r="I3041">
        <v>44.067824006724209</v>
      </c>
      <c r="J3041">
        <v>1.820550405420597E-3</v>
      </c>
      <c r="K3041">
        <v>-17.019642338231481</v>
      </c>
      <c r="L3041">
        <v>0.63360949748376649</v>
      </c>
      <c r="M3041">
        <v>-0.35650589038372471</v>
      </c>
      <c r="N3041">
        <v>-1.6100205747977501</v>
      </c>
      <c r="O3041">
        <v>1</v>
      </c>
      <c r="P3041">
        <v>1</v>
      </c>
      <c r="Q3041">
        <v>1</v>
      </c>
      <c r="R3041">
        <v>0</v>
      </c>
      <c r="S3041">
        <v>1</v>
      </c>
      <c r="T3041">
        <v>0</v>
      </c>
    </row>
    <row r="3042" spans="1:20" x14ac:dyDescent="0.3">
      <c r="A3042" t="s">
        <v>271</v>
      </c>
      <c r="B3042" t="s">
        <v>263</v>
      </c>
      <c r="C3042">
        <v>0</v>
      </c>
      <c r="D3042">
        <v>7</v>
      </c>
      <c r="E3042" t="s">
        <v>510</v>
      </c>
      <c r="F3042" t="s">
        <v>508</v>
      </c>
      <c r="G3042" t="s">
        <v>508</v>
      </c>
      <c r="H3042">
        <v>3.4492108876345329</v>
      </c>
      <c r="I3042">
        <v>0</v>
      </c>
      <c r="J3042">
        <v>-2.5500241717953499E-2</v>
      </c>
      <c r="K3042">
        <v>-285.44609263048869</v>
      </c>
      <c r="L3042">
        <v>0.71938514716324309</v>
      </c>
      <c r="M3042">
        <v>-4.3636322021484384</v>
      </c>
      <c r="N3042">
        <v>3.0418220617857639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</row>
    <row r="3043" spans="1:20" x14ac:dyDescent="0.3">
      <c r="A3043" t="s">
        <v>290</v>
      </c>
      <c r="B3043" t="s">
        <v>263</v>
      </c>
      <c r="C3043">
        <v>0</v>
      </c>
      <c r="D3043">
        <v>5</v>
      </c>
      <c r="E3043" t="s">
        <v>510</v>
      </c>
      <c r="F3043" t="s">
        <v>508</v>
      </c>
      <c r="G3043" t="s">
        <v>508</v>
      </c>
      <c r="H3043">
        <v>3.0245737380961009</v>
      </c>
      <c r="I3043">
        <v>11.53845095775498</v>
      </c>
      <c r="J3043">
        <v>-3.2592830223867081E-2</v>
      </c>
      <c r="K3043">
        <v>-133.19538263001161</v>
      </c>
      <c r="L3043">
        <v>0.72796038953834996</v>
      </c>
      <c r="M3043">
        <v>-1.6728652541533131</v>
      </c>
      <c r="N3043">
        <v>2.0793976239627892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</row>
    <row r="3044" spans="1:20" x14ac:dyDescent="0.3">
      <c r="A3044" t="s">
        <v>512</v>
      </c>
      <c r="B3044" t="s">
        <v>263</v>
      </c>
      <c r="C3044">
        <v>7</v>
      </c>
      <c r="D3044">
        <v>8</v>
      </c>
      <c r="E3044" t="s">
        <v>510</v>
      </c>
      <c r="F3044" t="s">
        <v>508</v>
      </c>
      <c r="G3044" t="s">
        <v>508</v>
      </c>
      <c r="H3044">
        <v>3.2527871485829869</v>
      </c>
      <c r="I3044">
        <v>28.846173244115871</v>
      </c>
      <c r="J3044">
        <v>-2.2263012407296379E-2</v>
      </c>
      <c r="K3044">
        <v>-30.71669148226367</v>
      </c>
      <c r="L3044">
        <v>1.3368425399603641</v>
      </c>
      <c r="M3044">
        <v>-0.37037001061669078</v>
      </c>
      <c r="N3044">
        <v>-2.4163589530783378</v>
      </c>
      <c r="O3044">
        <v>0</v>
      </c>
      <c r="P3044">
        <v>1</v>
      </c>
      <c r="Q3044">
        <v>0</v>
      </c>
      <c r="R3044">
        <v>1</v>
      </c>
      <c r="S3044">
        <v>0</v>
      </c>
      <c r="T3044">
        <v>1</v>
      </c>
    </row>
    <row r="3045" spans="1:20" x14ac:dyDescent="0.3">
      <c r="A3045" t="s">
        <v>91</v>
      </c>
      <c r="B3045" t="s">
        <v>263</v>
      </c>
      <c r="C3045">
        <v>2</v>
      </c>
      <c r="D3045">
        <v>7</v>
      </c>
      <c r="E3045" t="s">
        <v>510</v>
      </c>
      <c r="F3045" t="s">
        <v>508</v>
      </c>
      <c r="G3045" t="s">
        <v>508</v>
      </c>
      <c r="H3045">
        <v>3.755101703462147</v>
      </c>
      <c r="I3045">
        <v>38.271600577620561</v>
      </c>
      <c r="J3045">
        <v>-2.55991429660603E-2</v>
      </c>
      <c r="K3045">
        <v>-180.36801763675851</v>
      </c>
      <c r="L3045">
        <v>0.941127078932531</v>
      </c>
      <c r="M3045">
        <v>-2.4163589530783378</v>
      </c>
      <c r="N3045">
        <v>-0.57143256777808771</v>
      </c>
      <c r="O3045">
        <v>0</v>
      </c>
      <c r="P3045">
        <v>0</v>
      </c>
      <c r="Q3045">
        <v>0</v>
      </c>
      <c r="R3045">
        <v>1</v>
      </c>
      <c r="S3045">
        <v>0</v>
      </c>
      <c r="T3045">
        <v>0</v>
      </c>
    </row>
    <row r="3046" spans="1:20" x14ac:dyDescent="0.3">
      <c r="A3046" t="s">
        <v>93</v>
      </c>
      <c r="B3046" t="s">
        <v>263</v>
      </c>
      <c r="C3046">
        <v>5</v>
      </c>
      <c r="D3046">
        <v>6</v>
      </c>
      <c r="E3046" t="s">
        <v>510</v>
      </c>
      <c r="F3046" t="s">
        <v>508</v>
      </c>
      <c r="G3046" t="s">
        <v>508</v>
      </c>
      <c r="H3046">
        <v>3.8861525270067121</v>
      </c>
      <c r="I3046">
        <v>34.567870710010581</v>
      </c>
      <c r="J3046">
        <v>-2.54700373962005E-2</v>
      </c>
      <c r="K3046">
        <v>-97.188762633969816</v>
      </c>
      <c r="L3046">
        <v>0.67375803886139651</v>
      </c>
      <c r="M3046">
        <v>-0.57143256777808771</v>
      </c>
      <c r="N3046">
        <v>0.57471668609488891</v>
      </c>
      <c r="O3046">
        <v>0</v>
      </c>
      <c r="P3046">
        <v>1</v>
      </c>
      <c r="Q3046">
        <v>0</v>
      </c>
      <c r="R3046">
        <v>1</v>
      </c>
      <c r="S3046">
        <v>0</v>
      </c>
      <c r="T3046">
        <v>0</v>
      </c>
    </row>
    <row r="3047" spans="1:20" x14ac:dyDescent="0.3">
      <c r="A3047" t="s">
        <v>162</v>
      </c>
      <c r="B3047" t="s">
        <v>263</v>
      </c>
      <c r="C3047">
        <v>3</v>
      </c>
      <c r="D3047">
        <v>7</v>
      </c>
      <c r="E3047" t="s">
        <v>510</v>
      </c>
      <c r="F3047" t="s">
        <v>508</v>
      </c>
      <c r="G3047" t="s">
        <v>508</v>
      </c>
      <c r="H3047">
        <v>4.3673476394341906</v>
      </c>
      <c r="I3047">
        <v>42.46574447669083</v>
      </c>
      <c r="J3047">
        <v>-1.017866025709086E-2</v>
      </c>
      <c r="K3047">
        <v>-29.166741172480251</v>
      </c>
      <c r="L3047">
        <v>0.70163296436512967</v>
      </c>
      <c r="M3047">
        <v>-3.3149140705165778</v>
      </c>
      <c r="N3047">
        <v>-1.142856052943638</v>
      </c>
      <c r="O3047">
        <v>0</v>
      </c>
      <c r="P3047">
        <v>1</v>
      </c>
      <c r="Q3047">
        <v>0</v>
      </c>
      <c r="R3047">
        <v>0</v>
      </c>
      <c r="S3047">
        <v>0</v>
      </c>
      <c r="T3047">
        <v>0</v>
      </c>
    </row>
    <row r="3048" spans="1:20" x14ac:dyDescent="0.3">
      <c r="A3048" t="s">
        <v>220</v>
      </c>
      <c r="B3048" t="s">
        <v>263</v>
      </c>
      <c r="C3048">
        <v>0</v>
      </c>
      <c r="D3048">
        <v>3</v>
      </c>
      <c r="E3048" t="s">
        <v>510</v>
      </c>
      <c r="F3048" t="s">
        <v>508</v>
      </c>
      <c r="G3048" t="s">
        <v>508</v>
      </c>
      <c r="H3048">
        <v>4.4453625933105538</v>
      </c>
      <c r="I3048">
        <v>34.246574447669083</v>
      </c>
      <c r="J3048">
        <v>-1.313860787555385E-2</v>
      </c>
      <c r="K3048">
        <v>-147.41613221686941</v>
      </c>
      <c r="L3048">
        <v>0.54755967505413305</v>
      </c>
      <c r="M3048">
        <v>-1.142856052943638</v>
      </c>
      <c r="N3048">
        <v>3.853560829674596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</row>
    <row r="3049" spans="1:20" x14ac:dyDescent="0.3">
      <c r="A3049" t="s">
        <v>259</v>
      </c>
      <c r="B3049" t="s">
        <v>263</v>
      </c>
      <c r="C3049">
        <v>11</v>
      </c>
      <c r="D3049">
        <v>14</v>
      </c>
      <c r="E3049" t="s">
        <v>510</v>
      </c>
      <c r="F3049" t="s">
        <v>508</v>
      </c>
      <c r="G3049" t="s">
        <v>508</v>
      </c>
      <c r="H3049">
        <v>6.3960498353774513</v>
      </c>
      <c r="I3049">
        <v>48.292678501689053</v>
      </c>
      <c r="J3049">
        <v>0.10728908681567829</v>
      </c>
      <c r="K3049">
        <v>202.53177098583751</v>
      </c>
      <c r="L3049">
        <v>2.062941188510178</v>
      </c>
      <c r="M3049">
        <v>-9.8784210167791606</v>
      </c>
      <c r="N3049">
        <v>-5.564922989188501</v>
      </c>
      <c r="O3049">
        <v>1</v>
      </c>
      <c r="P3049">
        <v>1</v>
      </c>
      <c r="Q3049">
        <v>1</v>
      </c>
      <c r="R3049">
        <v>0</v>
      </c>
      <c r="S3049">
        <v>1</v>
      </c>
      <c r="T3049">
        <v>1</v>
      </c>
    </row>
    <row r="3050" spans="1:20" x14ac:dyDescent="0.3">
      <c r="A3050" t="s">
        <v>285</v>
      </c>
      <c r="B3050" t="s">
        <v>263</v>
      </c>
      <c r="C3050">
        <v>7</v>
      </c>
      <c r="D3050">
        <v>6</v>
      </c>
      <c r="E3050" t="s">
        <v>510</v>
      </c>
      <c r="F3050" t="s">
        <v>508</v>
      </c>
      <c r="G3050" t="s">
        <v>508</v>
      </c>
      <c r="H3050">
        <v>7.4707273628339648</v>
      </c>
      <c r="I3050">
        <v>51.891896628915767</v>
      </c>
      <c r="J3050">
        <v>5.597759087208215E-2</v>
      </c>
      <c r="K3050">
        <v>84.866906422385853</v>
      </c>
      <c r="L3050">
        <v>0.63059012635074607</v>
      </c>
      <c r="M3050">
        <v>-2.5559156293808458</v>
      </c>
      <c r="N3050">
        <v>0.65573708980962242</v>
      </c>
      <c r="O3050">
        <v>1</v>
      </c>
      <c r="P3050">
        <v>1</v>
      </c>
      <c r="Q3050">
        <v>1</v>
      </c>
      <c r="R3050">
        <v>0</v>
      </c>
      <c r="S3050">
        <v>0</v>
      </c>
      <c r="T3050">
        <v>0</v>
      </c>
    </row>
    <row r="3051" spans="1:20" x14ac:dyDescent="0.3">
      <c r="A3051" t="s">
        <v>291</v>
      </c>
      <c r="B3051" t="s">
        <v>263</v>
      </c>
      <c r="C3051">
        <v>9</v>
      </c>
      <c r="D3051">
        <v>9</v>
      </c>
      <c r="E3051" t="s">
        <v>510</v>
      </c>
      <c r="F3051" t="s">
        <v>508</v>
      </c>
      <c r="G3051" t="s">
        <v>508</v>
      </c>
      <c r="H3051">
        <v>8.0536926865912815</v>
      </c>
      <c r="I3051">
        <v>44.324335888235552</v>
      </c>
      <c r="J3051">
        <v>1.965562446981553E-2</v>
      </c>
      <c r="K3051">
        <v>50.81800294529355</v>
      </c>
      <c r="L3051">
        <v>0.73002131990802144</v>
      </c>
      <c r="M3051">
        <v>-2.9315933591648609</v>
      </c>
      <c r="N3051">
        <v>7.3825512483932751</v>
      </c>
      <c r="O3051">
        <v>1</v>
      </c>
      <c r="P3051">
        <v>1</v>
      </c>
      <c r="Q3051">
        <v>1</v>
      </c>
      <c r="R3051">
        <v>0</v>
      </c>
      <c r="S3051">
        <v>1</v>
      </c>
      <c r="T3051">
        <v>0</v>
      </c>
    </row>
    <row r="3052" spans="1:20" x14ac:dyDescent="0.3">
      <c r="A3052" t="s">
        <v>298</v>
      </c>
      <c r="B3052" t="s">
        <v>263</v>
      </c>
      <c r="C3052">
        <v>8</v>
      </c>
      <c r="D3052">
        <v>6</v>
      </c>
      <c r="E3052" t="s">
        <v>510</v>
      </c>
      <c r="F3052" t="s">
        <v>508</v>
      </c>
      <c r="G3052" t="s">
        <v>508</v>
      </c>
      <c r="H3052">
        <v>8.5783759971019258</v>
      </c>
      <c r="I3052">
        <v>53.409101684725528</v>
      </c>
      <c r="J3052">
        <v>3.1186419907357928E-2</v>
      </c>
      <c r="K3052">
        <v>76.401203506918378</v>
      </c>
      <c r="L3052">
        <v>1.087768774059314</v>
      </c>
      <c r="M3052">
        <v>-3.5937502444721718</v>
      </c>
      <c r="N3052">
        <v>-0.97244638634721714</v>
      </c>
      <c r="O3052">
        <v>0</v>
      </c>
      <c r="P3052">
        <v>1</v>
      </c>
      <c r="Q3052">
        <v>1</v>
      </c>
      <c r="R3052">
        <v>0</v>
      </c>
      <c r="S3052">
        <v>1</v>
      </c>
      <c r="T3052">
        <v>1</v>
      </c>
    </row>
    <row r="3053" spans="1:20" x14ac:dyDescent="0.3">
      <c r="A3053" t="s">
        <v>96</v>
      </c>
      <c r="B3053" t="s">
        <v>263</v>
      </c>
      <c r="C3053">
        <v>1</v>
      </c>
      <c r="D3053">
        <v>2</v>
      </c>
      <c r="E3053" t="s">
        <v>510</v>
      </c>
      <c r="F3053" t="s">
        <v>508</v>
      </c>
      <c r="G3053" t="s">
        <v>508</v>
      </c>
      <c r="H3053">
        <v>7.3349343690015401</v>
      </c>
      <c r="I3053">
        <v>28.275855265105051</v>
      </c>
      <c r="J3053">
        <v>-2.3469603998951819E-2</v>
      </c>
      <c r="K3053">
        <v>-53.445069734550181</v>
      </c>
      <c r="L3053">
        <v>0.69803788054905336</v>
      </c>
      <c r="M3053">
        <v>-1.6528988151582189</v>
      </c>
      <c r="N3053">
        <v>-1.512599640937601</v>
      </c>
      <c r="O3053">
        <v>0</v>
      </c>
      <c r="P3053">
        <v>1</v>
      </c>
      <c r="Q3053">
        <v>0</v>
      </c>
      <c r="R3053">
        <v>0</v>
      </c>
      <c r="S3053">
        <v>0</v>
      </c>
      <c r="T3053">
        <v>0</v>
      </c>
    </row>
    <row r="3054" spans="1:20" x14ac:dyDescent="0.3">
      <c r="A3054" t="s">
        <v>164</v>
      </c>
      <c r="B3054" t="s">
        <v>263</v>
      </c>
      <c r="C3054">
        <v>0</v>
      </c>
      <c r="D3054">
        <v>4</v>
      </c>
      <c r="E3054" t="s">
        <v>510</v>
      </c>
      <c r="F3054" t="s">
        <v>508</v>
      </c>
      <c r="G3054" t="s">
        <v>508</v>
      </c>
      <c r="H3054">
        <v>6.3675652400879992</v>
      </c>
      <c r="I3054">
        <v>3.1249720603238722</v>
      </c>
      <c r="J3054">
        <v>-6.2171905152517748E-2</v>
      </c>
      <c r="K3054">
        <v>-143.3016896879999</v>
      </c>
      <c r="L3054">
        <v>1.192927264695222</v>
      </c>
      <c r="M3054">
        <v>-4.0955672779377137</v>
      </c>
      <c r="N3054">
        <v>2.8469809165013999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1</v>
      </c>
    </row>
    <row r="3055" spans="1:20" x14ac:dyDescent="0.3">
      <c r="A3055" t="s">
        <v>242</v>
      </c>
      <c r="B3055" t="s">
        <v>263</v>
      </c>
      <c r="C3055">
        <v>2</v>
      </c>
      <c r="D3055">
        <v>6</v>
      </c>
      <c r="E3055" t="s">
        <v>510</v>
      </c>
      <c r="F3055" t="s">
        <v>508</v>
      </c>
      <c r="G3055" t="s">
        <v>508</v>
      </c>
      <c r="H3055">
        <v>4.9539169719311626</v>
      </c>
      <c r="I3055">
        <v>2.0201995876082099</v>
      </c>
      <c r="J3055">
        <v>-7.4392136658307087E-2</v>
      </c>
      <c r="K3055">
        <v>-118.6933151967926</v>
      </c>
      <c r="L3055">
        <v>1.081123361318628</v>
      </c>
      <c r="M3055">
        <v>-2.7874538988168118</v>
      </c>
      <c r="N3055">
        <v>1.075267806449915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1</v>
      </c>
    </row>
    <row r="3056" spans="1:20" x14ac:dyDescent="0.3">
      <c r="A3056" t="s">
        <v>77</v>
      </c>
      <c r="B3056" t="s">
        <v>195</v>
      </c>
      <c r="C3056">
        <v>13</v>
      </c>
      <c r="D3056">
        <v>11</v>
      </c>
      <c r="E3056" t="s">
        <v>510</v>
      </c>
      <c r="F3056" t="s">
        <v>508</v>
      </c>
      <c r="G3056" t="s">
        <v>508</v>
      </c>
      <c r="H3056">
        <v>2.307537568885758</v>
      </c>
      <c r="I3056">
        <v>60.274004815398833</v>
      </c>
      <c r="J3056">
        <v>1.419377606308121E-2</v>
      </c>
      <c r="K3056">
        <v>62.747951985355307</v>
      </c>
      <c r="L3056">
        <v>0.94053217679090739</v>
      </c>
      <c r="M3056">
        <v>-0.5574907427135628</v>
      </c>
      <c r="N3056">
        <v>2.1023071299015319</v>
      </c>
      <c r="O3056">
        <v>1</v>
      </c>
      <c r="P3056">
        <v>1</v>
      </c>
      <c r="Q3056">
        <v>1</v>
      </c>
      <c r="R3056">
        <v>1</v>
      </c>
      <c r="S3056">
        <v>1</v>
      </c>
      <c r="T3056">
        <v>0</v>
      </c>
    </row>
    <row r="3057" spans="1:20" x14ac:dyDescent="0.3">
      <c r="A3057" t="s">
        <v>139</v>
      </c>
      <c r="B3057" t="s">
        <v>195</v>
      </c>
      <c r="C3057">
        <v>8</v>
      </c>
      <c r="D3057">
        <v>12</v>
      </c>
      <c r="E3057" t="s">
        <v>367</v>
      </c>
      <c r="F3057" t="s">
        <v>508</v>
      </c>
      <c r="G3057" t="s">
        <v>509</v>
      </c>
      <c r="H3057">
        <v>2.41134660220537</v>
      </c>
      <c r="I3057">
        <v>29.032297759583908</v>
      </c>
      <c r="J3057">
        <v>8.3806707733362074E-3</v>
      </c>
      <c r="K3057">
        <v>48.087882371013187</v>
      </c>
      <c r="L3057">
        <v>0.50022804737155058</v>
      </c>
      <c r="M3057">
        <v>-2.0152880815433281</v>
      </c>
      <c r="N3057">
        <v>7.0916843524774772E-2</v>
      </c>
      <c r="O3057">
        <v>0</v>
      </c>
      <c r="P3057">
        <v>1</v>
      </c>
      <c r="Q3057">
        <v>1</v>
      </c>
      <c r="R3057">
        <v>0</v>
      </c>
      <c r="S3057">
        <v>1</v>
      </c>
      <c r="T3057">
        <v>0</v>
      </c>
    </row>
    <row r="3058" spans="1:20" x14ac:dyDescent="0.3">
      <c r="A3058" t="s">
        <v>223</v>
      </c>
      <c r="B3058" t="s">
        <v>195</v>
      </c>
      <c r="C3058">
        <v>5</v>
      </c>
      <c r="D3058">
        <v>9</v>
      </c>
      <c r="E3058" t="s">
        <v>510</v>
      </c>
      <c r="F3058" t="s">
        <v>508</v>
      </c>
      <c r="G3058" t="s">
        <v>508</v>
      </c>
      <c r="H3058">
        <v>2.4942511400402809</v>
      </c>
      <c r="I3058">
        <v>48.351610347472871</v>
      </c>
      <c r="J3058">
        <v>-3.2467210073821311E-3</v>
      </c>
      <c r="K3058">
        <v>86.226580573274049</v>
      </c>
      <c r="L3058">
        <v>0.96499506639372679</v>
      </c>
      <c r="M3058">
        <v>-0.34867636124703888</v>
      </c>
      <c r="N3058">
        <v>-6.998060817726677E-2</v>
      </c>
      <c r="O3058">
        <v>0</v>
      </c>
      <c r="P3058">
        <v>1</v>
      </c>
      <c r="Q3058">
        <v>0</v>
      </c>
      <c r="R3058">
        <v>1</v>
      </c>
      <c r="S3058">
        <v>0</v>
      </c>
      <c r="T3058">
        <v>0</v>
      </c>
    </row>
    <row r="3059" spans="1:20" x14ac:dyDescent="0.3">
      <c r="A3059" t="s">
        <v>228</v>
      </c>
      <c r="B3059" t="s">
        <v>195</v>
      </c>
      <c r="C3059">
        <v>3</v>
      </c>
      <c r="D3059">
        <v>9</v>
      </c>
      <c r="E3059" t="s">
        <v>510</v>
      </c>
      <c r="F3059" t="s">
        <v>508</v>
      </c>
      <c r="G3059" t="s">
        <v>508</v>
      </c>
      <c r="H3059">
        <v>2.5060020852801039</v>
      </c>
      <c r="I3059">
        <v>47.252683912454778</v>
      </c>
      <c r="J3059">
        <v>-8.8366282668434215E-3</v>
      </c>
      <c r="K3059">
        <v>20.788907562834918</v>
      </c>
      <c r="L3059">
        <v>0.99481490121084615</v>
      </c>
      <c r="M3059">
        <v>-6.998060817726677E-2</v>
      </c>
      <c r="N3059">
        <v>3.5014006256985182</v>
      </c>
      <c r="O3059">
        <v>0</v>
      </c>
      <c r="P3059">
        <v>1</v>
      </c>
      <c r="Q3059">
        <v>0</v>
      </c>
      <c r="R3059">
        <v>0</v>
      </c>
      <c r="S3059">
        <v>0</v>
      </c>
      <c r="T3059">
        <v>0</v>
      </c>
    </row>
    <row r="3060" spans="1:20" x14ac:dyDescent="0.3">
      <c r="A3060" t="s">
        <v>271</v>
      </c>
      <c r="B3060" t="s">
        <v>195</v>
      </c>
      <c r="C3060">
        <v>8</v>
      </c>
      <c r="D3060">
        <v>10</v>
      </c>
      <c r="E3060" t="s">
        <v>513</v>
      </c>
      <c r="F3060" t="s">
        <v>508</v>
      </c>
      <c r="G3060" t="s">
        <v>508</v>
      </c>
      <c r="H3060">
        <v>3.1243641949354819</v>
      </c>
      <c r="I3060">
        <v>12.72727798167789</v>
      </c>
      <c r="J3060">
        <v>1.076913460811513E-3</v>
      </c>
      <c r="K3060">
        <v>3.1482476118948619</v>
      </c>
      <c r="L3060">
        <v>0.85108957520215767</v>
      </c>
      <c r="M3060">
        <v>-5.7008681186736716</v>
      </c>
      <c r="N3060">
        <v>0.56898948306173391</v>
      </c>
      <c r="O3060">
        <v>0</v>
      </c>
      <c r="P3060">
        <v>1</v>
      </c>
      <c r="Q3060">
        <v>1</v>
      </c>
      <c r="R3060">
        <v>0</v>
      </c>
      <c r="S3060">
        <v>1</v>
      </c>
      <c r="T3060">
        <v>0</v>
      </c>
    </row>
    <row r="3061" spans="1:20" x14ac:dyDescent="0.3">
      <c r="A3061" t="s">
        <v>283</v>
      </c>
      <c r="B3061" t="s">
        <v>195</v>
      </c>
      <c r="C3061">
        <v>3</v>
      </c>
      <c r="D3061">
        <v>8</v>
      </c>
      <c r="E3061" t="s">
        <v>510</v>
      </c>
      <c r="F3061" t="s">
        <v>508</v>
      </c>
      <c r="G3061" t="s">
        <v>508</v>
      </c>
      <c r="H3061">
        <v>2.925745735415104</v>
      </c>
      <c r="I3061">
        <v>17.283935355005291</v>
      </c>
      <c r="J3061">
        <v>-6.5400587267796656E-2</v>
      </c>
      <c r="K3061">
        <v>-56.995607045257643</v>
      </c>
      <c r="L3061">
        <v>0.3370467201034722</v>
      </c>
      <c r="M3061">
        <v>-1.3927563652283159</v>
      </c>
      <c r="N3061">
        <v>-0.84745682805224942</v>
      </c>
      <c r="O3061">
        <v>0</v>
      </c>
      <c r="P3061">
        <v>1</v>
      </c>
      <c r="Q3061">
        <v>0</v>
      </c>
      <c r="R3061">
        <v>0</v>
      </c>
      <c r="S3061">
        <v>0</v>
      </c>
      <c r="T3061">
        <v>0</v>
      </c>
    </row>
    <row r="3062" spans="1:20" x14ac:dyDescent="0.3">
      <c r="A3062" t="s">
        <v>290</v>
      </c>
      <c r="B3062" t="s">
        <v>195</v>
      </c>
      <c r="C3062">
        <v>3</v>
      </c>
      <c r="D3062">
        <v>8</v>
      </c>
      <c r="E3062" t="s">
        <v>510</v>
      </c>
      <c r="F3062" t="s">
        <v>508</v>
      </c>
      <c r="G3062" t="s">
        <v>508</v>
      </c>
      <c r="H3062">
        <v>2.976189707985176</v>
      </c>
      <c r="I3062">
        <v>10.429451801127909</v>
      </c>
      <c r="J3062">
        <v>-8.4027019222810584E-2</v>
      </c>
      <c r="K3062">
        <v>-94.832397828916768</v>
      </c>
      <c r="L3062">
        <v>0.80658787884673278</v>
      </c>
      <c r="M3062">
        <v>-0.84745682805224942</v>
      </c>
      <c r="N3062">
        <v>0</v>
      </c>
      <c r="O3062">
        <v>0</v>
      </c>
      <c r="P3062">
        <v>1</v>
      </c>
      <c r="Q3062">
        <v>0</v>
      </c>
      <c r="R3062">
        <v>0</v>
      </c>
      <c r="S3062">
        <v>0</v>
      </c>
      <c r="T3062">
        <v>0</v>
      </c>
    </row>
    <row r="3063" spans="1:20" x14ac:dyDescent="0.3">
      <c r="A3063" t="s">
        <v>512</v>
      </c>
      <c r="B3063" t="s">
        <v>195</v>
      </c>
      <c r="C3063">
        <v>5</v>
      </c>
      <c r="D3063">
        <v>8</v>
      </c>
      <c r="E3063" t="s">
        <v>510</v>
      </c>
      <c r="F3063" t="s">
        <v>508</v>
      </c>
      <c r="G3063" t="s">
        <v>508</v>
      </c>
      <c r="H3063">
        <v>3.0261126578952391</v>
      </c>
      <c r="I3063">
        <v>7.7381006444112428</v>
      </c>
      <c r="J3063">
        <v>-0.10509656828888329</v>
      </c>
      <c r="K3063">
        <v>-95.286037317957366</v>
      </c>
      <c r="L3063">
        <v>1.642788752479369</v>
      </c>
      <c r="M3063">
        <v>-0.64102672957566176</v>
      </c>
      <c r="N3063">
        <v>-3.0107532762473221</v>
      </c>
      <c r="O3063">
        <v>0</v>
      </c>
      <c r="P3063">
        <v>1</v>
      </c>
      <c r="Q3063">
        <v>0</v>
      </c>
      <c r="R3063">
        <v>0</v>
      </c>
      <c r="S3063">
        <v>0</v>
      </c>
      <c r="T3063">
        <v>1</v>
      </c>
    </row>
    <row r="3064" spans="1:20" x14ac:dyDescent="0.3">
      <c r="A3064" t="s">
        <v>91</v>
      </c>
      <c r="B3064" t="s">
        <v>195</v>
      </c>
      <c r="C3064">
        <v>2</v>
      </c>
      <c r="D3064">
        <v>9</v>
      </c>
      <c r="E3064" t="s">
        <v>510</v>
      </c>
      <c r="F3064" t="s">
        <v>508</v>
      </c>
      <c r="G3064" t="s">
        <v>508</v>
      </c>
      <c r="H3064">
        <v>3.2837073605946578</v>
      </c>
      <c r="I3064">
        <v>14.34782157998943</v>
      </c>
      <c r="J3064">
        <v>-0.13135032379557859</v>
      </c>
      <c r="K3064">
        <v>-157.7309889620459</v>
      </c>
      <c r="L3064">
        <v>1.8135894230267831</v>
      </c>
      <c r="M3064">
        <v>-3.0107532762473221</v>
      </c>
      <c r="N3064">
        <v>-1.108644652554871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1</v>
      </c>
    </row>
    <row r="3065" spans="1:20" x14ac:dyDescent="0.3">
      <c r="A3065" t="s">
        <v>93</v>
      </c>
      <c r="B3065" t="s">
        <v>195</v>
      </c>
      <c r="C3065">
        <v>2</v>
      </c>
      <c r="D3065">
        <v>7</v>
      </c>
      <c r="E3065" t="s">
        <v>510</v>
      </c>
      <c r="F3065" t="s">
        <v>508</v>
      </c>
      <c r="G3065" t="s">
        <v>508</v>
      </c>
      <c r="H3065">
        <v>3.3365353615173521</v>
      </c>
      <c r="I3065">
        <v>7.8260995760296046</v>
      </c>
      <c r="J3065">
        <v>-0.14169761111200471</v>
      </c>
      <c r="K3065">
        <v>-132.7606044502939</v>
      </c>
      <c r="L3065">
        <v>1.4493084831799019</v>
      </c>
      <c r="M3065">
        <v>-1.108644652554871</v>
      </c>
      <c r="N3065">
        <v>-1.3452937491495871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1</v>
      </c>
    </row>
    <row r="3066" spans="1:20" x14ac:dyDescent="0.3">
      <c r="A3066" t="s">
        <v>162</v>
      </c>
      <c r="B3066" t="s">
        <v>195</v>
      </c>
      <c r="C3066">
        <v>0</v>
      </c>
      <c r="D3066">
        <v>7</v>
      </c>
      <c r="E3066" t="s">
        <v>510</v>
      </c>
      <c r="F3066" t="s">
        <v>508</v>
      </c>
      <c r="G3066" t="s">
        <v>508</v>
      </c>
      <c r="H3066">
        <v>3.5412313287128181</v>
      </c>
      <c r="I3066">
        <v>3.8610183620957561</v>
      </c>
      <c r="J3066">
        <v>-0.14583222216640651</v>
      </c>
      <c r="K3066">
        <v>-121.445373546371</v>
      </c>
      <c r="L3066">
        <v>0.87130865908961452</v>
      </c>
      <c r="M3066">
        <v>-3.4866419088655212</v>
      </c>
      <c r="N3066">
        <v>-3.382017880989951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</row>
    <row r="3067" spans="1:20" x14ac:dyDescent="0.3">
      <c r="A3067" t="s">
        <v>220</v>
      </c>
      <c r="B3067" t="s">
        <v>195</v>
      </c>
      <c r="C3067">
        <v>2</v>
      </c>
      <c r="D3067">
        <v>9</v>
      </c>
      <c r="E3067" t="s">
        <v>510</v>
      </c>
      <c r="F3067" t="s">
        <v>508</v>
      </c>
      <c r="G3067" t="s">
        <v>508</v>
      </c>
      <c r="H3067">
        <v>3.8583925292800458</v>
      </c>
      <c r="I3067">
        <v>8.1504485707888019</v>
      </c>
      <c r="J3067">
        <v>-0.16994004550916389</v>
      </c>
      <c r="K3067">
        <v>-167.30712664222631</v>
      </c>
      <c r="L3067">
        <v>1.2347800795715871</v>
      </c>
      <c r="M3067">
        <v>-3.382017880989951</v>
      </c>
      <c r="N3067">
        <v>3.1821844225604292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1</v>
      </c>
    </row>
    <row r="3068" spans="1:20" x14ac:dyDescent="0.3">
      <c r="A3068" t="s">
        <v>235</v>
      </c>
      <c r="B3068" t="s">
        <v>195</v>
      </c>
      <c r="C3068">
        <v>11</v>
      </c>
      <c r="D3068">
        <v>13</v>
      </c>
      <c r="E3068" t="s">
        <v>510</v>
      </c>
      <c r="F3068" t="s">
        <v>508</v>
      </c>
      <c r="G3068" t="s">
        <v>508</v>
      </c>
      <c r="H3068">
        <v>4.4785765486809694</v>
      </c>
      <c r="I3068">
        <v>54.353548461124433</v>
      </c>
      <c r="J3068">
        <v>8.7978430384952622E-2</v>
      </c>
      <c r="K3068">
        <v>181.1398100450009</v>
      </c>
      <c r="L3068">
        <v>2.3977826443144141</v>
      </c>
      <c r="M3068">
        <v>-2.244897469305148</v>
      </c>
      <c r="N3068">
        <v>1.5309691634019751</v>
      </c>
      <c r="O3068">
        <v>1</v>
      </c>
      <c r="P3068">
        <v>1</v>
      </c>
      <c r="Q3068">
        <v>1</v>
      </c>
      <c r="R3068">
        <v>0</v>
      </c>
      <c r="S3068">
        <v>0</v>
      </c>
      <c r="T3068">
        <v>1</v>
      </c>
    </row>
    <row r="3069" spans="1:20" x14ac:dyDescent="0.3">
      <c r="A3069" t="s">
        <v>269</v>
      </c>
      <c r="B3069" t="s">
        <v>195</v>
      </c>
      <c r="C3069">
        <v>11</v>
      </c>
      <c r="D3069">
        <v>9</v>
      </c>
      <c r="E3069" t="s">
        <v>510</v>
      </c>
      <c r="F3069" t="s">
        <v>508</v>
      </c>
      <c r="G3069" t="s">
        <v>508</v>
      </c>
      <c r="H3069">
        <v>5.3377853087156879</v>
      </c>
      <c r="I3069">
        <v>64.643795090363781</v>
      </c>
      <c r="J3069">
        <v>0.22029980120078421</v>
      </c>
      <c r="K3069">
        <v>109.9650912558331</v>
      </c>
      <c r="L3069">
        <v>1.0892197921438589</v>
      </c>
      <c r="M3069">
        <v>-5.0803855444563402</v>
      </c>
      <c r="N3069">
        <v>-0.27100244737636842</v>
      </c>
      <c r="O3069">
        <v>1</v>
      </c>
      <c r="P3069">
        <v>1</v>
      </c>
      <c r="Q3069">
        <v>1</v>
      </c>
      <c r="R3069">
        <v>0</v>
      </c>
      <c r="S3069">
        <v>1</v>
      </c>
      <c r="T3069">
        <v>1</v>
      </c>
    </row>
    <row r="3070" spans="1:20" x14ac:dyDescent="0.3">
      <c r="A3070" t="s">
        <v>282</v>
      </c>
      <c r="B3070" t="s">
        <v>195</v>
      </c>
      <c r="C3070">
        <v>9</v>
      </c>
      <c r="D3070">
        <v>4</v>
      </c>
      <c r="E3070" t="s">
        <v>510</v>
      </c>
      <c r="F3070" t="s">
        <v>508</v>
      </c>
      <c r="G3070" t="s">
        <v>508</v>
      </c>
      <c r="H3070">
        <v>5.2746504699007053</v>
      </c>
      <c r="I3070">
        <v>63.588387115281108</v>
      </c>
      <c r="J3070">
        <v>0.20921205761477879</v>
      </c>
      <c r="K3070">
        <v>71.688749371925383</v>
      </c>
      <c r="L3070">
        <v>0.31850033776528458</v>
      </c>
      <c r="M3070">
        <v>-0.27100244737636842</v>
      </c>
      <c r="N3070">
        <v>1.15489180169872</v>
      </c>
      <c r="O3070">
        <v>1</v>
      </c>
      <c r="P3070">
        <v>1</v>
      </c>
      <c r="Q3070">
        <v>1</v>
      </c>
      <c r="R3070">
        <v>0</v>
      </c>
      <c r="S3070">
        <v>1</v>
      </c>
      <c r="T3070">
        <v>0</v>
      </c>
    </row>
    <row r="3071" spans="1:20" x14ac:dyDescent="0.3">
      <c r="A3071" t="s">
        <v>285</v>
      </c>
      <c r="B3071" t="s">
        <v>195</v>
      </c>
      <c r="C3071">
        <v>6</v>
      </c>
      <c r="D3071">
        <v>6</v>
      </c>
      <c r="E3071" t="s">
        <v>510</v>
      </c>
      <c r="F3071" t="s">
        <v>508</v>
      </c>
      <c r="G3071" t="s">
        <v>508</v>
      </c>
      <c r="H3071">
        <v>5.6083554519806258</v>
      </c>
      <c r="I3071">
        <v>55.936673005203943</v>
      </c>
      <c r="J3071">
        <v>0.14601973186906489</v>
      </c>
      <c r="K3071">
        <v>49.562955875508841</v>
      </c>
      <c r="L3071">
        <v>0.6769166772260643</v>
      </c>
      <c r="M3071">
        <v>-3.0893218773715758</v>
      </c>
      <c r="N3071">
        <v>0.27720000697907182</v>
      </c>
      <c r="O3071">
        <v>0</v>
      </c>
      <c r="P3071">
        <v>1</v>
      </c>
      <c r="Q3071">
        <v>1</v>
      </c>
      <c r="R3071">
        <v>0</v>
      </c>
      <c r="S3071">
        <v>1</v>
      </c>
      <c r="T3071">
        <v>0</v>
      </c>
    </row>
    <row r="3072" spans="1:20" x14ac:dyDescent="0.3">
      <c r="A3072" t="s">
        <v>291</v>
      </c>
      <c r="B3072" t="s">
        <v>195</v>
      </c>
      <c r="C3072">
        <v>4</v>
      </c>
      <c r="D3072">
        <v>5</v>
      </c>
      <c r="E3072" t="s">
        <v>510</v>
      </c>
      <c r="F3072" t="s">
        <v>508</v>
      </c>
      <c r="G3072" t="s">
        <v>508</v>
      </c>
      <c r="H3072">
        <v>5.7243462109142111</v>
      </c>
      <c r="I3072">
        <v>49.868058276295308</v>
      </c>
      <c r="J3072">
        <v>4.0666351081581689E-2</v>
      </c>
      <c r="K3072">
        <v>14.49065778179385</v>
      </c>
      <c r="L3072">
        <v>0.60425940440594683</v>
      </c>
      <c r="M3072">
        <v>-1.8659326384318879</v>
      </c>
      <c r="N3072">
        <v>0.49296231999145179</v>
      </c>
      <c r="O3072">
        <v>0</v>
      </c>
      <c r="P3072">
        <v>1</v>
      </c>
      <c r="Q3072">
        <v>1</v>
      </c>
      <c r="R3072">
        <v>0</v>
      </c>
      <c r="S3072">
        <v>0</v>
      </c>
      <c r="T3072">
        <v>0</v>
      </c>
    </row>
    <row r="3073" spans="1:20" x14ac:dyDescent="0.3">
      <c r="A3073" t="s">
        <v>298</v>
      </c>
      <c r="B3073" t="s">
        <v>195</v>
      </c>
      <c r="C3073">
        <v>1</v>
      </c>
      <c r="D3073">
        <v>4</v>
      </c>
      <c r="E3073" t="s">
        <v>510</v>
      </c>
      <c r="F3073" t="s">
        <v>508</v>
      </c>
      <c r="G3073" t="s">
        <v>508</v>
      </c>
      <c r="H3073">
        <v>5.7408924664189191</v>
      </c>
      <c r="I3073">
        <v>37.609324987710671</v>
      </c>
      <c r="J3073">
        <v>-4.6642026240088758E-2</v>
      </c>
      <c r="K3073">
        <v>-47.687776234956083</v>
      </c>
      <c r="L3073">
        <v>0.7333813526621451</v>
      </c>
      <c r="M3073">
        <v>-2.172392499455329</v>
      </c>
      <c r="N3073">
        <v>0.78796315456061605</v>
      </c>
      <c r="O3073">
        <v>0</v>
      </c>
      <c r="P3073">
        <v>1</v>
      </c>
      <c r="Q3073">
        <v>0</v>
      </c>
      <c r="R3073">
        <v>0</v>
      </c>
      <c r="S3073">
        <v>0</v>
      </c>
      <c r="T3073">
        <v>0</v>
      </c>
    </row>
    <row r="3074" spans="1:20" x14ac:dyDescent="0.3">
      <c r="A3074" t="s">
        <v>164</v>
      </c>
      <c r="B3074" t="s">
        <v>195</v>
      </c>
      <c r="C3074">
        <v>12</v>
      </c>
      <c r="D3074">
        <v>12</v>
      </c>
      <c r="E3074" t="s">
        <v>15</v>
      </c>
      <c r="F3074" t="s">
        <v>509</v>
      </c>
      <c r="G3074" t="s">
        <v>509</v>
      </c>
      <c r="H3074">
        <v>3.3184522607181401</v>
      </c>
      <c r="I3074">
        <v>33.72778193481836</v>
      </c>
      <c r="J3074">
        <v>-1.409787294198356E-2</v>
      </c>
      <c r="K3074">
        <v>-24.50902252729491</v>
      </c>
      <c r="L3074">
        <v>1.7992306490171399</v>
      </c>
      <c r="M3074">
        <v>-0.27700805412326451</v>
      </c>
      <c r="N3074">
        <v>0.48611562745082709</v>
      </c>
      <c r="O3074">
        <v>1</v>
      </c>
      <c r="P3074">
        <v>1</v>
      </c>
      <c r="Q3074">
        <v>0</v>
      </c>
      <c r="R3074">
        <v>1</v>
      </c>
      <c r="S3074">
        <v>1</v>
      </c>
      <c r="T3074">
        <v>1</v>
      </c>
    </row>
    <row r="3075" spans="1:20" x14ac:dyDescent="0.3">
      <c r="A3075" t="s">
        <v>242</v>
      </c>
      <c r="B3075" t="s">
        <v>195</v>
      </c>
      <c r="C3075">
        <v>11</v>
      </c>
      <c r="D3075">
        <v>15</v>
      </c>
      <c r="E3075" t="s">
        <v>513</v>
      </c>
      <c r="F3075" t="s">
        <v>508</v>
      </c>
      <c r="G3075" t="s">
        <v>508</v>
      </c>
      <c r="H3075">
        <v>3.0753279826577971</v>
      </c>
      <c r="I3075">
        <v>45.714322693503981</v>
      </c>
      <c r="J3075">
        <v>3.8279039459084313E-2</v>
      </c>
      <c r="K3075">
        <v>39.955075628720998</v>
      </c>
      <c r="L3075">
        <v>0.65693532868714977</v>
      </c>
      <c r="M3075">
        <v>-2.4275094978374159</v>
      </c>
      <c r="N3075">
        <v>-6.91100808382316E-2</v>
      </c>
      <c r="O3075">
        <v>1</v>
      </c>
      <c r="P3075">
        <v>1</v>
      </c>
      <c r="Q3075">
        <v>1</v>
      </c>
      <c r="R3075">
        <v>0</v>
      </c>
      <c r="S3075">
        <v>1</v>
      </c>
      <c r="T3075">
        <v>0</v>
      </c>
    </row>
    <row r="3076" spans="1:20" x14ac:dyDescent="0.3">
      <c r="A3076" t="s">
        <v>139</v>
      </c>
      <c r="B3076" t="s">
        <v>594</v>
      </c>
      <c r="C3076">
        <v>5</v>
      </c>
      <c r="D3076">
        <v>7</v>
      </c>
      <c r="E3076" t="s">
        <v>510</v>
      </c>
      <c r="F3076" t="s">
        <v>508</v>
      </c>
      <c r="G3076" t="s">
        <v>508</v>
      </c>
      <c r="H3076">
        <v>4.1125538975301499</v>
      </c>
      <c r="I3076">
        <v>24.390273687026252</v>
      </c>
      <c r="J3076">
        <v>-1.5405502224363509E-3</v>
      </c>
      <c r="K3076">
        <v>-37.318186241770427</v>
      </c>
      <c r="L3076">
        <v>1.1866350026563519</v>
      </c>
      <c r="M3076">
        <v>-2.2222200637001448</v>
      </c>
      <c r="N3076">
        <v>-0.75758403599831414</v>
      </c>
      <c r="O3076">
        <v>0</v>
      </c>
      <c r="P3076">
        <v>1</v>
      </c>
      <c r="Q3076">
        <v>0</v>
      </c>
      <c r="R3076">
        <v>0</v>
      </c>
      <c r="S3076">
        <v>0</v>
      </c>
      <c r="T3076">
        <v>1</v>
      </c>
    </row>
    <row r="3077" spans="1:20" x14ac:dyDescent="0.3">
      <c r="A3077" t="s">
        <v>156</v>
      </c>
      <c r="B3077" t="s">
        <v>594</v>
      </c>
      <c r="C3077">
        <v>5</v>
      </c>
      <c r="D3077">
        <v>6</v>
      </c>
      <c r="E3077" t="s">
        <v>510</v>
      </c>
      <c r="F3077" t="s">
        <v>508</v>
      </c>
      <c r="G3077" t="s">
        <v>508</v>
      </c>
      <c r="H3077">
        <v>4.389312882824985</v>
      </c>
      <c r="I3077">
        <v>19.512172428932381</v>
      </c>
      <c r="J3077">
        <v>-7.3434271381891923E-3</v>
      </c>
      <c r="K3077">
        <v>-25.837662911919139</v>
      </c>
      <c r="L3077">
        <v>1.942066069308392</v>
      </c>
      <c r="M3077">
        <v>-0.75758403599831414</v>
      </c>
      <c r="N3077">
        <v>0.7633671839197399</v>
      </c>
      <c r="O3077">
        <v>0</v>
      </c>
      <c r="P3077">
        <v>1</v>
      </c>
      <c r="Q3077">
        <v>0</v>
      </c>
      <c r="R3077">
        <v>0</v>
      </c>
      <c r="S3077">
        <v>0</v>
      </c>
      <c r="T3077">
        <v>1</v>
      </c>
    </row>
    <row r="3078" spans="1:20" x14ac:dyDescent="0.3">
      <c r="A3078" t="s">
        <v>223</v>
      </c>
      <c r="B3078" t="s">
        <v>594</v>
      </c>
      <c r="C3078">
        <v>3</v>
      </c>
      <c r="D3078">
        <v>4</v>
      </c>
      <c r="E3078" t="s">
        <v>510</v>
      </c>
      <c r="F3078" t="s">
        <v>508</v>
      </c>
      <c r="G3078" t="s">
        <v>508</v>
      </c>
      <c r="H3078">
        <v>4.2911463698344692</v>
      </c>
      <c r="I3078">
        <v>17.94875713650805</v>
      </c>
      <c r="J3078">
        <v>-1.044804351254461E-2</v>
      </c>
      <c r="K3078">
        <v>-91.666712197998109</v>
      </c>
      <c r="L3078">
        <v>0.79534647414176607</v>
      </c>
      <c r="M3078">
        <v>-0.37878750249594439</v>
      </c>
      <c r="N3078">
        <v>3.8022775772322062</v>
      </c>
      <c r="O3078">
        <v>0</v>
      </c>
      <c r="P3078">
        <v>1</v>
      </c>
      <c r="Q3078">
        <v>0</v>
      </c>
      <c r="R3078">
        <v>0</v>
      </c>
      <c r="S3078">
        <v>0</v>
      </c>
      <c r="T3078">
        <v>0</v>
      </c>
    </row>
    <row r="3079" spans="1:20" x14ac:dyDescent="0.3">
      <c r="A3079" t="s">
        <v>271</v>
      </c>
      <c r="B3079" t="s">
        <v>594</v>
      </c>
      <c r="C3079">
        <v>9</v>
      </c>
      <c r="D3079">
        <v>7</v>
      </c>
      <c r="E3079" t="s">
        <v>510</v>
      </c>
      <c r="F3079" t="s">
        <v>508</v>
      </c>
      <c r="G3079" t="s">
        <v>508</v>
      </c>
      <c r="H3079">
        <v>5.0988318357430114</v>
      </c>
      <c r="I3079">
        <v>58.163281690572589</v>
      </c>
      <c r="J3079">
        <v>6.7127090296400321E-2</v>
      </c>
      <c r="K3079">
        <v>123.1454519608746</v>
      </c>
      <c r="L3079">
        <v>0.6206027375437263</v>
      </c>
      <c r="M3079">
        <v>-4.2168635331522832</v>
      </c>
      <c r="N3079">
        <v>0.31446510230593488</v>
      </c>
      <c r="O3079">
        <v>1</v>
      </c>
      <c r="P3079">
        <v>1</v>
      </c>
      <c r="Q3079">
        <v>1</v>
      </c>
      <c r="R3079">
        <v>0</v>
      </c>
      <c r="S3079">
        <v>1</v>
      </c>
      <c r="T3079">
        <v>0</v>
      </c>
    </row>
    <row r="3080" spans="1:20" x14ac:dyDescent="0.3">
      <c r="A3080" t="s">
        <v>290</v>
      </c>
      <c r="B3080" t="s">
        <v>594</v>
      </c>
      <c r="C3080">
        <v>11</v>
      </c>
      <c r="D3080">
        <v>7</v>
      </c>
      <c r="E3080" t="s">
        <v>510</v>
      </c>
      <c r="F3080" t="s">
        <v>508</v>
      </c>
      <c r="G3080" t="s">
        <v>508</v>
      </c>
      <c r="H3080">
        <v>6.7539913665929427</v>
      </c>
      <c r="I3080">
        <v>84.615379325032549</v>
      </c>
      <c r="J3080">
        <v>6.0223471895892687E-2</v>
      </c>
      <c r="K3080">
        <v>80.585837595044737</v>
      </c>
      <c r="L3080">
        <v>1.5776782016819111</v>
      </c>
      <c r="M3080">
        <v>-1.4124280467537489</v>
      </c>
      <c r="N3080">
        <v>-1.4326633862365259</v>
      </c>
      <c r="O3080">
        <v>1</v>
      </c>
      <c r="P3080">
        <v>1</v>
      </c>
      <c r="Q3080">
        <v>1</v>
      </c>
      <c r="R3080">
        <v>1</v>
      </c>
      <c r="S3080">
        <v>0</v>
      </c>
      <c r="T3080">
        <v>1</v>
      </c>
    </row>
    <row r="3081" spans="1:20" x14ac:dyDescent="0.3">
      <c r="A3081" t="s">
        <v>512</v>
      </c>
      <c r="B3081" t="s">
        <v>594</v>
      </c>
      <c r="C3081">
        <v>4</v>
      </c>
      <c r="D3081">
        <v>5</v>
      </c>
      <c r="E3081" t="s">
        <v>510</v>
      </c>
      <c r="F3081" t="s">
        <v>508</v>
      </c>
      <c r="G3081" t="s">
        <v>508</v>
      </c>
      <c r="H3081">
        <v>8.5714282470495622</v>
      </c>
      <c r="I3081">
        <v>51.923086181193042</v>
      </c>
      <c r="J3081">
        <v>1.779124312506242E-2</v>
      </c>
      <c r="K3081">
        <v>40.419927950000513</v>
      </c>
      <c r="L3081">
        <v>0.69161892456970731</v>
      </c>
      <c r="M3081">
        <v>-8.430231308988672</v>
      </c>
      <c r="N3081">
        <v>-9.8412752956428129</v>
      </c>
      <c r="O3081">
        <v>0</v>
      </c>
      <c r="P3081">
        <v>1</v>
      </c>
      <c r="Q3081">
        <v>1</v>
      </c>
      <c r="R3081">
        <v>0</v>
      </c>
      <c r="S3081">
        <v>0</v>
      </c>
      <c r="T3081">
        <v>0</v>
      </c>
    </row>
    <row r="3082" spans="1:20" x14ac:dyDescent="0.3">
      <c r="A3082" t="s">
        <v>91</v>
      </c>
      <c r="B3082" t="s">
        <v>594</v>
      </c>
      <c r="C3082">
        <v>1</v>
      </c>
      <c r="D3082">
        <v>4</v>
      </c>
      <c r="E3082" t="s">
        <v>510</v>
      </c>
      <c r="F3082" t="s">
        <v>508</v>
      </c>
      <c r="G3082" t="s">
        <v>508</v>
      </c>
      <c r="H3082">
        <v>10.16096600591098</v>
      </c>
      <c r="I3082">
        <v>22.11538219063992</v>
      </c>
      <c r="J3082">
        <v>-2.3577837401700219E-2</v>
      </c>
      <c r="K3082">
        <v>-66.460288207206162</v>
      </c>
      <c r="L3082">
        <v>0.82577854447287491</v>
      </c>
      <c r="M3082">
        <v>-9.8412752956428129</v>
      </c>
      <c r="N3082">
        <v>-4.225348210765052</v>
      </c>
      <c r="O3082">
        <v>0</v>
      </c>
      <c r="P3082">
        <v>1</v>
      </c>
      <c r="Q3082">
        <v>0</v>
      </c>
      <c r="R3082">
        <v>0</v>
      </c>
      <c r="S3082">
        <v>0</v>
      </c>
      <c r="T3082">
        <v>0</v>
      </c>
    </row>
    <row r="3083" spans="1:20" x14ac:dyDescent="0.3">
      <c r="A3083" t="s">
        <v>93</v>
      </c>
      <c r="B3083" t="s">
        <v>594</v>
      </c>
      <c r="C3083">
        <v>0</v>
      </c>
      <c r="D3083">
        <v>4</v>
      </c>
      <c r="E3083" t="s">
        <v>510</v>
      </c>
      <c r="F3083" t="s">
        <v>508</v>
      </c>
      <c r="G3083" t="s">
        <v>508</v>
      </c>
      <c r="H3083">
        <v>11.1081925844585</v>
      </c>
      <c r="I3083">
        <v>8.8235211619867275</v>
      </c>
      <c r="J3083">
        <v>-5.5684091505179639E-2</v>
      </c>
      <c r="K3083">
        <v>-122.1011774124362</v>
      </c>
      <c r="L3083">
        <v>1.0054484012591181</v>
      </c>
      <c r="M3083">
        <v>-4.225348210765052</v>
      </c>
      <c r="N3083">
        <v>3.6764670434089228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1</v>
      </c>
    </row>
    <row r="3084" spans="1:20" x14ac:dyDescent="0.3">
      <c r="A3084" t="s">
        <v>162</v>
      </c>
      <c r="B3084" t="s">
        <v>594</v>
      </c>
      <c r="C3084">
        <v>1</v>
      </c>
      <c r="D3084">
        <v>4</v>
      </c>
      <c r="E3084" t="s">
        <v>510</v>
      </c>
      <c r="F3084" t="s">
        <v>508</v>
      </c>
      <c r="G3084" t="s">
        <v>508</v>
      </c>
      <c r="H3084">
        <v>9.9691685323492418</v>
      </c>
      <c r="I3084">
        <v>14.70586860331121</v>
      </c>
      <c r="J3084">
        <v>-7.6397043311285134E-2</v>
      </c>
      <c r="K3084">
        <v>-98.790937915691387</v>
      </c>
      <c r="L3084">
        <v>0.43873029668093388</v>
      </c>
      <c r="M3084">
        <v>-4.137935173497195</v>
      </c>
      <c r="N3084">
        <v>-2.158271345216813</v>
      </c>
      <c r="O3084">
        <v>0</v>
      </c>
      <c r="P3084">
        <v>1</v>
      </c>
      <c r="Q3084">
        <v>0</v>
      </c>
      <c r="R3084">
        <v>0</v>
      </c>
      <c r="S3084">
        <v>0</v>
      </c>
      <c r="T3084">
        <v>0</v>
      </c>
    </row>
    <row r="3085" spans="1:20" x14ac:dyDescent="0.3">
      <c r="A3085" t="s">
        <v>220</v>
      </c>
      <c r="B3085" t="s">
        <v>594</v>
      </c>
      <c r="C3085">
        <v>-2</v>
      </c>
      <c r="D3085">
        <v>3</v>
      </c>
      <c r="E3085" t="s">
        <v>510</v>
      </c>
      <c r="F3085" t="s">
        <v>508</v>
      </c>
      <c r="G3085" t="s">
        <v>508</v>
      </c>
      <c r="H3085">
        <v>10.13655486584328</v>
      </c>
      <c r="I3085">
        <v>8.8235211619867275</v>
      </c>
      <c r="J3085">
        <v>-8.163335935582397E-2</v>
      </c>
      <c r="K3085">
        <v>-100.3184757809053</v>
      </c>
      <c r="L3085">
        <v>0.54324599552796149</v>
      </c>
      <c r="M3085">
        <v>-2.158271345216813</v>
      </c>
      <c r="N3085">
        <v>2.2058802260453541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</row>
    <row r="3086" spans="1:20" x14ac:dyDescent="0.3">
      <c r="A3086" t="s">
        <v>235</v>
      </c>
      <c r="B3086" t="s">
        <v>594</v>
      </c>
      <c r="C3086">
        <v>4</v>
      </c>
      <c r="D3086">
        <v>5</v>
      </c>
      <c r="E3086" t="s">
        <v>510</v>
      </c>
      <c r="F3086" t="s">
        <v>508</v>
      </c>
      <c r="G3086" t="s">
        <v>508</v>
      </c>
      <c r="H3086">
        <v>8.3543671641403048</v>
      </c>
      <c r="I3086">
        <v>19.60782480441495</v>
      </c>
      <c r="J3086">
        <v>-3.4481944554760002E-2</v>
      </c>
      <c r="K3086">
        <v>-32.514517933250218</v>
      </c>
      <c r="L3086">
        <v>0.62638119566248784</v>
      </c>
      <c r="M3086">
        <v>-2.413798943427548</v>
      </c>
      <c r="N3086">
        <v>-2.8268525039848762</v>
      </c>
      <c r="O3086">
        <v>1</v>
      </c>
      <c r="P3086">
        <v>1</v>
      </c>
      <c r="Q3086">
        <v>0</v>
      </c>
      <c r="R3086">
        <v>0</v>
      </c>
      <c r="S3086">
        <v>0</v>
      </c>
      <c r="T3086">
        <v>0</v>
      </c>
    </row>
    <row r="3087" spans="1:20" x14ac:dyDescent="0.3">
      <c r="A3087" t="s">
        <v>259</v>
      </c>
      <c r="B3087" t="s">
        <v>594</v>
      </c>
      <c r="C3087">
        <v>4</v>
      </c>
      <c r="D3087">
        <v>5</v>
      </c>
      <c r="E3087" t="s">
        <v>510</v>
      </c>
      <c r="F3087" t="s">
        <v>508</v>
      </c>
      <c r="G3087" t="s">
        <v>508</v>
      </c>
      <c r="H3087">
        <v>7.9480524186964168</v>
      </c>
      <c r="I3087">
        <v>11.764694882648969</v>
      </c>
      <c r="J3087">
        <v>-3.0962052968619241E-2</v>
      </c>
      <c r="K3087">
        <v>-50.61276628106463</v>
      </c>
      <c r="L3087">
        <v>0.73148041702994182</v>
      </c>
      <c r="M3087">
        <v>-2.8268525039848762</v>
      </c>
      <c r="N3087">
        <v>1.8181800842285161</v>
      </c>
      <c r="O3087">
        <v>1</v>
      </c>
      <c r="P3087">
        <v>1</v>
      </c>
      <c r="Q3087">
        <v>0</v>
      </c>
      <c r="R3087">
        <v>0</v>
      </c>
      <c r="S3087">
        <v>0</v>
      </c>
      <c r="T3087">
        <v>0</v>
      </c>
    </row>
    <row r="3088" spans="1:20" x14ac:dyDescent="0.3">
      <c r="A3088" t="s">
        <v>269</v>
      </c>
      <c r="B3088" t="s">
        <v>594</v>
      </c>
      <c r="C3088">
        <v>4</v>
      </c>
      <c r="D3088">
        <v>3</v>
      </c>
      <c r="E3088" t="s">
        <v>510</v>
      </c>
      <c r="F3088" t="s">
        <v>508</v>
      </c>
      <c r="G3088" t="s">
        <v>508</v>
      </c>
      <c r="H3088">
        <v>6.5796216251929014</v>
      </c>
      <c r="I3088">
        <v>17.77776364926714</v>
      </c>
      <c r="J3088">
        <v>-1.860059458122449E-2</v>
      </c>
      <c r="K3088">
        <v>-23.875939506906779</v>
      </c>
      <c r="L3088">
        <v>0.98555693605710903</v>
      </c>
      <c r="M3088">
        <v>-0.35714252262698792</v>
      </c>
      <c r="N3088">
        <v>0.35842260214997163</v>
      </c>
      <c r="O3088">
        <v>1</v>
      </c>
      <c r="P3088">
        <v>1</v>
      </c>
      <c r="Q3088">
        <v>0</v>
      </c>
      <c r="R3088">
        <v>0</v>
      </c>
      <c r="S3088">
        <v>0</v>
      </c>
      <c r="T3088">
        <v>0</v>
      </c>
    </row>
    <row r="3089" spans="1:20" x14ac:dyDescent="0.3">
      <c r="A3089" t="s">
        <v>285</v>
      </c>
      <c r="B3089" t="s">
        <v>594</v>
      </c>
      <c r="C3089">
        <v>6</v>
      </c>
      <c r="D3089">
        <v>6</v>
      </c>
      <c r="E3089" t="s">
        <v>510</v>
      </c>
      <c r="F3089" t="s">
        <v>508</v>
      </c>
      <c r="G3089" t="s">
        <v>508</v>
      </c>
      <c r="H3089">
        <v>4.5663265110626163</v>
      </c>
      <c r="I3089">
        <v>43.33329889508866</v>
      </c>
      <c r="J3089">
        <v>-3.1083546859935539E-3</v>
      </c>
      <c r="K3089">
        <v>-6.9861340636460527</v>
      </c>
      <c r="L3089">
        <v>0.80982463952814421</v>
      </c>
      <c r="M3089">
        <v>-1.408449403588351</v>
      </c>
      <c r="N3089">
        <v>-0.35714252262698792</v>
      </c>
      <c r="O3089">
        <v>1</v>
      </c>
      <c r="P3089">
        <v>1</v>
      </c>
      <c r="Q3089">
        <v>0</v>
      </c>
      <c r="R3089">
        <v>0</v>
      </c>
      <c r="S3089">
        <v>0</v>
      </c>
      <c r="T3089">
        <v>0</v>
      </c>
    </row>
    <row r="3090" spans="1:20" x14ac:dyDescent="0.3">
      <c r="A3090" t="s">
        <v>295</v>
      </c>
      <c r="B3090" t="s">
        <v>594</v>
      </c>
      <c r="C3090">
        <v>3</v>
      </c>
      <c r="D3090">
        <v>6</v>
      </c>
      <c r="E3090" t="s">
        <v>510</v>
      </c>
      <c r="F3090" t="s">
        <v>508</v>
      </c>
      <c r="G3090" t="s">
        <v>508</v>
      </c>
      <c r="H3090">
        <v>4.735739019614325</v>
      </c>
      <c r="I3090">
        <v>16.216205766896149</v>
      </c>
      <c r="J3090">
        <v>-3.682047866608557E-3</v>
      </c>
      <c r="K3090">
        <v>-65.581843817468041</v>
      </c>
      <c r="L3090">
        <v>0.72656044658973884</v>
      </c>
      <c r="M3090">
        <v>-2.499997658388915</v>
      </c>
      <c r="N3090">
        <v>9.8901091223489033</v>
      </c>
      <c r="O3090">
        <v>0</v>
      </c>
      <c r="P3090">
        <v>1</v>
      </c>
      <c r="Q3090">
        <v>0</v>
      </c>
      <c r="R3090">
        <v>0</v>
      </c>
      <c r="S3090">
        <v>0</v>
      </c>
      <c r="T3090">
        <v>0</v>
      </c>
    </row>
    <row r="3091" spans="1:20" x14ac:dyDescent="0.3">
      <c r="A3091" t="s">
        <v>164</v>
      </c>
      <c r="B3091" t="s">
        <v>594</v>
      </c>
      <c r="C3091">
        <v>6</v>
      </c>
      <c r="D3091">
        <v>6</v>
      </c>
      <c r="E3091" t="s">
        <v>510</v>
      </c>
      <c r="F3091" t="s">
        <v>508</v>
      </c>
      <c r="G3091" t="s">
        <v>508</v>
      </c>
      <c r="H3091">
        <v>7.4603166073208067</v>
      </c>
      <c r="I3091">
        <v>37.19008541296067</v>
      </c>
      <c r="J3091">
        <v>5.7579331748753529E-2</v>
      </c>
      <c r="K3091">
        <v>48.952133080032183</v>
      </c>
      <c r="L3091">
        <v>0.66600714945607931</v>
      </c>
      <c r="M3091">
        <v>-9.9999972752162396</v>
      </c>
      <c r="N3091">
        <v>9.841267726799261</v>
      </c>
      <c r="O3091">
        <v>0</v>
      </c>
      <c r="P3091">
        <v>1</v>
      </c>
      <c r="Q3091">
        <v>1</v>
      </c>
      <c r="R3091">
        <v>0</v>
      </c>
      <c r="S3091">
        <v>1</v>
      </c>
      <c r="T3091">
        <v>0</v>
      </c>
    </row>
    <row r="3092" spans="1:20" x14ac:dyDescent="0.3">
      <c r="A3092" t="s">
        <v>77</v>
      </c>
      <c r="B3092" t="s">
        <v>595</v>
      </c>
      <c r="C3092">
        <v>1</v>
      </c>
      <c r="D3092">
        <v>1</v>
      </c>
      <c r="E3092" t="s">
        <v>510</v>
      </c>
      <c r="F3092" t="s">
        <v>508</v>
      </c>
      <c r="G3092" t="s">
        <v>508</v>
      </c>
      <c r="H3092">
        <v>5.7815123005073614</v>
      </c>
      <c r="I3092">
        <v>57.37702098786567</v>
      </c>
      <c r="J3092">
        <v>-1.7393160390817789E-2</v>
      </c>
      <c r="K3092">
        <v>50.884356124689539</v>
      </c>
      <c r="L3092">
        <v>0.92744079376111499</v>
      </c>
      <c r="M3092">
        <v>-0.46838363034779301</v>
      </c>
      <c r="N3092">
        <v>1.6470628626206341</v>
      </c>
      <c r="O3092">
        <v>0</v>
      </c>
      <c r="P3092">
        <v>1</v>
      </c>
      <c r="Q3092">
        <v>0</v>
      </c>
      <c r="R3092">
        <v>0</v>
      </c>
      <c r="S3092">
        <v>0</v>
      </c>
      <c r="T3092">
        <v>0</v>
      </c>
    </row>
    <row r="3093" spans="1:20" x14ac:dyDescent="0.3">
      <c r="A3093" t="s">
        <v>139</v>
      </c>
      <c r="B3093" t="s">
        <v>595</v>
      </c>
      <c r="C3093">
        <v>6</v>
      </c>
      <c r="D3093">
        <v>3</v>
      </c>
      <c r="E3093" t="s">
        <v>510</v>
      </c>
      <c r="F3093" t="s">
        <v>508</v>
      </c>
      <c r="G3093" t="s">
        <v>508</v>
      </c>
      <c r="H3093">
        <v>5.4279066511940446</v>
      </c>
      <c r="I3093">
        <v>56.862712098942737</v>
      </c>
      <c r="J3093">
        <v>-2.6345574845709901E-2</v>
      </c>
      <c r="K3093">
        <v>23.333326269077592</v>
      </c>
      <c r="L3093">
        <v>1.0435231436667509</v>
      </c>
      <c r="M3093">
        <v>-0.46403668659019942</v>
      </c>
      <c r="N3093">
        <v>-3.496505750611719</v>
      </c>
      <c r="O3093">
        <v>1</v>
      </c>
      <c r="P3093">
        <v>1</v>
      </c>
      <c r="Q3093">
        <v>0</v>
      </c>
      <c r="R3093">
        <v>0</v>
      </c>
      <c r="S3093">
        <v>0</v>
      </c>
      <c r="T3093">
        <v>1</v>
      </c>
    </row>
    <row r="3094" spans="1:20" x14ac:dyDescent="0.3">
      <c r="A3094" t="s">
        <v>156</v>
      </c>
      <c r="B3094" t="s">
        <v>595</v>
      </c>
      <c r="C3094">
        <v>3</v>
      </c>
      <c r="D3094">
        <v>5</v>
      </c>
      <c r="E3094" t="s">
        <v>510</v>
      </c>
      <c r="F3094" t="s">
        <v>508</v>
      </c>
      <c r="G3094" t="s">
        <v>508</v>
      </c>
      <c r="H3094">
        <v>5.5210504936836102</v>
      </c>
      <c r="I3094">
        <v>27.45094189321096</v>
      </c>
      <c r="J3094">
        <v>-3.7887410820674872E-2</v>
      </c>
      <c r="K3094">
        <v>-75.968950126140115</v>
      </c>
      <c r="L3094">
        <v>1.057255588290076</v>
      </c>
      <c r="M3094">
        <v>-3.496505750611719</v>
      </c>
      <c r="N3094">
        <v>1.2077341146705869</v>
      </c>
      <c r="O3094">
        <v>0</v>
      </c>
      <c r="P3094">
        <v>1</v>
      </c>
      <c r="Q3094">
        <v>0</v>
      </c>
      <c r="R3094">
        <v>0</v>
      </c>
      <c r="S3094">
        <v>0</v>
      </c>
      <c r="T3094">
        <v>1</v>
      </c>
    </row>
    <row r="3095" spans="1:20" x14ac:dyDescent="0.3">
      <c r="A3095" t="s">
        <v>228</v>
      </c>
      <c r="B3095" t="s">
        <v>595</v>
      </c>
      <c r="C3095">
        <v>5</v>
      </c>
      <c r="D3095">
        <v>5</v>
      </c>
      <c r="E3095" t="s">
        <v>510</v>
      </c>
      <c r="F3095" t="s">
        <v>508</v>
      </c>
      <c r="G3095" t="s">
        <v>508</v>
      </c>
      <c r="H3095">
        <v>4.7338300622966578</v>
      </c>
      <c r="I3095">
        <v>41.304253179777959</v>
      </c>
      <c r="J3095">
        <v>-3.3935953113712003E-2</v>
      </c>
      <c r="K3095">
        <v>-36.206697160767114</v>
      </c>
      <c r="L3095">
        <v>0.5200453097253247</v>
      </c>
      <c r="M3095">
        <v>-0.23529950310202211</v>
      </c>
      <c r="N3095">
        <v>3.537738289261132</v>
      </c>
      <c r="O3095">
        <v>0</v>
      </c>
      <c r="P3095">
        <v>1</v>
      </c>
      <c r="Q3095">
        <v>0</v>
      </c>
      <c r="R3095">
        <v>1</v>
      </c>
      <c r="S3095">
        <v>0</v>
      </c>
      <c r="T3095">
        <v>0</v>
      </c>
    </row>
    <row r="3096" spans="1:20" x14ac:dyDescent="0.3">
      <c r="A3096" t="s">
        <v>271</v>
      </c>
      <c r="B3096" t="s">
        <v>595</v>
      </c>
      <c r="C3096">
        <v>1</v>
      </c>
      <c r="D3096">
        <v>4</v>
      </c>
      <c r="E3096" t="s">
        <v>510</v>
      </c>
      <c r="F3096" t="s">
        <v>508</v>
      </c>
      <c r="G3096" t="s">
        <v>508</v>
      </c>
      <c r="H3096">
        <v>5.4651175574633903</v>
      </c>
      <c r="I3096">
        <v>35.483920586602103</v>
      </c>
      <c r="J3096">
        <v>-7.9257386192414236E-3</v>
      </c>
      <c r="K3096">
        <v>5.9258735981135491</v>
      </c>
      <c r="L3096">
        <v>0.70765368899292058</v>
      </c>
      <c r="M3096">
        <v>-2.0501065714788149</v>
      </c>
      <c r="N3096">
        <v>4.4185946966395404</v>
      </c>
      <c r="O3096">
        <v>0</v>
      </c>
      <c r="P3096">
        <v>1</v>
      </c>
      <c r="Q3096">
        <v>0</v>
      </c>
      <c r="R3096">
        <v>0</v>
      </c>
      <c r="S3096">
        <v>0</v>
      </c>
      <c r="T3096">
        <v>0</v>
      </c>
    </row>
    <row r="3097" spans="1:20" x14ac:dyDescent="0.3">
      <c r="A3097" t="s">
        <v>290</v>
      </c>
      <c r="B3097" t="s">
        <v>595</v>
      </c>
      <c r="C3097">
        <v>3</v>
      </c>
      <c r="D3097">
        <v>5</v>
      </c>
      <c r="E3097" t="s">
        <v>510</v>
      </c>
      <c r="F3097" t="s">
        <v>508</v>
      </c>
      <c r="G3097" t="s">
        <v>508</v>
      </c>
      <c r="H3097">
        <v>5.845648638468588</v>
      </c>
      <c r="I3097">
        <v>43.548392058660212</v>
      </c>
      <c r="J3097">
        <v>-2.1620213007899351E-2</v>
      </c>
      <c r="K3097">
        <v>-61.254607005610417</v>
      </c>
      <c r="L3097">
        <v>1.31250546048071</v>
      </c>
      <c r="M3097">
        <v>-1.360542967246368</v>
      </c>
      <c r="N3097">
        <v>-3.2183878058595292</v>
      </c>
      <c r="O3097">
        <v>0</v>
      </c>
      <c r="P3097">
        <v>1</v>
      </c>
      <c r="Q3097">
        <v>0</v>
      </c>
      <c r="R3097">
        <v>0</v>
      </c>
      <c r="S3097">
        <v>0</v>
      </c>
      <c r="T3097">
        <v>1</v>
      </c>
    </row>
    <row r="3098" spans="1:20" x14ac:dyDescent="0.3">
      <c r="A3098" t="s">
        <v>512</v>
      </c>
      <c r="B3098" t="s">
        <v>595</v>
      </c>
      <c r="C3098">
        <v>-2</v>
      </c>
      <c r="D3098">
        <v>3</v>
      </c>
      <c r="E3098" t="s">
        <v>510</v>
      </c>
      <c r="F3098" t="s">
        <v>508</v>
      </c>
      <c r="G3098" t="s">
        <v>508</v>
      </c>
      <c r="H3098">
        <v>6.7687914089815253</v>
      </c>
      <c r="I3098">
        <v>11.538485051149969</v>
      </c>
      <c r="J3098">
        <v>-5.6708141798860079E-2</v>
      </c>
      <c r="K3098">
        <v>-176.53509129667711</v>
      </c>
      <c r="L3098">
        <v>0.90331668469131221</v>
      </c>
      <c r="M3098">
        <v>-4.7505892506634382</v>
      </c>
      <c r="N3098">
        <v>-7.9800537006604371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</row>
    <row r="3099" spans="1:20" x14ac:dyDescent="0.3">
      <c r="A3099" t="s">
        <v>91</v>
      </c>
      <c r="B3099" t="s">
        <v>595</v>
      </c>
      <c r="C3099">
        <v>-2</v>
      </c>
      <c r="D3099">
        <v>3</v>
      </c>
      <c r="E3099" t="s">
        <v>510</v>
      </c>
      <c r="F3099" t="s">
        <v>508</v>
      </c>
      <c r="G3099" t="s">
        <v>508</v>
      </c>
      <c r="H3099">
        <v>7.9945795818405871</v>
      </c>
      <c r="I3099">
        <v>7.3394649930410196</v>
      </c>
      <c r="J3099">
        <v>-8.5965881723960177E-2</v>
      </c>
      <c r="K3099">
        <v>-259.94087156617678</v>
      </c>
      <c r="L3099">
        <v>0.86562434839656466</v>
      </c>
      <c r="M3099">
        <v>-7.9800537006604371</v>
      </c>
      <c r="N3099">
        <v>2.9810269211400522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</row>
    <row r="3100" spans="1:20" x14ac:dyDescent="0.3">
      <c r="A3100" t="s">
        <v>285</v>
      </c>
      <c r="B3100" t="s">
        <v>595</v>
      </c>
      <c r="C3100">
        <v>7</v>
      </c>
      <c r="D3100">
        <v>2</v>
      </c>
      <c r="E3100" t="s">
        <v>510</v>
      </c>
      <c r="F3100" t="s">
        <v>508</v>
      </c>
      <c r="G3100" t="s">
        <v>508</v>
      </c>
      <c r="H3100">
        <v>5.4749821890604666</v>
      </c>
      <c r="I3100">
        <v>76.271205618274024</v>
      </c>
      <c r="J3100">
        <v>2.0935373683326739E-2</v>
      </c>
      <c r="K3100">
        <v>95.002262244122122</v>
      </c>
      <c r="L3100">
        <v>0.57102045315422911</v>
      </c>
      <c r="M3100">
        <v>-0.75566678019074329</v>
      </c>
      <c r="N3100">
        <v>-3.553302103323833</v>
      </c>
      <c r="O3100">
        <v>1</v>
      </c>
      <c r="P3100">
        <v>1</v>
      </c>
      <c r="Q3100">
        <v>1</v>
      </c>
      <c r="R3100">
        <v>0</v>
      </c>
      <c r="S3100">
        <v>0</v>
      </c>
      <c r="T3100">
        <v>0</v>
      </c>
    </row>
    <row r="3101" spans="1:20" x14ac:dyDescent="0.3">
      <c r="A3101" t="s">
        <v>164</v>
      </c>
      <c r="B3101" t="s">
        <v>595</v>
      </c>
      <c r="C3101">
        <v>8</v>
      </c>
      <c r="D3101">
        <v>7</v>
      </c>
      <c r="E3101" t="s">
        <v>510</v>
      </c>
      <c r="F3101" t="s">
        <v>508</v>
      </c>
      <c r="G3101" t="s">
        <v>508</v>
      </c>
      <c r="H3101">
        <v>6.2369342254297733</v>
      </c>
      <c r="I3101">
        <v>54.954950697825467</v>
      </c>
      <c r="J3101">
        <v>4.7818144557877189E-2</v>
      </c>
      <c r="K3101">
        <v>85.408338473934549</v>
      </c>
      <c r="L3101">
        <v>1.2833247344072549</v>
      </c>
      <c r="M3101">
        <v>-8.8888910081651478</v>
      </c>
      <c r="N3101">
        <v>-5.8536589053470074</v>
      </c>
      <c r="O3101">
        <v>0</v>
      </c>
      <c r="P3101">
        <v>1</v>
      </c>
      <c r="Q3101">
        <v>1</v>
      </c>
      <c r="R3101">
        <v>0</v>
      </c>
      <c r="S3101">
        <v>1</v>
      </c>
      <c r="T3101">
        <v>1</v>
      </c>
    </row>
    <row r="3102" spans="1:20" x14ac:dyDescent="0.3">
      <c r="A3102" t="s">
        <v>242</v>
      </c>
      <c r="B3102" t="s">
        <v>595</v>
      </c>
      <c r="C3102">
        <v>1</v>
      </c>
      <c r="D3102">
        <v>4</v>
      </c>
      <c r="E3102" t="s">
        <v>510</v>
      </c>
      <c r="F3102" t="s">
        <v>508</v>
      </c>
      <c r="G3102" t="s">
        <v>508</v>
      </c>
      <c r="H3102">
        <v>6.2005285936761796</v>
      </c>
      <c r="I3102">
        <v>9.9999920527127664</v>
      </c>
      <c r="J3102">
        <v>-2.7248271429625701E-2</v>
      </c>
      <c r="K3102">
        <v>-57.558532559272578</v>
      </c>
      <c r="L3102">
        <v>0.4787169950593812</v>
      </c>
      <c r="M3102">
        <v>-6.4197584354844057</v>
      </c>
      <c r="N3102">
        <v>-1.3192599688533491</v>
      </c>
      <c r="O3102">
        <v>0</v>
      </c>
      <c r="P3102">
        <v>1</v>
      </c>
      <c r="Q3102">
        <v>0</v>
      </c>
      <c r="R3102">
        <v>0</v>
      </c>
      <c r="S3102">
        <v>0</v>
      </c>
      <c r="T3102">
        <v>0</v>
      </c>
    </row>
    <row r="3103" spans="1:20" x14ac:dyDescent="0.3">
      <c r="A3103" t="s">
        <v>156</v>
      </c>
      <c r="B3103" t="s">
        <v>217</v>
      </c>
      <c r="C3103">
        <v>6</v>
      </c>
      <c r="D3103">
        <v>8</v>
      </c>
      <c r="E3103" t="s">
        <v>513</v>
      </c>
      <c r="F3103" t="s">
        <v>508</v>
      </c>
      <c r="G3103" t="s">
        <v>508</v>
      </c>
      <c r="H3103">
        <v>3.3867007793160711</v>
      </c>
      <c r="I3103">
        <v>35.71425530374956</v>
      </c>
      <c r="J3103">
        <v>2.593961583954071E-3</v>
      </c>
      <c r="K3103">
        <v>-20.98771482499421</v>
      </c>
      <c r="L3103">
        <v>0.44741355937139038</v>
      </c>
      <c r="M3103">
        <v>-1.2765945790308919</v>
      </c>
      <c r="N3103">
        <v>3.0172488653279261</v>
      </c>
      <c r="O3103">
        <v>0</v>
      </c>
      <c r="P3103">
        <v>1</v>
      </c>
      <c r="Q3103">
        <v>1</v>
      </c>
      <c r="R3103">
        <v>0</v>
      </c>
      <c r="S3103">
        <v>0</v>
      </c>
      <c r="T3103">
        <v>0</v>
      </c>
    </row>
    <row r="3104" spans="1:20" x14ac:dyDescent="0.3">
      <c r="A3104" t="s">
        <v>223</v>
      </c>
      <c r="B3104" t="s">
        <v>217</v>
      </c>
      <c r="C3104">
        <v>8</v>
      </c>
      <c r="D3104">
        <v>11</v>
      </c>
      <c r="E3104" t="s">
        <v>513</v>
      </c>
      <c r="F3104" t="s">
        <v>508</v>
      </c>
      <c r="G3104" t="s">
        <v>508</v>
      </c>
      <c r="H3104">
        <v>3.4806321481288349</v>
      </c>
      <c r="I3104">
        <v>41.666625274553887</v>
      </c>
      <c r="J3104">
        <v>1.787904154425556E-3</v>
      </c>
      <c r="K3104">
        <v>59.726993756202418</v>
      </c>
      <c r="L3104">
        <v>2.062232309335601</v>
      </c>
      <c r="M3104">
        <v>-1.255238849018897</v>
      </c>
      <c r="N3104">
        <v>-0.4237284282951545</v>
      </c>
      <c r="O3104">
        <v>0</v>
      </c>
      <c r="P3104">
        <v>1</v>
      </c>
      <c r="Q3104">
        <v>1</v>
      </c>
      <c r="R3104">
        <v>0</v>
      </c>
      <c r="S3104">
        <v>0</v>
      </c>
      <c r="T3104">
        <v>1</v>
      </c>
    </row>
    <row r="3105" spans="1:20" x14ac:dyDescent="0.3">
      <c r="A3105" t="s">
        <v>228</v>
      </c>
      <c r="B3105" t="s">
        <v>217</v>
      </c>
      <c r="C3105">
        <v>3</v>
      </c>
      <c r="D3105">
        <v>6</v>
      </c>
      <c r="E3105" t="s">
        <v>510</v>
      </c>
      <c r="F3105" t="s">
        <v>508</v>
      </c>
      <c r="G3105" t="s">
        <v>508</v>
      </c>
      <c r="H3105">
        <v>3.495443335235175</v>
      </c>
      <c r="I3105">
        <v>37.4999627470985</v>
      </c>
      <c r="J3105">
        <v>-2.1969979177346999E-4</v>
      </c>
      <c r="K3105">
        <v>-16.216356701338761</v>
      </c>
      <c r="L3105">
        <v>0.35907679744037829</v>
      </c>
      <c r="M3105">
        <v>-0.4237284282951545</v>
      </c>
      <c r="N3105">
        <v>0.42553152634363067</v>
      </c>
      <c r="O3105">
        <v>0</v>
      </c>
      <c r="P3105">
        <v>1</v>
      </c>
      <c r="Q3105">
        <v>0</v>
      </c>
      <c r="R3105">
        <v>0</v>
      </c>
      <c r="S3105">
        <v>0</v>
      </c>
      <c r="T3105">
        <v>0</v>
      </c>
    </row>
    <row r="3106" spans="1:20" x14ac:dyDescent="0.3">
      <c r="A3106" t="s">
        <v>271</v>
      </c>
      <c r="B3106" t="s">
        <v>217</v>
      </c>
      <c r="C3106">
        <v>5</v>
      </c>
      <c r="D3106">
        <v>8</v>
      </c>
      <c r="E3106" t="s">
        <v>510</v>
      </c>
      <c r="F3106" t="s">
        <v>508</v>
      </c>
      <c r="G3106" t="s">
        <v>508</v>
      </c>
      <c r="H3106">
        <v>3.0612275440140322</v>
      </c>
      <c r="I3106">
        <v>10.52630258069212</v>
      </c>
      <c r="J3106">
        <v>-2.81566419059695E-3</v>
      </c>
      <c r="K3106">
        <v>-8.1513189619471049</v>
      </c>
      <c r="L3106">
        <v>0.66645751469016756</v>
      </c>
      <c r="M3106">
        <v>-4.1493833813154826</v>
      </c>
      <c r="N3106">
        <v>5.194810690482929</v>
      </c>
      <c r="O3106">
        <v>0</v>
      </c>
      <c r="P3106">
        <v>1</v>
      </c>
      <c r="Q3106">
        <v>0</v>
      </c>
      <c r="R3106">
        <v>0</v>
      </c>
      <c r="S3106">
        <v>1</v>
      </c>
      <c r="T3106">
        <v>0</v>
      </c>
    </row>
    <row r="3107" spans="1:20" x14ac:dyDescent="0.3">
      <c r="A3107" t="s">
        <v>512</v>
      </c>
      <c r="B3107" t="s">
        <v>217</v>
      </c>
      <c r="C3107">
        <v>0</v>
      </c>
      <c r="D3107">
        <v>5</v>
      </c>
      <c r="E3107" t="s">
        <v>510</v>
      </c>
      <c r="F3107" t="s">
        <v>508</v>
      </c>
      <c r="G3107" t="s">
        <v>508</v>
      </c>
      <c r="H3107">
        <v>3.898942528062745</v>
      </c>
      <c r="I3107">
        <v>17.391286319957711</v>
      </c>
      <c r="J3107">
        <v>-1.347851326302321E-2</v>
      </c>
      <c r="K3107">
        <v>-149.49852165807741</v>
      </c>
      <c r="L3107">
        <v>0.67594944362464027</v>
      </c>
      <c r="M3107">
        <v>-1.7167366164289031</v>
      </c>
      <c r="N3107">
        <v>-5.2401697623601811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</row>
    <row r="3108" spans="1:20" x14ac:dyDescent="0.3">
      <c r="A3108" t="s">
        <v>91</v>
      </c>
      <c r="B3108" t="s">
        <v>217</v>
      </c>
      <c r="C3108">
        <v>2</v>
      </c>
      <c r="D3108">
        <v>6</v>
      </c>
      <c r="E3108" t="s">
        <v>510</v>
      </c>
      <c r="F3108" t="s">
        <v>508</v>
      </c>
      <c r="G3108" t="s">
        <v>508</v>
      </c>
      <c r="H3108">
        <v>4.6082974371337784</v>
      </c>
      <c r="I3108">
        <v>24.390273687026252</v>
      </c>
      <c r="J3108">
        <v>-2.3544784742376871E-2</v>
      </c>
      <c r="K3108">
        <v>-323.55538940437549</v>
      </c>
      <c r="L3108">
        <v>1.173934458152559</v>
      </c>
      <c r="M3108">
        <v>-5.2401697623601811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1</v>
      </c>
    </row>
    <row r="3109" spans="1:20" x14ac:dyDescent="0.3">
      <c r="A3109" t="s">
        <v>162</v>
      </c>
      <c r="B3109" t="s">
        <v>217</v>
      </c>
      <c r="C3109">
        <v>5</v>
      </c>
      <c r="D3109">
        <v>4</v>
      </c>
      <c r="E3109" t="s">
        <v>510</v>
      </c>
      <c r="F3109" t="s">
        <v>508</v>
      </c>
      <c r="G3109" t="s">
        <v>508</v>
      </c>
      <c r="H3109">
        <v>4.621850416648404</v>
      </c>
      <c r="I3109">
        <v>34.146359901492438</v>
      </c>
      <c r="J3109">
        <v>-2.3199214418375962E-2</v>
      </c>
      <c r="K3109">
        <v>-70.077849067770032</v>
      </c>
      <c r="L3109">
        <v>0.64531278933660297</v>
      </c>
      <c r="M3109">
        <v>-0.45045001506225463</v>
      </c>
      <c r="N3109">
        <v>-0.45248824844553248</v>
      </c>
      <c r="O3109">
        <v>0</v>
      </c>
      <c r="P3109">
        <v>1</v>
      </c>
      <c r="Q3109">
        <v>0</v>
      </c>
      <c r="R3109">
        <v>1</v>
      </c>
      <c r="S3109">
        <v>0</v>
      </c>
      <c r="T3109">
        <v>0</v>
      </c>
    </row>
    <row r="3110" spans="1:20" x14ac:dyDescent="0.3">
      <c r="A3110" t="s">
        <v>220</v>
      </c>
      <c r="B3110" t="s">
        <v>217</v>
      </c>
      <c r="C3110">
        <v>6</v>
      </c>
      <c r="D3110">
        <v>5</v>
      </c>
      <c r="E3110" t="s">
        <v>510</v>
      </c>
      <c r="F3110" t="s">
        <v>508</v>
      </c>
      <c r="G3110" t="s">
        <v>508</v>
      </c>
      <c r="H3110">
        <v>4.4805213031408098</v>
      </c>
      <c r="I3110">
        <v>31.707338347875901</v>
      </c>
      <c r="J3110">
        <v>-2.050405013108238E-2</v>
      </c>
      <c r="K3110">
        <v>-70.637499791329375</v>
      </c>
      <c r="L3110">
        <v>0.78519763027090483</v>
      </c>
      <c r="M3110">
        <v>-0.45248824844553248</v>
      </c>
      <c r="N3110">
        <v>3.181815078435918</v>
      </c>
      <c r="O3110">
        <v>1</v>
      </c>
      <c r="P3110">
        <v>1</v>
      </c>
      <c r="Q3110">
        <v>0</v>
      </c>
      <c r="R3110">
        <v>0</v>
      </c>
      <c r="S3110">
        <v>0</v>
      </c>
      <c r="T3110">
        <v>0</v>
      </c>
    </row>
    <row r="3111" spans="1:20" x14ac:dyDescent="0.3">
      <c r="A3111" t="s">
        <v>235</v>
      </c>
      <c r="B3111" t="s">
        <v>217</v>
      </c>
      <c r="C3111">
        <v>6</v>
      </c>
      <c r="D3111">
        <v>8</v>
      </c>
      <c r="E3111" t="s">
        <v>510</v>
      </c>
      <c r="F3111" t="s">
        <v>508</v>
      </c>
      <c r="G3111" t="s">
        <v>508</v>
      </c>
      <c r="H3111">
        <v>3.7001289592883402</v>
      </c>
      <c r="I3111">
        <v>41.666677704559753</v>
      </c>
      <c r="J3111">
        <v>-7.8693485112924649E-4</v>
      </c>
      <c r="K3111">
        <v>-19.476895101077449</v>
      </c>
      <c r="L3111">
        <v>0.66403863849824307</v>
      </c>
      <c r="M3111">
        <v>-1.3333320617675779</v>
      </c>
      <c r="N3111">
        <v>-1.3513500451867639</v>
      </c>
      <c r="O3111">
        <v>1</v>
      </c>
      <c r="P3111">
        <v>1</v>
      </c>
      <c r="Q3111">
        <v>0</v>
      </c>
      <c r="R3111">
        <v>0</v>
      </c>
      <c r="S3111">
        <v>0</v>
      </c>
      <c r="T3111">
        <v>0</v>
      </c>
    </row>
    <row r="3112" spans="1:20" x14ac:dyDescent="0.3">
      <c r="A3112" t="s">
        <v>259</v>
      </c>
      <c r="B3112" t="s">
        <v>217</v>
      </c>
      <c r="C3112">
        <v>3</v>
      </c>
      <c r="D3112">
        <v>6</v>
      </c>
      <c r="E3112" t="s">
        <v>510</v>
      </c>
      <c r="F3112" t="s">
        <v>508</v>
      </c>
      <c r="G3112" t="s">
        <v>508</v>
      </c>
      <c r="H3112">
        <v>3.6529675678266629</v>
      </c>
      <c r="I3112">
        <v>35.294138271494127</v>
      </c>
      <c r="J3112">
        <v>-1.5591948037909161E-3</v>
      </c>
      <c r="K3112">
        <v>-43.807609998029683</v>
      </c>
      <c r="L3112">
        <v>0.73284033662790315</v>
      </c>
      <c r="M3112">
        <v>-1.3513500451867639</v>
      </c>
      <c r="N3112">
        <v>0.91324111433574962</v>
      </c>
      <c r="O3112">
        <v>0</v>
      </c>
      <c r="P3112">
        <v>1</v>
      </c>
      <c r="Q3112">
        <v>0</v>
      </c>
      <c r="R3112">
        <v>0</v>
      </c>
      <c r="S3112">
        <v>0</v>
      </c>
      <c r="T3112">
        <v>0</v>
      </c>
    </row>
    <row r="3113" spans="1:20" x14ac:dyDescent="0.3">
      <c r="A3113" t="s">
        <v>282</v>
      </c>
      <c r="B3113" t="s">
        <v>217</v>
      </c>
      <c r="C3113">
        <v>8</v>
      </c>
      <c r="D3113">
        <v>7</v>
      </c>
      <c r="E3113" t="s">
        <v>513</v>
      </c>
      <c r="F3113" t="s">
        <v>508</v>
      </c>
      <c r="G3113" t="s">
        <v>508</v>
      </c>
      <c r="H3113">
        <v>3.1350986911113048</v>
      </c>
      <c r="I3113">
        <v>58.33337472544612</v>
      </c>
      <c r="J3113">
        <v>9.2934879066100887E-4</v>
      </c>
      <c r="K3113">
        <v>2.7237766797328482</v>
      </c>
      <c r="L3113">
        <v>8.9540294622055414E-2</v>
      </c>
      <c r="M3113">
        <v>-0.45045001506225463</v>
      </c>
      <c r="N3113">
        <v>-0.90497649689106496</v>
      </c>
      <c r="O3113">
        <v>0</v>
      </c>
      <c r="P3113">
        <v>1</v>
      </c>
      <c r="Q3113">
        <v>1</v>
      </c>
      <c r="R3113">
        <v>1</v>
      </c>
      <c r="S3113">
        <v>0</v>
      </c>
      <c r="T3113">
        <v>0</v>
      </c>
    </row>
    <row r="3114" spans="1:20" x14ac:dyDescent="0.3">
      <c r="A3114" t="s">
        <v>285</v>
      </c>
      <c r="B3114" t="s">
        <v>217</v>
      </c>
      <c r="C3114">
        <v>3</v>
      </c>
      <c r="D3114">
        <v>9</v>
      </c>
      <c r="E3114" t="s">
        <v>510</v>
      </c>
      <c r="F3114" t="s">
        <v>508</v>
      </c>
      <c r="G3114" t="s">
        <v>508</v>
      </c>
      <c r="H3114">
        <v>2.7850570175827141</v>
      </c>
      <c r="I3114">
        <v>40.909154947130688</v>
      </c>
      <c r="J3114">
        <v>-1.798253080264108E-3</v>
      </c>
      <c r="K3114">
        <v>-70.292842716125207</v>
      </c>
      <c r="L3114">
        <v>0.91508408398227348</v>
      </c>
      <c r="M3114">
        <v>-0.45662055716787481</v>
      </c>
      <c r="N3114">
        <v>-2.2935757240897789</v>
      </c>
      <c r="O3114">
        <v>0</v>
      </c>
      <c r="P3114">
        <v>1</v>
      </c>
      <c r="Q3114">
        <v>0</v>
      </c>
      <c r="R3114">
        <v>0</v>
      </c>
      <c r="S3114">
        <v>0</v>
      </c>
      <c r="T3114">
        <v>0</v>
      </c>
    </row>
    <row r="3115" spans="1:20" x14ac:dyDescent="0.3">
      <c r="A3115" t="s">
        <v>295</v>
      </c>
      <c r="B3115" t="s">
        <v>217</v>
      </c>
      <c r="C3115">
        <v>2</v>
      </c>
      <c r="D3115">
        <v>6</v>
      </c>
      <c r="E3115" t="s">
        <v>510</v>
      </c>
      <c r="F3115" t="s">
        <v>508</v>
      </c>
      <c r="G3115" t="s">
        <v>508</v>
      </c>
      <c r="H3115">
        <v>3.197278440442695</v>
      </c>
      <c r="I3115">
        <v>12.49998758236617</v>
      </c>
      <c r="J3115">
        <v>-8.1581291825299149E-3</v>
      </c>
      <c r="K3115">
        <v>-159.298309720687</v>
      </c>
      <c r="L3115">
        <v>1.187330469775346</v>
      </c>
      <c r="M3115">
        <v>-1.8691681453631319</v>
      </c>
      <c r="N3115">
        <v>-0.95238008737019531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1</v>
      </c>
    </row>
    <row r="3116" spans="1:20" x14ac:dyDescent="0.3">
      <c r="A3116" t="s">
        <v>298</v>
      </c>
      <c r="B3116" t="s">
        <v>217</v>
      </c>
      <c r="C3116">
        <v>0</v>
      </c>
      <c r="D3116">
        <v>5</v>
      </c>
      <c r="E3116" t="s">
        <v>510</v>
      </c>
      <c r="F3116" t="s">
        <v>508</v>
      </c>
      <c r="G3116" t="s">
        <v>508</v>
      </c>
      <c r="H3116">
        <v>3.2280214741788078</v>
      </c>
      <c r="I3116">
        <v>4.1666625274553883</v>
      </c>
      <c r="J3116">
        <v>-1.0268789835679779E-2</v>
      </c>
      <c r="K3116">
        <v>-153.43272486914401</v>
      </c>
      <c r="L3116">
        <v>0.73579764483605148</v>
      </c>
      <c r="M3116">
        <v>-0.95238008737019531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</row>
    <row r="3117" spans="1:20" x14ac:dyDescent="0.3">
      <c r="A3117" t="s">
        <v>164</v>
      </c>
      <c r="B3117" t="s">
        <v>217</v>
      </c>
      <c r="C3117">
        <v>11</v>
      </c>
      <c r="D3117">
        <v>15</v>
      </c>
      <c r="E3117" t="s">
        <v>5</v>
      </c>
      <c r="F3117" t="s">
        <v>509</v>
      </c>
      <c r="G3117" t="s">
        <v>509</v>
      </c>
      <c r="H3117">
        <v>3.144227846036348</v>
      </c>
      <c r="I3117">
        <v>17.647034074207049</v>
      </c>
      <c r="J3117">
        <v>1.235582347284464E-3</v>
      </c>
      <c r="K3117">
        <v>-60.317395441704669</v>
      </c>
      <c r="L3117">
        <v>1.035669799057126</v>
      </c>
      <c r="M3117">
        <v>-2.3364573964402768</v>
      </c>
      <c r="N3117">
        <v>2.870822184792658</v>
      </c>
      <c r="O3117">
        <v>1</v>
      </c>
      <c r="P3117">
        <v>1</v>
      </c>
      <c r="Q3117">
        <v>1</v>
      </c>
      <c r="R3117">
        <v>0</v>
      </c>
      <c r="S3117">
        <v>0</v>
      </c>
      <c r="T3117">
        <v>1</v>
      </c>
    </row>
    <row r="3118" spans="1:20" x14ac:dyDescent="0.3">
      <c r="A3118" t="s">
        <v>242</v>
      </c>
      <c r="B3118" t="s">
        <v>217</v>
      </c>
      <c r="C3118">
        <v>6</v>
      </c>
      <c r="D3118">
        <v>7</v>
      </c>
      <c r="E3118" t="s">
        <v>513</v>
      </c>
      <c r="F3118" t="s">
        <v>508</v>
      </c>
      <c r="G3118" t="s">
        <v>508</v>
      </c>
      <c r="H3118">
        <v>3.0373888856871618</v>
      </c>
      <c r="I3118">
        <v>53.333407507955229</v>
      </c>
      <c r="J3118">
        <v>9.422388060747737E-3</v>
      </c>
      <c r="K3118">
        <v>25.454541251023539</v>
      </c>
      <c r="L3118">
        <v>0.58252537030266505</v>
      </c>
      <c r="M3118">
        <v>-1.382487112212744</v>
      </c>
      <c r="N3118">
        <v>1.8691570043085799</v>
      </c>
      <c r="O3118">
        <v>0</v>
      </c>
      <c r="P3118">
        <v>1</v>
      </c>
      <c r="Q3118">
        <v>1</v>
      </c>
      <c r="R3118">
        <v>0</v>
      </c>
      <c r="S3118">
        <v>0</v>
      </c>
      <c r="T3118">
        <v>0</v>
      </c>
    </row>
    <row r="3119" spans="1:20" x14ac:dyDescent="0.3">
      <c r="A3119" t="s">
        <v>139</v>
      </c>
      <c r="B3119" t="s">
        <v>202</v>
      </c>
      <c r="C3119">
        <v>8</v>
      </c>
      <c r="D3119">
        <v>11</v>
      </c>
      <c r="E3119" t="s">
        <v>513</v>
      </c>
      <c r="F3119" t="s">
        <v>508</v>
      </c>
      <c r="G3119" t="s">
        <v>508</v>
      </c>
      <c r="H3119">
        <v>3.087559148959472</v>
      </c>
      <c r="I3119">
        <v>23.07690191550995</v>
      </c>
      <c r="J3119">
        <v>8.6580934958854078E-4</v>
      </c>
      <c r="K3119">
        <v>-66.666666666667084</v>
      </c>
      <c r="L3119">
        <v>1.0770633588008121</v>
      </c>
      <c r="M3119">
        <v>-2.5157283158869168</v>
      </c>
      <c r="N3119">
        <v>-0.6451606948963502</v>
      </c>
      <c r="O3119">
        <v>0</v>
      </c>
      <c r="P3119">
        <v>1</v>
      </c>
      <c r="Q3119">
        <v>1</v>
      </c>
      <c r="R3119">
        <v>0</v>
      </c>
      <c r="S3119">
        <v>0</v>
      </c>
      <c r="T3119">
        <v>1</v>
      </c>
    </row>
    <row r="3120" spans="1:20" x14ac:dyDescent="0.3">
      <c r="A3120" t="s">
        <v>156</v>
      </c>
      <c r="B3120" t="s">
        <v>202</v>
      </c>
      <c r="C3120">
        <v>0</v>
      </c>
      <c r="D3120">
        <v>5</v>
      </c>
      <c r="E3120" t="s">
        <v>510</v>
      </c>
      <c r="F3120" t="s">
        <v>508</v>
      </c>
      <c r="G3120" t="s">
        <v>508</v>
      </c>
      <c r="H3120">
        <v>3.1076076627998619</v>
      </c>
      <c r="I3120">
        <v>15.38460127700664</v>
      </c>
      <c r="J3120">
        <v>-1.3302747670572159E-3</v>
      </c>
      <c r="K3120">
        <v>-151.8409008128499</v>
      </c>
      <c r="L3120">
        <v>0.4537049608632272</v>
      </c>
      <c r="M3120">
        <v>-0.6451606948963502</v>
      </c>
      <c r="N3120">
        <v>1.9480578793626731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</row>
    <row r="3121" spans="1:20" x14ac:dyDescent="0.3">
      <c r="A3121" t="s">
        <v>228</v>
      </c>
      <c r="B3121" t="s">
        <v>202</v>
      </c>
      <c r="C3121">
        <v>5</v>
      </c>
      <c r="D3121">
        <v>10</v>
      </c>
      <c r="E3121" t="s">
        <v>510</v>
      </c>
      <c r="F3121" t="s">
        <v>508</v>
      </c>
      <c r="G3121" t="s">
        <v>508</v>
      </c>
      <c r="H3121">
        <v>2.7930420984783182</v>
      </c>
      <c r="I3121">
        <v>30.76920255401328</v>
      </c>
      <c r="J3121">
        <v>-1.963420285178499E-5</v>
      </c>
      <c r="K3121">
        <v>-45.454543812545332</v>
      </c>
      <c r="L3121">
        <v>1.460184955442573</v>
      </c>
      <c r="M3121">
        <v>-1.2658290881372349</v>
      </c>
      <c r="N3121">
        <v>1.282057748038625</v>
      </c>
      <c r="O3121">
        <v>0</v>
      </c>
      <c r="P3121">
        <v>1</v>
      </c>
      <c r="Q3121">
        <v>0</v>
      </c>
      <c r="R3121">
        <v>0</v>
      </c>
      <c r="S3121">
        <v>0</v>
      </c>
      <c r="T3121">
        <v>1</v>
      </c>
    </row>
    <row r="3122" spans="1:20" x14ac:dyDescent="0.3">
      <c r="A3122" t="s">
        <v>271</v>
      </c>
      <c r="B3122" t="s">
        <v>202</v>
      </c>
      <c r="C3122">
        <v>8</v>
      </c>
      <c r="D3122">
        <v>10</v>
      </c>
      <c r="E3122" t="s">
        <v>513</v>
      </c>
      <c r="F3122" t="s">
        <v>508</v>
      </c>
      <c r="G3122" t="s">
        <v>508</v>
      </c>
      <c r="H3122">
        <v>3.2467546541829102</v>
      </c>
      <c r="I3122">
        <v>12.499990686772311</v>
      </c>
      <c r="J3122">
        <v>2.4507473684507721E-3</v>
      </c>
      <c r="K3122">
        <v>-19.44447019953828</v>
      </c>
      <c r="L3122">
        <v>0.78215402622847074</v>
      </c>
      <c r="M3122">
        <v>-3.7500038184224991</v>
      </c>
      <c r="N3122">
        <v>0</v>
      </c>
      <c r="O3122">
        <v>0</v>
      </c>
      <c r="P3122">
        <v>1</v>
      </c>
      <c r="Q3122">
        <v>1</v>
      </c>
      <c r="R3122">
        <v>0</v>
      </c>
      <c r="S3122">
        <v>1</v>
      </c>
      <c r="T3122">
        <v>0</v>
      </c>
    </row>
    <row r="3123" spans="1:20" x14ac:dyDescent="0.3">
      <c r="A3123" t="s">
        <v>283</v>
      </c>
      <c r="B3123" t="s">
        <v>202</v>
      </c>
      <c r="C3123">
        <v>6</v>
      </c>
      <c r="D3123">
        <v>10</v>
      </c>
      <c r="E3123" t="s">
        <v>513</v>
      </c>
      <c r="F3123" t="s">
        <v>508</v>
      </c>
      <c r="G3123" t="s">
        <v>508</v>
      </c>
      <c r="H3123">
        <v>3.4576897338080519</v>
      </c>
      <c r="I3123">
        <v>31.25005122275229</v>
      </c>
      <c r="J3123">
        <v>2.061231675116737E-4</v>
      </c>
      <c r="K3123">
        <v>5.2434096403038932</v>
      </c>
      <c r="L3123">
        <v>0.87302843343842762</v>
      </c>
      <c r="M3123">
        <v>-3.0864168005624908</v>
      </c>
      <c r="N3123">
        <v>-1.9108337322794831</v>
      </c>
      <c r="O3123">
        <v>0</v>
      </c>
      <c r="P3123">
        <v>1</v>
      </c>
      <c r="Q3123">
        <v>1</v>
      </c>
      <c r="R3123">
        <v>0</v>
      </c>
      <c r="S3123">
        <v>0</v>
      </c>
      <c r="T3123">
        <v>0</v>
      </c>
    </row>
    <row r="3124" spans="1:20" x14ac:dyDescent="0.3">
      <c r="A3124" t="s">
        <v>290</v>
      </c>
      <c r="B3124" t="s">
        <v>202</v>
      </c>
      <c r="C3124">
        <v>3</v>
      </c>
      <c r="D3124">
        <v>6</v>
      </c>
      <c r="E3124" t="s">
        <v>510</v>
      </c>
      <c r="F3124" t="s">
        <v>508</v>
      </c>
      <c r="G3124" t="s">
        <v>508</v>
      </c>
      <c r="H3124">
        <v>3.4786653849566629</v>
      </c>
      <c r="I3124">
        <v>12.499990686772311</v>
      </c>
      <c r="J3124">
        <v>-2.9111390978696018E-3</v>
      </c>
      <c r="K3124">
        <v>-75.652664930351051</v>
      </c>
      <c r="L3124">
        <v>0.61930328683331515</v>
      </c>
      <c r="M3124">
        <v>-1.9108337322794831</v>
      </c>
      <c r="N3124">
        <v>-0.64935004616650782</v>
      </c>
      <c r="O3124">
        <v>0</v>
      </c>
      <c r="P3124">
        <v>1</v>
      </c>
      <c r="Q3124">
        <v>0</v>
      </c>
      <c r="R3124">
        <v>0</v>
      </c>
      <c r="S3124">
        <v>0</v>
      </c>
      <c r="T3124">
        <v>0</v>
      </c>
    </row>
    <row r="3125" spans="1:20" x14ac:dyDescent="0.3">
      <c r="A3125" t="s">
        <v>512</v>
      </c>
      <c r="B3125" t="s">
        <v>202</v>
      </c>
      <c r="C3125">
        <v>0</v>
      </c>
      <c r="D3125">
        <v>5</v>
      </c>
      <c r="E3125" t="s">
        <v>510</v>
      </c>
      <c r="F3125" t="s">
        <v>508</v>
      </c>
      <c r="G3125" t="s">
        <v>508</v>
      </c>
      <c r="H3125">
        <v>3.5244366946454462</v>
      </c>
      <c r="I3125">
        <v>5.882348816286517</v>
      </c>
      <c r="J3125">
        <v>-7.9685053967643756E-3</v>
      </c>
      <c r="K3125">
        <v>-121.0466529856747</v>
      </c>
      <c r="L3125">
        <v>0.51082499144718807</v>
      </c>
      <c r="M3125">
        <v>-0.65359416014716498</v>
      </c>
      <c r="N3125">
        <v>-5.9210549018389917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</row>
    <row r="3126" spans="1:20" x14ac:dyDescent="0.3">
      <c r="A3126" t="s">
        <v>91</v>
      </c>
      <c r="B3126" t="s">
        <v>202</v>
      </c>
      <c r="C3126">
        <v>0</v>
      </c>
      <c r="D3126">
        <v>5</v>
      </c>
      <c r="E3126" t="s">
        <v>510</v>
      </c>
      <c r="F3126" t="s">
        <v>508</v>
      </c>
      <c r="G3126" t="s">
        <v>508</v>
      </c>
      <c r="H3126">
        <v>4.1958045164316671</v>
      </c>
      <c r="I3126">
        <v>10.71427659112487</v>
      </c>
      <c r="J3126">
        <v>-1.409483729274017E-2</v>
      </c>
      <c r="K3126">
        <v>-242.04198257124611</v>
      </c>
      <c r="L3126">
        <v>0.8859037429169766</v>
      </c>
      <c r="M3126">
        <v>-5.9210549018389917</v>
      </c>
      <c r="N3126">
        <v>-0.69930005804575623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</row>
    <row r="3127" spans="1:20" x14ac:dyDescent="0.3">
      <c r="A3127" t="s">
        <v>93</v>
      </c>
      <c r="B3127" t="s">
        <v>202</v>
      </c>
      <c r="C3127">
        <v>0</v>
      </c>
      <c r="D3127">
        <v>3</v>
      </c>
      <c r="E3127" t="s">
        <v>510</v>
      </c>
      <c r="F3127" t="s">
        <v>508</v>
      </c>
      <c r="G3127" t="s">
        <v>508</v>
      </c>
      <c r="H3127">
        <v>4.3259559371031138</v>
      </c>
      <c r="I3127">
        <v>7.1428510607499121</v>
      </c>
      <c r="J3127">
        <v>-1.7113838304916949E-2</v>
      </c>
      <c r="K3127">
        <v>-157.34166666728871</v>
      </c>
      <c r="L3127">
        <v>0.96525535730820211</v>
      </c>
      <c r="M3127">
        <v>-0.69930005804575623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</row>
    <row r="3128" spans="1:20" x14ac:dyDescent="0.3">
      <c r="A3128" t="s">
        <v>162</v>
      </c>
      <c r="B3128" t="s">
        <v>202</v>
      </c>
      <c r="C3128">
        <v>0</v>
      </c>
      <c r="D3128">
        <v>3</v>
      </c>
      <c r="E3128" t="s">
        <v>510</v>
      </c>
      <c r="F3128" t="s">
        <v>508</v>
      </c>
      <c r="G3128" t="s">
        <v>508</v>
      </c>
      <c r="H3128">
        <v>4.5271641940472556</v>
      </c>
      <c r="I3128">
        <v>7.4074008664308382</v>
      </c>
      <c r="J3128">
        <v>-1.6065976027533631E-2</v>
      </c>
      <c r="K3128">
        <v>-100.3184615622624</v>
      </c>
      <c r="L3128">
        <v>0.85276437333731414</v>
      </c>
      <c r="M3128">
        <v>-1.3888957875743531</v>
      </c>
      <c r="N3128">
        <v>-0.70422470179417551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</row>
    <row r="3129" spans="1:20" x14ac:dyDescent="0.3">
      <c r="A3129" t="s">
        <v>220</v>
      </c>
      <c r="B3129" t="s">
        <v>202</v>
      </c>
      <c r="C3129">
        <v>0</v>
      </c>
      <c r="D3129">
        <v>3</v>
      </c>
      <c r="E3129" t="s">
        <v>510</v>
      </c>
      <c r="F3129" t="s">
        <v>508</v>
      </c>
      <c r="G3129" t="s">
        <v>508</v>
      </c>
      <c r="H3129">
        <v>4.4579546832940649</v>
      </c>
      <c r="I3129">
        <v>10.344819081381321</v>
      </c>
      <c r="J3129">
        <v>-1.470836279624522E-2</v>
      </c>
      <c r="K3129">
        <v>-112.1121307245113</v>
      </c>
      <c r="L3129">
        <v>0.8634396145549148</v>
      </c>
      <c r="M3129">
        <v>-0.70422470179417551</v>
      </c>
      <c r="N3129">
        <v>4.2553236460424166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</row>
    <row r="3130" spans="1:20" x14ac:dyDescent="0.3">
      <c r="A3130" t="s">
        <v>235</v>
      </c>
      <c r="B3130" t="s">
        <v>202</v>
      </c>
      <c r="C3130">
        <v>11</v>
      </c>
      <c r="D3130">
        <v>12</v>
      </c>
      <c r="E3130" t="s">
        <v>513</v>
      </c>
      <c r="F3130" t="s">
        <v>508</v>
      </c>
      <c r="G3130" t="s">
        <v>508</v>
      </c>
      <c r="H3130">
        <v>3.6203533689850751</v>
      </c>
      <c r="I3130">
        <v>33.333349890178447</v>
      </c>
      <c r="J3130">
        <v>2.418593067566345E-3</v>
      </c>
      <c r="K3130">
        <v>-26.34402875306775</v>
      </c>
      <c r="L3130">
        <v>0.86441472757151949</v>
      </c>
      <c r="M3130">
        <v>-0.68027144684555196</v>
      </c>
      <c r="N3130">
        <v>-0.68493083575181213</v>
      </c>
      <c r="O3130">
        <v>1</v>
      </c>
      <c r="P3130">
        <v>1</v>
      </c>
      <c r="Q3130">
        <v>1</v>
      </c>
      <c r="R3130">
        <v>1</v>
      </c>
      <c r="S3130">
        <v>0</v>
      </c>
      <c r="T3130">
        <v>0</v>
      </c>
    </row>
    <row r="3131" spans="1:20" x14ac:dyDescent="0.3">
      <c r="A3131" t="s">
        <v>259</v>
      </c>
      <c r="B3131" t="s">
        <v>202</v>
      </c>
      <c r="C3131">
        <v>11</v>
      </c>
      <c r="D3131">
        <v>12</v>
      </c>
      <c r="E3131" t="s">
        <v>513</v>
      </c>
      <c r="F3131" t="s">
        <v>508</v>
      </c>
      <c r="G3131" t="s">
        <v>508</v>
      </c>
      <c r="H3131">
        <v>3.497537605949161</v>
      </c>
      <c r="I3131">
        <v>35.000017881389169</v>
      </c>
      <c r="J3131">
        <v>3.4962262379405399E-3</v>
      </c>
      <c r="K3131">
        <v>-25.45446392370539</v>
      </c>
      <c r="L3131">
        <v>0.79573953545710818</v>
      </c>
      <c r="M3131">
        <v>-0.68493083575181213</v>
      </c>
      <c r="N3131">
        <v>0.68965449202785845</v>
      </c>
      <c r="O3131">
        <v>1</v>
      </c>
      <c r="P3131">
        <v>1</v>
      </c>
      <c r="Q3131">
        <v>1</v>
      </c>
      <c r="R3131">
        <v>1</v>
      </c>
      <c r="S3131">
        <v>0</v>
      </c>
      <c r="T3131">
        <v>0</v>
      </c>
    </row>
    <row r="3132" spans="1:20" x14ac:dyDescent="0.3">
      <c r="A3132" t="s">
        <v>269</v>
      </c>
      <c r="B3132" t="s">
        <v>202</v>
      </c>
      <c r="C3132">
        <v>8</v>
      </c>
      <c r="D3132">
        <v>9</v>
      </c>
      <c r="E3132" t="s">
        <v>513</v>
      </c>
      <c r="F3132" t="s">
        <v>508</v>
      </c>
      <c r="G3132" t="s">
        <v>508</v>
      </c>
      <c r="H3132">
        <v>3.4226191954480218</v>
      </c>
      <c r="I3132">
        <v>35.294163020848309</v>
      </c>
      <c r="J3132">
        <v>4.4124653219894117E-3</v>
      </c>
      <c r="K3132">
        <v>17.284041100730271</v>
      </c>
      <c r="L3132">
        <v>1.1934338110914839</v>
      </c>
      <c r="M3132">
        <v>-1.369861671503624</v>
      </c>
      <c r="N3132">
        <v>0.69444375457589813</v>
      </c>
      <c r="O3132">
        <v>0</v>
      </c>
      <c r="P3132">
        <v>1</v>
      </c>
      <c r="Q3132">
        <v>1</v>
      </c>
      <c r="R3132">
        <v>0</v>
      </c>
      <c r="S3132">
        <v>0</v>
      </c>
      <c r="T3132">
        <v>1</v>
      </c>
    </row>
    <row r="3133" spans="1:20" x14ac:dyDescent="0.3">
      <c r="A3133" t="s">
        <v>285</v>
      </c>
      <c r="B3133" t="s">
        <v>202</v>
      </c>
      <c r="C3133">
        <v>8</v>
      </c>
      <c r="D3133">
        <v>11</v>
      </c>
      <c r="E3133" t="s">
        <v>367</v>
      </c>
      <c r="F3133" t="s">
        <v>508</v>
      </c>
      <c r="G3133" t="s">
        <v>509</v>
      </c>
      <c r="H3133">
        <v>2.9678082979286331</v>
      </c>
      <c r="I3133">
        <v>33.333300219643107</v>
      </c>
      <c r="J3133">
        <v>2.271661002392004E-3</v>
      </c>
      <c r="K3133">
        <v>-62.042375548098683</v>
      </c>
      <c r="L3133">
        <v>1.1462469494115839</v>
      </c>
      <c r="M3133">
        <v>-1.3888957875743531</v>
      </c>
      <c r="N3133">
        <v>-0.70422470179417551</v>
      </c>
      <c r="O3133">
        <v>0</v>
      </c>
      <c r="P3133">
        <v>1</v>
      </c>
      <c r="Q3133">
        <v>1</v>
      </c>
      <c r="R3133">
        <v>0</v>
      </c>
      <c r="S3133">
        <v>0</v>
      </c>
      <c r="T3133">
        <v>1</v>
      </c>
    </row>
    <row r="3134" spans="1:20" x14ac:dyDescent="0.3">
      <c r="A3134" t="s">
        <v>291</v>
      </c>
      <c r="B3134" t="s">
        <v>202</v>
      </c>
      <c r="C3134">
        <v>2</v>
      </c>
      <c r="D3134">
        <v>8</v>
      </c>
      <c r="E3134" t="s">
        <v>510</v>
      </c>
      <c r="F3134" t="s">
        <v>508</v>
      </c>
      <c r="G3134" t="s">
        <v>508</v>
      </c>
      <c r="H3134">
        <v>2.826311389492099</v>
      </c>
      <c r="I3134">
        <v>9.0908992389029724</v>
      </c>
      <c r="J3134">
        <v>-1.399770892359792E-3</v>
      </c>
      <c r="K3134">
        <v>-134.50294990494649</v>
      </c>
      <c r="L3134">
        <v>1.0094011085401819</v>
      </c>
      <c r="M3134">
        <v>-1.4184383971608909</v>
      </c>
      <c r="N3134">
        <v>-0.71942378173893762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1</v>
      </c>
    </row>
    <row r="3135" spans="1:20" x14ac:dyDescent="0.3">
      <c r="A3135" t="s">
        <v>295</v>
      </c>
      <c r="B3135" t="s">
        <v>202</v>
      </c>
      <c r="C3135">
        <v>2</v>
      </c>
      <c r="D3135">
        <v>8</v>
      </c>
      <c r="E3135" t="s">
        <v>510</v>
      </c>
      <c r="F3135" t="s">
        <v>508</v>
      </c>
      <c r="G3135" t="s">
        <v>508</v>
      </c>
      <c r="H3135">
        <v>2.7950314851356191</v>
      </c>
      <c r="I3135">
        <v>15.38460127700664</v>
      </c>
      <c r="J3135">
        <v>-2.8775112937637001E-3</v>
      </c>
      <c r="K3135">
        <v>-154.26993986961821</v>
      </c>
      <c r="L3135">
        <v>1.173578942596988</v>
      </c>
      <c r="M3135">
        <v>-0.71942378173893762</v>
      </c>
      <c r="N3135">
        <v>-1.449273985189887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1</v>
      </c>
    </row>
    <row r="3136" spans="1:20" x14ac:dyDescent="0.3">
      <c r="A3136" t="s">
        <v>298</v>
      </c>
      <c r="B3136" t="s">
        <v>202</v>
      </c>
      <c r="C3136">
        <v>2</v>
      </c>
      <c r="D3136">
        <v>9</v>
      </c>
      <c r="E3136" t="s">
        <v>510</v>
      </c>
      <c r="F3136" t="s">
        <v>508</v>
      </c>
      <c r="G3136" t="s">
        <v>508</v>
      </c>
      <c r="H3136">
        <v>2.836134849697185</v>
      </c>
      <c r="I3136">
        <v>7.1428510607499121</v>
      </c>
      <c r="J3136">
        <v>-4.7910694538925019E-3</v>
      </c>
      <c r="K3136">
        <v>-159.6490859325053</v>
      </c>
      <c r="L3136">
        <v>1.364685650730971</v>
      </c>
      <c r="M3136">
        <v>-1.449273985189887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1</v>
      </c>
    </row>
    <row r="3137" spans="1:20" x14ac:dyDescent="0.3">
      <c r="A3137" t="s">
        <v>164</v>
      </c>
      <c r="B3137" t="s">
        <v>202</v>
      </c>
      <c r="C3137">
        <v>11</v>
      </c>
      <c r="D3137">
        <v>16</v>
      </c>
      <c r="E3137" t="s">
        <v>5</v>
      </c>
      <c r="F3137" t="s">
        <v>509</v>
      </c>
      <c r="G3137" t="s">
        <v>509</v>
      </c>
      <c r="H3137">
        <v>3.0239841507085852</v>
      </c>
      <c r="I3137">
        <v>15.38460127700664</v>
      </c>
      <c r="J3137">
        <v>3.505717176945498E-3</v>
      </c>
      <c r="K3137">
        <v>-12.429282643131931</v>
      </c>
      <c r="L3137">
        <v>1.6095053140015629</v>
      </c>
      <c r="M3137">
        <v>-4.1958003482745374</v>
      </c>
      <c r="N3137">
        <v>4.379557851876454</v>
      </c>
      <c r="O3137">
        <v>1</v>
      </c>
      <c r="P3137">
        <v>1</v>
      </c>
      <c r="Q3137">
        <v>1</v>
      </c>
      <c r="R3137">
        <v>0</v>
      </c>
      <c r="S3137">
        <v>0</v>
      </c>
      <c r="T3137">
        <v>1</v>
      </c>
    </row>
    <row r="3138" spans="1:20" x14ac:dyDescent="0.3">
      <c r="A3138" t="s">
        <v>242</v>
      </c>
      <c r="B3138" t="s">
        <v>202</v>
      </c>
      <c r="C3138">
        <v>8</v>
      </c>
      <c r="D3138">
        <v>10</v>
      </c>
      <c r="E3138" t="s">
        <v>513</v>
      </c>
      <c r="F3138" t="s">
        <v>508</v>
      </c>
      <c r="G3138" t="s">
        <v>508</v>
      </c>
      <c r="H3138">
        <v>3.068411826756372</v>
      </c>
      <c r="I3138">
        <v>53.846104469523233</v>
      </c>
      <c r="J3138">
        <v>9.4958846013041311E-3</v>
      </c>
      <c r="K3138">
        <v>85.057479769191758</v>
      </c>
      <c r="L3138">
        <v>1.134515053083881</v>
      </c>
      <c r="M3138">
        <v>-2.739731508026868</v>
      </c>
      <c r="N3138">
        <v>1.408457798608995</v>
      </c>
      <c r="O3138">
        <v>0</v>
      </c>
      <c r="P3138">
        <v>1</v>
      </c>
      <c r="Q3138">
        <v>1</v>
      </c>
      <c r="R3138">
        <v>0</v>
      </c>
      <c r="S3138">
        <v>0</v>
      </c>
      <c r="T3138">
        <v>1</v>
      </c>
    </row>
    <row r="3139" spans="1:20" x14ac:dyDescent="0.3">
      <c r="A3139" t="s">
        <v>139</v>
      </c>
      <c r="B3139" t="s">
        <v>178</v>
      </c>
      <c r="C3139">
        <v>8</v>
      </c>
      <c r="D3139">
        <v>10</v>
      </c>
      <c r="E3139" t="s">
        <v>513</v>
      </c>
      <c r="F3139" t="s">
        <v>508</v>
      </c>
      <c r="G3139" t="s">
        <v>508</v>
      </c>
      <c r="H3139">
        <v>3.696741363238313</v>
      </c>
      <c r="I3139">
        <v>12.499990686772311</v>
      </c>
      <c r="J3139">
        <v>2.2813243782295639E-3</v>
      </c>
      <c r="K3139">
        <v>-54.845355527118649</v>
      </c>
      <c r="L3139">
        <v>0.51386913371679999</v>
      </c>
      <c r="M3139">
        <v>-2.145920770536129</v>
      </c>
      <c r="N3139">
        <v>0</v>
      </c>
      <c r="O3139">
        <v>0</v>
      </c>
      <c r="P3139">
        <v>1</v>
      </c>
      <c r="Q3139">
        <v>1</v>
      </c>
      <c r="R3139">
        <v>0</v>
      </c>
      <c r="S3139">
        <v>1</v>
      </c>
      <c r="T3139">
        <v>0</v>
      </c>
    </row>
    <row r="3140" spans="1:20" x14ac:dyDescent="0.3">
      <c r="A3140" t="s">
        <v>271</v>
      </c>
      <c r="B3140" t="s">
        <v>178</v>
      </c>
      <c r="C3140">
        <v>8</v>
      </c>
      <c r="D3140">
        <v>8</v>
      </c>
      <c r="E3140" t="s">
        <v>510</v>
      </c>
      <c r="F3140" t="s">
        <v>508</v>
      </c>
      <c r="G3140" t="s">
        <v>508</v>
      </c>
      <c r="H3140">
        <v>4.2667514182929054</v>
      </c>
      <c r="I3140">
        <v>6.2499953433861553</v>
      </c>
      <c r="J3140">
        <v>2.9545878276482358E-3</v>
      </c>
      <c r="K3140">
        <v>-59.413591932093027</v>
      </c>
      <c r="L3140">
        <v>0.35161225627147741</v>
      </c>
      <c r="M3140">
        <v>-3.418800283779253</v>
      </c>
      <c r="N3140">
        <v>0.44247745599357408</v>
      </c>
      <c r="O3140">
        <v>0</v>
      </c>
      <c r="P3140">
        <v>1</v>
      </c>
      <c r="Q3140">
        <v>1</v>
      </c>
      <c r="R3140">
        <v>0</v>
      </c>
      <c r="S3140">
        <v>1</v>
      </c>
      <c r="T3140">
        <v>0</v>
      </c>
    </row>
    <row r="3141" spans="1:20" x14ac:dyDescent="0.3">
      <c r="A3141" t="s">
        <v>283</v>
      </c>
      <c r="B3141" t="s">
        <v>178</v>
      </c>
      <c r="C3141">
        <v>3</v>
      </c>
      <c r="D3141">
        <v>6</v>
      </c>
      <c r="E3141" t="s">
        <v>510</v>
      </c>
      <c r="F3141" t="s">
        <v>508</v>
      </c>
      <c r="G3141" t="s">
        <v>508</v>
      </c>
      <c r="H3141">
        <v>3.8242724552286602</v>
      </c>
      <c r="I3141">
        <v>0</v>
      </c>
      <c r="J3141">
        <v>-8.2387391025844428E-3</v>
      </c>
      <c r="K3141">
        <v>-91.081824900252826</v>
      </c>
      <c r="L3141">
        <v>0.33776781538571171</v>
      </c>
      <c r="M3141">
        <v>-0.87719215690703345</v>
      </c>
      <c r="N3141">
        <v>-3.5398196479485931</v>
      </c>
      <c r="O3141">
        <v>0</v>
      </c>
      <c r="P3141">
        <v>1</v>
      </c>
      <c r="Q3141">
        <v>0</v>
      </c>
      <c r="R3141">
        <v>0</v>
      </c>
      <c r="S3141">
        <v>0</v>
      </c>
      <c r="T3141">
        <v>0</v>
      </c>
    </row>
    <row r="3142" spans="1:20" x14ac:dyDescent="0.3">
      <c r="A3142" t="s">
        <v>290</v>
      </c>
      <c r="B3142" t="s">
        <v>178</v>
      </c>
      <c r="C3142">
        <v>0</v>
      </c>
      <c r="D3142">
        <v>5</v>
      </c>
      <c r="E3142" t="s">
        <v>510</v>
      </c>
      <c r="F3142" t="s">
        <v>508</v>
      </c>
      <c r="G3142" t="s">
        <v>508</v>
      </c>
      <c r="H3142">
        <v>4.0956740606265303</v>
      </c>
      <c r="I3142">
        <v>0</v>
      </c>
      <c r="J3142">
        <v>-1.470653759112352E-2</v>
      </c>
      <c r="K3142">
        <v>-137.7048290770081</v>
      </c>
      <c r="L3142">
        <v>0.8785234433967215</v>
      </c>
      <c r="M3142">
        <v>-3.5398196479485931</v>
      </c>
      <c r="N3142">
        <v>-0.45871514481795589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</row>
    <row r="3143" spans="1:20" x14ac:dyDescent="0.3">
      <c r="A3143" t="s">
        <v>512</v>
      </c>
      <c r="B3143" t="s">
        <v>178</v>
      </c>
      <c r="C3143">
        <v>0</v>
      </c>
      <c r="D3143">
        <v>5</v>
      </c>
      <c r="E3143" t="s">
        <v>510</v>
      </c>
      <c r="F3143" t="s">
        <v>508</v>
      </c>
      <c r="G3143" t="s">
        <v>508</v>
      </c>
      <c r="H3143">
        <v>4.4474393682562807</v>
      </c>
      <c r="I3143">
        <v>4.3478215799894269</v>
      </c>
      <c r="J3143">
        <v>-2.563521293361971E-2</v>
      </c>
      <c r="K3143">
        <v>-164.8745915745327</v>
      </c>
      <c r="L3143">
        <v>0.94080385358757057</v>
      </c>
      <c r="M3143">
        <v>-2.304156174052149</v>
      </c>
      <c r="N3143">
        <v>-5.6603722658898121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</row>
    <row r="3144" spans="1:20" x14ac:dyDescent="0.3">
      <c r="A3144" t="s">
        <v>91</v>
      </c>
      <c r="B3144" t="s">
        <v>178</v>
      </c>
      <c r="C3144">
        <v>-2</v>
      </c>
      <c r="D3144">
        <v>3</v>
      </c>
      <c r="E3144" t="s">
        <v>510</v>
      </c>
      <c r="F3144" t="s">
        <v>508</v>
      </c>
      <c r="G3144" t="s">
        <v>508</v>
      </c>
      <c r="H3144">
        <v>5.2142854247774393</v>
      </c>
      <c r="I3144">
        <v>11.111119520937599</v>
      </c>
      <c r="J3144">
        <v>-3.3999673716436009E-2</v>
      </c>
      <c r="K3144">
        <v>-228.20085436125589</v>
      </c>
      <c r="L3144">
        <v>0.95157087732005319</v>
      </c>
      <c r="M3144">
        <v>-5.6603722658898121</v>
      </c>
      <c r="N3144">
        <v>-1.4999985694885249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</row>
    <row r="3145" spans="1:20" x14ac:dyDescent="0.3">
      <c r="A3145" t="s">
        <v>93</v>
      </c>
      <c r="B3145" t="s">
        <v>178</v>
      </c>
      <c r="C3145">
        <v>0</v>
      </c>
      <c r="D3145">
        <v>3</v>
      </c>
      <c r="E3145" t="s">
        <v>510</v>
      </c>
      <c r="F3145" t="s">
        <v>508</v>
      </c>
      <c r="G3145" t="s">
        <v>508</v>
      </c>
      <c r="H3145">
        <v>5.3662060911952274</v>
      </c>
      <c r="I3145">
        <v>6.3492192642970267</v>
      </c>
      <c r="J3145">
        <v>-3.8333489374512128E-2</v>
      </c>
      <c r="K3145">
        <v>-148.8079010374075</v>
      </c>
      <c r="L3145">
        <v>1.9658283912849179</v>
      </c>
      <c r="M3145">
        <v>-1.4999985694885249</v>
      </c>
      <c r="N3145">
        <v>0.50761372172727848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1</v>
      </c>
    </row>
    <row r="3146" spans="1:20" x14ac:dyDescent="0.3">
      <c r="A3146" t="s">
        <v>162</v>
      </c>
      <c r="B3146" t="s">
        <v>178</v>
      </c>
      <c r="C3146">
        <v>1</v>
      </c>
      <c r="D3146">
        <v>2</v>
      </c>
      <c r="E3146" t="s">
        <v>510</v>
      </c>
      <c r="F3146" t="s">
        <v>508</v>
      </c>
      <c r="G3146" t="s">
        <v>508</v>
      </c>
      <c r="H3146">
        <v>5.076140675120147</v>
      </c>
      <c r="I3146">
        <v>7.8125113504941321</v>
      </c>
      <c r="J3146">
        <v>-3.1473375400652537E-2</v>
      </c>
      <c r="K3146">
        <v>-90.939314021505282</v>
      </c>
      <c r="L3146">
        <v>0.48920650832792278</v>
      </c>
      <c r="M3146">
        <v>-1.9900478628265219</v>
      </c>
      <c r="N3146">
        <v>-0.50761372172727848</v>
      </c>
      <c r="O3146">
        <v>0</v>
      </c>
      <c r="P3146">
        <v>1</v>
      </c>
      <c r="Q3146">
        <v>0</v>
      </c>
      <c r="R3146">
        <v>0</v>
      </c>
      <c r="S3146">
        <v>0</v>
      </c>
      <c r="T3146">
        <v>0</v>
      </c>
    </row>
    <row r="3147" spans="1:20" x14ac:dyDescent="0.3">
      <c r="A3147" t="s">
        <v>220</v>
      </c>
      <c r="B3147" t="s">
        <v>178</v>
      </c>
      <c r="C3147">
        <v>3</v>
      </c>
      <c r="D3147">
        <v>4</v>
      </c>
      <c r="E3147" t="s">
        <v>510</v>
      </c>
      <c r="F3147" t="s">
        <v>508</v>
      </c>
      <c r="G3147" t="s">
        <v>508</v>
      </c>
      <c r="H3147">
        <v>4.5553921940368527</v>
      </c>
      <c r="I3147">
        <v>6.5573901843073283</v>
      </c>
      <c r="J3147">
        <v>-2.7509376568761231E-2</v>
      </c>
      <c r="K3147">
        <v>-96.79766738245452</v>
      </c>
      <c r="L3147">
        <v>0.55143870045438681</v>
      </c>
      <c r="M3147">
        <v>-0.50761372172727848</v>
      </c>
      <c r="N3147">
        <v>3.0612215108049838</v>
      </c>
      <c r="O3147">
        <v>0</v>
      </c>
      <c r="P3147">
        <v>1</v>
      </c>
      <c r="Q3147">
        <v>0</v>
      </c>
      <c r="R3147">
        <v>0</v>
      </c>
      <c r="S3147">
        <v>0</v>
      </c>
      <c r="T3147">
        <v>0</v>
      </c>
    </row>
    <row r="3148" spans="1:20" x14ac:dyDescent="0.3">
      <c r="A3148" t="s">
        <v>235</v>
      </c>
      <c r="B3148" t="s">
        <v>178</v>
      </c>
      <c r="C3148">
        <v>13</v>
      </c>
      <c r="D3148">
        <v>13</v>
      </c>
      <c r="E3148" t="s">
        <v>15</v>
      </c>
      <c r="F3148" t="s">
        <v>509</v>
      </c>
      <c r="G3148" t="s">
        <v>509</v>
      </c>
      <c r="H3148">
        <v>3.8865530750153678</v>
      </c>
      <c r="I3148">
        <v>32.432433303208818</v>
      </c>
      <c r="J3148">
        <v>4.1620307651468744E-3</v>
      </c>
      <c r="K3148">
        <v>-2.3569384885274158</v>
      </c>
      <c r="L3148">
        <v>1.1529438510059571</v>
      </c>
      <c r="M3148">
        <v>-0.48780442418829811</v>
      </c>
      <c r="N3148">
        <v>-0.98039124022074753</v>
      </c>
      <c r="O3148">
        <v>1</v>
      </c>
      <c r="P3148">
        <v>1</v>
      </c>
      <c r="Q3148">
        <v>1</v>
      </c>
      <c r="R3148">
        <v>1</v>
      </c>
      <c r="S3148">
        <v>0</v>
      </c>
      <c r="T3148">
        <v>1</v>
      </c>
    </row>
    <row r="3149" spans="1:20" x14ac:dyDescent="0.3">
      <c r="A3149" t="s">
        <v>259</v>
      </c>
      <c r="B3149" t="s">
        <v>178</v>
      </c>
      <c r="C3149">
        <v>9</v>
      </c>
      <c r="D3149">
        <v>10</v>
      </c>
      <c r="E3149" t="s">
        <v>513</v>
      </c>
      <c r="F3149" t="s">
        <v>508</v>
      </c>
      <c r="G3149" t="s">
        <v>508</v>
      </c>
      <c r="H3149">
        <v>3.995755053268343</v>
      </c>
      <c r="I3149">
        <v>27.777783296726149</v>
      </c>
      <c r="J3149">
        <v>6.6978598833332681E-3</v>
      </c>
      <c r="K3149">
        <v>-6.8515745233531753</v>
      </c>
      <c r="L3149">
        <v>0.63813704689977002</v>
      </c>
      <c r="M3149">
        <v>-0.98039124022074753</v>
      </c>
      <c r="N3149">
        <v>1.485147112526725</v>
      </c>
      <c r="O3149">
        <v>1</v>
      </c>
      <c r="P3149">
        <v>1</v>
      </c>
      <c r="Q3149">
        <v>1</v>
      </c>
      <c r="R3149">
        <v>0</v>
      </c>
      <c r="S3149">
        <v>0</v>
      </c>
      <c r="T3149">
        <v>0</v>
      </c>
    </row>
    <row r="3150" spans="1:20" x14ac:dyDescent="0.3">
      <c r="A3150" t="s">
        <v>269</v>
      </c>
      <c r="B3150" t="s">
        <v>178</v>
      </c>
      <c r="C3150">
        <v>8</v>
      </c>
      <c r="D3150">
        <v>8</v>
      </c>
      <c r="E3150" t="s">
        <v>513</v>
      </c>
      <c r="F3150" t="s">
        <v>508</v>
      </c>
      <c r="G3150" t="s">
        <v>508</v>
      </c>
      <c r="H3150">
        <v>3.7649528173652089</v>
      </c>
      <c r="I3150">
        <v>39.285706683083482</v>
      </c>
      <c r="J3150">
        <v>1.151714381712401E-2</v>
      </c>
      <c r="K3150">
        <v>45.678994494257893</v>
      </c>
      <c r="L3150">
        <v>0.71675224319734687</v>
      </c>
      <c r="M3150">
        <v>-0.97560884837659623</v>
      </c>
      <c r="N3150">
        <v>0</v>
      </c>
      <c r="O3150">
        <v>0</v>
      </c>
      <c r="P3150">
        <v>1</v>
      </c>
      <c r="Q3150">
        <v>1</v>
      </c>
      <c r="R3150">
        <v>1</v>
      </c>
      <c r="S3150">
        <v>0</v>
      </c>
      <c r="T3150">
        <v>0</v>
      </c>
    </row>
    <row r="3151" spans="1:20" x14ac:dyDescent="0.3">
      <c r="A3151" t="s">
        <v>285</v>
      </c>
      <c r="B3151" t="s">
        <v>178</v>
      </c>
      <c r="C3151">
        <v>8</v>
      </c>
      <c r="D3151">
        <v>12</v>
      </c>
      <c r="E3151" t="s">
        <v>513</v>
      </c>
      <c r="F3151" t="s">
        <v>508</v>
      </c>
      <c r="G3151" t="s">
        <v>508</v>
      </c>
      <c r="H3151">
        <v>3.2069952670089932</v>
      </c>
      <c r="I3151">
        <v>22.222273732424071</v>
      </c>
      <c r="J3151">
        <v>7.2395946634325054E-3</v>
      </c>
      <c r="K3151">
        <v>-49.358922153453491</v>
      </c>
      <c r="L3151">
        <v>2.082350467549626</v>
      </c>
      <c r="M3151">
        <v>-3.4482726221357911</v>
      </c>
      <c r="N3151">
        <v>0</v>
      </c>
      <c r="O3151">
        <v>0</v>
      </c>
      <c r="P3151">
        <v>1</v>
      </c>
      <c r="Q3151">
        <v>1</v>
      </c>
      <c r="R3151">
        <v>0</v>
      </c>
      <c r="S3151">
        <v>0</v>
      </c>
      <c r="T3151">
        <v>1</v>
      </c>
    </row>
    <row r="3152" spans="1:20" x14ac:dyDescent="0.3">
      <c r="A3152" t="s">
        <v>291</v>
      </c>
      <c r="B3152" t="s">
        <v>178</v>
      </c>
      <c r="C3152">
        <v>3</v>
      </c>
      <c r="D3152">
        <v>7</v>
      </c>
      <c r="E3152" t="s">
        <v>513</v>
      </c>
      <c r="F3152" t="s">
        <v>508</v>
      </c>
      <c r="G3152" t="s">
        <v>508</v>
      </c>
      <c r="H3152">
        <v>3.0402909398269768</v>
      </c>
      <c r="I3152">
        <v>16.66672185616865</v>
      </c>
      <c r="J3152">
        <v>2.025499361287444E-3</v>
      </c>
      <c r="K3152">
        <v>-104.52789345374291</v>
      </c>
      <c r="L3152">
        <v>0.85136917554023406</v>
      </c>
      <c r="M3152">
        <v>-0.51020358513416397</v>
      </c>
      <c r="N3152">
        <v>-2.564106169380135</v>
      </c>
      <c r="O3152">
        <v>0</v>
      </c>
      <c r="P3152">
        <v>0</v>
      </c>
      <c r="Q3152">
        <v>1</v>
      </c>
      <c r="R3152">
        <v>0</v>
      </c>
      <c r="S3152">
        <v>0</v>
      </c>
      <c r="T3152">
        <v>0</v>
      </c>
    </row>
    <row r="3153" spans="1:20" x14ac:dyDescent="0.3">
      <c r="A3153" t="s">
        <v>295</v>
      </c>
      <c r="B3153" t="s">
        <v>178</v>
      </c>
      <c r="C3153">
        <v>0</v>
      </c>
      <c r="D3153">
        <v>7</v>
      </c>
      <c r="E3153" t="s">
        <v>510</v>
      </c>
      <c r="F3153" t="s">
        <v>508</v>
      </c>
      <c r="G3153" t="s">
        <v>508</v>
      </c>
      <c r="H3153">
        <v>3.0827052101675489</v>
      </c>
      <c r="I3153">
        <v>0</v>
      </c>
      <c r="J3153">
        <v>-1.941045487323489E-3</v>
      </c>
      <c r="K3153">
        <v>-128.03421952552341</v>
      </c>
      <c r="L3153">
        <v>0.78112657763665883</v>
      </c>
      <c r="M3153">
        <v>-2.564106169380135</v>
      </c>
      <c r="N3153">
        <v>-0.52631529414422007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</row>
    <row r="3154" spans="1:20" x14ac:dyDescent="0.3">
      <c r="A3154" t="s">
        <v>298</v>
      </c>
      <c r="B3154" t="s">
        <v>178</v>
      </c>
      <c r="C3154">
        <v>0</v>
      </c>
      <c r="D3154">
        <v>5</v>
      </c>
      <c r="E3154" t="s">
        <v>510</v>
      </c>
      <c r="F3154" t="s">
        <v>508</v>
      </c>
      <c r="G3154" t="s">
        <v>508</v>
      </c>
      <c r="H3154">
        <v>3.1368082129668662</v>
      </c>
      <c r="I3154">
        <v>8.6956476669436125</v>
      </c>
      <c r="J3154">
        <v>-4.8016509137216029E-3</v>
      </c>
      <c r="K3154">
        <v>-165.962523714545</v>
      </c>
      <c r="L3154">
        <v>0.95247492525366084</v>
      </c>
      <c r="M3154">
        <v>-0.52631529414422007</v>
      </c>
      <c r="N3154">
        <v>1.058200057031238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</row>
    <row r="3155" spans="1:20" x14ac:dyDescent="0.3">
      <c r="A3155" t="s">
        <v>164</v>
      </c>
      <c r="B3155" t="s">
        <v>178</v>
      </c>
      <c r="C3155">
        <v>9</v>
      </c>
      <c r="D3155">
        <v>13</v>
      </c>
      <c r="E3155" t="s">
        <v>513</v>
      </c>
      <c r="F3155" t="s">
        <v>508</v>
      </c>
      <c r="G3155" t="s">
        <v>508</v>
      </c>
      <c r="H3155">
        <v>3.1907161189785112</v>
      </c>
      <c r="I3155">
        <v>47.619077353802517</v>
      </c>
      <c r="J3155">
        <v>1.410523707790952E-2</v>
      </c>
      <c r="K3155">
        <v>42.201853591789231</v>
      </c>
      <c r="L3155">
        <v>0.88902497115927892</v>
      </c>
      <c r="M3155">
        <v>-3.431369340772616</v>
      </c>
      <c r="N3155">
        <v>5.5837509390000628</v>
      </c>
      <c r="O3155">
        <v>1</v>
      </c>
      <c r="P3155">
        <v>1</v>
      </c>
      <c r="Q3155">
        <v>1</v>
      </c>
      <c r="R3155">
        <v>0</v>
      </c>
      <c r="S3155">
        <v>0</v>
      </c>
      <c r="T3155">
        <v>0</v>
      </c>
    </row>
    <row r="3156" spans="1:20" x14ac:dyDescent="0.3">
      <c r="A3156" t="s">
        <v>242</v>
      </c>
      <c r="B3156" t="s">
        <v>178</v>
      </c>
      <c r="C3156">
        <v>13</v>
      </c>
      <c r="D3156">
        <v>10</v>
      </c>
      <c r="E3156" t="s">
        <v>510</v>
      </c>
      <c r="F3156" t="s">
        <v>508</v>
      </c>
      <c r="G3156" t="s">
        <v>508</v>
      </c>
      <c r="H3156">
        <v>3.12066367930273</v>
      </c>
      <c r="I3156">
        <v>82.608704666112772</v>
      </c>
      <c r="J3156">
        <v>2.016615935728814E-2</v>
      </c>
      <c r="K3156">
        <v>70.096015023319367</v>
      </c>
      <c r="L3156">
        <v>1.085646184131591</v>
      </c>
      <c r="M3156">
        <v>-0.96153757981291488</v>
      </c>
      <c r="N3156">
        <v>1.456309331217349</v>
      </c>
      <c r="O3156">
        <v>1</v>
      </c>
      <c r="P3156">
        <v>1</v>
      </c>
      <c r="Q3156">
        <v>1</v>
      </c>
      <c r="R3156">
        <v>0</v>
      </c>
      <c r="S3156">
        <v>1</v>
      </c>
      <c r="T3156">
        <v>1</v>
      </c>
    </row>
    <row r="3157" spans="1:20" x14ac:dyDescent="0.3">
      <c r="A3157" t="s">
        <v>139</v>
      </c>
      <c r="B3157" t="s">
        <v>168</v>
      </c>
      <c r="C3157">
        <v>0</v>
      </c>
      <c r="D3157">
        <v>5</v>
      </c>
      <c r="E3157" t="s">
        <v>510</v>
      </c>
      <c r="F3157" t="s">
        <v>508</v>
      </c>
      <c r="G3157" t="s">
        <v>508</v>
      </c>
      <c r="H3157">
        <v>3.2142877578735352</v>
      </c>
      <c r="I3157">
        <v>3.7037004332154191</v>
      </c>
      <c r="J3157">
        <v>-8.9318962681594113E-3</v>
      </c>
      <c r="K3157">
        <v>-166.1505901707786</v>
      </c>
      <c r="L3157">
        <v>0.5898390933849067</v>
      </c>
      <c r="M3157">
        <v>-0.49751196570663059</v>
      </c>
      <c r="N3157">
        <v>0.99999904632568359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</row>
    <row r="3158" spans="1:20" x14ac:dyDescent="0.3">
      <c r="A3158" t="s">
        <v>228</v>
      </c>
      <c r="B3158" t="s">
        <v>168</v>
      </c>
      <c r="C3158">
        <v>8</v>
      </c>
      <c r="D3158">
        <v>8</v>
      </c>
      <c r="E3158" t="s">
        <v>510</v>
      </c>
      <c r="F3158" t="s">
        <v>508</v>
      </c>
      <c r="G3158" t="s">
        <v>508</v>
      </c>
      <c r="H3158">
        <v>3.151260062249289</v>
      </c>
      <c r="I3158">
        <v>24.137911189889731</v>
      </c>
      <c r="J3158">
        <v>-1.56607171662082E-3</v>
      </c>
      <c r="K3158">
        <v>-35.897453531948827</v>
      </c>
      <c r="L3158">
        <v>1.171842989394088</v>
      </c>
      <c r="M3158">
        <v>-0.97087288747823275</v>
      </c>
      <c r="N3158">
        <v>1.470586860331121</v>
      </c>
      <c r="O3158">
        <v>1</v>
      </c>
      <c r="P3158">
        <v>1</v>
      </c>
      <c r="Q3158">
        <v>0</v>
      </c>
      <c r="R3158">
        <v>0</v>
      </c>
      <c r="S3158">
        <v>0</v>
      </c>
      <c r="T3158">
        <v>1</v>
      </c>
    </row>
    <row r="3159" spans="1:20" x14ac:dyDescent="0.3">
      <c r="A3159" t="s">
        <v>271</v>
      </c>
      <c r="B3159" t="s">
        <v>168</v>
      </c>
      <c r="C3159">
        <v>10</v>
      </c>
      <c r="D3159">
        <v>12</v>
      </c>
      <c r="E3159" t="s">
        <v>510</v>
      </c>
      <c r="F3159" t="s">
        <v>508</v>
      </c>
      <c r="G3159" t="s">
        <v>508</v>
      </c>
      <c r="H3159">
        <v>4.5868321149164224</v>
      </c>
      <c r="I3159">
        <v>17.49998956918343</v>
      </c>
      <c r="J3159">
        <v>1.0472293280593801E-2</v>
      </c>
      <c r="K3159">
        <v>45.458675306123077</v>
      </c>
      <c r="L3159">
        <v>1.457634164312108</v>
      </c>
      <c r="M3159">
        <v>-5.1162850527969601</v>
      </c>
      <c r="N3159">
        <v>1.470586860331121</v>
      </c>
      <c r="O3159">
        <v>0</v>
      </c>
      <c r="P3159">
        <v>1</v>
      </c>
      <c r="Q3159">
        <v>1</v>
      </c>
      <c r="R3159">
        <v>0</v>
      </c>
      <c r="S3159">
        <v>1</v>
      </c>
      <c r="T3159">
        <v>1</v>
      </c>
    </row>
    <row r="3160" spans="1:20" x14ac:dyDescent="0.3">
      <c r="A3160" t="s">
        <v>283</v>
      </c>
      <c r="B3160" t="s">
        <v>168</v>
      </c>
      <c r="C3160">
        <v>8</v>
      </c>
      <c r="D3160">
        <v>6</v>
      </c>
      <c r="E3160" t="s">
        <v>510</v>
      </c>
      <c r="F3160" t="s">
        <v>508</v>
      </c>
      <c r="G3160" t="s">
        <v>508</v>
      </c>
      <c r="H3160">
        <v>4.374571247842642</v>
      </c>
      <c r="I3160">
        <v>29.999982118600169</v>
      </c>
      <c r="J3160">
        <v>1.0961819753165509E-3</v>
      </c>
      <c r="K3160">
        <v>-20.49439920471761</v>
      </c>
      <c r="L3160">
        <v>0.28631756586576712</v>
      </c>
      <c r="M3160">
        <v>-0.47619004368509771</v>
      </c>
      <c r="N3160">
        <v>-1.913873851469782</v>
      </c>
      <c r="O3160">
        <v>0</v>
      </c>
      <c r="P3160">
        <v>1</v>
      </c>
      <c r="Q3160">
        <v>1</v>
      </c>
      <c r="R3160">
        <v>1</v>
      </c>
      <c r="S3160">
        <v>0</v>
      </c>
      <c r="T3160">
        <v>0</v>
      </c>
    </row>
    <row r="3161" spans="1:20" x14ac:dyDescent="0.3">
      <c r="A3161" t="s">
        <v>290</v>
      </c>
      <c r="B3161" t="s">
        <v>168</v>
      </c>
      <c r="C3161">
        <v>3</v>
      </c>
      <c r="D3161">
        <v>4</v>
      </c>
      <c r="E3161" t="s">
        <v>510</v>
      </c>
      <c r="F3161" t="s">
        <v>508</v>
      </c>
      <c r="G3161" t="s">
        <v>508</v>
      </c>
      <c r="H3161">
        <v>4.4599286561876239</v>
      </c>
      <c r="I3161">
        <v>19.999988079066782</v>
      </c>
      <c r="J3161">
        <v>-2.8667930466654569E-3</v>
      </c>
      <c r="K3161">
        <v>-35.385410406763462</v>
      </c>
      <c r="L3161">
        <v>0.45178422712856009</v>
      </c>
      <c r="M3161">
        <v>-1.913873851469782</v>
      </c>
      <c r="N3161">
        <v>-0.97560884837659623</v>
      </c>
      <c r="O3161">
        <v>0</v>
      </c>
      <c r="P3161">
        <v>1</v>
      </c>
      <c r="Q3161">
        <v>0</v>
      </c>
      <c r="R3161">
        <v>0</v>
      </c>
      <c r="S3161">
        <v>0</v>
      </c>
      <c r="T3161">
        <v>0</v>
      </c>
    </row>
    <row r="3162" spans="1:20" x14ac:dyDescent="0.3">
      <c r="A3162" t="s">
        <v>91</v>
      </c>
      <c r="B3162" t="s">
        <v>168</v>
      </c>
      <c r="C3162">
        <v>0</v>
      </c>
      <c r="D3162">
        <v>5</v>
      </c>
      <c r="E3162" t="s">
        <v>510</v>
      </c>
      <c r="F3162" t="s">
        <v>508</v>
      </c>
      <c r="G3162" t="s">
        <v>508</v>
      </c>
      <c r="H3162">
        <v>5.1982031905346009</v>
      </c>
      <c r="I3162">
        <v>13.207538257757999</v>
      </c>
      <c r="J3162">
        <v>-1.9854665279635409E-2</v>
      </c>
      <c r="K3162">
        <v>-178.85172020651501</v>
      </c>
      <c r="L3162">
        <v>1.2679665996575711</v>
      </c>
      <c r="M3162">
        <v>-5.911330367468806</v>
      </c>
      <c r="N3162">
        <v>-2.094238877070941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1</v>
      </c>
    </row>
    <row r="3163" spans="1:20" x14ac:dyDescent="0.3">
      <c r="A3163" t="s">
        <v>93</v>
      </c>
      <c r="B3163" t="s">
        <v>168</v>
      </c>
      <c r="C3163">
        <v>0</v>
      </c>
      <c r="D3163">
        <v>5</v>
      </c>
      <c r="E3163" t="s">
        <v>510</v>
      </c>
      <c r="F3163" t="s">
        <v>508</v>
      </c>
      <c r="G3163" t="s">
        <v>508</v>
      </c>
      <c r="H3163">
        <v>5.423986233139364</v>
      </c>
      <c r="I3163">
        <v>5.6603735390391412</v>
      </c>
      <c r="J3163">
        <v>-2.5072109842514349E-2</v>
      </c>
      <c r="K3163">
        <v>-146.30311060310211</v>
      </c>
      <c r="L3163">
        <v>1.218499940313847</v>
      </c>
      <c r="M3163">
        <v>-2.094238877070941</v>
      </c>
      <c r="N3163">
        <v>1.604276540816719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1</v>
      </c>
    </row>
    <row r="3164" spans="1:20" x14ac:dyDescent="0.3">
      <c r="A3164" t="s">
        <v>162</v>
      </c>
      <c r="B3164" t="s">
        <v>168</v>
      </c>
      <c r="C3164">
        <v>1</v>
      </c>
      <c r="D3164">
        <v>4</v>
      </c>
      <c r="E3164" t="s">
        <v>510</v>
      </c>
      <c r="F3164" t="s">
        <v>508</v>
      </c>
      <c r="G3164" t="s">
        <v>508</v>
      </c>
      <c r="H3164">
        <v>5.0420156281830044</v>
      </c>
      <c r="I3164">
        <v>5.6603735390391412</v>
      </c>
      <c r="J3164">
        <v>-2.3702537772943219E-2</v>
      </c>
      <c r="K3164">
        <v>-95.573701673154048</v>
      </c>
      <c r="L3164">
        <v>0.62896433376303251</v>
      </c>
      <c r="M3164">
        <v>-2.094238877070941</v>
      </c>
      <c r="N3164">
        <v>-1.069517693877813</v>
      </c>
      <c r="O3164">
        <v>0</v>
      </c>
      <c r="P3164">
        <v>1</v>
      </c>
      <c r="Q3164">
        <v>0</v>
      </c>
      <c r="R3164">
        <v>0</v>
      </c>
      <c r="S3164">
        <v>0</v>
      </c>
      <c r="T3164">
        <v>0</v>
      </c>
    </row>
    <row r="3165" spans="1:20" x14ac:dyDescent="0.3">
      <c r="A3165" t="s">
        <v>220</v>
      </c>
      <c r="B3165" t="s">
        <v>168</v>
      </c>
      <c r="C3165">
        <v>0</v>
      </c>
      <c r="D3165">
        <v>3</v>
      </c>
      <c r="E3165" t="s">
        <v>510</v>
      </c>
      <c r="F3165" t="s">
        <v>508</v>
      </c>
      <c r="G3165" t="s">
        <v>508</v>
      </c>
      <c r="H3165">
        <v>4.7104238396483176</v>
      </c>
      <c r="I3165">
        <v>6.3829738665286877</v>
      </c>
      <c r="J3165">
        <v>-2.304035448284214E-2</v>
      </c>
      <c r="K3165">
        <v>-112.0867800179827</v>
      </c>
      <c r="L3165">
        <v>0.91016372290364866</v>
      </c>
      <c r="M3165">
        <v>-1.069517693877813</v>
      </c>
      <c r="N3165">
        <v>3.2432401084482332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</row>
    <row r="3166" spans="1:20" x14ac:dyDescent="0.3">
      <c r="A3166" t="s">
        <v>235</v>
      </c>
      <c r="B3166" t="s">
        <v>168</v>
      </c>
      <c r="C3166">
        <v>11</v>
      </c>
      <c r="D3166">
        <v>9</v>
      </c>
      <c r="E3166" t="s">
        <v>510</v>
      </c>
      <c r="F3166" t="s">
        <v>508</v>
      </c>
      <c r="G3166" t="s">
        <v>508</v>
      </c>
      <c r="H3166">
        <v>3.9800978437996348</v>
      </c>
      <c r="I3166">
        <v>65.517255554025482</v>
      </c>
      <c r="J3166">
        <v>1.0759412796694279E-2</v>
      </c>
      <c r="K3166">
        <v>39.102579900152342</v>
      </c>
      <c r="L3166">
        <v>0.8291518245462226</v>
      </c>
      <c r="M3166">
        <v>-1.470586860331121</v>
      </c>
      <c r="N3166">
        <v>-0.49751196570663059</v>
      </c>
      <c r="O3166">
        <v>1</v>
      </c>
      <c r="P3166">
        <v>1</v>
      </c>
      <c r="Q3166">
        <v>1</v>
      </c>
      <c r="R3166">
        <v>1</v>
      </c>
      <c r="S3166">
        <v>0</v>
      </c>
      <c r="T3166">
        <v>0</v>
      </c>
    </row>
    <row r="3167" spans="1:20" x14ac:dyDescent="0.3">
      <c r="A3167" t="s">
        <v>259</v>
      </c>
      <c r="B3167" t="s">
        <v>168</v>
      </c>
      <c r="C3167">
        <v>9</v>
      </c>
      <c r="D3167">
        <v>7</v>
      </c>
      <c r="E3167" t="s">
        <v>510</v>
      </c>
      <c r="F3167" t="s">
        <v>508</v>
      </c>
      <c r="G3167" t="s">
        <v>508</v>
      </c>
      <c r="H3167">
        <v>3.9999983140400479</v>
      </c>
      <c r="I3167">
        <v>64.285729490988842</v>
      </c>
      <c r="J3167">
        <v>1.298910265704835E-2</v>
      </c>
      <c r="K3167">
        <v>38.194462122332538</v>
      </c>
      <c r="L3167">
        <v>0.77187738713098508</v>
      </c>
      <c r="M3167">
        <v>-0.49751196570663059</v>
      </c>
      <c r="N3167">
        <v>2.499997615814209</v>
      </c>
      <c r="O3167">
        <v>1</v>
      </c>
      <c r="P3167">
        <v>1</v>
      </c>
      <c r="Q3167">
        <v>1</v>
      </c>
      <c r="R3167">
        <v>0</v>
      </c>
      <c r="S3167">
        <v>0</v>
      </c>
      <c r="T3167">
        <v>0</v>
      </c>
    </row>
    <row r="3168" spans="1:20" x14ac:dyDescent="0.3">
      <c r="A3168" t="s">
        <v>269</v>
      </c>
      <c r="B3168" t="s">
        <v>168</v>
      </c>
      <c r="C3168">
        <v>6</v>
      </c>
      <c r="D3168">
        <v>3</v>
      </c>
      <c r="E3168" t="s">
        <v>510</v>
      </c>
      <c r="F3168" t="s">
        <v>508</v>
      </c>
      <c r="G3168" t="s">
        <v>508</v>
      </c>
      <c r="H3168">
        <v>4.0867075507367696</v>
      </c>
      <c r="I3168">
        <v>73.07693542108639</v>
      </c>
      <c r="J3168">
        <v>1.6886759931948828E-2</v>
      </c>
      <c r="K3168">
        <v>71.880815894363323</v>
      </c>
      <c r="L3168">
        <v>0.65948903834420125</v>
      </c>
      <c r="M3168">
        <v>-1.951217696753192</v>
      </c>
      <c r="N3168">
        <v>-0.99502393141326118</v>
      </c>
      <c r="O3168">
        <v>0</v>
      </c>
      <c r="P3168">
        <v>1</v>
      </c>
      <c r="Q3168">
        <v>1</v>
      </c>
      <c r="R3168">
        <v>0</v>
      </c>
      <c r="S3168">
        <v>0</v>
      </c>
      <c r="T3168">
        <v>0</v>
      </c>
    </row>
    <row r="3169" spans="1:20" x14ac:dyDescent="0.3">
      <c r="A3169" t="s">
        <v>282</v>
      </c>
      <c r="B3169" t="s">
        <v>168</v>
      </c>
      <c r="C3169">
        <v>6</v>
      </c>
      <c r="D3169">
        <v>5</v>
      </c>
      <c r="E3169" t="s">
        <v>510</v>
      </c>
      <c r="F3169" t="s">
        <v>508</v>
      </c>
      <c r="G3169" t="s">
        <v>508</v>
      </c>
      <c r="H3169">
        <v>3.9842050687310442</v>
      </c>
      <c r="I3169">
        <v>65.384631255682507</v>
      </c>
      <c r="J3169">
        <v>1.50328198016518E-2</v>
      </c>
      <c r="K3169">
        <v>44.31600769407747</v>
      </c>
      <c r="L3169">
        <v>0.45550991710533478</v>
      </c>
      <c r="M3169">
        <v>-0.99502393141326118</v>
      </c>
      <c r="N3169">
        <v>1.5075362435176209</v>
      </c>
      <c r="O3169">
        <v>0</v>
      </c>
      <c r="P3169">
        <v>1</v>
      </c>
      <c r="Q3169">
        <v>1</v>
      </c>
      <c r="R3169">
        <v>0</v>
      </c>
      <c r="S3169">
        <v>0</v>
      </c>
      <c r="T3169">
        <v>0</v>
      </c>
    </row>
    <row r="3170" spans="1:20" x14ac:dyDescent="0.3">
      <c r="A3170" t="s">
        <v>291</v>
      </c>
      <c r="B3170" t="s">
        <v>168</v>
      </c>
      <c r="C3170">
        <v>6</v>
      </c>
      <c r="D3170">
        <v>9</v>
      </c>
      <c r="E3170" t="s">
        <v>513</v>
      </c>
      <c r="F3170" t="s">
        <v>508</v>
      </c>
      <c r="G3170" t="s">
        <v>508</v>
      </c>
      <c r="H3170">
        <v>3.9682522958453199</v>
      </c>
      <c r="I3170">
        <v>48.484832064838287</v>
      </c>
      <c r="J3170">
        <v>6.4162981702101801E-3</v>
      </c>
      <c r="K3170">
        <v>13.018610549954751</v>
      </c>
      <c r="L3170">
        <v>0.47678320611397579</v>
      </c>
      <c r="M3170">
        <v>-1.4925358971198921</v>
      </c>
      <c r="N3170">
        <v>-1.5151500555948769</v>
      </c>
      <c r="O3170">
        <v>0</v>
      </c>
      <c r="P3170">
        <v>1</v>
      </c>
      <c r="Q3170">
        <v>1</v>
      </c>
      <c r="R3170">
        <v>0</v>
      </c>
      <c r="S3170">
        <v>0</v>
      </c>
      <c r="T3170">
        <v>0</v>
      </c>
    </row>
    <row r="3171" spans="1:20" x14ac:dyDescent="0.3">
      <c r="A3171" t="s">
        <v>295</v>
      </c>
      <c r="B3171" t="s">
        <v>168</v>
      </c>
      <c r="C3171">
        <v>6</v>
      </c>
      <c r="D3171">
        <v>8</v>
      </c>
      <c r="E3171" t="s">
        <v>513</v>
      </c>
      <c r="F3171" t="s">
        <v>508</v>
      </c>
      <c r="G3171" t="s">
        <v>508</v>
      </c>
      <c r="H3171">
        <v>3.956041833184865</v>
      </c>
      <c r="I3171">
        <v>39.393932825935323</v>
      </c>
      <c r="J3171">
        <v>1.773833752738247E-3</v>
      </c>
      <c r="K3171">
        <v>-42.424184315638527</v>
      </c>
      <c r="L3171">
        <v>0.36235196805142739</v>
      </c>
      <c r="M3171">
        <v>-1.5151500555948769</v>
      </c>
      <c r="N3171">
        <v>-0.51282001121667686</v>
      </c>
      <c r="O3171">
        <v>0</v>
      </c>
      <c r="P3171">
        <v>1</v>
      </c>
      <c r="Q3171">
        <v>1</v>
      </c>
      <c r="R3171">
        <v>0</v>
      </c>
      <c r="S3171">
        <v>0</v>
      </c>
      <c r="T3171">
        <v>0</v>
      </c>
    </row>
    <row r="3172" spans="1:20" x14ac:dyDescent="0.3">
      <c r="A3172" t="s">
        <v>298</v>
      </c>
      <c r="B3172" t="s">
        <v>168</v>
      </c>
      <c r="C3172">
        <v>0</v>
      </c>
      <c r="D3172">
        <v>5</v>
      </c>
      <c r="E3172" t="s">
        <v>510</v>
      </c>
      <c r="F3172" t="s">
        <v>508</v>
      </c>
      <c r="G3172" t="s">
        <v>508</v>
      </c>
      <c r="H3172">
        <v>3.9396154052106218</v>
      </c>
      <c r="I3172">
        <v>22.222236939413001</v>
      </c>
      <c r="J3172">
        <v>-2.3267560839763668E-3</v>
      </c>
      <c r="K3172">
        <v>-115.8888988406583</v>
      </c>
      <c r="L3172">
        <v>0.36344605348540748</v>
      </c>
      <c r="M3172">
        <v>-0.51282001121667686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</row>
    <row r="3173" spans="1:20" x14ac:dyDescent="0.3">
      <c r="A3173" t="s">
        <v>164</v>
      </c>
      <c r="B3173" t="s">
        <v>168</v>
      </c>
      <c r="C3173">
        <v>11</v>
      </c>
      <c r="D3173">
        <v>14</v>
      </c>
      <c r="E3173" t="s">
        <v>513</v>
      </c>
      <c r="F3173" t="s">
        <v>508</v>
      </c>
      <c r="G3173" t="s">
        <v>508</v>
      </c>
      <c r="H3173">
        <v>3.3892117020006931</v>
      </c>
      <c r="I3173">
        <v>17.39132913613226</v>
      </c>
      <c r="J3173">
        <v>3.3567528834002451E-3</v>
      </c>
      <c r="K3173">
        <v>17.948714813693709</v>
      </c>
      <c r="L3173">
        <v>0.62627189297697783</v>
      </c>
      <c r="M3173">
        <v>-4.3902398176946829</v>
      </c>
      <c r="N3173">
        <v>4.0816286810733118</v>
      </c>
      <c r="O3173">
        <v>1</v>
      </c>
      <c r="P3173">
        <v>1</v>
      </c>
      <c r="Q3173">
        <v>1</v>
      </c>
      <c r="R3173">
        <v>0</v>
      </c>
      <c r="S3173">
        <v>1</v>
      </c>
      <c r="T3173">
        <v>0</v>
      </c>
    </row>
    <row r="3174" spans="1:20" x14ac:dyDescent="0.3">
      <c r="A3174" t="s">
        <v>242</v>
      </c>
      <c r="B3174" t="s">
        <v>168</v>
      </c>
      <c r="C3174">
        <v>10</v>
      </c>
      <c r="D3174">
        <v>9</v>
      </c>
      <c r="E3174" t="s">
        <v>510</v>
      </c>
      <c r="F3174" t="s">
        <v>508</v>
      </c>
      <c r="G3174" t="s">
        <v>508</v>
      </c>
      <c r="H3174">
        <v>2.8784629345612842</v>
      </c>
      <c r="I3174">
        <v>64.285744696250447</v>
      </c>
      <c r="J3174">
        <v>6.3238909464855379E-3</v>
      </c>
      <c r="K3174">
        <v>40.579716837095368</v>
      </c>
      <c r="L3174">
        <v>0.95223532554854995</v>
      </c>
      <c r="M3174">
        <v>-1.951217696753192</v>
      </c>
      <c r="N3174">
        <v>1.4925358971198921</v>
      </c>
      <c r="O3174">
        <v>0</v>
      </c>
      <c r="P3174">
        <v>1</v>
      </c>
      <c r="Q3174">
        <v>1</v>
      </c>
      <c r="R3174">
        <v>1</v>
      </c>
      <c r="S3174">
        <v>1</v>
      </c>
      <c r="T3174">
        <v>0</v>
      </c>
    </row>
    <row r="3175" spans="1:20" x14ac:dyDescent="0.3">
      <c r="A3175" t="s">
        <v>139</v>
      </c>
      <c r="B3175" t="s">
        <v>207</v>
      </c>
      <c r="C3175">
        <v>0</v>
      </c>
      <c r="D3175">
        <v>7</v>
      </c>
      <c r="E3175" t="s">
        <v>510</v>
      </c>
      <c r="F3175" t="s">
        <v>508</v>
      </c>
      <c r="G3175" t="s">
        <v>508</v>
      </c>
      <c r="H3175">
        <v>3.7792890716536411</v>
      </c>
      <c r="I3175">
        <v>4.7619020587452248</v>
      </c>
      <c r="J3175">
        <v>-3.8697070674164678E-3</v>
      </c>
      <c r="K3175">
        <v>-130.546693648602</v>
      </c>
      <c r="L3175">
        <v>0.98511655447818836</v>
      </c>
      <c r="M3175">
        <v>-2.072536939902395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</row>
    <row r="3176" spans="1:20" x14ac:dyDescent="0.3">
      <c r="A3176" t="s">
        <v>223</v>
      </c>
      <c r="B3176" t="s">
        <v>207</v>
      </c>
      <c r="C3176">
        <v>5</v>
      </c>
      <c r="D3176">
        <v>6</v>
      </c>
      <c r="E3176" t="s">
        <v>510</v>
      </c>
      <c r="F3176" t="s">
        <v>508</v>
      </c>
      <c r="G3176" t="s">
        <v>508</v>
      </c>
      <c r="H3176">
        <v>3.2568464098383192</v>
      </c>
      <c r="I3176">
        <v>27.272712494710081</v>
      </c>
      <c r="J3176">
        <v>-1.97337761218238E-3</v>
      </c>
      <c r="K3176">
        <v>-36.11110835163705</v>
      </c>
      <c r="L3176">
        <v>0.88173016491085321</v>
      </c>
      <c r="M3176">
        <v>-0.51546955554599694</v>
      </c>
      <c r="N3176">
        <v>-0.51813423497559885</v>
      </c>
      <c r="O3176">
        <v>0</v>
      </c>
      <c r="P3176">
        <v>1</v>
      </c>
      <c r="Q3176">
        <v>0</v>
      </c>
      <c r="R3176">
        <v>1</v>
      </c>
      <c r="S3176">
        <v>0</v>
      </c>
      <c r="T3176">
        <v>0</v>
      </c>
    </row>
    <row r="3177" spans="1:20" x14ac:dyDescent="0.3">
      <c r="A3177" t="s">
        <v>228</v>
      </c>
      <c r="B3177" t="s">
        <v>207</v>
      </c>
      <c r="C3177">
        <v>3</v>
      </c>
      <c r="D3177">
        <v>6</v>
      </c>
      <c r="E3177" t="s">
        <v>510</v>
      </c>
      <c r="F3177" t="s">
        <v>508</v>
      </c>
      <c r="G3177" t="s">
        <v>508</v>
      </c>
      <c r="H3177">
        <v>3.1994048866354672</v>
      </c>
      <c r="I3177">
        <v>22.727260412258399</v>
      </c>
      <c r="J3177">
        <v>-1.3904128789025E-3</v>
      </c>
      <c r="K3177">
        <v>-47.297275963277301</v>
      </c>
      <c r="L3177">
        <v>0.83870515580012728</v>
      </c>
      <c r="M3177">
        <v>-0.51813423497559885</v>
      </c>
      <c r="N3177">
        <v>1.041671905356266</v>
      </c>
      <c r="O3177">
        <v>0</v>
      </c>
      <c r="P3177">
        <v>1</v>
      </c>
      <c r="Q3177">
        <v>0</v>
      </c>
      <c r="R3177">
        <v>0</v>
      </c>
      <c r="S3177">
        <v>0</v>
      </c>
      <c r="T3177">
        <v>0</v>
      </c>
    </row>
    <row r="3178" spans="1:20" x14ac:dyDescent="0.3">
      <c r="A3178" t="s">
        <v>271</v>
      </c>
      <c r="B3178" t="s">
        <v>207</v>
      </c>
      <c r="C3178">
        <v>8</v>
      </c>
      <c r="D3178">
        <v>10</v>
      </c>
      <c r="E3178" t="s">
        <v>513</v>
      </c>
      <c r="F3178" t="s">
        <v>508</v>
      </c>
      <c r="G3178" t="s">
        <v>508</v>
      </c>
      <c r="H3178">
        <v>3.0015214312078919</v>
      </c>
      <c r="I3178">
        <v>6.6666613684751779</v>
      </c>
      <c r="J3178">
        <v>1.2062259030108241E-3</v>
      </c>
      <c r="K3178">
        <v>-86.021439217863772</v>
      </c>
      <c r="L3178">
        <v>0.66620265467411133</v>
      </c>
      <c r="M3178">
        <v>-2.5906711748779938</v>
      </c>
      <c r="N3178">
        <v>0</v>
      </c>
      <c r="O3178">
        <v>0</v>
      </c>
      <c r="P3178">
        <v>1</v>
      </c>
      <c r="Q3178">
        <v>1</v>
      </c>
      <c r="R3178">
        <v>0</v>
      </c>
      <c r="S3178">
        <v>1</v>
      </c>
      <c r="T3178">
        <v>0</v>
      </c>
    </row>
    <row r="3179" spans="1:20" x14ac:dyDescent="0.3">
      <c r="A3179" t="s">
        <v>283</v>
      </c>
      <c r="B3179" t="s">
        <v>207</v>
      </c>
      <c r="C3179">
        <v>3</v>
      </c>
      <c r="D3179">
        <v>8</v>
      </c>
      <c r="E3179" t="s">
        <v>510</v>
      </c>
      <c r="F3179" t="s">
        <v>508</v>
      </c>
      <c r="G3179" t="s">
        <v>508</v>
      </c>
      <c r="H3179">
        <v>2.6975694466807512</v>
      </c>
      <c r="I3179">
        <v>12.499990686772311</v>
      </c>
      <c r="J3179">
        <v>-4.0458374141081332E-3</v>
      </c>
      <c r="K3179">
        <v>-96.103930686453552</v>
      </c>
      <c r="L3179">
        <v>0.44386228953865792</v>
      </c>
      <c r="M3179">
        <v>-1.0526305882884399</v>
      </c>
      <c r="N3179">
        <v>-2.659571938462896</v>
      </c>
      <c r="O3179">
        <v>0</v>
      </c>
      <c r="P3179">
        <v>1</v>
      </c>
      <c r="Q3179">
        <v>0</v>
      </c>
      <c r="R3179">
        <v>0</v>
      </c>
      <c r="S3179">
        <v>0</v>
      </c>
      <c r="T3179">
        <v>0</v>
      </c>
    </row>
    <row r="3180" spans="1:20" x14ac:dyDescent="0.3">
      <c r="A3180" t="s">
        <v>290</v>
      </c>
      <c r="B3180" t="s">
        <v>207</v>
      </c>
      <c r="C3180">
        <v>0</v>
      </c>
      <c r="D3180">
        <v>9</v>
      </c>
      <c r="E3180" t="s">
        <v>510</v>
      </c>
      <c r="F3180" t="s">
        <v>508</v>
      </c>
      <c r="G3180" t="s">
        <v>508</v>
      </c>
      <c r="H3180">
        <v>2.8493373941171898</v>
      </c>
      <c r="I3180">
        <v>0</v>
      </c>
      <c r="J3180">
        <v>-7.86814787123815E-3</v>
      </c>
      <c r="K3180">
        <v>-135.68627252985689</v>
      </c>
      <c r="L3180">
        <v>0.93816135699978143</v>
      </c>
      <c r="M3180">
        <v>-2.659571938462896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</row>
    <row r="3181" spans="1:20" x14ac:dyDescent="0.3">
      <c r="A3181" t="s">
        <v>91</v>
      </c>
      <c r="B3181" t="s">
        <v>207</v>
      </c>
      <c r="C3181">
        <v>2</v>
      </c>
      <c r="D3181">
        <v>9</v>
      </c>
      <c r="E3181" t="s">
        <v>510</v>
      </c>
      <c r="F3181" t="s">
        <v>508</v>
      </c>
      <c r="G3181" t="s">
        <v>508</v>
      </c>
      <c r="H3181">
        <v>3.5299013626314641</v>
      </c>
      <c r="I3181">
        <v>18.918932851341189</v>
      </c>
      <c r="J3181">
        <v>-1.716156484583491E-2</v>
      </c>
      <c r="K3181">
        <v>-235.87417574676519</v>
      </c>
      <c r="L3181">
        <v>1.693753568218336</v>
      </c>
      <c r="M3181">
        <v>-6.0109296024865362</v>
      </c>
      <c r="N3181">
        <v>-2.325586069590778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1</v>
      </c>
    </row>
    <row r="3182" spans="1:20" x14ac:dyDescent="0.3">
      <c r="A3182" t="s">
        <v>93</v>
      </c>
      <c r="B3182" t="s">
        <v>207</v>
      </c>
      <c r="C3182">
        <v>2</v>
      </c>
      <c r="D3182">
        <v>9</v>
      </c>
      <c r="E3182" t="s">
        <v>510</v>
      </c>
      <c r="F3182" t="s">
        <v>508</v>
      </c>
      <c r="G3182" t="s">
        <v>508</v>
      </c>
      <c r="H3182">
        <v>3.784014676448086</v>
      </c>
      <c r="I3182">
        <v>8.1081002711205823</v>
      </c>
      <c r="J3182">
        <v>-2.188772637310336E-2</v>
      </c>
      <c r="K3182">
        <v>-168.02773703097489</v>
      </c>
      <c r="L3182">
        <v>1.2863860540651479</v>
      </c>
      <c r="M3182">
        <v>-2.325586069590778</v>
      </c>
      <c r="N3182">
        <v>0.59524464195027538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1</v>
      </c>
    </row>
    <row r="3183" spans="1:20" x14ac:dyDescent="0.3">
      <c r="A3183" t="s">
        <v>162</v>
      </c>
      <c r="B3183" t="s">
        <v>207</v>
      </c>
      <c r="C3183">
        <v>3</v>
      </c>
      <c r="D3183">
        <v>6</v>
      </c>
      <c r="E3183" t="s">
        <v>510</v>
      </c>
      <c r="F3183" t="s">
        <v>508</v>
      </c>
      <c r="G3183" t="s">
        <v>508</v>
      </c>
      <c r="H3183">
        <v>3.781513400556284</v>
      </c>
      <c r="I3183">
        <v>13.888908205208191</v>
      </c>
      <c r="J3183">
        <v>-1.7743606437695271E-2</v>
      </c>
      <c r="K3183">
        <v>-90.366098130277123</v>
      </c>
      <c r="L3183">
        <v>0.63731121788090439</v>
      </c>
      <c r="M3183">
        <v>-1.7341023733535681</v>
      </c>
      <c r="N3183">
        <v>-1.1764764455773851</v>
      </c>
      <c r="O3183">
        <v>0</v>
      </c>
      <c r="P3183">
        <v>1</v>
      </c>
      <c r="Q3183">
        <v>0</v>
      </c>
      <c r="R3183">
        <v>0</v>
      </c>
      <c r="S3183">
        <v>0</v>
      </c>
      <c r="T3183">
        <v>0</v>
      </c>
    </row>
    <row r="3184" spans="1:20" x14ac:dyDescent="0.3">
      <c r="A3184" t="s">
        <v>220</v>
      </c>
      <c r="B3184" t="s">
        <v>207</v>
      </c>
      <c r="C3184">
        <v>0</v>
      </c>
      <c r="D3184">
        <v>5</v>
      </c>
      <c r="E3184" t="s">
        <v>510</v>
      </c>
      <c r="F3184" t="s">
        <v>508</v>
      </c>
      <c r="G3184" t="s">
        <v>508</v>
      </c>
      <c r="H3184">
        <v>3.9115660860386789</v>
      </c>
      <c r="I3184">
        <v>13.157882353605499</v>
      </c>
      <c r="J3184">
        <v>-1.6044256984330041E-2</v>
      </c>
      <c r="K3184">
        <v>-106.178299781851</v>
      </c>
      <c r="L3184">
        <v>0.8567133850183235</v>
      </c>
      <c r="M3184">
        <v>-1.1764764455773851</v>
      </c>
      <c r="N3184">
        <v>2.9761948265863118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</row>
    <row r="3185" spans="1:20" x14ac:dyDescent="0.3">
      <c r="A3185" t="s">
        <v>235</v>
      </c>
      <c r="B3185" t="s">
        <v>207</v>
      </c>
      <c r="C3185">
        <v>11</v>
      </c>
      <c r="D3185">
        <v>15</v>
      </c>
      <c r="E3185" t="s">
        <v>5</v>
      </c>
      <c r="F3185" t="s">
        <v>509</v>
      </c>
      <c r="G3185" t="s">
        <v>509</v>
      </c>
      <c r="H3185">
        <v>3.6333612912419349</v>
      </c>
      <c r="I3185">
        <v>37.037048483746027</v>
      </c>
      <c r="J3185">
        <v>4.5796302022155302E-3</v>
      </c>
      <c r="K3185">
        <v>-18.2093087626045</v>
      </c>
      <c r="L3185">
        <v>1.0920302400622379</v>
      </c>
      <c r="M3185">
        <v>-2.2598848748059992</v>
      </c>
      <c r="N3185">
        <v>0</v>
      </c>
      <c r="O3185">
        <v>1</v>
      </c>
      <c r="P3185">
        <v>1</v>
      </c>
      <c r="Q3185">
        <v>1</v>
      </c>
      <c r="R3185">
        <v>0</v>
      </c>
      <c r="S3185">
        <v>0</v>
      </c>
      <c r="T3185">
        <v>1</v>
      </c>
    </row>
    <row r="3186" spans="1:20" x14ac:dyDescent="0.3">
      <c r="A3186" t="s">
        <v>282</v>
      </c>
      <c r="B3186" t="s">
        <v>207</v>
      </c>
      <c r="C3186">
        <v>8</v>
      </c>
      <c r="D3186">
        <v>5</v>
      </c>
      <c r="E3186" t="s">
        <v>510</v>
      </c>
      <c r="F3186" t="s">
        <v>508</v>
      </c>
      <c r="G3186" t="s">
        <v>508</v>
      </c>
      <c r="H3186">
        <v>3.7551018656516559</v>
      </c>
      <c r="I3186">
        <v>66.666688742467457</v>
      </c>
      <c r="J3186">
        <v>1.153407007560211E-2</v>
      </c>
      <c r="K3186">
        <v>63.157897488672823</v>
      </c>
      <c r="L3186">
        <v>0.42786879828675628</v>
      </c>
      <c r="M3186">
        <v>-0.5681812794001605</v>
      </c>
      <c r="N3186">
        <v>0.57142802647181923</v>
      </c>
      <c r="O3186">
        <v>0</v>
      </c>
      <c r="P3186">
        <v>1</v>
      </c>
      <c r="Q3186">
        <v>1</v>
      </c>
      <c r="R3186">
        <v>1</v>
      </c>
      <c r="S3186">
        <v>0</v>
      </c>
      <c r="T3186">
        <v>0</v>
      </c>
    </row>
    <row r="3187" spans="1:20" x14ac:dyDescent="0.3">
      <c r="A3187" t="s">
        <v>285</v>
      </c>
      <c r="B3187" t="s">
        <v>207</v>
      </c>
      <c r="C3187">
        <v>9</v>
      </c>
      <c r="D3187">
        <v>7</v>
      </c>
      <c r="E3187" t="s">
        <v>510</v>
      </c>
      <c r="F3187" t="s">
        <v>508</v>
      </c>
      <c r="G3187" t="s">
        <v>508</v>
      </c>
      <c r="H3187">
        <v>3.2840715464790069</v>
      </c>
      <c r="I3187">
        <v>61.111136866212043</v>
      </c>
      <c r="J3187">
        <v>1.0231314650181249E-2</v>
      </c>
      <c r="K3187">
        <v>42.956776567008021</v>
      </c>
      <c r="L3187">
        <v>0.77721997380857044</v>
      </c>
      <c r="M3187">
        <v>-1.136362558800321</v>
      </c>
      <c r="N3187">
        <v>-1.1494241848790829</v>
      </c>
      <c r="O3187">
        <v>1</v>
      </c>
      <c r="P3187">
        <v>1</v>
      </c>
      <c r="Q3187">
        <v>1</v>
      </c>
      <c r="R3187">
        <v>0</v>
      </c>
      <c r="S3187">
        <v>0</v>
      </c>
      <c r="T3187">
        <v>0</v>
      </c>
    </row>
    <row r="3188" spans="1:20" x14ac:dyDescent="0.3">
      <c r="A3188" t="s">
        <v>291</v>
      </c>
      <c r="B3188" t="s">
        <v>207</v>
      </c>
      <c r="C3188">
        <v>8</v>
      </c>
      <c r="D3188">
        <v>11</v>
      </c>
      <c r="E3188" t="s">
        <v>513</v>
      </c>
      <c r="F3188" t="s">
        <v>508</v>
      </c>
      <c r="G3188" t="s">
        <v>508</v>
      </c>
      <c r="H3188">
        <v>3.486393875999648</v>
      </c>
      <c r="I3188">
        <v>27.777759381277122</v>
      </c>
      <c r="J3188">
        <v>3.6519991088402731E-3</v>
      </c>
      <c r="K3188">
        <v>-89.985100084672567</v>
      </c>
      <c r="L3188">
        <v>1.159489450803175</v>
      </c>
      <c r="M3188">
        <v>-2.325586069590778</v>
      </c>
      <c r="N3188">
        <v>0</v>
      </c>
      <c r="O3188">
        <v>0</v>
      </c>
      <c r="P3188">
        <v>1</v>
      </c>
      <c r="Q3188">
        <v>1</v>
      </c>
      <c r="R3188">
        <v>0</v>
      </c>
      <c r="S3188">
        <v>0</v>
      </c>
      <c r="T3188">
        <v>1</v>
      </c>
    </row>
    <row r="3189" spans="1:20" x14ac:dyDescent="0.3">
      <c r="A3189" t="s">
        <v>298</v>
      </c>
      <c r="B3189" t="s">
        <v>207</v>
      </c>
      <c r="C3189">
        <v>2</v>
      </c>
      <c r="D3189">
        <v>7</v>
      </c>
      <c r="E3189" t="s">
        <v>510</v>
      </c>
      <c r="F3189" t="s">
        <v>508</v>
      </c>
      <c r="G3189" t="s">
        <v>508</v>
      </c>
      <c r="H3189">
        <v>3.4199127881338889</v>
      </c>
      <c r="I3189">
        <v>5.882348816286517</v>
      </c>
      <c r="J3189">
        <v>-2.135154388780675E-3</v>
      </c>
      <c r="K3189">
        <v>-181.3764907719609</v>
      </c>
      <c r="L3189">
        <v>1.223276994597277</v>
      </c>
      <c r="M3189">
        <v>-1.7857126384770281</v>
      </c>
      <c r="N3189">
        <v>0.60606003683350351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1</v>
      </c>
    </row>
    <row r="3190" spans="1:20" x14ac:dyDescent="0.3">
      <c r="A3190" t="s">
        <v>164</v>
      </c>
      <c r="B3190" t="s">
        <v>207</v>
      </c>
      <c r="C3190">
        <v>11</v>
      </c>
      <c r="D3190">
        <v>16</v>
      </c>
      <c r="E3190" t="s">
        <v>5</v>
      </c>
      <c r="F3190" t="s">
        <v>509</v>
      </c>
      <c r="G3190" t="s">
        <v>509</v>
      </c>
      <c r="H3190">
        <v>3.036784326782346</v>
      </c>
      <c r="I3190">
        <v>22.222207505021689</v>
      </c>
      <c r="J3190">
        <v>4.8770251740823389E-3</v>
      </c>
      <c r="K3190">
        <v>-29.268311357392751</v>
      </c>
      <c r="L3190">
        <v>1.229657399421862</v>
      </c>
      <c r="M3190">
        <v>-3.468211637417439</v>
      </c>
      <c r="N3190">
        <v>2.395214496421044</v>
      </c>
      <c r="O3190">
        <v>1</v>
      </c>
      <c r="P3190">
        <v>1</v>
      </c>
      <c r="Q3190">
        <v>1</v>
      </c>
      <c r="R3190">
        <v>0</v>
      </c>
      <c r="S3190">
        <v>0</v>
      </c>
      <c r="T3190">
        <v>1</v>
      </c>
    </row>
    <row r="3191" spans="1:20" x14ac:dyDescent="0.3">
      <c r="A3191" t="s">
        <v>77</v>
      </c>
      <c r="B3191" t="s">
        <v>596</v>
      </c>
      <c r="C3191">
        <v>0</v>
      </c>
      <c r="D3191">
        <v>3</v>
      </c>
      <c r="E3191" t="s">
        <v>510</v>
      </c>
      <c r="F3191" t="s">
        <v>508</v>
      </c>
      <c r="G3191" t="s">
        <v>508</v>
      </c>
      <c r="H3191">
        <v>4.0625005765329991</v>
      </c>
      <c r="I3191">
        <v>9.523874399601576</v>
      </c>
      <c r="J3191">
        <v>-1.507494082165404E-2</v>
      </c>
      <c r="K3191">
        <v>-189.71319232393981</v>
      </c>
      <c r="L3191">
        <v>0.73481250657751529</v>
      </c>
      <c r="M3191">
        <v>-1.030921956306575</v>
      </c>
      <c r="N3191">
        <v>-3.541668115390614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</row>
    <row r="3192" spans="1:20" x14ac:dyDescent="0.3">
      <c r="A3192" t="s">
        <v>139</v>
      </c>
      <c r="B3192" t="s">
        <v>596</v>
      </c>
      <c r="C3192">
        <v>2</v>
      </c>
      <c r="D3192">
        <v>6</v>
      </c>
      <c r="E3192" t="s">
        <v>510</v>
      </c>
      <c r="F3192" t="s">
        <v>508</v>
      </c>
      <c r="G3192" t="s">
        <v>508</v>
      </c>
      <c r="H3192">
        <v>4.6056889661856193</v>
      </c>
      <c r="I3192">
        <v>4.0404011212900617</v>
      </c>
      <c r="J3192">
        <v>-6.0315652745733223E-2</v>
      </c>
      <c r="K3192">
        <v>-185.5793689929539</v>
      </c>
      <c r="L3192">
        <v>1.093060596119162</v>
      </c>
      <c r="M3192">
        <v>-2.4282589055124579</v>
      </c>
      <c r="N3192">
        <v>-1.1312260151992379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1</v>
      </c>
    </row>
    <row r="3193" spans="1:20" x14ac:dyDescent="0.3">
      <c r="A3193" t="s">
        <v>156</v>
      </c>
      <c r="B3193" t="s">
        <v>596</v>
      </c>
      <c r="C3193">
        <v>0</v>
      </c>
      <c r="D3193">
        <v>3</v>
      </c>
      <c r="E3193" t="s">
        <v>510</v>
      </c>
      <c r="F3193" t="s">
        <v>508</v>
      </c>
      <c r="G3193" t="s">
        <v>508</v>
      </c>
      <c r="H3193">
        <v>4.3805171221955499</v>
      </c>
      <c r="I3193">
        <v>6.542029419524126</v>
      </c>
      <c r="J3193">
        <v>-6.8390798117090049E-2</v>
      </c>
      <c r="K3193">
        <v>-171.05577592814871</v>
      </c>
      <c r="L3193">
        <v>0.75317925426456656</v>
      </c>
      <c r="M3193">
        <v>-1.1312260151992379</v>
      </c>
      <c r="N3193">
        <v>2.5171655925645702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</row>
    <row r="3194" spans="1:20" x14ac:dyDescent="0.3">
      <c r="A3194" t="s">
        <v>228</v>
      </c>
      <c r="B3194" t="s">
        <v>596</v>
      </c>
      <c r="C3194">
        <v>8</v>
      </c>
      <c r="D3194">
        <v>9</v>
      </c>
      <c r="E3194" t="s">
        <v>510</v>
      </c>
      <c r="F3194" t="s">
        <v>508</v>
      </c>
      <c r="G3194" t="s">
        <v>508</v>
      </c>
      <c r="H3194">
        <v>4.777367320352333</v>
      </c>
      <c r="I3194">
        <v>35.955027284197669</v>
      </c>
      <c r="J3194">
        <v>-2.0861661055440101E-2</v>
      </c>
      <c r="K3194">
        <v>21.504867128355261</v>
      </c>
      <c r="L3194">
        <v>1.652202953009797</v>
      </c>
      <c r="M3194">
        <v>-6.0975647577802956</v>
      </c>
      <c r="N3194">
        <v>1.2987000923330161</v>
      </c>
      <c r="O3194">
        <v>1</v>
      </c>
      <c r="P3194">
        <v>1</v>
      </c>
      <c r="Q3194">
        <v>0</v>
      </c>
      <c r="R3194">
        <v>0</v>
      </c>
      <c r="S3194">
        <v>0</v>
      </c>
      <c r="T3194">
        <v>1</v>
      </c>
    </row>
    <row r="3195" spans="1:20" x14ac:dyDescent="0.3">
      <c r="A3195" t="s">
        <v>271</v>
      </c>
      <c r="B3195" t="s">
        <v>596</v>
      </c>
      <c r="C3195">
        <v>1</v>
      </c>
      <c r="D3195">
        <v>4</v>
      </c>
      <c r="E3195" t="s">
        <v>510</v>
      </c>
      <c r="F3195" t="s">
        <v>508</v>
      </c>
      <c r="G3195" t="s">
        <v>508</v>
      </c>
      <c r="H3195">
        <v>5.3694582144770369</v>
      </c>
      <c r="I3195">
        <v>6.3290780141843967</v>
      </c>
      <c r="J3195">
        <v>-1.940296936600777E-3</v>
      </c>
      <c r="K3195">
        <v>-84.679963255407529</v>
      </c>
      <c r="L3195">
        <v>0.70378977519547459</v>
      </c>
      <c r="M3195">
        <v>-5.2287633981887254</v>
      </c>
      <c r="N3195">
        <v>1.149429697265399</v>
      </c>
      <c r="O3195">
        <v>0</v>
      </c>
      <c r="P3195">
        <v>1</v>
      </c>
      <c r="Q3195">
        <v>0</v>
      </c>
      <c r="R3195">
        <v>0</v>
      </c>
      <c r="S3195">
        <v>0</v>
      </c>
      <c r="T3195">
        <v>0</v>
      </c>
    </row>
    <row r="3196" spans="1:20" x14ac:dyDescent="0.3">
      <c r="A3196" t="s">
        <v>283</v>
      </c>
      <c r="B3196" t="s">
        <v>596</v>
      </c>
      <c r="C3196">
        <v>1</v>
      </c>
      <c r="D3196">
        <v>2</v>
      </c>
      <c r="E3196" t="s">
        <v>510</v>
      </c>
      <c r="F3196" t="s">
        <v>508</v>
      </c>
      <c r="G3196" t="s">
        <v>508</v>
      </c>
      <c r="H3196">
        <v>5.0628821530516319</v>
      </c>
      <c r="I3196">
        <v>16.455651124188929</v>
      </c>
      <c r="J3196">
        <v>-1.334169265830264E-2</v>
      </c>
      <c r="K3196">
        <v>-53.667583283004163</v>
      </c>
      <c r="L3196">
        <v>0.581103339004863</v>
      </c>
      <c r="M3196">
        <v>-1.7738447113792579</v>
      </c>
      <c r="N3196">
        <v>-1.8058674222580491</v>
      </c>
      <c r="O3196">
        <v>0</v>
      </c>
      <c r="P3196">
        <v>1</v>
      </c>
      <c r="Q3196">
        <v>0</v>
      </c>
      <c r="R3196">
        <v>0</v>
      </c>
      <c r="S3196">
        <v>0</v>
      </c>
      <c r="T3196">
        <v>0</v>
      </c>
    </row>
    <row r="3197" spans="1:20" x14ac:dyDescent="0.3">
      <c r="A3197" t="s">
        <v>290</v>
      </c>
      <c r="B3197" t="s">
        <v>596</v>
      </c>
      <c r="C3197">
        <v>-2</v>
      </c>
      <c r="D3197">
        <v>1</v>
      </c>
      <c r="E3197" t="s">
        <v>510</v>
      </c>
      <c r="F3197" t="s">
        <v>508</v>
      </c>
      <c r="G3197" t="s">
        <v>508</v>
      </c>
      <c r="H3197">
        <v>5.139572588217499</v>
      </c>
      <c r="I3197">
        <v>9.7560862144661886</v>
      </c>
      <c r="J3197">
        <v>-1.770230958413678E-2</v>
      </c>
      <c r="K3197">
        <v>-102.617785623537</v>
      </c>
      <c r="L3197">
        <v>0.889040110204946</v>
      </c>
      <c r="M3197">
        <v>-1.8058674222580491</v>
      </c>
      <c r="N3197">
        <v>1.149429697265399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</row>
    <row r="3198" spans="1:20" x14ac:dyDescent="0.3">
      <c r="A3198" t="s">
        <v>512</v>
      </c>
      <c r="B3198" t="s">
        <v>596</v>
      </c>
      <c r="C3198">
        <v>0</v>
      </c>
      <c r="D3198">
        <v>5</v>
      </c>
      <c r="E3198" t="s">
        <v>510</v>
      </c>
      <c r="F3198" t="s">
        <v>508</v>
      </c>
      <c r="G3198" t="s">
        <v>508</v>
      </c>
      <c r="H3198">
        <v>6.0132080739450604</v>
      </c>
      <c r="I3198">
        <v>1.999998092651367</v>
      </c>
      <c r="J3198">
        <v>-3.3418171855891771E-2</v>
      </c>
      <c r="K3198">
        <v>-137.08227589742549</v>
      </c>
      <c r="L3198">
        <v>1.283416526976932</v>
      </c>
      <c r="M3198">
        <v>-6.5909080810783536</v>
      </c>
      <c r="N3198">
        <v>-6.0827306641668484</v>
      </c>
      <c r="O3198">
        <v>0</v>
      </c>
      <c r="P3198">
        <v>0</v>
      </c>
      <c r="Q3198">
        <v>0</v>
      </c>
      <c r="R3198">
        <v>0</v>
      </c>
      <c r="S3198">
        <v>0</v>
      </c>
      <c r="T3198">
        <v>1</v>
      </c>
    </row>
    <row r="3199" spans="1:20" x14ac:dyDescent="0.3">
      <c r="A3199" t="s">
        <v>91</v>
      </c>
      <c r="B3199" t="s">
        <v>596</v>
      </c>
      <c r="C3199">
        <v>0</v>
      </c>
      <c r="D3199">
        <v>5</v>
      </c>
      <c r="E3199" t="s">
        <v>510</v>
      </c>
      <c r="F3199" t="s">
        <v>508</v>
      </c>
      <c r="G3199" t="s">
        <v>508</v>
      </c>
      <c r="H3199">
        <v>6.1991122022482106</v>
      </c>
      <c r="I3199">
        <v>10.218967431851009</v>
      </c>
      <c r="J3199">
        <v>-5.5128372144955078E-2</v>
      </c>
      <c r="K3199">
        <v>-243.27702942328219</v>
      </c>
      <c r="L3199">
        <v>1.218415216040458</v>
      </c>
      <c r="M3199">
        <v>-6.0827306641668484</v>
      </c>
      <c r="N3199">
        <v>-2.3316040573901948</v>
      </c>
      <c r="O3199">
        <v>0</v>
      </c>
      <c r="P3199">
        <v>0</v>
      </c>
      <c r="Q3199">
        <v>0</v>
      </c>
      <c r="R3199">
        <v>0</v>
      </c>
      <c r="S3199">
        <v>0</v>
      </c>
      <c r="T3199">
        <v>1</v>
      </c>
    </row>
    <row r="3200" spans="1:20" x14ac:dyDescent="0.3">
      <c r="A3200" t="s">
        <v>93</v>
      </c>
      <c r="B3200" t="s">
        <v>596</v>
      </c>
      <c r="C3200">
        <v>-2</v>
      </c>
      <c r="D3200">
        <v>3</v>
      </c>
      <c r="E3200" t="s">
        <v>510</v>
      </c>
      <c r="F3200" t="s">
        <v>508</v>
      </c>
      <c r="G3200" t="s">
        <v>508</v>
      </c>
      <c r="H3200">
        <v>5.7787039934579179</v>
      </c>
      <c r="I3200">
        <v>4.424775026727148</v>
      </c>
      <c r="J3200">
        <v>-6.7983809705592146E-2</v>
      </c>
      <c r="K3200">
        <v>-180.67702250034881</v>
      </c>
      <c r="L3200">
        <v>0.94384727576050886</v>
      </c>
      <c r="M3200">
        <v>-2.3316040573901948</v>
      </c>
      <c r="N3200">
        <v>0.79575521330368082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</row>
    <row r="3201" spans="1:20" x14ac:dyDescent="0.3">
      <c r="A3201" t="s">
        <v>162</v>
      </c>
      <c r="B3201" t="s">
        <v>596</v>
      </c>
      <c r="C3201">
        <v>-2</v>
      </c>
      <c r="D3201">
        <v>3</v>
      </c>
      <c r="E3201" t="s">
        <v>510</v>
      </c>
      <c r="F3201" t="s">
        <v>508</v>
      </c>
      <c r="G3201" t="s">
        <v>508</v>
      </c>
      <c r="H3201">
        <v>6.0140124786184286</v>
      </c>
      <c r="I3201">
        <v>1.666665342118794</v>
      </c>
      <c r="J3201">
        <v>-6.6209924736913867E-2</v>
      </c>
      <c r="K3201">
        <v>-107.3719082014582</v>
      </c>
      <c r="L3201">
        <v>0.84556710729333162</v>
      </c>
      <c r="M3201">
        <v>-4.6753203323988561</v>
      </c>
      <c r="N3201">
        <v>-1.907361585999334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</row>
    <row r="3202" spans="1:20" x14ac:dyDescent="0.3">
      <c r="A3202" t="s">
        <v>220</v>
      </c>
      <c r="B3202" t="s">
        <v>596</v>
      </c>
      <c r="C3202">
        <v>0</v>
      </c>
      <c r="D3202">
        <v>2</v>
      </c>
      <c r="E3202" t="s">
        <v>510</v>
      </c>
      <c r="F3202" t="s">
        <v>508</v>
      </c>
      <c r="G3202" t="s">
        <v>508</v>
      </c>
      <c r="H3202">
        <v>6.2103173788472654</v>
      </c>
      <c r="I3202">
        <v>9.558815150730517</v>
      </c>
      <c r="J3202">
        <v>-6.6034487007055248E-2</v>
      </c>
      <c r="K3202">
        <v>-121.8320553684776</v>
      </c>
      <c r="L3202">
        <v>1.1469177337606269</v>
      </c>
      <c r="M3202">
        <v>-1.907361585999334</v>
      </c>
      <c r="N3202">
        <v>6.3888895879557293</v>
      </c>
      <c r="O3202">
        <v>0</v>
      </c>
      <c r="P3202">
        <v>0</v>
      </c>
      <c r="Q3202">
        <v>0</v>
      </c>
      <c r="R3202">
        <v>0</v>
      </c>
      <c r="S3202">
        <v>0</v>
      </c>
      <c r="T3202">
        <v>1</v>
      </c>
    </row>
    <row r="3203" spans="1:20" x14ac:dyDescent="0.3">
      <c r="A3203" t="s">
        <v>235</v>
      </c>
      <c r="B3203" t="s">
        <v>596</v>
      </c>
      <c r="C3203">
        <v>1</v>
      </c>
      <c r="D3203">
        <v>4</v>
      </c>
      <c r="E3203" t="s">
        <v>510</v>
      </c>
      <c r="F3203" t="s">
        <v>508</v>
      </c>
      <c r="G3203" t="s">
        <v>508</v>
      </c>
      <c r="H3203">
        <v>5.6711155778100766</v>
      </c>
      <c r="I3203">
        <v>15.596338502788081</v>
      </c>
      <c r="J3203">
        <v>-1.0552599454737971E-2</v>
      </c>
      <c r="K3203">
        <v>-69.209054273673559</v>
      </c>
      <c r="L3203">
        <v>0.62838358510163628</v>
      </c>
      <c r="M3203">
        <v>-2.1505355669564929</v>
      </c>
      <c r="N3203">
        <v>1.0989000192372349</v>
      </c>
      <c r="O3203">
        <v>0</v>
      </c>
      <c r="P3203">
        <v>1</v>
      </c>
      <c r="Q3203">
        <v>0</v>
      </c>
      <c r="R3203">
        <v>0</v>
      </c>
      <c r="S3203">
        <v>0</v>
      </c>
      <c r="T3203">
        <v>0</v>
      </c>
    </row>
    <row r="3204" spans="1:20" x14ac:dyDescent="0.3">
      <c r="A3204" t="s">
        <v>269</v>
      </c>
      <c r="B3204" t="s">
        <v>596</v>
      </c>
      <c r="C3204">
        <v>4</v>
      </c>
      <c r="D3204">
        <v>6</v>
      </c>
      <c r="E3204" t="s">
        <v>510</v>
      </c>
      <c r="F3204" t="s">
        <v>508</v>
      </c>
      <c r="G3204" t="s">
        <v>508</v>
      </c>
      <c r="H3204">
        <v>5.2735147986717017</v>
      </c>
      <c r="I3204">
        <v>16.161624675696551</v>
      </c>
      <c r="J3204">
        <v>1.3689700090410871E-2</v>
      </c>
      <c r="K3204">
        <v>-52.403970709280863</v>
      </c>
      <c r="L3204">
        <v>0.97978898450748897</v>
      </c>
      <c r="M3204">
        <v>-3.4574435200017661</v>
      </c>
      <c r="N3204">
        <v>0.82644546677627351</v>
      </c>
      <c r="O3204">
        <v>0</v>
      </c>
      <c r="P3204">
        <v>1</v>
      </c>
      <c r="Q3204">
        <v>1</v>
      </c>
      <c r="R3204">
        <v>0</v>
      </c>
      <c r="S3204">
        <v>0</v>
      </c>
      <c r="T3204">
        <v>0</v>
      </c>
    </row>
    <row r="3205" spans="1:20" x14ac:dyDescent="0.3">
      <c r="A3205" t="s">
        <v>291</v>
      </c>
      <c r="B3205" t="s">
        <v>596</v>
      </c>
      <c r="C3205">
        <v>6</v>
      </c>
      <c r="D3205">
        <v>6</v>
      </c>
      <c r="E3205" t="s">
        <v>510</v>
      </c>
      <c r="F3205" t="s">
        <v>508</v>
      </c>
      <c r="G3205" t="s">
        <v>508</v>
      </c>
      <c r="H3205">
        <v>4.2620366103312586</v>
      </c>
      <c r="I3205">
        <v>35.714245166915681</v>
      </c>
      <c r="J3205">
        <v>2.8650881323355911E-2</v>
      </c>
      <c r="K3205">
        <v>1.862850180064556</v>
      </c>
      <c r="L3205">
        <v>0.99386669760874025</v>
      </c>
      <c r="M3205">
        <v>-1.630439676893592</v>
      </c>
      <c r="N3205">
        <v>3.0386778174556648</v>
      </c>
      <c r="O3205">
        <v>0</v>
      </c>
      <c r="P3205">
        <v>1</v>
      </c>
      <c r="Q3205">
        <v>1</v>
      </c>
      <c r="R3205">
        <v>0</v>
      </c>
      <c r="S3205">
        <v>0</v>
      </c>
      <c r="T3205">
        <v>0</v>
      </c>
    </row>
    <row r="3206" spans="1:20" x14ac:dyDescent="0.3">
      <c r="A3206" t="s">
        <v>298</v>
      </c>
      <c r="B3206" t="s">
        <v>596</v>
      </c>
      <c r="C3206">
        <v>6</v>
      </c>
      <c r="D3206">
        <v>8</v>
      </c>
      <c r="E3206" t="s">
        <v>510</v>
      </c>
      <c r="F3206" t="s">
        <v>508</v>
      </c>
      <c r="G3206" t="s">
        <v>508</v>
      </c>
      <c r="H3206">
        <v>4.3727747146550788</v>
      </c>
      <c r="I3206">
        <v>31.707280197015109</v>
      </c>
      <c r="J3206">
        <v>2.9863610346992971E-2</v>
      </c>
      <c r="K3206">
        <v>-16.181311575993249</v>
      </c>
      <c r="L3206">
        <v>0.90332686807232443</v>
      </c>
      <c r="M3206">
        <v>-3.217161484290517</v>
      </c>
      <c r="N3206">
        <v>1.108038820886023</v>
      </c>
      <c r="O3206">
        <v>0</v>
      </c>
      <c r="P3206">
        <v>1</v>
      </c>
      <c r="Q3206">
        <v>1</v>
      </c>
      <c r="R3206">
        <v>0</v>
      </c>
      <c r="S3206">
        <v>0</v>
      </c>
      <c r="T3206">
        <v>0</v>
      </c>
    </row>
    <row r="3207" spans="1:20" x14ac:dyDescent="0.3">
      <c r="A3207" t="s">
        <v>96</v>
      </c>
      <c r="B3207" t="s">
        <v>596</v>
      </c>
      <c r="C3207">
        <v>9</v>
      </c>
      <c r="D3207">
        <v>9</v>
      </c>
      <c r="E3207" t="s">
        <v>510</v>
      </c>
      <c r="F3207" t="s">
        <v>508</v>
      </c>
      <c r="G3207" t="s">
        <v>508</v>
      </c>
      <c r="H3207">
        <v>4.1333334786551337</v>
      </c>
      <c r="I3207">
        <v>51.923075159625832</v>
      </c>
      <c r="J3207">
        <v>4.5469648474570468E-2</v>
      </c>
      <c r="K3207">
        <v>142.83719134722591</v>
      </c>
      <c r="L3207">
        <v>0.81479374510163949</v>
      </c>
      <c r="M3207">
        <v>-2.0887708955524911</v>
      </c>
      <c r="N3207">
        <v>0.26666641235351563</v>
      </c>
      <c r="O3207">
        <v>1</v>
      </c>
      <c r="P3207">
        <v>1</v>
      </c>
      <c r="Q3207">
        <v>1</v>
      </c>
      <c r="R3207">
        <v>0</v>
      </c>
      <c r="S3207">
        <v>0</v>
      </c>
      <c r="T3207">
        <v>0</v>
      </c>
    </row>
    <row r="3208" spans="1:20" x14ac:dyDescent="0.3">
      <c r="A3208" t="s">
        <v>164</v>
      </c>
      <c r="B3208" t="s">
        <v>596</v>
      </c>
      <c r="C3208">
        <v>8</v>
      </c>
      <c r="D3208">
        <v>9</v>
      </c>
      <c r="E3208" t="s">
        <v>510</v>
      </c>
      <c r="F3208" t="s">
        <v>508</v>
      </c>
      <c r="G3208" t="s">
        <v>508</v>
      </c>
      <c r="H3208">
        <v>4.5706376104574113</v>
      </c>
      <c r="I3208">
        <v>24.999977075135789</v>
      </c>
      <c r="J3208">
        <v>3.2341183378908539E-2</v>
      </c>
      <c r="K3208">
        <v>42.958647847867788</v>
      </c>
      <c r="L3208">
        <v>1.020104537124616</v>
      </c>
      <c r="M3208">
        <v>-3.9893642486140179</v>
      </c>
      <c r="N3208">
        <v>3.3241032538721389</v>
      </c>
      <c r="O3208">
        <v>0</v>
      </c>
      <c r="P3208">
        <v>1</v>
      </c>
      <c r="Q3208">
        <v>1</v>
      </c>
      <c r="R3208">
        <v>0</v>
      </c>
      <c r="S3208">
        <v>0</v>
      </c>
      <c r="T3208">
        <v>1</v>
      </c>
    </row>
    <row r="3209" spans="1:20" x14ac:dyDescent="0.3">
      <c r="A3209" t="s">
        <v>77</v>
      </c>
      <c r="B3209" t="s">
        <v>215</v>
      </c>
      <c r="C3209">
        <v>11</v>
      </c>
      <c r="D3209">
        <v>9</v>
      </c>
      <c r="E3209" t="s">
        <v>510</v>
      </c>
      <c r="F3209" t="s">
        <v>508</v>
      </c>
      <c r="G3209" t="s">
        <v>508</v>
      </c>
      <c r="H3209">
        <v>3.0350922483614662</v>
      </c>
      <c r="I3209">
        <v>82.394367143100837</v>
      </c>
      <c r="J3209">
        <v>6.7218311656372209E-2</v>
      </c>
      <c r="K3209">
        <v>109.8537766846032</v>
      </c>
      <c r="L3209">
        <v>0.97957915465117729</v>
      </c>
      <c r="M3209">
        <v>-1.377725430924472</v>
      </c>
      <c r="N3209">
        <v>0.34924019136546169</v>
      </c>
      <c r="O3209">
        <v>1</v>
      </c>
      <c r="P3209">
        <v>1</v>
      </c>
      <c r="Q3209">
        <v>1</v>
      </c>
      <c r="R3209">
        <v>0</v>
      </c>
      <c r="S3209">
        <v>1</v>
      </c>
      <c r="T3209">
        <v>0</v>
      </c>
    </row>
    <row r="3210" spans="1:20" x14ac:dyDescent="0.3">
      <c r="A3210" t="s">
        <v>156</v>
      </c>
      <c r="B3210" t="s">
        <v>215</v>
      </c>
      <c r="C3210">
        <v>3</v>
      </c>
      <c r="D3210">
        <v>7</v>
      </c>
      <c r="E3210" t="s">
        <v>510</v>
      </c>
      <c r="F3210" t="s">
        <v>508</v>
      </c>
      <c r="G3210" t="s">
        <v>508</v>
      </c>
      <c r="H3210">
        <v>3.4381998498942612</v>
      </c>
      <c r="I3210">
        <v>56.557408445331411</v>
      </c>
      <c r="J3210">
        <v>-8.2565488862212932E-3</v>
      </c>
      <c r="K3210">
        <v>25.538882475016401</v>
      </c>
      <c r="L3210">
        <v>0.77939523934679145</v>
      </c>
      <c r="M3210">
        <v>-2.3501739587075838</v>
      </c>
      <c r="N3210">
        <v>1.925389161646871</v>
      </c>
      <c r="O3210">
        <v>0</v>
      </c>
      <c r="P3210">
        <v>1</v>
      </c>
      <c r="Q3210">
        <v>0</v>
      </c>
      <c r="R3210">
        <v>0</v>
      </c>
      <c r="S3210">
        <v>0</v>
      </c>
      <c r="T3210">
        <v>0</v>
      </c>
    </row>
    <row r="3211" spans="1:20" x14ac:dyDescent="0.3">
      <c r="A3211" t="s">
        <v>223</v>
      </c>
      <c r="B3211" t="s">
        <v>215</v>
      </c>
      <c r="C3211">
        <v>3</v>
      </c>
      <c r="D3211">
        <v>5</v>
      </c>
      <c r="E3211" t="s">
        <v>510</v>
      </c>
      <c r="F3211" t="s">
        <v>508</v>
      </c>
      <c r="G3211" t="s">
        <v>508</v>
      </c>
      <c r="H3211">
        <v>3.3843547223570112</v>
      </c>
      <c r="I3211">
        <v>56.435600559740593</v>
      </c>
      <c r="J3211">
        <v>-2.7195049709488769E-2</v>
      </c>
      <c r="K3211">
        <v>30.072442923403671</v>
      </c>
      <c r="L3211">
        <v>0.80107511258046848</v>
      </c>
      <c r="M3211">
        <v>-0.82645391135377955</v>
      </c>
      <c r="N3211">
        <v>-1.9047601747403911</v>
      </c>
      <c r="O3211">
        <v>0</v>
      </c>
      <c r="P3211">
        <v>1</v>
      </c>
      <c r="Q3211">
        <v>0</v>
      </c>
      <c r="R3211">
        <v>0</v>
      </c>
      <c r="S3211">
        <v>0</v>
      </c>
      <c r="T3211">
        <v>0</v>
      </c>
    </row>
    <row r="3212" spans="1:20" x14ac:dyDescent="0.3">
      <c r="A3212" t="s">
        <v>228</v>
      </c>
      <c r="B3212" t="s">
        <v>215</v>
      </c>
      <c r="C3212">
        <v>5</v>
      </c>
      <c r="D3212">
        <v>8</v>
      </c>
      <c r="E3212" t="s">
        <v>510</v>
      </c>
      <c r="F3212" t="s">
        <v>508</v>
      </c>
      <c r="G3212" t="s">
        <v>508</v>
      </c>
      <c r="H3212">
        <v>3.1553401910807581</v>
      </c>
      <c r="I3212">
        <v>22.077918860941981</v>
      </c>
      <c r="J3212">
        <v>-4.9035450714300599E-2</v>
      </c>
      <c r="K3212">
        <v>-80.572516255358039</v>
      </c>
      <c r="L3212">
        <v>1.2434759610795589</v>
      </c>
      <c r="M3212">
        <v>-1.9047601747403911</v>
      </c>
      <c r="N3212">
        <v>2.3058317880491179</v>
      </c>
      <c r="O3212">
        <v>0</v>
      </c>
      <c r="P3212">
        <v>1</v>
      </c>
      <c r="Q3212">
        <v>0</v>
      </c>
      <c r="R3212">
        <v>0</v>
      </c>
      <c r="S3212">
        <v>0</v>
      </c>
      <c r="T3212">
        <v>1</v>
      </c>
    </row>
    <row r="3213" spans="1:20" x14ac:dyDescent="0.3">
      <c r="A3213" t="s">
        <v>271</v>
      </c>
      <c r="B3213" t="s">
        <v>215</v>
      </c>
      <c r="C3213">
        <v>5</v>
      </c>
      <c r="D3213">
        <v>8</v>
      </c>
      <c r="E3213" t="s">
        <v>510</v>
      </c>
      <c r="F3213" t="s">
        <v>508</v>
      </c>
      <c r="G3213" t="s">
        <v>508</v>
      </c>
      <c r="H3213">
        <v>3.6018770341601751</v>
      </c>
      <c r="I3213">
        <v>4.2105231456803063</v>
      </c>
      <c r="J3213">
        <v>-3.5478397377673332E-2</v>
      </c>
      <c r="K3213">
        <v>-61.362146339141987</v>
      </c>
      <c r="L3213">
        <v>0.85281795353773493</v>
      </c>
      <c r="M3213">
        <v>-4.4237497984960594</v>
      </c>
      <c r="N3213">
        <v>0.73082118560186438</v>
      </c>
      <c r="O3213">
        <v>0</v>
      </c>
      <c r="P3213">
        <v>1</v>
      </c>
      <c r="Q3213">
        <v>0</v>
      </c>
      <c r="R3213">
        <v>0</v>
      </c>
      <c r="S3213">
        <v>1</v>
      </c>
      <c r="T3213">
        <v>0</v>
      </c>
    </row>
    <row r="3214" spans="1:20" x14ac:dyDescent="0.3">
      <c r="A3214" t="s">
        <v>283</v>
      </c>
      <c r="B3214" t="s">
        <v>215</v>
      </c>
      <c r="C3214">
        <v>3</v>
      </c>
      <c r="D3214">
        <v>6</v>
      </c>
      <c r="E3214" t="s">
        <v>510</v>
      </c>
      <c r="F3214" t="s">
        <v>508</v>
      </c>
      <c r="G3214" t="s">
        <v>508</v>
      </c>
      <c r="H3214">
        <v>3.5329316208204138</v>
      </c>
      <c r="I3214">
        <v>18.947404348956528</v>
      </c>
      <c r="J3214">
        <v>-5.1573903777441171E-2</v>
      </c>
      <c r="K3214">
        <v>-37.044937883883222</v>
      </c>
      <c r="L3214">
        <v>0.68810021720687775</v>
      </c>
      <c r="M3214">
        <v>-1.764701394473805</v>
      </c>
      <c r="N3214">
        <v>-3.7125797060398988</v>
      </c>
      <c r="O3214">
        <v>0</v>
      </c>
      <c r="P3214">
        <v>1</v>
      </c>
      <c r="Q3214">
        <v>0</v>
      </c>
      <c r="R3214">
        <v>0</v>
      </c>
      <c r="S3214">
        <v>0</v>
      </c>
      <c r="T3214">
        <v>0</v>
      </c>
    </row>
    <row r="3215" spans="1:20" x14ac:dyDescent="0.3">
      <c r="A3215" t="s">
        <v>290</v>
      </c>
      <c r="B3215" t="s">
        <v>215</v>
      </c>
      <c r="C3215">
        <v>2</v>
      </c>
      <c r="D3215">
        <v>8</v>
      </c>
      <c r="E3215" t="s">
        <v>510</v>
      </c>
      <c r="F3215" t="s">
        <v>508</v>
      </c>
      <c r="G3215" t="s">
        <v>508</v>
      </c>
      <c r="H3215">
        <v>3.8379502969955008</v>
      </c>
      <c r="I3215">
        <v>3.571425530374956</v>
      </c>
      <c r="J3215">
        <v>-7.580116554093877E-2</v>
      </c>
      <c r="K3215">
        <v>-121.5789921351806</v>
      </c>
      <c r="L3215">
        <v>1.0377887036666951</v>
      </c>
      <c r="M3215">
        <v>-3.7125797060398988</v>
      </c>
      <c r="N3215">
        <v>-0.1243809568318844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1</v>
      </c>
    </row>
    <row r="3216" spans="1:20" x14ac:dyDescent="0.3">
      <c r="A3216" t="s">
        <v>512</v>
      </c>
      <c r="B3216" t="s">
        <v>215</v>
      </c>
      <c r="C3216">
        <v>0</v>
      </c>
      <c r="D3216">
        <v>5</v>
      </c>
      <c r="E3216" t="s">
        <v>510</v>
      </c>
      <c r="F3216" t="s">
        <v>508</v>
      </c>
      <c r="G3216" t="s">
        <v>508</v>
      </c>
      <c r="H3216">
        <v>3.9461776312403671</v>
      </c>
      <c r="I3216">
        <v>10.37036121300317</v>
      </c>
      <c r="J3216">
        <v>-0.1065952614016243</v>
      </c>
      <c r="K3216">
        <v>-154.32525003832049</v>
      </c>
      <c r="L3216">
        <v>0.99484929161483249</v>
      </c>
      <c r="M3216">
        <v>-1.494394639471311</v>
      </c>
      <c r="N3216">
        <v>-4.6776219051399064</v>
      </c>
      <c r="O3216">
        <v>0</v>
      </c>
      <c r="P3216">
        <v>0</v>
      </c>
      <c r="Q3216">
        <v>0</v>
      </c>
      <c r="R3216">
        <v>0</v>
      </c>
      <c r="S3216">
        <v>0</v>
      </c>
      <c r="T3216">
        <v>0</v>
      </c>
    </row>
    <row r="3217" spans="1:20" x14ac:dyDescent="0.3">
      <c r="A3217" t="s">
        <v>91</v>
      </c>
      <c r="B3217" t="s">
        <v>215</v>
      </c>
      <c r="C3217">
        <v>4</v>
      </c>
      <c r="D3217">
        <v>7</v>
      </c>
      <c r="E3217" t="s">
        <v>510</v>
      </c>
      <c r="F3217" t="s">
        <v>508</v>
      </c>
      <c r="G3217" t="s">
        <v>508</v>
      </c>
      <c r="H3217">
        <v>4.7176938803362063</v>
      </c>
      <c r="I3217">
        <v>21.000003814697269</v>
      </c>
      <c r="J3217">
        <v>-0.13070518003222459</v>
      </c>
      <c r="K3217">
        <v>-236.42609888973789</v>
      </c>
      <c r="L3217">
        <v>1.2988892370020311</v>
      </c>
      <c r="M3217">
        <v>-4.6776219051399064</v>
      </c>
      <c r="N3217">
        <v>-1.0610069510715749</v>
      </c>
      <c r="O3217">
        <v>0</v>
      </c>
      <c r="P3217">
        <v>0</v>
      </c>
      <c r="Q3217">
        <v>0</v>
      </c>
      <c r="R3217">
        <v>1</v>
      </c>
      <c r="S3217">
        <v>0</v>
      </c>
      <c r="T3217">
        <v>1</v>
      </c>
    </row>
    <row r="3218" spans="1:20" x14ac:dyDescent="0.3">
      <c r="A3218" t="s">
        <v>93</v>
      </c>
      <c r="B3218" t="s">
        <v>215</v>
      </c>
      <c r="C3218">
        <v>-2</v>
      </c>
      <c r="D3218">
        <v>1</v>
      </c>
      <c r="E3218" t="s">
        <v>510</v>
      </c>
      <c r="F3218" t="s">
        <v>508</v>
      </c>
      <c r="G3218" t="s">
        <v>508</v>
      </c>
      <c r="H3218">
        <v>5.1034071868435902</v>
      </c>
      <c r="I3218">
        <v>17.000007629394531</v>
      </c>
      <c r="J3218">
        <v>-0.14044804521285911</v>
      </c>
      <c r="K3218">
        <v>-130.41133947872609</v>
      </c>
      <c r="L3218">
        <v>0.87138343432508114</v>
      </c>
      <c r="M3218">
        <v>-1.0610069510715749</v>
      </c>
      <c r="N3218">
        <v>1.608577546185769</v>
      </c>
      <c r="O3218">
        <v>0</v>
      </c>
      <c r="P3218">
        <v>0</v>
      </c>
      <c r="Q3218">
        <v>0</v>
      </c>
      <c r="R3218">
        <v>0</v>
      </c>
      <c r="S3218">
        <v>0</v>
      </c>
      <c r="T3218">
        <v>0</v>
      </c>
    </row>
    <row r="3219" spans="1:20" x14ac:dyDescent="0.3">
      <c r="A3219" t="s">
        <v>162</v>
      </c>
      <c r="B3219" t="s">
        <v>215</v>
      </c>
      <c r="C3219">
        <v>3</v>
      </c>
      <c r="D3219">
        <v>6</v>
      </c>
      <c r="E3219" t="s">
        <v>510</v>
      </c>
      <c r="F3219" t="s">
        <v>508</v>
      </c>
      <c r="G3219" t="s">
        <v>508</v>
      </c>
      <c r="H3219">
        <v>5.3236297976579614</v>
      </c>
      <c r="I3219">
        <v>17.000007629394531</v>
      </c>
      <c r="J3219">
        <v>-0.110497109865498</v>
      </c>
      <c r="K3219">
        <v>-75.979981214329527</v>
      </c>
      <c r="L3219">
        <v>1.3465531340113279</v>
      </c>
      <c r="M3219">
        <v>-3.3678725273413921</v>
      </c>
      <c r="N3219">
        <v>-1.0723850307905129</v>
      </c>
      <c r="O3219">
        <v>0</v>
      </c>
      <c r="P3219">
        <v>1</v>
      </c>
      <c r="Q3219">
        <v>0</v>
      </c>
      <c r="R3219">
        <v>0</v>
      </c>
      <c r="S3219">
        <v>0</v>
      </c>
      <c r="T3219">
        <v>1</v>
      </c>
    </row>
    <row r="3220" spans="1:20" x14ac:dyDescent="0.3">
      <c r="A3220" t="s">
        <v>220</v>
      </c>
      <c r="B3220" t="s">
        <v>215</v>
      </c>
      <c r="C3220">
        <v>-2</v>
      </c>
      <c r="D3220">
        <v>1</v>
      </c>
      <c r="E3220" t="s">
        <v>510</v>
      </c>
      <c r="F3220" t="s">
        <v>508</v>
      </c>
      <c r="G3220" t="s">
        <v>508</v>
      </c>
      <c r="H3220">
        <v>5.2361578910262629</v>
      </c>
      <c r="I3220">
        <v>13.0000114440918</v>
      </c>
      <c r="J3220">
        <v>-0.103850939686971</v>
      </c>
      <c r="K3220">
        <v>-117.3642027150391</v>
      </c>
      <c r="L3220">
        <v>0.62166006585158162</v>
      </c>
      <c r="M3220">
        <v>-1.0723850307905129</v>
      </c>
      <c r="N3220">
        <v>4.3360391580218938</v>
      </c>
      <c r="O3220">
        <v>0</v>
      </c>
      <c r="P3220">
        <v>0</v>
      </c>
      <c r="Q3220">
        <v>0</v>
      </c>
      <c r="R3220">
        <v>0</v>
      </c>
      <c r="S3220">
        <v>0</v>
      </c>
      <c r="T3220">
        <v>0</v>
      </c>
    </row>
    <row r="3221" spans="1:20" x14ac:dyDescent="0.3">
      <c r="A3221" t="s">
        <v>235</v>
      </c>
      <c r="B3221" t="s">
        <v>215</v>
      </c>
      <c r="C3221">
        <v>7</v>
      </c>
      <c r="D3221">
        <v>4</v>
      </c>
      <c r="E3221" t="s">
        <v>510</v>
      </c>
      <c r="F3221" t="s">
        <v>508</v>
      </c>
      <c r="G3221" t="s">
        <v>508</v>
      </c>
      <c r="H3221">
        <v>5.0729555182291106</v>
      </c>
      <c r="I3221">
        <v>69.148942106392511</v>
      </c>
      <c r="J3221">
        <v>8.8688527512680235E-2</v>
      </c>
      <c r="K3221">
        <v>84.158999359550904</v>
      </c>
      <c r="L3221">
        <v>0.90306730212151476</v>
      </c>
      <c r="M3221">
        <v>-2.6589543627680241</v>
      </c>
      <c r="N3221">
        <v>2.7315859875569291</v>
      </c>
      <c r="O3221">
        <v>1</v>
      </c>
      <c r="P3221">
        <v>1</v>
      </c>
      <c r="Q3221">
        <v>1</v>
      </c>
      <c r="R3221">
        <v>0</v>
      </c>
      <c r="S3221">
        <v>0</v>
      </c>
      <c r="T3221">
        <v>0</v>
      </c>
    </row>
    <row r="3222" spans="1:20" x14ac:dyDescent="0.3">
      <c r="A3222" t="s">
        <v>269</v>
      </c>
      <c r="B3222" t="s">
        <v>215</v>
      </c>
      <c r="C3222">
        <v>11</v>
      </c>
      <c r="D3222">
        <v>8</v>
      </c>
      <c r="E3222" t="s">
        <v>510</v>
      </c>
      <c r="F3222" t="s">
        <v>508</v>
      </c>
      <c r="G3222" t="s">
        <v>508</v>
      </c>
      <c r="H3222">
        <v>4.9999998469222549</v>
      </c>
      <c r="I3222">
        <v>87.684727444072635</v>
      </c>
      <c r="J3222">
        <v>0.15405842622174981</v>
      </c>
      <c r="K3222">
        <v>111.0175479077816</v>
      </c>
      <c r="L3222">
        <v>0.51426807987066769</v>
      </c>
      <c r="M3222">
        <v>-1.874311819337277</v>
      </c>
      <c r="N3222">
        <v>0.1123621270838588</v>
      </c>
      <c r="O3222">
        <v>1</v>
      </c>
      <c r="P3222">
        <v>1</v>
      </c>
      <c r="Q3222">
        <v>1</v>
      </c>
      <c r="R3222">
        <v>0</v>
      </c>
      <c r="S3222">
        <v>1</v>
      </c>
      <c r="T3222">
        <v>0</v>
      </c>
    </row>
    <row r="3223" spans="1:20" x14ac:dyDescent="0.3">
      <c r="A3223" t="s">
        <v>285</v>
      </c>
      <c r="B3223" t="s">
        <v>215</v>
      </c>
      <c r="C3223">
        <v>13</v>
      </c>
      <c r="D3223">
        <v>11</v>
      </c>
      <c r="E3223" t="s">
        <v>510</v>
      </c>
      <c r="F3223" t="s">
        <v>508</v>
      </c>
      <c r="G3223" t="s">
        <v>508</v>
      </c>
      <c r="H3223">
        <v>4.6809191604205687</v>
      </c>
      <c r="I3223">
        <v>81.280780077506009</v>
      </c>
      <c r="J3223">
        <v>0.11302812312536591</v>
      </c>
      <c r="K3223">
        <v>83.358116604569531</v>
      </c>
      <c r="L3223">
        <v>1.0830925053706779</v>
      </c>
      <c r="M3223">
        <v>-2.8634386681328881</v>
      </c>
      <c r="N3223">
        <v>-0.68026607730601052</v>
      </c>
      <c r="O3223">
        <v>1</v>
      </c>
      <c r="P3223">
        <v>1</v>
      </c>
      <c r="Q3223">
        <v>1</v>
      </c>
      <c r="R3223">
        <v>0</v>
      </c>
      <c r="S3223">
        <v>1</v>
      </c>
      <c r="T3223">
        <v>1</v>
      </c>
    </row>
    <row r="3224" spans="1:20" x14ac:dyDescent="0.3">
      <c r="A3224" t="s">
        <v>291</v>
      </c>
      <c r="B3224" t="s">
        <v>215</v>
      </c>
      <c r="C3224">
        <v>8</v>
      </c>
      <c r="D3224">
        <v>3</v>
      </c>
      <c r="E3224" t="s">
        <v>510</v>
      </c>
      <c r="F3224" t="s">
        <v>508</v>
      </c>
      <c r="G3224" t="s">
        <v>508</v>
      </c>
      <c r="H3224">
        <v>5.1067318963209738</v>
      </c>
      <c r="I3224">
        <v>73.557682167848512</v>
      </c>
      <c r="J3224">
        <v>4.936954552507189E-2</v>
      </c>
      <c r="K3224">
        <v>70.406380130854458</v>
      </c>
      <c r="L3224">
        <v>1.2207682934360899</v>
      </c>
      <c r="M3224">
        <v>-0.68493627909822474</v>
      </c>
      <c r="N3224">
        <v>-3.4482781300222052</v>
      </c>
      <c r="O3224">
        <v>0</v>
      </c>
      <c r="P3224">
        <v>1</v>
      </c>
      <c r="Q3224">
        <v>1</v>
      </c>
      <c r="R3224">
        <v>0</v>
      </c>
      <c r="S3224">
        <v>1</v>
      </c>
      <c r="T3224">
        <v>1</v>
      </c>
    </row>
    <row r="3225" spans="1:20" x14ac:dyDescent="0.3">
      <c r="A3225" t="s">
        <v>295</v>
      </c>
      <c r="B3225" t="s">
        <v>215</v>
      </c>
      <c r="C3225">
        <v>4</v>
      </c>
      <c r="D3225">
        <v>5</v>
      </c>
      <c r="E3225" t="s">
        <v>510</v>
      </c>
      <c r="F3225" t="s">
        <v>508</v>
      </c>
      <c r="G3225" t="s">
        <v>508</v>
      </c>
      <c r="H3225">
        <v>5.3061216843718686</v>
      </c>
      <c r="I3225">
        <v>59.134595545790582</v>
      </c>
      <c r="J3225">
        <v>5.7422379628375431E-3</v>
      </c>
      <c r="K3225">
        <v>7.6333263577001951</v>
      </c>
      <c r="L3225">
        <v>0.99092432567795252</v>
      </c>
      <c r="M3225">
        <v>-3.4482781300222052</v>
      </c>
      <c r="N3225">
        <v>3.690481353509147</v>
      </c>
      <c r="O3225">
        <v>0</v>
      </c>
      <c r="P3225">
        <v>1</v>
      </c>
      <c r="Q3225">
        <v>1</v>
      </c>
      <c r="R3225">
        <v>0</v>
      </c>
      <c r="S3225">
        <v>0</v>
      </c>
      <c r="T3225">
        <v>0</v>
      </c>
    </row>
    <row r="3226" spans="1:20" x14ac:dyDescent="0.3">
      <c r="A3226" t="s">
        <v>164</v>
      </c>
      <c r="B3226" t="s">
        <v>215</v>
      </c>
      <c r="C3226">
        <v>11</v>
      </c>
      <c r="D3226">
        <v>12</v>
      </c>
      <c r="E3226" t="s">
        <v>510</v>
      </c>
      <c r="F3226" t="s">
        <v>508</v>
      </c>
      <c r="G3226" t="s">
        <v>508</v>
      </c>
      <c r="H3226">
        <v>5.0871848389497236</v>
      </c>
      <c r="I3226">
        <v>43.971627847834142</v>
      </c>
      <c r="J3226">
        <v>3.0227160592550099E-2</v>
      </c>
      <c r="K3226">
        <v>58.995631435281027</v>
      </c>
      <c r="L3226">
        <v>1.0584056891656659</v>
      </c>
      <c r="M3226">
        <v>-5.6025341525792198</v>
      </c>
      <c r="N3226">
        <v>3.8073923960655218</v>
      </c>
      <c r="O3226">
        <v>1</v>
      </c>
      <c r="P3226">
        <v>1</v>
      </c>
      <c r="Q3226">
        <v>1</v>
      </c>
      <c r="R3226">
        <v>0</v>
      </c>
      <c r="S3226">
        <v>1</v>
      </c>
      <c r="T3226">
        <v>1</v>
      </c>
    </row>
    <row r="3227" spans="1:20" x14ac:dyDescent="0.3">
      <c r="A3227" t="s">
        <v>242</v>
      </c>
      <c r="B3227" t="s">
        <v>215</v>
      </c>
      <c r="C3227">
        <v>6</v>
      </c>
      <c r="D3227">
        <v>7</v>
      </c>
      <c r="E3227" t="s">
        <v>510</v>
      </c>
      <c r="F3227" t="s">
        <v>508</v>
      </c>
      <c r="G3227" t="s">
        <v>508</v>
      </c>
      <c r="H3227">
        <v>4.7072599409570604</v>
      </c>
      <c r="I3227">
        <v>59.574417717512162</v>
      </c>
      <c r="J3227">
        <v>2.3907198493539061E-4</v>
      </c>
      <c r="K3227">
        <v>30.30765729848526</v>
      </c>
      <c r="L3227">
        <v>0.58677777064852399</v>
      </c>
      <c r="M3227">
        <v>-2.866246874489375</v>
      </c>
      <c r="N3227">
        <v>3.606556693595373</v>
      </c>
      <c r="O3227">
        <v>0</v>
      </c>
      <c r="P3227">
        <v>1</v>
      </c>
      <c r="Q3227">
        <v>1</v>
      </c>
      <c r="R3227">
        <v>0</v>
      </c>
      <c r="S3227">
        <v>0</v>
      </c>
      <c r="T3227">
        <v>0</v>
      </c>
    </row>
    <row r="3228" spans="1:20" x14ac:dyDescent="0.3">
      <c r="A3228" t="s">
        <v>139</v>
      </c>
      <c r="B3228" t="s">
        <v>597</v>
      </c>
      <c r="C3228">
        <v>8</v>
      </c>
      <c r="D3228">
        <v>8</v>
      </c>
      <c r="E3228" t="s">
        <v>510</v>
      </c>
      <c r="F3228" t="s">
        <v>508</v>
      </c>
      <c r="G3228" t="s">
        <v>508</v>
      </c>
      <c r="H3228">
        <v>4.3029246597143214</v>
      </c>
      <c r="I3228">
        <v>32.394367143100837</v>
      </c>
      <c r="J3228">
        <v>7.0560496667402828E-3</v>
      </c>
      <c r="K3228">
        <v>34.38595223184695</v>
      </c>
      <c r="L3228">
        <v>0.74483545496524817</v>
      </c>
      <c r="M3228">
        <v>-4.3778813488558104</v>
      </c>
      <c r="N3228">
        <v>0.48192724016655519</v>
      </c>
      <c r="O3228">
        <v>0</v>
      </c>
      <c r="P3228">
        <v>1</v>
      </c>
      <c r="Q3228">
        <v>1</v>
      </c>
      <c r="R3228">
        <v>0</v>
      </c>
      <c r="S3228">
        <v>1</v>
      </c>
      <c r="T3228">
        <v>0</v>
      </c>
    </row>
    <row r="3229" spans="1:20" x14ac:dyDescent="0.3">
      <c r="A3229" t="s">
        <v>228</v>
      </c>
      <c r="B3229" t="s">
        <v>597</v>
      </c>
      <c r="C3229">
        <v>3</v>
      </c>
      <c r="D3229">
        <v>6</v>
      </c>
      <c r="E3229" t="s">
        <v>510</v>
      </c>
      <c r="F3229" t="s">
        <v>508</v>
      </c>
      <c r="G3229" t="s">
        <v>508</v>
      </c>
      <c r="H3229">
        <v>4.2215455479086792</v>
      </c>
      <c r="I3229">
        <v>37.499995343387887</v>
      </c>
      <c r="J3229">
        <v>-1.3777848663932999E-2</v>
      </c>
      <c r="K3229">
        <v>24.460553212180919</v>
      </c>
      <c r="L3229">
        <v>0.74052341670892663</v>
      </c>
      <c r="M3229">
        <v>-2.7586181193081671</v>
      </c>
      <c r="N3229">
        <v>2.8368767143733029</v>
      </c>
      <c r="O3229">
        <v>0</v>
      </c>
      <c r="P3229">
        <v>1</v>
      </c>
      <c r="Q3229">
        <v>0</v>
      </c>
      <c r="R3229">
        <v>0</v>
      </c>
      <c r="S3229">
        <v>0</v>
      </c>
      <c r="T3229">
        <v>0</v>
      </c>
    </row>
    <row r="3230" spans="1:20" x14ac:dyDescent="0.3">
      <c r="A3230" t="s">
        <v>271</v>
      </c>
      <c r="B3230" t="s">
        <v>597</v>
      </c>
      <c r="C3230">
        <v>5</v>
      </c>
      <c r="D3230">
        <v>5</v>
      </c>
      <c r="E3230" t="s">
        <v>510</v>
      </c>
      <c r="F3230" t="s">
        <v>508</v>
      </c>
      <c r="G3230" t="s">
        <v>508</v>
      </c>
      <c r="H3230">
        <v>5.1483122053939363</v>
      </c>
      <c r="I3230">
        <v>14.06252677552961</v>
      </c>
      <c r="J3230">
        <v>-1.181679287733484E-2</v>
      </c>
      <c r="K3230">
        <v>-8.9485266025262025</v>
      </c>
      <c r="L3230">
        <v>1.001118907384112</v>
      </c>
      <c r="M3230">
        <v>-6.6815084452219224</v>
      </c>
      <c r="N3230">
        <v>1.909306028962793</v>
      </c>
      <c r="O3230">
        <v>0</v>
      </c>
      <c r="P3230">
        <v>1</v>
      </c>
      <c r="Q3230">
        <v>0</v>
      </c>
      <c r="R3230">
        <v>0</v>
      </c>
      <c r="S3230">
        <v>1</v>
      </c>
      <c r="T3230">
        <v>1</v>
      </c>
    </row>
    <row r="3231" spans="1:20" x14ac:dyDescent="0.3">
      <c r="A3231" t="s">
        <v>283</v>
      </c>
      <c r="B3231" t="s">
        <v>597</v>
      </c>
      <c r="C3231">
        <v>3</v>
      </c>
      <c r="D3231">
        <v>7</v>
      </c>
      <c r="E3231" t="s">
        <v>510</v>
      </c>
      <c r="F3231" t="s">
        <v>508</v>
      </c>
      <c r="G3231" t="s">
        <v>508</v>
      </c>
      <c r="H3231">
        <v>4.7998712213776864</v>
      </c>
      <c r="I3231">
        <v>45.31250349246038</v>
      </c>
      <c r="J3231">
        <v>-1.319692080322757E-2</v>
      </c>
      <c r="K3231">
        <v>21.718843361403088</v>
      </c>
      <c r="L3231">
        <v>0.79746895835756426</v>
      </c>
      <c r="M3231">
        <v>-2.8761087387055788</v>
      </c>
      <c r="N3231">
        <v>-2.0501065714788149</v>
      </c>
      <c r="O3231">
        <v>0</v>
      </c>
      <c r="P3231">
        <v>1</v>
      </c>
      <c r="Q3231">
        <v>0</v>
      </c>
      <c r="R3231">
        <v>0</v>
      </c>
      <c r="S3231">
        <v>0</v>
      </c>
      <c r="T3231">
        <v>0</v>
      </c>
    </row>
    <row r="3232" spans="1:20" x14ac:dyDescent="0.3">
      <c r="A3232" t="s">
        <v>290</v>
      </c>
      <c r="B3232" t="s">
        <v>597</v>
      </c>
      <c r="C3232">
        <v>3</v>
      </c>
      <c r="D3232">
        <v>6</v>
      </c>
      <c r="E3232" t="s">
        <v>510</v>
      </c>
      <c r="F3232" t="s">
        <v>508</v>
      </c>
      <c r="G3232" t="s">
        <v>508</v>
      </c>
      <c r="H3232">
        <v>4.8006648091879951</v>
      </c>
      <c r="I3232">
        <v>31.25005122275229</v>
      </c>
      <c r="J3232">
        <v>-2.1851176750835501E-2</v>
      </c>
      <c r="K3232">
        <v>-28.764268551763742</v>
      </c>
      <c r="L3232">
        <v>0.81416750931164439</v>
      </c>
      <c r="M3232">
        <v>-2.0501065714788149</v>
      </c>
      <c r="N3232">
        <v>-4.6511692379277587</v>
      </c>
      <c r="O3232">
        <v>0</v>
      </c>
      <c r="P3232">
        <v>1</v>
      </c>
      <c r="Q3232">
        <v>0</v>
      </c>
      <c r="R3232">
        <v>0</v>
      </c>
      <c r="S3232">
        <v>0</v>
      </c>
      <c r="T3232">
        <v>0</v>
      </c>
    </row>
    <row r="3233" spans="1:20" x14ac:dyDescent="0.3">
      <c r="A3233" t="s">
        <v>512</v>
      </c>
      <c r="B3233" t="s">
        <v>597</v>
      </c>
      <c r="C3233">
        <v>-2</v>
      </c>
      <c r="D3233">
        <v>1</v>
      </c>
      <c r="E3233" t="s">
        <v>510</v>
      </c>
      <c r="F3233" t="s">
        <v>508</v>
      </c>
      <c r="G3233" t="s">
        <v>508</v>
      </c>
      <c r="H3233">
        <v>5.5792472605205248</v>
      </c>
      <c r="I3233">
        <v>14.28570617623568</v>
      </c>
      <c r="J3233">
        <v>-5.6607432305560902E-2</v>
      </c>
      <c r="K3233">
        <v>-173.07699620618621</v>
      </c>
      <c r="L3233">
        <v>0.93754764364549759</v>
      </c>
      <c r="M3233">
        <v>-1.951217696753192</v>
      </c>
      <c r="N3233">
        <v>-2.4875598285331528</v>
      </c>
      <c r="O3233">
        <v>0</v>
      </c>
      <c r="P3233">
        <v>0</v>
      </c>
      <c r="Q3233">
        <v>0</v>
      </c>
      <c r="R3233">
        <v>0</v>
      </c>
      <c r="S3233">
        <v>0</v>
      </c>
      <c r="T3233">
        <v>0</v>
      </c>
    </row>
    <row r="3234" spans="1:20" x14ac:dyDescent="0.3">
      <c r="A3234" t="s">
        <v>91</v>
      </c>
      <c r="B3234" t="s">
        <v>597</v>
      </c>
      <c r="C3234">
        <v>0</v>
      </c>
      <c r="D3234">
        <v>3</v>
      </c>
      <c r="E3234" t="s">
        <v>510</v>
      </c>
      <c r="F3234" t="s">
        <v>508</v>
      </c>
      <c r="G3234" t="s">
        <v>508</v>
      </c>
      <c r="H3234">
        <v>6.2317793122604206</v>
      </c>
      <c r="I3234">
        <v>26.785734052562791</v>
      </c>
      <c r="J3234">
        <v>-7.0007934140880482E-2</v>
      </c>
      <c r="K3234">
        <v>-206.33554319417649</v>
      </c>
      <c r="L3234">
        <v>0.90724098156680821</v>
      </c>
      <c r="M3234">
        <v>-2.4875598285331528</v>
      </c>
      <c r="N3234">
        <v>-1.0204071702683279</v>
      </c>
      <c r="O3234">
        <v>0</v>
      </c>
      <c r="P3234">
        <v>0</v>
      </c>
      <c r="Q3234">
        <v>0</v>
      </c>
      <c r="R3234">
        <v>1</v>
      </c>
      <c r="S3234">
        <v>0</v>
      </c>
      <c r="T3234">
        <v>0</v>
      </c>
    </row>
    <row r="3235" spans="1:20" x14ac:dyDescent="0.3">
      <c r="A3235" t="s">
        <v>93</v>
      </c>
      <c r="B3235" t="s">
        <v>597</v>
      </c>
      <c r="C3235">
        <v>0</v>
      </c>
      <c r="D3235">
        <v>1</v>
      </c>
      <c r="E3235" t="s">
        <v>510</v>
      </c>
      <c r="F3235" t="s">
        <v>508</v>
      </c>
      <c r="G3235" t="s">
        <v>508</v>
      </c>
      <c r="H3235">
        <v>6.3328436506132082</v>
      </c>
      <c r="I3235">
        <v>23.214308522187832</v>
      </c>
      <c r="J3235">
        <v>-7.4565271769878594E-2</v>
      </c>
      <c r="K3235">
        <v>-131.10817610806109</v>
      </c>
      <c r="L3235">
        <v>0.80744239362366765</v>
      </c>
      <c r="M3235">
        <v>-1.0204071702683279</v>
      </c>
      <c r="N3235">
        <v>0.2577317053687192</v>
      </c>
      <c r="O3235">
        <v>0</v>
      </c>
      <c r="P3235">
        <v>0</v>
      </c>
      <c r="Q3235">
        <v>0</v>
      </c>
      <c r="R3235">
        <v>1</v>
      </c>
      <c r="S3235">
        <v>0</v>
      </c>
      <c r="T3235">
        <v>0</v>
      </c>
    </row>
    <row r="3236" spans="1:20" x14ac:dyDescent="0.3">
      <c r="A3236" t="s">
        <v>162</v>
      </c>
      <c r="B3236" t="s">
        <v>597</v>
      </c>
      <c r="C3236">
        <v>1</v>
      </c>
      <c r="D3236">
        <v>4</v>
      </c>
      <c r="E3236" t="s">
        <v>510</v>
      </c>
      <c r="F3236" t="s">
        <v>508</v>
      </c>
      <c r="G3236" t="s">
        <v>508</v>
      </c>
      <c r="H3236">
        <v>6.3512534970544419</v>
      </c>
      <c r="I3236">
        <v>23.214308522187832</v>
      </c>
      <c r="J3236">
        <v>-6.2477469455181581E-2</v>
      </c>
      <c r="K3236">
        <v>-76.535770533261669</v>
      </c>
      <c r="L3236">
        <v>0.90985723126545381</v>
      </c>
      <c r="M3236">
        <v>-3.4825837599464138</v>
      </c>
      <c r="N3236">
        <v>-9.7938170936284479</v>
      </c>
      <c r="O3236">
        <v>0</v>
      </c>
      <c r="P3236">
        <v>1</v>
      </c>
      <c r="Q3236">
        <v>0</v>
      </c>
      <c r="R3236">
        <v>0</v>
      </c>
      <c r="S3236">
        <v>0</v>
      </c>
      <c r="T3236">
        <v>0</v>
      </c>
    </row>
    <row r="3237" spans="1:20" x14ac:dyDescent="0.3">
      <c r="A3237" t="s">
        <v>220</v>
      </c>
      <c r="B3237" t="s">
        <v>597</v>
      </c>
      <c r="C3237">
        <v>0</v>
      </c>
      <c r="D3237">
        <v>5</v>
      </c>
      <c r="E3237" t="s">
        <v>510</v>
      </c>
      <c r="F3237" t="s">
        <v>508</v>
      </c>
      <c r="G3237" t="s">
        <v>508</v>
      </c>
      <c r="H3237">
        <v>7.2653084385151763</v>
      </c>
      <c r="I3237">
        <v>0</v>
      </c>
      <c r="J3237">
        <v>-8.1161317582269507E-2</v>
      </c>
      <c r="K3237">
        <v>-146.59035907804889</v>
      </c>
      <c r="L3237">
        <v>3.1971743760264921</v>
      </c>
      <c r="M3237">
        <v>-9.7938170936284479</v>
      </c>
      <c r="N3237">
        <v>4.5714310237339566</v>
      </c>
      <c r="O3237">
        <v>0</v>
      </c>
      <c r="P3237">
        <v>0</v>
      </c>
      <c r="Q3237">
        <v>0</v>
      </c>
      <c r="R3237">
        <v>0</v>
      </c>
      <c r="S3237">
        <v>0</v>
      </c>
      <c r="T3237">
        <v>1</v>
      </c>
    </row>
    <row r="3238" spans="1:20" x14ac:dyDescent="0.3">
      <c r="A3238" t="s">
        <v>235</v>
      </c>
      <c r="B3238" t="s">
        <v>597</v>
      </c>
      <c r="C3238">
        <v>-2</v>
      </c>
      <c r="D3238">
        <v>3</v>
      </c>
      <c r="E3238" t="s">
        <v>510</v>
      </c>
      <c r="F3238" t="s">
        <v>508</v>
      </c>
      <c r="G3238" t="s">
        <v>508</v>
      </c>
      <c r="H3238">
        <v>6.1282481991607938</v>
      </c>
      <c r="I3238">
        <v>1.9607824804414951</v>
      </c>
      <c r="J3238">
        <v>-5.7430747963718859E-2</v>
      </c>
      <c r="K3238">
        <v>-100.58294536620529</v>
      </c>
      <c r="L3238">
        <v>0.45039040431243449</v>
      </c>
      <c r="M3238">
        <v>-2.762428392097148</v>
      </c>
      <c r="N3238">
        <v>-1.7045438382004821</v>
      </c>
      <c r="O3238">
        <v>0</v>
      </c>
      <c r="P3238">
        <v>0</v>
      </c>
      <c r="Q3238">
        <v>0</v>
      </c>
      <c r="R3238">
        <v>0</v>
      </c>
      <c r="S3238">
        <v>0</v>
      </c>
      <c r="T3238">
        <v>0</v>
      </c>
    </row>
    <row r="3239" spans="1:20" x14ac:dyDescent="0.3">
      <c r="A3239" t="s">
        <v>259</v>
      </c>
      <c r="B3239" t="s">
        <v>597</v>
      </c>
      <c r="C3239">
        <v>-2</v>
      </c>
      <c r="D3239">
        <v>1</v>
      </c>
      <c r="E3239" t="s">
        <v>510</v>
      </c>
      <c r="F3239" t="s">
        <v>508</v>
      </c>
      <c r="G3239" t="s">
        <v>508</v>
      </c>
      <c r="H3239">
        <v>6.0280770457012771</v>
      </c>
      <c r="I3239">
        <v>0</v>
      </c>
      <c r="J3239">
        <v>-5.4689162427758557E-2</v>
      </c>
      <c r="K3239">
        <v>-101.94120304969459</v>
      </c>
      <c r="L3239">
        <v>0.70741463977752128</v>
      </c>
      <c r="M3239">
        <v>-1.7045438382004821</v>
      </c>
      <c r="N3239">
        <v>1.445085311127974</v>
      </c>
      <c r="O3239">
        <v>0</v>
      </c>
      <c r="P3239">
        <v>0</v>
      </c>
      <c r="Q3239">
        <v>0</v>
      </c>
      <c r="R3239">
        <v>0</v>
      </c>
      <c r="S3239">
        <v>0</v>
      </c>
      <c r="T3239">
        <v>0</v>
      </c>
    </row>
    <row r="3240" spans="1:20" x14ac:dyDescent="0.3">
      <c r="A3240" t="s">
        <v>269</v>
      </c>
      <c r="B3240" t="s">
        <v>597</v>
      </c>
      <c r="C3240">
        <v>1</v>
      </c>
      <c r="D3240">
        <v>2</v>
      </c>
      <c r="E3240" t="s">
        <v>510</v>
      </c>
      <c r="F3240" t="s">
        <v>508</v>
      </c>
      <c r="G3240" t="s">
        <v>508</v>
      </c>
      <c r="H3240">
        <v>5.5900626268832321</v>
      </c>
      <c r="I3240">
        <v>0</v>
      </c>
      <c r="J3240">
        <v>-4.1268628579864242E-2</v>
      </c>
      <c r="K3240">
        <v>-78.080417848947008</v>
      </c>
      <c r="L3240">
        <v>0.83668242753770938</v>
      </c>
      <c r="M3240">
        <v>-1.709400083833678</v>
      </c>
      <c r="N3240">
        <v>-0.28985479203024062</v>
      </c>
      <c r="O3240">
        <v>0</v>
      </c>
      <c r="P3240">
        <v>1</v>
      </c>
      <c r="Q3240">
        <v>0</v>
      </c>
      <c r="R3240">
        <v>0</v>
      </c>
      <c r="S3240">
        <v>0</v>
      </c>
      <c r="T3240">
        <v>0</v>
      </c>
    </row>
    <row r="3241" spans="1:20" x14ac:dyDescent="0.3">
      <c r="A3241" t="s">
        <v>282</v>
      </c>
      <c r="B3241" t="s">
        <v>597</v>
      </c>
      <c r="C3241">
        <v>1</v>
      </c>
      <c r="D3241">
        <v>2</v>
      </c>
      <c r="E3241" t="s">
        <v>510</v>
      </c>
      <c r="F3241" t="s">
        <v>508</v>
      </c>
      <c r="G3241" t="s">
        <v>508</v>
      </c>
      <c r="H3241">
        <v>5.1495026051882853</v>
      </c>
      <c r="I3241">
        <v>3.076919691097598</v>
      </c>
      <c r="J3241">
        <v>-3.0667848269883169E-2</v>
      </c>
      <c r="K3241">
        <v>-92.034666811227481</v>
      </c>
      <c r="L3241">
        <v>0.29923951554741579</v>
      </c>
      <c r="M3241">
        <v>-0.28985479203024062</v>
      </c>
      <c r="N3241">
        <v>-0.58139478470456118</v>
      </c>
      <c r="O3241">
        <v>0</v>
      </c>
      <c r="P3241">
        <v>1</v>
      </c>
      <c r="Q3241">
        <v>0</v>
      </c>
      <c r="R3241">
        <v>0</v>
      </c>
      <c r="S3241">
        <v>0</v>
      </c>
      <c r="T3241">
        <v>0</v>
      </c>
    </row>
    <row r="3242" spans="1:20" x14ac:dyDescent="0.3">
      <c r="A3242" t="s">
        <v>285</v>
      </c>
      <c r="B3242" t="s">
        <v>597</v>
      </c>
      <c r="C3242">
        <v>2</v>
      </c>
      <c r="D3242">
        <v>6</v>
      </c>
      <c r="E3242" t="s">
        <v>510</v>
      </c>
      <c r="F3242" t="s">
        <v>508</v>
      </c>
      <c r="G3242" t="s">
        <v>508</v>
      </c>
      <c r="H3242">
        <v>4.7974420095337749</v>
      </c>
      <c r="I3242">
        <v>14.285698066766271</v>
      </c>
      <c r="J3242">
        <v>-2.1013660731604041E-2</v>
      </c>
      <c r="K3242">
        <v>-103.291901958197</v>
      </c>
      <c r="L3242">
        <v>1.1327671681431839</v>
      </c>
      <c r="M3242">
        <v>-2.0467885994093908</v>
      </c>
      <c r="N3242">
        <v>-0.89552155951660961</v>
      </c>
      <c r="O3242">
        <v>0</v>
      </c>
      <c r="P3242">
        <v>0</v>
      </c>
      <c r="Q3242">
        <v>0</v>
      </c>
      <c r="R3242">
        <v>0</v>
      </c>
      <c r="S3242">
        <v>0</v>
      </c>
      <c r="T3242">
        <v>1</v>
      </c>
    </row>
    <row r="3243" spans="1:20" x14ac:dyDescent="0.3">
      <c r="A3243" t="s">
        <v>291</v>
      </c>
      <c r="B3243" t="s">
        <v>597</v>
      </c>
      <c r="C3243">
        <v>0</v>
      </c>
      <c r="D3243">
        <v>5</v>
      </c>
      <c r="E3243" t="s">
        <v>510</v>
      </c>
      <c r="F3243" t="s">
        <v>508</v>
      </c>
      <c r="G3243" t="s">
        <v>508</v>
      </c>
      <c r="H3243">
        <v>4.7766476627060221</v>
      </c>
      <c r="I3243">
        <v>2.352939196523689</v>
      </c>
      <c r="J3243">
        <v>-1.9617936923283341E-2</v>
      </c>
      <c r="K3243">
        <v>-138.57973172849569</v>
      </c>
      <c r="L3243">
        <v>0.70003460174808319</v>
      </c>
      <c r="M3243">
        <v>-2.7108408427407542</v>
      </c>
      <c r="N3243">
        <v>-3.7151740950169629</v>
      </c>
      <c r="O3243">
        <v>0</v>
      </c>
      <c r="P3243">
        <v>0</v>
      </c>
      <c r="Q3243">
        <v>0</v>
      </c>
      <c r="R3243">
        <v>0</v>
      </c>
      <c r="S3243">
        <v>0</v>
      </c>
      <c r="T3243">
        <v>0</v>
      </c>
    </row>
    <row r="3244" spans="1:20" x14ac:dyDescent="0.3">
      <c r="A3244" t="s">
        <v>295</v>
      </c>
      <c r="B3244" t="s">
        <v>597</v>
      </c>
      <c r="C3244">
        <v>0</v>
      </c>
      <c r="D3244">
        <v>5</v>
      </c>
      <c r="E3244" t="s">
        <v>510</v>
      </c>
      <c r="F3244" t="s">
        <v>508</v>
      </c>
      <c r="G3244" t="s">
        <v>508</v>
      </c>
      <c r="H3244">
        <v>4.7772168862784401</v>
      </c>
      <c r="I3244">
        <v>0</v>
      </c>
      <c r="J3244">
        <v>-2.4599942429464509E-2</v>
      </c>
      <c r="K3244">
        <v>-162.21825178009701</v>
      </c>
      <c r="L3244">
        <v>0.86597443096956295</v>
      </c>
      <c r="M3244">
        <v>-3.7151740950169629</v>
      </c>
      <c r="N3244">
        <v>-3.2154311255848831</v>
      </c>
      <c r="O3244">
        <v>0</v>
      </c>
      <c r="P3244">
        <v>0</v>
      </c>
      <c r="Q3244">
        <v>0</v>
      </c>
      <c r="R3244">
        <v>0</v>
      </c>
      <c r="S3244">
        <v>0</v>
      </c>
      <c r="T3244">
        <v>0</v>
      </c>
    </row>
    <row r="3245" spans="1:20" x14ac:dyDescent="0.3">
      <c r="A3245" t="s">
        <v>298</v>
      </c>
      <c r="B3245" t="s">
        <v>597</v>
      </c>
      <c r="C3245">
        <v>0</v>
      </c>
      <c r="D3245">
        <v>5</v>
      </c>
      <c r="E3245" t="s">
        <v>510</v>
      </c>
      <c r="F3245" t="s">
        <v>508</v>
      </c>
      <c r="G3245" t="s">
        <v>508</v>
      </c>
      <c r="H3245">
        <v>4.31893729812003</v>
      </c>
      <c r="I3245">
        <v>0</v>
      </c>
      <c r="J3245">
        <v>-3.1773578422997252E-2</v>
      </c>
      <c r="K3245">
        <v>-176.09729116547649</v>
      </c>
      <c r="L3245">
        <v>0.97969971650843268</v>
      </c>
      <c r="M3245">
        <v>-3.2154311255848831</v>
      </c>
      <c r="N3245">
        <v>4.318940692784194</v>
      </c>
      <c r="O3245">
        <v>0</v>
      </c>
      <c r="P3245">
        <v>0</v>
      </c>
      <c r="Q3245">
        <v>0</v>
      </c>
      <c r="R3245">
        <v>0</v>
      </c>
      <c r="S3245">
        <v>0</v>
      </c>
      <c r="T3245">
        <v>0</v>
      </c>
    </row>
    <row r="3246" spans="1:20" x14ac:dyDescent="0.3">
      <c r="A3246" t="s">
        <v>164</v>
      </c>
      <c r="B3246" t="s">
        <v>597</v>
      </c>
      <c r="C3246">
        <v>6</v>
      </c>
      <c r="D3246">
        <v>8</v>
      </c>
      <c r="E3246" t="s">
        <v>510</v>
      </c>
      <c r="F3246" t="s">
        <v>508</v>
      </c>
      <c r="G3246" t="s">
        <v>508</v>
      </c>
      <c r="H3246">
        <v>4.2446373014787264</v>
      </c>
      <c r="I3246">
        <v>21.428595757000359</v>
      </c>
      <c r="J3246">
        <v>2.0635969824423141E-2</v>
      </c>
      <c r="K3246">
        <v>-46.335751844489003</v>
      </c>
      <c r="L3246">
        <v>0.92155313744896394</v>
      </c>
      <c r="M3246">
        <v>-4.8632173029568264</v>
      </c>
      <c r="N3246">
        <v>7.028747033478842</v>
      </c>
      <c r="O3246">
        <v>0</v>
      </c>
      <c r="P3246">
        <v>1</v>
      </c>
      <c r="Q3246">
        <v>1</v>
      </c>
      <c r="R3246">
        <v>0</v>
      </c>
      <c r="S3246">
        <v>0</v>
      </c>
      <c r="T3246">
        <v>0</v>
      </c>
    </row>
    <row r="3247" spans="1:20" x14ac:dyDescent="0.3">
      <c r="A3247" t="s">
        <v>242</v>
      </c>
      <c r="B3247" t="s">
        <v>597</v>
      </c>
      <c r="C3247">
        <v>9</v>
      </c>
      <c r="D3247">
        <v>7</v>
      </c>
      <c r="E3247" t="s">
        <v>510</v>
      </c>
      <c r="F3247" t="s">
        <v>508</v>
      </c>
      <c r="G3247" t="s">
        <v>508</v>
      </c>
      <c r="H3247">
        <v>4.4268610454573389</v>
      </c>
      <c r="I3247">
        <v>73.333308608446274</v>
      </c>
      <c r="J3247">
        <v>4.8334580298939063E-2</v>
      </c>
      <c r="K3247">
        <v>61.910754979855213</v>
      </c>
      <c r="L3247">
        <v>0.4945174266484802</v>
      </c>
      <c r="M3247">
        <v>-2.9069808542953388</v>
      </c>
      <c r="N3247">
        <v>1.19761081735102</v>
      </c>
      <c r="O3247">
        <v>1</v>
      </c>
      <c r="P3247">
        <v>1</v>
      </c>
      <c r="Q3247">
        <v>1</v>
      </c>
      <c r="R3247">
        <v>0</v>
      </c>
      <c r="S3247">
        <v>0</v>
      </c>
      <c r="T3247">
        <v>0</v>
      </c>
    </row>
    <row r="3248" spans="1:20" x14ac:dyDescent="0.3">
      <c r="A3248" t="s">
        <v>139</v>
      </c>
      <c r="B3248" t="s">
        <v>257</v>
      </c>
      <c r="C3248">
        <v>11</v>
      </c>
      <c r="D3248">
        <v>10</v>
      </c>
      <c r="E3248" t="s">
        <v>510</v>
      </c>
      <c r="F3248" t="s">
        <v>508</v>
      </c>
      <c r="G3248" t="s">
        <v>508</v>
      </c>
      <c r="H3248">
        <v>7.076894082171127</v>
      </c>
      <c r="I3248">
        <v>71.868978805394988</v>
      </c>
      <c r="J3248">
        <v>5.454189337540793</v>
      </c>
      <c r="K3248">
        <v>144.06392694063931</v>
      </c>
      <c r="L3248">
        <v>1.439503619441572</v>
      </c>
      <c r="M3248">
        <v>-5.6039850560398508</v>
      </c>
      <c r="N3248">
        <v>1.5831134564643801</v>
      </c>
      <c r="O3248">
        <v>1</v>
      </c>
      <c r="P3248">
        <v>1</v>
      </c>
      <c r="Q3248">
        <v>1</v>
      </c>
      <c r="R3248">
        <v>0</v>
      </c>
      <c r="S3248">
        <v>1</v>
      </c>
      <c r="T3248">
        <v>1</v>
      </c>
    </row>
    <row r="3249" spans="1:20" x14ac:dyDescent="0.3">
      <c r="A3249" t="s">
        <v>223</v>
      </c>
      <c r="B3249" t="s">
        <v>257</v>
      </c>
      <c r="C3249">
        <v>9</v>
      </c>
      <c r="D3249">
        <v>4</v>
      </c>
      <c r="E3249" t="s">
        <v>510</v>
      </c>
      <c r="F3249" t="s">
        <v>508</v>
      </c>
      <c r="G3249" t="s">
        <v>508</v>
      </c>
      <c r="H3249">
        <v>7.426739926739927</v>
      </c>
      <c r="I3249">
        <v>78.205128205128204</v>
      </c>
      <c r="J3249">
        <v>3.071716525291766</v>
      </c>
      <c r="K3249">
        <v>89.471057884231598</v>
      </c>
      <c r="L3249">
        <v>0.46588151320485371</v>
      </c>
      <c r="M3249">
        <v>-1.8867924528301889</v>
      </c>
      <c r="N3249">
        <v>1.2820512820512819</v>
      </c>
      <c r="O3249">
        <v>1</v>
      </c>
      <c r="P3249">
        <v>1</v>
      </c>
      <c r="Q3249">
        <v>1</v>
      </c>
      <c r="R3249">
        <v>0</v>
      </c>
      <c r="S3249">
        <v>1</v>
      </c>
      <c r="T3249">
        <v>0</v>
      </c>
    </row>
    <row r="3250" spans="1:20" x14ac:dyDescent="0.3">
      <c r="A3250" t="s">
        <v>283</v>
      </c>
      <c r="B3250" t="s">
        <v>257</v>
      </c>
      <c r="C3250">
        <v>11</v>
      </c>
      <c r="D3250">
        <v>8</v>
      </c>
      <c r="E3250" t="s">
        <v>510</v>
      </c>
      <c r="F3250" t="s">
        <v>508</v>
      </c>
      <c r="G3250" t="s">
        <v>508</v>
      </c>
      <c r="H3250">
        <v>7.1090403547005341</v>
      </c>
      <c r="I3250">
        <v>86.111111111111114</v>
      </c>
      <c r="J3250">
        <v>4.4044066901679031</v>
      </c>
      <c r="K3250">
        <v>109.14071274002239</v>
      </c>
      <c r="L3250">
        <v>0.59821724509442942</v>
      </c>
      <c r="M3250">
        <v>-2.0607934054611019</v>
      </c>
      <c r="N3250">
        <v>-4.4713308784850083</v>
      </c>
      <c r="O3250">
        <v>1</v>
      </c>
      <c r="P3250">
        <v>1</v>
      </c>
      <c r="Q3250">
        <v>1</v>
      </c>
      <c r="R3250">
        <v>1</v>
      </c>
      <c r="S3250">
        <v>1</v>
      </c>
      <c r="T3250">
        <v>0</v>
      </c>
    </row>
    <row r="3251" spans="1:20" x14ac:dyDescent="0.3">
      <c r="A3251" t="s">
        <v>290</v>
      </c>
      <c r="B3251" t="s">
        <v>257</v>
      </c>
      <c r="C3251">
        <v>9</v>
      </c>
      <c r="D3251">
        <v>6</v>
      </c>
      <c r="E3251" t="s">
        <v>510</v>
      </c>
      <c r="F3251" t="s">
        <v>508</v>
      </c>
      <c r="G3251" t="s">
        <v>508</v>
      </c>
      <c r="H3251">
        <v>7.5715859030837009</v>
      </c>
      <c r="I3251">
        <v>66.730401529636708</v>
      </c>
      <c r="J3251">
        <v>2.210255627753313</v>
      </c>
      <c r="K3251">
        <v>88.442118791884667</v>
      </c>
      <c r="L3251">
        <v>0.70781597057859658</v>
      </c>
      <c r="M3251">
        <v>-4.4713308784850083</v>
      </c>
      <c r="N3251">
        <v>-0.22026431718061679</v>
      </c>
      <c r="O3251">
        <v>1</v>
      </c>
      <c r="P3251">
        <v>1</v>
      </c>
      <c r="Q3251">
        <v>1</v>
      </c>
      <c r="R3251">
        <v>0</v>
      </c>
      <c r="S3251">
        <v>1</v>
      </c>
      <c r="T3251">
        <v>0</v>
      </c>
    </row>
    <row r="3252" spans="1:20" x14ac:dyDescent="0.3">
      <c r="A3252" t="s">
        <v>512</v>
      </c>
      <c r="B3252" t="s">
        <v>257</v>
      </c>
      <c r="C3252">
        <v>3</v>
      </c>
      <c r="D3252">
        <v>6</v>
      </c>
      <c r="E3252" t="s">
        <v>510</v>
      </c>
      <c r="F3252" t="s">
        <v>508</v>
      </c>
      <c r="G3252" t="s">
        <v>508</v>
      </c>
      <c r="H3252">
        <v>8.6800385390207602</v>
      </c>
      <c r="I3252">
        <v>28.62823061630219</v>
      </c>
      <c r="J3252">
        <v>-4.6583363615139817</v>
      </c>
      <c r="K3252">
        <v>-18.505821674542201</v>
      </c>
      <c r="L3252">
        <v>1.223224351747463</v>
      </c>
      <c r="M3252">
        <v>-9.9889624724061807</v>
      </c>
      <c r="N3252">
        <v>-9.9938687921520533</v>
      </c>
      <c r="O3252">
        <v>0</v>
      </c>
      <c r="P3252">
        <v>1</v>
      </c>
      <c r="Q3252">
        <v>0</v>
      </c>
      <c r="R3252">
        <v>0</v>
      </c>
      <c r="S3252">
        <v>0</v>
      </c>
      <c r="T3252">
        <v>1</v>
      </c>
    </row>
    <row r="3253" spans="1:20" x14ac:dyDescent="0.3">
      <c r="A3253" t="s">
        <v>91</v>
      </c>
      <c r="B3253" t="s">
        <v>257</v>
      </c>
      <c r="C3253">
        <v>-2</v>
      </c>
      <c r="D3253">
        <v>3</v>
      </c>
      <c r="E3253" t="s">
        <v>510</v>
      </c>
      <c r="F3253" t="s">
        <v>508</v>
      </c>
      <c r="G3253" t="s">
        <v>508</v>
      </c>
      <c r="H3253">
        <v>10.164460879719741</v>
      </c>
      <c r="I3253">
        <v>0</v>
      </c>
      <c r="J3253">
        <v>-10.063191706443471</v>
      </c>
      <c r="K3253">
        <v>-143.83505275842799</v>
      </c>
      <c r="L3253">
        <v>0.26991384058003992</v>
      </c>
      <c r="M3253">
        <v>-9.9938687921520533</v>
      </c>
      <c r="N3253">
        <v>-9.945504087193461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</row>
    <row r="3254" spans="1:20" x14ac:dyDescent="0.3">
      <c r="A3254" t="s">
        <v>93</v>
      </c>
      <c r="B3254" t="s">
        <v>257</v>
      </c>
      <c r="C3254">
        <v>0</v>
      </c>
      <c r="D3254">
        <v>5</v>
      </c>
      <c r="E3254" t="s">
        <v>510</v>
      </c>
      <c r="F3254" t="s">
        <v>508</v>
      </c>
      <c r="G3254" t="s">
        <v>508</v>
      </c>
      <c r="H3254">
        <v>11.902960881780849</v>
      </c>
      <c r="I3254">
        <v>0</v>
      </c>
      <c r="J3254">
        <v>-15.965841690915971</v>
      </c>
      <c r="K3254">
        <v>-198.38177928778151</v>
      </c>
      <c r="L3254">
        <v>1.2214693103618779</v>
      </c>
      <c r="M3254">
        <v>-9.945504087193461</v>
      </c>
      <c r="N3254">
        <v>-9.9092284417549159</v>
      </c>
      <c r="O3254">
        <v>0</v>
      </c>
      <c r="P3254">
        <v>0</v>
      </c>
      <c r="Q3254">
        <v>0</v>
      </c>
      <c r="R3254">
        <v>0</v>
      </c>
      <c r="S3254">
        <v>0</v>
      </c>
      <c r="T3254">
        <v>1</v>
      </c>
    </row>
    <row r="3255" spans="1:20" x14ac:dyDescent="0.3">
      <c r="A3255" t="s">
        <v>162</v>
      </c>
      <c r="B3255" t="s">
        <v>257</v>
      </c>
      <c r="C3255">
        <v>3</v>
      </c>
      <c r="D3255">
        <v>6</v>
      </c>
      <c r="E3255" t="s">
        <v>510</v>
      </c>
      <c r="F3255" t="s">
        <v>508</v>
      </c>
      <c r="G3255" t="s">
        <v>508</v>
      </c>
      <c r="H3255">
        <v>13.934326911426149</v>
      </c>
      <c r="I3255">
        <v>0</v>
      </c>
      <c r="J3255">
        <v>-22.806147824722778</v>
      </c>
      <c r="K3255">
        <v>-99.751508697195604</v>
      </c>
      <c r="L3255">
        <v>1.579686815123776</v>
      </c>
      <c r="M3255">
        <v>-10</v>
      </c>
      <c r="N3255">
        <v>-8.0576759966072942</v>
      </c>
      <c r="O3255">
        <v>0</v>
      </c>
      <c r="P3255">
        <v>1</v>
      </c>
      <c r="Q3255">
        <v>0</v>
      </c>
      <c r="R3255">
        <v>0</v>
      </c>
      <c r="S3255">
        <v>0</v>
      </c>
      <c r="T3255">
        <v>1</v>
      </c>
    </row>
    <row r="3256" spans="1:20" x14ac:dyDescent="0.3">
      <c r="A3256" t="s">
        <v>220</v>
      </c>
      <c r="B3256" t="s">
        <v>257</v>
      </c>
      <c r="C3256">
        <v>-2</v>
      </c>
      <c r="D3256">
        <v>3</v>
      </c>
      <c r="E3256" t="s">
        <v>510</v>
      </c>
      <c r="F3256" t="s">
        <v>508</v>
      </c>
      <c r="G3256" t="s">
        <v>508</v>
      </c>
      <c r="H3256">
        <v>14.46362677912493</v>
      </c>
      <c r="I3256">
        <v>2.3706896551724141</v>
      </c>
      <c r="J3256">
        <v>-23.814114679525019</v>
      </c>
      <c r="K3256">
        <v>-123.2445489958011</v>
      </c>
      <c r="L3256">
        <v>0.69740344187769121</v>
      </c>
      <c r="M3256">
        <v>-8.0576759966072942</v>
      </c>
      <c r="N3256">
        <v>3.8745387453874538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0</v>
      </c>
    </row>
    <row r="3257" spans="1:20" x14ac:dyDescent="0.3">
      <c r="A3257" t="s">
        <v>235</v>
      </c>
      <c r="B3257" t="s">
        <v>257</v>
      </c>
      <c r="C3257">
        <v>1</v>
      </c>
      <c r="D3257">
        <v>2</v>
      </c>
      <c r="E3257" t="s">
        <v>510</v>
      </c>
      <c r="F3257" t="s">
        <v>508</v>
      </c>
      <c r="G3257" t="s">
        <v>508</v>
      </c>
      <c r="H3257">
        <v>12.25357817985417</v>
      </c>
      <c r="I3257">
        <v>3.818369453044375</v>
      </c>
      <c r="J3257">
        <v>-15.224018145897761</v>
      </c>
      <c r="K3257">
        <v>-82.089664510305411</v>
      </c>
      <c r="L3257">
        <v>0.86839973549877147</v>
      </c>
      <c r="M3257">
        <v>-1.1214953271028041</v>
      </c>
      <c r="N3257">
        <v>-0.94517958412098302</v>
      </c>
      <c r="O3257">
        <v>0</v>
      </c>
      <c r="P3257">
        <v>1</v>
      </c>
      <c r="Q3257">
        <v>0</v>
      </c>
      <c r="R3257">
        <v>0</v>
      </c>
      <c r="S3257">
        <v>0</v>
      </c>
      <c r="T3257">
        <v>0</v>
      </c>
    </row>
    <row r="3258" spans="1:20" x14ac:dyDescent="0.3">
      <c r="A3258" t="s">
        <v>259</v>
      </c>
      <c r="B3258" t="s">
        <v>257</v>
      </c>
      <c r="C3258">
        <v>3</v>
      </c>
      <c r="D3258">
        <v>4</v>
      </c>
      <c r="E3258" t="s">
        <v>510</v>
      </c>
      <c r="F3258" t="s">
        <v>508</v>
      </c>
      <c r="G3258" t="s">
        <v>508</v>
      </c>
      <c r="H3258">
        <v>12.390948745910579</v>
      </c>
      <c r="I3258">
        <v>2.7863777089783279</v>
      </c>
      <c r="J3258">
        <v>-12.308807872161051</v>
      </c>
      <c r="K3258">
        <v>-74.135905793909501</v>
      </c>
      <c r="L3258">
        <v>1.246454707365674</v>
      </c>
      <c r="M3258">
        <v>-0.94517958412098302</v>
      </c>
      <c r="N3258">
        <v>2.4809160305343512</v>
      </c>
      <c r="O3258">
        <v>0</v>
      </c>
      <c r="P3258">
        <v>1</v>
      </c>
      <c r="Q3258">
        <v>0</v>
      </c>
      <c r="R3258">
        <v>0</v>
      </c>
      <c r="S3258">
        <v>0</v>
      </c>
      <c r="T3258">
        <v>1</v>
      </c>
    </row>
    <row r="3259" spans="1:20" x14ac:dyDescent="0.3">
      <c r="A3259" t="s">
        <v>269</v>
      </c>
      <c r="B3259" t="s">
        <v>257</v>
      </c>
      <c r="C3259">
        <v>1</v>
      </c>
      <c r="D3259">
        <v>2</v>
      </c>
      <c r="E3259" t="s">
        <v>510</v>
      </c>
      <c r="F3259" t="s">
        <v>508</v>
      </c>
      <c r="G3259" t="s">
        <v>508</v>
      </c>
      <c r="H3259">
        <v>10.527019796682721</v>
      </c>
      <c r="I3259">
        <v>5.85305105853051</v>
      </c>
      <c r="J3259">
        <v>-6.8514365626828422</v>
      </c>
      <c r="K3259">
        <v>-65.696721311475443</v>
      </c>
      <c r="L3259">
        <v>0.65075485747346518</v>
      </c>
      <c r="M3259">
        <v>-0.55865921787709494</v>
      </c>
      <c r="N3259">
        <v>0</v>
      </c>
      <c r="O3259">
        <v>0</v>
      </c>
      <c r="P3259">
        <v>1</v>
      </c>
      <c r="Q3259">
        <v>0</v>
      </c>
      <c r="R3259">
        <v>0</v>
      </c>
      <c r="S3259">
        <v>0</v>
      </c>
      <c r="T3259">
        <v>0</v>
      </c>
    </row>
    <row r="3260" spans="1:20" x14ac:dyDescent="0.3">
      <c r="A3260" t="s">
        <v>285</v>
      </c>
      <c r="B3260" t="s">
        <v>257</v>
      </c>
      <c r="C3260">
        <v>4</v>
      </c>
      <c r="D3260">
        <v>5</v>
      </c>
      <c r="E3260" t="s">
        <v>510</v>
      </c>
      <c r="F3260" t="s">
        <v>508</v>
      </c>
      <c r="G3260" t="s">
        <v>508</v>
      </c>
      <c r="H3260">
        <v>8.1471135940409685</v>
      </c>
      <c r="I3260">
        <v>12.832929782082321</v>
      </c>
      <c r="J3260">
        <v>-0.35482848924076649</v>
      </c>
      <c r="K3260">
        <v>-33.448012232415913</v>
      </c>
      <c r="L3260">
        <v>0.78445441247358849</v>
      </c>
      <c r="M3260">
        <v>-2.096627164995442</v>
      </c>
      <c r="N3260">
        <v>0.37243947858472998</v>
      </c>
      <c r="O3260">
        <v>1</v>
      </c>
      <c r="P3260">
        <v>1</v>
      </c>
      <c r="Q3260">
        <v>0</v>
      </c>
      <c r="R3260">
        <v>0</v>
      </c>
      <c r="S3260">
        <v>0</v>
      </c>
      <c r="T3260">
        <v>0</v>
      </c>
    </row>
    <row r="3261" spans="1:20" x14ac:dyDescent="0.3">
      <c r="A3261" t="s">
        <v>291</v>
      </c>
      <c r="B3261" t="s">
        <v>257</v>
      </c>
      <c r="C3261">
        <v>4</v>
      </c>
      <c r="D3261">
        <v>7</v>
      </c>
      <c r="E3261" t="s">
        <v>510</v>
      </c>
      <c r="F3261" t="s">
        <v>508</v>
      </c>
      <c r="G3261" t="s">
        <v>508</v>
      </c>
      <c r="H3261">
        <v>7.2922324823465514</v>
      </c>
      <c r="I3261">
        <v>7.5060532687651342</v>
      </c>
      <c r="J3261">
        <v>1.685534185441302</v>
      </c>
      <c r="K3261">
        <v>-60.880303431242908</v>
      </c>
      <c r="L3261">
        <v>0.75441812495457572</v>
      </c>
      <c r="M3261">
        <v>-2.4118738404452689</v>
      </c>
      <c r="N3261">
        <v>1.140684410646388</v>
      </c>
      <c r="O3261">
        <v>0</v>
      </c>
      <c r="P3261">
        <v>1</v>
      </c>
      <c r="Q3261">
        <v>1</v>
      </c>
      <c r="R3261">
        <v>0</v>
      </c>
      <c r="S3261">
        <v>0</v>
      </c>
      <c r="T3261">
        <v>0</v>
      </c>
    </row>
    <row r="3262" spans="1:20" x14ac:dyDescent="0.3">
      <c r="A3262" t="s">
        <v>298</v>
      </c>
      <c r="B3262" t="s">
        <v>257</v>
      </c>
      <c r="C3262">
        <v>1</v>
      </c>
      <c r="D3262">
        <v>4</v>
      </c>
      <c r="E3262" t="s">
        <v>510</v>
      </c>
      <c r="F3262" t="s">
        <v>508</v>
      </c>
      <c r="G3262" t="s">
        <v>508</v>
      </c>
      <c r="H3262">
        <v>5.2818828680897649</v>
      </c>
      <c r="I3262">
        <v>15.483870967741939</v>
      </c>
      <c r="J3262">
        <v>2.6750005767457492</v>
      </c>
      <c r="K3262">
        <v>-126.28778718258781</v>
      </c>
      <c r="L3262">
        <v>0.61254330561953696</v>
      </c>
      <c r="M3262">
        <v>-1.879699248120301</v>
      </c>
      <c r="N3262">
        <v>9.9616858237547881</v>
      </c>
      <c r="O3262">
        <v>0</v>
      </c>
      <c r="P3262">
        <v>0</v>
      </c>
      <c r="Q3262">
        <v>1</v>
      </c>
      <c r="R3262">
        <v>0</v>
      </c>
      <c r="S3262">
        <v>0</v>
      </c>
      <c r="T3262">
        <v>0</v>
      </c>
    </row>
    <row r="3263" spans="1:20" x14ac:dyDescent="0.3">
      <c r="A3263" t="s">
        <v>164</v>
      </c>
      <c r="B3263" t="s">
        <v>257</v>
      </c>
      <c r="C3263">
        <v>4</v>
      </c>
      <c r="D3263">
        <v>7</v>
      </c>
      <c r="E3263" t="s">
        <v>510</v>
      </c>
      <c r="F3263" t="s">
        <v>508</v>
      </c>
      <c r="G3263" t="s">
        <v>508</v>
      </c>
      <c r="H3263">
        <v>5.4024996640236527</v>
      </c>
      <c r="I3263">
        <v>17.76859504132231</v>
      </c>
      <c r="J3263">
        <v>4.3610432397757428</v>
      </c>
      <c r="K3263">
        <v>-16.897081413210351</v>
      </c>
      <c r="L3263">
        <v>0.3831935421962665</v>
      </c>
      <c r="M3263">
        <v>-3.0993618960802189</v>
      </c>
      <c r="N3263">
        <v>3.4807149576669798</v>
      </c>
      <c r="O3263">
        <v>0</v>
      </c>
      <c r="P3263">
        <v>1</v>
      </c>
      <c r="Q3263">
        <v>1</v>
      </c>
      <c r="R3263">
        <v>0</v>
      </c>
      <c r="S3263">
        <v>0</v>
      </c>
      <c r="T3263">
        <v>0</v>
      </c>
    </row>
    <row r="3264" spans="1:20" x14ac:dyDescent="0.3">
      <c r="A3264" t="s">
        <v>242</v>
      </c>
      <c r="B3264" t="s">
        <v>257</v>
      </c>
      <c r="C3264">
        <v>11</v>
      </c>
      <c r="D3264">
        <v>14</v>
      </c>
      <c r="E3264" t="s">
        <v>510</v>
      </c>
      <c r="F3264" t="s">
        <v>508</v>
      </c>
      <c r="G3264" t="s">
        <v>508</v>
      </c>
      <c r="H3264">
        <v>4.9196266528389936</v>
      </c>
      <c r="I3264">
        <v>33.884297520661157</v>
      </c>
      <c r="J3264">
        <v>4.4415598844465549</v>
      </c>
      <c r="K3264">
        <v>21.69287696577215</v>
      </c>
      <c r="L3264">
        <v>1.0998598148712291</v>
      </c>
      <c r="M3264">
        <v>-2.3914968999114259</v>
      </c>
      <c r="N3264">
        <v>1.633393829401089</v>
      </c>
      <c r="O3264">
        <v>1</v>
      </c>
      <c r="P3264">
        <v>1</v>
      </c>
      <c r="Q3264">
        <v>1</v>
      </c>
      <c r="R3264">
        <v>0</v>
      </c>
      <c r="S3264">
        <v>0</v>
      </c>
      <c r="T3264">
        <v>1</v>
      </c>
    </row>
    <row r="3265" spans="1:20" x14ac:dyDescent="0.3">
      <c r="A3265" t="s">
        <v>139</v>
      </c>
      <c r="B3265" t="s">
        <v>240</v>
      </c>
      <c r="C3265">
        <v>11</v>
      </c>
      <c r="D3265">
        <v>9</v>
      </c>
      <c r="E3265" t="s">
        <v>510</v>
      </c>
      <c r="F3265" t="s">
        <v>508</v>
      </c>
      <c r="G3265" t="s">
        <v>508</v>
      </c>
      <c r="H3265">
        <v>4.2243548856828674</v>
      </c>
      <c r="I3265">
        <v>54.4000244140625</v>
      </c>
      <c r="J3265">
        <v>4.727555663416233E-2</v>
      </c>
      <c r="K3265">
        <v>103.1278199627622</v>
      </c>
      <c r="L3265">
        <v>0.65604008295354899</v>
      </c>
      <c r="M3265">
        <v>-1.8378386626372469</v>
      </c>
      <c r="N3265">
        <v>-0.22025885746034851</v>
      </c>
      <c r="O3265">
        <v>1</v>
      </c>
      <c r="P3265">
        <v>1</v>
      </c>
      <c r="Q3265">
        <v>1</v>
      </c>
      <c r="R3265">
        <v>0</v>
      </c>
      <c r="S3265">
        <v>1</v>
      </c>
      <c r="T3265">
        <v>0</v>
      </c>
    </row>
    <row r="3266" spans="1:20" x14ac:dyDescent="0.3">
      <c r="A3266" t="s">
        <v>156</v>
      </c>
      <c r="B3266" t="s">
        <v>240</v>
      </c>
      <c r="C3266">
        <v>11</v>
      </c>
      <c r="D3266">
        <v>9</v>
      </c>
      <c r="E3266" t="s">
        <v>510</v>
      </c>
      <c r="F3266" t="s">
        <v>508</v>
      </c>
      <c r="G3266" t="s">
        <v>508</v>
      </c>
      <c r="H3266">
        <v>4.2809839590694194</v>
      </c>
      <c r="I3266">
        <v>52.80006408691407</v>
      </c>
      <c r="J3266">
        <v>3.2866847419077791E-2</v>
      </c>
      <c r="K3266">
        <v>34.754073687972173</v>
      </c>
      <c r="L3266">
        <v>0.4338395391121469</v>
      </c>
      <c r="M3266">
        <v>-0.22025885746034851</v>
      </c>
      <c r="N3266">
        <v>2.759381770653127</v>
      </c>
      <c r="O3266">
        <v>1</v>
      </c>
      <c r="P3266">
        <v>1</v>
      </c>
      <c r="Q3266">
        <v>1</v>
      </c>
      <c r="R3266">
        <v>0</v>
      </c>
      <c r="S3266">
        <v>1</v>
      </c>
      <c r="T3266">
        <v>0</v>
      </c>
    </row>
    <row r="3267" spans="1:20" x14ac:dyDescent="0.3">
      <c r="A3267" t="s">
        <v>265</v>
      </c>
      <c r="B3267" t="s">
        <v>240</v>
      </c>
      <c r="C3267">
        <v>11</v>
      </c>
      <c r="D3267">
        <v>7</v>
      </c>
      <c r="E3267" t="s">
        <v>510</v>
      </c>
      <c r="F3267" t="s">
        <v>508</v>
      </c>
      <c r="G3267" t="s">
        <v>508</v>
      </c>
      <c r="H3267">
        <v>4.3141419134865444</v>
      </c>
      <c r="I3267">
        <v>83.068802291239976</v>
      </c>
      <c r="J3267">
        <v>9.9453792731942436E-2</v>
      </c>
      <c r="K3267">
        <v>141.7850937997498</v>
      </c>
      <c r="L3267">
        <v>0.65720380868242712</v>
      </c>
      <c r="M3267">
        <v>-1.6634057911171489</v>
      </c>
      <c r="N3267">
        <v>-2.8855717049675231</v>
      </c>
      <c r="O3267">
        <v>1</v>
      </c>
      <c r="P3267">
        <v>1</v>
      </c>
      <c r="Q3267">
        <v>1</v>
      </c>
      <c r="R3267">
        <v>0</v>
      </c>
      <c r="S3267">
        <v>1</v>
      </c>
      <c r="T3267">
        <v>0</v>
      </c>
    </row>
    <row r="3268" spans="1:20" x14ac:dyDescent="0.3">
      <c r="A3268" t="s">
        <v>271</v>
      </c>
      <c r="B3268" t="s">
        <v>240</v>
      </c>
      <c r="C3268">
        <v>6</v>
      </c>
      <c r="D3268">
        <v>6</v>
      </c>
      <c r="E3268" t="s">
        <v>510</v>
      </c>
      <c r="F3268" t="s">
        <v>508</v>
      </c>
      <c r="G3268" t="s">
        <v>508</v>
      </c>
      <c r="H3268">
        <v>5.6690562366226054</v>
      </c>
      <c r="I3268">
        <v>35.41668115390614</v>
      </c>
      <c r="J3268">
        <v>1.000910253597587E-2</v>
      </c>
      <c r="K3268">
        <v>9.0089677690386214</v>
      </c>
      <c r="L3268">
        <v>0.94186954390754651</v>
      </c>
      <c r="M3268">
        <v>-6.1475447479417342</v>
      </c>
      <c r="N3268">
        <v>-6.7685578153611541</v>
      </c>
      <c r="O3268">
        <v>0</v>
      </c>
      <c r="P3268">
        <v>1</v>
      </c>
      <c r="Q3268">
        <v>1</v>
      </c>
      <c r="R3268">
        <v>0</v>
      </c>
      <c r="S3268">
        <v>1</v>
      </c>
      <c r="T3268">
        <v>0</v>
      </c>
    </row>
    <row r="3269" spans="1:20" x14ac:dyDescent="0.3">
      <c r="A3269" t="s">
        <v>283</v>
      </c>
      <c r="B3269" t="s">
        <v>240</v>
      </c>
      <c r="C3269">
        <v>-2</v>
      </c>
      <c r="D3269">
        <v>3</v>
      </c>
      <c r="E3269" t="s">
        <v>510</v>
      </c>
      <c r="F3269" t="s">
        <v>508</v>
      </c>
      <c r="G3269" t="s">
        <v>508</v>
      </c>
      <c r="H3269">
        <v>5.8761413954070836</v>
      </c>
      <c r="I3269">
        <v>1.724136513563552</v>
      </c>
      <c r="J3269">
        <v>-0.18510299552836479</v>
      </c>
      <c r="K3269">
        <v>-155.26123658505159</v>
      </c>
      <c r="L3269">
        <v>0.72870513742518739</v>
      </c>
      <c r="M3269">
        <v>-4.0189143150685158</v>
      </c>
      <c r="N3269">
        <v>-3.9408829967266179</v>
      </c>
      <c r="O3269">
        <v>0</v>
      </c>
      <c r="P3269">
        <v>0</v>
      </c>
      <c r="Q3269">
        <v>0</v>
      </c>
      <c r="R3269">
        <v>0</v>
      </c>
      <c r="S3269">
        <v>0</v>
      </c>
      <c r="T3269">
        <v>0</v>
      </c>
    </row>
    <row r="3270" spans="1:20" x14ac:dyDescent="0.3">
      <c r="A3270" t="s">
        <v>290</v>
      </c>
      <c r="B3270" t="s">
        <v>240</v>
      </c>
      <c r="C3270">
        <v>-2</v>
      </c>
      <c r="D3270">
        <v>3</v>
      </c>
      <c r="E3270" t="s">
        <v>510</v>
      </c>
      <c r="F3270" t="s">
        <v>508</v>
      </c>
      <c r="G3270" t="s">
        <v>508</v>
      </c>
      <c r="H3270">
        <v>6.1355290641760094</v>
      </c>
      <c r="I3270">
        <v>1.886799921978634</v>
      </c>
      <c r="J3270">
        <v>-0.22963422190965799</v>
      </c>
      <c r="K3270">
        <v>-154.66967060982941</v>
      </c>
      <c r="L3270">
        <v>0.91358951361527119</v>
      </c>
      <c r="M3270">
        <v>-3.9408829967266179</v>
      </c>
      <c r="N3270">
        <v>1.9230719854141629</v>
      </c>
      <c r="O3270">
        <v>0</v>
      </c>
      <c r="P3270">
        <v>0</v>
      </c>
      <c r="Q3270">
        <v>0</v>
      </c>
      <c r="R3270">
        <v>0</v>
      </c>
      <c r="S3270">
        <v>0</v>
      </c>
      <c r="T3270">
        <v>0</v>
      </c>
    </row>
    <row r="3271" spans="1:20" x14ac:dyDescent="0.3">
      <c r="A3271" t="s">
        <v>91</v>
      </c>
      <c r="B3271" t="s">
        <v>240</v>
      </c>
      <c r="C3271">
        <v>0</v>
      </c>
      <c r="D3271">
        <v>5</v>
      </c>
      <c r="E3271" t="s">
        <v>510</v>
      </c>
      <c r="F3271" t="s">
        <v>508</v>
      </c>
      <c r="G3271" t="s">
        <v>508</v>
      </c>
      <c r="H3271">
        <v>7.2805966465569378</v>
      </c>
      <c r="I3271">
        <v>1.875013224781348</v>
      </c>
      <c r="J3271">
        <v>-0.25697723795300348</v>
      </c>
      <c r="K3271">
        <v>-119.5310493772774</v>
      </c>
      <c r="L3271">
        <v>2.0426713906820502</v>
      </c>
      <c r="M3271">
        <v>-9.2499971389770508</v>
      </c>
      <c r="N3271">
        <v>-2.066116950943047</v>
      </c>
      <c r="O3271">
        <v>0</v>
      </c>
      <c r="P3271">
        <v>0</v>
      </c>
      <c r="Q3271">
        <v>0</v>
      </c>
      <c r="R3271">
        <v>0</v>
      </c>
      <c r="S3271">
        <v>0</v>
      </c>
      <c r="T3271">
        <v>1</v>
      </c>
    </row>
    <row r="3272" spans="1:20" x14ac:dyDescent="0.3">
      <c r="A3272" t="s">
        <v>93</v>
      </c>
      <c r="B3272" t="s">
        <v>240</v>
      </c>
      <c r="C3272">
        <v>-2</v>
      </c>
      <c r="D3272">
        <v>3</v>
      </c>
      <c r="E3272" t="s">
        <v>510</v>
      </c>
      <c r="F3272" t="s">
        <v>508</v>
      </c>
      <c r="G3272" t="s">
        <v>508</v>
      </c>
      <c r="H3272">
        <v>6.700822303124963</v>
      </c>
      <c r="I3272">
        <v>0</v>
      </c>
      <c r="J3272">
        <v>-0.26131657118350238</v>
      </c>
      <c r="K3272">
        <v>-110.9700517202091</v>
      </c>
      <c r="L3272">
        <v>0.93029636059078236</v>
      </c>
      <c r="M3272">
        <v>-2.066116950943047</v>
      </c>
      <c r="N3272">
        <v>1.125174714539865</v>
      </c>
      <c r="O3272">
        <v>0</v>
      </c>
      <c r="P3272">
        <v>0</v>
      </c>
      <c r="Q3272">
        <v>0</v>
      </c>
      <c r="R3272">
        <v>0</v>
      </c>
      <c r="S3272">
        <v>0</v>
      </c>
      <c r="T3272">
        <v>0</v>
      </c>
    </row>
    <row r="3273" spans="1:20" x14ac:dyDescent="0.3">
      <c r="A3273" t="s">
        <v>162</v>
      </c>
      <c r="B3273" t="s">
        <v>240</v>
      </c>
      <c r="C3273">
        <v>1</v>
      </c>
      <c r="D3273">
        <v>2</v>
      </c>
      <c r="E3273" t="s">
        <v>510</v>
      </c>
      <c r="F3273" t="s">
        <v>508</v>
      </c>
      <c r="G3273" t="s">
        <v>508</v>
      </c>
      <c r="H3273">
        <v>6.6206880390937686</v>
      </c>
      <c r="I3273">
        <v>11.51685137412167</v>
      </c>
      <c r="J3273">
        <v>-0.15954968713380491</v>
      </c>
      <c r="K3273">
        <v>-80.861729263795809</v>
      </c>
      <c r="L3273">
        <v>0.44419309596694873</v>
      </c>
      <c r="M3273">
        <v>-1.494567004333452</v>
      </c>
      <c r="N3273">
        <v>0</v>
      </c>
      <c r="O3273">
        <v>0</v>
      </c>
      <c r="P3273">
        <v>1</v>
      </c>
      <c r="Q3273">
        <v>0</v>
      </c>
      <c r="R3273">
        <v>0</v>
      </c>
      <c r="S3273">
        <v>0</v>
      </c>
      <c r="T3273">
        <v>0</v>
      </c>
    </row>
    <row r="3274" spans="1:20" x14ac:dyDescent="0.3">
      <c r="A3274" t="s">
        <v>235</v>
      </c>
      <c r="B3274" t="s">
        <v>240</v>
      </c>
      <c r="C3274">
        <v>11</v>
      </c>
      <c r="D3274">
        <v>10</v>
      </c>
      <c r="E3274" t="s">
        <v>510</v>
      </c>
      <c r="F3274" t="s">
        <v>508</v>
      </c>
      <c r="G3274" t="s">
        <v>508</v>
      </c>
      <c r="H3274">
        <v>5.1393708411627017</v>
      </c>
      <c r="I3274">
        <v>32.9268391964942</v>
      </c>
      <c r="J3274">
        <v>1.3156951399361679E-2</v>
      </c>
      <c r="K3274">
        <v>11.722124222331621</v>
      </c>
      <c r="L3274">
        <v>1.862625220138808</v>
      </c>
      <c r="M3274">
        <v>-0.53908303829837767</v>
      </c>
      <c r="N3274">
        <v>1.355012236881842</v>
      </c>
      <c r="O3274">
        <v>1</v>
      </c>
      <c r="P3274">
        <v>1</v>
      </c>
      <c r="Q3274">
        <v>1</v>
      </c>
      <c r="R3274">
        <v>1</v>
      </c>
      <c r="S3274">
        <v>0</v>
      </c>
      <c r="T3274">
        <v>1</v>
      </c>
    </row>
    <row r="3275" spans="1:20" x14ac:dyDescent="0.3">
      <c r="A3275" t="s">
        <v>269</v>
      </c>
      <c r="B3275" t="s">
        <v>240</v>
      </c>
      <c r="C3275">
        <v>9</v>
      </c>
      <c r="D3275">
        <v>11</v>
      </c>
      <c r="E3275" t="s">
        <v>510</v>
      </c>
      <c r="F3275" t="s">
        <v>508</v>
      </c>
      <c r="G3275" t="s">
        <v>508</v>
      </c>
      <c r="H3275">
        <v>4.8393321865242944</v>
      </c>
      <c r="I3275">
        <v>41.221387938854157</v>
      </c>
      <c r="J3275">
        <v>6.2160452862197853E-2</v>
      </c>
      <c r="K3275">
        <v>42.247866954693087</v>
      </c>
      <c r="L3275">
        <v>0.51473953829390584</v>
      </c>
      <c r="M3275">
        <v>-3.022339225206677</v>
      </c>
      <c r="N3275">
        <v>0.27100244737636842</v>
      </c>
      <c r="O3275">
        <v>1</v>
      </c>
      <c r="P3275">
        <v>1</v>
      </c>
      <c r="Q3275">
        <v>1</v>
      </c>
      <c r="R3275">
        <v>0</v>
      </c>
      <c r="S3275">
        <v>0</v>
      </c>
      <c r="T3275">
        <v>0</v>
      </c>
    </row>
    <row r="3276" spans="1:20" x14ac:dyDescent="0.3">
      <c r="A3276" t="s">
        <v>285</v>
      </c>
      <c r="B3276" t="s">
        <v>240</v>
      </c>
      <c r="C3276">
        <v>8</v>
      </c>
      <c r="D3276">
        <v>8</v>
      </c>
      <c r="E3276" t="s">
        <v>510</v>
      </c>
      <c r="F3276" t="s">
        <v>508</v>
      </c>
      <c r="G3276" t="s">
        <v>508</v>
      </c>
      <c r="H3276">
        <v>4.3486801519438458</v>
      </c>
      <c r="I3276">
        <v>41.584176178626073</v>
      </c>
      <c r="J3276">
        <v>5.3834860370037603E-2</v>
      </c>
      <c r="K3276">
        <v>2.118597236981731</v>
      </c>
      <c r="L3276">
        <v>1.1439534506396061</v>
      </c>
      <c r="M3276">
        <v>-1.891890063261469</v>
      </c>
      <c r="N3276">
        <v>-0.55097021252224254</v>
      </c>
      <c r="O3276">
        <v>0</v>
      </c>
      <c r="P3276">
        <v>1</v>
      </c>
      <c r="Q3276">
        <v>1</v>
      </c>
      <c r="R3276">
        <v>0</v>
      </c>
      <c r="S3276">
        <v>0</v>
      </c>
      <c r="T3276">
        <v>1</v>
      </c>
    </row>
    <row r="3277" spans="1:20" x14ac:dyDescent="0.3">
      <c r="A3277" t="s">
        <v>291</v>
      </c>
      <c r="B3277" t="s">
        <v>240</v>
      </c>
      <c r="C3277">
        <v>3</v>
      </c>
      <c r="D3277">
        <v>7</v>
      </c>
      <c r="E3277" t="s">
        <v>510</v>
      </c>
      <c r="F3277" t="s">
        <v>508</v>
      </c>
      <c r="G3277" t="s">
        <v>508</v>
      </c>
      <c r="H3277">
        <v>4.2113944313059388</v>
      </c>
      <c r="I3277">
        <v>0</v>
      </c>
      <c r="J3277">
        <v>2.1302807918155139E-2</v>
      </c>
      <c r="K3277">
        <v>-156.84059278395429</v>
      </c>
      <c r="L3277">
        <v>0.93381144592714393</v>
      </c>
      <c r="M3277">
        <v>-4.1551208118489678</v>
      </c>
      <c r="N3277">
        <v>1.156068248902379</v>
      </c>
      <c r="O3277">
        <v>0</v>
      </c>
      <c r="P3277">
        <v>0</v>
      </c>
      <c r="Q3277">
        <v>1</v>
      </c>
      <c r="R3277">
        <v>0</v>
      </c>
      <c r="S3277">
        <v>0</v>
      </c>
      <c r="T3277">
        <v>0</v>
      </c>
    </row>
    <row r="3278" spans="1:20" x14ac:dyDescent="0.3">
      <c r="A3278" t="s">
        <v>164</v>
      </c>
      <c r="B3278" t="s">
        <v>240</v>
      </c>
      <c r="C3278">
        <v>6</v>
      </c>
      <c r="D3278">
        <v>10</v>
      </c>
      <c r="E3278" t="s">
        <v>513</v>
      </c>
      <c r="F3278" t="s">
        <v>508</v>
      </c>
      <c r="G3278" t="s">
        <v>508</v>
      </c>
      <c r="H3278">
        <v>3.849261844245949</v>
      </c>
      <c r="I3278">
        <v>19.480532348447831</v>
      </c>
      <c r="J3278">
        <v>5.2950227558253571E-2</v>
      </c>
      <c r="K3278">
        <v>-15.15145152398445</v>
      </c>
      <c r="L3278">
        <v>0.82877003945331718</v>
      </c>
      <c r="M3278">
        <v>-3.8095202259079319</v>
      </c>
      <c r="N3278">
        <v>5.5162638899052503</v>
      </c>
      <c r="O3278">
        <v>0</v>
      </c>
      <c r="P3278">
        <v>1</v>
      </c>
      <c r="Q3278">
        <v>1</v>
      </c>
      <c r="R3278">
        <v>0</v>
      </c>
      <c r="S3278">
        <v>0</v>
      </c>
      <c r="T3278">
        <v>0</v>
      </c>
    </row>
    <row r="3279" spans="1:20" x14ac:dyDescent="0.3">
      <c r="A3279" t="s">
        <v>242</v>
      </c>
      <c r="B3279" t="s">
        <v>240</v>
      </c>
      <c r="C3279">
        <v>11</v>
      </c>
      <c r="D3279">
        <v>9</v>
      </c>
      <c r="E3279" t="s">
        <v>510</v>
      </c>
      <c r="F3279" t="s">
        <v>508</v>
      </c>
      <c r="G3279" t="s">
        <v>508</v>
      </c>
      <c r="H3279">
        <v>3.6000759114554199</v>
      </c>
      <c r="I3279">
        <v>72.727267097554076</v>
      </c>
      <c r="J3279">
        <v>8.2252109318689426E-2</v>
      </c>
      <c r="K3279">
        <v>88.270054826215869</v>
      </c>
      <c r="L3279">
        <v>0.72816552659317602</v>
      </c>
      <c r="M3279">
        <v>-1.5789458824326601</v>
      </c>
      <c r="N3279">
        <v>1.470590016496143</v>
      </c>
      <c r="O3279">
        <v>1</v>
      </c>
      <c r="P3279">
        <v>1</v>
      </c>
      <c r="Q3279">
        <v>1</v>
      </c>
      <c r="R3279">
        <v>0</v>
      </c>
      <c r="S3279">
        <v>1</v>
      </c>
      <c r="T3279">
        <v>0</v>
      </c>
    </row>
    <row r="3280" spans="1:20" x14ac:dyDescent="0.3">
      <c r="A3280" t="s">
        <v>77</v>
      </c>
      <c r="B3280" t="s">
        <v>122</v>
      </c>
      <c r="C3280">
        <v>0</v>
      </c>
      <c r="D3280">
        <v>6</v>
      </c>
      <c r="E3280" t="s">
        <v>510</v>
      </c>
      <c r="F3280" t="s">
        <v>508</v>
      </c>
      <c r="G3280" t="s">
        <v>508</v>
      </c>
      <c r="H3280">
        <v>2.9216858277837909</v>
      </c>
      <c r="I3280">
        <v>51.948072536744959</v>
      </c>
      <c r="J3280">
        <v>-4.5203973060085063E-2</v>
      </c>
      <c r="K3280">
        <v>-107.64884744263099</v>
      </c>
      <c r="L3280">
        <v>0.62378810537867979</v>
      </c>
      <c r="M3280">
        <v>-1.1316223737660061</v>
      </c>
      <c r="N3280">
        <v>-0.48192954925169418</v>
      </c>
      <c r="O3280">
        <v>0</v>
      </c>
      <c r="P3280">
        <v>0</v>
      </c>
      <c r="Q3280">
        <v>0</v>
      </c>
      <c r="R3280">
        <v>0</v>
      </c>
      <c r="S3280">
        <v>0</v>
      </c>
      <c r="T3280">
        <v>0</v>
      </c>
    </row>
    <row r="3281" spans="1:20" x14ac:dyDescent="0.3">
      <c r="A3281" t="s">
        <v>139</v>
      </c>
      <c r="B3281" t="s">
        <v>122</v>
      </c>
      <c r="C3281">
        <v>8</v>
      </c>
      <c r="D3281">
        <v>9</v>
      </c>
      <c r="E3281" t="s">
        <v>513</v>
      </c>
      <c r="F3281" t="s">
        <v>508</v>
      </c>
      <c r="G3281" t="s">
        <v>508</v>
      </c>
      <c r="H3281">
        <v>2.1853732413986098</v>
      </c>
      <c r="I3281">
        <v>52.631607126125999</v>
      </c>
      <c r="J3281">
        <v>1.6401802847853642E-2</v>
      </c>
      <c r="K3281">
        <v>15.037480426844841</v>
      </c>
      <c r="L3281">
        <v>0.82166535027883492</v>
      </c>
      <c r="M3281">
        <v>-1.0600724495918541</v>
      </c>
      <c r="N3281">
        <v>-0.89285714285714279</v>
      </c>
      <c r="O3281">
        <v>0</v>
      </c>
      <c r="P3281">
        <v>1</v>
      </c>
      <c r="Q3281">
        <v>1</v>
      </c>
      <c r="R3281">
        <v>1</v>
      </c>
      <c r="S3281">
        <v>0</v>
      </c>
      <c r="T3281">
        <v>0</v>
      </c>
    </row>
    <row r="3282" spans="1:20" x14ac:dyDescent="0.3">
      <c r="A3282" t="s">
        <v>156</v>
      </c>
      <c r="B3282" t="s">
        <v>122</v>
      </c>
      <c r="C3282">
        <v>3</v>
      </c>
      <c r="D3282">
        <v>9</v>
      </c>
      <c r="E3282" t="s">
        <v>510</v>
      </c>
      <c r="F3282" t="s">
        <v>508</v>
      </c>
      <c r="G3282" t="s">
        <v>508</v>
      </c>
      <c r="H3282">
        <v>2.1492917565305261</v>
      </c>
      <c r="I3282">
        <v>40.909090909090907</v>
      </c>
      <c r="J3282">
        <v>-9.2217423975493595E-4</v>
      </c>
      <c r="K3282">
        <v>-44.148119161920071</v>
      </c>
      <c r="L3282">
        <v>0.47258306429061703</v>
      </c>
      <c r="M3282">
        <v>-0.89285714285714279</v>
      </c>
      <c r="N3282">
        <v>-0.3003003003003003</v>
      </c>
      <c r="O3282">
        <v>0</v>
      </c>
      <c r="P3282">
        <v>1</v>
      </c>
      <c r="Q3282">
        <v>0</v>
      </c>
      <c r="R3282">
        <v>0</v>
      </c>
      <c r="S3282">
        <v>0</v>
      </c>
      <c r="T3282">
        <v>0</v>
      </c>
    </row>
    <row r="3283" spans="1:20" x14ac:dyDescent="0.3">
      <c r="A3283" t="s">
        <v>228</v>
      </c>
      <c r="B3283" t="s">
        <v>122</v>
      </c>
      <c r="C3283">
        <v>5</v>
      </c>
      <c r="D3283">
        <v>10</v>
      </c>
      <c r="E3283" t="s">
        <v>510</v>
      </c>
      <c r="F3283" t="s">
        <v>508</v>
      </c>
      <c r="G3283" t="s">
        <v>508</v>
      </c>
      <c r="H3283">
        <v>1.8701290774655031</v>
      </c>
      <c r="I3283">
        <v>27.27272727272727</v>
      </c>
      <c r="J3283">
        <v>-5.8493737147291891E-2</v>
      </c>
      <c r="K3283">
        <v>-74.431079220866039</v>
      </c>
      <c r="L3283">
        <v>1.990911350161537</v>
      </c>
      <c r="M3283">
        <v>-0.84134251672827354</v>
      </c>
      <c r="N3283">
        <v>0.42424057469223481</v>
      </c>
      <c r="O3283">
        <v>0</v>
      </c>
      <c r="P3283">
        <v>1</v>
      </c>
      <c r="Q3283">
        <v>0</v>
      </c>
      <c r="R3283">
        <v>0</v>
      </c>
      <c r="S3283">
        <v>0</v>
      </c>
      <c r="T3283">
        <v>1</v>
      </c>
    </row>
    <row r="3284" spans="1:20" x14ac:dyDescent="0.3">
      <c r="A3284" t="s">
        <v>271</v>
      </c>
      <c r="B3284" t="s">
        <v>122</v>
      </c>
      <c r="C3284">
        <v>0</v>
      </c>
      <c r="D3284">
        <v>9</v>
      </c>
      <c r="E3284" t="s">
        <v>510</v>
      </c>
      <c r="F3284" t="s">
        <v>508</v>
      </c>
      <c r="G3284" t="s">
        <v>508</v>
      </c>
      <c r="H3284">
        <v>2.1793338783887308</v>
      </c>
      <c r="I3284">
        <v>0</v>
      </c>
      <c r="J3284">
        <v>-0.30772903942832541</v>
      </c>
      <c r="K3284">
        <v>-353.88922656036249</v>
      </c>
      <c r="L3284">
        <v>0.74697862811604698</v>
      </c>
      <c r="M3284">
        <v>-5.9574486636825608</v>
      </c>
      <c r="N3284">
        <v>0.84033812372520811</v>
      </c>
      <c r="O3284">
        <v>0</v>
      </c>
      <c r="P3284">
        <v>0</v>
      </c>
      <c r="Q3284">
        <v>0</v>
      </c>
      <c r="R3284">
        <v>0</v>
      </c>
      <c r="S3284">
        <v>0</v>
      </c>
      <c r="T3284">
        <v>0</v>
      </c>
    </row>
    <row r="3285" spans="1:20" x14ac:dyDescent="0.3">
      <c r="A3285" t="s">
        <v>290</v>
      </c>
      <c r="B3285" t="s">
        <v>122</v>
      </c>
      <c r="C3285">
        <v>5</v>
      </c>
      <c r="D3285">
        <v>9</v>
      </c>
      <c r="E3285" t="s">
        <v>510</v>
      </c>
      <c r="F3285" t="s">
        <v>508</v>
      </c>
      <c r="G3285" t="s">
        <v>508</v>
      </c>
      <c r="H3285">
        <v>2.13622372005957</v>
      </c>
      <c r="I3285">
        <v>42.236027788045078</v>
      </c>
      <c r="J3285">
        <v>-0.15034399219271721</v>
      </c>
      <c r="K3285">
        <v>-25.76868036412068</v>
      </c>
      <c r="L3285">
        <v>0.35489956259458111</v>
      </c>
      <c r="M3285">
        <v>-0.24706232956384369</v>
      </c>
      <c r="N3285">
        <v>-0.92879256965944268</v>
      </c>
      <c r="O3285">
        <v>0</v>
      </c>
      <c r="P3285">
        <v>1</v>
      </c>
      <c r="Q3285">
        <v>0</v>
      </c>
      <c r="R3285">
        <v>1</v>
      </c>
      <c r="S3285">
        <v>0</v>
      </c>
      <c r="T3285">
        <v>0</v>
      </c>
    </row>
    <row r="3286" spans="1:20" x14ac:dyDescent="0.3">
      <c r="A3286" t="s">
        <v>512</v>
      </c>
      <c r="B3286" t="s">
        <v>122</v>
      </c>
      <c r="C3286">
        <v>2</v>
      </c>
      <c r="D3286">
        <v>11</v>
      </c>
      <c r="E3286" t="s">
        <v>510</v>
      </c>
      <c r="F3286" t="s">
        <v>508</v>
      </c>
      <c r="G3286" t="s">
        <v>508</v>
      </c>
      <c r="H3286">
        <v>2.801399258665616</v>
      </c>
      <c r="I3286">
        <v>3.9215818270895739</v>
      </c>
      <c r="J3286">
        <v>-0.35534539795278669</v>
      </c>
      <c r="K3286">
        <v>-120.68177321611201</v>
      </c>
      <c r="L3286">
        <v>2.0860069972858062</v>
      </c>
      <c r="M3286">
        <v>-5.5000019073486328</v>
      </c>
      <c r="N3286">
        <v>-7.671951771730126</v>
      </c>
      <c r="O3286">
        <v>0</v>
      </c>
      <c r="P3286">
        <v>0</v>
      </c>
      <c r="Q3286">
        <v>0</v>
      </c>
      <c r="R3286">
        <v>0</v>
      </c>
      <c r="S3286">
        <v>0</v>
      </c>
      <c r="T3286">
        <v>1</v>
      </c>
    </row>
    <row r="3287" spans="1:20" x14ac:dyDescent="0.3">
      <c r="A3287" t="s">
        <v>91</v>
      </c>
      <c r="B3287" t="s">
        <v>122</v>
      </c>
      <c r="C3287">
        <v>2</v>
      </c>
      <c r="D3287">
        <v>9</v>
      </c>
      <c r="E3287" t="s">
        <v>510</v>
      </c>
      <c r="F3287" t="s">
        <v>508</v>
      </c>
      <c r="G3287" t="s">
        <v>508</v>
      </c>
      <c r="H3287">
        <v>3.6072458133660299</v>
      </c>
      <c r="I3287">
        <v>0</v>
      </c>
      <c r="J3287">
        <v>-0.84009622399821615</v>
      </c>
      <c r="K3287">
        <v>-263.63631346528979</v>
      </c>
      <c r="L3287">
        <v>1.823435704205886</v>
      </c>
      <c r="M3287">
        <v>-7.671951771730126</v>
      </c>
      <c r="N3287">
        <v>7.3782144288239833</v>
      </c>
      <c r="O3287">
        <v>0</v>
      </c>
      <c r="P3287">
        <v>0</v>
      </c>
      <c r="Q3287">
        <v>0</v>
      </c>
      <c r="R3287">
        <v>0</v>
      </c>
      <c r="S3287">
        <v>0</v>
      </c>
      <c r="T3287">
        <v>1</v>
      </c>
    </row>
    <row r="3288" spans="1:20" x14ac:dyDescent="0.3">
      <c r="A3288" t="s">
        <v>162</v>
      </c>
      <c r="B3288" t="s">
        <v>122</v>
      </c>
      <c r="C3288">
        <v>3</v>
      </c>
      <c r="D3288">
        <v>4</v>
      </c>
      <c r="E3288" t="s">
        <v>510</v>
      </c>
      <c r="F3288" t="s">
        <v>508</v>
      </c>
      <c r="G3288" t="s">
        <v>508</v>
      </c>
      <c r="H3288">
        <v>4.003575098123668</v>
      </c>
      <c r="I3288">
        <v>13.815782208850701</v>
      </c>
      <c r="J3288">
        <v>-0.69930320058815365</v>
      </c>
      <c r="K3288">
        <v>-95.167881289205525</v>
      </c>
      <c r="L3288">
        <v>0.66984494258139149</v>
      </c>
      <c r="M3288">
        <v>-0.20819086679448329</v>
      </c>
      <c r="N3288">
        <v>-1.390820554628321</v>
      </c>
      <c r="O3288">
        <v>0</v>
      </c>
      <c r="P3288">
        <v>1</v>
      </c>
      <c r="Q3288">
        <v>0</v>
      </c>
      <c r="R3288">
        <v>0</v>
      </c>
      <c r="S3288">
        <v>0</v>
      </c>
      <c r="T3288">
        <v>0</v>
      </c>
    </row>
    <row r="3289" spans="1:20" x14ac:dyDescent="0.3">
      <c r="A3289" t="s">
        <v>220</v>
      </c>
      <c r="B3289" t="s">
        <v>122</v>
      </c>
      <c r="C3289">
        <v>5</v>
      </c>
      <c r="D3289">
        <v>5</v>
      </c>
      <c r="E3289" t="s">
        <v>510</v>
      </c>
      <c r="F3289" t="s">
        <v>508</v>
      </c>
      <c r="G3289" t="s">
        <v>508</v>
      </c>
      <c r="H3289">
        <v>4.009670253517104</v>
      </c>
      <c r="I3289">
        <v>7.7464697924266952</v>
      </c>
      <c r="J3289">
        <v>-0.69722971418236845</v>
      </c>
      <c r="K3289">
        <v>-101.24836281827839</v>
      </c>
      <c r="L3289">
        <v>1.068693896319399</v>
      </c>
      <c r="M3289">
        <v>-1.390820554628321</v>
      </c>
      <c r="N3289">
        <v>2.891389814166677</v>
      </c>
      <c r="O3289">
        <v>1</v>
      </c>
      <c r="P3289">
        <v>0</v>
      </c>
      <c r="Q3289">
        <v>0</v>
      </c>
      <c r="R3289">
        <v>0</v>
      </c>
      <c r="S3289">
        <v>0</v>
      </c>
      <c r="T3289">
        <v>1</v>
      </c>
    </row>
    <row r="3290" spans="1:20" x14ac:dyDescent="0.3">
      <c r="A3290" t="s">
        <v>259</v>
      </c>
      <c r="B3290" t="s">
        <v>122</v>
      </c>
      <c r="C3290">
        <v>11</v>
      </c>
      <c r="D3290">
        <v>15</v>
      </c>
      <c r="E3290" t="s">
        <v>15</v>
      </c>
      <c r="F3290" t="s">
        <v>509</v>
      </c>
      <c r="G3290" t="s">
        <v>509</v>
      </c>
      <c r="H3290">
        <v>3.7370222603632439</v>
      </c>
      <c r="I3290">
        <v>20.081947222086729</v>
      </c>
      <c r="J3290">
        <v>0.17724706151999789</v>
      </c>
      <c r="K3290">
        <v>-49.117661054995892</v>
      </c>
      <c r="L3290">
        <v>1.6072296687269949</v>
      </c>
      <c r="M3290">
        <v>-1.8342370952572431</v>
      </c>
      <c r="N3290">
        <v>1.730103806228374</v>
      </c>
      <c r="O3290">
        <v>1</v>
      </c>
      <c r="P3290">
        <v>1</v>
      </c>
      <c r="Q3290">
        <v>1</v>
      </c>
      <c r="R3290">
        <v>0</v>
      </c>
      <c r="S3290">
        <v>0</v>
      </c>
      <c r="T3290">
        <v>1</v>
      </c>
    </row>
    <row r="3291" spans="1:20" x14ac:dyDescent="0.3">
      <c r="A3291" t="s">
        <v>269</v>
      </c>
      <c r="B3291" t="s">
        <v>122</v>
      </c>
      <c r="C3291">
        <v>8</v>
      </c>
      <c r="D3291">
        <v>11</v>
      </c>
      <c r="E3291" t="s">
        <v>513</v>
      </c>
      <c r="F3291" t="s">
        <v>508</v>
      </c>
      <c r="G3291" t="s">
        <v>508</v>
      </c>
      <c r="H3291">
        <v>3.929805708473646</v>
      </c>
      <c r="I3291">
        <v>21.874978712621061</v>
      </c>
      <c r="J3291">
        <v>0.31284871225288707</v>
      </c>
      <c r="K3291">
        <v>-51.378941825634733</v>
      </c>
      <c r="L3291">
        <v>1.298571940191602</v>
      </c>
      <c r="M3291">
        <v>-1.7006802721088441</v>
      </c>
      <c r="N3291">
        <v>2.422145328719723</v>
      </c>
      <c r="O3291">
        <v>0</v>
      </c>
      <c r="P3291">
        <v>1</v>
      </c>
      <c r="Q3291">
        <v>1</v>
      </c>
      <c r="R3291">
        <v>0</v>
      </c>
      <c r="S3291">
        <v>0</v>
      </c>
      <c r="T3291">
        <v>1</v>
      </c>
    </row>
    <row r="3292" spans="1:20" x14ac:dyDescent="0.3">
      <c r="A3292" t="s">
        <v>285</v>
      </c>
      <c r="B3292" t="s">
        <v>122</v>
      </c>
      <c r="C3292">
        <v>5</v>
      </c>
      <c r="D3292">
        <v>14</v>
      </c>
      <c r="E3292" t="s">
        <v>513</v>
      </c>
      <c r="F3292" t="s">
        <v>508</v>
      </c>
      <c r="G3292" t="s">
        <v>508</v>
      </c>
      <c r="H3292">
        <v>2.9393836883711799</v>
      </c>
      <c r="I3292">
        <v>5.3845919095552883</v>
      </c>
      <c r="J3292">
        <v>0.23160608798280441</v>
      </c>
      <c r="K3292">
        <v>-160.08130149518539</v>
      </c>
      <c r="L3292">
        <v>1.7110081388495251</v>
      </c>
      <c r="M3292">
        <v>-2.629759897410251</v>
      </c>
      <c r="N3292">
        <v>-0.2132217898115317</v>
      </c>
      <c r="O3292">
        <v>0</v>
      </c>
      <c r="P3292">
        <v>0</v>
      </c>
      <c r="Q3292">
        <v>1</v>
      </c>
      <c r="R3292">
        <v>0</v>
      </c>
      <c r="S3292">
        <v>0</v>
      </c>
      <c r="T3292">
        <v>1</v>
      </c>
    </row>
    <row r="3293" spans="1:20" x14ac:dyDescent="0.3">
      <c r="A3293" t="s">
        <v>291</v>
      </c>
      <c r="B3293" t="s">
        <v>122</v>
      </c>
      <c r="C3293">
        <v>5</v>
      </c>
      <c r="D3293">
        <v>10</v>
      </c>
      <c r="E3293" t="s">
        <v>513</v>
      </c>
      <c r="F3293" t="s">
        <v>508</v>
      </c>
      <c r="G3293" t="s">
        <v>508</v>
      </c>
      <c r="H3293">
        <v>2.7661310986064662</v>
      </c>
      <c r="I3293">
        <v>13.636309591044469</v>
      </c>
      <c r="J3293">
        <v>4.3899411821478829E-2</v>
      </c>
      <c r="K3293">
        <v>-167.7116764013787</v>
      </c>
      <c r="L3293">
        <v>1.0415907523783361</v>
      </c>
      <c r="M3293">
        <v>-0.49857334663296982</v>
      </c>
      <c r="N3293">
        <v>-1.002143111716074</v>
      </c>
      <c r="O3293">
        <v>0</v>
      </c>
      <c r="P3293">
        <v>0</v>
      </c>
      <c r="Q3293">
        <v>1</v>
      </c>
      <c r="R3293">
        <v>0</v>
      </c>
      <c r="S3293">
        <v>0</v>
      </c>
      <c r="T3293">
        <v>1</v>
      </c>
    </row>
    <row r="3294" spans="1:20" x14ac:dyDescent="0.3">
      <c r="A3294" t="s">
        <v>295</v>
      </c>
      <c r="B3294" t="s">
        <v>122</v>
      </c>
      <c r="C3294">
        <v>0</v>
      </c>
      <c r="D3294">
        <v>7</v>
      </c>
      <c r="E3294" t="s">
        <v>510</v>
      </c>
      <c r="F3294" t="s">
        <v>508</v>
      </c>
      <c r="G3294" t="s">
        <v>508</v>
      </c>
      <c r="H3294">
        <v>2.7683085250479058</v>
      </c>
      <c r="I3294">
        <v>4.5454365303481588</v>
      </c>
      <c r="J3294">
        <v>-2.020688496473344E-2</v>
      </c>
      <c r="K3294">
        <v>-134.3150887913408</v>
      </c>
      <c r="L3294">
        <v>0.61938999470218725</v>
      </c>
      <c r="M3294">
        <v>-1.002143111716074</v>
      </c>
      <c r="N3294">
        <v>4.1214727566629206</v>
      </c>
      <c r="O3294">
        <v>0</v>
      </c>
      <c r="P3294">
        <v>0</v>
      </c>
      <c r="Q3294">
        <v>0</v>
      </c>
      <c r="R3294">
        <v>0</v>
      </c>
      <c r="S3294">
        <v>0</v>
      </c>
      <c r="T3294">
        <v>0</v>
      </c>
    </row>
    <row r="3295" spans="1:20" x14ac:dyDescent="0.3">
      <c r="A3295" t="s">
        <v>96</v>
      </c>
      <c r="B3295" t="s">
        <v>122</v>
      </c>
      <c r="C3295">
        <v>9</v>
      </c>
      <c r="D3295">
        <v>12</v>
      </c>
      <c r="E3295" t="s">
        <v>513</v>
      </c>
      <c r="F3295" t="s">
        <v>508</v>
      </c>
      <c r="G3295" t="s">
        <v>508</v>
      </c>
      <c r="H3295">
        <v>2.757936053805881</v>
      </c>
      <c r="I3295">
        <v>56.140327394895003</v>
      </c>
      <c r="J3295">
        <v>0.4736703444904411</v>
      </c>
      <c r="K3295">
        <v>52.630881096821852</v>
      </c>
      <c r="L3295">
        <v>0.63571658251279684</v>
      </c>
      <c r="M3295">
        <v>-1.2345699685059861</v>
      </c>
      <c r="N3295">
        <v>0.20833545260959199</v>
      </c>
      <c r="O3295">
        <v>1</v>
      </c>
      <c r="P3295">
        <v>1</v>
      </c>
      <c r="Q3295">
        <v>1</v>
      </c>
      <c r="R3295">
        <v>0</v>
      </c>
      <c r="S3295">
        <v>0</v>
      </c>
      <c r="T3295">
        <v>0</v>
      </c>
    </row>
    <row r="3296" spans="1:20" x14ac:dyDescent="0.3">
      <c r="A3296" t="s">
        <v>242</v>
      </c>
      <c r="B3296" t="s">
        <v>122</v>
      </c>
      <c r="C3296">
        <v>11</v>
      </c>
      <c r="D3296">
        <v>14</v>
      </c>
      <c r="E3296" t="s">
        <v>510</v>
      </c>
      <c r="F3296" t="s">
        <v>508</v>
      </c>
      <c r="G3296" t="s">
        <v>508</v>
      </c>
      <c r="H3296">
        <v>2.3727806476839191</v>
      </c>
      <c r="I3296">
        <v>65.322538965305938</v>
      </c>
      <c r="J3296">
        <v>0.46299074093613668</v>
      </c>
      <c r="K3296">
        <v>21.859071429456328</v>
      </c>
      <c r="L3296">
        <v>0.93875481809915429</v>
      </c>
      <c r="M3296">
        <v>-2.8018659901631189</v>
      </c>
      <c r="N3296">
        <v>-0.89224645091764798</v>
      </c>
      <c r="O3296">
        <v>1</v>
      </c>
      <c r="P3296">
        <v>1</v>
      </c>
      <c r="Q3296">
        <v>1</v>
      </c>
      <c r="R3296">
        <v>0</v>
      </c>
      <c r="S3296">
        <v>1</v>
      </c>
      <c r="T3296">
        <v>0</v>
      </c>
    </row>
    <row r="3297" spans="1:20" x14ac:dyDescent="0.3">
      <c r="A3297" t="s">
        <v>139</v>
      </c>
      <c r="B3297" t="s">
        <v>103</v>
      </c>
      <c r="C3297">
        <v>11</v>
      </c>
      <c r="D3297">
        <v>12</v>
      </c>
      <c r="E3297" t="s">
        <v>510</v>
      </c>
      <c r="F3297" t="s">
        <v>508</v>
      </c>
      <c r="G3297" t="s">
        <v>508</v>
      </c>
      <c r="H3297">
        <v>3.929002672961031</v>
      </c>
      <c r="I3297">
        <v>71.212128321727846</v>
      </c>
      <c r="J3297">
        <v>0.1695384315473161</v>
      </c>
      <c r="K3297">
        <v>85.792350667294912</v>
      </c>
      <c r="L3297">
        <v>0.77542863023064723</v>
      </c>
      <c r="M3297">
        <v>-2.5851889737897249</v>
      </c>
      <c r="N3297">
        <v>-0.54282379932036973</v>
      </c>
      <c r="O3297">
        <v>1</v>
      </c>
      <c r="P3297">
        <v>1</v>
      </c>
      <c r="Q3297">
        <v>1</v>
      </c>
      <c r="R3297">
        <v>0</v>
      </c>
      <c r="S3297">
        <v>1</v>
      </c>
      <c r="T3297">
        <v>0</v>
      </c>
    </row>
    <row r="3298" spans="1:20" x14ac:dyDescent="0.3">
      <c r="A3298" t="s">
        <v>156</v>
      </c>
      <c r="B3298" t="s">
        <v>103</v>
      </c>
      <c r="C3298">
        <v>8</v>
      </c>
      <c r="D3298">
        <v>4</v>
      </c>
      <c r="E3298" t="s">
        <v>510</v>
      </c>
      <c r="F3298" t="s">
        <v>508</v>
      </c>
      <c r="G3298" t="s">
        <v>508</v>
      </c>
      <c r="H3298">
        <v>4.0370791934240913</v>
      </c>
      <c r="I3298">
        <v>67.60124721620177</v>
      </c>
      <c r="J3298">
        <v>0.1171459511860343</v>
      </c>
      <c r="K3298">
        <v>57.19204268885062</v>
      </c>
      <c r="L3298">
        <v>0.75163681554690054</v>
      </c>
      <c r="M3298">
        <v>-0.54282379932036973</v>
      </c>
      <c r="N3298">
        <v>2.9714986893550841</v>
      </c>
      <c r="O3298">
        <v>0</v>
      </c>
      <c r="P3298">
        <v>1</v>
      </c>
      <c r="Q3298">
        <v>1</v>
      </c>
      <c r="R3298">
        <v>0</v>
      </c>
      <c r="S3298">
        <v>1</v>
      </c>
      <c r="T3298">
        <v>0</v>
      </c>
    </row>
    <row r="3299" spans="1:20" x14ac:dyDescent="0.3">
      <c r="A3299" t="s">
        <v>223</v>
      </c>
      <c r="B3299" t="s">
        <v>103</v>
      </c>
      <c r="C3299">
        <v>10</v>
      </c>
      <c r="D3299">
        <v>6</v>
      </c>
      <c r="E3299" t="s">
        <v>510</v>
      </c>
      <c r="F3299" t="s">
        <v>508</v>
      </c>
      <c r="G3299" t="s">
        <v>508</v>
      </c>
      <c r="H3299">
        <v>4.0671676486424087</v>
      </c>
      <c r="I3299">
        <v>80.707432101694337</v>
      </c>
      <c r="J3299">
        <v>6.6717659840301535E-2</v>
      </c>
      <c r="K3299">
        <v>68.784383371756348</v>
      </c>
      <c r="L3299">
        <v>1.0755328140955089</v>
      </c>
      <c r="M3299">
        <v>-0.29445817762715198</v>
      </c>
      <c r="N3299">
        <v>1.181322925201834</v>
      </c>
      <c r="O3299">
        <v>0</v>
      </c>
      <c r="P3299">
        <v>1</v>
      </c>
      <c r="Q3299">
        <v>1</v>
      </c>
      <c r="R3299">
        <v>1</v>
      </c>
      <c r="S3299">
        <v>0</v>
      </c>
      <c r="T3299">
        <v>1</v>
      </c>
    </row>
    <row r="3300" spans="1:20" x14ac:dyDescent="0.3">
      <c r="A3300" t="s">
        <v>265</v>
      </c>
      <c r="B3300" t="s">
        <v>103</v>
      </c>
      <c r="C3300">
        <v>13</v>
      </c>
      <c r="D3300">
        <v>8</v>
      </c>
      <c r="E3300" t="s">
        <v>510</v>
      </c>
      <c r="F3300" t="s">
        <v>508</v>
      </c>
      <c r="G3300" t="s">
        <v>508</v>
      </c>
      <c r="H3300">
        <v>4.090945641577159</v>
      </c>
      <c r="I3300">
        <v>74.814894653395967</v>
      </c>
      <c r="J3300">
        <v>3.3398787486407011E-2</v>
      </c>
      <c r="K3300">
        <v>93.890164525512432</v>
      </c>
      <c r="L3300">
        <v>1.099841330609121</v>
      </c>
      <c r="M3300">
        <v>-1.3505862101962689</v>
      </c>
      <c r="N3300">
        <v>5.704392007452469E-2</v>
      </c>
      <c r="O3300">
        <v>1</v>
      </c>
      <c r="P3300">
        <v>1</v>
      </c>
      <c r="Q3300">
        <v>1</v>
      </c>
      <c r="R3300">
        <v>0</v>
      </c>
      <c r="S3300">
        <v>1</v>
      </c>
      <c r="T3300">
        <v>1</v>
      </c>
    </row>
    <row r="3301" spans="1:20" x14ac:dyDescent="0.3">
      <c r="A3301" t="s">
        <v>271</v>
      </c>
      <c r="B3301" t="s">
        <v>103</v>
      </c>
      <c r="C3301">
        <v>5</v>
      </c>
      <c r="D3301">
        <v>7</v>
      </c>
      <c r="E3301" t="s">
        <v>510</v>
      </c>
      <c r="F3301" t="s">
        <v>508</v>
      </c>
      <c r="G3301" t="s">
        <v>508</v>
      </c>
      <c r="H3301">
        <v>4.2761736931826642</v>
      </c>
      <c r="I3301">
        <v>21.62158949186998</v>
      </c>
      <c r="J3301">
        <v>-8.3301870507129561E-2</v>
      </c>
      <c r="K3301">
        <v>-35.426243589058082</v>
      </c>
      <c r="L3301">
        <v>1.148606121437622</v>
      </c>
      <c r="M3301">
        <v>-6.1003500395553427</v>
      </c>
      <c r="N3301">
        <v>2.1250756902781291</v>
      </c>
      <c r="O3301">
        <v>0</v>
      </c>
      <c r="P3301">
        <v>1</v>
      </c>
      <c r="Q3301">
        <v>0</v>
      </c>
      <c r="R3301">
        <v>0</v>
      </c>
      <c r="S3301">
        <v>0</v>
      </c>
      <c r="T3301">
        <v>1</v>
      </c>
    </row>
    <row r="3302" spans="1:20" x14ac:dyDescent="0.3">
      <c r="A3302" t="s">
        <v>283</v>
      </c>
      <c r="B3302" t="s">
        <v>103</v>
      </c>
      <c r="C3302">
        <v>5</v>
      </c>
      <c r="D3302">
        <v>7</v>
      </c>
      <c r="E3302" t="s">
        <v>510</v>
      </c>
      <c r="F3302" t="s">
        <v>508</v>
      </c>
      <c r="G3302" t="s">
        <v>508</v>
      </c>
      <c r="H3302">
        <v>3.7646474805775911</v>
      </c>
      <c r="I3302">
        <v>47.959220723714111</v>
      </c>
      <c r="J3302">
        <v>-0.12776652599759389</v>
      </c>
      <c r="K3302">
        <v>12.66750640545388</v>
      </c>
      <c r="L3302">
        <v>0.76119559858995578</v>
      </c>
      <c r="M3302">
        <v>-0.6358369275840956</v>
      </c>
      <c r="N3302">
        <v>-1.3961557529209021</v>
      </c>
      <c r="O3302">
        <v>0</v>
      </c>
      <c r="P3302">
        <v>1</v>
      </c>
      <c r="Q3302">
        <v>0</v>
      </c>
      <c r="R3302">
        <v>1</v>
      </c>
      <c r="S3302">
        <v>0</v>
      </c>
      <c r="T3302">
        <v>0</v>
      </c>
    </row>
    <row r="3303" spans="1:20" x14ac:dyDescent="0.3">
      <c r="A3303" t="s">
        <v>290</v>
      </c>
      <c r="B3303" t="s">
        <v>103</v>
      </c>
      <c r="C3303">
        <v>3</v>
      </c>
      <c r="D3303">
        <v>6</v>
      </c>
      <c r="E3303" t="s">
        <v>510</v>
      </c>
      <c r="F3303" t="s">
        <v>508</v>
      </c>
      <c r="G3303" t="s">
        <v>508</v>
      </c>
      <c r="H3303">
        <v>3.8010953473224149</v>
      </c>
      <c r="I3303">
        <v>35.714358527057897</v>
      </c>
      <c r="J3303">
        <v>-0.14599919128234279</v>
      </c>
      <c r="K3303">
        <v>-32.724791044728477</v>
      </c>
      <c r="L3303">
        <v>0.98676982838816751</v>
      </c>
      <c r="M3303">
        <v>-1.3961557529209021</v>
      </c>
      <c r="N3303">
        <v>1.474920127364425</v>
      </c>
      <c r="O3303">
        <v>0</v>
      </c>
      <c r="P3303">
        <v>1</v>
      </c>
      <c r="Q3303">
        <v>0</v>
      </c>
      <c r="R3303">
        <v>0</v>
      </c>
      <c r="S3303">
        <v>0</v>
      </c>
      <c r="T3303">
        <v>0</v>
      </c>
    </row>
    <row r="3304" spans="1:20" x14ac:dyDescent="0.3">
      <c r="A3304" t="s">
        <v>512</v>
      </c>
      <c r="B3304" t="s">
        <v>103</v>
      </c>
      <c r="C3304">
        <v>6</v>
      </c>
      <c r="D3304">
        <v>7</v>
      </c>
      <c r="E3304" t="s">
        <v>510</v>
      </c>
      <c r="F3304" t="s">
        <v>508</v>
      </c>
      <c r="G3304" t="s">
        <v>508</v>
      </c>
      <c r="H3304">
        <v>3.8565515222980329</v>
      </c>
      <c r="I3304">
        <v>33.673480513887313</v>
      </c>
      <c r="J3304">
        <v>-0.1440580761038909</v>
      </c>
      <c r="K3304">
        <v>-44.777674741633952</v>
      </c>
      <c r="L3304">
        <v>0.99933655269841937</v>
      </c>
      <c r="M3304">
        <v>-1.686047472963865</v>
      </c>
      <c r="N3304">
        <v>-6.7415676156169262</v>
      </c>
      <c r="O3304">
        <v>1</v>
      </c>
      <c r="P3304">
        <v>1</v>
      </c>
      <c r="Q3304">
        <v>0</v>
      </c>
      <c r="R3304">
        <v>0</v>
      </c>
      <c r="S3304">
        <v>0</v>
      </c>
      <c r="T3304">
        <v>0</v>
      </c>
    </row>
    <row r="3305" spans="1:20" x14ac:dyDescent="0.3">
      <c r="A3305" t="s">
        <v>91</v>
      </c>
      <c r="B3305" t="s">
        <v>103</v>
      </c>
      <c r="C3305">
        <v>0</v>
      </c>
      <c r="D3305">
        <v>5</v>
      </c>
      <c r="E3305" t="s">
        <v>510</v>
      </c>
      <c r="F3305" t="s">
        <v>508</v>
      </c>
      <c r="G3305" t="s">
        <v>508</v>
      </c>
      <c r="H3305">
        <v>4.5792185444159568</v>
      </c>
      <c r="I3305">
        <v>6.8702447199221996</v>
      </c>
      <c r="J3305">
        <v>-0.2142647795884576</v>
      </c>
      <c r="K3305">
        <v>-209.42671443570231</v>
      </c>
      <c r="L3305">
        <v>0.77036867297222555</v>
      </c>
      <c r="M3305">
        <v>-6.7415676156169262</v>
      </c>
      <c r="N3305">
        <v>-5.9606914342537776</v>
      </c>
      <c r="O3305">
        <v>0</v>
      </c>
      <c r="P3305">
        <v>0</v>
      </c>
      <c r="Q3305">
        <v>0</v>
      </c>
      <c r="R3305">
        <v>0</v>
      </c>
      <c r="S3305">
        <v>0</v>
      </c>
      <c r="T3305">
        <v>0</v>
      </c>
    </row>
    <row r="3306" spans="1:20" x14ac:dyDescent="0.3">
      <c r="A3306" t="s">
        <v>93</v>
      </c>
      <c r="B3306" t="s">
        <v>103</v>
      </c>
      <c r="C3306">
        <v>-2</v>
      </c>
      <c r="D3306">
        <v>3</v>
      </c>
      <c r="E3306" t="s">
        <v>510</v>
      </c>
      <c r="F3306" t="s">
        <v>508</v>
      </c>
      <c r="G3306" t="s">
        <v>508</v>
      </c>
      <c r="H3306">
        <v>5.0380492557800594</v>
      </c>
      <c r="I3306">
        <v>0.58822090975737329</v>
      </c>
      <c r="J3306">
        <v>-0.29678275020538653</v>
      </c>
      <c r="K3306">
        <v>-221.47352494702741</v>
      </c>
      <c r="L3306">
        <v>0.76991932227000703</v>
      </c>
      <c r="M3306">
        <v>-5.9606914342537776</v>
      </c>
      <c r="N3306">
        <v>-0.20228860780136129</v>
      </c>
      <c r="O3306">
        <v>0</v>
      </c>
      <c r="P3306">
        <v>0</v>
      </c>
      <c r="Q3306">
        <v>0</v>
      </c>
      <c r="R3306">
        <v>0</v>
      </c>
      <c r="S3306">
        <v>0</v>
      </c>
      <c r="T3306">
        <v>0</v>
      </c>
    </row>
    <row r="3307" spans="1:20" x14ac:dyDescent="0.3">
      <c r="A3307" t="s">
        <v>162</v>
      </c>
      <c r="B3307" t="s">
        <v>103</v>
      </c>
      <c r="C3307">
        <v>-2</v>
      </c>
      <c r="D3307">
        <v>3</v>
      </c>
      <c r="E3307" t="s">
        <v>510</v>
      </c>
      <c r="F3307" t="s">
        <v>508</v>
      </c>
      <c r="G3307" t="s">
        <v>508</v>
      </c>
      <c r="H3307">
        <v>5.2190059700409668</v>
      </c>
      <c r="I3307">
        <v>3.5443112203486802</v>
      </c>
      <c r="J3307">
        <v>-0.37794212950063671</v>
      </c>
      <c r="K3307">
        <v>-136.62046400275571</v>
      </c>
      <c r="L3307">
        <v>0.99685153016418415</v>
      </c>
      <c r="M3307">
        <v>-5.0734294425010198</v>
      </c>
      <c r="N3307">
        <v>-1.0548522026489939</v>
      </c>
      <c r="O3307">
        <v>0</v>
      </c>
      <c r="P3307">
        <v>0</v>
      </c>
      <c r="Q3307">
        <v>0</v>
      </c>
      <c r="R3307">
        <v>0</v>
      </c>
      <c r="S3307">
        <v>0</v>
      </c>
      <c r="T3307">
        <v>0</v>
      </c>
    </row>
    <row r="3308" spans="1:20" x14ac:dyDescent="0.3">
      <c r="A3308" t="s">
        <v>220</v>
      </c>
      <c r="B3308" t="s">
        <v>103</v>
      </c>
      <c r="C3308">
        <v>0</v>
      </c>
      <c r="D3308">
        <v>3</v>
      </c>
      <c r="E3308" t="s">
        <v>510</v>
      </c>
      <c r="F3308" t="s">
        <v>508</v>
      </c>
      <c r="G3308" t="s">
        <v>508</v>
      </c>
      <c r="H3308">
        <v>5.5589389070748974</v>
      </c>
      <c r="I3308">
        <v>16.101678989752529</v>
      </c>
      <c r="J3308">
        <v>-0.38474912768643771</v>
      </c>
      <c r="K3308">
        <v>-152.09774575555849</v>
      </c>
      <c r="L3308">
        <v>1.4464725226300399</v>
      </c>
      <c r="M3308">
        <v>-1.0548522026489939</v>
      </c>
      <c r="N3308">
        <v>4.8329802478253878</v>
      </c>
      <c r="O3308">
        <v>0</v>
      </c>
      <c r="P3308">
        <v>0</v>
      </c>
      <c r="Q3308">
        <v>0</v>
      </c>
      <c r="R3308">
        <v>0</v>
      </c>
      <c r="S3308">
        <v>0</v>
      </c>
      <c r="T3308">
        <v>1</v>
      </c>
    </row>
    <row r="3309" spans="1:20" x14ac:dyDescent="0.3">
      <c r="A3309" t="s">
        <v>235</v>
      </c>
      <c r="B3309" t="s">
        <v>103</v>
      </c>
      <c r="C3309">
        <v>1</v>
      </c>
      <c r="D3309">
        <v>4</v>
      </c>
      <c r="E3309" t="s">
        <v>510</v>
      </c>
      <c r="F3309" t="s">
        <v>508</v>
      </c>
      <c r="G3309" t="s">
        <v>508</v>
      </c>
      <c r="H3309">
        <v>5.2594156886289376</v>
      </c>
      <c r="I3309">
        <v>18.009461846747129</v>
      </c>
      <c r="J3309">
        <v>-0.2029526149900584</v>
      </c>
      <c r="K3309">
        <v>-87.234251989259093</v>
      </c>
      <c r="L3309">
        <v>0.85132057942162764</v>
      </c>
      <c r="M3309">
        <v>-2.0876824410838992</v>
      </c>
      <c r="N3309">
        <v>0.28429420297793317</v>
      </c>
      <c r="O3309">
        <v>0</v>
      </c>
      <c r="P3309">
        <v>1</v>
      </c>
      <c r="Q3309">
        <v>0</v>
      </c>
      <c r="R3309">
        <v>0</v>
      </c>
      <c r="S3309">
        <v>0</v>
      </c>
      <c r="T3309">
        <v>0</v>
      </c>
    </row>
    <row r="3310" spans="1:20" x14ac:dyDescent="0.3">
      <c r="A3310" t="s">
        <v>269</v>
      </c>
      <c r="B3310" t="s">
        <v>103</v>
      </c>
      <c r="C3310">
        <v>5</v>
      </c>
      <c r="D3310">
        <v>5</v>
      </c>
      <c r="E3310" t="s">
        <v>510</v>
      </c>
      <c r="F3310" t="s">
        <v>508</v>
      </c>
      <c r="G3310" t="s">
        <v>508</v>
      </c>
      <c r="H3310">
        <v>4.9566775971690564</v>
      </c>
      <c r="I3310">
        <v>20.616115468440508</v>
      </c>
      <c r="J3310">
        <v>-7.5688522123363688E-2</v>
      </c>
      <c r="K3310">
        <v>-52.031152374247313</v>
      </c>
      <c r="L3310">
        <v>1.0349579484275999</v>
      </c>
      <c r="M3310">
        <v>-1.664349361928612</v>
      </c>
      <c r="N3310">
        <v>-1.6220053529900429</v>
      </c>
      <c r="O3310">
        <v>0</v>
      </c>
      <c r="P3310">
        <v>1</v>
      </c>
      <c r="Q3310">
        <v>0</v>
      </c>
      <c r="R3310">
        <v>0</v>
      </c>
      <c r="S3310">
        <v>0</v>
      </c>
      <c r="T3310">
        <v>1</v>
      </c>
    </row>
    <row r="3311" spans="1:20" x14ac:dyDescent="0.3">
      <c r="A3311" t="s">
        <v>282</v>
      </c>
      <c r="B3311" t="s">
        <v>103</v>
      </c>
      <c r="C3311">
        <v>3</v>
      </c>
      <c r="D3311">
        <v>4</v>
      </c>
      <c r="E3311" t="s">
        <v>510</v>
      </c>
      <c r="F3311" t="s">
        <v>508</v>
      </c>
      <c r="G3311" t="s">
        <v>508</v>
      </c>
      <c r="H3311">
        <v>4.6799774121636446</v>
      </c>
      <c r="I3311">
        <v>21.917804140913319</v>
      </c>
      <c r="J3311">
        <v>-5.7657347941718402E-2</v>
      </c>
      <c r="K3311">
        <v>-77.869399441984356</v>
      </c>
      <c r="L3311">
        <v>0.45483715966121607</v>
      </c>
      <c r="M3311">
        <v>-1.6220053529900429</v>
      </c>
      <c r="N3311">
        <v>-2.007171023981992</v>
      </c>
      <c r="O3311">
        <v>0</v>
      </c>
      <c r="P3311">
        <v>1</v>
      </c>
      <c r="Q3311">
        <v>0</v>
      </c>
      <c r="R3311">
        <v>0</v>
      </c>
      <c r="S3311">
        <v>0</v>
      </c>
      <c r="T3311">
        <v>0</v>
      </c>
    </row>
    <row r="3312" spans="1:20" x14ac:dyDescent="0.3">
      <c r="A3312" t="s">
        <v>285</v>
      </c>
      <c r="B3312" t="s">
        <v>103</v>
      </c>
      <c r="C3312">
        <v>2</v>
      </c>
      <c r="D3312">
        <v>7</v>
      </c>
      <c r="E3312" t="s">
        <v>510</v>
      </c>
      <c r="F3312" t="s">
        <v>508</v>
      </c>
      <c r="G3312" t="s">
        <v>508</v>
      </c>
      <c r="H3312">
        <v>4.4501760928604943</v>
      </c>
      <c r="I3312">
        <v>16.239308420186109</v>
      </c>
      <c r="J3312">
        <v>-8.1051551958854606E-2</v>
      </c>
      <c r="K3312">
        <v>-128.33638702476489</v>
      </c>
      <c r="L3312">
        <v>1.313398776062169</v>
      </c>
      <c r="M3312">
        <v>-2.779812388706135</v>
      </c>
      <c r="N3312">
        <v>0.97818198714807547</v>
      </c>
      <c r="O3312">
        <v>0</v>
      </c>
      <c r="P3312">
        <v>0</v>
      </c>
      <c r="Q3312">
        <v>0</v>
      </c>
      <c r="R3312">
        <v>0</v>
      </c>
      <c r="S3312">
        <v>0</v>
      </c>
      <c r="T3312">
        <v>1</v>
      </c>
    </row>
    <row r="3313" spans="1:20" x14ac:dyDescent="0.3">
      <c r="A3313" t="s">
        <v>291</v>
      </c>
      <c r="B3313" t="s">
        <v>103</v>
      </c>
      <c r="C3313">
        <v>2</v>
      </c>
      <c r="D3313">
        <v>4</v>
      </c>
      <c r="E3313" t="s">
        <v>510</v>
      </c>
      <c r="F3313" t="s">
        <v>508</v>
      </c>
      <c r="G3313" t="s">
        <v>508</v>
      </c>
      <c r="H3313">
        <v>4.3680890046685041</v>
      </c>
      <c r="I3313">
        <v>12.67610788468313</v>
      </c>
      <c r="J3313">
        <v>-7.1359606545115084E-2</v>
      </c>
      <c r="K3313">
        <v>-124.08435651499521</v>
      </c>
      <c r="L3313">
        <v>1.1566086761124339</v>
      </c>
      <c r="M3313">
        <v>-1.7883694189036841</v>
      </c>
      <c r="N3313">
        <v>0</v>
      </c>
      <c r="O3313">
        <v>0</v>
      </c>
      <c r="P3313">
        <v>0</v>
      </c>
      <c r="Q3313">
        <v>0</v>
      </c>
      <c r="R3313">
        <v>0</v>
      </c>
      <c r="S3313">
        <v>0</v>
      </c>
      <c r="T3313">
        <v>1</v>
      </c>
    </row>
    <row r="3314" spans="1:20" x14ac:dyDescent="0.3">
      <c r="A3314" t="s">
        <v>298</v>
      </c>
      <c r="B3314" t="s">
        <v>103</v>
      </c>
      <c r="C3314">
        <v>0</v>
      </c>
      <c r="D3314">
        <v>5</v>
      </c>
      <c r="E3314" t="s">
        <v>510</v>
      </c>
      <c r="F3314" t="s">
        <v>508</v>
      </c>
      <c r="G3314" t="s">
        <v>508</v>
      </c>
      <c r="H3314">
        <v>3.8087874194337128</v>
      </c>
      <c r="I3314">
        <v>1.449271242572284</v>
      </c>
      <c r="J3314">
        <v>-6.6071800893134913E-2</v>
      </c>
      <c r="K3314">
        <v>-111.99805781741649</v>
      </c>
      <c r="L3314">
        <v>0.82301453374502964</v>
      </c>
      <c r="M3314">
        <v>-1.8209495435139409</v>
      </c>
      <c r="N3314">
        <v>1.7774372222141961</v>
      </c>
      <c r="O3314">
        <v>0</v>
      </c>
      <c r="P3314">
        <v>0</v>
      </c>
      <c r="Q3314">
        <v>0</v>
      </c>
      <c r="R3314">
        <v>0</v>
      </c>
      <c r="S3314">
        <v>0</v>
      </c>
      <c r="T3314">
        <v>0</v>
      </c>
    </row>
    <row r="3315" spans="1:20" x14ac:dyDescent="0.3">
      <c r="A3315" t="s">
        <v>96</v>
      </c>
      <c r="B3315" t="s">
        <v>103</v>
      </c>
      <c r="C3315">
        <v>11</v>
      </c>
      <c r="D3315">
        <v>13</v>
      </c>
      <c r="E3315" t="s">
        <v>513</v>
      </c>
      <c r="F3315" t="s">
        <v>508</v>
      </c>
      <c r="G3315" t="s">
        <v>508</v>
      </c>
      <c r="H3315">
        <v>3.2146715853230319</v>
      </c>
      <c r="I3315">
        <v>49.184815093257647</v>
      </c>
      <c r="J3315">
        <v>8.8696082900756923E-2</v>
      </c>
      <c r="K3315">
        <v>25.99580024080711</v>
      </c>
      <c r="L3315">
        <v>0.78350429186502579</v>
      </c>
      <c r="M3315">
        <v>-0.2276228069109115</v>
      </c>
      <c r="N3315">
        <v>1.292776283083616</v>
      </c>
      <c r="O3315">
        <v>1</v>
      </c>
      <c r="P3315">
        <v>1</v>
      </c>
      <c r="Q3315">
        <v>1</v>
      </c>
      <c r="R3315">
        <v>1</v>
      </c>
      <c r="S3315">
        <v>0</v>
      </c>
      <c r="T3315">
        <v>0</v>
      </c>
    </row>
    <row r="3316" spans="1:20" x14ac:dyDescent="0.3">
      <c r="A3316" t="s">
        <v>164</v>
      </c>
      <c r="B3316" t="s">
        <v>103</v>
      </c>
      <c r="C3316">
        <v>9</v>
      </c>
      <c r="D3316">
        <v>12</v>
      </c>
      <c r="E3316" t="s">
        <v>513</v>
      </c>
      <c r="F3316" t="s">
        <v>508</v>
      </c>
      <c r="G3316" t="s">
        <v>508</v>
      </c>
      <c r="H3316">
        <v>3.295986300836816</v>
      </c>
      <c r="I3316">
        <v>45.986350361685489</v>
      </c>
      <c r="J3316">
        <v>0.12623113754386489</v>
      </c>
      <c r="K3316">
        <v>47.602669891170287</v>
      </c>
      <c r="L3316">
        <v>0.99739011242073461</v>
      </c>
      <c r="M3316">
        <v>-1.6516465344963771</v>
      </c>
      <c r="N3316">
        <v>7.5572499411415528</v>
      </c>
      <c r="O3316">
        <v>1</v>
      </c>
      <c r="P3316">
        <v>1</v>
      </c>
      <c r="Q3316">
        <v>1</v>
      </c>
      <c r="R3316">
        <v>0</v>
      </c>
      <c r="S3316">
        <v>0</v>
      </c>
      <c r="T3316">
        <v>0</v>
      </c>
    </row>
    <row r="3317" spans="1:20" x14ac:dyDescent="0.3">
      <c r="A3317" t="s">
        <v>242</v>
      </c>
      <c r="B3317" t="s">
        <v>103</v>
      </c>
      <c r="C3317">
        <v>11</v>
      </c>
      <c r="D3317">
        <v>10</v>
      </c>
      <c r="E3317" t="s">
        <v>510</v>
      </c>
      <c r="F3317" t="s">
        <v>508</v>
      </c>
      <c r="G3317" t="s">
        <v>508</v>
      </c>
      <c r="H3317">
        <v>3.1758015416706411</v>
      </c>
      <c r="I3317">
        <v>93.668937956508103</v>
      </c>
      <c r="J3317">
        <v>0.29408256000027361</v>
      </c>
      <c r="K3317">
        <v>127.8761525788703</v>
      </c>
      <c r="L3317">
        <v>0.8004064444070027</v>
      </c>
      <c r="M3317">
        <v>-0.67981224480216706</v>
      </c>
      <c r="N3317">
        <v>-0.54756964809025244</v>
      </c>
      <c r="O3317">
        <v>1</v>
      </c>
      <c r="P3317">
        <v>1</v>
      </c>
      <c r="Q3317">
        <v>1</v>
      </c>
      <c r="R3317">
        <v>0</v>
      </c>
      <c r="S3317">
        <v>1</v>
      </c>
      <c r="T3317">
        <v>0</v>
      </c>
    </row>
    <row r="3318" spans="1:20" x14ac:dyDescent="0.3">
      <c r="A3318" t="s">
        <v>139</v>
      </c>
      <c r="B3318" t="s">
        <v>292</v>
      </c>
      <c r="C3318">
        <v>8</v>
      </c>
      <c r="D3318">
        <v>12</v>
      </c>
      <c r="E3318" t="s">
        <v>513</v>
      </c>
      <c r="F3318" t="s">
        <v>508</v>
      </c>
      <c r="G3318" t="s">
        <v>508</v>
      </c>
      <c r="H3318">
        <v>3.5857146126883368</v>
      </c>
      <c r="I3318">
        <v>44.59834731703193</v>
      </c>
      <c r="J3318">
        <v>0.1171942521207066</v>
      </c>
      <c r="K3318">
        <v>29.468804645385958</v>
      </c>
      <c r="L3318">
        <v>0.64422281236858825</v>
      </c>
      <c r="M3318">
        <v>-3.1007723283626452</v>
      </c>
      <c r="N3318">
        <v>0</v>
      </c>
      <c r="O3318">
        <v>0</v>
      </c>
      <c r="P3318">
        <v>1</v>
      </c>
      <c r="Q3318">
        <v>1</v>
      </c>
      <c r="R3318">
        <v>0</v>
      </c>
      <c r="S3318">
        <v>1</v>
      </c>
      <c r="T3318">
        <v>0</v>
      </c>
    </row>
    <row r="3319" spans="1:20" x14ac:dyDescent="0.3">
      <c r="A3319" t="s">
        <v>223</v>
      </c>
      <c r="B3319" t="s">
        <v>292</v>
      </c>
      <c r="C3319">
        <v>5</v>
      </c>
      <c r="D3319">
        <v>7</v>
      </c>
      <c r="E3319" t="s">
        <v>510</v>
      </c>
      <c r="F3319" t="s">
        <v>508</v>
      </c>
      <c r="G3319" t="s">
        <v>508</v>
      </c>
      <c r="H3319">
        <v>3.733606663481476</v>
      </c>
      <c r="I3319">
        <v>47.112483680289039</v>
      </c>
      <c r="J3319">
        <v>-5.2245429165106987E-2</v>
      </c>
      <c r="K3319">
        <v>7.2353914534745396</v>
      </c>
      <c r="L3319">
        <v>0.7752571248801462</v>
      </c>
      <c r="M3319">
        <v>-9.8621583266721921E-2</v>
      </c>
      <c r="N3319">
        <v>-1.283317995777661</v>
      </c>
      <c r="O3319">
        <v>0</v>
      </c>
      <c r="P3319">
        <v>1</v>
      </c>
      <c r="Q3319">
        <v>0</v>
      </c>
      <c r="R3319">
        <v>1</v>
      </c>
      <c r="S3319">
        <v>0</v>
      </c>
      <c r="T3319">
        <v>0</v>
      </c>
    </row>
    <row r="3320" spans="1:20" x14ac:dyDescent="0.3">
      <c r="A3320" t="s">
        <v>228</v>
      </c>
      <c r="B3320" t="s">
        <v>292</v>
      </c>
      <c r="C3320">
        <v>3</v>
      </c>
      <c r="D3320">
        <v>6</v>
      </c>
      <c r="E3320" t="s">
        <v>510</v>
      </c>
      <c r="F3320" t="s">
        <v>508</v>
      </c>
      <c r="G3320" t="s">
        <v>508</v>
      </c>
      <c r="H3320">
        <v>3.7571430206298828</v>
      </c>
      <c r="I3320">
        <v>33.110362772634453</v>
      </c>
      <c r="J3320">
        <v>-0.10477094025817781</v>
      </c>
      <c r="K3320">
        <v>-14.955380069548131</v>
      </c>
      <c r="L3320">
        <v>0.70759645213766365</v>
      </c>
      <c r="M3320">
        <v>-1.283317995777661</v>
      </c>
      <c r="N3320">
        <v>5</v>
      </c>
      <c r="O3320">
        <v>0</v>
      </c>
      <c r="P3320">
        <v>1</v>
      </c>
      <c r="Q3320">
        <v>0</v>
      </c>
      <c r="R3320">
        <v>0</v>
      </c>
      <c r="S3320">
        <v>0</v>
      </c>
      <c r="T3320">
        <v>0</v>
      </c>
    </row>
    <row r="3321" spans="1:20" x14ac:dyDescent="0.3">
      <c r="A3321" t="s">
        <v>271</v>
      </c>
      <c r="B3321" t="s">
        <v>292</v>
      </c>
      <c r="C3321">
        <v>7</v>
      </c>
      <c r="D3321">
        <v>9</v>
      </c>
      <c r="E3321" t="s">
        <v>510</v>
      </c>
      <c r="F3321" t="s">
        <v>508</v>
      </c>
      <c r="G3321" t="s">
        <v>508</v>
      </c>
      <c r="H3321">
        <v>3.7798512906763428</v>
      </c>
      <c r="I3321">
        <v>27.93517483905293</v>
      </c>
      <c r="J3321">
        <v>-3.6908202802048103E-2</v>
      </c>
      <c r="K3321">
        <v>-10.60605919863074</v>
      </c>
      <c r="L3321">
        <v>1.057419943507049</v>
      </c>
      <c r="M3321">
        <v>-5.5140202159350427</v>
      </c>
      <c r="N3321">
        <v>4.6488653114680618</v>
      </c>
      <c r="O3321">
        <v>0</v>
      </c>
      <c r="P3321">
        <v>1</v>
      </c>
      <c r="Q3321">
        <v>0</v>
      </c>
      <c r="R3321">
        <v>0</v>
      </c>
      <c r="S3321">
        <v>1</v>
      </c>
      <c r="T3321">
        <v>1</v>
      </c>
    </row>
    <row r="3322" spans="1:20" x14ac:dyDescent="0.3">
      <c r="A3322" t="s">
        <v>290</v>
      </c>
      <c r="B3322" t="s">
        <v>292</v>
      </c>
      <c r="C3322">
        <v>3</v>
      </c>
      <c r="D3322">
        <v>5</v>
      </c>
      <c r="E3322" t="s">
        <v>510</v>
      </c>
      <c r="F3322" t="s">
        <v>508</v>
      </c>
      <c r="G3322" t="s">
        <v>508</v>
      </c>
      <c r="H3322">
        <v>3.9888261005837911</v>
      </c>
      <c r="I3322">
        <v>62.361594009093338</v>
      </c>
      <c r="J3322">
        <v>-7.5594828178897622E-3</v>
      </c>
      <c r="K3322">
        <v>74.681148398047313</v>
      </c>
      <c r="L3322">
        <v>0.68931212265698727</v>
      </c>
      <c r="M3322">
        <v>-2.2119881691651169</v>
      </c>
      <c r="N3322">
        <v>1.696515655045292</v>
      </c>
      <c r="O3322">
        <v>0</v>
      </c>
      <c r="P3322">
        <v>1</v>
      </c>
      <c r="Q3322">
        <v>0</v>
      </c>
      <c r="R3322">
        <v>0</v>
      </c>
      <c r="S3322">
        <v>0</v>
      </c>
      <c r="T3322">
        <v>0</v>
      </c>
    </row>
    <row r="3323" spans="1:20" x14ac:dyDescent="0.3">
      <c r="A3323" t="s">
        <v>512</v>
      </c>
      <c r="B3323" t="s">
        <v>292</v>
      </c>
      <c r="C3323">
        <v>8</v>
      </c>
      <c r="D3323">
        <v>3</v>
      </c>
      <c r="E3323" t="s">
        <v>510</v>
      </c>
      <c r="F3323" t="s">
        <v>508</v>
      </c>
      <c r="G3323" t="s">
        <v>508</v>
      </c>
      <c r="H3323">
        <v>4.0663467478073896</v>
      </c>
      <c r="I3323">
        <v>60.000031789148927</v>
      </c>
      <c r="J3323">
        <v>-2.483635896384884E-2</v>
      </c>
      <c r="K3323">
        <v>133.37044403143699</v>
      </c>
      <c r="L3323">
        <v>1.1027752445584369</v>
      </c>
      <c r="M3323">
        <v>-1.0194592869892389</v>
      </c>
      <c r="N3323">
        <v>-2.0599275350412798</v>
      </c>
      <c r="O3323">
        <v>1</v>
      </c>
      <c r="P3323">
        <v>1</v>
      </c>
      <c r="Q3323">
        <v>0</v>
      </c>
      <c r="R3323">
        <v>0</v>
      </c>
      <c r="S3323">
        <v>0</v>
      </c>
      <c r="T3323">
        <v>1</v>
      </c>
    </row>
    <row r="3324" spans="1:20" x14ac:dyDescent="0.3">
      <c r="A3324" t="s">
        <v>91</v>
      </c>
      <c r="B3324" t="s">
        <v>292</v>
      </c>
      <c r="C3324">
        <v>2</v>
      </c>
      <c r="D3324">
        <v>7</v>
      </c>
      <c r="E3324" t="s">
        <v>510</v>
      </c>
      <c r="F3324" t="s">
        <v>508</v>
      </c>
      <c r="G3324" t="s">
        <v>508</v>
      </c>
      <c r="H3324">
        <v>4.4318503515420398</v>
      </c>
      <c r="I3324">
        <v>41.666673289406027</v>
      </c>
      <c r="J3324">
        <v>-6.7599774671485369E-2</v>
      </c>
      <c r="K3324">
        <v>-115.5156442879061</v>
      </c>
      <c r="L3324">
        <v>1.089433619716756</v>
      </c>
      <c r="M3324">
        <v>-2.0599275350412798</v>
      </c>
      <c r="N3324">
        <v>-2.6768616821228459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1</v>
      </c>
    </row>
    <row r="3325" spans="1:20" x14ac:dyDescent="0.3">
      <c r="A3325" t="s">
        <v>93</v>
      </c>
      <c r="B3325" t="s">
        <v>292</v>
      </c>
      <c r="C3325">
        <v>3</v>
      </c>
      <c r="D3325">
        <v>6</v>
      </c>
      <c r="E3325" t="s">
        <v>510</v>
      </c>
      <c r="F3325" t="s">
        <v>508</v>
      </c>
      <c r="G3325" t="s">
        <v>508</v>
      </c>
      <c r="H3325">
        <v>4.8168688413331164</v>
      </c>
      <c r="I3325">
        <v>18.3333584997429</v>
      </c>
      <c r="J3325">
        <v>-0.1178749529945194</v>
      </c>
      <c r="K3325">
        <v>-95.531324749889194</v>
      </c>
      <c r="L3325">
        <v>0.93428662036494337</v>
      </c>
      <c r="M3325">
        <v>-2.6768616821228459</v>
      </c>
      <c r="N3325">
        <v>-1.3752489108627439</v>
      </c>
      <c r="O3325">
        <v>0</v>
      </c>
      <c r="P3325">
        <v>1</v>
      </c>
      <c r="Q3325">
        <v>0</v>
      </c>
      <c r="R3325">
        <v>0</v>
      </c>
      <c r="S3325">
        <v>0</v>
      </c>
      <c r="T3325">
        <v>0</v>
      </c>
    </row>
    <row r="3326" spans="1:20" x14ac:dyDescent="0.3">
      <c r="A3326" t="s">
        <v>162</v>
      </c>
      <c r="B3326" t="s">
        <v>292</v>
      </c>
      <c r="C3326">
        <v>2</v>
      </c>
      <c r="D3326">
        <v>5</v>
      </c>
      <c r="E3326" t="s">
        <v>510</v>
      </c>
      <c r="F3326" t="s">
        <v>508</v>
      </c>
      <c r="G3326" t="s">
        <v>508</v>
      </c>
      <c r="H3326">
        <v>4.9711417865505059</v>
      </c>
      <c r="I3326">
        <v>7.6922754463406147</v>
      </c>
      <c r="J3326">
        <v>-0.23999778420690979</v>
      </c>
      <c r="K3326">
        <v>-145.61667001832589</v>
      </c>
      <c r="L3326">
        <v>1.2520889214647259</v>
      </c>
      <c r="M3326">
        <v>-1.4925429786844779</v>
      </c>
      <c r="N3326">
        <v>-1.0100952691779581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1</v>
      </c>
    </row>
    <row r="3327" spans="1:20" x14ac:dyDescent="0.3">
      <c r="A3327" t="s">
        <v>220</v>
      </c>
      <c r="B3327" t="s">
        <v>292</v>
      </c>
      <c r="C3327">
        <v>-2</v>
      </c>
      <c r="D3327">
        <v>1</v>
      </c>
      <c r="E3327" t="s">
        <v>510</v>
      </c>
      <c r="F3327" t="s">
        <v>508</v>
      </c>
      <c r="G3327" t="s">
        <v>508</v>
      </c>
      <c r="H3327">
        <v>5.0655981251263773</v>
      </c>
      <c r="I3327">
        <v>17.0731608035058</v>
      </c>
      <c r="J3327">
        <v>-0.25828189503357529</v>
      </c>
      <c r="K3327">
        <v>-170.34246390896229</v>
      </c>
      <c r="L3327">
        <v>0.55010991148426491</v>
      </c>
      <c r="M3327">
        <v>-1.0100952691779581</v>
      </c>
      <c r="N3327">
        <v>2.3469340587745582</v>
      </c>
      <c r="O3327">
        <v>0</v>
      </c>
      <c r="P3327">
        <v>0</v>
      </c>
      <c r="Q3327">
        <v>0</v>
      </c>
      <c r="R3327">
        <v>0</v>
      </c>
      <c r="S3327">
        <v>0</v>
      </c>
      <c r="T3327">
        <v>0</v>
      </c>
    </row>
    <row r="3328" spans="1:20" x14ac:dyDescent="0.3">
      <c r="A3328" t="s">
        <v>235</v>
      </c>
      <c r="B3328" t="s">
        <v>292</v>
      </c>
      <c r="C3328">
        <v>0</v>
      </c>
      <c r="D3328">
        <v>5</v>
      </c>
      <c r="E3328" t="s">
        <v>510</v>
      </c>
      <c r="F3328" t="s">
        <v>508</v>
      </c>
      <c r="G3328" t="s">
        <v>508</v>
      </c>
      <c r="H3328">
        <v>4.0301607356071827</v>
      </c>
      <c r="I3328">
        <v>5.7926432140232036</v>
      </c>
      <c r="J3328">
        <v>-0.1991989803302823</v>
      </c>
      <c r="K3328">
        <v>-100.2051870290553</v>
      </c>
      <c r="L3328">
        <v>0.74448402433011696</v>
      </c>
      <c r="M3328">
        <v>-2.6329137101958069</v>
      </c>
      <c r="N3328">
        <v>-2.2360910837846801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</row>
    <row r="3329" spans="1:20" x14ac:dyDescent="0.3">
      <c r="A3329" t="s">
        <v>259</v>
      </c>
      <c r="B3329" t="s">
        <v>292</v>
      </c>
      <c r="C3329">
        <v>0</v>
      </c>
      <c r="D3329">
        <v>5</v>
      </c>
      <c r="E3329" t="s">
        <v>510</v>
      </c>
      <c r="F3329" t="s">
        <v>508</v>
      </c>
      <c r="G3329" t="s">
        <v>508</v>
      </c>
      <c r="H3329">
        <v>4.0311546860093861</v>
      </c>
      <c r="I3329">
        <v>0</v>
      </c>
      <c r="J3329">
        <v>-0.21787905630331869</v>
      </c>
      <c r="K3329">
        <v>-116.98430412296111</v>
      </c>
      <c r="L3329">
        <v>0.64263769930877646</v>
      </c>
      <c r="M3329">
        <v>-2.2360910837846801</v>
      </c>
      <c r="N3329">
        <v>3.9361793005184129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</row>
    <row r="3330" spans="1:20" x14ac:dyDescent="0.3">
      <c r="A3330" t="s">
        <v>269</v>
      </c>
      <c r="B3330" t="s">
        <v>292</v>
      </c>
      <c r="C3330">
        <v>5</v>
      </c>
      <c r="D3330">
        <v>4</v>
      </c>
      <c r="E3330" t="s">
        <v>510</v>
      </c>
      <c r="F3330" t="s">
        <v>508</v>
      </c>
      <c r="G3330" t="s">
        <v>508</v>
      </c>
      <c r="H3330">
        <v>4.1025636833666006</v>
      </c>
      <c r="I3330">
        <v>21.008405157214689</v>
      </c>
      <c r="J3330">
        <v>-0.1299224101954729</v>
      </c>
      <c r="K3330">
        <v>-51.701493362640711</v>
      </c>
      <c r="L3330">
        <v>0.40643306708572102</v>
      </c>
      <c r="M3330">
        <v>-0.20471296649508991</v>
      </c>
      <c r="N3330">
        <v>1.846156976161859</v>
      </c>
      <c r="O3330">
        <v>0</v>
      </c>
      <c r="P3330">
        <v>1</v>
      </c>
      <c r="Q3330">
        <v>0</v>
      </c>
      <c r="R3330">
        <v>1</v>
      </c>
      <c r="S3330">
        <v>0</v>
      </c>
      <c r="T3330">
        <v>0</v>
      </c>
    </row>
    <row r="3331" spans="1:20" x14ac:dyDescent="0.3">
      <c r="A3331" t="s">
        <v>285</v>
      </c>
      <c r="B3331" t="s">
        <v>292</v>
      </c>
      <c r="C3331">
        <v>8</v>
      </c>
      <c r="D3331">
        <v>8</v>
      </c>
      <c r="E3331" t="s">
        <v>510</v>
      </c>
      <c r="F3331" t="s">
        <v>508</v>
      </c>
      <c r="G3331" t="s">
        <v>508</v>
      </c>
      <c r="H3331">
        <v>3.6659864788567318</v>
      </c>
      <c r="I3331">
        <v>45.640976483867753</v>
      </c>
      <c r="J3331">
        <v>-2.1321911378995171E-2</v>
      </c>
      <c r="K3331">
        <v>-29.154937222625659</v>
      </c>
      <c r="L3331">
        <v>0.7429662046759492</v>
      </c>
      <c r="M3331">
        <v>-1.008068353837011</v>
      </c>
      <c r="N3331">
        <v>1.171086846907881</v>
      </c>
      <c r="O3331">
        <v>1</v>
      </c>
      <c r="P3331">
        <v>1</v>
      </c>
      <c r="Q3331">
        <v>0</v>
      </c>
      <c r="R3331">
        <v>1</v>
      </c>
      <c r="S3331">
        <v>0</v>
      </c>
      <c r="T3331">
        <v>0</v>
      </c>
    </row>
    <row r="3332" spans="1:20" x14ac:dyDescent="0.3">
      <c r="A3332" t="s">
        <v>291</v>
      </c>
      <c r="B3332" t="s">
        <v>292</v>
      </c>
      <c r="C3332">
        <v>11</v>
      </c>
      <c r="D3332">
        <v>11</v>
      </c>
      <c r="E3332" t="s">
        <v>513</v>
      </c>
      <c r="F3332" t="s">
        <v>508</v>
      </c>
      <c r="G3332" t="s">
        <v>508</v>
      </c>
      <c r="H3332">
        <v>3.5696166523319741</v>
      </c>
      <c r="I3332">
        <v>55.999973842075889</v>
      </c>
      <c r="J3332">
        <v>2.3676003736270209E-2</v>
      </c>
      <c r="K3332">
        <v>73.257201303621358</v>
      </c>
      <c r="L3332">
        <v>0.87476394984950823</v>
      </c>
      <c r="M3332">
        <v>-0.70458626614970832</v>
      </c>
      <c r="N3332">
        <v>-2.3314703251154612</v>
      </c>
      <c r="O3332">
        <v>1</v>
      </c>
      <c r="P3332">
        <v>1</v>
      </c>
      <c r="Q3332">
        <v>1</v>
      </c>
      <c r="R3332">
        <v>1</v>
      </c>
      <c r="S3332">
        <v>0</v>
      </c>
      <c r="T3332">
        <v>0</v>
      </c>
    </row>
    <row r="3333" spans="1:20" x14ac:dyDescent="0.3">
      <c r="A3333" t="s">
        <v>295</v>
      </c>
      <c r="B3333" t="s">
        <v>292</v>
      </c>
      <c r="C3333">
        <v>6</v>
      </c>
      <c r="D3333">
        <v>10</v>
      </c>
      <c r="E3333" t="s">
        <v>513</v>
      </c>
      <c r="F3333" t="s">
        <v>508</v>
      </c>
      <c r="G3333" t="s">
        <v>508</v>
      </c>
      <c r="H3333">
        <v>3.7845633580081559</v>
      </c>
      <c r="I3333">
        <v>29.714311872209819</v>
      </c>
      <c r="J3333">
        <v>9.4088538389014431E-3</v>
      </c>
      <c r="K3333">
        <v>-8.7680750261416414</v>
      </c>
      <c r="L3333">
        <v>0.87115402336166459</v>
      </c>
      <c r="M3333">
        <v>-2.3314703251154612</v>
      </c>
      <c r="N3333">
        <v>-0.1037906449847224</v>
      </c>
      <c r="O3333">
        <v>0</v>
      </c>
      <c r="P3333">
        <v>1</v>
      </c>
      <c r="Q3333">
        <v>1</v>
      </c>
      <c r="R3333">
        <v>0</v>
      </c>
      <c r="S3333">
        <v>0</v>
      </c>
      <c r="T3333">
        <v>0</v>
      </c>
    </row>
    <row r="3334" spans="1:20" x14ac:dyDescent="0.3">
      <c r="A3334" t="s">
        <v>298</v>
      </c>
      <c r="B3334" t="s">
        <v>292</v>
      </c>
      <c r="C3334">
        <v>4</v>
      </c>
      <c r="D3334">
        <v>7</v>
      </c>
      <c r="E3334" t="s">
        <v>510</v>
      </c>
      <c r="F3334" t="s">
        <v>508</v>
      </c>
      <c r="G3334" t="s">
        <v>508</v>
      </c>
      <c r="H3334">
        <v>3.888681868232911</v>
      </c>
      <c r="I3334">
        <v>44.69027108822668</v>
      </c>
      <c r="J3334">
        <v>-7.5948775297971782E-3</v>
      </c>
      <c r="K3334">
        <v>-248.4820547209313</v>
      </c>
      <c r="L3334">
        <v>1.0827962616252631</v>
      </c>
      <c r="M3334">
        <v>-0.1037906449847224</v>
      </c>
      <c r="N3334">
        <v>-0.31168553736302762</v>
      </c>
      <c r="O3334">
        <v>0</v>
      </c>
      <c r="P3334">
        <v>0</v>
      </c>
      <c r="Q3334">
        <v>0</v>
      </c>
      <c r="R3334">
        <v>1</v>
      </c>
      <c r="S3334">
        <v>0</v>
      </c>
      <c r="T3334">
        <v>1</v>
      </c>
    </row>
    <row r="3335" spans="1:20" x14ac:dyDescent="0.3">
      <c r="A3335" t="s">
        <v>96</v>
      </c>
      <c r="B3335" t="s">
        <v>292</v>
      </c>
      <c r="C3335">
        <v>11</v>
      </c>
      <c r="D3335">
        <v>11</v>
      </c>
      <c r="E3335" t="s">
        <v>510</v>
      </c>
      <c r="F3335" t="s">
        <v>508</v>
      </c>
      <c r="G3335" t="s">
        <v>508</v>
      </c>
      <c r="H3335">
        <v>3.6880454910981242</v>
      </c>
      <c r="I3335">
        <v>60.17701206271294</v>
      </c>
      <c r="J3335">
        <v>3.2126731990917402E-2</v>
      </c>
      <c r="K3335">
        <v>87.499982553014419</v>
      </c>
      <c r="L3335">
        <v>1.6191861924190689</v>
      </c>
      <c r="M3335">
        <v>-0.91001162248345469</v>
      </c>
      <c r="N3335">
        <v>0.40816286810733121</v>
      </c>
      <c r="O3335">
        <v>1</v>
      </c>
      <c r="P3335">
        <v>1</v>
      </c>
      <c r="Q3335">
        <v>1</v>
      </c>
      <c r="R3335">
        <v>0</v>
      </c>
      <c r="S3335">
        <v>0</v>
      </c>
      <c r="T3335">
        <v>1</v>
      </c>
    </row>
    <row r="3336" spans="1:20" x14ac:dyDescent="0.3">
      <c r="A3336" t="s">
        <v>164</v>
      </c>
      <c r="B3336" t="s">
        <v>292</v>
      </c>
      <c r="C3336">
        <v>13</v>
      </c>
      <c r="D3336">
        <v>11</v>
      </c>
      <c r="E3336" t="s">
        <v>510</v>
      </c>
      <c r="F3336" t="s">
        <v>508</v>
      </c>
      <c r="G3336" t="s">
        <v>508</v>
      </c>
      <c r="H3336">
        <v>3.2831422580546921</v>
      </c>
      <c r="I3336">
        <v>63.684275513553722</v>
      </c>
      <c r="J3336">
        <v>2.540547386715936E-2</v>
      </c>
      <c r="K3336">
        <v>-93.141264816972381</v>
      </c>
      <c r="L3336">
        <v>1.797642800630908</v>
      </c>
      <c r="M3336">
        <v>-1.1686968428340869</v>
      </c>
      <c r="N3336">
        <v>1.4395823563688079</v>
      </c>
      <c r="O3336">
        <v>1</v>
      </c>
      <c r="P3336">
        <v>1</v>
      </c>
      <c r="Q3336">
        <v>1</v>
      </c>
      <c r="R3336">
        <v>1</v>
      </c>
      <c r="S3336">
        <v>0</v>
      </c>
      <c r="T3336">
        <v>1</v>
      </c>
    </row>
    <row r="3337" spans="1:20" x14ac:dyDescent="0.3">
      <c r="A3337" t="s">
        <v>156</v>
      </c>
      <c r="B3337" t="s">
        <v>598</v>
      </c>
      <c r="C3337">
        <v>11</v>
      </c>
      <c r="D3337">
        <v>10</v>
      </c>
      <c r="E3337" t="s">
        <v>510</v>
      </c>
      <c r="F3337" t="s">
        <v>508</v>
      </c>
      <c r="G3337" t="s">
        <v>508</v>
      </c>
      <c r="H3337">
        <v>4.0888431744283551</v>
      </c>
      <c r="I3337">
        <v>65.454552390358671</v>
      </c>
      <c r="J3337">
        <v>1.5839945436847249</v>
      </c>
      <c r="K3337">
        <v>159.25623284747761</v>
      </c>
      <c r="L3337">
        <v>0.67905782564161432</v>
      </c>
      <c r="M3337">
        <v>-4.121966572655527</v>
      </c>
      <c r="N3337">
        <v>4.8881053607683604</v>
      </c>
      <c r="O3337">
        <v>1</v>
      </c>
      <c r="P3337">
        <v>1</v>
      </c>
      <c r="Q3337">
        <v>1</v>
      </c>
      <c r="R3337">
        <v>0</v>
      </c>
      <c r="S3337">
        <v>1</v>
      </c>
      <c r="T3337">
        <v>0</v>
      </c>
    </row>
    <row r="3338" spans="1:20" x14ac:dyDescent="0.3">
      <c r="A3338" t="s">
        <v>228</v>
      </c>
      <c r="B3338" t="s">
        <v>598</v>
      </c>
      <c r="C3338">
        <v>11</v>
      </c>
      <c r="D3338">
        <v>8</v>
      </c>
      <c r="E3338" t="s">
        <v>510</v>
      </c>
      <c r="F3338" t="s">
        <v>508</v>
      </c>
      <c r="G3338" t="s">
        <v>508</v>
      </c>
      <c r="H3338">
        <v>4.979934814845004</v>
      </c>
      <c r="I3338">
        <v>72.912420777060731</v>
      </c>
      <c r="J3338">
        <v>1.6937619839668481</v>
      </c>
      <c r="K3338">
        <v>103.8232792502363</v>
      </c>
      <c r="L3338">
        <v>0.45374245649817058</v>
      </c>
      <c r="M3338">
        <v>-1.603092313062114</v>
      </c>
      <c r="N3338">
        <v>2.022475339053722</v>
      </c>
      <c r="O3338">
        <v>1</v>
      </c>
      <c r="P3338">
        <v>1</v>
      </c>
      <c r="Q3338">
        <v>1</v>
      </c>
      <c r="R3338">
        <v>0</v>
      </c>
      <c r="S3338">
        <v>1</v>
      </c>
      <c r="T3338">
        <v>0</v>
      </c>
    </row>
    <row r="3339" spans="1:20" x14ac:dyDescent="0.3">
      <c r="A3339" t="s">
        <v>271</v>
      </c>
      <c r="B3339" t="s">
        <v>598</v>
      </c>
      <c r="C3339">
        <v>9</v>
      </c>
      <c r="D3339">
        <v>6</v>
      </c>
      <c r="E3339" t="s">
        <v>510</v>
      </c>
      <c r="F3339" t="s">
        <v>508</v>
      </c>
      <c r="G3339" t="s">
        <v>508</v>
      </c>
      <c r="H3339">
        <v>7.4363979462445693</v>
      </c>
      <c r="I3339">
        <v>72.494166358852922</v>
      </c>
      <c r="J3339">
        <v>1.8829236430997001</v>
      </c>
      <c r="K3339">
        <v>124.42984822692431</v>
      </c>
      <c r="L3339">
        <v>0.76601149329557761</v>
      </c>
      <c r="M3339">
        <v>-5.9797609774496987</v>
      </c>
      <c r="N3339">
        <v>2.250492290056151</v>
      </c>
      <c r="O3339">
        <v>1</v>
      </c>
      <c r="P3339">
        <v>1</v>
      </c>
      <c r="Q3339">
        <v>1</v>
      </c>
      <c r="R3339">
        <v>0</v>
      </c>
      <c r="S3339">
        <v>1</v>
      </c>
      <c r="T3339">
        <v>0</v>
      </c>
    </row>
    <row r="3340" spans="1:20" x14ac:dyDescent="0.3">
      <c r="A3340" t="s">
        <v>283</v>
      </c>
      <c r="B3340" t="s">
        <v>598</v>
      </c>
      <c r="C3340">
        <v>6</v>
      </c>
      <c r="D3340">
        <v>4</v>
      </c>
      <c r="E3340" t="s">
        <v>510</v>
      </c>
      <c r="F3340" t="s">
        <v>508</v>
      </c>
      <c r="G3340" t="s">
        <v>508</v>
      </c>
      <c r="H3340">
        <v>7.1874990568056214</v>
      </c>
      <c r="I3340">
        <v>67.213114754098356</v>
      </c>
      <c r="J3340">
        <v>0.96383382240787618</v>
      </c>
      <c r="K3340">
        <v>75.000002147914898</v>
      </c>
      <c r="L3340">
        <v>0.44274629541959742</v>
      </c>
      <c r="M3340">
        <v>-3.5250491133412352</v>
      </c>
      <c r="N3340">
        <v>-6.25</v>
      </c>
      <c r="O3340">
        <v>0</v>
      </c>
      <c r="P3340">
        <v>1</v>
      </c>
      <c r="Q3340">
        <v>1</v>
      </c>
      <c r="R3340">
        <v>0</v>
      </c>
      <c r="S3340">
        <v>1</v>
      </c>
      <c r="T3340">
        <v>0</v>
      </c>
    </row>
    <row r="3341" spans="1:20" x14ac:dyDescent="0.3">
      <c r="A3341" t="s">
        <v>290</v>
      </c>
      <c r="B3341" t="s">
        <v>598</v>
      </c>
      <c r="C3341">
        <v>4</v>
      </c>
      <c r="D3341">
        <v>7</v>
      </c>
      <c r="E3341" t="s">
        <v>510</v>
      </c>
      <c r="F3341" t="s">
        <v>508</v>
      </c>
      <c r="G3341" t="s">
        <v>508</v>
      </c>
      <c r="H3341">
        <v>7.7692293160127628</v>
      </c>
      <c r="I3341">
        <v>45.901639344262293</v>
      </c>
      <c r="J3341">
        <v>4.716794640828148E-2</v>
      </c>
      <c r="K3341">
        <v>14.831386655860539</v>
      </c>
      <c r="L3341">
        <v>0.94471860093388449</v>
      </c>
      <c r="M3341">
        <v>-6.25</v>
      </c>
      <c r="N3341">
        <v>0</v>
      </c>
      <c r="O3341">
        <v>0</v>
      </c>
      <c r="P3341">
        <v>1</v>
      </c>
      <c r="Q3341">
        <v>1</v>
      </c>
      <c r="R3341">
        <v>0</v>
      </c>
      <c r="S3341">
        <v>0</v>
      </c>
      <c r="T3341">
        <v>0</v>
      </c>
    </row>
    <row r="3342" spans="1:20" x14ac:dyDescent="0.3">
      <c r="A3342" t="s">
        <v>512</v>
      </c>
      <c r="B3342" t="s">
        <v>598</v>
      </c>
      <c r="C3342">
        <v>1</v>
      </c>
      <c r="D3342">
        <v>4</v>
      </c>
      <c r="E3342" t="s">
        <v>510</v>
      </c>
      <c r="F3342" t="s">
        <v>508</v>
      </c>
      <c r="G3342" t="s">
        <v>508</v>
      </c>
      <c r="H3342">
        <v>7.9916626994200577</v>
      </c>
      <c r="I3342">
        <v>29.715298674521591</v>
      </c>
      <c r="J3342">
        <v>-1.288474138974423</v>
      </c>
      <c r="K3342">
        <v>-46.492097870529022</v>
      </c>
      <c r="L3342">
        <v>0.95575272892924756</v>
      </c>
      <c r="M3342">
        <v>-3.333333333333333</v>
      </c>
      <c r="N3342">
        <v>9.9204227842133612</v>
      </c>
      <c r="O3342">
        <v>0</v>
      </c>
      <c r="P3342">
        <v>1</v>
      </c>
      <c r="Q3342">
        <v>0</v>
      </c>
      <c r="R3342">
        <v>0</v>
      </c>
      <c r="S3342">
        <v>0</v>
      </c>
      <c r="T3342">
        <v>0</v>
      </c>
    </row>
    <row r="3343" spans="1:20" x14ac:dyDescent="0.3">
      <c r="A3343" t="s">
        <v>220</v>
      </c>
      <c r="B3343" t="s">
        <v>598</v>
      </c>
      <c r="C3343">
        <v>9</v>
      </c>
      <c r="D3343">
        <v>8</v>
      </c>
      <c r="E3343" t="s">
        <v>510</v>
      </c>
      <c r="F3343" t="s">
        <v>508</v>
      </c>
      <c r="G3343" t="s">
        <v>508</v>
      </c>
      <c r="H3343">
        <v>7.8252760072850993</v>
      </c>
      <c r="I3343">
        <v>57.221621721652433</v>
      </c>
      <c r="J3343">
        <v>1.6724833210212431</v>
      </c>
      <c r="K3343">
        <v>103.53781959010639</v>
      </c>
      <c r="L3343">
        <v>0.82509282970860476</v>
      </c>
      <c r="M3343">
        <v>-9.9999976880622636</v>
      </c>
      <c r="N3343">
        <v>4.6296295107027943</v>
      </c>
      <c r="O3343">
        <v>1</v>
      </c>
      <c r="P3343">
        <v>1</v>
      </c>
      <c r="Q3343">
        <v>1</v>
      </c>
      <c r="R3343">
        <v>0</v>
      </c>
      <c r="S3343">
        <v>1</v>
      </c>
      <c r="T3343">
        <v>0</v>
      </c>
    </row>
    <row r="3344" spans="1:20" x14ac:dyDescent="0.3">
      <c r="A3344" t="s">
        <v>259</v>
      </c>
      <c r="B3344" t="s">
        <v>598</v>
      </c>
      <c r="C3344">
        <v>7</v>
      </c>
      <c r="D3344">
        <v>5</v>
      </c>
      <c r="E3344" t="s">
        <v>510</v>
      </c>
      <c r="F3344" t="s">
        <v>508</v>
      </c>
      <c r="G3344" t="s">
        <v>508</v>
      </c>
      <c r="H3344">
        <v>7.3677232530381946</v>
      </c>
      <c r="I3344">
        <v>84.38437970584296</v>
      </c>
      <c r="J3344">
        <v>1.395632726268683</v>
      </c>
      <c r="K3344">
        <v>98.460533465430956</v>
      </c>
      <c r="L3344">
        <v>0.62388859185688572</v>
      </c>
      <c r="M3344">
        <v>-2.877697841726619</v>
      </c>
      <c r="N3344">
        <v>3.0370415581597219</v>
      </c>
      <c r="O3344">
        <v>1</v>
      </c>
      <c r="P3344">
        <v>1</v>
      </c>
      <c r="Q3344">
        <v>1</v>
      </c>
      <c r="R3344">
        <v>0</v>
      </c>
      <c r="S3344">
        <v>0</v>
      </c>
      <c r="T3344">
        <v>0</v>
      </c>
    </row>
    <row r="3345" spans="1:20" x14ac:dyDescent="0.3">
      <c r="A3345" t="s">
        <v>285</v>
      </c>
      <c r="B3345" t="s">
        <v>598</v>
      </c>
      <c r="C3345">
        <v>6</v>
      </c>
      <c r="D3345">
        <v>9</v>
      </c>
      <c r="E3345" t="s">
        <v>510</v>
      </c>
      <c r="F3345" t="s">
        <v>508</v>
      </c>
      <c r="G3345" t="s">
        <v>508</v>
      </c>
      <c r="H3345">
        <v>8.0317202033762403</v>
      </c>
      <c r="I3345">
        <v>44.318171719875536</v>
      </c>
      <c r="J3345">
        <v>0.22162218318047339</v>
      </c>
      <c r="K3345">
        <v>40.538840780722659</v>
      </c>
      <c r="L3345">
        <v>1.172103141877332</v>
      </c>
      <c r="M3345">
        <v>-7.1280297936040222</v>
      </c>
      <c r="N3345">
        <v>-3.0551348270952889</v>
      </c>
      <c r="O3345">
        <v>0</v>
      </c>
      <c r="P3345">
        <v>1</v>
      </c>
      <c r="Q3345">
        <v>1</v>
      </c>
      <c r="R3345">
        <v>0</v>
      </c>
      <c r="S3345">
        <v>0</v>
      </c>
      <c r="T3345">
        <v>1</v>
      </c>
    </row>
    <row r="3346" spans="1:20" x14ac:dyDescent="0.3">
      <c r="A3346" t="s">
        <v>291</v>
      </c>
      <c r="B3346" t="s">
        <v>598</v>
      </c>
      <c r="C3346">
        <v>1</v>
      </c>
      <c r="D3346">
        <v>4</v>
      </c>
      <c r="E3346" t="s">
        <v>510</v>
      </c>
      <c r="F3346" t="s">
        <v>508</v>
      </c>
      <c r="G3346" t="s">
        <v>508</v>
      </c>
      <c r="H3346">
        <v>8.4343471836794617</v>
      </c>
      <c r="I3346">
        <v>20.857129778180798</v>
      </c>
      <c r="J3346">
        <v>-2.0348966991859498</v>
      </c>
      <c r="K3346">
        <v>-72.906900307844481</v>
      </c>
      <c r="L3346">
        <v>0.69444722815709758</v>
      </c>
      <c r="M3346">
        <v>-3.0745637522967351</v>
      </c>
      <c r="N3346">
        <v>-3.2513866167591718</v>
      </c>
      <c r="O3346">
        <v>0</v>
      </c>
      <c r="P3346">
        <v>1</v>
      </c>
      <c r="Q3346">
        <v>0</v>
      </c>
      <c r="R3346">
        <v>0</v>
      </c>
      <c r="S3346">
        <v>0</v>
      </c>
      <c r="T3346">
        <v>0</v>
      </c>
    </row>
    <row r="3347" spans="1:20" x14ac:dyDescent="0.3">
      <c r="A3347" t="s">
        <v>295</v>
      </c>
      <c r="B3347" t="s">
        <v>598</v>
      </c>
      <c r="C3347">
        <v>1</v>
      </c>
      <c r="D3347">
        <v>4</v>
      </c>
      <c r="E3347" t="s">
        <v>510</v>
      </c>
      <c r="F3347" t="s">
        <v>508</v>
      </c>
      <c r="G3347" t="s">
        <v>508</v>
      </c>
      <c r="H3347">
        <v>8.5011689947695572</v>
      </c>
      <c r="I3347">
        <v>9.1428484235491077</v>
      </c>
      <c r="J3347">
        <v>-2.9167972998247489</v>
      </c>
      <c r="K3347">
        <v>-90.758418025759894</v>
      </c>
      <c r="L3347">
        <v>0.63242226745379548</v>
      </c>
      <c r="M3347">
        <v>-3.2513866167591718</v>
      </c>
      <c r="N3347">
        <v>-3.278688524590164</v>
      </c>
      <c r="O3347">
        <v>0</v>
      </c>
      <c r="P3347">
        <v>1</v>
      </c>
      <c r="Q3347">
        <v>0</v>
      </c>
      <c r="R3347">
        <v>0</v>
      </c>
      <c r="S3347">
        <v>0</v>
      </c>
      <c r="T3347">
        <v>0</v>
      </c>
    </row>
    <row r="3348" spans="1:20" x14ac:dyDescent="0.3">
      <c r="A3348" t="s">
        <v>298</v>
      </c>
      <c r="B3348" t="s">
        <v>598</v>
      </c>
      <c r="C3348">
        <v>-2</v>
      </c>
      <c r="D3348">
        <v>3</v>
      </c>
      <c r="E3348" t="s">
        <v>510</v>
      </c>
      <c r="F3348" t="s">
        <v>508</v>
      </c>
      <c r="G3348" t="s">
        <v>508</v>
      </c>
      <c r="H3348">
        <v>8.3050827137205854</v>
      </c>
      <c r="I3348">
        <v>1.377410352520033</v>
      </c>
      <c r="J3348">
        <v>-3.7002509426696211</v>
      </c>
      <c r="K3348">
        <v>-116.2759840081586</v>
      </c>
      <c r="L3348">
        <v>0.67740025337386922</v>
      </c>
      <c r="M3348">
        <v>-3.278688524590164</v>
      </c>
      <c r="N3348">
        <v>-8.4744469594147248E-2</v>
      </c>
      <c r="O3348">
        <v>0</v>
      </c>
      <c r="P3348">
        <v>0</v>
      </c>
      <c r="Q3348">
        <v>0</v>
      </c>
      <c r="R3348">
        <v>0</v>
      </c>
      <c r="S3348">
        <v>0</v>
      </c>
      <c r="T3348">
        <v>0</v>
      </c>
    </row>
    <row r="3349" spans="1:20" x14ac:dyDescent="0.3">
      <c r="A3349" t="s">
        <v>96</v>
      </c>
      <c r="B3349" t="s">
        <v>598</v>
      </c>
      <c r="C3349">
        <v>4</v>
      </c>
      <c r="D3349">
        <v>5</v>
      </c>
      <c r="E3349" t="s">
        <v>510</v>
      </c>
      <c r="F3349" t="s">
        <v>508</v>
      </c>
      <c r="G3349" t="s">
        <v>508</v>
      </c>
      <c r="H3349">
        <v>7.9547950076067089</v>
      </c>
      <c r="I3349">
        <v>38.541653214230017</v>
      </c>
      <c r="J3349">
        <v>-2.2043908453164192</v>
      </c>
      <c r="K3349">
        <v>23.886468052986739</v>
      </c>
      <c r="L3349">
        <v>0.95523696260385704</v>
      </c>
      <c r="M3349">
        <v>-4.2647081262925104</v>
      </c>
      <c r="N3349">
        <v>-1.766509582390841</v>
      </c>
      <c r="O3349">
        <v>1</v>
      </c>
      <c r="P3349">
        <v>1</v>
      </c>
      <c r="Q3349">
        <v>0</v>
      </c>
      <c r="R3349">
        <v>0</v>
      </c>
      <c r="S3349">
        <v>0</v>
      </c>
      <c r="T3349">
        <v>0</v>
      </c>
    </row>
    <row r="3350" spans="1:20" x14ac:dyDescent="0.3">
      <c r="A3350" t="s">
        <v>164</v>
      </c>
      <c r="B3350" t="s">
        <v>598</v>
      </c>
      <c r="C3350">
        <v>6</v>
      </c>
      <c r="D3350">
        <v>5</v>
      </c>
      <c r="E3350" t="s">
        <v>510</v>
      </c>
      <c r="F3350" t="s">
        <v>508</v>
      </c>
      <c r="G3350" t="s">
        <v>508</v>
      </c>
      <c r="H3350">
        <v>8.2995951417004061</v>
      </c>
      <c r="I3350">
        <v>21.093745188166888</v>
      </c>
      <c r="J3350">
        <v>-2.0021026274567362</v>
      </c>
      <c r="K3350">
        <v>-57.717716493728638</v>
      </c>
      <c r="L3350">
        <v>0.52848886189983502</v>
      </c>
      <c r="M3350">
        <v>-3.4401887985815409</v>
      </c>
      <c r="N3350">
        <v>3.886642147172318</v>
      </c>
      <c r="O3350">
        <v>1</v>
      </c>
      <c r="P3350">
        <v>1</v>
      </c>
      <c r="Q3350">
        <v>0</v>
      </c>
      <c r="R3350">
        <v>0</v>
      </c>
      <c r="S3350">
        <v>1</v>
      </c>
      <c r="T3350">
        <v>0</v>
      </c>
    </row>
    <row r="3351" spans="1:20" x14ac:dyDescent="0.3">
      <c r="A3351" t="s">
        <v>77</v>
      </c>
      <c r="B3351" t="s">
        <v>599</v>
      </c>
      <c r="C3351">
        <v>11</v>
      </c>
      <c r="D3351">
        <v>12</v>
      </c>
      <c r="E3351" t="s">
        <v>510</v>
      </c>
      <c r="F3351" t="s">
        <v>508</v>
      </c>
      <c r="G3351" t="s">
        <v>508</v>
      </c>
      <c r="H3351">
        <v>3.353255822149749</v>
      </c>
      <c r="I3351">
        <v>71.774213820973955</v>
      </c>
      <c r="J3351">
        <v>0.1056887786461015</v>
      </c>
      <c r="K3351">
        <v>37.772639066889802</v>
      </c>
      <c r="L3351">
        <v>1.215667665539121</v>
      </c>
      <c r="M3351">
        <v>-0.82987314437457793</v>
      </c>
      <c r="N3351">
        <v>0.58577717692039843</v>
      </c>
      <c r="O3351">
        <v>1</v>
      </c>
      <c r="P3351">
        <v>1</v>
      </c>
      <c r="Q3351">
        <v>1</v>
      </c>
      <c r="R3351">
        <v>0</v>
      </c>
      <c r="S3351">
        <v>0</v>
      </c>
      <c r="T3351">
        <v>1</v>
      </c>
    </row>
    <row r="3352" spans="1:20" x14ac:dyDescent="0.3">
      <c r="A3352" t="s">
        <v>139</v>
      </c>
      <c r="B3352" t="s">
        <v>599</v>
      </c>
      <c r="C3352">
        <v>3</v>
      </c>
      <c r="D3352">
        <v>7</v>
      </c>
      <c r="E3352" t="s">
        <v>510</v>
      </c>
      <c r="F3352" t="s">
        <v>508</v>
      </c>
      <c r="G3352" t="s">
        <v>508</v>
      </c>
      <c r="H3352">
        <v>3.3516464719229808</v>
      </c>
      <c r="I3352">
        <v>51.612901722483443</v>
      </c>
      <c r="J3352">
        <v>-2.0008474347436018E-3</v>
      </c>
      <c r="K3352">
        <v>52.079281931990991</v>
      </c>
      <c r="L3352">
        <v>0.55785331492749202</v>
      </c>
      <c r="M3352">
        <v>-3.225806707129288</v>
      </c>
      <c r="N3352">
        <v>-0.76923020257404828</v>
      </c>
      <c r="O3352">
        <v>0</v>
      </c>
      <c r="P3352">
        <v>1</v>
      </c>
      <c r="Q3352">
        <v>0</v>
      </c>
      <c r="R3352">
        <v>0</v>
      </c>
      <c r="S3352">
        <v>0</v>
      </c>
      <c r="T3352">
        <v>0</v>
      </c>
    </row>
    <row r="3353" spans="1:20" x14ac:dyDescent="0.3">
      <c r="A3353" t="s">
        <v>156</v>
      </c>
      <c r="B3353" t="s">
        <v>599</v>
      </c>
      <c r="C3353">
        <v>3</v>
      </c>
      <c r="D3353">
        <v>7</v>
      </c>
      <c r="E3353" t="s">
        <v>510</v>
      </c>
      <c r="F3353" t="s">
        <v>508</v>
      </c>
      <c r="G3353" t="s">
        <v>508</v>
      </c>
      <c r="H3353">
        <v>3.396085631230557</v>
      </c>
      <c r="I3353">
        <v>44.354841723800632</v>
      </c>
      <c r="J3353">
        <v>-6.1938114592398168E-2</v>
      </c>
      <c r="K3353">
        <v>-19.690463279852541</v>
      </c>
      <c r="L3353">
        <v>0.58738350220574431</v>
      </c>
      <c r="M3353">
        <v>-0.76923020257404828</v>
      </c>
      <c r="N3353">
        <v>1.9810484310998151</v>
      </c>
      <c r="O3353">
        <v>0</v>
      </c>
      <c r="P3353">
        <v>1</v>
      </c>
      <c r="Q3353">
        <v>0</v>
      </c>
      <c r="R3353">
        <v>0</v>
      </c>
      <c r="S3353">
        <v>0</v>
      </c>
      <c r="T3353">
        <v>0</v>
      </c>
    </row>
    <row r="3354" spans="1:20" x14ac:dyDescent="0.3">
      <c r="A3354" t="s">
        <v>228</v>
      </c>
      <c r="B3354" t="s">
        <v>599</v>
      </c>
      <c r="C3354">
        <v>2</v>
      </c>
      <c r="D3354">
        <v>9</v>
      </c>
      <c r="E3354" t="s">
        <v>510</v>
      </c>
      <c r="F3354" t="s">
        <v>508</v>
      </c>
      <c r="G3354" t="s">
        <v>508</v>
      </c>
      <c r="H3354">
        <v>3.1431080681121428</v>
      </c>
      <c r="I3354">
        <v>17.24137052778697</v>
      </c>
      <c r="J3354">
        <v>-0.15932093852914231</v>
      </c>
      <c r="K3354">
        <v>-133.1052282687557</v>
      </c>
      <c r="L3354">
        <v>2.436591720585326</v>
      </c>
      <c r="M3354">
        <v>-4.5454512477621583</v>
      </c>
      <c r="N3354">
        <v>-2.116397692891494</v>
      </c>
      <c r="O3354">
        <v>0</v>
      </c>
      <c r="P3354">
        <v>0</v>
      </c>
      <c r="Q3354">
        <v>0</v>
      </c>
      <c r="R3354">
        <v>0</v>
      </c>
      <c r="S3354">
        <v>0</v>
      </c>
      <c r="T3354">
        <v>1</v>
      </c>
    </row>
    <row r="3355" spans="1:20" x14ac:dyDescent="0.3">
      <c r="A3355" t="s">
        <v>265</v>
      </c>
      <c r="B3355" t="s">
        <v>599</v>
      </c>
      <c r="C3355">
        <v>0</v>
      </c>
      <c r="D3355">
        <v>5</v>
      </c>
      <c r="E3355" t="s">
        <v>510</v>
      </c>
      <c r="F3355" t="s">
        <v>508</v>
      </c>
      <c r="G3355" t="s">
        <v>508</v>
      </c>
      <c r="H3355">
        <v>3.1382350072067369</v>
      </c>
      <c r="I3355">
        <v>10.68702096455419</v>
      </c>
      <c r="J3355">
        <v>-0.25884273143177411</v>
      </c>
      <c r="K3355">
        <v>-104.9596161348701</v>
      </c>
      <c r="L3355">
        <v>0.46428841613336602</v>
      </c>
      <c r="M3355">
        <v>-0.35810274219646121</v>
      </c>
      <c r="N3355">
        <v>-0.26953584183100587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0</v>
      </c>
    </row>
    <row r="3356" spans="1:20" x14ac:dyDescent="0.3">
      <c r="A3356" t="s">
        <v>271</v>
      </c>
      <c r="B3356" t="s">
        <v>599</v>
      </c>
      <c r="C3356">
        <v>0</v>
      </c>
      <c r="D3356">
        <v>7</v>
      </c>
      <c r="E3356" t="s">
        <v>510</v>
      </c>
      <c r="F3356" t="s">
        <v>508</v>
      </c>
      <c r="G3356" t="s">
        <v>508</v>
      </c>
      <c r="H3356">
        <v>3.417889434092011</v>
      </c>
      <c r="I3356">
        <v>15.30053526386232</v>
      </c>
      <c r="J3356">
        <v>-0.27470875813470441</v>
      </c>
      <c r="K3356">
        <v>-136.82098236677751</v>
      </c>
      <c r="L3356">
        <v>0.8535597117240491</v>
      </c>
      <c r="M3356">
        <v>-3.6036102879540768</v>
      </c>
      <c r="N3356">
        <v>2.7102833515883469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</row>
    <row r="3357" spans="1:20" x14ac:dyDescent="0.3">
      <c r="A3357" t="s">
        <v>512</v>
      </c>
      <c r="B3357" t="s">
        <v>599</v>
      </c>
      <c r="C3357">
        <v>5</v>
      </c>
      <c r="D3357">
        <v>8</v>
      </c>
      <c r="E3357" t="s">
        <v>510</v>
      </c>
      <c r="F3357" t="s">
        <v>508</v>
      </c>
      <c r="G3357" t="s">
        <v>508</v>
      </c>
      <c r="H3357">
        <v>3.1913496132363202</v>
      </c>
      <c r="I3357">
        <v>30.379703657448289</v>
      </c>
      <c r="J3357">
        <v>-7.4679546417178333E-2</v>
      </c>
      <c r="K3357">
        <v>-91.338600277989997</v>
      </c>
      <c r="L3357">
        <v>1.478024513315864</v>
      </c>
      <c r="M3357">
        <v>-0.90909700322632236</v>
      </c>
      <c r="N3357">
        <v>-0.36697320249551268</v>
      </c>
      <c r="O3357">
        <v>0</v>
      </c>
      <c r="P3357">
        <v>1</v>
      </c>
      <c r="Q3357">
        <v>0</v>
      </c>
      <c r="R3357">
        <v>0</v>
      </c>
      <c r="S3357">
        <v>0</v>
      </c>
      <c r="T3357">
        <v>1</v>
      </c>
    </row>
    <row r="3358" spans="1:20" x14ac:dyDescent="0.3">
      <c r="A3358" t="s">
        <v>91</v>
      </c>
      <c r="B3358" t="s">
        <v>599</v>
      </c>
      <c r="C3358">
        <v>4</v>
      </c>
      <c r="D3358">
        <v>8</v>
      </c>
      <c r="E3358" t="s">
        <v>510</v>
      </c>
      <c r="F3358" t="s">
        <v>508</v>
      </c>
      <c r="G3358" t="s">
        <v>508</v>
      </c>
      <c r="H3358">
        <v>3.5911594820639561</v>
      </c>
      <c r="I3358">
        <v>49.142824684707882</v>
      </c>
      <c r="J3358">
        <v>-7.2365378373210248E-2</v>
      </c>
      <c r="K3358">
        <v>-219.0117995948288</v>
      </c>
      <c r="L3358">
        <v>1.507880572442384</v>
      </c>
      <c r="M3358">
        <v>-0.36697320249551268</v>
      </c>
      <c r="N3358">
        <v>-1.3812115964526741</v>
      </c>
      <c r="O3358">
        <v>0</v>
      </c>
      <c r="P3358">
        <v>0</v>
      </c>
      <c r="Q3358">
        <v>0</v>
      </c>
      <c r="R3358">
        <v>1</v>
      </c>
      <c r="S3358">
        <v>0</v>
      </c>
      <c r="T3358">
        <v>1</v>
      </c>
    </row>
    <row r="3359" spans="1:20" x14ac:dyDescent="0.3">
      <c r="A3359" t="s">
        <v>93</v>
      </c>
      <c r="B3359" t="s">
        <v>599</v>
      </c>
      <c r="C3359">
        <v>5</v>
      </c>
      <c r="D3359">
        <v>5</v>
      </c>
      <c r="E3359" t="s">
        <v>510</v>
      </c>
      <c r="F3359" t="s">
        <v>508</v>
      </c>
      <c r="G3359" t="s">
        <v>508</v>
      </c>
      <c r="H3359">
        <v>3.5547544933717168</v>
      </c>
      <c r="I3359">
        <v>52.592555866720268</v>
      </c>
      <c r="J3359">
        <v>-7.6196907297823191E-2</v>
      </c>
      <c r="K3359">
        <v>-71.017725534722018</v>
      </c>
      <c r="L3359">
        <v>0.90371140835722696</v>
      </c>
      <c r="M3359">
        <v>-1.3812115964526741</v>
      </c>
      <c r="N3359">
        <v>1.867417263878949</v>
      </c>
      <c r="O3359">
        <v>0</v>
      </c>
      <c r="P3359">
        <v>1</v>
      </c>
      <c r="Q3359">
        <v>0</v>
      </c>
      <c r="R3359">
        <v>1</v>
      </c>
      <c r="S3359">
        <v>0</v>
      </c>
      <c r="T3359">
        <v>0</v>
      </c>
    </row>
    <row r="3360" spans="1:20" x14ac:dyDescent="0.3">
      <c r="A3360" t="s">
        <v>162</v>
      </c>
      <c r="B3360" t="s">
        <v>599</v>
      </c>
      <c r="C3360">
        <v>5</v>
      </c>
      <c r="D3360">
        <v>8</v>
      </c>
      <c r="E3360" t="s">
        <v>510</v>
      </c>
      <c r="F3360" t="s">
        <v>508</v>
      </c>
      <c r="G3360" t="s">
        <v>508</v>
      </c>
      <c r="H3360">
        <v>3.7733356818985362</v>
      </c>
      <c r="I3360">
        <v>58.518488539915957</v>
      </c>
      <c r="J3360">
        <v>-2.7714629343525699E-2</v>
      </c>
      <c r="K3360">
        <v>-26.00472622420207</v>
      </c>
      <c r="L3360">
        <v>1.0224220547885621</v>
      </c>
      <c r="M3360">
        <v>-2.4412363657207439</v>
      </c>
      <c r="N3360">
        <v>-3.1510674467741042</v>
      </c>
      <c r="O3360">
        <v>0</v>
      </c>
      <c r="P3360">
        <v>1</v>
      </c>
      <c r="Q3360">
        <v>0</v>
      </c>
      <c r="R3360">
        <v>0</v>
      </c>
      <c r="S3360">
        <v>0</v>
      </c>
      <c r="T3360">
        <v>1</v>
      </c>
    </row>
    <row r="3361" spans="1:20" x14ac:dyDescent="0.3">
      <c r="A3361" t="s">
        <v>220</v>
      </c>
      <c r="B3361" t="s">
        <v>599</v>
      </c>
      <c r="C3361">
        <v>2</v>
      </c>
      <c r="D3361">
        <v>7</v>
      </c>
      <c r="E3361" t="s">
        <v>510</v>
      </c>
      <c r="F3361" t="s">
        <v>508</v>
      </c>
      <c r="G3361" t="s">
        <v>508</v>
      </c>
      <c r="H3361">
        <v>4.1216684425234051</v>
      </c>
      <c r="I3361">
        <v>33.333310147319693</v>
      </c>
      <c r="J3361">
        <v>-7.4686903231329427E-2</v>
      </c>
      <c r="K3361">
        <v>-166.51708676496301</v>
      </c>
      <c r="L3361">
        <v>1.374666065473362</v>
      </c>
      <c r="M3361">
        <v>-3.1510674467741042</v>
      </c>
      <c r="N3361">
        <v>3.3492911099849429</v>
      </c>
      <c r="O3361">
        <v>0</v>
      </c>
      <c r="P3361">
        <v>0</v>
      </c>
      <c r="Q3361">
        <v>0</v>
      </c>
      <c r="R3361">
        <v>0</v>
      </c>
      <c r="S3361">
        <v>0</v>
      </c>
      <c r="T3361">
        <v>1</v>
      </c>
    </row>
    <row r="3362" spans="1:20" x14ac:dyDescent="0.3">
      <c r="A3362" t="s">
        <v>235</v>
      </c>
      <c r="B3362" t="s">
        <v>599</v>
      </c>
      <c r="C3362">
        <v>3</v>
      </c>
      <c r="D3362">
        <v>5</v>
      </c>
      <c r="E3362" t="s">
        <v>510</v>
      </c>
      <c r="F3362" t="s">
        <v>508</v>
      </c>
      <c r="G3362" t="s">
        <v>508</v>
      </c>
      <c r="H3362">
        <v>3.749833159184643</v>
      </c>
      <c r="I3362">
        <v>52.586228773900267</v>
      </c>
      <c r="J3362">
        <v>-2.5685448486805981E-2</v>
      </c>
      <c r="K3362">
        <v>-87.572259019388326</v>
      </c>
      <c r="L3362">
        <v>0.6833453328022322</v>
      </c>
      <c r="M3362">
        <v>-0.84112087635523114</v>
      </c>
      <c r="N3362">
        <v>-2.0735150154261959</v>
      </c>
      <c r="O3362">
        <v>0</v>
      </c>
      <c r="P3362">
        <v>1</v>
      </c>
      <c r="Q3362">
        <v>0</v>
      </c>
      <c r="R3362">
        <v>0</v>
      </c>
      <c r="S3362">
        <v>0</v>
      </c>
      <c r="T3362">
        <v>0</v>
      </c>
    </row>
    <row r="3363" spans="1:20" x14ac:dyDescent="0.3">
      <c r="A3363" t="s">
        <v>259</v>
      </c>
      <c r="B3363" t="s">
        <v>599</v>
      </c>
      <c r="C3363">
        <v>3</v>
      </c>
      <c r="D3363">
        <v>8</v>
      </c>
      <c r="E3363" t="s">
        <v>510</v>
      </c>
      <c r="F3363" t="s">
        <v>508</v>
      </c>
      <c r="G3363" t="s">
        <v>508</v>
      </c>
      <c r="H3363">
        <v>3.8017332752721531</v>
      </c>
      <c r="I3363">
        <v>33.620719258357248</v>
      </c>
      <c r="J3363">
        <v>-5.3795428704874422E-2</v>
      </c>
      <c r="K3363">
        <v>-90.364171130355459</v>
      </c>
      <c r="L3363">
        <v>0.60020184157467371</v>
      </c>
      <c r="M3363">
        <v>-2.0735150154261959</v>
      </c>
      <c r="N3363">
        <v>2.021175767274312</v>
      </c>
      <c r="O3363">
        <v>0</v>
      </c>
      <c r="P3363">
        <v>1</v>
      </c>
      <c r="Q3363">
        <v>0</v>
      </c>
      <c r="R3363">
        <v>0</v>
      </c>
      <c r="S3363">
        <v>0</v>
      </c>
      <c r="T3363">
        <v>0</v>
      </c>
    </row>
    <row r="3364" spans="1:20" x14ac:dyDescent="0.3">
      <c r="A3364" t="s">
        <v>282</v>
      </c>
      <c r="B3364" t="s">
        <v>599</v>
      </c>
      <c r="C3364">
        <v>5</v>
      </c>
      <c r="D3364">
        <v>9</v>
      </c>
      <c r="E3364" t="s">
        <v>510</v>
      </c>
      <c r="F3364" t="s">
        <v>508</v>
      </c>
      <c r="G3364" t="s">
        <v>508</v>
      </c>
      <c r="H3364">
        <v>3.7891164204302341</v>
      </c>
      <c r="I3364">
        <v>45.045135425821442</v>
      </c>
      <c r="J3364">
        <v>-1.562112373062857E-2</v>
      </c>
      <c r="K3364">
        <v>-84.995125506139715</v>
      </c>
      <c r="L3364">
        <v>1.9340980398422341</v>
      </c>
      <c r="M3364">
        <v>-0.94339349903927849</v>
      </c>
      <c r="N3364">
        <v>-0.57143420006417167</v>
      </c>
      <c r="O3364">
        <v>0</v>
      </c>
      <c r="P3364">
        <v>1</v>
      </c>
      <c r="Q3364">
        <v>0</v>
      </c>
      <c r="R3364">
        <v>0</v>
      </c>
      <c r="S3364">
        <v>0</v>
      </c>
      <c r="T3364">
        <v>1</v>
      </c>
    </row>
    <row r="3365" spans="1:20" x14ac:dyDescent="0.3">
      <c r="A3365" t="s">
        <v>291</v>
      </c>
      <c r="B3365" t="s">
        <v>599</v>
      </c>
      <c r="C3365">
        <v>0</v>
      </c>
      <c r="D3365">
        <v>7</v>
      </c>
      <c r="E3365" t="s">
        <v>510</v>
      </c>
      <c r="F3365" t="s">
        <v>508</v>
      </c>
      <c r="G3365" t="s">
        <v>508</v>
      </c>
      <c r="H3365">
        <v>3.5925617915879431</v>
      </c>
      <c r="I3365">
        <v>5.0000321025543579</v>
      </c>
      <c r="J3365">
        <v>-4.704400039920198E-2</v>
      </c>
      <c r="K3365">
        <v>-130.96638267696201</v>
      </c>
      <c r="L3365">
        <v>0.49168293727453261</v>
      </c>
      <c r="M3365">
        <v>-2.4061528495797542</v>
      </c>
      <c r="N3365">
        <v>-0.88758268229203552</v>
      </c>
      <c r="O3365">
        <v>0</v>
      </c>
      <c r="P3365">
        <v>0</v>
      </c>
      <c r="Q3365">
        <v>0</v>
      </c>
      <c r="R3365">
        <v>0</v>
      </c>
      <c r="S3365">
        <v>0</v>
      </c>
      <c r="T3365">
        <v>0</v>
      </c>
    </row>
    <row r="3366" spans="1:20" x14ac:dyDescent="0.3">
      <c r="A3366" t="s">
        <v>295</v>
      </c>
      <c r="B3366" t="s">
        <v>599</v>
      </c>
      <c r="C3366">
        <v>0</v>
      </c>
      <c r="D3366">
        <v>5</v>
      </c>
      <c r="E3366" t="s">
        <v>510</v>
      </c>
      <c r="F3366" t="s">
        <v>508</v>
      </c>
      <c r="G3366" t="s">
        <v>508</v>
      </c>
      <c r="H3366">
        <v>3.4328363220184679</v>
      </c>
      <c r="I3366">
        <v>2.9999719037336821</v>
      </c>
      <c r="J3366">
        <v>-6.497034372240279E-2</v>
      </c>
      <c r="K3366">
        <v>-201.89960426244409</v>
      </c>
      <c r="L3366">
        <v>0.488917160069052</v>
      </c>
      <c r="M3366">
        <v>-0.88758268229203552</v>
      </c>
      <c r="N3366">
        <v>0</v>
      </c>
      <c r="O3366">
        <v>0</v>
      </c>
      <c r="P3366">
        <v>0</v>
      </c>
      <c r="Q3366">
        <v>0</v>
      </c>
      <c r="R3366">
        <v>0</v>
      </c>
      <c r="S3366">
        <v>0</v>
      </c>
      <c r="T3366">
        <v>0</v>
      </c>
    </row>
    <row r="3367" spans="1:20" x14ac:dyDescent="0.3">
      <c r="A3367" t="s">
        <v>96</v>
      </c>
      <c r="B3367" t="s">
        <v>599</v>
      </c>
      <c r="C3367">
        <v>3</v>
      </c>
      <c r="D3367">
        <v>8</v>
      </c>
      <c r="E3367" t="s">
        <v>510</v>
      </c>
      <c r="F3367" t="s">
        <v>508</v>
      </c>
      <c r="G3367" t="s">
        <v>508</v>
      </c>
      <c r="H3367">
        <v>2.9052185737123062</v>
      </c>
      <c r="I3367">
        <v>10.54889093282002</v>
      </c>
      <c r="J3367">
        <v>-4.7610484919721752E-2</v>
      </c>
      <c r="K3367">
        <v>-91.712827599305953</v>
      </c>
      <c r="L3367">
        <v>0.68580525575975992</v>
      </c>
      <c r="M3367">
        <v>-0.85127732668604328</v>
      </c>
      <c r="N3367">
        <v>0.50505245112611596</v>
      </c>
      <c r="O3367">
        <v>0</v>
      </c>
      <c r="P3367">
        <v>1</v>
      </c>
      <c r="Q3367">
        <v>0</v>
      </c>
      <c r="R3367">
        <v>0</v>
      </c>
      <c r="S3367">
        <v>0</v>
      </c>
      <c r="T3367">
        <v>0</v>
      </c>
    </row>
    <row r="3368" spans="1:20" x14ac:dyDescent="0.3">
      <c r="A3368" t="s">
        <v>164</v>
      </c>
      <c r="B3368" t="s">
        <v>599</v>
      </c>
      <c r="C3368">
        <v>2</v>
      </c>
      <c r="D3368">
        <v>9</v>
      </c>
      <c r="E3368" t="s">
        <v>510</v>
      </c>
      <c r="F3368" t="s">
        <v>508</v>
      </c>
      <c r="G3368" t="s">
        <v>508</v>
      </c>
      <c r="H3368">
        <v>2.8331930649151862</v>
      </c>
      <c r="I3368">
        <v>11.762945230431519</v>
      </c>
      <c r="J3368">
        <v>-3.347023922774639E-2</v>
      </c>
      <c r="K3368">
        <v>-111.8663116418045</v>
      </c>
      <c r="L3368">
        <v>1.2120777698715</v>
      </c>
      <c r="M3368">
        <v>-1.7085435130927979</v>
      </c>
      <c r="N3368">
        <v>3.6809879364096192</v>
      </c>
      <c r="O3368">
        <v>0</v>
      </c>
      <c r="P3368">
        <v>0</v>
      </c>
      <c r="Q3368">
        <v>0</v>
      </c>
      <c r="R3368">
        <v>0</v>
      </c>
      <c r="S3368">
        <v>0</v>
      </c>
      <c r="T3368">
        <v>1</v>
      </c>
    </row>
    <row r="3369" spans="1:20" x14ac:dyDescent="0.3">
      <c r="A3369" t="s">
        <v>77</v>
      </c>
      <c r="B3369" t="s">
        <v>600</v>
      </c>
      <c r="C3369">
        <v>8</v>
      </c>
      <c r="D3369">
        <v>8</v>
      </c>
      <c r="E3369" t="s">
        <v>510</v>
      </c>
      <c r="F3369" t="s">
        <v>508</v>
      </c>
      <c r="G3369" t="s">
        <v>508</v>
      </c>
      <c r="H3369">
        <v>4.3675263355143041</v>
      </c>
      <c r="I3369">
        <v>23.295497032230941</v>
      </c>
      <c r="J3369">
        <v>1.438275871716144E-2</v>
      </c>
      <c r="K3369">
        <v>3.5443774712794691</v>
      </c>
      <c r="L3369">
        <v>1.7118976514134021</v>
      </c>
      <c r="M3369">
        <v>-0.87335746254329527</v>
      </c>
      <c r="N3369">
        <v>0.44052189762193128</v>
      </c>
      <c r="O3369">
        <v>0</v>
      </c>
      <c r="P3369">
        <v>1</v>
      </c>
      <c r="Q3369">
        <v>1</v>
      </c>
      <c r="R3369">
        <v>0</v>
      </c>
      <c r="S3369">
        <v>0</v>
      </c>
      <c r="T3369">
        <v>1</v>
      </c>
    </row>
    <row r="3370" spans="1:20" x14ac:dyDescent="0.3">
      <c r="A3370" t="s">
        <v>156</v>
      </c>
      <c r="B3370" t="s">
        <v>600</v>
      </c>
      <c r="C3370">
        <v>3</v>
      </c>
      <c r="D3370">
        <v>4</v>
      </c>
      <c r="E3370" t="s">
        <v>510</v>
      </c>
      <c r="F3370" t="s">
        <v>508</v>
      </c>
      <c r="G3370" t="s">
        <v>508</v>
      </c>
      <c r="H3370">
        <v>4.3718660157319116</v>
      </c>
      <c r="I3370">
        <v>9.6590939878428212</v>
      </c>
      <c r="J3370">
        <v>-3.9968792507457537E-2</v>
      </c>
      <c r="K3370">
        <v>-83.730585985254038</v>
      </c>
      <c r="L3370">
        <v>0.70676438279076248</v>
      </c>
      <c r="M3370">
        <v>-1.59433397505732</v>
      </c>
      <c r="N3370">
        <v>0.99010453421077094</v>
      </c>
      <c r="O3370">
        <v>0</v>
      </c>
      <c r="P3370">
        <v>1</v>
      </c>
      <c r="Q3370">
        <v>0</v>
      </c>
      <c r="R3370">
        <v>0</v>
      </c>
      <c r="S3370">
        <v>0</v>
      </c>
      <c r="T3370">
        <v>0</v>
      </c>
    </row>
    <row r="3371" spans="1:20" x14ac:dyDescent="0.3">
      <c r="A3371" t="s">
        <v>271</v>
      </c>
      <c r="B3371" t="s">
        <v>600</v>
      </c>
      <c r="C3371">
        <v>8</v>
      </c>
      <c r="D3371">
        <v>7</v>
      </c>
      <c r="E3371" t="s">
        <v>510</v>
      </c>
      <c r="F3371" t="s">
        <v>508</v>
      </c>
      <c r="G3371" t="s">
        <v>508</v>
      </c>
      <c r="H3371">
        <v>4.4370470415089276</v>
      </c>
      <c r="I3371">
        <v>48.170747308776598</v>
      </c>
      <c r="J3371">
        <v>7.1395362626427789E-2</v>
      </c>
      <c r="K3371">
        <v>32.649124030368917</v>
      </c>
      <c r="L3371">
        <v>0.97332238935265891</v>
      </c>
      <c r="M3371">
        <v>-1.9933535870312971</v>
      </c>
      <c r="N3371">
        <v>9.9999943426100781</v>
      </c>
      <c r="O3371">
        <v>0</v>
      </c>
      <c r="P3371">
        <v>1</v>
      </c>
      <c r="Q3371">
        <v>1</v>
      </c>
      <c r="R3371">
        <v>0</v>
      </c>
      <c r="S3371">
        <v>1</v>
      </c>
      <c r="T3371">
        <v>0</v>
      </c>
    </row>
    <row r="3372" spans="1:20" x14ac:dyDescent="0.3">
      <c r="A3372" t="s">
        <v>290</v>
      </c>
      <c r="B3372" t="s">
        <v>600</v>
      </c>
      <c r="C3372">
        <v>6</v>
      </c>
      <c r="D3372">
        <v>6</v>
      </c>
      <c r="E3372" t="s">
        <v>510</v>
      </c>
      <c r="F3372" t="s">
        <v>508</v>
      </c>
      <c r="G3372" t="s">
        <v>508</v>
      </c>
      <c r="H3372">
        <v>6.4756350808621059</v>
      </c>
      <c r="I3372">
        <v>32.026134420730017</v>
      </c>
      <c r="J3372">
        <v>4.638823282919724E-2</v>
      </c>
      <c r="K3372">
        <v>37.015581565894713</v>
      </c>
      <c r="L3372">
        <v>0.57234183090966007</v>
      </c>
      <c r="M3372">
        <v>-5.3670110582563284</v>
      </c>
      <c r="N3372">
        <v>-0.7506268082230112</v>
      </c>
      <c r="O3372">
        <v>0</v>
      </c>
      <c r="P3372">
        <v>1</v>
      </c>
      <c r="Q3372">
        <v>1</v>
      </c>
      <c r="R3372">
        <v>0</v>
      </c>
      <c r="S3372">
        <v>1</v>
      </c>
      <c r="T3372">
        <v>0</v>
      </c>
    </row>
    <row r="3373" spans="1:20" x14ac:dyDescent="0.3">
      <c r="A3373" t="s">
        <v>512</v>
      </c>
      <c r="B3373" t="s">
        <v>600</v>
      </c>
      <c r="C3373">
        <v>-2</v>
      </c>
      <c r="D3373">
        <v>3</v>
      </c>
      <c r="E3373" t="s">
        <v>510</v>
      </c>
      <c r="F3373" t="s">
        <v>508</v>
      </c>
      <c r="G3373" t="s">
        <v>508</v>
      </c>
      <c r="H3373">
        <v>6.8695660703670907</v>
      </c>
      <c r="I3373">
        <v>9.8245540065873804</v>
      </c>
      <c r="J3373">
        <v>-4.6733612422860733E-2</v>
      </c>
      <c r="K3373">
        <v>-102.2576198452126</v>
      </c>
      <c r="L3373">
        <v>0.27064293013935808</v>
      </c>
      <c r="M3373">
        <v>-3.3613414399392729</v>
      </c>
      <c r="N3373">
        <v>-6.5217391304347823</v>
      </c>
      <c r="O3373">
        <v>0</v>
      </c>
      <c r="P3373">
        <v>0</v>
      </c>
      <c r="Q3373">
        <v>0</v>
      </c>
      <c r="R3373">
        <v>0</v>
      </c>
      <c r="S3373">
        <v>0</v>
      </c>
      <c r="T3373">
        <v>0</v>
      </c>
    </row>
    <row r="3374" spans="1:20" x14ac:dyDescent="0.3">
      <c r="A3374" t="s">
        <v>91</v>
      </c>
      <c r="B3374" t="s">
        <v>600</v>
      </c>
      <c r="C3374">
        <v>-2</v>
      </c>
      <c r="D3374">
        <v>3</v>
      </c>
      <c r="E3374" t="s">
        <v>510</v>
      </c>
      <c r="F3374" t="s">
        <v>508</v>
      </c>
      <c r="G3374" t="s">
        <v>508</v>
      </c>
      <c r="H3374">
        <v>7.5614625037310539</v>
      </c>
      <c r="I3374">
        <v>10.75267990223298</v>
      </c>
      <c r="J3374">
        <v>-0.12528037925710009</v>
      </c>
      <c r="K3374">
        <v>-271.5128704824192</v>
      </c>
      <c r="L3374">
        <v>0.62131502403025241</v>
      </c>
      <c r="M3374">
        <v>-6.5217391304347823</v>
      </c>
      <c r="N3374">
        <v>-3.2558175020439681</v>
      </c>
      <c r="O3374">
        <v>0</v>
      </c>
      <c r="P3374">
        <v>0</v>
      </c>
      <c r="Q3374">
        <v>0</v>
      </c>
      <c r="R3374">
        <v>0</v>
      </c>
      <c r="S3374">
        <v>0</v>
      </c>
      <c r="T3374">
        <v>0</v>
      </c>
    </row>
    <row r="3375" spans="1:20" x14ac:dyDescent="0.3">
      <c r="A3375" t="s">
        <v>93</v>
      </c>
      <c r="B3375" t="s">
        <v>600</v>
      </c>
      <c r="C3375">
        <v>-2</v>
      </c>
      <c r="D3375">
        <v>3</v>
      </c>
      <c r="E3375" t="s">
        <v>510</v>
      </c>
      <c r="F3375" t="s">
        <v>508</v>
      </c>
      <c r="G3375" t="s">
        <v>508</v>
      </c>
      <c r="H3375">
        <v>7.4038468970148292</v>
      </c>
      <c r="I3375">
        <v>1.3440657604708079</v>
      </c>
      <c r="J3375">
        <v>-0.18865616907760421</v>
      </c>
      <c r="K3375">
        <v>-206.70025458270081</v>
      </c>
      <c r="L3375">
        <v>0.68660901602050395</v>
      </c>
      <c r="M3375">
        <v>-3.2558175020439681</v>
      </c>
      <c r="N3375">
        <v>-5.3846104469523226</v>
      </c>
      <c r="O3375">
        <v>0</v>
      </c>
      <c r="P3375">
        <v>0</v>
      </c>
      <c r="Q3375">
        <v>0</v>
      </c>
      <c r="R3375">
        <v>0</v>
      </c>
      <c r="S3375">
        <v>0</v>
      </c>
      <c r="T3375">
        <v>0</v>
      </c>
    </row>
    <row r="3376" spans="1:20" x14ac:dyDescent="0.3">
      <c r="A3376" t="s">
        <v>235</v>
      </c>
      <c r="B3376" t="s">
        <v>600</v>
      </c>
      <c r="C3376">
        <v>1</v>
      </c>
      <c r="D3376">
        <v>4</v>
      </c>
      <c r="E3376" t="s">
        <v>510</v>
      </c>
      <c r="F3376" t="s">
        <v>508</v>
      </c>
      <c r="G3376" t="s">
        <v>508</v>
      </c>
      <c r="H3376">
        <v>6.7811113517668966</v>
      </c>
      <c r="I3376">
        <v>28.906239910672511</v>
      </c>
      <c r="J3376">
        <v>-2.7414083227879642E-3</v>
      </c>
      <c r="K3376">
        <v>-36.725842524964733</v>
      </c>
      <c r="L3376">
        <v>0.81779761001347329</v>
      </c>
      <c r="M3376">
        <v>-2.9490610909813002</v>
      </c>
      <c r="N3376">
        <v>-1.012888215052687</v>
      </c>
      <c r="O3376">
        <v>0</v>
      </c>
      <c r="P3376">
        <v>1</v>
      </c>
      <c r="Q3376">
        <v>0</v>
      </c>
      <c r="R3376">
        <v>0</v>
      </c>
      <c r="S3376">
        <v>0</v>
      </c>
      <c r="T3376">
        <v>0</v>
      </c>
    </row>
    <row r="3377" spans="1:20" x14ac:dyDescent="0.3">
      <c r="A3377" t="s">
        <v>259</v>
      </c>
      <c r="B3377" t="s">
        <v>600</v>
      </c>
      <c r="C3377">
        <v>3</v>
      </c>
      <c r="D3377">
        <v>2</v>
      </c>
      <c r="E3377" t="s">
        <v>510</v>
      </c>
      <c r="F3377" t="s">
        <v>508</v>
      </c>
      <c r="G3377" t="s">
        <v>508</v>
      </c>
      <c r="H3377">
        <v>6.3588050512776428</v>
      </c>
      <c r="I3377">
        <v>32.894737254879821</v>
      </c>
      <c r="J3377">
        <v>-2.228363869961419E-3</v>
      </c>
      <c r="K3377">
        <v>-36.546490830351971</v>
      </c>
      <c r="L3377">
        <v>0.88537045309020712</v>
      </c>
      <c r="M3377">
        <v>-1.012888215052687</v>
      </c>
      <c r="N3377">
        <v>7.9069802927416433</v>
      </c>
      <c r="O3377">
        <v>0</v>
      </c>
      <c r="P3377">
        <v>1</v>
      </c>
      <c r="Q3377">
        <v>0</v>
      </c>
      <c r="R3377">
        <v>1</v>
      </c>
      <c r="S3377">
        <v>0</v>
      </c>
      <c r="T3377">
        <v>0</v>
      </c>
    </row>
    <row r="3378" spans="1:20" x14ac:dyDescent="0.3">
      <c r="A3378" t="s">
        <v>291</v>
      </c>
      <c r="B3378" t="s">
        <v>600</v>
      </c>
      <c r="C3378">
        <v>9</v>
      </c>
      <c r="D3378">
        <v>4</v>
      </c>
      <c r="E3378" t="s">
        <v>510</v>
      </c>
      <c r="F3378" t="s">
        <v>508</v>
      </c>
      <c r="G3378" t="s">
        <v>508</v>
      </c>
      <c r="H3378">
        <v>6.0321857779000929</v>
      </c>
      <c r="I3378">
        <v>80.914514769436465</v>
      </c>
      <c r="J3378">
        <v>0.42730794362141461</v>
      </c>
      <c r="K3378">
        <v>131.69318663109371</v>
      </c>
      <c r="L3378">
        <v>0.61354369981080081</v>
      </c>
      <c r="M3378">
        <v>-1.831747003269278</v>
      </c>
      <c r="N3378">
        <v>0.89841127879682814</v>
      </c>
      <c r="O3378">
        <v>1</v>
      </c>
      <c r="P3378">
        <v>1</v>
      </c>
      <c r="Q3378">
        <v>1</v>
      </c>
      <c r="R3378">
        <v>0</v>
      </c>
      <c r="S3378">
        <v>1</v>
      </c>
      <c r="T3378">
        <v>0</v>
      </c>
    </row>
    <row r="3379" spans="1:20" x14ac:dyDescent="0.3">
      <c r="A3379" t="s">
        <v>164</v>
      </c>
      <c r="B3379" t="s">
        <v>600</v>
      </c>
      <c r="C3379">
        <v>6</v>
      </c>
      <c r="D3379">
        <v>2</v>
      </c>
      <c r="E3379" t="s">
        <v>510</v>
      </c>
      <c r="F3379" t="s">
        <v>508</v>
      </c>
      <c r="G3379" t="s">
        <v>508</v>
      </c>
      <c r="H3379">
        <v>7.5226590887710234</v>
      </c>
      <c r="I3379">
        <v>79.420724216845784</v>
      </c>
      <c r="J3379">
        <v>0.2054240626216042</v>
      </c>
      <c r="K3379">
        <v>103.0938388870819</v>
      </c>
      <c r="L3379">
        <v>0.97272388690286915</v>
      </c>
      <c r="M3379">
        <v>-1.0759133897245781</v>
      </c>
      <c r="N3379">
        <v>-2.6586020966314718</v>
      </c>
      <c r="O3379">
        <v>0</v>
      </c>
      <c r="P3379">
        <v>1</v>
      </c>
      <c r="Q3379">
        <v>1</v>
      </c>
      <c r="R3379">
        <v>0</v>
      </c>
      <c r="S3379">
        <v>1</v>
      </c>
      <c r="T3379">
        <v>0</v>
      </c>
    </row>
    <row r="3380" spans="1:20" x14ac:dyDescent="0.3">
      <c r="A3380" t="s">
        <v>77</v>
      </c>
      <c r="B3380" t="s">
        <v>84</v>
      </c>
      <c r="C3380">
        <v>11</v>
      </c>
      <c r="D3380">
        <v>12</v>
      </c>
      <c r="E3380" t="s">
        <v>513</v>
      </c>
      <c r="F3380" t="s">
        <v>508</v>
      </c>
      <c r="G3380" t="s">
        <v>508</v>
      </c>
      <c r="H3380">
        <v>3.5635959384050069</v>
      </c>
      <c r="I3380">
        <v>34.010151547058008</v>
      </c>
      <c r="J3380">
        <v>7.233588563429684E-2</v>
      </c>
      <c r="K3380">
        <v>38.829993795224333</v>
      </c>
      <c r="L3380">
        <v>0.3364365263634671</v>
      </c>
      <c r="M3380">
        <v>-0.32786594778033601</v>
      </c>
      <c r="N3380">
        <v>0.32894444460129879</v>
      </c>
      <c r="O3380">
        <v>1</v>
      </c>
      <c r="P3380">
        <v>1</v>
      </c>
      <c r="Q3380">
        <v>1</v>
      </c>
      <c r="R3380">
        <v>0</v>
      </c>
      <c r="S3380">
        <v>1</v>
      </c>
      <c r="T3380">
        <v>0</v>
      </c>
    </row>
    <row r="3381" spans="1:20" x14ac:dyDescent="0.3">
      <c r="A3381" t="s">
        <v>223</v>
      </c>
      <c r="B3381" t="s">
        <v>84</v>
      </c>
      <c r="C3381">
        <v>11</v>
      </c>
      <c r="D3381">
        <v>11</v>
      </c>
      <c r="E3381" t="s">
        <v>510</v>
      </c>
      <c r="F3381" t="s">
        <v>508</v>
      </c>
      <c r="G3381" t="s">
        <v>508</v>
      </c>
      <c r="H3381">
        <v>4.4556727472178359</v>
      </c>
      <c r="I3381">
        <v>40.109871683623211</v>
      </c>
      <c r="J3381">
        <v>4.3511892419156539E-2</v>
      </c>
      <c r="K3381">
        <v>48.170607692969078</v>
      </c>
      <c r="L3381">
        <v>0.64203523955780883</v>
      </c>
      <c r="M3381">
        <v>-1.685983680411167</v>
      </c>
      <c r="N3381">
        <v>-0.85744827824475678</v>
      </c>
      <c r="O3381">
        <v>1</v>
      </c>
      <c r="P3381">
        <v>1</v>
      </c>
      <c r="Q3381">
        <v>1</v>
      </c>
      <c r="R3381">
        <v>0</v>
      </c>
      <c r="S3381">
        <v>1</v>
      </c>
      <c r="T3381">
        <v>0</v>
      </c>
    </row>
    <row r="3382" spans="1:20" x14ac:dyDescent="0.3">
      <c r="A3382" t="s">
        <v>228</v>
      </c>
      <c r="B3382" t="s">
        <v>84</v>
      </c>
      <c r="C3382">
        <v>11</v>
      </c>
      <c r="D3382">
        <v>10</v>
      </c>
      <c r="E3382" t="s">
        <v>510</v>
      </c>
      <c r="F3382" t="s">
        <v>508</v>
      </c>
      <c r="G3382" t="s">
        <v>508</v>
      </c>
      <c r="H3382">
        <v>4.4787638896220434</v>
      </c>
      <c r="I3382">
        <v>35.714270742943853</v>
      </c>
      <c r="J3382">
        <v>2.4306253899980149E-2</v>
      </c>
      <c r="K3382">
        <v>14.95619870045037</v>
      </c>
      <c r="L3382">
        <v>0.51597440204683653</v>
      </c>
      <c r="M3382">
        <v>-0.85744827824475678</v>
      </c>
      <c r="N3382">
        <v>2.378381265176309</v>
      </c>
      <c r="O3382">
        <v>1</v>
      </c>
      <c r="P3382">
        <v>1</v>
      </c>
      <c r="Q3382">
        <v>1</v>
      </c>
      <c r="R3382">
        <v>0</v>
      </c>
      <c r="S3382">
        <v>1</v>
      </c>
      <c r="T3382">
        <v>0</v>
      </c>
    </row>
    <row r="3383" spans="1:20" x14ac:dyDescent="0.3">
      <c r="A3383" t="s">
        <v>271</v>
      </c>
      <c r="B3383" t="s">
        <v>84</v>
      </c>
      <c r="C3383">
        <v>3</v>
      </c>
      <c r="D3383">
        <v>8</v>
      </c>
      <c r="E3383" t="s">
        <v>510</v>
      </c>
      <c r="F3383" t="s">
        <v>508</v>
      </c>
      <c r="G3383" t="s">
        <v>508</v>
      </c>
      <c r="H3383">
        <v>3.4288879505536962</v>
      </c>
      <c r="I3383">
        <v>21.505451323658502</v>
      </c>
      <c r="J3383">
        <v>-3.7315834804914183E-2</v>
      </c>
      <c r="K3383">
        <v>-83.247558582847304</v>
      </c>
      <c r="L3383">
        <v>0.67646892628158817</v>
      </c>
      <c r="M3383">
        <v>-3.7353194457859549</v>
      </c>
      <c r="N3383">
        <v>0</v>
      </c>
      <c r="O3383">
        <v>0</v>
      </c>
      <c r="P3383">
        <v>1</v>
      </c>
      <c r="Q3383">
        <v>0</v>
      </c>
      <c r="R3383">
        <v>0</v>
      </c>
      <c r="S3383">
        <v>0</v>
      </c>
      <c r="T3383">
        <v>0</v>
      </c>
    </row>
    <row r="3384" spans="1:20" x14ac:dyDescent="0.3">
      <c r="A3384" t="s">
        <v>283</v>
      </c>
      <c r="B3384" t="s">
        <v>84</v>
      </c>
      <c r="C3384">
        <v>0</v>
      </c>
      <c r="D3384">
        <v>5</v>
      </c>
      <c r="E3384" t="s">
        <v>510</v>
      </c>
      <c r="F3384" t="s">
        <v>508</v>
      </c>
      <c r="G3384" t="s">
        <v>508</v>
      </c>
      <c r="H3384">
        <v>3.2079641933270859</v>
      </c>
      <c r="I3384">
        <v>12.34571971173148</v>
      </c>
      <c r="J3384">
        <v>-6.1536930109529042E-2</v>
      </c>
      <c r="K3384">
        <v>-116.7101678999495</v>
      </c>
      <c r="L3384">
        <v>0.52714513186553036</v>
      </c>
      <c r="M3384">
        <v>-1.417667539360125</v>
      </c>
      <c r="N3384">
        <v>-3.3185861946991531</v>
      </c>
      <c r="O3384">
        <v>0</v>
      </c>
      <c r="P3384">
        <v>0</v>
      </c>
      <c r="Q3384">
        <v>0</v>
      </c>
      <c r="R3384">
        <v>0</v>
      </c>
      <c r="S3384">
        <v>0</v>
      </c>
      <c r="T3384">
        <v>0</v>
      </c>
    </row>
    <row r="3385" spans="1:20" x14ac:dyDescent="0.3">
      <c r="A3385" t="s">
        <v>290</v>
      </c>
      <c r="B3385" t="s">
        <v>84</v>
      </c>
      <c r="C3385">
        <v>2</v>
      </c>
      <c r="D3385">
        <v>8</v>
      </c>
      <c r="E3385" t="s">
        <v>510</v>
      </c>
      <c r="F3385" t="s">
        <v>508</v>
      </c>
      <c r="G3385" t="s">
        <v>508</v>
      </c>
      <c r="H3385">
        <v>3.2853870622462531</v>
      </c>
      <c r="I3385">
        <v>9.0089602455153663</v>
      </c>
      <c r="J3385">
        <v>-8.294127117627477E-2</v>
      </c>
      <c r="K3385">
        <v>-183.24601399557889</v>
      </c>
      <c r="L3385">
        <v>1.180784854578222</v>
      </c>
      <c r="M3385">
        <v>-3.3185861946991531</v>
      </c>
      <c r="N3385">
        <v>-0.2288272839027409</v>
      </c>
      <c r="O3385">
        <v>0</v>
      </c>
      <c r="P3385">
        <v>0</v>
      </c>
      <c r="Q3385">
        <v>0</v>
      </c>
      <c r="R3385">
        <v>0</v>
      </c>
      <c r="S3385">
        <v>0</v>
      </c>
      <c r="T3385">
        <v>1</v>
      </c>
    </row>
    <row r="3386" spans="1:20" x14ac:dyDescent="0.3">
      <c r="A3386" t="s">
        <v>512</v>
      </c>
      <c r="B3386" t="s">
        <v>84</v>
      </c>
      <c r="C3386">
        <v>0</v>
      </c>
      <c r="D3386">
        <v>5</v>
      </c>
      <c r="E3386" t="s">
        <v>510</v>
      </c>
      <c r="F3386" t="s">
        <v>508</v>
      </c>
      <c r="G3386" t="s">
        <v>508</v>
      </c>
      <c r="H3386">
        <v>3.0092578466712832</v>
      </c>
      <c r="I3386">
        <v>6.7226850349213221</v>
      </c>
      <c r="J3386">
        <v>-0.1022692179747459</v>
      </c>
      <c r="K3386">
        <v>-148.14813036737331</v>
      </c>
      <c r="L3386">
        <v>0.88590732992097854</v>
      </c>
      <c r="M3386">
        <v>-0.91743028963591189</v>
      </c>
      <c r="N3386">
        <v>-5.671304459740762</v>
      </c>
      <c r="O3386">
        <v>0</v>
      </c>
      <c r="P3386">
        <v>0</v>
      </c>
      <c r="Q3386">
        <v>0</v>
      </c>
      <c r="R3386">
        <v>0</v>
      </c>
      <c r="S3386">
        <v>0</v>
      </c>
      <c r="T3386">
        <v>0</v>
      </c>
    </row>
    <row r="3387" spans="1:20" x14ac:dyDescent="0.3">
      <c r="A3387" t="s">
        <v>91</v>
      </c>
      <c r="B3387" t="s">
        <v>84</v>
      </c>
      <c r="C3387">
        <v>2</v>
      </c>
      <c r="D3387">
        <v>9</v>
      </c>
      <c r="E3387" t="s">
        <v>510</v>
      </c>
      <c r="F3387" t="s">
        <v>508</v>
      </c>
      <c r="G3387" t="s">
        <v>508</v>
      </c>
      <c r="H3387">
        <v>3.5582810712539681</v>
      </c>
      <c r="I3387">
        <v>8.045942992191927</v>
      </c>
      <c r="J3387">
        <v>-0.13247016350102139</v>
      </c>
      <c r="K3387">
        <v>-212.20147791043311</v>
      </c>
      <c r="L3387">
        <v>1.2015702521725879</v>
      </c>
      <c r="M3387">
        <v>-5.671304459740762</v>
      </c>
      <c r="N3387">
        <v>-1.595081801857126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1</v>
      </c>
    </row>
    <row r="3388" spans="1:20" x14ac:dyDescent="0.3">
      <c r="A3388" t="s">
        <v>93</v>
      </c>
      <c r="B3388" t="s">
        <v>84</v>
      </c>
      <c r="C3388">
        <v>2</v>
      </c>
      <c r="D3388">
        <v>6</v>
      </c>
      <c r="E3388" t="s">
        <v>510</v>
      </c>
      <c r="F3388" t="s">
        <v>508</v>
      </c>
      <c r="G3388" t="s">
        <v>508</v>
      </c>
      <c r="H3388">
        <v>3.8118975195975469</v>
      </c>
      <c r="I3388">
        <v>1.14288330078125</v>
      </c>
      <c r="J3388">
        <v>-0.14898711862249231</v>
      </c>
      <c r="K3388">
        <v>-160.5552493473964</v>
      </c>
      <c r="L3388">
        <v>1.0570783518703459</v>
      </c>
      <c r="M3388">
        <v>-1.595081801857126</v>
      </c>
      <c r="N3388">
        <v>0.24937036094549311</v>
      </c>
      <c r="O3388">
        <v>0</v>
      </c>
      <c r="P3388">
        <v>0</v>
      </c>
      <c r="Q3388">
        <v>0</v>
      </c>
      <c r="R3388">
        <v>0</v>
      </c>
      <c r="S3388">
        <v>0</v>
      </c>
      <c r="T3388">
        <v>1</v>
      </c>
    </row>
    <row r="3389" spans="1:20" x14ac:dyDescent="0.3">
      <c r="A3389" t="s">
        <v>162</v>
      </c>
      <c r="B3389" t="s">
        <v>84</v>
      </c>
      <c r="C3389">
        <v>3</v>
      </c>
      <c r="D3389">
        <v>6</v>
      </c>
      <c r="E3389" t="s">
        <v>510</v>
      </c>
      <c r="F3389" t="s">
        <v>508</v>
      </c>
      <c r="G3389" t="s">
        <v>508</v>
      </c>
      <c r="H3389">
        <v>3.9506141712767371</v>
      </c>
      <c r="I3389">
        <v>5.7143075125558038</v>
      </c>
      <c r="J3389">
        <v>-0.1177162687300357</v>
      </c>
      <c r="K3389">
        <v>-89.756333517532852</v>
      </c>
      <c r="L3389">
        <v>0.79950996150140508</v>
      </c>
      <c r="M3389">
        <v>-1.937044103856747</v>
      </c>
      <c r="N3389">
        <v>0.37036705627596561</v>
      </c>
      <c r="O3389">
        <v>0</v>
      </c>
      <c r="P3389">
        <v>1</v>
      </c>
      <c r="Q3389">
        <v>0</v>
      </c>
      <c r="R3389">
        <v>0</v>
      </c>
      <c r="S3389">
        <v>0</v>
      </c>
      <c r="T3389">
        <v>0</v>
      </c>
    </row>
    <row r="3390" spans="1:20" x14ac:dyDescent="0.3">
      <c r="A3390" t="s">
        <v>235</v>
      </c>
      <c r="B3390" t="s">
        <v>84</v>
      </c>
      <c r="C3390">
        <v>9</v>
      </c>
      <c r="D3390">
        <v>12</v>
      </c>
      <c r="E3390" t="s">
        <v>513</v>
      </c>
      <c r="F3390" t="s">
        <v>508</v>
      </c>
      <c r="G3390" t="s">
        <v>508</v>
      </c>
      <c r="H3390">
        <v>3.9085135446577342</v>
      </c>
      <c r="I3390">
        <v>34.090902522902638</v>
      </c>
      <c r="J3390">
        <v>2.015126089820712E-2</v>
      </c>
      <c r="K3390">
        <v>0.25822139768227947</v>
      </c>
      <c r="L3390">
        <v>0.66881899533196465</v>
      </c>
      <c r="M3390">
        <v>-2.4475529139196661</v>
      </c>
      <c r="N3390">
        <v>-0.2389427044540465</v>
      </c>
      <c r="O3390">
        <v>1</v>
      </c>
      <c r="P3390">
        <v>1</v>
      </c>
      <c r="Q3390">
        <v>1</v>
      </c>
      <c r="R3390">
        <v>0</v>
      </c>
      <c r="S3390">
        <v>0</v>
      </c>
      <c r="T3390">
        <v>0</v>
      </c>
    </row>
    <row r="3391" spans="1:20" x14ac:dyDescent="0.3">
      <c r="A3391" t="s">
        <v>259</v>
      </c>
      <c r="B3391" t="s">
        <v>84</v>
      </c>
      <c r="C3391">
        <v>9</v>
      </c>
      <c r="D3391">
        <v>10</v>
      </c>
      <c r="E3391" t="s">
        <v>513</v>
      </c>
      <c r="F3391" t="s">
        <v>508</v>
      </c>
      <c r="G3391" t="s">
        <v>508</v>
      </c>
      <c r="H3391">
        <v>3.8237777999313738</v>
      </c>
      <c r="I3391">
        <v>38.738778213947867</v>
      </c>
      <c r="J3391">
        <v>2.6614948555575779E-2</v>
      </c>
      <c r="K3391">
        <v>-0.43928847085807871</v>
      </c>
      <c r="L3391">
        <v>0.38003486287354749</v>
      </c>
      <c r="M3391">
        <v>-0.2389427044540465</v>
      </c>
      <c r="N3391">
        <v>2.1556807578226991</v>
      </c>
      <c r="O3391">
        <v>1</v>
      </c>
      <c r="P3391">
        <v>1</v>
      </c>
      <c r="Q3391">
        <v>1</v>
      </c>
      <c r="R3391">
        <v>0</v>
      </c>
      <c r="S3391">
        <v>0</v>
      </c>
      <c r="T3391">
        <v>0</v>
      </c>
    </row>
    <row r="3392" spans="1:20" x14ac:dyDescent="0.3">
      <c r="A3392" t="s">
        <v>269</v>
      </c>
      <c r="B3392" t="s">
        <v>84</v>
      </c>
      <c r="C3392">
        <v>8</v>
      </c>
      <c r="D3392">
        <v>9</v>
      </c>
      <c r="E3392" t="s">
        <v>513</v>
      </c>
      <c r="F3392" t="s">
        <v>508</v>
      </c>
      <c r="G3392" t="s">
        <v>508</v>
      </c>
      <c r="H3392">
        <v>3.6814461603283188</v>
      </c>
      <c r="I3392">
        <v>48.148105631800448</v>
      </c>
      <c r="J3392">
        <v>4.3683237195564051E-2</v>
      </c>
      <c r="K3392">
        <v>77.185473780387881</v>
      </c>
      <c r="L3392">
        <v>0.44209944084564667</v>
      </c>
      <c r="M3392">
        <v>-1.055101470167825</v>
      </c>
      <c r="N3392">
        <v>-0.35544709079036441</v>
      </c>
      <c r="O3392">
        <v>0</v>
      </c>
      <c r="P3392">
        <v>1</v>
      </c>
      <c r="Q3392">
        <v>1</v>
      </c>
      <c r="R3392">
        <v>1</v>
      </c>
      <c r="S3392">
        <v>0</v>
      </c>
      <c r="T3392">
        <v>0</v>
      </c>
    </row>
    <row r="3393" spans="1:20" x14ac:dyDescent="0.3">
      <c r="A3393" t="s">
        <v>282</v>
      </c>
      <c r="B3393" t="s">
        <v>84</v>
      </c>
      <c r="C3393">
        <v>6</v>
      </c>
      <c r="D3393">
        <v>9</v>
      </c>
      <c r="E3393" t="s">
        <v>513</v>
      </c>
      <c r="F3393" t="s">
        <v>508</v>
      </c>
      <c r="G3393" t="s">
        <v>508</v>
      </c>
      <c r="H3393">
        <v>3.5671802090366009</v>
      </c>
      <c r="I3393">
        <v>45.3703523826848</v>
      </c>
      <c r="J3393">
        <v>4.2860468563525489E-2</v>
      </c>
      <c r="K3393">
        <v>35.139591584518158</v>
      </c>
      <c r="L3393">
        <v>0.33621248921113323</v>
      </c>
      <c r="M3393">
        <v>-0.35544709079036441</v>
      </c>
      <c r="N3393">
        <v>-1.307962647717464</v>
      </c>
      <c r="O3393">
        <v>0</v>
      </c>
      <c r="P3393">
        <v>1</v>
      </c>
      <c r="Q3393">
        <v>1</v>
      </c>
      <c r="R3393">
        <v>0</v>
      </c>
      <c r="S3393">
        <v>0</v>
      </c>
      <c r="T3393">
        <v>0</v>
      </c>
    </row>
    <row r="3394" spans="1:20" x14ac:dyDescent="0.3">
      <c r="A3394" t="s">
        <v>285</v>
      </c>
      <c r="B3394" t="s">
        <v>84</v>
      </c>
      <c r="C3394">
        <v>6</v>
      </c>
      <c r="D3394">
        <v>8</v>
      </c>
      <c r="E3394" t="s">
        <v>513</v>
      </c>
      <c r="F3394" t="s">
        <v>508</v>
      </c>
      <c r="G3394" t="s">
        <v>508</v>
      </c>
      <c r="H3394">
        <v>3.2151527474114761</v>
      </c>
      <c r="I3394">
        <v>27.777797400707481</v>
      </c>
      <c r="J3394">
        <v>1.7927782540774539E-2</v>
      </c>
      <c r="K3394">
        <v>-35.483732586254128</v>
      </c>
      <c r="L3394">
        <v>0.67494863538937644</v>
      </c>
      <c r="M3394">
        <v>-0.96385448033311039</v>
      </c>
      <c r="N3394">
        <v>0.12164567983808421</v>
      </c>
      <c r="O3394">
        <v>0</v>
      </c>
      <c r="P3394">
        <v>1</v>
      </c>
      <c r="Q3394">
        <v>1</v>
      </c>
      <c r="R3394">
        <v>0</v>
      </c>
      <c r="S3394">
        <v>0</v>
      </c>
      <c r="T3394">
        <v>0</v>
      </c>
    </row>
    <row r="3395" spans="1:20" x14ac:dyDescent="0.3">
      <c r="A3395" t="s">
        <v>291</v>
      </c>
      <c r="B3395" t="s">
        <v>84</v>
      </c>
      <c r="C3395">
        <v>5</v>
      </c>
      <c r="D3395">
        <v>10</v>
      </c>
      <c r="E3395" t="s">
        <v>510</v>
      </c>
      <c r="F3395" t="s">
        <v>508</v>
      </c>
      <c r="G3395" t="s">
        <v>508</v>
      </c>
      <c r="H3395">
        <v>3.0827996888934068</v>
      </c>
      <c r="I3395">
        <v>11.111101299646259</v>
      </c>
      <c r="J3395">
        <v>-5.4759895663987479E-3</v>
      </c>
      <c r="K3395">
        <v>-92.010904642179653</v>
      </c>
      <c r="L3395">
        <v>1.2506686102773921</v>
      </c>
      <c r="M3395">
        <v>-2.3086220042689378</v>
      </c>
      <c r="N3395">
        <v>-0.37313100887474621</v>
      </c>
      <c r="O3395">
        <v>0</v>
      </c>
      <c r="P3395">
        <v>1</v>
      </c>
      <c r="Q3395">
        <v>0</v>
      </c>
      <c r="R3395">
        <v>0</v>
      </c>
      <c r="S3395">
        <v>0</v>
      </c>
      <c r="T3395">
        <v>1</v>
      </c>
    </row>
    <row r="3396" spans="1:20" x14ac:dyDescent="0.3">
      <c r="A3396" t="s">
        <v>295</v>
      </c>
      <c r="B3396" t="s">
        <v>84</v>
      </c>
      <c r="C3396">
        <v>0</v>
      </c>
      <c r="D3396">
        <v>5</v>
      </c>
      <c r="E3396" t="s">
        <v>510</v>
      </c>
      <c r="F3396" t="s">
        <v>508</v>
      </c>
      <c r="G3396" t="s">
        <v>508</v>
      </c>
      <c r="H3396">
        <v>3.005171918372556</v>
      </c>
      <c r="I3396">
        <v>8.3333480505306134</v>
      </c>
      <c r="J3396">
        <v>-1.493826300209164E-2</v>
      </c>
      <c r="K3396">
        <v>-138.22794426839721</v>
      </c>
      <c r="L3396">
        <v>0.97823600592200743</v>
      </c>
      <c r="M3396">
        <v>-0.37313100887474621</v>
      </c>
      <c r="N3396">
        <v>-0.62422208871575913</v>
      </c>
      <c r="O3396">
        <v>0</v>
      </c>
      <c r="P3396">
        <v>0</v>
      </c>
      <c r="Q3396">
        <v>0</v>
      </c>
      <c r="R3396">
        <v>0</v>
      </c>
      <c r="S3396">
        <v>0</v>
      </c>
      <c r="T3396">
        <v>0</v>
      </c>
    </row>
    <row r="3397" spans="1:20" x14ac:dyDescent="0.3">
      <c r="A3397" t="s">
        <v>298</v>
      </c>
      <c r="B3397" t="s">
        <v>84</v>
      </c>
      <c r="C3397">
        <v>2</v>
      </c>
      <c r="D3397">
        <v>8</v>
      </c>
      <c r="E3397" t="s">
        <v>510</v>
      </c>
      <c r="F3397" t="s">
        <v>508</v>
      </c>
      <c r="G3397" t="s">
        <v>508</v>
      </c>
      <c r="H3397">
        <v>2.9163679659566339</v>
      </c>
      <c r="I3397">
        <v>2.803757476203824</v>
      </c>
      <c r="J3397">
        <v>-2.4015671441801389E-2</v>
      </c>
      <c r="K3397">
        <v>-153.90949002164251</v>
      </c>
      <c r="L3397">
        <v>1.008087183213263</v>
      </c>
      <c r="M3397">
        <v>-0.62422208871575913</v>
      </c>
      <c r="N3397">
        <v>0.87939314684367942</v>
      </c>
      <c r="O3397">
        <v>0</v>
      </c>
      <c r="P3397">
        <v>0</v>
      </c>
      <c r="Q3397">
        <v>0</v>
      </c>
      <c r="R3397">
        <v>0</v>
      </c>
      <c r="S3397">
        <v>0</v>
      </c>
      <c r="T3397">
        <v>1</v>
      </c>
    </row>
    <row r="3398" spans="1:20" x14ac:dyDescent="0.3">
      <c r="A3398" t="s">
        <v>96</v>
      </c>
      <c r="B3398" t="s">
        <v>84</v>
      </c>
      <c r="C3398">
        <v>11</v>
      </c>
      <c r="D3398">
        <v>14</v>
      </c>
      <c r="E3398" t="s">
        <v>367</v>
      </c>
      <c r="F3398" t="s">
        <v>508</v>
      </c>
      <c r="G3398" t="s">
        <v>509</v>
      </c>
      <c r="H3398">
        <v>1.9704435956414801</v>
      </c>
      <c r="I3398">
        <v>26.388904525914452</v>
      </c>
      <c r="J3398">
        <v>7.2552263567574604E-3</v>
      </c>
      <c r="K3398">
        <v>-35.738759904562343</v>
      </c>
      <c r="L3398">
        <v>0.74774530104008397</v>
      </c>
      <c r="M3398">
        <v>-0.49019562011037382</v>
      </c>
      <c r="N3398">
        <v>0.61576590442797341</v>
      </c>
      <c r="O3398">
        <v>1</v>
      </c>
      <c r="P3398">
        <v>1</v>
      </c>
      <c r="Q3398">
        <v>1</v>
      </c>
      <c r="R3398">
        <v>1</v>
      </c>
      <c r="S3398">
        <v>0</v>
      </c>
      <c r="T3398">
        <v>0</v>
      </c>
    </row>
    <row r="3399" spans="1:20" x14ac:dyDescent="0.3">
      <c r="A3399" t="s">
        <v>164</v>
      </c>
      <c r="B3399" t="s">
        <v>84</v>
      </c>
      <c r="C3399">
        <v>8</v>
      </c>
      <c r="D3399">
        <v>11</v>
      </c>
      <c r="E3399" t="s">
        <v>367</v>
      </c>
      <c r="F3399" t="s">
        <v>508</v>
      </c>
      <c r="G3399" t="s">
        <v>509</v>
      </c>
      <c r="H3399">
        <v>1.939156645465326</v>
      </c>
      <c r="I3399">
        <v>13.888879690638561</v>
      </c>
      <c r="J3399">
        <v>1.433051546648301E-2</v>
      </c>
      <c r="K3399">
        <v>-48.876756515650612</v>
      </c>
      <c r="L3399">
        <v>1.1521749810367119</v>
      </c>
      <c r="M3399">
        <v>-1.7135904775445301</v>
      </c>
      <c r="N3399">
        <v>3.237860990384279</v>
      </c>
      <c r="O3399">
        <v>0</v>
      </c>
      <c r="P3399">
        <v>1</v>
      </c>
      <c r="Q3399">
        <v>1</v>
      </c>
      <c r="R3399">
        <v>0</v>
      </c>
      <c r="S3399">
        <v>0</v>
      </c>
      <c r="T3399">
        <v>1</v>
      </c>
    </row>
    <row r="3400" spans="1:20" x14ac:dyDescent="0.3">
      <c r="A3400" t="s">
        <v>242</v>
      </c>
      <c r="B3400" t="s">
        <v>84</v>
      </c>
      <c r="C3400">
        <v>6</v>
      </c>
      <c r="D3400">
        <v>11</v>
      </c>
      <c r="E3400" t="s">
        <v>367</v>
      </c>
      <c r="F3400" t="s">
        <v>508</v>
      </c>
      <c r="G3400" t="s">
        <v>509</v>
      </c>
      <c r="H3400">
        <v>1.870957160496532</v>
      </c>
      <c r="I3400">
        <v>48.000003814693628</v>
      </c>
      <c r="J3400">
        <v>3.6805302583998389E-2</v>
      </c>
      <c r="K3400">
        <v>22.390554759339111</v>
      </c>
      <c r="L3400">
        <v>0.77116466446706422</v>
      </c>
      <c r="M3400">
        <v>-1.0895901948428159</v>
      </c>
      <c r="N3400">
        <v>1.346385014076326</v>
      </c>
      <c r="O3400">
        <v>0</v>
      </c>
      <c r="P3400">
        <v>1</v>
      </c>
      <c r="Q3400">
        <v>1</v>
      </c>
      <c r="R3400">
        <v>0</v>
      </c>
      <c r="S3400">
        <v>0</v>
      </c>
      <c r="T3400">
        <v>0</v>
      </c>
    </row>
    <row r="3401" spans="1:20" x14ac:dyDescent="0.3">
      <c r="A3401" t="s">
        <v>139</v>
      </c>
      <c r="B3401" t="s">
        <v>296</v>
      </c>
      <c r="C3401">
        <v>7</v>
      </c>
      <c r="D3401">
        <v>7</v>
      </c>
      <c r="E3401" t="s">
        <v>510</v>
      </c>
      <c r="F3401" t="s">
        <v>508</v>
      </c>
      <c r="G3401" t="s">
        <v>508</v>
      </c>
      <c r="H3401">
        <v>5.2935008408914079</v>
      </c>
      <c r="I3401">
        <v>53.475939101516353</v>
      </c>
      <c r="J3401">
        <v>0.1442600009795896</v>
      </c>
      <c r="K3401">
        <v>85.265956300945803</v>
      </c>
      <c r="L3401">
        <v>0.68156525568097304</v>
      </c>
      <c r="M3401">
        <v>-4.6000003814697266</v>
      </c>
      <c r="N3401">
        <v>0.52411101608800592</v>
      </c>
      <c r="O3401">
        <v>1</v>
      </c>
      <c r="P3401">
        <v>1</v>
      </c>
      <c r="Q3401">
        <v>1</v>
      </c>
      <c r="R3401">
        <v>0</v>
      </c>
      <c r="S3401">
        <v>0</v>
      </c>
      <c r="T3401">
        <v>0</v>
      </c>
    </row>
    <row r="3402" spans="1:20" x14ac:dyDescent="0.3">
      <c r="A3402" t="s">
        <v>265</v>
      </c>
      <c r="B3402" t="s">
        <v>296</v>
      </c>
      <c r="C3402">
        <v>11</v>
      </c>
      <c r="D3402">
        <v>13</v>
      </c>
      <c r="E3402" t="s">
        <v>510</v>
      </c>
      <c r="F3402" t="s">
        <v>508</v>
      </c>
      <c r="G3402" t="s">
        <v>508</v>
      </c>
      <c r="H3402">
        <v>4.0879559325915542</v>
      </c>
      <c r="I3402">
        <v>41.60003662109375</v>
      </c>
      <c r="J3402">
        <v>4.2502284593667707E-2</v>
      </c>
      <c r="K3402">
        <v>72.584978485998406</v>
      </c>
      <c r="L3402">
        <v>0.48847197224004962</v>
      </c>
      <c r="M3402">
        <v>-2.320883408453231</v>
      </c>
      <c r="N3402">
        <v>-3.6157063061515138</v>
      </c>
      <c r="O3402">
        <v>1</v>
      </c>
      <c r="P3402">
        <v>1</v>
      </c>
      <c r="Q3402">
        <v>1</v>
      </c>
      <c r="R3402">
        <v>0</v>
      </c>
      <c r="S3402">
        <v>1</v>
      </c>
      <c r="T3402">
        <v>0</v>
      </c>
    </row>
    <row r="3403" spans="1:20" x14ac:dyDescent="0.3">
      <c r="A3403" t="s">
        <v>271</v>
      </c>
      <c r="B3403" t="s">
        <v>296</v>
      </c>
      <c r="C3403">
        <v>2</v>
      </c>
      <c r="D3403">
        <v>6</v>
      </c>
      <c r="E3403" t="s">
        <v>510</v>
      </c>
      <c r="F3403" t="s">
        <v>508</v>
      </c>
      <c r="G3403" t="s">
        <v>508</v>
      </c>
      <c r="H3403">
        <v>4.2543154958715483</v>
      </c>
      <c r="I3403">
        <v>3.6764855409613739</v>
      </c>
      <c r="J3403">
        <v>-1.9546638349437581E-2</v>
      </c>
      <c r="K3403">
        <v>-160.1938846875963</v>
      </c>
      <c r="L3403">
        <v>1.1865552365968171</v>
      </c>
      <c r="M3403">
        <v>-2.4651612445562372</v>
      </c>
      <c r="N3403">
        <v>6.5934000290503851</v>
      </c>
      <c r="O3403">
        <v>0</v>
      </c>
      <c r="P3403">
        <v>0</v>
      </c>
      <c r="Q3403">
        <v>0</v>
      </c>
      <c r="R3403">
        <v>0</v>
      </c>
      <c r="S3403">
        <v>0</v>
      </c>
      <c r="T3403">
        <v>1</v>
      </c>
    </row>
    <row r="3404" spans="1:20" x14ac:dyDescent="0.3">
      <c r="A3404" t="s">
        <v>290</v>
      </c>
      <c r="B3404" t="s">
        <v>296</v>
      </c>
      <c r="C3404">
        <v>8</v>
      </c>
      <c r="D3404">
        <v>7</v>
      </c>
      <c r="E3404" t="s">
        <v>510</v>
      </c>
      <c r="F3404" t="s">
        <v>508</v>
      </c>
      <c r="G3404" t="s">
        <v>508</v>
      </c>
      <c r="H3404">
        <v>5.0812358344861046</v>
      </c>
      <c r="I3404">
        <v>18.243215378389731</v>
      </c>
      <c r="J3404">
        <v>1.9763392807478221E-2</v>
      </c>
      <c r="K3404">
        <v>48.907787633755298</v>
      </c>
      <c r="L3404">
        <v>1.1789063645816691</v>
      </c>
      <c r="M3404">
        <v>-7.7227787840143041</v>
      </c>
      <c r="N3404">
        <v>0.85836830821445154</v>
      </c>
      <c r="O3404">
        <v>0</v>
      </c>
      <c r="P3404">
        <v>1</v>
      </c>
      <c r="Q3404">
        <v>1</v>
      </c>
      <c r="R3404">
        <v>0</v>
      </c>
      <c r="S3404">
        <v>1</v>
      </c>
      <c r="T3404">
        <v>1</v>
      </c>
    </row>
    <row r="3405" spans="1:20" x14ac:dyDescent="0.3">
      <c r="A3405" t="s">
        <v>91</v>
      </c>
      <c r="B3405" t="s">
        <v>296</v>
      </c>
      <c r="C3405">
        <v>-2</v>
      </c>
      <c r="D3405">
        <v>3</v>
      </c>
      <c r="E3405" t="s">
        <v>510</v>
      </c>
      <c r="F3405" t="s">
        <v>508</v>
      </c>
      <c r="G3405" t="s">
        <v>508</v>
      </c>
      <c r="H3405">
        <v>6.0208573456787136</v>
      </c>
      <c r="I3405">
        <v>22.79791337965985</v>
      </c>
      <c r="J3405">
        <v>-3.9395744605499008E-2</v>
      </c>
      <c r="K3405">
        <v>-199.8039170312484</v>
      </c>
      <c r="L3405">
        <v>0.80572180578871055</v>
      </c>
      <c r="M3405">
        <v>-4.338622811506621</v>
      </c>
      <c r="N3405">
        <v>-4.8672520159293153</v>
      </c>
      <c r="O3405">
        <v>0</v>
      </c>
      <c r="P3405">
        <v>0</v>
      </c>
      <c r="Q3405">
        <v>0</v>
      </c>
      <c r="R3405">
        <v>0</v>
      </c>
      <c r="S3405">
        <v>0</v>
      </c>
      <c r="T3405">
        <v>0</v>
      </c>
    </row>
    <row r="3406" spans="1:20" x14ac:dyDescent="0.3">
      <c r="A3406" t="s">
        <v>93</v>
      </c>
      <c r="B3406" t="s">
        <v>296</v>
      </c>
      <c r="C3406">
        <v>-2</v>
      </c>
      <c r="D3406">
        <v>3</v>
      </c>
      <c r="E3406" t="s">
        <v>510</v>
      </c>
      <c r="F3406" t="s">
        <v>508</v>
      </c>
      <c r="G3406" t="s">
        <v>508</v>
      </c>
      <c r="H3406">
        <v>6.1295647611209123</v>
      </c>
      <c r="I3406">
        <v>0</v>
      </c>
      <c r="J3406">
        <v>-7.9713886070401835E-2</v>
      </c>
      <c r="K3406">
        <v>-163.90903692016391</v>
      </c>
      <c r="L3406">
        <v>0.64947015189884871</v>
      </c>
      <c r="M3406">
        <v>-4.8672520159293153</v>
      </c>
      <c r="N3406">
        <v>4.8837216007444866</v>
      </c>
      <c r="O3406">
        <v>0</v>
      </c>
      <c r="P3406">
        <v>0</v>
      </c>
      <c r="Q3406">
        <v>0</v>
      </c>
      <c r="R3406">
        <v>0</v>
      </c>
      <c r="S3406">
        <v>0</v>
      </c>
      <c r="T3406">
        <v>0</v>
      </c>
    </row>
    <row r="3407" spans="1:20" x14ac:dyDescent="0.3">
      <c r="A3407" t="s">
        <v>220</v>
      </c>
      <c r="B3407" t="s">
        <v>296</v>
      </c>
      <c r="C3407">
        <v>1</v>
      </c>
      <c r="D3407">
        <v>2</v>
      </c>
      <c r="E3407" t="s">
        <v>510</v>
      </c>
      <c r="F3407" t="s">
        <v>508</v>
      </c>
      <c r="G3407" t="s">
        <v>508</v>
      </c>
      <c r="H3407">
        <v>6.6332200735633879</v>
      </c>
      <c r="I3407">
        <v>19.17098496801237</v>
      </c>
      <c r="J3407">
        <v>-6.2181066809561591E-2</v>
      </c>
      <c r="K3407">
        <v>-68.636293077401419</v>
      </c>
      <c r="L3407">
        <v>0.34945984048059242</v>
      </c>
      <c r="M3407">
        <v>-0.55432581150067728</v>
      </c>
      <c r="N3407">
        <v>0.66889034733838226</v>
      </c>
      <c r="O3407">
        <v>0</v>
      </c>
      <c r="P3407">
        <v>1</v>
      </c>
      <c r="Q3407">
        <v>0</v>
      </c>
      <c r="R3407">
        <v>0</v>
      </c>
      <c r="S3407">
        <v>0</v>
      </c>
      <c r="T3407">
        <v>0</v>
      </c>
    </row>
    <row r="3408" spans="1:20" x14ac:dyDescent="0.3">
      <c r="A3408" t="s">
        <v>269</v>
      </c>
      <c r="B3408" t="s">
        <v>296</v>
      </c>
      <c r="C3408">
        <v>13</v>
      </c>
      <c r="D3408">
        <v>10</v>
      </c>
      <c r="E3408" t="s">
        <v>510</v>
      </c>
      <c r="F3408" t="s">
        <v>508</v>
      </c>
      <c r="G3408" t="s">
        <v>508</v>
      </c>
      <c r="H3408">
        <v>4.5420466812082827</v>
      </c>
      <c r="I3408">
        <v>68.382322520113064</v>
      </c>
      <c r="J3408">
        <v>9.1573523862641754E-2</v>
      </c>
      <c r="K3408">
        <v>107.92216470682111</v>
      </c>
      <c r="L3408">
        <v>1.0447187446249011</v>
      </c>
      <c r="M3408">
        <v>-3.5425139414538571</v>
      </c>
      <c r="N3408">
        <v>0.62959518675655557</v>
      </c>
      <c r="O3408">
        <v>1</v>
      </c>
      <c r="P3408">
        <v>1</v>
      </c>
      <c r="Q3408">
        <v>1</v>
      </c>
      <c r="R3408">
        <v>0</v>
      </c>
      <c r="S3408">
        <v>1</v>
      </c>
      <c r="T3408">
        <v>1</v>
      </c>
    </row>
    <row r="3409" spans="1:20" x14ac:dyDescent="0.3">
      <c r="A3409" t="s">
        <v>291</v>
      </c>
      <c r="B3409" t="s">
        <v>296</v>
      </c>
      <c r="C3409">
        <v>13</v>
      </c>
      <c r="D3409">
        <v>10</v>
      </c>
      <c r="E3409" t="s">
        <v>510</v>
      </c>
      <c r="F3409" t="s">
        <v>508</v>
      </c>
      <c r="G3409" t="s">
        <v>508</v>
      </c>
      <c r="H3409">
        <v>3.5607885205154308</v>
      </c>
      <c r="I3409">
        <v>73.78047468547652</v>
      </c>
      <c r="J3409">
        <v>9.6386105622321971E-2</v>
      </c>
      <c r="K3409">
        <v>98.521487712551959</v>
      </c>
      <c r="L3409">
        <v>1.109346149483758</v>
      </c>
      <c r="M3409">
        <v>-1.2745109497240661</v>
      </c>
      <c r="N3409">
        <v>-3.674279014618588</v>
      </c>
      <c r="O3409">
        <v>1</v>
      </c>
      <c r="P3409">
        <v>1</v>
      </c>
      <c r="Q3409">
        <v>1</v>
      </c>
      <c r="R3409">
        <v>0</v>
      </c>
      <c r="S3409">
        <v>1</v>
      </c>
      <c r="T3409">
        <v>1</v>
      </c>
    </row>
    <row r="3410" spans="1:20" x14ac:dyDescent="0.3">
      <c r="A3410" t="s">
        <v>295</v>
      </c>
      <c r="B3410" t="s">
        <v>296</v>
      </c>
      <c r="C3410">
        <v>11</v>
      </c>
      <c r="D3410">
        <v>13</v>
      </c>
      <c r="E3410" t="s">
        <v>513</v>
      </c>
      <c r="F3410" t="s">
        <v>508</v>
      </c>
      <c r="G3410" t="s">
        <v>508</v>
      </c>
      <c r="H3410">
        <v>3.6303383272768461</v>
      </c>
      <c r="I3410">
        <v>51.219510776808278</v>
      </c>
      <c r="J3410">
        <v>5.536086675865598E-2</v>
      </c>
      <c r="K3410">
        <v>51.243761974304881</v>
      </c>
      <c r="L3410">
        <v>0.68200419598719342</v>
      </c>
      <c r="M3410">
        <v>-3.674279014618588</v>
      </c>
      <c r="N3410">
        <v>1.030931788000752</v>
      </c>
      <c r="O3410">
        <v>1</v>
      </c>
      <c r="P3410">
        <v>1</v>
      </c>
      <c r="Q3410">
        <v>1</v>
      </c>
      <c r="R3410">
        <v>0</v>
      </c>
      <c r="S3410">
        <v>1</v>
      </c>
      <c r="T3410">
        <v>0</v>
      </c>
    </row>
    <row r="3411" spans="1:20" x14ac:dyDescent="0.3">
      <c r="A3411" t="s">
        <v>164</v>
      </c>
      <c r="B3411" t="s">
        <v>296</v>
      </c>
      <c r="C3411">
        <v>5</v>
      </c>
      <c r="D3411">
        <v>8</v>
      </c>
      <c r="E3411" t="s">
        <v>510</v>
      </c>
      <c r="F3411" t="s">
        <v>508</v>
      </c>
      <c r="G3411" t="s">
        <v>508</v>
      </c>
      <c r="H3411">
        <v>4.7070804388294176</v>
      </c>
      <c r="I3411">
        <v>7.9999923706054688</v>
      </c>
      <c r="J3411">
        <v>-6.9461483175788541E-2</v>
      </c>
      <c r="K3411">
        <v>-73.981184594224317</v>
      </c>
      <c r="L3411">
        <v>1.5240390425395249</v>
      </c>
      <c r="M3411">
        <v>-6.4615396352914658</v>
      </c>
      <c r="N3411">
        <v>4.0570163399338677</v>
      </c>
      <c r="O3411">
        <v>0</v>
      </c>
      <c r="P3411">
        <v>1</v>
      </c>
      <c r="Q3411">
        <v>0</v>
      </c>
      <c r="R3411">
        <v>0</v>
      </c>
      <c r="S3411">
        <v>0</v>
      </c>
      <c r="T3411">
        <v>1</v>
      </c>
    </row>
    <row r="3412" spans="1:20" x14ac:dyDescent="0.3">
      <c r="A3412" t="s">
        <v>228</v>
      </c>
      <c r="B3412" t="s">
        <v>601</v>
      </c>
      <c r="C3412">
        <v>1</v>
      </c>
      <c r="D3412">
        <v>3</v>
      </c>
      <c r="E3412" t="s">
        <v>510</v>
      </c>
      <c r="F3412" t="s">
        <v>508</v>
      </c>
      <c r="G3412" t="s">
        <v>508</v>
      </c>
      <c r="H3412">
        <v>5.0110488368416464</v>
      </c>
      <c r="I3412">
        <v>40.553000900409003</v>
      </c>
      <c r="J3412">
        <v>-0.30605455474959842</v>
      </c>
      <c r="K3412">
        <v>-57.86771682734436</v>
      </c>
      <c r="L3412">
        <v>0.58076870897594945</v>
      </c>
      <c r="M3412">
        <v>-0.81227572300561235</v>
      </c>
      <c r="N3412">
        <v>-3.457691536849524</v>
      </c>
      <c r="O3412">
        <v>0</v>
      </c>
      <c r="P3412">
        <v>1</v>
      </c>
      <c r="Q3412">
        <v>0</v>
      </c>
      <c r="R3412">
        <v>0</v>
      </c>
      <c r="S3412">
        <v>0</v>
      </c>
      <c r="T3412">
        <v>0</v>
      </c>
    </row>
    <row r="3413" spans="1:20" x14ac:dyDescent="0.3">
      <c r="A3413" t="s">
        <v>265</v>
      </c>
      <c r="B3413" t="s">
        <v>601</v>
      </c>
      <c r="C3413">
        <v>7</v>
      </c>
      <c r="D3413">
        <v>6</v>
      </c>
      <c r="E3413" t="s">
        <v>510</v>
      </c>
      <c r="F3413" t="s">
        <v>508</v>
      </c>
      <c r="G3413" t="s">
        <v>508</v>
      </c>
      <c r="H3413">
        <v>4.7574004046394229</v>
      </c>
      <c r="I3413">
        <v>30.872469819091201</v>
      </c>
      <c r="J3413">
        <v>-0.47239637575383903</v>
      </c>
      <c r="K3413">
        <v>-77.271344895307735</v>
      </c>
      <c r="L3413">
        <v>1.408719805982382</v>
      </c>
      <c r="M3413">
        <v>-0.28302174694133247</v>
      </c>
      <c r="N3413">
        <v>-4.3519381333317932</v>
      </c>
      <c r="O3413">
        <v>0</v>
      </c>
      <c r="P3413">
        <v>1</v>
      </c>
      <c r="Q3413">
        <v>0</v>
      </c>
      <c r="R3413">
        <v>1</v>
      </c>
      <c r="S3413">
        <v>0</v>
      </c>
      <c r="T3413">
        <v>1</v>
      </c>
    </row>
    <row r="3414" spans="1:20" x14ac:dyDescent="0.3">
      <c r="A3414" t="s">
        <v>271</v>
      </c>
      <c r="B3414" t="s">
        <v>601</v>
      </c>
      <c r="C3414">
        <v>2</v>
      </c>
      <c r="D3414">
        <v>5</v>
      </c>
      <c r="E3414" t="s">
        <v>510</v>
      </c>
      <c r="F3414" t="s">
        <v>508</v>
      </c>
      <c r="G3414" t="s">
        <v>508</v>
      </c>
      <c r="H3414">
        <v>4.3453573654714379</v>
      </c>
      <c r="I3414">
        <v>3.7499904632568359</v>
      </c>
      <c r="J3414">
        <v>-0.64427051519420409</v>
      </c>
      <c r="K3414">
        <v>-126.7165872890578</v>
      </c>
      <c r="L3414">
        <v>1.2390909967483881</v>
      </c>
      <c r="M3414">
        <v>-0.49455984920512802</v>
      </c>
      <c r="N3414">
        <v>2.7833032745801689</v>
      </c>
      <c r="O3414">
        <v>0</v>
      </c>
      <c r="P3414">
        <v>0</v>
      </c>
      <c r="Q3414">
        <v>0</v>
      </c>
      <c r="R3414">
        <v>0</v>
      </c>
      <c r="S3414">
        <v>0</v>
      </c>
      <c r="T3414">
        <v>1</v>
      </c>
    </row>
    <row r="3415" spans="1:20" x14ac:dyDescent="0.3">
      <c r="A3415" t="s">
        <v>290</v>
      </c>
      <c r="B3415" t="s">
        <v>601</v>
      </c>
      <c r="C3415">
        <v>6</v>
      </c>
      <c r="D3415">
        <v>7</v>
      </c>
      <c r="E3415" t="s">
        <v>510</v>
      </c>
      <c r="F3415" t="s">
        <v>508</v>
      </c>
      <c r="G3415" t="s">
        <v>508</v>
      </c>
      <c r="H3415">
        <v>4.2123478965988888</v>
      </c>
      <c r="I3415">
        <v>25.824142426567061</v>
      </c>
      <c r="J3415">
        <v>-0.179382288042787</v>
      </c>
      <c r="K3415">
        <v>-48.04977082186565</v>
      </c>
      <c r="L3415">
        <v>0.58530168714347353</v>
      </c>
      <c r="M3415">
        <v>-3.0075230561518409</v>
      </c>
      <c r="N3415">
        <v>0.58140128028932558</v>
      </c>
      <c r="O3415">
        <v>1</v>
      </c>
      <c r="P3415">
        <v>1</v>
      </c>
      <c r="Q3415">
        <v>0</v>
      </c>
      <c r="R3415">
        <v>0</v>
      </c>
      <c r="S3415">
        <v>0</v>
      </c>
      <c r="T3415">
        <v>0</v>
      </c>
    </row>
    <row r="3416" spans="1:20" x14ac:dyDescent="0.3">
      <c r="A3416" t="s">
        <v>512</v>
      </c>
      <c r="B3416" t="s">
        <v>601</v>
      </c>
      <c r="C3416">
        <v>0</v>
      </c>
      <c r="D3416">
        <v>5</v>
      </c>
      <c r="E3416" t="s">
        <v>510</v>
      </c>
      <c r="F3416" t="s">
        <v>508</v>
      </c>
      <c r="G3416" t="s">
        <v>508</v>
      </c>
      <c r="H3416">
        <v>4.4073563045793112</v>
      </c>
      <c r="I3416">
        <v>2.1192034911304489</v>
      </c>
      <c r="J3416">
        <v>-0.24493489716083161</v>
      </c>
      <c r="K3416">
        <v>-123.1802865638917</v>
      </c>
      <c r="L3416">
        <v>0.74143738168556028</v>
      </c>
      <c r="M3416">
        <v>-4.5086706816782964</v>
      </c>
      <c r="N3416">
        <v>-2.1388243420474842</v>
      </c>
      <c r="O3416">
        <v>0</v>
      </c>
      <c r="P3416">
        <v>0</v>
      </c>
      <c r="Q3416">
        <v>0</v>
      </c>
      <c r="R3416">
        <v>0</v>
      </c>
      <c r="S3416">
        <v>0</v>
      </c>
      <c r="T3416">
        <v>0</v>
      </c>
    </row>
    <row r="3417" spans="1:20" x14ac:dyDescent="0.3">
      <c r="A3417" t="s">
        <v>91</v>
      </c>
      <c r="B3417" t="s">
        <v>601</v>
      </c>
      <c r="C3417">
        <v>4</v>
      </c>
      <c r="D3417">
        <v>6</v>
      </c>
      <c r="E3417" t="s">
        <v>510</v>
      </c>
      <c r="F3417" t="s">
        <v>508</v>
      </c>
      <c r="G3417" t="s">
        <v>508</v>
      </c>
      <c r="H3417">
        <v>4.8880710517534984</v>
      </c>
      <c r="I3417">
        <v>32.110087248063778</v>
      </c>
      <c r="J3417">
        <v>-0.33718545450660159</v>
      </c>
      <c r="K3417">
        <v>-249.25446288677759</v>
      </c>
      <c r="L3417">
        <v>1.08257021217917</v>
      </c>
      <c r="M3417">
        <v>-2.1388243420474842</v>
      </c>
      <c r="N3417">
        <v>6.7010309278350517</v>
      </c>
      <c r="O3417">
        <v>0</v>
      </c>
      <c r="P3417">
        <v>0</v>
      </c>
      <c r="Q3417">
        <v>0</v>
      </c>
      <c r="R3417">
        <v>1</v>
      </c>
      <c r="S3417">
        <v>0</v>
      </c>
      <c r="T3417">
        <v>1</v>
      </c>
    </row>
    <row r="3418" spans="1:20" x14ac:dyDescent="0.3">
      <c r="A3418" t="s">
        <v>235</v>
      </c>
      <c r="B3418" t="s">
        <v>601</v>
      </c>
      <c r="C3418">
        <v>10</v>
      </c>
      <c r="D3418">
        <v>6</v>
      </c>
      <c r="E3418" t="s">
        <v>510</v>
      </c>
      <c r="F3418" t="s">
        <v>508</v>
      </c>
      <c r="G3418" t="s">
        <v>508</v>
      </c>
      <c r="H3418">
        <v>4.6823816402901484</v>
      </c>
      <c r="I3418">
        <v>63.636351813953731</v>
      </c>
      <c r="J3418">
        <v>1.6456841360875111E-2</v>
      </c>
      <c r="K3418">
        <v>-49.885754616984848</v>
      </c>
      <c r="L3418">
        <v>1.106091042567898</v>
      </c>
      <c r="M3418">
        <v>-0.39370229516370719</v>
      </c>
      <c r="N3418">
        <v>0.29644571225752742</v>
      </c>
      <c r="O3418">
        <v>0</v>
      </c>
      <c r="P3418">
        <v>1</v>
      </c>
      <c r="Q3418">
        <v>1</v>
      </c>
      <c r="R3418">
        <v>1</v>
      </c>
      <c r="S3418">
        <v>0</v>
      </c>
      <c r="T3418">
        <v>1</v>
      </c>
    </row>
    <row r="3419" spans="1:20" x14ac:dyDescent="0.3">
      <c r="A3419" t="s">
        <v>269</v>
      </c>
      <c r="B3419" t="s">
        <v>601</v>
      </c>
      <c r="C3419">
        <v>9</v>
      </c>
      <c r="D3419">
        <v>4</v>
      </c>
      <c r="E3419" t="s">
        <v>510</v>
      </c>
      <c r="F3419" t="s">
        <v>508</v>
      </c>
      <c r="G3419" t="s">
        <v>508</v>
      </c>
      <c r="H3419">
        <v>5.0852768337701546</v>
      </c>
      <c r="I3419">
        <v>79.891281136945551</v>
      </c>
      <c r="J3419">
        <v>0.15585735909353521</v>
      </c>
      <c r="K3419">
        <v>68.961852749664359</v>
      </c>
      <c r="L3419">
        <v>0.79759625653740618</v>
      </c>
      <c r="M3419">
        <v>-1.78236543440492</v>
      </c>
      <c r="N3419">
        <v>6.9723049326988278</v>
      </c>
      <c r="O3419">
        <v>1</v>
      </c>
      <c r="P3419">
        <v>1</v>
      </c>
      <c r="Q3419">
        <v>1</v>
      </c>
      <c r="R3419">
        <v>1</v>
      </c>
      <c r="S3419">
        <v>0</v>
      </c>
      <c r="T3419">
        <v>0</v>
      </c>
    </row>
    <row r="3420" spans="1:20" x14ac:dyDescent="0.3">
      <c r="A3420" t="s">
        <v>285</v>
      </c>
      <c r="B3420" t="s">
        <v>601</v>
      </c>
      <c r="C3420">
        <v>11</v>
      </c>
      <c r="D3420">
        <v>12</v>
      </c>
      <c r="E3420" t="s">
        <v>510</v>
      </c>
      <c r="F3420" t="s">
        <v>508</v>
      </c>
      <c r="G3420" t="s">
        <v>508</v>
      </c>
      <c r="H3420">
        <v>4.7605393337719768</v>
      </c>
      <c r="I3420">
        <v>46.792985406281908</v>
      </c>
      <c r="J3420">
        <v>0.30101631838650222</v>
      </c>
      <c r="K3420">
        <v>35.973797600600037</v>
      </c>
      <c r="L3420">
        <v>0.33147639645475668</v>
      </c>
      <c r="M3420">
        <v>-1.78236543440492</v>
      </c>
      <c r="N3420">
        <v>1.2416457398756771</v>
      </c>
      <c r="O3420">
        <v>1</v>
      </c>
      <c r="P3420">
        <v>1</v>
      </c>
      <c r="Q3420">
        <v>1</v>
      </c>
      <c r="R3420">
        <v>0</v>
      </c>
      <c r="S3420">
        <v>1</v>
      </c>
      <c r="T3420">
        <v>0</v>
      </c>
    </row>
    <row r="3421" spans="1:20" x14ac:dyDescent="0.3">
      <c r="A3421" t="s">
        <v>298</v>
      </c>
      <c r="B3421" t="s">
        <v>601</v>
      </c>
      <c r="C3421">
        <v>6</v>
      </c>
      <c r="D3421">
        <v>8</v>
      </c>
      <c r="E3421" t="s">
        <v>510</v>
      </c>
      <c r="F3421" t="s">
        <v>508</v>
      </c>
      <c r="G3421" t="s">
        <v>508</v>
      </c>
      <c r="H3421">
        <v>4.6407846997649358</v>
      </c>
      <c r="I3421">
        <v>37.317800955120028</v>
      </c>
      <c r="J3421">
        <v>7.930046554440158E-2</v>
      </c>
      <c r="K3421">
        <v>-0.15359551448733369</v>
      </c>
      <c r="L3421">
        <v>0.20435038254732299</v>
      </c>
      <c r="M3421">
        <v>-2.6365306052954902</v>
      </c>
      <c r="N3421">
        <v>0.19342064341472209</v>
      </c>
      <c r="O3421">
        <v>0</v>
      </c>
      <c r="P3421">
        <v>1</v>
      </c>
      <c r="Q3421">
        <v>1</v>
      </c>
      <c r="R3421">
        <v>0</v>
      </c>
      <c r="S3421">
        <v>0</v>
      </c>
      <c r="T3421">
        <v>0</v>
      </c>
    </row>
    <row r="3422" spans="1:20" x14ac:dyDescent="0.3">
      <c r="A3422" t="s">
        <v>164</v>
      </c>
      <c r="B3422" t="s">
        <v>601</v>
      </c>
      <c r="C3422">
        <v>2</v>
      </c>
      <c r="D3422">
        <v>7</v>
      </c>
      <c r="E3422" t="s">
        <v>510</v>
      </c>
      <c r="F3422" t="s">
        <v>508</v>
      </c>
      <c r="G3422" t="s">
        <v>508</v>
      </c>
      <c r="H3422">
        <v>3.8899982997349341</v>
      </c>
      <c r="I3422">
        <v>4.1533289336333903</v>
      </c>
      <c r="J3422">
        <v>-0.29223112585934841</v>
      </c>
      <c r="K3422">
        <v>-123.4860490316608</v>
      </c>
      <c r="L3422">
        <v>1.383019916937384</v>
      </c>
      <c r="M3422">
        <v>-0.49751243781094528</v>
      </c>
      <c r="N3422">
        <v>2.1999969482421879</v>
      </c>
      <c r="O3422">
        <v>0</v>
      </c>
      <c r="P3422">
        <v>0</v>
      </c>
      <c r="Q3422">
        <v>0</v>
      </c>
      <c r="R3422">
        <v>0</v>
      </c>
      <c r="S3422">
        <v>0</v>
      </c>
      <c r="T3422">
        <v>1</v>
      </c>
    </row>
    <row r="3423" spans="1:20" x14ac:dyDescent="0.3">
      <c r="A3423" t="s">
        <v>242</v>
      </c>
      <c r="B3423" t="s">
        <v>601</v>
      </c>
      <c r="C3423">
        <v>10</v>
      </c>
      <c r="D3423">
        <v>13</v>
      </c>
      <c r="E3423" t="s">
        <v>510</v>
      </c>
      <c r="F3423" t="s">
        <v>508</v>
      </c>
      <c r="G3423" t="s">
        <v>508</v>
      </c>
      <c r="H3423">
        <v>2.9561939607914911</v>
      </c>
      <c r="I3423">
        <v>39.024419125918783</v>
      </c>
      <c r="J3423">
        <v>-2.4883204069236439E-2</v>
      </c>
      <c r="K3423">
        <v>-87.259280311346473</v>
      </c>
      <c r="L3423">
        <v>1.6944966740637579</v>
      </c>
      <c r="M3423">
        <v>-0.485908641968535</v>
      </c>
      <c r="N3423">
        <v>8.105464158870813</v>
      </c>
      <c r="O3423">
        <v>1</v>
      </c>
      <c r="P3423">
        <v>1</v>
      </c>
      <c r="Q3423">
        <v>0</v>
      </c>
      <c r="R3423">
        <v>1</v>
      </c>
      <c r="S3423">
        <v>0</v>
      </c>
      <c r="T3423">
        <v>1</v>
      </c>
    </row>
    <row r="3424" spans="1:20" x14ac:dyDescent="0.3">
      <c r="A3424" t="s">
        <v>139</v>
      </c>
      <c r="B3424" t="s">
        <v>231</v>
      </c>
      <c r="C3424">
        <v>8</v>
      </c>
      <c r="D3424">
        <v>12</v>
      </c>
      <c r="E3424" t="s">
        <v>513</v>
      </c>
      <c r="F3424" t="s">
        <v>508</v>
      </c>
      <c r="G3424" t="s">
        <v>508</v>
      </c>
      <c r="H3424">
        <v>3.4676713913527162</v>
      </c>
      <c r="I3424">
        <v>21.487642909206471</v>
      </c>
      <c r="J3424">
        <v>0.1193071551816804</v>
      </c>
      <c r="K3424">
        <v>94.616221603394166</v>
      </c>
      <c r="L3424">
        <v>1.122741668561277</v>
      </c>
      <c r="M3424">
        <v>-3.8235271678251381</v>
      </c>
      <c r="N3424">
        <v>-0.68808037788600207</v>
      </c>
      <c r="O3424">
        <v>0</v>
      </c>
      <c r="P3424">
        <v>1</v>
      </c>
      <c r="Q3424">
        <v>1</v>
      </c>
      <c r="R3424">
        <v>0</v>
      </c>
      <c r="S3424">
        <v>0</v>
      </c>
      <c r="T3424">
        <v>1</v>
      </c>
    </row>
    <row r="3425" spans="1:20" x14ac:dyDescent="0.3">
      <c r="A3425" t="s">
        <v>156</v>
      </c>
      <c r="B3425" t="s">
        <v>231</v>
      </c>
      <c r="C3425">
        <v>5</v>
      </c>
      <c r="D3425">
        <v>8</v>
      </c>
      <c r="E3425" t="s">
        <v>513</v>
      </c>
      <c r="F3425" t="s">
        <v>508</v>
      </c>
      <c r="G3425" t="s">
        <v>508</v>
      </c>
      <c r="H3425">
        <v>3.4037169693684119</v>
      </c>
      <c r="I3425">
        <v>14.75400199364884</v>
      </c>
      <c r="J3425">
        <v>3.7878321529342118E-2</v>
      </c>
      <c r="K3425">
        <v>-138.91633826317079</v>
      </c>
      <c r="L3425">
        <v>1.069790565766352</v>
      </c>
      <c r="M3425">
        <v>-0.68808037788600207</v>
      </c>
      <c r="N3425">
        <v>1.0007722192764441</v>
      </c>
      <c r="O3425">
        <v>0</v>
      </c>
      <c r="P3425">
        <v>0</v>
      </c>
      <c r="Q3425">
        <v>1</v>
      </c>
      <c r="R3425">
        <v>0</v>
      </c>
      <c r="S3425">
        <v>0</v>
      </c>
      <c r="T3425">
        <v>1</v>
      </c>
    </row>
    <row r="3426" spans="1:20" x14ac:dyDescent="0.3">
      <c r="A3426" t="s">
        <v>228</v>
      </c>
      <c r="B3426" t="s">
        <v>231</v>
      </c>
      <c r="C3426">
        <v>10</v>
      </c>
      <c r="D3426">
        <v>13</v>
      </c>
      <c r="E3426" t="s">
        <v>513</v>
      </c>
      <c r="F3426" t="s">
        <v>508</v>
      </c>
      <c r="G3426" t="s">
        <v>508</v>
      </c>
      <c r="H3426">
        <v>3.4199140804670591</v>
      </c>
      <c r="I3426">
        <v>31.967171082336201</v>
      </c>
      <c r="J3426">
        <v>0.10327681230567</v>
      </c>
      <c r="K3426">
        <v>40.526424277606758</v>
      </c>
      <c r="L3426">
        <v>1.4095833158916311</v>
      </c>
      <c r="M3426">
        <v>-0.15128362546066371</v>
      </c>
      <c r="N3426">
        <v>0.83333795720880677</v>
      </c>
      <c r="O3426">
        <v>0</v>
      </c>
      <c r="P3426">
        <v>1</v>
      </c>
      <c r="Q3426">
        <v>1</v>
      </c>
      <c r="R3426">
        <v>1</v>
      </c>
      <c r="S3426">
        <v>0</v>
      </c>
      <c r="T3426">
        <v>1</v>
      </c>
    </row>
    <row r="3427" spans="1:20" x14ac:dyDescent="0.3">
      <c r="A3427" t="s">
        <v>265</v>
      </c>
      <c r="B3427" t="s">
        <v>231</v>
      </c>
      <c r="C3427">
        <v>13</v>
      </c>
      <c r="D3427">
        <v>11</v>
      </c>
      <c r="E3427" t="s">
        <v>510</v>
      </c>
      <c r="F3427" t="s">
        <v>508</v>
      </c>
      <c r="G3427" t="s">
        <v>508</v>
      </c>
      <c r="H3427">
        <v>3.8469400211256382</v>
      </c>
      <c r="I3427">
        <v>73.456766285228269</v>
      </c>
      <c r="J3427">
        <v>0.57287936168781284</v>
      </c>
      <c r="K3427">
        <v>187.07191894617861</v>
      </c>
      <c r="L3427">
        <v>1.0663898930671789</v>
      </c>
      <c r="M3427">
        <v>-0.49751027961975569</v>
      </c>
      <c r="N3427">
        <v>-4.8571450369698663</v>
      </c>
      <c r="O3427">
        <v>1</v>
      </c>
      <c r="P3427">
        <v>1</v>
      </c>
      <c r="Q3427">
        <v>1</v>
      </c>
      <c r="R3427">
        <v>0</v>
      </c>
      <c r="S3427">
        <v>1</v>
      </c>
      <c r="T3427">
        <v>1</v>
      </c>
    </row>
    <row r="3428" spans="1:20" x14ac:dyDescent="0.3">
      <c r="A3428" t="s">
        <v>271</v>
      </c>
      <c r="B3428" t="s">
        <v>231</v>
      </c>
      <c r="C3428">
        <v>8</v>
      </c>
      <c r="D3428">
        <v>9</v>
      </c>
      <c r="E3428" t="s">
        <v>510</v>
      </c>
      <c r="F3428" t="s">
        <v>508</v>
      </c>
      <c r="G3428" t="s">
        <v>508</v>
      </c>
      <c r="H3428">
        <v>4.6390068009761389</v>
      </c>
      <c r="I3428">
        <v>10.4938102993078</v>
      </c>
      <c r="J3428">
        <v>0.14251677279409619</v>
      </c>
      <c r="K3428">
        <v>-35.515637365355531</v>
      </c>
      <c r="L3428">
        <v>0.70739634079165514</v>
      </c>
      <c r="M3428">
        <v>-2.5525480288152851</v>
      </c>
      <c r="N3428">
        <v>1.5408320130797679</v>
      </c>
      <c r="O3428">
        <v>0</v>
      </c>
      <c r="P3428">
        <v>1</v>
      </c>
      <c r="Q3428">
        <v>1</v>
      </c>
      <c r="R3428">
        <v>0</v>
      </c>
      <c r="S3428">
        <v>1</v>
      </c>
      <c r="T3428">
        <v>0</v>
      </c>
    </row>
    <row r="3429" spans="1:20" x14ac:dyDescent="0.3">
      <c r="A3429" t="s">
        <v>283</v>
      </c>
      <c r="B3429" t="s">
        <v>231</v>
      </c>
      <c r="C3429">
        <v>3</v>
      </c>
      <c r="D3429">
        <v>4</v>
      </c>
      <c r="E3429" t="s">
        <v>510</v>
      </c>
      <c r="F3429" t="s">
        <v>508</v>
      </c>
      <c r="G3429" t="s">
        <v>508</v>
      </c>
      <c r="H3429">
        <v>4.1416581879884902</v>
      </c>
      <c r="I3429">
        <v>17.28387852117817</v>
      </c>
      <c r="J3429">
        <v>-0.1025923676158142</v>
      </c>
      <c r="K3429">
        <v>-65.171572686824163</v>
      </c>
      <c r="L3429">
        <v>0.68210866562713623</v>
      </c>
      <c r="M3429">
        <v>-0.68285973781047959</v>
      </c>
      <c r="N3429">
        <v>-3.3613400318138189</v>
      </c>
      <c r="O3429">
        <v>0</v>
      </c>
      <c r="P3429">
        <v>1</v>
      </c>
      <c r="Q3429">
        <v>0</v>
      </c>
      <c r="R3429">
        <v>0</v>
      </c>
      <c r="S3429">
        <v>0</v>
      </c>
      <c r="T3429">
        <v>0</v>
      </c>
    </row>
    <row r="3430" spans="1:20" x14ac:dyDescent="0.3">
      <c r="A3430" t="s">
        <v>290</v>
      </c>
      <c r="B3430" t="s">
        <v>231</v>
      </c>
      <c r="C3430">
        <v>2</v>
      </c>
      <c r="D3430">
        <v>7</v>
      </c>
      <c r="E3430" t="s">
        <v>510</v>
      </c>
      <c r="F3430" t="s">
        <v>508</v>
      </c>
      <c r="G3430" t="s">
        <v>508</v>
      </c>
      <c r="H3430">
        <v>4.2687763405815478</v>
      </c>
      <c r="I3430">
        <v>10.55275534220516</v>
      </c>
      <c r="J3430">
        <v>-0.3033538334480857</v>
      </c>
      <c r="K3430">
        <v>-129.53036166186541</v>
      </c>
      <c r="L3430">
        <v>1.2535214140214099</v>
      </c>
      <c r="M3430">
        <v>-3.3613400318138189</v>
      </c>
      <c r="N3430">
        <v>-0.86956401116292004</v>
      </c>
      <c r="O3430">
        <v>0</v>
      </c>
      <c r="P3430">
        <v>0</v>
      </c>
      <c r="Q3430">
        <v>0</v>
      </c>
      <c r="R3430">
        <v>0</v>
      </c>
      <c r="S3430">
        <v>0</v>
      </c>
      <c r="T3430">
        <v>1</v>
      </c>
    </row>
    <row r="3431" spans="1:20" x14ac:dyDescent="0.3">
      <c r="A3431" t="s">
        <v>512</v>
      </c>
      <c r="B3431" t="s">
        <v>231</v>
      </c>
      <c r="C3431">
        <v>2</v>
      </c>
      <c r="D3431">
        <v>4</v>
      </c>
      <c r="E3431" t="s">
        <v>510</v>
      </c>
      <c r="F3431" t="s">
        <v>508</v>
      </c>
      <c r="G3431" t="s">
        <v>508</v>
      </c>
      <c r="H3431">
        <v>4.5130925814311036</v>
      </c>
      <c r="I3431">
        <v>14.59227931569907</v>
      </c>
      <c r="J3431">
        <v>-0.5724127913596212</v>
      </c>
      <c r="K3431">
        <v>-161.80256264670751</v>
      </c>
      <c r="L3431">
        <v>1.023627847999536</v>
      </c>
      <c r="M3431">
        <v>-0.79744815616579501</v>
      </c>
      <c r="N3431">
        <v>-8.3601297414095264</v>
      </c>
      <c r="O3431">
        <v>0</v>
      </c>
      <c r="P3431">
        <v>0</v>
      </c>
      <c r="Q3431">
        <v>0</v>
      </c>
      <c r="R3431">
        <v>0</v>
      </c>
      <c r="S3431">
        <v>0</v>
      </c>
      <c r="T3431">
        <v>1</v>
      </c>
    </row>
    <row r="3432" spans="1:20" x14ac:dyDescent="0.3">
      <c r="A3432" t="s">
        <v>91</v>
      </c>
      <c r="B3432" t="s">
        <v>231</v>
      </c>
      <c r="C3432">
        <v>0</v>
      </c>
      <c r="D3432">
        <v>5</v>
      </c>
      <c r="E3432" t="s">
        <v>510</v>
      </c>
      <c r="F3432" t="s">
        <v>508</v>
      </c>
      <c r="G3432" t="s">
        <v>508</v>
      </c>
      <c r="H3432">
        <v>5.5701764902674169</v>
      </c>
      <c r="I3432">
        <v>6.1919498793705454</v>
      </c>
      <c r="J3432">
        <v>-0.89965242831679881</v>
      </c>
      <c r="K3432">
        <v>-229.2150605917509</v>
      </c>
      <c r="L3432">
        <v>1.246067055115615</v>
      </c>
      <c r="M3432">
        <v>-8.3601297414095264</v>
      </c>
      <c r="N3432">
        <v>-1.2280715139288649</v>
      </c>
      <c r="O3432">
        <v>0</v>
      </c>
      <c r="P3432">
        <v>0</v>
      </c>
      <c r="Q3432">
        <v>0</v>
      </c>
      <c r="R3432">
        <v>0</v>
      </c>
      <c r="S3432">
        <v>0</v>
      </c>
      <c r="T3432">
        <v>1</v>
      </c>
    </row>
    <row r="3433" spans="1:20" x14ac:dyDescent="0.3">
      <c r="A3433" t="s">
        <v>93</v>
      </c>
      <c r="B3433" t="s">
        <v>231</v>
      </c>
      <c r="C3433">
        <v>-2</v>
      </c>
      <c r="D3433">
        <v>1</v>
      </c>
      <c r="E3433" t="s">
        <v>510</v>
      </c>
      <c r="F3433" t="s">
        <v>508</v>
      </c>
      <c r="G3433" t="s">
        <v>508</v>
      </c>
      <c r="H3433">
        <v>5.6013714480543593</v>
      </c>
      <c r="I3433">
        <v>7.0381263821283362</v>
      </c>
      <c r="J3433">
        <v>-1.0783526674886781</v>
      </c>
      <c r="K3433">
        <v>-185.27623256838399</v>
      </c>
      <c r="L3433">
        <v>0.74543678324048679</v>
      </c>
      <c r="M3433">
        <v>-1.2280715139288649</v>
      </c>
      <c r="N3433">
        <v>9.9467182321594976</v>
      </c>
      <c r="O3433">
        <v>0</v>
      </c>
      <c r="P3433">
        <v>0</v>
      </c>
      <c r="Q3433">
        <v>0</v>
      </c>
      <c r="R3433">
        <v>0</v>
      </c>
      <c r="S3433">
        <v>0</v>
      </c>
      <c r="T3433">
        <v>0</v>
      </c>
    </row>
    <row r="3434" spans="1:20" x14ac:dyDescent="0.3">
      <c r="A3434" t="s">
        <v>162</v>
      </c>
      <c r="B3434" t="s">
        <v>231</v>
      </c>
      <c r="C3434">
        <v>1</v>
      </c>
      <c r="D3434">
        <v>4</v>
      </c>
      <c r="E3434" t="s">
        <v>510</v>
      </c>
      <c r="F3434" t="s">
        <v>508</v>
      </c>
      <c r="G3434" t="s">
        <v>508</v>
      </c>
      <c r="H3434">
        <v>5.7229306032176854</v>
      </c>
      <c r="I3434">
        <v>16.369044645573819</v>
      </c>
      <c r="J3434">
        <v>-0.63810020513171617</v>
      </c>
      <c r="K3434">
        <v>-77.978470798496645</v>
      </c>
      <c r="L3434">
        <v>0.86280801728228063</v>
      </c>
      <c r="M3434">
        <v>-5.1639369276703384</v>
      </c>
      <c r="N3434">
        <v>-0.69143944983953209</v>
      </c>
      <c r="O3434">
        <v>0</v>
      </c>
      <c r="P3434">
        <v>1</v>
      </c>
      <c r="Q3434">
        <v>0</v>
      </c>
      <c r="R3434">
        <v>0</v>
      </c>
      <c r="S3434">
        <v>0</v>
      </c>
      <c r="T3434">
        <v>0</v>
      </c>
    </row>
    <row r="3435" spans="1:20" x14ac:dyDescent="0.3">
      <c r="A3435" t="s">
        <v>220</v>
      </c>
      <c r="B3435" t="s">
        <v>231</v>
      </c>
      <c r="C3435">
        <v>1</v>
      </c>
      <c r="D3435">
        <v>2</v>
      </c>
      <c r="E3435" t="s">
        <v>510</v>
      </c>
      <c r="F3435" t="s">
        <v>508</v>
      </c>
      <c r="G3435" t="s">
        <v>508</v>
      </c>
      <c r="H3435">
        <v>5.9368413060631609</v>
      </c>
      <c r="I3435">
        <v>23.475621528102451</v>
      </c>
      <c r="J3435">
        <v>-0.61899247124170698</v>
      </c>
      <c r="K3435">
        <v>-127.6148285420638</v>
      </c>
      <c r="L3435">
        <v>0.6808024276653647</v>
      </c>
      <c r="M3435">
        <v>-0.69143944983953209</v>
      </c>
      <c r="N3435">
        <v>4.4386409106987017</v>
      </c>
      <c r="O3435">
        <v>1</v>
      </c>
      <c r="P3435">
        <v>0</v>
      </c>
      <c r="Q3435">
        <v>0</v>
      </c>
      <c r="R3435">
        <v>0</v>
      </c>
      <c r="S3435">
        <v>0</v>
      </c>
      <c r="T3435">
        <v>0</v>
      </c>
    </row>
    <row r="3436" spans="1:20" x14ac:dyDescent="0.3">
      <c r="A3436" t="s">
        <v>269</v>
      </c>
      <c r="B3436" t="s">
        <v>231</v>
      </c>
      <c r="C3436">
        <v>4</v>
      </c>
      <c r="D3436">
        <v>4</v>
      </c>
      <c r="E3436" t="s">
        <v>510</v>
      </c>
      <c r="F3436" t="s">
        <v>508</v>
      </c>
      <c r="G3436" t="s">
        <v>508</v>
      </c>
      <c r="H3436">
        <v>5.4639550719828662</v>
      </c>
      <c r="I3436">
        <v>56.650237789024352</v>
      </c>
      <c r="J3436">
        <v>0.26290510837331033</v>
      </c>
      <c r="K3436">
        <v>22.57432787169838</v>
      </c>
      <c r="L3436">
        <v>0.74677555644285154</v>
      </c>
      <c r="M3436">
        <v>-1.657000870395736</v>
      </c>
      <c r="N3436">
        <v>-1.516424152182708</v>
      </c>
      <c r="O3436">
        <v>0</v>
      </c>
      <c r="P3436">
        <v>1</v>
      </c>
      <c r="Q3436">
        <v>1</v>
      </c>
      <c r="R3436">
        <v>0</v>
      </c>
      <c r="S3436">
        <v>0</v>
      </c>
      <c r="T3436">
        <v>0</v>
      </c>
    </row>
    <row r="3437" spans="1:20" x14ac:dyDescent="0.3">
      <c r="A3437" t="s">
        <v>282</v>
      </c>
      <c r="B3437" t="s">
        <v>231</v>
      </c>
      <c r="C3437">
        <v>4</v>
      </c>
      <c r="D3437">
        <v>6</v>
      </c>
      <c r="E3437" t="s">
        <v>510</v>
      </c>
      <c r="F3437" t="s">
        <v>508</v>
      </c>
      <c r="G3437" t="s">
        <v>508</v>
      </c>
      <c r="H3437">
        <v>5.4381033140838202</v>
      </c>
      <c r="I3437">
        <v>48.019813759723228</v>
      </c>
      <c r="J3437">
        <v>0.22254958219985271</v>
      </c>
      <c r="K3437">
        <v>-53.687353206599902</v>
      </c>
      <c r="L3437">
        <v>0.4343690051077469</v>
      </c>
      <c r="M3437">
        <v>-1.516424152182708</v>
      </c>
      <c r="N3437">
        <v>9.9230096858066563</v>
      </c>
      <c r="O3437">
        <v>0</v>
      </c>
      <c r="P3437">
        <v>1</v>
      </c>
      <c r="Q3437">
        <v>1</v>
      </c>
      <c r="R3437">
        <v>0</v>
      </c>
      <c r="S3437">
        <v>0</v>
      </c>
      <c r="T3437">
        <v>0</v>
      </c>
    </row>
    <row r="3438" spans="1:20" x14ac:dyDescent="0.3">
      <c r="A3438" t="s">
        <v>295</v>
      </c>
      <c r="B3438" t="s">
        <v>231</v>
      </c>
      <c r="C3438">
        <v>9</v>
      </c>
      <c r="D3438">
        <v>6</v>
      </c>
      <c r="E3438" t="s">
        <v>510</v>
      </c>
      <c r="F3438" t="s">
        <v>508</v>
      </c>
      <c r="G3438" t="s">
        <v>508</v>
      </c>
      <c r="H3438">
        <v>5.3349353706791129</v>
      </c>
      <c r="I3438">
        <v>79.088465379119512</v>
      </c>
      <c r="J3438">
        <v>1.283290603468429</v>
      </c>
      <c r="K3438">
        <v>176.43901718207229</v>
      </c>
      <c r="L3438">
        <v>0.83820850975675831</v>
      </c>
      <c r="M3438">
        <v>-2.2174578224922619</v>
      </c>
      <c r="N3438">
        <v>8.2662789349119432</v>
      </c>
      <c r="O3438">
        <v>1</v>
      </c>
      <c r="P3438">
        <v>1</v>
      </c>
      <c r="Q3438">
        <v>1</v>
      </c>
      <c r="R3438">
        <v>0</v>
      </c>
      <c r="S3438">
        <v>1</v>
      </c>
      <c r="T3438">
        <v>0</v>
      </c>
    </row>
    <row r="3439" spans="1:20" x14ac:dyDescent="0.3">
      <c r="A3439" t="s">
        <v>96</v>
      </c>
      <c r="B3439" t="s">
        <v>231</v>
      </c>
      <c r="C3439">
        <v>6</v>
      </c>
      <c r="D3439">
        <v>6</v>
      </c>
      <c r="E3439" t="s">
        <v>510</v>
      </c>
      <c r="F3439" t="s">
        <v>508</v>
      </c>
      <c r="G3439" t="s">
        <v>508</v>
      </c>
      <c r="H3439">
        <v>7.0840014054087659</v>
      </c>
      <c r="I3439">
        <v>52.702702702702688</v>
      </c>
      <c r="J3439">
        <v>0.61465158883261095</v>
      </c>
      <c r="K3439">
        <v>39.531719419407501</v>
      </c>
      <c r="L3439">
        <v>0.86085698715751924</v>
      </c>
      <c r="M3439">
        <v>-2.6967908385872539</v>
      </c>
      <c r="N3439">
        <v>5.1685347539208806</v>
      </c>
      <c r="O3439">
        <v>0</v>
      </c>
      <c r="P3439">
        <v>1</v>
      </c>
      <c r="Q3439">
        <v>1</v>
      </c>
      <c r="R3439">
        <v>0</v>
      </c>
      <c r="S3439">
        <v>1</v>
      </c>
      <c r="T3439">
        <v>0</v>
      </c>
    </row>
    <row r="3440" spans="1:20" x14ac:dyDescent="0.3">
      <c r="A3440" t="s">
        <v>164</v>
      </c>
      <c r="B3440" t="s">
        <v>231</v>
      </c>
      <c r="C3440">
        <v>4</v>
      </c>
      <c r="D3440">
        <v>7</v>
      </c>
      <c r="E3440" t="s">
        <v>510</v>
      </c>
      <c r="F3440" t="s">
        <v>508</v>
      </c>
      <c r="G3440" t="s">
        <v>508</v>
      </c>
      <c r="H3440">
        <v>7.7168846168758014</v>
      </c>
      <c r="I3440">
        <v>48.378361882390202</v>
      </c>
      <c r="J3440">
        <v>9.9210777398434757E-2</v>
      </c>
      <c r="K3440">
        <v>30.788202497536759</v>
      </c>
      <c r="L3440">
        <v>0.85170951088253377</v>
      </c>
      <c r="M3440">
        <v>-6.0541313173182694</v>
      </c>
      <c r="N3440">
        <v>0.75815014880501352</v>
      </c>
      <c r="O3440">
        <v>0</v>
      </c>
      <c r="P3440">
        <v>1</v>
      </c>
      <c r="Q3440">
        <v>1</v>
      </c>
      <c r="R3440">
        <v>0</v>
      </c>
      <c r="S3440">
        <v>0</v>
      </c>
      <c r="T3440">
        <v>0</v>
      </c>
    </row>
    <row r="3441" spans="1:20" x14ac:dyDescent="0.3">
      <c r="A3441" t="s">
        <v>242</v>
      </c>
      <c r="B3441" t="s">
        <v>231</v>
      </c>
      <c r="C3441">
        <v>1</v>
      </c>
      <c r="D3441">
        <v>4</v>
      </c>
      <c r="E3441" t="s">
        <v>510</v>
      </c>
      <c r="F3441" t="s">
        <v>508</v>
      </c>
      <c r="G3441" t="s">
        <v>508</v>
      </c>
      <c r="H3441">
        <v>7.2410788369028696</v>
      </c>
      <c r="I3441">
        <v>22.6922842172476</v>
      </c>
      <c r="J3441">
        <v>-0.57851533029278479</v>
      </c>
      <c r="K3441">
        <v>-92.486337249364382</v>
      </c>
      <c r="L3441">
        <v>0.76430769529168174</v>
      </c>
      <c r="M3441">
        <v>-2.0209671285038961</v>
      </c>
      <c r="N3441">
        <v>1.145912964049639</v>
      </c>
      <c r="O3441">
        <v>0</v>
      </c>
      <c r="P3441">
        <v>1</v>
      </c>
      <c r="Q3441">
        <v>0</v>
      </c>
      <c r="R3441">
        <v>0</v>
      </c>
      <c r="S3441">
        <v>0</v>
      </c>
      <c r="T3441">
        <v>0</v>
      </c>
    </row>
    <row r="3442" spans="1:20" x14ac:dyDescent="0.3">
      <c r="A3442" t="s">
        <v>139</v>
      </c>
      <c r="B3442" t="s">
        <v>289</v>
      </c>
      <c r="C3442">
        <v>11</v>
      </c>
      <c r="D3442">
        <v>11</v>
      </c>
      <c r="E3442" t="s">
        <v>510</v>
      </c>
      <c r="F3442" t="s">
        <v>508</v>
      </c>
      <c r="G3442" t="s">
        <v>508</v>
      </c>
      <c r="H3442">
        <v>2.942818832468892</v>
      </c>
      <c r="I3442">
        <v>68.695671644018958</v>
      </c>
      <c r="J3442">
        <v>6.3861359011282398E-2</v>
      </c>
      <c r="K3442">
        <v>114.08951179682209</v>
      </c>
      <c r="L3442">
        <v>0.54448390513041189</v>
      </c>
      <c r="M3442">
        <v>-0.90438884876228098</v>
      </c>
      <c r="N3442">
        <v>-0.26075594168934391</v>
      </c>
      <c r="O3442">
        <v>1</v>
      </c>
      <c r="P3442">
        <v>1</v>
      </c>
      <c r="Q3442">
        <v>1</v>
      </c>
      <c r="R3442">
        <v>0</v>
      </c>
      <c r="S3442">
        <v>1</v>
      </c>
      <c r="T3442">
        <v>0</v>
      </c>
    </row>
    <row r="3443" spans="1:20" x14ac:dyDescent="0.3">
      <c r="A3443" t="s">
        <v>156</v>
      </c>
      <c r="B3443" t="s">
        <v>289</v>
      </c>
      <c r="C3443">
        <v>11</v>
      </c>
      <c r="D3443">
        <v>9</v>
      </c>
      <c r="E3443" t="s">
        <v>510</v>
      </c>
      <c r="F3443" t="s">
        <v>508</v>
      </c>
      <c r="G3443" t="s">
        <v>508</v>
      </c>
      <c r="H3443">
        <v>3.034546223912344</v>
      </c>
      <c r="I3443">
        <v>66.956542290908899</v>
      </c>
      <c r="J3443">
        <v>5.2235980563989433E-2</v>
      </c>
      <c r="K3443">
        <v>57.127068213624099</v>
      </c>
      <c r="L3443">
        <v>0.62927307060596838</v>
      </c>
      <c r="M3443">
        <v>-0.26075594168934391</v>
      </c>
      <c r="N3443">
        <v>2.483660847736672</v>
      </c>
      <c r="O3443">
        <v>1</v>
      </c>
      <c r="P3443">
        <v>1</v>
      </c>
      <c r="Q3443">
        <v>1</v>
      </c>
      <c r="R3443">
        <v>0</v>
      </c>
      <c r="S3443">
        <v>1</v>
      </c>
      <c r="T3443">
        <v>0</v>
      </c>
    </row>
    <row r="3444" spans="1:20" x14ac:dyDescent="0.3">
      <c r="A3444" t="s">
        <v>223</v>
      </c>
      <c r="B3444" t="s">
        <v>289</v>
      </c>
      <c r="C3444">
        <v>8</v>
      </c>
      <c r="D3444">
        <v>5</v>
      </c>
      <c r="E3444" t="s">
        <v>510</v>
      </c>
      <c r="F3444" t="s">
        <v>508</v>
      </c>
      <c r="G3444" t="s">
        <v>508</v>
      </c>
      <c r="H3444">
        <v>3.2374757921092558</v>
      </c>
      <c r="I3444">
        <v>69.158876838720261</v>
      </c>
      <c r="J3444">
        <v>3.9033984488007073E-2</v>
      </c>
      <c r="K3444">
        <v>78.838164239578475</v>
      </c>
      <c r="L3444">
        <v>0.73277175675217676</v>
      </c>
      <c r="M3444">
        <v>-1.785718630076065</v>
      </c>
      <c r="N3444">
        <v>0.64935314251176768</v>
      </c>
      <c r="O3444">
        <v>0</v>
      </c>
      <c r="P3444">
        <v>1</v>
      </c>
      <c r="Q3444">
        <v>1</v>
      </c>
      <c r="R3444">
        <v>0</v>
      </c>
      <c r="S3444">
        <v>1</v>
      </c>
      <c r="T3444">
        <v>0</v>
      </c>
    </row>
    <row r="3445" spans="1:20" x14ac:dyDescent="0.3">
      <c r="A3445" t="s">
        <v>271</v>
      </c>
      <c r="B3445" t="s">
        <v>289</v>
      </c>
      <c r="C3445">
        <v>5</v>
      </c>
      <c r="D3445">
        <v>7</v>
      </c>
      <c r="E3445" t="s">
        <v>510</v>
      </c>
      <c r="F3445" t="s">
        <v>508</v>
      </c>
      <c r="G3445" t="s">
        <v>508</v>
      </c>
      <c r="H3445">
        <v>4.5547309545793571</v>
      </c>
      <c r="I3445">
        <v>43.065688349540579</v>
      </c>
      <c r="J3445">
        <v>-4.244229943882738E-3</v>
      </c>
      <c r="K3445">
        <v>-5.9462521723016488</v>
      </c>
      <c r="L3445">
        <v>0.72205378859034819</v>
      </c>
      <c r="M3445">
        <v>-4.7029717577846606</v>
      </c>
      <c r="N3445">
        <v>-0.51948003693320621</v>
      </c>
      <c r="O3445">
        <v>0</v>
      </c>
      <c r="P3445">
        <v>1</v>
      </c>
      <c r="Q3445">
        <v>0</v>
      </c>
      <c r="R3445">
        <v>0</v>
      </c>
      <c r="S3445">
        <v>1</v>
      </c>
      <c r="T3445">
        <v>0</v>
      </c>
    </row>
    <row r="3446" spans="1:20" x14ac:dyDescent="0.3">
      <c r="A3446" t="s">
        <v>283</v>
      </c>
      <c r="B3446" t="s">
        <v>289</v>
      </c>
      <c r="C3446">
        <v>3</v>
      </c>
      <c r="D3446">
        <v>8</v>
      </c>
      <c r="E3446" t="s">
        <v>510</v>
      </c>
      <c r="F3446" t="s">
        <v>508</v>
      </c>
      <c r="G3446" t="s">
        <v>508</v>
      </c>
      <c r="H3446">
        <v>3.8592196768401128</v>
      </c>
      <c r="I3446">
        <v>11.650523641407251</v>
      </c>
      <c r="J3446">
        <v>-7.1996936282939461E-2</v>
      </c>
      <c r="K3446">
        <v>-83.963603685329801</v>
      </c>
      <c r="L3446">
        <v>0.75451696213328434</v>
      </c>
      <c r="M3446">
        <v>-2.1963773189133828</v>
      </c>
      <c r="N3446">
        <v>-0.13210341684366439</v>
      </c>
      <c r="O3446">
        <v>0</v>
      </c>
      <c r="P3446">
        <v>1</v>
      </c>
      <c r="Q3446">
        <v>0</v>
      </c>
      <c r="R3446">
        <v>0</v>
      </c>
      <c r="S3446">
        <v>0</v>
      </c>
      <c r="T3446">
        <v>0</v>
      </c>
    </row>
    <row r="3447" spans="1:20" x14ac:dyDescent="0.3">
      <c r="A3447" t="s">
        <v>290</v>
      </c>
      <c r="B3447" t="s">
        <v>289</v>
      </c>
      <c r="C3447">
        <v>4</v>
      </c>
      <c r="D3447">
        <v>7</v>
      </c>
      <c r="E3447" t="s">
        <v>510</v>
      </c>
      <c r="F3447" t="s">
        <v>508</v>
      </c>
      <c r="G3447" t="s">
        <v>508</v>
      </c>
      <c r="H3447">
        <v>3.9682547191313331</v>
      </c>
      <c r="I3447">
        <v>23.33332406149454</v>
      </c>
      <c r="J3447">
        <v>-8.4825125288189696E-2</v>
      </c>
      <c r="K3447">
        <v>-118.37197221287011</v>
      </c>
      <c r="L3447">
        <v>1.253134191471055</v>
      </c>
      <c r="M3447">
        <v>-0.13210341684366439</v>
      </c>
      <c r="N3447">
        <v>-2.3809501283202859</v>
      </c>
      <c r="O3447">
        <v>0</v>
      </c>
      <c r="P3447">
        <v>0</v>
      </c>
      <c r="Q3447">
        <v>0</v>
      </c>
      <c r="R3447">
        <v>1</v>
      </c>
      <c r="S3447">
        <v>0</v>
      </c>
      <c r="T3447">
        <v>1</v>
      </c>
    </row>
    <row r="3448" spans="1:20" x14ac:dyDescent="0.3">
      <c r="A3448" t="s">
        <v>512</v>
      </c>
      <c r="B3448" t="s">
        <v>289</v>
      </c>
      <c r="C3448">
        <v>0</v>
      </c>
      <c r="D3448">
        <v>3</v>
      </c>
      <c r="E3448" t="s">
        <v>510</v>
      </c>
      <c r="F3448" t="s">
        <v>508</v>
      </c>
      <c r="G3448" t="s">
        <v>508</v>
      </c>
      <c r="H3448">
        <v>4.0677317749649404</v>
      </c>
      <c r="I3448">
        <v>9.5238401596118081</v>
      </c>
      <c r="J3448">
        <v>-0.1123405234277061</v>
      </c>
      <c r="K3448">
        <v>-121.6135409461735</v>
      </c>
      <c r="L3448">
        <v>0.66354300153049595</v>
      </c>
      <c r="M3448">
        <v>-0.54200489475273672</v>
      </c>
      <c r="N3448">
        <v>-4.0871959740912418</v>
      </c>
      <c r="O3448">
        <v>0</v>
      </c>
      <c r="P3448">
        <v>0</v>
      </c>
      <c r="Q3448">
        <v>0</v>
      </c>
      <c r="R3448">
        <v>0</v>
      </c>
      <c r="S3448">
        <v>0</v>
      </c>
      <c r="T3448">
        <v>0</v>
      </c>
    </row>
    <row r="3449" spans="1:20" x14ac:dyDescent="0.3">
      <c r="A3449" t="s">
        <v>91</v>
      </c>
      <c r="B3449" t="s">
        <v>289</v>
      </c>
      <c r="C3449">
        <v>2</v>
      </c>
      <c r="D3449">
        <v>6</v>
      </c>
      <c r="E3449" t="s">
        <v>510</v>
      </c>
      <c r="F3449" t="s">
        <v>508</v>
      </c>
      <c r="G3449" t="s">
        <v>508</v>
      </c>
      <c r="H3449">
        <v>4.657063319775534</v>
      </c>
      <c r="I3449">
        <v>19.101135033338419</v>
      </c>
      <c r="J3449">
        <v>-0.13034598844169221</v>
      </c>
      <c r="K3449">
        <v>-174.66840071144031</v>
      </c>
      <c r="L3449">
        <v>1.03962066486183</v>
      </c>
      <c r="M3449">
        <v>-4.0871959740912418</v>
      </c>
      <c r="N3449">
        <v>-3.6931783161010441</v>
      </c>
      <c r="O3449">
        <v>0</v>
      </c>
      <c r="P3449">
        <v>0</v>
      </c>
      <c r="Q3449">
        <v>0</v>
      </c>
      <c r="R3449">
        <v>0</v>
      </c>
      <c r="S3449">
        <v>0</v>
      </c>
      <c r="T3449">
        <v>1</v>
      </c>
    </row>
    <row r="3450" spans="1:20" x14ac:dyDescent="0.3">
      <c r="A3450" t="s">
        <v>93</v>
      </c>
      <c r="B3450" t="s">
        <v>289</v>
      </c>
      <c r="C3450">
        <v>2</v>
      </c>
      <c r="D3450">
        <v>6</v>
      </c>
      <c r="E3450" t="s">
        <v>510</v>
      </c>
      <c r="F3450" t="s">
        <v>508</v>
      </c>
      <c r="G3450" t="s">
        <v>508</v>
      </c>
      <c r="H3450">
        <v>4.9831450729184574</v>
      </c>
      <c r="I3450">
        <v>4.4944051991331202</v>
      </c>
      <c r="J3450">
        <v>-0.14801304347102001</v>
      </c>
      <c r="K3450">
        <v>-141.90297826148159</v>
      </c>
      <c r="L3450">
        <v>1.094557970513202</v>
      </c>
      <c r="M3450">
        <v>-3.6931783161010441</v>
      </c>
      <c r="N3450">
        <v>2.0648947220246932</v>
      </c>
      <c r="O3450">
        <v>0</v>
      </c>
      <c r="P3450">
        <v>0</v>
      </c>
      <c r="Q3450">
        <v>0</v>
      </c>
      <c r="R3450">
        <v>0</v>
      </c>
      <c r="S3450">
        <v>0</v>
      </c>
      <c r="T3450">
        <v>1</v>
      </c>
    </row>
    <row r="3451" spans="1:20" x14ac:dyDescent="0.3">
      <c r="A3451" t="s">
        <v>162</v>
      </c>
      <c r="B3451" t="s">
        <v>289</v>
      </c>
      <c r="C3451">
        <v>3</v>
      </c>
      <c r="D3451">
        <v>6</v>
      </c>
      <c r="E3451" t="s">
        <v>510</v>
      </c>
      <c r="F3451" t="s">
        <v>508</v>
      </c>
      <c r="G3451" t="s">
        <v>508</v>
      </c>
      <c r="H3451">
        <v>4.8180101265244719</v>
      </c>
      <c r="I3451">
        <v>5.7471201369125344</v>
      </c>
      <c r="J3451">
        <v>-0.11888285742783419</v>
      </c>
      <c r="K3451">
        <v>-88.804549129257111</v>
      </c>
      <c r="L3451">
        <v>0.74940009885648373</v>
      </c>
      <c r="M3451">
        <v>-4.231314305760085</v>
      </c>
      <c r="N3451">
        <v>-3.976435676633336</v>
      </c>
      <c r="O3451">
        <v>0</v>
      </c>
      <c r="P3451">
        <v>1</v>
      </c>
      <c r="Q3451">
        <v>0</v>
      </c>
      <c r="R3451">
        <v>0</v>
      </c>
      <c r="S3451">
        <v>0</v>
      </c>
      <c r="T3451">
        <v>0</v>
      </c>
    </row>
    <row r="3452" spans="1:20" x14ac:dyDescent="0.3">
      <c r="A3452" t="s">
        <v>220</v>
      </c>
      <c r="B3452" t="s">
        <v>289</v>
      </c>
      <c r="C3452">
        <v>0</v>
      </c>
      <c r="D3452">
        <v>5</v>
      </c>
      <c r="E3452" t="s">
        <v>510</v>
      </c>
      <c r="F3452" t="s">
        <v>508</v>
      </c>
      <c r="G3452" t="s">
        <v>508</v>
      </c>
      <c r="H3452">
        <v>5.19281360848119</v>
      </c>
      <c r="I3452">
        <v>4.9751190669365428</v>
      </c>
      <c r="J3452">
        <v>-0.12772584499587181</v>
      </c>
      <c r="K3452">
        <v>-133.58207447071999</v>
      </c>
      <c r="L3452">
        <v>1.663362310395637</v>
      </c>
      <c r="M3452">
        <v>-3.976435676633336</v>
      </c>
      <c r="N3452">
        <v>6.9018375856067138</v>
      </c>
      <c r="O3452">
        <v>0</v>
      </c>
      <c r="P3452">
        <v>0</v>
      </c>
      <c r="Q3452">
        <v>0</v>
      </c>
      <c r="R3452">
        <v>0</v>
      </c>
      <c r="S3452">
        <v>0</v>
      </c>
      <c r="T3452">
        <v>1</v>
      </c>
    </row>
    <row r="3453" spans="1:20" x14ac:dyDescent="0.3">
      <c r="A3453" t="s">
        <v>235</v>
      </c>
      <c r="B3453" t="s">
        <v>289</v>
      </c>
      <c r="C3453">
        <v>-2</v>
      </c>
      <c r="D3453">
        <v>1</v>
      </c>
      <c r="E3453" t="s">
        <v>510</v>
      </c>
      <c r="F3453" t="s">
        <v>508</v>
      </c>
      <c r="G3453" t="s">
        <v>508</v>
      </c>
      <c r="H3453">
        <v>5.5690079221516244</v>
      </c>
      <c r="I3453">
        <v>9.9999897820615917</v>
      </c>
      <c r="J3453">
        <v>-7.1091901791813877E-2</v>
      </c>
      <c r="K3453">
        <v>-130.7076945646063</v>
      </c>
      <c r="L3453">
        <v>0.61304425625244108</v>
      </c>
      <c r="M3453">
        <v>-1.067075796828699</v>
      </c>
      <c r="N3453">
        <v>-0.61633225367796496</v>
      </c>
      <c r="O3453">
        <v>0</v>
      </c>
      <c r="P3453">
        <v>0</v>
      </c>
      <c r="Q3453">
        <v>0</v>
      </c>
      <c r="R3453">
        <v>0</v>
      </c>
      <c r="S3453">
        <v>0</v>
      </c>
      <c r="T3453">
        <v>0</v>
      </c>
    </row>
    <row r="3454" spans="1:20" x14ac:dyDescent="0.3">
      <c r="A3454" t="s">
        <v>259</v>
      </c>
      <c r="B3454" t="s">
        <v>289</v>
      </c>
      <c r="C3454">
        <v>-2</v>
      </c>
      <c r="D3454">
        <v>1</v>
      </c>
      <c r="E3454" t="s">
        <v>510</v>
      </c>
      <c r="F3454" t="s">
        <v>508</v>
      </c>
      <c r="G3454" t="s">
        <v>508</v>
      </c>
      <c r="H3454">
        <v>5.4706541308303906</v>
      </c>
      <c r="I3454">
        <v>7.6922992277439954</v>
      </c>
      <c r="J3454">
        <v>-6.5542608182487E-2</v>
      </c>
      <c r="K3454">
        <v>-116.17486232901371</v>
      </c>
      <c r="L3454">
        <v>0.50899923929468982</v>
      </c>
      <c r="M3454">
        <v>-0.61633225367796496</v>
      </c>
      <c r="N3454">
        <v>2.9457374083567012</v>
      </c>
      <c r="O3454">
        <v>0</v>
      </c>
      <c r="P3454">
        <v>0</v>
      </c>
      <c r="Q3454">
        <v>0</v>
      </c>
      <c r="R3454">
        <v>0</v>
      </c>
      <c r="S3454">
        <v>0</v>
      </c>
      <c r="T3454">
        <v>0</v>
      </c>
    </row>
    <row r="3455" spans="1:20" x14ac:dyDescent="0.3">
      <c r="A3455" t="s">
        <v>269</v>
      </c>
      <c r="B3455" t="s">
        <v>289</v>
      </c>
      <c r="C3455">
        <v>1</v>
      </c>
      <c r="D3455">
        <v>4</v>
      </c>
      <c r="E3455" t="s">
        <v>510</v>
      </c>
      <c r="F3455" t="s">
        <v>508</v>
      </c>
      <c r="G3455" t="s">
        <v>508</v>
      </c>
      <c r="H3455">
        <v>5.3571440397746954</v>
      </c>
      <c r="I3455">
        <v>11.504433741162689</v>
      </c>
      <c r="J3455">
        <v>-3.7501496646306982E-2</v>
      </c>
      <c r="K3455">
        <v>-71.30594638106939</v>
      </c>
      <c r="L3455">
        <v>0.86287374230731839</v>
      </c>
      <c r="M3455">
        <v>-2.4096363046584481</v>
      </c>
      <c r="N3455">
        <v>-1.697532919608419</v>
      </c>
      <c r="O3455">
        <v>0</v>
      </c>
      <c r="P3455">
        <v>1</v>
      </c>
      <c r="Q3455">
        <v>0</v>
      </c>
      <c r="R3455">
        <v>0</v>
      </c>
      <c r="S3455">
        <v>0</v>
      </c>
      <c r="T3455">
        <v>0</v>
      </c>
    </row>
    <row r="3456" spans="1:20" x14ac:dyDescent="0.3">
      <c r="A3456" t="s">
        <v>282</v>
      </c>
      <c r="B3456" t="s">
        <v>289</v>
      </c>
      <c r="C3456">
        <v>-2</v>
      </c>
      <c r="D3456">
        <v>1</v>
      </c>
      <c r="E3456" t="s">
        <v>510</v>
      </c>
      <c r="F3456" t="s">
        <v>508</v>
      </c>
      <c r="G3456" t="s">
        <v>508</v>
      </c>
      <c r="H3456">
        <v>5.3038809797321642</v>
      </c>
      <c r="I3456">
        <v>2.298848684751404</v>
      </c>
      <c r="J3456">
        <v>-3.2053821439952057E-2</v>
      </c>
      <c r="K3456">
        <v>-106.37255400384819</v>
      </c>
      <c r="L3456">
        <v>0.54043922367951813</v>
      </c>
      <c r="M3456">
        <v>-1.697532919608419</v>
      </c>
      <c r="N3456">
        <v>6.5934079095683176</v>
      </c>
      <c r="O3456">
        <v>0</v>
      </c>
      <c r="P3456">
        <v>0</v>
      </c>
      <c r="Q3456">
        <v>0</v>
      </c>
      <c r="R3456">
        <v>0</v>
      </c>
      <c r="S3456">
        <v>0</v>
      </c>
      <c r="T3456">
        <v>0</v>
      </c>
    </row>
    <row r="3457" spans="1:20" x14ac:dyDescent="0.3">
      <c r="A3457" t="s">
        <v>285</v>
      </c>
      <c r="B3457" t="s">
        <v>289</v>
      </c>
      <c r="C3457">
        <v>11</v>
      </c>
      <c r="D3457">
        <v>13</v>
      </c>
      <c r="E3457" t="s">
        <v>510</v>
      </c>
      <c r="F3457" t="s">
        <v>508</v>
      </c>
      <c r="G3457" t="s">
        <v>508</v>
      </c>
      <c r="H3457">
        <v>5.5209460219627609</v>
      </c>
      <c r="I3457">
        <v>47.222246750884352</v>
      </c>
      <c r="J3457">
        <v>1.086550368223177E-2</v>
      </c>
      <c r="K3457">
        <v>66.865272137868232</v>
      </c>
      <c r="L3457">
        <v>2.2483175532135902</v>
      </c>
      <c r="M3457">
        <v>-2.0618537153480192</v>
      </c>
      <c r="N3457">
        <v>-1.052634145225666</v>
      </c>
      <c r="O3457">
        <v>1</v>
      </c>
      <c r="P3457">
        <v>1</v>
      </c>
      <c r="Q3457">
        <v>1</v>
      </c>
      <c r="R3457">
        <v>1</v>
      </c>
      <c r="S3457">
        <v>0</v>
      </c>
      <c r="T3457">
        <v>1</v>
      </c>
    </row>
    <row r="3458" spans="1:20" x14ac:dyDescent="0.3">
      <c r="A3458" t="s">
        <v>291</v>
      </c>
      <c r="B3458" t="s">
        <v>289</v>
      </c>
      <c r="C3458">
        <v>3</v>
      </c>
      <c r="D3458">
        <v>7</v>
      </c>
      <c r="E3458" t="s">
        <v>510</v>
      </c>
      <c r="F3458" t="s">
        <v>508</v>
      </c>
      <c r="G3458" t="s">
        <v>508</v>
      </c>
      <c r="H3458">
        <v>5.8064533956377131</v>
      </c>
      <c r="I3458">
        <v>5.8252359764766561</v>
      </c>
      <c r="J3458">
        <v>5.6741656908065874E-4</v>
      </c>
      <c r="K3458">
        <v>-107.6196552902841</v>
      </c>
      <c r="L3458">
        <v>1.702403205484839</v>
      </c>
      <c r="M3458">
        <v>-5.775077794026636</v>
      </c>
      <c r="N3458">
        <v>-0.80644702315936612</v>
      </c>
      <c r="O3458">
        <v>0</v>
      </c>
      <c r="P3458">
        <v>0</v>
      </c>
      <c r="Q3458">
        <v>1</v>
      </c>
      <c r="R3458">
        <v>0</v>
      </c>
      <c r="S3458">
        <v>0</v>
      </c>
      <c r="T3458">
        <v>1</v>
      </c>
    </row>
    <row r="3459" spans="1:20" x14ac:dyDescent="0.3">
      <c r="A3459" t="s">
        <v>295</v>
      </c>
      <c r="B3459" t="s">
        <v>289</v>
      </c>
      <c r="C3459">
        <v>-2</v>
      </c>
      <c r="D3459">
        <v>1</v>
      </c>
      <c r="E3459" t="s">
        <v>510</v>
      </c>
      <c r="F3459" t="s">
        <v>508</v>
      </c>
      <c r="G3459" t="s">
        <v>508</v>
      </c>
      <c r="H3459">
        <v>5.6562156996388948</v>
      </c>
      <c r="I3459">
        <v>6.4220331983607304</v>
      </c>
      <c r="J3459">
        <v>-1.1494147511092571E-2</v>
      </c>
      <c r="K3459">
        <v>-186.96103468237581</v>
      </c>
      <c r="L3459">
        <v>0.69392191195156905</v>
      </c>
      <c r="M3459">
        <v>-0.80644702315936612</v>
      </c>
      <c r="N3459">
        <v>0.65040587370328407</v>
      </c>
      <c r="O3459">
        <v>0</v>
      </c>
      <c r="P3459">
        <v>0</v>
      </c>
      <c r="Q3459">
        <v>0</v>
      </c>
      <c r="R3459">
        <v>0</v>
      </c>
      <c r="S3459">
        <v>0</v>
      </c>
      <c r="T3459">
        <v>0</v>
      </c>
    </row>
    <row r="3460" spans="1:20" x14ac:dyDescent="0.3">
      <c r="A3460" t="s">
        <v>164</v>
      </c>
      <c r="B3460" t="s">
        <v>289</v>
      </c>
      <c r="C3460">
        <v>9</v>
      </c>
      <c r="D3460">
        <v>10</v>
      </c>
      <c r="E3460" t="s">
        <v>510</v>
      </c>
      <c r="F3460" t="s">
        <v>508</v>
      </c>
      <c r="G3460" t="s">
        <v>508</v>
      </c>
      <c r="H3460">
        <v>4.3638401147576733</v>
      </c>
      <c r="I3460">
        <v>29.357809804120571</v>
      </c>
      <c r="J3460">
        <v>4.3644654147858258E-2</v>
      </c>
      <c r="K3460">
        <v>-2.15127058108961</v>
      </c>
      <c r="L3460">
        <v>0.67700305559794405</v>
      </c>
      <c r="M3460">
        <v>-3.0303001841675181</v>
      </c>
      <c r="N3460">
        <v>3.5937502444721718</v>
      </c>
      <c r="O3460">
        <v>1</v>
      </c>
      <c r="P3460">
        <v>1</v>
      </c>
      <c r="Q3460">
        <v>1</v>
      </c>
      <c r="R3460">
        <v>0</v>
      </c>
      <c r="S3460">
        <v>0</v>
      </c>
      <c r="T3460">
        <v>0</v>
      </c>
    </row>
    <row r="3461" spans="1:20" x14ac:dyDescent="0.3">
      <c r="A3461" t="s">
        <v>242</v>
      </c>
      <c r="B3461" t="s">
        <v>289</v>
      </c>
      <c r="C3461">
        <v>11</v>
      </c>
      <c r="D3461">
        <v>9</v>
      </c>
      <c r="E3461" t="s">
        <v>510</v>
      </c>
      <c r="F3461" t="s">
        <v>508</v>
      </c>
      <c r="G3461" t="s">
        <v>508</v>
      </c>
      <c r="H3461">
        <v>3.1149302403637229</v>
      </c>
      <c r="I3461">
        <v>81.428562670341492</v>
      </c>
      <c r="J3461">
        <v>6.7237055670701651E-2</v>
      </c>
      <c r="K3461">
        <v>53.269551234665748</v>
      </c>
      <c r="L3461">
        <v>0.97719778140178537</v>
      </c>
      <c r="M3461">
        <v>-0.89418692158622615</v>
      </c>
      <c r="N3461">
        <v>1.9548889109261749</v>
      </c>
      <c r="O3461">
        <v>1</v>
      </c>
      <c r="P3461">
        <v>1</v>
      </c>
      <c r="Q3461">
        <v>1</v>
      </c>
      <c r="R3461">
        <v>1</v>
      </c>
      <c r="S3461">
        <v>0</v>
      </c>
      <c r="T3461">
        <v>0</v>
      </c>
    </row>
    <row r="3462" spans="1:20" x14ac:dyDescent="0.3">
      <c r="A3462" t="s">
        <v>77</v>
      </c>
      <c r="B3462" t="s">
        <v>197</v>
      </c>
      <c r="C3462">
        <v>0</v>
      </c>
      <c r="D3462">
        <v>7</v>
      </c>
      <c r="E3462" t="s">
        <v>510</v>
      </c>
      <c r="F3462" t="s">
        <v>508</v>
      </c>
      <c r="G3462" t="s">
        <v>508</v>
      </c>
      <c r="H3462">
        <v>2.020870020908089</v>
      </c>
      <c r="I3462">
        <v>9.677488821242946</v>
      </c>
      <c r="J3462">
        <v>-3.9861837037379819E-2</v>
      </c>
      <c r="K3462">
        <v>-169.7630559433411</v>
      </c>
      <c r="L3462">
        <v>0.72054650163109124</v>
      </c>
      <c r="M3462">
        <v>-1.7685718306112579</v>
      </c>
      <c r="N3462">
        <v>0.1028731988973092</v>
      </c>
      <c r="O3462">
        <v>0</v>
      </c>
      <c r="P3462">
        <v>0</v>
      </c>
      <c r="Q3462">
        <v>0</v>
      </c>
      <c r="R3462">
        <v>0</v>
      </c>
      <c r="S3462">
        <v>0</v>
      </c>
      <c r="T3462">
        <v>0</v>
      </c>
    </row>
    <row r="3463" spans="1:20" x14ac:dyDescent="0.3">
      <c r="A3463" t="s">
        <v>156</v>
      </c>
      <c r="B3463" t="s">
        <v>197</v>
      </c>
      <c r="C3463">
        <v>0</v>
      </c>
      <c r="D3463">
        <v>7</v>
      </c>
      <c r="E3463" t="s">
        <v>510</v>
      </c>
      <c r="F3463" t="s">
        <v>508</v>
      </c>
      <c r="G3463" t="s">
        <v>508</v>
      </c>
      <c r="H3463">
        <v>1.8495242853379521</v>
      </c>
      <c r="I3463">
        <v>6.0150322026436136</v>
      </c>
      <c r="J3463">
        <v>-8.1329067769077612E-2</v>
      </c>
      <c r="K3463">
        <v>-128.48356382106289</v>
      </c>
      <c r="L3463">
        <v>0.58938893959965311</v>
      </c>
      <c r="M3463">
        <v>-0.71980098460372555</v>
      </c>
      <c r="N3463">
        <v>0.93216110903189364</v>
      </c>
      <c r="O3463">
        <v>0</v>
      </c>
      <c r="P3463">
        <v>0</v>
      </c>
      <c r="Q3463">
        <v>0</v>
      </c>
      <c r="R3463">
        <v>0</v>
      </c>
      <c r="S3463">
        <v>0</v>
      </c>
      <c r="T3463">
        <v>0</v>
      </c>
    </row>
    <row r="3464" spans="1:20" x14ac:dyDescent="0.3">
      <c r="A3464" t="s">
        <v>271</v>
      </c>
      <c r="B3464" t="s">
        <v>197</v>
      </c>
      <c r="C3464">
        <v>7</v>
      </c>
      <c r="D3464">
        <v>11</v>
      </c>
      <c r="E3464" t="s">
        <v>510</v>
      </c>
      <c r="F3464" t="s">
        <v>508</v>
      </c>
      <c r="G3464" t="s">
        <v>508</v>
      </c>
      <c r="H3464">
        <v>2.4486601733017022</v>
      </c>
      <c r="I3464">
        <v>4.469267194898964</v>
      </c>
      <c r="J3464">
        <v>-3.150426443845319E-3</v>
      </c>
      <c r="K3464">
        <v>-54.056802863693541</v>
      </c>
      <c r="L3464">
        <v>1.074686974268996</v>
      </c>
      <c r="M3464">
        <v>-5.2395264293407307</v>
      </c>
      <c r="N3464">
        <v>0</v>
      </c>
      <c r="O3464">
        <v>0</v>
      </c>
      <c r="P3464">
        <v>1</v>
      </c>
      <c r="Q3464">
        <v>0</v>
      </c>
      <c r="R3464">
        <v>0</v>
      </c>
      <c r="S3464">
        <v>1</v>
      </c>
      <c r="T3464">
        <v>1</v>
      </c>
    </row>
    <row r="3465" spans="1:20" x14ac:dyDescent="0.3">
      <c r="A3465" t="s">
        <v>283</v>
      </c>
      <c r="B3465" t="s">
        <v>197</v>
      </c>
      <c r="C3465">
        <v>0</v>
      </c>
      <c r="D3465">
        <v>7</v>
      </c>
      <c r="E3465" t="s">
        <v>510</v>
      </c>
      <c r="F3465" t="s">
        <v>508</v>
      </c>
      <c r="G3465" t="s">
        <v>508</v>
      </c>
      <c r="H3465">
        <v>2.3746712393952358</v>
      </c>
      <c r="I3465">
        <v>2.2346868753170028</v>
      </c>
      <c r="J3465">
        <v>-0.1190946580123592</v>
      </c>
      <c r="K3465">
        <v>-106.1811819175161</v>
      </c>
      <c r="L3465">
        <v>0.51333121183890329</v>
      </c>
      <c r="M3465">
        <v>-0.36803203543376328</v>
      </c>
      <c r="N3465">
        <v>-2.0052826006128881</v>
      </c>
      <c r="O3465">
        <v>0</v>
      </c>
      <c r="P3465">
        <v>0</v>
      </c>
      <c r="Q3465">
        <v>0</v>
      </c>
      <c r="R3465">
        <v>0</v>
      </c>
      <c r="S3465">
        <v>0</v>
      </c>
      <c r="T3465">
        <v>0</v>
      </c>
    </row>
    <row r="3466" spans="1:20" x14ac:dyDescent="0.3">
      <c r="A3466" t="s">
        <v>290</v>
      </c>
      <c r="B3466" t="s">
        <v>197</v>
      </c>
      <c r="C3466">
        <v>0</v>
      </c>
      <c r="D3466">
        <v>9</v>
      </c>
      <c r="E3466" t="s">
        <v>510</v>
      </c>
      <c r="F3466" t="s">
        <v>508</v>
      </c>
      <c r="G3466" t="s">
        <v>508</v>
      </c>
      <c r="H3466">
        <v>2.5886619999742928</v>
      </c>
      <c r="I3466">
        <v>0</v>
      </c>
      <c r="J3466">
        <v>-0.1512739373532189</v>
      </c>
      <c r="K3466">
        <v>-104.73091572127591</v>
      </c>
      <c r="L3466">
        <v>0.81153490283146901</v>
      </c>
      <c r="M3466">
        <v>-2.0052826006128881</v>
      </c>
      <c r="N3466">
        <v>0.21540611838832019</v>
      </c>
      <c r="O3466">
        <v>0</v>
      </c>
      <c r="P3466">
        <v>0</v>
      </c>
      <c r="Q3466">
        <v>0</v>
      </c>
      <c r="R3466">
        <v>0</v>
      </c>
      <c r="S3466">
        <v>0</v>
      </c>
      <c r="T3466">
        <v>0</v>
      </c>
    </row>
    <row r="3467" spans="1:20" x14ac:dyDescent="0.3">
      <c r="A3467" t="s">
        <v>512</v>
      </c>
      <c r="B3467" t="s">
        <v>197</v>
      </c>
      <c r="C3467">
        <v>2</v>
      </c>
      <c r="D3467">
        <v>8</v>
      </c>
      <c r="E3467" t="s">
        <v>510</v>
      </c>
      <c r="F3467" t="s">
        <v>508</v>
      </c>
      <c r="G3467" t="s">
        <v>508</v>
      </c>
      <c r="H3467">
        <v>2.6626539478885038</v>
      </c>
      <c r="I3467">
        <v>6.0085576923864039</v>
      </c>
      <c r="J3467">
        <v>-0.17079036466661851</v>
      </c>
      <c r="K3467">
        <v>-113.7595620584222</v>
      </c>
      <c r="L3467">
        <v>1.034950233146877</v>
      </c>
      <c r="M3467">
        <v>-0.53734754535205487</v>
      </c>
      <c r="N3467">
        <v>-7.3473830012681649</v>
      </c>
      <c r="O3467">
        <v>0</v>
      </c>
      <c r="P3467">
        <v>0</v>
      </c>
      <c r="Q3467">
        <v>0</v>
      </c>
      <c r="R3467">
        <v>0</v>
      </c>
      <c r="S3467">
        <v>0</v>
      </c>
      <c r="T3467">
        <v>1</v>
      </c>
    </row>
    <row r="3468" spans="1:20" x14ac:dyDescent="0.3">
      <c r="A3468" t="s">
        <v>91</v>
      </c>
      <c r="B3468" t="s">
        <v>197</v>
      </c>
      <c r="C3468">
        <v>2</v>
      </c>
      <c r="D3468">
        <v>9</v>
      </c>
      <c r="E3468" t="s">
        <v>510</v>
      </c>
      <c r="F3468" t="s">
        <v>508</v>
      </c>
      <c r="G3468" t="s">
        <v>508</v>
      </c>
      <c r="H3468">
        <v>3.4402334080008838</v>
      </c>
      <c r="I3468">
        <v>5.5850816938675196</v>
      </c>
      <c r="J3468">
        <v>-0.24560056973350031</v>
      </c>
      <c r="K3468">
        <v>-190.16394035619729</v>
      </c>
      <c r="L3468">
        <v>1.6531131581102181</v>
      </c>
      <c r="M3468">
        <v>-7.3473830012681649</v>
      </c>
      <c r="N3468">
        <v>-2.6239000909632928</v>
      </c>
      <c r="O3468">
        <v>0</v>
      </c>
      <c r="P3468">
        <v>0</v>
      </c>
      <c r="Q3468">
        <v>0</v>
      </c>
      <c r="R3468">
        <v>0</v>
      </c>
      <c r="S3468">
        <v>0</v>
      </c>
      <c r="T3468">
        <v>1</v>
      </c>
    </row>
    <row r="3469" spans="1:20" x14ac:dyDescent="0.3">
      <c r="A3469" t="s">
        <v>93</v>
      </c>
      <c r="B3469" t="s">
        <v>197</v>
      </c>
      <c r="C3469">
        <v>2</v>
      </c>
      <c r="D3469">
        <v>8</v>
      </c>
      <c r="E3469" t="s">
        <v>510</v>
      </c>
      <c r="F3469" t="s">
        <v>508</v>
      </c>
      <c r="G3469" t="s">
        <v>508</v>
      </c>
      <c r="H3469">
        <v>3.4516678041686579</v>
      </c>
      <c r="I3469">
        <v>0</v>
      </c>
      <c r="J3469">
        <v>-0.2953023306256089</v>
      </c>
      <c r="K3469">
        <v>-170.77858141993519</v>
      </c>
      <c r="L3469">
        <v>1.0126814643955999</v>
      </c>
      <c r="M3469">
        <v>-2.6239000909632928</v>
      </c>
      <c r="N3469">
        <v>0.47904143743268601</v>
      </c>
      <c r="O3469">
        <v>0</v>
      </c>
      <c r="P3469">
        <v>0</v>
      </c>
      <c r="Q3469">
        <v>0</v>
      </c>
      <c r="R3469">
        <v>0</v>
      </c>
      <c r="S3469">
        <v>0</v>
      </c>
      <c r="T3469">
        <v>1</v>
      </c>
    </row>
    <row r="3470" spans="1:20" x14ac:dyDescent="0.3">
      <c r="A3470" t="s">
        <v>162</v>
      </c>
      <c r="B3470" t="s">
        <v>197</v>
      </c>
      <c r="C3470">
        <v>3</v>
      </c>
      <c r="D3470">
        <v>6</v>
      </c>
      <c r="E3470" t="s">
        <v>510</v>
      </c>
      <c r="F3470" t="s">
        <v>508</v>
      </c>
      <c r="G3470" t="s">
        <v>508</v>
      </c>
      <c r="H3470">
        <v>3.4845269721325458</v>
      </c>
      <c r="I3470">
        <v>4.4665080522755423</v>
      </c>
      <c r="J3470">
        <v>-0.24273152577085019</v>
      </c>
      <c r="K3470">
        <v>-96.235596703954457</v>
      </c>
      <c r="L3470">
        <v>0.85135917367416514</v>
      </c>
      <c r="M3470">
        <v>-1.8637139976838539</v>
      </c>
      <c r="N3470">
        <v>-2.6112790747559531</v>
      </c>
      <c r="O3470">
        <v>0</v>
      </c>
      <c r="P3470">
        <v>1</v>
      </c>
      <c r="Q3470">
        <v>0</v>
      </c>
      <c r="R3470">
        <v>0</v>
      </c>
      <c r="S3470">
        <v>0</v>
      </c>
      <c r="T3470">
        <v>0</v>
      </c>
    </row>
    <row r="3471" spans="1:20" x14ac:dyDescent="0.3">
      <c r="A3471" t="s">
        <v>220</v>
      </c>
      <c r="B3471" t="s">
        <v>197</v>
      </c>
      <c r="C3471">
        <v>2</v>
      </c>
      <c r="D3471">
        <v>8</v>
      </c>
      <c r="E3471" t="s">
        <v>510</v>
      </c>
      <c r="F3471" t="s">
        <v>508</v>
      </c>
      <c r="G3471" t="s">
        <v>508</v>
      </c>
      <c r="H3471">
        <v>3.7520679548124911</v>
      </c>
      <c r="I3471">
        <v>5.7142893074062542</v>
      </c>
      <c r="J3471">
        <v>-0.23583791781139679</v>
      </c>
      <c r="K3471">
        <v>-108.6594937875721</v>
      </c>
      <c r="L3471">
        <v>1.130751252992144</v>
      </c>
      <c r="M3471">
        <v>-2.6112790747559531</v>
      </c>
      <c r="N3471">
        <v>3.5953696409140119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1</v>
      </c>
    </row>
    <row r="3472" spans="1:20" x14ac:dyDescent="0.3">
      <c r="A3472" t="s">
        <v>235</v>
      </c>
      <c r="B3472" t="s">
        <v>197</v>
      </c>
      <c r="C3472">
        <v>8</v>
      </c>
      <c r="D3472">
        <v>7</v>
      </c>
      <c r="E3472" t="s">
        <v>510</v>
      </c>
      <c r="F3472" t="s">
        <v>508</v>
      </c>
      <c r="G3472" t="s">
        <v>508</v>
      </c>
      <c r="H3472">
        <v>3.2436971904850811</v>
      </c>
      <c r="I3472">
        <v>27.070064661521691</v>
      </c>
      <c r="J3472">
        <v>-1.378760577341265E-2</v>
      </c>
      <c r="K3472">
        <v>-39.949738035696328</v>
      </c>
      <c r="L3472">
        <v>0.8892020335985853</v>
      </c>
      <c r="M3472">
        <v>-0.46838363034779301</v>
      </c>
      <c r="N3472">
        <v>0</v>
      </c>
      <c r="O3472">
        <v>1</v>
      </c>
      <c r="P3472">
        <v>1</v>
      </c>
      <c r="Q3472">
        <v>0</v>
      </c>
      <c r="R3472">
        <v>1</v>
      </c>
      <c r="S3472">
        <v>0</v>
      </c>
      <c r="T3472">
        <v>0</v>
      </c>
    </row>
    <row r="3473" spans="1:20" x14ac:dyDescent="0.3">
      <c r="A3473" t="s">
        <v>269</v>
      </c>
      <c r="B3473" t="s">
        <v>197</v>
      </c>
      <c r="C3473">
        <v>11</v>
      </c>
      <c r="D3473">
        <v>12</v>
      </c>
      <c r="E3473" t="s">
        <v>513</v>
      </c>
      <c r="F3473" t="s">
        <v>508</v>
      </c>
      <c r="G3473" t="s">
        <v>508</v>
      </c>
      <c r="H3473">
        <v>3.1068693724053111</v>
      </c>
      <c r="I3473">
        <v>31.818171966179261</v>
      </c>
      <c r="J3473">
        <v>7.2955166692573514E-2</v>
      </c>
      <c r="K3473">
        <v>2.57600539726905</v>
      </c>
      <c r="L3473">
        <v>0.89204323521644069</v>
      </c>
      <c r="M3473">
        <v>-0.58513973421225385</v>
      </c>
      <c r="N3473">
        <v>-0.52972427192662308</v>
      </c>
      <c r="O3473">
        <v>1</v>
      </c>
      <c r="P3473">
        <v>1</v>
      </c>
      <c r="Q3473">
        <v>1</v>
      </c>
      <c r="R3473">
        <v>1</v>
      </c>
      <c r="S3473">
        <v>0</v>
      </c>
      <c r="T3473">
        <v>0</v>
      </c>
    </row>
    <row r="3474" spans="1:20" x14ac:dyDescent="0.3">
      <c r="A3474" t="s">
        <v>282</v>
      </c>
      <c r="B3474" t="s">
        <v>197</v>
      </c>
      <c r="C3474">
        <v>8</v>
      </c>
      <c r="D3474">
        <v>9</v>
      </c>
      <c r="E3474" t="s">
        <v>513</v>
      </c>
      <c r="F3474" t="s">
        <v>508</v>
      </c>
      <c r="G3474" t="s">
        <v>508</v>
      </c>
      <c r="H3474">
        <v>3.0557902389827278</v>
      </c>
      <c r="I3474">
        <v>49.342090403278632</v>
      </c>
      <c r="J3474">
        <v>8.5103731059924748E-2</v>
      </c>
      <c r="K3474">
        <v>6.2426115556096899</v>
      </c>
      <c r="L3474">
        <v>0.47882743451680371</v>
      </c>
      <c r="M3474">
        <v>-0.52972427192662308</v>
      </c>
      <c r="N3474">
        <v>0.29586476649594212</v>
      </c>
      <c r="O3474">
        <v>0</v>
      </c>
      <c r="P3474">
        <v>1</v>
      </c>
      <c r="Q3474">
        <v>1</v>
      </c>
      <c r="R3474">
        <v>1</v>
      </c>
      <c r="S3474">
        <v>0</v>
      </c>
      <c r="T3474">
        <v>0</v>
      </c>
    </row>
    <row r="3475" spans="1:20" x14ac:dyDescent="0.3">
      <c r="A3475" t="s">
        <v>285</v>
      </c>
      <c r="B3475" t="s">
        <v>197</v>
      </c>
      <c r="C3475">
        <v>10</v>
      </c>
      <c r="D3475">
        <v>10</v>
      </c>
      <c r="E3475" t="s">
        <v>510</v>
      </c>
      <c r="F3475" t="s">
        <v>508</v>
      </c>
      <c r="G3475" t="s">
        <v>508</v>
      </c>
      <c r="H3475">
        <v>2.4626180128672308</v>
      </c>
      <c r="I3475">
        <v>63.333312140584219</v>
      </c>
      <c r="J3475">
        <v>9.3026888062883506E-2</v>
      </c>
      <c r="K3475">
        <v>16.899764695047171</v>
      </c>
      <c r="L3475">
        <v>1.1211607343527561</v>
      </c>
      <c r="M3475">
        <v>-0.2359935913088822</v>
      </c>
      <c r="N3475">
        <v>-0.65050627642907344</v>
      </c>
      <c r="O3475">
        <v>0</v>
      </c>
      <c r="P3475">
        <v>1</v>
      </c>
      <c r="Q3475">
        <v>1</v>
      </c>
      <c r="R3475">
        <v>1</v>
      </c>
      <c r="S3475">
        <v>0</v>
      </c>
      <c r="T3475">
        <v>1</v>
      </c>
    </row>
    <row r="3476" spans="1:20" x14ac:dyDescent="0.3">
      <c r="A3476" t="s">
        <v>291</v>
      </c>
      <c r="B3476" t="s">
        <v>197</v>
      </c>
      <c r="C3476">
        <v>3</v>
      </c>
      <c r="D3476">
        <v>9</v>
      </c>
      <c r="E3476" t="s">
        <v>513</v>
      </c>
      <c r="F3476" t="s">
        <v>508</v>
      </c>
      <c r="G3476" t="s">
        <v>508</v>
      </c>
      <c r="H3476">
        <v>2.3866873861775351</v>
      </c>
      <c r="I3476">
        <v>38.333391613393388</v>
      </c>
      <c r="J3476">
        <v>6.8884246403222216E-2</v>
      </c>
      <c r="K3476">
        <v>-103.1307773821498</v>
      </c>
      <c r="L3476">
        <v>0.51601649108061498</v>
      </c>
      <c r="M3476">
        <v>-1.1309442579607401</v>
      </c>
      <c r="N3476">
        <v>-0.66225530589691084</v>
      </c>
      <c r="O3476">
        <v>0</v>
      </c>
      <c r="P3476">
        <v>0</v>
      </c>
      <c r="Q3476">
        <v>1</v>
      </c>
      <c r="R3476">
        <v>0</v>
      </c>
      <c r="S3476">
        <v>0</v>
      </c>
      <c r="T3476">
        <v>0</v>
      </c>
    </row>
    <row r="3477" spans="1:20" x14ac:dyDescent="0.3">
      <c r="A3477" t="s">
        <v>295</v>
      </c>
      <c r="B3477" t="s">
        <v>197</v>
      </c>
      <c r="C3477">
        <v>8</v>
      </c>
      <c r="D3477">
        <v>12</v>
      </c>
      <c r="E3477" t="s">
        <v>367</v>
      </c>
      <c r="F3477" t="s">
        <v>508</v>
      </c>
      <c r="G3477" t="s">
        <v>509</v>
      </c>
      <c r="H3477">
        <v>2.78787984476461</v>
      </c>
      <c r="I3477">
        <v>20.23124127635835</v>
      </c>
      <c r="J3477">
        <v>5.2563256438173278E-2</v>
      </c>
      <c r="K3477">
        <v>114.26099928654691</v>
      </c>
      <c r="L3477">
        <v>2.3416294249191512</v>
      </c>
      <c r="M3477">
        <v>-0.66225530589691084</v>
      </c>
      <c r="N3477">
        <v>0.60606291799834278</v>
      </c>
      <c r="O3477">
        <v>0</v>
      </c>
      <c r="P3477">
        <v>1</v>
      </c>
      <c r="Q3477">
        <v>1</v>
      </c>
      <c r="R3477">
        <v>0</v>
      </c>
      <c r="S3477">
        <v>0</v>
      </c>
      <c r="T3477">
        <v>1</v>
      </c>
    </row>
    <row r="3478" spans="1:20" x14ac:dyDescent="0.3">
      <c r="A3478" t="s">
        <v>164</v>
      </c>
      <c r="B3478" t="s">
        <v>197</v>
      </c>
      <c r="C3478">
        <v>11</v>
      </c>
      <c r="D3478">
        <v>15</v>
      </c>
      <c r="E3478" t="s">
        <v>15</v>
      </c>
      <c r="F3478" t="s">
        <v>509</v>
      </c>
      <c r="G3478" t="s">
        <v>509</v>
      </c>
      <c r="H3478">
        <v>3.0314631768326681</v>
      </c>
      <c r="I3478">
        <v>22.89151781302926</v>
      </c>
      <c r="J3478">
        <v>0.10208890477070109</v>
      </c>
      <c r="K3478">
        <v>186.46307171196889</v>
      </c>
      <c r="L3478">
        <v>2.6038882086128692</v>
      </c>
      <c r="M3478">
        <v>-1.696904113154321</v>
      </c>
      <c r="N3478">
        <v>2.8571516153767731</v>
      </c>
      <c r="O3478">
        <v>1</v>
      </c>
      <c r="P3478">
        <v>1</v>
      </c>
      <c r="Q3478">
        <v>1</v>
      </c>
      <c r="R3478">
        <v>0</v>
      </c>
      <c r="S3478">
        <v>0</v>
      </c>
      <c r="T3478">
        <v>1</v>
      </c>
    </row>
    <row r="3479" spans="1:20" x14ac:dyDescent="0.3">
      <c r="A3479" t="s">
        <v>242</v>
      </c>
      <c r="B3479" t="s">
        <v>197</v>
      </c>
      <c r="C3479">
        <v>11</v>
      </c>
      <c r="D3479">
        <v>12</v>
      </c>
      <c r="E3479" t="s">
        <v>513</v>
      </c>
      <c r="F3479" t="s">
        <v>508</v>
      </c>
      <c r="G3479" t="s">
        <v>508</v>
      </c>
      <c r="H3479">
        <v>3.1428564162481401</v>
      </c>
      <c r="I3479">
        <v>50</v>
      </c>
      <c r="J3479">
        <v>0.13590033620272601</v>
      </c>
      <c r="K3479">
        <v>48.55950120111897</v>
      </c>
      <c r="L3479">
        <v>0.61128344803309953</v>
      </c>
      <c r="M3479">
        <v>-1.428571428571429</v>
      </c>
      <c r="N3479">
        <v>2.7246337006057519</v>
      </c>
      <c r="O3479">
        <v>1</v>
      </c>
      <c r="P3479">
        <v>1</v>
      </c>
      <c r="Q3479">
        <v>1</v>
      </c>
      <c r="R3479">
        <v>0</v>
      </c>
      <c r="S3479">
        <v>1</v>
      </c>
      <c r="T3479">
        <v>0</v>
      </c>
    </row>
    <row r="3480" spans="1:20" x14ac:dyDescent="0.3">
      <c r="A3480" t="s">
        <v>139</v>
      </c>
      <c r="B3480" t="s">
        <v>268</v>
      </c>
      <c r="C3480">
        <v>1</v>
      </c>
      <c r="D3480">
        <v>4</v>
      </c>
      <c r="E3480" t="s">
        <v>510</v>
      </c>
      <c r="F3480" t="s">
        <v>508</v>
      </c>
      <c r="G3480" t="s">
        <v>508</v>
      </c>
      <c r="H3480">
        <v>7.0974191203198842</v>
      </c>
      <c r="I3480">
        <v>39.86013986013986</v>
      </c>
      <c r="J3480">
        <v>-2.6864464044101979</v>
      </c>
      <c r="K3480">
        <v>-1.645835911397052</v>
      </c>
      <c r="L3480">
        <v>0.87797538913832873</v>
      </c>
      <c r="M3480">
        <v>-5.5288461538461533</v>
      </c>
      <c r="N3480">
        <v>-0.5089058524173028</v>
      </c>
      <c r="O3480">
        <v>0</v>
      </c>
      <c r="P3480">
        <v>1</v>
      </c>
      <c r="Q3480">
        <v>0</v>
      </c>
      <c r="R3480">
        <v>0</v>
      </c>
      <c r="S3480">
        <v>0</v>
      </c>
      <c r="T3480">
        <v>0</v>
      </c>
    </row>
    <row r="3481" spans="1:20" x14ac:dyDescent="0.3">
      <c r="A3481" t="s">
        <v>156</v>
      </c>
      <c r="B3481" t="s">
        <v>268</v>
      </c>
      <c r="C3481">
        <v>1</v>
      </c>
      <c r="D3481">
        <v>2</v>
      </c>
      <c r="E3481" t="s">
        <v>510</v>
      </c>
      <c r="F3481" t="s">
        <v>508</v>
      </c>
      <c r="G3481" t="s">
        <v>508</v>
      </c>
      <c r="H3481">
        <v>6.9601753744976254</v>
      </c>
      <c r="I3481">
        <v>37.995337995337998</v>
      </c>
      <c r="J3481">
        <v>-4.2619446062318076</v>
      </c>
      <c r="K3481">
        <v>-43.162994217846617</v>
      </c>
      <c r="L3481">
        <v>0.46258761309296731</v>
      </c>
      <c r="M3481">
        <v>-0.5089058524173028</v>
      </c>
      <c r="N3481">
        <v>1.2787723785166241</v>
      </c>
      <c r="O3481">
        <v>0</v>
      </c>
      <c r="P3481">
        <v>1</v>
      </c>
      <c r="Q3481">
        <v>0</v>
      </c>
      <c r="R3481">
        <v>0</v>
      </c>
      <c r="S3481">
        <v>0</v>
      </c>
      <c r="T3481">
        <v>0</v>
      </c>
    </row>
    <row r="3482" spans="1:20" x14ac:dyDescent="0.3">
      <c r="A3482" t="s">
        <v>228</v>
      </c>
      <c r="B3482" t="s">
        <v>268</v>
      </c>
      <c r="C3482">
        <v>3</v>
      </c>
      <c r="D3482">
        <v>5</v>
      </c>
      <c r="E3482" t="s">
        <v>510</v>
      </c>
      <c r="F3482" t="s">
        <v>508</v>
      </c>
      <c r="G3482" t="s">
        <v>508</v>
      </c>
      <c r="H3482">
        <v>6.8169642857142856</v>
      </c>
      <c r="I3482">
        <v>25.806451612903221</v>
      </c>
      <c r="J3482">
        <v>-3.798072306488649</v>
      </c>
      <c r="K3482">
        <v>12.32937032144444</v>
      </c>
      <c r="L3482">
        <v>1.059216009241247</v>
      </c>
      <c r="M3482">
        <v>-3.43995171997586</v>
      </c>
      <c r="N3482">
        <v>1.375</v>
      </c>
      <c r="O3482">
        <v>0</v>
      </c>
      <c r="P3482">
        <v>1</v>
      </c>
      <c r="Q3482">
        <v>0</v>
      </c>
      <c r="R3482">
        <v>0</v>
      </c>
      <c r="S3482">
        <v>0</v>
      </c>
      <c r="T3482">
        <v>1</v>
      </c>
    </row>
    <row r="3483" spans="1:20" x14ac:dyDescent="0.3">
      <c r="A3483" t="s">
        <v>265</v>
      </c>
      <c r="B3483" t="s">
        <v>268</v>
      </c>
      <c r="C3483">
        <v>11</v>
      </c>
      <c r="D3483">
        <v>14</v>
      </c>
      <c r="E3483" t="s">
        <v>510</v>
      </c>
      <c r="F3483" t="s">
        <v>508</v>
      </c>
      <c r="G3483" t="s">
        <v>508</v>
      </c>
      <c r="H3483">
        <v>6.9147588071301849</v>
      </c>
      <c r="I3483">
        <v>42.431761786600497</v>
      </c>
      <c r="J3483">
        <v>0.714478394806914</v>
      </c>
      <c r="K3483">
        <v>150.60248485983661</v>
      </c>
      <c r="L3483">
        <v>1.6093632177984269</v>
      </c>
      <c r="M3483">
        <v>-8.0978260869565215</v>
      </c>
      <c r="N3483">
        <v>-1.951507983441751</v>
      </c>
      <c r="O3483">
        <v>1</v>
      </c>
      <c r="P3483">
        <v>1</v>
      </c>
      <c r="Q3483">
        <v>1</v>
      </c>
      <c r="R3483">
        <v>0</v>
      </c>
      <c r="S3483">
        <v>1</v>
      </c>
      <c r="T3483">
        <v>1</v>
      </c>
    </row>
    <row r="3484" spans="1:20" x14ac:dyDescent="0.3">
      <c r="A3484" t="s">
        <v>271</v>
      </c>
      <c r="B3484" t="s">
        <v>268</v>
      </c>
      <c r="C3484">
        <v>3</v>
      </c>
      <c r="D3484">
        <v>4</v>
      </c>
      <c r="E3484" t="s">
        <v>510</v>
      </c>
      <c r="F3484" t="s">
        <v>508</v>
      </c>
      <c r="G3484" t="s">
        <v>508</v>
      </c>
      <c r="H3484">
        <v>7.3605188343994321</v>
      </c>
      <c r="I3484">
        <v>21.836228287841191</v>
      </c>
      <c r="J3484">
        <v>-2.2412742451880092</v>
      </c>
      <c r="K3484">
        <v>-16.66359899380334</v>
      </c>
      <c r="L3484">
        <v>0.43905381635488938</v>
      </c>
      <c r="M3484">
        <v>-3.0156815440289511</v>
      </c>
      <c r="N3484">
        <v>4.2910447761194028</v>
      </c>
      <c r="O3484">
        <v>0</v>
      </c>
      <c r="P3484">
        <v>1</v>
      </c>
      <c r="Q3484">
        <v>0</v>
      </c>
      <c r="R3484">
        <v>0</v>
      </c>
      <c r="S3484">
        <v>1</v>
      </c>
      <c r="T3484">
        <v>0</v>
      </c>
    </row>
    <row r="3485" spans="1:20" x14ac:dyDescent="0.3">
      <c r="A3485" t="s">
        <v>283</v>
      </c>
      <c r="B3485" t="s">
        <v>268</v>
      </c>
      <c r="C3485">
        <v>1</v>
      </c>
      <c r="D3485">
        <v>4</v>
      </c>
      <c r="E3485" t="s">
        <v>510</v>
      </c>
      <c r="F3485" t="s">
        <v>508</v>
      </c>
      <c r="G3485" t="s">
        <v>508</v>
      </c>
      <c r="H3485">
        <v>6.6248802994689644</v>
      </c>
      <c r="I3485">
        <v>30.024813895781641</v>
      </c>
      <c r="J3485">
        <v>-3.041663315369433</v>
      </c>
      <c r="K3485">
        <v>6.7816314667700466</v>
      </c>
      <c r="L3485">
        <v>0.43402137188085582</v>
      </c>
      <c r="M3485">
        <v>-2.3214285714285721</v>
      </c>
      <c r="N3485">
        <v>-2.864107251675807</v>
      </c>
      <c r="O3485">
        <v>0</v>
      </c>
      <c r="P3485">
        <v>1</v>
      </c>
      <c r="Q3485">
        <v>0</v>
      </c>
      <c r="R3485">
        <v>0</v>
      </c>
      <c r="S3485">
        <v>0</v>
      </c>
      <c r="T3485">
        <v>0</v>
      </c>
    </row>
    <row r="3486" spans="1:20" x14ac:dyDescent="0.3">
      <c r="A3486" t="s">
        <v>290</v>
      </c>
      <c r="B3486" t="s">
        <v>268</v>
      </c>
      <c r="C3486">
        <v>1</v>
      </c>
      <c r="D3486">
        <v>4</v>
      </c>
      <c r="E3486" t="s">
        <v>510</v>
      </c>
      <c r="F3486" t="s">
        <v>508</v>
      </c>
      <c r="G3486" t="s">
        <v>508</v>
      </c>
      <c r="H3486">
        <v>6.6409750851407061</v>
      </c>
      <c r="I3486">
        <v>18.362282878411911</v>
      </c>
      <c r="J3486">
        <v>-4.5991094540262356</v>
      </c>
      <c r="K3486">
        <v>-51.981119531977093</v>
      </c>
      <c r="L3486">
        <v>0.76674600109183733</v>
      </c>
      <c r="M3486">
        <v>-2.864107251675807</v>
      </c>
      <c r="N3486">
        <v>-2.509410288582183</v>
      </c>
      <c r="O3486">
        <v>0</v>
      </c>
      <c r="P3486">
        <v>1</v>
      </c>
      <c r="Q3486">
        <v>0</v>
      </c>
      <c r="R3486">
        <v>0</v>
      </c>
      <c r="S3486">
        <v>0</v>
      </c>
      <c r="T3486">
        <v>0</v>
      </c>
    </row>
    <row r="3487" spans="1:20" x14ac:dyDescent="0.3">
      <c r="A3487" t="s">
        <v>512</v>
      </c>
      <c r="B3487" t="s">
        <v>268</v>
      </c>
      <c r="C3487">
        <v>0</v>
      </c>
      <c r="D3487">
        <v>5</v>
      </c>
      <c r="E3487" t="s">
        <v>510</v>
      </c>
      <c r="F3487" t="s">
        <v>508</v>
      </c>
      <c r="G3487" t="s">
        <v>508</v>
      </c>
      <c r="H3487">
        <v>7.6817558299039783</v>
      </c>
      <c r="I3487">
        <v>6.4386317907444672</v>
      </c>
      <c r="J3487">
        <v>-8.1707407650013799</v>
      </c>
      <c r="K3487">
        <v>-197.7177967961378</v>
      </c>
      <c r="L3487">
        <v>1.5348235502116969</v>
      </c>
      <c r="M3487">
        <v>-6.1776061776061777</v>
      </c>
      <c r="N3487">
        <v>-6.7215363511659811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1</v>
      </c>
    </row>
    <row r="3488" spans="1:20" x14ac:dyDescent="0.3">
      <c r="A3488" t="s">
        <v>91</v>
      </c>
      <c r="B3488" t="s">
        <v>268</v>
      </c>
      <c r="C3488">
        <v>-2</v>
      </c>
      <c r="D3488">
        <v>3</v>
      </c>
      <c r="E3488" t="s">
        <v>510</v>
      </c>
      <c r="F3488" t="s">
        <v>508</v>
      </c>
      <c r="G3488" t="s">
        <v>508</v>
      </c>
      <c r="H3488">
        <v>8.4506302521008401</v>
      </c>
      <c r="I3488">
        <v>6.9421487603305776</v>
      </c>
      <c r="J3488">
        <v>-10.511658683027729</v>
      </c>
      <c r="K3488">
        <v>-256.20418137388009</v>
      </c>
      <c r="L3488">
        <v>0.96809965039730195</v>
      </c>
      <c r="M3488">
        <v>-6.7215363511659811</v>
      </c>
      <c r="N3488">
        <v>2.7941176470588238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</row>
    <row r="3489" spans="1:20" x14ac:dyDescent="0.3">
      <c r="A3489" t="s">
        <v>162</v>
      </c>
      <c r="B3489" t="s">
        <v>268</v>
      </c>
      <c r="C3489">
        <v>1</v>
      </c>
      <c r="D3489">
        <v>4</v>
      </c>
      <c r="E3489" t="s">
        <v>510</v>
      </c>
      <c r="F3489" t="s">
        <v>508</v>
      </c>
      <c r="G3489" t="s">
        <v>508</v>
      </c>
      <c r="H3489">
        <v>7.2844556324732537</v>
      </c>
      <c r="I3489">
        <v>7.7057793345008756</v>
      </c>
      <c r="J3489">
        <v>-9.4157142997222874</v>
      </c>
      <c r="K3489">
        <v>-88.030473737861413</v>
      </c>
      <c r="L3489">
        <v>0.61026634685950565</v>
      </c>
      <c r="M3489">
        <v>-2.365591397849462</v>
      </c>
      <c r="N3489">
        <v>-1.6886930983847279</v>
      </c>
      <c r="O3489">
        <v>0</v>
      </c>
      <c r="P3489">
        <v>1</v>
      </c>
      <c r="Q3489">
        <v>0</v>
      </c>
      <c r="R3489">
        <v>0</v>
      </c>
      <c r="S3489">
        <v>0</v>
      </c>
      <c r="T3489">
        <v>0</v>
      </c>
    </row>
    <row r="3490" spans="1:20" x14ac:dyDescent="0.3">
      <c r="A3490" t="s">
        <v>220</v>
      </c>
      <c r="B3490" t="s">
        <v>268</v>
      </c>
      <c r="C3490">
        <v>1</v>
      </c>
      <c r="D3490">
        <v>2</v>
      </c>
      <c r="E3490" t="s">
        <v>510</v>
      </c>
      <c r="F3490" t="s">
        <v>508</v>
      </c>
      <c r="G3490" t="s">
        <v>508</v>
      </c>
      <c r="H3490">
        <v>6.4493758668515948</v>
      </c>
      <c r="I3490">
        <v>7.0257611241217797</v>
      </c>
      <c r="J3490">
        <v>-8.8370878934576886</v>
      </c>
      <c r="K3490">
        <v>-99.934438512690789</v>
      </c>
      <c r="L3490">
        <v>0.67647966047224461</v>
      </c>
      <c r="M3490">
        <v>-1.6886930983847279</v>
      </c>
      <c r="N3490">
        <v>9.9327856609410006</v>
      </c>
      <c r="O3490">
        <v>0</v>
      </c>
      <c r="P3490">
        <v>1</v>
      </c>
      <c r="Q3490">
        <v>0</v>
      </c>
      <c r="R3490">
        <v>0</v>
      </c>
      <c r="S3490">
        <v>0</v>
      </c>
      <c r="T3490">
        <v>0</v>
      </c>
    </row>
    <row r="3491" spans="1:20" x14ac:dyDescent="0.3">
      <c r="A3491" t="s">
        <v>269</v>
      </c>
      <c r="B3491" t="s">
        <v>268</v>
      </c>
      <c r="C3491">
        <v>9</v>
      </c>
      <c r="D3491">
        <v>4</v>
      </c>
      <c r="E3491" t="s">
        <v>510</v>
      </c>
      <c r="F3491" t="s">
        <v>508</v>
      </c>
      <c r="G3491" t="s">
        <v>508</v>
      </c>
      <c r="H3491">
        <v>6.079211345555172</v>
      </c>
      <c r="I3491">
        <v>84.691358024691354</v>
      </c>
      <c r="J3491">
        <v>7.4000404492820326</v>
      </c>
      <c r="K3491">
        <v>116.74935034254671</v>
      </c>
      <c r="L3491">
        <v>0.83199720668760091</v>
      </c>
      <c r="M3491">
        <v>-1.5494636471990459</v>
      </c>
      <c r="N3491">
        <v>-0.54479418886198538</v>
      </c>
      <c r="O3491">
        <v>1</v>
      </c>
      <c r="P3491">
        <v>1</v>
      </c>
      <c r="Q3491">
        <v>1</v>
      </c>
      <c r="R3491">
        <v>0</v>
      </c>
      <c r="S3491">
        <v>1</v>
      </c>
      <c r="T3491">
        <v>0</v>
      </c>
    </row>
    <row r="3492" spans="1:20" x14ac:dyDescent="0.3">
      <c r="A3492" t="s">
        <v>282</v>
      </c>
      <c r="B3492" t="s">
        <v>268</v>
      </c>
      <c r="C3492">
        <v>9</v>
      </c>
      <c r="D3492">
        <v>4</v>
      </c>
      <c r="E3492" t="s">
        <v>510</v>
      </c>
      <c r="F3492" t="s">
        <v>508</v>
      </c>
      <c r="G3492" t="s">
        <v>508</v>
      </c>
      <c r="H3492">
        <v>5.647335014346579</v>
      </c>
      <c r="I3492">
        <v>82.46913580246914</v>
      </c>
      <c r="J3492">
        <v>7.3427007635207122</v>
      </c>
      <c r="K3492">
        <v>97.334607624508806</v>
      </c>
      <c r="L3492">
        <v>0.1652989201259501</v>
      </c>
      <c r="M3492">
        <v>-0.54479418886198538</v>
      </c>
      <c r="N3492">
        <v>0.36518563603164939</v>
      </c>
      <c r="O3492">
        <v>1</v>
      </c>
      <c r="P3492">
        <v>1</v>
      </c>
      <c r="Q3492">
        <v>1</v>
      </c>
      <c r="R3492">
        <v>0</v>
      </c>
      <c r="S3492">
        <v>1</v>
      </c>
      <c r="T3492">
        <v>0</v>
      </c>
    </row>
    <row r="3493" spans="1:20" x14ac:dyDescent="0.3">
      <c r="A3493" t="s">
        <v>291</v>
      </c>
      <c r="B3493" t="s">
        <v>268</v>
      </c>
      <c r="C3493">
        <v>9</v>
      </c>
      <c r="D3493">
        <v>6</v>
      </c>
      <c r="E3493" t="s">
        <v>510</v>
      </c>
      <c r="F3493" t="s">
        <v>508</v>
      </c>
      <c r="G3493" t="s">
        <v>508</v>
      </c>
      <c r="H3493">
        <v>6.031300160513644</v>
      </c>
      <c r="I3493">
        <v>80.78902229845626</v>
      </c>
      <c r="J3493">
        <v>7.9010406286006774</v>
      </c>
      <c r="K3493">
        <v>131.61993769470399</v>
      </c>
      <c r="L3493">
        <v>0.65319606399542052</v>
      </c>
      <c r="M3493">
        <v>-2.838427947598253</v>
      </c>
      <c r="N3493">
        <v>-0.33707865168539319</v>
      </c>
      <c r="O3493">
        <v>1</v>
      </c>
      <c r="P3493">
        <v>1</v>
      </c>
      <c r="Q3493">
        <v>1</v>
      </c>
      <c r="R3493">
        <v>0</v>
      </c>
      <c r="S3493">
        <v>1</v>
      </c>
      <c r="T3493">
        <v>0</v>
      </c>
    </row>
    <row r="3494" spans="1:20" x14ac:dyDescent="0.3">
      <c r="A3494" t="s">
        <v>295</v>
      </c>
      <c r="B3494" t="s">
        <v>268</v>
      </c>
      <c r="C3494">
        <v>9</v>
      </c>
      <c r="D3494">
        <v>4</v>
      </c>
      <c r="E3494" t="s">
        <v>510</v>
      </c>
      <c r="F3494" t="s">
        <v>508</v>
      </c>
      <c r="G3494" t="s">
        <v>508</v>
      </c>
      <c r="H3494">
        <v>6.4342084071509102</v>
      </c>
      <c r="I3494">
        <v>79.759862778730707</v>
      </c>
      <c r="J3494">
        <v>6.906563746165677</v>
      </c>
      <c r="K3494">
        <v>101.98643410852711</v>
      </c>
      <c r="L3494">
        <v>0.78060945283790817</v>
      </c>
      <c r="M3494">
        <v>-0.33707865168539319</v>
      </c>
      <c r="N3494">
        <v>4.0586245772266061</v>
      </c>
      <c r="O3494">
        <v>1</v>
      </c>
      <c r="P3494">
        <v>1</v>
      </c>
      <c r="Q3494">
        <v>1</v>
      </c>
      <c r="R3494">
        <v>0</v>
      </c>
      <c r="S3494">
        <v>1</v>
      </c>
      <c r="T3494">
        <v>0</v>
      </c>
    </row>
    <row r="3495" spans="1:20" x14ac:dyDescent="0.3">
      <c r="A3495" t="s">
        <v>139</v>
      </c>
      <c r="B3495" t="s">
        <v>179</v>
      </c>
      <c r="C3495">
        <v>3</v>
      </c>
      <c r="D3495">
        <v>8</v>
      </c>
      <c r="E3495" t="s">
        <v>510</v>
      </c>
      <c r="F3495" t="s">
        <v>508</v>
      </c>
      <c r="G3495" t="s">
        <v>508</v>
      </c>
      <c r="H3495">
        <v>3.0050351483604261</v>
      </c>
      <c r="I3495">
        <v>37.804826989458412</v>
      </c>
      <c r="J3495">
        <v>-3.2848932232581039E-3</v>
      </c>
      <c r="K3495">
        <v>23.381522005742831</v>
      </c>
      <c r="L3495">
        <v>0.75177769423755691</v>
      </c>
      <c r="M3495">
        <v>-3.7115627798826698</v>
      </c>
      <c r="N3495">
        <v>-0.88105643588378202</v>
      </c>
      <c r="O3495">
        <v>0</v>
      </c>
      <c r="P3495">
        <v>1</v>
      </c>
      <c r="Q3495">
        <v>0</v>
      </c>
      <c r="R3495">
        <v>0</v>
      </c>
      <c r="S3495">
        <v>0</v>
      </c>
      <c r="T3495">
        <v>0</v>
      </c>
    </row>
    <row r="3496" spans="1:20" x14ac:dyDescent="0.3">
      <c r="A3496" t="s">
        <v>156</v>
      </c>
      <c r="B3496" t="s">
        <v>179</v>
      </c>
      <c r="C3496">
        <v>0</v>
      </c>
      <c r="D3496">
        <v>5</v>
      </c>
      <c r="E3496" t="s">
        <v>510</v>
      </c>
      <c r="F3496" t="s">
        <v>508</v>
      </c>
      <c r="G3496" t="s">
        <v>508</v>
      </c>
      <c r="H3496">
        <v>3.0000005449567522</v>
      </c>
      <c r="I3496">
        <v>28.04873510174081</v>
      </c>
      <c r="J3496">
        <v>-2.471101868514065E-2</v>
      </c>
      <c r="K3496">
        <v>-115.5079092115129</v>
      </c>
      <c r="L3496">
        <v>0.84383302109234981</v>
      </c>
      <c r="M3496">
        <v>-0.88105643588378202</v>
      </c>
      <c r="N3496">
        <v>2.0000033908420138</v>
      </c>
      <c r="O3496">
        <v>0</v>
      </c>
      <c r="P3496">
        <v>0</v>
      </c>
      <c r="Q3496">
        <v>0</v>
      </c>
      <c r="R3496">
        <v>0</v>
      </c>
      <c r="S3496">
        <v>0</v>
      </c>
      <c r="T3496">
        <v>0</v>
      </c>
    </row>
    <row r="3497" spans="1:20" x14ac:dyDescent="0.3">
      <c r="A3497" t="s">
        <v>271</v>
      </c>
      <c r="B3497" t="s">
        <v>179</v>
      </c>
      <c r="C3497">
        <v>8</v>
      </c>
      <c r="D3497">
        <v>8</v>
      </c>
      <c r="E3497" t="s">
        <v>510</v>
      </c>
      <c r="F3497" t="s">
        <v>508</v>
      </c>
      <c r="G3497" t="s">
        <v>508</v>
      </c>
      <c r="H3497">
        <v>4.1895618741139087</v>
      </c>
      <c r="I3497">
        <v>27.868814014739741</v>
      </c>
      <c r="J3497">
        <v>3.1000645067436772E-2</v>
      </c>
      <c r="K3497">
        <v>22.222162355660469</v>
      </c>
      <c r="L3497">
        <v>0.77356957278591687</v>
      </c>
      <c r="M3497">
        <v>-7.2348908312297064</v>
      </c>
      <c r="N3497">
        <v>5.8760706293669962</v>
      </c>
      <c r="O3497">
        <v>0</v>
      </c>
      <c r="P3497">
        <v>1</v>
      </c>
      <c r="Q3497">
        <v>1</v>
      </c>
      <c r="R3497">
        <v>0</v>
      </c>
      <c r="S3497">
        <v>1</v>
      </c>
      <c r="T3497">
        <v>0</v>
      </c>
    </row>
    <row r="3498" spans="1:20" x14ac:dyDescent="0.3">
      <c r="A3498" t="s">
        <v>283</v>
      </c>
      <c r="B3498" t="s">
        <v>179</v>
      </c>
      <c r="C3498">
        <v>3</v>
      </c>
      <c r="D3498">
        <v>3</v>
      </c>
      <c r="E3498" t="s">
        <v>510</v>
      </c>
      <c r="F3498" t="s">
        <v>508</v>
      </c>
      <c r="G3498" t="s">
        <v>508</v>
      </c>
      <c r="H3498">
        <v>4.3983821617642898</v>
      </c>
      <c r="I3498">
        <v>56.8306013776686</v>
      </c>
      <c r="J3498">
        <v>-8.3746712300888371E-3</v>
      </c>
      <c r="K3498">
        <v>34.837421708294563</v>
      </c>
      <c r="L3498">
        <v>0.43581102415485201</v>
      </c>
      <c r="M3498">
        <v>-0.80240643493879982</v>
      </c>
      <c r="N3498">
        <v>-3.9433804831570418</v>
      </c>
      <c r="O3498">
        <v>0</v>
      </c>
      <c r="P3498">
        <v>1</v>
      </c>
      <c r="Q3498">
        <v>0</v>
      </c>
      <c r="R3498">
        <v>0</v>
      </c>
      <c r="S3498">
        <v>0</v>
      </c>
      <c r="T3498">
        <v>0</v>
      </c>
    </row>
    <row r="3499" spans="1:20" x14ac:dyDescent="0.3">
      <c r="A3499" t="s">
        <v>290</v>
      </c>
      <c r="B3499" t="s">
        <v>179</v>
      </c>
      <c r="C3499">
        <v>3</v>
      </c>
      <c r="D3499">
        <v>6</v>
      </c>
      <c r="E3499" t="s">
        <v>510</v>
      </c>
      <c r="F3499" t="s">
        <v>508</v>
      </c>
      <c r="G3499" t="s">
        <v>508</v>
      </c>
      <c r="H3499">
        <v>4.6616547089770322</v>
      </c>
      <c r="I3499">
        <v>35.51910631853557</v>
      </c>
      <c r="J3499">
        <v>-4.2552645283707342E-2</v>
      </c>
      <c r="K3499">
        <v>-12.578623283794499</v>
      </c>
      <c r="L3499">
        <v>0.74782345472280498</v>
      </c>
      <c r="M3499">
        <v>-3.9433804831570418</v>
      </c>
      <c r="N3499">
        <v>0.52631779720908711</v>
      </c>
      <c r="O3499">
        <v>0</v>
      </c>
      <c r="P3499">
        <v>1</v>
      </c>
      <c r="Q3499">
        <v>0</v>
      </c>
      <c r="R3499">
        <v>0</v>
      </c>
      <c r="S3499">
        <v>0</v>
      </c>
      <c r="T3499">
        <v>0</v>
      </c>
    </row>
    <row r="3500" spans="1:20" x14ac:dyDescent="0.3">
      <c r="A3500" t="s">
        <v>512</v>
      </c>
      <c r="B3500" t="s">
        <v>179</v>
      </c>
      <c r="C3500">
        <v>3</v>
      </c>
      <c r="D3500">
        <v>4</v>
      </c>
      <c r="E3500" t="s">
        <v>510</v>
      </c>
      <c r="F3500" t="s">
        <v>508</v>
      </c>
      <c r="G3500" t="s">
        <v>508</v>
      </c>
      <c r="H3500">
        <v>4.8848418495556976</v>
      </c>
      <c r="I3500">
        <v>21.192029557583609</v>
      </c>
      <c r="J3500">
        <v>-8.436012937433307E-2</v>
      </c>
      <c r="K3500">
        <v>-96.847494085003987</v>
      </c>
      <c r="L3500">
        <v>0.89494377371855705</v>
      </c>
      <c r="M3500">
        <v>-0.62827663265294909</v>
      </c>
      <c r="N3500">
        <v>-2.0021031081744058</v>
      </c>
      <c r="O3500">
        <v>0</v>
      </c>
      <c r="P3500">
        <v>1</v>
      </c>
      <c r="Q3500">
        <v>0</v>
      </c>
      <c r="R3500">
        <v>0</v>
      </c>
      <c r="S3500">
        <v>0</v>
      </c>
      <c r="T3500">
        <v>0</v>
      </c>
    </row>
    <row r="3501" spans="1:20" x14ac:dyDescent="0.3">
      <c r="A3501" t="s">
        <v>91</v>
      </c>
      <c r="B3501" t="s">
        <v>179</v>
      </c>
      <c r="C3501">
        <v>2</v>
      </c>
      <c r="D3501">
        <v>5</v>
      </c>
      <c r="E3501" t="s">
        <v>510</v>
      </c>
      <c r="F3501" t="s">
        <v>508</v>
      </c>
      <c r="G3501" t="s">
        <v>508</v>
      </c>
      <c r="H3501">
        <v>5.1766517561912178</v>
      </c>
      <c r="I3501">
        <v>30.303041979480589</v>
      </c>
      <c r="J3501">
        <v>-0.1010125691139801</v>
      </c>
      <c r="K3501">
        <v>-209.6406505366098</v>
      </c>
      <c r="L3501">
        <v>1.708582635382552</v>
      </c>
      <c r="M3501">
        <v>-2.0021031081744058</v>
      </c>
      <c r="N3501">
        <v>-0.5376364484882058</v>
      </c>
      <c r="O3501">
        <v>0</v>
      </c>
      <c r="P3501">
        <v>0</v>
      </c>
      <c r="Q3501">
        <v>0</v>
      </c>
      <c r="R3501">
        <v>1</v>
      </c>
      <c r="S3501">
        <v>0</v>
      </c>
      <c r="T3501">
        <v>1</v>
      </c>
    </row>
    <row r="3502" spans="1:20" x14ac:dyDescent="0.3">
      <c r="A3502" t="s">
        <v>93</v>
      </c>
      <c r="B3502" t="s">
        <v>179</v>
      </c>
      <c r="C3502">
        <v>0</v>
      </c>
      <c r="D3502">
        <v>1</v>
      </c>
      <c r="E3502" t="s">
        <v>510</v>
      </c>
      <c r="F3502" t="s">
        <v>508</v>
      </c>
      <c r="G3502" t="s">
        <v>508</v>
      </c>
      <c r="H3502">
        <v>5.1505799459214376</v>
      </c>
      <c r="I3502">
        <v>27.777780453630971</v>
      </c>
      <c r="J3502">
        <v>-0.1028241557799595</v>
      </c>
      <c r="K3502">
        <v>-115.0040504076686</v>
      </c>
      <c r="L3502">
        <v>0.73204860297302998</v>
      </c>
      <c r="M3502">
        <v>-0.5376364484882058</v>
      </c>
      <c r="N3502">
        <v>-1.18918547759185</v>
      </c>
      <c r="O3502">
        <v>0</v>
      </c>
      <c r="P3502">
        <v>0</v>
      </c>
      <c r="Q3502">
        <v>0</v>
      </c>
      <c r="R3502">
        <v>1</v>
      </c>
      <c r="S3502">
        <v>0</v>
      </c>
      <c r="T3502">
        <v>0</v>
      </c>
    </row>
    <row r="3503" spans="1:20" x14ac:dyDescent="0.3">
      <c r="A3503" t="s">
        <v>162</v>
      </c>
      <c r="B3503" t="s">
        <v>179</v>
      </c>
      <c r="C3503">
        <v>-2</v>
      </c>
      <c r="D3503">
        <v>3</v>
      </c>
      <c r="E3503" t="s">
        <v>510</v>
      </c>
      <c r="F3503" t="s">
        <v>508</v>
      </c>
      <c r="G3503" t="s">
        <v>508</v>
      </c>
      <c r="H3503">
        <v>5.3631831913463452</v>
      </c>
      <c r="I3503">
        <v>8.5858602886742528</v>
      </c>
      <c r="J3503">
        <v>-0.1257658181890757</v>
      </c>
      <c r="K3503">
        <v>-116.81473881654379</v>
      </c>
      <c r="L3503">
        <v>0.77931278038816221</v>
      </c>
      <c r="M3503">
        <v>-3.060106498847774</v>
      </c>
      <c r="N3503">
        <v>-3.4949207434273082</v>
      </c>
      <c r="O3503">
        <v>0</v>
      </c>
      <c r="P3503">
        <v>0</v>
      </c>
      <c r="Q3503">
        <v>0</v>
      </c>
      <c r="R3503">
        <v>0</v>
      </c>
      <c r="S3503">
        <v>0</v>
      </c>
      <c r="T3503">
        <v>0</v>
      </c>
    </row>
    <row r="3504" spans="1:20" x14ac:dyDescent="0.3">
      <c r="A3504" t="s">
        <v>220</v>
      </c>
      <c r="B3504" t="s">
        <v>179</v>
      </c>
      <c r="C3504">
        <v>0</v>
      </c>
      <c r="D3504">
        <v>4</v>
      </c>
      <c r="E3504" t="s">
        <v>510</v>
      </c>
      <c r="F3504" t="s">
        <v>508</v>
      </c>
      <c r="G3504" t="s">
        <v>508</v>
      </c>
      <c r="H3504">
        <v>5.4322437111412949</v>
      </c>
      <c r="I3504">
        <v>7.4074417475192336</v>
      </c>
      <c r="J3504">
        <v>-0.14270481325601411</v>
      </c>
      <c r="K3504">
        <v>-159.8173796819251</v>
      </c>
      <c r="L3504">
        <v>1.1740142541306231</v>
      </c>
      <c r="M3504">
        <v>-3.4949207434273082</v>
      </c>
      <c r="N3504">
        <v>5.4906459148928164</v>
      </c>
      <c r="O3504">
        <v>0</v>
      </c>
      <c r="P3504">
        <v>0</v>
      </c>
      <c r="Q3504">
        <v>0</v>
      </c>
      <c r="R3504">
        <v>0</v>
      </c>
      <c r="S3504">
        <v>0</v>
      </c>
      <c r="T3504">
        <v>1</v>
      </c>
    </row>
    <row r="3505" spans="1:20" x14ac:dyDescent="0.3">
      <c r="A3505" t="s">
        <v>259</v>
      </c>
      <c r="B3505" t="s">
        <v>179</v>
      </c>
      <c r="C3505">
        <v>6</v>
      </c>
      <c r="D3505">
        <v>7</v>
      </c>
      <c r="E3505" t="s">
        <v>510</v>
      </c>
      <c r="F3505" t="s">
        <v>508</v>
      </c>
      <c r="G3505" t="s">
        <v>508</v>
      </c>
      <c r="H3505">
        <v>4.899851805548888</v>
      </c>
      <c r="I3505">
        <v>14.64970706417254</v>
      </c>
      <c r="J3505">
        <v>-6.681127869133649E-2</v>
      </c>
      <c r="K3505">
        <v>-65.326383890768142</v>
      </c>
      <c r="L3505">
        <v>0.86474032602335527</v>
      </c>
      <c r="M3505">
        <v>-4.429674754803778</v>
      </c>
      <c r="N3505">
        <v>2.43337236804402</v>
      </c>
      <c r="O3505">
        <v>1</v>
      </c>
      <c r="P3505">
        <v>1</v>
      </c>
      <c r="Q3505">
        <v>0</v>
      </c>
      <c r="R3505">
        <v>0</v>
      </c>
      <c r="S3505">
        <v>0</v>
      </c>
      <c r="T3505">
        <v>0</v>
      </c>
    </row>
    <row r="3506" spans="1:20" x14ac:dyDescent="0.3">
      <c r="A3506" t="s">
        <v>269</v>
      </c>
      <c r="B3506" t="s">
        <v>179</v>
      </c>
      <c r="C3506">
        <v>3</v>
      </c>
      <c r="D3506">
        <v>4</v>
      </c>
      <c r="E3506" t="s">
        <v>510</v>
      </c>
      <c r="F3506" t="s">
        <v>508</v>
      </c>
      <c r="G3506" t="s">
        <v>508</v>
      </c>
      <c r="H3506">
        <v>4.8222510291708813</v>
      </c>
      <c r="I3506">
        <v>20.289903146779452</v>
      </c>
      <c r="J3506">
        <v>-4.3632010712015029E-2</v>
      </c>
      <c r="K3506">
        <v>-71.410652835656208</v>
      </c>
      <c r="L3506">
        <v>0.35421580648446271</v>
      </c>
      <c r="M3506">
        <v>-1.8099529937821299</v>
      </c>
      <c r="N3506">
        <v>-1.7281171305391121</v>
      </c>
      <c r="O3506">
        <v>0</v>
      </c>
      <c r="P3506">
        <v>1</v>
      </c>
      <c r="Q3506">
        <v>0</v>
      </c>
      <c r="R3506">
        <v>0</v>
      </c>
      <c r="S3506">
        <v>0</v>
      </c>
      <c r="T3506">
        <v>0</v>
      </c>
    </row>
    <row r="3507" spans="1:20" x14ac:dyDescent="0.3">
      <c r="A3507" t="s">
        <v>282</v>
      </c>
      <c r="B3507" t="s">
        <v>179</v>
      </c>
      <c r="C3507">
        <v>0</v>
      </c>
      <c r="D3507">
        <v>3</v>
      </c>
      <c r="E3507" t="s">
        <v>510</v>
      </c>
      <c r="F3507" t="s">
        <v>508</v>
      </c>
      <c r="G3507" t="s">
        <v>508</v>
      </c>
      <c r="H3507">
        <v>4.6055938470739184</v>
      </c>
      <c r="I3507">
        <v>11.81818812346437</v>
      </c>
      <c r="J3507">
        <v>-4.2050136652737991E-2</v>
      </c>
      <c r="K3507">
        <v>-129.47473914984229</v>
      </c>
      <c r="L3507">
        <v>0.27142186071676427</v>
      </c>
      <c r="M3507">
        <v>-1.7281171305391121</v>
      </c>
      <c r="N3507">
        <v>-0.35169676330976651</v>
      </c>
      <c r="O3507">
        <v>0</v>
      </c>
      <c r="P3507">
        <v>0</v>
      </c>
      <c r="Q3507">
        <v>0</v>
      </c>
      <c r="R3507">
        <v>0</v>
      </c>
      <c r="S3507">
        <v>0</v>
      </c>
      <c r="T3507">
        <v>0</v>
      </c>
    </row>
    <row r="3508" spans="1:20" x14ac:dyDescent="0.3">
      <c r="A3508" t="s">
        <v>285</v>
      </c>
      <c r="B3508" t="s">
        <v>179</v>
      </c>
      <c r="C3508">
        <v>2</v>
      </c>
      <c r="D3508">
        <v>3</v>
      </c>
      <c r="E3508" t="s">
        <v>510</v>
      </c>
      <c r="F3508" t="s">
        <v>508</v>
      </c>
      <c r="G3508" t="s">
        <v>508</v>
      </c>
      <c r="H3508">
        <v>4.265158014258656</v>
      </c>
      <c r="I3508">
        <v>21.705406298538509</v>
      </c>
      <c r="J3508">
        <v>-5.2792610540820788E-2</v>
      </c>
      <c r="K3508">
        <v>-126.56829425094691</v>
      </c>
      <c r="L3508">
        <v>0.57066394888826033</v>
      </c>
      <c r="M3508">
        <v>-1.8823511460248159</v>
      </c>
      <c r="N3508">
        <v>1.438847522345023</v>
      </c>
      <c r="O3508">
        <v>0</v>
      </c>
      <c r="P3508">
        <v>0</v>
      </c>
      <c r="Q3508">
        <v>0</v>
      </c>
      <c r="R3508">
        <v>1</v>
      </c>
      <c r="S3508">
        <v>0</v>
      </c>
      <c r="T3508">
        <v>0</v>
      </c>
    </row>
    <row r="3509" spans="1:20" x14ac:dyDescent="0.3">
      <c r="A3509" t="s">
        <v>295</v>
      </c>
      <c r="B3509" t="s">
        <v>179</v>
      </c>
      <c r="C3509">
        <v>3</v>
      </c>
      <c r="D3509">
        <v>6</v>
      </c>
      <c r="E3509" t="s">
        <v>510</v>
      </c>
      <c r="F3509" t="s">
        <v>508</v>
      </c>
      <c r="G3509" t="s">
        <v>508</v>
      </c>
      <c r="H3509">
        <v>3.9493789274875089</v>
      </c>
      <c r="I3509">
        <v>33.653792368587801</v>
      </c>
      <c r="J3509">
        <v>-2.5388374782872088E-2</v>
      </c>
      <c r="K3509">
        <v>-69.576711066774692</v>
      </c>
      <c r="L3509">
        <v>0.52636930659788006</v>
      </c>
      <c r="M3509">
        <v>-0.70838745838371464</v>
      </c>
      <c r="N3509">
        <v>0.1189087879105392</v>
      </c>
      <c r="O3509">
        <v>0</v>
      </c>
      <c r="P3509">
        <v>1</v>
      </c>
      <c r="Q3509">
        <v>0</v>
      </c>
      <c r="R3509">
        <v>0</v>
      </c>
      <c r="S3509">
        <v>0</v>
      </c>
      <c r="T3509">
        <v>0</v>
      </c>
    </row>
    <row r="3510" spans="1:20" x14ac:dyDescent="0.3">
      <c r="A3510" t="s">
        <v>164</v>
      </c>
      <c r="B3510" t="s">
        <v>179</v>
      </c>
      <c r="C3510">
        <v>9</v>
      </c>
      <c r="D3510">
        <v>11</v>
      </c>
      <c r="E3510" t="s">
        <v>513</v>
      </c>
      <c r="F3510" t="s">
        <v>508</v>
      </c>
      <c r="G3510" t="s">
        <v>508</v>
      </c>
      <c r="H3510">
        <v>3.3139507750092601</v>
      </c>
      <c r="I3510">
        <v>52.427194354246588</v>
      </c>
      <c r="J3510">
        <v>6.2690180091066361E-2</v>
      </c>
      <c r="K3510">
        <v>95.9390803148587</v>
      </c>
      <c r="L3510">
        <v>0.88578966305627305</v>
      </c>
      <c r="M3510">
        <v>-4.3381468251130988</v>
      </c>
      <c r="N3510">
        <v>4.6511581486920131</v>
      </c>
      <c r="O3510">
        <v>1</v>
      </c>
      <c r="P3510">
        <v>1</v>
      </c>
      <c r="Q3510">
        <v>1</v>
      </c>
      <c r="R3510">
        <v>0</v>
      </c>
      <c r="S3510">
        <v>0</v>
      </c>
      <c r="T3510">
        <v>0</v>
      </c>
    </row>
    <row r="3511" spans="1:20" x14ac:dyDescent="0.3">
      <c r="A3511" t="s">
        <v>242</v>
      </c>
      <c r="B3511" t="s">
        <v>179</v>
      </c>
      <c r="C3511">
        <v>11</v>
      </c>
      <c r="D3511">
        <v>10</v>
      </c>
      <c r="E3511" t="s">
        <v>510</v>
      </c>
      <c r="F3511" t="s">
        <v>508</v>
      </c>
      <c r="G3511" t="s">
        <v>508</v>
      </c>
      <c r="H3511">
        <v>3.4713643349431731</v>
      </c>
      <c r="I3511">
        <v>78.030300840967541</v>
      </c>
      <c r="J3511">
        <v>0.1137271825334867</v>
      </c>
      <c r="K3511">
        <v>111.5044207124873</v>
      </c>
      <c r="L3511">
        <v>0.99274161253795312</v>
      </c>
      <c r="M3511">
        <v>-0.53590772930041197</v>
      </c>
      <c r="N3511">
        <v>8.6206919585624391</v>
      </c>
      <c r="O3511">
        <v>1</v>
      </c>
      <c r="P3511">
        <v>1</v>
      </c>
      <c r="Q3511">
        <v>1</v>
      </c>
      <c r="R3511">
        <v>0</v>
      </c>
      <c r="S3511">
        <v>1</v>
      </c>
      <c r="T3511">
        <v>0</v>
      </c>
    </row>
    <row r="3512" spans="1:20" x14ac:dyDescent="0.3">
      <c r="A3512" t="s">
        <v>156</v>
      </c>
      <c r="B3512" t="s">
        <v>276</v>
      </c>
      <c r="C3512">
        <v>6</v>
      </c>
      <c r="D3512">
        <v>8</v>
      </c>
      <c r="E3512" t="s">
        <v>510</v>
      </c>
      <c r="F3512" t="s">
        <v>508</v>
      </c>
      <c r="G3512" t="s">
        <v>508</v>
      </c>
      <c r="H3512">
        <v>2.495009186219165</v>
      </c>
      <c r="I3512">
        <v>58.461590377567219</v>
      </c>
      <c r="J3512">
        <v>-5.7221503226853043E-3</v>
      </c>
      <c r="K3512">
        <v>-9.6000380452328837</v>
      </c>
      <c r="L3512">
        <v>0.68337870832856518</v>
      </c>
      <c r="M3512">
        <v>-9.9693673716155132E-2</v>
      </c>
      <c r="N3512">
        <v>3.7924066208217742</v>
      </c>
      <c r="O3512">
        <v>1</v>
      </c>
      <c r="P3512">
        <v>1</v>
      </c>
      <c r="Q3512">
        <v>0</v>
      </c>
      <c r="R3512">
        <v>0</v>
      </c>
      <c r="S3512">
        <v>0</v>
      </c>
      <c r="T3512">
        <v>0</v>
      </c>
    </row>
    <row r="3513" spans="1:20" x14ac:dyDescent="0.3">
      <c r="A3513" t="s">
        <v>223</v>
      </c>
      <c r="B3513" t="s">
        <v>276</v>
      </c>
      <c r="C3513">
        <v>11</v>
      </c>
      <c r="D3513">
        <v>11</v>
      </c>
      <c r="E3513" t="s">
        <v>510</v>
      </c>
      <c r="F3513" t="s">
        <v>508</v>
      </c>
      <c r="G3513" t="s">
        <v>508</v>
      </c>
      <c r="H3513">
        <v>2.4881174302852962</v>
      </c>
      <c r="I3513">
        <v>69.047675814001536</v>
      </c>
      <c r="J3513">
        <v>1.30456828364453E-2</v>
      </c>
      <c r="K3513">
        <v>172.04274347251041</v>
      </c>
      <c r="L3513">
        <v>0.65995205583664707</v>
      </c>
      <c r="M3513">
        <v>-1.730763058690403</v>
      </c>
      <c r="N3513">
        <v>0.58707890777605676</v>
      </c>
      <c r="O3513">
        <v>1</v>
      </c>
      <c r="P3513">
        <v>1</v>
      </c>
      <c r="Q3513">
        <v>1</v>
      </c>
      <c r="R3513">
        <v>0</v>
      </c>
      <c r="S3513">
        <v>1</v>
      </c>
      <c r="T3513">
        <v>0</v>
      </c>
    </row>
    <row r="3514" spans="1:20" x14ac:dyDescent="0.3">
      <c r="A3514" t="s">
        <v>271</v>
      </c>
      <c r="B3514" t="s">
        <v>276</v>
      </c>
      <c r="C3514">
        <v>11</v>
      </c>
      <c r="D3514">
        <v>15</v>
      </c>
      <c r="E3514" t="s">
        <v>513</v>
      </c>
      <c r="F3514" t="s">
        <v>508</v>
      </c>
      <c r="G3514" t="s">
        <v>508</v>
      </c>
      <c r="H3514">
        <v>3.614697529944054</v>
      </c>
      <c r="I3514">
        <v>48.444408840603288</v>
      </c>
      <c r="J3514">
        <v>8.0769146582744533E-2</v>
      </c>
      <c r="K3514">
        <v>95.362048200663949</v>
      </c>
      <c r="L3514">
        <v>0.78436195209883552</v>
      </c>
      <c r="M3514">
        <v>-6.2062942673917814</v>
      </c>
      <c r="N3514">
        <v>0.83877126213868358</v>
      </c>
      <c r="O3514">
        <v>1</v>
      </c>
      <c r="P3514">
        <v>1</v>
      </c>
      <c r="Q3514">
        <v>1</v>
      </c>
      <c r="R3514">
        <v>0</v>
      </c>
      <c r="S3514">
        <v>1</v>
      </c>
      <c r="T3514">
        <v>0</v>
      </c>
    </row>
    <row r="3515" spans="1:20" x14ac:dyDescent="0.3">
      <c r="A3515" t="s">
        <v>283</v>
      </c>
      <c r="B3515" t="s">
        <v>276</v>
      </c>
      <c r="C3515">
        <v>8</v>
      </c>
      <c r="D3515">
        <v>11</v>
      </c>
      <c r="E3515" t="s">
        <v>510</v>
      </c>
      <c r="F3515" t="s">
        <v>508</v>
      </c>
      <c r="G3515" t="s">
        <v>508</v>
      </c>
      <c r="H3515">
        <v>4.2105952159333286</v>
      </c>
      <c r="I3515">
        <v>47.761190489068802</v>
      </c>
      <c r="J3515">
        <v>1.9621127518234579E-2</v>
      </c>
      <c r="K3515">
        <v>92.550312526593615</v>
      </c>
      <c r="L3515">
        <v>1.7375639837635291</v>
      </c>
      <c r="M3515">
        <v>-2.4302386357598351</v>
      </c>
      <c r="N3515">
        <v>1.6605193970666949</v>
      </c>
      <c r="O3515">
        <v>0</v>
      </c>
      <c r="P3515">
        <v>1</v>
      </c>
      <c r="Q3515">
        <v>1</v>
      </c>
      <c r="R3515">
        <v>0</v>
      </c>
      <c r="S3515">
        <v>0</v>
      </c>
      <c r="T3515">
        <v>1</v>
      </c>
    </row>
    <row r="3516" spans="1:20" x14ac:dyDescent="0.3">
      <c r="A3516" t="s">
        <v>512</v>
      </c>
      <c r="B3516" t="s">
        <v>276</v>
      </c>
      <c r="C3516">
        <v>3</v>
      </c>
      <c r="D3516">
        <v>6</v>
      </c>
      <c r="E3516" t="s">
        <v>510</v>
      </c>
      <c r="F3516" t="s">
        <v>508</v>
      </c>
      <c r="G3516" t="s">
        <v>508</v>
      </c>
      <c r="H3516">
        <v>4.7887327961560544</v>
      </c>
      <c r="I3516">
        <v>29.94347999439649</v>
      </c>
      <c r="J3516">
        <v>-4.5040141008989683E-2</v>
      </c>
      <c r="K3516">
        <v>-18.488692579091659</v>
      </c>
      <c r="L3516">
        <v>0.48049416548053647</v>
      </c>
      <c r="M3516">
        <v>-3.0054639113294779</v>
      </c>
      <c r="N3516">
        <v>-5.2582111361583701</v>
      </c>
      <c r="O3516">
        <v>0</v>
      </c>
      <c r="P3516">
        <v>1</v>
      </c>
      <c r="Q3516">
        <v>0</v>
      </c>
      <c r="R3516">
        <v>0</v>
      </c>
      <c r="S3516">
        <v>0</v>
      </c>
      <c r="T3516">
        <v>0</v>
      </c>
    </row>
    <row r="3517" spans="1:20" x14ac:dyDescent="0.3">
      <c r="A3517" t="s">
        <v>91</v>
      </c>
      <c r="B3517" t="s">
        <v>276</v>
      </c>
      <c r="C3517">
        <v>-2</v>
      </c>
      <c r="D3517">
        <v>3</v>
      </c>
      <c r="E3517" t="s">
        <v>510</v>
      </c>
      <c r="F3517" t="s">
        <v>508</v>
      </c>
      <c r="G3517" t="s">
        <v>508</v>
      </c>
      <c r="H3517">
        <v>5.3518337146320238</v>
      </c>
      <c r="I3517">
        <v>7.6923340264994202</v>
      </c>
      <c r="J3517">
        <v>-0.1049428066256515</v>
      </c>
      <c r="K3517">
        <v>-160.29489969403389</v>
      </c>
      <c r="L3517">
        <v>0.60556857554677757</v>
      </c>
      <c r="M3517">
        <v>-5.2582111361583701</v>
      </c>
      <c r="N3517">
        <v>-2.4777006562867081</v>
      </c>
      <c r="O3517">
        <v>0</v>
      </c>
      <c r="P3517">
        <v>0</v>
      </c>
      <c r="Q3517">
        <v>0</v>
      </c>
      <c r="R3517">
        <v>0</v>
      </c>
      <c r="S3517">
        <v>0</v>
      </c>
      <c r="T3517">
        <v>0</v>
      </c>
    </row>
    <row r="3518" spans="1:20" x14ac:dyDescent="0.3">
      <c r="A3518" t="s">
        <v>93</v>
      </c>
      <c r="B3518" t="s">
        <v>276</v>
      </c>
      <c r="C3518">
        <v>-2</v>
      </c>
      <c r="D3518">
        <v>3</v>
      </c>
      <c r="E3518" t="s">
        <v>510</v>
      </c>
      <c r="F3518" t="s">
        <v>508</v>
      </c>
      <c r="G3518" t="s">
        <v>508</v>
      </c>
      <c r="H3518">
        <v>5.5894313614520312</v>
      </c>
      <c r="I3518">
        <v>1.9138736331429631</v>
      </c>
      <c r="J3518">
        <v>-0.1475661337740701</v>
      </c>
      <c r="K3518">
        <v>-165.63735521359251</v>
      </c>
      <c r="L3518">
        <v>0.45715226234873768</v>
      </c>
      <c r="M3518">
        <v>-2.4777006562867081</v>
      </c>
      <c r="N3518">
        <v>0.91463568284824526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</row>
    <row r="3519" spans="1:20" x14ac:dyDescent="0.3">
      <c r="A3519" t="s">
        <v>162</v>
      </c>
      <c r="B3519" t="s">
        <v>276</v>
      </c>
      <c r="C3519">
        <v>1</v>
      </c>
      <c r="D3519">
        <v>4</v>
      </c>
      <c r="E3519" t="s">
        <v>510</v>
      </c>
      <c r="F3519" t="s">
        <v>508</v>
      </c>
      <c r="G3519" t="s">
        <v>508</v>
      </c>
      <c r="H3519">
        <v>5.6942057541934004</v>
      </c>
      <c r="I3519">
        <v>13.45292035965916</v>
      </c>
      <c r="J3519">
        <v>-0.1464445743197742</v>
      </c>
      <c r="K3519">
        <v>-82.567810885845915</v>
      </c>
      <c r="L3519">
        <v>0.77993236988880021</v>
      </c>
      <c r="M3519">
        <v>-3.5817994994363809</v>
      </c>
      <c r="N3519">
        <v>1.004019890428949</v>
      </c>
      <c r="O3519">
        <v>0</v>
      </c>
      <c r="P3519">
        <v>1</v>
      </c>
      <c r="Q3519">
        <v>0</v>
      </c>
      <c r="R3519">
        <v>0</v>
      </c>
      <c r="S3519">
        <v>0</v>
      </c>
      <c r="T3519">
        <v>0</v>
      </c>
    </row>
    <row r="3520" spans="1:20" x14ac:dyDescent="0.3">
      <c r="A3520" t="s">
        <v>235</v>
      </c>
      <c r="B3520" t="s">
        <v>276</v>
      </c>
      <c r="C3520">
        <v>6</v>
      </c>
      <c r="D3520">
        <v>7</v>
      </c>
      <c r="E3520" t="s">
        <v>510</v>
      </c>
      <c r="F3520" t="s">
        <v>508</v>
      </c>
      <c r="G3520" t="s">
        <v>508</v>
      </c>
      <c r="H3520">
        <v>4.7946162067711464</v>
      </c>
      <c r="I3520">
        <v>24.999988962106919</v>
      </c>
      <c r="J3520">
        <v>-2.7191622183992729E-2</v>
      </c>
      <c r="K3520">
        <v>-25.848437599867129</v>
      </c>
      <c r="L3520">
        <v>0.54166904342514888</v>
      </c>
      <c r="M3520">
        <v>-2.3946361115736878</v>
      </c>
      <c r="N3520">
        <v>-3.3365967901324001</v>
      </c>
      <c r="O3520">
        <v>1</v>
      </c>
      <c r="P3520">
        <v>1</v>
      </c>
      <c r="Q3520">
        <v>0</v>
      </c>
      <c r="R3520">
        <v>0</v>
      </c>
      <c r="S3520">
        <v>0</v>
      </c>
      <c r="T3520">
        <v>0</v>
      </c>
    </row>
    <row r="3521" spans="1:20" x14ac:dyDescent="0.3">
      <c r="A3521" t="s">
        <v>259</v>
      </c>
      <c r="B3521" t="s">
        <v>276</v>
      </c>
      <c r="C3521">
        <v>3</v>
      </c>
      <c r="D3521">
        <v>6</v>
      </c>
      <c r="E3521" t="s">
        <v>510</v>
      </c>
      <c r="F3521" t="s">
        <v>508</v>
      </c>
      <c r="G3521" t="s">
        <v>508</v>
      </c>
      <c r="H3521">
        <v>4.5612753912837736</v>
      </c>
      <c r="I3521">
        <v>11.76474548126872</v>
      </c>
      <c r="J3521">
        <v>-4.6979820115348937E-2</v>
      </c>
      <c r="K3521">
        <v>-58.203502903327767</v>
      </c>
      <c r="L3521">
        <v>0.95985475246904783</v>
      </c>
      <c r="M3521">
        <v>-3.3365967901324001</v>
      </c>
      <c r="N3521">
        <v>1.8274045129996941</v>
      </c>
      <c r="O3521">
        <v>0</v>
      </c>
      <c r="P3521">
        <v>1</v>
      </c>
      <c r="Q3521">
        <v>0</v>
      </c>
      <c r="R3521">
        <v>0</v>
      </c>
      <c r="S3521">
        <v>0</v>
      </c>
      <c r="T3521">
        <v>0</v>
      </c>
    </row>
    <row r="3522" spans="1:20" x14ac:dyDescent="0.3">
      <c r="A3522" t="s">
        <v>269</v>
      </c>
      <c r="B3522" t="s">
        <v>276</v>
      </c>
      <c r="C3522">
        <v>5</v>
      </c>
      <c r="D3522">
        <v>4</v>
      </c>
      <c r="E3522" t="s">
        <v>510</v>
      </c>
      <c r="F3522" t="s">
        <v>508</v>
      </c>
      <c r="G3522" t="s">
        <v>508</v>
      </c>
      <c r="H3522">
        <v>4.0469026667669299</v>
      </c>
      <c r="I3522">
        <v>23.287681075640091</v>
      </c>
      <c r="J3522">
        <v>-4.7228452269991367E-2</v>
      </c>
      <c r="K3522">
        <v>-60.361132096966912</v>
      </c>
      <c r="L3522">
        <v>0.87657933588041503</v>
      </c>
      <c r="M3522">
        <v>-0.39880321952090553</v>
      </c>
      <c r="N3522">
        <v>-1.501497717386677</v>
      </c>
      <c r="O3522">
        <v>0</v>
      </c>
      <c r="P3522">
        <v>1</v>
      </c>
      <c r="Q3522">
        <v>0</v>
      </c>
      <c r="R3522">
        <v>1</v>
      </c>
      <c r="S3522">
        <v>0</v>
      </c>
      <c r="T3522">
        <v>0</v>
      </c>
    </row>
    <row r="3523" spans="1:20" x14ac:dyDescent="0.3">
      <c r="A3523" t="s">
        <v>282</v>
      </c>
      <c r="B3523" t="s">
        <v>276</v>
      </c>
      <c r="C3523">
        <v>3</v>
      </c>
      <c r="D3523">
        <v>6</v>
      </c>
      <c r="E3523" t="s">
        <v>510</v>
      </c>
      <c r="F3523" t="s">
        <v>508</v>
      </c>
      <c r="G3523" t="s">
        <v>508</v>
      </c>
      <c r="H3523">
        <v>3.818233333309335</v>
      </c>
      <c r="I3523">
        <v>19.000053405761719</v>
      </c>
      <c r="J3523">
        <v>-5.3605587449816097E-2</v>
      </c>
      <c r="K3523">
        <v>-93.896920656829607</v>
      </c>
      <c r="L3523">
        <v>0.52316700870058819</v>
      </c>
      <c r="M3523">
        <v>-1.501497717386677</v>
      </c>
      <c r="N3523">
        <v>0.30487533034541231</v>
      </c>
      <c r="O3523">
        <v>0</v>
      </c>
      <c r="P3523">
        <v>1</v>
      </c>
      <c r="Q3523">
        <v>0</v>
      </c>
      <c r="R3523">
        <v>0</v>
      </c>
      <c r="S3523">
        <v>0</v>
      </c>
      <c r="T3523">
        <v>0</v>
      </c>
    </row>
    <row r="3524" spans="1:20" x14ac:dyDescent="0.3">
      <c r="A3524" t="s">
        <v>285</v>
      </c>
      <c r="B3524" t="s">
        <v>276</v>
      </c>
      <c r="C3524">
        <v>3</v>
      </c>
      <c r="D3524">
        <v>8</v>
      </c>
      <c r="E3524" t="s">
        <v>510</v>
      </c>
      <c r="F3524" t="s">
        <v>508</v>
      </c>
      <c r="G3524" t="s">
        <v>508</v>
      </c>
      <c r="H3524">
        <v>3.5937023335436451</v>
      </c>
      <c r="I3524">
        <v>14.16667527622783</v>
      </c>
      <c r="J3524">
        <v>-7.3387359049626899E-2</v>
      </c>
      <c r="K3524">
        <v>-97.991670959058396</v>
      </c>
      <c r="L3524">
        <v>0.9246400022360981</v>
      </c>
      <c r="M3524">
        <v>-2.5329280942118149</v>
      </c>
      <c r="N3524">
        <v>-0.41580002420865603</v>
      </c>
      <c r="O3524">
        <v>0</v>
      </c>
      <c r="P3524">
        <v>1</v>
      </c>
      <c r="Q3524">
        <v>0</v>
      </c>
      <c r="R3524">
        <v>0</v>
      </c>
      <c r="S3524">
        <v>0</v>
      </c>
      <c r="T3524">
        <v>0</v>
      </c>
    </row>
    <row r="3525" spans="1:20" x14ac:dyDescent="0.3">
      <c r="A3525" t="s">
        <v>291</v>
      </c>
      <c r="B3525" t="s">
        <v>276</v>
      </c>
      <c r="C3525">
        <v>0</v>
      </c>
      <c r="D3525">
        <v>7</v>
      </c>
      <c r="E3525" t="s">
        <v>510</v>
      </c>
      <c r="F3525" t="s">
        <v>508</v>
      </c>
      <c r="G3525" t="s">
        <v>508</v>
      </c>
      <c r="H3525">
        <v>3.556165342388232</v>
      </c>
      <c r="I3525">
        <v>1.526680323870842</v>
      </c>
      <c r="J3525">
        <v>-8.9608671045681765E-2</v>
      </c>
      <c r="K3525">
        <v>-136.87142499057501</v>
      </c>
      <c r="L3525">
        <v>0.84532293256943147</v>
      </c>
      <c r="M3525">
        <v>-2.2964537451029621</v>
      </c>
      <c r="N3525">
        <v>-0.53417990271910287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</row>
    <row r="3526" spans="1:20" x14ac:dyDescent="0.3">
      <c r="A3526" t="s">
        <v>295</v>
      </c>
      <c r="B3526" t="s">
        <v>276</v>
      </c>
      <c r="C3526">
        <v>0</v>
      </c>
      <c r="D3526">
        <v>5</v>
      </c>
      <c r="E3526" t="s">
        <v>510</v>
      </c>
      <c r="F3526" t="s">
        <v>508</v>
      </c>
      <c r="G3526" t="s">
        <v>508</v>
      </c>
      <c r="H3526">
        <v>3.4371638332941079</v>
      </c>
      <c r="I3526">
        <v>7.586249987668003</v>
      </c>
      <c r="J3526">
        <v>-8.976974125217424E-2</v>
      </c>
      <c r="K3526">
        <v>-148.98548417070651</v>
      </c>
      <c r="L3526">
        <v>0.72684083468969618</v>
      </c>
      <c r="M3526">
        <v>-0.53417990271910287</v>
      </c>
      <c r="N3526">
        <v>-0.85930047018907429</v>
      </c>
      <c r="O3526">
        <v>0</v>
      </c>
      <c r="P3526">
        <v>0</v>
      </c>
      <c r="Q3526">
        <v>0</v>
      </c>
      <c r="R3526">
        <v>0</v>
      </c>
      <c r="S3526">
        <v>0</v>
      </c>
      <c r="T3526">
        <v>0</v>
      </c>
    </row>
    <row r="3527" spans="1:20" x14ac:dyDescent="0.3">
      <c r="A3527" t="s">
        <v>298</v>
      </c>
      <c r="B3527" t="s">
        <v>276</v>
      </c>
      <c r="C3527">
        <v>0</v>
      </c>
      <c r="D3527">
        <v>5</v>
      </c>
      <c r="E3527" t="s">
        <v>510</v>
      </c>
      <c r="F3527" t="s">
        <v>508</v>
      </c>
      <c r="G3527" t="s">
        <v>508</v>
      </c>
      <c r="H3527">
        <v>3.1341893189297849</v>
      </c>
      <c r="I3527">
        <v>2.0689473736134731</v>
      </c>
      <c r="J3527">
        <v>-9.0938035825989305E-2</v>
      </c>
      <c r="K3527">
        <v>-126.78061307941149</v>
      </c>
      <c r="L3527">
        <v>0.86155872339822526</v>
      </c>
      <c r="M3527">
        <v>-0.85930047018907429</v>
      </c>
      <c r="N3527">
        <v>2.2751901252650759</v>
      </c>
      <c r="O3527">
        <v>0</v>
      </c>
      <c r="P3527">
        <v>0</v>
      </c>
      <c r="Q3527">
        <v>0</v>
      </c>
      <c r="R3527">
        <v>0</v>
      </c>
      <c r="S3527">
        <v>0</v>
      </c>
      <c r="T3527">
        <v>0</v>
      </c>
    </row>
    <row r="3528" spans="1:20" x14ac:dyDescent="0.3">
      <c r="A3528" t="s">
        <v>164</v>
      </c>
      <c r="B3528" t="s">
        <v>276</v>
      </c>
      <c r="C3528">
        <v>6</v>
      </c>
      <c r="D3528">
        <v>12</v>
      </c>
      <c r="E3528" t="s">
        <v>367</v>
      </c>
      <c r="F3528" t="s">
        <v>508</v>
      </c>
      <c r="G3528" t="s">
        <v>509</v>
      </c>
      <c r="H3528">
        <v>2.723262396536025</v>
      </c>
      <c r="I3528">
        <v>20.65223025013217</v>
      </c>
      <c r="J3528">
        <v>9.8472300725240269E-3</v>
      </c>
      <c r="K3528">
        <v>-46.322263244661322</v>
      </c>
      <c r="L3528">
        <v>0.56100571497423279</v>
      </c>
      <c r="M3528">
        <v>-2.0855037130647611</v>
      </c>
      <c r="N3528">
        <v>4.8988287681382197</v>
      </c>
      <c r="O3528">
        <v>0</v>
      </c>
      <c r="P3528">
        <v>1</v>
      </c>
      <c r="Q3528">
        <v>1</v>
      </c>
      <c r="R3528">
        <v>0</v>
      </c>
      <c r="S3528">
        <v>0</v>
      </c>
      <c r="T3528">
        <v>0</v>
      </c>
    </row>
    <row r="3529" spans="1:20" x14ac:dyDescent="0.3">
      <c r="A3529" t="s">
        <v>77</v>
      </c>
      <c r="B3529" t="s">
        <v>214</v>
      </c>
      <c r="C3529">
        <v>0</v>
      </c>
      <c r="D3529">
        <v>5</v>
      </c>
      <c r="E3529" t="s">
        <v>510</v>
      </c>
      <c r="F3529" t="s">
        <v>508</v>
      </c>
      <c r="G3529" t="s">
        <v>508</v>
      </c>
      <c r="H3529">
        <v>3.5468615520243469</v>
      </c>
      <c r="I3529">
        <v>12.98700955556642</v>
      </c>
      <c r="J3529">
        <v>-0.21121639967800659</v>
      </c>
      <c r="K3529">
        <v>-142.41591926919381</v>
      </c>
      <c r="L3529">
        <v>0.89898417981179646</v>
      </c>
      <c r="M3529">
        <v>-0.92936806488483592</v>
      </c>
      <c r="N3529">
        <v>0.3126954465824987</v>
      </c>
      <c r="O3529">
        <v>0</v>
      </c>
      <c r="P3529">
        <v>0</v>
      </c>
      <c r="Q3529">
        <v>0</v>
      </c>
      <c r="R3529">
        <v>0</v>
      </c>
      <c r="S3529">
        <v>0</v>
      </c>
      <c r="T3529">
        <v>0</v>
      </c>
    </row>
    <row r="3530" spans="1:20" x14ac:dyDescent="0.3">
      <c r="A3530" t="s">
        <v>156</v>
      </c>
      <c r="B3530" t="s">
        <v>214</v>
      </c>
      <c r="C3530">
        <v>2</v>
      </c>
      <c r="D3530">
        <v>7</v>
      </c>
      <c r="E3530" t="s">
        <v>510</v>
      </c>
      <c r="F3530" t="s">
        <v>508</v>
      </c>
      <c r="G3530" t="s">
        <v>508</v>
      </c>
      <c r="H3530">
        <v>2.2694857046411361</v>
      </c>
      <c r="I3530">
        <v>22.068944470635781</v>
      </c>
      <c r="J3530">
        <v>-0.28323856585154861</v>
      </c>
      <c r="K3530">
        <v>-107.6732940085159</v>
      </c>
      <c r="L3530">
        <v>0.75485955473699162</v>
      </c>
      <c r="M3530">
        <v>-0.92764380229402721</v>
      </c>
      <c r="N3530">
        <v>4.4319639442998948</v>
      </c>
      <c r="O3530">
        <v>0</v>
      </c>
      <c r="P3530">
        <v>0</v>
      </c>
      <c r="Q3530">
        <v>0</v>
      </c>
      <c r="R3530">
        <v>1</v>
      </c>
      <c r="S3530">
        <v>0</v>
      </c>
      <c r="T3530">
        <v>0</v>
      </c>
    </row>
    <row r="3531" spans="1:20" x14ac:dyDescent="0.3">
      <c r="A3531" t="s">
        <v>223</v>
      </c>
      <c r="B3531" t="s">
        <v>214</v>
      </c>
      <c r="C3531">
        <v>13</v>
      </c>
      <c r="D3531">
        <v>12</v>
      </c>
      <c r="E3531" t="s">
        <v>510</v>
      </c>
      <c r="F3531" t="s">
        <v>508</v>
      </c>
      <c r="G3531" t="s">
        <v>508</v>
      </c>
      <c r="H3531">
        <v>2.3538970594667639</v>
      </c>
      <c r="I3531">
        <v>70.344806539601294</v>
      </c>
      <c r="J3531">
        <v>0.103195794621409</v>
      </c>
      <c r="K3531">
        <v>87.530258648292985</v>
      </c>
      <c r="L3531">
        <v>0.94424317419577397</v>
      </c>
      <c r="M3531">
        <v>-5.9776510275786419E-2</v>
      </c>
      <c r="N3531">
        <v>-0.89712920297739862</v>
      </c>
      <c r="O3531">
        <v>1</v>
      </c>
      <c r="P3531">
        <v>1</v>
      </c>
      <c r="Q3531">
        <v>1</v>
      </c>
      <c r="R3531">
        <v>1</v>
      </c>
      <c r="S3531">
        <v>1</v>
      </c>
      <c r="T3531">
        <v>0</v>
      </c>
    </row>
    <row r="3532" spans="1:20" x14ac:dyDescent="0.3">
      <c r="A3532" t="s">
        <v>228</v>
      </c>
      <c r="B3532" t="s">
        <v>214</v>
      </c>
      <c r="C3532">
        <v>11</v>
      </c>
      <c r="D3532">
        <v>14</v>
      </c>
      <c r="E3532" t="s">
        <v>513</v>
      </c>
      <c r="F3532" t="s">
        <v>508</v>
      </c>
      <c r="G3532" t="s">
        <v>508</v>
      </c>
      <c r="H3532">
        <v>2.3967586484835501</v>
      </c>
      <c r="I3532">
        <v>59.999978953394397</v>
      </c>
      <c r="J3532">
        <v>0.15842341451014741</v>
      </c>
      <c r="K3532">
        <v>85.106063632127146</v>
      </c>
      <c r="L3532">
        <v>0.80528668380318635</v>
      </c>
      <c r="M3532">
        <v>-0.89712920297739862</v>
      </c>
      <c r="N3532">
        <v>1.629449002998808</v>
      </c>
      <c r="O3532">
        <v>1</v>
      </c>
      <c r="P3532">
        <v>1</v>
      </c>
      <c r="Q3532">
        <v>1</v>
      </c>
      <c r="R3532">
        <v>0</v>
      </c>
      <c r="S3532">
        <v>1</v>
      </c>
      <c r="T3532">
        <v>0</v>
      </c>
    </row>
    <row r="3533" spans="1:20" x14ac:dyDescent="0.3">
      <c r="A3533" t="s">
        <v>271</v>
      </c>
      <c r="B3533" t="s">
        <v>214</v>
      </c>
      <c r="C3533">
        <v>3</v>
      </c>
      <c r="D3533">
        <v>10</v>
      </c>
      <c r="E3533" t="s">
        <v>510</v>
      </c>
      <c r="F3533" t="s">
        <v>508</v>
      </c>
      <c r="G3533" t="s">
        <v>508</v>
      </c>
      <c r="H3533">
        <v>2.976190590869932</v>
      </c>
      <c r="I3533">
        <v>9.8591140659201333</v>
      </c>
      <c r="J3533">
        <v>-0.13077124956105901</v>
      </c>
      <c r="K3533">
        <v>-59.853968529761516</v>
      </c>
      <c r="L3533">
        <v>0.75817459519110264</v>
      </c>
      <c r="M3533">
        <v>-4.1742341366520996</v>
      </c>
      <c r="N3533">
        <v>0.50505245112611596</v>
      </c>
      <c r="O3533">
        <v>0</v>
      </c>
      <c r="P3533">
        <v>1</v>
      </c>
      <c r="Q3533">
        <v>0</v>
      </c>
      <c r="R3533">
        <v>0</v>
      </c>
      <c r="S3533">
        <v>0</v>
      </c>
      <c r="T3533">
        <v>0</v>
      </c>
    </row>
    <row r="3534" spans="1:20" x14ac:dyDescent="0.3">
      <c r="A3534" t="s">
        <v>283</v>
      </c>
      <c r="B3534" t="s">
        <v>214</v>
      </c>
      <c r="C3534">
        <v>3</v>
      </c>
      <c r="D3534">
        <v>8</v>
      </c>
      <c r="E3534" t="s">
        <v>510</v>
      </c>
      <c r="F3534" t="s">
        <v>508</v>
      </c>
      <c r="G3534" t="s">
        <v>508</v>
      </c>
      <c r="H3534">
        <v>2.9893008763618258</v>
      </c>
      <c r="I3534">
        <v>11.51073055601295</v>
      </c>
      <c r="J3534">
        <v>-0.4643388321927806</v>
      </c>
      <c r="K3534">
        <v>-96.173565204327204</v>
      </c>
      <c r="L3534">
        <v>0.60643284976217615</v>
      </c>
      <c r="M3534">
        <v>-0.99688853801596577</v>
      </c>
      <c r="N3534">
        <v>-0.81811695588586919</v>
      </c>
      <c r="O3534">
        <v>0</v>
      </c>
      <c r="P3534">
        <v>1</v>
      </c>
      <c r="Q3534">
        <v>0</v>
      </c>
      <c r="R3534">
        <v>0</v>
      </c>
      <c r="S3534">
        <v>0</v>
      </c>
      <c r="T3534">
        <v>0</v>
      </c>
    </row>
    <row r="3535" spans="1:20" x14ac:dyDescent="0.3">
      <c r="A3535" t="s">
        <v>290</v>
      </c>
      <c r="B3535" t="s">
        <v>214</v>
      </c>
      <c r="C3535">
        <v>0</v>
      </c>
      <c r="D3535">
        <v>7</v>
      </c>
      <c r="E3535" t="s">
        <v>510</v>
      </c>
      <c r="F3535" t="s">
        <v>508</v>
      </c>
      <c r="G3535" t="s">
        <v>508</v>
      </c>
      <c r="H3535">
        <v>2.93237828329169</v>
      </c>
      <c r="I3535">
        <v>10.526358057595919</v>
      </c>
      <c r="J3535">
        <v>-0.5251628142924224</v>
      </c>
      <c r="K3535">
        <v>-126.6926457317435</v>
      </c>
      <c r="L3535">
        <v>0.89436861572313853</v>
      </c>
      <c r="M3535">
        <v>-0.81811695588586919</v>
      </c>
      <c r="N3535">
        <v>-1.142133871857546</v>
      </c>
      <c r="O3535">
        <v>0</v>
      </c>
      <c r="P3535">
        <v>0</v>
      </c>
      <c r="Q3535">
        <v>0</v>
      </c>
      <c r="R3535">
        <v>0</v>
      </c>
      <c r="S3535">
        <v>0</v>
      </c>
      <c r="T3535">
        <v>0</v>
      </c>
    </row>
    <row r="3536" spans="1:20" x14ac:dyDescent="0.3">
      <c r="A3536" t="s">
        <v>512</v>
      </c>
      <c r="B3536" t="s">
        <v>214</v>
      </c>
      <c r="C3536">
        <v>2</v>
      </c>
      <c r="D3536">
        <v>7</v>
      </c>
      <c r="E3536" t="s">
        <v>510</v>
      </c>
      <c r="F3536" t="s">
        <v>508</v>
      </c>
      <c r="G3536" t="s">
        <v>508</v>
      </c>
      <c r="H3536">
        <v>3.4755350957936919</v>
      </c>
      <c r="I3536">
        <v>10.628006147744911</v>
      </c>
      <c r="J3536">
        <v>-0.72443342698716562</v>
      </c>
      <c r="K3536">
        <v>-136.61973111128091</v>
      </c>
      <c r="L3536">
        <v>1.5188125861427011</v>
      </c>
      <c r="M3536">
        <v>-1.989734302178275</v>
      </c>
      <c r="N3536">
        <v>-4.0602469365756972</v>
      </c>
      <c r="O3536">
        <v>0</v>
      </c>
      <c r="P3536">
        <v>0</v>
      </c>
      <c r="Q3536">
        <v>0</v>
      </c>
      <c r="R3536">
        <v>0</v>
      </c>
      <c r="S3536">
        <v>0</v>
      </c>
      <c r="T3536">
        <v>1</v>
      </c>
    </row>
    <row r="3537" spans="1:20" x14ac:dyDescent="0.3">
      <c r="A3537" t="s">
        <v>91</v>
      </c>
      <c r="B3537" t="s">
        <v>214</v>
      </c>
      <c r="C3537">
        <v>2</v>
      </c>
      <c r="D3537">
        <v>8</v>
      </c>
      <c r="E3537" t="s">
        <v>510</v>
      </c>
      <c r="F3537" t="s">
        <v>508</v>
      </c>
      <c r="G3537" t="s">
        <v>508</v>
      </c>
      <c r="H3537">
        <v>3.8907843877605441</v>
      </c>
      <c r="I3537">
        <v>9.1911775018105804</v>
      </c>
      <c r="J3537">
        <v>-0.93470214811392438</v>
      </c>
      <c r="K3537">
        <v>-206.0246787881857</v>
      </c>
      <c r="L3537">
        <v>1.015249969349165</v>
      </c>
      <c r="M3537">
        <v>-4.0602469365756972</v>
      </c>
      <c r="N3537">
        <v>-1.638221089750427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1</v>
      </c>
    </row>
    <row r="3538" spans="1:20" x14ac:dyDescent="0.3">
      <c r="A3538" t="s">
        <v>93</v>
      </c>
      <c r="B3538" t="s">
        <v>214</v>
      </c>
      <c r="C3538">
        <v>0</v>
      </c>
      <c r="D3538">
        <v>3</v>
      </c>
      <c r="E3538" t="s">
        <v>510</v>
      </c>
      <c r="F3538" t="s">
        <v>508</v>
      </c>
      <c r="G3538" t="s">
        <v>508</v>
      </c>
      <c r="H3538">
        <v>4.0101115529828188</v>
      </c>
      <c r="I3538">
        <v>1.094901892647155</v>
      </c>
      <c r="J3538">
        <v>-1.052079780482774</v>
      </c>
      <c r="K3538">
        <v>-179.18532687888651</v>
      </c>
      <c r="L3538">
        <v>0.69418749491212051</v>
      </c>
      <c r="M3538">
        <v>-1.638221089750427</v>
      </c>
      <c r="N3538">
        <v>-0.69396249663004195</v>
      </c>
      <c r="O3538">
        <v>0</v>
      </c>
      <c r="P3538">
        <v>0</v>
      </c>
      <c r="Q3538">
        <v>0</v>
      </c>
      <c r="R3538">
        <v>0</v>
      </c>
      <c r="S3538">
        <v>0</v>
      </c>
      <c r="T3538">
        <v>0</v>
      </c>
    </row>
    <row r="3539" spans="1:20" x14ac:dyDescent="0.3">
      <c r="A3539" t="s">
        <v>162</v>
      </c>
      <c r="B3539" t="s">
        <v>214</v>
      </c>
      <c r="C3539">
        <v>0</v>
      </c>
      <c r="D3539">
        <v>5</v>
      </c>
      <c r="E3539" t="s">
        <v>510</v>
      </c>
      <c r="F3539" t="s">
        <v>508</v>
      </c>
      <c r="G3539" t="s">
        <v>508</v>
      </c>
      <c r="H3539">
        <v>3.8028164408816179</v>
      </c>
      <c r="I3539">
        <v>1.0239010938936211</v>
      </c>
      <c r="J3539">
        <v>-0.99952901531071658</v>
      </c>
      <c r="K3539">
        <v>-103.0403819518898</v>
      </c>
      <c r="L3539">
        <v>0.78923688239781653</v>
      </c>
      <c r="M3539">
        <v>-1.0452961672473871</v>
      </c>
      <c r="N3539">
        <v>-3.309857005804357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</row>
    <row r="3540" spans="1:20" x14ac:dyDescent="0.3">
      <c r="A3540" t="s">
        <v>220</v>
      </c>
      <c r="B3540" t="s">
        <v>214</v>
      </c>
      <c r="C3540">
        <v>2</v>
      </c>
      <c r="D3540">
        <v>7</v>
      </c>
      <c r="E3540" t="s">
        <v>510</v>
      </c>
      <c r="F3540" t="s">
        <v>508</v>
      </c>
      <c r="G3540" t="s">
        <v>508</v>
      </c>
      <c r="H3540">
        <v>4.0474449101921612</v>
      </c>
      <c r="I3540">
        <v>3.71429443359375</v>
      </c>
      <c r="J3540">
        <v>-1.040480616151223</v>
      </c>
      <c r="K3540">
        <v>-120.04707678364311</v>
      </c>
      <c r="L3540">
        <v>1.2248136941013661</v>
      </c>
      <c r="M3540">
        <v>-3.309857005804357</v>
      </c>
      <c r="N3540">
        <v>2.2578228520198671</v>
      </c>
      <c r="O3540">
        <v>0</v>
      </c>
      <c r="P3540">
        <v>0</v>
      </c>
      <c r="Q3540">
        <v>0</v>
      </c>
      <c r="R3540">
        <v>0</v>
      </c>
      <c r="S3540">
        <v>0</v>
      </c>
      <c r="T3540">
        <v>1</v>
      </c>
    </row>
    <row r="3541" spans="1:20" x14ac:dyDescent="0.3">
      <c r="A3541" t="s">
        <v>235</v>
      </c>
      <c r="B3541" t="s">
        <v>214</v>
      </c>
      <c r="C3541">
        <v>3</v>
      </c>
      <c r="D3541">
        <v>6</v>
      </c>
      <c r="E3541" t="s">
        <v>510</v>
      </c>
      <c r="F3541" t="s">
        <v>508</v>
      </c>
      <c r="G3541" t="s">
        <v>508</v>
      </c>
      <c r="H3541">
        <v>3.4159272499804652</v>
      </c>
      <c r="I3541">
        <v>13.993193435075939</v>
      </c>
      <c r="J3541">
        <v>-0.28591035509610713</v>
      </c>
      <c r="K3541">
        <v>-69.922026912672578</v>
      </c>
      <c r="L3541">
        <v>0.58797279870073238</v>
      </c>
      <c r="M3541">
        <v>-1.2684903949198449</v>
      </c>
      <c r="N3541">
        <v>0.71377584327950028</v>
      </c>
      <c r="O3541">
        <v>0</v>
      </c>
      <c r="P3541">
        <v>1</v>
      </c>
      <c r="Q3541">
        <v>0</v>
      </c>
      <c r="R3541">
        <v>0</v>
      </c>
      <c r="S3541">
        <v>0</v>
      </c>
      <c r="T3541">
        <v>0</v>
      </c>
    </row>
    <row r="3542" spans="1:20" x14ac:dyDescent="0.3">
      <c r="A3542" t="s">
        <v>269</v>
      </c>
      <c r="B3542" t="s">
        <v>214</v>
      </c>
      <c r="C3542">
        <v>6</v>
      </c>
      <c r="D3542">
        <v>9</v>
      </c>
      <c r="E3542" t="s">
        <v>513</v>
      </c>
      <c r="F3542" t="s">
        <v>508</v>
      </c>
      <c r="G3542" t="s">
        <v>508</v>
      </c>
      <c r="H3542">
        <v>3.0415731734125959</v>
      </c>
      <c r="I3542">
        <v>17.499987284342449</v>
      </c>
      <c r="J3542">
        <v>0.1178442420446921</v>
      </c>
      <c r="K3542">
        <v>-39.819175516416138</v>
      </c>
      <c r="L3542">
        <v>0.841811831320742</v>
      </c>
      <c r="M3542">
        <v>-1.6140372293037279</v>
      </c>
      <c r="N3542">
        <v>-3.3523516765676482</v>
      </c>
      <c r="O3542">
        <v>0</v>
      </c>
      <c r="P3542">
        <v>1</v>
      </c>
      <c r="Q3542">
        <v>1</v>
      </c>
      <c r="R3542">
        <v>0</v>
      </c>
      <c r="S3542">
        <v>0</v>
      </c>
      <c r="T3542">
        <v>0</v>
      </c>
    </row>
    <row r="3543" spans="1:20" x14ac:dyDescent="0.3">
      <c r="A3543" t="s">
        <v>282</v>
      </c>
      <c r="B3543" t="s">
        <v>214</v>
      </c>
      <c r="C3543">
        <v>5</v>
      </c>
      <c r="D3543">
        <v>13</v>
      </c>
      <c r="E3543" t="s">
        <v>513</v>
      </c>
      <c r="F3543" t="s">
        <v>508</v>
      </c>
      <c r="G3543" t="s">
        <v>508</v>
      </c>
      <c r="H3543">
        <v>2.9256721138639961</v>
      </c>
      <c r="I3543">
        <v>0</v>
      </c>
      <c r="J3543">
        <v>4.886056816591422E-2</v>
      </c>
      <c r="K3543">
        <v>-130.6479121699802</v>
      </c>
      <c r="L3543">
        <v>1.918821353138503</v>
      </c>
      <c r="M3543">
        <v>-3.3523516765676482</v>
      </c>
      <c r="N3543">
        <v>0.36900369003690042</v>
      </c>
      <c r="O3543">
        <v>0</v>
      </c>
      <c r="P3543">
        <v>0</v>
      </c>
      <c r="Q3543">
        <v>1</v>
      </c>
      <c r="R3543">
        <v>0</v>
      </c>
      <c r="S3543">
        <v>0</v>
      </c>
      <c r="T3543">
        <v>1</v>
      </c>
    </row>
    <row r="3544" spans="1:20" x14ac:dyDescent="0.3">
      <c r="A3544" t="s">
        <v>285</v>
      </c>
      <c r="B3544" t="s">
        <v>214</v>
      </c>
      <c r="C3544">
        <v>2</v>
      </c>
      <c r="D3544">
        <v>10</v>
      </c>
      <c r="E3544" t="s">
        <v>510</v>
      </c>
      <c r="F3544" t="s">
        <v>508</v>
      </c>
      <c r="G3544" t="s">
        <v>508</v>
      </c>
      <c r="H3544">
        <v>2.8169773930416411</v>
      </c>
      <c r="I3544">
        <v>2.112698001635485</v>
      </c>
      <c r="J3544">
        <v>-0.11825249179661811</v>
      </c>
      <c r="K3544">
        <v>-192.50503141891781</v>
      </c>
      <c r="L3544">
        <v>1.194432960807962</v>
      </c>
      <c r="M3544">
        <v>-3.235289629767923</v>
      </c>
      <c r="N3544">
        <v>-1.1398175763153919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1</v>
      </c>
    </row>
    <row r="3545" spans="1:20" x14ac:dyDescent="0.3">
      <c r="A3545" t="s">
        <v>291</v>
      </c>
      <c r="B3545" t="s">
        <v>214</v>
      </c>
      <c r="C3545">
        <v>0</v>
      </c>
      <c r="D3545">
        <v>7</v>
      </c>
      <c r="E3545" t="s">
        <v>510</v>
      </c>
      <c r="F3545" t="s">
        <v>508</v>
      </c>
      <c r="G3545" t="s">
        <v>508</v>
      </c>
      <c r="H3545">
        <v>2.9780567181940358</v>
      </c>
      <c r="I3545">
        <v>0</v>
      </c>
      <c r="J3545">
        <v>-0.33178500374802139</v>
      </c>
      <c r="K3545">
        <v>-177.7618984653204</v>
      </c>
      <c r="L3545">
        <v>0.68156050188033013</v>
      </c>
      <c r="M3545">
        <v>-1.9216045442806291</v>
      </c>
      <c r="N3545">
        <v>-0.70533035786943055</v>
      </c>
      <c r="O3545">
        <v>0</v>
      </c>
      <c r="P3545">
        <v>0</v>
      </c>
      <c r="Q3545">
        <v>0</v>
      </c>
      <c r="R3545">
        <v>0</v>
      </c>
      <c r="S3545">
        <v>0</v>
      </c>
      <c r="T3545">
        <v>0</v>
      </c>
    </row>
    <row r="3546" spans="1:20" x14ac:dyDescent="0.3">
      <c r="A3546" t="s">
        <v>295</v>
      </c>
      <c r="B3546" t="s">
        <v>214</v>
      </c>
      <c r="C3546">
        <v>0</v>
      </c>
      <c r="D3546">
        <v>7</v>
      </c>
      <c r="E3546" t="s">
        <v>510</v>
      </c>
      <c r="F3546" t="s">
        <v>508</v>
      </c>
      <c r="G3546" t="s">
        <v>508</v>
      </c>
      <c r="H3546">
        <v>2.9259223365296161</v>
      </c>
      <c r="I3546">
        <v>3.1745948448710091</v>
      </c>
      <c r="J3546">
        <v>-0.39027367053516532</v>
      </c>
      <c r="K3546">
        <v>-156.634769524554</v>
      </c>
      <c r="L3546">
        <v>0.63868348944482223</v>
      </c>
      <c r="M3546">
        <v>-0.70533035786943055</v>
      </c>
      <c r="N3546">
        <v>-2.3677980049403788</v>
      </c>
      <c r="O3546">
        <v>0</v>
      </c>
      <c r="P3546">
        <v>0</v>
      </c>
      <c r="Q3546">
        <v>0</v>
      </c>
      <c r="R3546">
        <v>0</v>
      </c>
      <c r="S3546">
        <v>0</v>
      </c>
      <c r="T3546">
        <v>0</v>
      </c>
    </row>
    <row r="3547" spans="1:20" x14ac:dyDescent="0.3">
      <c r="A3547" t="s">
        <v>298</v>
      </c>
      <c r="B3547" t="s">
        <v>214</v>
      </c>
      <c r="C3547">
        <v>0</v>
      </c>
      <c r="D3547">
        <v>9</v>
      </c>
      <c r="E3547" t="s">
        <v>510</v>
      </c>
      <c r="F3547" t="s">
        <v>508</v>
      </c>
      <c r="G3547" t="s">
        <v>508</v>
      </c>
      <c r="H3547">
        <v>2.8756214291344482</v>
      </c>
      <c r="I3547">
        <v>0</v>
      </c>
      <c r="J3547">
        <v>-0.48536568795534191</v>
      </c>
      <c r="K3547">
        <v>-139.76902551660649</v>
      </c>
      <c r="L3547">
        <v>0.95530524181095589</v>
      </c>
      <c r="M3547">
        <v>-2.3677980049403788</v>
      </c>
      <c r="N3547">
        <v>0.40420372864617532</v>
      </c>
      <c r="O3547">
        <v>0</v>
      </c>
      <c r="P3547">
        <v>0</v>
      </c>
      <c r="Q3547">
        <v>0</v>
      </c>
      <c r="R3547">
        <v>0</v>
      </c>
      <c r="S3547">
        <v>0</v>
      </c>
      <c r="T3547">
        <v>0</v>
      </c>
    </row>
    <row r="3548" spans="1:20" x14ac:dyDescent="0.3">
      <c r="A3548" t="s">
        <v>164</v>
      </c>
      <c r="B3548" t="s">
        <v>214</v>
      </c>
      <c r="C3548">
        <v>11</v>
      </c>
      <c r="D3548">
        <v>16</v>
      </c>
      <c r="E3548" t="s">
        <v>5</v>
      </c>
      <c r="F3548" t="s">
        <v>509</v>
      </c>
      <c r="G3548" t="s">
        <v>509</v>
      </c>
      <c r="H3548">
        <v>3.813105828011714</v>
      </c>
      <c r="I3548">
        <v>38.339904261664678</v>
      </c>
      <c r="J3548">
        <v>0.82761072075251718</v>
      </c>
      <c r="K3548">
        <v>67.902830746353686</v>
      </c>
      <c r="L3548">
        <v>1.100813022270319</v>
      </c>
      <c r="M3548">
        <v>-6.3380281690140841</v>
      </c>
      <c r="N3548">
        <v>2.1052654524494829</v>
      </c>
      <c r="O3548">
        <v>1</v>
      </c>
      <c r="P3548">
        <v>1</v>
      </c>
      <c r="Q3548">
        <v>1</v>
      </c>
      <c r="R3548">
        <v>0</v>
      </c>
      <c r="S3548">
        <v>0</v>
      </c>
      <c r="T3548">
        <v>1</v>
      </c>
    </row>
    <row r="3549" spans="1:20" x14ac:dyDescent="0.3">
      <c r="A3549" t="s">
        <v>242</v>
      </c>
      <c r="B3549" t="s">
        <v>214</v>
      </c>
      <c r="C3549">
        <v>6</v>
      </c>
      <c r="D3549">
        <v>9</v>
      </c>
      <c r="E3549" t="s">
        <v>510</v>
      </c>
      <c r="F3549" t="s">
        <v>508</v>
      </c>
      <c r="G3549" t="s">
        <v>508</v>
      </c>
      <c r="H3549">
        <v>4.385382735716016</v>
      </c>
      <c r="I3549">
        <v>22.529629488903002</v>
      </c>
      <c r="J3549">
        <v>0.55399182980109618</v>
      </c>
      <c r="K3549">
        <v>-12.415214270876691</v>
      </c>
      <c r="L3549">
        <v>0.72737310942517452</v>
      </c>
      <c r="M3549">
        <v>-2.9345327882573682</v>
      </c>
      <c r="N3549">
        <v>9.9999952685925386</v>
      </c>
      <c r="O3549">
        <v>0</v>
      </c>
      <c r="P3549">
        <v>1</v>
      </c>
      <c r="Q3549">
        <v>1</v>
      </c>
      <c r="R3549">
        <v>0</v>
      </c>
      <c r="S3549">
        <v>0</v>
      </c>
      <c r="T3549">
        <v>0</v>
      </c>
    </row>
    <row r="3550" spans="1:20" x14ac:dyDescent="0.3">
      <c r="A3550" t="s">
        <v>139</v>
      </c>
      <c r="B3550" t="s">
        <v>602</v>
      </c>
      <c r="C3550">
        <v>0</v>
      </c>
      <c r="D3550">
        <v>5</v>
      </c>
      <c r="E3550" t="s">
        <v>510</v>
      </c>
      <c r="F3550" t="s">
        <v>508</v>
      </c>
      <c r="G3550" t="s">
        <v>508</v>
      </c>
      <c r="H3550">
        <v>4.8839156331936753</v>
      </c>
      <c r="I3550">
        <v>0</v>
      </c>
      <c r="J3550">
        <v>-6.570058800215417E-2</v>
      </c>
      <c r="K3550">
        <v>-133.49093380212901</v>
      </c>
      <c r="L3550">
        <v>0.63249958275710405</v>
      </c>
      <c r="M3550">
        <v>-2.0086064662814889</v>
      </c>
      <c r="N3550">
        <v>-2.6354294341038971</v>
      </c>
      <c r="O3550">
        <v>0</v>
      </c>
      <c r="P3550">
        <v>0</v>
      </c>
      <c r="Q3550">
        <v>0</v>
      </c>
      <c r="R3550">
        <v>0</v>
      </c>
      <c r="S3550">
        <v>0</v>
      </c>
      <c r="T3550">
        <v>0</v>
      </c>
    </row>
    <row r="3551" spans="1:20" x14ac:dyDescent="0.3">
      <c r="A3551" t="s">
        <v>156</v>
      </c>
      <c r="B3551" t="s">
        <v>602</v>
      </c>
      <c r="C3551">
        <v>0</v>
      </c>
      <c r="D3551">
        <v>5</v>
      </c>
      <c r="E3551" t="s">
        <v>510</v>
      </c>
      <c r="F3551" t="s">
        <v>508</v>
      </c>
      <c r="G3551" t="s">
        <v>508</v>
      </c>
      <c r="H3551">
        <v>4.6831370008860773</v>
      </c>
      <c r="I3551">
        <v>0.97089581017625848</v>
      </c>
      <c r="J3551">
        <v>-8.2166900834722306E-2</v>
      </c>
      <c r="K3551">
        <v>-191.06615998851291</v>
      </c>
      <c r="L3551">
        <v>0.5749102456009384</v>
      </c>
      <c r="M3551">
        <v>-2.6354294341038971</v>
      </c>
      <c r="N3551">
        <v>3.3082674742351981</v>
      </c>
      <c r="O3551">
        <v>0</v>
      </c>
      <c r="P3551">
        <v>0</v>
      </c>
      <c r="Q3551">
        <v>0</v>
      </c>
      <c r="R3551">
        <v>0</v>
      </c>
      <c r="S3551">
        <v>0</v>
      </c>
      <c r="T3551">
        <v>0</v>
      </c>
    </row>
    <row r="3552" spans="1:20" x14ac:dyDescent="0.3">
      <c r="A3552" t="s">
        <v>228</v>
      </c>
      <c r="B3552" t="s">
        <v>602</v>
      </c>
      <c r="C3552">
        <v>5</v>
      </c>
      <c r="D3552">
        <v>4</v>
      </c>
      <c r="E3552" t="s">
        <v>510</v>
      </c>
      <c r="F3552" t="s">
        <v>508</v>
      </c>
      <c r="G3552" t="s">
        <v>508</v>
      </c>
      <c r="H3552">
        <v>4.3021822465125394</v>
      </c>
      <c r="I3552">
        <v>29.12622617724357</v>
      </c>
      <c r="J3552">
        <v>-5.5895960198723817E-2</v>
      </c>
      <c r="K3552">
        <v>-60.152710872543402</v>
      </c>
      <c r="L3552">
        <v>0.96177403580436072</v>
      </c>
      <c r="M3552">
        <v>-0.43041225070634498</v>
      </c>
      <c r="N3552">
        <v>3.7463940907921298</v>
      </c>
      <c r="O3552">
        <v>0</v>
      </c>
      <c r="P3552">
        <v>1</v>
      </c>
      <c r="Q3552">
        <v>0</v>
      </c>
      <c r="R3552">
        <v>1</v>
      </c>
      <c r="S3552">
        <v>0</v>
      </c>
      <c r="T3552">
        <v>0</v>
      </c>
    </row>
    <row r="3553" spans="1:20" x14ac:dyDescent="0.3">
      <c r="A3553" t="s">
        <v>265</v>
      </c>
      <c r="B3553" t="s">
        <v>602</v>
      </c>
      <c r="C3553">
        <v>11</v>
      </c>
      <c r="D3553">
        <v>11</v>
      </c>
      <c r="E3553" t="s">
        <v>510</v>
      </c>
      <c r="F3553" t="s">
        <v>508</v>
      </c>
      <c r="G3553" t="s">
        <v>508</v>
      </c>
      <c r="H3553">
        <v>4.6195112838874968</v>
      </c>
      <c r="I3553">
        <v>51.401878738101907</v>
      </c>
      <c r="J3553">
        <v>1.177140196229177E-2</v>
      </c>
      <c r="K3553">
        <v>71.585723505886079</v>
      </c>
      <c r="L3553">
        <v>0.88777640191957585</v>
      </c>
      <c r="M3553">
        <v>-2.1768687005188179</v>
      </c>
      <c r="N3553">
        <v>-2.6425598846783598</v>
      </c>
      <c r="O3553">
        <v>1</v>
      </c>
      <c r="P3553">
        <v>1</v>
      </c>
      <c r="Q3553">
        <v>1</v>
      </c>
      <c r="R3553">
        <v>0</v>
      </c>
      <c r="S3553">
        <v>1</v>
      </c>
      <c r="T3553">
        <v>0</v>
      </c>
    </row>
    <row r="3554" spans="1:20" x14ac:dyDescent="0.3">
      <c r="A3554" t="s">
        <v>271</v>
      </c>
      <c r="B3554" t="s">
        <v>602</v>
      </c>
      <c r="C3554">
        <v>-2</v>
      </c>
      <c r="D3554">
        <v>3</v>
      </c>
      <c r="E3554" t="s">
        <v>510</v>
      </c>
      <c r="F3554" t="s">
        <v>508</v>
      </c>
      <c r="G3554" t="s">
        <v>508</v>
      </c>
      <c r="H3554">
        <v>5.0042776148861714</v>
      </c>
      <c r="I3554">
        <v>7.2071994669734458</v>
      </c>
      <c r="J3554">
        <v>-2.3743096182948519E-2</v>
      </c>
      <c r="K3554">
        <v>-101.72637499499351</v>
      </c>
      <c r="L3554">
        <v>0.66703366453214741</v>
      </c>
      <c r="M3554">
        <v>-4.5714310237339566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>
        <v>0</v>
      </c>
    </row>
    <row r="3555" spans="1:20" x14ac:dyDescent="0.3">
      <c r="A3555" t="s">
        <v>283</v>
      </c>
      <c r="B3555" t="s">
        <v>602</v>
      </c>
      <c r="C3555">
        <v>0</v>
      </c>
      <c r="D3555">
        <v>3</v>
      </c>
      <c r="E3555" t="s">
        <v>510</v>
      </c>
      <c r="F3555" t="s">
        <v>508</v>
      </c>
      <c r="G3555" t="s">
        <v>508</v>
      </c>
      <c r="H3555">
        <v>4.4217682590327518</v>
      </c>
      <c r="I3555">
        <v>2.439041410011332</v>
      </c>
      <c r="J3555">
        <v>-6.8896892094624601E-2</v>
      </c>
      <c r="K3555">
        <v>-128.21389755269689</v>
      </c>
      <c r="L3555">
        <v>0.69771176963588732</v>
      </c>
      <c r="M3555">
        <v>-1.8099529937821299</v>
      </c>
      <c r="N3555">
        <v>-5.8371751318077472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0</v>
      </c>
    </row>
    <row r="3556" spans="1:20" x14ac:dyDescent="0.3">
      <c r="A3556" t="s">
        <v>290</v>
      </c>
      <c r="B3556" t="s">
        <v>602</v>
      </c>
      <c r="C3556">
        <v>2</v>
      </c>
      <c r="D3556">
        <v>7</v>
      </c>
      <c r="E3556" t="s">
        <v>510</v>
      </c>
      <c r="F3556" t="s">
        <v>508</v>
      </c>
      <c r="G3556" t="s">
        <v>508</v>
      </c>
      <c r="H3556">
        <v>4.8473546606258564</v>
      </c>
      <c r="I3556">
        <v>0</v>
      </c>
      <c r="J3556">
        <v>-9.8572446786783202E-2</v>
      </c>
      <c r="K3556">
        <v>-157.43876015145199</v>
      </c>
      <c r="L3556">
        <v>1.499049476367569</v>
      </c>
      <c r="M3556">
        <v>-5.8371751318077472</v>
      </c>
      <c r="N3556">
        <v>-2.4469835655315042</v>
      </c>
      <c r="O3556">
        <v>0</v>
      </c>
      <c r="P3556">
        <v>0</v>
      </c>
      <c r="Q3556">
        <v>0</v>
      </c>
      <c r="R3556">
        <v>0</v>
      </c>
      <c r="S3556">
        <v>0</v>
      </c>
      <c r="T3556">
        <v>1</v>
      </c>
    </row>
    <row r="3557" spans="1:20" x14ac:dyDescent="0.3">
      <c r="A3557" t="s">
        <v>91</v>
      </c>
      <c r="B3557" t="s">
        <v>602</v>
      </c>
      <c r="C3557">
        <v>-2</v>
      </c>
      <c r="D3557">
        <v>3</v>
      </c>
      <c r="E3557" t="s">
        <v>510</v>
      </c>
      <c r="F3557" t="s">
        <v>508</v>
      </c>
      <c r="G3557" t="s">
        <v>508</v>
      </c>
      <c r="H3557">
        <v>5.2380946946910596</v>
      </c>
      <c r="I3557">
        <v>15.45453205581423</v>
      </c>
      <c r="J3557">
        <v>-0.1310507455413196</v>
      </c>
      <c r="K3557">
        <v>-160.20570120911671</v>
      </c>
      <c r="L3557">
        <v>0.72246809107511067</v>
      </c>
      <c r="M3557">
        <v>-3.145696331464352</v>
      </c>
      <c r="N3557">
        <v>0.51282410764815023</v>
      </c>
      <c r="O3557">
        <v>0</v>
      </c>
      <c r="P3557">
        <v>0</v>
      </c>
      <c r="Q3557">
        <v>0</v>
      </c>
      <c r="R3557">
        <v>0</v>
      </c>
      <c r="S3557">
        <v>0</v>
      </c>
      <c r="T3557">
        <v>0</v>
      </c>
    </row>
    <row r="3558" spans="1:20" x14ac:dyDescent="0.3">
      <c r="A3558" t="s">
        <v>162</v>
      </c>
      <c r="B3558" t="s">
        <v>602</v>
      </c>
      <c r="C3558">
        <v>1</v>
      </c>
      <c r="D3558">
        <v>4</v>
      </c>
      <c r="E3558" t="s">
        <v>510</v>
      </c>
      <c r="F3558" t="s">
        <v>508</v>
      </c>
      <c r="G3558" t="s">
        <v>508</v>
      </c>
      <c r="H3558">
        <v>5.4607901201603619</v>
      </c>
      <c r="I3558">
        <v>26.53061720988406</v>
      </c>
      <c r="J3558">
        <v>-4.1084049581173447E-2</v>
      </c>
      <c r="K3558">
        <v>-44.524988319451751</v>
      </c>
      <c r="L3558">
        <v>0.65378893224510737</v>
      </c>
      <c r="M3558">
        <v>-3.6741215761036639</v>
      </c>
      <c r="N3558">
        <v>-1.990055691889506</v>
      </c>
      <c r="O3558">
        <v>0</v>
      </c>
      <c r="P3558">
        <v>1</v>
      </c>
      <c r="Q3558">
        <v>0</v>
      </c>
      <c r="R3558">
        <v>0</v>
      </c>
      <c r="S3558">
        <v>0</v>
      </c>
      <c r="T3558">
        <v>0</v>
      </c>
    </row>
    <row r="3559" spans="1:20" x14ac:dyDescent="0.3">
      <c r="A3559" t="s">
        <v>220</v>
      </c>
      <c r="B3559" t="s">
        <v>602</v>
      </c>
      <c r="C3559">
        <v>4</v>
      </c>
      <c r="D3559">
        <v>3</v>
      </c>
      <c r="E3559" t="s">
        <v>510</v>
      </c>
      <c r="F3559" t="s">
        <v>508</v>
      </c>
      <c r="G3559" t="s">
        <v>508</v>
      </c>
      <c r="H3559">
        <v>5.5112395258341316</v>
      </c>
      <c r="I3559">
        <v>21.505359804465961</v>
      </c>
      <c r="J3559">
        <v>-3.4466260185416348E-2</v>
      </c>
      <c r="K3559">
        <v>-85.770734608719792</v>
      </c>
      <c r="L3559">
        <v>0.8579892706963308</v>
      </c>
      <c r="M3559">
        <v>-1.990055691889506</v>
      </c>
      <c r="N3559">
        <v>3.89170939106199</v>
      </c>
      <c r="O3559">
        <v>1</v>
      </c>
      <c r="P3559">
        <v>1</v>
      </c>
      <c r="Q3559">
        <v>0</v>
      </c>
      <c r="R3559">
        <v>0</v>
      </c>
      <c r="S3559">
        <v>0</v>
      </c>
      <c r="T3559">
        <v>0</v>
      </c>
    </row>
    <row r="3560" spans="1:20" x14ac:dyDescent="0.3">
      <c r="A3560" t="s">
        <v>235</v>
      </c>
      <c r="B3560" t="s">
        <v>602</v>
      </c>
      <c r="C3560">
        <v>4</v>
      </c>
      <c r="D3560">
        <v>6</v>
      </c>
      <c r="E3560" t="s">
        <v>510</v>
      </c>
      <c r="F3560" t="s">
        <v>508</v>
      </c>
      <c r="G3560" t="s">
        <v>508</v>
      </c>
      <c r="H3560">
        <v>5.1573846043416038</v>
      </c>
      <c r="I3560">
        <v>34.513273589416073</v>
      </c>
      <c r="J3560">
        <v>9.3539704138823621E-3</v>
      </c>
      <c r="K3560">
        <v>-74.151910049037781</v>
      </c>
      <c r="L3560">
        <v>0.88128562477034167</v>
      </c>
      <c r="M3560">
        <v>-2.317878598837686</v>
      </c>
      <c r="N3560">
        <v>-3.0508525807840932</v>
      </c>
      <c r="O3560">
        <v>0</v>
      </c>
      <c r="P3560">
        <v>1</v>
      </c>
      <c r="Q3560">
        <v>1</v>
      </c>
      <c r="R3560">
        <v>0</v>
      </c>
      <c r="S3560">
        <v>0</v>
      </c>
      <c r="T3560">
        <v>0</v>
      </c>
    </row>
    <row r="3561" spans="1:20" x14ac:dyDescent="0.3">
      <c r="A3561" t="s">
        <v>259</v>
      </c>
      <c r="B3561" t="s">
        <v>602</v>
      </c>
      <c r="C3561">
        <v>-2</v>
      </c>
      <c r="D3561">
        <v>3</v>
      </c>
      <c r="E3561" t="s">
        <v>510</v>
      </c>
      <c r="F3561" t="s">
        <v>508</v>
      </c>
      <c r="G3561" t="s">
        <v>508</v>
      </c>
      <c r="H3561">
        <v>5.4070930101517378</v>
      </c>
      <c r="I3561">
        <v>19.999963669539952</v>
      </c>
      <c r="J3561">
        <v>-5.7915096627051688E-3</v>
      </c>
      <c r="K3561">
        <v>-114.91142733717599</v>
      </c>
      <c r="L3561">
        <v>0.89881684543113505</v>
      </c>
      <c r="M3561">
        <v>-3.0508525807840932</v>
      </c>
      <c r="N3561">
        <v>1.9230793277829601</v>
      </c>
      <c r="O3561">
        <v>0</v>
      </c>
      <c r="P3561">
        <v>0</v>
      </c>
      <c r="Q3561">
        <v>0</v>
      </c>
      <c r="R3561">
        <v>0</v>
      </c>
      <c r="S3561">
        <v>0</v>
      </c>
      <c r="T3561">
        <v>0</v>
      </c>
    </row>
    <row r="3562" spans="1:20" x14ac:dyDescent="0.3">
      <c r="A3562" t="s">
        <v>269</v>
      </c>
      <c r="B3562" t="s">
        <v>602</v>
      </c>
      <c r="C3562">
        <v>3</v>
      </c>
      <c r="D3562">
        <v>5</v>
      </c>
      <c r="E3562" t="s">
        <v>510</v>
      </c>
      <c r="F3562" t="s">
        <v>508</v>
      </c>
      <c r="G3562" t="s">
        <v>508</v>
      </c>
      <c r="H3562">
        <v>5.2565391784040347</v>
      </c>
      <c r="I3562">
        <v>16.190442455048998</v>
      </c>
      <c r="J3562">
        <v>-1.102890058042238E-2</v>
      </c>
      <c r="K3562">
        <v>-91.291318382120991</v>
      </c>
      <c r="L3562">
        <v>1.1490823364833049</v>
      </c>
      <c r="M3562">
        <v>-2.5729004687890038</v>
      </c>
      <c r="N3562">
        <v>-1.408449403588351</v>
      </c>
      <c r="O3562">
        <v>0</v>
      </c>
      <c r="P3562">
        <v>1</v>
      </c>
      <c r="Q3562">
        <v>0</v>
      </c>
      <c r="R3562">
        <v>0</v>
      </c>
      <c r="S3562">
        <v>0</v>
      </c>
      <c r="T3562">
        <v>1</v>
      </c>
    </row>
    <row r="3563" spans="1:20" x14ac:dyDescent="0.3">
      <c r="A3563" t="s">
        <v>282</v>
      </c>
      <c r="B3563" t="s">
        <v>602</v>
      </c>
      <c r="C3563">
        <v>-2</v>
      </c>
      <c r="D3563">
        <v>1</v>
      </c>
      <c r="E3563" t="s">
        <v>510</v>
      </c>
      <c r="F3563" t="s">
        <v>508</v>
      </c>
      <c r="G3563" t="s">
        <v>508</v>
      </c>
      <c r="H3563">
        <v>5.1403058693898966</v>
      </c>
      <c r="I3563">
        <v>8.5714000260671046</v>
      </c>
      <c r="J3563">
        <v>-1.5526444090278591E-2</v>
      </c>
      <c r="K3563">
        <v>-129.3581793207604</v>
      </c>
      <c r="L3563">
        <v>0.35965281380019087</v>
      </c>
      <c r="M3563">
        <v>-1.408449403588351</v>
      </c>
      <c r="N3563">
        <v>-0.17856700383879459</v>
      </c>
      <c r="O3563">
        <v>0</v>
      </c>
      <c r="P3563">
        <v>0</v>
      </c>
      <c r="Q3563">
        <v>0</v>
      </c>
      <c r="R3563">
        <v>0</v>
      </c>
      <c r="S3563">
        <v>0</v>
      </c>
      <c r="T3563">
        <v>0</v>
      </c>
    </row>
    <row r="3564" spans="1:20" x14ac:dyDescent="0.3">
      <c r="A3564" t="s">
        <v>285</v>
      </c>
      <c r="B3564" t="s">
        <v>602</v>
      </c>
      <c r="C3564">
        <v>0</v>
      </c>
      <c r="D3564">
        <v>4</v>
      </c>
      <c r="E3564" t="s">
        <v>510</v>
      </c>
      <c r="F3564" t="s">
        <v>508</v>
      </c>
      <c r="G3564" t="s">
        <v>508</v>
      </c>
      <c r="H3564">
        <v>5.0467293420419974</v>
      </c>
      <c r="I3564">
        <v>4.7244050142243914</v>
      </c>
      <c r="J3564">
        <v>-3.1960668643096053E-2</v>
      </c>
      <c r="K3564">
        <v>-137.69271062396129</v>
      </c>
      <c r="L3564">
        <v>1.1178281435732289</v>
      </c>
      <c r="M3564">
        <v>-4.2933853560668362</v>
      </c>
      <c r="N3564">
        <v>-0.74766285170194779</v>
      </c>
      <c r="O3564">
        <v>0</v>
      </c>
      <c r="P3564">
        <v>0</v>
      </c>
      <c r="Q3564">
        <v>0</v>
      </c>
      <c r="R3564">
        <v>0</v>
      </c>
      <c r="S3564">
        <v>0</v>
      </c>
      <c r="T3564">
        <v>1</v>
      </c>
    </row>
    <row r="3565" spans="1:20" x14ac:dyDescent="0.3">
      <c r="A3565" t="s">
        <v>291</v>
      </c>
      <c r="B3565" t="s">
        <v>602</v>
      </c>
      <c r="C3565">
        <v>2</v>
      </c>
      <c r="D3565">
        <v>6</v>
      </c>
      <c r="E3565" t="s">
        <v>510</v>
      </c>
      <c r="F3565" t="s">
        <v>508</v>
      </c>
      <c r="G3565" t="s">
        <v>508</v>
      </c>
      <c r="H3565">
        <v>4.7297303072855259</v>
      </c>
      <c r="I3565">
        <v>5.468727299007508</v>
      </c>
      <c r="J3565">
        <v>-4.6176831343505198E-2</v>
      </c>
      <c r="K3565">
        <v>-149.25540884918229</v>
      </c>
      <c r="L3565">
        <v>1.083488558572276</v>
      </c>
      <c r="M3565">
        <v>-2.4482131043652871</v>
      </c>
      <c r="N3565">
        <v>-4.44015495551192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1</v>
      </c>
    </row>
    <row r="3566" spans="1:20" x14ac:dyDescent="0.3">
      <c r="A3566" t="s">
        <v>295</v>
      </c>
      <c r="B3566" t="s">
        <v>602</v>
      </c>
      <c r="C3566">
        <v>2</v>
      </c>
      <c r="D3566">
        <v>6</v>
      </c>
      <c r="E3566" t="s">
        <v>510</v>
      </c>
      <c r="F3566" t="s">
        <v>508</v>
      </c>
      <c r="G3566" t="s">
        <v>508</v>
      </c>
      <c r="H3566">
        <v>4.7619052206225847</v>
      </c>
      <c r="I3566">
        <v>0.74625006761123114</v>
      </c>
      <c r="J3566">
        <v>-5.8693827597584569E-2</v>
      </c>
      <c r="K3566">
        <v>-148.1714181755768</v>
      </c>
      <c r="L3566">
        <v>1.0799028473614389</v>
      </c>
      <c r="M3566">
        <v>-4.44015495551192</v>
      </c>
      <c r="N3566">
        <v>-0.60605523489191981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1</v>
      </c>
    </row>
    <row r="3567" spans="1:20" x14ac:dyDescent="0.3">
      <c r="A3567" t="s">
        <v>298</v>
      </c>
      <c r="B3567" t="s">
        <v>602</v>
      </c>
      <c r="C3567">
        <v>0</v>
      </c>
      <c r="D3567">
        <v>3</v>
      </c>
      <c r="E3567" t="s">
        <v>510</v>
      </c>
      <c r="F3567" t="s">
        <v>508</v>
      </c>
      <c r="G3567" t="s">
        <v>508</v>
      </c>
      <c r="H3567">
        <v>4.7328690161575802</v>
      </c>
      <c r="I3567">
        <v>7.4830009205874886</v>
      </c>
      <c r="J3567">
        <v>-6.4171517905435183E-2</v>
      </c>
      <c r="K3567">
        <v>-151.27057788306681</v>
      </c>
      <c r="L3567">
        <v>0.94908770155958244</v>
      </c>
      <c r="M3567">
        <v>-0.60605523489191981</v>
      </c>
      <c r="N3567">
        <v>1.219511013193658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</row>
    <row r="3568" spans="1:20" x14ac:dyDescent="0.3">
      <c r="A3568" t="s">
        <v>164</v>
      </c>
      <c r="B3568" t="s">
        <v>602</v>
      </c>
      <c r="C3568">
        <v>9</v>
      </c>
      <c r="D3568">
        <v>10</v>
      </c>
      <c r="E3568" t="s">
        <v>510</v>
      </c>
      <c r="F3568" t="s">
        <v>508</v>
      </c>
      <c r="G3568" t="s">
        <v>508</v>
      </c>
      <c r="H3568">
        <v>4.1619805391435314</v>
      </c>
      <c r="I3568">
        <v>25.23363902898145</v>
      </c>
      <c r="J3568">
        <v>3.2862621494789301E-2</v>
      </c>
      <c r="K3568">
        <v>-23.13943937388937</v>
      </c>
      <c r="L3568">
        <v>0.92188964723582023</v>
      </c>
      <c r="M3568">
        <v>-4.8689180047276528</v>
      </c>
      <c r="N3568">
        <v>2.7559029249642282</v>
      </c>
      <c r="O3568">
        <v>1</v>
      </c>
      <c r="P3568">
        <v>1</v>
      </c>
      <c r="Q3568">
        <v>1</v>
      </c>
      <c r="R3568">
        <v>0</v>
      </c>
      <c r="S3568">
        <v>0</v>
      </c>
      <c r="T3568">
        <v>0</v>
      </c>
    </row>
    <row r="3569" spans="1:20" x14ac:dyDescent="0.3">
      <c r="A3569" t="s">
        <v>242</v>
      </c>
      <c r="B3569" t="s">
        <v>602</v>
      </c>
      <c r="C3569">
        <v>8</v>
      </c>
      <c r="D3569">
        <v>10</v>
      </c>
      <c r="E3569" t="s">
        <v>513</v>
      </c>
      <c r="F3569" t="s">
        <v>508</v>
      </c>
      <c r="G3569" t="s">
        <v>508</v>
      </c>
      <c r="H3569">
        <v>3.7967771096283269</v>
      </c>
      <c r="I3569">
        <v>58.333322295440247</v>
      </c>
      <c r="J3569">
        <v>6.5021043982451177E-2</v>
      </c>
      <c r="K3569">
        <v>54.827010044962748</v>
      </c>
      <c r="L3569">
        <v>1.086024313256132</v>
      </c>
      <c r="M3569">
        <v>-2.9684573539040362</v>
      </c>
      <c r="N3569">
        <v>0.76481762346367033</v>
      </c>
      <c r="O3569">
        <v>0</v>
      </c>
      <c r="P3569">
        <v>1</v>
      </c>
      <c r="Q3569">
        <v>1</v>
      </c>
      <c r="R3569">
        <v>0</v>
      </c>
      <c r="S3569">
        <v>0</v>
      </c>
      <c r="T3569">
        <v>1</v>
      </c>
    </row>
    <row r="3570" spans="1:20" x14ac:dyDescent="0.3">
      <c r="A3570" t="s">
        <v>77</v>
      </c>
      <c r="B3570" t="s">
        <v>603</v>
      </c>
      <c r="C3570">
        <v>6</v>
      </c>
      <c r="D3570">
        <v>8</v>
      </c>
      <c r="E3570" t="s">
        <v>513</v>
      </c>
      <c r="F3570" t="s">
        <v>508</v>
      </c>
      <c r="G3570" t="s">
        <v>508</v>
      </c>
      <c r="H3570">
        <v>3.984351450753453</v>
      </c>
      <c r="I3570">
        <v>22.026436530019531</v>
      </c>
      <c r="J3570">
        <v>9.9142236140030704E-3</v>
      </c>
      <c r="K3570">
        <v>-41.044165250613467</v>
      </c>
      <c r="L3570">
        <v>0.70402199525086229</v>
      </c>
      <c r="M3570">
        <v>-1.4656912969627409</v>
      </c>
      <c r="N3570">
        <v>0.27045275156319731</v>
      </c>
      <c r="O3570">
        <v>0</v>
      </c>
      <c r="P3570">
        <v>1</v>
      </c>
      <c r="Q3570">
        <v>1</v>
      </c>
      <c r="R3570">
        <v>0</v>
      </c>
      <c r="S3570">
        <v>0</v>
      </c>
      <c r="T3570">
        <v>0</v>
      </c>
    </row>
    <row r="3571" spans="1:20" x14ac:dyDescent="0.3">
      <c r="A3571" t="s">
        <v>139</v>
      </c>
      <c r="B3571" t="s">
        <v>603</v>
      </c>
      <c r="C3571">
        <v>6</v>
      </c>
      <c r="D3571">
        <v>10</v>
      </c>
      <c r="E3571" t="s">
        <v>513</v>
      </c>
      <c r="F3571" t="s">
        <v>508</v>
      </c>
      <c r="G3571" t="s">
        <v>508</v>
      </c>
      <c r="H3571">
        <v>3.8786467936542239</v>
      </c>
      <c r="I3571">
        <v>20.37916469867729</v>
      </c>
      <c r="J3571">
        <v>2.6630743769470219E-2</v>
      </c>
      <c r="K3571">
        <v>-18.181778505710248</v>
      </c>
      <c r="L3571">
        <v>0.81362392130264394</v>
      </c>
      <c r="M3571">
        <v>-2.23390372288255</v>
      </c>
      <c r="N3571">
        <v>-1.411290568090583</v>
      </c>
      <c r="O3571">
        <v>0</v>
      </c>
      <c r="P3571">
        <v>1</v>
      </c>
      <c r="Q3571">
        <v>1</v>
      </c>
      <c r="R3571">
        <v>0</v>
      </c>
      <c r="S3571">
        <v>0</v>
      </c>
      <c r="T3571">
        <v>0</v>
      </c>
    </row>
    <row r="3572" spans="1:20" x14ac:dyDescent="0.3">
      <c r="A3572" t="s">
        <v>156</v>
      </c>
      <c r="B3572" t="s">
        <v>603</v>
      </c>
      <c r="C3572">
        <v>0</v>
      </c>
      <c r="D3572">
        <v>5</v>
      </c>
      <c r="E3572" t="s">
        <v>510</v>
      </c>
      <c r="F3572" t="s">
        <v>508</v>
      </c>
      <c r="G3572" t="s">
        <v>508</v>
      </c>
      <c r="H3572">
        <v>3.734539011445857</v>
      </c>
      <c r="I3572">
        <v>3.571414669464112</v>
      </c>
      <c r="J3572">
        <v>-7.985117001754638E-3</v>
      </c>
      <c r="K3572">
        <v>-134.55506363299631</v>
      </c>
      <c r="L3572">
        <v>0.70050497737952233</v>
      </c>
      <c r="M3572">
        <v>-1.411290568090583</v>
      </c>
      <c r="N3572">
        <v>2.2494882207895799</v>
      </c>
      <c r="O3572">
        <v>0</v>
      </c>
      <c r="P3572">
        <v>0</v>
      </c>
      <c r="Q3572">
        <v>0</v>
      </c>
      <c r="R3572">
        <v>0</v>
      </c>
      <c r="S3572">
        <v>0</v>
      </c>
      <c r="T3572">
        <v>0</v>
      </c>
    </row>
    <row r="3573" spans="1:20" x14ac:dyDescent="0.3">
      <c r="A3573" t="s">
        <v>271</v>
      </c>
      <c r="B3573" t="s">
        <v>603</v>
      </c>
      <c r="C3573">
        <v>8</v>
      </c>
      <c r="D3573">
        <v>11</v>
      </c>
      <c r="E3573" t="s">
        <v>513</v>
      </c>
      <c r="F3573" t="s">
        <v>508</v>
      </c>
      <c r="G3573" t="s">
        <v>508</v>
      </c>
      <c r="H3573">
        <v>3.647213878776502</v>
      </c>
      <c r="I3573">
        <v>22.42989154848232</v>
      </c>
      <c r="J3573">
        <v>0.13839491486553659</v>
      </c>
      <c r="K3573">
        <v>0.10090067832751221</v>
      </c>
      <c r="L3573">
        <v>0.83721482168560224</v>
      </c>
      <c r="M3573">
        <v>-4.2539687383742546</v>
      </c>
      <c r="N3573">
        <v>1.525202235240593</v>
      </c>
      <c r="O3573">
        <v>0</v>
      </c>
      <c r="P3573">
        <v>1</v>
      </c>
      <c r="Q3573">
        <v>1</v>
      </c>
      <c r="R3573">
        <v>0</v>
      </c>
      <c r="S3573">
        <v>1</v>
      </c>
      <c r="T3573">
        <v>0</v>
      </c>
    </row>
    <row r="3574" spans="1:20" x14ac:dyDescent="0.3">
      <c r="A3574" t="s">
        <v>290</v>
      </c>
      <c r="B3574" t="s">
        <v>603</v>
      </c>
      <c r="C3574">
        <v>5</v>
      </c>
      <c r="D3574">
        <v>7</v>
      </c>
      <c r="E3574" t="s">
        <v>510</v>
      </c>
      <c r="F3574" t="s">
        <v>508</v>
      </c>
      <c r="G3574" t="s">
        <v>508</v>
      </c>
      <c r="H3574">
        <v>4.1449079695373436</v>
      </c>
      <c r="I3574">
        <v>33.644837322723482</v>
      </c>
      <c r="J3574">
        <v>-3.9236382127196712E-2</v>
      </c>
      <c r="K3574">
        <v>8.8050641523718944</v>
      </c>
      <c r="L3574">
        <v>1.133162195577887</v>
      </c>
      <c r="M3574">
        <v>-2.233569749621239</v>
      </c>
      <c r="N3574">
        <v>9.9869498506740211</v>
      </c>
      <c r="O3574">
        <v>0</v>
      </c>
      <c r="P3574">
        <v>1</v>
      </c>
      <c r="Q3574">
        <v>0</v>
      </c>
      <c r="R3574">
        <v>0</v>
      </c>
      <c r="S3574">
        <v>0</v>
      </c>
      <c r="T3574">
        <v>1</v>
      </c>
    </row>
    <row r="3575" spans="1:20" x14ac:dyDescent="0.3">
      <c r="A3575" t="s">
        <v>512</v>
      </c>
      <c r="B3575" t="s">
        <v>603</v>
      </c>
      <c r="C3575">
        <v>13</v>
      </c>
      <c r="D3575">
        <v>12</v>
      </c>
      <c r="E3575" t="s">
        <v>510</v>
      </c>
      <c r="F3575" t="s">
        <v>508</v>
      </c>
      <c r="G3575" t="s">
        <v>508</v>
      </c>
      <c r="H3575">
        <v>4.8144989176345536</v>
      </c>
      <c r="I3575">
        <v>53.703700433215417</v>
      </c>
      <c r="J3575">
        <v>0.19510842792947941</v>
      </c>
      <c r="K3575">
        <v>245.63119858068089</v>
      </c>
      <c r="L3575">
        <v>2.6302657516351569</v>
      </c>
      <c r="M3575">
        <v>-0.593474060568562</v>
      </c>
      <c r="N3575">
        <v>-9.313435340995218</v>
      </c>
      <c r="O3575">
        <v>1</v>
      </c>
      <c r="P3575">
        <v>1</v>
      </c>
      <c r="Q3575">
        <v>1</v>
      </c>
      <c r="R3575">
        <v>0</v>
      </c>
      <c r="S3575">
        <v>1</v>
      </c>
      <c r="T3575">
        <v>1</v>
      </c>
    </row>
    <row r="3576" spans="1:20" x14ac:dyDescent="0.3">
      <c r="A3576" t="s">
        <v>91</v>
      </c>
      <c r="B3576" t="s">
        <v>603</v>
      </c>
      <c r="C3576">
        <v>8</v>
      </c>
      <c r="D3576">
        <v>7</v>
      </c>
      <c r="E3576" t="s">
        <v>510</v>
      </c>
      <c r="F3576" t="s">
        <v>508</v>
      </c>
      <c r="G3576" t="s">
        <v>508</v>
      </c>
      <c r="H3576">
        <v>5.9672716688322476</v>
      </c>
      <c r="I3576">
        <v>5.5555359326258484</v>
      </c>
      <c r="J3576">
        <v>4.3505303827783497E-2</v>
      </c>
      <c r="K3576">
        <v>-62.453742497548141</v>
      </c>
      <c r="L3576">
        <v>1.120561756825641</v>
      </c>
      <c r="M3576">
        <v>-9.313435340995218</v>
      </c>
      <c r="N3576">
        <v>-5.6616173827145362</v>
      </c>
      <c r="O3576">
        <v>0</v>
      </c>
      <c r="P3576">
        <v>1</v>
      </c>
      <c r="Q3576">
        <v>1</v>
      </c>
      <c r="R3576">
        <v>0</v>
      </c>
      <c r="S3576">
        <v>1</v>
      </c>
      <c r="T3576">
        <v>1</v>
      </c>
    </row>
    <row r="3577" spans="1:20" x14ac:dyDescent="0.3">
      <c r="A3577" t="s">
        <v>93</v>
      </c>
      <c r="B3577" t="s">
        <v>603</v>
      </c>
      <c r="C3577">
        <v>0</v>
      </c>
      <c r="D3577">
        <v>3</v>
      </c>
      <c r="E3577" t="s">
        <v>510</v>
      </c>
      <c r="F3577" t="s">
        <v>508</v>
      </c>
      <c r="G3577" t="s">
        <v>508</v>
      </c>
      <c r="H3577">
        <v>6.7440932135409621</v>
      </c>
      <c r="I3577">
        <v>0</v>
      </c>
      <c r="J3577">
        <v>-0.15148164977841841</v>
      </c>
      <c r="K3577">
        <v>-119.84839334989429</v>
      </c>
      <c r="L3577">
        <v>0.38738296194942828</v>
      </c>
      <c r="M3577">
        <v>-5.6616173827145362</v>
      </c>
      <c r="N3577">
        <v>9.9790670815715643</v>
      </c>
      <c r="O3577">
        <v>0</v>
      </c>
      <c r="P3577">
        <v>0</v>
      </c>
      <c r="Q3577">
        <v>0</v>
      </c>
      <c r="R3577">
        <v>0</v>
      </c>
      <c r="S3577">
        <v>1</v>
      </c>
      <c r="T3577">
        <v>0</v>
      </c>
    </row>
    <row r="3578" spans="1:20" x14ac:dyDescent="0.3">
      <c r="A3578" t="s">
        <v>162</v>
      </c>
      <c r="B3578" t="s">
        <v>603</v>
      </c>
      <c r="C3578">
        <v>4</v>
      </c>
      <c r="D3578">
        <v>6</v>
      </c>
      <c r="E3578" t="s">
        <v>510</v>
      </c>
      <c r="F3578" t="s">
        <v>508</v>
      </c>
      <c r="G3578" t="s">
        <v>508</v>
      </c>
      <c r="H3578">
        <v>7.0433999499553801</v>
      </c>
      <c r="I3578">
        <v>39.205956039634053</v>
      </c>
      <c r="J3578">
        <v>6.788149856825465E-2</v>
      </c>
      <c r="K3578">
        <v>91.77608620549519</v>
      </c>
      <c r="L3578">
        <v>0.70209925637743054</v>
      </c>
      <c r="M3578">
        <v>-7.1680389789431853</v>
      </c>
      <c r="N3578">
        <v>-0.94937069869499324</v>
      </c>
      <c r="O3578">
        <v>0</v>
      </c>
      <c r="P3578">
        <v>1</v>
      </c>
      <c r="Q3578">
        <v>1</v>
      </c>
      <c r="R3578">
        <v>0</v>
      </c>
      <c r="S3578">
        <v>0</v>
      </c>
      <c r="T3578">
        <v>0</v>
      </c>
    </row>
    <row r="3579" spans="1:20" x14ac:dyDescent="0.3">
      <c r="A3579" t="s">
        <v>220</v>
      </c>
      <c r="B3579" t="s">
        <v>603</v>
      </c>
      <c r="C3579">
        <v>7</v>
      </c>
      <c r="D3579">
        <v>5</v>
      </c>
      <c r="E3579" t="s">
        <v>510</v>
      </c>
      <c r="F3579" t="s">
        <v>508</v>
      </c>
      <c r="G3579" t="s">
        <v>508</v>
      </c>
      <c r="H3579">
        <v>7.1930632435906761</v>
      </c>
      <c r="I3579">
        <v>35.483857227136127</v>
      </c>
      <c r="J3579">
        <v>2.2615000976216881E-2</v>
      </c>
      <c r="K3579">
        <v>-34.766394449070503</v>
      </c>
      <c r="L3579">
        <v>0.49097408912441659</v>
      </c>
      <c r="M3579">
        <v>-0.94937069869499324</v>
      </c>
      <c r="N3579">
        <v>-0.70287322273798503</v>
      </c>
      <c r="O3579">
        <v>1</v>
      </c>
      <c r="P3579">
        <v>1</v>
      </c>
      <c r="Q3579">
        <v>1</v>
      </c>
      <c r="R3579">
        <v>0</v>
      </c>
      <c r="S3579">
        <v>0</v>
      </c>
      <c r="T3579">
        <v>0</v>
      </c>
    </row>
    <row r="3580" spans="1:20" x14ac:dyDescent="0.3">
      <c r="A3580" t="s">
        <v>235</v>
      </c>
      <c r="B3580" t="s">
        <v>603</v>
      </c>
      <c r="C3580">
        <v>1</v>
      </c>
      <c r="D3580">
        <v>2</v>
      </c>
      <c r="E3580" t="s">
        <v>510</v>
      </c>
      <c r="F3580" t="s">
        <v>508</v>
      </c>
      <c r="G3580" t="s">
        <v>508</v>
      </c>
      <c r="H3580">
        <v>6.9156496337648701</v>
      </c>
      <c r="I3580">
        <v>21.588087920731908</v>
      </c>
      <c r="J3580">
        <v>-0.1565119690723199</v>
      </c>
      <c r="K3580">
        <v>-76.61170424090345</v>
      </c>
      <c r="L3580">
        <v>0.57713764505344622</v>
      </c>
      <c r="M3580">
        <v>-0.78895388072399741</v>
      </c>
      <c r="N3580">
        <v>-3.3134525841224161</v>
      </c>
      <c r="O3580">
        <v>0</v>
      </c>
      <c r="P3580">
        <v>1</v>
      </c>
      <c r="Q3580">
        <v>0</v>
      </c>
      <c r="R3580">
        <v>0</v>
      </c>
      <c r="S3580">
        <v>0</v>
      </c>
      <c r="T3580">
        <v>0</v>
      </c>
    </row>
    <row r="3581" spans="1:20" x14ac:dyDescent="0.3">
      <c r="A3581" t="s">
        <v>259</v>
      </c>
      <c r="B3581" t="s">
        <v>603</v>
      </c>
      <c r="C3581">
        <v>1</v>
      </c>
      <c r="D3581">
        <v>4</v>
      </c>
      <c r="E3581" t="s">
        <v>510</v>
      </c>
      <c r="F3581" t="s">
        <v>508</v>
      </c>
      <c r="G3581" t="s">
        <v>508</v>
      </c>
      <c r="H3581">
        <v>7.2113978730700481</v>
      </c>
      <c r="I3581">
        <v>9.1811392078255256</v>
      </c>
      <c r="J3581">
        <v>-0.2464193539710543</v>
      </c>
      <c r="K3581">
        <v>-90.808098456922039</v>
      </c>
      <c r="L3581">
        <v>0.90834385895166814</v>
      </c>
      <c r="M3581">
        <v>-3.3134525841224161</v>
      </c>
      <c r="N3581">
        <v>0.5483202389950953</v>
      </c>
      <c r="O3581">
        <v>0</v>
      </c>
      <c r="P3581">
        <v>1</v>
      </c>
      <c r="Q3581">
        <v>0</v>
      </c>
      <c r="R3581">
        <v>0</v>
      </c>
      <c r="S3581">
        <v>0</v>
      </c>
      <c r="T3581">
        <v>0</v>
      </c>
    </row>
    <row r="3582" spans="1:20" x14ac:dyDescent="0.3">
      <c r="A3582" t="s">
        <v>269</v>
      </c>
      <c r="B3582" t="s">
        <v>603</v>
      </c>
      <c r="C3582">
        <v>1</v>
      </c>
      <c r="D3582">
        <v>2</v>
      </c>
      <c r="E3582" t="s">
        <v>510</v>
      </c>
      <c r="F3582" t="s">
        <v>508</v>
      </c>
      <c r="G3582" t="s">
        <v>508</v>
      </c>
      <c r="H3582">
        <v>6.3754425568499284</v>
      </c>
      <c r="I3582">
        <v>7.4441739606191648</v>
      </c>
      <c r="J3582">
        <v>-0.32186124916190739</v>
      </c>
      <c r="K3582">
        <v>-99.694167644034337</v>
      </c>
      <c r="L3582">
        <v>0.64503529648640445</v>
      </c>
      <c r="M3582">
        <v>-1.022492281868941</v>
      </c>
      <c r="N3582">
        <v>6.8865529561144306E-2</v>
      </c>
      <c r="O3582">
        <v>0</v>
      </c>
      <c r="P3582">
        <v>1</v>
      </c>
      <c r="Q3582">
        <v>0</v>
      </c>
      <c r="R3582">
        <v>0</v>
      </c>
      <c r="S3582">
        <v>0</v>
      </c>
      <c r="T3582">
        <v>0</v>
      </c>
    </row>
    <row r="3583" spans="1:20" x14ac:dyDescent="0.3">
      <c r="A3583" t="s">
        <v>291</v>
      </c>
      <c r="B3583" t="s">
        <v>603</v>
      </c>
      <c r="C3583">
        <v>3</v>
      </c>
      <c r="D3583">
        <v>8</v>
      </c>
      <c r="E3583" t="s">
        <v>510</v>
      </c>
      <c r="F3583" t="s">
        <v>508</v>
      </c>
      <c r="G3583" t="s">
        <v>508</v>
      </c>
      <c r="H3583">
        <v>3.591269822873346</v>
      </c>
      <c r="I3583">
        <v>5.471104972295616</v>
      </c>
      <c r="J3583">
        <v>-0.1371291121439798</v>
      </c>
      <c r="K3583">
        <v>-63.10649047624301</v>
      </c>
      <c r="L3583">
        <v>0.75629591704373456</v>
      </c>
      <c r="M3583">
        <v>-2.964963137017806</v>
      </c>
      <c r="N3583">
        <v>1.1805561166486771</v>
      </c>
      <c r="O3583">
        <v>0</v>
      </c>
      <c r="P3583">
        <v>1</v>
      </c>
      <c r="Q3583">
        <v>0</v>
      </c>
      <c r="R3583">
        <v>0</v>
      </c>
      <c r="S3583">
        <v>0</v>
      </c>
      <c r="T3583">
        <v>0</v>
      </c>
    </row>
    <row r="3584" spans="1:20" x14ac:dyDescent="0.3">
      <c r="A3584" t="s">
        <v>164</v>
      </c>
      <c r="B3584" t="s">
        <v>603</v>
      </c>
      <c r="C3584">
        <v>6</v>
      </c>
      <c r="D3584">
        <v>11</v>
      </c>
      <c r="E3584" t="s">
        <v>513</v>
      </c>
      <c r="F3584" t="s">
        <v>508</v>
      </c>
      <c r="G3584" t="s">
        <v>508</v>
      </c>
      <c r="H3584">
        <v>3.4529452181227152</v>
      </c>
      <c r="I3584">
        <v>22.916669150192941</v>
      </c>
      <c r="J3584">
        <v>0.15928585843374751</v>
      </c>
      <c r="K3584">
        <v>56.156594386598371</v>
      </c>
      <c r="L3584">
        <v>0.68618405541037386</v>
      </c>
      <c r="M3584">
        <v>-4.2153023042428854</v>
      </c>
      <c r="N3584">
        <v>3.182121183398086</v>
      </c>
      <c r="O3584">
        <v>0</v>
      </c>
      <c r="P3584">
        <v>1</v>
      </c>
      <c r="Q3584">
        <v>1</v>
      </c>
      <c r="R3584">
        <v>0</v>
      </c>
      <c r="S3584">
        <v>0</v>
      </c>
      <c r="T3584">
        <v>0</v>
      </c>
    </row>
    <row r="3585" spans="1:20" x14ac:dyDescent="0.3">
      <c r="A3585" t="s">
        <v>77</v>
      </c>
      <c r="B3585" t="s">
        <v>281</v>
      </c>
      <c r="C3585">
        <v>5</v>
      </c>
      <c r="D3585">
        <v>13</v>
      </c>
      <c r="E3585" t="s">
        <v>513</v>
      </c>
      <c r="F3585" t="s">
        <v>508</v>
      </c>
      <c r="G3585" t="s">
        <v>508</v>
      </c>
      <c r="H3585">
        <v>1.5000780299237311</v>
      </c>
      <c r="I3585">
        <v>7.5471528360078173</v>
      </c>
      <c r="J3585">
        <v>1.9210549531374049E-2</v>
      </c>
      <c r="K3585">
        <v>-190.2545571106123</v>
      </c>
      <c r="L3585">
        <v>1.2091154944957681</v>
      </c>
      <c r="M3585">
        <v>-3.5676827084431402</v>
      </c>
      <c r="N3585">
        <v>-1.0881331051294709</v>
      </c>
      <c r="O3585">
        <v>0</v>
      </c>
      <c r="P3585">
        <v>0</v>
      </c>
      <c r="Q3585">
        <v>1</v>
      </c>
      <c r="R3585">
        <v>0</v>
      </c>
      <c r="S3585">
        <v>0</v>
      </c>
      <c r="T3585">
        <v>1</v>
      </c>
    </row>
    <row r="3586" spans="1:20" x14ac:dyDescent="0.3">
      <c r="A3586" t="s">
        <v>139</v>
      </c>
      <c r="B3586" t="s">
        <v>281</v>
      </c>
      <c r="C3586">
        <v>8</v>
      </c>
      <c r="D3586">
        <v>10</v>
      </c>
      <c r="E3586" t="s">
        <v>367</v>
      </c>
      <c r="F3586" t="s">
        <v>508</v>
      </c>
      <c r="G3586" t="s">
        <v>509</v>
      </c>
      <c r="H3586">
        <v>1.692546115448232</v>
      </c>
      <c r="I3586">
        <v>23.809458933731751</v>
      </c>
      <c r="J3586">
        <v>2.206174130868432E-3</v>
      </c>
      <c r="K3586">
        <v>-49.600016276042048</v>
      </c>
      <c r="L3586">
        <v>0.61299170714825879</v>
      </c>
      <c r="M3586">
        <v>-1.075272896976412</v>
      </c>
      <c r="N3586">
        <v>-0.32608406079508029</v>
      </c>
      <c r="O3586">
        <v>0</v>
      </c>
      <c r="P3586">
        <v>1</v>
      </c>
      <c r="Q3586">
        <v>1</v>
      </c>
      <c r="R3586">
        <v>1</v>
      </c>
      <c r="S3586">
        <v>0</v>
      </c>
      <c r="T3586">
        <v>0</v>
      </c>
    </row>
    <row r="3587" spans="1:20" x14ac:dyDescent="0.3">
      <c r="A3587" t="s">
        <v>156</v>
      </c>
      <c r="B3587" t="s">
        <v>281</v>
      </c>
      <c r="C3587">
        <v>6</v>
      </c>
      <c r="D3587">
        <v>10</v>
      </c>
      <c r="E3587" t="s">
        <v>367</v>
      </c>
      <c r="F3587" t="s">
        <v>508</v>
      </c>
      <c r="G3587" t="s">
        <v>509</v>
      </c>
      <c r="H3587">
        <v>1.6591362697033141</v>
      </c>
      <c r="I3587">
        <v>19.047597422355029</v>
      </c>
      <c r="J3587">
        <v>2.5632160468017079E-4</v>
      </c>
      <c r="K3587">
        <v>-98.496955494191738</v>
      </c>
      <c r="L3587">
        <v>0.55379249449251955</v>
      </c>
      <c r="M3587">
        <v>-0.32608406079508029</v>
      </c>
      <c r="N3587">
        <v>0.32715084756374169</v>
      </c>
      <c r="O3587">
        <v>0</v>
      </c>
      <c r="P3587">
        <v>1</v>
      </c>
      <c r="Q3587">
        <v>1</v>
      </c>
      <c r="R3587">
        <v>0</v>
      </c>
      <c r="S3587">
        <v>0</v>
      </c>
      <c r="T3587">
        <v>0</v>
      </c>
    </row>
    <row r="3588" spans="1:20" x14ac:dyDescent="0.3">
      <c r="A3588" t="s">
        <v>228</v>
      </c>
      <c r="B3588" t="s">
        <v>281</v>
      </c>
      <c r="C3588">
        <v>8</v>
      </c>
      <c r="D3588">
        <v>14</v>
      </c>
      <c r="E3588" t="s">
        <v>367</v>
      </c>
      <c r="F3588" t="s">
        <v>508</v>
      </c>
      <c r="G3588" t="s">
        <v>509</v>
      </c>
      <c r="H3588">
        <v>1.62480271144119</v>
      </c>
      <c r="I3588">
        <v>10.00003814697266</v>
      </c>
      <c r="J3588">
        <v>2.999224097414988E-3</v>
      </c>
      <c r="K3588">
        <v>-78.206185822207246</v>
      </c>
      <c r="L3588">
        <v>1.275117567812545</v>
      </c>
      <c r="M3588">
        <v>-2.2556394058209781</v>
      </c>
      <c r="N3588">
        <v>5.4945052641772074</v>
      </c>
      <c r="O3588">
        <v>0</v>
      </c>
      <c r="P3588">
        <v>1</v>
      </c>
      <c r="Q3588">
        <v>1</v>
      </c>
      <c r="R3588">
        <v>0</v>
      </c>
      <c r="S3588">
        <v>0</v>
      </c>
      <c r="T3588">
        <v>1</v>
      </c>
    </row>
    <row r="3589" spans="1:20" x14ac:dyDescent="0.3">
      <c r="A3589" t="s">
        <v>271</v>
      </c>
      <c r="B3589" t="s">
        <v>281</v>
      </c>
      <c r="C3589">
        <v>11</v>
      </c>
      <c r="D3589">
        <v>16</v>
      </c>
      <c r="E3589" t="s">
        <v>513</v>
      </c>
      <c r="F3589" t="s">
        <v>508</v>
      </c>
      <c r="G3589" t="s">
        <v>508</v>
      </c>
      <c r="H3589">
        <v>3.8604462899122902</v>
      </c>
      <c r="I3589">
        <v>47.499994039535927</v>
      </c>
      <c r="J3589">
        <v>0.2164340733578233</v>
      </c>
      <c r="K3589">
        <v>81.131824360870141</v>
      </c>
      <c r="L3589">
        <v>0.49513483467614028</v>
      </c>
      <c r="M3589">
        <v>-7.321425971327951</v>
      </c>
      <c r="N3589">
        <v>-3.0828486637396768</v>
      </c>
      <c r="O3589">
        <v>1</v>
      </c>
      <c r="P3589">
        <v>1</v>
      </c>
      <c r="Q3589">
        <v>1</v>
      </c>
      <c r="R3589">
        <v>0</v>
      </c>
      <c r="S3589">
        <v>1</v>
      </c>
      <c r="T3589">
        <v>0</v>
      </c>
    </row>
    <row r="3590" spans="1:20" x14ac:dyDescent="0.3">
      <c r="A3590" t="s">
        <v>512</v>
      </c>
      <c r="B3590" t="s">
        <v>281</v>
      </c>
      <c r="C3590">
        <v>9</v>
      </c>
      <c r="D3590">
        <v>5</v>
      </c>
      <c r="E3590" t="s">
        <v>510</v>
      </c>
      <c r="F3590" t="s">
        <v>508</v>
      </c>
      <c r="G3590" t="s">
        <v>508</v>
      </c>
      <c r="H3590">
        <v>5.653687801799621</v>
      </c>
      <c r="I3590">
        <v>71.999983354048297</v>
      </c>
      <c r="J3590">
        <v>9.3692800146063571E-2</v>
      </c>
      <c r="K3590">
        <v>31.845938883058739</v>
      </c>
      <c r="L3590">
        <v>0.81971550761957457</v>
      </c>
      <c r="M3590">
        <v>-2.292770946943079</v>
      </c>
      <c r="N3590">
        <v>-5.2346563871821354</v>
      </c>
      <c r="O3590">
        <v>1</v>
      </c>
      <c r="P3590">
        <v>1</v>
      </c>
      <c r="Q3590">
        <v>1</v>
      </c>
      <c r="R3590">
        <v>0</v>
      </c>
      <c r="S3590">
        <v>1</v>
      </c>
      <c r="T3590">
        <v>0</v>
      </c>
    </row>
    <row r="3591" spans="1:20" x14ac:dyDescent="0.3">
      <c r="A3591" t="s">
        <v>91</v>
      </c>
      <c r="B3591" t="s">
        <v>281</v>
      </c>
      <c r="C3591">
        <v>6</v>
      </c>
      <c r="D3591">
        <v>5</v>
      </c>
      <c r="E3591" t="s">
        <v>510</v>
      </c>
      <c r="F3591" t="s">
        <v>508</v>
      </c>
      <c r="G3591" t="s">
        <v>508</v>
      </c>
      <c r="H3591">
        <v>6.6122450796114336</v>
      </c>
      <c r="I3591">
        <v>50.909077037464492</v>
      </c>
      <c r="J3591">
        <v>2.135386422955865E-2</v>
      </c>
      <c r="K3591">
        <v>-39.168859917938057</v>
      </c>
      <c r="L3591">
        <v>0.67803890117248</v>
      </c>
      <c r="M3591">
        <v>-5.2346563871821354</v>
      </c>
      <c r="N3591">
        <v>9.5238095238095237</v>
      </c>
      <c r="O3591">
        <v>0</v>
      </c>
      <c r="P3591">
        <v>1</v>
      </c>
      <c r="Q3591">
        <v>1</v>
      </c>
      <c r="R3591">
        <v>0</v>
      </c>
      <c r="S3591">
        <v>1</v>
      </c>
      <c r="T3591">
        <v>0</v>
      </c>
    </row>
    <row r="3592" spans="1:20" x14ac:dyDescent="0.3">
      <c r="A3592" t="s">
        <v>220</v>
      </c>
      <c r="B3592" t="s">
        <v>281</v>
      </c>
      <c r="C3592">
        <v>11</v>
      </c>
      <c r="D3592">
        <v>6</v>
      </c>
      <c r="E3592" t="s">
        <v>510</v>
      </c>
      <c r="F3592" t="s">
        <v>508</v>
      </c>
      <c r="G3592" t="s">
        <v>508</v>
      </c>
      <c r="H3592">
        <v>6.5783418094986281</v>
      </c>
      <c r="I3592">
        <v>95.419816763550728</v>
      </c>
      <c r="J3592">
        <v>0.1190026642548374</v>
      </c>
      <c r="K3592">
        <v>90.683231975357515</v>
      </c>
      <c r="L3592">
        <v>0.57576938449240611</v>
      </c>
      <c r="M3592">
        <v>-0.48154429721512559</v>
      </c>
      <c r="N3592">
        <v>7.903230048863505</v>
      </c>
      <c r="O3592">
        <v>1</v>
      </c>
      <c r="P3592">
        <v>1</v>
      </c>
      <c r="Q3592">
        <v>1</v>
      </c>
      <c r="R3592">
        <v>1</v>
      </c>
      <c r="S3592">
        <v>1</v>
      </c>
      <c r="T3592">
        <v>0</v>
      </c>
    </row>
    <row r="3593" spans="1:20" x14ac:dyDescent="0.3">
      <c r="A3593" t="s">
        <v>235</v>
      </c>
      <c r="B3593" t="s">
        <v>281</v>
      </c>
      <c r="C3593">
        <v>1</v>
      </c>
      <c r="D3593">
        <v>4</v>
      </c>
      <c r="E3593" t="s">
        <v>510</v>
      </c>
      <c r="F3593" t="s">
        <v>508</v>
      </c>
      <c r="G3593" t="s">
        <v>508</v>
      </c>
      <c r="H3593">
        <v>8.9319735157246498</v>
      </c>
      <c r="I3593">
        <v>14.772738356234161</v>
      </c>
      <c r="J3593">
        <v>-0.1234356110317268</v>
      </c>
      <c r="K3593">
        <v>-98.443716043904999</v>
      </c>
      <c r="L3593">
        <v>0.93736723131284816</v>
      </c>
      <c r="M3593">
        <v>-3.6697213993499962</v>
      </c>
      <c r="N3593">
        <v>1.3333366030738469</v>
      </c>
      <c r="O3593">
        <v>0</v>
      </c>
      <c r="P3593">
        <v>1</v>
      </c>
      <c r="Q3593">
        <v>0</v>
      </c>
      <c r="R3593">
        <v>0</v>
      </c>
      <c r="S3593">
        <v>0</v>
      </c>
      <c r="T3593">
        <v>0</v>
      </c>
    </row>
    <row r="3594" spans="1:20" x14ac:dyDescent="0.3">
      <c r="A3594" t="s">
        <v>282</v>
      </c>
      <c r="B3594" t="s">
        <v>281</v>
      </c>
      <c r="C3594">
        <v>1</v>
      </c>
      <c r="D3594">
        <v>4</v>
      </c>
      <c r="E3594" t="s">
        <v>510</v>
      </c>
      <c r="F3594" t="s">
        <v>508</v>
      </c>
      <c r="G3594" t="s">
        <v>508</v>
      </c>
      <c r="H3594">
        <v>7.2814193950390944</v>
      </c>
      <c r="I3594">
        <v>9.3750237063897242</v>
      </c>
      <c r="J3594">
        <v>-0.26780334481710572</v>
      </c>
      <c r="K3594">
        <v>-77.612370505655406</v>
      </c>
      <c r="L3594">
        <v>0.18850312547155831</v>
      </c>
      <c r="M3594">
        <v>-2.6440012175331979</v>
      </c>
      <c r="N3594">
        <v>-3.0067934723539449</v>
      </c>
      <c r="O3594">
        <v>0</v>
      </c>
      <c r="P3594">
        <v>1</v>
      </c>
      <c r="Q3594">
        <v>0</v>
      </c>
      <c r="R3594">
        <v>0</v>
      </c>
      <c r="S3594">
        <v>0</v>
      </c>
      <c r="T3594">
        <v>0</v>
      </c>
    </row>
    <row r="3595" spans="1:20" x14ac:dyDescent="0.3">
      <c r="A3595" t="s">
        <v>291</v>
      </c>
      <c r="B3595" t="s">
        <v>281</v>
      </c>
      <c r="C3595">
        <v>3</v>
      </c>
      <c r="D3595">
        <v>5</v>
      </c>
      <c r="E3595" t="s">
        <v>510</v>
      </c>
      <c r="F3595" t="s">
        <v>508</v>
      </c>
      <c r="G3595" t="s">
        <v>508</v>
      </c>
      <c r="H3595">
        <v>5.6696432562810877</v>
      </c>
      <c r="I3595">
        <v>2.5000095367431641</v>
      </c>
      <c r="J3595">
        <v>-0.25230285674252689</v>
      </c>
      <c r="K3595">
        <v>-98.276387765965069</v>
      </c>
      <c r="L3595">
        <v>1.069287268905682</v>
      </c>
      <c r="M3595">
        <v>-2.0408143405366559</v>
      </c>
      <c r="N3595">
        <v>-0.52083529945869056</v>
      </c>
      <c r="O3595">
        <v>0</v>
      </c>
      <c r="P3595">
        <v>1</v>
      </c>
      <c r="Q3595">
        <v>0</v>
      </c>
      <c r="R3595">
        <v>0</v>
      </c>
      <c r="S3595">
        <v>0</v>
      </c>
      <c r="T3595">
        <v>1</v>
      </c>
    </row>
    <row r="3596" spans="1:20" x14ac:dyDescent="0.3">
      <c r="A3596" t="s">
        <v>295</v>
      </c>
      <c r="B3596" t="s">
        <v>281</v>
      </c>
      <c r="C3596">
        <v>1</v>
      </c>
      <c r="D3596">
        <v>2</v>
      </c>
      <c r="E3596" t="s">
        <v>510</v>
      </c>
      <c r="F3596" t="s">
        <v>508</v>
      </c>
      <c r="G3596" t="s">
        <v>508</v>
      </c>
      <c r="H3596">
        <v>5.175767308721289</v>
      </c>
      <c r="I3596">
        <v>1.250004768371582</v>
      </c>
      <c r="J3596">
        <v>-0.23246984334018189</v>
      </c>
      <c r="K3596">
        <v>-96.064832943138384</v>
      </c>
      <c r="L3596">
        <v>0.65209271377966305</v>
      </c>
      <c r="M3596">
        <v>-0.52083529945869056</v>
      </c>
      <c r="N3596">
        <v>0.10471443646187439</v>
      </c>
      <c r="O3596">
        <v>0</v>
      </c>
      <c r="P3596">
        <v>1</v>
      </c>
      <c r="Q3596">
        <v>0</v>
      </c>
      <c r="R3596">
        <v>0</v>
      </c>
      <c r="S3596">
        <v>0</v>
      </c>
      <c r="T3596">
        <v>0</v>
      </c>
    </row>
    <row r="3597" spans="1:20" x14ac:dyDescent="0.3">
      <c r="A3597" t="s">
        <v>164</v>
      </c>
      <c r="B3597" t="s">
        <v>281</v>
      </c>
      <c r="C3597">
        <v>5</v>
      </c>
      <c r="D3597">
        <v>11</v>
      </c>
      <c r="E3597" t="s">
        <v>510</v>
      </c>
      <c r="F3597" t="s">
        <v>508</v>
      </c>
      <c r="G3597" t="s">
        <v>508</v>
      </c>
      <c r="H3597">
        <v>2.4656306379917008</v>
      </c>
      <c r="I3597">
        <v>5.5046248823218553</v>
      </c>
      <c r="J3597">
        <v>-1.327890212561933E-2</v>
      </c>
      <c r="K3597">
        <v>-49.416463454320102</v>
      </c>
      <c r="L3597">
        <v>1.0616798392549871</v>
      </c>
      <c r="M3597">
        <v>-4.304297911443653</v>
      </c>
      <c r="N3597">
        <v>6.276144366732848</v>
      </c>
      <c r="O3597">
        <v>0</v>
      </c>
      <c r="P3597">
        <v>1</v>
      </c>
      <c r="Q3597">
        <v>0</v>
      </c>
      <c r="R3597">
        <v>0</v>
      </c>
      <c r="S3597">
        <v>0</v>
      </c>
      <c r="T3597">
        <v>1</v>
      </c>
    </row>
    <row r="3598" spans="1:20" x14ac:dyDescent="0.3">
      <c r="A3598" t="s">
        <v>242</v>
      </c>
      <c r="B3598" t="s">
        <v>281</v>
      </c>
      <c r="C3598">
        <v>2</v>
      </c>
      <c r="D3598">
        <v>9</v>
      </c>
      <c r="E3598" t="s">
        <v>510</v>
      </c>
      <c r="F3598" t="s">
        <v>508</v>
      </c>
      <c r="G3598" t="s">
        <v>508</v>
      </c>
      <c r="H3598">
        <v>3.3842628910898731</v>
      </c>
      <c r="I3598">
        <v>15.87307354038659</v>
      </c>
      <c r="J3598">
        <v>-2.3234394931724519E-2</v>
      </c>
      <c r="K3598">
        <v>-134.5590041577961</v>
      </c>
      <c r="L3598">
        <v>1.337319353644592</v>
      </c>
      <c r="M3598">
        <v>-2.6041665631863848</v>
      </c>
      <c r="N3598">
        <v>1.925126675483309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1</v>
      </c>
    </row>
    <row r="3599" spans="1:20" x14ac:dyDescent="0.3">
      <c r="A3599" t="s">
        <v>77</v>
      </c>
      <c r="B3599" t="s">
        <v>604</v>
      </c>
      <c r="C3599">
        <v>11</v>
      </c>
      <c r="D3599">
        <v>9</v>
      </c>
      <c r="E3599" t="s">
        <v>510</v>
      </c>
      <c r="F3599" t="s">
        <v>508</v>
      </c>
      <c r="G3599" t="s">
        <v>508</v>
      </c>
      <c r="H3599">
        <v>7.7015873015873009</v>
      </c>
      <c r="I3599">
        <v>72.829581993569136</v>
      </c>
      <c r="J3599">
        <v>13.14305526180515</v>
      </c>
      <c r="K3599">
        <v>189.08826917917389</v>
      </c>
      <c r="L3599">
        <v>1.1564091918419139</v>
      </c>
      <c r="M3599">
        <v>-4.6610169491525424</v>
      </c>
      <c r="N3599">
        <v>7.5555555555555554</v>
      </c>
      <c r="O3599">
        <v>1</v>
      </c>
      <c r="P3599">
        <v>1</v>
      </c>
      <c r="Q3599">
        <v>1</v>
      </c>
      <c r="R3599">
        <v>0</v>
      </c>
      <c r="S3599">
        <v>1</v>
      </c>
      <c r="T3599">
        <v>1</v>
      </c>
    </row>
    <row r="3600" spans="1:20" x14ac:dyDescent="0.3">
      <c r="A3600" t="s">
        <v>139</v>
      </c>
      <c r="B3600" t="s">
        <v>604</v>
      </c>
      <c r="C3600">
        <v>11</v>
      </c>
      <c r="D3600">
        <v>9</v>
      </c>
      <c r="E3600" t="s">
        <v>510</v>
      </c>
      <c r="F3600" t="s">
        <v>508</v>
      </c>
      <c r="G3600" t="s">
        <v>508</v>
      </c>
      <c r="H3600">
        <v>8.1060693977022176</v>
      </c>
      <c r="I3600">
        <v>77.335375191424191</v>
      </c>
      <c r="J3600">
        <v>16.388701313203011</v>
      </c>
      <c r="K3600">
        <v>125.2761657099969</v>
      </c>
      <c r="L3600">
        <v>1.0481735310445821</v>
      </c>
      <c r="M3600">
        <v>-6.5299924069855724</v>
      </c>
      <c r="N3600">
        <v>-8.2047116165718936</v>
      </c>
      <c r="O3600">
        <v>1</v>
      </c>
      <c r="P3600">
        <v>1</v>
      </c>
      <c r="Q3600">
        <v>1</v>
      </c>
      <c r="R3600">
        <v>0</v>
      </c>
      <c r="S3600">
        <v>1</v>
      </c>
      <c r="T3600">
        <v>1</v>
      </c>
    </row>
    <row r="3601" spans="1:20" x14ac:dyDescent="0.3">
      <c r="A3601" t="s">
        <v>156</v>
      </c>
      <c r="B3601" t="s">
        <v>604</v>
      </c>
      <c r="C3601">
        <v>6</v>
      </c>
      <c r="D3601">
        <v>6</v>
      </c>
      <c r="E3601" t="s">
        <v>510</v>
      </c>
      <c r="F3601" t="s">
        <v>508</v>
      </c>
      <c r="G3601" t="s">
        <v>508</v>
      </c>
      <c r="H3601">
        <v>9.2730720606826811</v>
      </c>
      <c r="I3601">
        <v>59.773828756058158</v>
      </c>
      <c r="J3601">
        <v>10.36630233842293</v>
      </c>
      <c r="K3601">
        <v>72.079534266512553</v>
      </c>
      <c r="L3601">
        <v>0.9952628729903128</v>
      </c>
      <c r="M3601">
        <v>-8.2047116165718936</v>
      </c>
      <c r="N3601">
        <v>2.0353982300884961</v>
      </c>
      <c r="O3601">
        <v>0</v>
      </c>
      <c r="P3601">
        <v>1</v>
      </c>
      <c r="Q3601">
        <v>1</v>
      </c>
      <c r="R3601">
        <v>0</v>
      </c>
      <c r="S3601">
        <v>1</v>
      </c>
      <c r="T3601">
        <v>0</v>
      </c>
    </row>
    <row r="3602" spans="1:20" x14ac:dyDescent="0.3">
      <c r="A3602" t="s">
        <v>228</v>
      </c>
      <c r="B3602" t="s">
        <v>604</v>
      </c>
      <c r="C3602">
        <v>1</v>
      </c>
      <c r="D3602">
        <v>4</v>
      </c>
      <c r="E3602" t="s">
        <v>510</v>
      </c>
      <c r="F3602" t="s">
        <v>508</v>
      </c>
      <c r="G3602" t="s">
        <v>508</v>
      </c>
      <c r="H3602">
        <v>11.608863198458581</v>
      </c>
      <c r="I3602">
        <v>39.646017699115042</v>
      </c>
      <c r="J3602">
        <v>-5.7908438374208524</v>
      </c>
      <c r="K3602">
        <v>22.940023520188131</v>
      </c>
      <c r="L3602">
        <v>0.98517527177339292</v>
      </c>
      <c r="M3602">
        <v>-9.9739809193408497</v>
      </c>
      <c r="N3602">
        <v>-9.9710982658959537</v>
      </c>
      <c r="O3602">
        <v>0</v>
      </c>
      <c r="P3602">
        <v>1</v>
      </c>
      <c r="Q3602">
        <v>0</v>
      </c>
      <c r="R3602">
        <v>0</v>
      </c>
      <c r="S3602">
        <v>0</v>
      </c>
      <c r="T3602">
        <v>0</v>
      </c>
    </row>
    <row r="3603" spans="1:20" x14ac:dyDescent="0.3">
      <c r="A3603" t="s">
        <v>271</v>
      </c>
      <c r="B3603" t="s">
        <v>604</v>
      </c>
      <c r="C3603">
        <v>4</v>
      </c>
      <c r="D3603">
        <v>5</v>
      </c>
      <c r="E3603" t="s">
        <v>510</v>
      </c>
      <c r="F3603" t="s">
        <v>508</v>
      </c>
      <c r="G3603" t="s">
        <v>508</v>
      </c>
      <c r="H3603">
        <v>13.95950506186727</v>
      </c>
      <c r="I3603">
        <v>22.24247948951686</v>
      </c>
      <c r="J3603">
        <v>-16.73384444405648</v>
      </c>
      <c r="K3603">
        <v>-37.157644041403358</v>
      </c>
      <c r="L3603">
        <v>0.61022379495026779</v>
      </c>
      <c r="M3603">
        <v>-9.9716446124763696</v>
      </c>
      <c r="N3603">
        <v>-7.7165354330708658</v>
      </c>
      <c r="O3603">
        <v>1</v>
      </c>
      <c r="P3603">
        <v>1</v>
      </c>
      <c r="Q3603">
        <v>0</v>
      </c>
      <c r="R3603">
        <v>0</v>
      </c>
      <c r="S3603">
        <v>0</v>
      </c>
      <c r="T3603">
        <v>0</v>
      </c>
    </row>
    <row r="3604" spans="1:20" x14ac:dyDescent="0.3">
      <c r="A3604" t="s">
        <v>290</v>
      </c>
      <c r="B3604" t="s">
        <v>604</v>
      </c>
      <c r="C3604">
        <v>-2</v>
      </c>
      <c r="D3604">
        <v>3</v>
      </c>
      <c r="E3604" t="s">
        <v>510</v>
      </c>
      <c r="F3604" t="s">
        <v>508</v>
      </c>
      <c r="G3604" t="s">
        <v>508</v>
      </c>
      <c r="H3604">
        <v>16.27917833800187</v>
      </c>
      <c r="I3604">
        <v>9.5367847411444142</v>
      </c>
      <c r="J3604">
        <v>-19.998998669633799</v>
      </c>
      <c r="K3604">
        <v>-123.529117219969</v>
      </c>
      <c r="L3604">
        <v>8.1584671979979553E-2</v>
      </c>
      <c r="M3604">
        <v>-10</v>
      </c>
      <c r="N3604">
        <v>-10</v>
      </c>
      <c r="O3604">
        <v>0</v>
      </c>
      <c r="P3604">
        <v>0</v>
      </c>
      <c r="Q3604">
        <v>0</v>
      </c>
      <c r="R3604">
        <v>0</v>
      </c>
      <c r="S3604">
        <v>0</v>
      </c>
      <c r="T3604">
        <v>0</v>
      </c>
    </row>
    <row r="3605" spans="1:20" x14ac:dyDescent="0.3">
      <c r="A3605" t="s">
        <v>512</v>
      </c>
      <c r="B3605" t="s">
        <v>604</v>
      </c>
      <c r="C3605">
        <v>-2</v>
      </c>
      <c r="D3605">
        <v>3</v>
      </c>
      <c r="E3605" t="s">
        <v>510</v>
      </c>
      <c r="F3605" t="s">
        <v>508</v>
      </c>
      <c r="G3605" t="s">
        <v>508</v>
      </c>
      <c r="H3605">
        <v>18.600230414746541</v>
      </c>
      <c r="I3605">
        <v>0</v>
      </c>
      <c r="J3605">
        <v>-24.906647063234139</v>
      </c>
      <c r="K3605">
        <v>-157.10362769186301</v>
      </c>
      <c r="L3605">
        <v>0.2232170469638616</v>
      </c>
      <c r="M3605">
        <v>-9.9491648511256354</v>
      </c>
      <c r="N3605">
        <v>-10</v>
      </c>
      <c r="O3605">
        <v>0</v>
      </c>
      <c r="P3605">
        <v>0</v>
      </c>
      <c r="Q3605">
        <v>0</v>
      </c>
      <c r="R3605">
        <v>0</v>
      </c>
      <c r="S3605">
        <v>0</v>
      </c>
      <c r="T3605">
        <v>0</v>
      </c>
    </row>
    <row r="3606" spans="1:20" x14ac:dyDescent="0.3">
      <c r="A3606" t="s">
        <v>91</v>
      </c>
      <c r="B3606" t="s">
        <v>604</v>
      </c>
      <c r="C3606">
        <v>-2</v>
      </c>
      <c r="D3606">
        <v>3</v>
      </c>
      <c r="E3606" t="s">
        <v>510</v>
      </c>
      <c r="F3606" t="s">
        <v>508</v>
      </c>
      <c r="G3606" t="s">
        <v>508</v>
      </c>
      <c r="H3606">
        <v>20.193292370711731</v>
      </c>
      <c r="I3606">
        <v>0</v>
      </c>
      <c r="J3606">
        <v>-27.45104979910106</v>
      </c>
      <c r="K3606">
        <v>-156.59791485103781</v>
      </c>
      <c r="L3606">
        <v>1.460869572849241E-2</v>
      </c>
      <c r="M3606">
        <v>-10</v>
      </c>
      <c r="N3606">
        <v>-9.9462365591397841</v>
      </c>
      <c r="O3606">
        <v>0</v>
      </c>
      <c r="P3606">
        <v>0</v>
      </c>
      <c r="Q3606">
        <v>0</v>
      </c>
      <c r="R3606">
        <v>0</v>
      </c>
      <c r="S3606">
        <v>0</v>
      </c>
      <c r="T3606">
        <v>0</v>
      </c>
    </row>
    <row r="3607" spans="1:20" x14ac:dyDescent="0.3">
      <c r="A3607" t="s">
        <v>93</v>
      </c>
      <c r="B3607" t="s">
        <v>604</v>
      </c>
      <c r="C3607">
        <v>-2</v>
      </c>
      <c r="D3607">
        <v>3</v>
      </c>
      <c r="E3607" t="s">
        <v>510</v>
      </c>
      <c r="F3607" t="s">
        <v>508</v>
      </c>
      <c r="G3607" t="s">
        <v>508</v>
      </c>
      <c r="H3607">
        <v>20.52594171997157</v>
      </c>
      <c r="I3607">
        <v>0</v>
      </c>
      <c r="J3607">
        <v>-28.708056034676542</v>
      </c>
      <c r="K3607">
        <v>-146.80128767925089</v>
      </c>
      <c r="L3607">
        <v>0.15439612631188751</v>
      </c>
      <c r="M3607">
        <v>-9.9462365591397841</v>
      </c>
      <c r="N3607">
        <v>-9.9701504683613198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</row>
    <row r="3608" spans="1:20" x14ac:dyDescent="0.3">
      <c r="A3608" t="s">
        <v>162</v>
      </c>
      <c r="B3608" t="s">
        <v>604</v>
      </c>
      <c r="C3608">
        <v>0</v>
      </c>
      <c r="D3608">
        <v>4</v>
      </c>
      <c r="E3608" t="s">
        <v>510</v>
      </c>
      <c r="F3608" t="s">
        <v>508</v>
      </c>
      <c r="G3608" t="s">
        <v>508</v>
      </c>
      <c r="H3608">
        <v>24.362870646843611</v>
      </c>
      <c r="I3608">
        <v>0</v>
      </c>
      <c r="J3608">
        <v>-27.890532135057899</v>
      </c>
      <c r="K3608">
        <v>-115.6467017382252</v>
      </c>
      <c r="L3608">
        <v>1.0162717697558761</v>
      </c>
      <c r="M3608">
        <v>-9.9705316518687894</v>
      </c>
      <c r="N3608">
        <v>-9.7654167251808897</v>
      </c>
      <c r="O3608">
        <v>0</v>
      </c>
      <c r="P3608">
        <v>0</v>
      </c>
      <c r="Q3608">
        <v>0</v>
      </c>
      <c r="R3608">
        <v>0</v>
      </c>
      <c r="S3608">
        <v>0</v>
      </c>
      <c r="T3608">
        <v>1</v>
      </c>
    </row>
    <row r="3609" spans="1:20" x14ac:dyDescent="0.3">
      <c r="A3609" t="s">
        <v>220</v>
      </c>
      <c r="B3609" t="s">
        <v>604</v>
      </c>
      <c r="C3609">
        <v>-2</v>
      </c>
      <c r="D3609">
        <v>3</v>
      </c>
      <c r="E3609" t="s">
        <v>510</v>
      </c>
      <c r="F3609" t="s">
        <v>508</v>
      </c>
      <c r="G3609" t="s">
        <v>508</v>
      </c>
      <c r="H3609">
        <v>25.781655814053529</v>
      </c>
      <c r="I3609">
        <v>0.1011362570124842</v>
      </c>
      <c r="J3609">
        <v>-26.40599838896771</v>
      </c>
      <c r="K3609">
        <v>-110.8538084570621</v>
      </c>
      <c r="L3609">
        <v>0.48328266990615709</v>
      </c>
      <c r="M3609">
        <v>-9.7654167251808897</v>
      </c>
      <c r="N3609">
        <v>-1.45102417475687</v>
      </c>
      <c r="O3609">
        <v>0</v>
      </c>
      <c r="P3609">
        <v>0</v>
      </c>
      <c r="Q3609">
        <v>0</v>
      </c>
      <c r="R3609">
        <v>0</v>
      </c>
      <c r="S3609">
        <v>0</v>
      </c>
      <c r="T3609">
        <v>0</v>
      </c>
    </row>
    <row r="3610" spans="1:20" x14ac:dyDescent="0.3">
      <c r="A3610" t="s">
        <v>235</v>
      </c>
      <c r="B3610" t="s">
        <v>604</v>
      </c>
      <c r="C3610">
        <v>3</v>
      </c>
      <c r="D3610">
        <v>5</v>
      </c>
      <c r="E3610" t="s">
        <v>510</v>
      </c>
      <c r="F3610" t="s">
        <v>508</v>
      </c>
      <c r="G3610" t="s">
        <v>508</v>
      </c>
      <c r="H3610">
        <v>17.231387593136951</v>
      </c>
      <c r="I3610">
        <v>8.2307530401799269</v>
      </c>
      <c r="J3610">
        <v>-8.2804342816182555</v>
      </c>
      <c r="K3610">
        <v>-53.102877939004017</v>
      </c>
      <c r="L3610">
        <v>1.1710047125116709</v>
      </c>
      <c r="M3610">
        <v>-9.9898566192233353</v>
      </c>
      <c r="N3610">
        <v>-9.9718292666153179</v>
      </c>
      <c r="O3610">
        <v>0</v>
      </c>
      <c r="P3610">
        <v>1</v>
      </c>
      <c r="Q3610">
        <v>0</v>
      </c>
      <c r="R3610">
        <v>0</v>
      </c>
      <c r="S3610">
        <v>0</v>
      </c>
      <c r="T3610">
        <v>1</v>
      </c>
    </row>
    <row r="3611" spans="1:20" x14ac:dyDescent="0.3">
      <c r="A3611" t="s">
        <v>259</v>
      </c>
      <c r="B3611" t="s">
        <v>604</v>
      </c>
      <c r="C3611">
        <v>1</v>
      </c>
      <c r="D3611">
        <v>4</v>
      </c>
      <c r="E3611" t="s">
        <v>510</v>
      </c>
      <c r="F3611" t="s">
        <v>508</v>
      </c>
      <c r="G3611" t="s">
        <v>508</v>
      </c>
      <c r="H3611">
        <v>16.757552810571081</v>
      </c>
      <c r="I3611">
        <v>2.0668412816148498</v>
      </c>
      <c r="J3611">
        <v>-5.6014012473114718</v>
      </c>
      <c r="K3611">
        <v>-81.47121529240259</v>
      </c>
      <c r="L3611">
        <v>0.54904427063584837</v>
      </c>
      <c r="M3611">
        <v>-9.9718292666153179</v>
      </c>
      <c r="N3611">
        <v>-9.9499429609670074</v>
      </c>
      <c r="O3611">
        <v>0</v>
      </c>
      <c r="P3611">
        <v>1</v>
      </c>
      <c r="Q3611">
        <v>0</v>
      </c>
      <c r="R3611">
        <v>0</v>
      </c>
      <c r="S3611">
        <v>0</v>
      </c>
      <c r="T3611">
        <v>0</v>
      </c>
    </row>
    <row r="3612" spans="1:20" x14ac:dyDescent="0.3">
      <c r="A3612" t="s">
        <v>269</v>
      </c>
      <c r="B3612" t="s">
        <v>604</v>
      </c>
      <c r="C3612">
        <v>-2</v>
      </c>
      <c r="D3612">
        <v>3</v>
      </c>
      <c r="E3612" t="s">
        <v>510</v>
      </c>
      <c r="F3612" t="s">
        <v>508</v>
      </c>
      <c r="G3612" t="s">
        <v>508</v>
      </c>
      <c r="H3612">
        <v>17.876430793136411</v>
      </c>
      <c r="I3612">
        <v>0</v>
      </c>
      <c r="J3612">
        <v>-2.6114498980884662</v>
      </c>
      <c r="K3612">
        <v>-110.55035513306851</v>
      </c>
      <c r="L3612">
        <v>0.4353850187881616</v>
      </c>
      <c r="M3612">
        <v>-9.9374485055611341</v>
      </c>
      <c r="N3612">
        <v>-8.0246980443555085</v>
      </c>
      <c r="O3612">
        <v>0</v>
      </c>
      <c r="P3612">
        <v>0</v>
      </c>
      <c r="Q3612">
        <v>0</v>
      </c>
      <c r="R3612">
        <v>0</v>
      </c>
      <c r="S3612">
        <v>0</v>
      </c>
      <c r="T3612">
        <v>0</v>
      </c>
    </row>
    <row r="3613" spans="1:20" x14ac:dyDescent="0.3">
      <c r="A3613" t="s">
        <v>282</v>
      </c>
      <c r="B3613" t="s">
        <v>604</v>
      </c>
      <c r="C3613">
        <v>0</v>
      </c>
      <c r="D3613">
        <v>5</v>
      </c>
      <c r="E3613" t="s">
        <v>510</v>
      </c>
      <c r="F3613" t="s">
        <v>508</v>
      </c>
      <c r="G3613" t="s">
        <v>508</v>
      </c>
      <c r="H3613">
        <v>18.22267397959634</v>
      </c>
      <c r="I3613">
        <v>1.540357333944562</v>
      </c>
      <c r="J3613">
        <v>-1.5935615776133429</v>
      </c>
      <c r="K3613">
        <v>-123.72419411673251</v>
      </c>
      <c r="L3613">
        <v>2.3955129864121179</v>
      </c>
      <c r="M3613">
        <v>-8.0246980443555085</v>
      </c>
      <c r="N3613">
        <v>2.6845676674188108</v>
      </c>
      <c r="O3613">
        <v>0</v>
      </c>
      <c r="P3613">
        <v>0</v>
      </c>
      <c r="Q3613">
        <v>0</v>
      </c>
      <c r="R3613">
        <v>0</v>
      </c>
      <c r="S3613">
        <v>0</v>
      </c>
      <c r="T3613">
        <v>1</v>
      </c>
    </row>
    <row r="3614" spans="1:20" x14ac:dyDescent="0.3">
      <c r="A3614" t="s">
        <v>285</v>
      </c>
      <c r="B3614" t="s">
        <v>604</v>
      </c>
      <c r="C3614">
        <v>1</v>
      </c>
      <c r="D3614">
        <v>6</v>
      </c>
      <c r="E3614" t="s">
        <v>510</v>
      </c>
      <c r="F3614" t="s">
        <v>508</v>
      </c>
      <c r="G3614" t="s">
        <v>508</v>
      </c>
      <c r="H3614">
        <v>17.828339987974822</v>
      </c>
      <c r="I3614">
        <v>2.658268977605605</v>
      </c>
      <c r="J3614">
        <v>0.66483327234415412</v>
      </c>
      <c r="K3614">
        <v>-116.8420425130397</v>
      </c>
      <c r="L3614">
        <v>0.84465139798491395</v>
      </c>
      <c r="M3614">
        <v>-8.8235317950338246</v>
      </c>
      <c r="N3614">
        <v>-1.4336904085998869</v>
      </c>
      <c r="O3614">
        <v>0</v>
      </c>
      <c r="P3614">
        <v>0</v>
      </c>
      <c r="Q3614">
        <v>1</v>
      </c>
      <c r="R3614">
        <v>0</v>
      </c>
      <c r="S3614">
        <v>0</v>
      </c>
      <c r="T3614">
        <v>0</v>
      </c>
    </row>
    <row r="3615" spans="1:20" x14ac:dyDescent="0.3">
      <c r="A3615" t="s">
        <v>291</v>
      </c>
      <c r="B3615" t="s">
        <v>604</v>
      </c>
      <c r="C3615">
        <v>1</v>
      </c>
      <c r="D3615">
        <v>6</v>
      </c>
      <c r="E3615" t="s">
        <v>510</v>
      </c>
      <c r="F3615" t="s">
        <v>508</v>
      </c>
      <c r="G3615" t="s">
        <v>508</v>
      </c>
      <c r="H3615">
        <v>17.250277909313041</v>
      </c>
      <c r="I3615">
        <v>0.34813015415760201</v>
      </c>
      <c r="J3615">
        <v>2.071497011483117</v>
      </c>
      <c r="K3615">
        <v>-104.5276036049902</v>
      </c>
      <c r="L3615">
        <v>0.40223406188484823</v>
      </c>
      <c r="M3615">
        <v>-6.9090895219282684</v>
      </c>
      <c r="N3615">
        <v>4.4921859429450937</v>
      </c>
      <c r="O3615">
        <v>0</v>
      </c>
      <c r="P3615">
        <v>0</v>
      </c>
      <c r="Q3615">
        <v>1</v>
      </c>
      <c r="R3615">
        <v>0</v>
      </c>
      <c r="S3615">
        <v>0</v>
      </c>
      <c r="T3615">
        <v>0</v>
      </c>
    </row>
    <row r="3616" spans="1:20" x14ac:dyDescent="0.3">
      <c r="A3616" t="s">
        <v>96</v>
      </c>
      <c r="B3616" t="s">
        <v>604</v>
      </c>
      <c r="C3616">
        <v>9</v>
      </c>
      <c r="D3616">
        <v>11</v>
      </c>
      <c r="E3616" t="s">
        <v>510</v>
      </c>
      <c r="F3616" t="s">
        <v>508</v>
      </c>
      <c r="G3616" t="s">
        <v>508</v>
      </c>
      <c r="H3616">
        <v>11.963375132286171</v>
      </c>
      <c r="I3616">
        <v>28.15829658953275</v>
      </c>
      <c r="J3616">
        <v>11.226267997941189</v>
      </c>
      <c r="K3616">
        <v>-13.86139669240578</v>
      </c>
      <c r="L3616">
        <v>1.4696762785478441</v>
      </c>
      <c r="M3616">
        <v>-8.6821681769319294</v>
      </c>
      <c r="N3616">
        <v>-7.4702910218867764</v>
      </c>
      <c r="O3616">
        <v>1</v>
      </c>
      <c r="P3616">
        <v>1</v>
      </c>
      <c r="Q3616">
        <v>1</v>
      </c>
      <c r="R3616">
        <v>0</v>
      </c>
      <c r="S3616">
        <v>0</v>
      </c>
      <c r="T3616">
        <v>1</v>
      </c>
    </row>
    <row r="3617" spans="1:20" x14ac:dyDescent="0.3">
      <c r="A3617" t="s">
        <v>164</v>
      </c>
      <c r="B3617" t="s">
        <v>604</v>
      </c>
      <c r="C3617">
        <v>4</v>
      </c>
      <c r="D3617">
        <v>7</v>
      </c>
      <c r="E3617" t="s">
        <v>510</v>
      </c>
      <c r="F3617" t="s">
        <v>508</v>
      </c>
      <c r="G3617" t="s">
        <v>508</v>
      </c>
      <c r="H3617">
        <v>12.971924356502109</v>
      </c>
      <c r="I3617">
        <v>7.4626878418460398</v>
      </c>
      <c r="J3617">
        <v>9.526997814306597</v>
      </c>
      <c r="K3617">
        <v>-78.93286576150669</v>
      </c>
      <c r="L3617">
        <v>0.66214180194924244</v>
      </c>
      <c r="M3617">
        <v>-5.2293549983873282</v>
      </c>
      <c r="N3617">
        <v>2.323324129314762</v>
      </c>
      <c r="O3617">
        <v>0</v>
      </c>
      <c r="P3617">
        <v>1</v>
      </c>
      <c r="Q3617">
        <v>1</v>
      </c>
      <c r="R3617">
        <v>0</v>
      </c>
      <c r="S3617">
        <v>0</v>
      </c>
      <c r="T3617">
        <v>0</v>
      </c>
    </row>
    <row r="3618" spans="1:20" x14ac:dyDescent="0.3">
      <c r="A3618" t="s">
        <v>77</v>
      </c>
      <c r="B3618" t="s">
        <v>159</v>
      </c>
      <c r="C3618">
        <v>6</v>
      </c>
      <c r="D3618">
        <v>10</v>
      </c>
      <c r="E3618" t="s">
        <v>367</v>
      </c>
      <c r="F3618" t="s">
        <v>508</v>
      </c>
      <c r="G3618" t="s">
        <v>509</v>
      </c>
      <c r="H3618">
        <v>2.3895531358618509</v>
      </c>
      <c r="I3618">
        <v>34.693886818990698</v>
      </c>
      <c r="J3618">
        <v>6.1832809873055013E-2</v>
      </c>
      <c r="K3618">
        <v>2.7884191482943179</v>
      </c>
      <c r="L3618">
        <v>0.87604346172038328</v>
      </c>
      <c r="M3618">
        <v>-1.843973204593166</v>
      </c>
      <c r="N3618">
        <v>0.65029011268516368</v>
      </c>
      <c r="O3618">
        <v>0</v>
      </c>
      <c r="P3618">
        <v>1</v>
      </c>
      <c r="Q3618">
        <v>1</v>
      </c>
      <c r="R3618">
        <v>0</v>
      </c>
      <c r="S3618">
        <v>0</v>
      </c>
      <c r="T3618">
        <v>0</v>
      </c>
    </row>
    <row r="3619" spans="1:20" x14ac:dyDescent="0.3">
      <c r="A3619" t="s">
        <v>156</v>
      </c>
      <c r="B3619" t="s">
        <v>159</v>
      </c>
      <c r="C3619">
        <v>9</v>
      </c>
      <c r="D3619">
        <v>13</v>
      </c>
      <c r="E3619" t="s">
        <v>513</v>
      </c>
      <c r="F3619" t="s">
        <v>508</v>
      </c>
      <c r="G3619" t="s">
        <v>508</v>
      </c>
      <c r="H3619">
        <v>2.7107521606909981</v>
      </c>
      <c r="I3619">
        <v>52.205861728505873</v>
      </c>
      <c r="J3619">
        <v>2.57207079407164E-2</v>
      </c>
      <c r="K3619">
        <v>60.234313874121803</v>
      </c>
      <c r="L3619">
        <v>0.96739767718227088</v>
      </c>
      <c r="M3619">
        <v>-2.4137957342739762</v>
      </c>
      <c r="N3619">
        <v>1.3427599942038171</v>
      </c>
      <c r="O3619">
        <v>1</v>
      </c>
      <c r="P3619">
        <v>1</v>
      </c>
      <c r="Q3619">
        <v>1</v>
      </c>
      <c r="R3619">
        <v>0</v>
      </c>
      <c r="S3619">
        <v>0</v>
      </c>
      <c r="T3619">
        <v>0</v>
      </c>
    </row>
    <row r="3620" spans="1:20" x14ac:dyDescent="0.3">
      <c r="A3620" t="s">
        <v>228</v>
      </c>
      <c r="B3620" t="s">
        <v>159</v>
      </c>
      <c r="C3620">
        <v>11</v>
      </c>
      <c r="D3620">
        <v>11</v>
      </c>
      <c r="E3620" t="s">
        <v>510</v>
      </c>
      <c r="F3620" t="s">
        <v>508</v>
      </c>
      <c r="G3620" t="s">
        <v>508</v>
      </c>
      <c r="H3620">
        <v>2.5059195364555569</v>
      </c>
      <c r="I3620">
        <v>68.931967819501821</v>
      </c>
      <c r="J3620">
        <v>7.8979138337043897E-2</v>
      </c>
      <c r="K3620">
        <v>141.94359675590681</v>
      </c>
      <c r="L3620">
        <v>0.60601158526664078</v>
      </c>
      <c r="M3620">
        <v>-0.82192353491786962</v>
      </c>
      <c r="N3620">
        <v>0.27624942535851699</v>
      </c>
      <c r="O3620">
        <v>1</v>
      </c>
      <c r="P3620">
        <v>1</v>
      </c>
      <c r="Q3620">
        <v>1</v>
      </c>
      <c r="R3620">
        <v>0</v>
      </c>
      <c r="S3620">
        <v>1</v>
      </c>
      <c r="T3620">
        <v>0</v>
      </c>
    </row>
    <row r="3621" spans="1:20" x14ac:dyDescent="0.3">
      <c r="A3621" t="s">
        <v>265</v>
      </c>
      <c r="B3621" t="s">
        <v>159</v>
      </c>
      <c r="C3621">
        <v>11</v>
      </c>
      <c r="D3621">
        <v>12</v>
      </c>
      <c r="E3621" t="s">
        <v>510</v>
      </c>
      <c r="F3621" t="s">
        <v>508</v>
      </c>
      <c r="G3621" t="s">
        <v>508</v>
      </c>
      <c r="H3621">
        <v>2.282277324355972</v>
      </c>
      <c r="I3621">
        <v>75.796166349990031</v>
      </c>
      <c r="J3621">
        <v>0.1539591827306567</v>
      </c>
      <c r="K3621">
        <v>152.40566595489361</v>
      </c>
      <c r="L3621">
        <v>0.76503210974169589</v>
      </c>
      <c r="M3621">
        <v>-0.4657331741041949</v>
      </c>
      <c r="N3621">
        <v>-1.604276540816719</v>
      </c>
      <c r="O3621">
        <v>1</v>
      </c>
      <c r="P3621">
        <v>1</v>
      </c>
      <c r="Q3621">
        <v>1</v>
      </c>
      <c r="R3621">
        <v>0</v>
      </c>
      <c r="S3621">
        <v>1</v>
      </c>
      <c r="T3621">
        <v>0</v>
      </c>
    </row>
    <row r="3622" spans="1:20" x14ac:dyDescent="0.3">
      <c r="A3622" t="s">
        <v>271</v>
      </c>
      <c r="B3622" t="s">
        <v>159</v>
      </c>
      <c r="C3622">
        <v>5</v>
      </c>
      <c r="D3622">
        <v>10</v>
      </c>
      <c r="E3622" t="s">
        <v>510</v>
      </c>
      <c r="F3622" t="s">
        <v>508</v>
      </c>
      <c r="G3622" t="s">
        <v>508</v>
      </c>
      <c r="H3622">
        <v>2.8979603125124558</v>
      </c>
      <c r="I3622">
        <v>14.649655219332979</v>
      </c>
      <c r="J3622">
        <v>-2.2549157131569911E-2</v>
      </c>
      <c r="K3622">
        <v>-17.22221324773691</v>
      </c>
      <c r="L3622">
        <v>0.72896171864054038</v>
      </c>
      <c r="M3622">
        <v>-4.8913060731495399</v>
      </c>
      <c r="N3622">
        <v>0.35714421953473768</v>
      </c>
      <c r="O3622">
        <v>0</v>
      </c>
      <c r="P3622">
        <v>1</v>
      </c>
      <c r="Q3622">
        <v>0</v>
      </c>
      <c r="R3622">
        <v>0</v>
      </c>
      <c r="S3622">
        <v>1</v>
      </c>
      <c r="T3622">
        <v>0</v>
      </c>
    </row>
    <row r="3623" spans="1:20" x14ac:dyDescent="0.3">
      <c r="A3623" t="s">
        <v>283</v>
      </c>
      <c r="B3623" t="s">
        <v>159</v>
      </c>
      <c r="C3623">
        <v>0</v>
      </c>
      <c r="D3623">
        <v>7</v>
      </c>
      <c r="E3623" t="s">
        <v>510</v>
      </c>
      <c r="F3623" t="s">
        <v>508</v>
      </c>
      <c r="G3623" t="s">
        <v>508</v>
      </c>
      <c r="H3623">
        <v>2.9314632037447979</v>
      </c>
      <c r="I3623">
        <v>0.6622667129819686</v>
      </c>
      <c r="J3623">
        <v>-0.21766745730115</v>
      </c>
      <c r="K3623">
        <v>-122.61818108954181</v>
      </c>
      <c r="L3623">
        <v>0.60907250117469758</v>
      </c>
      <c r="M3623">
        <v>-0.6460886619970172</v>
      </c>
      <c r="N3623">
        <v>-2.1676314120471121</v>
      </c>
      <c r="O3623">
        <v>0</v>
      </c>
      <c r="P3623">
        <v>0</v>
      </c>
      <c r="Q3623">
        <v>0</v>
      </c>
      <c r="R3623">
        <v>0</v>
      </c>
      <c r="S3623">
        <v>0</v>
      </c>
      <c r="T3623">
        <v>0</v>
      </c>
    </row>
    <row r="3624" spans="1:20" x14ac:dyDescent="0.3">
      <c r="A3624" t="s">
        <v>290</v>
      </c>
      <c r="B3624" t="s">
        <v>159</v>
      </c>
      <c r="C3624">
        <v>0</v>
      </c>
      <c r="D3624">
        <v>9</v>
      </c>
      <c r="E3624" t="s">
        <v>510</v>
      </c>
      <c r="F3624" t="s">
        <v>508</v>
      </c>
      <c r="G3624" t="s">
        <v>508</v>
      </c>
      <c r="H3624">
        <v>2.8065006176595788</v>
      </c>
      <c r="I3624">
        <v>2.173910789994713</v>
      </c>
      <c r="J3624">
        <v>-0.28623226697483939</v>
      </c>
      <c r="K3624">
        <v>-147.84486018803841</v>
      </c>
      <c r="L3624">
        <v>0.94856356213633963</v>
      </c>
      <c r="M3624">
        <v>-2.1676314120471121</v>
      </c>
      <c r="N3624">
        <v>0.36927762832888861</v>
      </c>
      <c r="O3624">
        <v>0</v>
      </c>
      <c r="P3624">
        <v>0</v>
      </c>
      <c r="Q3624">
        <v>0</v>
      </c>
      <c r="R3624">
        <v>0</v>
      </c>
      <c r="S3624">
        <v>0</v>
      </c>
      <c r="T3624">
        <v>0</v>
      </c>
    </row>
    <row r="3625" spans="1:20" x14ac:dyDescent="0.3">
      <c r="A3625" t="s">
        <v>91</v>
      </c>
      <c r="B3625" t="s">
        <v>159</v>
      </c>
      <c r="C3625">
        <v>4</v>
      </c>
      <c r="D3625">
        <v>9</v>
      </c>
      <c r="E3625" t="s">
        <v>510</v>
      </c>
      <c r="F3625" t="s">
        <v>508</v>
      </c>
      <c r="G3625" t="s">
        <v>508</v>
      </c>
      <c r="H3625">
        <v>3.2912102374401719</v>
      </c>
      <c r="I3625">
        <v>20.136521881778251</v>
      </c>
      <c r="J3625">
        <v>-0.36209850815194289</v>
      </c>
      <c r="K3625">
        <v>-182.60874594531529</v>
      </c>
      <c r="L3625">
        <v>1.707216006725558</v>
      </c>
      <c r="M3625">
        <v>-4.4117673870600704</v>
      </c>
      <c r="N3625">
        <v>0.38461685180664063</v>
      </c>
      <c r="O3625">
        <v>0</v>
      </c>
      <c r="P3625">
        <v>0</v>
      </c>
      <c r="Q3625">
        <v>0</v>
      </c>
      <c r="R3625">
        <v>1</v>
      </c>
      <c r="S3625">
        <v>0</v>
      </c>
      <c r="T3625">
        <v>1</v>
      </c>
    </row>
    <row r="3626" spans="1:20" x14ac:dyDescent="0.3">
      <c r="A3626" t="s">
        <v>162</v>
      </c>
      <c r="B3626" t="s">
        <v>159</v>
      </c>
      <c r="C3626">
        <v>3</v>
      </c>
      <c r="D3626">
        <v>6</v>
      </c>
      <c r="E3626" t="s">
        <v>510</v>
      </c>
      <c r="F3626" t="s">
        <v>508</v>
      </c>
      <c r="G3626" t="s">
        <v>508</v>
      </c>
      <c r="H3626">
        <v>3.2387563809811599</v>
      </c>
      <c r="I3626">
        <v>20.714281578453502</v>
      </c>
      <c r="J3626">
        <v>-0.25133409866555012</v>
      </c>
      <c r="K3626">
        <v>-80.856363333718789</v>
      </c>
      <c r="L3626">
        <v>0.81449682003042478</v>
      </c>
      <c r="M3626">
        <v>-1.5162988296268369</v>
      </c>
      <c r="N3626">
        <v>-3.6181625991979152</v>
      </c>
      <c r="O3626">
        <v>0</v>
      </c>
      <c r="P3626">
        <v>1</v>
      </c>
      <c r="Q3626">
        <v>0</v>
      </c>
      <c r="R3626">
        <v>0</v>
      </c>
      <c r="S3626">
        <v>0</v>
      </c>
      <c r="T3626">
        <v>0</v>
      </c>
    </row>
    <row r="3627" spans="1:20" x14ac:dyDescent="0.3">
      <c r="A3627" t="s">
        <v>220</v>
      </c>
      <c r="B3627" t="s">
        <v>159</v>
      </c>
      <c r="C3627">
        <v>2</v>
      </c>
      <c r="D3627">
        <v>9</v>
      </c>
      <c r="E3627" t="s">
        <v>510</v>
      </c>
      <c r="F3627" t="s">
        <v>508</v>
      </c>
      <c r="G3627" t="s">
        <v>508</v>
      </c>
      <c r="H3627">
        <v>3.6284809056867502</v>
      </c>
      <c r="I3627">
        <v>9.3425752833385864</v>
      </c>
      <c r="J3627">
        <v>-0.27039197122659081</v>
      </c>
      <c r="K3627">
        <v>-127.9364982625121</v>
      </c>
      <c r="L3627">
        <v>1.9895164642312839</v>
      </c>
      <c r="M3627">
        <v>-3.6181625991979152</v>
      </c>
      <c r="N3627">
        <v>3.8338620182611871</v>
      </c>
      <c r="O3627">
        <v>0</v>
      </c>
      <c r="P3627">
        <v>0</v>
      </c>
      <c r="Q3627">
        <v>0</v>
      </c>
      <c r="R3627">
        <v>0</v>
      </c>
      <c r="S3627">
        <v>0</v>
      </c>
      <c r="T3627">
        <v>1</v>
      </c>
    </row>
    <row r="3628" spans="1:20" x14ac:dyDescent="0.3">
      <c r="A3628" t="s">
        <v>259</v>
      </c>
      <c r="B3628" t="s">
        <v>159</v>
      </c>
      <c r="C3628">
        <v>8</v>
      </c>
      <c r="D3628">
        <v>8</v>
      </c>
      <c r="E3628" t="s">
        <v>510</v>
      </c>
      <c r="F3628" t="s">
        <v>508</v>
      </c>
      <c r="G3628" t="s">
        <v>508</v>
      </c>
      <c r="H3628">
        <v>3.4090903995043278</v>
      </c>
      <c r="I3628">
        <v>30.722908178389972</v>
      </c>
      <c r="J3628">
        <v>-5.0488374352103627E-2</v>
      </c>
      <c r="K3628">
        <v>-50.960357601348917</v>
      </c>
      <c r="L3628">
        <v>1.111237107051555</v>
      </c>
      <c r="M3628">
        <v>-1.1618870666396</v>
      </c>
      <c r="N3628">
        <v>1.4106531996295919</v>
      </c>
      <c r="O3628">
        <v>1</v>
      </c>
      <c r="P3628">
        <v>1</v>
      </c>
      <c r="Q3628">
        <v>0</v>
      </c>
      <c r="R3628">
        <v>0</v>
      </c>
      <c r="S3628">
        <v>0</v>
      </c>
      <c r="T3628">
        <v>1</v>
      </c>
    </row>
    <row r="3629" spans="1:20" x14ac:dyDescent="0.3">
      <c r="A3629" t="s">
        <v>269</v>
      </c>
      <c r="B3629" t="s">
        <v>159</v>
      </c>
      <c r="C3629">
        <v>6</v>
      </c>
      <c r="D3629">
        <v>8</v>
      </c>
      <c r="E3629" t="s">
        <v>513</v>
      </c>
      <c r="F3629" t="s">
        <v>508</v>
      </c>
      <c r="G3629" t="s">
        <v>508</v>
      </c>
      <c r="H3629">
        <v>3.3560794447057321</v>
      </c>
      <c r="I3629">
        <v>34.437111188303277</v>
      </c>
      <c r="J3629">
        <v>6.1228215111367454E-3</v>
      </c>
      <c r="K3629">
        <v>-25.42250916346693</v>
      </c>
      <c r="L3629">
        <v>0.73455954647459554</v>
      </c>
      <c r="M3629">
        <v>-1.313749058209732</v>
      </c>
      <c r="N3629">
        <v>5.3249751536856929</v>
      </c>
      <c r="O3629">
        <v>0</v>
      </c>
      <c r="P3629">
        <v>1</v>
      </c>
      <c r="Q3629">
        <v>1</v>
      </c>
      <c r="R3629">
        <v>0</v>
      </c>
      <c r="S3629">
        <v>0</v>
      </c>
      <c r="T3629">
        <v>0</v>
      </c>
    </row>
    <row r="3630" spans="1:20" x14ac:dyDescent="0.3">
      <c r="A3630" t="s">
        <v>285</v>
      </c>
      <c r="B3630" t="s">
        <v>159</v>
      </c>
      <c r="C3630">
        <v>9</v>
      </c>
      <c r="D3630">
        <v>12</v>
      </c>
      <c r="E3630" t="s">
        <v>513</v>
      </c>
      <c r="F3630" t="s">
        <v>508</v>
      </c>
      <c r="G3630" t="s">
        <v>508</v>
      </c>
      <c r="H3630">
        <v>3.53557478256988</v>
      </c>
      <c r="I3630">
        <v>44.585983779029362</v>
      </c>
      <c r="J3630">
        <v>0.1296234633144806</v>
      </c>
      <c r="K3630">
        <v>56.273661130979917</v>
      </c>
      <c r="L3630">
        <v>0.57418042022098936</v>
      </c>
      <c r="M3630">
        <v>-1.968207631574749</v>
      </c>
      <c r="N3630">
        <v>-0.15443632728895279</v>
      </c>
      <c r="O3630">
        <v>1</v>
      </c>
      <c r="P3630">
        <v>1</v>
      </c>
      <c r="Q3630">
        <v>1</v>
      </c>
      <c r="R3630">
        <v>0</v>
      </c>
      <c r="S3630">
        <v>0</v>
      </c>
      <c r="T3630">
        <v>0</v>
      </c>
    </row>
    <row r="3631" spans="1:20" x14ac:dyDescent="0.3">
      <c r="A3631" t="s">
        <v>291</v>
      </c>
      <c r="B3631" t="s">
        <v>159</v>
      </c>
      <c r="C3631">
        <v>6</v>
      </c>
      <c r="D3631">
        <v>8</v>
      </c>
      <c r="E3631" t="s">
        <v>513</v>
      </c>
      <c r="F3631" t="s">
        <v>508</v>
      </c>
      <c r="G3631" t="s">
        <v>508</v>
      </c>
      <c r="H3631">
        <v>3.4677852769525779</v>
      </c>
      <c r="I3631">
        <v>31.84713994839224</v>
      </c>
      <c r="J3631">
        <v>7.9053255567037128E-2</v>
      </c>
      <c r="K3631">
        <v>-45.786705172388537</v>
      </c>
      <c r="L3631">
        <v>0.48536720323970672</v>
      </c>
      <c r="M3631">
        <v>-1.3921136962674969</v>
      </c>
      <c r="N3631">
        <v>-0.78431671740962006</v>
      </c>
      <c r="O3631">
        <v>0</v>
      </c>
      <c r="P3631">
        <v>1</v>
      </c>
      <c r="Q3631">
        <v>1</v>
      </c>
      <c r="R3631">
        <v>0</v>
      </c>
      <c r="S3631">
        <v>0</v>
      </c>
      <c r="T3631">
        <v>0</v>
      </c>
    </row>
    <row r="3632" spans="1:20" x14ac:dyDescent="0.3">
      <c r="A3632" t="s">
        <v>295</v>
      </c>
      <c r="B3632" t="s">
        <v>159</v>
      </c>
      <c r="C3632">
        <v>6</v>
      </c>
      <c r="D3632">
        <v>8</v>
      </c>
      <c r="E3632" t="s">
        <v>513</v>
      </c>
      <c r="F3632" t="s">
        <v>508</v>
      </c>
      <c r="G3632" t="s">
        <v>508</v>
      </c>
      <c r="H3632">
        <v>3.4048543499644741</v>
      </c>
      <c r="I3632">
        <v>25.47768766127426</v>
      </c>
      <c r="J3632">
        <v>4.6465787641373213E-2</v>
      </c>
      <c r="K3632">
        <v>-80.04321085133968</v>
      </c>
      <c r="L3632">
        <v>0.73497063977299826</v>
      </c>
      <c r="M3632">
        <v>-0.78431671740962006</v>
      </c>
      <c r="N3632">
        <v>-0.9486157247254059</v>
      </c>
      <c r="O3632">
        <v>0</v>
      </c>
      <c r="P3632">
        <v>1</v>
      </c>
      <c r="Q3632">
        <v>1</v>
      </c>
      <c r="R3632">
        <v>0</v>
      </c>
      <c r="S3632">
        <v>0</v>
      </c>
      <c r="T3632">
        <v>0</v>
      </c>
    </row>
    <row r="3633" spans="1:20" x14ac:dyDescent="0.3">
      <c r="A3633" t="s">
        <v>298</v>
      </c>
      <c r="B3633" t="s">
        <v>159</v>
      </c>
      <c r="C3633">
        <v>3</v>
      </c>
      <c r="D3633">
        <v>7</v>
      </c>
      <c r="E3633" t="s">
        <v>513</v>
      </c>
      <c r="F3633" t="s">
        <v>508</v>
      </c>
      <c r="G3633" t="s">
        <v>508</v>
      </c>
      <c r="H3633">
        <v>3.1353307810901612</v>
      </c>
      <c r="I3633">
        <v>5.147037683468402</v>
      </c>
      <c r="J3633">
        <v>8.1830238480611328E-3</v>
      </c>
      <c r="K3633">
        <v>-162.77521966410859</v>
      </c>
      <c r="L3633">
        <v>0.92994740931327569</v>
      </c>
      <c r="M3633">
        <v>-0.9486157247254059</v>
      </c>
      <c r="N3633">
        <v>1.2769341645801391</v>
      </c>
      <c r="O3633">
        <v>0</v>
      </c>
      <c r="P3633">
        <v>0</v>
      </c>
      <c r="Q3633">
        <v>1</v>
      </c>
      <c r="R3633">
        <v>0</v>
      </c>
      <c r="S3633">
        <v>0</v>
      </c>
      <c r="T3633">
        <v>0</v>
      </c>
    </row>
    <row r="3634" spans="1:20" x14ac:dyDescent="0.3">
      <c r="A3634" t="s">
        <v>164</v>
      </c>
      <c r="B3634" t="s">
        <v>159</v>
      </c>
      <c r="C3634">
        <v>6</v>
      </c>
      <c r="D3634">
        <v>10</v>
      </c>
      <c r="E3634" t="s">
        <v>367</v>
      </c>
      <c r="F3634" t="s">
        <v>508</v>
      </c>
      <c r="G3634" t="s">
        <v>509</v>
      </c>
      <c r="H3634">
        <v>2.639874841165661</v>
      </c>
      <c r="I3634">
        <v>16.91173531604144</v>
      </c>
      <c r="J3634">
        <v>5.6863001187667517E-2</v>
      </c>
      <c r="K3634">
        <v>-16.317023571619021</v>
      </c>
      <c r="L3634">
        <v>0.93205403377170171</v>
      </c>
      <c r="M3634">
        <v>-1.931993880270239</v>
      </c>
      <c r="N3634">
        <v>2.6792763107216819</v>
      </c>
      <c r="O3634">
        <v>0</v>
      </c>
      <c r="P3634">
        <v>1</v>
      </c>
      <c r="Q3634">
        <v>1</v>
      </c>
      <c r="R3634">
        <v>0</v>
      </c>
      <c r="S3634">
        <v>0</v>
      </c>
      <c r="T3634">
        <v>0</v>
      </c>
    </row>
    <row r="3635" spans="1:20" x14ac:dyDescent="0.3">
      <c r="A3635" t="s">
        <v>242</v>
      </c>
      <c r="B3635" t="s">
        <v>159</v>
      </c>
      <c r="C3635">
        <v>9</v>
      </c>
      <c r="D3635">
        <v>10</v>
      </c>
      <c r="E3635" t="s">
        <v>510</v>
      </c>
      <c r="F3635" t="s">
        <v>508</v>
      </c>
      <c r="G3635" t="s">
        <v>508</v>
      </c>
      <c r="H3635">
        <v>2.129069263404566</v>
      </c>
      <c r="I3635">
        <v>62.025290478346157</v>
      </c>
      <c r="J3635">
        <v>0.1387797345766518</v>
      </c>
      <c r="K3635">
        <v>94.745028547722214</v>
      </c>
      <c r="L3635">
        <v>0.8006578127968037</v>
      </c>
      <c r="M3635">
        <v>-1.968207631574749</v>
      </c>
      <c r="N3635">
        <v>1.930501958935446</v>
      </c>
      <c r="O3635">
        <v>1</v>
      </c>
      <c r="P3635">
        <v>1</v>
      </c>
      <c r="Q3635">
        <v>1</v>
      </c>
      <c r="R3635">
        <v>0</v>
      </c>
      <c r="S3635">
        <v>0</v>
      </c>
      <c r="T3635">
        <v>0</v>
      </c>
    </row>
    <row r="3636" spans="1:20" x14ac:dyDescent="0.3">
      <c r="A3636" t="s">
        <v>139</v>
      </c>
      <c r="B3636" t="s">
        <v>605</v>
      </c>
      <c r="C3636">
        <v>3</v>
      </c>
      <c r="D3636">
        <v>5</v>
      </c>
      <c r="E3636" t="s">
        <v>510</v>
      </c>
      <c r="F3636" t="s">
        <v>508</v>
      </c>
      <c r="G3636" t="s">
        <v>508</v>
      </c>
      <c r="H3636">
        <v>7.1428571428571423</v>
      </c>
      <c r="I3636">
        <v>40.131556863929809</v>
      </c>
      <c r="J3636">
        <v>-7.6401161974326337E-2</v>
      </c>
      <c r="K3636">
        <v>38.461501468251093</v>
      </c>
      <c r="L3636">
        <v>1.2249079916797361</v>
      </c>
      <c r="M3636">
        <v>-1.719578246360695</v>
      </c>
      <c r="N3636">
        <v>2.9609727067517508</v>
      </c>
      <c r="O3636">
        <v>0</v>
      </c>
      <c r="P3636">
        <v>1</v>
      </c>
      <c r="Q3636">
        <v>0</v>
      </c>
      <c r="R3636">
        <v>0</v>
      </c>
      <c r="S3636">
        <v>0</v>
      </c>
      <c r="T3636">
        <v>1</v>
      </c>
    </row>
    <row r="3637" spans="1:20" x14ac:dyDescent="0.3">
      <c r="A3637" t="s">
        <v>223</v>
      </c>
      <c r="B3637" t="s">
        <v>605</v>
      </c>
      <c r="C3637">
        <v>8</v>
      </c>
      <c r="D3637">
        <v>0</v>
      </c>
      <c r="E3637" t="s">
        <v>510</v>
      </c>
      <c r="F3637" t="s">
        <v>508</v>
      </c>
      <c r="G3637" t="s">
        <v>508</v>
      </c>
      <c r="H3637">
        <v>6.576819719030917</v>
      </c>
      <c r="I3637">
        <v>70.454523287531686</v>
      </c>
      <c r="J3637">
        <v>-1.082382879503857E-2</v>
      </c>
      <c r="K3637">
        <v>103.59829237466241</v>
      </c>
      <c r="L3637">
        <v>0.65115310343909238</v>
      </c>
      <c r="M3637">
        <v>-0.12563101550140091</v>
      </c>
      <c r="N3637">
        <v>0.62893323187997763</v>
      </c>
      <c r="O3637">
        <v>1</v>
      </c>
      <c r="P3637">
        <v>1</v>
      </c>
      <c r="Q3637">
        <v>0</v>
      </c>
      <c r="R3637">
        <v>1</v>
      </c>
      <c r="S3637">
        <v>1</v>
      </c>
      <c r="T3637">
        <v>0</v>
      </c>
    </row>
    <row r="3638" spans="1:20" x14ac:dyDescent="0.3">
      <c r="A3638" t="s">
        <v>265</v>
      </c>
      <c r="B3638" t="s">
        <v>605</v>
      </c>
      <c r="C3638">
        <v>11</v>
      </c>
      <c r="D3638">
        <v>10</v>
      </c>
      <c r="E3638" t="s">
        <v>510</v>
      </c>
      <c r="F3638" t="s">
        <v>508</v>
      </c>
      <c r="G3638" t="s">
        <v>508</v>
      </c>
      <c r="H3638">
        <v>6.2441897940685633</v>
      </c>
      <c r="I3638">
        <v>72.607265140798361</v>
      </c>
      <c r="J3638">
        <v>0.1703422979241894</v>
      </c>
      <c r="K3638">
        <v>172.46557670134291</v>
      </c>
      <c r="L3638">
        <v>1.374207460140584</v>
      </c>
      <c r="M3638">
        <v>-4.5548611525203659</v>
      </c>
      <c r="N3638">
        <v>-2.4945823129001199</v>
      </c>
      <c r="O3638">
        <v>1</v>
      </c>
      <c r="P3638">
        <v>1</v>
      </c>
      <c r="Q3638">
        <v>1</v>
      </c>
      <c r="R3638">
        <v>0</v>
      </c>
      <c r="S3638">
        <v>1</v>
      </c>
      <c r="T3638">
        <v>1</v>
      </c>
    </row>
    <row r="3639" spans="1:20" x14ac:dyDescent="0.3">
      <c r="A3639" t="s">
        <v>512</v>
      </c>
      <c r="B3639" t="s">
        <v>605</v>
      </c>
      <c r="C3639">
        <v>6</v>
      </c>
      <c r="D3639">
        <v>6</v>
      </c>
      <c r="E3639" t="s">
        <v>510</v>
      </c>
      <c r="F3639" t="s">
        <v>508</v>
      </c>
      <c r="G3639" t="s">
        <v>508</v>
      </c>
      <c r="H3639">
        <v>5.786028587741578</v>
      </c>
      <c r="I3639">
        <v>59.545444200848117</v>
      </c>
      <c r="J3639">
        <v>-6.5914985329303946E-3</v>
      </c>
      <c r="K3639">
        <v>32.343196928109577</v>
      </c>
      <c r="L3639">
        <v>1.2348076119861511</v>
      </c>
      <c r="M3639">
        <v>-4.0837731469484284</v>
      </c>
      <c r="N3639">
        <v>2.620084881180091</v>
      </c>
      <c r="O3639">
        <v>1</v>
      </c>
      <c r="P3639">
        <v>1</v>
      </c>
      <c r="Q3639">
        <v>0</v>
      </c>
      <c r="R3639">
        <v>0</v>
      </c>
      <c r="S3639">
        <v>0</v>
      </c>
      <c r="T3639">
        <v>1</v>
      </c>
    </row>
    <row r="3640" spans="1:20" x14ac:dyDescent="0.3">
      <c r="A3640" t="s">
        <v>93</v>
      </c>
      <c r="B3640" t="s">
        <v>605</v>
      </c>
      <c r="C3640">
        <v>1</v>
      </c>
      <c r="D3640">
        <v>5</v>
      </c>
      <c r="E3640" t="s">
        <v>510</v>
      </c>
      <c r="F3640" t="s">
        <v>508</v>
      </c>
      <c r="G3640" t="s">
        <v>508</v>
      </c>
      <c r="H3640">
        <v>6.9593007108717444</v>
      </c>
      <c r="I3640">
        <v>47.115376459425178</v>
      </c>
      <c r="J3640">
        <v>-4.6088596074294719E-2</v>
      </c>
      <c r="K3640">
        <v>29.60371481600707</v>
      </c>
      <c r="L3640">
        <v>0.59327694303460365</v>
      </c>
      <c r="M3640">
        <v>-4.7872322077338119</v>
      </c>
      <c r="N3640">
        <v>2.122911040298868</v>
      </c>
      <c r="O3640">
        <v>0</v>
      </c>
      <c r="P3640">
        <v>1</v>
      </c>
      <c r="Q3640">
        <v>0</v>
      </c>
      <c r="R3640">
        <v>0</v>
      </c>
      <c r="S3640">
        <v>0</v>
      </c>
      <c r="T3640">
        <v>0</v>
      </c>
    </row>
    <row r="3641" spans="1:20" x14ac:dyDescent="0.3">
      <c r="A3641" t="s">
        <v>220</v>
      </c>
      <c r="B3641" t="s">
        <v>605</v>
      </c>
      <c r="C3641">
        <v>2</v>
      </c>
      <c r="D3641">
        <v>4</v>
      </c>
      <c r="E3641" t="s">
        <v>510</v>
      </c>
      <c r="F3641" t="s">
        <v>508</v>
      </c>
      <c r="G3641" t="s">
        <v>508</v>
      </c>
      <c r="H3641">
        <v>5.8035734717791092</v>
      </c>
      <c r="I3641">
        <v>42.857142857142847</v>
      </c>
      <c r="J3641">
        <v>-9.5614722602519076E-2</v>
      </c>
      <c r="K3641">
        <v>-156.6301875208334</v>
      </c>
      <c r="L3641">
        <v>1.265941534192683</v>
      </c>
      <c r="M3641">
        <v>-0.2227116381831675</v>
      </c>
      <c r="N3641">
        <v>4.9107095815849746</v>
      </c>
      <c r="O3641">
        <v>0</v>
      </c>
      <c r="P3641">
        <v>0</v>
      </c>
      <c r="Q3641">
        <v>0</v>
      </c>
      <c r="R3641">
        <v>1</v>
      </c>
      <c r="S3641">
        <v>0</v>
      </c>
      <c r="T3641">
        <v>1</v>
      </c>
    </row>
    <row r="3642" spans="1:20" x14ac:dyDescent="0.3">
      <c r="A3642" t="s">
        <v>235</v>
      </c>
      <c r="B3642" t="s">
        <v>605</v>
      </c>
      <c r="C3642">
        <v>6</v>
      </c>
      <c r="D3642">
        <v>2</v>
      </c>
      <c r="E3642" t="s">
        <v>510</v>
      </c>
      <c r="F3642" t="s">
        <v>508</v>
      </c>
      <c r="G3642" t="s">
        <v>508</v>
      </c>
      <c r="H3642">
        <v>5.9203458005780609</v>
      </c>
      <c r="I3642">
        <v>65.306113181009295</v>
      </c>
      <c r="J3642">
        <v>-4.0769790874756739E-2</v>
      </c>
      <c r="K3642">
        <v>41.682609865843823</v>
      </c>
      <c r="L3642">
        <v>0.70137371149761807</v>
      </c>
      <c r="M3642">
        <v>-2.2105267173365539</v>
      </c>
      <c r="N3642">
        <v>-0.96878528479497172</v>
      </c>
      <c r="O3642">
        <v>1</v>
      </c>
      <c r="P3642">
        <v>1</v>
      </c>
      <c r="Q3642">
        <v>0</v>
      </c>
      <c r="R3642">
        <v>0</v>
      </c>
      <c r="S3642">
        <v>1</v>
      </c>
      <c r="T3642">
        <v>0</v>
      </c>
    </row>
    <row r="3643" spans="1:20" x14ac:dyDescent="0.3">
      <c r="A3643" t="s">
        <v>259</v>
      </c>
      <c r="B3643" t="s">
        <v>605</v>
      </c>
      <c r="C3643">
        <v>6</v>
      </c>
      <c r="D3643">
        <v>2</v>
      </c>
      <c r="E3643" t="s">
        <v>510</v>
      </c>
      <c r="F3643" t="s">
        <v>508</v>
      </c>
      <c r="G3643" t="s">
        <v>508</v>
      </c>
      <c r="H3643">
        <v>5.9316781485946937</v>
      </c>
      <c r="I3643">
        <v>59.183654933447173</v>
      </c>
      <c r="J3643">
        <v>-4.6653284643250033E-2</v>
      </c>
      <c r="K3643">
        <v>15.474849756430549</v>
      </c>
      <c r="L3643">
        <v>0.67112166018143793</v>
      </c>
      <c r="M3643">
        <v>-0.96878528479497172</v>
      </c>
      <c r="N3643">
        <v>7.3913078181911107</v>
      </c>
      <c r="O3643">
        <v>1</v>
      </c>
      <c r="P3643">
        <v>1</v>
      </c>
      <c r="Q3643">
        <v>0</v>
      </c>
      <c r="R3643">
        <v>0</v>
      </c>
      <c r="S3643">
        <v>1</v>
      </c>
      <c r="T3643">
        <v>0</v>
      </c>
    </row>
    <row r="3644" spans="1:20" x14ac:dyDescent="0.3">
      <c r="A3644" t="s">
        <v>269</v>
      </c>
      <c r="B3644" t="s">
        <v>605</v>
      </c>
      <c r="C3644">
        <v>11</v>
      </c>
      <c r="D3644">
        <v>5</v>
      </c>
      <c r="E3644" t="s">
        <v>510</v>
      </c>
      <c r="F3644" t="s">
        <v>508</v>
      </c>
      <c r="G3644" t="s">
        <v>508</v>
      </c>
      <c r="H3644">
        <v>5.8381931681192247</v>
      </c>
      <c r="I3644">
        <v>81.666672847888435</v>
      </c>
      <c r="J3644">
        <v>1.3688452982442031E-2</v>
      </c>
      <c r="K3644">
        <v>188.80572811227159</v>
      </c>
      <c r="L3644">
        <v>0.99528992808490058</v>
      </c>
      <c r="M3644">
        <v>-0.80971581760534894</v>
      </c>
      <c r="N3644">
        <v>2.0408143405366559</v>
      </c>
      <c r="O3644">
        <v>1</v>
      </c>
      <c r="P3644">
        <v>1</v>
      </c>
      <c r="Q3644">
        <v>1</v>
      </c>
      <c r="R3644">
        <v>1</v>
      </c>
      <c r="S3644">
        <v>1</v>
      </c>
      <c r="T3644">
        <v>0</v>
      </c>
    </row>
    <row r="3645" spans="1:20" x14ac:dyDescent="0.3">
      <c r="A3645" t="s">
        <v>285</v>
      </c>
      <c r="B3645" t="s">
        <v>605</v>
      </c>
      <c r="C3645">
        <v>13</v>
      </c>
      <c r="D3645">
        <v>9</v>
      </c>
      <c r="E3645" t="s">
        <v>510</v>
      </c>
      <c r="F3645" t="s">
        <v>508</v>
      </c>
      <c r="G3645" t="s">
        <v>508</v>
      </c>
      <c r="H3645">
        <v>4.9725281527157517</v>
      </c>
      <c r="I3645">
        <v>89.099500789832291</v>
      </c>
      <c r="J3645">
        <v>8.6795996767236483E-2</v>
      </c>
      <c r="K3645">
        <v>155.29595348986831</v>
      </c>
      <c r="L3645">
        <v>1.2266758724726949</v>
      </c>
      <c r="M3645">
        <v>-1.886799582470603</v>
      </c>
      <c r="N3645">
        <v>9.8076970690102598</v>
      </c>
      <c r="O3645">
        <v>1</v>
      </c>
      <c r="P3645">
        <v>1</v>
      </c>
      <c r="Q3645">
        <v>1</v>
      </c>
      <c r="R3645">
        <v>0</v>
      </c>
      <c r="S3645">
        <v>1</v>
      </c>
      <c r="T3645">
        <v>1</v>
      </c>
    </row>
    <row r="3646" spans="1:20" x14ac:dyDescent="0.3">
      <c r="A3646" t="s">
        <v>291</v>
      </c>
      <c r="B3646" t="s">
        <v>605</v>
      </c>
      <c r="C3646">
        <v>11</v>
      </c>
      <c r="D3646">
        <v>9</v>
      </c>
      <c r="E3646" t="s">
        <v>510</v>
      </c>
      <c r="F3646" t="s">
        <v>508</v>
      </c>
      <c r="G3646" t="s">
        <v>508</v>
      </c>
      <c r="H3646">
        <v>5.4270125497493087</v>
      </c>
      <c r="I3646">
        <v>72.011655403761594</v>
      </c>
      <c r="J3646">
        <v>0.14913445659715391</v>
      </c>
      <c r="K3646">
        <v>195.99668215362681</v>
      </c>
      <c r="L3646">
        <v>1.0493436477216209</v>
      </c>
      <c r="M3646">
        <v>-3.7653266401319181</v>
      </c>
      <c r="N3646">
        <v>-9.9181089653197496</v>
      </c>
      <c r="O3646">
        <v>1</v>
      </c>
      <c r="P3646">
        <v>1</v>
      </c>
      <c r="Q3646">
        <v>1</v>
      </c>
      <c r="R3646">
        <v>0</v>
      </c>
      <c r="S3646">
        <v>1</v>
      </c>
      <c r="T3646">
        <v>1</v>
      </c>
    </row>
    <row r="3647" spans="1:20" x14ac:dyDescent="0.3">
      <c r="A3647" t="s">
        <v>295</v>
      </c>
      <c r="B3647" t="s">
        <v>605</v>
      </c>
      <c r="C3647">
        <v>8</v>
      </c>
      <c r="D3647">
        <v>9</v>
      </c>
      <c r="E3647" t="s">
        <v>510</v>
      </c>
      <c r="F3647" t="s">
        <v>508</v>
      </c>
      <c r="G3647" t="s">
        <v>508</v>
      </c>
      <c r="H3647">
        <v>6.6233777868518278</v>
      </c>
      <c r="I3647">
        <v>40.233219290916601</v>
      </c>
      <c r="J3647">
        <v>7.0293087128955989E-2</v>
      </c>
      <c r="K3647">
        <v>65.006612968590858</v>
      </c>
      <c r="L3647">
        <v>1.247448964788241</v>
      </c>
      <c r="M3647">
        <v>-9.9181089653197496</v>
      </c>
      <c r="N3647">
        <v>-9.9999980733851448</v>
      </c>
      <c r="O3647">
        <v>0</v>
      </c>
      <c r="P3647">
        <v>1</v>
      </c>
      <c r="Q3647">
        <v>1</v>
      </c>
      <c r="R3647">
        <v>0</v>
      </c>
      <c r="S3647">
        <v>1</v>
      </c>
      <c r="T3647">
        <v>1</v>
      </c>
    </row>
    <row r="3648" spans="1:20" x14ac:dyDescent="0.3">
      <c r="A3648" t="s">
        <v>298</v>
      </c>
      <c r="B3648" t="s">
        <v>605</v>
      </c>
      <c r="C3648">
        <v>3</v>
      </c>
      <c r="D3648">
        <v>6</v>
      </c>
      <c r="E3648" t="s">
        <v>510</v>
      </c>
      <c r="F3648" t="s">
        <v>508</v>
      </c>
      <c r="G3648" t="s">
        <v>508</v>
      </c>
      <c r="H3648">
        <v>7.7280755668483057</v>
      </c>
      <c r="I3648">
        <v>0</v>
      </c>
      <c r="J3648">
        <v>-5.6986260878090389E-2</v>
      </c>
      <c r="K3648">
        <v>-85.937035292175509</v>
      </c>
      <c r="L3648">
        <v>1.597632326823861</v>
      </c>
      <c r="M3648">
        <v>-9.9999980733851448</v>
      </c>
      <c r="N3648">
        <v>0.56116937812727041</v>
      </c>
      <c r="O3648">
        <v>0</v>
      </c>
      <c r="P3648">
        <v>1</v>
      </c>
      <c r="Q3648">
        <v>0</v>
      </c>
      <c r="R3648">
        <v>0</v>
      </c>
      <c r="S3648">
        <v>0</v>
      </c>
      <c r="T3648">
        <v>1</v>
      </c>
    </row>
    <row r="3649" spans="1:20" x14ac:dyDescent="0.3">
      <c r="A3649" t="s">
        <v>156</v>
      </c>
      <c r="B3649" t="s">
        <v>113</v>
      </c>
      <c r="C3649">
        <v>15</v>
      </c>
      <c r="D3649">
        <v>9</v>
      </c>
      <c r="E3649" t="s">
        <v>510</v>
      </c>
      <c r="F3649" t="s">
        <v>508</v>
      </c>
      <c r="G3649" t="s">
        <v>508</v>
      </c>
      <c r="H3649">
        <v>4.651692547963072</v>
      </c>
      <c r="I3649">
        <v>66.666666666666657</v>
      </c>
      <c r="J3649">
        <v>6.4214309872046432E-2</v>
      </c>
      <c r="K3649">
        <v>135.83408312666009</v>
      </c>
      <c r="L3649">
        <v>1.6350132344077419</v>
      </c>
      <c r="M3649">
        <v>-0.63441654150793836</v>
      </c>
      <c r="N3649">
        <v>-0.71827737035832506</v>
      </c>
      <c r="O3649">
        <v>1</v>
      </c>
      <c r="P3649">
        <v>1</v>
      </c>
      <c r="Q3649">
        <v>1</v>
      </c>
      <c r="R3649">
        <v>1</v>
      </c>
      <c r="S3649">
        <v>1</v>
      </c>
      <c r="T3649">
        <v>1</v>
      </c>
    </row>
    <row r="3650" spans="1:20" x14ac:dyDescent="0.3">
      <c r="A3650" t="s">
        <v>271</v>
      </c>
      <c r="B3650" t="s">
        <v>113</v>
      </c>
      <c r="C3650">
        <v>2</v>
      </c>
      <c r="D3650">
        <v>6</v>
      </c>
      <c r="E3650" t="s">
        <v>510</v>
      </c>
      <c r="F3650" t="s">
        <v>508</v>
      </c>
      <c r="G3650" t="s">
        <v>508</v>
      </c>
      <c r="H3650">
        <v>4.9550098005227916</v>
      </c>
      <c r="I3650">
        <v>6.3492023445258061</v>
      </c>
      <c r="J3650">
        <v>-7.6790301908311986E-2</v>
      </c>
      <c r="K3650">
        <v>-107.9493539524147</v>
      </c>
      <c r="L3650">
        <v>1.10720352331301</v>
      </c>
      <c r="M3650">
        <v>-8.4518144369720698</v>
      </c>
      <c r="N3650">
        <v>1.9844653943768269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1</v>
      </c>
    </row>
    <row r="3651" spans="1:20" x14ac:dyDescent="0.3">
      <c r="A3651" t="s">
        <v>283</v>
      </c>
      <c r="B3651" t="s">
        <v>113</v>
      </c>
      <c r="C3651">
        <v>-2</v>
      </c>
      <c r="D3651">
        <v>1</v>
      </c>
      <c r="E3651" t="s">
        <v>510</v>
      </c>
      <c r="F3651" t="s">
        <v>508</v>
      </c>
      <c r="G3651" t="s">
        <v>508</v>
      </c>
      <c r="H3651">
        <v>5.1029255093819836</v>
      </c>
      <c r="I3651">
        <v>3.664955711560931</v>
      </c>
      <c r="J3651">
        <v>-0.18238327950885069</v>
      </c>
      <c r="K3651">
        <v>-157.12947401563611</v>
      </c>
      <c r="L3651">
        <v>0.48463494173783728</v>
      </c>
      <c r="M3651">
        <v>-0.94582678929349306</v>
      </c>
      <c r="N3651">
        <v>-1.562502587007049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</row>
    <row r="3652" spans="1:20" x14ac:dyDescent="0.3">
      <c r="A3652" t="s">
        <v>290</v>
      </c>
      <c r="B3652" t="s">
        <v>113</v>
      </c>
      <c r="C3652">
        <v>0</v>
      </c>
      <c r="D3652">
        <v>3</v>
      </c>
      <c r="E3652" t="s">
        <v>510</v>
      </c>
      <c r="F3652" t="s">
        <v>508</v>
      </c>
      <c r="G3652" t="s">
        <v>508</v>
      </c>
      <c r="H3652">
        <v>4.8815815961475497</v>
      </c>
      <c r="I3652">
        <v>6.9124685221564466</v>
      </c>
      <c r="J3652">
        <v>-0.1987556392001196</v>
      </c>
      <c r="K3652">
        <v>-144.89652504277649</v>
      </c>
      <c r="L3652">
        <v>0.63821491790745788</v>
      </c>
      <c r="M3652">
        <v>-1.562502587007049</v>
      </c>
      <c r="N3652">
        <v>-0.35273334492768049</v>
      </c>
      <c r="O3652">
        <v>0</v>
      </c>
      <c r="P3652">
        <v>0</v>
      </c>
      <c r="Q3652">
        <v>0</v>
      </c>
      <c r="R3652">
        <v>0</v>
      </c>
      <c r="S3652">
        <v>0</v>
      </c>
      <c r="T3652">
        <v>0</v>
      </c>
    </row>
    <row r="3653" spans="1:20" x14ac:dyDescent="0.3">
      <c r="A3653" t="s">
        <v>512</v>
      </c>
      <c r="B3653" t="s">
        <v>113</v>
      </c>
      <c r="C3653">
        <v>0</v>
      </c>
      <c r="D3653">
        <v>3</v>
      </c>
      <c r="E3653" t="s">
        <v>510</v>
      </c>
      <c r="F3653" t="s">
        <v>508</v>
      </c>
      <c r="G3653" t="s">
        <v>508</v>
      </c>
      <c r="H3653">
        <v>4.6569887426856438</v>
      </c>
      <c r="I3653">
        <v>1.321574428414964</v>
      </c>
      <c r="J3653">
        <v>-0.20741802725526201</v>
      </c>
      <c r="K3653">
        <v>-102.18730349076171</v>
      </c>
      <c r="L3653">
        <v>0.9678102232873852</v>
      </c>
      <c r="M3653">
        <v>-1.592923027765679</v>
      </c>
      <c r="N3653">
        <v>-5.3956783630420322</v>
      </c>
      <c r="O3653">
        <v>0</v>
      </c>
      <c r="P3653">
        <v>0</v>
      </c>
      <c r="Q3653">
        <v>0</v>
      </c>
      <c r="R3653">
        <v>0</v>
      </c>
      <c r="S3653">
        <v>0</v>
      </c>
      <c r="T3653">
        <v>0</v>
      </c>
    </row>
    <row r="3654" spans="1:20" x14ac:dyDescent="0.3">
      <c r="A3654" t="s">
        <v>91</v>
      </c>
      <c r="B3654" t="s">
        <v>113</v>
      </c>
      <c r="C3654">
        <v>0</v>
      </c>
      <c r="D3654">
        <v>5</v>
      </c>
      <c r="E3654" t="s">
        <v>510</v>
      </c>
      <c r="F3654" t="s">
        <v>508</v>
      </c>
      <c r="G3654" t="s">
        <v>508</v>
      </c>
      <c r="H3654">
        <v>5.0516018852809106</v>
      </c>
      <c r="I3654">
        <v>10.126603289572961</v>
      </c>
      <c r="J3654">
        <v>-0.23439645739770529</v>
      </c>
      <c r="K3654">
        <v>-155.60044027437769</v>
      </c>
      <c r="L3654">
        <v>1.407606913374756</v>
      </c>
      <c r="M3654">
        <v>-5.3956783630420322</v>
      </c>
      <c r="N3654">
        <v>-0.19011841153401951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1</v>
      </c>
    </row>
    <row r="3655" spans="1:20" x14ac:dyDescent="0.3">
      <c r="A3655" t="s">
        <v>93</v>
      </c>
      <c r="B3655" t="s">
        <v>113</v>
      </c>
      <c r="C3655">
        <v>0</v>
      </c>
      <c r="D3655">
        <v>2</v>
      </c>
      <c r="E3655" t="s">
        <v>510</v>
      </c>
      <c r="F3655" t="s">
        <v>508</v>
      </c>
      <c r="G3655" t="s">
        <v>508</v>
      </c>
      <c r="H3655">
        <v>5.197277847601443</v>
      </c>
      <c r="I3655">
        <v>9.4936773804134589</v>
      </c>
      <c r="J3655">
        <v>-0.22821895911448331</v>
      </c>
      <c r="K3655">
        <v>-115.70998664051859</v>
      </c>
      <c r="L3655">
        <v>1.0587770781276991</v>
      </c>
      <c r="M3655">
        <v>-0.19011841153401951</v>
      </c>
      <c r="N3655">
        <v>0.38095201764787939</v>
      </c>
      <c r="O3655">
        <v>0</v>
      </c>
      <c r="P3655">
        <v>0</v>
      </c>
      <c r="Q3655">
        <v>0</v>
      </c>
      <c r="R3655">
        <v>0</v>
      </c>
      <c r="S3655">
        <v>0</v>
      </c>
      <c r="T3655">
        <v>1</v>
      </c>
    </row>
    <row r="3656" spans="1:20" x14ac:dyDescent="0.3">
      <c r="A3656" t="s">
        <v>162</v>
      </c>
      <c r="B3656" t="s">
        <v>113</v>
      </c>
      <c r="C3656">
        <v>1</v>
      </c>
      <c r="D3656">
        <v>4</v>
      </c>
      <c r="E3656" t="s">
        <v>510</v>
      </c>
      <c r="F3656" t="s">
        <v>508</v>
      </c>
      <c r="G3656" t="s">
        <v>508</v>
      </c>
      <c r="H3656">
        <v>5.4741541121432276</v>
      </c>
      <c r="I3656">
        <v>10.44303606458428</v>
      </c>
      <c r="J3656">
        <v>-0.1428755325386393</v>
      </c>
      <c r="K3656">
        <v>-79.565629562964901</v>
      </c>
      <c r="L3656">
        <v>0.82453667707481249</v>
      </c>
      <c r="M3656">
        <v>-3.7477135570214011</v>
      </c>
      <c r="N3656">
        <v>0.85470232545291602</v>
      </c>
      <c r="O3656">
        <v>0</v>
      </c>
      <c r="P3656">
        <v>1</v>
      </c>
      <c r="Q3656">
        <v>0</v>
      </c>
      <c r="R3656">
        <v>0</v>
      </c>
      <c r="S3656">
        <v>0</v>
      </c>
      <c r="T3656">
        <v>0</v>
      </c>
    </row>
    <row r="3657" spans="1:20" x14ac:dyDescent="0.3">
      <c r="A3657" t="s">
        <v>269</v>
      </c>
      <c r="B3657" t="s">
        <v>113</v>
      </c>
      <c r="C3657">
        <v>8</v>
      </c>
      <c r="D3657">
        <v>6</v>
      </c>
      <c r="E3657" t="s">
        <v>510</v>
      </c>
      <c r="F3657" t="s">
        <v>508</v>
      </c>
      <c r="G3657" t="s">
        <v>508</v>
      </c>
      <c r="H3657">
        <v>4.4864213758353548</v>
      </c>
      <c r="I3657">
        <v>52.671779621223983</v>
      </c>
      <c r="J3657">
        <v>5.8770144599713248E-2</v>
      </c>
      <c r="K3657">
        <v>75.10834141576278</v>
      </c>
      <c r="L3657">
        <v>1.089508824332597</v>
      </c>
      <c r="M3657">
        <v>-1.8918921705403311</v>
      </c>
      <c r="N3657">
        <v>-1.0101065829535061</v>
      </c>
      <c r="O3657">
        <v>0</v>
      </c>
      <c r="P3657">
        <v>1</v>
      </c>
      <c r="Q3657">
        <v>1</v>
      </c>
      <c r="R3657">
        <v>0</v>
      </c>
      <c r="S3657">
        <v>0</v>
      </c>
      <c r="T3657">
        <v>1</v>
      </c>
    </row>
    <row r="3658" spans="1:20" x14ac:dyDescent="0.3">
      <c r="A3658" t="s">
        <v>282</v>
      </c>
      <c r="B3658" t="s">
        <v>113</v>
      </c>
      <c r="C3658">
        <v>6</v>
      </c>
      <c r="D3658">
        <v>7</v>
      </c>
      <c r="E3658" t="s">
        <v>510</v>
      </c>
      <c r="F3658" t="s">
        <v>508</v>
      </c>
      <c r="G3658" t="s">
        <v>508</v>
      </c>
      <c r="H3658">
        <v>4.3400460455607863</v>
      </c>
      <c r="I3658">
        <v>45.31250349246038</v>
      </c>
      <c r="J3658">
        <v>5.0457648151080108E-2</v>
      </c>
      <c r="K3658">
        <v>11.6383077039063</v>
      </c>
      <c r="L3658">
        <v>0.40018006374011289</v>
      </c>
      <c r="M3658">
        <v>-1.0101065829535061</v>
      </c>
      <c r="N3658">
        <v>0.74211433847600894</v>
      </c>
      <c r="O3658">
        <v>0</v>
      </c>
      <c r="P3658">
        <v>1</v>
      </c>
      <c r="Q3658">
        <v>1</v>
      </c>
      <c r="R3658">
        <v>0</v>
      </c>
      <c r="S3658">
        <v>0</v>
      </c>
      <c r="T3658">
        <v>0</v>
      </c>
    </row>
    <row r="3659" spans="1:20" x14ac:dyDescent="0.3">
      <c r="A3659" t="s">
        <v>285</v>
      </c>
      <c r="B3659" t="s">
        <v>113</v>
      </c>
      <c r="C3659">
        <v>8</v>
      </c>
      <c r="D3659">
        <v>10</v>
      </c>
      <c r="E3659" t="s">
        <v>513</v>
      </c>
      <c r="F3659" t="s">
        <v>508</v>
      </c>
      <c r="G3659" t="s">
        <v>508</v>
      </c>
      <c r="H3659">
        <v>3.8690465415386268</v>
      </c>
      <c r="I3659">
        <v>46.456723068639803</v>
      </c>
      <c r="J3659">
        <v>3.7566967889841929E-2</v>
      </c>
      <c r="K3659">
        <v>5.8461379020152462</v>
      </c>
      <c r="L3659">
        <v>1.034921715106609</v>
      </c>
      <c r="M3659">
        <v>-0.55248128765356153</v>
      </c>
      <c r="N3659">
        <v>-1.203704742083642</v>
      </c>
      <c r="O3659">
        <v>0</v>
      </c>
      <c r="P3659">
        <v>1</v>
      </c>
      <c r="Q3659">
        <v>1</v>
      </c>
      <c r="R3659">
        <v>0</v>
      </c>
      <c r="S3659">
        <v>0</v>
      </c>
      <c r="T3659">
        <v>1</v>
      </c>
    </row>
    <row r="3660" spans="1:20" x14ac:dyDescent="0.3">
      <c r="A3660" t="s">
        <v>291</v>
      </c>
      <c r="B3660" t="s">
        <v>113</v>
      </c>
      <c r="C3660">
        <v>5</v>
      </c>
      <c r="D3660">
        <v>10</v>
      </c>
      <c r="E3660" t="s">
        <v>513</v>
      </c>
      <c r="F3660" t="s">
        <v>508</v>
      </c>
      <c r="G3660" t="s">
        <v>508</v>
      </c>
      <c r="H3660">
        <v>3.8145443257777489</v>
      </c>
      <c r="I3660">
        <v>17.322862435805298</v>
      </c>
      <c r="J3660">
        <v>4.6620441996242379E-3</v>
      </c>
      <c r="K3660">
        <v>-111.462875367425</v>
      </c>
      <c r="L3660">
        <v>1.1251356317169721</v>
      </c>
      <c r="M3660">
        <v>-2.2492949334778651</v>
      </c>
      <c r="N3660">
        <v>-0.28763840621001968</v>
      </c>
      <c r="O3660">
        <v>0</v>
      </c>
      <c r="P3660">
        <v>0</v>
      </c>
      <c r="Q3660">
        <v>1</v>
      </c>
      <c r="R3660">
        <v>0</v>
      </c>
      <c r="S3660">
        <v>0</v>
      </c>
      <c r="T3660">
        <v>1</v>
      </c>
    </row>
    <row r="3661" spans="1:20" x14ac:dyDescent="0.3">
      <c r="A3661" t="s">
        <v>295</v>
      </c>
      <c r="B3661" t="s">
        <v>113</v>
      </c>
      <c r="C3661">
        <v>2</v>
      </c>
      <c r="D3661">
        <v>6</v>
      </c>
      <c r="E3661" t="s">
        <v>510</v>
      </c>
      <c r="F3661" t="s">
        <v>508</v>
      </c>
      <c r="G3661" t="s">
        <v>508</v>
      </c>
      <c r="H3661">
        <v>3.7087897728381751</v>
      </c>
      <c r="I3661">
        <v>14.960602722403319</v>
      </c>
      <c r="J3661">
        <v>-9.3043847128835844E-3</v>
      </c>
      <c r="K3661">
        <v>-139.9117479901023</v>
      </c>
      <c r="L3661">
        <v>1.0821045573842509</v>
      </c>
      <c r="M3661">
        <v>-0.28763840621001968</v>
      </c>
      <c r="N3661">
        <v>0.28846815140313931</v>
      </c>
      <c r="O3661">
        <v>0</v>
      </c>
      <c r="P3661">
        <v>0</v>
      </c>
      <c r="Q3661">
        <v>0</v>
      </c>
      <c r="R3661">
        <v>0</v>
      </c>
      <c r="S3661">
        <v>0</v>
      </c>
      <c r="T3661">
        <v>1</v>
      </c>
    </row>
    <row r="3662" spans="1:20" x14ac:dyDescent="0.3">
      <c r="A3662" t="s">
        <v>96</v>
      </c>
      <c r="B3662" t="s">
        <v>113</v>
      </c>
      <c r="C3662">
        <v>9</v>
      </c>
      <c r="D3662">
        <v>12</v>
      </c>
      <c r="E3662" t="s">
        <v>367</v>
      </c>
      <c r="F3662" t="s">
        <v>508</v>
      </c>
      <c r="G3662" t="s">
        <v>509</v>
      </c>
      <c r="H3662">
        <v>2.5423701634430249</v>
      </c>
      <c r="I3662">
        <v>35.41668115390614</v>
      </c>
      <c r="J3662">
        <v>2.5006444624368931E-2</v>
      </c>
      <c r="K3662">
        <v>-38.124334165648399</v>
      </c>
      <c r="L3662">
        <v>0.89956602603843772</v>
      </c>
      <c r="M3662">
        <v>-9.4075529390169679E-2</v>
      </c>
      <c r="N3662">
        <v>0.56497570869362157</v>
      </c>
      <c r="O3662">
        <v>1</v>
      </c>
      <c r="P3662">
        <v>1</v>
      </c>
      <c r="Q3662">
        <v>1</v>
      </c>
      <c r="R3662">
        <v>0</v>
      </c>
      <c r="S3662">
        <v>0</v>
      </c>
      <c r="T3662">
        <v>0</v>
      </c>
    </row>
    <row r="3663" spans="1:20" x14ac:dyDescent="0.3">
      <c r="A3663" t="s">
        <v>77</v>
      </c>
      <c r="B3663" t="s">
        <v>232</v>
      </c>
      <c r="C3663">
        <v>3</v>
      </c>
      <c r="D3663">
        <v>10</v>
      </c>
      <c r="E3663" t="s">
        <v>513</v>
      </c>
      <c r="F3663" t="s">
        <v>508</v>
      </c>
      <c r="G3663" t="s">
        <v>508</v>
      </c>
      <c r="H3663">
        <v>2.493375090339677</v>
      </c>
      <c r="I3663">
        <v>18.095238095238091</v>
      </c>
      <c r="J3663">
        <v>2.9238924837032489</v>
      </c>
      <c r="K3663">
        <v>-107.1791613723001</v>
      </c>
      <c r="L3663">
        <v>0.65500095620577559</v>
      </c>
      <c r="M3663">
        <v>-1.7127071823204421</v>
      </c>
      <c r="N3663">
        <v>5.6211354693648123E-2</v>
      </c>
      <c r="O3663">
        <v>0</v>
      </c>
      <c r="P3663">
        <v>0</v>
      </c>
      <c r="Q3663">
        <v>1</v>
      </c>
      <c r="R3663">
        <v>0</v>
      </c>
      <c r="S3663">
        <v>0</v>
      </c>
      <c r="T3663">
        <v>0</v>
      </c>
    </row>
    <row r="3664" spans="1:20" x14ac:dyDescent="0.3">
      <c r="A3664" t="s">
        <v>139</v>
      </c>
      <c r="B3664" t="s">
        <v>232</v>
      </c>
      <c r="C3664">
        <v>5</v>
      </c>
      <c r="D3664">
        <v>9</v>
      </c>
      <c r="E3664" t="s">
        <v>510</v>
      </c>
      <c r="F3664" t="s">
        <v>508</v>
      </c>
      <c r="G3664" t="s">
        <v>508</v>
      </c>
      <c r="H3664">
        <v>2.2763835263835261</v>
      </c>
      <c r="I3664">
        <v>15.238095238095241</v>
      </c>
      <c r="J3664">
        <v>-7.3221888701476061</v>
      </c>
      <c r="K3664">
        <v>-93.168433451119697</v>
      </c>
      <c r="L3664">
        <v>1.107270396483838</v>
      </c>
      <c r="M3664">
        <v>-0.16863406408094431</v>
      </c>
      <c r="N3664">
        <v>-0.1126126126126126</v>
      </c>
      <c r="O3664">
        <v>0</v>
      </c>
      <c r="P3664">
        <v>1</v>
      </c>
      <c r="Q3664">
        <v>0</v>
      </c>
      <c r="R3664">
        <v>0</v>
      </c>
      <c r="S3664">
        <v>0</v>
      </c>
      <c r="T3664">
        <v>1</v>
      </c>
    </row>
    <row r="3665" spans="1:20" x14ac:dyDescent="0.3">
      <c r="A3665" t="s">
        <v>156</v>
      </c>
      <c r="B3665" t="s">
        <v>232</v>
      </c>
      <c r="C3665">
        <v>0</v>
      </c>
      <c r="D3665">
        <v>7</v>
      </c>
      <c r="E3665" t="s">
        <v>510</v>
      </c>
      <c r="F3665" t="s">
        <v>508</v>
      </c>
      <c r="G3665" t="s">
        <v>508</v>
      </c>
      <c r="H3665">
        <v>2.1339990336608148</v>
      </c>
      <c r="I3665">
        <v>13.33333333333333</v>
      </c>
      <c r="J3665">
        <v>-7.8673137926407293</v>
      </c>
      <c r="K3665">
        <v>-115.5555555555554</v>
      </c>
      <c r="L3665">
        <v>0.97733021988713753</v>
      </c>
      <c r="M3665">
        <v>-0.1126126126126126</v>
      </c>
      <c r="N3665">
        <v>2.142051860202931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</row>
    <row r="3666" spans="1:20" x14ac:dyDescent="0.3">
      <c r="A3666" t="s">
        <v>223</v>
      </c>
      <c r="B3666" t="s">
        <v>232</v>
      </c>
      <c r="C3666">
        <v>10</v>
      </c>
      <c r="D3666">
        <v>12</v>
      </c>
      <c r="E3666" t="s">
        <v>510</v>
      </c>
      <c r="F3666" t="s">
        <v>508</v>
      </c>
      <c r="G3666" t="s">
        <v>508</v>
      </c>
      <c r="H3666">
        <v>1.9761904761904761</v>
      </c>
      <c r="I3666">
        <v>38.095238095238088</v>
      </c>
      <c r="J3666">
        <v>-1.033090696875419</v>
      </c>
      <c r="K3666">
        <v>20.040899795501019</v>
      </c>
      <c r="L3666">
        <v>1.1133521016289201</v>
      </c>
      <c r="M3666">
        <v>-0.66225165562913912</v>
      </c>
      <c r="N3666">
        <v>-5.5555555555555552E-2</v>
      </c>
      <c r="O3666">
        <v>1</v>
      </c>
      <c r="P3666">
        <v>1</v>
      </c>
      <c r="Q3666">
        <v>0</v>
      </c>
      <c r="R3666">
        <v>1</v>
      </c>
      <c r="S3666">
        <v>0</v>
      </c>
      <c r="T3666">
        <v>1</v>
      </c>
    </row>
    <row r="3667" spans="1:20" x14ac:dyDescent="0.3">
      <c r="A3667" t="s">
        <v>228</v>
      </c>
      <c r="B3667" t="s">
        <v>232</v>
      </c>
      <c r="C3667">
        <v>9</v>
      </c>
      <c r="D3667">
        <v>13</v>
      </c>
      <c r="E3667" t="s">
        <v>367</v>
      </c>
      <c r="F3667" t="s">
        <v>508</v>
      </c>
      <c r="G3667" t="s">
        <v>509</v>
      </c>
      <c r="H3667">
        <v>1.9217025331533391</v>
      </c>
      <c r="I3667">
        <v>37.142857142857153</v>
      </c>
      <c r="J3667">
        <v>0.94276362890333587</v>
      </c>
      <c r="K3667">
        <v>-0.98245614035087714</v>
      </c>
      <c r="L3667">
        <v>0.77222408099733786</v>
      </c>
      <c r="M3667">
        <v>-5.5555555555555552E-2</v>
      </c>
      <c r="N3667">
        <v>1.5008337965536409</v>
      </c>
      <c r="O3667">
        <v>1</v>
      </c>
      <c r="P3667">
        <v>1</v>
      </c>
      <c r="Q3667">
        <v>1</v>
      </c>
      <c r="R3667">
        <v>0</v>
      </c>
      <c r="S3667">
        <v>0</v>
      </c>
      <c r="T3667">
        <v>0</v>
      </c>
    </row>
    <row r="3668" spans="1:20" x14ac:dyDescent="0.3">
      <c r="A3668" t="s">
        <v>265</v>
      </c>
      <c r="B3668" t="s">
        <v>232</v>
      </c>
      <c r="C3668">
        <v>11</v>
      </c>
      <c r="D3668">
        <v>12</v>
      </c>
      <c r="E3668" t="s">
        <v>510</v>
      </c>
      <c r="F3668" t="s">
        <v>508</v>
      </c>
      <c r="G3668" t="s">
        <v>508</v>
      </c>
      <c r="H3668">
        <v>2.0766773162939298</v>
      </c>
      <c r="I3668">
        <v>63.44086021505376</v>
      </c>
      <c r="J3668">
        <v>28.379439452710638</v>
      </c>
      <c r="K3668">
        <v>165.16231195566121</v>
      </c>
      <c r="L3668">
        <v>0.78578861755761431</v>
      </c>
      <c r="M3668">
        <v>-0.42417815482502658</v>
      </c>
      <c r="N3668">
        <v>-0.95846645367412142</v>
      </c>
      <c r="O3668">
        <v>1</v>
      </c>
      <c r="P3668">
        <v>1</v>
      </c>
      <c r="Q3668">
        <v>1</v>
      </c>
      <c r="R3668">
        <v>0</v>
      </c>
      <c r="S3668">
        <v>1</v>
      </c>
      <c r="T3668">
        <v>0</v>
      </c>
    </row>
    <row r="3669" spans="1:20" x14ac:dyDescent="0.3">
      <c r="A3669" t="s">
        <v>271</v>
      </c>
      <c r="B3669" t="s">
        <v>232</v>
      </c>
      <c r="C3669">
        <v>8</v>
      </c>
      <c r="D3669">
        <v>13</v>
      </c>
      <c r="E3669" t="s">
        <v>367</v>
      </c>
      <c r="F3669" t="s">
        <v>508</v>
      </c>
      <c r="G3669" t="s">
        <v>509</v>
      </c>
      <c r="H3669">
        <v>2.4211033485907012</v>
      </c>
      <c r="I3669">
        <v>10.21505376344086</v>
      </c>
      <c r="J3669">
        <v>10.44288689829447</v>
      </c>
      <c r="K3669">
        <v>1.0956331194236899</v>
      </c>
      <c r="L3669">
        <v>0.78991865866899236</v>
      </c>
      <c r="M3669">
        <v>-4.354838709677419</v>
      </c>
      <c r="N3669">
        <v>0.78695896571107371</v>
      </c>
      <c r="O3669">
        <v>0</v>
      </c>
      <c r="P3669">
        <v>1</v>
      </c>
      <c r="Q3669">
        <v>1</v>
      </c>
      <c r="R3669">
        <v>0</v>
      </c>
      <c r="S3669">
        <v>1</v>
      </c>
      <c r="T3669">
        <v>0</v>
      </c>
    </row>
    <row r="3670" spans="1:20" x14ac:dyDescent="0.3">
      <c r="A3670" t="s">
        <v>283</v>
      </c>
      <c r="B3670" t="s">
        <v>232</v>
      </c>
      <c r="C3670">
        <v>3</v>
      </c>
      <c r="D3670">
        <v>8</v>
      </c>
      <c r="E3670" t="s">
        <v>510</v>
      </c>
      <c r="F3670" t="s">
        <v>508</v>
      </c>
      <c r="G3670" t="s">
        <v>508</v>
      </c>
      <c r="H3670">
        <v>2.4855212355212362</v>
      </c>
      <c r="I3670">
        <v>8.6021505376344098</v>
      </c>
      <c r="J3670">
        <v>-11.186353199315249</v>
      </c>
      <c r="K3670">
        <v>-86.207077877688462</v>
      </c>
      <c r="L3670">
        <v>0.50998483316481291</v>
      </c>
      <c r="M3670">
        <v>-0.16863406408094431</v>
      </c>
      <c r="N3670">
        <v>-1.1261261261261259</v>
      </c>
      <c r="O3670">
        <v>0</v>
      </c>
      <c r="P3670">
        <v>1</v>
      </c>
      <c r="Q3670">
        <v>0</v>
      </c>
      <c r="R3670">
        <v>0</v>
      </c>
      <c r="S3670">
        <v>0</v>
      </c>
      <c r="T3670">
        <v>0</v>
      </c>
    </row>
    <row r="3671" spans="1:20" x14ac:dyDescent="0.3">
      <c r="A3671" t="s">
        <v>290</v>
      </c>
      <c r="B3671" t="s">
        <v>232</v>
      </c>
      <c r="C3671">
        <v>0</v>
      </c>
      <c r="D3671">
        <v>7</v>
      </c>
      <c r="E3671" t="s">
        <v>510</v>
      </c>
      <c r="F3671" t="s">
        <v>508</v>
      </c>
      <c r="G3671" t="s">
        <v>508</v>
      </c>
      <c r="H3671">
        <v>2.550439310120403</v>
      </c>
      <c r="I3671">
        <v>1.55440414507772</v>
      </c>
      <c r="J3671">
        <v>-17.754840580485869</v>
      </c>
      <c r="K3671">
        <v>-102.4460137140519</v>
      </c>
      <c r="L3671">
        <v>0.61359017407440131</v>
      </c>
      <c r="M3671">
        <v>-1.1261261261261259</v>
      </c>
      <c r="N3671">
        <v>0.17084282460136671</v>
      </c>
      <c r="O3671">
        <v>0</v>
      </c>
      <c r="P3671">
        <v>0</v>
      </c>
      <c r="Q3671">
        <v>0</v>
      </c>
      <c r="R3671">
        <v>0</v>
      </c>
      <c r="S3671">
        <v>0</v>
      </c>
      <c r="T3671">
        <v>0</v>
      </c>
    </row>
    <row r="3672" spans="1:20" x14ac:dyDescent="0.3">
      <c r="A3672" t="s">
        <v>512</v>
      </c>
      <c r="B3672" t="s">
        <v>232</v>
      </c>
      <c r="C3672">
        <v>2</v>
      </c>
      <c r="D3672">
        <v>8</v>
      </c>
      <c r="E3672" t="s">
        <v>510</v>
      </c>
      <c r="F3672" t="s">
        <v>508</v>
      </c>
      <c r="G3672" t="s">
        <v>508</v>
      </c>
      <c r="H3672">
        <v>2.6190476190476191</v>
      </c>
      <c r="I3672">
        <v>5.5045871559633044</v>
      </c>
      <c r="J3672">
        <v>-25.80034603633548</v>
      </c>
      <c r="K3672">
        <v>-119.14893617021259</v>
      </c>
      <c r="L3672">
        <v>1.004031134078093</v>
      </c>
      <c r="M3672">
        <v>-1.0801591813530409</v>
      </c>
      <c r="N3672">
        <v>-5</v>
      </c>
      <c r="O3672">
        <v>0</v>
      </c>
      <c r="P3672">
        <v>0</v>
      </c>
      <c r="Q3672">
        <v>0</v>
      </c>
      <c r="R3672">
        <v>0</v>
      </c>
      <c r="S3672">
        <v>0</v>
      </c>
      <c r="T3672">
        <v>1</v>
      </c>
    </row>
    <row r="3673" spans="1:20" x14ac:dyDescent="0.3">
      <c r="A3673" t="s">
        <v>91</v>
      </c>
      <c r="B3673" t="s">
        <v>232</v>
      </c>
      <c r="C3673">
        <v>2</v>
      </c>
      <c r="D3673">
        <v>9</v>
      </c>
      <c r="E3673" t="s">
        <v>510</v>
      </c>
      <c r="F3673" t="s">
        <v>508</v>
      </c>
      <c r="G3673" t="s">
        <v>508</v>
      </c>
      <c r="H3673">
        <v>3.305677988073632</v>
      </c>
      <c r="I3673">
        <v>19.94535519125683</v>
      </c>
      <c r="J3673">
        <v>-40.290200786490999</v>
      </c>
      <c r="K3673">
        <v>-243.41317365269481</v>
      </c>
      <c r="L3673">
        <v>1.5293548387096769</v>
      </c>
      <c r="M3673">
        <v>-5</v>
      </c>
      <c r="N3673">
        <v>-6.0496067755595892E-2</v>
      </c>
      <c r="O3673">
        <v>0</v>
      </c>
      <c r="P3673">
        <v>0</v>
      </c>
      <c r="Q3673">
        <v>0</v>
      </c>
      <c r="R3673">
        <v>0</v>
      </c>
      <c r="S3673">
        <v>0</v>
      </c>
      <c r="T3673">
        <v>1</v>
      </c>
    </row>
    <row r="3674" spans="1:20" x14ac:dyDescent="0.3">
      <c r="A3674" t="s">
        <v>93</v>
      </c>
      <c r="B3674" t="s">
        <v>232</v>
      </c>
      <c r="C3674">
        <v>2</v>
      </c>
      <c r="D3674">
        <v>7</v>
      </c>
      <c r="E3674" t="s">
        <v>510</v>
      </c>
      <c r="F3674" t="s">
        <v>508</v>
      </c>
      <c r="G3674" t="s">
        <v>508</v>
      </c>
      <c r="H3674">
        <v>3.6362850224835692</v>
      </c>
      <c r="I3674">
        <v>19.672131147540981</v>
      </c>
      <c r="J3674">
        <v>-45.037831843889073</v>
      </c>
      <c r="K3674">
        <v>-120.97476066144461</v>
      </c>
      <c r="L3674">
        <v>1.5716906946264739</v>
      </c>
      <c r="M3674">
        <v>-6.0496067755595892E-2</v>
      </c>
      <c r="N3674">
        <v>-0.54479418886198538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1</v>
      </c>
    </row>
    <row r="3675" spans="1:20" x14ac:dyDescent="0.3">
      <c r="A3675" t="s">
        <v>162</v>
      </c>
      <c r="B3675" t="s">
        <v>232</v>
      </c>
      <c r="C3675">
        <v>3</v>
      </c>
      <c r="D3675">
        <v>6</v>
      </c>
      <c r="E3675" t="s">
        <v>510</v>
      </c>
      <c r="F3675" t="s">
        <v>508</v>
      </c>
      <c r="G3675" t="s">
        <v>508</v>
      </c>
      <c r="H3675">
        <v>3.669365369548184</v>
      </c>
      <c r="I3675">
        <v>18.37349397590361</v>
      </c>
      <c r="J3675">
        <v>-39.768783163728813</v>
      </c>
      <c r="K3675">
        <v>-98.817061797477265</v>
      </c>
      <c r="L3675">
        <v>0.77683837369808006</v>
      </c>
      <c r="M3675">
        <v>-1.1445783132530121</v>
      </c>
      <c r="N3675">
        <v>-1.2797074954296159</v>
      </c>
      <c r="O3675">
        <v>0</v>
      </c>
      <c r="P3675">
        <v>1</v>
      </c>
      <c r="Q3675">
        <v>0</v>
      </c>
      <c r="R3675">
        <v>0</v>
      </c>
      <c r="S3675">
        <v>0</v>
      </c>
      <c r="T3675">
        <v>0</v>
      </c>
    </row>
    <row r="3676" spans="1:20" x14ac:dyDescent="0.3">
      <c r="A3676" t="s">
        <v>220</v>
      </c>
      <c r="B3676" t="s">
        <v>232</v>
      </c>
      <c r="C3676">
        <v>3</v>
      </c>
      <c r="D3676">
        <v>6</v>
      </c>
      <c r="E3676" t="s">
        <v>510</v>
      </c>
      <c r="F3676" t="s">
        <v>508</v>
      </c>
      <c r="G3676" t="s">
        <v>508</v>
      </c>
      <c r="H3676">
        <v>3.831569664902998</v>
      </c>
      <c r="I3676">
        <v>12.383900928792571</v>
      </c>
      <c r="J3676">
        <v>-38.184415584707573</v>
      </c>
      <c r="K3676">
        <v>-99.134698586674546</v>
      </c>
      <c r="L3676">
        <v>0.70880263385894993</v>
      </c>
      <c r="M3676">
        <v>-1.2797074954296159</v>
      </c>
      <c r="N3676">
        <v>1.975308641975309</v>
      </c>
      <c r="O3676">
        <v>0</v>
      </c>
      <c r="P3676">
        <v>1</v>
      </c>
      <c r="Q3676">
        <v>0</v>
      </c>
      <c r="R3676">
        <v>0</v>
      </c>
      <c r="S3676">
        <v>0</v>
      </c>
      <c r="T3676">
        <v>0</v>
      </c>
    </row>
    <row r="3677" spans="1:20" x14ac:dyDescent="0.3">
      <c r="A3677" t="s">
        <v>235</v>
      </c>
      <c r="B3677" t="s">
        <v>232</v>
      </c>
      <c r="C3677">
        <v>3</v>
      </c>
      <c r="D3677">
        <v>6</v>
      </c>
      <c r="E3677" t="s">
        <v>510</v>
      </c>
      <c r="F3677" t="s">
        <v>508</v>
      </c>
      <c r="G3677" t="s">
        <v>508</v>
      </c>
      <c r="H3677">
        <v>3.4652150823154551</v>
      </c>
      <c r="I3677">
        <v>16.34615384615385</v>
      </c>
      <c r="J3677">
        <v>-13.432014476330719</v>
      </c>
      <c r="K3677">
        <v>-77.10144927536237</v>
      </c>
      <c r="L3677">
        <v>0.68957992362247678</v>
      </c>
      <c r="M3677">
        <v>-1.1029411764705881</v>
      </c>
      <c r="N3677">
        <v>-0.55762081784386619</v>
      </c>
      <c r="O3677">
        <v>0</v>
      </c>
      <c r="P3677">
        <v>1</v>
      </c>
      <c r="Q3677">
        <v>0</v>
      </c>
      <c r="R3677">
        <v>0</v>
      </c>
      <c r="S3677">
        <v>0</v>
      </c>
      <c r="T3677">
        <v>0</v>
      </c>
    </row>
    <row r="3678" spans="1:20" x14ac:dyDescent="0.3">
      <c r="A3678" t="s">
        <v>259</v>
      </c>
      <c r="B3678" t="s">
        <v>232</v>
      </c>
      <c r="C3678">
        <v>3</v>
      </c>
      <c r="D3678">
        <v>6</v>
      </c>
      <c r="E3678" t="s">
        <v>510</v>
      </c>
      <c r="F3678" t="s">
        <v>508</v>
      </c>
      <c r="G3678" t="s">
        <v>508</v>
      </c>
      <c r="H3678">
        <v>3.493546951490877</v>
      </c>
      <c r="I3678">
        <v>12.254901960784309</v>
      </c>
      <c r="J3678">
        <v>-10.48806299653566</v>
      </c>
      <c r="K3678">
        <v>-85.02024291497969</v>
      </c>
      <c r="L3678">
        <v>0.89616116202662977</v>
      </c>
      <c r="M3678">
        <v>-0.55762081784386619</v>
      </c>
      <c r="N3678">
        <v>1.0591900311526481</v>
      </c>
      <c r="O3678">
        <v>0</v>
      </c>
      <c r="P3678">
        <v>1</v>
      </c>
      <c r="Q3678">
        <v>0</v>
      </c>
      <c r="R3678">
        <v>0</v>
      </c>
      <c r="S3678">
        <v>0</v>
      </c>
      <c r="T3678">
        <v>0</v>
      </c>
    </row>
    <row r="3679" spans="1:20" x14ac:dyDescent="0.3">
      <c r="A3679" t="s">
        <v>269</v>
      </c>
      <c r="B3679" t="s">
        <v>232</v>
      </c>
      <c r="C3679">
        <v>3</v>
      </c>
      <c r="D3679">
        <v>6</v>
      </c>
      <c r="E3679" t="s">
        <v>510</v>
      </c>
      <c r="F3679" t="s">
        <v>508</v>
      </c>
      <c r="G3679" t="s">
        <v>508</v>
      </c>
      <c r="H3679">
        <v>3.4803093608320741</v>
      </c>
      <c r="I3679">
        <v>13.84615384615385</v>
      </c>
      <c r="J3679">
        <v>-2.1234156280504242</v>
      </c>
      <c r="K3679">
        <v>-62.270493922937767</v>
      </c>
      <c r="L3679">
        <v>0.94608911490495218</v>
      </c>
      <c r="M3679">
        <v>-0.92478421701602964</v>
      </c>
      <c r="N3679">
        <v>0.74673304293714993</v>
      </c>
      <c r="O3679">
        <v>0</v>
      </c>
      <c r="P3679">
        <v>1</v>
      </c>
      <c r="Q3679">
        <v>0</v>
      </c>
      <c r="R3679">
        <v>0</v>
      </c>
      <c r="S3679">
        <v>0</v>
      </c>
      <c r="T3679">
        <v>0</v>
      </c>
    </row>
    <row r="3680" spans="1:20" x14ac:dyDescent="0.3">
      <c r="A3680" t="s">
        <v>285</v>
      </c>
      <c r="B3680" t="s">
        <v>232</v>
      </c>
      <c r="C3680">
        <v>5</v>
      </c>
      <c r="D3680">
        <v>13</v>
      </c>
      <c r="E3680" t="s">
        <v>513</v>
      </c>
      <c r="F3680" t="s">
        <v>508</v>
      </c>
      <c r="G3680" t="s">
        <v>508</v>
      </c>
      <c r="H3680">
        <v>2.6859692251661662</v>
      </c>
      <c r="I3680">
        <v>11.940298507462691</v>
      </c>
      <c r="J3680">
        <v>0.17333449951098601</v>
      </c>
      <c r="K3680">
        <v>-158.5006693440429</v>
      </c>
      <c r="L3680">
        <v>1.1268626296480819</v>
      </c>
      <c r="M3680">
        <v>-2.0599250936329589</v>
      </c>
      <c r="N3680">
        <v>-6.3734862970044617E-2</v>
      </c>
      <c r="O3680">
        <v>0</v>
      </c>
      <c r="P3680">
        <v>0</v>
      </c>
      <c r="Q3680">
        <v>1</v>
      </c>
      <c r="R3680">
        <v>0</v>
      </c>
      <c r="S3680">
        <v>0</v>
      </c>
      <c r="T3680">
        <v>1</v>
      </c>
    </row>
    <row r="3681" spans="1:20" x14ac:dyDescent="0.3">
      <c r="A3681" t="s">
        <v>291</v>
      </c>
      <c r="B3681" t="s">
        <v>232</v>
      </c>
      <c r="C3681">
        <v>0</v>
      </c>
      <c r="D3681">
        <v>7</v>
      </c>
      <c r="E3681" t="s">
        <v>510</v>
      </c>
      <c r="F3681" t="s">
        <v>508</v>
      </c>
      <c r="G3681" t="s">
        <v>508</v>
      </c>
      <c r="H3681">
        <v>2.3702754644458679</v>
      </c>
      <c r="I3681">
        <v>6.7226890756302522</v>
      </c>
      <c r="J3681">
        <v>-2.1351337378658002</v>
      </c>
      <c r="K3681">
        <v>-123.369036027264</v>
      </c>
      <c r="L3681">
        <v>0.79562008931769868</v>
      </c>
      <c r="M3681">
        <v>-0.4464285714285714</v>
      </c>
      <c r="N3681">
        <v>-1.02498398462524</v>
      </c>
      <c r="O3681">
        <v>0</v>
      </c>
      <c r="P3681">
        <v>0</v>
      </c>
      <c r="Q3681">
        <v>0</v>
      </c>
      <c r="R3681">
        <v>0</v>
      </c>
      <c r="S3681">
        <v>0</v>
      </c>
      <c r="T3681">
        <v>0</v>
      </c>
    </row>
    <row r="3682" spans="1:20" x14ac:dyDescent="0.3">
      <c r="A3682" t="s">
        <v>295</v>
      </c>
      <c r="B3682" t="s">
        <v>232</v>
      </c>
      <c r="C3682">
        <v>0</v>
      </c>
      <c r="D3682">
        <v>7</v>
      </c>
      <c r="E3682" t="s">
        <v>510</v>
      </c>
      <c r="F3682" t="s">
        <v>508</v>
      </c>
      <c r="G3682" t="s">
        <v>508</v>
      </c>
      <c r="H3682">
        <v>2.3485899214054551</v>
      </c>
      <c r="I3682">
        <v>3.8461538461538458</v>
      </c>
      <c r="J3682">
        <v>-3.825676410660094</v>
      </c>
      <c r="K3682">
        <v>-138.04267844002979</v>
      </c>
      <c r="L3682">
        <v>0.68748763709092509</v>
      </c>
      <c r="M3682">
        <v>-1.02498398462524</v>
      </c>
      <c r="N3682">
        <v>-2.1359223300970869</v>
      </c>
      <c r="O3682">
        <v>0</v>
      </c>
      <c r="P3682">
        <v>0</v>
      </c>
      <c r="Q3682">
        <v>0</v>
      </c>
      <c r="R3682">
        <v>0</v>
      </c>
      <c r="S3682">
        <v>0</v>
      </c>
      <c r="T3682">
        <v>0</v>
      </c>
    </row>
    <row r="3683" spans="1:20" x14ac:dyDescent="0.3">
      <c r="A3683" t="s">
        <v>298</v>
      </c>
      <c r="B3683" t="s">
        <v>232</v>
      </c>
      <c r="C3683">
        <v>2</v>
      </c>
      <c r="D3683">
        <v>10</v>
      </c>
      <c r="E3683" t="s">
        <v>510</v>
      </c>
      <c r="F3683" t="s">
        <v>508</v>
      </c>
      <c r="G3683" t="s">
        <v>508</v>
      </c>
      <c r="H3683">
        <v>2.3478835978835981</v>
      </c>
      <c r="I3683">
        <v>0</v>
      </c>
      <c r="J3683">
        <v>-9.4693640453487546</v>
      </c>
      <c r="K3683">
        <v>-149.78887232985599</v>
      </c>
      <c r="L3683">
        <v>1.0621775580395529</v>
      </c>
      <c r="M3683">
        <v>-2.1359223300970869</v>
      </c>
      <c r="N3683">
        <v>0.59523809523809523</v>
      </c>
      <c r="O3683">
        <v>0</v>
      </c>
      <c r="P3683">
        <v>0</v>
      </c>
      <c r="Q3683">
        <v>0</v>
      </c>
      <c r="R3683">
        <v>0</v>
      </c>
      <c r="S3683">
        <v>0</v>
      </c>
      <c r="T3683">
        <v>1</v>
      </c>
    </row>
    <row r="3684" spans="1:20" x14ac:dyDescent="0.3">
      <c r="A3684" t="s">
        <v>164</v>
      </c>
      <c r="B3684" t="s">
        <v>232</v>
      </c>
      <c r="C3684">
        <v>8</v>
      </c>
      <c r="D3684">
        <v>14</v>
      </c>
      <c r="E3684" t="s">
        <v>367</v>
      </c>
      <c r="F3684" t="s">
        <v>508</v>
      </c>
      <c r="G3684" t="s">
        <v>509</v>
      </c>
      <c r="H3684">
        <v>2.3146833285998301</v>
      </c>
      <c r="I3684">
        <v>3.1007751937984498</v>
      </c>
      <c r="J3684">
        <v>5.38701982114776</v>
      </c>
      <c r="K3684">
        <v>-76.510333863274994</v>
      </c>
      <c r="L3684">
        <v>1.155740029389775</v>
      </c>
      <c r="M3684">
        <v>-2.5193798449612399</v>
      </c>
      <c r="N3684">
        <v>3.7110669317428759</v>
      </c>
      <c r="O3684">
        <v>0</v>
      </c>
      <c r="P3684">
        <v>1</v>
      </c>
      <c r="Q3684">
        <v>1</v>
      </c>
      <c r="R3684">
        <v>0</v>
      </c>
      <c r="S3684">
        <v>0</v>
      </c>
      <c r="T3684">
        <v>1</v>
      </c>
    </row>
    <row r="3685" spans="1:20" x14ac:dyDescent="0.3">
      <c r="A3685" t="s">
        <v>242</v>
      </c>
      <c r="B3685" t="s">
        <v>232</v>
      </c>
      <c r="C3685">
        <v>8</v>
      </c>
      <c r="D3685">
        <v>15</v>
      </c>
      <c r="E3685" t="s">
        <v>367</v>
      </c>
      <c r="F3685" t="s">
        <v>508</v>
      </c>
      <c r="G3685" t="s">
        <v>509</v>
      </c>
      <c r="H3685">
        <v>2.542451088962717</v>
      </c>
      <c r="I3685">
        <v>48.863636363636367</v>
      </c>
      <c r="J3685">
        <v>24.387894647998621</v>
      </c>
      <c r="K3685">
        <v>3.9855072463769439</v>
      </c>
      <c r="L3685">
        <v>1.051144637968195</v>
      </c>
      <c r="M3685">
        <v>-2.4574669187145561</v>
      </c>
      <c r="N3685">
        <v>1.679586563307494</v>
      </c>
      <c r="O3685">
        <v>0</v>
      </c>
      <c r="P3685">
        <v>1</v>
      </c>
      <c r="Q3685">
        <v>1</v>
      </c>
      <c r="R3685">
        <v>0</v>
      </c>
      <c r="S3685">
        <v>0</v>
      </c>
      <c r="T3685">
        <v>1</v>
      </c>
    </row>
    <row r="3686" spans="1:20" x14ac:dyDescent="0.3">
      <c r="A3686" t="s">
        <v>139</v>
      </c>
      <c r="B3686" t="s">
        <v>606</v>
      </c>
      <c r="C3686">
        <v>6</v>
      </c>
      <c r="D3686">
        <v>9</v>
      </c>
      <c r="E3686" t="s">
        <v>510</v>
      </c>
      <c r="F3686" t="s">
        <v>508</v>
      </c>
      <c r="G3686" t="s">
        <v>508</v>
      </c>
      <c r="H3686">
        <v>2.782585665218277</v>
      </c>
      <c r="I3686">
        <v>61.052663702713822</v>
      </c>
      <c r="J3686">
        <v>6.8222727375657488E-2</v>
      </c>
      <c r="K3686">
        <v>63.646899286919073</v>
      </c>
      <c r="L3686">
        <v>0.76043268234392725</v>
      </c>
      <c r="M3686">
        <v>-2.45454268022017</v>
      </c>
      <c r="N3686">
        <v>0.18639044040447589</v>
      </c>
      <c r="O3686">
        <v>0</v>
      </c>
      <c r="P3686">
        <v>1</v>
      </c>
      <c r="Q3686">
        <v>1</v>
      </c>
      <c r="R3686">
        <v>0</v>
      </c>
      <c r="S3686">
        <v>0</v>
      </c>
      <c r="T3686">
        <v>0</v>
      </c>
    </row>
    <row r="3687" spans="1:20" x14ac:dyDescent="0.3">
      <c r="A3687" t="s">
        <v>223</v>
      </c>
      <c r="B3687" t="s">
        <v>606</v>
      </c>
      <c r="C3687">
        <v>11</v>
      </c>
      <c r="D3687">
        <v>11</v>
      </c>
      <c r="E3687" t="s">
        <v>510</v>
      </c>
      <c r="F3687" t="s">
        <v>508</v>
      </c>
      <c r="G3687" t="s">
        <v>508</v>
      </c>
      <c r="H3687">
        <v>2.9545459499606839</v>
      </c>
      <c r="I3687">
        <v>84.042555781822088</v>
      </c>
      <c r="J3687">
        <v>1.8557021932468221E-3</v>
      </c>
      <c r="K3687">
        <v>113.8082613506508</v>
      </c>
      <c r="L3687">
        <v>0.9993226435514927</v>
      </c>
      <c r="M3687">
        <v>-0.18148543900243519</v>
      </c>
      <c r="N3687">
        <v>-0.54545315829190333</v>
      </c>
      <c r="O3687">
        <v>1</v>
      </c>
      <c r="P3687">
        <v>1</v>
      </c>
      <c r="Q3687">
        <v>1</v>
      </c>
      <c r="R3687">
        <v>1</v>
      </c>
      <c r="S3687">
        <v>0</v>
      </c>
      <c r="T3687">
        <v>0</v>
      </c>
    </row>
    <row r="3688" spans="1:20" x14ac:dyDescent="0.3">
      <c r="A3688" t="s">
        <v>228</v>
      </c>
      <c r="B3688" t="s">
        <v>606</v>
      </c>
      <c r="C3688">
        <v>5</v>
      </c>
      <c r="D3688">
        <v>4</v>
      </c>
      <c r="E3688" t="s">
        <v>510</v>
      </c>
      <c r="F3688" t="s">
        <v>508</v>
      </c>
      <c r="G3688" t="s">
        <v>508</v>
      </c>
      <c r="H3688">
        <v>3.0164536388908791</v>
      </c>
      <c r="I3688">
        <v>70.000021798270083</v>
      </c>
      <c r="J3688">
        <v>-1.5952276004610019E-2</v>
      </c>
      <c r="K3688">
        <v>74.789051778799077</v>
      </c>
      <c r="L3688">
        <v>1.0284658379974081</v>
      </c>
      <c r="M3688">
        <v>-0.54545315829190333</v>
      </c>
      <c r="N3688">
        <v>4.1133454636520366</v>
      </c>
      <c r="O3688">
        <v>0</v>
      </c>
      <c r="P3688">
        <v>1</v>
      </c>
      <c r="Q3688">
        <v>0</v>
      </c>
      <c r="R3688">
        <v>0</v>
      </c>
      <c r="S3688">
        <v>0</v>
      </c>
      <c r="T3688">
        <v>1</v>
      </c>
    </row>
    <row r="3689" spans="1:20" x14ac:dyDescent="0.3">
      <c r="A3689" t="s">
        <v>265</v>
      </c>
      <c r="B3689" t="s">
        <v>606</v>
      </c>
      <c r="C3689">
        <v>11</v>
      </c>
      <c r="D3689">
        <v>10</v>
      </c>
      <c r="E3689" t="s">
        <v>510</v>
      </c>
      <c r="F3689" t="s">
        <v>508</v>
      </c>
      <c r="G3689" t="s">
        <v>508</v>
      </c>
      <c r="H3689">
        <v>3.024620983304108</v>
      </c>
      <c r="I3689">
        <v>79.831973718966296</v>
      </c>
      <c r="J3689">
        <v>0.2113425686146724</v>
      </c>
      <c r="K3689">
        <v>147.14219195402811</v>
      </c>
      <c r="L3689">
        <v>0.77639613289196396</v>
      </c>
      <c r="M3689">
        <v>-0.8673026656825874</v>
      </c>
      <c r="N3689">
        <v>-2.974629427034488</v>
      </c>
      <c r="O3689">
        <v>1</v>
      </c>
      <c r="P3689">
        <v>1</v>
      </c>
      <c r="Q3689">
        <v>1</v>
      </c>
      <c r="R3689">
        <v>0</v>
      </c>
      <c r="S3689">
        <v>1</v>
      </c>
      <c r="T3689">
        <v>0</v>
      </c>
    </row>
    <row r="3690" spans="1:20" x14ac:dyDescent="0.3">
      <c r="A3690" t="s">
        <v>271</v>
      </c>
      <c r="B3690" t="s">
        <v>606</v>
      </c>
      <c r="C3690">
        <v>5</v>
      </c>
      <c r="D3690">
        <v>9</v>
      </c>
      <c r="E3690" t="s">
        <v>510</v>
      </c>
      <c r="F3690" t="s">
        <v>508</v>
      </c>
      <c r="G3690" t="s">
        <v>508</v>
      </c>
      <c r="H3690">
        <v>3.660370575388403</v>
      </c>
      <c r="I3690">
        <v>0.80643970437312196</v>
      </c>
      <c r="J3690">
        <v>-0.2299141728946221</v>
      </c>
      <c r="K3690">
        <v>-71.072163979023955</v>
      </c>
      <c r="L3690">
        <v>1.050147967947068</v>
      </c>
      <c r="M3690">
        <v>-5.8611360780578554</v>
      </c>
      <c r="N3690">
        <v>1.2452063250602881</v>
      </c>
      <c r="O3690">
        <v>0</v>
      </c>
      <c r="P3690">
        <v>1</v>
      </c>
      <c r="Q3690">
        <v>0</v>
      </c>
      <c r="R3690">
        <v>0</v>
      </c>
      <c r="S3690">
        <v>0</v>
      </c>
      <c r="T3690">
        <v>1</v>
      </c>
    </row>
    <row r="3691" spans="1:20" x14ac:dyDescent="0.3">
      <c r="A3691" t="s">
        <v>283</v>
      </c>
      <c r="B3691" t="s">
        <v>606</v>
      </c>
      <c r="C3691">
        <v>3</v>
      </c>
      <c r="D3691">
        <v>6</v>
      </c>
      <c r="E3691" t="s">
        <v>510</v>
      </c>
      <c r="F3691" t="s">
        <v>508</v>
      </c>
      <c r="G3691" t="s">
        <v>508</v>
      </c>
      <c r="H3691">
        <v>3.729039274710765</v>
      </c>
      <c r="I3691">
        <v>17.74191960583083</v>
      </c>
      <c r="J3691">
        <v>-0.44508758344731381</v>
      </c>
      <c r="K3691">
        <v>-73.845158410496538</v>
      </c>
      <c r="L3691">
        <v>0.60706392236764861</v>
      </c>
      <c r="M3691">
        <v>-1.7527689106400139</v>
      </c>
      <c r="N3691">
        <v>-2.53520840210534</v>
      </c>
      <c r="O3691">
        <v>0</v>
      </c>
      <c r="P3691">
        <v>1</v>
      </c>
      <c r="Q3691">
        <v>0</v>
      </c>
      <c r="R3691">
        <v>0</v>
      </c>
      <c r="S3691">
        <v>0</v>
      </c>
      <c r="T3691">
        <v>0</v>
      </c>
    </row>
    <row r="3692" spans="1:20" x14ac:dyDescent="0.3">
      <c r="A3692" t="s">
        <v>290</v>
      </c>
      <c r="B3692" t="s">
        <v>606</v>
      </c>
      <c r="C3692">
        <v>0</v>
      </c>
      <c r="D3692">
        <v>7</v>
      </c>
      <c r="E3692" t="s">
        <v>510</v>
      </c>
      <c r="F3692" t="s">
        <v>508</v>
      </c>
      <c r="G3692" t="s">
        <v>508</v>
      </c>
      <c r="H3692">
        <v>3.874206639068265</v>
      </c>
      <c r="I3692">
        <v>0</v>
      </c>
      <c r="J3692">
        <v>-0.55268393013700212</v>
      </c>
      <c r="K3692">
        <v>-114.9680972396944</v>
      </c>
      <c r="L3692">
        <v>0.84222911781490817</v>
      </c>
      <c r="M3692">
        <v>-2.53520840210534</v>
      </c>
      <c r="N3692">
        <v>-0.67437818598875698</v>
      </c>
      <c r="O3692">
        <v>0</v>
      </c>
      <c r="P3692">
        <v>0</v>
      </c>
      <c r="Q3692">
        <v>0</v>
      </c>
      <c r="R3692">
        <v>0</v>
      </c>
      <c r="S3692">
        <v>0</v>
      </c>
      <c r="T3692">
        <v>0</v>
      </c>
    </row>
    <row r="3693" spans="1:20" x14ac:dyDescent="0.3">
      <c r="A3693" t="s">
        <v>91</v>
      </c>
      <c r="B3693" t="s">
        <v>606</v>
      </c>
      <c r="C3693">
        <v>4</v>
      </c>
      <c r="D3693">
        <v>6</v>
      </c>
      <c r="E3693" t="s">
        <v>510</v>
      </c>
      <c r="F3693" t="s">
        <v>508</v>
      </c>
      <c r="G3693" t="s">
        <v>508</v>
      </c>
      <c r="H3693">
        <v>4.2463422325237161</v>
      </c>
      <c r="I3693">
        <v>23.350249678752089</v>
      </c>
      <c r="J3693">
        <v>-0.63059104663952192</v>
      </c>
      <c r="K3693">
        <v>-156.80585029270009</v>
      </c>
      <c r="L3693">
        <v>1.0790709902069551</v>
      </c>
      <c r="M3693">
        <v>-2.5886907944737731</v>
      </c>
      <c r="N3693">
        <v>-4.3307102283073817</v>
      </c>
      <c r="O3693">
        <v>0</v>
      </c>
      <c r="P3693">
        <v>0</v>
      </c>
      <c r="Q3693">
        <v>0</v>
      </c>
      <c r="R3693">
        <v>1</v>
      </c>
      <c r="S3693">
        <v>0</v>
      </c>
      <c r="T3693">
        <v>1</v>
      </c>
    </row>
    <row r="3694" spans="1:20" x14ac:dyDescent="0.3">
      <c r="A3694" t="s">
        <v>93</v>
      </c>
      <c r="B3694" t="s">
        <v>606</v>
      </c>
      <c r="C3694">
        <v>0</v>
      </c>
      <c r="D3694">
        <v>5</v>
      </c>
      <c r="E3694" t="s">
        <v>510</v>
      </c>
      <c r="F3694" t="s">
        <v>508</v>
      </c>
      <c r="G3694" t="s">
        <v>508</v>
      </c>
      <c r="H3694">
        <v>4.5193988126625433</v>
      </c>
      <c r="I3694">
        <v>1.015213092507778</v>
      </c>
      <c r="J3694">
        <v>-0.71879482718467458</v>
      </c>
      <c r="K3694">
        <v>-127.0198235470835</v>
      </c>
      <c r="L3694">
        <v>0.81801486537718893</v>
      </c>
      <c r="M3694">
        <v>-4.3307102283073817</v>
      </c>
      <c r="N3694">
        <v>-1.3991776265957561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</row>
    <row r="3695" spans="1:20" x14ac:dyDescent="0.3">
      <c r="A3695" t="s">
        <v>162</v>
      </c>
      <c r="B3695" t="s">
        <v>606</v>
      </c>
      <c r="C3695">
        <v>7</v>
      </c>
      <c r="D3695">
        <v>8</v>
      </c>
      <c r="E3695" t="s">
        <v>510</v>
      </c>
      <c r="F3695" t="s">
        <v>508</v>
      </c>
      <c r="G3695" t="s">
        <v>508</v>
      </c>
      <c r="H3695">
        <v>4.7885146795534617</v>
      </c>
      <c r="I3695">
        <v>30.541863775062851</v>
      </c>
      <c r="J3695">
        <v>-0.37955959663909039</v>
      </c>
      <c r="K3695">
        <v>9.1378199179245687</v>
      </c>
      <c r="L3695">
        <v>1.4755879355949431</v>
      </c>
      <c r="M3695">
        <v>-3.225807852615735</v>
      </c>
      <c r="N3695">
        <v>-9.80377197265625E-2</v>
      </c>
      <c r="O3695">
        <v>0</v>
      </c>
      <c r="P3695">
        <v>1</v>
      </c>
      <c r="Q3695">
        <v>0</v>
      </c>
      <c r="R3695">
        <v>1</v>
      </c>
      <c r="S3695">
        <v>0</v>
      </c>
      <c r="T3695">
        <v>1</v>
      </c>
    </row>
    <row r="3696" spans="1:20" x14ac:dyDescent="0.3">
      <c r="A3696" t="s">
        <v>220</v>
      </c>
      <c r="B3696" t="s">
        <v>606</v>
      </c>
      <c r="C3696">
        <v>4</v>
      </c>
      <c r="D3696">
        <v>3</v>
      </c>
      <c r="E3696" t="s">
        <v>510</v>
      </c>
      <c r="F3696" t="s">
        <v>508</v>
      </c>
      <c r="G3696" t="s">
        <v>508</v>
      </c>
      <c r="H3696">
        <v>5.0385524006499729</v>
      </c>
      <c r="I3696">
        <v>31.606217206937298</v>
      </c>
      <c r="J3696">
        <v>-0.2722473948414017</v>
      </c>
      <c r="K3696">
        <v>-38.480601850626762</v>
      </c>
      <c r="L3696">
        <v>0.85831246110175019</v>
      </c>
      <c r="M3696">
        <v>-9.80377197265625E-2</v>
      </c>
      <c r="N3696">
        <v>6.1825273091515216</v>
      </c>
      <c r="O3696">
        <v>1</v>
      </c>
      <c r="P3696">
        <v>1</v>
      </c>
      <c r="Q3696">
        <v>0</v>
      </c>
      <c r="R3696">
        <v>0</v>
      </c>
      <c r="S3696">
        <v>0</v>
      </c>
      <c r="T3696">
        <v>0</v>
      </c>
    </row>
    <row r="3697" spans="1:20" x14ac:dyDescent="0.3">
      <c r="A3697" t="s">
        <v>285</v>
      </c>
      <c r="B3697" t="s">
        <v>606</v>
      </c>
      <c r="C3697">
        <v>8</v>
      </c>
      <c r="D3697">
        <v>4</v>
      </c>
      <c r="E3697" t="s">
        <v>510</v>
      </c>
      <c r="F3697" t="s">
        <v>508</v>
      </c>
      <c r="G3697" t="s">
        <v>508</v>
      </c>
      <c r="H3697">
        <v>4.6817786963163179</v>
      </c>
      <c r="I3697">
        <v>87.096758315513839</v>
      </c>
      <c r="J3697">
        <v>0.49372937563259639</v>
      </c>
      <c r="K3697">
        <v>77.199094101602299</v>
      </c>
      <c r="L3697">
        <v>0.74089453254858528</v>
      </c>
      <c r="M3697">
        <v>-0.94991888991917195</v>
      </c>
      <c r="N3697">
        <v>1.6564965792773929</v>
      </c>
      <c r="O3697">
        <v>0</v>
      </c>
      <c r="P3697">
        <v>1</v>
      </c>
      <c r="Q3697">
        <v>1</v>
      </c>
      <c r="R3697">
        <v>0</v>
      </c>
      <c r="S3697">
        <v>1</v>
      </c>
      <c r="T3697">
        <v>0</v>
      </c>
    </row>
    <row r="3698" spans="1:20" x14ac:dyDescent="0.3">
      <c r="A3698" t="s">
        <v>291</v>
      </c>
      <c r="B3698" t="s">
        <v>606</v>
      </c>
      <c r="C3698">
        <v>6</v>
      </c>
      <c r="D3698">
        <v>7</v>
      </c>
      <c r="E3698" t="s">
        <v>510</v>
      </c>
      <c r="F3698" t="s">
        <v>508</v>
      </c>
      <c r="G3698" t="s">
        <v>508</v>
      </c>
      <c r="H3698">
        <v>5.1252104233468616</v>
      </c>
      <c r="I3698">
        <v>50.710889677862347</v>
      </c>
      <c r="J3698">
        <v>9.5925232940549776E-2</v>
      </c>
      <c r="K3698">
        <v>39.671898432052053</v>
      </c>
      <c r="L3698">
        <v>1.4469219396437141</v>
      </c>
      <c r="M3698">
        <v>-5.5746141381319569</v>
      </c>
      <c r="N3698">
        <v>3.0881031544047421</v>
      </c>
      <c r="O3698">
        <v>0</v>
      </c>
      <c r="P3698">
        <v>1</v>
      </c>
      <c r="Q3698">
        <v>1</v>
      </c>
      <c r="R3698">
        <v>0</v>
      </c>
      <c r="S3698">
        <v>0</v>
      </c>
      <c r="T3698">
        <v>1</v>
      </c>
    </row>
    <row r="3699" spans="1:20" x14ac:dyDescent="0.3">
      <c r="A3699" t="s">
        <v>298</v>
      </c>
      <c r="B3699" t="s">
        <v>606</v>
      </c>
      <c r="C3699">
        <v>3</v>
      </c>
      <c r="D3699">
        <v>3</v>
      </c>
      <c r="E3699" t="s">
        <v>510</v>
      </c>
      <c r="F3699" t="s">
        <v>508</v>
      </c>
      <c r="G3699" t="s">
        <v>508</v>
      </c>
      <c r="H3699">
        <v>4.6545407314992646</v>
      </c>
      <c r="I3699">
        <v>57.954533139535137</v>
      </c>
      <c r="J3699">
        <v>-7.6849014995548748E-2</v>
      </c>
      <c r="K3699">
        <v>-2.0111271391490662</v>
      </c>
      <c r="L3699">
        <v>0.49182276395107921</v>
      </c>
      <c r="M3699">
        <v>-0.35242425187568832</v>
      </c>
      <c r="N3699">
        <v>-1.0610052735913731</v>
      </c>
      <c r="O3699">
        <v>0</v>
      </c>
      <c r="P3699">
        <v>1</v>
      </c>
      <c r="Q3699">
        <v>0</v>
      </c>
      <c r="R3699">
        <v>0</v>
      </c>
      <c r="S3699">
        <v>0</v>
      </c>
      <c r="T3699">
        <v>0</v>
      </c>
    </row>
    <row r="3700" spans="1:20" x14ac:dyDescent="0.3">
      <c r="A3700" t="s">
        <v>96</v>
      </c>
      <c r="B3700" t="s">
        <v>606</v>
      </c>
      <c r="C3700">
        <v>7</v>
      </c>
      <c r="D3700">
        <v>9</v>
      </c>
      <c r="E3700" t="s">
        <v>510</v>
      </c>
      <c r="F3700" t="s">
        <v>508</v>
      </c>
      <c r="G3700" t="s">
        <v>508</v>
      </c>
      <c r="H3700">
        <v>4.2718323304748784</v>
      </c>
      <c r="I3700">
        <v>46.323500950028027</v>
      </c>
      <c r="J3700">
        <v>-0.1063938818538039</v>
      </c>
      <c r="K3700">
        <v>101.7740726422274</v>
      </c>
      <c r="L3700">
        <v>1.381166022534829</v>
      </c>
      <c r="M3700">
        <v>-4.6335300264567101</v>
      </c>
      <c r="N3700">
        <v>4.6819816207072016</v>
      </c>
      <c r="O3700">
        <v>0</v>
      </c>
      <c r="P3700">
        <v>1</v>
      </c>
      <c r="Q3700">
        <v>0</v>
      </c>
      <c r="R3700">
        <v>0</v>
      </c>
      <c r="S3700">
        <v>1</v>
      </c>
      <c r="T3700">
        <v>1</v>
      </c>
    </row>
    <row r="3701" spans="1:20" x14ac:dyDescent="0.3">
      <c r="A3701" t="s">
        <v>164</v>
      </c>
      <c r="B3701" t="s">
        <v>606</v>
      </c>
      <c r="C3701">
        <v>8</v>
      </c>
      <c r="D3701">
        <v>8</v>
      </c>
      <c r="E3701" t="s">
        <v>510</v>
      </c>
      <c r="F3701" t="s">
        <v>508</v>
      </c>
      <c r="G3701" t="s">
        <v>508</v>
      </c>
      <c r="H3701">
        <v>4.5564308575802963</v>
      </c>
      <c r="I3701">
        <v>40.441181007966549</v>
      </c>
      <c r="J3701">
        <v>-8.3240648359130365E-2</v>
      </c>
      <c r="K3701">
        <v>57.072055127524997</v>
      </c>
      <c r="L3701">
        <v>0.52694838126743437</v>
      </c>
      <c r="M3701">
        <v>-5.14767803723299</v>
      </c>
      <c r="N3701">
        <v>2.4910990963986879</v>
      </c>
      <c r="O3701">
        <v>1</v>
      </c>
      <c r="P3701">
        <v>1</v>
      </c>
      <c r="Q3701">
        <v>0</v>
      </c>
      <c r="R3701">
        <v>0</v>
      </c>
      <c r="S3701">
        <v>1</v>
      </c>
      <c r="T3701">
        <v>0</v>
      </c>
    </row>
    <row r="3702" spans="1:20" x14ac:dyDescent="0.3">
      <c r="A3702" t="s">
        <v>77</v>
      </c>
      <c r="B3702" t="s">
        <v>607</v>
      </c>
      <c r="C3702">
        <v>8</v>
      </c>
      <c r="D3702">
        <v>6</v>
      </c>
      <c r="E3702" t="s">
        <v>510</v>
      </c>
      <c r="F3702" t="s">
        <v>508</v>
      </c>
      <c r="G3702" t="s">
        <v>508</v>
      </c>
      <c r="H3702">
        <v>3.137754907413405</v>
      </c>
      <c r="I3702">
        <v>66.666666666666657</v>
      </c>
      <c r="J3702">
        <v>0.13330220310910909</v>
      </c>
      <c r="K3702">
        <v>27.53447903401856</v>
      </c>
      <c r="L3702">
        <v>0.96495664688940985</v>
      </c>
      <c r="M3702">
        <v>-0.70922254442735644</v>
      </c>
      <c r="N3702">
        <v>3.5714285714285712</v>
      </c>
      <c r="O3702">
        <v>0</v>
      </c>
      <c r="P3702">
        <v>1</v>
      </c>
      <c r="Q3702">
        <v>1</v>
      </c>
      <c r="R3702">
        <v>0</v>
      </c>
      <c r="S3702">
        <v>1</v>
      </c>
      <c r="T3702">
        <v>0</v>
      </c>
    </row>
    <row r="3703" spans="1:20" x14ac:dyDescent="0.3">
      <c r="A3703" t="s">
        <v>139</v>
      </c>
      <c r="B3703" t="s">
        <v>607</v>
      </c>
      <c r="C3703">
        <v>8</v>
      </c>
      <c r="D3703">
        <v>7</v>
      </c>
      <c r="E3703" t="s">
        <v>510</v>
      </c>
      <c r="F3703" t="s">
        <v>508</v>
      </c>
      <c r="G3703" t="s">
        <v>508</v>
      </c>
      <c r="H3703">
        <v>3.399919210930324</v>
      </c>
      <c r="I3703">
        <v>62.5</v>
      </c>
      <c r="J3703">
        <v>5.7317404626667227E-2</v>
      </c>
      <c r="K3703">
        <v>79.296791284559518</v>
      </c>
      <c r="L3703">
        <v>0.605115117470018</v>
      </c>
      <c r="M3703">
        <v>-2.209942713677719</v>
      </c>
      <c r="N3703">
        <v>-0.28248560935074979</v>
      </c>
      <c r="O3703">
        <v>0</v>
      </c>
      <c r="P3703">
        <v>1</v>
      </c>
      <c r="Q3703">
        <v>1</v>
      </c>
      <c r="R3703">
        <v>0</v>
      </c>
      <c r="S3703">
        <v>1</v>
      </c>
      <c r="T3703">
        <v>0</v>
      </c>
    </row>
    <row r="3704" spans="1:20" x14ac:dyDescent="0.3">
      <c r="A3704" t="s">
        <v>156</v>
      </c>
      <c r="B3704" t="s">
        <v>607</v>
      </c>
      <c r="C3704">
        <v>6</v>
      </c>
      <c r="D3704">
        <v>4</v>
      </c>
      <c r="E3704" t="s">
        <v>510</v>
      </c>
      <c r="F3704" t="s">
        <v>508</v>
      </c>
      <c r="G3704" t="s">
        <v>508</v>
      </c>
      <c r="H3704">
        <v>3.2173207751033419</v>
      </c>
      <c r="I3704">
        <v>60.119050322205617</v>
      </c>
      <c r="J3704">
        <v>-6.876302398910461E-4</v>
      </c>
      <c r="K3704">
        <v>18.858144101474821</v>
      </c>
      <c r="L3704">
        <v>0.52471605060941406</v>
      </c>
      <c r="M3704">
        <v>-0.28248560935074979</v>
      </c>
      <c r="N3704">
        <v>3.4702533646568972</v>
      </c>
      <c r="O3704">
        <v>1</v>
      </c>
      <c r="P3704">
        <v>1</v>
      </c>
      <c r="Q3704">
        <v>0</v>
      </c>
      <c r="R3704">
        <v>0</v>
      </c>
      <c r="S3704">
        <v>0</v>
      </c>
      <c r="T3704">
        <v>0</v>
      </c>
    </row>
    <row r="3705" spans="1:20" x14ac:dyDescent="0.3">
      <c r="A3705" t="s">
        <v>223</v>
      </c>
      <c r="B3705" t="s">
        <v>607</v>
      </c>
      <c r="C3705">
        <v>12</v>
      </c>
      <c r="D3705">
        <v>10</v>
      </c>
      <c r="E3705" t="s">
        <v>510</v>
      </c>
      <c r="F3705" t="s">
        <v>508</v>
      </c>
      <c r="G3705" t="s">
        <v>508</v>
      </c>
      <c r="H3705">
        <v>3.115448506841981</v>
      </c>
      <c r="I3705">
        <v>76.582284593330314</v>
      </c>
      <c r="J3705">
        <v>1.5402070408461199E-3</v>
      </c>
      <c r="K3705">
        <v>120.23938388727311</v>
      </c>
      <c r="L3705">
        <v>1.430836728519048</v>
      </c>
      <c r="M3705">
        <v>-0.82135447213537871</v>
      </c>
      <c r="N3705">
        <v>1.0352006526844451</v>
      </c>
      <c r="O3705">
        <v>0</v>
      </c>
      <c r="P3705">
        <v>1</v>
      </c>
      <c r="Q3705">
        <v>1</v>
      </c>
      <c r="R3705">
        <v>1</v>
      </c>
      <c r="S3705">
        <v>1</v>
      </c>
      <c r="T3705">
        <v>1</v>
      </c>
    </row>
    <row r="3706" spans="1:20" x14ac:dyDescent="0.3">
      <c r="A3706" t="s">
        <v>265</v>
      </c>
      <c r="B3706" t="s">
        <v>607</v>
      </c>
      <c r="C3706">
        <v>11</v>
      </c>
      <c r="D3706">
        <v>9</v>
      </c>
      <c r="E3706" t="s">
        <v>510</v>
      </c>
      <c r="F3706" t="s">
        <v>508</v>
      </c>
      <c r="G3706" t="s">
        <v>508</v>
      </c>
      <c r="H3706">
        <v>3.0232774740071702</v>
      </c>
      <c r="I3706">
        <v>67.582403762717405</v>
      </c>
      <c r="J3706">
        <v>3.2756001443803862E-2</v>
      </c>
      <c r="K3706">
        <v>81.324596990312287</v>
      </c>
      <c r="L3706">
        <v>0.73736683378529999</v>
      </c>
      <c r="M3706">
        <v>-1.662234046769228</v>
      </c>
      <c r="N3706">
        <v>0</v>
      </c>
      <c r="O3706">
        <v>1</v>
      </c>
      <c r="P3706">
        <v>1</v>
      </c>
      <c r="Q3706">
        <v>1</v>
      </c>
      <c r="R3706">
        <v>0</v>
      </c>
      <c r="S3706">
        <v>1</v>
      </c>
      <c r="T3706">
        <v>0</v>
      </c>
    </row>
    <row r="3707" spans="1:20" x14ac:dyDescent="0.3">
      <c r="A3707" t="s">
        <v>271</v>
      </c>
      <c r="B3707" t="s">
        <v>607</v>
      </c>
      <c r="C3707">
        <v>3</v>
      </c>
      <c r="D3707">
        <v>9</v>
      </c>
      <c r="E3707" t="s">
        <v>510</v>
      </c>
      <c r="F3707" t="s">
        <v>508</v>
      </c>
      <c r="G3707" t="s">
        <v>508</v>
      </c>
      <c r="H3707">
        <v>3.3619303708133939</v>
      </c>
      <c r="I3707">
        <v>41.75820893645384</v>
      </c>
      <c r="J3707">
        <v>-8.5936471589248997E-2</v>
      </c>
      <c r="K3707">
        <v>-8.2572383110419683</v>
      </c>
      <c r="L3707">
        <v>0.95938096824841856</v>
      </c>
      <c r="M3707">
        <v>-3.177824666944236</v>
      </c>
      <c r="N3707">
        <v>5.0977689348310102</v>
      </c>
      <c r="O3707">
        <v>0</v>
      </c>
      <c r="P3707">
        <v>1</v>
      </c>
      <c r="Q3707">
        <v>0</v>
      </c>
      <c r="R3707">
        <v>0</v>
      </c>
      <c r="S3707">
        <v>0</v>
      </c>
      <c r="T3707">
        <v>0</v>
      </c>
    </row>
    <row r="3708" spans="1:20" x14ac:dyDescent="0.3">
      <c r="A3708" t="s">
        <v>283</v>
      </c>
      <c r="B3708" t="s">
        <v>607</v>
      </c>
      <c r="C3708">
        <v>6</v>
      </c>
      <c r="D3708">
        <v>4</v>
      </c>
      <c r="E3708" t="s">
        <v>510</v>
      </c>
      <c r="F3708" t="s">
        <v>508</v>
      </c>
      <c r="G3708" t="s">
        <v>508</v>
      </c>
      <c r="H3708">
        <v>3.2497412910980268</v>
      </c>
      <c r="I3708">
        <v>78.749995529652708</v>
      </c>
      <c r="J3708">
        <v>-2.045032267907754E-4</v>
      </c>
      <c r="K3708">
        <v>95.4721141678869</v>
      </c>
      <c r="L3708">
        <v>0.81215481048313987</v>
      </c>
      <c r="M3708">
        <v>-0.5882362840909735</v>
      </c>
      <c r="N3708">
        <v>-2.9585786202270121</v>
      </c>
      <c r="O3708">
        <v>1</v>
      </c>
      <c r="P3708">
        <v>1</v>
      </c>
      <c r="Q3708">
        <v>0</v>
      </c>
      <c r="R3708">
        <v>0</v>
      </c>
      <c r="S3708">
        <v>0</v>
      </c>
      <c r="T3708">
        <v>0</v>
      </c>
    </row>
    <row r="3709" spans="1:20" x14ac:dyDescent="0.3">
      <c r="A3709" t="s">
        <v>290</v>
      </c>
      <c r="B3709" t="s">
        <v>607</v>
      </c>
      <c r="C3709">
        <v>3</v>
      </c>
      <c r="D3709">
        <v>7</v>
      </c>
      <c r="E3709" t="s">
        <v>510</v>
      </c>
      <c r="F3709" t="s">
        <v>508</v>
      </c>
      <c r="G3709" t="s">
        <v>508</v>
      </c>
      <c r="H3709">
        <v>3.3972122508860481</v>
      </c>
      <c r="I3709">
        <v>50.625014156099759</v>
      </c>
      <c r="J3709">
        <v>-5.6249005841451538E-2</v>
      </c>
      <c r="K3709">
        <v>61.493835973955143</v>
      </c>
      <c r="L3709">
        <v>0.65784832802419646</v>
      </c>
      <c r="M3709">
        <v>-2.9585786202270121</v>
      </c>
      <c r="N3709">
        <v>1.151762016651567</v>
      </c>
      <c r="O3709">
        <v>0</v>
      </c>
      <c r="P3709">
        <v>1</v>
      </c>
      <c r="Q3709">
        <v>0</v>
      </c>
      <c r="R3709">
        <v>0</v>
      </c>
      <c r="S3709">
        <v>0</v>
      </c>
      <c r="T3709">
        <v>0</v>
      </c>
    </row>
    <row r="3710" spans="1:20" x14ac:dyDescent="0.3">
      <c r="A3710" t="s">
        <v>91</v>
      </c>
      <c r="B3710" t="s">
        <v>607</v>
      </c>
      <c r="C3710">
        <v>3</v>
      </c>
      <c r="D3710">
        <v>9</v>
      </c>
      <c r="E3710" t="s">
        <v>510</v>
      </c>
      <c r="F3710" t="s">
        <v>508</v>
      </c>
      <c r="G3710" t="s">
        <v>508</v>
      </c>
      <c r="H3710">
        <v>3.6872588054354831</v>
      </c>
      <c r="I3710">
        <v>46.808504882001387</v>
      </c>
      <c r="J3710">
        <v>-8.6577287150125359E-2</v>
      </c>
      <c r="K3710">
        <v>-90.604433896001396</v>
      </c>
      <c r="L3710">
        <v>0.79606843817127448</v>
      </c>
      <c r="M3710">
        <v>-3.077932239287184</v>
      </c>
      <c r="N3710">
        <v>-8.0405440454155173</v>
      </c>
      <c r="O3710">
        <v>0</v>
      </c>
      <c r="P3710">
        <v>1</v>
      </c>
      <c r="Q3710">
        <v>0</v>
      </c>
      <c r="R3710">
        <v>0</v>
      </c>
      <c r="S3710">
        <v>0</v>
      </c>
      <c r="T3710">
        <v>0</v>
      </c>
    </row>
    <row r="3711" spans="1:20" x14ac:dyDescent="0.3">
      <c r="A3711" t="s">
        <v>93</v>
      </c>
      <c r="B3711" t="s">
        <v>607</v>
      </c>
      <c r="C3711">
        <v>0</v>
      </c>
      <c r="D3711">
        <v>5</v>
      </c>
      <c r="E3711" t="s">
        <v>510</v>
      </c>
      <c r="F3711" t="s">
        <v>508</v>
      </c>
      <c r="G3711" t="s">
        <v>508</v>
      </c>
      <c r="H3711">
        <v>4.5449779676401993</v>
      </c>
      <c r="I3711">
        <v>0</v>
      </c>
      <c r="J3711">
        <v>-0.25600447205288113</v>
      </c>
      <c r="K3711">
        <v>-186.9542197823481</v>
      </c>
      <c r="L3711">
        <v>0.91970136523661472</v>
      </c>
      <c r="M3711">
        <v>-8.0405440454155173</v>
      </c>
      <c r="N3711">
        <v>2.1307859600918468</v>
      </c>
      <c r="O3711">
        <v>0</v>
      </c>
      <c r="P3711">
        <v>0</v>
      </c>
      <c r="Q3711">
        <v>0</v>
      </c>
      <c r="R3711">
        <v>0</v>
      </c>
      <c r="S3711">
        <v>0</v>
      </c>
      <c r="T3711">
        <v>0</v>
      </c>
    </row>
    <row r="3712" spans="1:20" x14ac:dyDescent="0.3">
      <c r="A3712" t="s">
        <v>162</v>
      </c>
      <c r="B3712" t="s">
        <v>607</v>
      </c>
      <c r="C3712">
        <v>0</v>
      </c>
      <c r="D3712">
        <v>5</v>
      </c>
      <c r="E3712" t="s">
        <v>510</v>
      </c>
      <c r="F3712" t="s">
        <v>508</v>
      </c>
      <c r="G3712" t="s">
        <v>508</v>
      </c>
      <c r="H3712">
        <v>4.5421248287553198</v>
      </c>
      <c r="I3712">
        <v>5.4726191120106966</v>
      </c>
      <c r="J3712">
        <v>-0.40180039672865991</v>
      </c>
      <c r="K3712">
        <v>-135.31373589535431</v>
      </c>
      <c r="L3712">
        <v>0.76919210865524468</v>
      </c>
      <c r="M3712">
        <v>-2.7084826918984111</v>
      </c>
      <c r="N3712">
        <v>1.465207095448898</v>
      </c>
      <c r="O3712">
        <v>0</v>
      </c>
      <c r="P3712">
        <v>0</v>
      </c>
      <c r="Q3712">
        <v>0</v>
      </c>
      <c r="R3712">
        <v>0</v>
      </c>
      <c r="S3712">
        <v>0</v>
      </c>
      <c r="T3712">
        <v>0</v>
      </c>
    </row>
    <row r="3713" spans="1:20" x14ac:dyDescent="0.3">
      <c r="A3713" t="s">
        <v>235</v>
      </c>
      <c r="B3713" t="s">
        <v>607</v>
      </c>
      <c r="C3713">
        <v>9</v>
      </c>
      <c r="D3713">
        <v>5</v>
      </c>
      <c r="E3713" t="s">
        <v>510</v>
      </c>
      <c r="F3713" t="s">
        <v>508</v>
      </c>
      <c r="G3713" t="s">
        <v>508</v>
      </c>
      <c r="H3713">
        <v>5.0750603110103283</v>
      </c>
      <c r="I3713">
        <v>63.2352977269245</v>
      </c>
      <c r="J3713">
        <v>5.7465852767564607E-2</v>
      </c>
      <c r="K3713">
        <v>24.11380287485234</v>
      </c>
      <c r="L3713">
        <v>0.62004815759155707</v>
      </c>
      <c r="M3713">
        <v>-2.123422039179752</v>
      </c>
      <c r="N3713">
        <v>1.8983032743809589</v>
      </c>
      <c r="O3713">
        <v>1</v>
      </c>
      <c r="P3713">
        <v>1</v>
      </c>
      <c r="Q3713">
        <v>1</v>
      </c>
      <c r="R3713">
        <v>0</v>
      </c>
      <c r="S3713">
        <v>1</v>
      </c>
      <c r="T3713">
        <v>0</v>
      </c>
    </row>
    <row r="3714" spans="1:20" x14ac:dyDescent="0.3">
      <c r="A3714" t="s">
        <v>269</v>
      </c>
      <c r="B3714" t="s">
        <v>607</v>
      </c>
      <c r="C3714">
        <v>11</v>
      </c>
      <c r="D3714">
        <v>10</v>
      </c>
      <c r="E3714" t="s">
        <v>510</v>
      </c>
      <c r="F3714" t="s">
        <v>508</v>
      </c>
      <c r="G3714" t="s">
        <v>508</v>
      </c>
      <c r="H3714">
        <v>5.6336706433312891</v>
      </c>
      <c r="I3714">
        <v>62.962942836889411</v>
      </c>
      <c r="J3714">
        <v>0.22357116521940629</v>
      </c>
      <c r="K3714">
        <v>134.5648923296587</v>
      </c>
      <c r="L3714">
        <v>1.229447203644616</v>
      </c>
      <c r="M3714">
        <v>-4.6307871859588579</v>
      </c>
      <c r="N3714">
        <v>-0.98424948020368574</v>
      </c>
      <c r="O3714">
        <v>1</v>
      </c>
      <c r="P3714">
        <v>1</v>
      </c>
      <c r="Q3714">
        <v>1</v>
      </c>
      <c r="R3714">
        <v>0</v>
      </c>
      <c r="S3714">
        <v>1</v>
      </c>
      <c r="T3714">
        <v>1</v>
      </c>
    </row>
    <row r="3715" spans="1:20" x14ac:dyDescent="0.3">
      <c r="A3715" t="s">
        <v>282</v>
      </c>
      <c r="B3715" t="s">
        <v>607</v>
      </c>
      <c r="C3715">
        <v>9</v>
      </c>
      <c r="D3715">
        <v>6</v>
      </c>
      <c r="E3715" t="s">
        <v>510</v>
      </c>
      <c r="F3715" t="s">
        <v>508</v>
      </c>
      <c r="G3715" t="s">
        <v>508</v>
      </c>
      <c r="H3715">
        <v>5.699138426633672</v>
      </c>
      <c r="I3715">
        <v>58.689450871253193</v>
      </c>
      <c r="J3715">
        <v>0.17683076728391359</v>
      </c>
      <c r="K3715">
        <v>64.328877145485947</v>
      </c>
      <c r="L3715">
        <v>0.28180671268150198</v>
      </c>
      <c r="M3715">
        <v>-0.98424948020368574</v>
      </c>
      <c r="N3715">
        <v>-6.627056846066981E-2</v>
      </c>
      <c r="O3715">
        <v>1</v>
      </c>
      <c r="P3715">
        <v>1</v>
      </c>
      <c r="Q3715">
        <v>1</v>
      </c>
      <c r="R3715">
        <v>0</v>
      </c>
      <c r="S3715">
        <v>1</v>
      </c>
      <c r="T3715">
        <v>0</v>
      </c>
    </row>
    <row r="3716" spans="1:20" x14ac:dyDescent="0.3">
      <c r="A3716" t="s">
        <v>285</v>
      </c>
      <c r="B3716" t="s">
        <v>607</v>
      </c>
      <c r="C3716">
        <v>1</v>
      </c>
      <c r="D3716">
        <v>5</v>
      </c>
      <c r="E3716" t="s">
        <v>510</v>
      </c>
      <c r="F3716" t="s">
        <v>508</v>
      </c>
      <c r="G3716" t="s">
        <v>508</v>
      </c>
      <c r="H3716">
        <v>5.582809474488319</v>
      </c>
      <c r="I3716">
        <v>43.589748466446032</v>
      </c>
      <c r="J3716">
        <v>-1.5879108356343982E-2</v>
      </c>
      <c r="K3716">
        <v>2.258940591356676</v>
      </c>
      <c r="L3716">
        <v>0.60110778624444983</v>
      </c>
      <c r="M3716">
        <v>-3.4482725909826168</v>
      </c>
      <c r="N3716">
        <v>0.13735922742426659</v>
      </c>
      <c r="O3716">
        <v>0</v>
      </c>
      <c r="P3716">
        <v>1</v>
      </c>
      <c r="Q3716">
        <v>0</v>
      </c>
      <c r="R3716">
        <v>0</v>
      </c>
      <c r="S3716">
        <v>0</v>
      </c>
      <c r="T3716">
        <v>0</v>
      </c>
    </row>
    <row r="3717" spans="1:20" x14ac:dyDescent="0.3">
      <c r="A3717" t="s">
        <v>291</v>
      </c>
      <c r="B3717" t="s">
        <v>607</v>
      </c>
      <c r="C3717">
        <v>3</v>
      </c>
      <c r="D3717">
        <v>5</v>
      </c>
      <c r="E3717" t="s">
        <v>510</v>
      </c>
      <c r="F3717" t="s">
        <v>508</v>
      </c>
      <c r="G3717" t="s">
        <v>508</v>
      </c>
      <c r="H3717">
        <v>5.9810964984125556</v>
      </c>
      <c r="I3717">
        <v>42.165242087834187</v>
      </c>
      <c r="J3717">
        <v>-0.13355609263476309</v>
      </c>
      <c r="K3717">
        <v>28.962584958427549</v>
      </c>
      <c r="L3717">
        <v>1.704203592165255</v>
      </c>
      <c r="M3717">
        <v>-0.48010764876894252</v>
      </c>
      <c r="N3717">
        <v>2.067540909735615</v>
      </c>
      <c r="O3717">
        <v>0</v>
      </c>
      <c r="P3717">
        <v>1</v>
      </c>
      <c r="Q3717">
        <v>0</v>
      </c>
      <c r="R3717">
        <v>0</v>
      </c>
      <c r="S3717">
        <v>0</v>
      </c>
      <c r="T3717">
        <v>1</v>
      </c>
    </row>
    <row r="3718" spans="1:20" x14ac:dyDescent="0.3">
      <c r="A3718" t="s">
        <v>298</v>
      </c>
      <c r="B3718" t="s">
        <v>607</v>
      </c>
      <c r="C3718">
        <v>1</v>
      </c>
      <c r="D3718">
        <v>2</v>
      </c>
      <c r="E3718" t="s">
        <v>510</v>
      </c>
      <c r="F3718" t="s">
        <v>508</v>
      </c>
      <c r="G3718" t="s">
        <v>508</v>
      </c>
      <c r="H3718">
        <v>5.9955076082601702</v>
      </c>
      <c r="I3718">
        <v>23.29316284654465</v>
      </c>
      <c r="J3718">
        <v>-0.15978222654069221</v>
      </c>
      <c r="K3718">
        <v>-45.515766979947529</v>
      </c>
      <c r="L3718">
        <v>0.71623939907099476</v>
      </c>
      <c r="M3718">
        <v>-1.2153970295460661</v>
      </c>
      <c r="N3718">
        <v>1.7771717487903229</v>
      </c>
      <c r="O3718">
        <v>0</v>
      </c>
      <c r="P3718">
        <v>1</v>
      </c>
      <c r="Q3718">
        <v>0</v>
      </c>
      <c r="R3718">
        <v>0</v>
      </c>
      <c r="S3718">
        <v>0</v>
      </c>
      <c r="T3718">
        <v>0</v>
      </c>
    </row>
    <row r="3719" spans="1:20" x14ac:dyDescent="0.3">
      <c r="A3719" t="s">
        <v>164</v>
      </c>
      <c r="B3719" t="s">
        <v>607</v>
      </c>
      <c r="C3719">
        <v>11</v>
      </c>
      <c r="D3719">
        <v>12</v>
      </c>
      <c r="E3719" t="s">
        <v>510</v>
      </c>
      <c r="F3719" t="s">
        <v>508</v>
      </c>
      <c r="G3719" t="s">
        <v>508</v>
      </c>
      <c r="H3719">
        <v>4.8979594293824906</v>
      </c>
      <c r="I3719">
        <v>34.36121478757854</v>
      </c>
      <c r="J3719">
        <v>6.0605079780271798E-2</v>
      </c>
      <c r="K3719">
        <v>90.526189748793499</v>
      </c>
      <c r="L3719">
        <v>0.95678769653640972</v>
      </c>
      <c r="M3719">
        <v>-4.2011447855474202</v>
      </c>
      <c r="N3719">
        <v>1.26245566761035</v>
      </c>
      <c r="O3719">
        <v>1</v>
      </c>
      <c r="P3719">
        <v>1</v>
      </c>
      <c r="Q3719">
        <v>1</v>
      </c>
      <c r="R3719">
        <v>0</v>
      </c>
      <c r="S3719">
        <v>1</v>
      </c>
      <c r="T3719">
        <v>0</v>
      </c>
    </row>
    <row r="3720" spans="1:20" x14ac:dyDescent="0.3">
      <c r="A3720" t="s">
        <v>156</v>
      </c>
      <c r="B3720" t="s">
        <v>608</v>
      </c>
      <c r="C3720">
        <v>11</v>
      </c>
      <c r="D3720">
        <v>10</v>
      </c>
      <c r="E3720" t="s">
        <v>510</v>
      </c>
      <c r="F3720" t="s">
        <v>508</v>
      </c>
      <c r="G3720" t="s">
        <v>508</v>
      </c>
      <c r="H3720">
        <v>4.3376617101363806</v>
      </c>
      <c r="I3720">
        <v>68.232053732436398</v>
      </c>
      <c r="J3720">
        <v>0.14163716831691089</v>
      </c>
      <c r="K3720">
        <v>80.385696417736156</v>
      </c>
      <c r="L3720">
        <v>0.57802537793226005</v>
      </c>
      <c r="M3720">
        <v>-2.0190032631065091</v>
      </c>
      <c r="N3720">
        <v>2.3636326645359849</v>
      </c>
      <c r="O3720">
        <v>1</v>
      </c>
      <c r="P3720">
        <v>1</v>
      </c>
      <c r="Q3720">
        <v>1</v>
      </c>
      <c r="R3720">
        <v>0</v>
      </c>
      <c r="S3720">
        <v>1</v>
      </c>
      <c r="T3720">
        <v>0</v>
      </c>
    </row>
    <row r="3721" spans="1:20" x14ac:dyDescent="0.3">
      <c r="A3721" t="s">
        <v>265</v>
      </c>
      <c r="B3721" t="s">
        <v>608</v>
      </c>
      <c r="C3721">
        <v>5</v>
      </c>
      <c r="D3721">
        <v>8</v>
      </c>
      <c r="E3721" t="s">
        <v>510</v>
      </c>
      <c r="F3721" t="s">
        <v>508</v>
      </c>
      <c r="G3721" t="s">
        <v>508</v>
      </c>
      <c r="H3721">
        <v>4.9021297428105326</v>
      </c>
      <c r="I3721">
        <v>42.657309545277514</v>
      </c>
      <c r="J3721">
        <v>-0.23448822480617701</v>
      </c>
      <c r="K3721">
        <v>10.911086704756761</v>
      </c>
      <c r="L3721">
        <v>1.1646908178671049</v>
      </c>
      <c r="M3721">
        <v>-3.31202629370555</v>
      </c>
      <c r="N3721">
        <v>2.163465285795112</v>
      </c>
      <c r="O3721">
        <v>0</v>
      </c>
      <c r="P3721">
        <v>1</v>
      </c>
      <c r="Q3721">
        <v>0</v>
      </c>
      <c r="R3721">
        <v>0</v>
      </c>
      <c r="S3721">
        <v>0</v>
      </c>
      <c r="T3721">
        <v>1</v>
      </c>
    </row>
    <row r="3722" spans="1:20" x14ac:dyDescent="0.3">
      <c r="A3722" t="s">
        <v>271</v>
      </c>
      <c r="B3722" t="s">
        <v>608</v>
      </c>
      <c r="C3722">
        <v>3</v>
      </c>
      <c r="D3722">
        <v>6</v>
      </c>
      <c r="E3722" t="s">
        <v>510</v>
      </c>
      <c r="F3722" t="s">
        <v>508</v>
      </c>
      <c r="G3722" t="s">
        <v>508</v>
      </c>
      <c r="H3722">
        <v>4.9569716438818663</v>
      </c>
      <c r="I3722">
        <v>39.130428773319238</v>
      </c>
      <c r="J3722">
        <v>-0.36320383273182971</v>
      </c>
      <c r="K3722">
        <v>-13.58077524967981</v>
      </c>
      <c r="L3722">
        <v>0.63465603704637319</v>
      </c>
      <c r="M3722">
        <v>-2.3529389325310199</v>
      </c>
      <c r="N3722">
        <v>0.5421695814438422</v>
      </c>
      <c r="O3722">
        <v>0</v>
      </c>
      <c r="P3722">
        <v>1</v>
      </c>
      <c r="Q3722">
        <v>0</v>
      </c>
      <c r="R3722">
        <v>0</v>
      </c>
      <c r="S3722">
        <v>0</v>
      </c>
      <c r="T3722">
        <v>0</v>
      </c>
    </row>
    <row r="3723" spans="1:20" x14ac:dyDescent="0.3">
      <c r="A3723" t="s">
        <v>290</v>
      </c>
      <c r="B3723" t="s">
        <v>608</v>
      </c>
      <c r="C3723">
        <v>5</v>
      </c>
      <c r="D3723">
        <v>4</v>
      </c>
      <c r="E3723" t="s">
        <v>510</v>
      </c>
      <c r="F3723" t="s">
        <v>508</v>
      </c>
      <c r="G3723" t="s">
        <v>508</v>
      </c>
      <c r="H3723">
        <v>4.4915976644564077</v>
      </c>
      <c r="I3723">
        <v>35.025386116834227</v>
      </c>
      <c r="J3723">
        <v>-0.36370599658024011</v>
      </c>
      <c r="K3723">
        <v>6.7911474437148511</v>
      </c>
      <c r="L3723">
        <v>0.8565358710793548</v>
      </c>
      <c r="M3723">
        <v>-1.220215547031164</v>
      </c>
      <c r="N3723">
        <v>3.5294140086454511</v>
      </c>
      <c r="O3723">
        <v>0</v>
      </c>
      <c r="P3723">
        <v>1</v>
      </c>
      <c r="Q3723">
        <v>0</v>
      </c>
      <c r="R3723">
        <v>1</v>
      </c>
      <c r="S3723">
        <v>0</v>
      </c>
      <c r="T3723">
        <v>0</v>
      </c>
    </row>
    <row r="3724" spans="1:20" x14ac:dyDescent="0.3">
      <c r="A3724" t="s">
        <v>93</v>
      </c>
      <c r="B3724" t="s">
        <v>608</v>
      </c>
      <c r="C3724">
        <v>8</v>
      </c>
      <c r="D3724">
        <v>7</v>
      </c>
      <c r="E3724" t="s">
        <v>510</v>
      </c>
      <c r="F3724" t="s">
        <v>508</v>
      </c>
      <c r="G3724" t="s">
        <v>508</v>
      </c>
      <c r="H3724">
        <v>5.6571767101337027</v>
      </c>
      <c r="I3724">
        <v>39.7489643262155</v>
      </c>
      <c r="J3724">
        <v>-9.5941831153438351E-2</v>
      </c>
      <c r="K3724">
        <v>112.5551105936205</v>
      </c>
      <c r="L3724">
        <v>1.241871356070323</v>
      </c>
      <c r="M3724">
        <v>-5.1648378827089632</v>
      </c>
      <c r="N3724">
        <v>7.358055857024441</v>
      </c>
      <c r="O3724">
        <v>1</v>
      </c>
      <c r="P3724">
        <v>1</v>
      </c>
      <c r="Q3724">
        <v>0</v>
      </c>
      <c r="R3724">
        <v>0</v>
      </c>
      <c r="S3724">
        <v>1</v>
      </c>
      <c r="T3724">
        <v>1</v>
      </c>
    </row>
    <row r="3725" spans="1:20" x14ac:dyDescent="0.3">
      <c r="A3725" t="s">
        <v>269</v>
      </c>
      <c r="B3725" t="s">
        <v>608</v>
      </c>
      <c r="C3725">
        <v>9</v>
      </c>
      <c r="D3725">
        <v>4</v>
      </c>
      <c r="E3725" t="s">
        <v>510</v>
      </c>
      <c r="F3725" t="s">
        <v>508</v>
      </c>
      <c r="G3725" t="s">
        <v>508</v>
      </c>
      <c r="H3725">
        <v>5.5258419922874928</v>
      </c>
      <c r="I3725">
        <v>78.088479964081984</v>
      </c>
      <c r="J3725">
        <v>1.3336680968249079</v>
      </c>
      <c r="K3725">
        <v>168.17497829177589</v>
      </c>
      <c r="L3725">
        <v>0.76110872499660653</v>
      </c>
      <c r="M3725">
        <v>-0.57859063816613188</v>
      </c>
      <c r="N3725">
        <v>-3.006788089234762</v>
      </c>
      <c r="O3725">
        <v>1</v>
      </c>
      <c r="P3725">
        <v>1</v>
      </c>
      <c r="Q3725">
        <v>1</v>
      </c>
      <c r="R3725">
        <v>0</v>
      </c>
      <c r="S3725">
        <v>1</v>
      </c>
      <c r="T3725">
        <v>0</v>
      </c>
    </row>
    <row r="3726" spans="1:20" x14ac:dyDescent="0.3">
      <c r="A3726" t="s">
        <v>282</v>
      </c>
      <c r="B3726" t="s">
        <v>608</v>
      </c>
      <c r="C3726">
        <v>9</v>
      </c>
      <c r="D3726">
        <v>6</v>
      </c>
      <c r="E3726" t="s">
        <v>510</v>
      </c>
      <c r="F3726" t="s">
        <v>508</v>
      </c>
      <c r="G3726" t="s">
        <v>508</v>
      </c>
      <c r="H3726">
        <v>5.9900005885532934</v>
      </c>
      <c r="I3726">
        <v>71.619367709127729</v>
      </c>
      <c r="J3726">
        <v>1.1506925157592269</v>
      </c>
      <c r="K3726">
        <v>93.705924036972348</v>
      </c>
      <c r="L3726">
        <v>0.30799130501936001</v>
      </c>
      <c r="M3726">
        <v>-3.006788089234762</v>
      </c>
      <c r="N3726">
        <v>6</v>
      </c>
      <c r="O3726">
        <v>1</v>
      </c>
      <c r="P3726">
        <v>1</v>
      </c>
      <c r="Q3726">
        <v>1</v>
      </c>
      <c r="R3726">
        <v>0</v>
      </c>
      <c r="S3726">
        <v>1</v>
      </c>
      <c r="T3726">
        <v>0</v>
      </c>
    </row>
    <row r="3727" spans="1:20" x14ac:dyDescent="0.3">
      <c r="A3727" t="s">
        <v>285</v>
      </c>
      <c r="B3727" t="s">
        <v>608</v>
      </c>
      <c r="C3727">
        <v>11</v>
      </c>
      <c r="D3727">
        <v>6</v>
      </c>
      <c r="E3727" t="s">
        <v>510</v>
      </c>
      <c r="F3727" t="s">
        <v>508</v>
      </c>
      <c r="G3727" t="s">
        <v>508</v>
      </c>
      <c r="H3727">
        <v>5.7703353245618487</v>
      </c>
      <c r="I3727">
        <v>79.486027166560547</v>
      </c>
      <c r="J3727">
        <v>0.97364655700283809</v>
      </c>
      <c r="K3727">
        <v>80.559000299493007</v>
      </c>
      <c r="L3727">
        <v>0.53462201791161368</v>
      </c>
      <c r="M3727">
        <v>-1.4150943396226421</v>
      </c>
      <c r="N3727">
        <v>-2.392344497607656</v>
      </c>
      <c r="O3727">
        <v>1</v>
      </c>
      <c r="P3727">
        <v>1</v>
      </c>
      <c r="Q3727">
        <v>1</v>
      </c>
      <c r="R3727">
        <v>1</v>
      </c>
      <c r="S3727">
        <v>1</v>
      </c>
      <c r="T3727">
        <v>0</v>
      </c>
    </row>
    <row r="3728" spans="1:20" x14ac:dyDescent="0.3">
      <c r="A3728" t="s">
        <v>164</v>
      </c>
      <c r="B3728" t="s">
        <v>608</v>
      </c>
      <c r="C3728">
        <v>11</v>
      </c>
      <c r="D3728">
        <v>10</v>
      </c>
      <c r="E3728" t="s">
        <v>510</v>
      </c>
      <c r="F3728" t="s">
        <v>508</v>
      </c>
      <c r="G3728" t="s">
        <v>508</v>
      </c>
      <c r="H3728">
        <v>6.0094193598788674</v>
      </c>
      <c r="I3728">
        <v>84.906452351650159</v>
      </c>
      <c r="J3728">
        <v>1.0160587182909451</v>
      </c>
      <c r="K3728">
        <v>168.00080884684161</v>
      </c>
      <c r="L3728">
        <v>1.959611967354274</v>
      </c>
      <c r="M3728">
        <v>-2.5</v>
      </c>
      <c r="N3728">
        <v>0</v>
      </c>
      <c r="O3728">
        <v>1</v>
      </c>
      <c r="P3728">
        <v>1</v>
      </c>
      <c r="Q3728">
        <v>1</v>
      </c>
      <c r="R3728">
        <v>0</v>
      </c>
      <c r="S3728">
        <v>1</v>
      </c>
      <c r="T3728">
        <v>1</v>
      </c>
    </row>
    <row r="3729" spans="1:20" x14ac:dyDescent="0.3">
      <c r="A3729" t="s">
        <v>139</v>
      </c>
      <c r="B3729" t="s">
        <v>609</v>
      </c>
      <c r="C3729">
        <v>8</v>
      </c>
      <c r="D3729">
        <v>6</v>
      </c>
      <c r="E3729" t="s">
        <v>510</v>
      </c>
      <c r="F3729" t="s">
        <v>508</v>
      </c>
      <c r="G3729" t="s">
        <v>508</v>
      </c>
      <c r="H3729">
        <v>3.2292273476513058</v>
      </c>
      <c r="I3729">
        <v>64.66662089029947</v>
      </c>
      <c r="J3729">
        <v>2.5742790713136898E-3</v>
      </c>
      <c r="K3729">
        <v>69.487912962069288</v>
      </c>
      <c r="L3729">
        <v>1.0859790757158949</v>
      </c>
      <c r="M3729">
        <v>-1.200002034505208</v>
      </c>
      <c r="N3729">
        <v>-0.74223791459093413</v>
      </c>
      <c r="O3729">
        <v>0</v>
      </c>
      <c r="P3729">
        <v>1</v>
      </c>
      <c r="Q3729">
        <v>1</v>
      </c>
      <c r="R3729">
        <v>0</v>
      </c>
      <c r="S3729">
        <v>0</v>
      </c>
      <c r="T3729">
        <v>1</v>
      </c>
    </row>
    <row r="3730" spans="1:20" x14ac:dyDescent="0.3">
      <c r="A3730" t="s">
        <v>156</v>
      </c>
      <c r="B3730" t="s">
        <v>609</v>
      </c>
      <c r="C3730">
        <v>6</v>
      </c>
      <c r="D3730">
        <v>6</v>
      </c>
      <c r="E3730" t="s">
        <v>510</v>
      </c>
      <c r="F3730" t="s">
        <v>508</v>
      </c>
      <c r="G3730" t="s">
        <v>508</v>
      </c>
      <c r="H3730">
        <v>3.2145284395414429</v>
      </c>
      <c r="I3730">
        <v>57.333310445149742</v>
      </c>
      <c r="J3730">
        <v>-4.1150189037921558E-2</v>
      </c>
      <c r="K3730">
        <v>-28.985574758878819</v>
      </c>
      <c r="L3730">
        <v>0.79708691765651329</v>
      </c>
      <c r="M3730">
        <v>-0.74223791459093413</v>
      </c>
      <c r="N3730">
        <v>2.651259974924395</v>
      </c>
      <c r="O3730">
        <v>1</v>
      </c>
      <c r="P3730">
        <v>1</v>
      </c>
      <c r="Q3730">
        <v>0</v>
      </c>
      <c r="R3730">
        <v>0</v>
      </c>
      <c r="S3730">
        <v>0</v>
      </c>
      <c r="T3730">
        <v>0</v>
      </c>
    </row>
    <row r="3731" spans="1:20" x14ac:dyDescent="0.3">
      <c r="A3731" t="s">
        <v>265</v>
      </c>
      <c r="B3731" t="s">
        <v>609</v>
      </c>
      <c r="C3731">
        <v>11</v>
      </c>
      <c r="D3731">
        <v>10</v>
      </c>
      <c r="E3731" t="s">
        <v>510</v>
      </c>
      <c r="F3731" t="s">
        <v>508</v>
      </c>
      <c r="G3731" t="s">
        <v>508</v>
      </c>
      <c r="H3731">
        <v>3.2410329001684599</v>
      </c>
      <c r="I3731">
        <v>82.258078161315566</v>
      </c>
      <c r="J3731">
        <v>0.14164128880676549</v>
      </c>
      <c r="K3731">
        <v>115.8650046743396</v>
      </c>
      <c r="L3731">
        <v>0.58264836925111785</v>
      </c>
      <c r="M3731">
        <v>-0.62538729972988172</v>
      </c>
      <c r="N3731">
        <v>-0.12586820221232031</v>
      </c>
      <c r="O3731">
        <v>1</v>
      </c>
      <c r="P3731">
        <v>1</v>
      </c>
      <c r="Q3731">
        <v>1</v>
      </c>
      <c r="R3731">
        <v>0</v>
      </c>
      <c r="S3731">
        <v>1</v>
      </c>
      <c r="T3731">
        <v>0</v>
      </c>
    </row>
    <row r="3732" spans="1:20" x14ac:dyDescent="0.3">
      <c r="A3732" t="s">
        <v>271</v>
      </c>
      <c r="B3732" t="s">
        <v>609</v>
      </c>
      <c r="C3732">
        <v>8</v>
      </c>
      <c r="D3732">
        <v>9</v>
      </c>
      <c r="E3732" t="s">
        <v>513</v>
      </c>
      <c r="F3732" t="s">
        <v>508</v>
      </c>
      <c r="G3732" t="s">
        <v>508</v>
      </c>
      <c r="H3732">
        <v>3.7608764281872471</v>
      </c>
      <c r="I3732">
        <v>50.896078175343497</v>
      </c>
      <c r="J3732">
        <v>1.770108970177264E-2</v>
      </c>
      <c r="K3732">
        <v>38.082486085195043</v>
      </c>
      <c r="L3732">
        <v>0.53498003882813305</v>
      </c>
      <c r="M3732">
        <v>-3.7807147581732501</v>
      </c>
      <c r="N3732">
        <v>0.19646189961925481</v>
      </c>
      <c r="O3732">
        <v>0</v>
      </c>
      <c r="P3732">
        <v>1</v>
      </c>
      <c r="Q3732">
        <v>1</v>
      </c>
      <c r="R3732">
        <v>0</v>
      </c>
      <c r="S3732">
        <v>1</v>
      </c>
      <c r="T3732">
        <v>0</v>
      </c>
    </row>
    <row r="3733" spans="1:20" x14ac:dyDescent="0.3">
      <c r="A3733" t="s">
        <v>290</v>
      </c>
      <c r="B3733" t="s">
        <v>609</v>
      </c>
      <c r="C3733">
        <v>5</v>
      </c>
      <c r="D3733">
        <v>9</v>
      </c>
      <c r="E3733" t="s">
        <v>510</v>
      </c>
      <c r="F3733" t="s">
        <v>508</v>
      </c>
      <c r="G3733" t="s">
        <v>508</v>
      </c>
      <c r="H3733">
        <v>3.9667311924395432</v>
      </c>
      <c r="I3733">
        <v>55.506630138551692</v>
      </c>
      <c r="J3733">
        <v>-3.903531073425115E-2</v>
      </c>
      <c r="K3733">
        <v>73.87132551588688</v>
      </c>
      <c r="L3733">
        <v>1.248550862380573</v>
      </c>
      <c r="M3733">
        <v>-3.874539394666674</v>
      </c>
      <c r="N3733">
        <v>1.5355071616181419</v>
      </c>
      <c r="O3733">
        <v>0</v>
      </c>
      <c r="P3733">
        <v>1</v>
      </c>
      <c r="Q3733">
        <v>0</v>
      </c>
      <c r="R3733">
        <v>0</v>
      </c>
      <c r="S3733">
        <v>0</v>
      </c>
      <c r="T3733">
        <v>1</v>
      </c>
    </row>
    <row r="3734" spans="1:20" x14ac:dyDescent="0.3">
      <c r="A3734" t="s">
        <v>91</v>
      </c>
      <c r="B3734" t="s">
        <v>609</v>
      </c>
      <c r="C3734">
        <v>8</v>
      </c>
      <c r="D3734">
        <v>2</v>
      </c>
      <c r="E3734" t="s">
        <v>510</v>
      </c>
      <c r="F3734" t="s">
        <v>508</v>
      </c>
      <c r="G3734" t="s">
        <v>508</v>
      </c>
      <c r="H3734">
        <v>4.3844202133850398</v>
      </c>
      <c r="I3734">
        <v>75.144484453450758</v>
      </c>
      <c r="J3734">
        <v>-7.4143684487085748E-3</v>
      </c>
      <c r="K3734">
        <v>-17.64016314063776</v>
      </c>
      <c r="L3734">
        <v>0.54710861894509499</v>
      </c>
      <c r="M3734">
        <v>-0.30751010888896002</v>
      </c>
      <c r="N3734">
        <v>-8.8833973352184827</v>
      </c>
      <c r="O3734">
        <v>1</v>
      </c>
      <c r="P3734">
        <v>1</v>
      </c>
      <c r="Q3734">
        <v>0</v>
      </c>
      <c r="R3734">
        <v>1</v>
      </c>
      <c r="S3734">
        <v>0</v>
      </c>
      <c r="T3734">
        <v>0</v>
      </c>
    </row>
    <row r="3735" spans="1:20" x14ac:dyDescent="0.3">
      <c r="A3735" t="s">
        <v>93</v>
      </c>
      <c r="B3735" t="s">
        <v>609</v>
      </c>
      <c r="C3735">
        <v>-2</v>
      </c>
      <c r="D3735">
        <v>3</v>
      </c>
      <c r="E3735" t="s">
        <v>510</v>
      </c>
      <c r="F3735" t="s">
        <v>508</v>
      </c>
      <c r="G3735" t="s">
        <v>508</v>
      </c>
      <c r="H3735">
        <v>5.1455658028985569</v>
      </c>
      <c r="I3735">
        <v>1.0582256202417191</v>
      </c>
      <c r="J3735">
        <v>-0.17659590140067519</v>
      </c>
      <c r="K3735">
        <v>-117.575853836471</v>
      </c>
      <c r="L3735">
        <v>0.66530697339384215</v>
      </c>
      <c r="M3735">
        <v>-8.8833973352184827</v>
      </c>
      <c r="N3735">
        <v>1.7603200213230461</v>
      </c>
      <c r="O3735">
        <v>0</v>
      </c>
      <c r="P3735">
        <v>0</v>
      </c>
      <c r="Q3735">
        <v>0</v>
      </c>
      <c r="R3735">
        <v>0</v>
      </c>
      <c r="S3735">
        <v>0</v>
      </c>
      <c r="T3735">
        <v>0</v>
      </c>
    </row>
    <row r="3736" spans="1:20" x14ac:dyDescent="0.3">
      <c r="A3736" t="s">
        <v>162</v>
      </c>
      <c r="B3736" t="s">
        <v>609</v>
      </c>
      <c r="C3736">
        <v>-2</v>
      </c>
      <c r="D3736">
        <v>3</v>
      </c>
      <c r="E3736" t="s">
        <v>510</v>
      </c>
      <c r="F3736" t="s">
        <v>508</v>
      </c>
      <c r="G3736" t="s">
        <v>508</v>
      </c>
      <c r="H3736">
        <v>5.5146347602000771</v>
      </c>
      <c r="I3736">
        <v>11.21494577424116</v>
      </c>
      <c r="J3736">
        <v>-0.34093228938032089</v>
      </c>
      <c r="K3736">
        <v>-128.82494506872541</v>
      </c>
      <c r="L3736">
        <v>0.64103388132247952</v>
      </c>
      <c r="M3736">
        <v>-3.7859003607030401</v>
      </c>
      <c r="N3736">
        <v>0.74627280908850335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</row>
    <row r="3737" spans="1:20" x14ac:dyDescent="0.3">
      <c r="A3737" t="s">
        <v>235</v>
      </c>
      <c r="B3737" t="s">
        <v>609</v>
      </c>
      <c r="C3737">
        <v>1</v>
      </c>
      <c r="D3737">
        <v>4</v>
      </c>
      <c r="E3737" t="s">
        <v>510</v>
      </c>
      <c r="F3737" t="s">
        <v>508</v>
      </c>
      <c r="G3737" t="s">
        <v>508</v>
      </c>
      <c r="H3737">
        <v>5.8305070706198929</v>
      </c>
      <c r="I3737">
        <v>22.321430852218779</v>
      </c>
      <c r="J3737">
        <v>-0.21227351702406891</v>
      </c>
      <c r="K3737">
        <v>-122.00885216162099</v>
      </c>
      <c r="L3737">
        <v>0.85649928901502692</v>
      </c>
      <c r="M3737">
        <v>-2.6402615749311691</v>
      </c>
      <c r="N3737">
        <v>1.76271341614804</v>
      </c>
      <c r="O3737">
        <v>1</v>
      </c>
      <c r="P3737">
        <v>0</v>
      </c>
      <c r="Q3737">
        <v>0</v>
      </c>
      <c r="R3737">
        <v>0</v>
      </c>
      <c r="S3737">
        <v>0</v>
      </c>
      <c r="T3737">
        <v>0</v>
      </c>
    </row>
    <row r="3738" spans="1:20" x14ac:dyDescent="0.3">
      <c r="A3738" t="s">
        <v>269</v>
      </c>
      <c r="B3738" t="s">
        <v>609</v>
      </c>
      <c r="C3738">
        <v>3</v>
      </c>
      <c r="D3738">
        <v>5</v>
      </c>
      <c r="E3738" t="s">
        <v>510</v>
      </c>
      <c r="F3738" t="s">
        <v>508</v>
      </c>
      <c r="G3738" t="s">
        <v>508</v>
      </c>
      <c r="H3738">
        <v>5.5265884296313281</v>
      </c>
      <c r="I3738">
        <v>36.607132973718613</v>
      </c>
      <c r="J3738">
        <v>-7.8852428553584097E-2</v>
      </c>
      <c r="K3738">
        <v>14.310182232525669</v>
      </c>
      <c r="L3738">
        <v>1.126108285224183</v>
      </c>
      <c r="M3738">
        <v>-3.4593207798184671</v>
      </c>
      <c r="N3738">
        <v>-2.4552083148758008</v>
      </c>
      <c r="O3738">
        <v>0</v>
      </c>
      <c r="P3738">
        <v>1</v>
      </c>
      <c r="Q3738">
        <v>0</v>
      </c>
      <c r="R3738">
        <v>0</v>
      </c>
      <c r="S3738">
        <v>0</v>
      </c>
      <c r="T3738">
        <v>1</v>
      </c>
    </row>
    <row r="3739" spans="1:20" x14ac:dyDescent="0.3">
      <c r="A3739" t="s">
        <v>282</v>
      </c>
      <c r="B3739" t="s">
        <v>609</v>
      </c>
      <c r="C3739">
        <v>1</v>
      </c>
      <c r="D3739">
        <v>4</v>
      </c>
      <c r="E3739" t="s">
        <v>510</v>
      </c>
      <c r="F3739" t="s">
        <v>508</v>
      </c>
      <c r="G3739" t="s">
        <v>508</v>
      </c>
      <c r="H3739">
        <v>5.5393566335032984</v>
      </c>
      <c r="I3739">
        <v>21.226397694628211</v>
      </c>
      <c r="J3739">
        <v>-0.1195888951749958</v>
      </c>
      <c r="K3739">
        <v>-84.981465287447662</v>
      </c>
      <c r="L3739">
        <v>0.48086147382436828</v>
      </c>
      <c r="M3739">
        <v>-2.4552083148758008</v>
      </c>
      <c r="N3739">
        <v>3.0612232319997048</v>
      </c>
      <c r="O3739">
        <v>0</v>
      </c>
      <c r="P3739">
        <v>1</v>
      </c>
      <c r="Q3739">
        <v>0</v>
      </c>
      <c r="R3739">
        <v>0</v>
      </c>
      <c r="S3739">
        <v>0</v>
      </c>
      <c r="T3739">
        <v>0</v>
      </c>
    </row>
    <row r="3740" spans="1:20" x14ac:dyDescent="0.3">
      <c r="A3740" t="s">
        <v>285</v>
      </c>
      <c r="B3740" t="s">
        <v>609</v>
      </c>
      <c r="C3740">
        <v>1</v>
      </c>
      <c r="D3740">
        <v>4</v>
      </c>
      <c r="E3740" t="s">
        <v>510</v>
      </c>
      <c r="F3740" t="s">
        <v>508</v>
      </c>
      <c r="G3740" t="s">
        <v>508</v>
      </c>
      <c r="H3740">
        <v>5.0302480304155104</v>
      </c>
      <c r="I3740">
        <v>28.651702550007631</v>
      </c>
      <c r="J3740">
        <v>-0.14226187119606079</v>
      </c>
      <c r="K3740">
        <v>-48.646062781874178</v>
      </c>
      <c r="L3740">
        <v>0.72788870485991031</v>
      </c>
      <c r="M3740">
        <v>-3.366331934317206</v>
      </c>
      <c r="N3740">
        <v>0.54644755348344198</v>
      </c>
      <c r="O3740">
        <v>0</v>
      </c>
      <c r="P3740">
        <v>1</v>
      </c>
      <c r="Q3740">
        <v>0</v>
      </c>
      <c r="R3740">
        <v>0</v>
      </c>
      <c r="S3740">
        <v>0</v>
      </c>
      <c r="T3740">
        <v>0</v>
      </c>
    </row>
    <row r="3741" spans="1:20" x14ac:dyDescent="0.3">
      <c r="A3741" t="s">
        <v>291</v>
      </c>
      <c r="B3741" t="s">
        <v>609</v>
      </c>
      <c r="C3741">
        <v>5</v>
      </c>
      <c r="D3741">
        <v>6</v>
      </c>
      <c r="E3741" t="s">
        <v>510</v>
      </c>
      <c r="F3741" t="s">
        <v>508</v>
      </c>
      <c r="G3741" t="s">
        <v>508</v>
      </c>
      <c r="H3741">
        <v>4.8557582675116366</v>
      </c>
      <c r="I3741">
        <v>18.539324337718629</v>
      </c>
      <c r="J3741">
        <v>-0.1613160807766435</v>
      </c>
      <c r="K3741">
        <v>-77.215733338046633</v>
      </c>
      <c r="L3741">
        <v>1.471989018890685</v>
      </c>
      <c r="M3741">
        <v>-1.7663058706881141</v>
      </c>
      <c r="N3741">
        <v>1.6597494501038721</v>
      </c>
      <c r="O3741">
        <v>0</v>
      </c>
      <c r="P3741">
        <v>1</v>
      </c>
      <c r="Q3741">
        <v>0</v>
      </c>
      <c r="R3741">
        <v>0</v>
      </c>
      <c r="S3741">
        <v>0</v>
      </c>
      <c r="T3741">
        <v>1</v>
      </c>
    </row>
    <row r="3742" spans="1:20" x14ac:dyDescent="0.3">
      <c r="A3742" t="s">
        <v>298</v>
      </c>
      <c r="B3742" t="s">
        <v>609</v>
      </c>
      <c r="C3742">
        <v>3</v>
      </c>
      <c r="D3742">
        <v>4</v>
      </c>
      <c r="E3742" t="s">
        <v>510</v>
      </c>
      <c r="F3742" t="s">
        <v>508</v>
      </c>
      <c r="G3742" t="s">
        <v>508</v>
      </c>
      <c r="H3742">
        <v>4.3661682960583024</v>
      </c>
      <c r="I3742">
        <v>24.157324139482931</v>
      </c>
      <c r="J3742">
        <v>-0.1448495827489733</v>
      </c>
      <c r="K3742">
        <v>-66.904276169761346</v>
      </c>
      <c r="L3742">
        <v>0.85152546693514097</v>
      </c>
      <c r="M3742">
        <v>-0.95237681268674912</v>
      </c>
      <c r="N3742">
        <v>6.1126329944973126</v>
      </c>
      <c r="O3742">
        <v>0</v>
      </c>
      <c r="P3742">
        <v>1</v>
      </c>
      <c r="Q3742">
        <v>0</v>
      </c>
      <c r="R3742">
        <v>0</v>
      </c>
      <c r="S3742">
        <v>0</v>
      </c>
      <c r="T3742">
        <v>0</v>
      </c>
    </row>
    <row r="3743" spans="1:20" x14ac:dyDescent="0.3">
      <c r="A3743" t="s">
        <v>164</v>
      </c>
      <c r="B3743" t="s">
        <v>609</v>
      </c>
      <c r="C3743">
        <v>11</v>
      </c>
      <c r="D3743">
        <v>10</v>
      </c>
      <c r="E3743" t="s">
        <v>510</v>
      </c>
      <c r="F3743" t="s">
        <v>508</v>
      </c>
      <c r="G3743" t="s">
        <v>508</v>
      </c>
      <c r="H3743">
        <v>4.1097057958613759</v>
      </c>
      <c r="I3743">
        <v>83.012797881864813</v>
      </c>
      <c r="J3743">
        <v>0.4696688722443797</v>
      </c>
      <c r="K3743">
        <v>165.58315128474189</v>
      </c>
      <c r="L3743">
        <v>0.88423093305639144</v>
      </c>
      <c r="M3743">
        <v>-2.050383056397183</v>
      </c>
      <c r="N3743">
        <v>2.8110122009857301</v>
      </c>
      <c r="O3743">
        <v>1</v>
      </c>
      <c r="P3743">
        <v>1</v>
      </c>
      <c r="Q3743">
        <v>1</v>
      </c>
      <c r="R3743">
        <v>0</v>
      </c>
      <c r="S3743">
        <v>1</v>
      </c>
      <c r="T3743">
        <v>0</v>
      </c>
    </row>
    <row r="3744" spans="1:20" x14ac:dyDescent="0.3">
      <c r="A3744" t="s">
        <v>77</v>
      </c>
      <c r="B3744" t="s">
        <v>610</v>
      </c>
      <c r="C3744">
        <v>3</v>
      </c>
      <c r="D3744">
        <v>4</v>
      </c>
      <c r="E3744" t="s">
        <v>510</v>
      </c>
      <c r="F3744" t="s">
        <v>508</v>
      </c>
      <c r="G3744" t="s">
        <v>508</v>
      </c>
      <c r="H3744">
        <v>4.2436979425505346</v>
      </c>
      <c r="I3744">
        <v>21.34148220729038</v>
      </c>
      <c r="J3744">
        <v>-0.13859472719196589</v>
      </c>
      <c r="K3744">
        <v>-90.375481542294878</v>
      </c>
      <c r="L3744">
        <v>0.98548281796282666</v>
      </c>
      <c r="M3744">
        <v>-1.923078098710914</v>
      </c>
      <c r="N3744">
        <v>1.6993478800038371</v>
      </c>
      <c r="O3744">
        <v>0</v>
      </c>
      <c r="P3744">
        <v>1</v>
      </c>
      <c r="Q3744">
        <v>0</v>
      </c>
      <c r="R3744">
        <v>0</v>
      </c>
      <c r="S3744">
        <v>0</v>
      </c>
      <c r="T3744">
        <v>0</v>
      </c>
    </row>
    <row r="3745" spans="1:20" x14ac:dyDescent="0.3">
      <c r="A3745" t="s">
        <v>139</v>
      </c>
      <c r="B3745" t="s">
        <v>610</v>
      </c>
      <c r="C3745">
        <v>3</v>
      </c>
      <c r="D3745">
        <v>4</v>
      </c>
      <c r="E3745" t="s">
        <v>510</v>
      </c>
      <c r="F3745" t="s">
        <v>508</v>
      </c>
      <c r="G3745" t="s">
        <v>508</v>
      </c>
      <c r="H3745">
        <v>4.1313765592924776</v>
      </c>
      <c r="I3745">
        <v>16.071452899850591</v>
      </c>
      <c r="J3745">
        <v>-0.1683311483583643</v>
      </c>
      <c r="K3745">
        <v>-92.941397938090532</v>
      </c>
      <c r="L3745">
        <v>0.67657215214907529</v>
      </c>
      <c r="M3745">
        <v>-1.6202203179227479</v>
      </c>
      <c r="N3745">
        <v>-0.52700870947135536</v>
      </c>
      <c r="O3745">
        <v>0</v>
      </c>
      <c r="P3745">
        <v>1</v>
      </c>
      <c r="Q3745">
        <v>0</v>
      </c>
      <c r="R3745">
        <v>0</v>
      </c>
      <c r="S3745">
        <v>0</v>
      </c>
      <c r="T3745">
        <v>0</v>
      </c>
    </row>
    <row r="3746" spans="1:20" x14ac:dyDescent="0.3">
      <c r="A3746" t="s">
        <v>156</v>
      </c>
      <c r="B3746" t="s">
        <v>610</v>
      </c>
      <c r="C3746">
        <v>0</v>
      </c>
      <c r="D3746">
        <v>5</v>
      </c>
      <c r="E3746" t="s">
        <v>510</v>
      </c>
      <c r="F3746" t="s">
        <v>508</v>
      </c>
      <c r="G3746" t="s">
        <v>508</v>
      </c>
      <c r="H3746">
        <v>3.964050052074946</v>
      </c>
      <c r="I3746">
        <v>11.30955354426183</v>
      </c>
      <c r="J3746">
        <v>-0.17822402514534419</v>
      </c>
      <c r="K3746">
        <v>-143.8629324358933</v>
      </c>
      <c r="L3746">
        <v>0.63406559863338463</v>
      </c>
      <c r="M3746">
        <v>-0.52700870947135536</v>
      </c>
      <c r="N3746">
        <v>3.9072793642946109</v>
      </c>
      <c r="O3746">
        <v>0</v>
      </c>
      <c r="P3746">
        <v>0</v>
      </c>
      <c r="Q3746">
        <v>0</v>
      </c>
      <c r="R3746">
        <v>0</v>
      </c>
      <c r="S3746">
        <v>0</v>
      </c>
      <c r="T3746">
        <v>0</v>
      </c>
    </row>
    <row r="3747" spans="1:20" x14ac:dyDescent="0.3">
      <c r="A3747" t="s">
        <v>271</v>
      </c>
      <c r="B3747" t="s">
        <v>610</v>
      </c>
      <c r="C3747">
        <v>3</v>
      </c>
      <c r="D3747">
        <v>8</v>
      </c>
      <c r="E3747" t="s">
        <v>510</v>
      </c>
      <c r="F3747" t="s">
        <v>508</v>
      </c>
      <c r="G3747" t="s">
        <v>508</v>
      </c>
      <c r="H3747">
        <v>3.7404089334124269</v>
      </c>
      <c r="I3747">
        <v>38.020857651199591</v>
      </c>
      <c r="J3747">
        <v>-2.9760392194114579E-2</v>
      </c>
      <c r="K3747">
        <v>6.5214833001205976</v>
      </c>
      <c r="L3747">
        <v>0.93657736613940179</v>
      </c>
      <c r="M3747">
        <v>-2.2499978542327881</v>
      </c>
      <c r="N3747">
        <v>0.51150845236527998</v>
      </c>
      <c r="O3747">
        <v>0</v>
      </c>
      <c r="P3747">
        <v>1</v>
      </c>
      <c r="Q3747">
        <v>0</v>
      </c>
      <c r="R3747">
        <v>0</v>
      </c>
      <c r="S3747">
        <v>0</v>
      </c>
      <c r="T3747">
        <v>0</v>
      </c>
    </row>
    <row r="3748" spans="1:20" x14ac:dyDescent="0.3">
      <c r="A3748" t="s">
        <v>283</v>
      </c>
      <c r="B3748" t="s">
        <v>610</v>
      </c>
      <c r="C3748">
        <v>3</v>
      </c>
      <c r="D3748">
        <v>9</v>
      </c>
      <c r="E3748" t="s">
        <v>510</v>
      </c>
      <c r="F3748" t="s">
        <v>508</v>
      </c>
      <c r="G3748" t="s">
        <v>508</v>
      </c>
      <c r="H3748">
        <v>3.7641719895966199</v>
      </c>
      <c r="I3748">
        <v>42.553199044499557</v>
      </c>
      <c r="J3748">
        <v>-7.819478830393789E-2</v>
      </c>
      <c r="K3748">
        <v>10.34048899202692</v>
      </c>
      <c r="L3748">
        <v>0.55741966700392487</v>
      </c>
      <c r="M3748">
        <v>-2.5371277925956628</v>
      </c>
      <c r="N3748">
        <v>-3.1111096578931048</v>
      </c>
      <c r="O3748">
        <v>0</v>
      </c>
      <c r="P3748">
        <v>1</v>
      </c>
      <c r="Q3748">
        <v>0</v>
      </c>
      <c r="R3748">
        <v>0</v>
      </c>
      <c r="S3748">
        <v>0</v>
      </c>
      <c r="T3748">
        <v>0</v>
      </c>
    </row>
    <row r="3749" spans="1:20" x14ac:dyDescent="0.3">
      <c r="A3749" t="s">
        <v>290</v>
      </c>
      <c r="B3749" t="s">
        <v>610</v>
      </c>
      <c r="C3749">
        <v>3</v>
      </c>
      <c r="D3749">
        <v>6</v>
      </c>
      <c r="E3749" t="s">
        <v>510</v>
      </c>
      <c r="F3749" t="s">
        <v>508</v>
      </c>
      <c r="G3749" t="s">
        <v>508</v>
      </c>
      <c r="H3749">
        <v>4.0161013112441344</v>
      </c>
      <c r="I3749">
        <v>16.48938301840947</v>
      </c>
      <c r="J3749">
        <v>-0.1226128660138556</v>
      </c>
      <c r="K3749">
        <v>-97.517081106234116</v>
      </c>
      <c r="L3749">
        <v>0.84956486316439728</v>
      </c>
      <c r="M3749">
        <v>-3.1111096578931048</v>
      </c>
      <c r="N3749">
        <v>-1.507211615078053</v>
      </c>
      <c r="O3749">
        <v>0</v>
      </c>
      <c r="P3749">
        <v>1</v>
      </c>
      <c r="Q3749">
        <v>0</v>
      </c>
      <c r="R3749">
        <v>0</v>
      </c>
      <c r="S3749">
        <v>0</v>
      </c>
      <c r="T3749">
        <v>0</v>
      </c>
    </row>
    <row r="3750" spans="1:20" x14ac:dyDescent="0.3">
      <c r="A3750" t="s">
        <v>91</v>
      </c>
      <c r="B3750" t="s">
        <v>610</v>
      </c>
      <c r="C3750">
        <v>4</v>
      </c>
      <c r="D3750">
        <v>7</v>
      </c>
      <c r="E3750" t="s">
        <v>510</v>
      </c>
      <c r="F3750" t="s">
        <v>508</v>
      </c>
      <c r="G3750" t="s">
        <v>508</v>
      </c>
      <c r="H3750">
        <v>4.4031305338420461</v>
      </c>
      <c r="I3750">
        <v>21.478893576668021</v>
      </c>
      <c r="J3750">
        <v>-0.20457385285347571</v>
      </c>
      <c r="K3750">
        <v>-213.57036311356649</v>
      </c>
      <c r="L3750">
        <v>1.3307777326852981</v>
      </c>
      <c r="M3750">
        <v>-3.630358091810324</v>
      </c>
      <c r="N3750">
        <v>2.1232839578266942</v>
      </c>
      <c r="O3750">
        <v>0</v>
      </c>
      <c r="P3750">
        <v>0</v>
      </c>
      <c r="Q3750">
        <v>0</v>
      </c>
      <c r="R3750">
        <v>1</v>
      </c>
      <c r="S3750">
        <v>0</v>
      </c>
      <c r="T3750">
        <v>1</v>
      </c>
    </row>
    <row r="3751" spans="1:20" x14ac:dyDescent="0.3">
      <c r="A3751" t="s">
        <v>162</v>
      </c>
      <c r="B3751" t="s">
        <v>610</v>
      </c>
      <c r="C3751">
        <v>9</v>
      </c>
      <c r="D3751">
        <v>6</v>
      </c>
      <c r="E3751" t="s">
        <v>510</v>
      </c>
      <c r="F3751" t="s">
        <v>508</v>
      </c>
      <c r="G3751" t="s">
        <v>508</v>
      </c>
      <c r="H3751">
        <v>5.0621124598113454</v>
      </c>
      <c r="I3751">
        <v>62.611278483584641</v>
      </c>
      <c r="J3751">
        <v>2.8863113606718591E-2</v>
      </c>
      <c r="K3751">
        <v>118.903200848146</v>
      </c>
      <c r="L3751">
        <v>1.1164978336286631</v>
      </c>
      <c r="M3751">
        <v>-5.3497932696496431</v>
      </c>
      <c r="N3751">
        <v>-0.93168055062428945</v>
      </c>
      <c r="O3751">
        <v>1</v>
      </c>
      <c r="P3751">
        <v>1</v>
      </c>
      <c r="Q3751">
        <v>1</v>
      </c>
      <c r="R3751">
        <v>0</v>
      </c>
      <c r="S3751">
        <v>0</v>
      </c>
      <c r="T3751">
        <v>1</v>
      </c>
    </row>
    <row r="3752" spans="1:20" x14ac:dyDescent="0.3">
      <c r="A3752" t="s">
        <v>220</v>
      </c>
      <c r="B3752" t="s">
        <v>610</v>
      </c>
      <c r="C3752">
        <v>11</v>
      </c>
      <c r="D3752">
        <v>8</v>
      </c>
      <c r="E3752" t="s">
        <v>510</v>
      </c>
      <c r="F3752" t="s">
        <v>508</v>
      </c>
      <c r="G3752" t="s">
        <v>508</v>
      </c>
      <c r="H3752">
        <v>5.3336327349682504</v>
      </c>
      <c r="I3752">
        <v>58.16022403700142</v>
      </c>
      <c r="J3752">
        <v>4.1438011158267438E-2</v>
      </c>
      <c r="K3752">
        <v>42.032099296860402</v>
      </c>
      <c r="L3752">
        <v>1.0638084485392809</v>
      </c>
      <c r="M3752">
        <v>-0.93168055062428945</v>
      </c>
      <c r="N3752">
        <v>9.9686590926389673</v>
      </c>
      <c r="O3752">
        <v>1</v>
      </c>
      <c r="P3752">
        <v>1</v>
      </c>
      <c r="Q3752">
        <v>1</v>
      </c>
      <c r="R3752">
        <v>0</v>
      </c>
      <c r="S3752">
        <v>1</v>
      </c>
      <c r="T3752">
        <v>1</v>
      </c>
    </row>
    <row r="3753" spans="1:20" x14ac:dyDescent="0.3">
      <c r="A3753" t="s">
        <v>269</v>
      </c>
      <c r="B3753" t="s">
        <v>610</v>
      </c>
      <c r="C3753">
        <v>9</v>
      </c>
      <c r="D3753">
        <v>6</v>
      </c>
      <c r="E3753" t="s">
        <v>510</v>
      </c>
      <c r="F3753" t="s">
        <v>508</v>
      </c>
      <c r="G3753" t="s">
        <v>508</v>
      </c>
      <c r="H3753">
        <v>6.679243543927404</v>
      </c>
      <c r="I3753">
        <v>76.816924901531152</v>
      </c>
      <c r="J3753">
        <v>0.73270707511217603</v>
      </c>
      <c r="K3753">
        <v>154.89926167953149</v>
      </c>
      <c r="L3753">
        <v>0.97040453582490471</v>
      </c>
      <c r="M3753">
        <v>-5.4991508909674289</v>
      </c>
      <c r="N3753">
        <v>-7.0725152771452677</v>
      </c>
      <c r="O3753">
        <v>1</v>
      </c>
      <c r="P3753">
        <v>1</v>
      </c>
      <c r="Q3753">
        <v>1</v>
      </c>
      <c r="R3753">
        <v>0</v>
      </c>
      <c r="S3753">
        <v>1</v>
      </c>
      <c r="T3753">
        <v>0</v>
      </c>
    </row>
    <row r="3754" spans="1:20" x14ac:dyDescent="0.3">
      <c r="A3754" t="s">
        <v>282</v>
      </c>
      <c r="B3754" t="s">
        <v>610</v>
      </c>
      <c r="C3754">
        <v>9</v>
      </c>
      <c r="D3754">
        <v>6</v>
      </c>
      <c r="E3754" t="s">
        <v>510</v>
      </c>
      <c r="F3754" t="s">
        <v>508</v>
      </c>
      <c r="G3754" t="s">
        <v>508</v>
      </c>
      <c r="H3754">
        <v>7.6727225772600551</v>
      </c>
      <c r="I3754">
        <v>62.281508142377682</v>
      </c>
      <c r="J3754">
        <v>0.5712489233249245</v>
      </c>
      <c r="K3754">
        <v>88.276580028780458</v>
      </c>
      <c r="L3754">
        <v>0.41033794009509511</v>
      </c>
      <c r="M3754">
        <v>-7.0725152771452677</v>
      </c>
      <c r="N3754">
        <v>2.3121364978047581</v>
      </c>
      <c r="O3754">
        <v>1</v>
      </c>
      <c r="P3754">
        <v>1</v>
      </c>
      <c r="Q3754">
        <v>1</v>
      </c>
      <c r="R3754">
        <v>0</v>
      </c>
      <c r="S3754">
        <v>1</v>
      </c>
      <c r="T3754">
        <v>0</v>
      </c>
    </row>
    <row r="3755" spans="1:20" x14ac:dyDescent="0.3">
      <c r="A3755" t="s">
        <v>285</v>
      </c>
      <c r="B3755" t="s">
        <v>610</v>
      </c>
      <c r="C3755">
        <v>6</v>
      </c>
      <c r="D3755">
        <v>6</v>
      </c>
      <c r="E3755" t="s">
        <v>510</v>
      </c>
      <c r="F3755" t="s">
        <v>508</v>
      </c>
      <c r="G3755" t="s">
        <v>508</v>
      </c>
      <c r="H3755">
        <v>8.5545730913593196</v>
      </c>
      <c r="I3755">
        <v>56.66346763651898</v>
      </c>
      <c r="J3755">
        <v>0.25437936629344499</v>
      </c>
      <c r="K3755">
        <v>47.591451031603583</v>
      </c>
      <c r="L3755">
        <v>0.97996876970439906</v>
      </c>
      <c r="M3755">
        <v>-4.2372863852573088</v>
      </c>
      <c r="N3755">
        <v>9.833066673368332E-2</v>
      </c>
      <c r="O3755">
        <v>0</v>
      </c>
      <c r="P3755">
        <v>1</v>
      </c>
      <c r="Q3755">
        <v>1</v>
      </c>
      <c r="R3755">
        <v>0</v>
      </c>
      <c r="S3755">
        <v>1</v>
      </c>
      <c r="T3755">
        <v>0</v>
      </c>
    </row>
    <row r="3756" spans="1:20" x14ac:dyDescent="0.3">
      <c r="A3756" t="s">
        <v>295</v>
      </c>
      <c r="B3756" t="s">
        <v>610</v>
      </c>
      <c r="C3756">
        <v>1</v>
      </c>
      <c r="D3756">
        <v>5</v>
      </c>
      <c r="E3756" t="s">
        <v>510</v>
      </c>
      <c r="F3756" t="s">
        <v>508</v>
      </c>
      <c r="G3756" t="s">
        <v>508</v>
      </c>
      <c r="H3756">
        <v>8.5556913414514781</v>
      </c>
      <c r="I3756">
        <v>47.756399806330769</v>
      </c>
      <c r="J3756">
        <v>-0.1090925375061262</v>
      </c>
      <c r="K3756">
        <v>20.789352462258869</v>
      </c>
      <c r="L3756">
        <v>0.49618217906945172</v>
      </c>
      <c r="M3756">
        <v>-4.1746681039508662</v>
      </c>
      <c r="N3756">
        <v>-0.80120106616685272</v>
      </c>
      <c r="O3756">
        <v>0</v>
      </c>
      <c r="P3756">
        <v>1</v>
      </c>
      <c r="Q3756">
        <v>0</v>
      </c>
      <c r="R3756">
        <v>0</v>
      </c>
      <c r="S3756">
        <v>0</v>
      </c>
      <c r="T3756">
        <v>0</v>
      </c>
    </row>
    <row r="3757" spans="1:20" x14ac:dyDescent="0.3">
      <c r="A3757" t="s">
        <v>298</v>
      </c>
      <c r="B3757" t="s">
        <v>610</v>
      </c>
      <c r="C3757">
        <v>1</v>
      </c>
      <c r="D3757">
        <v>2</v>
      </c>
      <c r="E3757" t="s">
        <v>510</v>
      </c>
      <c r="F3757" t="s">
        <v>508</v>
      </c>
      <c r="G3757" t="s">
        <v>508</v>
      </c>
      <c r="H3757">
        <v>8.5671024097143693</v>
      </c>
      <c r="I3757">
        <v>31.01091045154136</v>
      </c>
      <c r="J3757">
        <v>-0.2335150200268605</v>
      </c>
      <c r="K3757">
        <v>-40.451099692367741</v>
      </c>
      <c r="L3757">
        <v>0.50306866717259568</v>
      </c>
      <c r="M3757">
        <v>-0.80120106616685272</v>
      </c>
      <c r="N3757">
        <v>-0.60574929389104426</v>
      </c>
      <c r="O3757">
        <v>0</v>
      </c>
      <c r="P3757">
        <v>1</v>
      </c>
      <c r="Q3757">
        <v>0</v>
      </c>
      <c r="R3757">
        <v>0</v>
      </c>
      <c r="S3757">
        <v>0</v>
      </c>
      <c r="T3757">
        <v>0</v>
      </c>
    </row>
    <row r="3758" spans="1:20" x14ac:dyDescent="0.3">
      <c r="A3758" t="s">
        <v>164</v>
      </c>
      <c r="B3758" t="s">
        <v>610</v>
      </c>
      <c r="C3758">
        <v>6</v>
      </c>
      <c r="D3758">
        <v>5</v>
      </c>
      <c r="E3758" t="s">
        <v>510</v>
      </c>
      <c r="F3758" t="s">
        <v>508</v>
      </c>
      <c r="G3758" t="s">
        <v>508</v>
      </c>
      <c r="H3758">
        <v>7.0428582600184848</v>
      </c>
      <c r="I3758">
        <v>15.62499275638026</v>
      </c>
      <c r="J3758">
        <v>-0.2158362113250456</v>
      </c>
      <c r="K3758">
        <v>-31.963486703342859</v>
      </c>
      <c r="L3758">
        <v>0.97384998189786887</v>
      </c>
      <c r="M3758">
        <v>-2.4390243902439019</v>
      </c>
      <c r="N3758">
        <v>0.20000457763671869</v>
      </c>
      <c r="O3758">
        <v>1</v>
      </c>
      <c r="P3758">
        <v>1</v>
      </c>
      <c r="Q3758">
        <v>0</v>
      </c>
      <c r="R3758">
        <v>0</v>
      </c>
      <c r="S3758">
        <v>1</v>
      </c>
      <c r="T3758">
        <v>0</v>
      </c>
    </row>
    <row r="3759" spans="1:20" x14ac:dyDescent="0.3">
      <c r="A3759" t="s">
        <v>139</v>
      </c>
      <c r="B3759" t="s">
        <v>611</v>
      </c>
      <c r="C3759">
        <v>3</v>
      </c>
      <c r="D3759">
        <v>5</v>
      </c>
      <c r="E3759" t="s">
        <v>510</v>
      </c>
      <c r="F3759" t="s">
        <v>508</v>
      </c>
      <c r="G3759" t="s">
        <v>508</v>
      </c>
      <c r="H3759">
        <v>4.0683219151467256</v>
      </c>
      <c r="I3759">
        <v>56.097553884041368</v>
      </c>
      <c r="J3759">
        <v>-4.94530233875351E-3</v>
      </c>
      <c r="K3759">
        <v>51.642072570517158</v>
      </c>
      <c r="L3759">
        <v>0.9683542503122855</v>
      </c>
      <c r="M3759">
        <v>-2.8716228733626852</v>
      </c>
      <c r="N3759">
        <v>-1.9999960194463311</v>
      </c>
      <c r="O3759">
        <v>0</v>
      </c>
      <c r="P3759">
        <v>1</v>
      </c>
      <c r="Q3759">
        <v>0</v>
      </c>
      <c r="R3759">
        <v>0</v>
      </c>
      <c r="S3759">
        <v>0</v>
      </c>
      <c r="T3759">
        <v>0</v>
      </c>
    </row>
    <row r="3760" spans="1:20" x14ac:dyDescent="0.3">
      <c r="A3760" t="s">
        <v>156</v>
      </c>
      <c r="B3760" t="s">
        <v>611</v>
      </c>
      <c r="C3760">
        <v>3</v>
      </c>
      <c r="D3760">
        <v>5</v>
      </c>
      <c r="E3760" t="s">
        <v>510</v>
      </c>
      <c r="F3760" t="s">
        <v>508</v>
      </c>
      <c r="G3760" t="s">
        <v>508</v>
      </c>
      <c r="H3760">
        <v>4.1703623710811044</v>
      </c>
      <c r="I3760">
        <v>42.073194488461411</v>
      </c>
      <c r="J3760">
        <v>-5.3092867583136027E-2</v>
      </c>
      <c r="K3760">
        <v>-39.945957517628777</v>
      </c>
      <c r="L3760">
        <v>0.80409560690100079</v>
      </c>
      <c r="M3760">
        <v>-1.9999960194463311</v>
      </c>
      <c r="N3760">
        <v>4.8802059868743282</v>
      </c>
      <c r="O3760">
        <v>0</v>
      </c>
      <c r="P3760">
        <v>1</v>
      </c>
      <c r="Q3760">
        <v>0</v>
      </c>
      <c r="R3760">
        <v>0</v>
      </c>
      <c r="S3760">
        <v>0</v>
      </c>
      <c r="T3760">
        <v>0</v>
      </c>
    </row>
    <row r="3761" spans="1:20" x14ac:dyDescent="0.3">
      <c r="A3761" t="s">
        <v>265</v>
      </c>
      <c r="B3761" t="s">
        <v>611</v>
      </c>
      <c r="C3761">
        <v>13</v>
      </c>
      <c r="D3761">
        <v>11</v>
      </c>
      <c r="E3761" t="s">
        <v>510</v>
      </c>
      <c r="F3761" t="s">
        <v>508</v>
      </c>
      <c r="G3761" t="s">
        <v>508</v>
      </c>
      <c r="H3761">
        <v>3.7863610512089849</v>
      </c>
      <c r="I3761">
        <v>73.188416313358005</v>
      </c>
      <c r="J3761">
        <v>9.5048011951165412E-4</v>
      </c>
      <c r="K3761">
        <v>50.936654452137468</v>
      </c>
      <c r="L3761">
        <v>1.277346694143068</v>
      </c>
      <c r="M3761">
        <v>-1.4622282619011151</v>
      </c>
      <c r="N3761">
        <v>-2.1434478683335079</v>
      </c>
      <c r="O3761">
        <v>1</v>
      </c>
      <c r="P3761">
        <v>1</v>
      </c>
      <c r="Q3761">
        <v>1</v>
      </c>
      <c r="R3761">
        <v>0</v>
      </c>
      <c r="S3761">
        <v>1</v>
      </c>
      <c r="T3761">
        <v>1</v>
      </c>
    </row>
    <row r="3762" spans="1:20" x14ac:dyDescent="0.3">
      <c r="A3762" t="s">
        <v>271</v>
      </c>
      <c r="B3762" t="s">
        <v>611</v>
      </c>
      <c r="C3762">
        <v>2</v>
      </c>
      <c r="D3762">
        <v>7</v>
      </c>
      <c r="E3762" t="s">
        <v>510</v>
      </c>
      <c r="F3762" t="s">
        <v>508</v>
      </c>
      <c r="G3762" t="s">
        <v>508</v>
      </c>
      <c r="H3762">
        <v>4.864475222874078</v>
      </c>
      <c r="I3762">
        <v>0.62501415609975908</v>
      </c>
      <c r="J3762">
        <v>-0.10582336935741379</v>
      </c>
      <c r="K3762">
        <v>-132.0718352956406</v>
      </c>
      <c r="L3762">
        <v>1.581069755323139</v>
      </c>
      <c r="M3762">
        <v>-8.0876162375949026</v>
      </c>
      <c r="N3762">
        <v>-0.54994928305718449</v>
      </c>
      <c r="O3762">
        <v>0</v>
      </c>
      <c r="P3762">
        <v>0</v>
      </c>
      <c r="Q3762">
        <v>0</v>
      </c>
      <c r="R3762">
        <v>0</v>
      </c>
      <c r="S3762">
        <v>0</v>
      </c>
      <c r="T3762">
        <v>1</v>
      </c>
    </row>
    <row r="3763" spans="1:20" x14ac:dyDescent="0.3">
      <c r="A3763" t="s">
        <v>283</v>
      </c>
      <c r="B3763" t="s">
        <v>611</v>
      </c>
      <c r="C3763">
        <v>0</v>
      </c>
      <c r="D3763">
        <v>3</v>
      </c>
      <c r="E3763" t="s">
        <v>510</v>
      </c>
      <c r="F3763" t="s">
        <v>508</v>
      </c>
      <c r="G3763" t="s">
        <v>508</v>
      </c>
      <c r="H3763">
        <v>4.4037664858897951</v>
      </c>
      <c r="I3763">
        <v>6.4865305129323367</v>
      </c>
      <c r="J3763">
        <v>-0.2108123573933636</v>
      </c>
      <c r="K3763">
        <v>-130.44620959898279</v>
      </c>
      <c r="L3763">
        <v>0.63855387637336225</v>
      </c>
      <c r="M3763">
        <v>-0.46210017070947029</v>
      </c>
      <c r="N3763">
        <v>-3.3426239094730228</v>
      </c>
      <c r="O3763">
        <v>0</v>
      </c>
      <c r="P3763">
        <v>0</v>
      </c>
      <c r="Q3763">
        <v>0</v>
      </c>
      <c r="R3763">
        <v>0</v>
      </c>
      <c r="S3763">
        <v>0</v>
      </c>
      <c r="T3763">
        <v>0</v>
      </c>
    </row>
    <row r="3764" spans="1:20" x14ac:dyDescent="0.3">
      <c r="A3764" t="s">
        <v>290</v>
      </c>
      <c r="B3764" t="s">
        <v>611</v>
      </c>
      <c r="C3764">
        <v>0</v>
      </c>
      <c r="D3764">
        <v>5</v>
      </c>
      <c r="E3764" t="s">
        <v>510</v>
      </c>
      <c r="F3764" t="s">
        <v>508</v>
      </c>
      <c r="G3764" t="s">
        <v>508</v>
      </c>
      <c r="H3764">
        <v>4.4599966663932289</v>
      </c>
      <c r="I3764">
        <v>2.3364571361343129</v>
      </c>
      <c r="J3764">
        <v>-0.23472481937969819</v>
      </c>
      <c r="K3764">
        <v>-127.31391131088129</v>
      </c>
      <c r="L3764">
        <v>0.71708067457747204</v>
      </c>
      <c r="M3764">
        <v>-3.3426239094730228</v>
      </c>
      <c r="N3764">
        <v>-1.4409185468678261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</row>
    <row r="3765" spans="1:20" x14ac:dyDescent="0.3">
      <c r="A3765" t="s">
        <v>512</v>
      </c>
      <c r="B3765" t="s">
        <v>611</v>
      </c>
      <c r="C3765">
        <v>2</v>
      </c>
      <c r="D3765">
        <v>7</v>
      </c>
      <c r="E3765" t="s">
        <v>510</v>
      </c>
      <c r="F3765" t="s">
        <v>508</v>
      </c>
      <c r="G3765" t="s">
        <v>508</v>
      </c>
      <c r="H3765">
        <v>4.6320348655637051</v>
      </c>
      <c r="I3765">
        <v>4.0590278645332054</v>
      </c>
      <c r="J3765">
        <v>-0.26624046714651389</v>
      </c>
      <c r="K3765">
        <v>-124.32066928003989</v>
      </c>
      <c r="L3765">
        <v>1.5265993466414121</v>
      </c>
      <c r="M3765">
        <v>-3.5087778003957841</v>
      </c>
      <c r="N3765">
        <v>-1.0100952691779581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1</v>
      </c>
    </row>
    <row r="3766" spans="1:20" x14ac:dyDescent="0.3">
      <c r="A3766" t="s">
        <v>91</v>
      </c>
      <c r="B3766" t="s">
        <v>611</v>
      </c>
      <c r="C3766">
        <v>2</v>
      </c>
      <c r="D3766">
        <v>3</v>
      </c>
      <c r="E3766" t="s">
        <v>510</v>
      </c>
      <c r="F3766" t="s">
        <v>508</v>
      </c>
      <c r="G3766" t="s">
        <v>508</v>
      </c>
      <c r="H3766">
        <v>5.1457728004444174</v>
      </c>
      <c r="I3766">
        <v>21.052638917161399</v>
      </c>
      <c r="J3766">
        <v>-0.26672498741672329</v>
      </c>
      <c r="K3766">
        <v>-140.27714818835631</v>
      </c>
      <c r="L3766">
        <v>2.1241121409838559</v>
      </c>
      <c r="M3766">
        <v>-1.0100952691779581</v>
      </c>
      <c r="N3766">
        <v>0.30611971823790179</v>
      </c>
      <c r="O3766">
        <v>0</v>
      </c>
      <c r="P3766">
        <v>0</v>
      </c>
      <c r="Q3766">
        <v>0</v>
      </c>
      <c r="R3766">
        <v>1</v>
      </c>
      <c r="S3766">
        <v>0</v>
      </c>
      <c r="T3766">
        <v>1</v>
      </c>
    </row>
    <row r="3767" spans="1:20" x14ac:dyDescent="0.3">
      <c r="A3767" t="s">
        <v>162</v>
      </c>
      <c r="B3767" t="s">
        <v>611</v>
      </c>
      <c r="C3767">
        <v>4</v>
      </c>
      <c r="D3767">
        <v>3</v>
      </c>
      <c r="E3767" t="s">
        <v>510</v>
      </c>
      <c r="F3767" t="s">
        <v>508</v>
      </c>
      <c r="G3767" t="s">
        <v>508</v>
      </c>
      <c r="H3767">
        <v>5.0958639981492366</v>
      </c>
      <c r="I3767">
        <v>24.92492320487273</v>
      </c>
      <c r="J3767">
        <v>-0.12814364378151899</v>
      </c>
      <c r="K3767">
        <v>-70.907589966859717</v>
      </c>
      <c r="L3767">
        <v>0.6180339676097597</v>
      </c>
      <c r="M3767">
        <v>-1.49105930365662</v>
      </c>
      <c r="N3767">
        <v>0.9081751157785658</v>
      </c>
      <c r="O3767">
        <v>1</v>
      </c>
      <c r="P3767">
        <v>1</v>
      </c>
      <c r="Q3767">
        <v>0</v>
      </c>
      <c r="R3767">
        <v>0</v>
      </c>
      <c r="S3767">
        <v>0</v>
      </c>
      <c r="T3767">
        <v>0</v>
      </c>
    </row>
    <row r="3768" spans="1:20" x14ac:dyDescent="0.3">
      <c r="A3768" t="s">
        <v>235</v>
      </c>
      <c r="B3768" t="s">
        <v>611</v>
      </c>
      <c r="C3768">
        <v>-2</v>
      </c>
      <c r="D3768">
        <v>1</v>
      </c>
      <c r="E3768" t="s">
        <v>510</v>
      </c>
      <c r="F3768" t="s">
        <v>508</v>
      </c>
      <c r="G3768" t="s">
        <v>508</v>
      </c>
      <c r="H3768">
        <v>6.4301208168198123</v>
      </c>
      <c r="I3768">
        <v>7.2916842583146</v>
      </c>
      <c r="J3768">
        <v>-6.7386079024476797E-2</v>
      </c>
      <c r="K3768">
        <v>-163.56858732976059</v>
      </c>
      <c r="L3768">
        <v>0.56868162674770928</v>
      </c>
      <c r="M3768">
        <v>-0.1083345146634408</v>
      </c>
      <c r="N3768">
        <v>-2.819959016830075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</v>
      </c>
    </row>
    <row r="3769" spans="1:20" x14ac:dyDescent="0.3">
      <c r="A3769" t="s">
        <v>259</v>
      </c>
      <c r="B3769" t="s">
        <v>611</v>
      </c>
      <c r="C3769">
        <v>-2</v>
      </c>
      <c r="D3769">
        <v>3</v>
      </c>
      <c r="E3769" t="s">
        <v>510</v>
      </c>
      <c r="F3769" t="s">
        <v>508</v>
      </c>
      <c r="G3769" t="s">
        <v>508</v>
      </c>
      <c r="H3769">
        <v>6.6884576381352474</v>
      </c>
      <c r="I3769">
        <v>2.857162319880473</v>
      </c>
      <c r="J3769">
        <v>-9.0680099954061177E-2</v>
      </c>
      <c r="K3769">
        <v>-164.2481073029376</v>
      </c>
      <c r="L3769">
        <v>0.57706890142302247</v>
      </c>
      <c r="M3769">
        <v>-2.819959016830075</v>
      </c>
      <c r="N3769">
        <v>0.44642814378045231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</v>
      </c>
    </row>
    <row r="3770" spans="1:20" x14ac:dyDescent="0.3">
      <c r="A3770" t="s">
        <v>269</v>
      </c>
      <c r="B3770" t="s">
        <v>611</v>
      </c>
      <c r="C3770">
        <v>-2</v>
      </c>
      <c r="D3770">
        <v>3</v>
      </c>
      <c r="E3770" t="s">
        <v>510</v>
      </c>
      <c r="F3770" t="s">
        <v>508</v>
      </c>
      <c r="G3770" t="s">
        <v>508</v>
      </c>
      <c r="H3770">
        <v>6.5327057309947216</v>
      </c>
      <c r="I3770">
        <v>0</v>
      </c>
      <c r="J3770">
        <v>-0.1029719811020462</v>
      </c>
      <c r="K3770">
        <v>-123.8228007983772</v>
      </c>
      <c r="L3770">
        <v>0.6227475259185874</v>
      </c>
      <c r="M3770">
        <v>-2.4444474114312071</v>
      </c>
      <c r="N3770">
        <v>-0.45558044498358058</v>
      </c>
      <c r="O3770">
        <v>0</v>
      </c>
      <c r="P3770">
        <v>0</v>
      </c>
      <c r="Q3770">
        <v>0</v>
      </c>
      <c r="R3770">
        <v>0</v>
      </c>
      <c r="S3770">
        <v>0</v>
      </c>
      <c r="T3770">
        <v>0</v>
      </c>
    </row>
    <row r="3771" spans="1:20" x14ac:dyDescent="0.3">
      <c r="A3771" t="s">
        <v>282</v>
      </c>
      <c r="B3771" t="s">
        <v>611</v>
      </c>
      <c r="C3771">
        <v>-2</v>
      </c>
      <c r="D3771">
        <v>1</v>
      </c>
      <c r="E3771" t="s">
        <v>510</v>
      </c>
      <c r="F3771" t="s">
        <v>508</v>
      </c>
      <c r="G3771" t="s">
        <v>508</v>
      </c>
      <c r="H3771">
        <v>6.0967653978890537</v>
      </c>
      <c r="I3771">
        <v>2.1645100282345351</v>
      </c>
      <c r="J3771">
        <v>-0.1021647492284417</v>
      </c>
      <c r="K3771">
        <v>-123.9082466155743</v>
      </c>
      <c r="L3771">
        <v>0.36907396588663938</v>
      </c>
      <c r="M3771">
        <v>-0.45558044498358058</v>
      </c>
      <c r="N3771">
        <v>0.57208457716545724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0</v>
      </c>
    </row>
    <row r="3772" spans="1:20" x14ac:dyDescent="0.3">
      <c r="A3772" t="s">
        <v>285</v>
      </c>
      <c r="B3772" t="s">
        <v>611</v>
      </c>
      <c r="C3772">
        <v>1</v>
      </c>
      <c r="D3772">
        <v>4</v>
      </c>
      <c r="E3772" t="s">
        <v>510</v>
      </c>
      <c r="F3772" t="s">
        <v>508</v>
      </c>
      <c r="G3772" t="s">
        <v>508</v>
      </c>
      <c r="H3772">
        <v>5.7409893896257076</v>
      </c>
      <c r="I3772">
        <v>3.9370229516370721</v>
      </c>
      <c r="J3772">
        <v>-9.0345074375666079E-2</v>
      </c>
      <c r="K3772">
        <v>-95.507561823195132</v>
      </c>
      <c r="L3772">
        <v>0.71078213819869063</v>
      </c>
      <c r="M3772">
        <v>-2.616604587423021</v>
      </c>
      <c r="N3772">
        <v>-1.051403600187214</v>
      </c>
      <c r="O3772">
        <v>0</v>
      </c>
      <c r="P3772">
        <v>1</v>
      </c>
      <c r="Q3772">
        <v>0</v>
      </c>
      <c r="R3772">
        <v>0</v>
      </c>
      <c r="S3772">
        <v>0</v>
      </c>
      <c r="T3772">
        <v>0</v>
      </c>
    </row>
    <row r="3773" spans="1:20" x14ac:dyDescent="0.3">
      <c r="A3773" t="s">
        <v>291</v>
      </c>
      <c r="B3773" t="s">
        <v>611</v>
      </c>
      <c r="C3773">
        <v>-2</v>
      </c>
      <c r="D3773">
        <v>3</v>
      </c>
      <c r="E3773" t="s">
        <v>510</v>
      </c>
      <c r="F3773" t="s">
        <v>508</v>
      </c>
      <c r="G3773" t="s">
        <v>508</v>
      </c>
      <c r="H3773">
        <v>5.8641977592792252</v>
      </c>
      <c r="I3773">
        <v>0</v>
      </c>
      <c r="J3773">
        <v>-8.241157701015922E-2</v>
      </c>
      <c r="K3773">
        <v>-111.8390528723087</v>
      </c>
      <c r="L3773">
        <v>0.96346003441487327</v>
      </c>
      <c r="M3773">
        <v>-4.3683574249623289</v>
      </c>
      <c r="N3773">
        <v>0.37036705627596561</v>
      </c>
      <c r="O3773">
        <v>0</v>
      </c>
      <c r="P3773">
        <v>0</v>
      </c>
      <c r="Q3773">
        <v>0</v>
      </c>
      <c r="R3773">
        <v>0</v>
      </c>
      <c r="S3773">
        <v>0</v>
      </c>
      <c r="T3773">
        <v>0</v>
      </c>
    </row>
    <row r="3774" spans="1:20" x14ac:dyDescent="0.3">
      <c r="A3774" t="s">
        <v>298</v>
      </c>
      <c r="B3774" t="s">
        <v>611</v>
      </c>
      <c r="C3774">
        <v>0</v>
      </c>
      <c r="D3774">
        <v>4</v>
      </c>
      <c r="E3774" t="s">
        <v>510</v>
      </c>
      <c r="F3774" t="s">
        <v>508</v>
      </c>
      <c r="G3774" t="s">
        <v>508</v>
      </c>
      <c r="H3774">
        <v>5.0107962263358088</v>
      </c>
      <c r="I3774">
        <v>0.32574033624317877</v>
      </c>
      <c r="J3774">
        <v>-7.0836040350100271E-2</v>
      </c>
      <c r="K3774">
        <v>-119.3744902751782</v>
      </c>
      <c r="L3774">
        <v>1.011146001860995</v>
      </c>
      <c r="M3774">
        <v>-2.3370240411555629</v>
      </c>
      <c r="N3774">
        <v>1.637275020993747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1</v>
      </c>
    </row>
    <row r="3775" spans="1:20" x14ac:dyDescent="0.3">
      <c r="A3775" t="s">
        <v>164</v>
      </c>
      <c r="B3775" t="s">
        <v>611</v>
      </c>
      <c r="C3775">
        <v>9</v>
      </c>
      <c r="D3775">
        <v>10</v>
      </c>
      <c r="E3775" t="s">
        <v>510</v>
      </c>
      <c r="F3775" t="s">
        <v>508</v>
      </c>
      <c r="G3775" t="s">
        <v>508</v>
      </c>
      <c r="H3775">
        <v>3.5959461701183559</v>
      </c>
      <c r="I3775">
        <v>65.853652863329557</v>
      </c>
      <c r="J3775">
        <v>0.13664404469030619</v>
      </c>
      <c r="K3775">
        <v>60.512281550988568</v>
      </c>
      <c r="L3775">
        <v>0.60349234596327872</v>
      </c>
      <c r="M3775">
        <v>-2.455360112635748</v>
      </c>
      <c r="N3775">
        <v>5.2631584690318807</v>
      </c>
      <c r="O3775">
        <v>1</v>
      </c>
      <c r="P3775">
        <v>1</v>
      </c>
      <c r="Q3775">
        <v>1</v>
      </c>
      <c r="R3775">
        <v>0</v>
      </c>
      <c r="S3775">
        <v>0</v>
      </c>
      <c r="T3775">
        <v>0</v>
      </c>
    </row>
    <row r="3776" spans="1:20" x14ac:dyDescent="0.3">
      <c r="A3776" t="s">
        <v>242</v>
      </c>
      <c r="B3776" t="s">
        <v>611</v>
      </c>
      <c r="C3776">
        <v>6</v>
      </c>
      <c r="D3776">
        <v>8</v>
      </c>
      <c r="E3776" t="s">
        <v>510</v>
      </c>
      <c r="F3776" t="s">
        <v>508</v>
      </c>
      <c r="G3776" t="s">
        <v>508</v>
      </c>
      <c r="H3776">
        <v>3.6314172927159731</v>
      </c>
      <c r="I3776">
        <v>71.942487258326722</v>
      </c>
      <c r="J3776">
        <v>0.1427954624126993</v>
      </c>
      <c r="K3776">
        <v>53.033261190147527</v>
      </c>
      <c r="L3776">
        <v>0.77051424807151747</v>
      </c>
      <c r="M3776">
        <v>-2.7233114563084202</v>
      </c>
      <c r="N3776">
        <v>2.687567333889803</v>
      </c>
      <c r="O3776">
        <v>0</v>
      </c>
      <c r="P3776">
        <v>1</v>
      </c>
      <c r="Q3776">
        <v>1</v>
      </c>
      <c r="R3776">
        <v>0</v>
      </c>
      <c r="S3776">
        <v>0</v>
      </c>
      <c r="T3776">
        <v>0</v>
      </c>
    </row>
    <row r="3777" spans="1:20" x14ac:dyDescent="0.3">
      <c r="A3777" t="s">
        <v>77</v>
      </c>
      <c r="B3777" t="s">
        <v>612</v>
      </c>
      <c r="C3777">
        <v>3</v>
      </c>
      <c r="D3777">
        <v>8</v>
      </c>
      <c r="E3777" t="s">
        <v>510</v>
      </c>
      <c r="F3777" t="s">
        <v>508</v>
      </c>
      <c r="G3777" t="s">
        <v>508</v>
      </c>
      <c r="H3777">
        <v>3.9587567392416672</v>
      </c>
      <c r="I3777">
        <v>28.260854917566739</v>
      </c>
      <c r="J3777">
        <v>-0.15287003942676439</v>
      </c>
      <c r="K3777">
        <v>-82.924865726173635</v>
      </c>
      <c r="L3777">
        <v>0.91511980908008728</v>
      </c>
      <c r="M3777">
        <v>-2.8343047735141358</v>
      </c>
      <c r="N3777">
        <v>0.82273491113531405</v>
      </c>
      <c r="O3777">
        <v>0</v>
      </c>
      <c r="P3777">
        <v>1</v>
      </c>
      <c r="Q3777">
        <v>0</v>
      </c>
      <c r="R3777">
        <v>0</v>
      </c>
      <c r="S3777">
        <v>0</v>
      </c>
      <c r="T3777">
        <v>0</v>
      </c>
    </row>
    <row r="3778" spans="1:20" x14ac:dyDescent="0.3">
      <c r="A3778" t="s">
        <v>139</v>
      </c>
      <c r="B3778" t="s">
        <v>612</v>
      </c>
      <c r="C3778">
        <v>0</v>
      </c>
      <c r="D3778">
        <v>5</v>
      </c>
      <c r="E3778" t="s">
        <v>510</v>
      </c>
      <c r="F3778" t="s">
        <v>508</v>
      </c>
      <c r="G3778" t="s">
        <v>508</v>
      </c>
      <c r="H3778">
        <v>3.5175616933877332</v>
      </c>
      <c r="I3778">
        <v>6.535973785794738</v>
      </c>
      <c r="J3778">
        <v>-0.28881508839868919</v>
      </c>
      <c r="K3778">
        <v>-134.30040659807739</v>
      </c>
      <c r="L3778">
        <v>0.87964926996981008</v>
      </c>
      <c r="M3778">
        <v>-0.82273491113531405</v>
      </c>
      <c r="N3778">
        <v>-0.82956718290221643</v>
      </c>
      <c r="O3778">
        <v>0</v>
      </c>
      <c r="P3778">
        <v>0</v>
      </c>
      <c r="Q3778">
        <v>0</v>
      </c>
      <c r="R3778">
        <v>0</v>
      </c>
      <c r="S3778">
        <v>0</v>
      </c>
      <c r="T3778">
        <v>0</v>
      </c>
    </row>
    <row r="3779" spans="1:20" x14ac:dyDescent="0.3">
      <c r="A3779" t="s">
        <v>156</v>
      </c>
      <c r="B3779" t="s">
        <v>612</v>
      </c>
      <c r="C3779">
        <v>0</v>
      </c>
      <c r="D3779">
        <v>5</v>
      </c>
      <c r="E3779" t="s">
        <v>510</v>
      </c>
      <c r="F3779" t="s">
        <v>508</v>
      </c>
      <c r="G3779" t="s">
        <v>508</v>
      </c>
      <c r="H3779">
        <v>3.443781772870349</v>
      </c>
      <c r="I3779">
        <v>1.9108113886958591</v>
      </c>
      <c r="J3779">
        <v>-0.30522773678379461</v>
      </c>
      <c r="K3779">
        <v>-131.9045794689961</v>
      </c>
      <c r="L3779">
        <v>0.45819316853921482</v>
      </c>
      <c r="M3779">
        <v>-0.82956718290221643</v>
      </c>
      <c r="N3779">
        <v>1.6730058814510991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0</v>
      </c>
    </row>
    <row r="3780" spans="1:20" x14ac:dyDescent="0.3">
      <c r="A3780" t="s">
        <v>271</v>
      </c>
      <c r="B3780" t="s">
        <v>612</v>
      </c>
      <c r="C3780">
        <v>11</v>
      </c>
      <c r="D3780">
        <v>14</v>
      </c>
      <c r="E3780" t="s">
        <v>510</v>
      </c>
      <c r="F3780" t="s">
        <v>508</v>
      </c>
      <c r="G3780" t="s">
        <v>508</v>
      </c>
      <c r="H3780">
        <v>4.0210152314734096</v>
      </c>
      <c r="I3780">
        <v>41.632674986599902</v>
      </c>
      <c r="J3780">
        <v>0.203013998269825</v>
      </c>
      <c r="K3780">
        <v>119.1479242397683</v>
      </c>
      <c r="L3780">
        <v>0.81330953115981908</v>
      </c>
      <c r="M3780">
        <v>-4.7811449152077596</v>
      </c>
      <c r="N3780">
        <v>-1.9094798529561039</v>
      </c>
      <c r="O3780">
        <v>1</v>
      </c>
      <c r="P3780">
        <v>1</v>
      </c>
      <c r="Q3780">
        <v>1</v>
      </c>
      <c r="R3780">
        <v>0</v>
      </c>
      <c r="S3780">
        <v>1</v>
      </c>
      <c r="T3780">
        <v>0</v>
      </c>
    </row>
    <row r="3781" spans="1:20" x14ac:dyDescent="0.3">
      <c r="A3781" t="s">
        <v>283</v>
      </c>
      <c r="B3781" t="s">
        <v>612</v>
      </c>
      <c r="C3781">
        <v>6</v>
      </c>
      <c r="D3781">
        <v>6</v>
      </c>
      <c r="E3781" t="s">
        <v>510</v>
      </c>
      <c r="F3781" t="s">
        <v>508</v>
      </c>
      <c r="G3781" t="s">
        <v>508</v>
      </c>
      <c r="H3781">
        <v>4.5168811471768828</v>
      </c>
      <c r="I3781">
        <v>39.591850716092686</v>
      </c>
      <c r="J3781">
        <v>4.3442000055668673E-2</v>
      </c>
      <c r="K3781">
        <v>39.404303768594588</v>
      </c>
      <c r="L3781">
        <v>0.7133177939636125</v>
      </c>
      <c r="M3781">
        <v>-1.8118482367260169</v>
      </c>
      <c r="N3781">
        <v>-2.5550078527532292</v>
      </c>
      <c r="O3781">
        <v>0</v>
      </c>
      <c r="P3781">
        <v>1</v>
      </c>
      <c r="Q3781">
        <v>1</v>
      </c>
      <c r="R3781">
        <v>0</v>
      </c>
      <c r="S3781">
        <v>0</v>
      </c>
      <c r="T3781">
        <v>0</v>
      </c>
    </row>
    <row r="3782" spans="1:20" x14ac:dyDescent="0.3">
      <c r="A3782" t="s">
        <v>290</v>
      </c>
      <c r="B3782" t="s">
        <v>612</v>
      </c>
      <c r="C3782">
        <v>3</v>
      </c>
      <c r="D3782">
        <v>6</v>
      </c>
      <c r="E3782" t="s">
        <v>510</v>
      </c>
      <c r="F3782" t="s">
        <v>508</v>
      </c>
      <c r="G3782" t="s">
        <v>508</v>
      </c>
      <c r="H3782">
        <v>4.7653730895901383</v>
      </c>
      <c r="I3782">
        <v>24.89794710882904</v>
      </c>
      <c r="J3782">
        <v>-3.6943805350161292E-2</v>
      </c>
      <c r="K3782">
        <v>-10.88586676053033</v>
      </c>
      <c r="L3782">
        <v>0.80212615186929159</v>
      </c>
      <c r="M3782">
        <v>-2.5550078527532292</v>
      </c>
      <c r="N3782">
        <v>-1.383828016882467</v>
      </c>
      <c r="O3782">
        <v>0</v>
      </c>
      <c r="P3782">
        <v>1</v>
      </c>
      <c r="Q3782">
        <v>0</v>
      </c>
      <c r="R3782">
        <v>0</v>
      </c>
      <c r="S3782">
        <v>0</v>
      </c>
      <c r="T3782">
        <v>0</v>
      </c>
    </row>
    <row r="3783" spans="1:20" x14ac:dyDescent="0.3">
      <c r="A3783" t="s">
        <v>91</v>
      </c>
      <c r="B3783" t="s">
        <v>612</v>
      </c>
      <c r="C3783">
        <v>-2</v>
      </c>
      <c r="D3783">
        <v>3</v>
      </c>
      <c r="E3783" t="s">
        <v>510</v>
      </c>
      <c r="F3783" t="s">
        <v>508</v>
      </c>
      <c r="G3783" t="s">
        <v>508</v>
      </c>
      <c r="H3783">
        <v>5.6823189129164051</v>
      </c>
      <c r="I3783">
        <v>11.82433705942905</v>
      </c>
      <c r="J3783">
        <v>-0.29137385279399652</v>
      </c>
      <c r="K3783">
        <v>-174.04157930556451</v>
      </c>
      <c r="L3783">
        <v>0.83043905278811281</v>
      </c>
      <c r="M3783">
        <v>-5.7454542680220166</v>
      </c>
      <c r="N3783">
        <v>1.8518500803374951</v>
      </c>
      <c r="O3783">
        <v>0</v>
      </c>
      <c r="P3783">
        <v>0</v>
      </c>
      <c r="Q3783">
        <v>0</v>
      </c>
      <c r="R3783">
        <v>0</v>
      </c>
      <c r="S3783">
        <v>0</v>
      </c>
      <c r="T3783">
        <v>0</v>
      </c>
    </row>
    <row r="3784" spans="1:20" x14ac:dyDescent="0.3">
      <c r="A3784" t="s">
        <v>162</v>
      </c>
      <c r="B3784" t="s">
        <v>612</v>
      </c>
      <c r="C3784">
        <v>5</v>
      </c>
      <c r="D3784">
        <v>4</v>
      </c>
      <c r="E3784" t="s">
        <v>510</v>
      </c>
      <c r="F3784" t="s">
        <v>508</v>
      </c>
      <c r="G3784" t="s">
        <v>508</v>
      </c>
      <c r="H3784">
        <v>5.2536604134600227</v>
      </c>
      <c r="I3784">
        <v>28.716228733626849</v>
      </c>
      <c r="J3784">
        <v>-0.19414456587951701</v>
      </c>
      <c r="K3784">
        <v>-52.238150503482927</v>
      </c>
      <c r="L3784">
        <v>1.694081093497491</v>
      </c>
      <c r="M3784">
        <v>-0.73746591722121257</v>
      </c>
      <c r="N3784">
        <v>-2.005946931637919</v>
      </c>
      <c r="O3784">
        <v>0</v>
      </c>
      <c r="P3784">
        <v>1</v>
      </c>
      <c r="Q3784">
        <v>0</v>
      </c>
      <c r="R3784">
        <v>1</v>
      </c>
      <c r="S3784">
        <v>0</v>
      </c>
      <c r="T3784">
        <v>1</v>
      </c>
    </row>
    <row r="3785" spans="1:20" x14ac:dyDescent="0.3">
      <c r="A3785" t="s">
        <v>220</v>
      </c>
      <c r="B3785" t="s">
        <v>612</v>
      </c>
      <c r="C3785">
        <v>4</v>
      </c>
      <c r="D3785">
        <v>5</v>
      </c>
      <c r="E3785" t="s">
        <v>510</v>
      </c>
      <c r="F3785" t="s">
        <v>508</v>
      </c>
      <c r="G3785" t="s">
        <v>508</v>
      </c>
      <c r="H3785">
        <v>5.0308666468370982</v>
      </c>
      <c r="I3785">
        <v>19.594591764571319</v>
      </c>
      <c r="J3785">
        <v>-0.1862016443525088</v>
      </c>
      <c r="K3785">
        <v>-73.146681169836668</v>
      </c>
      <c r="L3785">
        <v>0.92027963557393655</v>
      </c>
      <c r="M3785">
        <v>-2.005946931637919</v>
      </c>
      <c r="N3785">
        <v>6.1410192978426208</v>
      </c>
      <c r="O3785">
        <v>1</v>
      </c>
      <c r="P3785">
        <v>1</v>
      </c>
      <c r="Q3785">
        <v>0</v>
      </c>
      <c r="R3785">
        <v>0</v>
      </c>
      <c r="S3785">
        <v>0</v>
      </c>
      <c r="T3785">
        <v>0</v>
      </c>
    </row>
    <row r="3786" spans="1:20" x14ac:dyDescent="0.3">
      <c r="A3786" t="s">
        <v>235</v>
      </c>
      <c r="B3786" t="s">
        <v>612</v>
      </c>
      <c r="C3786">
        <v>9</v>
      </c>
      <c r="D3786">
        <v>7</v>
      </c>
      <c r="E3786" t="s">
        <v>510</v>
      </c>
      <c r="F3786" t="s">
        <v>508</v>
      </c>
      <c r="G3786" t="s">
        <v>508</v>
      </c>
      <c r="H3786">
        <v>4.1522120131163351</v>
      </c>
      <c r="I3786">
        <v>50.777219738386911</v>
      </c>
      <c r="J3786">
        <v>2.374703145811426E-2</v>
      </c>
      <c r="K3786">
        <v>-10.50908272904622</v>
      </c>
      <c r="L3786">
        <v>0.78354903840049261</v>
      </c>
      <c r="M3786">
        <v>-0.36657030407876839</v>
      </c>
      <c r="N3786">
        <v>-0.36791898582386651</v>
      </c>
      <c r="O3786">
        <v>1</v>
      </c>
      <c r="P3786">
        <v>1</v>
      </c>
      <c r="Q3786">
        <v>1</v>
      </c>
      <c r="R3786">
        <v>0</v>
      </c>
      <c r="S3786">
        <v>0</v>
      </c>
      <c r="T3786">
        <v>0</v>
      </c>
    </row>
    <row r="3787" spans="1:20" x14ac:dyDescent="0.3">
      <c r="A3787" t="s">
        <v>259</v>
      </c>
      <c r="B3787" t="s">
        <v>612</v>
      </c>
      <c r="C3787">
        <v>11</v>
      </c>
      <c r="D3787">
        <v>9</v>
      </c>
      <c r="E3787" t="s">
        <v>510</v>
      </c>
      <c r="F3787" t="s">
        <v>508</v>
      </c>
      <c r="G3787" t="s">
        <v>508</v>
      </c>
      <c r="H3787">
        <v>4.125342749976749</v>
      </c>
      <c r="I3787">
        <v>56.707323810160702</v>
      </c>
      <c r="J3787">
        <v>2.0233477683429622E-2</v>
      </c>
      <c r="K3787">
        <v>20.582406015078281</v>
      </c>
      <c r="L3787">
        <v>0.69538888331025661</v>
      </c>
      <c r="M3787">
        <v>-0.36791898582386651</v>
      </c>
      <c r="N3787">
        <v>0.36927762832888861</v>
      </c>
      <c r="O3787">
        <v>1</v>
      </c>
      <c r="P3787">
        <v>1</v>
      </c>
      <c r="Q3787">
        <v>1</v>
      </c>
      <c r="R3787">
        <v>1</v>
      </c>
      <c r="S3787">
        <v>0</v>
      </c>
      <c r="T3787">
        <v>0</v>
      </c>
    </row>
    <row r="3788" spans="1:20" x14ac:dyDescent="0.3">
      <c r="A3788" t="s">
        <v>269</v>
      </c>
      <c r="B3788" t="s">
        <v>612</v>
      </c>
      <c r="C3788">
        <v>6</v>
      </c>
      <c r="D3788">
        <v>7</v>
      </c>
      <c r="E3788" t="s">
        <v>513</v>
      </c>
      <c r="F3788" t="s">
        <v>508</v>
      </c>
      <c r="G3788" t="s">
        <v>508</v>
      </c>
      <c r="H3788">
        <v>3.8835969551530471</v>
      </c>
      <c r="I3788">
        <v>56.329138373321257</v>
      </c>
      <c r="J3788">
        <v>5.7169848959711389E-3</v>
      </c>
      <c r="K3788">
        <v>0.45272085492811598</v>
      </c>
      <c r="L3788">
        <v>0.95348724144495933</v>
      </c>
      <c r="M3788">
        <v>-0.66225277098876445</v>
      </c>
      <c r="N3788">
        <v>-0.74074356644241901</v>
      </c>
      <c r="O3788">
        <v>0</v>
      </c>
      <c r="P3788">
        <v>1</v>
      </c>
      <c r="Q3788">
        <v>1</v>
      </c>
      <c r="R3788">
        <v>0</v>
      </c>
      <c r="S3788">
        <v>0</v>
      </c>
      <c r="T3788">
        <v>0</v>
      </c>
    </row>
    <row r="3789" spans="1:20" x14ac:dyDescent="0.3">
      <c r="A3789" t="s">
        <v>282</v>
      </c>
      <c r="B3789" t="s">
        <v>612</v>
      </c>
      <c r="C3789">
        <v>3</v>
      </c>
      <c r="D3789">
        <v>5</v>
      </c>
      <c r="E3789" t="s">
        <v>510</v>
      </c>
      <c r="F3789" t="s">
        <v>508</v>
      </c>
      <c r="G3789" t="s">
        <v>508</v>
      </c>
      <c r="H3789">
        <v>3.7366734940124799</v>
      </c>
      <c r="I3789">
        <v>50</v>
      </c>
      <c r="J3789">
        <v>-8.296683807431468E-3</v>
      </c>
      <c r="K3789">
        <v>-47.97834237881689</v>
      </c>
      <c r="L3789">
        <v>0.30674705380384759</v>
      </c>
      <c r="M3789">
        <v>-0.74074356644241901</v>
      </c>
      <c r="N3789">
        <v>-2.2388003403051671</v>
      </c>
      <c r="O3789">
        <v>0</v>
      </c>
      <c r="P3789">
        <v>1</v>
      </c>
      <c r="Q3789">
        <v>0</v>
      </c>
      <c r="R3789">
        <v>0</v>
      </c>
      <c r="S3789">
        <v>0</v>
      </c>
      <c r="T3789">
        <v>0</v>
      </c>
    </row>
    <row r="3790" spans="1:20" x14ac:dyDescent="0.3">
      <c r="A3790" t="s">
        <v>285</v>
      </c>
      <c r="B3790" t="s">
        <v>612</v>
      </c>
      <c r="C3790">
        <v>2</v>
      </c>
      <c r="D3790">
        <v>6</v>
      </c>
      <c r="E3790" t="s">
        <v>510</v>
      </c>
      <c r="F3790" t="s">
        <v>508</v>
      </c>
      <c r="G3790" t="s">
        <v>508</v>
      </c>
      <c r="H3790">
        <v>3.4120868850540318</v>
      </c>
      <c r="I3790">
        <v>13.768093907952411</v>
      </c>
      <c r="J3790">
        <v>-0.1153151203297804</v>
      </c>
      <c r="K3790">
        <v>-140.0937728584189</v>
      </c>
      <c r="L3790">
        <v>1.198455975578294</v>
      </c>
      <c r="M3790">
        <v>-0.76336166837964048</v>
      </c>
      <c r="N3790">
        <v>-1.1538432194636421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1</v>
      </c>
    </row>
    <row r="3791" spans="1:20" x14ac:dyDescent="0.3">
      <c r="A3791" t="s">
        <v>291</v>
      </c>
      <c r="B3791" t="s">
        <v>612</v>
      </c>
      <c r="C3791">
        <v>2</v>
      </c>
      <c r="D3791">
        <v>6</v>
      </c>
      <c r="E3791" t="s">
        <v>510</v>
      </c>
      <c r="F3791" t="s">
        <v>508</v>
      </c>
      <c r="G3791" t="s">
        <v>508</v>
      </c>
      <c r="H3791">
        <v>3.4383136436009321</v>
      </c>
      <c r="I3791">
        <v>0.62888555002744062</v>
      </c>
      <c r="J3791">
        <v>-0.19456848438221661</v>
      </c>
      <c r="K3791">
        <v>-139.86349582002941</v>
      </c>
      <c r="L3791">
        <v>1.0270653710472359</v>
      </c>
      <c r="M3791">
        <v>-1.8677098651185431</v>
      </c>
      <c r="N3791">
        <v>-1.5067373953709211</v>
      </c>
      <c r="O3791">
        <v>0</v>
      </c>
      <c r="P3791">
        <v>0</v>
      </c>
      <c r="Q3791">
        <v>0</v>
      </c>
      <c r="R3791">
        <v>0</v>
      </c>
      <c r="S3791">
        <v>0</v>
      </c>
      <c r="T3791">
        <v>1</v>
      </c>
    </row>
    <row r="3792" spans="1:20" x14ac:dyDescent="0.3">
      <c r="A3792" t="s">
        <v>295</v>
      </c>
      <c r="B3792" t="s">
        <v>612</v>
      </c>
      <c r="C3792">
        <v>0</v>
      </c>
      <c r="D3792">
        <v>5</v>
      </c>
      <c r="E3792" t="s">
        <v>510</v>
      </c>
      <c r="F3792" t="s">
        <v>508</v>
      </c>
      <c r="G3792" t="s">
        <v>508</v>
      </c>
      <c r="H3792">
        <v>3.3873926844909499</v>
      </c>
      <c r="I3792">
        <v>10.606064984731569</v>
      </c>
      <c r="J3792">
        <v>-0.23275960865818429</v>
      </c>
      <c r="K3792">
        <v>-170.4641818821992</v>
      </c>
      <c r="L3792">
        <v>0.90499966543287702</v>
      </c>
      <c r="M3792">
        <v>-1.5067373953709211</v>
      </c>
      <c r="N3792">
        <v>-3.46216024584833</v>
      </c>
      <c r="O3792">
        <v>0</v>
      </c>
      <c r="P3792">
        <v>0</v>
      </c>
      <c r="Q3792">
        <v>0</v>
      </c>
      <c r="R3792">
        <v>0</v>
      </c>
      <c r="S3792">
        <v>0</v>
      </c>
      <c r="T3792">
        <v>0</v>
      </c>
    </row>
    <row r="3793" spans="1:20" x14ac:dyDescent="0.3">
      <c r="A3793" t="s">
        <v>298</v>
      </c>
      <c r="B3793" t="s">
        <v>612</v>
      </c>
      <c r="C3793">
        <v>2</v>
      </c>
      <c r="D3793">
        <v>9</v>
      </c>
      <c r="E3793" t="s">
        <v>510</v>
      </c>
      <c r="F3793" t="s">
        <v>508</v>
      </c>
      <c r="G3793" t="s">
        <v>508</v>
      </c>
      <c r="H3793">
        <v>3.598236103585509</v>
      </c>
      <c r="I3793">
        <v>7.17299934610935</v>
      </c>
      <c r="J3793">
        <v>-0.29816606898606829</v>
      </c>
      <c r="K3793">
        <v>-170.3606596772604</v>
      </c>
      <c r="L3793">
        <v>1.722233790463974</v>
      </c>
      <c r="M3793">
        <v>-3.46216024584833</v>
      </c>
      <c r="N3793">
        <v>-0.41701577722549332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1</v>
      </c>
    </row>
    <row r="3794" spans="1:20" x14ac:dyDescent="0.3">
      <c r="A3794" t="s">
        <v>96</v>
      </c>
      <c r="B3794" t="s">
        <v>612</v>
      </c>
      <c r="C3794">
        <v>3</v>
      </c>
      <c r="D3794">
        <v>8</v>
      </c>
      <c r="E3794" t="s">
        <v>510</v>
      </c>
      <c r="F3794" t="s">
        <v>508</v>
      </c>
      <c r="G3794" t="s">
        <v>508</v>
      </c>
      <c r="H3794">
        <v>2.9169152651862782</v>
      </c>
      <c r="I3794">
        <v>8.4158434539243228</v>
      </c>
      <c r="J3794">
        <v>-0.23553806899697349</v>
      </c>
      <c r="K3794">
        <v>-96.694394206557405</v>
      </c>
      <c r="L3794">
        <v>0.37331790202878973</v>
      </c>
      <c r="M3794">
        <v>-0.33361103099751788</v>
      </c>
      <c r="N3794">
        <v>2.4267779621902839</v>
      </c>
      <c r="O3794">
        <v>0</v>
      </c>
      <c r="P3794">
        <v>1</v>
      </c>
      <c r="Q3794">
        <v>0</v>
      </c>
      <c r="R3794">
        <v>0</v>
      </c>
      <c r="S3794">
        <v>0</v>
      </c>
      <c r="T3794">
        <v>0</v>
      </c>
    </row>
    <row r="3795" spans="1:20" x14ac:dyDescent="0.3">
      <c r="A3795" t="s">
        <v>164</v>
      </c>
      <c r="B3795" t="s">
        <v>612</v>
      </c>
      <c r="C3795">
        <v>5</v>
      </c>
      <c r="D3795">
        <v>10</v>
      </c>
      <c r="E3795" t="s">
        <v>510</v>
      </c>
      <c r="F3795" t="s">
        <v>508</v>
      </c>
      <c r="G3795" t="s">
        <v>508</v>
      </c>
      <c r="H3795">
        <v>3.167229113577684</v>
      </c>
      <c r="I3795">
        <v>7.7319861294499468</v>
      </c>
      <c r="J3795">
        <v>-0.13744609487144629</v>
      </c>
      <c r="K3795">
        <v>-72.778143585271849</v>
      </c>
      <c r="L3795">
        <v>1.2887226219592971</v>
      </c>
      <c r="M3795">
        <v>-3.2679708007358248</v>
      </c>
      <c r="N3795">
        <v>2.1114864592747238</v>
      </c>
      <c r="O3795">
        <v>0</v>
      </c>
      <c r="P3795">
        <v>1</v>
      </c>
      <c r="Q3795">
        <v>0</v>
      </c>
      <c r="R3795">
        <v>0</v>
      </c>
      <c r="S3795">
        <v>0</v>
      </c>
      <c r="T3795">
        <v>1</v>
      </c>
    </row>
    <row r="3796" spans="1:20" x14ac:dyDescent="0.3">
      <c r="A3796" t="s">
        <v>242</v>
      </c>
      <c r="B3796" t="s">
        <v>612</v>
      </c>
      <c r="C3796">
        <v>8</v>
      </c>
      <c r="D3796">
        <v>9</v>
      </c>
      <c r="E3796" t="s">
        <v>513</v>
      </c>
      <c r="F3796" t="s">
        <v>508</v>
      </c>
      <c r="G3796" t="s">
        <v>508</v>
      </c>
      <c r="H3796">
        <v>3.0109703255570852</v>
      </c>
      <c r="I3796">
        <v>20.567361495793349</v>
      </c>
      <c r="J3796">
        <v>4.1743200024931697E-2</v>
      </c>
      <c r="K3796">
        <v>-66.805510801367504</v>
      </c>
      <c r="L3796">
        <v>1.015861235172709</v>
      </c>
      <c r="M3796">
        <v>-1.3991776265957561</v>
      </c>
      <c r="N3796">
        <v>0.83472775701842228</v>
      </c>
      <c r="O3796">
        <v>0</v>
      </c>
      <c r="P3796">
        <v>1</v>
      </c>
      <c r="Q3796">
        <v>1</v>
      </c>
      <c r="R3796">
        <v>0</v>
      </c>
      <c r="S3796">
        <v>0</v>
      </c>
      <c r="T3796">
        <v>1</v>
      </c>
    </row>
    <row r="3797" spans="1:20" x14ac:dyDescent="0.3">
      <c r="A3797" t="s">
        <v>77</v>
      </c>
      <c r="B3797" t="s">
        <v>88</v>
      </c>
      <c r="C3797">
        <v>13</v>
      </c>
      <c r="D3797">
        <v>16</v>
      </c>
      <c r="E3797" t="s">
        <v>5</v>
      </c>
      <c r="F3797" t="s">
        <v>509</v>
      </c>
      <c r="G3797" t="s">
        <v>509</v>
      </c>
      <c r="H3797">
        <v>3.7133378143395039</v>
      </c>
      <c r="I3797">
        <v>34.090926331919803</v>
      </c>
      <c r="J3797">
        <v>3.5353382637040581E-4</v>
      </c>
      <c r="K3797">
        <v>230.58237034424101</v>
      </c>
      <c r="L3797">
        <v>1.7500027135626139</v>
      </c>
      <c r="M3797">
        <v>-6.2111815498969731</v>
      </c>
      <c r="N3797">
        <v>0</v>
      </c>
      <c r="O3797">
        <v>1</v>
      </c>
      <c r="P3797">
        <v>1</v>
      </c>
      <c r="Q3797">
        <v>1</v>
      </c>
      <c r="R3797">
        <v>0</v>
      </c>
      <c r="S3797">
        <v>1</v>
      </c>
      <c r="T3797">
        <v>1</v>
      </c>
    </row>
    <row r="3798" spans="1:20" x14ac:dyDescent="0.3">
      <c r="A3798" t="s">
        <v>156</v>
      </c>
      <c r="B3798" t="s">
        <v>88</v>
      </c>
      <c r="C3798">
        <v>3</v>
      </c>
      <c r="D3798">
        <v>6</v>
      </c>
      <c r="E3798" t="s">
        <v>510</v>
      </c>
      <c r="F3798" t="s">
        <v>508</v>
      </c>
      <c r="G3798" t="s">
        <v>508</v>
      </c>
      <c r="H3798">
        <v>3.957526283001469</v>
      </c>
      <c r="I3798">
        <v>14.6341378315764</v>
      </c>
      <c r="J3798">
        <v>-1.8671700643748391E-2</v>
      </c>
      <c r="K3798">
        <v>-22.328563799879991</v>
      </c>
      <c r="L3798">
        <v>0.66233272993541592</v>
      </c>
      <c r="M3798">
        <v>-1.3333320617675779</v>
      </c>
      <c r="N3798">
        <v>3.3783751129669102</v>
      </c>
      <c r="O3798">
        <v>0</v>
      </c>
      <c r="P3798">
        <v>1</v>
      </c>
      <c r="Q3798">
        <v>0</v>
      </c>
      <c r="R3798">
        <v>0</v>
      </c>
      <c r="S3798">
        <v>0</v>
      </c>
      <c r="T3798">
        <v>0</v>
      </c>
    </row>
    <row r="3799" spans="1:20" x14ac:dyDescent="0.3">
      <c r="A3799" t="s">
        <v>228</v>
      </c>
      <c r="B3799" t="s">
        <v>88</v>
      </c>
      <c r="C3799">
        <v>6</v>
      </c>
      <c r="D3799">
        <v>7</v>
      </c>
      <c r="E3799" t="s">
        <v>510</v>
      </c>
      <c r="F3799" t="s">
        <v>508</v>
      </c>
      <c r="G3799" t="s">
        <v>508</v>
      </c>
      <c r="H3799">
        <v>4.111839916083829</v>
      </c>
      <c r="I3799">
        <v>32.49998062848352</v>
      </c>
      <c r="J3799">
        <v>-1.198518104274462E-2</v>
      </c>
      <c r="K3799">
        <v>50.391159056760713</v>
      </c>
      <c r="L3799">
        <v>0.7922385162016109</v>
      </c>
      <c r="M3799">
        <v>-2.2508017879094182</v>
      </c>
      <c r="N3799">
        <v>1.3157882353605499</v>
      </c>
      <c r="O3799">
        <v>1</v>
      </c>
      <c r="P3799">
        <v>1</v>
      </c>
      <c r="Q3799">
        <v>0</v>
      </c>
      <c r="R3799">
        <v>0</v>
      </c>
      <c r="S3799">
        <v>0</v>
      </c>
      <c r="T3799">
        <v>0</v>
      </c>
    </row>
    <row r="3800" spans="1:20" x14ac:dyDescent="0.3">
      <c r="A3800" t="s">
        <v>271</v>
      </c>
      <c r="B3800" t="s">
        <v>88</v>
      </c>
      <c r="C3800">
        <v>13</v>
      </c>
      <c r="D3800">
        <v>12</v>
      </c>
      <c r="E3800" t="s">
        <v>510</v>
      </c>
      <c r="F3800" t="s">
        <v>508</v>
      </c>
      <c r="G3800" t="s">
        <v>508</v>
      </c>
      <c r="H3800">
        <v>4.3269223841387188</v>
      </c>
      <c r="I3800">
        <v>47.72724686574265</v>
      </c>
      <c r="J3800">
        <v>3.1530834376625738E-3</v>
      </c>
      <c r="K3800">
        <v>47.439766720333793</v>
      </c>
      <c r="L3800">
        <v>1.089938221427778</v>
      </c>
      <c r="M3800">
        <v>-1.57729304515723</v>
      </c>
      <c r="N3800">
        <v>1.923082801247235</v>
      </c>
      <c r="O3800">
        <v>1</v>
      </c>
      <c r="P3800">
        <v>1</v>
      </c>
      <c r="Q3800">
        <v>1</v>
      </c>
      <c r="R3800">
        <v>0</v>
      </c>
      <c r="S3800">
        <v>1</v>
      </c>
      <c r="T3800">
        <v>1</v>
      </c>
    </row>
    <row r="3801" spans="1:20" x14ac:dyDescent="0.3">
      <c r="A3801" t="s">
        <v>290</v>
      </c>
      <c r="B3801" t="s">
        <v>88</v>
      </c>
      <c r="C3801">
        <v>3</v>
      </c>
      <c r="D3801">
        <v>7</v>
      </c>
      <c r="E3801" t="s">
        <v>510</v>
      </c>
      <c r="F3801" t="s">
        <v>508</v>
      </c>
      <c r="G3801" t="s">
        <v>508</v>
      </c>
      <c r="H3801">
        <v>3.922903500077624</v>
      </c>
      <c r="I3801">
        <v>52.380979412547752</v>
      </c>
      <c r="J3801">
        <v>-2.2774296556928452E-3</v>
      </c>
      <c r="K3801">
        <v>45.959589006429042</v>
      </c>
      <c r="L3801">
        <v>0.73334101995268619</v>
      </c>
      <c r="M3801">
        <v>-2.4767778090912329</v>
      </c>
      <c r="N3801">
        <v>-0.31746000509534539</v>
      </c>
      <c r="O3801">
        <v>0</v>
      </c>
      <c r="P3801">
        <v>1</v>
      </c>
      <c r="Q3801">
        <v>0</v>
      </c>
      <c r="R3801">
        <v>0</v>
      </c>
      <c r="S3801">
        <v>0</v>
      </c>
      <c r="T3801">
        <v>0</v>
      </c>
    </row>
    <row r="3802" spans="1:20" x14ac:dyDescent="0.3">
      <c r="A3802" t="s">
        <v>512</v>
      </c>
      <c r="B3802" t="s">
        <v>88</v>
      </c>
      <c r="C3802">
        <v>5</v>
      </c>
      <c r="D3802">
        <v>8</v>
      </c>
      <c r="E3802" t="s">
        <v>510</v>
      </c>
      <c r="F3802" t="s">
        <v>508</v>
      </c>
      <c r="G3802" t="s">
        <v>508</v>
      </c>
      <c r="H3802">
        <v>3.970791646718653</v>
      </c>
      <c r="I3802">
        <v>35.294163020848309</v>
      </c>
      <c r="J3802">
        <v>-1.154784075557996E-2</v>
      </c>
      <c r="K3802">
        <v>-21.487577468004091</v>
      </c>
      <c r="L3802">
        <v>1.215565604771391</v>
      </c>
      <c r="M3802">
        <v>-0.31847102322189291</v>
      </c>
      <c r="N3802">
        <v>-3.1948926324243772</v>
      </c>
      <c r="O3802">
        <v>0</v>
      </c>
      <c r="P3802">
        <v>1</v>
      </c>
      <c r="Q3802">
        <v>0</v>
      </c>
      <c r="R3802">
        <v>0</v>
      </c>
      <c r="S3802">
        <v>0</v>
      </c>
      <c r="T3802">
        <v>1</v>
      </c>
    </row>
    <row r="3803" spans="1:20" x14ac:dyDescent="0.3">
      <c r="A3803" t="s">
        <v>91</v>
      </c>
      <c r="B3803" t="s">
        <v>88</v>
      </c>
      <c r="C3803">
        <v>2</v>
      </c>
      <c r="D3803">
        <v>7</v>
      </c>
      <c r="E3803" t="s">
        <v>510</v>
      </c>
      <c r="F3803" t="s">
        <v>508</v>
      </c>
      <c r="G3803" t="s">
        <v>508</v>
      </c>
      <c r="H3803">
        <v>4.4790218457853994</v>
      </c>
      <c r="I3803">
        <v>36.00001335144043</v>
      </c>
      <c r="J3803">
        <v>-1.982672851104815E-2</v>
      </c>
      <c r="K3803">
        <v>-216.41891147607259</v>
      </c>
      <c r="L3803">
        <v>1.3128147875303231</v>
      </c>
      <c r="M3803">
        <v>-3.1948926324243772</v>
      </c>
      <c r="N3803">
        <v>-2.3102288417082391</v>
      </c>
      <c r="O3803">
        <v>0</v>
      </c>
      <c r="P3803">
        <v>0</v>
      </c>
      <c r="Q3803">
        <v>0</v>
      </c>
      <c r="R3803">
        <v>0</v>
      </c>
      <c r="S3803">
        <v>0</v>
      </c>
      <c r="T3803">
        <v>1</v>
      </c>
    </row>
    <row r="3804" spans="1:20" x14ac:dyDescent="0.3">
      <c r="A3804" t="s">
        <v>93</v>
      </c>
      <c r="B3804" t="s">
        <v>88</v>
      </c>
      <c r="C3804">
        <v>0</v>
      </c>
      <c r="D3804">
        <v>5</v>
      </c>
      <c r="E3804" t="s">
        <v>510</v>
      </c>
      <c r="F3804" t="s">
        <v>508</v>
      </c>
      <c r="G3804" t="s">
        <v>508</v>
      </c>
      <c r="H3804">
        <v>4.6814695605526797</v>
      </c>
      <c r="I3804">
        <v>22.000026702880859</v>
      </c>
      <c r="J3804">
        <v>-2.8395718451226269E-2</v>
      </c>
      <c r="K3804">
        <v>-145.90666087906959</v>
      </c>
      <c r="L3804">
        <v>0.87141153026326745</v>
      </c>
      <c r="M3804">
        <v>-2.3102288417082391</v>
      </c>
      <c r="N3804">
        <v>1.6891875564834551</v>
      </c>
      <c r="O3804">
        <v>0</v>
      </c>
      <c r="P3804">
        <v>0</v>
      </c>
      <c r="Q3804">
        <v>0</v>
      </c>
      <c r="R3804">
        <v>0</v>
      </c>
      <c r="S3804">
        <v>0</v>
      </c>
      <c r="T3804">
        <v>0</v>
      </c>
    </row>
    <row r="3805" spans="1:20" x14ac:dyDescent="0.3">
      <c r="A3805" t="s">
        <v>162</v>
      </c>
      <c r="B3805" t="s">
        <v>88</v>
      </c>
      <c r="C3805">
        <v>-2</v>
      </c>
      <c r="D3805">
        <v>3</v>
      </c>
      <c r="E3805" t="s">
        <v>510</v>
      </c>
      <c r="F3805" t="s">
        <v>508</v>
      </c>
      <c r="G3805" t="s">
        <v>508</v>
      </c>
      <c r="H3805">
        <v>5.0636022368234546</v>
      </c>
      <c r="I3805">
        <v>14.000034332275391</v>
      </c>
      <c r="J3805">
        <v>-3.4024249629450658E-2</v>
      </c>
      <c r="K3805">
        <v>-118.4270485271598</v>
      </c>
      <c r="L3805">
        <v>0.85407380778764963</v>
      </c>
      <c r="M3805">
        <v>-3.6303596083986598</v>
      </c>
      <c r="N3805">
        <v>0.68493083575181213</v>
      </c>
      <c r="O3805">
        <v>0</v>
      </c>
      <c r="P3805">
        <v>0</v>
      </c>
      <c r="Q3805">
        <v>0</v>
      </c>
      <c r="R3805">
        <v>0</v>
      </c>
      <c r="S3805">
        <v>0</v>
      </c>
      <c r="T3805">
        <v>0</v>
      </c>
    </row>
    <row r="3806" spans="1:20" x14ac:dyDescent="0.3">
      <c r="A3806" t="s">
        <v>235</v>
      </c>
      <c r="B3806" t="s">
        <v>88</v>
      </c>
      <c r="C3806">
        <v>0</v>
      </c>
      <c r="D3806">
        <v>3</v>
      </c>
      <c r="E3806" t="s">
        <v>510</v>
      </c>
      <c r="F3806" t="s">
        <v>508</v>
      </c>
      <c r="G3806" t="s">
        <v>508</v>
      </c>
      <c r="H3806">
        <v>4.9261093868633052</v>
      </c>
      <c r="I3806">
        <v>22.727302283291088</v>
      </c>
      <c r="J3806">
        <v>-2.04039759074853E-2</v>
      </c>
      <c r="K3806">
        <v>-126.1261096781278</v>
      </c>
      <c r="L3806">
        <v>0.96400779434072514</v>
      </c>
      <c r="M3806">
        <v>-1.694913610443606</v>
      </c>
      <c r="N3806">
        <v>2.0689634760835749</v>
      </c>
      <c r="O3806">
        <v>0</v>
      </c>
      <c r="P3806">
        <v>0</v>
      </c>
      <c r="Q3806">
        <v>0</v>
      </c>
      <c r="R3806">
        <v>0</v>
      </c>
      <c r="S3806">
        <v>0</v>
      </c>
      <c r="T3806">
        <v>0</v>
      </c>
    </row>
    <row r="3807" spans="1:20" x14ac:dyDescent="0.3">
      <c r="A3807" t="s">
        <v>269</v>
      </c>
      <c r="B3807" t="s">
        <v>88</v>
      </c>
      <c r="C3807">
        <v>3</v>
      </c>
      <c r="D3807">
        <v>5</v>
      </c>
      <c r="E3807" t="s">
        <v>510</v>
      </c>
      <c r="F3807" t="s">
        <v>508</v>
      </c>
      <c r="G3807" t="s">
        <v>508</v>
      </c>
      <c r="H3807">
        <v>5.0227159595788429</v>
      </c>
      <c r="I3807">
        <v>7.3170646608496428</v>
      </c>
      <c r="J3807">
        <v>-1.6823222156554449E-2</v>
      </c>
      <c r="K3807">
        <v>-99.337754339427775</v>
      </c>
      <c r="L3807">
        <v>1.047047048094113</v>
      </c>
      <c r="M3807">
        <v>-4.7138082005233484</v>
      </c>
      <c r="N3807">
        <v>-2.1201393779886568</v>
      </c>
      <c r="O3807">
        <v>0</v>
      </c>
      <c r="P3807">
        <v>1</v>
      </c>
      <c r="Q3807">
        <v>0</v>
      </c>
      <c r="R3807">
        <v>0</v>
      </c>
      <c r="S3807">
        <v>0</v>
      </c>
      <c r="T3807">
        <v>1</v>
      </c>
    </row>
    <row r="3808" spans="1:20" x14ac:dyDescent="0.3">
      <c r="A3808" t="s">
        <v>282</v>
      </c>
      <c r="B3808" t="s">
        <v>88</v>
      </c>
      <c r="C3808">
        <v>0</v>
      </c>
      <c r="D3808">
        <v>5</v>
      </c>
      <c r="E3808" t="s">
        <v>510</v>
      </c>
      <c r="F3808" t="s">
        <v>508</v>
      </c>
      <c r="G3808" t="s">
        <v>508</v>
      </c>
      <c r="H3808">
        <v>4.8736458986581601</v>
      </c>
      <c r="I3808">
        <v>0</v>
      </c>
      <c r="J3808">
        <v>-2.2633933524323479E-2</v>
      </c>
      <c r="K3808">
        <v>-177.63441561494611</v>
      </c>
      <c r="L3808">
        <v>0.36221249668291461</v>
      </c>
      <c r="M3808">
        <v>-2.1201393779886568</v>
      </c>
      <c r="N3808">
        <v>3.2490943967157802</v>
      </c>
      <c r="O3808">
        <v>0</v>
      </c>
      <c r="P3808">
        <v>0</v>
      </c>
      <c r="Q3808">
        <v>0</v>
      </c>
      <c r="R3808">
        <v>0</v>
      </c>
      <c r="S3808">
        <v>0</v>
      </c>
      <c r="T3808">
        <v>0</v>
      </c>
    </row>
    <row r="3809" spans="1:20" x14ac:dyDescent="0.3">
      <c r="A3809" t="s">
        <v>285</v>
      </c>
      <c r="B3809" t="s">
        <v>88</v>
      </c>
      <c r="C3809">
        <v>7</v>
      </c>
      <c r="D3809">
        <v>6</v>
      </c>
      <c r="E3809" t="s">
        <v>510</v>
      </c>
      <c r="F3809" t="s">
        <v>508</v>
      </c>
      <c r="G3809" t="s">
        <v>508</v>
      </c>
      <c r="H3809">
        <v>4.4421998007923058</v>
      </c>
      <c r="I3809">
        <v>34.69384378912315</v>
      </c>
      <c r="J3809">
        <v>-1.8874071322438579E-2</v>
      </c>
      <c r="K3809">
        <v>-95.238120107146102</v>
      </c>
      <c r="L3809">
        <v>1.2109536941888239</v>
      </c>
      <c r="M3809">
        <v>-1.0489500870686339</v>
      </c>
      <c r="N3809">
        <v>-1.4134262519924381</v>
      </c>
      <c r="O3809">
        <v>0</v>
      </c>
      <c r="P3809">
        <v>1</v>
      </c>
      <c r="Q3809">
        <v>0</v>
      </c>
      <c r="R3809">
        <v>1</v>
      </c>
      <c r="S3809">
        <v>0</v>
      </c>
      <c r="T3809">
        <v>1</v>
      </c>
    </row>
    <row r="3810" spans="1:20" x14ac:dyDescent="0.3">
      <c r="A3810" t="s">
        <v>295</v>
      </c>
      <c r="B3810" t="s">
        <v>88</v>
      </c>
      <c r="C3810">
        <v>0</v>
      </c>
      <c r="D3810">
        <v>5</v>
      </c>
      <c r="E3810" t="s">
        <v>510</v>
      </c>
      <c r="F3810" t="s">
        <v>508</v>
      </c>
      <c r="G3810" t="s">
        <v>508</v>
      </c>
      <c r="H3810">
        <v>4.2962556042190307</v>
      </c>
      <c r="I3810">
        <v>12.820504982950011</v>
      </c>
      <c r="J3810">
        <v>-1.9643921748698511E-2</v>
      </c>
      <c r="K3810">
        <v>-116.6666246377587</v>
      </c>
      <c r="L3810">
        <v>0.62173819866917202</v>
      </c>
      <c r="M3810">
        <v>-3.2142827036428909</v>
      </c>
      <c r="N3810">
        <v>-2.214019997599979</v>
      </c>
      <c r="O3810">
        <v>0</v>
      </c>
      <c r="P3810">
        <v>0</v>
      </c>
      <c r="Q3810">
        <v>0</v>
      </c>
      <c r="R3810">
        <v>0</v>
      </c>
      <c r="S3810">
        <v>0</v>
      </c>
      <c r="T3810">
        <v>0</v>
      </c>
    </row>
    <row r="3811" spans="1:20" x14ac:dyDescent="0.3">
      <c r="A3811" t="s">
        <v>298</v>
      </c>
      <c r="B3811" t="s">
        <v>88</v>
      </c>
      <c r="C3811">
        <v>2</v>
      </c>
      <c r="D3811">
        <v>6</v>
      </c>
      <c r="E3811" t="s">
        <v>510</v>
      </c>
      <c r="F3811" t="s">
        <v>508</v>
      </c>
      <c r="G3811" t="s">
        <v>508</v>
      </c>
      <c r="H3811">
        <v>4.2857126148563784</v>
      </c>
      <c r="I3811">
        <v>6.9767918955438466</v>
      </c>
      <c r="J3811">
        <v>-2.432352868957879E-2</v>
      </c>
      <c r="K3811">
        <v>-150.33736222039281</v>
      </c>
      <c r="L3811">
        <v>1.0644179025374969</v>
      </c>
      <c r="M3811">
        <v>-2.214019997599979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  <c r="T3811">
        <v>1</v>
      </c>
    </row>
    <row r="3812" spans="1:20" x14ac:dyDescent="0.3">
      <c r="A3812" t="s">
        <v>242</v>
      </c>
      <c r="B3812" t="s">
        <v>88</v>
      </c>
      <c r="C3812">
        <v>9</v>
      </c>
      <c r="D3812">
        <v>9</v>
      </c>
      <c r="E3812" t="s">
        <v>510</v>
      </c>
      <c r="F3812" t="s">
        <v>508</v>
      </c>
      <c r="G3812" t="s">
        <v>508</v>
      </c>
      <c r="H3812">
        <v>3.6591474901836669</v>
      </c>
      <c r="I3812">
        <v>73.529378765609394</v>
      </c>
      <c r="J3812">
        <v>3.0284185506781049E-2</v>
      </c>
      <c r="K3812">
        <v>115.41222138879471</v>
      </c>
      <c r="L3812">
        <v>0.98231681716118391</v>
      </c>
      <c r="M3812">
        <v>-3.0612296202803062</v>
      </c>
      <c r="N3812">
        <v>0</v>
      </c>
      <c r="O3812">
        <v>1</v>
      </c>
      <c r="P3812">
        <v>1</v>
      </c>
      <c r="Q3812">
        <v>1</v>
      </c>
      <c r="R3812">
        <v>0</v>
      </c>
      <c r="S3812">
        <v>0</v>
      </c>
      <c r="T3812">
        <v>0</v>
      </c>
    </row>
    <row r="3813" spans="1:20" x14ac:dyDescent="0.3">
      <c r="A3813" t="s">
        <v>139</v>
      </c>
      <c r="B3813" t="s">
        <v>613</v>
      </c>
      <c r="C3813">
        <v>2</v>
      </c>
      <c r="D3813">
        <v>7</v>
      </c>
      <c r="E3813" t="s">
        <v>510</v>
      </c>
      <c r="F3813" t="s">
        <v>508</v>
      </c>
      <c r="G3813" t="s">
        <v>508</v>
      </c>
      <c r="H3813">
        <v>3.5281385281385278</v>
      </c>
      <c r="I3813">
        <v>0</v>
      </c>
      <c r="J3813">
        <v>-61.43880831580158</v>
      </c>
      <c r="K3813">
        <v>-107.9099678456591</v>
      </c>
      <c r="L3813">
        <v>1.247320210485285</v>
      </c>
      <c r="M3813">
        <v>-0.90090090090090091</v>
      </c>
      <c r="N3813">
        <v>0.22727272727272729</v>
      </c>
      <c r="O3813">
        <v>0</v>
      </c>
      <c r="P3813">
        <v>0</v>
      </c>
      <c r="Q3813">
        <v>0</v>
      </c>
      <c r="R3813">
        <v>0</v>
      </c>
      <c r="S3813">
        <v>0</v>
      </c>
      <c r="T3813">
        <v>1</v>
      </c>
    </row>
    <row r="3814" spans="1:20" x14ac:dyDescent="0.3">
      <c r="A3814" t="s">
        <v>265</v>
      </c>
      <c r="B3814" t="s">
        <v>613</v>
      </c>
      <c r="C3814">
        <v>13</v>
      </c>
      <c r="D3814">
        <v>12</v>
      </c>
      <c r="E3814" t="s">
        <v>510</v>
      </c>
      <c r="F3814" t="s">
        <v>508</v>
      </c>
      <c r="G3814" t="s">
        <v>508</v>
      </c>
      <c r="H3814">
        <v>2.8075126508369022</v>
      </c>
      <c r="I3814">
        <v>87.150837988826808</v>
      </c>
      <c r="J3814">
        <v>21.760716240262671</v>
      </c>
      <c r="K3814">
        <v>97.641701994033681</v>
      </c>
      <c r="L3814">
        <v>0.93654042988741049</v>
      </c>
      <c r="M3814">
        <v>-0.1360544217687075</v>
      </c>
      <c r="N3814">
        <v>-4.6321525885558579</v>
      </c>
      <c r="O3814">
        <v>1</v>
      </c>
      <c r="P3814">
        <v>1</v>
      </c>
      <c r="Q3814">
        <v>1</v>
      </c>
      <c r="R3814">
        <v>1</v>
      </c>
      <c r="S3814">
        <v>1</v>
      </c>
      <c r="T3814">
        <v>0</v>
      </c>
    </row>
    <row r="3815" spans="1:20" x14ac:dyDescent="0.3">
      <c r="A3815" t="s">
        <v>271</v>
      </c>
      <c r="B3815" t="s">
        <v>613</v>
      </c>
      <c r="C3815">
        <v>8</v>
      </c>
      <c r="D3815">
        <v>13</v>
      </c>
      <c r="E3815" t="s">
        <v>367</v>
      </c>
      <c r="F3815" t="s">
        <v>508</v>
      </c>
      <c r="G3815" t="s">
        <v>509</v>
      </c>
      <c r="H3815">
        <v>2.7957101207830068</v>
      </c>
      <c r="I3815">
        <v>33.519553072625698</v>
      </c>
      <c r="J3815">
        <v>8.2146677098386078E-2</v>
      </c>
      <c r="K3815">
        <v>0.57816321992436159</v>
      </c>
      <c r="L3815">
        <v>1.0164467393383061</v>
      </c>
      <c r="M3815">
        <v>-2</v>
      </c>
      <c r="N3815">
        <v>0.1457725947521866</v>
      </c>
      <c r="O3815">
        <v>0</v>
      </c>
      <c r="P3815">
        <v>1</v>
      </c>
      <c r="Q3815">
        <v>1</v>
      </c>
      <c r="R3815">
        <v>0</v>
      </c>
      <c r="S3815">
        <v>0</v>
      </c>
      <c r="T3815">
        <v>1</v>
      </c>
    </row>
    <row r="3816" spans="1:20" x14ac:dyDescent="0.3">
      <c r="A3816" t="s">
        <v>290</v>
      </c>
      <c r="B3816" t="s">
        <v>613</v>
      </c>
      <c r="C3816">
        <v>5</v>
      </c>
      <c r="D3816">
        <v>9</v>
      </c>
      <c r="E3816" t="s">
        <v>510</v>
      </c>
      <c r="F3816" t="s">
        <v>508</v>
      </c>
      <c r="G3816" t="s">
        <v>508</v>
      </c>
      <c r="H3816">
        <v>3.7383689107827038</v>
      </c>
      <c r="I3816">
        <v>4.6153846153846159</v>
      </c>
      <c r="J3816">
        <v>-36.288903641212713</v>
      </c>
      <c r="K3816">
        <v>-90.12263099219615</v>
      </c>
      <c r="L3816">
        <v>1.1528471528471529</v>
      </c>
      <c r="M3816">
        <v>-3.6189069423929099</v>
      </c>
      <c r="N3816">
        <v>0.68965517241379315</v>
      </c>
      <c r="O3816">
        <v>0</v>
      </c>
      <c r="P3816">
        <v>1</v>
      </c>
      <c r="Q3816">
        <v>0</v>
      </c>
      <c r="R3816">
        <v>0</v>
      </c>
      <c r="S3816">
        <v>0</v>
      </c>
      <c r="T3816">
        <v>1</v>
      </c>
    </row>
    <row r="3817" spans="1:20" x14ac:dyDescent="0.3">
      <c r="A3817" t="s">
        <v>512</v>
      </c>
      <c r="B3817" t="s">
        <v>613</v>
      </c>
      <c r="C3817">
        <v>3</v>
      </c>
      <c r="D3817">
        <v>4</v>
      </c>
      <c r="E3817" t="s">
        <v>510</v>
      </c>
      <c r="F3817" t="s">
        <v>508</v>
      </c>
      <c r="G3817" t="s">
        <v>508</v>
      </c>
      <c r="H3817">
        <v>4.3791208791208804</v>
      </c>
      <c r="I3817">
        <v>19.40928270042194</v>
      </c>
      <c r="J3817">
        <v>-42.871833160227403</v>
      </c>
      <c r="K3817">
        <v>-61.548471047495063</v>
      </c>
      <c r="L3817">
        <v>0.57701478302336673</v>
      </c>
      <c r="M3817">
        <v>-1.06544901065449</v>
      </c>
      <c r="N3817">
        <v>-7.384615384615385</v>
      </c>
      <c r="O3817">
        <v>0</v>
      </c>
      <c r="P3817">
        <v>1</v>
      </c>
      <c r="Q3817">
        <v>0</v>
      </c>
      <c r="R3817">
        <v>0</v>
      </c>
      <c r="S3817">
        <v>0</v>
      </c>
      <c r="T3817">
        <v>0</v>
      </c>
    </row>
    <row r="3818" spans="1:20" x14ac:dyDescent="0.3">
      <c r="A3818" t="s">
        <v>91</v>
      </c>
      <c r="B3818" t="s">
        <v>613</v>
      </c>
      <c r="C3818">
        <v>0</v>
      </c>
      <c r="D3818">
        <v>5</v>
      </c>
      <c r="E3818" t="s">
        <v>510</v>
      </c>
      <c r="F3818" t="s">
        <v>508</v>
      </c>
      <c r="G3818" t="s">
        <v>508</v>
      </c>
      <c r="H3818">
        <v>5.2562885619364028</v>
      </c>
      <c r="I3818">
        <v>10.59190031152648</v>
      </c>
      <c r="J3818">
        <v>-55.814307997396938</v>
      </c>
      <c r="K3818">
        <v>-199.27927927927931</v>
      </c>
      <c r="L3818">
        <v>2.3111600881586849</v>
      </c>
      <c r="M3818">
        <v>-7.384615384615385</v>
      </c>
      <c r="N3818">
        <v>-1.9933554817275749</v>
      </c>
      <c r="O3818">
        <v>0</v>
      </c>
      <c r="P3818">
        <v>0</v>
      </c>
      <c r="Q3818">
        <v>0</v>
      </c>
      <c r="R3818">
        <v>0</v>
      </c>
      <c r="S3818">
        <v>0</v>
      </c>
      <c r="T3818">
        <v>1</v>
      </c>
    </row>
    <row r="3819" spans="1:20" x14ac:dyDescent="0.3">
      <c r="A3819" t="s">
        <v>93</v>
      </c>
      <c r="B3819" t="s">
        <v>613</v>
      </c>
      <c r="C3819">
        <v>2</v>
      </c>
      <c r="D3819">
        <v>4</v>
      </c>
      <c r="E3819" t="s">
        <v>510</v>
      </c>
      <c r="F3819" t="s">
        <v>508</v>
      </c>
      <c r="G3819" t="s">
        <v>508</v>
      </c>
      <c r="H3819">
        <v>4.7154963680387407</v>
      </c>
      <c r="I3819">
        <v>3.125</v>
      </c>
      <c r="J3819">
        <v>-63.980826573556733</v>
      </c>
      <c r="K3819">
        <v>-157.81982856218659</v>
      </c>
      <c r="L3819">
        <v>1.0213652944241789</v>
      </c>
      <c r="M3819">
        <v>-1.9933554817275749</v>
      </c>
      <c r="N3819">
        <v>-2.3728813559322028</v>
      </c>
      <c r="O3819">
        <v>0</v>
      </c>
      <c r="P3819">
        <v>0</v>
      </c>
      <c r="Q3819">
        <v>0</v>
      </c>
      <c r="R3819">
        <v>0</v>
      </c>
      <c r="S3819">
        <v>0</v>
      </c>
      <c r="T3819">
        <v>1</v>
      </c>
    </row>
    <row r="3820" spans="1:20" x14ac:dyDescent="0.3">
      <c r="A3820" t="s">
        <v>162</v>
      </c>
      <c r="B3820" t="s">
        <v>613</v>
      </c>
      <c r="C3820">
        <v>5</v>
      </c>
      <c r="D3820">
        <v>4</v>
      </c>
      <c r="E3820" t="s">
        <v>510</v>
      </c>
      <c r="F3820" t="s">
        <v>508</v>
      </c>
      <c r="G3820" t="s">
        <v>508</v>
      </c>
      <c r="H3820">
        <v>4.9409681227863054</v>
      </c>
      <c r="I3820">
        <v>25.356125356125361</v>
      </c>
      <c r="J3820">
        <v>-48.482012455111629</v>
      </c>
      <c r="K3820">
        <v>-77.903879559930488</v>
      </c>
      <c r="L3820">
        <v>0.53845119655821461</v>
      </c>
      <c r="M3820">
        <v>-1.3050570962479611</v>
      </c>
      <c r="N3820">
        <v>-0.90909090909090906</v>
      </c>
      <c r="O3820">
        <v>0</v>
      </c>
      <c r="P3820">
        <v>1</v>
      </c>
      <c r="Q3820">
        <v>0</v>
      </c>
      <c r="R3820">
        <v>1</v>
      </c>
      <c r="S3820">
        <v>0</v>
      </c>
      <c r="T3820">
        <v>0</v>
      </c>
    </row>
    <row r="3821" spans="1:20" x14ac:dyDescent="0.3">
      <c r="A3821" t="s">
        <v>220</v>
      </c>
      <c r="B3821" t="s">
        <v>613</v>
      </c>
      <c r="C3821">
        <v>1</v>
      </c>
      <c r="D3821">
        <v>2</v>
      </c>
      <c r="E3821" t="s">
        <v>510</v>
      </c>
      <c r="F3821" t="s">
        <v>508</v>
      </c>
      <c r="G3821" t="s">
        <v>508</v>
      </c>
      <c r="H3821">
        <v>5.1173597045156676</v>
      </c>
      <c r="I3821">
        <v>22.478386167146979</v>
      </c>
      <c r="J3821">
        <v>-40.154459633850813</v>
      </c>
      <c r="K3821">
        <v>-74.876985800646764</v>
      </c>
      <c r="L3821">
        <v>0.66272189349112431</v>
      </c>
      <c r="M3821">
        <v>-0.90909090909090906</v>
      </c>
      <c r="N3821">
        <v>1.417848206839033</v>
      </c>
      <c r="O3821">
        <v>0</v>
      </c>
      <c r="P3821">
        <v>1</v>
      </c>
      <c r="Q3821">
        <v>0</v>
      </c>
      <c r="R3821">
        <v>0</v>
      </c>
      <c r="S3821">
        <v>0</v>
      </c>
      <c r="T3821">
        <v>0</v>
      </c>
    </row>
    <row r="3822" spans="1:20" x14ac:dyDescent="0.3">
      <c r="A3822" t="s">
        <v>235</v>
      </c>
      <c r="B3822" t="s">
        <v>613</v>
      </c>
      <c r="C3822">
        <v>5</v>
      </c>
      <c r="D3822">
        <v>8</v>
      </c>
      <c r="E3822" t="s">
        <v>510</v>
      </c>
      <c r="F3822" t="s">
        <v>508</v>
      </c>
      <c r="G3822" t="s">
        <v>508</v>
      </c>
      <c r="H3822">
        <v>4.4739022369511181</v>
      </c>
      <c r="I3822">
        <v>31.851851851851851</v>
      </c>
      <c r="J3822">
        <v>-1.32759937695009</v>
      </c>
      <c r="K3822">
        <v>5.3080152910948826</v>
      </c>
      <c r="L3822">
        <v>1.338534495946152</v>
      </c>
      <c r="M3822">
        <v>-2.661290322580645</v>
      </c>
      <c r="N3822">
        <v>8.2850041425020712E-2</v>
      </c>
      <c r="O3822">
        <v>0</v>
      </c>
      <c r="P3822">
        <v>1</v>
      </c>
      <c r="Q3822">
        <v>0</v>
      </c>
      <c r="R3822">
        <v>0</v>
      </c>
      <c r="S3822">
        <v>0</v>
      </c>
      <c r="T3822">
        <v>1</v>
      </c>
    </row>
    <row r="3823" spans="1:20" x14ac:dyDescent="0.3">
      <c r="A3823" t="s">
        <v>269</v>
      </c>
      <c r="B3823" t="s">
        <v>613</v>
      </c>
      <c r="C3823">
        <v>9</v>
      </c>
      <c r="D3823">
        <v>9</v>
      </c>
      <c r="E3823" t="s">
        <v>510</v>
      </c>
      <c r="F3823" t="s">
        <v>508</v>
      </c>
      <c r="G3823" t="s">
        <v>508</v>
      </c>
      <c r="H3823">
        <v>4.0782454060462356</v>
      </c>
      <c r="I3823">
        <v>31.226765799256501</v>
      </c>
      <c r="J3823">
        <v>10.314653545876819</v>
      </c>
      <c r="K3823">
        <v>-2.526928675400467</v>
      </c>
      <c r="L3823">
        <v>0.6774131644597966</v>
      </c>
      <c r="M3823">
        <v>-1.8729641693811081</v>
      </c>
      <c r="N3823">
        <v>0</v>
      </c>
      <c r="O3823">
        <v>1</v>
      </c>
      <c r="P3823">
        <v>1</v>
      </c>
      <c r="Q3823">
        <v>1</v>
      </c>
      <c r="R3823">
        <v>0</v>
      </c>
      <c r="S3823">
        <v>0</v>
      </c>
      <c r="T3823">
        <v>0</v>
      </c>
    </row>
    <row r="3824" spans="1:20" x14ac:dyDescent="0.3">
      <c r="A3824" t="s">
        <v>285</v>
      </c>
      <c r="B3824" t="s">
        <v>613</v>
      </c>
      <c r="C3824">
        <v>8</v>
      </c>
      <c r="D3824">
        <v>13</v>
      </c>
      <c r="E3824" t="s">
        <v>367</v>
      </c>
      <c r="F3824" t="s">
        <v>508</v>
      </c>
      <c r="G3824" t="s">
        <v>509</v>
      </c>
      <c r="H3824">
        <v>2.9226291535289839</v>
      </c>
      <c r="I3824">
        <v>35.849056603773583</v>
      </c>
      <c r="J3824">
        <v>6.5880996723121834</v>
      </c>
      <c r="K3824">
        <v>-79.59442332065889</v>
      </c>
      <c r="L3824">
        <v>1.460047783382002</v>
      </c>
      <c r="M3824">
        <v>-1.008403361344538</v>
      </c>
      <c r="N3824">
        <v>-0.84889643463497455</v>
      </c>
      <c r="O3824">
        <v>0</v>
      </c>
      <c r="P3824">
        <v>1</v>
      </c>
      <c r="Q3824">
        <v>1</v>
      </c>
      <c r="R3824">
        <v>0</v>
      </c>
      <c r="S3824">
        <v>0</v>
      </c>
      <c r="T3824">
        <v>1</v>
      </c>
    </row>
    <row r="3825" spans="1:20" x14ac:dyDescent="0.3">
      <c r="A3825" t="s">
        <v>291</v>
      </c>
      <c r="B3825" t="s">
        <v>613</v>
      </c>
      <c r="C3825">
        <v>2</v>
      </c>
      <c r="D3825">
        <v>11</v>
      </c>
      <c r="E3825" t="s">
        <v>510</v>
      </c>
      <c r="F3825" t="s">
        <v>508</v>
      </c>
      <c r="G3825" t="s">
        <v>508</v>
      </c>
      <c r="H3825">
        <v>2.8817510685144412</v>
      </c>
      <c r="I3825">
        <v>13.65853658536586</v>
      </c>
      <c r="J3825">
        <v>-8.484420215716014</v>
      </c>
      <c r="K3825">
        <v>-239.66244725738369</v>
      </c>
      <c r="L3825">
        <v>1.483735571878279</v>
      </c>
      <c r="M3825">
        <v>-5.5650684931506849</v>
      </c>
      <c r="N3825">
        <v>9.0661831368993653E-2</v>
      </c>
      <c r="O3825">
        <v>0</v>
      </c>
      <c r="P3825">
        <v>0</v>
      </c>
      <c r="Q3825">
        <v>0</v>
      </c>
      <c r="R3825">
        <v>0</v>
      </c>
      <c r="S3825">
        <v>0</v>
      </c>
      <c r="T3825">
        <v>1</v>
      </c>
    </row>
    <row r="3826" spans="1:20" x14ac:dyDescent="0.3">
      <c r="A3826" t="s">
        <v>164</v>
      </c>
      <c r="B3826" t="s">
        <v>613</v>
      </c>
      <c r="C3826">
        <v>6</v>
      </c>
      <c r="D3826">
        <v>14</v>
      </c>
      <c r="E3826" t="s">
        <v>367</v>
      </c>
      <c r="F3826" t="s">
        <v>508</v>
      </c>
      <c r="G3826" t="s">
        <v>509</v>
      </c>
      <c r="H3826">
        <v>2.6981344685113311</v>
      </c>
      <c r="I3826">
        <v>43.137254901960787</v>
      </c>
      <c r="J3826">
        <v>16.11658625830729</v>
      </c>
      <c r="K3826">
        <v>-19.230204201557061</v>
      </c>
      <c r="L3826">
        <v>0.70771646478241357</v>
      </c>
      <c r="M3826">
        <v>-4.4388609715242877</v>
      </c>
      <c r="N3826">
        <v>9.9035933391761617</v>
      </c>
      <c r="O3826">
        <v>0</v>
      </c>
      <c r="P3826">
        <v>1</v>
      </c>
      <c r="Q3826">
        <v>1</v>
      </c>
      <c r="R3826">
        <v>0</v>
      </c>
      <c r="S3826">
        <v>0</v>
      </c>
      <c r="T3826">
        <v>0</v>
      </c>
    </row>
    <row r="3827" spans="1:20" x14ac:dyDescent="0.3">
      <c r="A3827" t="s">
        <v>77</v>
      </c>
      <c r="B3827" t="s">
        <v>614</v>
      </c>
      <c r="C3827">
        <v>4</v>
      </c>
      <c r="D3827">
        <v>2</v>
      </c>
      <c r="E3827" t="s">
        <v>510</v>
      </c>
      <c r="F3827" t="s">
        <v>508</v>
      </c>
      <c r="G3827" t="s">
        <v>508</v>
      </c>
      <c r="H3827">
        <v>7.4875521575123161</v>
      </c>
      <c r="I3827">
        <v>77.385887518657981</v>
      </c>
      <c r="J3827">
        <v>-6.9350440599080798E-5</v>
      </c>
      <c r="K3827">
        <v>110.2031473503889</v>
      </c>
      <c r="L3827">
        <v>0.91676022304559457</v>
      </c>
      <c r="M3827">
        <v>-2.3560248898006879</v>
      </c>
      <c r="N3827">
        <v>-2.6809652022899231</v>
      </c>
      <c r="O3827">
        <v>1</v>
      </c>
      <c r="P3827">
        <v>1</v>
      </c>
      <c r="Q3827">
        <v>0</v>
      </c>
      <c r="R3827">
        <v>0</v>
      </c>
      <c r="S3827">
        <v>0</v>
      </c>
      <c r="T3827">
        <v>0</v>
      </c>
    </row>
    <row r="3828" spans="1:20" x14ac:dyDescent="0.3">
      <c r="A3828" t="s">
        <v>139</v>
      </c>
      <c r="B3828" t="s">
        <v>614</v>
      </c>
      <c r="C3828">
        <v>1</v>
      </c>
      <c r="D3828">
        <v>0</v>
      </c>
      <c r="E3828" t="s">
        <v>510</v>
      </c>
      <c r="F3828" t="s">
        <v>508</v>
      </c>
      <c r="G3828" t="s">
        <v>508</v>
      </c>
      <c r="H3828">
        <v>7.2024466346237341</v>
      </c>
      <c r="I3828">
        <v>61.487957408943913</v>
      </c>
      <c r="J3828">
        <v>-0.46945525855392178</v>
      </c>
      <c r="K3828">
        <v>19.50237715536041</v>
      </c>
      <c r="L3828">
        <v>0.90272304110164814</v>
      </c>
      <c r="M3828">
        <v>-0.60807412616757883</v>
      </c>
      <c r="N3828">
        <v>0.44493840791335421</v>
      </c>
      <c r="O3828">
        <v>0</v>
      </c>
      <c r="P3828">
        <v>1</v>
      </c>
      <c r="Q3828">
        <v>0</v>
      </c>
      <c r="R3828">
        <v>0</v>
      </c>
      <c r="S3828">
        <v>0</v>
      </c>
      <c r="T3828">
        <v>0</v>
      </c>
    </row>
    <row r="3829" spans="1:20" x14ac:dyDescent="0.3">
      <c r="A3829" t="s">
        <v>228</v>
      </c>
      <c r="B3829" t="s">
        <v>614</v>
      </c>
      <c r="C3829">
        <v>8</v>
      </c>
      <c r="D3829">
        <v>1</v>
      </c>
      <c r="E3829" t="s">
        <v>510</v>
      </c>
      <c r="F3829" t="s">
        <v>508</v>
      </c>
      <c r="G3829" t="s">
        <v>508</v>
      </c>
      <c r="H3829">
        <v>5.7232870107307487</v>
      </c>
      <c r="I3829">
        <v>87.294096105238978</v>
      </c>
      <c r="J3829">
        <v>-0.1094909333779657</v>
      </c>
      <c r="K3829">
        <v>252.51807326579319</v>
      </c>
      <c r="L3829">
        <v>1.120934945943965</v>
      </c>
      <c r="M3829">
        <v>-0.24178502742413119</v>
      </c>
      <c r="N3829">
        <v>0.38778442540218661</v>
      </c>
      <c r="O3829">
        <v>1</v>
      </c>
      <c r="P3829">
        <v>1</v>
      </c>
      <c r="Q3829">
        <v>0</v>
      </c>
      <c r="R3829">
        <v>1</v>
      </c>
      <c r="S3829">
        <v>0</v>
      </c>
      <c r="T3829">
        <v>1</v>
      </c>
    </row>
    <row r="3830" spans="1:20" x14ac:dyDescent="0.3">
      <c r="A3830" t="s">
        <v>265</v>
      </c>
      <c r="B3830" t="s">
        <v>614</v>
      </c>
      <c r="C3830">
        <v>1</v>
      </c>
      <c r="D3830">
        <v>1</v>
      </c>
      <c r="E3830" t="s">
        <v>510</v>
      </c>
      <c r="F3830" t="s">
        <v>508</v>
      </c>
      <c r="G3830" t="s">
        <v>508</v>
      </c>
      <c r="H3830">
        <v>5.5988439154901952</v>
      </c>
      <c r="I3830">
        <v>62.12120336387018</v>
      </c>
      <c r="J3830">
        <v>-0.17728672799121711</v>
      </c>
      <c r="K3830">
        <v>61.818015893132177</v>
      </c>
      <c r="L3830">
        <v>0.49388380115748071</v>
      </c>
      <c r="M3830">
        <v>-2.9411783955364301</v>
      </c>
      <c r="N3830">
        <v>-4.6969617861723387</v>
      </c>
      <c r="O3830">
        <v>0</v>
      </c>
      <c r="P3830">
        <v>1</v>
      </c>
      <c r="Q3830">
        <v>0</v>
      </c>
      <c r="R3830">
        <v>0</v>
      </c>
      <c r="S3830">
        <v>0</v>
      </c>
      <c r="T3830">
        <v>0</v>
      </c>
    </row>
    <row r="3831" spans="1:20" x14ac:dyDescent="0.3">
      <c r="A3831" t="s">
        <v>271</v>
      </c>
      <c r="B3831" t="s">
        <v>614</v>
      </c>
      <c r="C3831">
        <v>3</v>
      </c>
      <c r="D3831">
        <v>6</v>
      </c>
      <c r="E3831" t="s">
        <v>510</v>
      </c>
      <c r="F3831" t="s">
        <v>508</v>
      </c>
      <c r="G3831" t="s">
        <v>508</v>
      </c>
      <c r="H3831">
        <v>6.7257250175436356</v>
      </c>
      <c r="I3831">
        <v>19.8067588336976</v>
      </c>
      <c r="J3831">
        <v>-0.64327682442870415</v>
      </c>
      <c r="K3831">
        <v>-78.220540902420566</v>
      </c>
      <c r="L3831">
        <v>1.6485442516088731</v>
      </c>
      <c r="M3831">
        <v>-4.7164878506344943</v>
      </c>
      <c r="N3831">
        <v>-0.72302093479604412</v>
      </c>
      <c r="O3831">
        <v>0</v>
      </c>
      <c r="P3831">
        <v>1</v>
      </c>
      <c r="Q3831">
        <v>0</v>
      </c>
      <c r="R3831">
        <v>0</v>
      </c>
      <c r="S3831">
        <v>0</v>
      </c>
      <c r="T3831">
        <v>1</v>
      </c>
    </row>
    <row r="3832" spans="1:20" x14ac:dyDescent="0.3">
      <c r="A3832" t="s">
        <v>290</v>
      </c>
      <c r="B3832" t="s">
        <v>614</v>
      </c>
      <c r="C3832">
        <v>4</v>
      </c>
      <c r="D3832">
        <v>4</v>
      </c>
      <c r="E3832" t="s">
        <v>510</v>
      </c>
      <c r="F3832" t="s">
        <v>508</v>
      </c>
      <c r="G3832" t="s">
        <v>508</v>
      </c>
      <c r="H3832">
        <v>7.1169215269795068</v>
      </c>
      <c r="I3832">
        <v>50.476201288822487</v>
      </c>
      <c r="J3832">
        <v>-0.60462112737959917</v>
      </c>
      <c r="K3832">
        <v>62.817452642397853</v>
      </c>
      <c r="L3832">
        <v>0.98560358729426856</v>
      </c>
      <c r="M3832">
        <v>-4.6016746163124091</v>
      </c>
      <c r="N3832">
        <v>2.697087821035304</v>
      </c>
      <c r="O3832">
        <v>1</v>
      </c>
      <c r="P3832">
        <v>1</v>
      </c>
      <c r="Q3832">
        <v>0</v>
      </c>
      <c r="R3832">
        <v>0</v>
      </c>
      <c r="S3832">
        <v>0</v>
      </c>
      <c r="T3832">
        <v>0</v>
      </c>
    </row>
    <row r="3833" spans="1:20" x14ac:dyDescent="0.3">
      <c r="A3833" t="s">
        <v>91</v>
      </c>
      <c r="B3833" t="s">
        <v>614</v>
      </c>
      <c r="C3833">
        <v>6</v>
      </c>
      <c r="D3833">
        <v>6</v>
      </c>
      <c r="E3833" t="s">
        <v>510</v>
      </c>
      <c r="F3833" t="s">
        <v>508</v>
      </c>
      <c r="G3833" t="s">
        <v>508</v>
      </c>
      <c r="H3833">
        <v>7.473681743879963</v>
      </c>
      <c r="I3833">
        <v>43.809519484470997</v>
      </c>
      <c r="J3833">
        <v>-0.39511129763716651</v>
      </c>
      <c r="K3833">
        <v>-78.246604804493387</v>
      </c>
      <c r="L3833">
        <v>0.83685916606922917</v>
      </c>
      <c r="M3833">
        <v>-5.4726386099167517</v>
      </c>
      <c r="N3833">
        <v>3.368417840254935</v>
      </c>
      <c r="O3833">
        <v>1</v>
      </c>
      <c r="P3833">
        <v>1</v>
      </c>
      <c r="Q3833">
        <v>0</v>
      </c>
      <c r="R3833">
        <v>0</v>
      </c>
      <c r="S3833">
        <v>1</v>
      </c>
      <c r="T3833">
        <v>0</v>
      </c>
    </row>
    <row r="3834" spans="1:20" x14ac:dyDescent="0.3">
      <c r="A3834" t="s">
        <v>285</v>
      </c>
      <c r="B3834" t="s">
        <v>614</v>
      </c>
      <c r="C3834">
        <v>11</v>
      </c>
      <c r="D3834">
        <v>8</v>
      </c>
      <c r="E3834" t="s">
        <v>510</v>
      </c>
      <c r="F3834" t="s">
        <v>508</v>
      </c>
      <c r="G3834" t="s">
        <v>508</v>
      </c>
      <c r="H3834">
        <v>8.0581767223842675</v>
      </c>
      <c r="I3834">
        <v>89.267204009074518</v>
      </c>
      <c r="J3834">
        <v>0.66323338589959402</v>
      </c>
      <c r="K3834">
        <v>112.2923336373088</v>
      </c>
      <c r="L3834">
        <v>1.2582712098945901</v>
      </c>
      <c r="M3834">
        <v>-7.8559388152539461E-2</v>
      </c>
      <c r="N3834">
        <v>0.78616354087406237</v>
      </c>
      <c r="O3834">
        <v>1</v>
      </c>
      <c r="P3834">
        <v>1</v>
      </c>
      <c r="Q3834">
        <v>1</v>
      </c>
      <c r="R3834">
        <v>0</v>
      </c>
      <c r="S3834">
        <v>1</v>
      </c>
      <c r="T3834">
        <v>1</v>
      </c>
    </row>
    <row r="3835" spans="1:20" x14ac:dyDescent="0.3">
      <c r="A3835" t="s">
        <v>291</v>
      </c>
      <c r="B3835" t="s">
        <v>614</v>
      </c>
      <c r="C3835">
        <v>7</v>
      </c>
      <c r="D3835">
        <v>5</v>
      </c>
      <c r="E3835" t="s">
        <v>510</v>
      </c>
      <c r="F3835" t="s">
        <v>508</v>
      </c>
      <c r="G3835" t="s">
        <v>508</v>
      </c>
      <c r="H3835">
        <v>8.0640005929129455</v>
      </c>
      <c r="I3835">
        <v>76.303319034999163</v>
      </c>
      <c r="J3835">
        <v>0.20814478545572351</v>
      </c>
      <c r="K3835">
        <v>77.32770829583805</v>
      </c>
      <c r="L3835">
        <v>0.56604512637817295</v>
      </c>
      <c r="M3835">
        <v>-2.4960975229462079</v>
      </c>
      <c r="N3835">
        <v>10</v>
      </c>
      <c r="O3835">
        <v>1</v>
      </c>
      <c r="P3835">
        <v>1</v>
      </c>
      <c r="Q3835">
        <v>1</v>
      </c>
      <c r="R3835">
        <v>0</v>
      </c>
      <c r="S3835">
        <v>0</v>
      </c>
      <c r="T3835">
        <v>0</v>
      </c>
    </row>
    <row r="3836" spans="1:20" x14ac:dyDescent="0.3">
      <c r="A3836" t="s">
        <v>77</v>
      </c>
      <c r="B3836" t="s">
        <v>184</v>
      </c>
      <c r="C3836">
        <v>3</v>
      </c>
      <c r="D3836">
        <v>6</v>
      </c>
      <c r="E3836" t="s">
        <v>510</v>
      </c>
      <c r="F3836" t="s">
        <v>508</v>
      </c>
      <c r="G3836" t="s">
        <v>508</v>
      </c>
      <c r="H3836">
        <v>3.4424224890686959</v>
      </c>
      <c r="I3836">
        <v>31.395318922055079</v>
      </c>
      <c r="J3836">
        <v>-9.9580179727010165E-3</v>
      </c>
      <c r="K3836">
        <v>-61.452595083787394</v>
      </c>
      <c r="L3836">
        <v>0.79662750224036927</v>
      </c>
      <c r="M3836">
        <v>-1.405810724369202</v>
      </c>
      <c r="N3836">
        <v>3.8022814791220738</v>
      </c>
      <c r="O3836">
        <v>0</v>
      </c>
      <c r="P3836">
        <v>1</v>
      </c>
      <c r="Q3836">
        <v>0</v>
      </c>
      <c r="R3836">
        <v>0</v>
      </c>
      <c r="S3836">
        <v>0</v>
      </c>
      <c r="T3836">
        <v>0</v>
      </c>
    </row>
    <row r="3837" spans="1:20" x14ac:dyDescent="0.3">
      <c r="A3837" t="s">
        <v>223</v>
      </c>
      <c r="B3837" t="s">
        <v>184</v>
      </c>
      <c r="C3837">
        <v>11</v>
      </c>
      <c r="D3837">
        <v>10</v>
      </c>
      <c r="E3837" t="s">
        <v>510</v>
      </c>
      <c r="F3837" t="s">
        <v>508</v>
      </c>
      <c r="G3837" t="s">
        <v>508</v>
      </c>
      <c r="H3837">
        <v>3.3540935295675269</v>
      </c>
      <c r="I3837">
        <v>64.000015258789063</v>
      </c>
      <c r="J3837">
        <v>0.19963127210743309</v>
      </c>
      <c r="K3837">
        <v>142.99291348138391</v>
      </c>
      <c r="L3837">
        <v>0.62377797753432795</v>
      </c>
      <c r="M3837">
        <v>-1.166968612164528</v>
      </c>
      <c r="N3837">
        <v>1.3623978390449969</v>
      </c>
      <c r="O3837">
        <v>1</v>
      </c>
      <c r="P3837">
        <v>1</v>
      </c>
      <c r="Q3837">
        <v>1</v>
      </c>
      <c r="R3837">
        <v>0</v>
      </c>
      <c r="S3837">
        <v>1</v>
      </c>
      <c r="T3837">
        <v>0</v>
      </c>
    </row>
    <row r="3838" spans="1:20" x14ac:dyDescent="0.3">
      <c r="A3838" t="s">
        <v>271</v>
      </c>
      <c r="B3838" t="s">
        <v>184</v>
      </c>
      <c r="C3838">
        <v>13</v>
      </c>
      <c r="D3838">
        <v>15</v>
      </c>
      <c r="E3838" t="s">
        <v>513</v>
      </c>
      <c r="F3838" t="s">
        <v>508</v>
      </c>
      <c r="G3838" t="s">
        <v>508</v>
      </c>
      <c r="H3838">
        <v>3.7367437009281912</v>
      </c>
      <c r="I3838">
        <v>50.704232414964501</v>
      </c>
      <c r="J3838">
        <v>0.57045258152097178</v>
      </c>
      <c r="K3838">
        <v>72.176497748931752</v>
      </c>
      <c r="L3838">
        <v>1.084887565397159</v>
      </c>
      <c r="M3838">
        <v>-2.636053158455844</v>
      </c>
      <c r="N3838">
        <v>-1.9213947146219981</v>
      </c>
      <c r="O3838">
        <v>1</v>
      </c>
      <c r="P3838">
        <v>1</v>
      </c>
      <c r="Q3838">
        <v>1</v>
      </c>
      <c r="R3838">
        <v>0</v>
      </c>
      <c r="S3838">
        <v>1</v>
      </c>
      <c r="T3838">
        <v>1</v>
      </c>
    </row>
    <row r="3839" spans="1:20" x14ac:dyDescent="0.3">
      <c r="A3839" t="s">
        <v>283</v>
      </c>
      <c r="B3839" t="s">
        <v>184</v>
      </c>
      <c r="C3839">
        <v>3</v>
      </c>
      <c r="D3839">
        <v>8</v>
      </c>
      <c r="E3839" t="s">
        <v>510</v>
      </c>
      <c r="F3839" t="s">
        <v>508</v>
      </c>
      <c r="G3839" t="s">
        <v>508</v>
      </c>
      <c r="H3839">
        <v>3.8685206667662571</v>
      </c>
      <c r="I3839">
        <v>36.507941633925533</v>
      </c>
      <c r="J3839">
        <v>-1.448288437202017E-2</v>
      </c>
      <c r="K3839">
        <v>31.334423013832371</v>
      </c>
      <c r="L3839">
        <v>0.36486642459035612</v>
      </c>
      <c r="M3839">
        <v>-2.3336188586504609</v>
      </c>
      <c r="N3839">
        <v>-2.0354009307591259</v>
      </c>
      <c r="O3839">
        <v>0</v>
      </c>
      <c r="P3839">
        <v>1</v>
      </c>
      <c r="Q3839">
        <v>0</v>
      </c>
      <c r="R3839">
        <v>0</v>
      </c>
      <c r="S3839">
        <v>0</v>
      </c>
      <c r="T3839">
        <v>0</v>
      </c>
    </row>
    <row r="3840" spans="1:20" x14ac:dyDescent="0.3">
      <c r="A3840" t="s">
        <v>290</v>
      </c>
      <c r="B3840" t="s">
        <v>184</v>
      </c>
      <c r="C3840">
        <v>3</v>
      </c>
      <c r="D3840">
        <v>8</v>
      </c>
      <c r="E3840" t="s">
        <v>510</v>
      </c>
      <c r="F3840" t="s">
        <v>508</v>
      </c>
      <c r="G3840" t="s">
        <v>508</v>
      </c>
      <c r="H3840">
        <v>3.8327523250750311</v>
      </c>
      <c r="I3840">
        <v>24.33861430022916</v>
      </c>
      <c r="J3840">
        <v>-0.32039426041247282</v>
      </c>
      <c r="K3840">
        <v>-49.885076733751923</v>
      </c>
      <c r="L3840">
        <v>0.62778582453233567</v>
      </c>
      <c r="M3840">
        <v>-2.0354009307591259</v>
      </c>
      <c r="N3840">
        <v>-1.174340973984936</v>
      </c>
      <c r="O3840">
        <v>0</v>
      </c>
      <c r="P3840">
        <v>1</v>
      </c>
      <c r="Q3840">
        <v>0</v>
      </c>
      <c r="R3840">
        <v>0</v>
      </c>
      <c r="S3840">
        <v>0</v>
      </c>
      <c r="T3840">
        <v>0</v>
      </c>
    </row>
    <row r="3841" spans="1:20" x14ac:dyDescent="0.3">
      <c r="A3841" t="s">
        <v>512</v>
      </c>
      <c r="B3841" t="s">
        <v>184</v>
      </c>
      <c r="C3841">
        <v>2</v>
      </c>
      <c r="D3841">
        <v>6</v>
      </c>
      <c r="E3841" t="s">
        <v>510</v>
      </c>
      <c r="F3841" t="s">
        <v>508</v>
      </c>
      <c r="G3841" t="s">
        <v>508</v>
      </c>
      <c r="H3841">
        <v>4.198523866178844</v>
      </c>
      <c r="I3841">
        <v>7.0351830076911188</v>
      </c>
      <c r="J3841">
        <v>-1.007891654063277</v>
      </c>
      <c r="K3841">
        <v>-151.56100990938961</v>
      </c>
      <c r="L3841">
        <v>1.169743211002469</v>
      </c>
      <c r="M3841">
        <v>-2.6508240269017751</v>
      </c>
      <c r="N3841">
        <v>-4.13145683181118</v>
      </c>
      <c r="O3841">
        <v>0</v>
      </c>
      <c r="P3841">
        <v>0</v>
      </c>
      <c r="Q3841">
        <v>0</v>
      </c>
      <c r="R3841">
        <v>0</v>
      </c>
      <c r="S3841">
        <v>0</v>
      </c>
      <c r="T3841">
        <v>1</v>
      </c>
    </row>
    <row r="3842" spans="1:20" x14ac:dyDescent="0.3">
      <c r="A3842" t="s">
        <v>91</v>
      </c>
      <c r="B3842" t="s">
        <v>184</v>
      </c>
      <c r="C3842">
        <v>2</v>
      </c>
      <c r="D3842">
        <v>7</v>
      </c>
      <c r="E3842" t="s">
        <v>510</v>
      </c>
      <c r="F3842" t="s">
        <v>508</v>
      </c>
      <c r="G3842" t="s">
        <v>508</v>
      </c>
      <c r="H3842">
        <v>4.9006573715724544</v>
      </c>
      <c r="I3842">
        <v>19.223976160764671</v>
      </c>
      <c r="J3842">
        <v>-1.491100225170741</v>
      </c>
      <c r="K3842">
        <v>-270.99379186261689</v>
      </c>
      <c r="L3842">
        <v>1.3042817588235229</v>
      </c>
      <c r="M3842">
        <v>-4.13145683181118</v>
      </c>
      <c r="N3842">
        <v>-2.497546974018436</v>
      </c>
      <c r="O3842">
        <v>0</v>
      </c>
      <c r="P3842">
        <v>0</v>
      </c>
      <c r="Q3842">
        <v>0</v>
      </c>
      <c r="R3842">
        <v>0</v>
      </c>
      <c r="S3842">
        <v>0</v>
      </c>
      <c r="T3842">
        <v>1</v>
      </c>
    </row>
    <row r="3843" spans="1:20" x14ac:dyDescent="0.3">
      <c r="A3843" t="s">
        <v>93</v>
      </c>
      <c r="B3843" t="s">
        <v>184</v>
      </c>
      <c r="C3843">
        <v>0</v>
      </c>
      <c r="D3843">
        <v>5</v>
      </c>
      <c r="E3843" t="s">
        <v>510</v>
      </c>
      <c r="F3843" t="s">
        <v>508</v>
      </c>
      <c r="G3843" t="s">
        <v>508</v>
      </c>
      <c r="H3843">
        <v>4.940086728427481</v>
      </c>
      <c r="I3843">
        <v>10.229282828802029</v>
      </c>
      <c r="J3843">
        <v>-1.8552587215670959</v>
      </c>
      <c r="K3843">
        <v>-179.24731666129929</v>
      </c>
      <c r="L3843">
        <v>0.89128502026273693</v>
      </c>
      <c r="M3843">
        <v>-2.497546974018436</v>
      </c>
      <c r="N3843">
        <v>-0.10045816217969381</v>
      </c>
      <c r="O3843">
        <v>0</v>
      </c>
      <c r="P3843">
        <v>0</v>
      </c>
      <c r="Q3843">
        <v>0</v>
      </c>
      <c r="R3843">
        <v>0</v>
      </c>
      <c r="S3843">
        <v>0</v>
      </c>
      <c r="T3843">
        <v>0</v>
      </c>
    </row>
    <row r="3844" spans="1:20" x14ac:dyDescent="0.3">
      <c r="A3844" t="s">
        <v>162</v>
      </c>
      <c r="B3844" t="s">
        <v>184</v>
      </c>
      <c r="C3844">
        <v>3</v>
      </c>
      <c r="D3844">
        <v>3</v>
      </c>
      <c r="E3844" t="s">
        <v>510</v>
      </c>
      <c r="F3844" t="s">
        <v>508</v>
      </c>
      <c r="G3844" t="s">
        <v>508</v>
      </c>
      <c r="H3844">
        <v>5.0246306492525621</v>
      </c>
      <c r="I3844">
        <v>17.107579312740871</v>
      </c>
      <c r="J3844">
        <v>-1.574437945042646</v>
      </c>
      <c r="K3844">
        <v>-84.438200339940479</v>
      </c>
      <c r="L3844">
        <v>1.0265369498339809</v>
      </c>
      <c r="M3844">
        <v>-1.932367149758454</v>
      </c>
      <c r="N3844">
        <v>-1.9704433497536951</v>
      </c>
      <c r="O3844">
        <v>0</v>
      </c>
      <c r="P3844">
        <v>1</v>
      </c>
      <c r="Q3844">
        <v>0</v>
      </c>
      <c r="R3844">
        <v>0</v>
      </c>
      <c r="S3844">
        <v>0</v>
      </c>
      <c r="T3844">
        <v>1</v>
      </c>
    </row>
    <row r="3845" spans="1:20" x14ac:dyDescent="0.3">
      <c r="A3845" t="s">
        <v>220</v>
      </c>
      <c r="B3845" t="s">
        <v>184</v>
      </c>
      <c r="C3845">
        <v>1</v>
      </c>
      <c r="D3845">
        <v>2</v>
      </c>
      <c r="E3845" t="s">
        <v>510</v>
      </c>
      <c r="F3845" t="s">
        <v>508</v>
      </c>
      <c r="G3845" t="s">
        <v>508</v>
      </c>
      <c r="H3845">
        <v>5.2189516832908964</v>
      </c>
      <c r="I3845">
        <v>10.052905211697549</v>
      </c>
      <c r="J3845">
        <v>-1.4940363567629209</v>
      </c>
      <c r="K3845">
        <v>-97.289750449731628</v>
      </c>
      <c r="L3845">
        <v>0.89893265294931635</v>
      </c>
      <c r="M3845">
        <v>-1.9704433497536951</v>
      </c>
      <c r="N3845">
        <v>6.1306517327850187</v>
      </c>
      <c r="O3845">
        <v>0</v>
      </c>
      <c r="P3845">
        <v>1</v>
      </c>
      <c r="Q3845">
        <v>0</v>
      </c>
      <c r="R3845">
        <v>0</v>
      </c>
      <c r="S3845">
        <v>0</v>
      </c>
      <c r="T3845">
        <v>0</v>
      </c>
    </row>
    <row r="3846" spans="1:20" x14ac:dyDescent="0.3">
      <c r="A3846" t="s">
        <v>235</v>
      </c>
      <c r="B3846" t="s">
        <v>184</v>
      </c>
      <c r="C3846">
        <v>-2</v>
      </c>
      <c r="D3846">
        <v>3</v>
      </c>
      <c r="E3846" t="s">
        <v>510</v>
      </c>
      <c r="F3846" t="s">
        <v>508</v>
      </c>
      <c r="G3846" t="s">
        <v>508</v>
      </c>
      <c r="H3846">
        <v>5.2700111392082176</v>
      </c>
      <c r="I3846">
        <v>0</v>
      </c>
      <c r="J3846">
        <v>-1.117561743161807</v>
      </c>
      <c r="K3846">
        <v>-109.23070240114011</v>
      </c>
      <c r="L3846">
        <v>0.89797500685538889</v>
      </c>
      <c r="M3846">
        <v>-3.766771381220368</v>
      </c>
      <c r="N3846">
        <v>-0.80428954423592491</v>
      </c>
      <c r="O3846">
        <v>0</v>
      </c>
      <c r="P3846">
        <v>0</v>
      </c>
      <c r="Q3846">
        <v>0</v>
      </c>
      <c r="R3846">
        <v>0</v>
      </c>
      <c r="S3846">
        <v>0</v>
      </c>
      <c r="T3846">
        <v>0</v>
      </c>
    </row>
    <row r="3847" spans="1:20" x14ac:dyDescent="0.3">
      <c r="A3847" t="s">
        <v>259</v>
      </c>
      <c r="B3847" t="s">
        <v>184</v>
      </c>
      <c r="C3847">
        <v>-2</v>
      </c>
      <c r="D3847">
        <v>1</v>
      </c>
      <c r="E3847" t="s">
        <v>510</v>
      </c>
      <c r="F3847" t="s">
        <v>508</v>
      </c>
      <c r="G3847" t="s">
        <v>508</v>
      </c>
      <c r="H3847">
        <v>5.1891889535322164</v>
      </c>
      <c r="I3847">
        <v>2.7649703156741539</v>
      </c>
      <c r="J3847">
        <v>-1.173326754280122</v>
      </c>
      <c r="K3847">
        <v>-144.7514142478704</v>
      </c>
      <c r="L3847">
        <v>0.44713919424605097</v>
      </c>
      <c r="M3847">
        <v>-0.80428954423592491</v>
      </c>
      <c r="N3847">
        <v>0</v>
      </c>
      <c r="O3847">
        <v>0</v>
      </c>
      <c r="P3847">
        <v>0</v>
      </c>
      <c r="Q3847">
        <v>0</v>
      </c>
      <c r="R3847">
        <v>0</v>
      </c>
      <c r="S3847">
        <v>0</v>
      </c>
      <c r="T3847">
        <v>0</v>
      </c>
    </row>
    <row r="3848" spans="1:20" x14ac:dyDescent="0.3">
      <c r="A3848" t="s">
        <v>269</v>
      </c>
      <c r="B3848" t="s">
        <v>184</v>
      </c>
      <c r="C3848">
        <v>0</v>
      </c>
      <c r="D3848">
        <v>3</v>
      </c>
      <c r="E3848" t="s">
        <v>510</v>
      </c>
      <c r="F3848" t="s">
        <v>508</v>
      </c>
      <c r="G3848" t="s">
        <v>508</v>
      </c>
      <c r="H3848">
        <v>4.9145965102296438</v>
      </c>
      <c r="I3848">
        <v>5.0761429183329341</v>
      </c>
      <c r="J3848">
        <v>-1.0905122412471231</v>
      </c>
      <c r="K3848">
        <v>-129.27266992752371</v>
      </c>
      <c r="L3848">
        <v>0.60611490852880767</v>
      </c>
      <c r="M3848">
        <v>-0.54054054054054057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  <c r="T3848">
        <v>0</v>
      </c>
    </row>
    <row r="3849" spans="1:20" x14ac:dyDescent="0.3">
      <c r="A3849" t="s">
        <v>285</v>
      </c>
      <c r="B3849" t="s">
        <v>184</v>
      </c>
      <c r="C3849">
        <v>3</v>
      </c>
      <c r="D3849">
        <v>6</v>
      </c>
      <c r="E3849" t="s">
        <v>510</v>
      </c>
      <c r="F3849" t="s">
        <v>508</v>
      </c>
      <c r="G3849" t="s">
        <v>508</v>
      </c>
      <c r="H3849">
        <v>4.101641266858306</v>
      </c>
      <c r="I3849">
        <v>6.5789473684210522</v>
      </c>
      <c r="J3849">
        <v>-0.79734124740317691</v>
      </c>
      <c r="K3849">
        <v>-97.236619575467842</v>
      </c>
      <c r="L3849">
        <v>0.95788456589223203</v>
      </c>
      <c r="M3849">
        <v>-2.5655005603357268</v>
      </c>
      <c r="N3849">
        <v>-1.680672268907563</v>
      </c>
      <c r="O3849">
        <v>0</v>
      </c>
      <c r="P3849">
        <v>1</v>
      </c>
      <c r="Q3849">
        <v>0</v>
      </c>
      <c r="R3849">
        <v>0</v>
      </c>
      <c r="S3849">
        <v>0</v>
      </c>
      <c r="T3849">
        <v>0</v>
      </c>
    </row>
    <row r="3850" spans="1:20" x14ac:dyDescent="0.3">
      <c r="A3850" t="s">
        <v>291</v>
      </c>
      <c r="B3850" t="s">
        <v>184</v>
      </c>
      <c r="C3850">
        <v>2</v>
      </c>
      <c r="D3850">
        <v>6</v>
      </c>
      <c r="E3850" t="s">
        <v>510</v>
      </c>
      <c r="F3850" t="s">
        <v>508</v>
      </c>
      <c r="G3850" t="s">
        <v>508</v>
      </c>
      <c r="H3850">
        <v>3.992318180015074</v>
      </c>
      <c r="I3850">
        <v>1.010123973788795</v>
      </c>
      <c r="J3850">
        <v>-0.6582193089728392</v>
      </c>
      <c r="K3850">
        <v>-100.14528107144891</v>
      </c>
      <c r="L3850">
        <v>1.029425578302591</v>
      </c>
      <c r="M3850">
        <v>-0.39885865996705838</v>
      </c>
      <c r="N3850">
        <v>-1.487417653388581</v>
      </c>
      <c r="O3850">
        <v>0</v>
      </c>
      <c r="P3850">
        <v>0</v>
      </c>
      <c r="Q3850">
        <v>0</v>
      </c>
      <c r="R3850">
        <v>0</v>
      </c>
      <c r="S3850">
        <v>0</v>
      </c>
      <c r="T3850">
        <v>1</v>
      </c>
    </row>
    <row r="3851" spans="1:20" x14ac:dyDescent="0.3">
      <c r="A3851" t="s">
        <v>295</v>
      </c>
      <c r="B3851" t="s">
        <v>184</v>
      </c>
      <c r="C3851">
        <v>0</v>
      </c>
      <c r="D3851">
        <v>5</v>
      </c>
      <c r="E3851" t="s">
        <v>510</v>
      </c>
      <c r="F3851" t="s">
        <v>508</v>
      </c>
      <c r="G3851" t="s">
        <v>508</v>
      </c>
      <c r="H3851">
        <v>3.924008950557206</v>
      </c>
      <c r="I3851">
        <v>2.7906905773074131</v>
      </c>
      <c r="J3851">
        <v>-0.59394605152006363</v>
      </c>
      <c r="K3851">
        <v>-113.0616591734837</v>
      </c>
      <c r="L3851">
        <v>0.72823670383765937</v>
      </c>
      <c r="M3851">
        <v>-1.487417653388581</v>
      </c>
      <c r="N3851">
        <v>-0.98722240323450894</v>
      </c>
      <c r="O3851">
        <v>0</v>
      </c>
      <c r="P3851">
        <v>0</v>
      </c>
      <c r="Q3851">
        <v>0</v>
      </c>
      <c r="R3851">
        <v>0</v>
      </c>
      <c r="S3851">
        <v>0</v>
      </c>
      <c r="T3851">
        <v>0</v>
      </c>
    </row>
    <row r="3852" spans="1:20" x14ac:dyDescent="0.3">
      <c r="A3852" t="s">
        <v>298</v>
      </c>
      <c r="B3852" t="s">
        <v>184</v>
      </c>
      <c r="C3852">
        <v>0</v>
      </c>
      <c r="D3852">
        <v>5</v>
      </c>
      <c r="E3852" t="s">
        <v>510</v>
      </c>
      <c r="F3852" t="s">
        <v>508</v>
      </c>
      <c r="G3852" t="s">
        <v>508</v>
      </c>
      <c r="H3852">
        <v>3.6950145349075072</v>
      </c>
      <c r="I3852">
        <v>0.91114795466157805</v>
      </c>
      <c r="J3852">
        <v>-0.539525215484705</v>
      </c>
      <c r="K3852">
        <v>-117.853882263301</v>
      </c>
      <c r="L3852">
        <v>0.63036514159596957</v>
      </c>
      <c r="M3852">
        <v>-0.98722240323450894</v>
      </c>
      <c r="N3852">
        <v>2.2287407928198322</v>
      </c>
      <c r="O3852">
        <v>0</v>
      </c>
      <c r="P3852">
        <v>0</v>
      </c>
      <c r="Q3852">
        <v>0</v>
      </c>
      <c r="R3852">
        <v>0</v>
      </c>
      <c r="S3852">
        <v>0</v>
      </c>
      <c r="T3852">
        <v>0</v>
      </c>
    </row>
    <row r="3853" spans="1:20" x14ac:dyDescent="0.3">
      <c r="A3853" t="s">
        <v>164</v>
      </c>
      <c r="B3853" t="s">
        <v>184</v>
      </c>
      <c r="C3853">
        <v>9</v>
      </c>
      <c r="D3853">
        <v>15</v>
      </c>
      <c r="E3853" t="s">
        <v>367</v>
      </c>
      <c r="F3853" t="s">
        <v>508</v>
      </c>
      <c r="G3853" t="s">
        <v>509</v>
      </c>
      <c r="H3853">
        <v>2.6081617705676021</v>
      </c>
      <c r="I3853">
        <v>30.62496185302734</v>
      </c>
      <c r="J3853">
        <v>0.70682774728073738</v>
      </c>
      <c r="K3853">
        <v>8.0716702259100472</v>
      </c>
      <c r="L3853">
        <v>0.75312845205104617</v>
      </c>
      <c r="M3853">
        <v>-3.6343644722971482</v>
      </c>
      <c r="N3853">
        <v>4.74285888671875</v>
      </c>
      <c r="O3853">
        <v>1</v>
      </c>
      <c r="P3853">
        <v>1</v>
      </c>
      <c r="Q3853">
        <v>1</v>
      </c>
      <c r="R3853">
        <v>0</v>
      </c>
      <c r="S3853">
        <v>0</v>
      </c>
      <c r="T3853">
        <v>0</v>
      </c>
    </row>
    <row r="3854" spans="1:20" x14ac:dyDescent="0.3">
      <c r="A3854" t="s">
        <v>242</v>
      </c>
      <c r="B3854" t="s">
        <v>184</v>
      </c>
      <c r="C3854">
        <v>9</v>
      </c>
      <c r="D3854">
        <v>10</v>
      </c>
      <c r="E3854" t="s">
        <v>510</v>
      </c>
      <c r="F3854" t="s">
        <v>508</v>
      </c>
      <c r="G3854" t="s">
        <v>508</v>
      </c>
      <c r="H3854">
        <v>3.161528716644201</v>
      </c>
      <c r="I3854">
        <v>67.286226585694848</v>
      </c>
      <c r="J3854">
        <v>1.4643657038061031</v>
      </c>
      <c r="K3854">
        <v>126.5528139451159</v>
      </c>
      <c r="L3854">
        <v>0.79311316777044516</v>
      </c>
      <c r="M3854">
        <v>-2.5879917593060249</v>
      </c>
      <c r="N3854">
        <v>3.560040944147723</v>
      </c>
      <c r="O3854">
        <v>1</v>
      </c>
      <c r="P3854">
        <v>1</v>
      </c>
      <c r="Q3854">
        <v>1</v>
      </c>
      <c r="R3854">
        <v>0</v>
      </c>
      <c r="S3854">
        <v>0</v>
      </c>
      <c r="T3854">
        <v>0</v>
      </c>
    </row>
    <row r="3855" spans="1:20" x14ac:dyDescent="0.3">
      <c r="A3855" t="s">
        <v>77</v>
      </c>
      <c r="B3855" t="s">
        <v>615</v>
      </c>
      <c r="C3855">
        <v>3</v>
      </c>
      <c r="D3855">
        <v>3</v>
      </c>
      <c r="E3855" t="s">
        <v>510</v>
      </c>
      <c r="F3855" t="s">
        <v>508</v>
      </c>
      <c r="G3855" t="s">
        <v>508</v>
      </c>
      <c r="H3855">
        <v>6.7235795782574117</v>
      </c>
      <c r="I3855">
        <v>42.857131323667552</v>
      </c>
      <c r="J3855">
        <v>-1.40039301742876</v>
      </c>
      <c r="K3855">
        <v>-39.104159635323192</v>
      </c>
      <c r="L3855">
        <v>0.51180003814673602</v>
      </c>
      <c r="M3855">
        <v>-1.805559794108073</v>
      </c>
      <c r="N3855">
        <v>-0.99009473614919508</v>
      </c>
      <c r="O3855">
        <v>0</v>
      </c>
      <c r="P3855">
        <v>1</v>
      </c>
      <c r="Q3855">
        <v>0</v>
      </c>
      <c r="R3855">
        <v>1</v>
      </c>
      <c r="S3855">
        <v>0</v>
      </c>
      <c r="T3855">
        <v>0</v>
      </c>
    </row>
    <row r="3856" spans="1:20" x14ac:dyDescent="0.3">
      <c r="A3856" t="s">
        <v>271</v>
      </c>
      <c r="B3856" t="s">
        <v>615</v>
      </c>
      <c r="C3856">
        <v>3</v>
      </c>
      <c r="D3856">
        <v>3</v>
      </c>
      <c r="E3856" t="s">
        <v>510</v>
      </c>
      <c r="F3856" t="s">
        <v>508</v>
      </c>
      <c r="G3856" t="s">
        <v>508</v>
      </c>
      <c r="H3856">
        <v>4.6469297349824616</v>
      </c>
      <c r="I3856">
        <v>51.627935365188947</v>
      </c>
      <c r="J3856">
        <v>-0.16307763598890229</v>
      </c>
      <c r="K3856">
        <v>29.281100701252189</v>
      </c>
      <c r="L3856">
        <v>0.52604271779347456</v>
      </c>
      <c r="M3856">
        <v>-1.907890721371299</v>
      </c>
      <c r="N3856">
        <v>4.4265530345749209</v>
      </c>
      <c r="O3856">
        <v>0</v>
      </c>
      <c r="P3856">
        <v>1</v>
      </c>
      <c r="Q3856">
        <v>0</v>
      </c>
      <c r="R3856">
        <v>0</v>
      </c>
      <c r="S3856">
        <v>0</v>
      </c>
      <c r="T3856">
        <v>0</v>
      </c>
    </row>
    <row r="3857" spans="1:20" x14ac:dyDescent="0.3">
      <c r="A3857" t="s">
        <v>290</v>
      </c>
      <c r="B3857" t="s">
        <v>615</v>
      </c>
      <c r="C3857">
        <v>13</v>
      </c>
      <c r="D3857">
        <v>10</v>
      </c>
      <c r="E3857" t="s">
        <v>510</v>
      </c>
      <c r="F3857" t="s">
        <v>508</v>
      </c>
      <c r="G3857" t="s">
        <v>508</v>
      </c>
      <c r="H3857">
        <v>4.0418126441875817</v>
      </c>
      <c r="I3857">
        <v>91.818167946555391</v>
      </c>
      <c r="J3857">
        <v>0.40207856960956168</v>
      </c>
      <c r="K3857">
        <v>180.1620250610101</v>
      </c>
      <c r="L3857">
        <v>1.2127352886132889</v>
      </c>
      <c r="M3857">
        <v>-0.36452374317549302</v>
      </c>
      <c r="N3857">
        <v>-1.2804915265339181</v>
      </c>
      <c r="O3857">
        <v>1</v>
      </c>
      <c r="P3857">
        <v>1</v>
      </c>
      <c r="Q3857">
        <v>1</v>
      </c>
      <c r="R3857">
        <v>0</v>
      </c>
      <c r="S3857">
        <v>1</v>
      </c>
      <c r="T3857">
        <v>1</v>
      </c>
    </row>
    <row r="3858" spans="1:20" x14ac:dyDescent="0.3">
      <c r="A3858" t="s">
        <v>91</v>
      </c>
      <c r="B3858" t="s">
        <v>615</v>
      </c>
      <c r="C3858">
        <v>13</v>
      </c>
      <c r="D3858">
        <v>11</v>
      </c>
      <c r="E3858" t="s">
        <v>510</v>
      </c>
      <c r="F3858" t="s">
        <v>508</v>
      </c>
      <c r="G3858" t="s">
        <v>508</v>
      </c>
      <c r="H3858">
        <v>4.7824565530029313</v>
      </c>
      <c r="I3858">
        <v>66.666642095362221</v>
      </c>
      <c r="J3858">
        <v>0.38513972025496962</v>
      </c>
      <c r="K3858">
        <v>49.868165807619128</v>
      </c>
      <c r="L3858">
        <v>1.154234323379937</v>
      </c>
      <c r="M3858">
        <v>-4.0804310503983974</v>
      </c>
      <c r="N3858">
        <v>1.6646097404698179</v>
      </c>
      <c r="O3858">
        <v>1</v>
      </c>
      <c r="P3858">
        <v>1</v>
      </c>
      <c r="Q3858">
        <v>1</v>
      </c>
      <c r="R3858">
        <v>0</v>
      </c>
      <c r="S3858">
        <v>1</v>
      </c>
      <c r="T3858">
        <v>1</v>
      </c>
    </row>
    <row r="3859" spans="1:20" x14ac:dyDescent="0.3">
      <c r="A3859" t="s">
        <v>162</v>
      </c>
      <c r="B3859" t="s">
        <v>615</v>
      </c>
      <c r="C3859">
        <v>5</v>
      </c>
      <c r="D3859">
        <v>6</v>
      </c>
      <c r="E3859" t="s">
        <v>510</v>
      </c>
      <c r="F3859" t="s">
        <v>508</v>
      </c>
      <c r="G3859" t="s">
        <v>508</v>
      </c>
      <c r="H3859">
        <v>5.0813747357718553</v>
      </c>
      <c r="I3859">
        <v>41.558456999951119</v>
      </c>
      <c r="J3859">
        <v>-0.1412086600865736</v>
      </c>
      <c r="K3859">
        <v>38.137841578151942</v>
      </c>
      <c r="L3859">
        <v>1.095538635552024</v>
      </c>
      <c r="M3859">
        <v>-4.8192771084337354</v>
      </c>
      <c r="N3859">
        <v>0.63291139240506333</v>
      </c>
      <c r="O3859">
        <v>0</v>
      </c>
      <c r="P3859">
        <v>1</v>
      </c>
      <c r="Q3859">
        <v>0</v>
      </c>
      <c r="R3859">
        <v>0</v>
      </c>
      <c r="S3859">
        <v>1</v>
      </c>
      <c r="T3859">
        <v>1</v>
      </c>
    </row>
    <row r="3860" spans="1:20" x14ac:dyDescent="0.3">
      <c r="A3860" t="s">
        <v>291</v>
      </c>
      <c r="B3860" t="s">
        <v>615</v>
      </c>
      <c r="C3860">
        <v>13</v>
      </c>
      <c r="D3860">
        <v>10</v>
      </c>
      <c r="E3860" t="s">
        <v>510</v>
      </c>
      <c r="F3860" t="s">
        <v>508</v>
      </c>
      <c r="G3860" t="s">
        <v>508</v>
      </c>
      <c r="H3860">
        <v>4.3889466061458782</v>
      </c>
      <c r="I3860">
        <v>93.38842610438104</v>
      </c>
      <c r="J3860">
        <v>2.473105849961005</v>
      </c>
      <c r="K3860">
        <v>120.3613314879225</v>
      </c>
      <c r="L3860">
        <v>1.3262221595901409</v>
      </c>
      <c r="M3860">
        <v>-0.44682751848253188</v>
      </c>
      <c r="N3860">
        <v>6.37342762735216</v>
      </c>
      <c r="O3860">
        <v>1</v>
      </c>
      <c r="P3860">
        <v>1</v>
      </c>
      <c r="Q3860">
        <v>1</v>
      </c>
      <c r="R3860">
        <v>0</v>
      </c>
      <c r="S3860">
        <v>1</v>
      </c>
      <c r="T3860">
        <v>1</v>
      </c>
    </row>
    <row r="3861" spans="1:20" x14ac:dyDescent="0.3">
      <c r="A3861" t="s">
        <v>164</v>
      </c>
      <c r="B3861" t="s">
        <v>615</v>
      </c>
      <c r="C3861">
        <v>9</v>
      </c>
      <c r="D3861">
        <v>6</v>
      </c>
      <c r="E3861" t="s">
        <v>510</v>
      </c>
      <c r="F3861" t="s">
        <v>508</v>
      </c>
      <c r="G3861" t="s">
        <v>508</v>
      </c>
      <c r="H3861">
        <v>5.2036734059564154</v>
      </c>
      <c r="I3861">
        <v>85.468955821066999</v>
      </c>
      <c r="J3861">
        <v>0.80536214959405505</v>
      </c>
      <c r="K3861">
        <v>124.12734507774979</v>
      </c>
      <c r="L3861">
        <v>0.88343931524183505</v>
      </c>
      <c r="M3861">
        <v>-2.6583279791368568</v>
      </c>
      <c r="N3861">
        <v>7.2289156626506017</v>
      </c>
      <c r="O3861">
        <v>1</v>
      </c>
      <c r="P3861">
        <v>1</v>
      </c>
      <c r="Q3861">
        <v>1</v>
      </c>
      <c r="R3861">
        <v>0</v>
      </c>
      <c r="S3861">
        <v>1</v>
      </c>
      <c r="T3861">
        <v>0</v>
      </c>
    </row>
    <row r="3862" spans="1:20" x14ac:dyDescent="0.3">
      <c r="A3862" t="s">
        <v>242</v>
      </c>
      <c r="B3862" t="s">
        <v>615</v>
      </c>
      <c r="C3862">
        <v>9</v>
      </c>
      <c r="D3862">
        <v>6</v>
      </c>
      <c r="E3862" t="s">
        <v>510</v>
      </c>
      <c r="F3862" t="s">
        <v>508</v>
      </c>
      <c r="G3862" t="s">
        <v>508</v>
      </c>
      <c r="H3862">
        <v>5.269911995903052</v>
      </c>
      <c r="I3862">
        <v>81.749992370605469</v>
      </c>
      <c r="J3862">
        <v>1.6463594820945691</v>
      </c>
      <c r="K3862">
        <v>123.08288247903209</v>
      </c>
      <c r="L3862">
        <v>0.79394096826607752</v>
      </c>
      <c r="M3862">
        <v>-2.65734479143903</v>
      </c>
      <c r="N3862">
        <v>-4.8132163039726237</v>
      </c>
      <c r="O3862">
        <v>1</v>
      </c>
      <c r="P3862">
        <v>1</v>
      </c>
      <c r="Q3862">
        <v>1</v>
      </c>
      <c r="R3862">
        <v>0</v>
      </c>
      <c r="S3862">
        <v>1</v>
      </c>
      <c r="T3862">
        <v>0</v>
      </c>
    </row>
    <row r="3863" spans="1:20" x14ac:dyDescent="0.3">
      <c r="A3863" t="s">
        <v>77</v>
      </c>
      <c r="B3863" t="s">
        <v>616</v>
      </c>
      <c r="C3863">
        <v>2</v>
      </c>
      <c r="D3863">
        <v>8</v>
      </c>
      <c r="E3863" t="s">
        <v>510</v>
      </c>
      <c r="F3863" t="s">
        <v>508</v>
      </c>
      <c r="G3863" t="s">
        <v>508</v>
      </c>
      <c r="H3863">
        <v>3.993756690528167</v>
      </c>
      <c r="I3863">
        <v>9.6618695788584752</v>
      </c>
      <c r="J3863">
        <v>-0.26039422128045853</v>
      </c>
      <c r="K3863">
        <v>-219.07240076854541</v>
      </c>
      <c r="L3863">
        <v>1.0352304383347719</v>
      </c>
      <c r="M3863">
        <v>-2.567312714819316</v>
      </c>
      <c r="N3863">
        <v>6.4267289161828778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1</v>
      </c>
    </row>
    <row r="3864" spans="1:20" x14ac:dyDescent="0.3">
      <c r="A3864" t="s">
        <v>139</v>
      </c>
      <c r="B3864" t="s">
        <v>616</v>
      </c>
      <c r="C3864">
        <v>6</v>
      </c>
      <c r="D3864">
        <v>8</v>
      </c>
      <c r="E3864" t="s">
        <v>510</v>
      </c>
      <c r="F3864" t="s">
        <v>508</v>
      </c>
      <c r="G3864" t="s">
        <v>508</v>
      </c>
      <c r="H3864">
        <v>3.431028152421117</v>
      </c>
      <c r="I3864">
        <v>44.444480277606672</v>
      </c>
      <c r="J3864">
        <v>-0.20632324694425391</v>
      </c>
      <c r="K3864">
        <v>-16.900094234667009</v>
      </c>
      <c r="L3864">
        <v>0.78180067630817751</v>
      </c>
      <c r="M3864">
        <v>-0.54978709819116478</v>
      </c>
      <c r="N3864">
        <v>2.3341470807081421</v>
      </c>
      <c r="O3864">
        <v>1</v>
      </c>
      <c r="P3864">
        <v>1</v>
      </c>
      <c r="Q3864">
        <v>0</v>
      </c>
      <c r="R3864">
        <v>0</v>
      </c>
      <c r="S3864">
        <v>0</v>
      </c>
      <c r="T3864">
        <v>0</v>
      </c>
    </row>
    <row r="3865" spans="1:20" x14ac:dyDescent="0.3">
      <c r="A3865" t="s">
        <v>223</v>
      </c>
      <c r="B3865" t="s">
        <v>616</v>
      </c>
      <c r="C3865">
        <v>8</v>
      </c>
      <c r="D3865">
        <v>4</v>
      </c>
      <c r="E3865" t="s">
        <v>510</v>
      </c>
      <c r="F3865" t="s">
        <v>508</v>
      </c>
      <c r="G3865" t="s">
        <v>508</v>
      </c>
      <c r="H3865">
        <v>3.3379034075439442</v>
      </c>
      <c r="I3865">
        <v>63.285024599721822</v>
      </c>
      <c r="J3865">
        <v>-5.3947485051641382E-2</v>
      </c>
      <c r="K3865">
        <v>65.617925018415377</v>
      </c>
      <c r="L3865">
        <v>0.88985054165622568</v>
      </c>
      <c r="M3865">
        <v>-1.5357367052282309</v>
      </c>
      <c r="N3865">
        <v>-5.1589661232229593</v>
      </c>
      <c r="O3865">
        <v>1</v>
      </c>
      <c r="P3865">
        <v>1</v>
      </c>
      <c r="Q3865">
        <v>0</v>
      </c>
      <c r="R3865">
        <v>0</v>
      </c>
      <c r="S3865">
        <v>1</v>
      </c>
      <c r="T3865">
        <v>0</v>
      </c>
    </row>
    <row r="3866" spans="1:20" x14ac:dyDescent="0.3">
      <c r="A3866" t="s">
        <v>228</v>
      </c>
      <c r="B3866" t="s">
        <v>616</v>
      </c>
      <c r="C3866">
        <v>2</v>
      </c>
      <c r="D3866">
        <v>9</v>
      </c>
      <c r="E3866" t="s">
        <v>510</v>
      </c>
      <c r="F3866" t="s">
        <v>508</v>
      </c>
      <c r="G3866" t="s">
        <v>508</v>
      </c>
      <c r="H3866">
        <v>3.7227792321399291</v>
      </c>
      <c r="I3866">
        <v>21.739160481222989</v>
      </c>
      <c r="J3866">
        <v>-0.1488704882083782</v>
      </c>
      <c r="K3866">
        <v>-111.8758094688728</v>
      </c>
      <c r="L3866">
        <v>1.7499850674731341</v>
      </c>
      <c r="M3866">
        <v>-5.1589661232229593</v>
      </c>
      <c r="N3866">
        <v>2.087279957452012</v>
      </c>
      <c r="O3866">
        <v>0</v>
      </c>
      <c r="P3866">
        <v>0</v>
      </c>
      <c r="Q3866">
        <v>0</v>
      </c>
      <c r="R3866">
        <v>0</v>
      </c>
      <c r="S3866">
        <v>0</v>
      </c>
      <c r="T3866">
        <v>1</v>
      </c>
    </row>
    <row r="3867" spans="1:20" x14ac:dyDescent="0.3">
      <c r="A3867" t="s">
        <v>271</v>
      </c>
      <c r="B3867" t="s">
        <v>616</v>
      </c>
      <c r="C3867">
        <v>5</v>
      </c>
      <c r="D3867">
        <v>6</v>
      </c>
      <c r="E3867" t="s">
        <v>510</v>
      </c>
      <c r="F3867" t="s">
        <v>508</v>
      </c>
      <c r="G3867" t="s">
        <v>508</v>
      </c>
      <c r="H3867">
        <v>4.7003150520403603</v>
      </c>
      <c r="I3867">
        <v>19.600021514884371</v>
      </c>
      <c r="J3867">
        <v>-0.1224548061975987</v>
      </c>
      <c r="K3867">
        <v>-20.339165680529209</v>
      </c>
      <c r="L3867">
        <v>0.91946256434594409</v>
      </c>
      <c r="M3867">
        <v>-5.5423138684131823</v>
      </c>
      <c r="N3867">
        <v>1.577287028284716</v>
      </c>
      <c r="O3867">
        <v>0</v>
      </c>
      <c r="P3867">
        <v>1</v>
      </c>
      <c r="Q3867">
        <v>0</v>
      </c>
      <c r="R3867">
        <v>0</v>
      </c>
      <c r="S3867">
        <v>1</v>
      </c>
      <c r="T3867">
        <v>0</v>
      </c>
    </row>
    <row r="3868" spans="1:20" x14ac:dyDescent="0.3">
      <c r="A3868" t="s">
        <v>283</v>
      </c>
      <c r="B3868" t="s">
        <v>616</v>
      </c>
      <c r="C3868">
        <v>5</v>
      </c>
      <c r="D3868">
        <v>7</v>
      </c>
      <c r="E3868" t="s">
        <v>510</v>
      </c>
      <c r="F3868" t="s">
        <v>508</v>
      </c>
      <c r="G3868" t="s">
        <v>508</v>
      </c>
      <c r="H3868">
        <v>4.4999125894689458</v>
      </c>
      <c r="I3868">
        <v>43.589760309870783</v>
      </c>
      <c r="J3868">
        <v>-7.6810502588964102E-2</v>
      </c>
      <c r="K3868">
        <v>36.755366803057747</v>
      </c>
      <c r="L3868">
        <v>0.66989956531381933</v>
      </c>
      <c r="M3868">
        <v>-2.0142077141182559</v>
      </c>
      <c r="N3868">
        <v>-2.6602207358075511</v>
      </c>
      <c r="O3868">
        <v>0</v>
      </c>
      <c r="P3868">
        <v>1</v>
      </c>
      <c r="Q3868">
        <v>0</v>
      </c>
      <c r="R3868">
        <v>1</v>
      </c>
      <c r="S3868">
        <v>0</v>
      </c>
      <c r="T3868">
        <v>0</v>
      </c>
    </row>
    <row r="3869" spans="1:20" x14ac:dyDescent="0.3">
      <c r="A3869" t="s">
        <v>290</v>
      </c>
      <c r="B3869" t="s">
        <v>616</v>
      </c>
      <c r="C3869">
        <v>3</v>
      </c>
      <c r="D3869">
        <v>6</v>
      </c>
      <c r="E3869" t="s">
        <v>510</v>
      </c>
      <c r="F3869" t="s">
        <v>508</v>
      </c>
      <c r="G3869" t="s">
        <v>508</v>
      </c>
      <c r="H3869">
        <v>4.7382427233593623</v>
      </c>
      <c r="I3869">
        <v>24.786319909621021</v>
      </c>
      <c r="J3869">
        <v>-0.13694915277338229</v>
      </c>
      <c r="K3869">
        <v>-52.363146823947048</v>
      </c>
      <c r="L3869">
        <v>0.59612329692326105</v>
      </c>
      <c r="M3869">
        <v>-2.6602207358075511</v>
      </c>
      <c r="N3869">
        <v>-0.37266748149546081</v>
      </c>
      <c r="O3869">
        <v>0</v>
      </c>
      <c r="P3869">
        <v>1</v>
      </c>
      <c r="Q3869">
        <v>0</v>
      </c>
      <c r="R3869">
        <v>0</v>
      </c>
      <c r="S3869">
        <v>0</v>
      </c>
      <c r="T3869">
        <v>0</v>
      </c>
    </row>
    <row r="3870" spans="1:20" x14ac:dyDescent="0.3">
      <c r="A3870" t="s">
        <v>512</v>
      </c>
      <c r="B3870" t="s">
        <v>616</v>
      </c>
      <c r="C3870">
        <v>3</v>
      </c>
      <c r="D3870">
        <v>4</v>
      </c>
      <c r="E3870" t="s">
        <v>510</v>
      </c>
      <c r="F3870" t="s">
        <v>508</v>
      </c>
      <c r="G3870" t="s">
        <v>508</v>
      </c>
      <c r="H3870">
        <v>4.7513558536765954</v>
      </c>
      <c r="I3870">
        <v>11.965799774052559</v>
      </c>
      <c r="J3870">
        <v>-0.24957004224857379</v>
      </c>
      <c r="K3870">
        <v>-92.658156043485292</v>
      </c>
      <c r="L3870">
        <v>0.63158701126185124</v>
      </c>
      <c r="M3870">
        <v>-1.496263784873918</v>
      </c>
      <c r="N3870">
        <v>-4.8101279728306654</v>
      </c>
      <c r="O3870">
        <v>0</v>
      </c>
      <c r="P3870">
        <v>1</v>
      </c>
      <c r="Q3870">
        <v>0</v>
      </c>
      <c r="R3870">
        <v>0</v>
      </c>
      <c r="S3870">
        <v>0</v>
      </c>
      <c r="T3870">
        <v>0</v>
      </c>
    </row>
    <row r="3871" spans="1:20" x14ac:dyDescent="0.3">
      <c r="A3871" t="s">
        <v>91</v>
      </c>
      <c r="B3871" t="s">
        <v>616</v>
      </c>
      <c r="C3871">
        <v>0</v>
      </c>
      <c r="D3871">
        <v>5</v>
      </c>
      <c r="E3871" t="s">
        <v>510</v>
      </c>
      <c r="F3871" t="s">
        <v>508</v>
      </c>
      <c r="G3871" t="s">
        <v>508</v>
      </c>
      <c r="H3871">
        <v>5.3903877328350607</v>
      </c>
      <c r="I3871">
        <v>16.071424516691572</v>
      </c>
      <c r="J3871">
        <v>-0.36315763394909861</v>
      </c>
      <c r="K3871">
        <v>-208.08987255053921</v>
      </c>
      <c r="L3871">
        <v>1.289643448117316</v>
      </c>
      <c r="M3871">
        <v>-4.8101279728306654</v>
      </c>
      <c r="N3871">
        <v>0.53191438769257926</v>
      </c>
      <c r="O3871">
        <v>0</v>
      </c>
      <c r="P3871">
        <v>0</v>
      </c>
      <c r="Q3871">
        <v>0</v>
      </c>
      <c r="R3871">
        <v>0</v>
      </c>
      <c r="S3871">
        <v>0</v>
      </c>
      <c r="T3871">
        <v>1</v>
      </c>
    </row>
    <row r="3872" spans="1:20" x14ac:dyDescent="0.3">
      <c r="A3872" t="s">
        <v>162</v>
      </c>
      <c r="B3872" t="s">
        <v>616</v>
      </c>
      <c r="C3872">
        <v>1</v>
      </c>
      <c r="D3872">
        <v>4</v>
      </c>
      <c r="E3872" t="s">
        <v>510</v>
      </c>
      <c r="F3872" t="s">
        <v>508</v>
      </c>
      <c r="G3872" t="s">
        <v>508</v>
      </c>
      <c r="H3872">
        <v>5.0223968503462402</v>
      </c>
      <c r="I3872">
        <v>14.58332387228033</v>
      </c>
      <c r="J3872">
        <v>-0.34682912897868451</v>
      </c>
      <c r="K3872">
        <v>-91.232518316848868</v>
      </c>
      <c r="L3872">
        <v>0.70869435536413861</v>
      </c>
      <c r="M3872">
        <v>-2.6623367374553122</v>
      </c>
      <c r="N3872">
        <v>-1.4676405384499991</v>
      </c>
      <c r="O3872">
        <v>0</v>
      </c>
      <c r="P3872">
        <v>1</v>
      </c>
      <c r="Q3872">
        <v>0</v>
      </c>
      <c r="R3872">
        <v>0</v>
      </c>
      <c r="S3872">
        <v>0</v>
      </c>
      <c r="T3872">
        <v>0</v>
      </c>
    </row>
    <row r="3873" spans="1:20" x14ac:dyDescent="0.3">
      <c r="A3873" t="s">
        <v>220</v>
      </c>
      <c r="B3873" t="s">
        <v>616</v>
      </c>
      <c r="C3873">
        <v>0</v>
      </c>
      <c r="D3873">
        <v>3</v>
      </c>
      <c r="E3873" t="s">
        <v>510</v>
      </c>
      <c r="F3873" t="s">
        <v>508</v>
      </c>
      <c r="G3873" t="s">
        <v>508</v>
      </c>
      <c r="H3873">
        <v>4.8070418704243423</v>
      </c>
      <c r="I3873">
        <v>11.14460461578412</v>
      </c>
      <c r="J3873">
        <v>-0.34652511963407551</v>
      </c>
      <c r="K3873">
        <v>-120.80606211364331</v>
      </c>
      <c r="L3873">
        <v>0.98662137040938691</v>
      </c>
      <c r="M3873">
        <v>-1.4676405384499991</v>
      </c>
      <c r="N3873">
        <v>4.671628700056071</v>
      </c>
      <c r="O3873">
        <v>0</v>
      </c>
      <c r="P3873">
        <v>0</v>
      </c>
      <c r="Q3873">
        <v>0</v>
      </c>
      <c r="R3873">
        <v>0</v>
      </c>
      <c r="S3873">
        <v>0</v>
      </c>
      <c r="T3873">
        <v>0</v>
      </c>
    </row>
    <row r="3874" spans="1:20" x14ac:dyDescent="0.3">
      <c r="A3874" t="s">
        <v>235</v>
      </c>
      <c r="B3874" t="s">
        <v>616</v>
      </c>
      <c r="C3874">
        <v>8</v>
      </c>
      <c r="D3874">
        <v>5</v>
      </c>
      <c r="E3874" t="s">
        <v>510</v>
      </c>
      <c r="F3874" t="s">
        <v>508</v>
      </c>
      <c r="G3874" t="s">
        <v>508</v>
      </c>
      <c r="H3874">
        <v>4.0419028956371026</v>
      </c>
      <c r="I3874">
        <v>37.546469455838498</v>
      </c>
      <c r="J3874">
        <v>-1.6763409540486551E-2</v>
      </c>
      <c r="K3874">
        <v>-8.3882835221359855</v>
      </c>
      <c r="L3874">
        <v>0.73601458397014408</v>
      </c>
      <c r="M3874">
        <v>-0.90032374022844153</v>
      </c>
      <c r="N3874">
        <v>3.1797519530829361</v>
      </c>
      <c r="O3874">
        <v>1</v>
      </c>
      <c r="P3874">
        <v>1</v>
      </c>
      <c r="Q3874">
        <v>0</v>
      </c>
      <c r="R3874">
        <v>1</v>
      </c>
      <c r="S3874">
        <v>0</v>
      </c>
      <c r="T3874">
        <v>0</v>
      </c>
    </row>
    <row r="3875" spans="1:20" x14ac:dyDescent="0.3">
      <c r="A3875" t="s">
        <v>269</v>
      </c>
      <c r="B3875" t="s">
        <v>616</v>
      </c>
      <c r="C3875">
        <v>9</v>
      </c>
      <c r="D3875">
        <v>6</v>
      </c>
      <c r="E3875" t="s">
        <v>510</v>
      </c>
      <c r="F3875" t="s">
        <v>508</v>
      </c>
      <c r="G3875" t="s">
        <v>508</v>
      </c>
      <c r="H3875">
        <v>4.0578263208877061</v>
      </c>
      <c r="I3875">
        <v>73.366844526148412</v>
      </c>
      <c r="J3875">
        <v>0.20181018927162289</v>
      </c>
      <c r="K3875">
        <v>127.73584373750209</v>
      </c>
      <c r="L3875">
        <v>0.61807885116188543</v>
      </c>
      <c r="M3875">
        <v>-1.673896578656259</v>
      </c>
      <c r="N3875">
        <v>4.4136180606437074</v>
      </c>
      <c r="O3875">
        <v>1</v>
      </c>
      <c r="P3875">
        <v>1</v>
      </c>
      <c r="Q3875">
        <v>1</v>
      </c>
      <c r="R3875">
        <v>0</v>
      </c>
      <c r="S3875">
        <v>0</v>
      </c>
      <c r="T3875">
        <v>0</v>
      </c>
    </row>
    <row r="3876" spans="1:20" x14ac:dyDescent="0.3">
      <c r="A3876" t="s">
        <v>285</v>
      </c>
      <c r="B3876" t="s">
        <v>616</v>
      </c>
      <c r="C3876">
        <v>11</v>
      </c>
      <c r="D3876">
        <v>8</v>
      </c>
      <c r="E3876" t="s">
        <v>510</v>
      </c>
      <c r="F3876" t="s">
        <v>508</v>
      </c>
      <c r="G3876" t="s">
        <v>508</v>
      </c>
      <c r="H3876">
        <v>4.024326807678948</v>
      </c>
      <c r="I3876">
        <v>79.411723457011746</v>
      </c>
      <c r="J3876">
        <v>0.37373137153970237</v>
      </c>
      <c r="K3876">
        <v>169.09399309820441</v>
      </c>
      <c r="L3876">
        <v>0.80163552363188417</v>
      </c>
      <c r="M3876">
        <v>-1.72107364369121</v>
      </c>
      <c r="N3876">
        <v>5.2536284256690893</v>
      </c>
      <c r="O3876">
        <v>1</v>
      </c>
      <c r="P3876">
        <v>1</v>
      </c>
      <c r="Q3876">
        <v>1</v>
      </c>
      <c r="R3876">
        <v>0</v>
      </c>
      <c r="S3876">
        <v>1</v>
      </c>
      <c r="T3876">
        <v>0</v>
      </c>
    </row>
    <row r="3877" spans="1:20" x14ac:dyDescent="0.3">
      <c r="A3877" t="s">
        <v>295</v>
      </c>
      <c r="B3877" t="s">
        <v>616</v>
      </c>
      <c r="C3877">
        <v>11</v>
      </c>
      <c r="D3877">
        <v>8</v>
      </c>
      <c r="E3877" t="s">
        <v>510</v>
      </c>
      <c r="F3877" t="s">
        <v>508</v>
      </c>
      <c r="G3877" t="s">
        <v>508</v>
      </c>
      <c r="H3877">
        <v>5.00755759879421</v>
      </c>
      <c r="I3877">
        <v>70.977916272812223</v>
      </c>
      <c r="J3877">
        <v>0.77923569918403002</v>
      </c>
      <c r="K3877">
        <v>231.28465292160169</v>
      </c>
      <c r="L3877">
        <v>2.2859425950865209</v>
      </c>
      <c r="M3877">
        <v>-1.408453086536815</v>
      </c>
      <c r="N3877">
        <v>-3.174605257036426</v>
      </c>
      <c r="O3877">
        <v>1</v>
      </c>
      <c r="P3877">
        <v>1</v>
      </c>
      <c r="Q3877">
        <v>1</v>
      </c>
      <c r="R3877">
        <v>0</v>
      </c>
      <c r="S3877">
        <v>1</v>
      </c>
      <c r="T3877">
        <v>1</v>
      </c>
    </row>
    <row r="3878" spans="1:20" x14ac:dyDescent="0.3">
      <c r="A3878" t="s">
        <v>298</v>
      </c>
      <c r="B3878" t="s">
        <v>616</v>
      </c>
      <c r="C3878">
        <v>9</v>
      </c>
      <c r="D3878">
        <v>8</v>
      </c>
      <c r="E3878" t="s">
        <v>510</v>
      </c>
      <c r="F3878" t="s">
        <v>508</v>
      </c>
      <c r="G3878" t="s">
        <v>508</v>
      </c>
      <c r="H3878">
        <v>5.4839956915657826</v>
      </c>
      <c r="I3878">
        <v>58.003429288407879</v>
      </c>
      <c r="J3878">
        <v>0.69902569152356686</v>
      </c>
      <c r="K3878">
        <v>140.28815217811791</v>
      </c>
      <c r="L3878">
        <v>0.64467529382501421</v>
      </c>
      <c r="M3878">
        <v>-3.174605257036426</v>
      </c>
      <c r="N3878">
        <v>2.513666726770734</v>
      </c>
      <c r="O3878">
        <v>1</v>
      </c>
      <c r="P3878">
        <v>1</v>
      </c>
      <c r="Q3878">
        <v>1</v>
      </c>
      <c r="R3878">
        <v>0</v>
      </c>
      <c r="S3878">
        <v>1</v>
      </c>
      <c r="T3878">
        <v>0</v>
      </c>
    </row>
    <row r="3879" spans="1:20" x14ac:dyDescent="0.3">
      <c r="A3879" t="s">
        <v>96</v>
      </c>
      <c r="B3879" t="s">
        <v>616</v>
      </c>
      <c r="C3879">
        <v>4</v>
      </c>
      <c r="D3879">
        <v>4</v>
      </c>
      <c r="E3879" t="s">
        <v>510</v>
      </c>
      <c r="F3879" t="s">
        <v>508</v>
      </c>
      <c r="G3879" t="s">
        <v>508</v>
      </c>
      <c r="H3879">
        <v>6.1041771303979466</v>
      </c>
      <c r="I3879">
        <v>57.536771247698873</v>
      </c>
      <c r="J3879">
        <v>0.35976554515629777</v>
      </c>
      <c r="K3879">
        <v>62.837420493360298</v>
      </c>
      <c r="L3879">
        <v>0.5175987264115246</v>
      </c>
      <c r="M3879">
        <v>-1.8636867341469929</v>
      </c>
      <c r="N3879">
        <v>0.65110651056834645</v>
      </c>
      <c r="O3879">
        <v>0</v>
      </c>
      <c r="P3879">
        <v>1</v>
      </c>
      <c r="Q3879">
        <v>1</v>
      </c>
      <c r="R3879">
        <v>0</v>
      </c>
      <c r="S3879">
        <v>0</v>
      </c>
      <c r="T3879">
        <v>0</v>
      </c>
    </row>
    <row r="3880" spans="1:20" x14ac:dyDescent="0.3">
      <c r="A3880" t="s">
        <v>242</v>
      </c>
      <c r="B3880" t="s">
        <v>616</v>
      </c>
      <c r="C3880">
        <v>11</v>
      </c>
      <c r="D3880">
        <v>9</v>
      </c>
      <c r="E3880" t="s">
        <v>510</v>
      </c>
      <c r="F3880" t="s">
        <v>508</v>
      </c>
      <c r="G3880" t="s">
        <v>508</v>
      </c>
      <c r="H3880">
        <v>6.5064343279241568</v>
      </c>
      <c r="I3880">
        <v>64.341081259707693</v>
      </c>
      <c r="J3880">
        <v>0.30987799260933913</v>
      </c>
      <c r="K3880">
        <v>182.02495434395189</v>
      </c>
      <c r="L3880">
        <v>1.18296293286718</v>
      </c>
      <c r="M3880">
        <v>-4.2421325503688241</v>
      </c>
      <c r="N3880">
        <v>1.0950687490470381</v>
      </c>
      <c r="O3880">
        <v>1</v>
      </c>
      <c r="P3880">
        <v>1</v>
      </c>
      <c r="Q3880">
        <v>1</v>
      </c>
      <c r="R3880">
        <v>0</v>
      </c>
      <c r="S3880">
        <v>1</v>
      </c>
      <c r="T3880">
        <v>1</v>
      </c>
    </row>
    <row r="3881" spans="1:20" x14ac:dyDescent="0.3">
      <c r="A3881" t="s">
        <v>77</v>
      </c>
      <c r="B3881" t="s">
        <v>617</v>
      </c>
      <c r="C3881">
        <v>0</v>
      </c>
      <c r="D3881">
        <v>5</v>
      </c>
      <c r="E3881" t="s">
        <v>510</v>
      </c>
      <c r="F3881" t="s">
        <v>508</v>
      </c>
      <c r="G3881" t="s">
        <v>508</v>
      </c>
      <c r="H3881">
        <v>4.9888890217069823</v>
      </c>
      <c r="I3881">
        <v>6.3828928754007297</v>
      </c>
      <c r="J3881">
        <v>-3.6855551780736739E-2</v>
      </c>
      <c r="K3881">
        <v>-194.85391776189269</v>
      </c>
      <c r="L3881">
        <v>0.90866523505600494</v>
      </c>
      <c r="M3881">
        <v>-2.2589201749745489</v>
      </c>
      <c r="N3881">
        <v>0.44446147495138272</v>
      </c>
      <c r="O3881">
        <v>0</v>
      </c>
      <c r="P3881">
        <v>0</v>
      </c>
      <c r="Q3881">
        <v>0</v>
      </c>
      <c r="R3881">
        <v>0</v>
      </c>
      <c r="S3881">
        <v>0</v>
      </c>
      <c r="T3881">
        <v>0</v>
      </c>
    </row>
    <row r="3882" spans="1:20" x14ac:dyDescent="0.3">
      <c r="A3882" t="s">
        <v>156</v>
      </c>
      <c r="B3882" t="s">
        <v>617</v>
      </c>
      <c r="C3882">
        <v>10</v>
      </c>
      <c r="D3882">
        <v>9</v>
      </c>
      <c r="E3882" t="s">
        <v>510</v>
      </c>
      <c r="F3882" t="s">
        <v>508</v>
      </c>
      <c r="G3882" t="s">
        <v>508</v>
      </c>
      <c r="H3882">
        <v>4.3942286117648122</v>
      </c>
      <c r="I3882">
        <v>37.446792934093317</v>
      </c>
      <c r="J3882">
        <v>-1.3679224251060929E-2</v>
      </c>
      <c r="K3882">
        <v>19.306317087646359</v>
      </c>
      <c r="L3882">
        <v>1.821341758232105</v>
      </c>
      <c r="M3882">
        <v>-0.1250519929433026</v>
      </c>
      <c r="N3882">
        <v>0.16694475833848679</v>
      </c>
      <c r="O3882">
        <v>1</v>
      </c>
      <c r="P3882">
        <v>1</v>
      </c>
      <c r="Q3882">
        <v>0</v>
      </c>
      <c r="R3882">
        <v>1</v>
      </c>
      <c r="S3882">
        <v>0</v>
      </c>
      <c r="T3882">
        <v>1</v>
      </c>
    </row>
    <row r="3883" spans="1:20" x14ac:dyDescent="0.3">
      <c r="A3883" t="s">
        <v>228</v>
      </c>
      <c r="B3883" t="s">
        <v>617</v>
      </c>
      <c r="C3883">
        <v>11</v>
      </c>
      <c r="D3883">
        <v>9</v>
      </c>
      <c r="E3883" t="s">
        <v>510</v>
      </c>
      <c r="F3883" t="s">
        <v>508</v>
      </c>
      <c r="G3883" t="s">
        <v>508</v>
      </c>
      <c r="H3883">
        <v>3.297620165750212</v>
      </c>
      <c r="I3883">
        <v>66.914498141263948</v>
      </c>
      <c r="J3883">
        <v>1.1087040180125411E-2</v>
      </c>
      <c r="K3883">
        <v>61.832539011975108</v>
      </c>
      <c r="L3883">
        <v>0.35112922172961147</v>
      </c>
      <c r="M3883">
        <v>-1.1939059005600781</v>
      </c>
      <c r="N3883">
        <v>0.41665814734118428</v>
      </c>
      <c r="O3883">
        <v>1</v>
      </c>
      <c r="P3883">
        <v>1</v>
      </c>
      <c r="Q3883">
        <v>1</v>
      </c>
      <c r="R3883">
        <v>0</v>
      </c>
      <c r="S3883">
        <v>1</v>
      </c>
      <c r="T3883">
        <v>0</v>
      </c>
    </row>
    <row r="3884" spans="1:20" x14ac:dyDescent="0.3">
      <c r="A3884" t="s">
        <v>271</v>
      </c>
      <c r="B3884" t="s">
        <v>617</v>
      </c>
      <c r="C3884">
        <v>3</v>
      </c>
      <c r="D3884">
        <v>7</v>
      </c>
      <c r="E3884" t="s">
        <v>510</v>
      </c>
      <c r="F3884" t="s">
        <v>508</v>
      </c>
      <c r="G3884" t="s">
        <v>508</v>
      </c>
      <c r="H3884">
        <v>3.3313057250349458</v>
      </c>
      <c r="I3884">
        <v>48.148148148148152</v>
      </c>
      <c r="J3884">
        <v>-7.4222809227265296E-3</v>
      </c>
      <c r="K3884">
        <v>-4.2518399619834222</v>
      </c>
      <c r="L3884">
        <v>0.92379989538897966</v>
      </c>
      <c r="M3884">
        <v>-1.467503917852242</v>
      </c>
      <c r="N3884">
        <v>0.42552320619327649</v>
      </c>
      <c r="O3884">
        <v>0</v>
      </c>
      <c r="P3884">
        <v>1</v>
      </c>
      <c r="Q3884">
        <v>0</v>
      </c>
      <c r="R3884">
        <v>0</v>
      </c>
      <c r="S3884">
        <v>0</v>
      </c>
      <c r="T3884">
        <v>0</v>
      </c>
    </row>
    <row r="3885" spans="1:20" x14ac:dyDescent="0.3">
      <c r="A3885" t="s">
        <v>283</v>
      </c>
      <c r="B3885" t="s">
        <v>617</v>
      </c>
      <c r="C3885">
        <v>3</v>
      </c>
      <c r="D3885">
        <v>7</v>
      </c>
      <c r="E3885" t="s">
        <v>510</v>
      </c>
      <c r="F3885" t="s">
        <v>508</v>
      </c>
      <c r="G3885" t="s">
        <v>508</v>
      </c>
      <c r="H3885">
        <v>3.4208619781600111</v>
      </c>
      <c r="I3885">
        <v>47.55546866514608</v>
      </c>
      <c r="J3885">
        <v>-1.27279343797539E-2</v>
      </c>
      <c r="K3885">
        <v>7.4269980375660962</v>
      </c>
      <c r="L3885">
        <v>0.94267561707279102</v>
      </c>
      <c r="M3885">
        <v>-1.2078371315464069</v>
      </c>
      <c r="N3885">
        <v>-1.9392901385419179</v>
      </c>
      <c r="O3885">
        <v>0</v>
      </c>
      <c r="P3885">
        <v>1</v>
      </c>
      <c r="Q3885">
        <v>0</v>
      </c>
      <c r="R3885">
        <v>0</v>
      </c>
      <c r="S3885">
        <v>0</v>
      </c>
      <c r="T3885">
        <v>0</v>
      </c>
    </row>
    <row r="3886" spans="1:20" x14ac:dyDescent="0.3">
      <c r="A3886" t="s">
        <v>290</v>
      </c>
      <c r="B3886" t="s">
        <v>617</v>
      </c>
      <c r="C3886">
        <v>0</v>
      </c>
      <c r="D3886">
        <v>5</v>
      </c>
      <c r="E3886" t="s">
        <v>510</v>
      </c>
      <c r="F3886" t="s">
        <v>508</v>
      </c>
      <c r="G3886" t="s">
        <v>508</v>
      </c>
      <c r="H3886">
        <v>3.2090649296070599</v>
      </c>
      <c r="I3886">
        <v>10.38240682873152</v>
      </c>
      <c r="J3886">
        <v>-2.0926745874586442E-2</v>
      </c>
      <c r="K3886">
        <v>-148.86404663659351</v>
      </c>
      <c r="L3886">
        <v>0.80876488887086195</v>
      </c>
      <c r="M3886">
        <v>-1.9392901385419179</v>
      </c>
      <c r="N3886">
        <v>-1.461744063878966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</row>
    <row r="3887" spans="1:20" x14ac:dyDescent="0.3">
      <c r="A3887" t="s">
        <v>512</v>
      </c>
      <c r="B3887" t="s">
        <v>617</v>
      </c>
      <c r="C3887">
        <v>0</v>
      </c>
      <c r="D3887">
        <v>7</v>
      </c>
      <c r="E3887" t="s">
        <v>510</v>
      </c>
      <c r="F3887" t="s">
        <v>508</v>
      </c>
      <c r="G3887" t="s">
        <v>508</v>
      </c>
      <c r="H3887">
        <v>3.2246720978123569</v>
      </c>
      <c r="I3887">
        <v>3.7735821217048482</v>
      </c>
      <c r="J3887">
        <v>-4.4532830557365968E-2</v>
      </c>
      <c r="K3887">
        <v>-196.86278179880409</v>
      </c>
      <c r="L3887">
        <v>0.83896723425810937</v>
      </c>
      <c r="M3887">
        <v>-2.4869005557939641</v>
      </c>
      <c r="N3887">
        <v>-4.9217046658796972</v>
      </c>
      <c r="O3887">
        <v>0</v>
      </c>
      <c r="P3887">
        <v>0</v>
      </c>
      <c r="Q3887">
        <v>0</v>
      </c>
      <c r="R3887">
        <v>0</v>
      </c>
      <c r="S3887">
        <v>0</v>
      </c>
      <c r="T3887">
        <v>0</v>
      </c>
    </row>
    <row r="3888" spans="1:20" x14ac:dyDescent="0.3">
      <c r="A3888" t="s">
        <v>91</v>
      </c>
      <c r="B3888" t="s">
        <v>617</v>
      </c>
      <c r="C3888">
        <v>4</v>
      </c>
      <c r="D3888">
        <v>9</v>
      </c>
      <c r="E3888" t="s">
        <v>510</v>
      </c>
      <c r="F3888" t="s">
        <v>508</v>
      </c>
      <c r="G3888" t="s">
        <v>508</v>
      </c>
      <c r="H3888">
        <v>3.8352935705858382</v>
      </c>
      <c r="I3888">
        <v>23.64011679484133</v>
      </c>
      <c r="J3888">
        <v>-6.7200708903318418E-2</v>
      </c>
      <c r="K3888">
        <v>-299.6275604211296</v>
      </c>
      <c r="L3888">
        <v>1.2228966227235749</v>
      </c>
      <c r="M3888">
        <v>-4.9217046658796972</v>
      </c>
      <c r="N3888">
        <v>9.4117569128112505E-2</v>
      </c>
      <c r="O3888">
        <v>0</v>
      </c>
      <c r="P3888">
        <v>0</v>
      </c>
      <c r="Q3888">
        <v>0</v>
      </c>
      <c r="R3888">
        <v>1</v>
      </c>
      <c r="S3888">
        <v>0</v>
      </c>
      <c r="T3888">
        <v>1</v>
      </c>
    </row>
    <row r="3889" spans="1:20" x14ac:dyDescent="0.3">
      <c r="A3889" t="s">
        <v>162</v>
      </c>
      <c r="B3889" t="s">
        <v>617</v>
      </c>
      <c r="C3889">
        <v>5</v>
      </c>
      <c r="D3889">
        <v>7</v>
      </c>
      <c r="E3889" t="s">
        <v>510</v>
      </c>
      <c r="F3889" t="s">
        <v>508</v>
      </c>
      <c r="G3889" t="s">
        <v>508</v>
      </c>
      <c r="H3889">
        <v>4.2409686201095296</v>
      </c>
      <c r="I3889">
        <v>43.507928131339114</v>
      </c>
      <c r="J3889">
        <v>-4.339359352995778E-2</v>
      </c>
      <c r="K3889">
        <v>-49.156982698885862</v>
      </c>
      <c r="L3889">
        <v>0.79082056355522179</v>
      </c>
      <c r="M3889">
        <v>-3.5041667540850798</v>
      </c>
      <c r="N3889">
        <v>2.2242378966794969</v>
      </c>
      <c r="O3889">
        <v>0</v>
      </c>
      <c r="P3889">
        <v>1</v>
      </c>
      <c r="Q3889">
        <v>0</v>
      </c>
      <c r="R3889">
        <v>1</v>
      </c>
      <c r="S3889">
        <v>0</v>
      </c>
      <c r="T3889">
        <v>0</v>
      </c>
    </row>
    <row r="3890" spans="1:20" x14ac:dyDescent="0.3">
      <c r="A3890" t="s">
        <v>235</v>
      </c>
      <c r="B3890" t="s">
        <v>617</v>
      </c>
      <c r="C3890">
        <v>9</v>
      </c>
      <c r="D3890">
        <v>5</v>
      </c>
      <c r="E3890" t="s">
        <v>510</v>
      </c>
      <c r="F3890" t="s">
        <v>508</v>
      </c>
      <c r="G3890" t="s">
        <v>508</v>
      </c>
      <c r="H3890">
        <v>5.7246327849595708</v>
      </c>
      <c r="I3890">
        <v>68.647581045783056</v>
      </c>
      <c r="J3890">
        <v>4.4835265732537953E-2</v>
      </c>
      <c r="K3890">
        <v>89.385624898809226</v>
      </c>
      <c r="L3890">
        <v>0.78404034966030256</v>
      </c>
      <c r="M3890">
        <v>-2.614097651040467</v>
      </c>
      <c r="N3890">
        <v>-2.3476715705465989</v>
      </c>
      <c r="O3890">
        <v>1</v>
      </c>
      <c r="P3890">
        <v>1</v>
      </c>
      <c r="Q3890">
        <v>1</v>
      </c>
      <c r="R3890">
        <v>1</v>
      </c>
      <c r="S3890">
        <v>0</v>
      </c>
      <c r="T3890">
        <v>0</v>
      </c>
    </row>
    <row r="3891" spans="1:20" x14ac:dyDescent="0.3">
      <c r="A3891" t="s">
        <v>259</v>
      </c>
      <c r="B3891" t="s">
        <v>617</v>
      </c>
      <c r="C3891">
        <v>9</v>
      </c>
      <c r="D3891">
        <v>7</v>
      </c>
      <c r="E3891" t="s">
        <v>510</v>
      </c>
      <c r="F3891" t="s">
        <v>508</v>
      </c>
      <c r="G3891" t="s">
        <v>508</v>
      </c>
      <c r="H3891">
        <v>6.0850933128738962</v>
      </c>
      <c r="I3891">
        <v>57.356617470313928</v>
      </c>
      <c r="J3891">
        <v>3.9358612575174243E-2</v>
      </c>
      <c r="K3891">
        <v>66.57772601420838</v>
      </c>
      <c r="L3891">
        <v>0.36243829754533269</v>
      </c>
      <c r="M3891">
        <v>-2.3476715705465989</v>
      </c>
      <c r="N3891">
        <v>9.8389928244113332</v>
      </c>
      <c r="O3891">
        <v>1</v>
      </c>
      <c r="P3891">
        <v>1</v>
      </c>
      <c r="Q3891">
        <v>1</v>
      </c>
      <c r="R3891">
        <v>0</v>
      </c>
      <c r="S3891">
        <v>1</v>
      </c>
      <c r="T3891">
        <v>0</v>
      </c>
    </row>
    <row r="3892" spans="1:20" x14ac:dyDescent="0.3">
      <c r="A3892" t="s">
        <v>282</v>
      </c>
      <c r="B3892" t="s">
        <v>617</v>
      </c>
      <c r="C3892">
        <v>9</v>
      </c>
      <c r="D3892">
        <v>6</v>
      </c>
      <c r="E3892" t="s">
        <v>510</v>
      </c>
      <c r="F3892" t="s">
        <v>508</v>
      </c>
      <c r="G3892" t="s">
        <v>508</v>
      </c>
      <c r="H3892">
        <v>6.7303123474121094</v>
      </c>
      <c r="I3892">
        <v>72.865650584594803</v>
      </c>
      <c r="J3892">
        <v>0.10477565628098259</v>
      </c>
      <c r="K3892">
        <v>148.67843515552019</v>
      </c>
      <c r="L3892">
        <v>0.82174024317810124</v>
      </c>
      <c r="M3892">
        <v>-3.6979935220677889</v>
      </c>
      <c r="N3892">
        <v>-2.720001220703125</v>
      </c>
      <c r="O3892">
        <v>1</v>
      </c>
      <c r="P3892">
        <v>1</v>
      </c>
      <c r="Q3892">
        <v>1</v>
      </c>
      <c r="R3892">
        <v>0</v>
      </c>
      <c r="S3892">
        <v>1</v>
      </c>
      <c r="T3892">
        <v>0</v>
      </c>
    </row>
    <row r="3893" spans="1:20" x14ac:dyDescent="0.3">
      <c r="A3893" t="s">
        <v>285</v>
      </c>
      <c r="B3893" t="s">
        <v>617</v>
      </c>
      <c r="C3893">
        <v>9</v>
      </c>
      <c r="D3893">
        <v>9</v>
      </c>
      <c r="E3893" t="s">
        <v>510</v>
      </c>
      <c r="F3893" t="s">
        <v>508</v>
      </c>
      <c r="G3893" t="s">
        <v>508</v>
      </c>
      <c r="H3893">
        <v>7.3750456448023254</v>
      </c>
      <c r="I3893">
        <v>43.743474114119643</v>
      </c>
      <c r="J3893">
        <v>5.7075865200464239E-2</v>
      </c>
      <c r="K3893">
        <v>62.697637892247513</v>
      </c>
      <c r="L3893">
        <v>0.68555253578925623</v>
      </c>
      <c r="M3893">
        <v>-4.1118421568599777</v>
      </c>
      <c r="N3893">
        <v>-5.4888456091230813</v>
      </c>
      <c r="O3893">
        <v>1</v>
      </c>
      <c r="P3893">
        <v>1</v>
      </c>
      <c r="Q3893">
        <v>1</v>
      </c>
      <c r="R3893">
        <v>0</v>
      </c>
      <c r="S3893">
        <v>1</v>
      </c>
      <c r="T3893">
        <v>0</v>
      </c>
    </row>
    <row r="3894" spans="1:20" x14ac:dyDescent="0.3">
      <c r="A3894" t="s">
        <v>291</v>
      </c>
      <c r="B3894" t="s">
        <v>617</v>
      </c>
      <c r="C3894">
        <v>1</v>
      </c>
      <c r="D3894">
        <v>4</v>
      </c>
      <c r="E3894" t="s">
        <v>510</v>
      </c>
      <c r="F3894" t="s">
        <v>508</v>
      </c>
      <c r="G3894" t="s">
        <v>508</v>
      </c>
      <c r="H3894">
        <v>8.3003604347590088</v>
      </c>
      <c r="I3894">
        <v>11.946311112251511</v>
      </c>
      <c r="J3894">
        <v>-3.1370206856570278E-2</v>
      </c>
      <c r="K3894">
        <v>-83.614456355504117</v>
      </c>
      <c r="L3894">
        <v>0.56402620136353765</v>
      </c>
      <c r="M3894">
        <v>-3.6297691069766378</v>
      </c>
      <c r="N3894">
        <v>-1.6949181460966209</v>
      </c>
      <c r="O3894">
        <v>0</v>
      </c>
      <c r="P3894">
        <v>1</v>
      </c>
      <c r="Q3894">
        <v>0</v>
      </c>
      <c r="R3894">
        <v>0</v>
      </c>
      <c r="S3894">
        <v>0</v>
      </c>
      <c r="T3894">
        <v>0</v>
      </c>
    </row>
    <row r="3895" spans="1:20" x14ac:dyDescent="0.3">
      <c r="A3895" t="s">
        <v>295</v>
      </c>
      <c r="B3895" t="s">
        <v>617</v>
      </c>
      <c r="C3895">
        <v>-2</v>
      </c>
      <c r="D3895">
        <v>1</v>
      </c>
      <c r="E3895" t="s">
        <v>510</v>
      </c>
      <c r="F3895" t="s">
        <v>508</v>
      </c>
      <c r="G3895" t="s">
        <v>508</v>
      </c>
      <c r="H3895">
        <v>8.5696266645470427</v>
      </c>
      <c r="I3895">
        <v>6.4429464449466716</v>
      </c>
      <c r="J3895">
        <v>-6.0632003137064502E-2</v>
      </c>
      <c r="K3895">
        <v>-112.456706502638</v>
      </c>
      <c r="L3895">
        <v>0.73466721876809327</v>
      </c>
      <c r="M3895">
        <v>-1.6949181460966209</v>
      </c>
      <c r="N3895">
        <v>0.57471668609488891</v>
      </c>
      <c r="O3895">
        <v>0</v>
      </c>
      <c r="P3895">
        <v>0</v>
      </c>
      <c r="Q3895">
        <v>0</v>
      </c>
      <c r="R3895">
        <v>0</v>
      </c>
      <c r="S3895">
        <v>0</v>
      </c>
      <c r="T3895">
        <v>0</v>
      </c>
    </row>
    <row r="3896" spans="1:20" x14ac:dyDescent="0.3">
      <c r="A3896" t="s">
        <v>164</v>
      </c>
      <c r="B3896" t="s">
        <v>617</v>
      </c>
      <c r="C3896">
        <v>1</v>
      </c>
      <c r="D3896">
        <v>4</v>
      </c>
      <c r="E3896" t="s">
        <v>510</v>
      </c>
      <c r="F3896" t="s">
        <v>508</v>
      </c>
      <c r="G3896" t="s">
        <v>508</v>
      </c>
      <c r="H3896">
        <v>5.8857154846191406</v>
      </c>
      <c r="I3896">
        <v>1.1299424374029989</v>
      </c>
      <c r="J3896">
        <v>-6.1944685711616751E-2</v>
      </c>
      <c r="K3896">
        <v>-81.628587589808475</v>
      </c>
      <c r="L3896">
        <v>0.94551601230576166</v>
      </c>
      <c r="M3896">
        <v>-3.6608873819977341</v>
      </c>
      <c r="N3896">
        <v>3.8000011444091801</v>
      </c>
      <c r="O3896">
        <v>0</v>
      </c>
      <c r="P3896">
        <v>1</v>
      </c>
      <c r="Q3896">
        <v>0</v>
      </c>
      <c r="R3896">
        <v>0</v>
      </c>
      <c r="S3896">
        <v>0</v>
      </c>
      <c r="T3896">
        <v>0</v>
      </c>
    </row>
    <row r="3897" spans="1:20" x14ac:dyDescent="0.3">
      <c r="A3897" t="s">
        <v>242</v>
      </c>
      <c r="B3897" t="s">
        <v>617</v>
      </c>
      <c r="C3897">
        <v>4</v>
      </c>
      <c r="D3897">
        <v>6</v>
      </c>
      <c r="E3897" t="s">
        <v>510</v>
      </c>
      <c r="F3897" t="s">
        <v>508</v>
      </c>
      <c r="G3897" t="s">
        <v>508</v>
      </c>
      <c r="H3897">
        <v>4.2353936363956661</v>
      </c>
      <c r="I3897">
        <v>22.78484985664705</v>
      </c>
      <c r="J3897">
        <v>-1.055302475599554E-2</v>
      </c>
      <c r="K3897">
        <v>-147.5647017787112</v>
      </c>
      <c r="L3897">
        <v>1.069223461701531</v>
      </c>
      <c r="M3897">
        <v>-2.6666641235351558</v>
      </c>
      <c r="N3897">
        <v>0.39138904900103549</v>
      </c>
      <c r="O3897">
        <v>0</v>
      </c>
      <c r="P3897">
        <v>0</v>
      </c>
      <c r="Q3897">
        <v>0</v>
      </c>
      <c r="R3897">
        <v>1</v>
      </c>
      <c r="S3897">
        <v>0</v>
      </c>
      <c r="T3897">
        <v>1</v>
      </c>
    </row>
    <row r="3898" spans="1:20" x14ac:dyDescent="0.3">
      <c r="A3898" t="s">
        <v>77</v>
      </c>
      <c r="B3898" t="s">
        <v>237</v>
      </c>
      <c r="C3898">
        <v>6</v>
      </c>
      <c r="D3898">
        <v>10</v>
      </c>
      <c r="E3898" t="s">
        <v>513</v>
      </c>
      <c r="F3898" t="s">
        <v>508</v>
      </c>
      <c r="G3898" t="s">
        <v>508</v>
      </c>
      <c r="H3898">
        <v>3.3917220790051719</v>
      </c>
      <c r="I3898">
        <v>27.544968311745269</v>
      </c>
      <c r="J3898">
        <v>2.146578777029122E-2</v>
      </c>
      <c r="K3898">
        <v>4.2358696522709138</v>
      </c>
      <c r="L3898">
        <v>0.91372489185901129</v>
      </c>
      <c r="M3898">
        <v>-2.4266276212724489</v>
      </c>
      <c r="N3898">
        <v>-1.966455376428305</v>
      </c>
      <c r="O3898">
        <v>0</v>
      </c>
      <c r="P3898">
        <v>1</v>
      </c>
      <c r="Q3898">
        <v>1</v>
      </c>
      <c r="R3898">
        <v>0</v>
      </c>
      <c r="S3898">
        <v>0</v>
      </c>
      <c r="T3898">
        <v>0</v>
      </c>
    </row>
    <row r="3899" spans="1:20" x14ac:dyDescent="0.3">
      <c r="A3899" t="s">
        <v>228</v>
      </c>
      <c r="B3899" t="s">
        <v>237</v>
      </c>
      <c r="C3899">
        <v>6</v>
      </c>
      <c r="D3899">
        <v>9</v>
      </c>
      <c r="E3899" t="s">
        <v>510</v>
      </c>
      <c r="F3899" t="s">
        <v>508</v>
      </c>
      <c r="G3899" t="s">
        <v>508</v>
      </c>
      <c r="H3899">
        <v>3.575635297472417</v>
      </c>
      <c r="I3899">
        <v>34.199099169766448</v>
      </c>
      <c r="J3899">
        <v>-3.8149937831032397E-2</v>
      </c>
      <c r="K3899">
        <v>-8.2207678333440732</v>
      </c>
      <c r="L3899">
        <v>0.79522514977524783</v>
      </c>
      <c r="M3899">
        <v>-3.0821969259027728</v>
      </c>
      <c r="N3899">
        <v>2.414604584601248</v>
      </c>
      <c r="O3899">
        <v>1</v>
      </c>
      <c r="P3899">
        <v>1</v>
      </c>
      <c r="Q3899">
        <v>0</v>
      </c>
      <c r="R3899">
        <v>0</v>
      </c>
      <c r="S3899">
        <v>0</v>
      </c>
      <c r="T3899">
        <v>0</v>
      </c>
    </row>
    <row r="3900" spans="1:20" x14ac:dyDescent="0.3">
      <c r="A3900" t="s">
        <v>271</v>
      </c>
      <c r="B3900" t="s">
        <v>237</v>
      </c>
      <c r="C3900">
        <v>11</v>
      </c>
      <c r="D3900">
        <v>16</v>
      </c>
      <c r="E3900" t="s">
        <v>513</v>
      </c>
      <c r="F3900" t="s">
        <v>508</v>
      </c>
      <c r="G3900" t="s">
        <v>508</v>
      </c>
      <c r="H3900">
        <v>3.7819937703673498</v>
      </c>
      <c r="I3900">
        <v>47.940027817286008</v>
      </c>
      <c r="J3900">
        <v>0.1186309087958364</v>
      </c>
      <c r="K3900">
        <v>51.949965438960291</v>
      </c>
      <c r="L3900">
        <v>0.61344516821933293</v>
      </c>
      <c r="M3900">
        <v>-4.5876579851918491</v>
      </c>
      <c r="N3900">
        <v>0.17172689081089179</v>
      </c>
      <c r="O3900">
        <v>1</v>
      </c>
      <c r="P3900">
        <v>1</v>
      </c>
      <c r="Q3900">
        <v>1</v>
      </c>
      <c r="R3900">
        <v>0</v>
      </c>
      <c r="S3900">
        <v>1</v>
      </c>
      <c r="T3900">
        <v>0</v>
      </c>
    </row>
    <row r="3901" spans="1:20" x14ac:dyDescent="0.3">
      <c r="A3901" t="s">
        <v>283</v>
      </c>
      <c r="B3901" t="s">
        <v>237</v>
      </c>
      <c r="C3901">
        <v>3</v>
      </c>
      <c r="D3901">
        <v>6</v>
      </c>
      <c r="E3901" t="s">
        <v>510</v>
      </c>
      <c r="F3901" t="s">
        <v>508</v>
      </c>
      <c r="G3901" t="s">
        <v>508</v>
      </c>
      <c r="H3901">
        <v>3.648569939404656</v>
      </c>
      <c r="I3901">
        <v>35.205940069250317</v>
      </c>
      <c r="J3901">
        <v>-1.372778614965822E-2</v>
      </c>
      <c r="K3901">
        <v>-48.384557941786888</v>
      </c>
      <c r="L3901">
        <v>0.93647488966227033</v>
      </c>
      <c r="M3901">
        <v>-1.890034026402251</v>
      </c>
      <c r="N3901">
        <v>-2.3934609894853081</v>
      </c>
      <c r="O3901">
        <v>0</v>
      </c>
      <c r="P3901">
        <v>1</v>
      </c>
      <c r="Q3901">
        <v>0</v>
      </c>
      <c r="R3901">
        <v>0</v>
      </c>
      <c r="S3901">
        <v>0</v>
      </c>
      <c r="T3901">
        <v>0</v>
      </c>
    </row>
    <row r="3902" spans="1:20" x14ac:dyDescent="0.3">
      <c r="A3902" t="s">
        <v>290</v>
      </c>
      <c r="B3902" t="s">
        <v>237</v>
      </c>
      <c r="C3902">
        <v>3</v>
      </c>
      <c r="D3902">
        <v>8</v>
      </c>
      <c r="E3902" t="s">
        <v>510</v>
      </c>
      <c r="F3902" t="s">
        <v>508</v>
      </c>
      <c r="G3902" t="s">
        <v>508</v>
      </c>
      <c r="H3902">
        <v>3.8234796353776361</v>
      </c>
      <c r="I3902">
        <v>10.084019470975459</v>
      </c>
      <c r="J3902">
        <v>-7.3499453948284846E-2</v>
      </c>
      <c r="K3902">
        <v>-99.156781100479662</v>
      </c>
      <c r="L3902">
        <v>0.91542225237271657</v>
      </c>
      <c r="M3902">
        <v>-2.3934609894853081</v>
      </c>
      <c r="N3902">
        <v>-0.35884849525358781</v>
      </c>
      <c r="O3902">
        <v>0</v>
      </c>
      <c r="P3902">
        <v>1</v>
      </c>
      <c r="Q3902">
        <v>0</v>
      </c>
      <c r="R3902">
        <v>0</v>
      </c>
      <c r="S3902">
        <v>0</v>
      </c>
      <c r="T3902">
        <v>0</v>
      </c>
    </row>
    <row r="3903" spans="1:20" x14ac:dyDescent="0.3">
      <c r="A3903" t="s">
        <v>512</v>
      </c>
      <c r="B3903" t="s">
        <v>237</v>
      </c>
      <c r="C3903">
        <v>0</v>
      </c>
      <c r="D3903">
        <v>5</v>
      </c>
      <c r="E3903" t="s">
        <v>510</v>
      </c>
      <c r="F3903" t="s">
        <v>508</v>
      </c>
      <c r="G3903" t="s">
        <v>508</v>
      </c>
      <c r="H3903">
        <v>3.916077974502894</v>
      </c>
      <c r="I3903">
        <v>9.1633275403639782</v>
      </c>
      <c r="J3903">
        <v>-0.15019292847332791</v>
      </c>
      <c r="K3903">
        <v>-120.9240194880519</v>
      </c>
      <c r="L3903">
        <v>0.80366972281770133</v>
      </c>
      <c r="M3903">
        <v>-0.48019162328192649</v>
      </c>
      <c r="N3903">
        <v>-4.3425830539320653</v>
      </c>
      <c r="O3903">
        <v>0</v>
      </c>
      <c r="P3903">
        <v>0</v>
      </c>
      <c r="Q3903">
        <v>0</v>
      </c>
      <c r="R3903">
        <v>0</v>
      </c>
      <c r="S3903">
        <v>0</v>
      </c>
      <c r="T3903">
        <v>0</v>
      </c>
    </row>
    <row r="3904" spans="1:20" x14ac:dyDescent="0.3">
      <c r="A3904" t="s">
        <v>91</v>
      </c>
      <c r="B3904" t="s">
        <v>237</v>
      </c>
      <c r="C3904">
        <v>2</v>
      </c>
      <c r="D3904">
        <v>7</v>
      </c>
      <c r="E3904" t="s">
        <v>510</v>
      </c>
      <c r="F3904" t="s">
        <v>508</v>
      </c>
      <c r="G3904" t="s">
        <v>508</v>
      </c>
      <c r="H3904">
        <v>4.3280485097421124</v>
      </c>
      <c r="I3904">
        <v>14.529892933083589</v>
      </c>
      <c r="J3904">
        <v>-0.2025718359814476</v>
      </c>
      <c r="K3904">
        <v>-199.58147687131299</v>
      </c>
      <c r="L3904">
        <v>1.216448775330236</v>
      </c>
      <c r="M3904">
        <v>-4.3425830539320653</v>
      </c>
      <c r="N3904">
        <v>-0.88272000428131236</v>
      </c>
      <c r="O3904">
        <v>0</v>
      </c>
      <c r="P3904">
        <v>0</v>
      </c>
      <c r="Q3904">
        <v>0</v>
      </c>
      <c r="R3904">
        <v>0</v>
      </c>
      <c r="S3904">
        <v>0</v>
      </c>
      <c r="T3904">
        <v>1</v>
      </c>
    </row>
    <row r="3905" spans="1:20" x14ac:dyDescent="0.3">
      <c r="A3905" t="s">
        <v>93</v>
      </c>
      <c r="B3905" t="s">
        <v>237</v>
      </c>
      <c r="C3905">
        <v>0</v>
      </c>
      <c r="D3905">
        <v>3</v>
      </c>
      <c r="E3905" t="s">
        <v>510</v>
      </c>
      <c r="F3905" t="s">
        <v>508</v>
      </c>
      <c r="G3905" t="s">
        <v>508</v>
      </c>
      <c r="H3905">
        <v>4.2439104355619639</v>
      </c>
      <c r="I3905">
        <v>10.541306593502741</v>
      </c>
      <c r="J3905">
        <v>-0.2240250064866639</v>
      </c>
      <c r="K3905">
        <v>-137.58862830582601</v>
      </c>
      <c r="L3905">
        <v>0.87444940837660146</v>
      </c>
      <c r="M3905">
        <v>-0.88272000428131236</v>
      </c>
      <c r="N3905">
        <v>2.0992300536017132</v>
      </c>
      <c r="O3905">
        <v>0</v>
      </c>
      <c r="P3905">
        <v>0</v>
      </c>
      <c r="Q3905">
        <v>0</v>
      </c>
      <c r="R3905">
        <v>0</v>
      </c>
      <c r="S3905">
        <v>0</v>
      </c>
      <c r="T3905">
        <v>0</v>
      </c>
    </row>
    <row r="3906" spans="1:20" x14ac:dyDescent="0.3">
      <c r="A3906" t="s">
        <v>162</v>
      </c>
      <c r="B3906" t="s">
        <v>237</v>
      </c>
      <c r="C3906">
        <v>3</v>
      </c>
      <c r="D3906">
        <v>4</v>
      </c>
      <c r="E3906" t="s">
        <v>510</v>
      </c>
      <c r="F3906" t="s">
        <v>508</v>
      </c>
      <c r="G3906" t="s">
        <v>508</v>
      </c>
      <c r="H3906">
        <v>4.1405265552449464</v>
      </c>
      <c r="I3906">
        <v>17.052004480616699</v>
      </c>
      <c r="J3906">
        <v>-0.1536698322078795</v>
      </c>
      <c r="K3906">
        <v>-82.226608414231208</v>
      </c>
      <c r="L3906">
        <v>0.76633148420732988</v>
      </c>
      <c r="M3906">
        <v>-0.80896152401787569</v>
      </c>
      <c r="N3906">
        <v>0.37641418567249679</v>
      </c>
      <c r="O3906">
        <v>0</v>
      </c>
      <c r="P3906">
        <v>1</v>
      </c>
      <c r="Q3906">
        <v>0</v>
      </c>
      <c r="R3906">
        <v>0</v>
      </c>
      <c r="S3906">
        <v>0</v>
      </c>
      <c r="T3906">
        <v>0</v>
      </c>
    </row>
    <row r="3907" spans="1:20" x14ac:dyDescent="0.3">
      <c r="A3907" t="s">
        <v>235</v>
      </c>
      <c r="B3907" t="s">
        <v>237</v>
      </c>
      <c r="C3907">
        <v>9</v>
      </c>
      <c r="D3907">
        <v>10</v>
      </c>
      <c r="E3907" t="s">
        <v>513</v>
      </c>
      <c r="F3907" t="s">
        <v>508</v>
      </c>
      <c r="G3907" t="s">
        <v>508</v>
      </c>
      <c r="H3907">
        <v>3.809820793376427</v>
      </c>
      <c r="I3907">
        <v>31.775724257916391</v>
      </c>
      <c r="J3907">
        <v>1.397985790481265E-2</v>
      </c>
      <c r="K3907">
        <v>-28.260131413579821</v>
      </c>
      <c r="L3907">
        <v>0.68028959516226228</v>
      </c>
      <c r="M3907">
        <v>-1.4145113099555271</v>
      </c>
      <c r="N3907">
        <v>0.43667930022320622</v>
      </c>
      <c r="O3907">
        <v>1</v>
      </c>
      <c r="P3907">
        <v>1</v>
      </c>
      <c r="Q3907">
        <v>1</v>
      </c>
      <c r="R3907">
        <v>0</v>
      </c>
      <c r="S3907">
        <v>0</v>
      </c>
      <c r="T3907">
        <v>0</v>
      </c>
    </row>
    <row r="3908" spans="1:20" x14ac:dyDescent="0.3">
      <c r="A3908" t="s">
        <v>269</v>
      </c>
      <c r="B3908" t="s">
        <v>237</v>
      </c>
      <c r="C3908">
        <v>6</v>
      </c>
      <c r="D3908">
        <v>8</v>
      </c>
      <c r="E3908" t="s">
        <v>513</v>
      </c>
      <c r="F3908" t="s">
        <v>508</v>
      </c>
      <c r="G3908" t="s">
        <v>508</v>
      </c>
      <c r="H3908">
        <v>3.535758907874043</v>
      </c>
      <c r="I3908">
        <v>39.411795725067847</v>
      </c>
      <c r="J3908">
        <v>2.82149252814663E-2</v>
      </c>
      <c r="K3908">
        <v>-1.5180866388845591</v>
      </c>
      <c r="L3908">
        <v>0.76778239679062155</v>
      </c>
      <c r="M3908">
        <v>-0.37313100887474621</v>
      </c>
      <c r="N3908">
        <v>0</v>
      </c>
      <c r="O3908">
        <v>0</v>
      </c>
      <c r="P3908">
        <v>1</v>
      </c>
      <c r="Q3908">
        <v>1</v>
      </c>
      <c r="R3908">
        <v>0</v>
      </c>
      <c r="S3908">
        <v>0</v>
      </c>
      <c r="T3908">
        <v>0</v>
      </c>
    </row>
    <row r="3909" spans="1:20" x14ac:dyDescent="0.3">
      <c r="A3909" t="s">
        <v>285</v>
      </c>
      <c r="B3909" t="s">
        <v>237</v>
      </c>
      <c r="C3909">
        <v>2</v>
      </c>
      <c r="D3909">
        <v>9</v>
      </c>
      <c r="E3909" t="s">
        <v>510</v>
      </c>
      <c r="F3909" t="s">
        <v>508</v>
      </c>
      <c r="G3909" t="s">
        <v>508</v>
      </c>
      <c r="H3909">
        <v>3.2161329522719608</v>
      </c>
      <c r="I3909">
        <v>1.625975286664304</v>
      </c>
      <c r="J3909">
        <v>-4.1734581839447671E-3</v>
      </c>
      <c r="K3909">
        <v>-131.12955843978361</v>
      </c>
      <c r="L3909">
        <v>1.476513792886462</v>
      </c>
      <c r="M3909">
        <v>-3.8509367984052201</v>
      </c>
      <c r="N3909">
        <v>-0.51679538806044079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1</v>
      </c>
    </row>
    <row r="3910" spans="1:20" x14ac:dyDescent="0.3">
      <c r="A3910" t="s">
        <v>291</v>
      </c>
      <c r="B3910" t="s">
        <v>237</v>
      </c>
      <c r="C3910">
        <v>0</v>
      </c>
      <c r="D3910">
        <v>7</v>
      </c>
      <c r="E3910" t="s">
        <v>510</v>
      </c>
      <c r="F3910" t="s">
        <v>508</v>
      </c>
      <c r="G3910" t="s">
        <v>508</v>
      </c>
      <c r="H3910">
        <v>2.952939674980299</v>
      </c>
      <c r="I3910">
        <v>6.3379714139497034</v>
      </c>
      <c r="J3910">
        <v>-3.9063354073102241E-2</v>
      </c>
      <c r="K3910">
        <v>-167.9760688769654</v>
      </c>
      <c r="L3910">
        <v>0.64425356586388172</v>
      </c>
      <c r="M3910">
        <v>-0.25974001846660311</v>
      </c>
      <c r="N3910">
        <v>-1.2369764624356929</v>
      </c>
      <c r="O3910">
        <v>0</v>
      </c>
      <c r="P3910">
        <v>0</v>
      </c>
      <c r="Q3910">
        <v>0</v>
      </c>
      <c r="R3910">
        <v>0</v>
      </c>
      <c r="S3910">
        <v>0</v>
      </c>
      <c r="T3910">
        <v>0</v>
      </c>
    </row>
    <row r="3911" spans="1:20" x14ac:dyDescent="0.3">
      <c r="A3911" t="s">
        <v>295</v>
      </c>
      <c r="B3911" t="s">
        <v>237</v>
      </c>
      <c r="C3911">
        <v>0</v>
      </c>
      <c r="D3911">
        <v>7</v>
      </c>
      <c r="E3911" t="s">
        <v>510</v>
      </c>
      <c r="F3911" t="s">
        <v>508</v>
      </c>
      <c r="G3911" t="s">
        <v>508</v>
      </c>
      <c r="H3911">
        <v>2.763914120779551</v>
      </c>
      <c r="I3911">
        <v>1.2987302515221619</v>
      </c>
      <c r="J3911">
        <v>-5.4116153516729222E-2</v>
      </c>
      <c r="K3911">
        <v>-150.79925289544121</v>
      </c>
      <c r="L3911">
        <v>0.28446903600470208</v>
      </c>
      <c r="M3911">
        <v>-1.2369764624356929</v>
      </c>
      <c r="N3911">
        <v>-1.5820683580167549</v>
      </c>
      <c r="O3911">
        <v>0</v>
      </c>
      <c r="P3911">
        <v>0</v>
      </c>
      <c r="Q3911">
        <v>0</v>
      </c>
      <c r="R3911">
        <v>0</v>
      </c>
      <c r="S3911">
        <v>0</v>
      </c>
      <c r="T3911">
        <v>0</v>
      </c>
    </row>
    <row r="3912" spans="1:20" x14ac:dyDescent="0.3">
      <c r="A3912" t="s">
        <v>298</v>
      </c>
      <c r="B3912" t="s">
        <v>237</v>
      </c>
      <c r="C3912">
        <v>0</v>
      </c>
      <c r="D3912">
        <v>7</v>
      </c>
      <c r="E3912" t="s">
        <v>510</v>
      </c>
      <c r="F3912" t="s">
        <v>508</v>
      </c>
      <c r="G3912" t="s">
        <v>508</v>
      </c>
      <c r="H3912">
        <v>2.5117217712955631</v>
      </c>
      <c r="I3912">
        <v>2.222219867471074</v>
      </c>
      <c r="J3912">
        <v>-7.3020328662962708E-2</v>
      </c>
      <c r="K3912">
        <v>-156.1150858980771</v>
      </c>
      <c r="L3912">
        <v>0.36995656563660118</v>
      </c>
      <c r="M3912">
        <v>-1.5820683580167549</v>
      </c>
      <c r="N3912">
        <v>1.138647507160542</v>
      </c>
      <c r="O3912">
        <v>0</v>
      </c>
      <c r="P3912">
        <v>0</v>
      </c>
      <c r="Q3912">
        <v>0</v>
      </c>
      <c r="R3912">
        <v>0</v>
      </c>
      <c r="S3912">
        <v>0</v>
      </c>
      <c r="T3912">
        <v>0</v>
      </c>
    </row>
    <row r="3913" spans="1:20" x14ac:dyDescent="0.3">
      <c r="A3913" t="s">
        <v>96</v>
      </c>
      <c r="B3913" t="s">
        <v>237</v>
      </c>
      <c r="C3913">
        <v>5</v>
      </c>
      <c r="D3913">
        <v>9</v>
      </c>
      <c r="E3913" t="s">
        <v>510</v>
      </c>
      <c r="F3913" t="s">
        <v>508</v>
      </c>
      <c r="G3913" t="s">
        <v>508</v>
      </c>
      <c r="H3913">
        <v>2.2799421112824052</v>
      </c>
      <c r="I3913">
        <v>3.9735396302394479</v>
      </c>
      <c r="J3913">
        <v>-4.0894151101355802E-2</v>
      </c>
      <c r="K3913">
        <v>-97.172237739112035</v>
      </c>
      <c r="L3913">
        <v>1.1165212801751281</v>
      </c>
      <c r="M3913">
        <v>-1.394422525204136</v>
      </c>
      <c r="N3913">
        <v>2.0875384375693979</v>
      </c>
      <c r="O3913">
        <v>0</v>
      </c>
      <c r="P3913">
        <v>1</v>
      </c>
      <c r="Q3913">
        <v>0</v>
      </c>
      <c r="R3913">
        <v>0</v>
      </c>
      <c r="S3913">
        <v>0</v>
      </c>
      <c r="T3913">
        <v>1</v>
      </c>
    </row>
    <row r="3914" spans="1:20" x14ac:dyDescent="0.3">
      <c r="A3914" t="s">
        <v>164</v>
      </c>
      <c r="B3914" t="s">
        <v>237</v>
      </c>
      <c r="C3914">
        <v>5</v>
      </c>
      <c r="D3914">
        <v>10</v>
      </c>
      <c r="E3914" t="s">
        <v>510</v>
      </c>
      <c r="F3914" t="s">
        <v>508</v>
      </c>
      <c r="G3914" t="s">
        <v>508</v>
      </c>
      <c r="H3914">
        <v>2.38893132209959</v>
      </c>
      <c r="I3914">
        <v>12.337689681993149</v>
      </c>
      <c r="J3914">
        <v>-4.7975779316995482E-3</v>
      </c>
      <c r="K3914">
        <v>-58.577446289116693</v>
      </c>
      <c r="L3914">
        <v>1.3546365777637159</v>
      </c>
      <c r="M3914">
        <v>-1.5831119626240191</v>
      </c>
      <c r="N3914">
        <v>2.5469176440869572</v>
      </c>
      <c r="O3914">
        <v>0</v>
      </c>
      <c r="P3914">
        <v>1</v>
      </c>
      <c r="Q3914">
        <v>0</v>
      </c>
      <c r="R3914">
        <v>0</v>
      </c>
      <c r="S3914">
        <v>0</v>
      </c>
      <c r="T3914">
        <v>1</v>
      </c>
    </row>
    <row r="3915" spans="1:20" x14ac:dyDescent="0.3">
      <c r="A3915" t="s">
        <v>139</v>
      </c>
      <c r="B3915" t="s">
        <v>618</v>
      </c>
      <c r="C3915">
        <v>2</v>
      </c>
      <c r="D3915">
        <v>6</v>
      </c>
      <c r="E3915" t="s">
        <v>510</v>
      </c>
      <c r="F3915" t="s">
        <v>508</v>
      </c>
      <c r="G3915" t="s">
        <v>508</v>
      </c>
      <c r="H3915">
        <v>4.435903661509653</v>
      </c>
      <c r="I3915">
        <v>1.851894368199551</v>
      </c>
      <c r="J3915">
        <v>-9.6908280675298553E-3</v>
      </c>
      <c r="K3915">
        <v>-196.87501810903731</v>
      </c>
      <c r="L3915">
        <v>1.131383977427721</v>
      </c>
      <c r="M3915">
        <v>-2.1531023791095119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</v>
      </c>
      <c r="T3915">
        <v>1</v>
      </c>
    </row>
    <row r="3916" spans="1:20" x14ac:dyDescent="0.3">
      <c r="A3916" t="s">
        <v>228</v>
      </c>
      <c r="B3916" t="s">
        <v>618</v>
      </c>
      <c r="C3916">
        <v>5</v>
      </c>
      <c r="D3916">
        <v>8</v>
      </c>
      <c r="E3916" t="s">
        <v>510</v>
      </c>
      <c r="F3916" t="s">
        <v>508</v>
      </c>
      <c r="G3916" t="s">
        <v>508</v>
      </c>
      <c r="H3916">
        <v>4.1593512725300306</v>
      </c>
      <c r="I3916">
        <v>7.8431335883322557</v>
      </c>
      <c r="J3916">
        <v>-6.9064660887918072E-3</v>
      </c>
      <c r="K3916">
        <v>-99.411218571366831</v>
      </c>
      <c r="L3916">
        <v>1.4912658581780101</v>
      </c>
      <c r="M3916">
        <v>-2.6315708419769579</v>
      </c>
      <c r="N3916">
        <v>1.9656000081542659</v>
      </c>
      <c r="O3916">
        <v>0</v>
      </c>
      <c r="P3916">
        <v>1</v>
      </c>
      <c r="Q3916">
        <v>0</v>
      </c>
      <c r="R3916">
        <v>0</v>
      </c>
      <c r="S3916">
        <v>0</v>
      </c>
      <c r="T3916">
        <v>1</v>
      </c>
    </row>
    <row r="3917" spans="1:20" x14ac:dyDescent="0.3">
      <c r="A3917" t="s">
        <v>271</v>
      </c>
      <c r="B3917" t="s">
        <v>618</v>
      </c>
      <c r="C3917">
        <v>3</v>
      </c>
      <c r="D3917">
        <v>9</v>
      </c>
      <c r="E3917" t="s">
        <v>513</v>
      </c>
      <c r="F3917" t="s">
        <v>508</v>
      </c>
      <c r="G3917" t="s">
        <v>508</v>
      </c>
      <c r="H3917">
        <v>3.737113239165605</v>
      </c>
      <c r="I3917">
        <v>7.5472080058264099</v>
      </c>
      <c r="J3917">
        <v>5.4924220059382467E-4</v>
      </c>
      <c r="K3917">
        <v>-192.02895818375501</v>
      </c>
      <c r="L3917">
        <v>0.90523987584018184</v>
      </c>
      <c r="M3917">
        <v>-5.3658486660712796</v>
      </c>
      <c r="N3917">
        <v>0</v>
      </c>
      <c r="O3917">
        <v>0</v>
      </c>
      <c r="P3917">
        <v>0</v>
      </c>
      <c r="Q3917">
        <v>1</v>
      </c>
      <c r="R3917">
        <v>0</v>
      </c>
      <c r="S3917">
        <v>0</v>
      </c>
      <c r="T3917">
        <v>0</v>
      </c>
    </row>
    <row r="3918" spans="1:20" x14ac:dyDescent="0.3">
      <c r="A3918" t="s">
        <v>290</v>
      </c>
      <c r="B3918" t="s">
        <v>618</v>
      </c>
      <c r="C3918">
        <v>0</v>
      </c>
      <c r="D3918">
        <v>7</v>
      </c>
      <c r="E3918" t="s">
        <v>510</v>
      </c>
      <c r="F3918" t="s">
        <v>508</v>
      </c>
      <c r="G3918" t="s">
        <v>508</v>
      </c>
      <c r="H3918">
        <v>3.790476662772043</v>
      </c>
      <c r="I3918">
        <v>0</v>
      </c>
      <c r="J3918">
        <v>-2.5313896988844179E-2</v>
      </c>
      <c r="K3918">
        <v>-126.28767910066991</v>
      </c>
      <c r="L3918">
        <v>0.79491936773309646</v>
      </c>
      <c r="M3918">
        <v>-3.1007723283626452</v>
      </c>
      <c r="N3918">
        <v>8.2666651407877598</v>
      </c>
      <c r="O3918">
        <v>0</v>
      </c>
      <c r="P3918">
        <v>0</v>
      </c>
      <c r="Q3918">
        <v>0</v>
      </c>
      <c r="R3918">
        <v>0</v>
      </c>
      <c r="S3918">
        <v>0</v>
      </c>
      <c r="T3918">
        <v>0</v>
      </c>
    </row>
    <row r="3919" spans="1:20" x14ac:dyDescent="0.3">
      <c r="A3919" t="s">
        <v>512</v>
      </c>
      <c r="B3919" t="s">
        <v>618</v>
      </c>
      <c r="C3919">
        <v>5</v>
      </c>
      <c r="D3919">
        <v>8</v>
      </c>
      <c r="E3919" t="s">
        <v>510</v>
      </c>
      <c r="F3919" t="s">
        <v>508</v>
      </c>
      <c r="G3919" t="s">
        <v>508</v>
      </c>
      <c r="H3919">
        <v>4.832500346381706</v>
      </c>
      <c r="I3919">
        <v>3.2258039706698951</v>
      </c>
      <c r="J3919">
        <v>-1.9515442258238511E-2</v>
      </c>
      <c r="K3919">
        <v>-72.291105278631022</v>
      </c>
      <c r="L3919">
        <v>2.3523330826753899</v>
      </c>
      <c r="M3919">
        <v>-8.6206874277183569</v>
      </c>
      <c r="N3919">
        <v>-6.7385444051064507</v>
      </c>
      <c r="O3919">
        <v>0</v>
      </c>
      <c r="P3919">
        <v>1</v>
      </c>
      <c r="Q3919">
        <v>0</v>
      </c>
      <c r="R3919">
        <v>0</v>
      </c>
      <c r="S3919">
        <v>0</v>
      </c>
      <c r="T3919">
        <v>1</v>
      </c>
    </row>
    <row r="3920" spans="1:20" x14ac:dyDescent="0.3">
      <c r="A3920" t="s">
        <v>91</v>
      </c>
      <c r="B3920" t="s">
        <v>618</v>
      </c>
      <c r="C3920">
        <v>-2</v>
      </c>
      <c r="D3920">
        <v>3</v>
      </c>
      <c r="E3920" t="s">
        <v>510</v>
      </c>
      <c r="F3920" t="s">
        <v>508</v>
      </c>
      <c r="G3920" t="s">
        <v>508</v>
      </c>
      <c r="H3920">
        <v>5.6771277558559126</v>
      </c>
      <c r="I3920">
        <v>12.37114643693276</v>
      </c>
      <c r="J3920">
        <v>-3.8180657997520101E-2</v>
      </c>
      <c r="K3920">
        <v>-213.16168764946249</v>
      </c>
      <c r="L3920">
        <v>0.8207170589445768</v>
      </c>
      <c r="M3920">
        <v>-6.7385444051064507</v>
      </c>
      <c r="N3920">
        <v>-3.7572286996430342</v>
      </c>
      <c r="O3920">
        <v>0</v>
      </c>
      <c r="P3920">
        <v>0</v>
      </c>
      <c r="Q3920">
        <v>0</v>
      </c>
      <c r="R3920">
        <v>0</v>
      </c>
      <c r="S3920">
        <v>0</v>
      </c>
      <c r="T3920">
        <v>0</v>
      </c>
    </row>
    <row r="3921" spans="1:20" x14ac:dyDescent="0.3">
      <c r="A3921" t="s">
        <v>93</v>
      </c>
      <c r="B3921" t="s">
        <v>618</v>
      </c>
      <c r="C3921">
        <v>-2</v>
      </c>
      <c r="D3921">
        <v>3</v>
      </c>
      <c r="E3921" t="s">
        <v>510</v>
      </c>
      <c r="F3921" t="s">
        <v>508</v>
      </c>
      <c r="G3921" t="s">
        <v>508</v>
      </c>
      <c r="H3921">
        <v>5.9845580854768778</v>
      </c>
      <c r="I3921">
        <v>1.010100037063252</v>
      </c>
      <c r="J3921">
        <v>-5.2673277919239182E-2</v>
      </c>
      <c r="K3921">
        <v>-180.61262913367929</v>
      </c>
      <c r="L3921">
        <v>0.89617215038221454</v>
      </c>
      <c r="M3921">
        <v>-3.7572286996430342</v>
      </c>
      <c r="N3921">
        <v>4.8048074923863568</v>
      </c>
      <c r="O3921">
        <v>0</v>
      </c>
      <c r="P3921">
        <v>0</v>
      </c>
      <c r="Q3921">
        <v>0</v>
      </c>
      <c r="R3921">
        <v>0</v>
      </c>
      <c r="S3921">
        <v>0</v>
      </c>
      <c r="T3921">
        <v>0</v>
      </c>
    </row>
    <row r="3922" spans="1:20" x14ac:dyDescent="0.3">
      <c r="A3922" t="s">
        <v>162</v>
      </c>
      <c r="B3922" t="s">
        <v>618</v>
      </c>
      <c r="C3922">
        <v>1</v>
      </c>
      <c r="D3922">
        <v>4</v>
      </c>
      <c r="E3922" t="s">
        <v>510</v>
      </c>
      <c r="F3922" t="s">
        <v>508</v>
      </c>
      <c r="G3922" t="s">
        <v>508</v>
      </c>
      <c r="H3922">
        <v>6.0776962710697688</v>
      </c>
      <c r="I3922">
        <v>11.00001335144043</v>
      </c>
      <c r="J3922">
        <v>-3.4803215125908393E-2</v>
      </c>
      <c r="K3922">
        <v>-86.412110435027742</v>
      </c>
      <c r="L3922">
        <v>0.66296244341557353</v>
      </c>
      <c r="M3922">
        <v>-3.3898273122089981</v>
      </c>
      <c r="N3922">
        <v>-0.58479475088744692</v>
      </c>
      <c r="O3922">
        <v>0</v>
      </c>
      <c r="P3922">
        <v>1</v>
      </c>
      <c r="Q3922">
        <v>0</v>
      </c>
      <c r="R3922">
        <v>0</v>
      </c>
      <c r="S3922">
        <v>0</v>
      </c>
      <c r="T3922">
        <v>0</v>
      </c>
    </row>
    <row r="3923" spans="1:20" x14ac:dyDescent="0.3">
      <c r="A3923" t="s">
        <v>220</v>
      </c>
      <c r="B3923" t="s">
        <v>618</v>
      </c>
      <c r="C3923">
        <v>0</v>
      </c>
      <c r="D3923">
        <v>2</v>
      </c>
      <c r="E3923" t="s">
        <v>510</v>
      </c>
      <c r="F3923" t="s">
        <v>508</v>
      </c>
      <c r="G3923" t="s">
        <v>508</v>
      </c>
      <c r="H3923">
        <v>6.1764725387184249</v>
      </c>
      <c r="I3923">
        <v>12.00000953674089</v>
      </c>
      <c r="J3923">
        <v>-3.0044009500478471E-2</v>
      </c>
      <c r="K3923">
        <v>-103.70368752804821</v>
      </c>
      <c r="L3923">
        <v>1.0814574419325731</v>
      </c>
      <c r="M3923">
        <v>-0.58479475088744692</v>
      </c>
      <c r="N3923">
        <v>2.9411735831660781</v>
      </c>
      <c r="O3923">
        <v>0</v>
      </c>
      <c r="P3923">
        <v>0</v>
      </c>
      <c r="Q3923">
        <v>0</v>
      </c>
      <c r="R3923">
        <v>0</v>
      </c>
      <c r="S3923">
        <v>0</v>
      </c>
      <c r="T3923">
        <v>1</v>
      </c>
    </row>
    <row r="3924" spans="1:20" x14ac:dyDescent="0.3">
      <c r="A3924" t="s">
        <v>235</v>
      </c>
      <c r="B3924" t="s">
        <v>618</v>
      </c>
      <c r="C3924">
        <v>4</v>
      </c>
      <c r="D3924">
        <v>6</v>
      </c>
      <c r="E3924" t="s">
        <v>510</v>
      </c>
      <c r="F3924" t="s">
        <v>508</v>
      </c>
      <c r="G3924" t="s">
        <v>508</v>
      </c>
      <c r="H3924">
        <v>5.7017538006549842</v>
      </c>
      <c r="I3924">
        <v>17.07318491484822</v>
      </c>
      <c r="J3924">
        <v>1.0405601572996361E-2</v>
      </c>
      <c r="K3924">
        <v>-50.674823233487139</v>
      </c>
      <c r="L3924">
        <v>0.62087663709884755</v>
      </c>
      <c r="M3924">
        <v>-2.5641001257505178</v>
      </c>
      <c r="N3924">
        <v>-2.0467885994093908</v>
      </c>
      <c r="O3924">
        <v>0</v>
      </c>
      <c r="P3924">
        <v>1</v>
      </c>
      <c r="Q3924">
        <v>1</v>
      </c>
      <c r="R3924">
        <v>0</v>
      </c>
      <c r="S3924">
        <v>0</v>
      </c>
      <c r="T3924">
        <v>0</v>
      </c>
    </row>
    <row r="3925" spans="1:20" x14ac:dyDescent="0.3">
      <c r="A3925" t="s">
        <v>259</v>
      </c>
      <c r="B3925" t="s">
        <v>618</v>
      </c>
      <c r="C3925">
        <v>4</v>
      </c>
      <c r="D3925">
        <v>6</v>
      </c>
      <c r="E3925" t="s">
        <v>510</v>
      </c>
      <c r="F3925" t="s">
        <v>508</v>
      </c>
      <c r="G3925" t="s">
        <v>508</v>
      </c>
      <c r="H3925">
        <v>5.842217162303152</v>
      </c>
      <c r="I3925">
        <v>8.5365779197046869</v>
      </c>
      <c r="J3925">
        <v>8.2716734073535192E-3</v>
      </c>
      <c r="K3925">
        <v>-77.943258297994646</v>
      </c>
      <c r="L3925">
        <v>0.94025728855947399</v>
      </c>
      <c r="M3925">
        <v>-2.0467885994093908</v>
      </c>
      <c r="N3925">
        <v>1.492543049500396</v>
      </c>
      <c r="O3925">
        <v>0</v>
      </c>
      <c r="P3925">
        <v>1</v>
      </c>
      <c r="Q3925">
        <v>1</v>
      </c>
      <c r="R3925">
        <v>0</v>
      </c>
      <c r="S3925">
        <v>0</v>
      </c>
      <c r="T3925">
        <v>0</v>
      </c>
    </row>
    <row r="3926" spans="1:20" x14ac:dyDescent="0.3">
      <c r="A3926" t="s">
        <v>269</v>
      </c>
      <c r="B3926" t="s">
        <v>618</v>
      </c>
      <c r="C3926">
        <v>4</v>
      </c>
      <c r="D3926">
        <v>4</v>
      </c>
      <c r="E3926" t="s">
        <v>510</v>
      </c>
      <c r="F3926" t="s">
        <v>508</v>
      </c>
      <c r="G3926" t="s">
        <v>508</v>
      </c>
      <c r="H3926">
        <v>5.2083335973136631</v>
      </c>
      <c r="I3926">
        <v>10.12657005384939</v>
      </c>
      <c r="J3926">
        <v>1.20911053601255E-2</v>
      </c>
      <c r="K3926">
        <v>-75.644215874455526</v>
      </c>
      <c r="L3926">
        <v>0.78869590042842719</v>
      </c>
      <c r="M3926">
        <v>-1.1764764455773851</v>
      </c>
      <c r="N3926">
        <v>-0.29761877307950457</v>
      </c>
      <c r="O3926">
        <v>0</v>
      </c>
      <c r="P3926">
        <v>1</v>
      </c>
      <c r="Q3926">
        <v>1</v>
      </c>
      <c r="R3926">
        <v>0</v>
      </c>
      <c r="S3926">
        <v>0</v>
      </c>
      <c r="T3926">
        <v>0</v>
      </c>
    </row>
    <row r="3927" spans="1:20" x14ac:dyDescent="0.3">
      <c r="A3927" t="s">
        <v>282</v>
      </c>
      <c r="B3927" t="s">
        <v>618</v>
      </c>
      <c r="C3927">
        <v>8</v>
      </c>
      <c r="D3927">
        <v>6</v>
      </c>
      <c r="E3927" t="s">
        <v>510</v>
      </c>
      <c r="F3927" t="s">
        <v>508</v>
      </c>
      <c r="G3927" t="s">
        <v>508</v>
      </c>
      <c r="H3927">
        <v>4.5629001403528022</v>
      </c>
      <c r="I3927">
        <v>21.874983701851541</v>
      </c>
      <c r="J3927">
        <v>1.342282047852492E-2</v>
      </c>
      <c r="K3927">
        <v>-98.039186353730756</v>
      </c>
      <c r="L3927">
        <v>0.52652460022411562</v>
      </c>
      <c r="M3927">
        <v>-0.29761877307950457</v>
      </c>
      <c r="N3927">
        <v>7.1641795931055894</v>
      </c>
      <c r="O3927">
        <v>0</v>
      </c>
      <c r="P3927">
        <v>1</v>
      </c>
      <c r="Q3927">
        <v>1</v>
      </c>
      <c r="R3927">
        <v>1</v>
      </c>
      <c r="S3927">
        <v>0</v>
      </c>
      <c r="T3927">
        <v>0</v>
      </c>
    </row>
    <row r="3928" spans="1:20" x14ac:dyDescent="0.3">
      <c r="A3928" t="s">
        <v>285</v>
      </c>
      <c r="B3928" t="s">
        <v>618</v>
      </c>
      <c r="C3928">
        <v>13</v>
      </c>
      <c r="D3928">
        <v>8</v>
      </c>
      <c r="E3928" t="s">
        <v>510</v>
      </c>
      <c r="F3928" t="s">
        <v>508</v>
      </c>
      <c r="G3928" t="s">
        <v>508</v>
      </c>
      <c r="H3928">
        <v>4.164990340977238</v>
      </c>
      <c r="I3928">
        <v>65.853640098507555</v>
      </c>
      <c r="J3928">
        <v>3.6352537570444293E-2</v>
      </c>
      <c r="K3928">
        <v>149.78970968678971</v>
      </c>
      <c r="L3928">
        <v>1.1979487655768239</v>
      </c>
      <c r="M3928">
        <v>-1.114205092182653</v>
      </c>
      <c r="N3928">
        <v>-1.1267595039523419</v>
      </c>
      <c r="O3928">
        <v>1</v>
      </c>
      <c r="P3928">
        <v>1</v>
      </c>
      <c r="Q3928">
        <v>1</v>
      </c>
      <c r="R3928">
        <v>1</v>
      </c>
      <c r="S3928">
        <v>0</v>
      </c>
      <c r="T3928">
        <v>1</v>
      </c>
    </row>
    <row r="3929" spans="1:20" x14ac:dyDescent="0.3">
      <c r="A3929" t="s">
        <v>291</v>
      </c>
      <c r="B3929" t="s">
        <v>618</v>
      </c>
      <c r="C3929">
        <v>9</v>
      </c>
      <c r="D3929">
        <v>10</v>
      </c>
      <c r="E3929" t="s">
        <v>510</v>
      </c>
      <c r="F3929" t="s">
        <v>508</v>
      </c>
      <c r="G3929" t="s">
        <v>508</v>
      </c>
      <c r="H3929">
        <v>4.2731460211680732</v>
      </c>
      <c r="I3929">
        <v>31.707338347875901</v>
      </c>
      <c r="J3929">
        <v>3.2744932725784548E-2</v>
      </c>
      <c r="K3929">
        <v>12.055581624862089</v>
      </c>
      <c r="L3929">
        <v>0.74399306371957552</v>
      </c>
      <c r="M3929">
        <v>-2.849000139722798</v>
      </c>
      <c r="N3929">
        <v>1.759529069481675</v>
      </c>
      <c r="O3929">
        <v>1</v>
      </c>
      <c r="P3929">
        <v>1</v>
      </c>
      <c r="Q3929">
        <v>1</v>
      </c>
      <c r="R3929">
        <v>0</v>
      </c>
      <c r="S3929">
        <v>0</v>
      </c>
      <c r="T3929">
        <v>0</v>
      </c>
    </row>
    <row r="3930" spans="1:20" x14ac:dyDescent="0.3">
      <c r="A3930" t="s">
        <v>96</v>
      </c>
      <c r="B3930" t="s">
        <v>618</v>
      </c>
      <c r="C3930">
        <v>11</v>
      </c>
      <c r="D3930">
        <v>11</v>
      </c>
      <c r="E3930" t="s">
        <v>510</v>
      </c>
      <c r="F3930" t="s">
        <v>508</v>
      </c>
      <c r="G3930" t="s">
        <v>508</v>
      </c>
      <c r="H3930">
        <v>4.6399697717927531</v>
      </c>
      <c r="I3930">
        <v>50.617283223842321</v>
      </c>
      <c r="J3930">
        <v>5.9449434935819057E-2</v>
      </c>
      <c r="K3930">
        <v>117.9994868582899</v>
      </c>
      <c r="L3930">
        <v>0.78511529658651524</v>
      </c>
      <c r="M3930">
        <v>-3.6363602585324442</v>
      </c>
      <c r="N3930">
        <v>0</v>
      </c>
      <c r="O3930">
        <v>1</v>
      </c>
      <c r="P3930">
        <v>1</v>
      </c>
      <c r="Q3930">
        <v>1</v>
      </c>
      <c r="R3930">
        <v>0</v>
      </c>
      <c r="S3930">
        <v>1</v>
      </c>
      <c r="T3930">
        <v>0</v>
      </c>
    </row>
    <row r="3931" spans="1:20" x14ac:dyDescent="0.3">
      <c r="A3931" t="s">
        <v>164</v>
      </c>
      <c r="B3931" t="s">
        <v>618</v>
      </c>
      <c r="C3931">
        <v>6</v>
      </c>
      <c r="D3931">
        <v>6</v>
      </c>
      <c r="E3931" t="s">
        <v>510</v>
      </c>
      <c r="F3931" t="s">
        <v>508</v>
      </c>
      <c r="G3931" t="s">
        <v>508</v>
      </c>
      <c r="H3931">
        <v>5.1598542553292797</v>
      </c>
      <c r="I3931">
        <v>26.582276570913969</v>
      </c>
      <c r="J3931">
        <v>3.8069963552968662E-2</v>
      </c>
      <c r="K3931">
        <v>41.901980428602243</v>
      </c>
      <c r="L3931">
        <v>0.7069127787573799</v>
      </c>
      <c r="M3931">
        <v>-4.8517537710621284</v>
      </c>
      <c r="N3931">
        <v>5.3824379252234236</v>
      </c>
      <c r="O3931">
        <v>0</v>
      </c>
      <c r="P3931">
        <v>1</v>
      </c>
      <c r="Q3931">
        <v>1</v>
      </c>
      <c r="R3931">
        <v>0</v>
      </c>
      <c r="S3931">
        <v>1</v>
      </c>
      <c r="T3931">
        <v>0</v>
      </c>
    </row>
    <row r="3932" spans="1:20" x14ac:dyDescent="0.3">
      <c r="A3932" t="s">
        <v>242</v>
      </c>
      <c r="B3932" t="s">
        <v>618</v>
      </c>
      <c r="C3932">
        <v>6</v>
      </c>
      <c r="D3932">
        <v>8</v>
      </c>
      <c r="E3932" t="s">
        <v>510</v>
      </c>
      <c r="F3932" t="s">
        <v>508</v>
      </c>
      <c r="G3932" t="s">
        <v>508</v>
      </c>
      <c r="H3932">
        <v>5.4153706474507217</v>
      </c>
      <c r="I3932">
        <v>41.095882805187209</v>
      </c>
      <c r="J3932">
        <v>2.7766172968234019E-2</v>
      </c>
      <c r="K3932">
        <v>40.693327800496739</v>
      </c>
      <c r="L3932">
        <v>1.1784195490113589</v>
      </c>
      <c r="M3932">
        <v>-4.4155803139322529</v>
      </c>
      <c r="N3932">
        <v>1.9021720644826361</v>
      </c>
      <c r="O3932">
        <v>0</v>
      </c>
      <c r="P3932">
        <v>1</v>
      </c>
      <c r="Q3932">
        <v>1</v>
      </c>
      <c r="R3932">
        <v>0</v>
      </c>
      <c r="S3932">
        <v>0</v>
      </c>
      <c r="T3932">
        <v>1</v>
      </c>
    </row>
    <row r="3933" spans="1:20" x14ac:dyDescent="0.3">
      <c r="A3933" t="s">
        <v>77</v>
      </c>
      <c r="B3933" t="s">
        <v>211</v>
      </c>
      <c r="C3933">
        <v>0</v>
      </c>
      <c r="D3933">
        <v>5</v>
      </c>
      <c r="E3933" t="s">
        <v>510</v>
      </c>
      <c r="F3933" t="s">
        <v>508</v>
      </c>
      <c r="G3933" t="s">
        <v>508</v>
      </c>
      <c r="H3933">
        <v>3.9638927615308899</v>
      </c>
      <c r="I3933">
        <v>11.40937432314732</v>
      </c>
      <c r="J3933">
        <v>-0.75567986411352894</v>
      </c>
      <c r="K3933">
        <v>-185.4741199336739</v>
      </c>
      <c r="L3933">
        <v>0.93662330111199943</v>
      </c>
      <c r="M3933">
        <v>-0.72727550159801135</v>
      </c>
      <c r="N3933">
        <v>-0.54944916748072503</v>
      </c>
      <c r="O3933">
        <v>0</v>
      </c>
      <c r="P3933">
        <v>0</v>
      </c>
      <c r="Q3933">
        <v>0</v>
      </c>
      <c r="R3933">
        <v>0</v>
      </c>
      <c r="S3933">
        <v>0</v>
      </c>
      <c r="T3933">
        <v>0</v>
      </c>
    </row>
    <row r="3934" spans="1:20" x14ac:dyDescent="0.3">
      <c r="A3934" t="s">
        <v>156</v>
      </c>
      <c r="B3934" t="s">
        <v>211</v>
      </c>
      <c r="C3934">
        <v>0</v>
      </c>
      <c r="D3934">
        <v>5</v>
      </c>
      <c r="E3934" t="s">
        <v>510</v>
      </c>
      <c r="F3934" t="s">
        <v>508</v>
      </c>
      <c r="G3934" t="s">
        <v>508</v>
      </c>
      <c r="H3934">
        <v>3.4950175237814061</v>
      </c>
      <c r="I3934">
        <v>2.6548935463441712</v>
      </c>
      <c r="J3934">
        <v>-0.8686487243051797</v>
      </c>
      <c r="K3934">
        <v>-132.3483855195438</v>
      </c>
      <c r="L3934">
        <v>0.65746742995704244</v>
      </c>
      <c r="M3934">
        <v>-1.9160570286111349</v>
      </c>
      <c r="N3934">
        <v>2.2325595589571221</v>
      </c>
      <c r="O3934">
        <v>0</v>
      </c>
      <c r="P3934">
        <v>0</v>
      </c>
      <c r="Q3934">
        <v>0</v>
      </c>
      <c r="R3934">
        <v>0</v>
      </c>
      <c r="S3934">
        <v>0</v>
      </c>
      <c r="T3934">
        <v>0</v>
      </c>
    </row>
    <row r="3935" spans="1:20" x14ac:dyDescent="0.3">
      <c r="A3935" t="s">
        <v>271</v>
      </c>
      <c r="B3935" t="s">
        <v>211</v>
      </c>
      <c r="C3935">
        <v>0</v>
      </c>
      <c r="D3935">
        <v>7</v>
      </c>
      <c r="E3935" t="s">
        <v>510</v>
      </c>
      <c r="F3935" t="s">
        <v>508</v>
      </c>
      <c r="G3935" t="s">
        <v>508</v>
      </c>
      <c r="H3935">
        <v>3.6430630605234291</v>
      </c>
      <c r="I3935">
        <v>1.7391038977581521</v>
      </c>
      <c r="J3935">
        <v>-0.24986717588384619</v>
      </c>
      <c r="K3935">
        <v>-115.89159897609331</v>
      </c>
      <c r="L3935">
        <v>0.85922728310414997</v>
      </c>
      <c r="M3935">
        <v>-6.2667862052346797</v>
      </c>
      <c r="N3935">
        <v>3.1518654708167269</v>
      </c>
      <c r="O3935">
        <v>0</v>
      </c>
      <c r="P3935">
        <v>0</v>
      </c>
      <c r="Q3935">
        <v>0</v>
      </c>
      <c r="R3935">
        <v>0</v>
      </c>
      <c r="S3935">
        <v>0</v>
      </c>
      <c r="T3935">
        <v>0</v>
      </c>
    </row>
    <row r="3936" spans="1:20" x14ac:dyDescent="0.3">
      <c r="A3936" t="s">
        <v>283</v>
      </c>
      <c r="B3936" t="s">
        <v>211</v>
      </c>
      <c r="C3936">
        <v>0</v>
      </c>
      <c r="D3936">
        <v>5</v>
      </c>
      <c r="E3936" t="s">
        <v>510</v>
      </c>
      <c r="F3936" t="s">
        <v>508</v>
      </c>
      <c r="G3936" t="s">
        <v>508</v>
      </c>
      <c r="H3936">
        <v>3.870789094945692</v>
      </c>
      <c r="I3936">
        <v>5.6337717907912106</v>
      </c>
      <c r="J3936">
        <v>-0.92732841076835659</v>
      </c>
      <c r="K3936">
        <v>-190.73304073601989</v>
      </c>
      <c r="L3936">
        <v>0.91192321411936839</v>
      </c>
      <c r="M3936">
        <v>-1.251205998716</v>
      </c>
      <c r="N3936">
        <v>-1.169587686246276</v>
      </c>
      <c r="O3936">
        <v>0</v>
      </c>
      <c r="P3936">
        <v>0</v>
      </c>
      <c r="Q3936">
        <v>0</v>
      </c>
      <c r="R3936">
        <v>0</v>
      </c>
      <c r="S3936">
        <v>0</v>
      </c>
      <c r="T3936">
        <v>0</v>
      </c>
    </row>
    <row r="3937" spans="1:20" x14ac:dyDescent="0.3">
      <c r="A3937" t="s">
        <v>290</v>
      </c>
      <c r="B3937" t="s">
        <v>211</v>
      </c>
      <c r="C3937">
        <v>0</v>
      </c>
      <c r="D3937">
        <v>5</v>
      </c>
      <c r="E3937" t="s">
        <v>510</v>
      </c>
      <c r="F3937" t="s">
        <v>508</v>
      </c>
      <c r="G3937" t="s">
        <v>508</v>
      </c>
      <c r="H3937">
        <v>3.6982253338523789</v>
      </c>
      <c r="I3937">
        <v>6.4102570372612817</v>
      </c>
      <c r="J3937">
        <v>-1.107845533423325</v>
      </c>
      <c r="K3937">
        <v>-178.76340623227199</v>
      </c>
      <c r="L3937">
        <v>0.64061658845344449</v>
      </c>
      <c r="M3937">
        <v>-1.169587686246276</v>
      </c>
      <c r="N3937">
        <v>-1.084811102138254</v>
      </c>
      <c r="O3937">
        <v>0</v>
      </c>
      <c r="P3937">
        <v>0</v>
      </c>
      <c r="Q3937">
        <v>0</v>
      </c>
      <c r="R3937">
        <v>0</v>
      </c>
      <c r="S3937">
        <v>0</v>
      </c>
      <c r="T3937">
        <v>0</v>
      </c>
    </row>
    <row r="3938" spans="1:20" x14ac:dyDescent="0.3">
      <c r="A3938" t="s">
        <v>512</v>
      </c>
      <c r="B3938" t="s">
        <v>211</v>
      </c>
      <c r="C3938">
        <v>0</v>
      </c>
      <c r="D3938">
        <v>5</v>
      </c>
      <c r="E3938" t="s">
        <v>510</v>
      </c>
      <c r="F3938" t="s">
        <v>508</v>
      </c>
      <c r="G3938" t="s">
        <v>508</v>
      </c>
      <c r="H3938">
        <v>3.968253907642608</v>
      </c>
      <c r="I3938">
        <v>5.8479537382028806</v>
      </c>
      <c r="J3938">
        <v>-1.3207037900237419</v>
      </c>
      <c r="K3938">
        <v>-134.3055957463863</v>
      </c>
      <c r="L3938">
        <v>0.66518282071743784</v>
      </c>
      <c r="M3938">
        <v>-0.39880509841310119</v>
      </c>
      <c r="N3938">
        <v>-5.5055054214140684</v>
      </c>
      <c r="O3938">
        <v>0</v>
      </c>
      <c r="P3938">
        <v>0</v>
      </c>
      <c r="Q3938">
        <v>0</v>
      </c>
      <c r="R3938">
        <v>0</v>
      </c>
      <c r="S3938">
        <v>0</v>
      </c>
      <c r="T3938">
        <v>0</v>
      </c>
    </row>
    <row r="3939" spans="1:20" x14ac:dyDescent="0.3">
      <c r="A3939" t="s">
        <v>91</v>
      </c>
      <c r="B3939" t="s">
        <v>211</v>
      </c>
      <c r="C3939">
        <v>0</v>
      </c>
      <c r="D3939">
        <v>5</v>
      </c>
      <c r="E3939" t="s">
        <v>510</v>
      </c>
      <c r="F3939" t="s">
        <v>508</v>
      </c>
      <c r="G3939" t="s">
        <v>508</v>
      </c>
      <c r="H3939">
        <v>4.7782990696976464</v>
      </c>
      <c r="I3939">
        <v>17.082549160532398</v>
      </c>
      <c r="J3939">
        <v>-1.5983557392057219</v>
      </c>
      <c r="K3939">
        <v>-195.63344472753971</v>
      </c>
      <c r="L3939">
        <v>0.78279889638989775</v>
      </c>
      <c r="M3939">
        <v>-5.5055054214140684</v>
      </c>
      <c r="N3939">
        <v>0.37076108947428871</v>
      </c>
      <c r="O3939">
        <v>0</v>
      </c>
      <c r="P3939">
        <v>0</v>
      </c>
      <c r="Q3939">
        <v>0</v>
      </c>
      <c r="R3939">
        <v>0</v>
      </c>
      <c r="S3939">
        <v>0</v>
      </c>
      <c r="T3939">
        <v>0</v>
      </c>
    </row>
    <row r="3940" spans="1:20" x14ac:dyDescent="0.3">
      <c r="A3940" t="s">
        <v>162</v>
      </c>
      <c r="B3940" t="s">
        <v>211</v>
      </c>
      <c r="C3940">
        <v>3</v>
      </c>
      <c r="D3940">
        <v>4</v>
      </c>
      <c r="E3940" t="s">
        <v>510</v>
      </c>
      <c r="F3940" t="s">
        <v>508</v>
      </c>
      <c r="G3940" t="s">
        <v>508</v>
      </c>
      <c r="H3940">
        <v>4.8405211509308197</v>
      </c>
      <c r="I3940">
        <v>20.92132030391053</v>
      </c>
      <c r="J3940">
        <v>-0.93654385323652622</v>
      </c>
      <c r="K3940">
        <v>-81.209694587367721</v>
      </c>
      <c r="L3940">
        <v>0.6483700862895494</v>
      </c>
      <c r="M3940">
        <v>-1.6494829630114369</v>
      </c>
      <c r="N3940">
        <v>-1.6247411184132401</v>
      </c>
      <c r="O3940">
        <v>0</v>
      </c>
      <c r="P3940">
        <v>1</v>
      </c>
      <c r="Q3940">
        <v>0</v>
      </c>
      <c r="R3940">
        <v>0</v>
      </c>
      <c r="S3940">
        <v>0</v>
      </c>
      <c r="T3940">
        <v>0</v>
      </c>
    </row>
    <row r="3941" spans="1:20" x14ac:dyDescent="0.3">
      <c r="A3941" t="s">
        <v>220</v>
      </c>
      <c r="B3941" t="s">
        <v>211</v>
      </c>
      <c r="C3941">
        <v>0</v>
      </c>
      <c r="D3941">
        <v>3</v>
      </c>
      <c r="E3941" t="s">
        <v>510</v>
      </c>
      <c r="F3941" t="s">
        <v>508</v>
      </c>
      <c r="G3941" t="s">
        <v>508</v>
      </c>
      <c r="H3941">
        <v>4.9547155157894096</v>
      </c>
      <c r="I3941">
        <v>14.9712133166746</v>
      </c>
      <c r="J3941">
        <v>-0.83401629514689724</v>
      </c>
      <c r="K3941">
        <v>-105.1219203251221</v>
      </c>
      <c r="L3941">
        <v>0.93522205738974862</v>
      </c>
      <c r="M3941">
        <v>-1.6247411184132401</v>
      </c>
      <c r="N3941">
        <v>3.8359068009082429</v>
      </c>
      <c r="O3941">
        <v>0</v>
      </c>
      <c r="P3941">
        <v>0</v>
      </c>
      <c r="Q3941">
        <v>0</v>
      </c>
      <c r="R3941">
        <v>0</v>
      </c>
      <c r="S3941">
        <v>0</v>
      </c>
      <c r="T3941">
        <v>0</v>
      </c>
    </row>
    <row r="3942" spans="1:20" x14ac:dyDescent="0.3">
      <c r="A3942" t="s">
        <v>235</v>
      </c>
      <c r="B3942" t="s">
        <v>211</v>
      </c>
      <c r="C3942">
        <v>11</v>
      </c>
      <c r="D3942">
        <v>12</v>
      </c>
      <c r="E3942" t="s">
        <v>510</v>
      </c>
      <c r="F3942" t="s">
        <v>508</v>
      </c>
      <c r="G3942" t="s">
        <v>508</v>
      </c>
      <c r="H3942">
        <v>4.3041246102379427</v>
      </c>
      <c r="I3942">
        <v>41.839765567128687</v>
      </c>
      <c r="J3942">
        <v>0.26663969829745948</v>
      </c>
      <c r="K3942">
        <v>-65.532721811014255</v>
      </c>
      <c r="L3942">
        <v>0.80958952993933453</v>
      </c>
      <c r="M3942">
        <v>-0.2057581836640216</v>
      </c>
      <c r="N3942">
        <v>-1.0309278350515461</v>
      </c>
      <c r="O3942">
        <v>1</v>
      </c>
      <c r="P3942">
        <v>1</v>
      </c>
      <c r="Q3942">
        <v>1</v>
      </c>
      <c r="R3942">
        <v>1</v>
      </c>
      <c r="S3942">
        <v>0</v>
      </c>
      <c r="T3942">
        <v>0</v>
      </c>
    </row>
    <row r="3943" spans="1:20" x14ac:dyDescent="0.3">
      <c r="A3943" t="s">
        <v>259</v>
      </c>
      <c r="B3943" t="s">
        <v>211</v>
      </c>
      <c r="C3943">
        <v>11</v>
      </c>
      <c r="D3943">
        <v>13</v>
      </c>
      <c r="E3943" t="s">
        <v>510</v>
      </c>
      <c r="F3943" t="s">
        <v>508</v>
      </c>
      <c r="G3943" t="s">
        <v>508</v>
      </c>
      <c r="H3943">
        <v>4.7358643440973189</v>
      </c>
      <c r="I3943">
        <v>35.905049615949537</v>
      </c>
      <c r="J3943">
        <v>0.31321282106818421</v>
      </c>
      <c r="K3943">
        <v>2.9198200585270908</v>
      </c>
      <c r="L3943">
        <v>1.325738861396162</v>
      </c>
      <c r="M3943">
        <v>-1.0309278350515461</v>
      </c>
      <c r="N3943">
        <v>3.125</v>
      </c>
      <c r="O3943">
        <v>1</v>
      </c>
      <c r="P3943">
        <v>1</v>
      </c>
      <c r="Q3943">
        <v>1</v>
      </c>
      <c r="R3943">
        <v>0</v>
      </c>
      <c r="S3943">
        <v>0</v>
      </c>
      <c r="T3943">
        <v>1</v>
      </c>
    </row>
    <row r="3944" spans="1:20" x14ac:dyDescent="0.3">
      <c r="A3944" t="s">
        <v>269</v>
      </c>
      <c r="B3944" t="s">
        <v>211</v>
      </c>
      <c r="C3944">
        <v>8</v>
      </c>
      <c r="D3944">
        <v>8</v>
      </c>
      <c r="E3944" t="s">
        <v>510</v>
      </c>
      <c r="F3944" t="s">
        <v>508</v>
      </c>
      <c r="G3944" t="s">
        <v>508</v>
      </c>
      <c r="H3944">
        <v>4.7187279984299826</v>
      </c>
      <c r="I3944">
        <v>54.811720022396571</v>
      </c>
      <c r="J3944">
        <v>0.52735775272312946</v>
      </c>
      <c r="K3944">
        <v>114.75810034605691</v>
      </c>
      <c r="L3944">
        <v>0.967146801361214</v>
      </c>
      <c r="M3944">
        <v>-2.5252525252525251</v>
      </c>
      <c r="N3944">
        <v>-0.36269271929647018</v>
      </c>
      <c r="O3944">
        <v>0</v>
      </c>
      <c r="P3944">
        <v>1</v>
      </c>
      <c r="Q3944">
        <v>1</v>
      </c>
      <c r="R3944">
        <v>1</v>
      </c>
      <c r="S3944">
        <v>0</v>
      </c>
      <c r="T3944">
        <v>0</v>
      </c>
    </row>
    <row r="3945" spans="1:20" x14ac:dyDescent="0.3">
      <c r="A3945" t="s">
        <v>282</v>
      </c>
      <c r="B3945" t="s">
        <v>211</v>
      </c>
      <c r="C3945">
        <v>6</v>
      </c>
      <c r="D3945">
        <v>6</v>
      </c>
      <c r="E3945" t="s">
        <v>510</v>
      </c>
      <c r="F3945" t="s">
        <v>508</v>
      </c>
      <c r="G3945" t="s">
        <v>508</v>
      </c>
      <c r="H3945">
        <v>4.6430439244430479</v>
      </c>
      <c r="I3945">
        <v>51.882863620315497</v>
      </c>
      <c r="J3945">
        <v>0.51456201262102264</v>
      </c>
      <c r="K3945">
        <v>31.19941766009515</v>
      </c>
      <c r="L3945">
        <v>0.1995197418612504</v>
      </c>
      <c r="M3945">
        <v>-0.36269271929647018</v>
      </c>
      <c r="N3945">
        <v>2.8601143591868099</v>
      </c>
      <c r="O3945">
        <v>0</v>
      </c>
      <c r="P3945">
        <v>1</v>
      </c>
      <c r="Q3945">
        <v>1</v>
      </c>
      <c r="R3945">
        <v>0</v>
      </c>
      <c r="S3945">
        <v>0</v>
      </c>
      <c r="T3945">
        <v>0</v>
      </c>
    </row>
    <row r="3946" spans="1:20" x14ac:dyDescent="0.3">
      <c r="A3946" t="s">
        <v>285</v>
      </c>
      <c r="B3946" t="s">
        <v>211</v>
      </c>
      <c r="C3946">
        <v>9</v>
      </c>
      <c r="D3946">
        <v>10</v>
      </c>
      <c r="E3946" t="s">
        <v>510</v>
      </c>
      <c r="F3946" t="s">
        <v>508</v>
      </c>
      <c r="G3946" t="s">
        <v>508</v>
      </c>
      <c r="H3946">
        <v>4.3034614852373414</v>
      </c>
      <c r="I3946">
        <v>50.234720259155807</v>
      </c>
      <c r="J3946">
        <v>0.56229256513398962</v>
      </c>
      <c r="K3946">
        <v>51.103736273304847</v>
      </c>
      <c r="L3946">
        <v>0.86601640295441351</v>
      </c>
      <c r="M3946">
        <v>-2.3255844451690701</v>
      </c>
      <c r="N3946">
        <v>-1.6045501520152929</v>
      </c>
      <c r="O3946">
        <v>1</v>
      </c>
      <c r="P3946">
        <v>1</v>
      </c>
      <c r="Q3946">
        <v>1</v>
      </c>
      <c r="R3946">
        <v>0</v>
      </c>
      <c r="S3946">
        <v>0</v>
      </c>
      <c r="T3946">
        <v>0</v>
      </c>
    </row>
    <row r="3947" spans="1:20" x14ac:dyDescent="0.3">
      <c r="A3947" t="s">
        <v>291</v>
      </c>
      <c r="B3947" t="s">
        <v>211</v>
      </c>
      <c r="C3947">
        <v>6</v>
      </c>
      <c r="D3947">
        <v>7</v>
      </c>
      <c r="E3947" t="s">
        <v>510</v>
      </c>
      <c r="F3947" t="s">
        <v>508</v>
      </c>
      <c r="G3947" t="s">
        <v>508</v>
      </c>
      <c r="H3947">
        <v>4.4143396432300186</v>
      </c>
      <c r="I3947">
        <v>24.41312771461341</v>
      </c>
      <c r="J3947">
        <v>0.232764196720193</v>
      </c>
      <c r="K3947">
        <v>-85.239349977621416</v>
      </c>
      <c r="L3947">
        <v>0.95836394753861798</v>
      </c>
      <c r="M3947">
        <v>-1.262498200008765</v>
      </c>
      <c r="N3947">
        <v>-0.58603668759242566</v>
      </c>
      <c r="O3947">
        <v>0</v>
      </c>
      <c r="P3947">
        <v>1</v>
      </c>
      <c r="Q3947">
        <v>1</v>
      </c>
      <c r="R3947">
        <v>0</v>
      </c>
      <c r="S3947">
        <v>0</v>
      </c>
      <c r="T3947">
        <v>0</v>
      </c>
    </row>
    <row r="3948" spans="1:20" x14ac:dyDescent="0.3">
      <c r="A3948" t="s">
        <v>295</v>
      </c>
      <c r="B3948" t="s">
        <v>211</v>
      </c>
      <c r="C3948">
        <v>3</v>
      </c>
      <c r="D3948">
        <v>6</v>
      </c>
      <c r="E3948" t="s">
        <v>510</v>
      </c>
      <c r="F3948" t="s">
        <v>508</v>
      </c>
      <c r="G3948" t="s">
        <v>508</v>
      </c>
      <c r="H3948">
        <v>4.3829433284948021</v>
      </c>
      <c r="I3948">
        <v>19.24885218820317</v>
      </c>
      <c r="J3948">
        <v>0.1065297291443548</v>
      </c>
      <c r="K3948">
        <v>-139.8300604064172</v>
      </c>
      <c r="L3948">
        <v>0.47503801500793308</v>
      </c>
      <c r="M3948">
        <v>-0.58603668759242566</v>
      </c>
      <c r="N3948">
        <v>-1.0182256661982181</v>
      </c>
      <c r="O3948">
        <v>0</v>
      </c>
      <c r="P3948">
        <v>0</v>
      </c>
      <c r="Q3948">
        <v>1</v>
      </c>
      <c r="R3948">
        <v>0</v>
      </c>
      <c r="S3948">
        <v>0</v>
      </c>
      <c r="T3948">
        <v>0</v>
      </c>
    </row>
    <row r="3949" spans="1:20" x14ac:dyDescent="0.3">
      <c r="A3949" t="s">
        <v>298</v>
      </c>
      <c r="B3949" t="s">
        <v>211</v>
      </c>
      <c r="C3949">
        <v>2</v>
      </c>
      <c r="D3949">
        <v>5</v>
      </c>
      <c r="E3949" t="s">
        <v>510</v>
      </c>
      <c r="F3949" t="s">
        <v>508</v>
      </c>
      <c r="G3949" t="s">
        <v>508</v>
      </c>
      <c r="H3949">
        <v>4.3197468502059788</v>
      </c>
      <c r="I3949">
        <v>8.1730610520199924</v>
      </c>
      <c r="J3949">
        <v>-5.1947259190577633E-2</v>
      </c>
      <c r="K3949">
        <v>-187.8570495838951</v>
      </c>
      <c r="L3949">
        <v>1.484008189262966</v>
      </c>
      <c r="M3949">
        <v>-1.0182256661982181</v>
      </c>
      <c r="N3949">
        <v>1.299409417936257</v>
      </c>
      <c r="O3949">
        <v>0</v>
      </c>
      <c r="P3949">
        <v>0</v>
      </c>
      <c r="Q3949">
        <v>0</v>
      </c>
      <c r="R3949">
        <v>0</v>
      </c>
      <c r="S3949">
        <v>0</v>
      </c>
      <c r="T3949">
        <v>1</v>
      </c>
    </row>
    <row r="3950" spans="1:20" x14ac:dyDescent="0.3">
      <c r="A3950" t="s">
        <v>164</v>
      </c>
      <c r="B3950" t="s">
        <v>211</v>
      </c>
      <c r="C3950">
        <v>11</v>
      </c>
      <c r="D3950">
        <v>16</v>
      </c>
      <c r="E3950" t="s">
        <v>5</v>
      </c>
      <c r="F3950" t="s">
        <v>509</v>
      </c>
      <c r="G3950" t="s">
        <v>509</v>
      </c>
      <c r="H3950">
        <v>3.6770253108307971</v>
      </c>
      <c r="I3950">
        <v>33.944921378750387</v>
      </c>
      <c r="J3950">
        <v>0.49961741213481492</v>
      </c>
      <c r="K3950">
        <v>39.69701131184879</v>
      </c>
      <c r="L3950">
        <v>1.1480351647163261</v>
      </c>
      <c r="M3950">
        <v>-4.3434374260179922</v>
      </c>
      <c r="N3950">
        <v>3.907079933338264</v>
      </c>
      <c r="O3950">
        <v>1</v>
      </c>
      <c r="P3950">
        <v>1</v>
      </c>
      <c r="Q3950">
        <v>1</v>
      </c>
      <c r="R3950">
        <v>0</v>
      </c>
      <c r="S3950">
        <v>0</v>
      </c>
      <c r="T3950">
        <v>1</v>
      </c>
    </row>
    <row r="3951" spans="1:20" x14ac:dyDescent="0.3">
      <c r="A3951" t="s">
        <v>242</v>
      </c>
      <c r="B3951" t="s">
        <v>211</v>
      </c>
      <c r="C3951">
        <v>10</v>
      </c>
      <c r="D3951">
        <v>8</v>
      </c>
      <c r="E3951" t="s">
        <v>510</v>
      </c>
      <c r="F3951" t="s">
        <v>508</v>
      </c>
      <c r="G3951" t="s">
        <v>508</v>
      </c>
      <c r="H3951">
        <v>3.289473031028844</v>
      </c>
      <c r="I3951">
        <v>82.978742400028565</v>
      </c>
      <c r="J3951">
        <v>0.7750082672529417</v>
      </c>
      <c r="K3951">
        <v>96.883037689329825</v>
      </c>
      <c r="L3951">
        <v>0.91903511932902016</v>
      </c>
      <c r="M3951">
        <v>-0.20201711943655301</v>
      </c>
      <c r="N3951">
        <v>6.2753003610680356</v>
      </c>
      <c r="O3951">
        <v>0</v>
      </c>
      <c r="P3951">
        <v>1</v>
      </c>
      <c r="Q3951">
        <v>1</v>
      </c>
      <c r="R3951">
        <v>1</v>
      </c>
      <c r="S3951">
        <v>1</v>
      </c>
      <c r="T3951">
        <v>0</v>
      </c>
    </row>
    <row r="3952" spans="1:20" x14ac:dyDescent="0.3">
      <c r="A3952" t="s">
        <v>77</v>
      </c>
      <c r="B3952" t="s">
        <v>155</v>
      </c>
      <c r="C3952">
        <v>5</v>
      </c>
      <c r="D3952">
        <v>12</v>
      </c>
      <c r="E3952" t="s">
        <v>513</v>
      </c>
      <c r="F3952" t="s">
        <v>508</v>
      </c>
      <c r="G3952" t="s">
        <v>508</v>
      </c>
      <c r="H3952">
        <v>2.6679536679536682</v>
      </c>
      <c r="I3952">
        <v>31.03448275862069</v>
      </c>
      <c r="J3952">
        <v>5.0285239172972902E-2</v>
      </c>
      <c r="K3952">
        <v>-133.97043832823709</v>
      </c>
      <c r="L3952">
        <v>1.046711865223203</v>
      </c>
      <c r="M3952">
        <v>-2.4775962045334738</v>
      </c>
      <c r="N3952">
        <v>0.97297297297297292</v>
      </c>
      <c r="O3952">
        <v>0</v>
      </c>
      <c r="P3952">
        <v>0</v>
      </c>
      <c r="Q3952">
        <v>1</v>
      </c>
      <c r="R3952">
        <v>0</v>
      </c>
      <c r="S3952">
        <v>0</v>
      </c>
      <c r="T3952">
        <v>1</v>
      </c>
    </row>
    <row r="3953" spans="1:20" x14ac:dyDescent="0.3">
      <c r="A3953" t="s">
        <v>139</v>
      </c>
      <c r="B3953" t="s">
        <v>155</v>
      </c>
      <c r="C3953">
        <v>13</v>
      </c>
      <c r="D3953">
        <v>18</v>
      </c>
      <c r="E3953" t="s">
        <v>5</v>
      </c>
      <c r="F3953" t="s">
        <v>509</v>
      </c>
      <c r="G3953" t="s">
        <v>509</v>
      </c>
      <c r="H3953">
        <v>3.488203792155161</v>
      </c>
      <c r="I3953">
        <v>43.896103896103902</v>
      </c>
      <c r="J3953">
        <v>5.6172341071729619</v>
      </c>
      <c r="K3953">
        <v>319.24473493100948</v>
      </c>
      <c r="L3953">
        <v>1.609246868633148</v>
      </c>
      <c r="M3953">
        <v>-3.894839337877313</v>
      </c>
      <c r="N3953">
        <v>-0.1519756838905775</v>
      </c>
      <c r="O3953">
        <v>1</v>
      </c>
      <c r="P3953">
        <v>1</v>
      </c>
      <c r="Q3953">
        <v>1</v>
      </c>
      <c r="R3953">
        <v>0</v>
      </c>
      <c r="S3953">
        <v>1</v>
      </c>
      <c r="T3953">
        <v>1</v>
      </c>
    </row>
    <row r="3954" spans="1:20" x14ac:dyDescent="0.3">
      <c r="A3954" t="s">
        <v>156</v>
      </c>
      <c r="B3954" t="s">
        <v>155</v>
      </c>
      <c r="C3954">
        <v>11</v>
      </c>
      <c r="D3954">
        <v>14</v>
      </c>
      <c r="E3954" t="s">
        <v>513</v>
      </c>
      <c r="F3954" t="s">
        <v>508</v>
      </c>
      <c r="G3954" t="s">
        <v>508</v>
      </c>
      <c r="H3954">
        <v>3.739943465970863</v>
      </c>
      <c r="I3954">
        <v>43.116883116883123</v>
      </c>
      <c r="J3954">
        <v>5.6052021402343586</v>
      </c>
      <c r="K3954">
        <v>127.4564755838644</v>
      </c>
      <c r="L3954">
        <v>0.71175557824224556</v>
      </c>
      <c r="M3954">
        <v>-0.1519756838905775</v>
      </c>
      <c r="N3954">
        <v>1.3698630136986301</v>
      </c>
      <c r="O3954">
        <v>1</v>
      </c>
      <c r="P3954">
        <v>1</v>
      </c>
      <c r="Q3954">
        <v>1</v>
      </c>
      <c r="R3954">
        <v>0</v>
      </c>
      <c r="S3954">
        <v>1</v>
      </c>
      <c r="T3954">
        <v>0</v>
      </c>
    </row>
    <row r="3955" spans="1:20" x14ac:dyDescent="0.3">
      <c r="A3955" t="s">
        <v>228</v>
      </c>
      <c r="B3955" t="s">
        <v>155</v>
      </c>
      <c r="C3955">
        <v>8</v>
      </c>
      <c r="D3955">
        <v>6</v>
      </c>
      <c r="E3955" t="s">
        <v>510</v>
      </c>
      <c r="F3955" t="s">
        <v>508</v>
      </c>
      <c r="G3955" t="s">
        <v>508</v>
      </c>
      <c r="H3955">
        <v>4.1559737667522096</v>
      </c>
      <c r="I3955">
        <v>51.688311688311693</v>
      </c>
      <c r="J3955">
        <v>6.3473147733194324</v>
      </c>
      <c r="K3955">
        <v>71.944133482595063</v>
      </c>
      <c r="L3955">
        <v>0.48422092895574831</v>
      </c>
      <c r="M3955">
        <v>-0.98814229249011865</v>
      </c>
      <c r="N3955">
        <v>1.6966067864271459</v>
      </c>
      <c r="O3955">
        <v>0</v>
      </c>
      <c r="P3955">
        <v>1</v>
      </c>
      <c r="Q3955">
        <v>1</v>
      </c>
      <c r="R3955">
        <v>0</v>
      </c>
      <c r="S3955">
        <v>1</v>
      </c>
      <c r="T3955">
        <v>0</v>
      </c>
    </row>
    <row r="3956" spans="1:20" x14ac:dyDescent="0.3">
      <c r="A3956" t="s">
        <v>265</v>
      </c>
      <c r="B3956" t="s">
        <v>155</v>
      </c>
      <c r="C3956">
        <v>9</v>
      </c>
      <c r="D3956">
        <v>8</v>
      </c>
      <c r="E3956" t="s">
        <v>510</v>
      </c>
      <c r="F3956" t="s">
        <v>508</v>
      </c>
      <c r="G3956" t="s">
        <v>508</v>
      </c>
      <c r="H3956">
        <v>4.0534834623504583</v>
      </c>
      <c r="I3956">
        <v>54.285714285714278</v>
      </c>
      <c r="J3956">
        <v>3.8238845475494929</v>
      </c>
      <c r="K3956">
        <v>77.726320432241636</v>
      </c>
      <c r="L3956">
        <v>0.86053249632344864</v>
      </c>
      <c r="M3956">
        <v>-0.29469548133595291</v>
      </c>
      <c r="N3956">
        <v>-0.68965517241379315</v>
      </c>
      <c r="O3956">
        <v>1</v>
      </c>
      <c r="P3956">
        <v>1</v>
      </c>
      <c r="Q3956">
        <v>1</v>
      </c>
      <c r="R3956">
        <v>0</v>
      </c>
      <c r="S3956">
        <v>0</v>
      </c>
      <c r="T3956">
        <v>0</v>
      </c>
    </row>
    <row r="3957" spans="1:20" x14ac:dyDescent="0.3">
      <c r="A3957" t="s">
        <v>271</v>
      </c>
      <c r="B3957" t="s">
        <v>155</v>
      </c>
      <c r="C3957">
        <v>5</v>
      </c>
      <c r="D3957">
        <v>7</v>
      </c>
      <c r="E3957" t="s">
        <v>510</v>
      </c>
      <c r="F3957" t="s">
        <v>508</v>
      </c>
      <c r="G3957" t="s">
        <v>508</v>
      </c>
      <c r="H3957">
        <v>4.776647501105705</v>
      </c>
      <c r="I3957">
        <v>28</v>
      </c>
      <c r="J3957">
        <v>-1.36184795410745</v>
      </c>
      <c r="K3957">
        <v>-34.719183078045319</v>
      </c>
      <c r="L3957">
        <v>1.004828525442615</v>
      </c>
      <c r="M3957">
        <v>-3.8690476190476191</v>
      </c>
      <c r="N3957">
        <v>-0.92879256965944268</v>
      </c>
      <c r="O3957">
        <v>0</v>
      </c>
      <c r="P3957">
        <v>1</v>
      </c>
      <c r="Q3957">
        <v>0</v>
      </c>
      <c r="R3957">
        <v>0</v>
      </c>
      <c r="S3957">
        <v>0</v>
      </c>
      <c r="T3957">
        <v>1</v>
      </c>
    </row>
    <row r="3958" spans="1:20" x14ac:dyDescent="0.3">
      <c r="A3958" t="s">
        <v>283</v>
      </c>
      <c r="B3958" t="s">
        <v>155</v>
      </c>
      <c r="C3958">
        <v>0</v>
      </c>
      <c r="D3958">
        <v>5</v>
      </c>
      <c r="E3958" t="s">
        <v>510</v>
      </c>
      <c r="F3958" t="s">
        <v>508</v>
      </c>
      <c r="G3958" t="s">
        <v>508</v>
      </c>
      <c r="H3958">
        <v>4.4172932330827068</v>
      </c>
      <c r="I3958">
        <v>2.3569023569023568</v>
      </c>
      <c r="J3958">
        <v>-7.5108084872597978</v>
      </c>
      <c r="K3958">
        <v>-142.21940393151581</v>
      </c>
      <c r="L3958">
        <v>0.66581746052498869</v>
      </c>
      <c r="M3958">
        <v>-2.2130725681935148</v>
      </c>
      <c r="N3958">
        <v>-0.57894736842105265</v>
      </c>
      <c r="O3958">
        <v>0</v>
      </c>
      <c r="P3958">
        <v>0</v>
      </c>
      <c r="Q3958">
        <v>0</v>
      </c>
      <c r="R3958">
        <v>0</v>
      </c>
      <c r="S3958">
        <v>0</v>
      </c>
      <c r="T3958">
        <v>0</v>
      </c>
    </row>
    <row r="3959" spans="1:20" x14ac:dyDescent="0.3">
      <c r="A3959" t="s">
        <v>290</v>
      </c>
      <c r="B3959" t="s">
        <v>155</v>
      </c>
      <c r="C3959">
        <v>0</v>
      </c>
      <c r="D3959">
        <v>5</v>
      </c>
      <c r="E3959" t="s">
        <v>510</v>
      </c>
      <c r="F3959" t="s">
        <v>508</v>
      </c>
      <c r="G3959" t="s">
        <v>508</v>
      </c>
      <c r="H3959">
        <v>3.7056643726839602</v>
      </c>
      <c r="I3959">
        <v>9.5419847328244281</v>
      </c>
      <c r="J3959">
        <v>-8.7376186601047934</v>
      </c>
      <c r="K3959">
        <v>-146.68721109399081</v>
      </c>
      <c r="L3959">
        <v>0.92553265410706065</v>
      </c>
      <c r="M3959">
        <v>-0.57894736842105265</v>
      </c>
      <c r="N3959">
        <v>-1.270513499205929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0</v>
      </c>
    </row>
    <row r="3960" spans="1:20" x14ac:dyDescent="0.3">
      <c r="A3960" t="s">
        <v>512</v>
      </c>
      <c r="B3960" t="s">
        <v>155</v>
      </c>
      <c r="C3960">
        <v>0</v>
      </c>
      <c r="D3960">
        <v>5</v>
      </c>
      <c r="E3960" t="s">
        <v>510</v>
      </c>
      <c r="F3960" t="s">
        <v>508</v>
      </c>
      <c r="G3960" t="s">
        <v>508</v>
      </c>
      <c r="H3960">
        <v>3.583061889250815</v>
      </c>
      <c r="I3960">
        <v>5.6478405315614619</v>
      </c>
      <c r="J3960">
        <v>-10.932463287347939</v>
      </c>
      <c r="K3960">
        <v>-132.51761216166111</v>
      </c>
      <c r="L3960">
        <v>0.83169404363672672</v>
      </c>
      <c r="M3960">
        <v>-1.2332439678284179</v>
      </c>
      <c r="N3960">
        <v>-3.3659066232356141</v>
      </c>
      <c r="O3960">
        <v>0</v>
      </c>
      <c r="P3960">
        <v>0</v>
      </c>
      <c r="Q3960">
        <v>0</v>
      </c>
      <c r="R3960">
        <v>0</v>
      </c>
      <c r="S3960">
        <v>0</v>
      </c>
      <c r="T3960">
        <v>0</v>
      </c>
    </row>
    <row r="3961" spans="1:20" x14ac:dyDescent="0.3">
      <c r="A3961" t="s">
        <v>91</v>
      </c>
      <c r="B3961" t="s">
        <v>155</v>
      </c>
      <c r="C3961">
        <v>2</v>
      </c>
      <c r="D3961">
        <v>8</v>
      </c>
      <c r="E3961" t="s">
        <v>510</v>
      </c>
      <c r="F3961" t="s">
        <v>508</v>
      </c>
      <c r="G3961" t="s">
        <v>508</v>
      </c>
      <c r="H3961">
        <v>3.675762439807384</v>
      </c>
      <c r="I3961">
        <v>14.5</v>
      </c>
      <c r="J3961">
        <v>-12.901468042774329</v>
      </c>
      <c r="K3961">
        <v>-182.32151529868869</v>
      </c>
      <c r="L3961">
        <v>1.0799008390541569</v>
      </c>
      <c r="M3961">
        <v>-3.3659066232356141</v>
      </c>
      <c r="N3961">
        <v>-0.44943820224719111</v>
      </c>
      <c r="O3961">
        <v>0</v>
      </c>
      <c r="P3961">
        <v>0</v>
      </c>
      <c r="Q3961">
        <v>0</v>
      </c>
      <c r="R3961">
        <v>0</v>
      </c>
      <c r="S3961">
        <v>0</v>
      </c>
      <c r="T3961">
        <v>1</v>
      </c>
    </row>
    <row r="3962" spans="1:20" x14ac:dyDescent="0.3">
      <c r="A3962" t="s">
        <v>93</v>
      </c>
      <c r="B3962" t="s">
        <v>155</v>
      </c>
      <c r="C3962">
        <v>2</v>
      </c>
      <c r="D3962">
        <v>6</v>
      </c>
      <c r="E3962" t="s">
        <v>510</v>
      </c>
      <c r="F3962" t="s">
        <v>508</v>
      </c>
      <c r="G3962" t="s">
        <v>508</v>
      </c>
      <c r="H3962">
        <v>3.724604966139955</v>
      </c>
      <c r="I3962">
        <v>12.5</v>
      </c>
      <c r="J3962">
        <v>-13.28894642559818</v>
      </c>
      <c r="K3962">
        <v>-122.3068877932167</v>
      </c>
      <c r="L3962">
        <v>1.0190793050912239</v>
      </c>
      <c r="M3962">
        <v>-0.44943820224719111</v>
      </c>
      <c r="N3962">
        <v>1.1851015801354401</v>
      </c>
      <c r="O3962">
        <v>0</v>
      </c>
      <c r="P3962">
        <v>0</v>
      </c>
      <c r="Q3962">
        <v>0</v>
      </c>
      <c r="R3962">
        <v>0</v>
      </c>
      <c r="S3962">
        <v>0</v>
      </c>
      <c r="T3962">
        <v>1</v>
      </c>
    </row>
    <row r="3963" spans="1:20" x14ac:dyDescent="0.3">
      <c r="A3963" t="s">
        <v>162</v>
      </c>
      <c r="B3963" t="s">
        <v>155</v>
      </c>
      <c r="C3963">
        <v>7</v>
      </c>
      <c r="D3963">
        <v>8</v>
      </c>
      <c r="E3963" t="s">
        <v>510</v>
      </c>
      <c r="F3963" t="s">
        <v>508</v>
      </c>
      <c r="G3963" t="s">
        <v>508</v>
      </c>
      <c r="H3963">
        <v>3.8032374666038029</v>
      </c>
      <c r="I3963">
        <v>24</v>
      </c>
      <c r="J3963">
        <v>-7.4619061070526964</v>
      </c>
      <c r="K3963">
        <v>-56.266542114276767</v>
      </c>
      <c r="L3963">
        <v>1.2176148143940471</v>
      </c>
      <c r="M3963">
        <v>-0.65573770491803274</v>
      </c>
      <c r="N3963">
        <v>-1.1551155115511551</v>
      </c>
      <c r="O3963">
        <v>0</v>
      </c>
      <c r="P3963">
        <v>1</v>
      </c>
      <c r="Q3963">
        <v>0</v>
      </c>
      <c r="R3963">
        <v>1</v>
      </c>
      <c r="S3963">
        <v>0</v>
      </c>
      <c r="T3963">
        <v>1</v>
      </c>
    </row>
    <row r="3964" spans="1:20" x14ac:dyDescent="0.3">
      <c r="A3964" t="s">
        <v>220</v>
      </c>
      <c r="B3964" t="s">
        <v>155</v>
      </c>
      <c r="C3964">
        <v>8</v>
      </c>
      <c r="D3964">
        <v>9</v>
      </c>
      <c r="E3964" t="s">
        <v>510</v>
      </c>
      <c r="F3964" t="s">
        <v>508</v>
      </c>
      <c r="G3964" t="s">
        <v>508</v>
      </c>
      <c r="H3964">
        <v>3.8953811908736791</v>
      </c>
      <c r="I3964">
        <v>18.75</v>
      </c>
      <c r="J3964">
        <v>-6.3078466108180429</v>
      </c>
      <c r="K3964">
        <v>-89.542768575026699</v>
      </c>
      <c r="L3964">
        <v>1.5155594611026251</v>
      </c>
      <c r="M3964">
        <v>-1.1551155115511551</v>
      </c>
      <c r="N3964">
        <v>6.2882582081246516</v>
      </c>
      <c r="O3964">
        <v>1</v>
      </c>
      <c r="P3964">
        <v>1</v>
      </c>
      <c r="Q3964">
        <v>0</v>
      </c>
      <c r="R3964">
        <v>0</v>
      </c>
      <c r="S3964">
        <v>0</v>
      </c>
      <c r="T3964">
        <v>1</v>
      </c>
    </row>
    <row r="3965" spans="1:20" x14ac:dyDescent="0.3">
      <c r="A3965" t="s">
        <v>235</v>
      </c>
      <c r="B3965" t="s">
        <v>155</v>
      </c>
      <c r="C3965">
        <v>11</v>
      </c>
      <c r="D3965">
        <v>10</v>
      </c>
      <c r="E3965" t="s">
        <v>510</v>
      </c>
      <c r="F3965" t="s">
        <v>508</v>
      </c>
      <c r="G3965" t="s">
        <v>508</v>
      </c>
      <c r="H3965">
        <v>3.8888888888888888</v>
      </c>
      <c r="I3965">
        <v>81.64556962025317</v>
      </c>
      <c r="J3965">
        <v>10.12350917257359</v>
      </c>
      <c r="K3965">
        <v>117.8515007898895</v>
      </c>
      <c r="L3965">
        <v>0.50838912433716188</v>
      </c>
      <c r="M3965">
        <v>-0.85127691537305961</v>
      </c>
      <c r="N3965">
        <v>5.5555555555555554</v>
      </c>
      <c r="O3965">
        <v>1</v>
      </c>
      <c r="P3965">
        <v>1</v>
      </c>
      <c r="Q3965">
        <v>1</v>
      </c>
      <c r="R3965">
        <v>1</v>
      </c>
      <c r="S3965">
        <v>0</v>
      </c>
      <c r="T3965">
        <v>0</v>
      </c>
    </row>
    <row r="3966" spans="1:20" x14ac:dyDescent="0.3">
      <c r="A3966" t="s">
        <v>285</v>
      </c>
      <c r="B3966" t="s">
        <v>155</v>
      </c>
      <c r="C3966">
        <v>9</v>
      </c>
      <c r="D3966">
        <v>4</v>
      </c>
      <c r="E3966" t="s">
        <v>510</v>
      </c>
      <c r="F3966" t="s">
        <v>508</v>
      </c>
      <c r="G3966" t="s">
        <v>508</v>
      </c>
      <c r="H3966">
        <v>5.1351179903577773</v>
      </c>
      <c r="I3966">
        <v>70.50561797752809</v>
      </c>
      <c r="J3966">
        <v>22.19656938736642</v>
      </c>
      <c r="K3966">
        <v>99.842204518338946</v>
      </c>
      <c r="L3966">
        <v>0.64116857074525824</v>
      </c>
      <c r="M3966">
        <v>-0.70546737213403876</v>
      </c>
      <c r="N3966">
        <v>2.0426287744227349</v>
      </c>
      <c r="O3966">
        <v>1</v>
      </c>
      <c r="P3966">
        <v>1</v>
      </c>
      <c r="Q3966">
        <v>1</v>
      </c>
      <c r="R3966">
        <v>0</v>
      </c>
      <c r="S3966">
        <v>1</v>
      </c>
      <c r="T3966">
        <v>0</v>
      </c>
    </row>
    <row r="3967" spans="1:20" x14ac:dyDescent="0.3">
      <c r="A3967" t="s">
        <v>291</v>
      </c>
      <c r="B3967" t="s">
        <v>155</v>
      </c>
      <c r="C3967">
        <v>8</v>
      </c>
      <c r="D3967">
        <v>7</v>
      </c>
      <c r="E3967" t="s">
        <v>510</v>
      </c>
      <c r="F3967" t="s">
        <v>508</v>
      </c>
      <c r="G3967" t="s">
        <v>508</v>
      </c>
      <c r="H3967">
        <v>6.0967484008528787</v>
      </c>
      <c r="I3967">
        <v>55.337078651685388</v>
      </c>
      <c r="J3967">
        <v>11.52056406079288</v>
      </c>
      <c r="K3967">
        <v>54.971224449295562</v>
      </c>
      <c r="L3967">
        <v>1.176584822916636</v>
      </c>
      <c r="M3967">
        <v>-6.7014795474325499</v>
      </c>
      <c r="N3967">
        <v>-4.1977611940298507</v>
      </c>
      <c r="O3967">
        <v>0</v>
      </c>
      <c r="P3967">
        <v>1</v>
      </c>
      <c r="Q3967">
        <v>1</v>
      </c>
      <c r="R3967">
        <v>0</v>
      </c>
      <c r="S3967">
        <v>1</v>
      </c>
      <c r="T3967">
        <v>1</v>
      </c>
    </row>
    <row r="3968" spans="1:20" x14ac:dyDescent="0.3">
      <c r="A3968" t="s">
        <v>295</v>
      </c>
      <c r="B3968" t="s">
        <v>155</v>
      </c>
      <c r="C3968">
        <v>4</v>
      </c>
      <c r="D3968">
        <v>8</v>
      </c>
      <c r="E3968" t="s">
        <v>510</v>
      </c>
      <c r="F3968" t="s">
        <v>508</v>
      </c>
      <c r="G3968" t="s">
        <v>508</v>
      </c>
      <c r="H3968">
        <v>6.6038391987759066</v>
      </c>
      <c r="I3968">
        <v>42.696629213483142</v>
      </c>
      <c r="J3968">
        <v>2.1925255705353379</v>
      </c>
      <c r="K3968">
        <v>-5.5580323970871532</v>
      </c>
      <c r="L3968">
        <v>0.80187619052970494</v>
      </c>
      <c r="M3968">
        <v>-4.1977611940298507</v>
      </c>
      <c r="N3968">
        <v>8.3739045764362228</v>
      </c>
      <c r="O3968">
        <v>0</v>
      </c>
      <c r="P3968">
        <v>1</v>
      </c>
      <c r="Q3968">
        <v>1</v>
      </c>
      <c r="R3968">
        <v>0</v>
      </c>
      <c r="S3968">
        <v>0</v>
      </c>
      <c r="T3968">
        <v>0</v>
      </c>
    </row>
    <row r="3969" spans="1:20" x14ac:dyDescent="0.3">
      <c r="A3969" t="s">
        <v>96</v>
      </c>
      <c r="B3969" t="s">
        <v>155</v>
      </c>
      <c r="C3969">
        <v>11</v>
      </c>
      <c r="D3969">
        <v>7</v>
      </c>
      <c r="E3969" t="s">
        <v>510</v>
      </c>
      <c r="F3969" t="s">
        <v>508</v>
      </c>
      <c r="G3969" t="s">
        <v>508</v>
      </c>
      <c r="H3969">
        <v>6.8038949833600402</v>
      </c>
      <c r="I3969">
        <v>70.370370370370367</v>
      </c>
      <c r="J3969">
        <v>2.598999934506224</v>
      </c>
      <c r="K3969">
        <v>71.381388820080971</v>
      </c>
      <c r="L3969">
        <v>1.01731382673328</v>
      </c>
      <c r="M3969">
        <v>-1.529311809685642</v>
      </c>
      <c r="N3969">
        <v>1.2079378774805869</v>
      </c>
      <c r="O3969">
        <v>1</v>
      </c>
      <c r="P3969">
        <v>1</v>
      </c>
      <c r="Q3969">
        <v>1</v>
      </c>
      <c r="R3969">
        <v>0</v>
      </c>
      <c r="S3969">
        <v>1</v>
      </c>
      <c r="T3969">
        <v>1</v>
      </c>
    </row>
    <row r="3970" spans="1:20" x14ac:dyDescent="0.3">
      <c r="A3970" t="s">
        <v>164</v>
      </c>
      <c r="B3970" t="s">
        <v>155</v>
      </c>
      <c r="C3970">
        <v>9</v>
      </c>
      <c r="D3970">
        <v>4</v>
      </c>
      <c r="E3970" t="s">
        <v>510</v>
      </c>
      <c r="F3970" t="s">
        <v>508</v>
      </c>
      <c r="G3970" t="s">
        <v>508</v>
      </c>
      <c r="H3970">
        <v>6.4353977907409714</v>
      </c>
      <c r="I3970">
        <v>65.367965367965368</v>
      </c>
      <c r="J3970">
        <v>0.95715305816515439</v>
      </c>
      <c r="K3970">
        <v>57.059015324421154</v>
      </c>
      <c r="L3970">
        <v>0.68822896629201569</v>
      </c>
      <c r="M3970">
        <v>-1.8755328218243821</v>
      </c>
      <c r="N3970">
        <v>9.9913119026933099</v>
      </c>
      <c r="O3970">
        <v>1</v>
      </c>
      <c r="P3970">
        <v>1</v>
      </c>
      <c r="Q3970">
        <v>1</v>
      </c>
      <c r="R3970">
        <v>0</v>
      </c>
      <c r="S3970">
        <v>1</v>
      </c>
      <c r="T3970">
        <v>0</v>
      </c>
    </row>
    <row r="3971" spans="1:20" x14ac:dyDescent="0.3">
      <c r="A3971" t="s">
        <v>139</v>
      </c>
      <c r="B3971" t="s">
        <v>619</v>
      </c>
      <c r="C3971">
        <v>7</v>
      </c>
      <c r="D3971">
        <v>9</v>
      </c>
      <c r="E3971" t="s">
        <v>510</v>
      </c>
      <c r="F3971" t="s">
        <v>508</v>
      </c>
      <c r="G3971" t="s">
        <v>508</v>
      </c>
      <c r="H3971">
        <v>5.3100126142103106</v>
      </c>
      <c r="I3971">
        <v>42.931974555368043</v>
      </c>
      <c r="J3971">
        <v>0.50228753476148613</v>
      </c>
      <c r="K3971">
        <v>95.553261896985632</v>
      </c>
      <c r="L3971">
        <v>0.44653463144079553</v>
      </c>
      <c r="M3971">
        <v>-3.193753047493658</v>
      </c>
      <c r="N3971">
        <v>-2.4926696776392121</v>
      </c>
      <c r="O3971">
        <v>1</v>
      </c>
      <c r="P3971">
        <v>1</v>
      </c>
      <c r="Q3971">
        <v>1</v>
      </c>
      <c r="R3971">
        <v>0</v>
      </c>
      <c r="S3971">
        <v>0</v>
      </c>
      <c r="T3971">
        <v>0</v>
      </c>
    </row>
    <row r="3972" spans="1:20" x14ac:dyDescent="0.3">
      <c r="A3972" t="s">
        <v>156</v>
      </c>
      <c r="B3972" t="s">
        <v>619</v>
      </c>
      <c r="C3972">
        <v>7</v>
      </c>
      <c r="D3972">
        <v>8</v>
      </c>
      <c r="E3972" t="s">
        <v>510</v>
      </c>
      <c r="F3972" t="s">
        <v>508</v>
      </c>
      <c r="G3972" t="s">
        <v>508</v>
      </c>
      <c r="H3972">
        <v>5.3168633064203581</v>
      </c>
      <c r="I3972">
        <v>25.130918023946709</v>
      </c>
      <c r="J3972">
        <v>0.40999916280518528</v>
      </c>
      <c r="K3972">
        <v>-0.79110041185285773</v>
      </c>
      <c r="L3972">
        <v>0.41440722919769479</v>
      </c>
      <c r="M3972">
        <v>-2.4926696776392121</v>
      </c>
      <c r="N3972">
        <v>1.7293198416384381</v>
      </c>
      <c r="O3972">
        <v>1</v>
      </c>
      <c r="P3972">
        <v>1</v>
      </c>
      <c r="Q3972">
        <v>1</v>
      </c>
      <c r="R3972">
        <v>0</v>
      </c>
      <c r="S3972">
        <v>0</v>
      </c>
      <c r="T3972">
        <v>0</v>
      </c>
    </row>
    <row r="3973" spans="1:20" x14ac:dyDescent="0.3">
      <c r="A3973" t="s">
        <v>228</v>
      </c>
      <c r="B3973" t="s">
        <v>619</v>
      </c>
      <c r="C3973">
        <v>10</v>
      </c>
      <c r="D3973">
        <v>8</v>
      </c>
      <c r="E3973" t="s">
        <v>510</v>
      </c>
      <c r="F3973" t="s">
        <v>508</v>
      </c>
      <c r="G3973" t="s">
        <v>508</v>
      </c>
      <c r="H3973">
        <v>4.4933368988662519</v>
      </c>
      <c r="I3973">
        <v>52.879597359670058</v>
      </c>
      <c r="J3973">
        <v>0.38599468455328578</v>
      </c>
      <c r="K3973">
        <v>36.239675201897128</v>
      </c>
      <c r="L3973">
        <v>0.50891595426944081</v>
      </c>
      <c r="M3973">
        <v>-0.36023191875079658</v>
      </c>
      <c r="N3973">
        <v>0.21691781009896291</v>
      </c>
      <c r="O3973">
        <v>0</v>
      </c>
      <c r="P3973">
        <v>1</v>
      </c>
      <c r="Q3973">
        <v>1</v>
      </c>
      <c r="R3973">
        <v>1</v>
      </c>
      <c r="S3973">
        <v>1</v>
      </c>
      <c r="T3973">
        <v>0</v>
      </c>
    </row>
    <row r="3974" spans="1:20" x14ac:dyDescent="0.3">
      <c r="A3974" t="s">
        <v>271</v>
      </c>
      <c r="B3974" t="s">
        <v>619</v>
      </c>
      <c r="C3974">
        <v>9</v>
      </c>
      <c r="D3974">
        <v>6</v>
      </c>
      <c r="E3974" t="s">
        <v>510</v>
      </c>
      <c r="F3974" t="s">
        <v>508</v>
      </c>
      <c r="G3974" t="s">
        <v>508</v>
      </c>
      <c r="H3974">
        <v>5.2898980969395648</v>
      </c>
      <c r="I3974">
        <v>81.428589475843182</v>
      </c>
      <c r="J3974">
        <v>1.5007583398122151</v>
      </c>
      <c r="K3974">
        <v>163.5711847408931</v>
      </c>
      <c r="L3974">
        <v>0.97719816815097904</v>
      </c>
      <c r="M3974">
        <v>-3.7260813110572442</v>
      </c>
      <c r="N3974">
        <v>-8.9958218891589095</v>
      </c>
      <c r="O3974">
        <v>1</v>
      </c>
      <c r="P3974">
        <v>1</v>
      </c>
      <c r="Q3974">
        <v>1</v>
      </c>
      <c r="R3974">
        <v>0</v>
      </c>
      <c r="S3974">
        <v>1</v>
      </c>
      <c r="T3974">
        <v>0</v>
      </c>
    </row>
    <row r="3975" spans="1:20" x14ac:dyDescent="0.3">
      <c r="A3975" t="s">
        <v>283</v>
      </c>
      <c r="B3975" t="s">
        <v>619</v>
      </c>
      <c r="C3975">
        <v>8</v>
      </c>
      <c r="D3975">
        <v>2</v>
      </c>
      <c r="E3975" t="s">
        <v>510</v>
      </c>
      <c r="F3975" t="s">
        <v>508</v>
      </c>
      <c r="G3975" t="s">
        <v>508</v>
      </c>
      <c r="H3975">
        <v>6.1987104676130036</v>
      </c>
      <c r="I3975">
        <v>64.353753253684005</v>
      </c>
      <c r="J3975">
        <v>0.86405528102849516</v>
      </c>
      <c r="K3975">
        <v>57.551753039835667</v>
      </c>
      <c r="L3975">
        <v>0.35489429224227559</v>
      </c>
      <c r="M3975">
        <v>-0.38888719346788198</v>
      </c>
      <c r="N3975">
        <v>-2.0078115126838152</v>
      </c>
      <c r="O3975">
        <v>0</v>
      </c>
      <c r="P3975">
        <v>1</v>
      </c>
      <c r="Q3975">
        <v>1</v>
      </c>
      <c r="R3975">
        <v>1</v>
      </c>
      <c r="S3975">
        <v>1</v>
      </c>
      <c r="T3975">
        <v>0</v>
      </c>
    </row>
    <row r="3976" spans="1:20" x14ac:dyDescent="0.3">
      <c r="A3976" t="s">
        <v>290</v>
      </c>
      <c r="B3976" t="s">
        <v>619</v>
      </c>
      <c r="C3976">
        <v>4</v>
      </c>
      <c r="D3976">
        <v>6</v>
      </c>
      <c r="E3976" t="s">
        <v>510</v>
      </c>
      <c r="F3976" t="s">
        <v>508</v>
      </c>
      <c r="G3976" t="s">
        <v>508</v>
      </c>
      <c r="H3976">
        <v>6.2403457823541322</v>
      </c>
      <c r="I3976">
        <v>59.455785384596119</v>
      </c>
      <c r="J3976">
        <v>0.61677075260576308</v>
      </c>
      <c r="K3976">
        <v>46.238389529914933</v>
      </c>
      <c r="L3976">
        <v>0.37911428608605102</v>
      </c>
      <c r="M3976">
        <v>-2.0078115126838152</v>
      </c>
      <c r="N3976">
        <v>2.5042717228232672</v>
      </c>
      <c r="O3976">
        <v>0</v>
      </c>
      <c r="P3976">
        <v>1</v>
      </c>
      <c r="Q3976">
        <v>1</v>
      </c>
      <c r="R3976">
        <v>0</v>
      </c>
      <c r="S3976">
        <v>0</v>
      </c>
      <c r="T3976">
        <v>0</v>
      </c>
    </row>
    <row r="3977" spans="1:20" x14ac:dyDescent="0.3">
      <c r="A3977" t="s">
        <v>512</v>
      </c>
      <c r="B3977" t="s">
        <v>619</v>
      </c>
      <c r="C3977">
        <v>4</v>
      </c>
      <c r="D3977">
        <v>6</v>
      </c>
      <c r="E3977" t="s">
        <v>510</v>
      </c>
      <c r="F3977" t="s">
        <v>508</v>
      </c>
      <c r="G3977" t="s">
        <v>508</v>
      </c>
      <c r="H3977">
        <v>6.8867231490618961</v>
      </c>
      <c r="I3977">
        <v>53.36196175888135</v>
      </c>
      <c r="J3977">
        <v>0.16280502553080561</v>
      </c>
      <c r="K3977">
        <v>33.056226818472737</v>
      </c>
      <c r="L3977">
        <v>0.79677410063820386</v>
      </c>
      <c r="M3977">
        <v>-3.9977751482749082</v>
      </c>
      <c r="N3977">
        <v>-8.9068874145885122</v>
      </c>
      <c r="O3977">
        <v>0</v>
      </c>
      <c r="P3977">
        <v>1</v>
      </c>
      <c r="Q3977">
        <v>1</v>
      </c>
      <c r="R3977">
        <v>0</v>
      </c>
      <c r="S3977">
        <v>0</v>
      </c>
      <c r="T3977">
        <v>0</v>
      </c>
    </row>
    <row r="3978" spans="1:20" x14ac:dyDescent="0.3">
      <c r="A3978" t="s">
        <v>91</v>
      </c>
      <c r="B3978" t="s">
        <v>619</v>
      </c>
      <c r="C3978">
        <v>3</v>
      </c>
      <c r="D3978">
        <v>6</v>
      </c>
      <c r="E3978" t="s">
        <v>510</v>
      </c>
      <c r="F3978" t="s">
        <v>508</v>
      </c>
      <c r="G3978" t="s">
        <v>508</v>
      </c>
      <c r="H3978">
        <v>8.0861694958745218</v>
      </c>
      <c r="I3978">
        <v>30.131004609287761</v>
      </c>
      <c r="J3978">
        <v>-0.26131320441230282</v>
      </c>
      <c r="K3978">
        <v>-48.457997340213517</v>
      </c>
      <c r="L3978">
        <v>1.7902521268767511</v>
      </c>
      <c r="M3978">
        <v>-8.9068874145885122</v>
      </c>
      <c r="N3978">
        <v>0</v>
      </c>
      <c r="O3978">
        <v>0</v>
      </c>
      <c r="P3978">
        <v>1</v>
      </c>
      <c r="Q3978">
        <v>0</v>
      </c>
      <c r="R3978">
        <v>0</v>
      </c>
      <c r="S3978">
        <v>0</v>
      </c>
      <c r="T3978">
        <v>1</v>
      </c>
    </row>
    <row r="3979" spans="1:20" x14ac:dyDescent="0.3">
      <c r="A3979" t="s">
        <v>162</v>
      </c>
      <c r="B3979" t="s">
        <v>619</v>
      </c>
      <c r="C3979">
        <v>3</v>
      </c>
      <c r="D3979">
        <v>2</v>
      </c>
      <c r="E3979" t="s">
        <v>510</v>
      </c>
      <c r="F3979" t="s">
        <v>508</v>
      </c>
      <c r="G3979" t="s">
        <v>508</v>
      </c>
      <c r="H3979">
        <v>8.3074547843355919</v>
      </c>
      <c r="I3979">
        <v>20.806454838129142</v>
      </c>
      <c r="J3979">
        <v>-0.72114392617304501</v>
      </c>
      <c r="K3979">
        <v>-79.82192736064853</v>
      </c>
      <c r="L3979">
        <v>0.98751179085576068</v>
      </c>
      <c r="M3979">
        <v>-0.69841051858568948</v>
      </c>
      <c r="N3979">
        <v>1.470585276134746</v>
      </c>
      <c r="O3979">
        <v>0</v>
      </c>
      <c r="P3979">
        <v>1</v>
      </c>
      <c r="Q3979">
        <v>0</v>
      </c>
      <c r="R3979">
        <v>1</v>
      </c>
      <c r="S3979">
        <v>0</v>
      </c>
      <c r="T3979">
        <v>0</v>
      </c>
    </row>
    <row r="3980" spans="1:20" x14ac:dyDescent="0.3">
      <c r="A3980" t="s">
        <v>235</v>
      </c>
      <c r="B3980" t="s">
        <v>619</v>
      </c>
      <c r="C3980">
        <v>6</v>
      </c>
      <c r="D3980">
        <v>6</v>
      </c>
      <c r="E3980" t="s">
        <v>510</v>
      </c>
      <c r="F3980" t="s">
        <v>508</v>
      </c>
      <c r="G3980" t="s">
        <v>508</v>
      </c>
      <c r="H3980">
        <v>6.4045449192091626</v>
      </c>
      <c r="I3980">
        <v>45.454549395348756</v>
      </c>
      <c r="J3980">
        <v>-0.16008892075304559</v>
      </c>
      <c r="K3980">
        <v>-31.698674486399931</v>
      </c>
      <c r="L3980">
        <v>0.57442701886161418</v>
      </c>
      <c r="M3980">
        <v>-2.0958105717362918</v>
      </c>
      <c r="N3980">
        <v>2.935776948239925</v>
      </c>
      <c r="O3980">
        <v>1</v>
      </c>
      <c r="P3980">
        <v>1</v>
      </c>
      <c r="Q3980">
        <v>0</v>
      </c>
      <c r="R3980">
        <v>0</v>
      </c>
      <c r="S3980">
        <v>1</v>
      </c>
      <c r="T3980">
        <v>0</v>
      </c>
    </row>
    <row r="3981" spans="1:20" x14ac:dyDescent="0.3">
      <c r="A3981" t="s">
        <v>269</v>
      </c>
      <c r="B3981" t="s">
        <v>619</v>
      </c>
      <c r="C3981">
        <v>3</v>
      </c>
      <c r="D3981">
        <v>4</v>
      </c>
      <c r="E3981" t="s">
        <v>510</v>
      </c>
      <c r="F3981" t="s">
        <v>508</v>
      </c>
      <c r="G3981" t="s">
        <v>508</v>
      </c>
      <c r="H3981">
        <v>6.8758363855723008</v>
      </c>
      <c r="I3981">
        <v>38.636340976744648</v>
      </c>
      <c r="J3981">
        <v>-0.13094348179979909</v>
      </c>
      <c r="K3981">
        <v>-33.958689169069409</v>
      </c>
      <c r="L3981">
        <v>1.6643888591269871</v>
      </c>
      <c r="M3981">
        <v>-0.92593530132457114</v>
      </c>
      <c r="N3981">
        <v>-1.869154213838391</v>
      </c>
      <c r="O3981">
        <v>0</v>
      </c>
      <c r="P3981">
        <v>1</v>
      </c>
      <c r="Q3981">
        <v>0</v>
      </c>
      <c r="R3981">
        <v>0</v>
      </c>
      <c r="S3981">
        <v>0</v>
      </c>
      <c r="T3981">
        <v>1</v>
      </c>
    </row>
    <row r="3982" spans="1:20" x14ac:dyDescent="0.3">
      <c r="A3982" t="s">
        <v>282</v>
      </c>
      <c r="B3982" t="s">
        <v>619</v>
      </c>
      <c r="C3982">
        <v>3</v>
      </c>
      <c r="D3982">
        <v>3</v>
      </c>
      <c r="E3982" t="s">
        <v>510</v>
      </c>
      <c r="F3982" t="s">
        <v>508</v>
      </c>
      <c r="G3982" t="s">
        <v>508</v>
      </c>
      <c r="H3982">
        <v>6.4625871965404009</v>
      </c>
      <c r="I3982">
        <v>43.209867821907793</v>
      </c>
      <c r="J3982">
        <v>-0.1933481077241325</v>
      </c>
      <c r="K3982">
        <v>-46.007752027763217</v>
      </c>
      <c r="L3982">
        <v>0.41981786913823232</v>
      </c>
      <c r="M3982">
        <v>-1.869154213838391</v>
      </c>
      <c r="N3982">
        <v>3.9999946715339778</v>
      </c>
      <c r="O3982">
        <v>0</v>
      </c>
      <c r="P3982">
        <v>1</v>
      </c>
      <c r="Q3982">
        <v>0</v>
      </c>
      <c r="R3982">
        <v>1</v>
      </c>
      <c r="S3982">
        <v>0</v>
      </c>
      <c r="T3982">
        <v>0</v>
      </c>
    </row>
    <row r="3983" spans="1:20" x14ac:dyDescent="0.3">
      <c r="A3983" t="s">
        <v>285</v>
      </c>
      <c r="B3983" t="s">
        <v>619</v>
      </c>
      <c r="C3983">
        <v>1</v>
      </c>
      <c r="D3983">
        <v>5</v>
      </c>
      <c r="E3983" t="s">
        <v>510</v>
      </c>
      <c r="F3983" t="s">
        <v>508</v>
      </c>
      <c r="G3983" t="s">
        <v>508</v>
      </c>
      <c r="H3983">
        <v>6.3412016047533566</v>
      </c>
      <c r="I3983">
        <v>46.604919193756608</v>
      </c>
      <c r="J3983">
        <v>-0.21260016007484089</v>
      </c>
      <c r="K3983">
        <v>22.553144943815582</v>
      </c>
      <c r="L3983">
        <v>0.52655465948071978</v>
      </c>
      <c r="M3983">
        <v>-3.1746003097171038</v>
      </c>
      <c r="N3983">
        <v>2.332912317581973</v>
      </c>
      <c r="O3983">
        <v>0</v>
      </c>
      <c r="P3983">
        <v>1</v>
      </c>
      <c r="Q3983">
        <v>0</v>
      </c>
      <c r="R3983">
        <v>0</v>
      </c>
      <c r="S3983">
        <v>0</v>
      </c>
      <c r="T3983">
        <v>0</v>
      </c>
    </row>
    <row r="3984" spans="1:20" x14ac:dyDescent="0.3">
      <c r="A3984" t="s">
        <v>291</v>
      </c>
      <c r="B3984" t="s">
        <v>619</v>
      </c>
      <c r="C3984">
        <v>3</v>
      </c>
      <c r="D3984">
        <v>3</v>
      </c>
      <c r="E3984" t="s">
        <v>510</v>
      </c>
      <c r="F3984" t="s">
        <v>508</v>
      </c>
      <c r="G3984" t="s">
        <v>508</v>
      </c>
      <c r="H3984">
        <v>5.8445632233813596</v>
      </c>
      <c r="I3984">
        <v>38.996145535847113</v>
      </c>
      <c r="J3984">
        <v>-0.17222099159636881</v>
      </c>
      <c r="K3984">
        <v>34.360666592345403</v>
      </c>
      <c r="L3984">
        <v>1.066626496264339</v>
      </c>
      <c r="M3984">
        <v>-1.355510286873234</v>
      </c>
      <c r="N3984">
        <v>5.2467216775708794</v>
      </c>
      <c r="O3984">
        <v>0</v>
      </c>
      <c r="P3984">
        <v>1</v>
      </c>
      <c r="Q3984">
        <v>0</v>
      </c>
      <c r="R3984">
        <v>0</v>
      </c>
      <c r="S3984">
        <v>0</v>
      </c>
      <c r="T3984">
        <v>1</v>
      </c>
    </row>
    <row r="3985" spans="1:20" x14ac:dyDescent="0.3">
      <c r="A3985" t="s">
        <v>164</v>
      </c>
      <c r="B3985" t="s">
        <v>619</v>
      </c>
      <c r="C3985">
        <v>9</v>
      </c>
      <c r="D3985">
        <v>6</v>
      </c>
      <c r="E3985" t="s">
        <v>510</v>
      </c>
      <c r="F3985" t="s">
        <v>508</v>
      </c>
      <c r="G3985" t="s">
        <v>508</v>
      </c>
      <c r="H3985">
        <v>5.1098013862030376</v>
      </c>
      <c r="I3985">
        <v>80.407114555447052</v>
      </c>
      <c r="J3985">
        <v>0.4779922367755649</v>
      </c>
      <c r="K3985">
        <v>117.8725043037815</v>
      </c>
      <c r="L3985">
        <v>0.934914632142688</v>
      </c>
      <c r="M3985">
        <v>-2.0744649227412171</v>
      </c>
      <c r="N3985">
        <v>1.6838645763810769</v>
      </c>
      <c r="O3985">
        <v>1</v>
      </c>
      <c r="P3985">
        <v>1</v>
      </c>
      <c r="Q3985">
        <v>1</v>
      </c>
      <c r="R3985">
        <v>0</v>
      </c>
      <c r="S3985">
        <v>1</v>
      </c>
      <c r="T3985">
        <v>0</v>
      </c>
    </row>
    <row r="3986" spans="1:20" x14ac:dyDescent="0.3">
      <c r="A3986" t="s">
        <v>156</v>
      </c>
      <c r="B3986" t="s">
        <v>160</v>
      </c>
      <c r="C3986">
        <v>9</v>
      </c>
      <c r="D3986">
        <v>9</v>
      </c>
      <c r="E3986" t="s">
        <v>513</v>
      </c>
      <c r="F3986" t="s">
        <v>508</v>
      </c>
      <c r="G3986" t="s">
        <v>508</v>
      </c>
      <c r="H3986">
        <v>3.8066189518251741</v>
      </c>
      <c r="I3986">
        <v>57.062121931336513</v>
      </c>
      <c r="J3986">
        <v>1.070010695738766E-2</v>
      </c>
      <c r="K3986">
        <v>10.356472554442959</v>
      </c>
      <c r="L3986">
        <v>0.761727206049573</v>
      </c>
      <c r="M3986">
        <v>-1.0259509923047629</v>
      </c>
      <c r="N3986">
        <v>3.048780558720579</v>
      </c>
      <c r="O3986">
        <v>1</v>
      </c>
      <c r="P3986">
        <v>1</v>
      </c>
      <c r="Q3986">
        <v>1</v>
      </c>
      <c r="R3986">
        <v>0</v>
      </c>
      <c r="S3986">
        <v>0</v>
      </c>
      <c r="T3986">
        <v>0</v>
      </c>
    </row>
    <row r="3987" spans="1:20" x14ac:dyDescent="0.3">
      <c r="A3987" t="s">
        <v>223</v>
      </c>
      <c r="B3987" t="s">
        <v>160</v>
      </c>
      <c r="C3987">
        <v>11</v>
      </c>
      <c r="D3987">
        <v>9</v>
      </c>
      <c r="E3987" t="s">
        <v>510</v>
      </c>
      <c r="F3987" t="s">
        <v>508</v>
      </c>
      <c r="G3987" t="s">
        <v>508</v>
      </c>
      <c r="H3987">
        <v>3.8203970999129768</v>
      </c>
      <c r="I3987">
        <v>66.013036044532242</v>
      </c>
      <c r="J3987">
        <v>1.7383467088912669E-2</v>
      </c>
      <c r="K3987">
        <v>65.631768742545489</v>
      </c>
      <c r="L3987">
        <v>0.91403493705129668</v>
      </c>
      <c r="M3987">
        <v>-1.5384629275183801</v>
      </c>
      <c r="N3987">
        <v>-1.2620137750924101</v>
      </c>
      <c r="O3987">
        <v>1</v>
      </c>
      <c r="P3987">
        <v>1</v>
      </c>
      <c r="Q3987">
        <v>1</v>
      </c>
      <c r="R3987">
        <v>0</v>
      </c>
      <c r="S3987">
        <v>1</v>
      </c>
      <c r="T3987">
        <v>0</v>
      </c>
    </row>
    <row r="3988" spans="1:20" x14ac:dyDescent="0.3">
      <c r="A3988" t="s">
        <v>228</v>
      </c>
      <c r="B3988" t="s">
        <v>160</v>
      </c>
      <c r="C3988">
        <v>8</v>
      </c>
      <c r="D3988">
        <v>7</v>
      </c>
      <c r="E3988" t="s">
        <v>513</v>
      </c>
      <c r="F3988" t="s">
        <v>508</v>
      </c>
      <c r="G3988" t="s">
        <v>508</v>
      </c>
      <c r="H3988">
        <v>3.6909823954759369</v>
      </c>
      <c r="I3988">
        <v>51.333363850911461</v>
      </c>
      <c r="J3988">
        <v>1.411418076947474E-3</v>
      </c>
      <c r="K3988">
        <v>-1.505643257458664</v>
      </c>
      <c r="L3988">
        <v>0.46692536403509832</v>
      </c>
      <c r="M3988">
        <v>-1.2620137750924101</v>
      </c>
      <c r="N3988">
        <v>1.2781441300795491</v>
      </c>
      <c r="O3988">
        <v>0</v>
      </c>
      <c r="P3988">
        <v>1</v>
      </c>
      <c r="Q3988">
        <v>1</v>
      </c>
      <c r="R3988">
        <v>0</v>
      </c>
      <c r="S3988">
        <v>1</v>
      </c>
      <c r="T3988">
        <v>0</v>
      </c>
    </row>
    <row r="3989" spans="1:20" x14ac:dyDescent="0.3">
      <c r="A3989" t="s">
        <v>265</v>
      </c>
      <c r="B3989" t="s">
        <v>160</v>
      </c>
      <c r="C3989">
        <v>13</v>
      </c>
      <c r="D3989">
        <v>11</v>
      </c>
      <c r="E3989" t="s">
        <v>510</v>
      </c>
      <c r="F3989" t="s">
        <v>508</v>
      </c>
      <c r="G3989" t="s">
        <v>508</v>
      </c>
      <c r="H3989">
        <v>3.6765304625401432</v>
      </c>
      <c r="I3989">
        <v>76.255692650438817</v>
      </c>
      <c r="J3989">
        <v>7.1456170503170324E-2</v>
      </c>
      <c r="K3989">
        <v>156.88749096842079</v>
      </c>
      <c r="L3989">
        <v>1.7950675047829829</v>
      </c>
      <c r="M3989">
        <v>-0.6876838623884638</v>
      </c>
      <c r="N3989">
        <v>-2.7120560613019431</v>
      </c>
      <c r="O3989">
        <v>1</v>
      </c>
      <c r="P3989">
        <v>1</v>
      </c>
      <c r="Q3989">
        <v>1</v>
      </c>
      <c r="R3989">
        <v>0</v>
      </c>
      <c r="S3989">
        <v>1</v>
      </c>
      <c r="T3989">
        <v>1</v>
      </c>
    </row>
    <row r="3990" spans="1:20" x14ac:dyDescent="0.3">
      <c r="A3990" t="s">
        <v>271</v>
      </c>
      <c r="B3990" t="s">
        <v>160</v>
      </c>
      <c r="C3990">
        <v>5</v>
      </c>
      <c r="D3990">
        <v>6</v>
      </c>
      <c r="E3990" t="s">
        <v>510</v>
      </c>
      <c r="F3990" t="s">
        <v>508</v>
      </c>
      <c r="G3990" t="s">
        <v>508</v>
      </c>
      <c r="H3990">
        <v>4.4778816459415687</v>
      </c>
      <c r="I3990">
        <v>4.5662263508423253</v>
      </c>
      <c r="J3990">
        <v>-4.9369208791412537E-2</v>
      </c>
      <c r="K3990">
        <v>-86.882465633515494</v>
      </c>
      <c r="L3990">
        <v>0.52057898620023235</v>
      </c>
      <c r="M3990">
        <v>-6.5243199386028348</v>
      </c>
      <c r="N3990">
        <v>1.269034304318196</v>
      </c>
      <c r="O3990">
        <v>0</v>
      </c>
      <c r="P3990">
        <v>1</v>
      </c>
      <c r="Q3990">
        <v>0</v>
      </c>
      <c r="R3990">
        <v>0</v>
      </c>
      <c r="S3990">
        <v>1</v>
      </c>
      <c r="T3990">
        <v>0</v>
      </c>
    </row>
    <row r="3991" spans="1:20" x14ac:dyDescent="0.3">
      <c r="A3991" t="s">
        <v>290</v>
      </c>
      <c r="B3991" t="s">
        <v>160</v>
      </c>
      <c r="C3991">
        <v>0</v>
      </c>
      <c r="D3991">
        <v>3</v>
      </c>
      <c r="E3991" t="s">
        <v>510</v>
      </c>
      <c r="F3991" t="s">
        <v>508</v>
      </c>
      <c r="G3991" t="s">
        <v>508</v>
      </c>
      <c r="H3991">
        <v>4.2453696470875091</v>
      </c>
      <c r="I3991">
        <v>8.4677417804249924</v>
      </c>
      <c r="J3991">
        <v>-0.1593939222360676</v>
      </c>
      <c r="K3991">
        <v>-147.28681985391441</v>
      </c>
      <c r="L3991">
        <v>0.72654691664491644</v>
      </c>
      <c r="M3991">
        <v>-1.8273469687729049</v>
      </c>
      <c r="N3991">
        <v>0.57766465358545427</v>
      </c>
      <c r="O3991">
        <v>0</v>
      </c>
      <c r="P3991">
        <v>0</v>
      </c>
      <c r="Q3991">
        <v>0</v>
      </c>
      <c r="R3991">
        <v>0</v>
      </c>
      <c r="S3991">
        <v>0</v>
      </c>
      <c r="T3991">
        <v>0</v>
      </c>
    </row>
    <row r="3992" spans="1:20" x14ac:dyDescent="0.3">
      <c r="A3992" t="s">
        <v>512</v>
      </c>
      <c r="B3992" t="s">
        <v>160</v>
      </c>
      <c r="C3992">
        <v>0</v>
      </c>
      <c r="D3992">
        <v>5</v>
      </c>
      <c r="E3992" t="s">
        <v>510</v>
      </c>
      <c r="F3992" t="s">
        <v>508</v>
      </c>
      <c r="G3992" t="s">
        <v>508</v>
      </c>
      <c r="H3992">
        <v>4.341736284371466</v>
      </c>
      <c r="I3992">
        <v>4.4943776078705628</v>
      </c>
      <c r="J3992">
        <v>-0.18368102776977849</v>
      </c>
      <c r="K3992">
        <v>-120.37291547735261</v>
      </c>
      <c r="L3992">
        <v>0.95972979971417316</v>
      </c>
      <c r="M3992">
        <v>-2.3611990029204222</v>
      </c>
      <c r="N3992">
        <v>-2.2222231918257269</v>
      </c>
      <c r="O3992">
        <v>0</v>
      </c>
      <c r="P3992">
        <v>0</v>
      </c>
      <c r="Q3992">
        <v>0</v>
      </c>
      <c r="R3992">
        <v>0</v>
      </c>
      <c r="S3992">
        <v>0</v>
      </c>
      <c r="T3992">
        <v>0</v>
      </c>
    </row>
    <row r="3993" spans="1:20" x14ac:dyDescent="0.3">
      <c r="A3993" t="s">
        <v>91</v>
      </c>
      <c r="B3993" t="s">
        <v>160</v>
      </c>
      <c r="C3993">
        <v>4</v>
      </c>
      <c r="D3993">
        <v>7</v>
      </c>
      <c r="E3993" t="s">
        <v>510</v>
      </c>
      <c r="F3993" t="s">
        <v>508</v>
      </c>
      <c r="G3993" t="s">
        <v>508</v>
      </c>
      <c r="H3993">
        <v>4.6934682480138612</v>
      </c>
      <c r="I3993">
        <v>20.385667983157539</v>
      </c>
      <c r="J3993">
        <v>-0.2015595448349308</v>
      </c>
      <c r="K3993">
        <v>-180.97459882433341</v>
      </c>
      <c r="L3993">
        <v>1.674424462126505</v>
      </c>
      <c r="M3993">
        <v>-2.2222231918257269</v>
      </c>
      <c r="N3993">
        <v>1.8716559642861721</v>
      </c>
      <c r="O3993">
        <v>0</v>
      </c>
      <c r="P3993">
        <v>0</v>
      </c>
      <c r="Q3993">
        <v>0</v>
      </c>
      <c r="R3993">
        <v>1</v>
      </c>
      <c r="S3993">
        <v>0</v>
      </c>
      <c r="T3993">
        <v>1</v>
      </c>
    </row>
    <row r="3994" spans="1:20" x14ac:dyDescent="0.3">
      <c r="A3994" t="s">
        <v>259</v>
      </c>
      <c r="B3994" t="s">
        <v>160</v>
      </c>
      <c r="C3994">
        <v>11</v>
      </c>
      <c r="D3994">
        <v>10</v>
      </c>
      <c r="E3994" t="s">
        <v>510</v>
      </c>
      <c r="F3994" t="s">
        <v>508</v>
      </c>
      <c r="G3994" t="s">
        <v>508</v>
      </c>
      <c r="H3994">
        <v>4.2857136915246521</v>
      </c>
      <c r="I3994">
        <v>62.671216434818128</v>
      </c>
      <c r="J3994">
        <v>0.1392507988739361</v>
      </c>
      <c r="K3994">
        <v>73.617543278483694</v>
      </c>
      <c r="L3994">
        <v>0.70783184690831558</v>
      </c>
      <c r="M3994">
        <v>-3.8922245280454471</v>
      </c>
      <c r="N3994">
        <v>-0.62304942398068552</v>
      </c>
      <c r="O3994">
        <v>1</v>
      </c>
      <c r="P3994">
        <v>1</v>
      </c>
      <c r="Q3994">
        <v>1</v>
      </c>
      <c r="R3994">
        <v>0</v>
      </c>
      <c r="S3994">
        <v>1</v>
      </c>
      <c r="T3994">
        <v>0</v>
      </c>
    </row>
    <row r="3995" spans="1:20" x14ac:dyDescent="0.3">
      <c r="A3995" t="s">
        <v>269</v>
      </c>
      <c r="B3995" t="s">
        <v>160</v>
      </c>
      <c r="C3995">
        <v>10</v>
      </c>
      <c r="D3995">
        <v>12</v>
      </c>
      <c r="E3995" t="s">
        <v>510</v>
      </c>
      <c r="F3995" t="s">
        <v>508</v>
      </c>
      <c r="G3995" t="s">
        <v>508</v>
      </c>
      <c r="H3995">
        <v>4.3448133825664943</v>
      </c>
      <c r="I3995">
        <v>42.808232040788532</v>
      </c>
      <c r="J3995">
        <v>3.5668684332380893E-2</v>
      </c>
      <c r="K3995">
        <v>-4.2341699920752633</v>
      </c>
      <c r="L3995">
        <v>1.067319180248699</v>
      </c>
      <c r="M3995">
        <v>-3.009401554710383</v>
      </c>
      <c r="N3995">
        <v>-1.745316438934545</v>
      </c>
      <c r="O3995">
        <v>0</v>
      </c>
      <c r="P3995">
        <v>1</v>
      </c>
      <c r="Q3995">
        <v>1</v>
      </c>
      <c r="R3995">
        <v>0</v>
      </c>
      <c r="S3995">
        <v>1</v>
      </c>
      <c r="T3995">
        <v>1</v>
      </c>
    </row>
    <row r="3996" spans="1:20" x14ac:dyDescent="0.3">
      <c r="A3996" t="s">
        <v>282</v>
      </c>
      <c r="B3996" t="s">
        <v>160</v>
      </c>
      <c r="C3996">
        <v>3</v>
      </c>
      <c r="D3996">
        <v>4</v>
      </c>
      <c r="E3996" t="s">
        <v>510</v>
      </c>
      <c r="F3996" t="s">
        <v>508</v>
      </c>
      <c r="G3996" t="s">
        <v>508</v>
      </c>
      <c r="H3996">
        <v>4.2763146779307792</v>
      </c>
      <c r="I3996">
        <v>33.56163824313542</v>
      </c>
      <c r="J3996">
        <v>-2.3224819321478699E-2</v>
      </c>
      <c r="K3996">
        <v>-60.12187079019678</v>
      </c>
      <c r="L3996">
        <v>0.5644982442000307</v>
      </c>
      <c r="M3996">
        <v>-1.745316438934545</v>
      </c>
      <c r="N3996">
        <v>6.5790980311330738E-2</v>
      </c>
      <c r="O3996">
        <v>0</v>
      </c>
      <c r="P3996">
        <v>1</v>
      </c>
      <c r="Q3996">
        <v>0</v>
      </c>
      <c r="R3996">
        <v>0</v>
      </c>
      <c r="S3996">
        <v>0</v>
      </c>
      <c r="T3996">
        <v>0</v>
      </c>
    </row>
    <row r="3997" spans="1:20" x14ac:dyDescent="0.3">
      <c r="A3997" t="s">
        <v>291</v>
      </c>
      <c r="B3997" t="s">
        <v>160</v>
      </c>
      <c r="C3997">
        <v>11</v>
      </c>
      <c r="D3997">
        <v>15</v>
      </c>
      <c r="E3997" t="s">
        <v>510</v>
      </c>
      <c r="F3997" t="s">
        <v>508</v>
      </c>
      <c r="G3997" t="s">
        <v>508</v>
      </c>
      <c r="H3997">
        <v>4.8923672204430719</v>
      </c>
      <c r="I3997">
        <v>41.993946039888371</v>
      </c>
      <c r="J3997">
        <v>1.205443990865201E-2</v>
      </c>
      <c r="K3997">
        <v>129.1909076086217</v>
      </c>
      <c r="L3997">
        <v>2.0430095349196482</v>
      </c>
      <c r="M3997">
        <v>-4.7449650975575981</v>
      </c>
      <c r="N3997">
        <v>-3.4246528975726429</v>
      </c>
      <c r="O3997">
        <v>1</v>
      </c>
      <c r="P3997">
        <v>1</v>
      </c>
      <c r="Q3997">
        <v>1</v>
      </c>
      <c r="R3997">
        <v>0</v>
      </c>
      <c r="S3997">
        <v>0</v>
      </c>
      <c r="T3997">
        <v>1</v>
      </c>
    </row>
    <row r="3998" spans="1:20" x14ac:dyDescent="0.3">
      <c r="A3998" t="s">
        <v>295</v>
      </c>
      <c r="B3998" t="s">
        <v>160</v>
      </c>
      <c r="C3998">
        <v>4</v>
      </c>
      <c r="D3998">
        <v>5</v>
      </c>
      <c r="E3998" t="s">
        <v>510</v>
      </c>
      <c r="F3998" t="s">
        <v>508</v>
      </c>
      <c r="G3998" t="s">
        <v>508</v>
      </c>
      <c r="H3998">
        <v>5.0934868727000193</v>
      </c>
      <c r="I3998">
        <v>25.37765220903853</v>
      </c>
      <c r="J3998">
        <v>-1.2142140261512E-2</v>
      </c>
      <c r="K3998">
        <v>-26.123923362275871</v>
      </c>
      <c r="L3998">
        <v>0.4188141904328439</v>
      </c>
      <c r="M3998">
        <v>-3.4246528975726429</v>
      </c>
      <c r="N3998">
        <v>-6.4476007313101658E-2</v>
      </c>
      <c r="O3998">
        <v>1</v>
      </c>
      <c r="P3998">
        <v>1</v>
      </c>
      <c r="Q3998">
        <v>0</v>
      </c>
      <c r="R3998">
        <v>0</v>
      </c>
      <c r="S3998">
        <v>0</v>
      </c>
      <c r="T3998">
        <v>0</v>
      </c>
    </row>
    <row r="3999" spans="1:20" x14ac:dyDescent="0.3">
      <c r="A3999" t="s">
        <v>298</v>
      </c>
      <c r="B3999" t="s">
        <v>160</v>
      </c>
      <c r="C3999">
        <v>4</v>
      </c>
      <c r="D3999">
        <v>3</v>
      </c>
      <c r="E3999" t="s">
        <v>510</v>
      </c>
      <c r="F3999" t="s">
        <v>508</v>
      </c>
      <c r="G3999" t="s">
        <v>508</v>
      </c>
      <c r="H3999">
        <v>5.1428561935776393</v>
      </c>
      <c r="I3999">
        <v>25.075530441807711</v>
      </c>
      <c r="J3999">
        <v>-2.5671710504699321E-2</v>
      </c>
      <c r="K3999">
        <v>-33.319203402502723</v>
      </c>
      <c r="L3999">
        <v>0.19276801266974791</v>
      </c>
      <c r="M3999">
        <v>-6.4476007313101658E-2</v>
      </c>
      <c r="N3999">
        <v>0.83871041574785776</v>
      </c>
      <c r="O3999">
        <v>1</v>
      </c>
      <c r="P3999">
        <v>1</v>
      </c>
      <c r="Q3999">
        <v>0</v>
      </c>
      <c r="R3999">
        <v>0</v>
      </c>
      <c r="S3999">
        <v>0</v>
      </c>
      <c r="T3999">
        <v>0</v>
      </c>
    </row>
    <row r="4000" spans="1:20" x14ac:dyDescent="0.3">
      <c r="A4000" t="s">
        <v>164</v>
      </c>
      <c r="B4000" t="s">
        <v>160</v>
      </c>
      <c r="C4000">
        <v>9</v>
      </c>
      <c r="D4000">
        <v>10</v>
      </c>
      <c r="E4000" t="s">
        <v>510</v>
      </c>
      <c r="F4000" t="s">
        <v>508</v>
      </c>
      <c r="G4000" t="s">
        <v>508</v>
      </c>
      <c r="H4000">
        <v>5.55942299501426</v>
      </c>
      <c r="I4000">
        <v>49.857546606414019</v>
      </c>
      <c r="J4000">
        <v>0.1216661048496874</v>
      </c>
      <c r="K4000">
        <v>62.953806944138002</v>
      </c>
      <c r="L4000">
        <v>0.6364346514600463</v>
      </c>
      <c r="M4000">
        <v>-3.4117642570944389</v>
      </c>
      <c r="N4000">
        <v>2.253354674264465</v>
      </c>
      <c r="O4000">
        <v>1</v>
      </c>
      <c r="P4000">
        <v>1</v>
      </c>
      <c r="Q4000">
        <v>1</v>
      </c>
      <c r="R4000">
        <v>0</v>
      </c>
      <c r="S4000">
        <v>1</v>
      </c>
      <c r="T4000">
        <v>0</v>
      </c>
    </row>
    <row r="4001" spans="1:20" x14ac:dyDescent="0.3">
      <c r="A4001" t="s">
        <v>77</v>
      </c>
      <c r="B4001" t="s">
        <v>620</v>
      </c>
      <c r="C4001">
        <v>1</v>
      </c>
      <c r="D4001">
        <v>4</v>
      </c>
      <c r="E4001" t="s">
        <v>510</v>
      </c>
      <c r="F4001" t="s">
        <v>508</v>
      </c>
      <c r="G4001" t="s">
        <v>508</v>
      </c>
      <c r="H4001">
        <v>16.134121650920669</v>
      </c>
      <c r="I4001">
        <v>6.3118006913265887</v>
      </c>
      <c r="J4001">
        <v>-0.29213305887616281</v>
      </c>
      <c r="K4001">
        <v>-49.271809665500648</v>
      </c>
      <c r="L4001">
        <v>0.51439447485875489</v>
      </c>
      <c r="M4001">
        <v>-4.44015495551192</v>
      </c>
      <c r="N4001">
        <v>-2.7272678231621881</v>
      </c>
      <c r="O4001">
        <v>0</v>
      </c>
      <c r="P4001">
        <v>1</v>
      </c>
      <c r="Q4001">
        <v>0</v>
      </c>
      <c r="R4001">
        <v>0</v>
      </c>
      <c r="S4001">
        <v>0</v>
      </c>
      <c r="T4001">
        <v>0</v>
      </c>
    </row>
    <row r="4002" spans="1:20" x14ac:dyDescent="0.3">
      <c r="A4002" t="s">
        <v>228</v>
      </c>
      <c r="B4002" t="s">
        <v>620</v>
      </c>
      <c r="C4002">
        <v>9</v>
      </c>
      <c r="D4002">
        <v>8</v>
      </c>
      <c r="E4002" t="s">
        <v>510</v>
      </c>
      <c r="F4002" t="s">
        <v>508</v>
      </c>
      <c r="G4002" t="s">
        <v>508</v>
      </c>
      <c r="H4002">
        <v>7.6783544476223167</v>
      </c>
      <c r="I4002">
        <v>81.818169503170836</v>
      </c>
      <c r="J4002">
        <v>0.41003808089519111</v>
      </c>
      <c r="K4002">
        <v>191.8371010678886</v>
      </c>
      <c r="L4002">
        <v>1.227633134701857</v>
      </c>
      <c r="M4002">
        <v>-2.698282388044245</v>
      </c>
      <c r="N4002">
        <v>2.5210100869895258</v>
      </c>
      <c r="O4002">
        <v>1</v>
      </c>
      <c r="P4002">
        <v>1</v>
      </c>
      <c r="Q4002">
        <v>1</v>
      </c>
      <c r="R4002">
        <v>0</v>
      </c>
      <c r="S4002">
        <v>0</v>
      </c>
      <c r="T4002">
        <v>1</v>
      </c>
    </row>
    <row r="4003" spans="1:20" x14ac:dyDescent="0.3">
      <c r="A4003" t="s">
        <v>265</v>
      </c>
      <c r="B4003" t="s">
        <v>620</v>
      </c>
      <c r="C4003">
        <v>4</v>
      </c>
      <c r="D4003">
        <v>6</v>
      </c>
      <c r="E4003" t="s">
        <v>510</v>
      </c>
      <c r="F4003" t="s">
        <v>508</v>
      </c>
      <c r="G4003" t="s">
        <v>508</v>
      </c>
      <c r="H4003">
        <v>7.7986360948535269</v>
      </c>
      <c r="I4003">
        <v>56.334224115061993</v>
      </c>
      <c r="J4003">
        <v>0.3587542279795497</v>
      </c>
      <c r="K4003">
        <v>26.56661786011362</v>
      </c>
      <c r="L4003">
        <v>0.67376527170528966</v>
      </c>
      <c r="M4003">
        <v>-4.2241440403331874</v>
      </c>
      <c r="N4003">
        <v>-3.8703813212364051</v>
      </c>
      <c r="O4003">
        <v>0</v>
      </c>
      <c r="P4003">
        <v>1</v>
      </c>
      <c r="Q4003">
        <v>1</v>
      </c>
      <c r="R4003">
        <v>0</v>
      </c>
      <c r="S4003">
        <v>0</v>
      </c>
      <c r="T4003">
        <v>0</v>
      </c>
    </row>
    <row r="4004" spans="1:20" x14ac:dyDescent="0.3">
      <c r="A4004" t="s">
        <v>271</v>
      </c>
      <c r="B4004" t="s">
        <v>620</v>
      </c>
      <c r="C4004">
        <v>4</v>
      </c>
      <c r="D4004">
        <v>6</v>
      </c>
      <c r="E4004" t="s">
        <v>510</v>
      </c>
      <c r="F4004" t="s">
        <v>508</v>
      </c>
      <c r="G4004" t="s">
        <v>508</v>
      </c>
      <c r="H4004">
        <v>7.6959374220870096</v>
      </c>
      <c r="I4004">
        <v>42.318061516378528</v>
      </c>
      <c r="J4004">
        <v>0.1981530323457035</v>
      </c>
      <c r="K4004">
        <v>-37.037023845152568</v>
      </c>
      <c r="L4004">
        <v>0.72437904523808094</v>
      </c>
      <c r="M4004">
        <v>-0.84269803385936626</v>
      </c>
      <c r="N4004">
        <v>9.9150158225283267</v>
      </c>
      <c r="O4004">
        <v>0</v>
      </c>
      <c r="P4004">
        <v>1</v>
      </c>
      <c r="Q4004">
        <v>1</v>
      </c>
      <c r="R4004">
        <v>0</v>
      </c>
      <c r="S4004">
        <v>0</v>
      </c>
      <c r="T4004">
        <v>0</v>
      </c>
    </row>
    <row r="4005" spans="1:20" x14ac:dyDescent="0.3">
      <c r="A4005" t="s">
        <v>162</v>
      </c>
      <c r="B4005" t="s">
        <v>620</v>
      </c>
      <c r="C4005">
        <v>11</v>
      </c>
      <c r="D4005">
        <v>10</v>
      </c>
      <c r="E4005" t="s">
        <v>510</v>
      </c>
      <c r="F4005" t="s">
        <v>508</v>
      </c>
      <c r="G4005" t="s">
        <v>508</v>
      </c>
      <c r="H4005">
        <v>9.2737719310933198</v>
      </c>
      <c r="I4005">
        <v>64.609663223914154</v>
      </c>
      <c r="J4005">
        <v>0.88442989834099106</v>
      </c>
      <c r="K4005">
        <v>86.50971324341134</v>
      </c>
      <c r="L4005">
        <v>2.6496425993653219</v>
      </c>
      <c r="M4005">
        <v>-9.9717818269510872</v>
      </c>
      <c r="N4005">
        <v>-9.9791008794133091</v>
      </c>
      <c r="O4005">
        <v>1</v>
      </c>
      <c r="P4005">
        <v>1</v>
      </c>
      <c r="Q4005">
        <v>1</v>
      </c>
      <c r="R4005">
        <v>0</v>
      </c>
      <c r="S4005">
        <v>1</v>
      </c>
      <c r="T4005">
        <v>1</v>
      </c>
    </row>
    <row r="4006" spans="1:20" x14ac:dyDescent="0.3">
      <c r="A4006" t="s">
        <v>220</v>
      </c>
      <c r="B4006" t="s">
        <v>620</v>
      </c>
      <c r="C4006">
        <v>8</v>
      </c>
      <c r="D4006">
        <v>7</v>
      </c>
      <c r="E4006" t="s">
        <v>510</v>
      </c>
      <c r="F4006" t="s">
        <v>508</v>
      </c>
      <c r="G4006" t="s">
        <v>508</v>
      </c>
      <c r="H4006">
        <v>11.15164554329264</v>
      </c>
      <c r="I4006">
        <v>50.408920662591647</v>
      </c>
      <c r="J4006">
        <v>0.49246064020329089</v>
      </c>
      <c r="K4006">
        <v>36.665058340833049</v>
      </c>
      <c r="L4006">
        <v>1.1224401985649739</v>
      </c>
      <c r="M4006">
        <v>-9.9791008794133091</v>
      </c>
      <c r="N4006">
        <v>2.727807505455814</v>
      </c>
      <c r="O4006">
        <v>0</v>
      </c>
      <c r="P4006">
        <v>1</v>
      </c>
      <c r="Q4006">
        <v>1</v>
      </c>
      <c r="R4006">
        <v>0</v>
      </c>
      <c r="S4006">
        <v>1</v>
      </c>
      <c r="T4006">
        <v>1</v>
      </c>
    </row>
    <row r="4007" spans="1:20" x14ac:dyDescent="0.3">
      <c r="A4007" t="s">
        <v>291</v>
      </c>
      <c r="B4007" t="s">
        <v>620</v>
      </c>
      <c r="C4007">
        <v>8</v>
      </c>
      <c r="D4007">
        <v>7</v>
      </c>
      <c r="E4007" t="s">
        <v>510</v>
      </c>
      <c r="F4007" t="s">
        <v>508</v>
      </c>
      <c r="G4007" t="s">
        <v>508</v>
      </c>
      <c r="H4007">
        <v>11.79962929022652</v>
      </c>
      <c r="I4007">
        <v>56.709266149163803</v>
      </c>
      <c r="J4007">
        <v>0.219023014846361</v>
      </c>
      <c r="K4007">
        <v>40.411613805283572</v>
      </c>
      <c r="L4007">
        <v>1.0423030179211801</v>
      </c>
      <c r="M4007">
        <v>-9.9766152812372937</v>
      </c>
      <c r="N4007">
        <v>-5.9740304992472577</v>
      </c>
      <c r="O4007">
        <v>0</v>
      </c>
      <c r="P4007">
        <v>1</v>
      </c>
      <c r="Q4007">
        <v>1</v>
      </c>
      <c r="R4007">
        <v>0</v>
      </c>
      <c r="S4007">
        <v>1</v>
      </c>
      <c r="T4007">
        <v>1</v>
      </c>
    </row>
    <row r="4008" spans="1:20" x14ac:dyDescent="0.3">
      <c r="A4008" t="s">
        <v>295</v>
      </c>
      <c r="B4008" t="s">
        <v>620</v>
      </c>
      <c r="C4008">
        <v>1</v>
      </c>
      <c r="D4008">
        <v>5</v>
      </c>
      <c r="E4008" t="s">
        <v>510</v>
      </c>
      <c r="F4008" t="s">
        <v>508</v>
      </c>
      <c r="G4008" t="s">
        <v>508</v>
      </c>
      <c r="H4008">
        <v>11.95080347565499</v>
      </c>
      <c r="I4008">
        <v>45.686893803646093</v>
      </c>
      <c r="J4008">
        <v>-0.11771985340873049</v>
      </c>
      <c r="K4008">
        <v>10.123493548173039</v>
      </c>
      <c r="L4008">
        <v>0.97966468146052255</v>
      </c>
      <c r="M4008">
        <v>-5.9740304992472577</v>
      </c>
      <c r="N4008">
        <v>7.2744013520046256</v>
      </c>
      <c r="O4008">
        <v>0</v>
      </c>
      <c r="P4008">
        <v>1</v>
      </c>
      <c r="Q4008">
        <v>0</v>
      </c>
      <c r="R4008">
        <v>0</v>
      </c>
      <c r="S4008">
        <v>0</v>
      </c>
      <c r="T4008">
        <v>0</v>
      </c>
    </row>
    <row r="4009" spans="1:20" x14ac:dyDescent="0.3">
      <c r="A4009" t="s">
        <v>96</v>
      </c>
      <c r="B4009" t="s">
        <v>620</v>
      </c>
      <c r="C4009">
        <v>4</v>
      </c>
      <c r="D4009">
        <v>4</v>
      </c>
      <c r="E4009" t="s">
        <v>510</v>
      </c>
      <c r="F4009" t="s">
        <v>508</v>
      </c>
      <c r="G4009" t="s">
        <v>508</v>
      </c>
      <c r="H4009">
        <v>11.409377123848889</v>
      </c>
      <c r="I4009">
        <v>57.556259118935763</v>
      </c>
      <c r="J4009">
        <v>-0.35807557406743129</v>
      </c>
      <c r="K4009">
        <v>22.742845309256001</v>
      </c>
      <c r="L4009">
        <v>0.79354443784307116</v>
      </c>
      <c r="M4009">
        <v>-3.6106754035412312</v>
      </c>
      <c r="N4009">
        <v>0.32573259546276229</v>
      </c>
      <c r="O4009">
        <v>1</v>
      </c>
      <c r="P4009">
        <v>1</v>
      </c>
      <c r="Q4009">
        <v>0</v>
      </c>
      <c r="R4009">
        <v>0</v>
      </c>
      <c r="S4009">
        <v>0</v>
      </c>
      <c r="T4009">
        <v>0</v>
      </c>
    </row>
    <row r="4010" spans="1:20" x14ac:dyDescent="0.3">
      <c r="A4010" t="s">
        <v>164</v>
      </c>
      <c r="B4010" t="s">
        <v>620</v>
      </c>
      <c r="C4010">
        <v>6</v>
      </c>
      <c r="D4010">
        <v>6</v>
      </c>
      <c r="E4010" t="s">
        <v>510</v>
      </c>
      <c r="F4010" t="s">
        <v>508</v>
      </c>
      <c r="G4010" t="s">
        <v>508</v>
      </c>
      <c r="H4010">
        <v>12.21587347605872</v>
      </c>
      <c r="I4010">
        <v>18.20652230250132</v>
      </c>
      <c r="J4010">
        <v>-0.44042580264674053</v>
      </c>
      <c r="K4010">
        <v>-48.712101766723023</v>
      </c>
      <c r="L4010">
        <v>1.0008278221640621</v>
      </c>
      <c r="M4010">
        <v>-8.6850626731244045</v>
      </c>
      <c r="N4010">
        <v>1.333329942491319</v>
      </c>
      <c r="O4010">
        <v>1</v>
      </c>
      <c r="P4010">
        <v>1</v>
      </c>
      <c r="Q4010">
        <v>0</v>
      </c>
      <c r="R4010">
        <v>0</v>
      </c>
      <c r="S4010">
        <v>0</v>
      </c>
      <c r="T4010">
        <v>1</v>
      </c>
    </row>
    <row r="4011" spans="1:20" x14ac:dyDescent="0.3">
      <c r="A4011" t="s">
        <v>242</v>
      </c>
      <c r="B4011" t="s">
        <v>620</v>
      </c>
      <c r="C4011">
        <v>3</v>
      </c>
      <c r="D4011">
        <v>4</v>
      </c>
      <c r="E4011" t="s">
        <v>510</v>
      </c>
      <c r="F4011" t="s">
        <v>508</v>
      </c>
      <c r="G4011" t="s">
        <v>508</v>
      </c>
      <c r="H4011">
        <v>9.1995068282491559</v>
      </c>
      <c r="I4011">
        <v>30.909102994219289</v>
      </c>
      <c r="J4011">
        <v>-0.42770541532545198</v>
      </c>
      <c r="K4011">
        <v>-16.462679142958539</v>
      </c>
      <c r="L4011">
        <v>0.81890257979371694</v>
      </c>
      <c r="M4011">
        <v>-2.027025067780146</v>
      </c>
      <c r="N4011">
        <v>5.1724086902089388</v>
      </c>
      <c r="O4011">
        <v>0</v>
      </c>
      <c r="P4011">
        <v>1</v>
      </c>
      <c r="Q4011">
        <v>0</v>
      </c>
      <c r="R4011">
        <v>1</v>
      </c>
      <c r="S4011">
        <v>0</v>
      </c>
      <c r="T4011">
        <v>0</v>
      </c>
    </row>
    <row r="4012" spans="1:20" x14ac:dyDescent="0.3">
      <c r="A4012" t="s">
        <v>139</v>
      </c>
      <c r="B4012" t="s">
        <v>621</v>
      </c>
      <c r="C4012">
        <v>3</v>
      </c>
      <c r="D4012">
        <v>6</v>
      </c>
      <c r="E4012" t="s">
        <v>510</v>
      </c>
      <c r="F4012" t="s">
        <v>508</v>
      </c>
      <c r="G4012" t="s">
        <v>508</v>
      </c>
      <c r="H4012">
        <v>3.5483571098573412</v>
      </c>
      <c r="I4012">
        <v>10.606113150112231</v>
      </c>
      <c r="J4012">
        <v>-5.429306834737202E-2</v>
      </c>
      <c r="K4012">
        <v>-97.053225302929519</v>
      </c>
      <c r="L4012">
        <v>0.61914502245807179</v>
      </c>
      <c r="M4012">
        <v>-1.04589429054385</v>
      </c>
      <c r="N4012">
        <v>1.879035125789245</v>
      </c>
      <c r="O4012">
        <v>0</v>
      </c>
      <c r="P4012">
        <v>1</v>
      </c>
      <c r="Q4012">
        <v>0</v>
      </c>
      <c r="R4012">
        <v>0</v>
      </c>
      <c r="S4012">
        <v>0</v>
      </c>
      <c r="T4012">
        <v>0</v>
      </c>
    </row>
    <row r="4013" spans="1:20" x14ac:dyDescent="0.3">
      <c r="A4013" t="s">
        <v>271</v>
      </c>
      <c r="B4013" t="s">
        <v>621</v>
      </c>
      <c r="C4013">
        <v>6</v>
      </c>
      <c r="D4013">
        <v>9</v>
      </c>
      <c r="E4013" t="s">
        <v>510</v>
      </c>
      <c r="F4013" t="s">
        <v>508</v>
      </c>
      <c r="G4013" t="s">
        <v>508</v>
      </c>
      <c r="H4013">
        <v>4.936914033674106</v>
      </c>
      <c r="I4013">
        <v>23.624579488287399</v>
      </c>
      <c r="J4013">
        <v>0.10713966381622279</v>
      </c>
      <c r="K4013">
        <v>4.8054581956163833</v>
      </c>
      <c r="L4013">
        <v>0.51738391759130209</v>
      </c>
      <c r="M4013">
        <v>-4.567700818199695</v>
      </c>
      <c r="N4013">
        <v>1.025642809121452</v>
      </c>
      <c r="O4013">
        <v>0</v>
      </c>
      <c r="P4013">
        <v>1</v>
      </c>
      <c r="Q4013">
        <v>1</v>
      </c>
      <c r="R4013">
        <v>0</v>
      </c>
      <c r="S4013">
        <v>0</v>
      </c>
      <c r="T4013">
        <v>0</v>
      </c>
    </row>
    <row r="4014" spans="1:20" x14ac:dyDescent="0.3">
      <c r="A4014" t="s">
        <v>290</v>
      </c>
      <c r="B4014" t="s">
        <v>621</v>
      </c>
      <c r="C4014">
        <v>11</v>
      </c>
      <c r="D4014">
        <v>8</v>
      </c>
      <c r="E4014" t="s">
        <v>510</v>
      </c>
      <c r="F4014" t="s">
        <v>508</v>
      </c>
      <c r="G4014" t="s">
        <v>508</v>
      </c>
      <c r="H4014">
        <v>5.2682427299951247</v>
      </c>
      <c r="I4014">
        <v>50</v>
      </c>
      <c r="J4014">
        <v>2.7821409653689459E-2</v>
      </c>
      <c r="K4014">
        <v>3.4681194719000832</v>
      </c>
      <c r="L4014">
        <v>1.056922898666828</v>
      </c>
      <c r="M4014">
        <v>-0.37735686093381737</v>
      </c>
      <c r="N4014">
        <v>-4.2748865137856518</v>
      </c>
      <c r="O4014">
        <v>1</v>
      </c>
      <c r="P4014">
        <v>1</v>
      </c>
      <c r="Q4014">
        <v>1</v>
      </c>
      <c r="R4014">
        <v>1</v>
      </c>
      <c r="S4014">
        <v>0</v>
      </c>
      <c r="T4014">
        <v>1</v>
      </c>
    </row>
    <row r="4015" spans="1:20" x14ac:dyDescent="0.3">
      <c r="A4015" t="s">
        <v>512</v>
      </c>
      <c r="B4015" t="s">
        <v>621</v>
      </c>
      <c r="C4015">
        <v>-2</v>
      </c>
      <c r="D4015">
        <v>3</v>
      </c>
      <c r="E4015" t="s">
        <v>510</v>
      </c>
      <c r="F4015" t="s">
        <v>508</v>
      </c>
      <c r="G4015" t="s">
        <v>508</v>
      </c>
      <c r="H4015">
        <v>5.6950922238192652</v>
      </c>
      <c r="I4015">
        <v>3.4602215428803742</v>
      </c>
      <c r="J4015">
        <v>-0.18821685054354409</v>
      </c>
      <c r="K4015">
        <v>-154.77753549862601</v>
      </c>
      <c r="L4015">
        <v>0.88243825843487833</v>
      </c>
      <c r="M4015">
        <v>-3.2221575896893202</v>
      </c>
      <c r="N4015">
        <v>-3.6215000516387881</v>
      </c>
      <c r="O4015">
        <v>0</v>
      </c>
      <c r="P4015">
        <v>0</v>
      </c>
      <c r="Q4015">
        <v>0</v>
      </c>
      <c r="R4015">
        <v>0</v>
      </c>
      <c r="S4015">
        <v>0</v>
      </c>
      <c r="T4015">
        <v>0</v>
      </c>
    </row>
    <row r="4016" spans="1:20" x14ac:dyDescent="0.3">
      <c r="A4016" t="s">
        <v>91</v>
      </c>
      <c r="B4016" t="s">
        <v>621</v>
      </c>
      <c r="C4016">
        <v>2</v>
      </c>
      <c r="D4016">
        <v>4</v>
      </c>
      <c r="E4016" t="s">
        <v>510</v>
      </c>
      <c r="F4016" t="s">
        <v>508</v>
      </c>
      <c r="G4016" t="s">
        <v>508</v>
      </c>
      <c r="H4016">
        <v>5.987012953985305</v>
      </c>
      <c r="I4016">
        <v>24.222225613064239</v>
      </c>
      <c r="J4016">
        <v>-0.33150968607298947</v>
      </c>
      <c r="K4016">
        <v>-276.61691428983528</v>
      </c>
      <c r="L4016">
        <v>1.08792884286979</v>
      </c>
      <c r="M4016">
        <v>-3.6215000516387881</v>
      </c>
      <c r="N4016">
        <v>-1.4545440673828121</v>
      </c>
      <c r="O4016">
        <v>0</v>
      </c>
      <c r="P4016">
        <v>0</v>
      </c>
      <c r="Q4016">
        <v>0</v>
      </c>
      <c r="R4016">
        <v>1</v>
      </c>
      <c r="S4016">
        <v>0</v>
      </c>
      <c r="T4016">
        <v>1</v>
      </c>
    </row>
    <row r="4017" spans="1:20" x14ac:dyDescent="0.3">
      <c r="A4017" t="s">
        <v>93</v>
      </c>
      <c r="B4017" t="s">
        <v>621</v>
      </c>
      <c r="C4017">
        <v>2</v>
      </c>
      <c r="D4017">
        <v>2</v>
      </c>
      <c r="E4017" t="s">
        <v>510</v>
      </c>
      <c r="F4017" t="s">
        <v>508</v>
      </c>
      <c r="G4017" t="s">
        <v>508</v>
      </c>
      <c r="H4017">
        <v>5.750307489161905</v>
      </c>
      <c r="I4017">
        <v>21.35679596063769</v>
      </c>
      <c r="J4017">
        <v>-0.41659439959967659</v>
      </c>
      <c r="K4017">
        <v>-181.11210418962341</v>
      </c>
      <c r="L4017">
        <v>1.0932743526212989</v>
      </c>
      <c r="M4017">
        <v>-1.4545440673828121</v>
      </c>
      <c r="N4017">
        <v>-1.045510909600005</v>
      </c>
      <c r="O4017">
        <v>0</v>
      </c>
      <c r="P4017">
        <v>0</v>
      </c>
      <c r="Q4017">
        <v>0</v>
      </c>
      <c r="R4017">
        <v>1</v>
      </c>
      <c r="S4017">
        <v>0</v>
      </c>
      <c r="T4017">
        <v>1</v>
      </c>
    </row>
    <row r="4018" spans="1:20" x14ac:dyDescent="0.3">
      <c r="A4018" t="s">
        <v>162</v>
      </c>
      <c r="B4018" t="s">
        <v>621</v>
      </c>
      <c r="C4018">
        <v>0</v>
      </c>
      <c r="D4018">
        <v>4</v>
      </c>
      <c r="E4018" t="s">
        <v>510</v>
      </c>
      <c r="F4018" t="s">
        <v>508</v>
      </c>
      <c r="G4018" t="s">
        <v>508</v>
      </c>
      <c r="H4018">
        <v>5.4675409952107099</v>
      </c>
      <c r="I4018">
        <v>7.0706985566287326</v>
      </c>
      <c r="J4018">
        <v>-0.52900628292558671</v>
      </c>
      <c r="K4018">
        <v>-120.2153016219048</v>
      </c>
      <c r="L4018">
        <v>1.0321249532342249</v>
      </c>
      <c r="M4018">
        <v>-2.3038598870673801</v>
      </c>
      <c r="N4018">
        <v>-4.9713177427130084</v>
      </c>
      <c r="O4018">
        <v>0</v>
      </c>
      <c r="P4018">
        <v>0</v>
      </c>
      <c r="Q4018">
        <v>0</v>
      </c>
      <c r="R4018">
        <v>0</v>
      </c>
      <c r="S4018">
        <v>0</v>
      </c>
      <c r="T4018">
        <v>1</v>
      </c>
    </row>
    <row r="4019" spans="1:20" x14ac:dyDescent="0.3">
      <c r="A4019" t="s">
        <v>220</v>
      </c>
      <c r="B4019" t="s">
        <v>621</v>
      </c>
      <c r="C4019">
        <v>-2</v>
      </c>
      <c r="D4019">
        <v>3</v>
      </c>
      <c r="E4019" t="s">
        <v>510</v>
      </c>
      <c r="F4019" t="s">
        <v>508</v>
      </c>
      <c r="G4019" t="s">
        <v>508</v>
      </c>
      <c r="H4019">
        <v>5.5331984294280456</v>
      </c>
      <c r="I4019">
        <v>1.937044551147203</v>
      </c>
      <c r="J4019">
        <v>-0.62238513259635164</v>
      </c>
      <c r="K4019">
        <v>-126.2356025984957</v>
      </c>
      <c r="L4019">
        <v>0.8986076973431486</v>
      </c>
      <c r="M4019">
        <v>-4.9713177427130084</v>
      </c>
      <c r="N4019">
        <v>-9.8591568214130643</v>
      </c>
      <c r="O4019">
        <v>0</v>
      </c>
      <c r="P4019">
        <v>0</v>
      </c>
      <c r="Q4019">
        <v>0</v>
      </c>
      <c r="R4019">
        <v>0</v>
      </c>
      <c r="S4019">
        <v>0</v>
      </c>
      <c r="T4019">
        <v>0</v>
      </c>
    </row>
    <row r="4020" spans="1:20" x14ac:dyDescent="0.3">
      <c r="A4020" t="s">
        <v>291</v>
      </c>
      <c r="B4020" t="s">
        <v>621</v>
      </c>
      <c r="C4020">
        <v>11</v>
      </c>
      <c r="D4020">
        <v>10</v>
      </c>
      <c r="E4020" t="s">
        <v>510</v>
      </c>
      <c r="F4020" t="s">
        <v>508</v>
      </c>
      <c r="G4020" t="s">
        <v>508</v>
      </c>
      <c r="H4020">
        <v>7.0930915571483144</v>
      </c>
      <c r="I4020">
        <v>70.866673787434891</v>
      </c>
      <c r="J4020">
        <v>2.2926831334830671</v>
      </c>
      <c r="K4020">
        <v>152.34833523265161</v>
      </c>
      <c r="L4020">
        <v>2.8581843864704868</v>
      </c>
      <c r="M4020">
        <v>-8.6162938256063182</v>
      </c>
      <c r="N4020">
        <v>9.9860638641960744</v>
      </c>
      <c r="O4020">
        <v>1</v>
      </c>
      <c r="P4020">
        <v>1</v>
      </c>
      <c r="Q4020">
        <v>1</v>
      </c>
      <c r="R4020">
        <v>0</v>
      </c>
      <c r="S4020">
        <v>1</v>
      </c>
      <c r="T4020">
        <v>1</v>
      </c>
    </row>
    <row r="4021" spans="1:20" x14ac:dyDescent="0.3">
      <c r="A4021" t="s">
        <v>96</v>
      </c>
      <c r="B4021" t="s">
        <v>621</v>
      </c>
      <c r="C4021">
        <v>11</v>
      </c>
      <c r="D4021">
        <v>9</v>
      </c>
      <c r="E4021" t="s">
        <v>510</v>
      </c>
      <c r="F4021" t="s">
        <v>508</v>
      </c>
      <c r="G4021" t="s">
        <v>508</v>
      </c>
      <c r="H4021">
        <v>9.7444176363116988</v>
      </c>
      <c r="I4021">
        <v>73.733801353395251</v>
      </c>
      <c r="J4021">
        <v>2.1020102764802129</v>
      </c>
      <c r="K4021">
        <v>85.929338977687905</v>
      </c>
      <c r="L4021">
        <v>1.129356909632645</v>
      </c>
      <c r="M4021">
        <v>-10.000002586235439</v>
      </c>
      <c r="N4021">
        <v>-5.8380387254284276</v>
      </c>
      <c r="O4021">
        <v>1</v>
      </c>
      <c r="P4021">
        <v>1</v>
      </c>
      <c r="Q4021">
        <v>1</v>
      </c>
      <c r="R4021">
        <v>0</v>
      </c>
      <c r="S4021">
        <v>1</v>
      </c>
      <c r="T4021">
        <v>1</v>
      </c>
    </row>
    <row r="4022" spans="1:20" x14ac:dyDescent="0.3">
      <c r="A4022" t="s">
        <v>139</v>
      </c>
      <c r="B4022" t="s">
        <v>622</v>
      </c>
      <c r="C4022">
        <v>8</v>
      </c>
      <c r="D4022">
        <v>10</v>
      </c>
      <c r="E4022" t="s">
        <v>513</v>
      </c>
      <c r="F4022" t="s">
        <v>508</v>
      </c>
      <c r="G4022" t="s">
        <v>508</v>
      </c>
      <c r="H4022">
        <v>3.7402611274223831</v>
      </c>
      <c r="I4022">
        <v>38.888903606079673</v>
      </c>
      <c r="J4022">
        <v>4.5500099610804104E-3</v>
      </c>
      <c r="K4022">
        <v>9.3332939147893814</v>
      </c>
      <c r="L4022">
        <v>0.63628831115492246</v>
      </c>
      <c r="M4022">
        <v>-2.8268525039848762</v>
      </c>
      <c r="N4022">
        <v>-0.36363601684570313</v>
      </c>
      <c r="O4022">
        <v>0</v>
      </c>
      <c r="P4022">
        <v>1</v>
      </c>
      <c r="Q4022">
        <v>1</v>
      </c>
      <c r="R4022">
        <v>0</v>
      </c>
      <c r="S4022">
        <v>1</v>
      </c>
      <c r="T4022">
        <v>0</v>
      </c>
    </row>
    <row r="4023" spans="1:20" x14ac:dyDescent="0.3">
      <c r="A4023" t="s">
        <v>156</v>
      </c>
      <c r="B4023" t="s">
        <v>622</v>
      </c>
      <c r="C4023">
        <v>3</v>
      </c>
      <c r="D4023">
        <v>6</v>
      </c>
      <c r="E4023" t="s">
        <v>510</v>
      </c>
      <c r="F4023" t="s">
        <v>508</v>
      </c>
      <c r="G4023" t="s">
        <v>508</v>
      </c>
      <c r="H4023">
        <v>3.6757053122008618</v>
      </c>
      <c r="I4023">
        <v>36.111129507599593</v>
      </c>
      <c r="J4023">
        <v>-2.353892103429487E-3</v>
      </c>
      <c r="K4023">
        <v>-49.380977336659342</v>
      </c>
      <c r="L4023">
        <v>0.86984430241479083</v>
      </c>
      <c r="M4023">
        <v>-0.36363601684570313</v>
      </c>
      <c r="N4023">
        <v>4.379557851876454</v>
      </c>
      <c r="O4023">
        <v>0</v>
      </c>
      <c r="P4023">
        <v>1</v>
      </c>
      <c r="Q4023">
        <v>0</v>
      </c>
      <c r="R4023">
        <v>0</v>
      </c>
      <c r="S4023">
        <v>0</v>
      </c>
      <c r="T4023">
        <v>0</v>
      </c>
    </row>
    <row r="4024" spans="1:20" x14ac:dyDescent="0.3">
      <c r="A4024" t="s">
        <v>265</v>
      </c>
      <c r="B4024" t="s">
        <v>622</v>
      </c>
      <c r="C4024">
        <v>-2</v>
      </c>
      <c r="D4024">
        <v>3</v>
      </c>
      <c r="E4024" t="s">
        <v>510</v>
      </c>
      <c r="F4024" t="s">
        <v>508</v>
      </c>
      <c r="G4024" t="s">
        <v>508</v>
      </c>
      <c r="H4024">
        <v>8.8773669344609356</v>
      </c>
      <c r="I4024">
        <v>1.65524867358174</v>
      </c>
      <c r="J4024">
        <v>-4.9987989166939632E-2</v>
      </c>
      <c r="K4024">
        <v>-421.54808701217542</v>
      </c>
      <c r="L4024">
        <v>0.79255896955231564</v>
      </c>
      <c r="M4024">
        <v>-36.651116128358289</v>
      </c>
      <c r="N4024">
        <v>-2.6666758280123251</v>
      </c>
      <c r="O4024">
        <v>0</v>
      </c>
      <c r="P4024">
        <v>0</v>
      </c>
      <c r="Q4024">
        <v>0</v>
      </c>
      <c r="R4024">
        <v>0</v>
      </c>
      <c r="S4024">
        <v>0</v>
      </c>
      <c r="T4024">
        <v>0</v>
      </c>
    </row>
    <row r="4025" spans="1:20" x14ac:dyDescent="0.3">
      <c r="A4025" t="s">
        <v>271</v>
      </c>
      <c r="B4025" t="s">
        <v>622</v>
      </c>
      <c r="C4025">
        <v>0</v>
      </c>
      <c r="D4025">
        <v>5</v>
      </c>
      <c r="E4025" t="s">
        <v>510</v>
      </c>
      <c r="F4025" t="s">
        <v>508</v>
      </c>
      <c r="G4025" t="s">
        <v>508</v>
      </c>
      <c r="H4025">
        <v>10.16128150619406</v>
      </c>
      <c r="I4025">
        <v>0.94234222804557666</v>
      </c>
      <c r="J4025">
        <v>-0.12658685690210039</v>
      </c>
      <c r="K4025">
        <v>-173.2185372398624</v>
      </c>
      <c r="L4025">
        <v>1.724097656479963</v>
      </c>
      <c r="M4025">
        <v>-8.2191562153098729</v>
      </c>
      <c r="N4025">
        <v>0.74622780538222511</v>
      </c>
      <c r="O4025">
        <v>0</v>
      </c>
      <c r="P4025">
        <v>0</v>
      </c>
      <c r="Q4025">
        <v>0</v>
      </c>
      <c r="R4025">
        <v>0</v>
      </c>
      <c r="S4025">
        <v>0</v>
      </c>
      <c r="T4025">
        <v>1</v>
      </c>
    </row>
    <row r="4026" spans="1:20" x14ac:dyDescent="0.3">
      <c r="A4026" t="s">
        <v>283</v>
      </c>
      <c r="B4026" t="s">
        <v>622</v>
      </c>
      <c r="C4026">
        <v>1</v>
      </c>
      <c r="D4026">
        <v>2</v>
      </c>
      <c r="E4026" t="s">
        <v>510</v>
      </c>
      <c r="F4026" t="s">
        <v>508</v>
      </c>
      <c r="G4026" t="s">
        <v>508</v>
      </c>
      <c r="H4026">
        <v>9.9242816694776899</v>
      </c>
      <c r="I4026">
        <v>0.91226294097607441</v>
      </c>
      <c r="J4026">
        <v>-0.13934297628080261</v>
      </c>
      <c r="K4026">
        <v>-90.94831921576052</v>
      </c>
      <c r="L4026">
        <v>0.83447265946512295</v>
      </c>
      <c r="M4026">
        <v>-0.38165514977161358</v>
      </c>
      <c r="N4026">
        <v>-4.9808099808875346</v>
      </c>
      <c r="O4026">
        <v>0</v>
      </c>
      <c r="P4026">
        <v>1</v>
      </c>
      <c r="Q4026">
        <v>0</v>
      </c>
      <c r="R4026">
        <v>0</v>
      </c>
      <c r="S4026">
        <v>0</v>
      </c>
      <c r="T4026">
        <v>0</v>
      </c>
    </row>
    <row r="4027" spans="1:20" x14ac:dyDescent="0.3">
      <c r="A4027" t="s">
        <v>290</v>
      </c>
      <c r="B4027" t="s">
        <v>622</v>
      </c>
      <c r="C4027">
        <v>3</v>
      </c>
      <c r="D4027">
        <v>5</v>
      </c>
      <c r="E4027" t="s">
        <v>510</v>
      </c>
      <c r="F4027" t="s">
        <v>508</v>
      </c>
      <c r="G4027" t="s">
        <v>508</v>
      </c>
      <c r="H4027">
        <v>10.501529118002731</v>
      </c>
      <c r="I4027">
        <v>0.43249326605856608</v>
      </c>
      <c r="J4027">
        <v>-0.1325479379088951</v>
      </c>
      <c r="K4027">
        <v>-82.254180866808241</v>
      </c>
      <c r="L4027">
        <v>1.099761810954315</v>
      </c>
      <c r="M4027">
        <v>-4.9808099808875346</v>
      </c>
      <c r="N4027">
        <v>-9.5477355326947961</v>
      </c>
      <c r="O4027">
        <v>0</v>
      </c>
      <c r="P4027">
        <v>1</v>
      </c>
      <c r="Q4027">
        <v>0</v>
      </c>
      <c r="R4027">
        <v>0</v>
      </c>
      <c r="S4027">
        <v>0</v>
      </c>
      <c r="T4027">
        <v>1</v>
      </c>
    </row>
    <row r="4028" spans="1:20" x14ac:dyDescent="0.3">
      <c r="A4028" t="s">
        <v>512</v>
      </c>
      <c r="B4028" t="s">
        <v>622</v>
      </c>
      <c r="C4028">
        <v>3</v>
      </c>
      <c r="D4028">
        <v>4</v>
      </c>
      <c r="E4028" t="s">
        <v>510</v>
      </c>
      <c r="F4028" t="s">
        <v>508</v>
      </c>
      <c r="G4028" t="s">
        <v>508</v>
      </c>
      <c r="H4028">
        <v>11.984814223170179</v>
      </c>
      <c r="I4028">
        <v>2.3668617349240981</v>
      </c>
      <c r="J4028">
        <v>-0.11014778436147329</v>
      </c>
      <c r="K4028">
        <v>-85.079858464392004</v>
      </c>
      <c r="L4028">
        <v>1.706987945336597</v>
      </c>
      <c r="M4028">
        <v>-1.3888957875743531</v>
      </c>
      <c r="N4028">
        <v>-4.225348210765052</v>
      </c>
      <c r="O4028">
        <v>0</v>
      </c>
      <c r="P4028">
        <v>1</v>
      </c>
      <c r="Q4028">
        <v>0</v>
      </c>
      <c r="R4028">
        <v>0</v>
      </c>
      <c r="S4028">
        <v>0</v>
      </c>
      <c r="T4028">
        <v>1</v>
      </c>
    </row>
    <row r="4029" spans="1:20" x14ac:dyDescent="0.3">
      <c r="A4029" t="s">
        <v>91</v>
      </c>
      <c r="B4029" t="s">
        <v>622</v>
      </c>
      <c r="C4029">
        <v>1</v>
      </c>
      <c r="D4029">
        <v>4</v>
      </c>
      <c r="E4029" t="s">
        <v>510</v>
      </c>
      <c r="F4029" t="s">
        <v>508</v>
      </c>
      <c r="G4029" t="s">
        <v>508</v>
      </c>
      <c r="H4029">
        <v>12.618596806751309</v>
      </c>
      <c r="I4029">
        <v>2.840913170255928</v>
      </c>
      <c r="J4029">
        <v>-9.2693095498237288E-2</v>
      </c>
      <c r="K4029">
        <v>-86.329309010115722</v>
      </c>
      <c r="L4029">
        <v>0.85243717893983406</v>
      </c>
      <c r="M4029">
        <v>-4.225348210765052</v>
      </c>
      <c r="N4029">
        <v>0</v>
      </c>
      <c r="O4029">
        <v>0</v>
      </c>
      <c r="P4029">
        <v>1</v>
      </c>
      <c r="Q4029">
        <v>0</v>
      </c>
      <c r="R4029">
        <v>0</v>
      </c>
      <c r="S4029">
        <v>0</v>
      </c>
      <c r="T4029">
        <v>0</v>
      </c>
    </row>
    <row r="4030" spans="1:20" x14ac:dyDescent="0.3">
      <c r="A4030" t="s">
        <v>162</v>
      </c>
      <c r="B4030" t="s">
        <v>622</v>
      </c>
      <c r="C4030">
        <v>3</v>
      </c>
      <c r="D4030">
        <v>5</v>
      </c>
      <c r="E4030" t="s">
        <v>510</v>
      </c>
      <c r="F4030" t="s">
        <v>508</v>
      </c>
      <c r="G4030" t="s">
        <v>508</v>
      </c>
      <c r="H4030">
        <v>11.548046508576309</v>
      </c>
      <c r="I4030">
        <v>6.1737753691118957</v>
      </c>
      <c r="J4030">
        <v>-2.0250976344447062E-2</v>
      </c>
      <c r="K4030">
        <v>-73.351509897023064</v>
      </c>
      <c r="L4030">
        <v>1.1071390816432729</v>
      </c>
      <c r="M4030">
        <v>-2.87769512695575</v>
      </c>
      <c r="N4030">
        <v>0.74074002123338167</v>
      </c>
      <c r="O4030">
        <v>0</v>
      </c>
      <c r="P4030">
        <v>1</v>
      </c>
      <c r="Q4030">
        <v>0</v>
      </c>
      <c r="R4030">
        <v>0</v>
      </c>
      <c r="S4030">
        <v>0</v>
      </c>
      <c r="T4030">
        <v>1</v>
      </c>
    </row>
    <row r="4031" spans="1:20" x14ac:dyDescent="0.3">
      <c r="A4031" t="s">
        <v>259</v>
      </c>
      <c r="B4031" t="s">
        <v>622</v>
      </c>
      <c r="C4031">
        <v>9</v>
      </c>
      <c r="D4031">
        <v>5</v>
      </c>
      <c r="E4031" t="s">
        <v>510</v>
      </c>
      <c r="F4031" t="s">
        <v>508</v>
      </c>
      <c r="G4031" t="s">
        <v>508</v>
      </c>
      <c r="H4031">
        <v>5.5672453112543394</v>
      </c>
      <c r="I4031">
        <v>57.746867123662007</v>
      </c>
      <c r="J4031">
        <v>5.8397794092515547E-2</v>
      </c>
      <c r="K4031">
        <v>75.919995629349785</v>
      </c>
      <c r="L4031">
        <v>0.54096585753486837</v>
      </c>
      <c r="M4031">
        <v>-0.65359416014716498</v>
      </c>
      <c r="N4031">
        <v>-1.3157882353605499</v>
      </c>
      <c r="O4031">
        <v>1</v>
      </c>
      <c r="P4031">
        <v>1</v>
      </c>
      <c r="Q4031">
        <v>1</v>
      </c>
      <c r="R4031">
        <v>1</v>
      </c>
      <c r="S4031">
        <v>0</v>
      </c>
      <c r="T4031">
        <v>0</v>
      </c>
    </row>
    <row r="4032" spans="1:20" x14ac:dyDescent="0.3">
      <c r="A4032" t="s">
        <v>269</v>
      </c>
      <c r="B4032" t="s">
        <v>622</v>
      </c>
      <c r="C4032">
        <v>7</v>
      </c>
      <c r="D4032">
        <v>2</v>
      </c>
      <c r="E4032" t="s">
        <v>510</v>
      </c>
      <c r="F4032" t="s">
        <v>508</v>
      </c>
      <c r="G4032" t="s">
        <v>508</v>
      </c>
      <c r="H4032">
        <v>5.1020393268310631</v>
      </c>
      <c r="I4032">
        <v>62.06897118712277</v>
      </c>
      <c r="J4032">
        <v>5.8173070154397877E-2</v>
      </c>
      <c r="K4032">
        <v>71.138218000912005</v>
      </c>
      <c r="L4032">
        <v>0.50199146260137595</v>
      </c>
      <c r="M4032">
        <v>-1.999998092651367</v>
      </c>
      <c r="N4032">
        <v>-2.0408143405366559</v>
      </c>
      <c r="O4032">
        <v>1</v>
      </c>
      <c r="P4032">
        <v>1</v>
      </c>
      <c r="Q4032">
        <v>1</v>
      </c>
      <c r="R4032">
        <v>0</v>
      </c>
      <c r="S4032">
        <v>0</v>
      </c>
      <c r="T4032">
        <v>0</v>
      </c>
    </row>
    <row r="4033" spans="1:20" x14ac:dyDescent="0.3">
      <c r="A4033" t="s">
        <v>282</v>
      </c>
      <c r="B4033" t="s">
        <v>622</v>
      </c>
      <c r="C4033">
        <v>4</v>
      </c>
      <c r="D4033">
        <v>5</v>
      </c>
      <c r="E4033" t="s">
        <v>510</v>
      </c>
      <c r="F4033" t="s">
        <v>508</v>
      </c>
      <c r="G4033" t="s">
        <v>508</v>
      </c>
      <c r="H4033">
        <v>5.0099186145913199</v>
      </c>
      <c r="I4033">
        <v>51.724156358149003</v>
      </c>
      <c r="J4033">
        <v>5.4125823564186992E-2</v>
      </c>
      <c r="K4033">
        <v>22.490007426163281</v>
      </c>
      <c r="L4033">
        <v>0.30387049243847442</v>
      </c>
      <c r="M4033">
        <v>-2.0408143405366559</v>
      </c>
      <c r="N4033">
        <v>-0.69445203299845459</v>
      </c>
      <c r="O4033">
        <v>0</v>
      </c>
      <c r="P4033">
        <v>1</v>
      </c>
      <c r="Q4033">
        <v>1</v>
      </c>
      <c r="R4033">
        <v>0</v>
      </c>
      <c r="S4033">
        <v>0</v>
      </c>
      <c r="T4033">
        <v>0</v>
      </c>
    </row>
    <row r="4034" spans="1:20" x14ac:dyDescent="0.3">
      <c r="A4034" t="s">
        <v>285</v>
      </c>
      <c r="B4034" t="s">
        <v>622</v>
      </c>
      <c r="C4034">
        <v>4</v>
      </c>
      <c r="D4034">
        <v>5</v>
      </c>
      <c r="E4034" t="s">
        <v>510</v>
      </c>
      <c r="F4034" t="s">
        <v>508</v>
      </c>
      <c r="G4034" t="s">
        <v>508</v>
      </c>
      <c r="H4034">
        <v>5.0658550418145012</v>
      </c>
      <c r="I4034">
        <v>41.379300422535152</v>
      </c>
      <c r="J4034">
        <v>4.3831899886051351E-2</v>
      </c>
      <c r="K4034">
        <v>-15.525109830400689</v>
      </c>
      <c r="L4034">
        <v>0.99590708137985284</v>
      </c>
      <c r="M4034">
        <v>-1.398600116091512</v>
      </c>
      <c r="N4034">
        <v>-2.1276575957413368</v>
      </c>
      <c r="O4034">
        <v>0</v>
      </c>
      <c r="P4034">
        <v>1</v>
      </c>
      <c r="Q4034">
        <v>1</v>
      </c>
      <c r="R4034">
        <v>0</v>
      </c>
      <c r="S4034">
        <v>0</v>
      </c>
      <c r="T4034">
        <v>0</v>
      </c>
    </row>
    <row r="4035" spans="1:20" x14ac:dyDescent="0.3">
      <c r="A4035" t="s">
        <v>295</v>
      </c>
      <c r="B4035" t="s">
        <v>622</v>
      </c>
      <c r="C4035">
        <v>4</v>
      </c>
      <c r="D4035">
        <v>4</v>
      </c>
      <c r="E4035" t="s">
        <v>510</v>
      </c>
      <c r="F4035" t="s">
        <v>508</v>
      </c>
      <c r="G4035" t="s">
        <v>508</v>
      </c>
      <c r="H4035">
        <v>5.1094878896973723</v>
      </c>
      <c r="I4035">
        <v>27.586213983903459</v>
      </c>
      <c r="J4035">
        <v>2.913776122088366E-2</v>
      </c>
      <c r="K4035">
        <v>-81.481488840079308</v>
      </c>
      <c r="L4035">
        <v>0.72990693141080698</v>
      </c>
      <c r="M4035">
        <v>-0.72463699259494352</v>
      </c>
      <c r="N4035">
        <v>0</v>
      </c>
      <c r="O4035">
        <v>0</v>
      </c>
      <c r="P4035">
        <v>1</v>
      </c>
      <c r="Q4035">
        <v>1</v>
      </c>
      <c r="R4035">
        <v>0</v>
      </c>
      <c r="S4035">
        <v>0</v>
      </c>
      <c r="T4035">
        <v>0</v>
      </c>
    </row>
    <row r="4036" spans="1:20" x14ac:dyDescent="0.3">
      <c r="A4036" t="s">
        <v>242</v>
      </c>
      <c r="B4036" t="s">
        <v>622</v>
      </c>
      <c r="C4036">
        <v>6</v>
      </c>
      <c r="D4036">
        <v>3</v>
      </c>
      <c r="E4036" t="s">
        <v>510</v>
      </c>
      <c r="F4036" t="s">
        <v>508</v>
      </c>
      <c r="G4036" t="s">
        <v>508</v>
      </c>
      <c r="H4036">
        <v>6.9978246509350628</v>
      </c>
      <c r="I4036">
        <v>72.413792158467785</v>
      </c>
      <c r="J4036">
        <v>7.4306493399355036E-2</v>
      </c>
      <c r="K4036">
        <v>61.154172429347447</v>
      </c>
      <c r="L4036">
        <v>0.51254017959431375</v>
      </c>
      <c r="M4036">
        <v>-2.9556622475449639</v>
      </c>
      <c r="N4036">
        <v>9.6446728152840588</v>
      </c>
      <c r="O4036">
        <v>0</v>
      </c>
      <c r="P4036">
        <v>1</v>
      </c>
      <c r="Q4036">
        <v>1</v>
      </c>
      <c r="R4036">
        <v>0</v>
      </c>
      <c r="S4036">
        <v>1</v>
      </c>
      <c r="T4036">
        <v>0</v>
      </c>
    </row>
    <row r="4037" spans="1:20" x14ac:dyDescent="0.3">
      <c r="A4037" t="s">
        <v>77</v>
      </c>
      <c r="B4037" t="s">
        <v>623</v>
      </c>
      <c r="C4037">
        <v>6</v>
      </c>
      <c r="D4037">
        <v>11</v>
      </c>
      <c r="E4037" t="s">
        <v>513</v>
      </c>
      <c r="F4037" t="s">
        <v>508</v>
      </c>
      <c r="G4037" t="s">
        <v>508</v>
      </c>
      <c r="H4037">
        <v>2.6557544103608439</v>
      </c>
      <c r="I4037">
        <v>56.185559408486128</v>
      </c>
      <c r="J4037">
        <v>4.6505860472074723E-3</v>
      </c>
      <c r="K4037">
        <v>50.485769804635417</v>
      </c>
      <c r="L4037">
        <v>0.87106523644208267</v>
      </c>
      <c r="M4037">
        <v>-2.8547808517980648</v>
      </c>
      <c r="N4037">
        <v>2.64054877053182</v>
      </c>
      <c r="O4037">
        <v>0</v>
      </c>
      <c r="P4037">
        <v>1</v>
      </c>
      <c r="Q4037">
        <v>1</v>
      </c>
      <c r="R4037">
        <v>0</v>
      </c>
      <c r="S4037">
        <v>0</v>
      </c>
      <c r="T4037">
        <v>0</v>
      </c>
    </row>
    <row r="4038" spans="1:20" x14ac:dyDescent="0.3">
      <c r="A4038" t="s">
        <v>139</v>
      </c>
      <c r="B4038" t="s">
        <v>623</v>
      </c>
      <c r="C4038">
        <v>3</v>
      </c>
      <c r="D4038">
        <v>5</v>
      </c>
      <c r="E4038" t="s">
        <v>510</v>
      </c>
      <c r="F4038" t="s">
        <v>508</v>
      </c>
      <c r="G4038" t="s">
        <v>508</v>
      </c>
      <c r="H4038">
        <v>2.6993533106613938</v>
      </c>
      <c r="I4038">
        <v>63.917496379479687</v>
      </c>
      <c r="J4038">
        <v>-9.6265468553362155E-2</v>
      </c>
      <c r="K4038">
        <v>68.886235919961635</v>
      </c>
      <c r="L4038">
        <v>0.88274007347070793</v>
      </c>
      <c r="M4038">
        <v>-1.6236523295777681</v>
      </c>
      <c r="N4038">
        <v>-1.3965295616851341</v>
      </c>
      <c r="O4038">
        <v>0</v>
      </c>
      <c r="P4038">
        <v>1</v>
      </c>
      <c r="Q4038">
        <v>0</v>
      </c>
      <c r="R4038">
        <v>0</v>
      </c>
      <c r="S4038">
        <v>0</v>
      </c>
      <c r="T4038">
        <v>0</v>
      </c>
    </row>
    <row r="4039" spans="1:20" x14ac:dyDescent="0.3">
      <c r="A4039" t="s">
        <v>156</v>
      </c>
      <c r="B4039" t="s">
        <v>623</v>
      </c>
      <c r="C4039">
        <v>3</v>
      </c>
      <c r="D4039">
        <v>9</v>
      </c>
      <c r="E4039" t="s">
        <v>510</v>
      </c>
      <c r="F4039" t="s">
        <v>508</v>
      </c>
      <c r="G4039" t="s">
        <v>508</v>
      </c>
      <c r="H4039">
        <v>2.6640094761667368</v>
      </c>
      <c r="I4039">
        <v>46.90719571652874</v>
      </c>
      <c r="J4039">
        <v>-0.1928514023704844</v>
      </c>
      <c r="K4039">
        <v>-36.827001532150653</v>
      </c>
      <c r="L4039">
        <v>0.65367093306286495</v>
      </c>
      <c r="M4039">
        <v>-1.3965295616851341</v>
      </c>
      <c r="N4039">
        <v>3.6909898648565682</v>
      </c>
      <c r="O4039">
        <v>0</v>
      </c>
      <c r="P4039">
        <v>1</v>
      </c>
      <c r="Q4039">
        <v>0</v>
      </c>
      <c r="R4039">
        <v>0</v>
      </c>
      <c r="S4039">
        <v>0</v>
      </c>
      <c r="T4039">
        <v>0</v>
      </c>
    </row>
    <row r="4040" spans="1:20" x14ac:dyDescent="0.3">
      <c r="A4040" t="s">
        <v>265</v>
      </c>
      <c r="B4040" t="s">
        <v>623</v>
      </c>
      <c r="C4040">
        <v>11</v>
      </c>
      <c r="D4040">
        <v>11</v>
      </c>
      <c r="E4040" t="s">
        <v>510</v>
      </c>
      <c r="F4040" t="s">
        <v>508</v>
      </c>
      <c r="G4040" t="s">
        <v>508</v>
      </c>
      <c r="H4040">
        <v>2.7025840009497428</v>
      </c>
      <c r="I4040">
        <v>64.84214381167763</v>
      </c>
      <c r="J4040">
        <v>2.2934073648334111E-2</v>
      </c>
      <c r="K4040">
        <v>116.8935516088559</v>
      </c>
      <c r="L4040">
        <v>0.70977541767734942</v>
      </c>
      <c r="M4040">
        <v>-1.839996337890625</v>
      </c>
      <c r="N4040">
        <v>-2.0782404639567078</v>
      </c>
      <c r="O4040">
        <v>1</v>
      </c>
      <c r="P4040">
        <v>1</v>
      </c>
      <c r="Q4040">
        <v>1</v>
      </c>
      <c r="R4040">
        <v>0</v>
      </c>
      <c r="S4040">
        <v>1</v>
      </c>
      <c r="T4040">
        <v>0</v>
      </c>
    </row>
    <row r="4041" spans="1:20" x14ac:dyDescent="0.3">
      <c r="A4041" t="s">
        <v>271</v>
      </c>
      <c r="B4041" t="s">
        <v>623</v>
      </c>
      <c r="C4041">
        <v>2</v>
      </c>
      <c r="D4041">
        <v>9</v>
      </c>
      <c r="E4041" t="s">
        <v>510</v>
      </c>
      <c r="F4041" t="s">
        <v>508</v>
      </c>
      <c r="G4041" t="s">
        <v>508</v>
      </c>
      <c r="H4041">
        <v>3.2941722538080711</v>
      </c>
      <c r="I4041">
        <v>5.5045723864952736</v>
      </c>
      <c r="J4041">
        <v>-0.32534550194314171</v>
      </c>
      <c r="K4041">
        <v>-110.28080204952241</v>
      </c>
      <c r="L4041">
        <v>1.4910330396669009</v>
      </c>
      <c r="M4041">
        <v>-5.1186076339503606</v>
      </c>
      <c r="N4041">
        <v>1.7982450049632901</v>
      </c>
      <c r="O4041">
        <v>0</v>
      </c>
      <c r="P4041">
        <v>0</v>
      </c>
      <c r="Q4041">
        <v>0</v>
      </c>
      <c r="R4041">
        <v>0</v>
      </c>
      <c r="S4041">
        <v>0</v>
      </c>
      <c r="T4041">
        <v>1</v>
      </c>
    </row>
    <row r="4042" spans="1:20" x14ac:dyDescent="0.3">
      <c r="A4042" t="s">
        <v>283</v>
      </c>
      <c r="B4042" t="s">
        <v>623</v>
      </c>
      <c r="C4042">
        <v>5</v>
      </c>
      <c r="D4042">
        <v>10</v>
      </c>
      <c r="E4042" t="s">
        <v>510</v>
      </c>
      <c r="F4042" t="s">
        <v>508</v>
      </c>
      <c r="G4042" t="s">
        <v>508</v>
      </c>
      <c r="H4042">
        <v>3.568293097480971</v>
      </c>
      <c r="I4042">
        <v>12.816224234712591</v>
      </c>
      <c r="J4042">
        <v>-0.51602837641731503</v>
      </c>
      <c r="K4042">
        <v>-70.541925787027708</v>
      </c>
      <c r="L4042">
        <v>1.381487902341854</v>
      </c>
      <c r="M4042">
        <v>-3.9612247991657501</v>
      </c>
      <c r="N4042">
        <v>1.930665243673612</v>
      </c>
      <c r="O4042">
        <v>0</v>
      </c>
      <c r="P4042">
        <v>1</v>
      </c>
      <c r="Q4042">
        <v>0</v>
      </c>
      <c r="R4042">
        <v>0</v>
      </c>
      <c r="S4042">
        <v>0</v>
      </c>
      <c r="T4042">
        <v>1</v>
      </c>
    </row>
    <row r="4043" spans="1:20" x14ac:dyDescent="0.3">
      <c r="A4043" t="s">
        <v>512</v>
      </c>
      <c r="B4043" t="s">
        <v>623</v>
      </c>
      <c r="C4043">
        <v>3</v>
      </c>
      <c r="D4043">
        <v>6</v>
      </c>
      <c r="E4043" t="s">
        <v>510</v>
      </c>
      <c r="F4043" t="s">
        <v>508</v>
      </c>
      <c r="G4043" t="s">
        <v>508</v>
      </c>
      <c r="H4043">
        <v>3.5226549437430599</v>
      </c>
      <c r="I4043">
        <v>9.7808060911641839</v>
      </c>
      <c r="J4043">
        <v>-0.4955821404670287</v>
      </c>
      <c r="K4043">
        <v>-89.204562485806747</v>
      </c>
      <c r="L4043">
        <v>0.79000148822017324</v>
      </c>
      <c r="M4043">
        <v>-1.9438395810193509</v>
      </c>
      <c r="N4043">
        <v>-3.7444949467026309</v>
      </c>
      <c r="O4043">
        <v>0</v>
      </c>
      <c r="P4043">
        <v>1</v>
      </c>
      <c r="Q4043">
        <v>0</v>
      </c>
      <c r="R4043">
        <v>0</v>
      </c>
      <c r="S4043">
        <v>0</v>
      </c>
      <c r="T4043">
        <v>0</v>
      </c>
    </row>
    <row r="4044" spans="1:20" x14ac:dyDescent="0.3">
      <c r="A4044" t="s">
        <v>91</v>
      </c>
      <c r="B4044" t="s">
        <v>623</v>
      </c>
      <c r="C4044">
        <v>2</v>
      </c>
      <c r="D4044">
        <v>5</v>
      </c>
      <c r="E4044" t="s">
        <v>510</v>
      </c>
      <c r="F4044" t="s">
        <v>508</v>
      </c>
      <c r="G4044" t="s">
        <v>508</v>
      </c>
      <c r="H4044">
        <v>4.2513889943504202</v>
      </c>
      <c r="I4044">
        <v>27.244579605735829</v>
      </c>
      <c r="J4044">
        <v>-0.57883810056679108</v>
      </c>
      <c r="K4044">
        <v>-177.4779125448799</v>
      </c>
      <c r="L4044">
        <v>0.90218539818339549</v>
      </c>
      <c r="M4044">
        <v>-3.7444949467026309</v>
      </c>
      <c r="N4044">
        <v>-1.2357000139581249</v>
      </c>
      <c r="O4044">
        <v>0</v>
      </c>
      <c r="P4044">
        <v>0</v>
      </c>
      <c r="Q4044">
        <v>0</v>
      </c>
      <c r="R4044">
        <v>1</v>
      </c>
      <c r="S4044">
        <v>0</v>
      </c>
      <c r="T4044">
        <v>0</v>
      </c>
    </row>
    <row r="4045" spans="1:20" x14ac:dyDescent="0.3">
      <c r="A4045" t="s">
        <v>93</v>
      </c>
      <c r="B4045" t="s">
        <v>623</v>
      </c>
      <c r="C4045">
        <v>2</v>
      </c>
      <c r="D4045">
        <v>3</v>
      </c>
      <c r="E4045" t="s">
        <v>510</v>
      </c>
      <c r="F4045" t="s">
        <v>508</v>
      </c>
      <c r="G4045" t="s">
        <v>508</v>
      </c>
      <c r="H4045">
        <v>4.2019726399133219</v>
      </c>
      <c r="I4045">
        <v>21.671813949826291</v>
      </c>
      <c r="J4045">
        <v>-0.60982950425806193</v>
      </c>
      <c r="K4045">
        <v>-130.8150702505001</v>
      </c>
      <c r="L4045">
        <v>0.65939612844074558</v>
      </c>
      <c r="M4045">
        <v>-1.2357000139581249</v>
      </c>
      <c r="N4045">
        <v>-1.9462468849806021</v>
      </c>
      <c r="O4045">
        <v>0</v>
      </c>
      <c r="P4045">
        <v>0</v>
      </c>
      <c r="Q4045">
        <v>0</v>
      </c>
      <c r="R4045">
        <v>1</v>
      </c>
      <c r="S4045">
        <v>0</v>
      </c>
      <c r="T4045">
        <v>0</v>
      </c>
    </row>
    <row r="4046" spans="1:20" x14ac:dyDescent="0.3">
      <c r="A4046" t="s">
        <v>162</v>
      </c>
      <c r="B4046" t="s">
        <v>623</v>
      </c>
      <c r="C4046">
        <v>0</v>
      </c>
      <c r="D4046">
        <v>3</v>
      </c>
      <c r="E4046" t="s">
        <v>510</v>
      </c>
      <c r="F4046" t="s">
        <v>508</v>
      </c>
      <c r="G4046" t="s">
        <v>508</v>
      </c>
      <c r="H4046">
        <v>4.7140088376773326</v>
      </c>
      <c r="I4046">
        <v>4.2381248780239948</v>
      </c>
      <c r="J4046">
        <v>-0.69104255985968055</v>
      </c>
      <c r="K4046">
        <v>-120.3522974307206</v>
      </c>
      <c r="L4046">
        <v>0.7551459535501186</v>
      </c>
      <c r="M4046">
        <v>-1.6682573360648361</v>
      </c>
      <c r="N4046">
        <v>-1.7934995004188681</v>
      </c>
      <c r="O4046">
        <v>0</v>
      </c>
      <c r="P4046">
        <v>0</v>
      </c>
      <c r="Q4046">
        <v>0</v>
      </c>
      <c r="R4046">
        <v>0</v>
      </c>
      <c r="S4046">
        <v>0</v>
      </c>
      <c r="T4046">
        <v>0</v>
      </c>
    </row>
    <row r="4047" spans="1:20" x14ac:dyDescent="0.3">
      <c r="A4047" t="s">
        <v>220</v>
      </c>
      <c r="B4047" t="s">
        <v>623</v>
      </c>
      <c r="C4047">
        <v>2</v>
      </c>
      <c r="D4047">
        <v>5</v>
      </c>
      <c r="E4047" t="s">
        <v>510</v>
      </c>
      <c r="F4047" t="s">
        <v>508</v>
      </c>
      <c r="G4047" t="s">
        <v>508</v>
      </c>
      <c r="H4047">
        <v>4.9816665495475903</v>
      </c>
      <c r="I4047">
        <v>17.40674401988521</v>
      </c>
      <c r="J4047">
        <v>-0.70835805303216171</v>
      </c>
      <c r="K4047">
        <v>-146.35738273872821</v>
      </c>
      <c r="L4047">
        <v>1.3217147814437999</v>
      </c>
      <c r="M4047">
        <v>-1.7934995004188681</v>
      </c>
      <c r="N4047">
        <v>4.4422488073187214</v>
      </c>
      <c r="O4047">
        <v>0</v>
      </c>
      <c r="P4047">
        <v>0</v>
      </c>
      <c r="Q4047">
        <v>0</v>
      </c>
      <c r="R4047">
        <v>0</v>
      </c>
      <c r="S4047">
        <v>0</v>
      </c>
      <c r="T4047">
        <v>1</v>
      </c>
    </row>
    <row r="4048" spans="1:20" x14ac:dyDescent="0.3">
      <c r="A4048" t="s">
        <v>259</v>
      </c>
      <c r="B4048" t="s">
        <v>623</v>
      </c>
      <c r="C4048">
        <v>8</v>
      </c>
      <c r="D4048">
        <v>5</v>
      </c>
      <c r="E4048" t="s">
        <v>510</v>
      </c>
      <c r="F4048" t="s">
        <v>508</v>
      </c>
      <c r="G4048" t="s">
        <v>508</v>
      </c>
      <c r="H4048">
        <v>4.1525009452048502</v>
      </c>
      <c r="I4048">
        <v>32.029325600721528</v>
      </c>
      <c r="J4048">
        <v>-0.1898878076554191</v>
      </c>
      <c r="K4048">
        <v>-55.757904191176308</v>
      </c>
      <c r="L4048">
        <v>0.63889229864267627</v>
      </c>
      <c r="M4048">
        <v>-0.72323828440518079</v>
      </c>
      <c r="N4048">
        <v>4.1282194034510136</v>
      </c>
      <c r="O4048">
        <v>1</v>
      </c>
      <c r="P4048">
        <v>1</v>
      </c>
      <c r="Q4048">
        <v>0</v>
      </c>
      <c r="R4048">
        <v>1</v>
      </c>
      <c r="S4048">
        <v>0</v>
      </c>
      <c r="T4048">
        <v>0</v>
      </c>
    </row>
    <row r="4049" spans="1:20" x14ac:dyDescent="0.3">
      <c r="A4049" t="s">
        <v>282</v>
      </c>
      <c r="B4049" t="s">
        <v>623</v>
      </c>
      <c r="C4049">
        <v>11</v>
      </c>
      <c r="D4049">
        <v>8</v>
      </c>
      <c r="E4049" t="s">
        <v>510</v>
      </c>
      <c r="F4049" t="s">
        <v>508</v>
      </c>
      <c r="G4049" t="s">
        <v>508</v>
      </c>
      <c r="H4049">
        <v>4.1607300819877073</v>
      </c>
      <c r="I4049">
        <v>74.932600143539588</v>
      </c>
      <c r="J4049">
        <v>0.36285077134106031</v>
      </c>
      <c r="K4049">
        <v>132.5950951768269</v>
      </c>
      <c r="L4049">
        <v>0.38627096243483289</v>
      </c>
      <c r="M4049">
        <v>-0.63063645128691903</v>
      </c>
      <c r="N4049">
        <v>-0.27198307975942498</v>
      </c>
      <c r="O4049">
        <v>1</v>
      </c>
      <c r="P4049">
        <v>1</v>
      </c>
      <c r="Q4049">
        <v>1</v>
      </c>
      <c r="R4049">
        <v>1</v>
      </c>
      <c r="S4049">
        <v>0</v>
      </c>
      <c r="T4049">
        <v>0</v>
      </c>
    </row>
    <row r="4050" spans="1:20" x14ac:dyDescent="0.3">
      <c r="A4050" t="s">
        <v>285</v>
      </c>
      <c r="B4050" t="s">
        <v>623</v>
      </c>
      <c r="C4050">
        <v>9</v>
      </c>
      <c r="D4050">
        <v>10</v>
      </c>
      <c r="E4050" t="s">
        <v>510</v>
      </c>
      <c r="F4050" t="s">
        <v>508</v>
      </c>
      <c r="G4050" t="s">
        <v>508</v>
      </c>
      <c r="H4050">
        <v>4.084515119007853</v>
      </c>
      <c r="I4050">
        <v>52.56062902419815</v>
      </c>
      <c r="J4050">
        <v>0.34204389854141631</v>
      </c>
      <c r="K4050">
        <v>74.753113930003181</v>
      </c>
      <c r="L4050">
        <v>0.56969524762949919</v>
      </c>
      <c r="M4050">
        <v>-3.5000020807439629</v>
      </c>
      <c r="N4050">
        <v>0.2355211751639664</v>
      </c>
      <c r="O4050">
        <v>1</v>
      </c>
      <c r="P4050">
        <v>1</v>
      </c>
      <c r="Q4050">
        <v>1</v>
      </c>
      <c r="R4050">
        <v>0</v>
      </c>
      <c r="S4050">
        <v>0</v>
      </c>
      <c r="T4050">
        <v>0</v>
      </c>
    </row>
    <row r="4051" spans="1:20" x14ac:dyDescent="0.3">
      <c r="A4051" t="s">
        <v>295</v>
      </c>
      <c r="B4051" t="s">
        <v>623</v>
      </c>
      <c r="C4051">
        <v>6</v>
      </c>
      <c r="D4051">
        <v>10</v>
      </c>
      <c r="E4051" t="s">
        <v>513</v>
      </c>
      <c r="F4051" t="s">
        <v>508</v>
      </c>
      <c r="G4051" t="s">
        <v>508</v>
      </c>
      <c r="H4051">
        <v>3.9155182011160981</v>
      </c>
      <c r="I4051">
        <v>48.247963609218623</v>
      </c>
      <c r="J4051">
        <v>0.20200731016590581</v>
      </c>
      <c r="K4051">
        <v>20.324665447297161</v>
      </c>
      <c r="L4051">
        <v>0.62341844507935384</v>
      </c>
      <c r="M4051">
        <v>-1.265231751795133</v>
      </c>
      <c r="N4051">
        <v>-2.705266744565912</v>
      </c>
      <c r="O4051">
        <v>0</v>
      </c>
      <c r="P4051">
        <v>1</v>
      </c>
      <c r="Q4051">
        <v>1</v>
      </c>
      <c r="R4051">
        <v>0</v>
      </c>
      <c r="S4051">
        <v>0</v>
      </c>
      <c r="T4051">
        <v>0</v>
      </c>
    </row>
    <row r="4052" spans="1:20" x14ac:dyDescent="0.3">
      <c r="A4052" t="s">
        <v>298</v>
      </c>
      <c r="B4052" t="s">
        <v>623</v>
      </c>
      <c r="C4052">
        <v>8</v>
      </c>
      <c r="D4052">
        <v>11</v>
      </c>
      <c r="E4052" t="s">
        <v>513</v>
      </c>
      <c r="F4052" t="s">
        <v>508</v>
      </c>
      <c r="G4052" t="s">
        <v>508</v>
      </c>
      <c r="H4052">
        <v>3.7665496719838849</v>
      </c>
      <c r="I4052">
        <v>3.1128378679253692</v>
      </c>
      <c r="J4052">
        <v>6.9906868000567668E-2</v>
      </c>
      <c r="K4052">
        <v>-69.204077611027984</v>
      </c>
      <c r="L4052">
        <v>1.143671160543251</v>
      </c>
      <c r="M4052">
        <v>-2.705266744565912</v>
      </c>
      <c r="N4052">
        <v>2.682923107612424</v>
      </c>
      <c r="O4052">
        <v>0</v>
      </c>
      <c r="P4052">
        <v>1</v>
      </c>
      <c r="Q4052">
        <v>1</v>
      </c>
      <c r="R4052">
        <v>0</v>
      </c>
      <c r="S4052">
        <v>0</v>
      </c>
      <c r="T4052">
        <v>1</v>
      </c>
    </row>
    <row r="4053" spans="1:20" x14ac:dyDescent="0.3">
      <c r="A4053" t="s">
        <v>96</v>
      </c>
      <c r="B4053" t="s">
        <v>623</v>
      </c>
      <c r="C4053">
        <v>6</v>
      </c>
      <c r="D4053">
        <v>8</v>
      </c>
      <c r="E4053" t="s">
        <v>513</v>
      </c>
      <c r="F4053" t="s">
        <v>508</v>
      </c>
      <c r="G4053" t="s">
        <v>508</v>
      </c>
      <c r="H4053">
        <v>3.528357139373941</v>
      </c>
      <c r="I4053">
        <v>9.236930256143923</v>
      </c>
      <c r="J4053">
        <v>2.0855578883674949E-2</v>
      </c>
      <c r="K4053">
        <v>-77.938060594953981</v>
      </c>
      <c r="L4053">
        <v>0.77688930229297837</v>
      </c>
      <c r="M4053">
        <v>-1.332701968563518</v>
      </c>
      <c r="N4053">
        <v>1.591895470299922</v>
      </c>
      <c r="O4053">
        <v>0</v>
      </c>
      <c r="P4053">
        <v>1</v>
      </c>
      <c r="Q4053">
        <v>1</v>
      </c>
      <c r="R4053">
        <v>0</v>
      </c>
      <c r="S4053">
        <v>0</v>
      </c>
      <c r="T4053">
        <v>0</v>
      </c>
    </row>
    <row r="4054" spans="1:20" x14ac:dyDescent="0.3">
      <c r="A4054" t="s">
        <v>164</v>
      </c>
      <c r="B4054" t="s">
        <v>623</v>
      </c>
      <c r="C4054">
        <v>5</v>
      </c>
      <c r="D4054">
        <v>10</v>
      </c>
      <c r="E4054" t="s">
        <v>510</v>
      </c>
      <c r="F4054" t="s">
        <v>508</v>
      </c>
      <c r="G4054" t="s">
        <v>508</v>
      </c>
      <c r="H4054">
        <v>3.4303824864346359</v>
      </c>
      <c r="I4054">
        <v>1.195246370908605</v>
      </c>
      <c r="J4054">
        <v>-6.2800805777324387E-3</v>
      </c>
      <c r="K4054">
        <v>-98.477238747950565</v>
      </c>
      <c r="L4054">
        <v>1.332631907159753</v>
      </c>
      <c r="M4054">
        <v>-2.6115823884515739</v>
      </c>
      <c r="N4054">
        <v>4.2418279969575412</v>
      </c>
      <c r="O4054">
        <v>0</v>
      </c>
      <c r="P4054">
        <v>1</v>
      </c>
      <c r="Q4054">
        <v>0</v>
      </c>
      <c r="R4054">
        <v>0</v>
      </c>
      <c r="S4054">
        <v>0</v>
      </c>
      <c r="T4054">
        <v>1</v>
      </c>
    </row>
    <row r="4055" spans="1:20" x14ac:dyDescent="0.3">
      <c r="A4055" t="s">
        <v>242</v>
      </c>
      <c r="B4055" t="s">
        <v>623</v>
      </c>
      <c r="C4055">
        <v>11</v>
      </c>
      <c r="D4055">
        <v>12</v>
      </c>
      <c r="E4055" t="s">
        <v>510</v>
      </c>
      <c r="F4055" t="s">
        <v>508</v>
      </c>
      <c r="G4055" t="s">
        <v>508</v>
      </c>
      <c r="H4055">
        <v>2.7261297270170548</v>
      </c>
      <c r="I4055">
        <v>73.509963053020499</v>
      </c>
      <c r="J4055">
        <v>0.2407156023285861</v>
      </c>
      <c r="K4055">
        <v>68.666743427711552</v>
      </c>
      <c r="L4055">
        <v>0.82575425260598767</v>
      </c>
      <c r="M4055">
        <v>-0.73563148235452591</v>
      </c>
      <c r="N4055">
        <v>1.389528647245458</v>
      </c>
      <c r="O4055">
        <v>1</v>
      </c>
      <c r="P4055">
        <v>1</v>
      </c>
      <c r="Q4055">
        <v>1</v>
      </c>
      <c r="R4055">
        <v>1</v>
      </c>
      <c r="S4055">
        <v>0</v>
      </c>
      <c r="T4055">
        <v>0</v>
      </c>
    </row>
    <row r="4056" spans="1:20" x14ac:dyDescent="0.3">
      <c r="A4056" t="s">
        <v>77</v>
      </c>
      <c r="B4056" t="s">
        <v>166</v>
      </c>
      <c r="C4056">
        <v>0</v>
      </c>
      <c r="D4056">
        <v>5</v>
      </c>
      <c r="E4056" t="s">
        <v>510</v>
      </c>
      <c r="F4056" t="s">
        <v>508</v>
      </c>
      <c r="G4056" t="s">
        <v>508</v>
      </c>
      <c r="H4056">
        <v>3.49776717744821</v>
      </c>
      <c r="I4056">
        <v>18.343168219726621</v>
      </c>
      <c r="J4056">
        <v>-0.1184662692376591</v>
      </c>
      <c r="K4056">
        <v>-100.24687662078099</v>
      </c>
      <c r="L4056">
        <v>0.79369955673359172</v>
      </c>
      <c r="M4056">
        <v>-0.39761709085476271</v>
      </c>
      <c r="N4056">
        <v>0.19960537044917931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</row>
    <row r="4057" spans="1:20" x14ac:dyDescent="0.3">
      <c r="A4057" t="s">
        <v>156</v>
      </c>
      <c r="B4057" t="s">
        <v>166</v>
      </c>
      <c r="C4057">
        <v>0</v>
      </c>
      <c r="D4057">
        <v>7</v>
      </c>
      <c r="E4057" t="s">
        <v>510</v>
      </c>
      <c r="F4057" t="s">
        <v>508</v>
      </c>
      <c r="G4057" t="s">
        <v>508</v>
      </c>
      <c r="H4057">
        <v>2.5125145424315112</v>
      </c>
      <c r="I4057">
        <v>12.90322249852591</v>
      </c>
      <c r="J4057">
        <v>-0.13320154582428489</v>
      </c>
      <c r="K4057">
        <v>-130.54645748794411</v>
      </c>
      <c r="L4057">
        <v>0.91890507786045816</v>
      </c>
      <c r="M4057">
        <v>-0.93457539336838547</v>
      </c>
      <c r="N4057">
        <v>1.4150945821274239</v>
      </c>
      <c r="O4057">
        <v>0</v>
      </c>
      <c r="P4057">
        <v>0</v>
      </c>
      <c r="Q4057">
        <v>0</v>
      </c>
      <c r="R4057">
        <v>0</v>
      </c>
      <c r="S4057">
        <v>0</v>
      </c>
      <c r="T4057">
        <v>0</v>
      </c>
    </row>
    <row r="4058" spans="1:20" x14ac:dyDescent="0.3">
      <c r="A4058" t="s">
        <v>223</v>
      </c>
      <c r="B4058" t="s">
        <v>166</v>
      </c>
      <c r="C4058">
        <v>7</v>
      </c>
      <c r="D4058">
        <v>9</v>
      </c>
      <c r="E4058" t="s">
        <v>510</v>
      </c>
      <c r="F4058" t="s">
        <v>508</v>
      </c>
      <c r="G4058" t="s">
        <v>508</v>
      </c>
      <c r="H4058">
        <v>2.2666672297886441</v>
      </c>
      <c r="I4058">
        <v>32.183881586519647</v>
      </c>
      <c r="J4058">
        <v>-0.1017439011079691</v>
      </c>
      <c r="K4058">
        <v>-28.214791338728869</v>
      </c>
      <c r="L4058">
        <v>1.1812440752099389</v>
      </c>
      <c r="M4058">
        <v>-0.33222717675209462</v>
      </c>
      <c r="N4058">
        <v>-0.19999821980794269</v>
      </c>
      <c r="O4058">
        <v>0</v>
      </c>
      <c r="P4058">
        <v>1</v>
      </c>
      <c r="Q4058">
        <v>0</v>
      </c>
      <c r="R4058">
        <v>1</v>
      </c>
      <c r="S4058">
        <v>0</v>
      </c>
      <c r="T4058">
        <v>1</v>
      </c>
    </row>
    <row r="4059" spans="1:20" x14ac:dyDescent="0.3">
      <c r="A4059" t="s">
        <v>228</v>
      </c>
      <c r="B4059" t="s">
        <v>166</v>
      </c>
      <c r="C4059">
        <v>8</v>
      </c>
      <c r="D4059">
        <v>10</v>
      </c>
      <c r="E4059" t="s">
        <v>510</v>
      </c>
      <c r="F4059" t="s">
        <v>508</v>
      </c>
      <c r="G4059" t="s">
        <v>508</v>
      </c>
      <c r="H4059">
        <v>2.1376087489255688</v>
      </c>
      <c r="I4059">
        <v>28.735635963830521</v>
      </c>
      <c r="J4059">
        <v>-9.3388906181097076E-2</v>
      </c>
      <c r="K4059">
        <v>-74.619888207039509</v>
      </c>
      <c r="L4059">
        <v>1.01428665297404</v>
      </c>
      <c r="M4059">
        <v>-0.19999821980794269</v>
      </c>
      <c r="N4059">
        <v>0.53440161843051714</v>
      </c>
      <c r="O4059">
        <v>1</v>
      </c>
      <c r="P4059">
        <v>1</v>
      </c>
      <c r="Q4059">
        <v>0</v>
      </c>
      <c r="R4059">
        <v>0</v>
      </c>
      <c r="S4059">
        <v>0</v>
      </c>
      <c r="T4059">
        <v>1</v>
      </c>
    </row>
    <row r="4060" spans="1:20" x14ac:dyDescent="0.3">
      <c r="A4060" t="s">
        <v>271</v>
      </c>
      <c r="B4060" t="s">
        <v>166</v>
      </c>
      <c r="C4060">
        <v>5</v>
      </c>
      <c r="D4060">
        <v>10</v>
      </c>
      <c r="E4060" t="s">
        <v>510</v>
      </c>
      <c r="F4060" t="s">
        <v>508</v>
      </c>
      <c r="G4060" t="s">
        <v>508</v>
      </c>
      <c r="H4060">
        <v>2.514952087565911</v>
      </c>
      <c r="I4060">
        <v>0</v>
      </c>
      <c r="J4060">
        <v>-4.9525914576906187E-2</v>
      </c>
      <c r="K4060">
        <v>-62.530095102324353</v>
      </c>
      <c r="L4060">
        <v>0.70609024974208945</v>
      </c>
      <c r="M4060">
        <v>-4.4590183945952866</v>
      </c>
      <c r="N4060">
        <v>2.6080996733027209</v>
      </c>
      <c r="O4060">
        <v>0</v>
      </c>
      <c r="P4060">
        <v>1</v>
      </c>
      <c r="Q4060">
        <v>0</v>
      </c>
      <c r="R4060">
        <v>0</v>
      </c>
      <c r="S4060">
        <v>1</v>
      </c>
      <c r="T4060">
        <v>0</v>
      </c>
    </row>
    <row r="4061" spans="1:20" x14ac:dyDescent="0.3">
      <c r="A4061" t="s">
        <v>290</v>
      </c>
      <c r="B4061" t="s">
        <v>166</v>
      </c>
      <c r="C4061">
        <v>0</v>
      </c>
      <c r="D4061">
        <v>9</v>
      </c>
      <c r="E4061" t="s">
        <v>510</v>
      </c>
      <c r="F4061" t="s">
        <v>508</v>
      </c>
      <c r="G4061" t="s">
        <v>508</v>
      </c>
      <c r="H4061">
        <v>2.956855912185135</v>
      </c>
      <c r="I4061">
        <v>6.1349922974714763</v>
      </c>
      <c r="J4061">
        <v>-0.1537057117139117</v>
      </c>
      <c r="K4061">
        <v>-142.00899793358741</v>
      </c>
      <c r="L4061">
        <v>0.80351915341690383</v>
      </c>
      <c r="M4061">
        <v>-2.3616696019072458</v>
      </c>
      <c r="N4061">
        <v>-0.48376397516756031</v>
      </c>
      <c r="O4061">
        <v>0</v>
      </c>
      <c r="P4061">
        <v>0</v>
      </c>
      <c r="Q4061">
        <v>0</v>
      </c>
      <c r="R4061">
        <v>0</v>
      </c>
      <c r="S4061">
        <v>0</v>
      </c>
      <c r="T4061">
        <v>0</v>
      </c>
    </row>
    <row r="4062" spans="1:20" x14ac:dyDescent="0.3">
      <c r="A4062" t="s">
        <v>512</v>
      </c>
      <c r="B4062" t="s">
        <v>166</v>
      </c>
      <c r="C4062">
        <v>0</v>
      </c>
      <c r="D4062">
        <v>5</v>
      </c>
      <c r="E4062" t="s">
        <v>510</v>
      </c>
      <c r="F4062" t="s">
        <v>508</v>
      </c>
      <c r="G4062" t="s">
        <v>508</v>
      </c>
      <c r="H4062">
        <v>3.088397176077736</v>
      </c>
      <c r="I4062">
        <v>13.0653396374887</v>
      </c>
      <c r="J4062">
        <v>-0.2284409694187777</v>
      </c>
      <c r="K4062">
        <v>-165.58599438576789</v>
      </c>
      <c r="L4062">
        <v>0.7859995908915598</v>
      </c>
      <c r="M4062">
        <v>-0.90277197368335649</v>
      </c>
      <c r="N4062">
        <v>-4.2747063124282407</v>
      </c>
      <c r="O4062">
        <v>0</v>
      </c>
      <c r="P4062">
        <v>0</v>
      </c>
      <c r="Q4062">
        <v>0</v>
      </c>
      <c r="R4062">
        <v>0</v>
      </c>
      <c r="S4062">
        <v>0</v>
      </c>
      <c r="T4062">
        <v>0</v>
      </c>
    </row>
    <row r="4063" spans="1:20" x14ac:dyDescent="0.3">
      <c r="A4063" t="s">
        <v>91</v>
      </c>
      <c r="B4063" t="s">
        <v>166</v>
      </c>
      <c r="C4063">
        <v>4</v>
      </c>
      <c r="D4063">
        <v>9</v>
      </c>
      <c r="E4063" t="s">
        <v>510</v>
      </c>
      <c r="F4063" t="s">
        <v>508</v>
      </c>
      <c r="G4063" t="s">
        <v>508</v>
      </c>
      <c r="H4063">
        <v>3.764902682332218</v>
      </c>
      <c r="I4063">
        <v>21.99999491373698</v>
      </c>
      <c r="J4063">
        <v>-0.30760848379153688</v>
      </c>
      <c r="K4063">
        <v>-238.51853416364719</v>
      </c>
      <c r="L4063">
        <v>1.2949155434900259</v>
      </c>
      <c r="M4063">
        <v>-4.2747063124282407</v>
      </c>
      <c r="N4063">
        <v>0.21961737413104629</v>
      </c>
      <c r="O4063">
        <v>0</v>
      </c>
      <c r="P4063">
        <v>0</v>
      </c>
      <c r="Q4063">
        <v>0</v>
      </c>
      <c r="R4063">
        <v>1</v>
      </c>
      <c r="S4063">
        <v>0</v>
      </c>
      <c r="T4063">
        <v>1</v>
      </c>
    </row>
    <row r="4064" spans="1:20" x14ac:dyDescent="0.3">
      <c r="A4064" t="s">
        <v>162</v>
      </c>
      <c r="B4064" t="s">
        <v>166</v>
      </c>
      <c r="C4064">
        <v>11</v>
      </c>
      <c r="D4064">
        <v>7</v>
      </c>
      <c r="E4064" t="s">
        <v>510</v>
      </c>
      <c r="F4064" t="s">
        <v>508</v>
      </c>
      <c r="G4064" t="s">
        <v>508</v>
      </c>
      <c r="H4064">
        <v>4.801962079058832</v>
      </c>
      <c r="I4064">
        <v>61.999988555908203</v>
      </c>
      <c r="J4064">
        <v>1.622754432444062E-2</v>
      </c>
      <c r="K4064">
        <v>-17.474747919912229</v>
      </c>
      <c r="L4064">
        <v>0.99596441187788887</v>
      </c>
      <c r="M4064">
        <v>-0.93333562215169275</v>
      </c>
      <c r="N4064">
        <v>-4.5087489352187502</v>
      </c>
      <c r="O4064">
        <v>1</v>
      </c>
      <c r="P4064">
        <v>1</v>
      </c>
      <c r="Q4064">
        <v>1</v>
      </c>
      <c r="R4064">
        <v>1</v>
      </c>
      <c r="S4064">
        <v>0</v>
      </c>
      <c r="T4064">
        <v>0</v>
      </c>
    </row>
    <row r="4065" spans="1:20" x14ac:dyDescent="0.3">
      <c r="A4065" t="s">
        <v>220</v>
      </c>
      <c r="B4065" t="s">
        <v>166</v>
      </c>
      <c r="C4065">
        <v>4</v>
      </c>
      <c r="D4065">
        <v>6</v>
      </c>
      <c r="E4065" t="s">
        <v>510</v>
      </c>
      <c r="F4065" t="s">
        <v>508</v>
      </c>
      <c r="G4065" t="s">
        <v>508</v>
      </c>
      <c r="H4065">
        <v>5.1444687017627224</v>
      </c>
      <c r="I4065">
        <v>40.067322336431218</v>
      </c>
      <c r="J4065">
        <v>-1.4968350625344519E-2</v>
      </c>
      <c r="K4065">
        <v>-38.476865795172422</v>
      </c>
      <c r="L4065">
        <v>0.94084204925544368</v>
      </c>
      <c r="M4065">
        <v>-4.5087489352187502</v>
      </c>
      <c r="N4065">
        <v>-0.28188839348751321</v>
      </c>
      <c r="O4065">
        <v>1</v>
      </c>
      <c r="P4065">
        <v>1</v>
      </c>
      <c r="Q4065">
        <v>0</v>
      </c>
      <c r="R4065">
        <v>0</v>
      </c>
      <c r="S4065">
        <v>0</v>
      </c>
      <c r="T4065">
        <v>0</v>
      </c>
    </row>
    <row r="4066" spans="1:20" x14ac:dyDescent="0.3">
      <c r="A4066" t="s">
        <v>259</v>
      </c>
      <c r="B4066" t="s">
        <v>166</v>
      </c>
      <c r="C4066">
        <v>7</v>
      </c>
      <c r="D4066">
        <v>8</v>
      </c>
      <c r="E4066" t="s">
        <v>510</v>
      </c>
      <c r="F4066" t="s">
        <v>508</v>
      </c>
      <c r="G4066" t="s">
        <v>508</v>
      </c>
      <c r="H4066">
        <v>5.156502186610302</v>
      </c>
      <c r="I4066">
        <v>49.402376814545697</v>
      </c>
      <c r="J4066">
        <v>5.3462133797716971E-2</v>
      </c>
      <c r="K4066">
        <v>61.669960845430893</v>
      </c>
      <c r="L4066">
        <v>0.93232791443092666</v>
      </c>
      <c r="M4066">
        <v>-4.4295292906672659</v>
      </c>
      <c r="N4066">
        <v>-0.84269583910013857</v>
      </c>
      <c r="O4066">
        <v>1</v>
      </c>
      <c r="P4066">
        <v>1</v>
      </c>
      <c r="Q4066">
        <v>1</v>
      </c>
      <c r="R4066">
        <v>0</v>
      </c>
      <c r="S4066">
        <v>0</v>
      </c>
      <c r="T4066">
        <v>0</v>
      </c>
    </row>
    <row r="4067" spans="1:20" x14ac:dyDescent="0.3">
      <c r="A4067" t="s">
        <v>282</v>
      </c>
      <c r="B4067" t="s">
        <v>166</v>
      </c>
      <c r="C4067">
        <v>3</v>
      </c>
      <c r="D4067">
        <v>5</v>
      </c>
      <c r="E4067" t="s">
        <v>510</v>
      </c>
      <c r="F4067" t="s">
        <v>508</v>
      </c>
      <c r="G4067" t="s">
        <v>508</v>
      </c>
      <c r="H4067">
        <v>4.8901498379096404</v>
      </c>
      <c r="I4067">
        <v>44.223089858909411</v>
      </c>
      <c r="J4067">
        <v>-3.045650455039417E-2</v>
      </c>
      <c r="K4067">
        <v>-42.569168810017203</v>
      </c>
      <c r="L4067">
        <v>0.1971627660187498</v>
      </c>
      <c r="M4067">
        <v>-0.21216892444896479</v>
      </c>
      <c r="N4067">
        <v>-7.0866587178034374E-2</v>
      </c>
      <c r="O4067">
        <v>0</v>
      </c>
      <c r="P4067">
        <v>1</v>
      </c>
      <c r="Q4067">
        <v>0</v>
      </c>
      <c r="R4067">
        <v>0</v>
      </c>
      <c r="S4067">
        <v>0</v>
      </c>
      <c r="T4067">
        <v>0</v>
      </c>
    </row>
    <row r="4068" spans="1:20" x14ac:dyDescent="0.3">
      <c r="A4068" t="s">
        <v>285</v>
      </c>
      <c r="B4068" t="s">
        <v>166</v>
      </c>
      <c r="C4068">
        <v>3</v>
      </c>
      <c r="D4068">
        <v>6</v>
      </c>
      <c r="E4068" t="s">
        <v>510</v>
      </c>
      <c r="F4068" t="s">
        <v>508</v>
      </c>
      <c r="G4068" t="s">
        <v>508</v>
      </c>
      <c r="H4068">
        <v>4.5134581263875724</v>
      </c>
      <c r="I4068">
        <v>8.0645442463719359</v>
      </c>
      <c r="J4068">
        <v>-6.0249263507741568E-2</v>
      </c>
      <c r="K4068">
        <v>-88.693946461010043</v>
      </c>
      <c r="L4068">
        <v>0.91848055486666225</v>
      </c>
      <c r="M4068">
        <v>-2.1276608696346191</v>
      </c>
      <c r="N4068">
        <v>7.2465425678399337E-2</v>
      </c>
      <c r="O4068">
        <v>0</v>
      </c>
      <c r="P4068">
        <v>1</v>
      </c>
      <c r="Q4068">
        <v>0</v>
      </c>
      <c r="R4068">
        <v>0</v>
      </c>
      <c r="S4068">
        <v>0</v>
      </c>
      <c r="T4068">
        <v>0</v>
      </c>
    </row>
    <row r="4069" spans="1:20" x14ac:dyDescent="0.3">
      <c r="A4069" t="s">
        <v>291</v>
      </c>
      <c r="B4069" t="s">
        <v>166</v>
      </c>
      <c r="C4069">
        <v>0</v>
      </c>
      <c r="D4069">
        <v>5</v>
      </c>
      <c r="E4069" t="s">
        <v>510</v>
      </c>
      <c r="F4069" t="s">
        <v>508</v>
      </c>
      <c r="G4069" t="s">
        <v>508</v>
      </c>
      <c r="H4069">
        <v>3.8084825221170808</v>
      </c>
      <c r="I4069">
        <v>7.21651055579534</v>
      </c>
      <c r="J4069">
        <v>-0.1102830214524544</v>
      </c>
      <c r="K4069">
        <v>-147.15066729791391</v>
      </c>
      <c r="L4069">
        <v>0.84169286082666828</v>
      </c>
      <c r="M4069">
        <v>-0.7241157018915001</v>
      </c>
      <c r="N4069">
        <v>-1.385846680194327</v>
      </c>
      <c r="O4069">
        <v>0</v>
      </c>
      <c r="P4069">
        <v>0</v>
      </c>
      <c r="Q4069">
        <v>0</v>
      </c>
      <c r="R4069">
        <v>0</v>
      </c>
      <c r="S4069">
        <v>0</v>
      </c>
      <c r="T4069">
        <v>0</v>
      </c>
    </row>
    <row r="4070" spans="1:20" x14ac:dyDescent="0.3">
      <c r="A4070" t="s">
        <v>295</v>
      </c>
      <c r="B4070" t="s">
        <v>166</v>
      </c>
      <c r="C4070">
        <v>0</v>
      </c>
      <c r="D4070">
        <v>5</v>
      </c>
      <c r="E4070" t="s">
        <v>510</v>
      </c>
      <c r="F4070" t="s">
        <v>508</v>
      </c>
      <c r="G4070" t="s">
        <v>508</v>
      </c>
      <c r="H4070">
        <v>3.5767123743752798</v>
      </c>
      <c r="I4070">
        <v>5.2381233509384613</v>
      </c>
      <c r="J4070">
        <v>-0.12928790513779331</v>
      </c>
      <c r="K4070">
        <v>-155.99251937139829</v>
      </c>
      <c r="L4070">
        <v>0.86354883273672112</v>
      </c>
      <c r="M4070">
        <v>-1.385846680194327</v>
      </c>
      <c r="N4070">
        <v>1.3313561050813629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</row>
    <row r="4071" spans="1:20" x14ac:dyDescent="0.3">
      <c r="A4071" t="s">
        <v>164</v>
      </c>
      <c r="B4071" t="s">
        <v>166</v>
      </c>
      <c r="C4071">
        <v>11</v>
      </c>
      <c r="D4071">
        <v>16</v>
      </c>
      <c r="E4071" t="s">
        <v>513</v>
      </c>
      <c r="F4071" t="s">
        <v>508</v>
      </c>
      <c r="G4071" t="s">
        <v>508</v>
      </c>
      <c r="H4071">
        <v>2.6532069185898268</v>
      </c>
      <c r="I4071">
        <v>59.130431898150952</v>
      </c>
      <c r="J4071">
        <v>0.13899214275651409</v>
      </c>
      <c r="K4071">
        <v>57.749133488052777</v>
      </c>
      <c r="L4071">
        <v>1.3097345066865571</v>
      </c>
      <c r="M4071">
        <v>-1.400558914601068</v>
      </c>
      <c r="N4071">
        <v>1.136362558800321</v>
      </c>
      <c r="O4071">
        <v>1</v>
      </c>
      <c r="P4071">
        <v>1</v>
      </c>
      <c r="Q4071">
        <v>1</v>
      </c>
      <c r="R4071">
        <v>0</v>
      </c>
      <c r="S4071">
        <v>0</v>
      </c>
      <c r="T4071">
        <v>1</v>
      </c>
    </row>
    <row r="4072" spans="1:20" x14ac:dyDescent="0.3">
      <c r="A4072" t="s">
        <v>242</v>
      </c>
      <c r="B4072" t="s">
        <v>166</v>
      </c>
      <c r="C4072">
        <v>11</v>
      </c>
      <c r="D4072">
        <v>12</v>
      </c>
      <c r="E4072" t="s">
        <v>510</v>
      </c>
      <c r="F4072" t="s">
        <v>508</v>
      </c>
      <c r="G4072" t="s">
        <v>508</v>
      </c>
      <c r="H4072">
        <v>2.6173838972274841</v>
      </c>
      <c r="I4072">
        <v>75</v>
      </c>
      <c r="J4072">
        <v>0.19316879041847931</v>
      </c>
      <c r="K4072">
        <v>83.144216018302529</v>
      </c>
      <c r="L4072">
        <v>0.90848321190847459</v>
      </c>
      <c r="M4072">
        <v>-1.515153306425532</v>
      </c>
      <c r="N4072">
        <v>1.8181833945029811</v>
      </c>
      <c r="O4072">
        <v>1</v>
      </c>
      <c r="P4072">
        <v>1</v>
      </c>
      <c r="Q4072">
        <v>1</v>
      </c>
      <c r="R4072">
        <v>0</v>
      </c>
      <c r="S4072">
        <v>1</v>
      </c>
      <c r="T4072">
        <v>0</v>
      </c>
    </row>
    <row r="4073" spans="1:20" x14ac:dyDescent="0.3">
      <c r="A4073" t="s">
        <v>139</v>
      </c>
      <c r="B4073" t="s">
        <v>624</v>
      </c>
      <c r="C4073">
        <v>6</v>
      </c>
      <c r="D4073">
        <v>9</v>
      </c>
      <c r="E4073" t="s">
        <v>513</v>
      </c>
      <c r="F4073" t="s">
        <v>508</v>
      </c>
      <c r="G4073" t="s">
        <v>508</v>
      </c>
      <c r="H4073">
        <v>2.572428190780554</v>
      </c>
      <c r="I4073">
        <v>59.999959128232447</v>
      </c>
      <c r="J4073">
        <v>2.2840103204134151E-2</v>
      </c>
      <c r="K4073">
        <v>-5.0056207993179864</v>
      </c>
      <c r="L4073">
        <v>0.74310831603351524</v>
      </c>
      <c r="M4073">
        <v>-1.0380695058606011</v>
      </c>
      <c r="N4073">
        <v>1.048958423382895</v>
      </c>
      <c r="O4073">
        <v>0</v>
      </c>
      <c r="P4073">
        <v>1</v>
      </c>
      <c r="Q4073">
        <v>1</v>
      </c>
      <c r="R4073">
        <v>0</v>
      </c>
      <c r="S4073">
        <v>0</v>
      </c>
      <c r="T4073">
        <v>0</v>
      </c>
    </row>
    <row r="4074" spans="1:20" x14ac:dyDescent="0.3">
      <c r="A4074" t="s">
        <v>228</v>
      </c>
      <c r="B4074" t="s">
        <v>624</v>
      </c>
      <c r="C4074">
        <v>8</v>
      </c>
      <c r="D4074">
        <v>11</v>
      </c>
      <c r="E4074" t="s">
        <v>367</v>
      </c>
      <c r="F4074" t="s">
        <v>508</v>
      </c>
      <c r="G4074" t="s">
        <v>509</v>
      </c>
      <c r="H4074">
        <v>1.6792000350110821</v>
      </c>
      <c r="I4074">
        <v>11.764689382804701</v>
      </c>
      <c r="J4074">
        <v>1.417343874703399E-2</v>
      </c>
      <c r="K4074">
        <v>-51.16275115471133</v>
      </c>
      <c r="L4074">
        <v>1.1383526066787111</v>
      </c>
      <c r="M4074">
        <v>-1.72414445139969</v>
      </c>
      <c r="N4074">
        <v>4.2105308067767098</v>
      </c>
      <c r="O4074">
        <v>0</v>
      </c>
      <c r="P4074">
        <v>1</v>
      </c>
      <c r="Q4074">
        <v>1</v>
      </c>
      <c r="R4074">
        <v>0</v>
      </c>
      <c r="S4074">
        <v>0</v>
      </c>
      <c r="T4074">
        <v>1</v>
      </c>
    </row>
    <row r="4075" spans="1:20" x14ac:dyDescent="0.3">
      <c r="A4075" t="s">
        <v>265</v>
      </c>
      <c r="B4075" t="s">
        <v>624</v>
      </c>
      <c r="C4075">
        <v>9</v>
      </c>
      <c r="D4075">
        <v>11</v>
      </c>
      <c r="E4075" t="s">
        <v>510</v>
      </c>
      <c r="F4075" t="s">
        <v>508</v>
      </c>
      <c r="G4075" t="s">
        <v>508</v>
      </c>
      <c r="H4075">
        <v>1.7797828173076049</v>
      </c>
      <c r="I4075">
        <v>64.000034332275391</v>
      </c>
      <c r="J4075">
        <v>3.1120410838846129E-2</v>
      </c>
      <c r="K4075">
        <v>153.59883671702849</v>
      </c>
      <c r="L4075">
        <v>0.88996197421324263</v>
      </c>
      <c r="M4075">
        <v>-2.9032231270335762</v>
      </c>
      <c r="N4075">
        <v>0.33222559783854938</v>
      </c>
      <c r="O4075">
        <v>1</v>
      </c>
      <c r="P4075">
        <v>1</v>
      </c>
      <c r="Q4075">
        <v>1</v>
      </c>
      <c r="R4075">
        <v>0</v>
      </c>
      <c r="S4075">
        <v>0</v>
      </c>
      <c r="T4075">
        <v>0</v>
      </c>
    </row>
    <row r="4076" spans="1:20" x14ac:dyDescent="0.3">
      <c r="A4076" t="s">
        <v>271</v>
      </c>
      <c r="B4076" t="s">
        <v>624</v>
      </c>
      <c r="C4076">
        <v>8</v>
      </c>
      <c r="D4076">
        <v>12</v>
      </c>
      <c r="E4076" t="s">
        <v>367</v>
      </c>
      <c r="F4076" t="s">
        <v>508</v>
      </c>
      <c r="G4076" t="s">
        <v>509</v>
      </c>
      <c r="H4076">
        <v>2.0373101071274222</v>
      </c>
      <c r="I4076">
        <v>24.00007247924805</v>
      </c>
      <c r="J4076">
        <v>1.949261123135743E-2</v>
      </c>
      <c r="K4076">
        <v>4.5998079519228749</v>
      </c>
      <c r="L4076">
        <v>0.87490386744105353</v>
      </c>
      <c r="M4076">
        <v>-3.642380655316364</v>
      </c>
      <c r="N4076">
        <v>0</v>
      </c>
      <c r="O4076">
        <v>0</v>
      </c>
      <c r="P4076">
        <v>1</v>
      </c>
      <c r="Q4076">
        <v>1</v>
      </c>
      <c r="R4076">
        <v>0</v>
      </c>
      <c r="S4076">
        <v>1</v>
      </c>
      <c r="T4076">
        <v>0</v>
      </c>
    </row>
    <row r="4077" spans="1:20" x14ac:dyDescent="0.3">
      <c r="A4077" t="s">
        <v>283</v>
      </c>
      <c r="B4077" t="s">
        <v>624</v>
      </c>
      <c r="C4077">
        <v>13</v>
      </c>
      <c r="D4077">
        <v>13</v>
      </c>
      <c r="E4077" t="s">
        <v>510</v>
      </c>
      <c r="F4077" t="s">
        <v>508</v>
      </c>
      <c r="G4077" t="s">
        <v>508</v>
      </c>
      <c r="H4077">
        <v>2.6143799797845082</v>
      </c>
      <c r="I4077">
        <v>61.764689382804697</v>
      </c>
      <c r="J4077">
        <v>2.3657632678544128E-2</v>
      </c>
      <c r="K4077">
        <v>113.8815633832827</v>
      </c>
      <c r="L4077">
        <v>0.91219524990883183</v>
      </c>
      <c r="M4077">
        <v>-3.773588725110657</v>
      </c>
      <c r="N4077">
        <v>-2.6143766405886599</v>
      </c>
      <c r="O4077">
        <v>1</v>
      </c>
      <c r="P4077">
        <v>1</v>
      </c>
      <c r="Q4077">
        <v>1</v>
      </c>
      <c r="R4077">
        <v>1</v>
      </c>
      <c r="S4077">
        <v>1</v>
      </c>
      <c r="T4077">
        <v>0</v>
      </c>
    </row>
    <row r="4078" spans="1:20" x14ac:dyDescent="0.3">
      <c r="A4078" t="s">
        <v>290</v>
      </c>
      <c r="B4078" t="s">
        <v>624</v>
      </c>
      <c r="C4078">
        <v>8</v>
      </c>
      <c r="D4078">
        <v>12</v>
      </c>
      <c r="E4078" t="s">
        <v>367</v>
      </c>
      <c r="F4078" t="s">
        <v>508</v>
      </c>
      <c r="G4078" t="s">
        <v>509</v>
      </c>
      <c r="H4078">
        <v>2.8044105196676918</v>
      </c>
      <c r="I4078">
        <v>38.235310617195303</v>
      </c>
      <c r="J4078">
        <v>1.549491369277555E-2</v>
      </c>
      <c r="K4078">
        <v>36.893190249725869</v>
      </c>
      <c r="L4078">
        <v>0.47510186813480332</v>
      </c>
      <c r="M4078">
        <v>-2.6143766405886599</v>
      </c>
      <c r="N4078">
        <v>-1.3422805905036119</v>
      </c>
      <c r="O4078">
        <v>0</v>
      </c>
      <c r="P4078">
        <v>1</v>
      </c>
      <c r="Q4078">
        <v>1</v>
      </c>
      <c r="R4078">
        <v>0</v>
      </c>
      <c r="S4078">
        <v>1</v>
      </c>
      <c r="T4078">
        <v>0</v>
      </c>
    </row>
    <row r="4079" spans="1:20" x14ac:dyDescent="0.3">
      <c r="A4079" t="s">
        <v>512</v>
      </c>
      <c r="B4079" t="s">
        <v>624</v>
      </c>
      <c r="C4079">
        <v>5</v>
      </c>
      <c r="D4079">
        <v>8</v>
      </c>
      <c r="E4079" t="s">
        <v>510</v>
      </c>
      <c r="F4079" t="s">
        <v>508</v>
      </c>
      <c r="G4079" t="s">
        <v>508</v>
      </c>
      <c r="H4079">
        <v>2.965891660173797</v>
      </c>
      <c r="I4079">
        <v>11.764759505884729</v>
      </c>
      <c r="J4079">
        <v>-1.976894824943524E-3</v>
      </c>
      <c r="K4079">
        <v>-70.944705352117182</v>
      </c>
      <c r="L4079">
        <v>0.77488248527198134</v>
      </c>
      <c r="M4079">
        <v>-1.7006786171138799</v>
      </c>
      <c r="N4079">
        <v>-3.1141920180267531</v>
      </c>
      <c r="O4079">
        <v>0</v>
      </c>
      <c r="P4079">
        <v>1</v>
      </c>
      <c r="Q4079">
        <v>0</v>
      </c>
      <c r="R4079">
        <v>0</v>
      </c>
      <c r="S4079">
        <v>1</v>
      </c>
      <c r="T4079">
        <v>0</v>
      </c>
    </row>
    <row r="4080" spans="1:20" x14ac:dyDescent="0.3">
      <c r="A4080" t="s">
        <v>91</v>
      </c>
      <c r="B4080" t="s">
        <v>624</v>
      </c>
      <c r="C4080">
        <v>4</v>
      </c>
      <c r="D4080">
        <v>9</v>
      </c>
      <c r="E4080" t="s">
        <v>510</v>
      </c>
      <c r="F4080" t="s">
        <v>508</v>
      </c>
      <c r="G4080" t="s">
        <v>508</v>
      </c>
      <c r="H4080">
        <v>3.750000136847401</v>
      </c>
      <c r="I4080">
        <v>32.758621398390353</v>
      </c>
      <c r="J4080">
        <v>-1.288257826136585E-2</v>
      </c>
      <c r="K4080">
        <v>-215.27177413290201</v>
      </c>
      <c r="L4080">
        <v>1.989816556385418</v>
      </c>
      <c r="M4080">
        <v>-3.1141920180267531</v>
      </c>
      <c r="N4080">
        <v>-1.4285700905079519</v>
      </c>
      <c r="O4080">
        <v>0</v>
      </c>
      <c r="P4080">
        <v>0</v>
      </c>
      <c r="Q4080">
        <v>0</v>
      </c>
      <c r="R4080">
        <v>1</v>
      </c>
      <c r="S4080">
        <v>0</v>
      </c>
      <c r="T4080">
        <v>1</v>
      </c>
    </row>
    <row r="4081" spans="1:20" x14ac:dyDescent="0.3">
      <c r="A4081" t="s">
        <v>93</v>
      </c>
      <c r="B4081" t="s">
        <v>624</v>
      </c>
      <c r="C4081">
        <v>2</v>
      </c>
      <c r="D4081">
        <v>5</v>
      </c>
      <c r="E4081" t="s">
        <v>510</v>
      </c>
      <c r="F4081" t="s">
        <v>508</v>
      </c>
      <c r="G4081" t="s">
        <v>508</v>
      </c>
      <c r="H4081">
        <v>3.8043472962500049</v>
      </c>
      <c r="I4081">
        <v>25.862078179074501</v>
      </c>
      <c r="J4081">
        <v>-2.0353705046716269E-2</v>
      </c>
      <c r="K4081">
        <v>-151.12885519830019</v>
      </c>
      <c r="L4081">
        <v>0.79768002639988345</v>
      </c>
      <c r="M4081">
        <v>-1.4285700905079519</v>
      </c>
      <c r="N4081">
        <v>-0.36231849629747181</v>
      </c>
      <c r="O4081">
        <v>0</v>
      </c>
      <c r="P4081">
        <v>0</v>
      </c>
      <c r="Q4081">
        <v>0</v>
      </c>
      <c r="R4081">
        <v>1</v>
      </c>
      <c r="S4081">
        <v>0</v>
      </c>
      <c r="T4081">
        <v>0</v>
      </c>
    </row>
    <row r="4082" spans="1:20" x14ac:dyDescent="0.3">
      <c r="A4082" t="s">
        <v>162</v>
      </c>
      <c r="B4082" t="s">
        <v>624</v>
      </c>
      <c r="C4082">
        <v>0</v>
      </c>
      <c r="D4082">
        <v>7</v>
      </c>
      <c r="E4082" t="s">
        <v>510</v>
      </c>
      <c r="F4082" t="s">
        <v>508</v>
      </c>
      <c r="G4082" t="s">
        <v>508</v>
      </c>
      <c r="H4082">
        <v>3.5447751923187032</v>
      </c>
      <c r="I4082">
        <v>12.06899174044281</v>
      </c>
      <c r="J4082">
        <v>-3.2520894594618967E-2</v>
      </c>
      <c r="K4082">
        <v>-107.5421435610975</v>
      </c>
      <c r="L4082">
        <v>0.85228639654995275</v>
      </c>
      <c r="M4082">
        <v>-2.5454521179199219</v>
      </c>
      <c r="N4082">
        <v>3.7313396321503891</v>
      </c>
      <c r="O4082">
        <v>0</v>
      </c>
      <c r="P4082">
        <v>0</v>
      </c>
      <c r="Q4082">
        <v>0</v>
      </c>
      <c r="R4082">
        <v>0</v>
      </c>
      <c r="S4082">
        <v>0</v>
      </c>
      <c r="T4082">
        <v>0</v>
      </c>
    </row>
    <row r="4083" spans="1:20" x14ac:dyDescent="0.3">
      <c r="A4083" t="s">
        <v>259</v>
      </c>
      <c r="B4083" t="s">
        <v>624</v>
      </c>
      <c r="C4083">
        <v>2</v>
      </c>
      <c r="D4083">
        <v>9</v>
      </c>
      <c r="E4083" t="s">
        <v>510</v>
      </c>
      <c r="F4083" t="s">
        <v>508</v>
      </c>
      <c r="G4083" t="s">
        <v>508</v>
      </c>
      <c r="H4083">
        <v>3.5443719987143449</v>
      </c>
      <c r="I4083">
        <v>12.76599522249778</v>
      </c>
      <c r="J4083">
        <v>-3.8331973642395521E-3</v>
      </c>
      <c r="K4083">
        <v>-153.3875144391846</v>
      </c>
      <c r="L4083">
        <v>3.5705290568133332</v>
      </c>
      <c r="M4083">
        <v>-7.692300638503319</v>
      </c>
      <c r="N4083">
        <v>-1.5151590409902029</v>
      </c>
      <c r="O4083">
        <v>0</v>
      </c>
      <c r="P4083">
        <v>0</v>
      </c>
      <c r="Q4083">
        <v>0</v>
      </c>
      <c r="R4083">
        <v>0</v>
      </c>
      <c r="S4083">
        <v>0</v>
      </c>
      <c r="T4083">
        <v>1</v>
      </c>
    </row>
    <row r="4084" spans="1:20" x14ac:dyDescent="0.3">
      <c r="A4084" t="s">
        <v>269</v>
      </c>
      <c r="B4084" t="s">
        <v>624</v>
      </c>
      <c r="C4084">
        <v>0</v>
      </c>
      <c r="D4084">
        <v>7</v>
      </c>
      <c r="E4084" t="s">
        <v>510</v>
      </c>
      <c r="F4084" t="s">
        <v>508</v>
      </c>
      <c r="G4084" t="s">
        <v>508</v>
      </c>
      <c r="H4084">
        <v>3.726708601322573</v>
      </c>
      <c r="I4084">
        <v>0</v>
      </c>
      <c r="J4084">
        <v>-2.1038086051477941E-2</v>
      </c>
      <c r="K4084">
        <v>-143.31986702742839</v>
      </c>
      <c r="L4084">
        <v>0.98637788291869055</v>
      </c>
      <c r="M4084">
        <v>-2.6923052234761609</v>
      </c>
      <c r="N4084">
        <v>-5.1383350787521076</v>
      </c>
      <c r="O4084">
        <v>0</v>
      </c>
      <c r="P4084">
        <v>0</v>
      </c>
      <c r="Q4084">
        <v>0</v>
      </c>
      <c r="R4084">
        <v>0</v>
      </c>
      <c r="S4084">
        <v>0</v>
      </c>
      <c r="T4084">
        <v>0</v>
      </c>
    </row>
    <row r="4085" spans="1:20" x14ac:dyDescent="0.3">
      <c r="A4085" t="s">
        <v>282</v>
      </c>
      <c r="B4085" t="s">
        <v>624</v>
      </c>
      <c r="C4085">
        <v>0</v>
      </c>
      <c r="D4085">
        <v>5</v>
      </c>
      <c r="E4085" t="s">
        <v>510</v>
      </c>
      <c r="F4085" t="s">
        <v>508</v>
      </c>
      <c r="G4085" t="s">
        <v>508</v>
      </c>
      <c r="H4085">
        <v>4.1666667849298467</v>
      </c>
      <c r="I4085">
        <v>0</v>
      </c>
      <c r="J4085">
        <v>-3.4015196073024973E-2</v>
      </c>
      <c r="K4085">
        <v>-195.66923731659611</v>
      </c>
      <c r="L4085">
        <v>0.78767212015453669</v>
      </c>
      <c r="M4085">
        <v>-5.1383350787521076</v>
      </c>
      <c r="N4085">
        <v>-3.333339956071379</v>
      </c>
      <c r="O4085">
        <v>0</v>
      </c>
      <c r="P4085">
        <v>0</v>
      </c>
      <c r="Q4085">
        <v>0</v>
      </c>
      <c r="R4085">
        <v>0</v>
      </c>
      <c r="S4085">
        <v>0</v>
      </c>
      <c r="T4085">
        <v>0</v>
      </c>
    </row>
    <row r="4086" spans="1:20" x14ac:dyDescent="0.3">
      <c r="A4086" t="s">
        <v>291</v>
      </c>
      <c r="B4086" t="s">
        <v>624</v>
      </c>
      <c r="C4086">
        <v>3</v>
      </c>
      <c r="D4086">
        <v>4</v>
      </c>
      <c r="E4086" t="s">
        <v>510</v>
      </c>
      <c r="F4086" t="s">
        <v>508</v>
      </c>
      <c r="G4086" t="s">
        <v>508</v>
      </c>
      <c r="H4086">
        <v>4.2495491028763999</v>
      </c>
      <c r="I4086">
        <v>27.631552942571549</v>
      </c>
      <c r="J4086">
        <v>-3.9008877833923802E-2</v>
      </c>
      <c r="K4086">
        <v>-80.872301809213653</v>
      </c>
      <c r="L4086">
        <v>0.41995528718736991</v>
      </c>
      <c r="M4086">
        <v>-1.2500086923436839</v>
      </c>
      <c r="N4086">
        <v>-1.2658216387505661</v>
      </c>
      <c r="O4086">
        <v>0</v>
      </c>
      <c r="P4086">
        <v>1</v>
      </c>
      <c r="Q4086">
        <v>0</v>
      </c>
      <c r="R4086">
        <v>0</v>
      </c>
      <c r="S4086">
        <v>0</v>
      </c>
      <c r="T4086">
        <v>0</v>
      </c>
    </row>
    <row r="4087" spans="1:20" x14ac:dyDescent="0.3">
      <c r="A4087" t="s">
        <v>295</v>
      </c>
      <c r="B4087" t="s">
        <v>624</v>
      </c>
      <c r="C4087">
        <v>3</v>
      </c>
      <c r="D4087">
        <v>4</v>
      </c>
      <c r="E4087" t="s">
        <v>510</v>
      </c>
      <c r="F4087" t="s">
        <v>508</v>
      </c>
      <c r="G4087" t="s">
        <v>508</v>
      </c>
      <c r="H4087">
        <v>4.1819304415371059</v>
      </c>
      <c r="I4087">
        <v>23.684188236489899</v>
      </c>
      <c r="J4087">
        <v>-3.2802286962968649E-2</v>
      </c>
      <c r="K4087">
        <v>-76.886530957902238</v>
      </c>
      <c r="L4087">
        <v>0.33123892260185961</v>
      </c>
      <c r="M4087">
        <v>-1.2658216387505661</v>
      </c>
      <c r="N4087">
        <v>-2.5641002128344388</v>
      </c>
      <c r="O4087">
        <v>0</v>
      </c>
      <c r="P4087">
        <v>1</v>
      </c>
      <c r="Q4087">
        <v>0</v>
      </c>
      <c r="R4087">
        <v>0</v>
      </c>
      <c r="S4087">
        <v>0</v>
      </c>
      <c r="T4087">
        <v>0</v>
      </c>
    </row>
    <row r="4088" spans="1:20" x14ac:dyDescent="0.3">
      <c r="A4088" t="s">
        <v>298</v>
      </c>
      <c r="B4088" t="s">
        <v>624</v>
      </c>
      <c r="C4088">
        <v>5</v>
      </c>
      <c r="D4088">
        <v>7</v>
      </c>
      <c r="E4088" t="s">
        <v>510</v>
      </c>
      <c r="F4088" t="s">
        <v>508</v>
      </c>
      <c r="G4088" t="s">
        <v>508</v>
      </c>
      <c r="H4088">
        <v>4.1666679737860859</v>
      </c>
      <c r="I4088">
        <v>15.7894588243266</v>
      </c>
      <c r="J4088">
        <v>-2.9578566481110711E-2</v>
      </c>
      <c r="K4088">
        <v>-88.772538583624097</v>
      </c>
      <c r="L4088">
        <v>1.0024346354109119</v>
      </c>
      <c r="M4088">
        <v>-2.5641002128344388</v>
      </c>
      <c r="N4088">
        <v>0.87719215690703345</v>
      </c>
      <c r="O4088">
        <v>0</v>
      </c>
      <c r="P4088">
        <v>1</v>
      </c>
      <c r="Q4088">
        <v>0</v>
      </c>
      <c r="R4088">
        <v>0</v>
      </c>
      <c r="S4088">
        <v>0</v>
      </c>
      <c r="T4088">
        <v>1</v>
      </c>
    </row>
    <row r="4089" spans="1:20" x14ac:dyDescent="0.3">
      <c r="A4089" t="s">
        <v>164</v>
      </c>
      <c r="B4089" t="s">
        <v>624</v>
      </c>
      <c r="C4089">
        <v>9</v>
      </c>
      <c r="D4089">
        <v>9</v>
      </c>
      <c r="E4089" t="s">
        <v>510</v>
      </c>
      <c r="F4089" t="s">
        <v>508</v>
      </c>
      <c r="G4089" t="s">
        <v>508</v>
      </c>
      <c r="H4089">
        <v>4.1322315561701206</v>
      </c>
      <c r="I4089">
        <v>53.061221510804977</v>
      </c>
      <c r="J4089">
        <v>3.0669001304333952E-2</v>
      </c>
      <c r="K4089">
        <v>42.905820384403917</v>
      </c>
      <c r="L4089">
        <v>0.69623815544512291</v>
      </c>
      <c r="M4089">
        <v>-5.0980344491478879</v>
      </c>
      <c r="N4089">
        <v>4.9586728006576406</v>
      </c>
      <c r="O4089">
        <v>1</v>
      </c>
      <c r="P4089">
        <v>1</v>
      </c>
      <c r="Q4089">
        <v>1</v>
      </c>
      <c r="R4089">
        <v>0</v>
      </c>
      <c r="S4089">
        <v>0</v>
      </c>
      <c r="T4089">
        <v>0</v>
      </c>
    </row>
    <row r="4090" spans="1:20" x14ac:dyDescent="0.3">
      <c r="A4090" t="s">
        <v>242</v>
      </c>
      <c r="B4090" t="s">
        <v>624</v>
      </c>
      <c r="C4090">
        <v>8</v>
      </c>
      <c r="D4090">
        <v>9</v>
      </c>
      <c r="E4090" t="s">
        <v>513</v>
      </c>
      <c r="F4090" t="s">
        <v>508</v>
      </c>
      <c r="G4090" t="s">
        <v>508</v>
      </c>
      <c r="H4090">
        <v>3.7026237790345</v>
      </c>
      <c r="I4090">
        <v>55.555549668677678</v>
      </c>
      <c r="J4090">
        <v>2.797829428289365E-2</v>
      </c>
      <c r="K4090">
        <v>6.0086433003608279</v>
      </c>
      <c r="L4090">
        <v>1.2548777853314419</v>
      </c>
      <c r="M4090">
        <v>-1.209676256413027</v>
      </c>
      <c r="N4090">
        <v>2.0408143405366559</v>
      </c>
      <c r="O4090">
        <v>0</v>
      </c>
      <c r="P4090">
        <v>1</v>
      </c>
      <c r="Q4090">
        <v>1</v>
      </c>
      <c r="R4090">
        <v>0</v>
      </c>
      <c r="S4090">
        <v>0</v>
      </c>
      <c r="T4090">
        <v>1</v>
      </c>
    </row>
    <row r="4091" spans="1:20" x14ac:dyDescent="0.3">
      <c r="A4091" t="s">
        <v>156</v>
      </c>
      <c r="B4091" t="s">
        <v>625</v>
      </c>
      <c r="C4091">
        <v>9</v>
      </c>
      <c r="D4091">
        <v>3</v>
      </c>
      <c r="E4091" t="s">
        <v>510</v>
      </c>
      <c r="F4091" t="s">
        <v>508</v>
      </c>
      <c r="G4091" t="s">
        <v>508</v>
      </c>
      <c r="H4091">
        <v>6.9250852422557019</v>
      </c>
      <c r="I4091">
        <v>82.113835006172721</v>
      </c>
      <c r="J4091">
        <v>7.0019326549059235E-2</v>
      </c>
      <c r="K4091">
        <v>116.1057697451091</v>
      </c>
      <c r="L4091">
        <v>0.67308563894766216</v>
      </c>
      <c r="M4091">
        <v>-0.20283473413522579</v>
      </c>
      <c r="N4091">
        <v>3.658533039580973</v>
      </c>
      <c r="O4091">
        <v>1</v>
      </c>
      <c r="P4091">
        <v>1</v>
      </c>
      <c r="Q4091">
        <v>1</v>
      </c>
      <c r="R4091">
        <v>0</v>
      </c>
      <c r="S4091">
        <v>1</v>
      </c>
      <c r="T4091">
        <v>0</v>
      </c>
    </row>
    <row r="4092" spans="1:20" x14ac:dyDescent="0.3">
      <c r="A4092" t="s">
        <v>228</v>
      </c>
      <c r="B4092" t="s">
        <v>625</v>
      </c>
      <c r="C4092">
        <v>9</v>
      </c>
      <c r="D4092">
        <v>5</v>
      </c>
      <c r="E4092" t="s">
        <v>510</v>
      </c>
      <c r="F4092" t="s">
        <v>508</v>
      </c>
      <c r="G4092" t="s">
        <v>508</v>
      </c>
      <c r="H4092">
        <v>6.5633141319436232</v>
      </c>
      <c r="I4092">
        <v>74.074048564269958</v>
      </c>
      <c r="J4092">
        <v>4.5183859929791237E-2</v>
      </c>
      <c r="K4092">
        <v>80.088254246001526</v>
      </c>
      <c r="L4092">
        <v>0.73556629426021158</v>
      </c>
      <c r="M4092">
        <v>-3.5225107724603131</v>
      </c>
      <c r="N4092">
        <v>4.4624802168187339</v>
      </c>
      <c r="O4092">
        <v>1</v>
      </c>
      <c r="P4092">
        <v>1</v>
      </c>
      <c r="Q4092">
        <v>1</v>
      </c>
      <c r="R4092">
        <v>0</v>
      </c>
      <c r="S4092">
        <v>1</v>
      </c>
      <c r="T4092">
        <v>0</v>
      </c>
    </row>
    <row r="4093" spans="1:20" x14ac:dyDescent="0.3">
      <c r="A4093" t="s">
        <v>271</v>
      </c>
      <c r="B4093" t="s">
        <v>625</v>
      </c>
      <c r="C4093">
        <v>3</v>
      </c>
      <c r="D4093">
        <v>4</v>
      </c>
      <c r="E4093" t="s">
        <v>510</v>
      </c>
      <c r="F4093" t="s">
        <v>508</v>
      </c>
      <c r="G4093" t="s">
        <v>508</v>
      </c>
      <c r="H4093">
        <v>6.3142844608851849</v>
      </c>
      <c r="I4093">
        <v>58.119663344699987</v>
      </c>
      <c r="J4093">
        <v>-1.3104746538677881E-2</v>
      </c>
      <c r="K4093">
        <v>19.244019195541981</v>
      </c>
      <c r="L4093">
        <v>1.102461346136947</v>
      </c>
      <c r="M4093">
        <v>-2.3437478172126669</v>
      </c>
      <c r="N4093">
        <v>-1.4000034332275391</v>
      </c>
      <c r="O4093">
        <v>0</v>
      </c>
      <c r="P4093">
        <v>1</v>
      </c>
      <c r="Q4093">
        <v>0</v>
      </c>
      <c r="R4093">
        <v>0</v>
      </c>
      <c r="S4093">
        <v>0</v>
      </c>
      <c r="T4093">
        <v>1</v>
      </c>
    </row>
    <row r="4094" spans="1:20" x14ac:dyDescent="0.3">
      <c r="A4094" t="s">
        <v>512</v>
      </c>
      <c r="B4094" t="s">
        <v>625</v>
      </c>
      <c r="C4094">
        <v>9</v>
      </c>
      <c r="D4094">
        <v>9</v>
      </c>
      <c r="E4094" t="s">
        <v>510</v>
      </c>
      <c r="F4094" t="s">
        <v>508</v>
      </c>
      <c r="G4094" t="s">
        <v>508</v>
      </c>
      <c r="H4094">
        <v>6.7857146202301539</v>
      </c>
      <c r="I4094">
        <v>49.358974946791392</v>
      </c>
      <c r="J4094">
        <v>3.5910791510216478E-2</v>
      </c>
      <c r="K4094">
        <v>132.67976735405131</v>
      </c>
      <c r="L4094">
        <v>0.82590891080045126</v>
      </c>
      <c r="M4094">
        <v>-4.1095931795304912</v>
      </c>
      <c r="N4094">
        <v>9.9999991485050614</v>
      </c>
      <c r="O4094">
        <v>1</v>
      </c>
      <c r="P4094">
        <v>1</v>
      </c>
      <c r="Q4094">
        <v>1</v>
      </c>
      <c r="R4094">
        <v>0</v>
      </c>
      <c r="S4094">
        <v>1</v>
      </c>
      <c r="T4094">
        <v>0</v>
      </c>
    </row>
    <row r="4095" spans="1:20" x14ac:dyDescent="0.3">
      <c r="A4095" t="s">
        <v>235</v>
      </c>
      <c r="B4095" t="s">
        <v>625</v>
      </c>
      <c r="C4095">
        <v>7</v>
      </c>
      <c r="D4095">
        <v>4</v>
      </c>
      <c r="E4095" t="s">
        <v>510</v>
      </c>
      <c r="F4095" t="s">
        <v>508</v>
      </c>
      <c r="G4095" t="s">
        <v>508</v>
      </c>
      <c r="H4095">
        <v>10.99369982920587</v>
      </c>
      <c r="I4095">
        <v>64.169386217418776</v>
      </c>
      <c r="J4095">
        <v>4.5652629544003731E-2</v>
      </c>
      <c r="K4095">
        <v>57.830751714837326</v>
      </c>
      <c r="L4095">
        <v>0.54130375016860877</v>
      </c>
      <c r="M4095">
        <v>-5.8902221250532616</v>
      </c>
      <c r="N4095">
        <v>-0.42674550374113668</v>
      </c>
      <c r="O4095">
        <v>1</v>
      </c>
      <c r="P4095">
        <v>1</v>
      </c>
      <c r="Q4095">
        <v>1</v>
      </c>
      <c r="R4095">
        <v>0</v>
      </c>
      <c r="S4095">
        <v>0</v>
      </c>
      <c r="T4095">
        <v>0</v>
      </c>
    </row>
    <row r="4096" spans="1:20" x14ac:dyDescent="0.3">
      <c r="A4096" t="s">
        <v>259</v>
      </c>
      <c r="B4096" t="s">
        <v>625</v>
      </c>
      <c r="C4096">
        <v>1</v>
      </c>
      <c r="D4096">
        <v>0</v>
      </c>
      <c r="E4096" t="s">
        <v>510</v>
      </c>
      <c r="F4096" t="s">
        <v>508</v>
      </c>
      <c r="G4096" t="s">
        <v>508</v>
      </c>
      <c r="H4096">
        <v>10.79591780292745</v>
      </c>
      <c r="I4096">
        <v>63.192180740843384</v>
      </c>
      <c r="J4096">
        <v>-6.4019946057972676E-3</v>
      </c>
      <c r="K4096">
        <v>26.286925772964569</v>
      </c>
      <c r="L4096">
        <v>0.89018960384482404</v>
      </c>
      <c r="M4096">
        <v>-0.42674550374113668</v>
      </c>
      <c r="N4096">
        <v>-4.5714310237339566</v>
      </c>
      <c r="O4096">
        <v>0</v>
      </c>
      <c r="P4096">
        <v>1</v>
      </c>
      <c r="Q4096">
        <v>0</v>
      </c>
      <c r="R4096">
        <v>0</v>
      </c>
      <c r="S4096">
        <v>0</v>
      </c>
      <c r="T4096">
        <v>0</v>
      </c>
    </row>
    <row r="4097" spans="1:20" x14ac:dyDescent="0.3">
      <c r="A4097" t="s">
        <v>291</v>
      </c>
      <c r="B4097" t="s">
        <v>625</v>
      </c>
      <c r="C4097">
        <v>6</v>
      </c>
      <c r="D4097">
        <v>4</v>
      </c>
      <c r="E4097" t="s">
        <v>510</v>
      </c>
      <c r="F4097" t="s">
        <v>508</v>
      </c>
      <c r="G4097" t="s">
        <v>508</v>
      </c>
      <c r="H4097">
        <v>8.5338341736916128</v>
      </c>
      <c r="I4097">
        <v>57.345969743215299</v>
      </c>
      <c r="J4097">
        <v>-6.8776675611316174E-3</v>
      </c>
      <c r="K4097">
        <v>87.275522927510821</v>
      </c>
      <c r="L4097">
        <v>0.83742314023365017</v>
      </c>
      <c r="M4097">
        <v>-4.4025146293043864</v>
      </c>
      <c r="N4097">
        <v>-4.6052619608485319</v>
      </c>
      <c r="O4097">
        <v>1</v>
      </c>
      <c r="P4097">
        <v>1</v>
      </c>
      <c r="Q4097">
        <v>0</v>
      </c>
      <c r="R4097">
        <v>0</v>
      </c>
      <c r="S4097">
        <v>1</v>
      </c>
      <c r="T4097">
        <v>0</v>
      </c>
    </row>
    <row r="4098" spans="1:20" x14ac:dyDescent="0.3">
      <c r="A4098" t="s">
        <v>295</v>
      </c>
      <c r="B4098" t="s">
        <v>625</v>
      </c>
      <c r="C4098">
        <v>6</v>
      </c>
      <c r="D4098">
        <v>6</v>
      </c>
      <c r="E4098" t="s">
        <v>510</v>
      </c>
      <c r="F4098" t="s">
        <v>508</v>
      </c>
      <c r="G4098" t="s">
        <v>508</v>
      </c>
      <c r="H4098">
        <v>8.6699499872517709</v>
      </c>
      <c r="I4098">
        <v>40.758297587497907</v>
      </c>
      <c r="J4098">
        <v>-3.2809645436107759E-2</v>
      </c>
      <c r="K4098">
        <v>24.733203195413381</v>
      </c>
      <c r="L4098">
        <v>0.50743365538019003</v>
      </c>
      <c r="M4098">
        <v>-4.6052619608485319</v>
      </c>
      <c r="N4098">
        <v>-0.68965780323949355</v>
      </c>
      <c r="O4098">
        <v>1</v>
      </c>
      <c r="P4098">
        <v>1</v>
      </c>
      <c r="Q4098">
        <v>0</v>
      </c>
      <c r="R4098">
        <v>0</v>
      </c>
      <c r="S4098">
        <v>1</v>
      </c>
      <c r="T4098">
        <v>0</v>
      </c>
    </row>
    <row r="4099" spans="1:20" x14ac:dyDescent="0.3">
      <c r="A4099" t="s">
        <v>298</v>
      </c>
      <c r="B4099" t="s">
        <v>625</v>
      </c>
      <c r="C4099">
        <v>3</v>
      </c>
      <c r="D4099">
        <v>2</v>
      </c>
      <c r="E4099" t="s">
        <v>510</v>
      </c>
      <c r="F4099" t="s">
        <v>508</v>
      </c>
      <c r="G4099" t="s">
        <v>508</v>
      </c>
      <c r="H4099">
        <v>8.0357134578719744</v>
      </c>
      <c r="I4099">
        <v>36.585362449705308</v>
      </c>
      <c r="J4099">
        <v>-5.1120491072868313E-2</v>
      </c>
      <c r="K4099">
        <v>-3.3944554009612409</v>
      </c>
      <c r="L4099">
        <v>0.71192093662595535</v>
      </c>
      <c r="M4099">
        <v>-0.68965780323949355</v>
      </c>
      <c r="N4099">
        <v>-1.66666512136102</v>
      </c>
      <c r="O4099">
        <v>0</v>
      </c>
      <c r="P4099">
        <v>1</v>
      </c>
      <c r="Q4099">
        <v>0</v>
      </c>
      <c r="R4099">
        <v>0</v>
      </c>
      <c r="S4099">
        <v>1</v>
      </c>
      <c r="T4099">
        <v>0</v>
      </c>
    </row>
    <row r="4100" spans="1:20" x14ac:dyDescent="0.3">
      <c r="A4100" t="s">
        <v>96</v>
      </c>
      <c r="B4100" t="s">
        <v>625</v>
      </c>
      <c r="C4100">
        <v>1</v>
      </c>
      <c r="D4100">
        <v>2</v>
      </c>
      <c r="E4100" t="s">
        <v>510</v>
      </c>
      <c r="F4100" t="s">
        <v>508</v>
      </c>
      <c r="G4100" t="s">
        <v>508</v>
      </c>
      <c r="H4100">
        <v>7.0317229665783803</v>
      </c>
      <c r="I4100">
        <v>30.243917302953459</v>
      </c>
      <c r="J4100">
        <v>-0.1028798320356883</v>
      </c>
      <c r="K4100">
        <v>-3.4988507498965529</v>
      </c>
      <c r="L4100">
        <v>0.74082634171606176</v>
      </c>
      <c r="M4100">
        <v>-1.941745710747274</v>
      </c>
      <c r="N4100">
        <v>3.3946218570142781</v>
      </c>
      <c r="O4100">
        <v>0</v>
      </c>
      <c r="P4100">
        <v>1</v>
      </c>
      <c r="Q4100">
        <v>0</v>
      </c>
      <c r="R4100">
        <v>0</v>
      </c>
      <c r="S4100">
        <v>0</v>
      </c>
      <c r="T4100">
        <v>0</v>
      </c>
    </row>
    <row r="4101" spans="1:20" x14ac:dyDescent="0.3">
      <c r="A4101" t="s">
        <v>164</v>
      </c>
      <c r="B4101" t="s">
        <v>625</v>
      </c>
      <c r="C4101">
        <v>3</v>
      </c>
      <c r="D4101">
        <v>5</v>
      </c>
      <c r="E4101" t="s">
        <v>510</v>
      </c>
      <c r="F4101" t="s">
        <v>508</v>
      </c>
      <c r="G4101" t="s">
        <v>508</v>
      </c>
      <c r="H4101">
        <v>7.1325941822382726</v>
      </c>
      <c r="I4101">
        <v>24.878057630766179</v>
      </c>
      <c r="J4101">
        <v>-0.1137864671314945</v>
      </c>
      <c r="K4101">
        <v>-32.558146411929592</v>
      </c>
      <c r="L4101">
        <v>1.1366138411128159</v>
      </c>
      <c r="M4101">
        <v>-4.7879604291691011</v>
      </c>
      <c r="N4101">
        <v>4.5977035906248878</v>
      </c>
      <c r="O4101">
        <v>0</v>
      </c>
      <c r="P4101">
        <v>1</v>
      </c>
      <c r="Q4101">
        <v>0</v>
      </c>
      <c r="R4101">
        <v>0</v>
      </c>
      <c r="S4101">
        <v>0</v>
      </c>
      <c r="T4101">
        <v>1</v>
      </c>
    </row>
    <row r="4102" spans="1:20" x14ac:dyDescent="0.3">
      <c r="A4102" t="s">
        <v>242</v>
      </c>
      <c r="B4102" t="s">
        <v>625</v>
      </c>
      <c r="C4102">
        <v>0</v>
      </c>
      <c r="D4102">
        <v>4</v>
      </c>
      <c r="E4102" t="s">
        <v>510</v>
      </c>
      <c r="F4102" t="s">
        <v>508</v>
      </c>
      <c r="G4102" t="s">
        <v>508</v>
      </c>
      <c r="H4102">
        <v>9.074074721163484</v>
      </c>
      <c r="I4102">
        <v>0</v>
      </c>
      <c r="J4102">
        <v>-0.2408555375478352</v>
      </c>
      <c r="K4102">
        <v>-240.818793204115</v>
      </c>
      <c r="L4102">
        <v>1.110383898634838</v>
      </c>
      <c r="M4102">
        <v>-9.8497445458265211</v>
      </c>
      <c r="N4102">
        <v>-9.9999991169682421</v>
      </c>
      <c r="O4102">
        <v>0</v>
      </c>
      <c r="P4102">
        <v>0</v>
      </c>
      <c r="Q4102">
        <v>0</v>
      </c>
      <c r="R4102">
        <v>0</v>
      </c>
      <c r="S4102">
        <v>0</v>
      </c>
      <c r="T4102">
        <v>1</v>
      </c>
    </row>
    <row r="4103" spans="1:20" x14ac:dyDescent="0.3">
      <c r="A4103" t="s">
        <v>139</v>
      </c>
      <c r="B4103" t="s">
        <v>148</v>
      </c>
      <c r="C4103">
        <v>11</v>
      </c>
      <c r="D4103">
        <v>14</v>
      </c>
      <c r="E4103" t="s">
        <v>513</v>
      </c>
      <c r="F4103" t="s">
        <v>508</v>
      </c>
      <c r="G4103" t="s">
        <v>508</v>
      </c>
      <c r="H4103">
        <v>3.6540793771323572</v>
      </c>
      <c r="I4103">
        <v>22.797951527657538</v>
      </c>
      <c r="J4103">
        <v>1.9671783685597868E-2</v>
      </c>
      <c r="K4103">
        <v>33.915251327380624</v>
      </c>
      <c r="L4103">
        <v>0.71017938466551578</v>
      </c>
      <c r="M4103">
        <v>-3.9766098830773</v>
      </c>
      <c r="N4103">
        <v>6.8818462577111426</v>
      </c>
      <c r="O4103">
        <v>1</v>
      </c>
      <c r="P4103">
        <v>1</v>
      </c>
      <c r="Q4103">
        <v>1</v>
      </c>
      <c r="R4103">
        <v>0</v>
      </c>
      <c r="S4103">
        <v>1</v>
      </c>
      <c r="T4103">
        <v>0</v>
      </c>
    </row>
    <row r="4104" spans="1:20" x14ac:dyDescent="0.3">
      <c r="A4104" t="s">
        <v>228</v>
      </c>
      <c r="B4104" t="s">
        <v>148</v>
      </c>
      <c r="C4104">
        <v>13</v>
      </c>
      <c r="D4104">
        <v>11</v>
      </c>
      <c r="E4104" t="s">
        <v>510</v>
      </c>
      <c r="F4104" t="s">
        <v>508</v>
      </c>
      <c r="G4104" t="s">
        <v>508</v>
      </c>
      <c r="H4104">
        <v>4.1015037020346279</v>
      </c>
      <c r="I4104">
        <v>70.232550093393513</v>
      </c>
      <c r="J4104">
        <v>0.33721895891428311</v>
      </c>
      <c r="K4104">
        <v>196.34554707217961</v>
      </c>
      <c r="L4104">
        <v>1.0800017694636059</v>
      </c>
      <c r="M4104">
        <v>-4.9524751498423214</v>
      </c>
      <c r="N4104">
        <v>6.3157934891550163</v>
      </c>
      <c r="O4104">
        <v>1</v>
      </c>
      <c r="P4104">
        <v>1</v>
      </c>
      <c r="Q4104">
        <v>1</v>
      </c>
      <c r="R4104">
        <v>0</v>
      </c>
      <c r="S4104">
        <v>1</v>
      </c>
      <c r="T4104">
        <v>1</v>
      </c>
    </row>
    <row r="4105" spans="1:20" x14ac:dyDescent="0.3">
      <c r="A4105" t="s">
        <v>265</v>
      </c>
      <c r="B4105" t="s">
        <v>148</v>
      </c>
      <c r="C4105">
        <v>8</v>
      </c>
      <c r="D4105">
        <v>4</v>
      </c>
      <c r="E4105" t="s">
        <v>510</v>
      </c>
      <c r="F4105" t="s">
        <v>508</v>
      </c>
      <c r="G4105" t="s">
        <v>508</v>
      </c>
      <c r="H4105">
        <v>4.9246954236403093</v>
      </c>
      <c r="I4105">
        <v>69.432322230315265</v>
      </c>
      <c r="J4105">
        <v>0.24756174177006751</v>
      </c>
      <c r="K4105">
        <v>65.603102066235436</v>
      </c>
      <c r="L4105">
        <v>0.59932545803192327</v>
      </c>
      <c r="M4105">
        <v>-5.2166034648077272E-2</v>
      </c>
      <c r="N4105">
        <v>-5.0626269367403332</v>
      </c>
      <c r="O4105">
        <v>0</v>
      </c>
      <c r="P4105">
        <v>1</v>
      </c>
      <c r="Q4105">
        <v>1</v>
      </c>
      <c r="R4105">
        <v>0</v>
      </c>
      <c r="S4105">
        <v>1</v>
      </c>
      <c r="T4105">
        <v>0</v>
      </c>
    </row>
    <row r="4106" spans="1:20" x14ac:dyDescent="0.3">
      <c r="A4106" t="s">
        <v>271</v>
      </c>
      <c r="B4106" t="s">
        <v>148</v>
      </c>
      <c r="C4106">
        <v>1</v>
      </c>
      <c r="D4106">
        <v>4</v>
      </c>
      <c r="E4106" t="s">
        <v>510</v>
      </c>
      <c r="F4106" t="s">
        <v>508</v>
      </c>
      <c r="G4106" t="s">
        <v>508</v>
      </c>
      <c r="H4106">
        <v>6.1330060627849381</v>
      </c>
      <c r="I4106">
        <v>31.004368994506589</v>
      </c>
      <c r="J4106">
        <v>-3.2152666794039282E-2</v>
      </c>
      <c r="K4106">
        <v>-24.127328521005332</v>
      </c>
      <c r="L4106">
        <v>0.77991809642394461</v>
      </c>
      <c r="M4106">
        <v>-4.3430505350904429</v>
      </c>
      <c r="N4106">
        <v>-0.97701195414339159</v>
      </c>
      <c r="O4106">
        <v>0</v>
      </c>
      <c r="P4106">
        <v>1</v>
      </c>
      <c r="Q4106">
        <v>0</v>
      </c>
      <c r="R4106">
        <v>0</v>
      </c>
      <c r="S4106">
        <v>0</v>
      </c>
      <c r="T4106">
        <v>0</v>
      </c>
    </row>
    <row r="4107" spans="1:20" x14ac:dyDescent="0.3">
      <c r="A4107" t="s">
        <v>283</v>
      </c>
      <c r="B4107" t="s">
        <v>148</v>
      </c>
      <c r="C4107">
        <v>1</v>
      </c>
      <c r="D4107">
        <v>4</v>
      </c>
      <c r="E4107" t="s">
        <v>510</v>
      </c>
      <c r="F4107" t="s">
        <v>508</v>
      </c>
      <c r="G4107" t="s">
        <v>508</v>
      </c>
      <c r="H4107">
        <v>6.0754372062729836</v>
      </c>
      <c r="I4107">
        <v>13.776723274007679</v>
      </c>
      <c r="J4107">
        <v>-0.28483934551938972</v>
      </c>
      <c r="K4107">
        <v>-81.15643225542324</v>
      </c>
      <c r="L4107">
        <v>0.7104373181893362</v>
      </c>
      <c r="M4107">
        <v>-2.0821318177505859</v>
      </c>
      <c r="N4107">
        <v>1.2403962237877579</v>
      </c>
      <c r="O4107">
        <v>0</v>
      </c>
      <c r="P4107">
        <v>1</v>
      </c>
      <c r="Q4107">
        <v>0</v>
      </c>
      <c r="R4107">
        <v>0</v>
      </c>
      <c r="S4107">
        <v>0</v>
      </c>
      <c r="T4107">
        <v>0</v>
      </c>
    </row>
    <row r="4108" spans="1:20" x14ac:dyDescent="0.3">
      <c r="A4108" t="s">
        <v>512</v>
      </c>
      <c r="B4108" t="s">
        <v>148</v>
      </c>
      <c r="C4108">
        <v>1</v>
      </c>
      <c r="D4108">
        <v>2</v>
      </c>
      <c r="E4108" t="s">
        <v>510</v>
      </c>
      <c r="F4108" t="s">
        <v>508</v>
      </c>
      <c r="G4108" t="s">
        <v>508</v>
      </c>
      <c r="H4108">
        <v>6.0330798554351031</v>
      </c>
      <c r="I4108">
        <v>1.7676694698918201</v>
      </c>
      <c r="J4108">
        <v>-0.29956085763449392</v>
      </c>
      <c r="K4108">
        <v>-94.688960588548852</v>
      </c>
      <c r="L4108">
        <v>0.66544947135897969</v>
      </c>
      <c r="M4108">
        <v>-1.941176021800322</v>
      </c>
      <c r="N4108">
        <v>-3.9592072249038628</v>
      </c>
      <c r="O4108">
        <v>0</v>
      </c>
      <c r="P4108">
        <v>1</v>
      </c>
      <c r="Q4108">
        <v>0</v>
      </c>
      <c r="R4108">
        <v>0</v>
      </c>
      <c r="S4108">
        <v>0</v>
      </c>
      <c r="T4108">
        <v>0</v>
      </c>
    </row>
    <row r="4109" spans="1:20" x14ac:dyDescent="0.3">
      <c r="A4109" t="s">
        <v>91</v>
      </c>
      <c r="B4109" t="s">
        <v>148</v>
      </c>
      <c r="C4109">
        <v>-2</v>
      </c>
      <c r="D4109">
        <v>3</v>
      </c>
      <c r="E4109" t="s">
        <v>510</v>
      </c>
      <c r="F4109" t="s">
        <v>508</v>
      </c>
      <c r="G4109" t="s">
        <v>508</v>
      </c>
      <c r="H4109">
        <v>6.1077903506813671</v>
      </c>
      <c r="I4109">
        <v>14.79400899561471</v>
      </c>
      <c r="J4109">
        <v>-0.321024986295807</v>
      </c>
      <c r="K4109">
        <v>-145.96786030999479</v>
      </c>
      <c r="L4109">
        <v>0.79508584089295431</v>
      </c>
      <c r="M4109">
        <v>-3.9592072249038628</v>
      </c>
      <c r="N4109">
        <v>2.186136017901676</v>
      </c>
      <c r="O4109">
        <v>0</v>
      </c>
      <c r="P4109">
        <v>0</v>
      </c>
      <c r="Q4109">
        <v>0</v>
      </c>
      <c r="R4109">
        <v>0</v>
      </c>
      <c r="S4109">
        <v>0</v>
      </c>
      <c r="T4109">
        <v>0</v>
      </c>
    </row>
    <row r="4110" spans="1:20" x14ac:dyDescent="0.3">
      <c r="A4110" t="s">
        <v>235</v>
      </c>
      <c r="B4110" t="s">
        <v>148</v>
      </c>
      <c r="C4110">
        <v>6</v>
      </c>
      <c r="D4110">
        <v>5</v>
      </c>
      <c r="E4110" t="s">
        <v>510</v>
      </c>
      <c r="F4110" t="s">
        <v>508</v>
      </c>
      <c r="G4110" t="s">
        <v>508</v>
      </c>
      <c r="H4110">
        <v>5.0848171403677247</v>
      </c>
      <c r="I4110">
        <v>56.484146608588723</v>
      </c>
      <c r="J4110">
        <v>7.4504440233591943E-2</v>
      </c>
      <c r="K4110">
        <v>26.251121152637779</v>
      </c>
      <c r="L4110">
        <v>0.4905020556063121</v>
      </c>
      <c r="M4110">
        <v>-3.4831402160618898</v>
      </c>
      <c r="N4110">
        <v>-2.0954633524837938</v>
      </c>
      <c r="O4110">
        <v>0</v>
      </c>
      <c r="P4110">
        <v>1</v>
      </c>
      <c r="Q4110">
        <v>1</v>
      </c>
      <c r="R4110">
        <v>0</v>
      </c>
      <c r="S4110">
        <v>1</v>
      </c>
      <c r="T4110">
        <v>0</v>
      </c>
    </row>
    <row r="4111" spans="1:20" x14ac:dyDescent="0.3">
      <c r="A4111" t="s">
        <v>259</v>
      </c>
      <c r="B4111" t="s">
        <v>148</v>
      </c>
      <c r="C4111">
        <v>4</v>
      </c>
      <c r="D4111">
        <v>7</v>
      </c>
      <c r="E4111" t="s">
        <v>510</v>
      </c>
      <c r="F4111" t="s">
        <v>508</v>
      </c>
      <c r="G4111" t="s">
        <v>508</v>
      </c>
      <c r="H4111">
        <v>5.1978948760910244</v>
      </c>
      <c r="I4111">
        <v>46.109490048120698</v>
      </c>
      <c r="J4111">
        <v>2.0836532041080789E-2</v>
      </c>
      <c r="K4111">
        <v>-16.404537496625359</v>
      </c>
      <c r="L4111">
        <v>0.57890511813509304</v>
      </c>
      <c r="M4111">
        <v>-2.0954633524837938</v>
      </c>
      <c r="N4111">
        <v>1.5457802235385421</v>
      </c>
      <c r="O4111">
        <v>0</v>
      </c>
      <c r="P4111">
        <v>1</v>
      </c>
      <c r="Q4111">
        <v>1</v>
      </c>
      <c r="R4111">
        <v>0</v>
      </c>
      <c r="S4111">
        <v>0</v>
      </c>
      <c r="T4111">
        <v>0</v>
      </c>
    </row>
    <row r="4112" spans="1:20" x14ac:dyDescent="0.3">
      <c r="A4112" t="s">
        <v>269</v>
      </c>
      <c r="B4112" t="s">
        <v>148</v>
      </c>
      <c r="C4112">
        <v>3</v>
      </c>
      <c r="D4112">
        <v>5</v>
      </c>
      <c r="E4112" t="s">
        <v>510</v>
      </c>
      <c r="F4112" t="s">
        <v>508</v>
      </c>
      <c r="G4112" t="s">
        <v>508</v>
      </c>
      <c r="H4112">
        <v>4.7238447690796503</v>
      </c>
      <c r="I4112">
        <v>48.126772164475</v>
      </c>
      <c r="J4112">
        <v>-4.3693896439569543E-2</v>
      </c>
      <c r="K4112">
        <v>-17.83854031370057</v>
      </c>
      <c r="L4112">
        <v>0.78518351955193189</v>
      </c>
      <c r="M4112">
        <v>-1.1124153097559879</v>
      </c>
      <c r="N4112">
        <v>0.65127657979064113</v>
      </c>
      <c r="O4112">
        <v>0</v>
      </c>
      <c r="P4112">
        <v>1</v>
      </c>
      <c r="Q4112">
        <v>0</v>
      </c>
      <c r="R4112">
        <v>0</v>
      </c>
      <c r="S4112">
        <v>0</v>
      </c>
      <c r="T4112">
        <v>0</v>
      </c>
    </row>
    <row r="4113" spans="1:20" x14ac:dyDescent="0.3">
      <c r="A4113" t="s">
        <v>285</v>
      </c>
      <c r="B4113" t="s">
        <v>148</v>
      </c>
      <c r="C4113">
        <v>3</v>
      </c>
      <c r="D4113">
        <v>6</v>
      </c>
      <c r="E4113" t="s">
        <v>510</v>
      </c>
      <c r="F4113" t="s">
        <v>508</v>
      </c>
      <c r="G4113" t="s">
        <v>508</v>
      </c>
      <c r="H4113">
        <v>4.1981472812486524</v>
      </c>
      <c r="I4113">
        <v>24.908396629233501</v>
      </c>
      <c r="J4113">
        <v>-8.6966407525334272E-2</v>
      </c>
      <c r="K4113">
        <v>-64.464410617269891</v>
      </c>
      <c r="L4113">
        <v>0.66007721398911823</v>
      </c>
      <c r="M4113">
        <v>-2.0023566652176208</v>
      </c>
      <c r="N4113">
        <v>-0.84134251672827354</v>
      </c>
      <c r="O4113">
        <v>0</v>
      </c>
      <c r="P4113">
        <v>1</v>
      </c>
      <c r="Q4113">
        <v>0</v>
      </c>
      <c r="R4113">
        <v>0</v>
      </c>
      <c r="S4113">
        <v>0</v>
      </c>
      <c r="T4113">
        <v>0</v>
      </c>
    </row>
    <row r="4114" spans="1:20" x14ac:dyDescent="0.3">
      <c r="A4114" t="s">
        <v>291</v>
      </c>
      <c r="B4114" t="s">
        <v>148</v>
      </c>
      <c r="C4114">
        <v>2</v>
      </c>
      <c r="D4114">
        <v>8</v>
      </c>
      <c r="E4114" t="s">
        <v>510</v>
      </c>
      <c r="F4114" t="s">
        <v>508</v>
      </c>
      <c r="G4114" t="s">
        <v>508</v>
      </c>
      <c r="H4114">
        <v>3.8973142191422898</v>
      </c>
      <c r="I4114">
        <v>0</v>
      </c>
      <c r="J4114">
        <v>-0.1247227367890627</v>
      </c>
      <c r="K4114">
        <v>-112.0488520187362</v>
      </c>
      <c r="L4114">
        <v>1.053227641936217</v>
      </c>
      <c r="M4114">
        <v>-2.3636326645359849</v>
      </c>
      <c r="N4114">
        <v>0.55866014387398955</v>
      </c>
      <c r="O4114">
        <v>0</v>
      </c>
      <c r="P4114">
        <v>0</v>
      </c>
      <c r="Q4114">
        <v>0</v>
      </c>
      <c r="R4114">
        <v>0</v>
      </c>
      <c r="S4114">
        <v>0</v>
      </c>
      <c r="T4114">
        <v>1</v>
      </c>
    </row>
    <row r="4115" spans="1:20" x14ac:dyDescent="0.3">
      <c r="A4115" t="s">
        <v>298</v>
      </c>
      <c r="B4115" t="s">
        <v>148</v>
      </c>
      <c r="C4115">
        <v>0</v>
      </c>
      <c r="D4115">
        <v>5</v>
      </c>
      <c r="E4115" t="s">
        <v>510</v>
      </c>
      <c r="F4115" t="s">
        <v>508</v>
      </c>
      <c r="G4115" t="s">
        <v>508</v>
      </c>
      <c r="H4115">
        <v>3.538051666452362</v>
      </c>
      <c r="I4115">
        <v>8.6504850043806307</v>
      </c>
      <c r="J4115">
        <v>-0.1237912731469409</v>
      </c>
      <c r="K4115">
        <v>-130.59921789135291</v>
      </c>
      <c r="L4115">
        <v>0.94908206800841699</v>
      </c>
      <c r="M4115">
        <v>-0.92593530132457114</v>
      </c>
      <c r="N4115">
        <v>2.180687838673236</v>
      </c>
      <c r="O4115">
        <v>0</v>
      </c>
      <c r="P4115">
        <v>0</v>
      </c>
      <c r="Q4115">
        <v>0</v>
      </c>
      <c r="R4115">
        <v>0</v>
      </c>
      <c r="S4115">
        <v>0</v>
      </c>
      <c r="T4115">
        <v>0</v>
      </c>
    </row>
    <row r="4116" spans="1:20" x14ac:dyDescent="0.3">
      <c r="A4116" t="s">
        <v>164</v>
      </c>
      <c r="B4116" t="s">
        <v>148</v>
      </c>
      <c r="C4116">
        <v>8</v>
      </c>
      <c r="D4116">
        <v>13</v>
      </c>
      <c r="E4116" t="s">
        <v>367</v>
      </c>
      <c r="F4116" t="s">
        <v>508</v>
      </c>
      <c r="G4116" t="s">
        <v>509</v>
      </c>
      <c r="H4116">
        <v>2.8896898459472</v>
      </c>
      <c r="I4116">
        <v>31.428528610558399</v>
      </c>
      <c r="J4116">
        <v>1.1478067712863801E-2</v>
      </c>
      <c r="K4116">
        <v>-19.88409062169757</v>
      </c>
      <c r="L4116">
        <v>1.1423082428501929</v>
      </c>
      <c r="M4116">
        <v>-2.8708107772046731</v>
      </c>
      <c r="N4116">
        <v>2.0320192632818821</v>
      </c>
      <c r="O4116">
        <v>0</v>
      </c>
      <c r="P4116">
        <v>1</v>
      </c>
      <c r="Q4116">
        <v>1</v>
      </c>
      <c r="R4116">
        <v>0</v>
      </c>
      <c r="S4116">
        <v>0</v>
      </c>
      <c r="T4116">
        <v>1</v>
      </c>
    </row>
    <row r="4117" spans="1:20" x14ac:dyDescent="0.3">
      <c r="A4117" t="s">
        <v>242</v>
      </c>
      <c r="B4117" t="s">
        <v>148</v>
      </c>
      <c r="C4117">
        <v>9</v>
      </c>
      <c r="D4117">
        <v>7</v>
      </c>
      <c r="E4117" t="s">
        <v>510</v>
      </c>
      <c r="F4117" t="s">
        <v>508</v>
      </c>
      <c r="G4117" t="s">
        <v>508</v>
      </c>
      <c r="H4117">
        <v>3.0490893778984849</v>
      </c>
      <c r="I4117">
        <v>71.830995374676704</v>
      </c>
      <c r="J4117">
        <v>8.962250551466866E-2</v>
      </c>
      <c r="K4117">
        <v>74.198223225464815</v>
      </c>
      <c r="L4117">
        <v>0.73406562016337873</v>
      </c>
      <c r="M4117">
        <v>-1.579873934189441</v>
      </c>
      <c r="N4117">
        <v>1.5457802235385421</v>
      </c>
      <c r="O4117">
        <v>1</v>
      </c>
      <c r="P4117">
        <v>1</v>
      </c>
      <c r="Q4117">
        <v>1</v>
      </c>
      <c r="R4117">
        <v>0</v>
      </c>
      <c r="S4117">
        <v>0</v>
      </c>
      <c r="T4117">
        <v>0</v>
      </c>
    </row>
    <row r="4118" spans="1:20" x14ac:dyDescent="0.3">
      <c r="A4118" t="s">
        <v>77</v>
      </c>
      <c r="B4118" t="s">
        <v>174</v>
      </c>
      <c r="C4118">
        <v>0</v>
      </c>
      <c r="D4118">
        <v>7</v>
      </c>
      <c r="E4118" t="s">
        <v>510</v>
      </c>
      <c r="F4118" t="s">
        <v>508</v>
      </c>
      <c r="G4118" t="s">
        <v>508</v>
      </c>
      <c r="H4118">
        <v>3.0612284954447131</v>
      </c>
      <c r="I4118">
        <v>8.9285987980306647</v>
      </c>
      <c r="J4118">
        <v>-2.2621558708434211E-2</v>
      </c>
      <c r="K4118">
        <v>-166.15851982871911</v>
      </c>
      <c r="L4118">
        <v>0.66155103434777929</v>
      </c>
      <c r="M4118">
        <v>-2.0746909547019992</v>
      </c>
      <c r="N4118">
        <v>0.78691983755670958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</row>
    <row r="4119" spans="1:20" x14ac:dyDescent="0.3">
      <c r="A4119" t="s">
        <v>139</v>
      </c>
      <c r="B4119" t="s">
        <v>174</v>
      </c>
      <c r="C4119">
        <v>3</v>
      </c>
      <c r="D4119">
        <v>8</v>
      </c>
      <c r="E4119" t="s">
        <v>510</v>
      </c>
      <c r="F4119" t="s">
        <v>508</v>
      </c>
      <c r="G4119" t="s">
        <v>508</v>
      </c>
      <c r="H4119">
        <v>2.947984728200042</v>
      </c>
      <c r="I4119">
        <v>22.32141184564793</v>
      </c>
      <c r="J4119">
        <v>-4.3658273410852322E-3</v>
      </c>
      <c r="K4119">
        <v>-89.737051478298312</v>
      </c>
      <c r="L4119">
        <v>0.65455666541730051</v>
      </c>
      <c r="M4119">
        <v>-1.2440704674959191</v>
      </c>
      <c r="N4119">
        <v>0.29993543390350508</v>
      </c>
      <c r="O4119">
        <v>0</v>
      </c>
      <c r="P4119">
        <v>1</v>
      </c>
      <c r="Q4119">
        <v>0</v>
      </c>
      <c r="R4119">
        <v>0</v>
      </c>
      <c r="S4119">
        <v>0</v>
      </c>
      <c r="T4119">
        <v>0</v>
      </c>
    </row>
    <row r="4120" spans="1:20" x14ac:dyDescent="0.3">
      <c r="A4120" t="s">
        <v>223</v>
      </c>
      <c r="B4120" t="s">
        <v>174</v>
      </c>
      <c r="C4120">
        <v>13</v>
      </c>
      <c r="D4120">
        <v>13</v>
      </c>
      <c r="E4120" t="s">
        <v>510</v>
      </c>
      <c r="F4120" t="s">
        <v>508</v>
      </c>
      <c r="G4120" t="s">
        <v>508</v>
      </c>
      <c r="H4120">
        <v>2.9179017202106472</v>
      </c>
      <c r="I4120">
        <v>81.460685595130045</v>
      </c>
      <c r="J4120">
        <v>0.1383371858734373</v>
      </c>
      <c r="K4120">
        <v>258.50338433774482</v>
      </c>
      <c r="L4120">
        <v>1.006786196996426</v>
      </c>
      <c r="M4120">
        <v>-0.8874089923391868</v>
      </c>
      <c r="N4120">
        <v>-0.67152117290301327</v>
      </c>
      <c r="O4120">
        <v>1</v>
      </c>
      <c r="P4120">
        <v>1</v>
      </c>
      <c r="Q4120">
        <v>1</v>
      </c>
      <c r="R4120">
        <v>1</v>
      </c>
      <c r="S4120">
        <v>0</v>
      </c>
      <c r="T4120">
        <v>1</v>
      </c>
    </row>
    <row r="4121" spans="1:20" x14ac:dyDescent="0.3">
      <c r="A4121" t="s">
        <v>228</v>
      </c>
      <c r="B4121" t="s">
        <v>174</v>
      </c>
      <c r="C4121">
        <v>11</v>
      </c>
      <c r="D4121">
        <v>13</v>
      </c>
      <c r="E4121" t="s">
        <v>510</v>
      </c>
      <c r="F4121" t="s">
        <v>508</v>
      </c>
      <c r="G4121" t="s">
        <v>508</v>
      </c>
      <c r="H4121">
        <v>2.8973869154870631</v>
      </c>
      <c r="I4121">
        <v>74.719068014097232</v>
      </c>
      <c r="J4121">
        <v>0.15114632593129751</v>
      </c>
      <c r="K4121">
        <v>171.68242692478211</v>
      </c>
      <c r="L4121">
        <v>1.010924662684267</v>
      </c>
      <c r="M4121">
        <v>-0.67152117290301327</v>
      </c>
      <c r="N4121">
        <v>0.78872895576584512</v>
      </c>
      <c r="O4121">
        <v>1</v>
      </c>
      <c r="P4121">
        <v>1</v>
      </c>
      <c r="Q4121">
        <v>1</v>
      </c>
      <c r="R4121">
        <v>0</v>
      </c>
      <c r="S4121">
        <v>0</v>
      </c>
      <c r="T4121">
        <v>1</v>
      </c>
    </row>
    <row r="4122" spans="1:20" x14ac:dyDescent="0.3">
      <c r="A4122" t="s">
        <v>265</v>
      </c>
      <c r="B4122" t="s">
        <v>174</v>
      </c>
      <c r="C4122">
        <v>11</v>
      </c>
      <c r="D4122">
        <v>12</v>
      </c>
      <c r="E4122" t="s">
        <v>510</v>
      </c>
      <c r="F4122" t="s">
        <v>508</v>
      </c>
      <c r="G4122" t="s">
        <v>508</v>
      </c>
      <c r="H4122">
        <v>2.730639330475332</v>
      </c>
      <c r="I4122">
        <v>85.020281994237806</v>
      </c>
      <c r="J4122">
        <v>0.21632335184794829</v>
      </c>
      <c r="K4122">
        <v>123.69566143572941</v>
      </c>
      <c r="L4122">
        <v>0.99227999774425157</v>
      </c>
      <c r="M4122">
        <v>-0.53705895253785429</v>
      </c>
      <c r="N4122">
        <v>-3.6717078205617528</v>
      </c>
      <c r="O4122">
        <v>1</v>
      </c>
      <c r="P4122">
        <v>1</v>
      </c>
      <c r="Q4122">
        <v>1</v>
      </c>
      <c r="R4122">
        <v>0</v>
      </c>
      <c r="S4122">
        <v>1</v>
      </c>
      <c r="T4122">
        <v>0</v>
      </c>
    </row>
    <row r="4123" spans="1:20" x14ac:dyDescent="0.3">
      <c r="A4123" t="s">
        <v>271</v>
      </c>
      <c r="B4123" t="s">
        <v>174</v>
      </c>
      <c r="C4123">
        <v>8</v>
      </c>
      <c r="D4123">
        <v>10</v>
      </c>
      <c r="E4123" t="s">
        <v>513</v>
      </c>
      <c r="F4123" t="s">
        <v>508</v>
      </c>
      <c r="G4123" t="s">
        <v>508</v>
      </c>
      <c r="H4123">
        <v>3.9070566760097738</v>
      </c>
      <c r="I4123">
        <v>9.8113308041167073</v>
      </c>
      <c r="J4123">
        <v>1.8830784446246251E-2</v>
      </c>
      <c r="K4123">
        <v>-39.899566846437963</v>
      </c>
      <c r="L4123">
        <v>0.87109295493640404</v>
      </c>
      <c r="M4123">
        <v>-6.9506713033199619</v>
      </c>
      <c r="N4123">
        <v>0.1807155337801202</v>
      </c>
      <c r="O4123">
        <v>0</v>
      </c>
      <c r="P4123">
        <v>1</v>
      </c>
      <c r="Q4123">
        <v>1</v>
      </c>
      <c r="R4123">
        <v>0</v>
      </c>
      <c r="S4123">
        <v>1</v>
      </c>
      <c r="T4123">
        <v>0</v>
      </c>
    </row>
    <row r="4124" spans="1:20" x14ac:dyDescent="0.3">
      <c r="A4124" t="s">
        <v>283</v>
      </c>
      <c r="B4124" t="s">
        <v>174</v>
      </c>
      <c r="C4124">
        <v>3</v>
      </c>
      <c r="D4124">
        <v>6</v>
      </c>
      <c r="E4124" t="s">
        <v>510</v>
      </c>
      <c r="F4124" t="s">
        <v>508</v>
      </c>
      <c r="G4124" t="s">
        <v>508</v>
      </c>
      <c r="H4124">
        <v>4.6285386926062673</v>
      </c>
      <c r="I4124">
        <v>24.535305441614931</v>
      </c>
      <c r="J4124">
        <v>-6.668931065300561E-2</v>
      </c>
      <c r="K4124">
        <v>-13.249496382096311</v>
      </c>
      <c r="L4124">
        <v>0.83263532335833201</v>
      </c>
      <c r="M4124">
        <v>-6.761964889896495</v>
      </c>
      <c r="N4124">
        <v>-5.8372574934288686</v>
      </c>
      <c r="O4124">
        <v>0</v>
      </c>
      <c r="P4124">
        <v>1</v>
      </c>
      <c r="Q4124">
        <v>0</v>
      </c>
      <c r="R4124">
        <v>0</v>
      </c>
      <c r="S4124">
        <v>0</v>
      </c>
      <c r="T4124">
        <v>0</v>
      </c>
    </row>
    <row r="4125" spans="1:20" x14ac:dyDescent="0.3">
      <c r="A4125" t="s">
        <v>290</v>
      </c>
      <c r="B4125" t="s">
        <v>174</v>
      </c>
      <c r="C4125">
        <v>0</v>
      </c>
      <c r="D4125">
        <v>4</v>
      </c>
      <c r="E4125" t="s">
        <v>510</v>
      </c>
      <c r="F4125" t="s">
        <v>508</v>
      </c>
      <c r="G4125" t="s">
        <v>508</v>
      </c>
      <c r="H4125">
        <v>5.2196094204252814</v>
      </c>
      <c r="I4125">
        <v>0</v>
      </c>
      <c r="J4125">
        <v>-0.16406211386864891</v>
      </c>
      <c r="K4125">
        <v>-130.1470058731407</v>
      </c>
      <c r="L4125">
        <v>1.1005514152317379</v>
      </c>
      <c r="M4125">
        <v>-5.8372574934288686</v>
      </c>
      <c r="N4125">
        <v>-0.56355761479667776</v>
      </c>
      <c r="O4125">
        <v>0</v>
      </c>
      <c r="P4125">
        <v>0</v>
      </c>
      <c r="Q4125">
        <v>0</v>
      </c>
      <c r="R4125">
        <v>0</v>
      </c>
      <c r="S4125">
        <v>0</v>
      </c>
      <c r="T4125">
        <v>1</v>
      </c>
    </row>
    <row r="4126" spans="1:20" x14ac:dyDescent="0.3">
      <c r="A4126" t="s">
        <v>91</v>
      </c>
      <c r="B4126" t="s">
        <v>174</v>
      </c>
      <c r="C4126">
        <v>2</v>
      </c>
      <c r="D4126">
        <v>4</v>
      </c>
      <c r="E4126" t="s">
        <v>510</v>
      </c>
      <c r="F4126" t="s">
        <v>508</v>
      </c>
      <c r="G4126" t="s">
        <v>508</v>
      </c>
      <c r="H4126">
        <v>5.7124460904462424</v>
      </c>
      <c r="I4126">
        <v>26.068365008706358</v>
      </c>
      <c r="J4126">
        <v>-0.26610402171428299</v>
      </c>
      <c r="K4126">
        <v>-161.70564166593101</v>
      </c>
      <c r="L4126">
        <v>1.0301432130870991</v>
      </c>
      <c r="M4126">
        <v>-2.3270433612330059</v>
      </c>
      <c r="N4126">
        <v>4.8293687480368463</v>
      </c>
      <c r="O4126">
        <v>0</v>
      </c>
      <c r="P4126">
        <v>0</v>
      </c>
      <c r="Q4126">
        <v>0</v>
      </c>
      <c r="R4126">
        <v>1</v>
      </c>
      <c r="S4126">
        <v>0</v>
      </c>
      <c r="T4126">
        <v>1</v>
      </c>
    </row>
    <row r="4127" spans="1:20" x14ac:dyDescent="0.3">
      <c r="A4127" t="s">
        <v>235</v>
      </c>
      <c r="B4127" t="s">
        <v>174</v>
      </c>
      <c r="C4127">
        <v>6</v>
      </c>
      <c r="D4127">
        <v>5</v>
      </c>
      <c r="E4127" t="s">
        <v>510</v>
      </c>
      <c r="F4127" t="s">
        <v>508</v>
      </c>
      <c r="G4127" t="s">
        <v>508</v>
      </c>
      <c r="H4127">
        <v>6.189049078248118</v>
      </c>
      <c r="I4127">
        <v>45.179590936812858</v>
      </c>
      <c r="J4127">
        <v>8.670949203859693E-2</v>
      </c>
      <c r="K4127">
        <v>-14.099404203069881</v>
      </c>
      <c r="L4127">
        <v>0.58808079498722887</v>
      </c>
      <c r="M4127">
        <v>-1.764701394473805</v>
      </c>
      <c r="N4127">
        <v>-0.89821268877896576</v>
      </c>
      <c r="O4127">
        <v>0</v>
      </c>
      <c r="P4127">
        <v>1</v>
      </c>
      <c r="Q4127">
        <v>1</v>
      </c>
      <c r="R4127">
        <v>0</v>
      </c>
      <c r="S4127">
        <v>1</v>
      </c>
      <c r="T4127">
        <v>0</v>
      </c>
    </row>
    <row r="4128" spans="1:20" x14ac:dyDescent="0.3">
      <c r="A4128" t="s">
        <v>259</v>
      </c>
      <c r="B4128" t="s">
        <v>174</v>
      </c>
      <c r="C4128">
        <v>4</v>
      </c>
      <c r="D4128">
        <v>5</v>
      </c>
      <c r="E4128" t="s">
        <v>510</v>
      </c>
      <c r="F4128" t="s">
        <v>508</v>
      </c>
      <c r="G4128" t="s">
        <v>508</v>
      </c>
      <c r="H4128">
        <v>5.8523945548972502</v>
      </c>
      <c r="I4128">
        <v>42.344023319410411</v>
      </c>
      <c r="J4128">
        <v>2.8073397612422141E-2</v>
      </c>
      <c r="K4128">
        <v>-15.794763223157901</v>
      </c>
      <c r="L4128">
        <v>0.34312109357842469</v>
      </c>
      <c r="M4128">
        <v>-0.89821268877896576</v>
      </c>
      <c r="N4128">
        <v>0.42297042537679652</v>
      </c>
      <c r="O4128">
        <v>0</v>
      </c>
      <c r="P4128">
        <v>1</v>
      </c>
      <c r="Q4128">
        <v>1</v>
      </c>
      <c r="R4128">
        <v>0</v>
      </c>
      <c r="S4128">
        <v>0</v>
      </c>
      <c r="T4128">
        <v>0</v>
      </c>
    </row>
    <row r="4129" spans="1:20" x14ac:dyDescent="0.3">
      <c r="A4129" t="s">
        <v>269</v>
      </c>
      <c r="B4129" t="s">
        <v>174</v>
      </c>
      <c r="C4129">
        <v>1</v>
      </c>
      <c r="D4129">
        <v>2</v>
      </c>
      <c r="E4129" t="s">
        <v>510</v>
      </c>
      <c r="F4129" t="s">
        <v>508</v>
      </c>
      <c r="G4129" t="s">
        <v>508</v>
      </c>
      <c r="H4129">
        <v>5.4783738584218717</v>
      </c>
      <c r="I4129">
        <v>38.563326589107163</v>
      </c>
      <c r="J4129">
        <v>-5.054834060643186E-2</v>
      </c>
      <c r="K4129">
        <v>-26.87277548882869</v>
      </c>
      <c r="L4129">
        <v>0.84459637883611027</v>
      </c>
      <c r="M4129">
        <v>-1.62455140872379</v>
      </c>
      <c r="N4129">
        <v>-1.2232462279702701</v>
      </c>
      <c r="O4129">
        <v>0</v>
      </c>
      <c r="P4129">
        <v>1</v>
      </c>
      <c r="Q4129">
        <v>0</v>
      </c>
      <c r="R4129">
        <v>0</v>
      </c>
      <c r="S4129">
        <v>0</v>
      </c>
      <c r="T4129">
        <v>0</v>
      </c>
    </row>
    <row r="4130" spans="1:20" x14ac:dyDescent="0.3">
      <c r="A4130" t="s">
        <v>282</v>
      </c>
      <c r="B4130" t="s">
        <v>174</v>
      </c>
      <c r="C4130">
        <v>1</v>
      </c>
      <c r="D4130">
        <v>2</v>
      </c>
      <c r="E4130" t="s">
        <v>510</v>
      </c>
      <c r="F4130" t="s">
        <v>508</v>
      </c>
      <c r="G4130" t="s">
        <v>508</v>
      </c>
      <c r="H4130">
        <v>5.3958417470524287</v>
      </c>
      <c r="I4130">
        <v>34.782593803063911</v>
      </c>
      <c r="J4130">
        <v>-9.5478105272110869E-2</v>
      </c>
      <c r="K4130">
        <v>-65.000905778137721</v>
      </c>
      <c r="L4130">
        <v>0.62343748886885331</v>
      </c>
      <c r="M4130">
        <v>-1.2232462279702701</v>
      </c>
      <c r="N4130">
        <v>0.49535557644387768</v>
      </c>
      <c r="O4130">
        <v>0</v>
      </c>
      <c r="P4130">
        <v>1</v>
      </c>
      <c r="Q4130">
        <v>0</v>
      </c>
      <c r="R4130">
        <v>0</v>
      </c>
      <c r="S4130">
        <v>0</v>
      </c>
      <c r="T4130">
        <v>0</v>
      </c>
    </row>
    <row r="4131" spans="1:20" x14ac:dyDescent="0.3">
      <c r="A4131" t="s">
        <v>285</v>
      </c>
      <c r="B4131" t="s">
        <v>174</v>
      </c>
      <c r="C4131">
        <v>3</v>
      </c>
      <c r="D4131">
        <v>4</v>
      </c>
      <c r="E4131" t="s">
        <v>510</v>
      </c>
      <c r="F4131" t="s">
        <v>508</v>
      </c>
      <c r="G4131" t="s">
        <v>508</v>
      </c>
      <c r="H4131">
        <v>4.5911996454383823</v>
      </c>
      <c r="I4131">
        <v>11.22196352255404</v>
      </c>
      <c r="J4131">
        <v>-0.1256386815263468</v>
      </c>
      <c r="K4131">
        <v>-96.750009960195797</v>
      </c>
      <c r="L4131">
        <v>0.74019163946509425</v>
      </c>
      <c r="M4131">
        <v>-1.1706631673928229</v>
      </c>
      <c r="N4131">
        <v>-1.3092330413647291</v>
      </c>
      <c r="O4131">
        <v>0</v>
      </c>
      <c r="P4131">
        <v>1</v>
      </c>
      <c r="Q4131">
        <v>0</v>
      </c>
      <c r="R4131">
        <v>0</v>
      </c>
      <c r="S4131">
        <v>0</v>
      </c>
      <c r="T4131">
        <v>0</v>
      </c>
    </row>
    <row r="4132" spans="1:20" x14ac:dyDescent="0.3">
      <c r="A4132" t="s">
        <v>291</v>
      </c>
      <c r="B4132" t="s">
        <v>174</v>
      </c>
      <c r="C4132">
        <v>0</v>
      </c>
      <c r="D4132">
        <v>3</v>
      </c>
      <c r="E4132" t="s">
        <v>510</v>
      </c>
      <c r="F4132" t="s">
        <v>508</v>
      </c>
      <c r="G4132" t="s">
        <v>508</v>
      </c>
      <c r="H4132">
        <v>4.5747423789011847</v>
      </c>
      <c r="I4132">
        <v>1.6867623818506841</v>
      </c>
      <c r="J4132">
        <v>-0.14314831879901391</v>
      </c>
      <c r="K4132">
        <v>-115.3632206764763</v>
      </c>
      <c r="L4132">
        <v>0.99672492781609923</v>
      </c>
      <c r="M4132">
        <v>-1.958303647734996</v>
      </c>
      <c r="N4132">
        <v>-2.061859787758312</v>
      </c>
      <c r="O4132">
        <v>0</v>
      </c>
      <c r="P4132">
        <v>0</v>
      </c>
      <c r="Q4132">
        <v>0</v>
      </c>
      <c r="R4132">
        <v>0</v>
      </c>
      <c r="S4132">
        <v>0</v>
      </c>
      <c r="T4132">
        <v>0</v>
      </c>
    </row>
    <row r="4133" spans="1:20" x14ac:dyDescent="0.3">
      <c r="A4133" t="s">
        <v>295</v>
      </c>
      <c r="B4133" t="s">
        <v>174</v>
      </c>
      <c r="C4133">
        <v>0</v>
      </c>
      <c r="D4133">
        <v>5</v>
      </c>
      <c r="E4133" t="s">
        <v>510</v>
      </c>
      <c r="F4133" t="s">
        <v>508</v>
      </c>
      <c r="G4133" t="s">
        <v>508</v>
      </c>
      <c r="H4133">
        <v>4.619361372523791</v>
      </c>
      <c r="I4133">
        <v>0.45247746027471858</v>
      </c>
      <c r="J4133">
        <v>-0.1601275909471665</v>
      </c>
      <c r="K4133">
        <v>-122.7157616503986</v>
      </c>
      <c r="L4133">
        <v>0.57307262014161664</v>
      </c>
      <c r="M4133">
        <v>-2.061859787758312</v>
      </c>
      <c r="N4133">
        <v>-1.6447368627439909</v>
      </c>
      <c r="O4133">
        <v>0</v>
      </c>
      <c r="P4133">
        <v>0</v>
      </c>
      <c r="Q4133">
        <v>0</v>
      </c>
      <c r="R4133">
        <v>0</v>
      </c>
      <c r="S4133">
        <v>0</v>
      </c>
      <c r="T4133">
        <v>0</v>
      </c>
    </row>
    <row r="4134" spans="1:20" x14ac:dyDescent="0.3">
      <c r="A4134" t="s">
        <v>298</v>
      </c>
      <c r="B4134" t="s">
        <v>174</v>
      </c>
      <c r="C4134">
        <v>0</v>
      </c>
      <c r="D4134">
        <v>3</v>
      </c>
      <c r="E4134" t="s">
        <v>510</v>
      </c>
      <c r="F4134" t="s">
        <v>508</v>
      </c>
      <c r="G4134" t="s">
        <v>508</v>
      </c>
      <c r="H4134">
        <v>4.137602420089177</v>
      </c>
      <c r="I4134">
        <v>1.691330133584958</v>
      </c>
      <c r="J4134">
        <v>-0.17696853548275751</v>
      </c>
      <c r="K4134">
        <v>-131.80761275576421</v>
      </c>
      <c r="L4134">
        <v>0.83915304614773933</v>
      </c>
      <c r="M4134">
        <v>-1.6447368627439909</v>
      </c>
      <c r="N4134">
        <v>3.7458222525838671</v>
      </c>
      <c r="O4134">
        <v>0</v>
      </c>
      <c r="P4134">
        <v>0</v>
      </c>
      <c r="Q4134">
        <v>0</v>
      </c>
      <c r="R4134">
        <v>0</v>
      </c>
      <c r="S4134">
        <v>0</v>
      </c>
      <c r="T4134">
        <v>0</v>
      </c>
    </row>
    <row r="4135" spans="1:20" x14ac:dyDescent="0.3">
      <c r="A4135" t="s">
        <v>96</v>
      </c>
      <c r="B4135" t="s">
        <v>174</v>
      </c>
      <c r="C4135">
        <v>10</v>
      </c>
      <c r="D4135">
        <v>11</v>
      </c>
      <c r="E4135" t="s">
        <v>510</v>
      </c>
      <c r="F4135" t="s">
        <v>508</v>
      </c>
      <c r="G4135" t="s">
        <v>508</v>
      </c>
      <c r="H4135">
        <v>2.9194130309694311</v>
      </c>
      <c r="I4135">
        <v>50.261761021299883</v>
      </c>
      <c r="J4135">
        <v>-2.7188532861163179E-3</v>
      </c>
      <c r="K4135">
        <v>13.46506756609771</v>
      </c>
      <c r="L4135">
        <v>1.149607615462461</v>
      </c>
      <c r="M4135">
        <v>-0.25204765054488337</v>
      </c>
      <c r="N4135">
        <v>5.4327265603057739</v>
      </c>
      <c r="O4135">
        <v>1</v>
      </c>
      <c r="P4135">
        <v>1</v>
      </c>
      <c r="Q4135">
        <v>0</v>
      </c>
      <c r="R4135">
        <v>1</v>
      </c>
      <c r="S4135">
        <v>0</v>
      </c>
      <c r="T4135">
        <v>1</v>
      </c>
    </row>
    <row r="4136" spans="1:20" x14ac:dyDescent="0.3">
      <c r="A4136" t="s">
        <v>164</v>
      </c>
      <c r="B4136" t="s">
        <v>174</v>
      </c>
      <c r="C4136">
        <v>9</v>
      </c>
      <c r="D4136">
        <v>13</v>
      </c>
      <c r="E4136" t="s">
        <v>513</v>
      </c>
      <c r="F4136" t="s">
        <v>508</v>
      </c>
      <c r="G4136" t="s">
        <v>508</v>
      </c>
      <c r="H4136">
        <v>3.6481849736198901</v>
      </c>
      <c r="I4136">
        <v>46.798026316716687</v>
      </c>
      <c r="J4136">
        <v>7.608667596909241E-2</v>
      </c>
      <c r="K4136">
        <v>89.816353875677791</v>
      </c>
      <c r="L4136">
        <v>0.95951036996159667</v>
      </c>
      <c r="M4136">
        <v>-5.2127070784573952</v>
      </c>
      <c r="N4136">
        <v>2.9077180827745921</v>
      </c>
      <c r="O4136">
        <v>1</v>
      </c>
      <c r="P4136">
        <v>1</v>
      </c>
      <c r="Q4136">
        <v>1</v>
      </c>
      <c r="R4136">
        <v>0</v>
      </c>
      <c r="S4136">
        <v>0</v>
      </c>
      <c r="T4136">
        <v>0</v>
      </c>
    </row>
    <row r="4137" spans="1:20" x14ac:dyDescent="0.3">
      <c r="A4137" t="s">
        <v>242</v>
      </c>
      <c r="B4137" t="s">
        <v>174</v>
      </c>
      <c r="C4137">
        <v>6</v>
      </c>
      <c r="D4137">
        <v>8</v>
      </c>
      <c r="E4137" t="s">
        <v>513</v>
      </c>
      <c r="F4137" t="s">
        <v>508</v>
      </c>
      <c r="G4137" t="s">
        <v>508</v>
      </c>
      <c r="H4137">
        <v>3.7558898228324211</v>
      </c>
      <c r="I4137">
        <v>59.113298872644059</v>
      </c>
      <c r="J4137">
        <v>0.1001094265809747</v>
      </c>
      <c r="K4137">
        <v>15.15327509798129</v>
      </c>
      <c r="L4137">
        <v>0.82660751598995452</v>
      </c>
      <c r="M4137">
        <v>-1.168514953155589</v>
      </c>
      <c r="N4137">
        <v>3.4847509432296131</v>
      </c>
      <c r="O4137">
        <v>0</v>
      </c>
      <c r="P4137">
        <v>1</v>
      </c>
      <c r="Q4137">
        <v>1</v>
      </c>
      <c r="R4137">
        <v>0</v>
      </c>
      <c r="S4137">
        <v>0</v>
      </c>
      <c r="T4137">
        <v>0</v>
      </c>
    </row>
    <row r="4138" spans="1:20" x14ac:dyDescent="0.3">
      <c r="A4138" t="s">
        <v>271</v>
      </c>
      <c r="B4138" t="s">
        <v>626</v>
      </c>
      <c r="C4138">
        <v>3</v>
      </c>
      <c r="D4138">
        <v>6</v>
      </c>
      <c r="E4138" t="s">
        <v>510</v>
      </c>
      <c r="F4138" t="s">
        <v>508</v>
      </c>
      <c r="G4138" t="s">
        <v>508</v>
      </c>
      <c r="H4138">
        <v>4.7575605495742819</v>
      </c>
      <c r="I4138">
        <v>27.430577171429519</v>
      </c>
      <c r="J4138">
        <v>-4.4018971083129348E-2</v>
      </c>
      <c r="K4138">
        <v>46.592776477003341</v>
      </c>
      <c r="L4138">
        <v>0.97091737706529857</v>
      </c>
      <c r="M4138">
        <v>-8.6666636996799049</v>
      </c>
      <c r="N4138">
        <v>0.24330296155312009</v>
      </c>
      <c r="O4138">
        <v>0</v>
      </c>
      <c r="P4138">
        <v>1</v>
      </c>
      <c r="Q4138">
        <v>0</v>
      </c>
      <c r="R4138">
        <v>0</v>
      </c>
      <c r="S4138">
        <v>0</v>
      </c>
      <c r="T4138">
        <v>0</v>
      </c>
    </row>
    <row r="4139" spans="1:20" x14ac:dyDescent="0.3">
      <c r="A4139" t="s">
        <v>512</v>
      </c>
      <c r="B4139" t="s">
        <v>626</v>
      </c>
      <c r="C4139">
        <v>8</v>
      </c>
      <c r="D4139">
        <v>7</v>
      </c>
      <c r="E4139" t="s">
        <v>510</v>
      </c>
      <c r="F4139" t="s">
        <v>508</v>
      </c>
      <c r="G4139" t="s">
        <v>508</v>
      </c>
      <c r="H4139">
        <v>4.5408760298025372</v>
      </c>
      <c r="I4139">
        <v>45.683458420153123</v>
      </c>
      <c r="J4139">
        <v>-0.1386027583735201</v>
      </c>
      <c r="K4139">
        <v>-38.961047539663483</v>
      </c>
      <c r="L4139">
        <v>1.0112167498219691</v>
      </c>
      <c r="M4139">
        <v>-1.0465133557646391</v>
      </c>
      <c r="N4139">
        <v>-4.7003591239285738</v>
      </c>
      <c r="O4139">
        <v>1</v>
      </c>
      <c r="P4139">
        <v>1</v>
      </c>
      <c r="Q4139">
        <v>0</v>
      </c>
      <c r="R4139">
        <v>0</v>
      </c>
      <c r="S4139">
        <v>0</v>
      </c>
      <c r="T4139">
        <v>1</v>
      </c>
    </row>
    <row r="4140" spans="1:20" x14ac:dyDescent="0.3">
      <c r="A4140" t="s">
        <v>91</v>
      </c>
      <c r="B4140" t="s">
        <v>626</v>
      </c>
      <c r="C4140">
        <v>-2</v>
      </c>
      <c r="D4140">
        <v>3</v>
      </c>
      <c r="E4140" t="s">
        <v>510</v>
      </c>
      <c r="F4140" t="s">
        <v>508</v>
      </c>
      <c r="G4140" t="s">
        <v>508</v>
      </c>
      <c r="H4140">
        <v>5.4165940043633833</v>
      </c>
      <c r="I4140">
        <v>28.03736263083308</v>
      </c>
      <c r="J4140">
        <v>-0.19414829311909301</v>
      </c>
      <c r="K4140">
        <v>-197.65057786985409</v>
      </c>
      <c r="L4140">
        <v>0.7371646391902833</v>
      </c>
      <c r="M4140">
        <v>-4.7003591239285738</v>
      </c>
      <c r="N4140">
        <v>0.67817888414455818</v>
      </c>
      <c r="O4140">
        <v>0</v>
      </c>
      <c r="P4140">
        <v>0</v>
      </c>
      <c r="Q4140">
        <v>0</v>
      </c>
      <c r="R4140">
        <v>0</v>
      </c>
      <c r="S4140">
        <v>0</v>
      </c>
      <c r="T4140">
        <v>0</v>
      </c>
    </row>
    <row r="4141" spans="1:20" x14ac:dyDescent="0.3">
      <c r="A4141" t="s">
        <v>220</v>
      </c>
      <c r="B4141" t="s">
        <v>626</v>
      </c>
      <c r="C4141">
        <v>6</v>
      </c>
      <c r="D4141">
        <v>6</v>
      </c>
      <c r="E4141" t="s">
        <v>510</v>
      </c>
      <c r="F4141" t="s">
        <v>508</v>
      </c>
      <c r="G4141" t="s">
        <v>508</v>
      </c>
      <c r="H4141">
        <v>4.8638635248167734</v>
      </c>
      <c r="I4141">
        <v>40.514468861773061</v>
      </c>
      <c r="J4141">
        <v>-0.1333209293188474</v>
      </c>
      <c r="K4141">
        <v>-60.999965217375561</v>
      </c>
      <c r="L4141">
        <v>0.85522749914214991</v>
      </c>
      <c r="M4141">
        <v>-0.77797227940844116</v>
      </c>
      <c r="N4141">
        <v>-2.2919129222870471</v>
      </c>
      <c r="O4141">
        <v>1</v>
      </c>
      <c r="P4141">
        <v>1</v>
      </c>
      <c r="Q4141">
        <v>0</v>
      </c>
      <c r="R4141">
        <v>0</v>
      </c>
      <c r="S4141">
        <v>0</v>
      </c>
      <c r="T4141">
        <v>0</v>
      </c>
    </row>
    <row r="4142" spans="1:20" x14ac:dyDescent="0.3">
      <c r="A4142" t="s">
        <v>235</v>
      </c>
      <c r="B4142" t="s">
        <v>626</v>
      </c>
      <c r="C4142">
        <v>0</v>
      </c>
      <c r="D4142">
        <v>5</v>
      </c>
      <c r="E4142" t="s">
        <v>510</v>
      </c>
      <c r="F4142" t="s">
        <v>508</v>
      </c>
      <c r="G4142" t="s">
        <v>508</v>
      </c>
      <c r="H4142">
        <v>4.1119916966356893</v>
      </c>
      <c r="I4142">
        <v>7.2463627899091057</v>
      </c>
      <c r="J4142">
        <v>-0.18935146745441361</v>
      </c>
      <c r="K4142">
        <v>-157.70605527135729</v>
      </c>
      <c r="L4142">
        <v>0.78875223994306898</v>
      </c>
      <c r="M4142">
        <v>-2.0278814970801431</v>
      </c>
      <c r="N4142">
        <v>0.90556496104339124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</row>
    <row r="4143" spans="1:20" x14ac:dyDescent="0.3">
      <c r="A4143" t="s">
        <v>282</v>
      </c>
      <c r="B4143" t="s">
        <v>626</v>
      </c>
      <c r="C4143">
        <v>8</v>
      </c>
      <c r="D4143">
        <v>6</v>
      </c>
      <c r="E4143" t="s">
        <v>510</v>
      </c>
      <c r="F4143" t="s">
        <v>508</v>
      </c>
      <c r="G4143" t="s">
        <v>508</v>
      </c>
      <c r="H4143">
        <v>3.856698675199981</v>
      </c>
      <c r="I4143">
        <v>51.533689566745203</v>
      </c>
      <c r="J4143">
        <v>-7.6608588543779166E-2</v>
      </c>
      <c r="K4143">
        <v>6.5151870152290634</v>
      </c>
      <c r="L4143">
        <v>0.72720551838682834</v>
      </c>
      <c r="M4143">
        <v>-6.1882605051121899E-2</v>
      </c>
      <c r="N4143">
        <v>1.486066729331633</v>
      </c>
      <c r="O4143">
        <v>1</v>
      </c>
      <c r="P4143">
        <v>1</v>
      </c>
      <c r="Q4143">
        <v>0</v>
      </c>
      <c r="R4143">
        <v>1</v>
      </c>
      <c r="S4143">
        <v>0</v>
      </c>
      <c r="T4143">
        <v>0</v>
      </c>
    </row>
    <row r="4144" spans="1:20" x14ac:dyDescent="0.3">
      <c r="A4144" t="s">
        <v>285</v>
      </c>
      <c r="B4144" t="s">
        <v>626</v>
      </c>
      <c r="C4144">
        <v>8</v>
      </c>
      <c r="D4144">
        <v>12</v>
      </c>
      <c r="E4144" t="s">
        <v>510</v>
      </c>
      <c r="F4144" t="s">
        <v>508</v>
      </c>
      <c r="G4144" t="s">
        <v>508</v>
      </c>
      <c r="H4144">
        <v>3.44196217400687</v>
      </c>
      <c r="I4144">
        <v>42.331259628160659</v>
      </c>
      <c r="J4144">
        <v>-1.9394232564224938E-2</v>
      </c>
      <c r="K4144">
        <v>8.9212586524891329</v>
      </c>
      <c r="L4144">
        <v>1.3012598817922649</v>
      </c>
      <c r="M4144">
        <v>-2.3794960596200658</v>
      </c>
      <c r="N4144">
        <v>-0.31250119209289551</v>
      </c>
      <c r="O4144">
        <v>1</v>
      </c>
      <c r="P4144">
        <v>1</v>
      </c>
      <c r="Q4144">
        <v>0</v>
      </c>
      <c r="R4144">
        <v>0</v>
      </c>
      <c r="S4144">
        <v>0</v>
      </c>
      <c r="T4144">
        <v>1</v>
      </c>
    </row>
    <row r="4145" spans="1:20" x14ac:dyDescent="0.3">
      <c r="A4145" t="s">
        <v>291</v>
      </c>
      <c r="B4145" t="s">
        <v>626</v>
      </c>
      <c r="C4145">
        <v>3</v>
      </c>
      <c r="D4145">
        <v>8</v>
      </c>
      <c r="E4145" t="s">
        <v>510</v>
      </c>
      <c r="F4145" t="s">
        <v>508</v>
      </c>
      <c r="G4145" t="s">
        <v>508</v>
      </c>
      <c r="H4145">
        <v>3.447800244570296</v>
      </c>
      <c r="I4145">
        <v>18.239000500829221</v>
      </c>
      <c r="J4145">
        <v>-2.6292561532583761E-2</v>
      </c>
      <c r="K4145">
        <v>-69.561317401315506</v>
      </c>
      <c r="L4145">
        <v>0.99323164174130085</v>
      </c>
      <c r="M4145">
        <v>-2.1943538055223071</v>
      </c>
      <c r="N4145">
        <v>-2.948718121144267</v>
      </c>
      <c r="O4145">
        <v>0</v>
      </c>
      <c r="P4145">
        <v>1</v>
      </c>
      <c r="Q4145">
        <v>0</v>
      </c>
      <c r="R4145">
        <v>0</v>
      </c>
      <c r="S4145">
        <v>0</v>
      </c>
      <c r="T4145">
        <v>0</v>
      </c>
    </row>
    <row r="4146" spans="1:20" x14ac:dyDescent="0.3">
      <c r="A4146" t="s">
        <v>295</v>
      </c>
      <c r="B4146" t="s">
        <v>626</v>
      </c>
      <c r="C4146">
        <v>0</v>
      </c>
      <c r="D4146">
        <v>7</v>
      </c>
      <c r="E4146" t="s">
        <v>510</v>
      </c>
      <c r="F4146" t="s">
        <v>508</v>
      </c>
      <c r="G4146" t="s">
        <v>508</v>
      </c>
      <c r="H4146">
        <v>3.47706921293444</v>
      </c>
      <c r="I4146">
        <v>4.0462813306902401</v>
      </c>
      <c r="J4146">
        <v>-6.3206114485137382E-2</v>
      </c>
      <c r="K4146">
        <v>-143.755719476759</v>
      </c>
      <c r="L4146">
        <v>0.9734444318667349</v>
      </c>
      <c r="M4146">
        <v>-2.948718121144267</v>
      </c>
      <c r="N4146">
        <v>8.9828244771279113</v>
      </c>
      <c r="O4146">
        <v>0</v>
      </c>
      <c r="P4146">
        <v>0</v>
      </c>
      <c r="Q4146">
        <v>0</v>
      </c>
      <c r="R4146">
        <v>0</v>
      </c>
      <c r="S4146">
        <v>0</v>
      </c>
      <c r="T4146">
        <v>0</v>
      </c>
    </row>
    <row r="4147" spans="1:20" x14ac:dyDescent="0.3">
      <c r="A4147" t="s">
        <v>164</v>
      </c>
      <c r="B4147" t="s">
        <v>626</v>
      </c>
      <c r="C4147">
        <v>8</v>
      </c>
      <c r="D4147">
        <v>9</v>
      </c>
      <c r="E4147" t="s">
        <v>510</v>
      </c>
      <c r="F4147" t="s">
        <v>508</v>
      </c>
      <c r="G4147" t="s">
        <v>508</v>
      </c>
      <c r="H4147">
        <v>4.9044572351735116</v>
      </c>
      <c r="I4147">
        <v>44.904448829456022</v>
      </c>
      <c r="J4147">
        <v>3.1471253902953009E-2</v>
      </c>
      <c r="K4147">
        <v>-31.954583813500811</v>
      </c>
      <c r="L4147">
        <v>0.84537172784491277</v>
      </c>
      <c r="M4147">
        <v>-4.3848980735895058</v>
      </c>
      <c r="N4147">
        <v>1.7197481595148481</v>
      </c>
      <c r="O4147">
        <v>0</v>
      </c>
      <c r="P4147">
        <v>1</v>
      </c>
      <c r="Q4147">
        <v>1</v>
      </c>
      <c r="R4147">
        <v>0</v>
      </c>
      <c r="S4147">
        <v>1</v>
      </c>
      <c r="T4147">
        <v>0</v>
      </c>
    </row>
    <row r="4148" spans="1:20" x14ac:dyDescent="0.3">
      <c r="A4148" t="s">
        <v>242</v>
      </c>
      <c r="B4148" t="s">
        <v>626</v>
      </c>
      <c r="C4148">
        <v>-2</v>
      </c>
      <c r="D4148">
        <v>3</v>
      </c>
      <c r="E4148" t="s">
        <v>510</v>
      </c>
      <c r="F4148" t="s">
        <v>508</v>
      </c>
      <c r="G4148" t="s">
        <v>508</v>
      </c>
      <c r="H4148">
        <v>5.3411432031960224</v>
      </c>
      <c r="I4148">
        <v>7.0063771647873114</v>
      </c>
      <c r="J4148">
        <v>-0.20141587246209719</v>
      </c>
      <c r="K4148">
        <v>-126.6331752939041</v>
      </c>
      <c r="L4148">
        <v>0.69790619813765808</v>
      </c>
      <c r="M4148">
        <v>-4.034389294274062</v>
      </c>
      <c r="N4148">
        <v>-6.8919563915172802E-2</v>
      </c>
      <c r="O4148">
        <v>0</v>
      </c>
      <c r="P4148">
        <v>0</v>
      </c>
      <c r="Q4148">
        <v>0</v>
      </c>
      <c r="R4148">
        <v>0</v>
      </c>
      <c r="S4148">
        <v>0</v>
      </c>
      <c r="T4148">
        <v>0</v>
      </c>
    </row>
    <row r="4149" spans="1:20" x14ac:dyDescent="0.3">
      <c r="A4149" t="s">
        <v>77</v>
      </c>
      <c r="B4149" t="s">
        <v>627</v>
      </c>
      <c r="C4149">
        <v>8</v>
      </c>
      <c r="D4149">
        <v>3</v>
      </c>
      <c r="E4149" t="s">
        <v>510</v>
      </c>
      <c r="F4149" t="s">
        <v>508</v>
      </c>
      <c r="G4149" t="s">
        <v>508</v>
      </c>
      <c r="H4149">
        <v>5.3211035284626051</v>
      </c>
      <c r="I4149">
        <v>75.409816202694913</v>
      </c>
      <c r="J4149">
        <v>4.7745081340061828E-2</v>
      </c>
      <c r="K4149">
        <v>108.2851781686542</v>
      </c>
      <c r="L4149">
        <v>1.2977717178417849</v>
      </c>
      <c r="M4149">
        <v>-0.1831543738455694</v>
      </c>
      <c r="N4149">
        <v>-0.55045383524951885</v>
      </c>
      <c r="O4149">
        <v>0</v>
      </c>
      <c r="P4149">
        <v>1</v>
      </c>
      <c r="Q4149">
        <v>1</v>
      </c>
      <c r="R4149">
        <v>0</v>
      </c>
      <c r="S4149">
        <v>1</v>
      </c>
      <c r="T4149">
        <v>1</v>
      </c>
    </row>
    <row r="4150" spans="1:20" x14ac:dyDescent="0.3">
      <c r="A4150" t="s">
        <v>139</v>
      </c>
      <c r="B4150" t="s">
        <v>627</v>
      </c>
      <c r="C4150">
        <v>9</v>
      </c>
      <c r="D4150">
        <v>5</v>
      </c>
      <c r="E4150" t="s">
        <v>510</v>
      </c>
      <c r="F4150" t="s">
        <v>508</v>
      </c>
      <c r="G4150" t="s">
        <v>508</v>
      </c>
      <c r="H4150">
        <v>5.3637835677968342</v>
      </c>
      <c r="I4150">
        <v>63.000011444091797</v>
      </c>
      <c r="J4150">
        <v>1.103420502478963E-2</v>
      </c>
      <c r="K4150">
        <v>70.636225576222103</v>
      </c>
      <c r="L4150">
        <v>0.53663242742234363</v>
      </c>
      <c r="M4150">
        <v>-3.7567089877404229</v>
      </c>
      <c r="N4150">
        <v>-0.1858778563032642</v>
      </c>
      <c r="O4150">
        <v>1</v>
      </c>
      <c r="P4150">
        <v>1</v>
      </c>
      <c r="Q4150">
        <v>1</v>
      </c>
      <c r="R4150">
        <v>0</v>
      </c>
      <c r="S4150">
        <v>1</v>
      </c>
      <c r="T4150">
        <v>0</v>
      </c>
    </row>
    <row r="4151" spans="1:20" x14ac:dyDescent="0.3">
      <c r="A4151" t="s">
        <v>156</v>
      </c>
      <c r="B4151" t="s">
        <v>627</v>
      </c>
      <c r="C4151">
        <v>5</v>
      </c>
      <c r="D4151">
        <v>0</v>
      </c>
      <c r="E4151" t="s">
        <v>510</v>
      </c>
      <c r="F4151" t="s">
        <v>508</v>
      </c>
      <c r="G4151" t="s">
        <v>508</v>
      </c>
      <c r="H4151">
        <v>5.254059325343019</v>
      </c>
      <c r="I4151">
        <v>60.416656318638474</v>
      </c>
      <c r="J4151">
        <v>-4.9349966071187967E-3</v>
      </c>
      <c r="K4151">
        <v>47.336059686990133</v>
      </c>
      <c r="L4151">
        <v>1.0796332222241729</v>
      </c>
      <c r="M4151">
        <v>-0.1858778563032642</v>
      </c>
      <c r="N4151">
        <v>4.469278455679806</v>
      </c>
      <c r="O4151">
        <v>0</v>
      </c>
      <c r="P4151">
        <v>1</v>
      </c>
      <c r="Q4151">
        <v>0</v>
      </c>
      <c r="R4151">
        <v>0</v>
      </c>
      <c r="S4151">
        <v>1</v>
      </c>
      <c r="T4151">
        <v>1</v>
      </c>
    </row>
    <row r="4152" spans="1:20" x14ac:dyDescent="0.3">
      <c r="A4152" t="s">
        <v>265</v>
      </c>
      <c r="B4152" t="s">
        <v>627</v>
      </c>
      <c r="C4152">
        <v>11</v>
      </c>
      <c r="D4152">
        <v>7</v>
      </c>
      <c r="E4152" t="s">
        <v>510</v>
      </c>
      <c r="F4152" t="s">
        <v>508</v>
      </c>
      <c r="G4152" t="s">
        <v>508</v>
      </c>
      <c r="H4152">
        <v>4.95451223198706</v>
      </c>
      <c r="I4152">
        <v>65.591390682297344</v>
      </c>
      <c r="J4152">
        <v>1.453005272007182E-2</v>
      </c>
      <c r="K4152">
        <v>64.143923591440071</v>
      </c>
      <c r="L4152">
        <v>0.6679913685187322</v>
      </c>
      <c r="M4152">
        <v>-1.8581103394726119</v>
      </c>
      <c r="N4152">
        <v>-2.9259910149433872</v>
      </c>
      <c r="O4152">
        <v>1</v>
      </c>
      <c r="P4152">
        <v>1</v>
      </c>
      <c r="Q4152">
        <v>1</v>
      </c>
      <c r="R4152">
        <v>0</v>
      </c>
      <c r="S4152">
        <v>1</v>
      </c>
      <c r="T4152">
        <v>0</v>
      </c>
    </row>
    <row r="4153" spans="1:20" x14ac:dyDescent="0.3">
      <c r="A4153" t="s">
        <v>271</v>
      </c>
      <c r="B4153" t="s">
        <v>627</v>
      </c>
      <c r="C4153">
        <v>1</v>
      </c>
      <c r="D4153">
        <v>4</v>
      </c>
      <c r="E4153" t="s">
        <v>510</v>
      </c>
      <c r="F4153" t="s">
        <v>508</v>
      </c>
      <c r="G4153" t="s">
        <v>508</v>
      </c>
      <c r="H4153">
        <v>6.0027466607315283</v>
      </c>
      <c r="I4153">
        <v>5.1020115229156744</v>
      </c>
      <c r="J4153">
        <v>-4.8319047863972009E-2</v>
      </c>
      <c r="K4153">
        <v>-93.22332231615917</v>
      </c>
      <c r="L4153">
        <v>0.86149960542303861</v>
      </c>
      <c r="M4153">
        <v>-7.801419638944644</v>
      </c>
      <c r="N4153">
        <v>0</v>
      </c>
      <c r="O4153">
        <v>0</v>
      </c>
      <c r="P4153">
        <v>1</v>
      </c>
      <c r="Q4153">
        <v>0</v>
      </c>
      <c r="R4153">
        <v>0</v>
      </c>
      <c r="S4153">
        <v>0</v>
      </c>
      <c r="T4153">
        <v>0</v>
      </c>
    </row>
    <row r="4154" spans="1:20" x14ac:dyDescent="0.3">
      <c r="A4154" t="s">
        <v>283</v>
      </c>
      <c r="B4154" t="s">
        <v>627</v>
      </c>
      <c r="C4154">
        <v>-2</v>
      </c>
      <c r="D4154">
        <v>1</v>
      </c>
      <c r="E4154" t="s">
        <v>510</v>
      </c>
      <c r="F4154" t="s">
        <v>508</v>
      </c>
      <c r="G4154" t="s">
        <v>508</v>
      </c>
      <c r="H4154">
        <v>5.6862732003153544</v>
      </c>
      <c r="I4154">
        <v>8.0356861559683406</v>
      </c>
      <c r="J4154">
        <v>-0.1074831468649412</v>
      </c>
      <c r="K4154">
        <v>-137.05376535875689</v>
      </c>
      <c r="L4154">
        <v>0.52458707162195206</v>
      </c>
      <c r="M4154">
        <v>-1.734106967160437</v>
      </c>
      <c r="N4154">
        <v>-1.7646995575231581</v>
      </c>
      <c r="O4154">
        <v>0</v>
      </c>
      <c r="P4154">
        <v>0</v>
      </c>
      <c r="Q4154">
        <v>0</v>
      </c>
      <c r="R4154">
        <v>0</v>
      </c>
      <c r="S4154">
        <v>0</v>
      </c>
      <c r="T4154">
        <v>0</v>
      </c>
    </row>
    <row r="4155" spans="1:20" x14ac:dyDescent="0.3">
      <c r="A4155" t="s">
        <v>290</v>
      </c>
      <c r="B4155" t="s">
        <v>627</v>
      </c>
      <c r="C4155">
        <v>-2</v>
      </c>
      <c r="D4155">
        <v>1</v>
      </c>
      <c r="E4155" t="s">
        <v>510</v>
      </c>
      <c r="F4155" t="s">
        <v>508</v>
      </c>
      <c r="G4155" t="s">
        <v>508</v>
      </c>
      <c r="H4155">
        <v>5.6458495916169342</v>
      </c>
      <c r="I4155">
        <v>4.2735202969594912</v>
      </c>
      <c r="J4155">
        <v>-0.11621652644103871</v>
      </c>
      <c r="K4155">
        <v>-128.0958416777182</v>
      </c>
      <c r="L4155">
        <v>0.65094404033676667</v>
      </c>
      <c r="M4155">
        <v>-1.7646995575231581</v>
      </c>
      <c r="N4155">
        <v>-1.9960155070101719</v>
      </c>
      <c r="O4155">
        <v>0</v>
      </c>
      <c r="P4155">
        <v>0</v>
      </c>
      <c r="Q4155">
        <v>0</v>
      </c>
      <c r="R4155">
        <v>0</v>
      </c>
      <c r="S4155">
        <v>0</v>
      </c>
      <c r="T4155">
        <v>0</v>
      </c>
    </row>
    <row r="4156" spans="1:20" x14ac:dyDescent="0.3">
      <c r="A4156" t="s">
        <v>162</v>
      </c>
      <c r="B4156" t="s">
        <v>627</v>
      </c>
      <c r="C4156">
        <v>9</v>
      </c>
      <c r="D4156">
        <v>7</v>
      </c>
      <c r="E4156" t="s">
        <v>510</v>
      </c>
      <c r="F4156" t="s">
        <v>508</v>
      </c>
      <c r="G4156" t="s">
        <v>508</v>
      </c>
      <c r="H4156">
        <v>6.772296919532117</v>
      </c>
      <c r="I4156">
        <v>54.777072578555867</v>
      </c>
      <c r="J4156">
        <v>4.8399172925309618E-2</v>
      </c>
      <c r="K4156">
        <v>71.783581907616806</v>
      </c>
      <c r="L4156">
        <v>0.46477730068756867</v>
      </c>
      <c r="M4156">
        <v>-6.5217368769510546</v>
      </c>
      <c r="N4156">
        <v>0.53666783814492436</v>
      </c>
      <c r="O4156">
        <v>1</v>
      </c>
      <c r="P4156">
        <v>1</v>
      </c>
      <c r="Q4156">
        <v>1</v>
      </c>
      <c r="R4156">
        <v>0</v>
      </c>
      <c r="S4156">
        <v>1</v>
      </c>
      <c r="T4156">
        <v>0</v>
      </c>
    </row>
    <row r="4157" spans="1:20" x14ac:dyDescent="0.3">
      <c r="A4157" t="s">
        <v>235</v>
      </c>
      <c r="B4157" t="s">
        <v>627</v>
      </c>
      <c r="C4157">
        <v>6</v>
      </c>
      <c r="D4157">
        <v>7</v>
      </c>
      <c r="E4157" t="s">
        <v>510</v>
      </c>
      <c r="F4157" t="s">
        <v>508</v>
      </c>
      <c r="G4157" t="s">
        <v>508</v>
      </c>
      <c r="H4157">
        <v>6.7204301994136451</v>
      </c>
      <c r="I4157">
        <v>54.140115394579666</v>
      </c>
      <c r="J4157">
        <v>1.276194015332553E-2</v>
      </c>
      <c r="K4157">
        <v>43.073626234615787</v>
      </c>
      <c r="L4157">
        <v>1.380683432586455</v>
      </c>
      <c r="M4157">
        <v>-4.4520585974063973</v>
      </c>
      <c r="N4157">
        <v>-6.9892450146588976</v>
      </c>
      <c r="O4157">
        <v>0</v>
      </c>
      <c r="P4157">
        <v>1</v>
      </c>
      <c r="Q4157">
        <v>1</v>
      </c>
      <c r="R4157">
        <v>0</v>
      </c>
      <c r="S4157">
        <v>0</v>
      </c>
      <c r="T4157">
        <v>1</v>
      </c>
    </row>
    <row r="4158" spans="1:20" x14ac:dyDescent="0.3">
      <c r="A4158" t="s">
        <v>259</v>
      </c>
      <c r="B4158" t="s">
        <v>627</v>
      </c>
      <c r="C4158">
        <v>3</v>
      </c>
      <c r="D4158">
        <v>5</v>
      </c>
      <c r="E4158" t="s">
        <v>510</v>
      </c>
      <c r="F4158" t="s">
        <v>508</v>
      </c>
      <c r="G4158" t="s">
        <v>508</v>
      </c>
      <c r="H4158">
        <v>7.6107901855757536</v>
      </c>
      <c r="I4158">
        <v>29.299362283521269</v>
      </c>
      <c r="J4158">
        <v>-3.1554254853965819E-2</v>
      </c>
      <c r="K4158">
        <v>-30.75811740100421</v>
      </c>
      <c r="L4158">
        <v>1.0700279848722869</v>
      </c>
      <c r="M4158">
        <v>-6.9892450146588976</v>
      </c>
      <c r="N4158">
        <v>5.202311713867573</v>
      </c>
      <c r="O4158">
        <v>0</v>
      </c>
      <c r="P4158">
        <v>1</v>
      </c>
      <c r="Q4158">
        <v>0</v>
      </c>
      <c r="R4158">
        <v>0</v>
      </c>
      <c r="S4158">
        <v>0</v>
      </c>
      <c r="T4158">
        <v>1</v>
      </c>
    </row>
    <row r="4159" spans="1:20" x14ac:dyDescent="0.3">
      <c r="A4159" t="s">
        <v>282</v>
      </c>
      <c r="B4159" t="s">
        <v>627</v>
      </c>
      <c r="C4159">
        <v>1</v>
      </c>
      <c r="D4159">
        <v>3</v>
      </c>
      <c r="E4159" t="s">
        <v>510</v>
      </c>
      <c r="F4159" t="s">
        <v>508</v>
      </c>
      <c r="G4159" t="s">
        <v>508</v>
      </c>
      <c r="H4159">
        <v>7.4301387770529912</v>
      </c>
      <c r="I4159">
        <v>47.133738229792357</v>
      </c>
      <c r="J4159">
        <v>-3.7708499828460702E-2</v>
      </c>
      <c r="K4159">
        <v>-25.673857301597241</v>
      </c>
      <c r="L4159">
        <v>0.28292199557477032</v>
      </c>
      <c r="M4159">
        <v>-0.90580055992085184</v>
      </c>
      <c r="N4159">
        <v>1.096899852250214</v>
      </c>
      <c r="O4159">
        <v>0</v>
      </c>
      <c r="P4159">
        <v>1</v>
      </c>
      <c r="Q4159">
        <v>0</v>
      </c>
      <c r="R4159">
        <v>0</v>
      </c>
      <c r="S4159">
        <v>0</v>
      </c>
      <c r="T4159">
        <v>0</v>
      </c>
    </row>
    <row r="4160" spans="1:20" x14ac:dyDescent="0.3">
      <c r="A4160" t="s">
        <v>291</v>
      </c>
      <c r="B4160" t="s">
        <v>627</v>
      </c>
      <c r="C4160">
        <v>1</v>
      </c>
      <c r="D4160">
        <v>2</v>
      </c>
      <c r="E4160" t="s">
        <v>510</v>
      </c>
      <c r="F4160" t="s">
        <v>508</v>
      </c>
      <c r="G4160" t="s">
        <v>508</v>
      </c>
      <c r="H4160">
        <v>6.1262206502754557</v>
      </c>
      <c r="I4160">
        <v>33.673460947280788</v>
      </c>
      <c r="J4160">
        <v>-2.997682005791517E-2</v>
      </c>
      <c r="K4160">
        <v>-56.27164527502481</v>
      </c>
      <c r="L4160">
        <v>0.86409569702071065</v>
      </c>
      <c r="M4160">
        <v>-1.8148888805040939</v>
      </c>
      <c r="N4160">
        <v>-0.55452373044967596</v>
      </c>
      <c r="O4160">
        <v>0</v>
      </c>
      <c r="P4160">
        <v>1</v>
      </c>
      <c r="Q4160">
        <v>0</v>
      </c>
      <c r="R4160">
        <v>0</v>
      </c>
      <c r="S4160">
        <v>0</v>
      </c>
      <c r="T4160">
        <v>0</v>
      </c>
    </row>
    <row r="4161" spans="1:20" x14ac:dyDescent="0.3">
      <c r="A4161" t="s">
        <v>295</v>
      </c>
      <c r="B4161" t="s">
        <v>627</v>
      </c>
      <c r="C4161">
        <v>1</v>
      </c>
      <c r="D4161">
        <v>2</v>
      </c>
      <c r="E4161" t="s">
        <v>510</v>
      </c>
      <c r="F4161" t="s">
        <v>508</v>
      </c>
      <c r="G4161" t="s">
        <v>508</v>
      </c>
      <c r="H4161">
        <v>5.6956975488063586</v>
      </c>
      <c r="I4161">
        <v>34.88373769302892</v>
      </c>
      <c r="J4161">
        <v>-2.7660544579188411E-2</v>
      </c>
      <c r="K4161">
        <v>-51.70405915382738</v>
      </c>
      <c r="L4161">
        <v>0.67651614336019206</v>
      </c>
      <c r="M4161">
        <v>-0.55452373044967596</v>
      </c>
      <c r="N4161">
        <v>-4.6468400498534121</v>
      </c>
      <c r="O4161">
        <v>0</v>
      </c>
      <c r="P4161">
        <v>1</v>
      </c>
      <c r="Q4161">
        <v>0</v>
      </c>
      <c r="R4161">
        <v>0</v>
      </c>
      <c r="S4161">
        <v>0</v>
      </c>
      <c r="T4161">
        <v>0</v>
      </c>
    </row>
    <row r="4162" spans="1:20" x14ac:dyDescent="0.3">
      <c r="A4162" t="s">
        <v>298</v>
      </c>
      <c r="B4162" t="s">
        <v>627</v>
      </c>
      <c r="C4162">
        <v>-2</v>
      </c>
      <c r="D4162">
        <v>3</v>
      </c>
      <c r="E4162" t="s">
        <v>510</v>
      </c>
      <c r="F4162" t="s">
        <v>508</v>
      </c>
      <c r="G4162" t="s">
        <v>508</v>
      </c>
      <c r="H4162">
        <v>5.7783334017184984</v>
      </c>
      <c r="I4162">
        <v>5.8139747642290116</v>
      </c>
      <c r="J4162">
        <v>-4.3803825176795361E-2</v>
      </c>
      <c r="K4162">
        <v>-119.3378757376403</v>
      </c>
      <c r="L4162">
        <v>0.97585297632488543</v>
      </c>
      <c r="M4162">
        <v>-4.6468400498534121</v>
      </c>
      <c r="N4162">
        <v>1.1695895017748941</v>
      </c>
      <c r="O4162">
        <v>0</v>
      </c>
      <c r="P4162">
        <v>0</v>
      </c>
      <c r="Q4162">
        <v>0</v>
      </c>
      <c r="R4162">
        <v>0</v>
      </c>
      <c r="S4162">
        <v>0</v>
      </c>
      <c r="T4162">
        <v>0</v>
      </c>
    </row>
    <row r="4163" spans="1:20" x14ac:dyDescent="0.3">
      <c r="A4163" t="s">
        <v>164</v>
      </c>
      <c r="B4163" t="s">
        <v>627</v>
      </c>
      <c r="C4163">
        <v>13</v>
      </c>
      <c r="D4163">
        <v>12</v>
      </c>
      <c r="E4163" t="s">
        <v>510</v>
      </c>
      <c r="F4163" t="s">
        <v>508</v>
      </c>
      <c r="G4163" t="s">
        <v>508</v>
      </c>
      <c r="H4163">
        <v>4.9575423773855896</v>
      </c>
      <c r="I4163">
        <v>58.653815293452013</v>
      </c>
      <c r="J4163">
        <v>3.4864481980253118E-2</v>
      </c>
      <c r="K4163">
        <v>190.1725509450423</v>
      </c>
      <c r="L4163">
        <v>1.04726235980691</v>
      </c>
      <c r="M4163">
        <v>-3.0508525807840932</v>
      </c>
      <c r="N4163">
        <v>4.0209795019202286</v>
      </c>
      <c r="O4163">
        <v>1</v>
      </c>
      <c r="P4163">
        <v>1</v>
      </c>
      <c r="Q4163">
        <v>1</v>
      </c>
      <c r="R4163">
        <v>0</v>
      </c>
      <c r="S4163">
        <v>1</v>
      </c>
      <c r="T4163">
        <v>1</v>
      </c>
    </row>
    <row r="4164" spans="1:20" x14ac:dyDescent="0.3">
      <c r="A4164" t="s">
        <v>139</v>
      </c>
      <c r="B4164" t="s">
        <v>628</v>
      </c>
      <c r="C4164">
        <v>11</v>
      </c>
      <c r="D4164">
        <v>14</v>
      </c>
      <c r="E4164" t="s">
        <v>510</v>
      </c>
      <c r="F4164" t="s">
        <v>508</v>
      </c>
      <c r="G4164" t="s">
        <v>508</v>
      </c>
      <c r="H4164">
        <v>2.7357970215113081</v>
      </c>
      <c r="I4164">
        <v>64.912280701754383</v>
      </c>
      <c r="J4164">
        <v>0.29573085038284569</v>
      </c>
      <c r="K4164">
        <v>126.5946270448743</v>
      </c>
      <c r="L4164">
        <v>0.45125157332766841</v>
      </c>
      <c r="M4164">
        <v>-2.4114544084400911</v>
      </c>
      <c r="N4164">
        <v>0.8494208494208495</v>
      </c>
      <c r="O4164">
        <v>1</v>
      </c>
      <c r="P4164">
        <v>1</v>
      </c>
      <c r="Q4164">
        <v>1</v>
      </c>
      <c r="R4164">
        <v>0</v>
      </c>
      <c r="S4164">
        <v>1</v>
      </c>
      <c r="T4164">
        <v>0</v>
      </c>
    </row>
    <row r="4165" spans="1:20" x14ac:dyDescent="0.3">
      <c r="A4165" t="s">
        <v>223</v>
      </c>
      <c r="B4165" t="s">
        <v>628</v>
      </c>
      <c r="C4165">
        <v>13</v>
      </c>
      <c r="D4165">
        <v>12</v>
      </c>
      <c r="E4165" t="s">
        <v>510</v>
      </c>
      <c r="F4165" t="s">
        <v>508</v>
      </c>
      <c r="G4165" t="s">
        <v>508</v>
      </c>
      <c r="H4165">
        <v>2.7402402402402402</v>
      </c>
      <c r="I4165">
        <v>87.4015748031496</v>
      </c>
      <c r="J4165">
        <v>1.2324461563226521</v>
      </c>
      <c r="K4165">
        <v>117.2093023255814</v>
      </c>
      <c r="L4165">
        <v>0.88852247008523744</v>
      </c>
      <c r="M4165">
        <v>-0.67114093959731547</v>
      </c>
      <c r="N4165">
        <v>1.201201201201201</v>
      </c>
      <c r="O4165">
        <v>1</v>
      </c>
      <c r="P4165">
        <v>1</v>
      </c>
      <c r="Q4165">
        <v>1</v>
      </c>
      <c r="R4165">
        <v>1</v>
      </c>
      <c r="S4165">
        <v>1</v>
      </c>
      <c r="T4165">
        <v>0</v>
      </c>
    </row>
    <row r="4166" spans="1:20" x14ac:dyDescent="0.3">
      <c r="A4166" t="s">
        <v>265</v>
      </c>
      <c r="B4166" t="s">
        <v>628</v>
      </c>
      <c r="C4166">
        <v>11</v>
      </c>
      <c r="D4166">
        <v>12</v>
      </c>
      <c r="E4166" t="s">
        <v>510</v>
      </c>
      <c r="F4166" t="s">
        <v>508</v>
      </c>
      <c r="G4166" t="s">
        <v>508</v>
      </c>
      <c r="H4166">
        <v>2.7097176079734222</v>
      </c>
      <c r="I4166">
        <v>88.068181818181827</v>
      </c>
      <c r="J4166">
        <v>1.5847497640234669</v>
      </c>
      <c r="K4166">
        <v>126.5548780487804</v>
      </c>
      <c r="L4166">
        <v>0.55008882203780751</v>
      </c>
      <c r="M4166">
        <v>-1.0071942446043169</v>
      </c>
      <c r="N4166">
        <v>-0.29069767441860472</v>
      </c>
      <c r="O4166">
        <v>1</v>
      </c>
      <c r="P4166">
        <v>1</v>
      </c>
      <c r="Q4166">
        <v>1</v>
      </c>
      <c r="R4166">
        <v>0</v>
      </c>
      <c r="S4166">
        <v>1</v>
      </c>
      <c r="T4166">
        <v>0</v>
      </c>
    </row>
    <row r="4167" spans="1:20" x14ac:dyDescent="0.3">
      <c r="A4167" t="s">
        <v>271</v>
      </c>
      <c r="B4167" t="s">
        <v>628</v>
      </c>
      <c r="C4167">
        <v>3</v>
      </c>
      <c r="D4167">
        <v>5</v>
      </c>
      <c r="E4167" t="s">
        <v>510</v>
      </c>
      <c r="F4167" t="s">
        <v>508</v>
      </c>
      <c r="G4167" t="s">
        <v>508</v>
      </c>
      <c r="H4167">
        <v>3.0244530244530239</v>
      </c>
      <c r="I4167">
        <v>63.06818181818182</v>
      </c>
      <c r="J4167">
        <v>-1.2454965009490659</v>
      </c>
      <c r="K4167">
        <v>50.415749572022328</v>
      </c>
      <c r="L4167">
        <v>0.92054169473415648</v>
      </c>
      <c r="M4167">
        <v>-2.915451895043732</v>
      </c>
      <c r="N4167">
        <v>-0.2252252252252252</v>
      </c>
      <c r="O4167">
        <v>0</v>
      </c>
      <c r="P4167">
        <v>1</v>
      </c>
      <c r="Q4167">
        <v>0</v>
      </c>
      <c r="R4167">
        <v>0</v>
      </c>
      <c r="S4167">
        <v>0</v>
      </c>
      <c r="T4167">
        <v>0</v>
      </c>
    </row>
    <row r="4168" spans="1:20" x14ac:dyDescent="0.3">
      <c r="A4168" t="s">
        <v>512</v>
      </c>
      <c r="B4168" t="s">
        <v>628</v>
      </c>
      <c r="C4168">
        <v>2</v>
      </c>
      <c r="D4168">
        <v>11</v>
      </c>
      <c r="E4168" t="s">
        <v>510</v>
      </c>
      <c r="F4168" t="s">
        <v>508</v>
      </c>
      <c r="G4168" t="s">
        <v>508</v>
      </c>
      <c r="H4168">
        <v>2.9932499723359518</v>
      </c>
      <c r="I4168">
        <v>10.16949152542373</v>
      </c>
      <c r="J4168">
        <v>-6.2731787188064354</v>
      </c>
      <c r="K4168">
        <v>-109.9520383693045</v>
      </c>
      <c r="L4168">
        <v>1.3272927467762501</v>
      </c>
      <c r="M4168">
        <v>-2.8592927012791569</v>
      </c>
      <c r="N4168">
        <v>1.084430673896204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1</v>
      </c>
    </row>
    <row r="4169" spans="1:20" x14ac:dyDescent="0.3">
      <c r="A4169" t="s">
        <v>93</v>
      </c>
      <c r="B4169" t="s">
        <v>628</v>
      </c>
      <c r="C4169">
        <v>2</v>
      </c>
      <c r="D4169">
        <v>8</v>
      </c>
      <c r="E4169" t="s">
        <v>510</v>
      </c>
      <c r="F4169" t="s">
        <v>508</v>
      </c>
      <c r="G4169" t="s">
        <v>508</v>
      </c>
      <c r="H4169">
        <v>3.588381555153707</v>
      </c>
      <c r="I4169">
        <v>24</v>
      </c>
      <c r="J4169">
        <v>-7.2900237579806006</v>
      </c>
      <c r="K4169">
        <v>-102.47747747747761</v>
      </c>
      <c r="L4169">
        <v>1.0215577766767669</v>
      </c>
      <c r="M4169">
        <v>-3.14176245210728</v>
      </c>
      <c r="N4169">
        <v>-1.740506329113924</v>
      </c>
      <c r="O4169">
        <v>0</v>
      </c>
      <c r="P4169">
        <v>0</v>
      </c>
      <c r="Q4169">
        <v>0</v>
      </c>
      <c r="R4169">
        <v>0</v>
      </c>
      <c r="S4169">
        <v>0</v>
      </c>
      <c r="T4169">
        <v>1</v>
      </c>
    </row>
    <row r="4170" spans="1:20" x14ac:dyDescent="0.3">
      <c r="A4170" t="s">
        <v>162</v>
      </c>
      <c r="B4170" t="s">
        <v>628</v>
      </c>
      <c r="C4170">
        <v>2</v>
      </c>
      <c r="D4170">
        <v>6</v>
      </c>
      <c r="E4170" t="s">
        <v>510</v>
      </c>
      <c r="F4170" t="s">
        <v>508</v>
      </c>
      <c r="G4170" t="s">
        <v>508</v>
      </c>
      <c r="H4170">
        <v>4.4971228421315983</v>
      </c>
      <c r="I4170">
        <v>4.2307692307692308</v>
      </c>
      <c r="J4170">
        <v>-12.175498245354911</v>
      </c>
      <c r="K4170">
        <v>-216.30638162347239</v>
      </c>
      <c r="L4170">
        <v>1.1789515968782389</v>
      </c>
      <c r="M4170">
        <v>-5.0706566916043219</v>
      </c>
      <c r="N4170">
        <v>1.138353765323993</v>
      </c>
      <c r="O4170">
        <v>0</v>
      </c>
      <c r="P4170">
        <v>0</v>
      </c>
      <c r="Q4170">
        <v>0</v>
      </c>
      <c r="R4170">
        <v>0</v>
      </c>
      <c r="S4170">
        <v>0</v>
      </c>
      <c r="T4170">
        <v>1</v>
      </c>
    </row>
    <row r="4171" spans="1:20" x14ac:dyDescent="0.3">
      <c r="A4171" t="s">
        <v>235</v>
      </c>
      <c r="B4171" t="s">
        <v>628</v>
      </c>
      <c r="C4171">
        <v>8</v>
      </c>
      <c r="D4171">
        <v>6</v>
      </c>
      <c r="E4171" t="s">
        <v>510</v>
      </c>
      <c r="F4171" t="s">
        <v>508</v>
      </c>
      <c r="G4171" t="s">
        <v>508</v>
      </c>
      <c r="H4171">
        <v>4.4628099173553721</v>
      </c>
      <c r="I4171">
        <v>40.869565217391298</v>
      </c>
      <c r="J4171">
        <v>-4.8942833714212508</v>
      </c>
      <c r="K4171">
        <v>-33.748271092669391</v>
      </c>
      <c r="L4171">
        <v>0.90335961628246508</v>
      </c>
      <c r="M4171">
        <v>-0.41152263374485598</v>
      </c>
      <c r="N4171">
        <v>-2.2314049586776861</v>
      </c>
      <c r="O4171">
        <v>1</v>
      </c>
      <c r="P4171">
        <v>1</v>
      </c>
      <c r="Q4171">
        <v>0</v>
      </c>
      <c r="R4171">
        <v>1</v>
      </c>
      <c r="S4171">
        <v>0</v>
      </c>
      <c r="T4171">
        <v>0</v>
      </c>
    </row>
    <row r="4172" spans="1:20" x14ac:dyDescent="0.3">
      <c r="A4172" t="s">
        <v>259</v>
      </c>
      <c r="B4172" t="s">
        <v>628</v>
      </c>
      <c r="C4172">
        <v>6</v>
      </c>
      <c r="D4172">
        <v>7</v>
      </c>
      <c r="E4172" t="s">
        <v>510</v>
      </c>
      <c r="F4172" t="s">
        <v>508</v>
      </c>
      <c r="G4172" t="s">
        <v>508</v>
      </c>
      <c r="H4172">
        <v>4.6491969568892646</v>
      </c>
      <c r="I4172">
        <v>29.130434782608699</v>
      </c>
      <c r="J4172">
        <v>-4.2185321430444152</v>
      </c>
      <c r="K4172">
        <v>-58.086785009862083</v>
      </c>
      <c r="L4172">
        <v>0.68945902671640169</v>
      </c>
      <c r="M4172">
        <v>-2.2314049586776861</v>
      </c>
      <c r="N4172">
        <v>0.92983939137785288</v>
      </c>
      <c r="O4172">
        <v>1</v>
      </c>
      <c r="P4172">
        <v>1</v>
      </c>
      <c r="Q4172">
        <v>0</v>
      </c>
      <c r="R4172">
        <v>0</v>
      </c>
      <c r="S4172">
        <v>0</v>
      </c>
      <c r="T4172">
        <v>0</v>
      </c>
    </row>
    <row r="4173" spans="1:20" x14ac:dyDescent="0.3">
      <c r="A4173" t="s">
        <v>269</v>
      </c>
      <c r="B4173" t="s">
        <v>628</v>
      </c>
      <c r="C4173">
        <v>3</v>
      </c>
      <c r="D4173">
        <v>4</v>
      </c>
      <c r="E4173" t="s">
        <v>510</v>
      </c>
      <c r="F4173" t="s">
        <v>508</v>
      </c>
      <c r="G4173" t="s">
        <v>508</v>
      </c>
      <c r="H4173">
        <v>4.4183242917420129</v>
      </c>
      <c r="I4173">
        <v>30.803571428571431</v>
      </c>
      <c r="J4173">
        <v>-1.829449862470403</v>
      </c>
      <c r="K4173">
        <v>-41.921746073995273</v>
      </c>
      <c r="L4173">
        <v>0.74041849421967953</v>
      </c>
      <c r="M4173">
        <v>-0.75376884422110546</v>
      </c>
      <c r="N4173">
        <v>-1.434599156118143</v>
      </c>
      <c r="O4173">
        <v>0</v>
      </c>
      <c r="P4173">
        <v>1</v>
      </c>
      <c r="Q4173">
        <v>0</v>
      </c>
      <c r="R4173">
        <v>0</v>
      </c>
      <c r="S4173">
        <v>0</v>
      </c>
      <c r="T4173">
        <v>0</v>
      </c>
    </row>
    <row r="4174" spans="1:20" x14ac:dyDescent="0.3">
      <c r="A4174" t="s">
        <v>282</v>
      </c>
      <c r="B4174" t="s">
        <v>628</v>
      </c>
      <c r="C4174">
        <v>3</v>
      </c>
      <c r="D4174">
        <v>4</v>
      </c>
      <c r="E4174" t="s">
        <v>510</v>
      </c>
      <c r="F4174" t="s">
        <v>508</v>
      </c>
      <c r="G4174" t="s">
        <v>508</v>
      </c>
      <c r="H4174">
        <v>4.2685909980430523</v>
      </c>
      <c r="I4174">
        <v>24.074074074074069</v>
      </c>
      <c r="J4174">
        <v>-1.559550548988522</v>
      </c>
      <c r="K4174">
        <v>-80.072072072071876</v>
      </c>
      <c r="L4174">
        <v>0.66552330654828262</v>
      </c>
      <c r="M4174">
        <v>-1.434599156118143</v>
      </c>
      <c r="N4174">
        <v>1.969178082191781</v>
      </c>
      <c r="O4174">
        <v>0</v>
      </c>
      <c r="P4174">
        <v>1</v>
      </c>
      <c r="Q4174">
        <v>0</v>
      </c>
      <c r="R4174">
        <v>0</v>
      </c>
      <c r="S4174">
        <v>0</v>
      </c>
      <c r="T4174">
        <v>0</v>
      </c>
    </row>
    <row r="4175" spans="1:20" x14ac:dyDescent="0.3">
      <c r="A4175" t="s">
        <v>285</v>
      </c>
      <c r="B4175" t="s">
        <v>628</v>
      </c>
      <c r="C4175">
        <v>5</v>
      </c>
      <c r="D4175">
        <v>6</v>
      </c>
      <c r="E4175" t="s">
        <v>510</v>
      </c>
      <c r="F4175" t="s">
        <v>508</v>
      </c>
      <c r="G4175" t="s">
        <v>508</v>
      </c>
      <c r="H4175">
        <v>3.8639687957094102</v>
      </c>
      <c r="I4175">
        <v>34.146341463414643</v>
      </c>
      <c r="J4175">
        <v>-0.69905643142603857</v>
      </c>
      <c r="K4175">
        <v>-59.906103286384813</v>
      </c>
      <c r="L4175">
        <v>0.84771848494195179</v>
      </c>
      <c r="M4175">
        <v>-1.595298068849706</v>
      </c>
      <c r="N4175">
        <v>3.156996587030716</v>
      </c>
      <c r="O4175">
        <v>0</v>
      </c>
      <c r="P4175">
        <v>1</v>
      </c>
      <c r="Q4175">
        <v>0</v>
      </c>
      <c r="R4175">
        <v>1</v>
      </c>
      <c r="S4175">
        <v>0</v>
      </c>
      <c r="T4175">
        <v>0</v>
      </c>
    </row>
    <row r="4176" spans="1:20" x14ac:dyDescent="0.3">
      <c r="A4176" t="s">
        <v>291</v>
      </c>
      <c r="B4176" t="s">
        <v>628</v>
      </c>
      <c r="C4176">
        <v>13</v>
      </c>
      <c r="D4176">
        <v>11</v>
      </c>
      <c r="E4176" t="s">
        <v>510</v>
      </c>
      <c r="F4176" t="s">
        <v>508</v>
      </c>
      <c r="G4176" t="s">
        <v>508</v>
      </c>
      <c r="H4176">
        <v>3.7349827524681811</v>
      </c>
      <c r="I4176">
        <v>66.929133858267718</v>
      </c>
      <c r="J4176">
        <v>1.265472869751163</v>
      </c>
      <c r="K4176">
        <v>81.875414181577383</v>
      </c>
      <c r="L4176">
        <v>1.0845032094344611</v>
      </c>
      <c r="M4176">
        <v>-0.66170388751033915</v>
      </c>
      <c r="N4176">
        <v>0.4163197335553705</v>
      </c>
      <c r="O4176">
        <v>1</v>
      </c>
      <c r="P4176">
        <v>1</v>
      </c>
      <c r="Q4176">
        <v>1</v>
      </c>
      <c r="R4176">
        <v>1</v>
      </c>
      <c r="S4176">
        <v>0</v>
      </c>
      <c r="T4176">
        <v>1</v>
      </c>
    </row>
    <row r="4177" spans="1:20" x14ac:dyDescent="0.3">
      <c r="A4177" t="s">
        <v>298</v>
      </c>
      <c r="B4177" t="s">
        <v>628</v>
      </c>
      <c r="C4177">
        <v>6</v>
      </c>
      <c r="D4177">
        <v>8</v>
      </c>
      <c r="E4177" t="s">
        <v>513</v>
      </c>
      <c r="F4177" t="s">
        <v>508</v>
      </c>
      <c r="G4177" t="s">
        <v>508</v>
      </c>
      <c r="H4177">
        <v>3.3761864712243179</v>
      </c>
      <c r="I4177">
        <v>54.621848739495803</v>
      </c>
      <c r="J4177">
        <v>1.879806316729516</v>
      </c>
      <c r="K4177">
        <v>0.32794565472052178</v>
      </c>
      <c r="L4177">
        <v>0.6186421824999776</v>
      </c>
      <c r="M4177">
        <v>-1.4096185737976781</v>
      </c>
      <c r="N4177">
        <v>1.3456686291000839</v>
      </c>
      <c r="O4177">
        <v>0</v>
      </c>
      <c r="P4177">
        <v>1</v>
      </c>
      <c r="Q4177">
        <v>1</v>
      </c>
      <c r="R4177">
        <v>0</v>
      </c>
      <c r="S4177">
        <v>0</v>
      </c>
      <c r="T4177">
        <v>0</v>
      </c>
    </row>
    <row r="4178" spans="1:20" x14ac:dyDescent="0.3">
      <c r="A4178" t="s">
        <v>96</v>
      </c>
      <c r="B4178" t="s">
        <v>628</v>
      </c>
      <c r="C4178">
        <v>6</v>
      </c>
      <c r="D4178">
        <v>8</v>
      </c>
      <c r="E4178" t="s">
        <v>510</v>
      </c>
      <c r="F4178" t="s">
        <v>508</v>
      </c>
      <c r="G4178" t="s">
        <v>508</v>
      </c>
      <c r="H4178">
        <v>3.024720703589256</v>
      </c>
      <c r="I4178">
        <v>61.904761904761912</v>
      </c>
      <c r="J4178">
        <v>3.5915872379693181</v>
      </c>
      <c r="K4178">
        <v>97.246198109329882</v>
      </c>
      <c r="L4178">
        <v>0.93894411003617195</v>
      </c>
      <c r="M4178">
        <v>-3.14262691377921</v>
      </c>
      <c r="N4178">
        <v>0.83194675540765384</v>
      </c>
      <c r="O4178">
        <v>0</v>
      </c>
      <c r="P4178">
        <v>1</v>
      </c>
      <c r="Q4178">
        <v>1</v>
      </c>
      <c r="R4178">
        <v>0</v>
      </c>
      <c r="S4178">
        <v>0</v>
      </c>
      <c r="T4178">
        <v>0</v>
      </c>
    </row>
    <row r="4179" spans="1:20" x14ac:dyDescent="0.3">
      <c r="A4179" t="s">
        <v>164</v>
      </c>
      <c r="B4179" t="s">
        <v>628</v>
      </c>
      <c r="C4179">
        <v>6</v>
      </c>
      <c r="D4179">
        <v>8</v>
      </c>
      <c r="E4179" t="s">
        <v>510</v>
      </c>
      <c r="F4179" t="s">
        <v>508</v>
      </c>
      <c r="G4179" t="s">
        <v>508</v>
      </c>
      <c r="H4179">
        <v>2.9464285714285712</v>
      </c>
      <c r="I4179">
        <v>60.317460317460323</v>
      </c>
      <c r="J4179">
        <v>2.3043870874271128</v>
      </c>
      <c r="K4179">
        <v>-4.1756659467240009</v>
      </c>
      <c r="L4179">
        <v>0.75461052423303565</v>
      </c>
      <c r="M4179">
        <v>-0.99009900990099009</v>
      </c>
      <c r="N4179">
        <v>4.583333333333333</v>
      </c>
      <c r="O4179">
        <v>0</v>
      </c>
      <c r="P4179">
        <v>1</v>
      </c>
      <c r="Q4179">
        <v>1</v>
      </c>
      <c r="R4179">
        <v>0</v>
      </c>
      <c r="S4179">
        <v>0</v>
      </c>
      <c r="T4179">
        <v>0</v>
      </c>
    </row>
    <row r="4180" spans="1:20" x14ac:dyDescent="0.3">
      <c r="A4180" t="s">
        <v>242</v>
      </c>
      <c r="B4180" t="s">
        <v>628</v>
      </c>
      <c r="C4180">
        <v>11</v>
      </c>
      <c r="D4180">
        <v>12</v>
      </c>
      <c r="E4180" t="s">
        <v>510</v>
      </c>
      <c r="F4180" t="s">
        <v>508</v>
      </c>
      <c r="G4180" t="s">
        <v>508</v>
      </c>
      <c r="H4180">
        <v>3.0031201248049921</v>
      </c>
      <c r="I4180">
        <v>76.923076923076934</v>
      </c>
      <c r="J4180">
        <v>6.1785920859472414</v>
      </c>
      <c r="K4180">
        <v>131.40374416970189</v>
      </c>
      <c r="L4180">
        <v>0.90687343948840637</v>
      </c>
      <c r="M4180">
        <v>-2.286585365853659</v>
      </c>
      <c r="N4180">
        <v>1.40405616224649</v>
      </c>
      <c r="O4180">
        <v>1</v>
      </c>
      <c r="P4180">
        <v>1</v>
      </c>
      <c r="Q4180">
        <v>1</v>
      </c>
      <c r="R4180">
        <v>0</v>
      </c>
      <c r="S4180">
        <v>1</v>
      </c>
      <c r="T4180">
        <v>0</v>
      </c>
    </row>
    <row r="4181" spans="1:20" x14ac:dyDescent="0.3">
      <c r="A4181" t="s">
        <v>77</v>
      </c>
      <c r="B4181" t="s">
        <v>272</v>
      </c>
      <c r="C4181">
        <v>8</v>
      </c>
      <c r="D4181">
        <v>10</v>
      </c>
      <c r="E4181" t="s">
        <v>513</v>
      </c>
      <c r="F4181" t="s">
        <v>508</v>
      </c>
      <c r="G4181" t="s">
        <v>508</v>
      </c>
      <c r="H4181">
        <v>3.0143724428073009</v>
      </c>
      <c r="I4181">
        <v>56.521784200105728</v>
      </c>
      <c r="J4181">
        <v>2.8796489025675939E-2</v>
      </c>
      <c r="K4181">
        <v>44.808786966233718</v>
      </c>
      <c r="L4181">
        <v>1.0606642315091379</v>
      </c>
      <c r="M4181">
        <v>-2.179655985619549</v>
      </c>
      <c r="N4181">
        <v>0.87777958867854033</v>
      </c>
      <c r="O4181">
        <v>0</v>
      </c>
      <c r="P4181">
        <v>1</v>
      </c>
      <c r="Q4181">
        <v>1</v>
      </c>
      <c r="R4181">
        <v>0</v>
      </c>
      <c r="S4181">
        <v>0</v>
      </c>
      <c r="T4181">
        <v>1</v>
      </c>
    </row>
    <row r="4182" spans="1:20" x14ac:dyDescent="0.3">
      <c r="A4182" t="s">
        <v>139</v>
      </c>
      <c r="B4182" t="s">
        <v>272</v>
      </c>
      <c r="C4182">
        <v>3</v>
      </c>
      <c r="D4182">
        <v>10</v>
      </c>
      <c r="E4182" t="s">
        <v>510</v>
      </c>
      <c r="F4182" t="s">
        <v>508</v>
      </c>
      <c r="G4182" t="s">
        <v>508</v>
      </c>
      <c r="H4182">
        <v>2.8336115343222148</v>
      </c>
      <c r="I4182">
        <v>36.363610091610553</v>
      </c>
      <c r="J4182">
        <v>-4.8742469285315837E-2</v>
      </c>
      <c r="K4182">
        <v>-16.660286382220061</v>
      </c>
      <c r="L4182">
        <v>0.96076799633022814</v>
      </c>
      <c r="M4182">
        <v>-2.866668701171875</v>
      </c>
      <c r="N4182">
        <v>-0.754973637482792</v>
      </c>
      <c r="O4182">
        <v>0</v>
      </c>
      <c r="P4182">
        <v>1</v>
      </c>
      <c r="Q4182">
        <v>0</v>
      </c>
      <c r="R4182">
        <v>0</v>
      </c>
      <c r="S4182">
        <v>0</v>
      </c>
      <c r="T4182">
        <v>0</v>
      </c>
    </row>
    <row r="4183" spans="1:20" x14ac:dyDescent="0.3">
      <c r="A4183" t="s">
        <v>156</v>
      </c>
      <c r="B4183" t="s">
        <v>272</v>
      </c>
      <c r="C4183">
        <v>0</v>
      </c>
      <c r="D4183">
        <v>7</v>
      </c>
      <c r="E4183" t="s">
        <v>510</v>
      </c>
      <c r="F4183" t="s">
        <v>508</v>
      </c>
      <c r="G4183" t="s">
        <v>508</v>
      </c>
      <c r="H4183">
        <v>2.9440822082710318</v>
      </c>
      <c r="I4183">
        <v>31.654659970360608</v>
      </c>
      <c r="J4183">
        <v>-8.0749771562689698E-2</v>
      </c>
      <c r="K4183">
        <v>-121.0575554035983</v>
      </c>
      <c r="L4183">
        <v>0.96993303315007884</v>
      </c>
      <c r="M4183">
        <v>-0.754973637482792</v>
      </c>
      <c r="N4183">
        <v>3.2503476195636201</v>
      </c>
      <c r="O4183">
        <v>0</v>
      </c>
      <c r="P4183">
        <v>0</v>
      </c>
      <c r="Q4183">
        <v>0</v>
      </c>
      <c r="R4183">
        <v>0</v>
      </c>
      <c r="S4183">
        <v>0</v>
      </c>
      <c r="T4183">
        <v>0</v>
      </c>
    </row>
    <row r="4184" spans="1:20" x14ac:dyDescent="0.3">
      <c r="A4184" t="s">
        <v>271</v>
      </c>
      <c r="B4184" t="s">
        <v>272</v>
      </c>
      <c r="C4184">
        <v>13</v>
      </c>
      <c r="D4184">
        <v>15</v>
      </c>
      <c r="E4184" t="s">
        <v>513</v>
      </c>
      <c r="F4184" t="s">
        <v>508</v>
      </c>
      <c r="G4184" t="s">
        <v>508</v>
      </c>
      <c r="H4184">
        <v>3.2200271884352389</v>
      </c>
      <c r="I4184">
        <v>56.457573795413921</v>
      </c>
      <c r="J4184">
        <v>6.690528957830788E-2</v>
      </c>
      <c r="K4184">
        <v>93.921631270562429</v>
      </c>
      <c r="L4184">
        <v>1.21367653258429</v>
      </c>
      <c r="M4184">
        <v>-4.601221358467587</v>
      </c>
      <c r="N4184">
        <v>-0.96463389302055769</v>
      </c>
      <c r="O4184">
        <v>1</v>
      </c>
      <c r="P4184">
        <v>1</v>
      </c>
      <c r="Q4184">
        <v>1</v>
      </c>
      <c r="R4184">
        <v>0</v>
      </c>
      <c r="S4184">
        <v>1</v>
      </c>
      <c r="T4184">
        <v>1</v>
      </c>
    </row>
    <row r="4185" spans="1:20" x14ac:dyDescent="0.3">
      <c r="A4185" t="s">
        <v>283</v>
      </c>
      <c r="B4185" t="s">
        <v>272</v>
      </c>
      <c r="C4185">
        <v>3</v>
      </c>
      <c r="D4185">
        <v>7</v>
      </c>
      <c r="E4185" t="s">
        <v>510</v>
      </c>
      <c r="F4185" t="s">
        <v>508</v>
      </c>
      <c r="G4185" t="s">
        <v>508</v>
      </c>
      <c r="H4185">
        <v>3.4489256353661979</v>
      </c>
      <c r="I4185">
        <v>42.066412353429712</v>
      </c>
      <c r="J4185">
        <v>-5.4377015219480677E-2</v>
      </c>
      <c r="K4185">
        <v>-32.283688182724219</v>
      </c>
      <c r="L4185">
        <v>0.69630220549197819</v>
      </c>
      <c r="M4185">
        <v>-1.3662982414481259</v>
      </c>
      <c r="N4185">
        <v>-1.912928527519292</v>
      </c>
      <c r="O4185">
        <v>0</v>
      </c>
      <c r="P4185">
        <v>1</v>
      </c>
      <c r="Q4185">
        <v>0</v>
      </c>
      <c r="R4185">
        <v>0</v>
      </c>
      <c r="S4185">
        <v>0</v>
      </c>
      <c r="T4185">
        <v>0</v>
      </c>
    </row>
    <row r="4186" spans="1:20" x14ac:dyDescent="0.3">
      <c r="A4186" t="s">
        <v>290</v>
      </c>
      <c r="B4186" t="s">
        <v>272</v>
      </c>
      <c r="C4186">
        <v>3</v>
      </c>
      <c r="D4186">
        <v>6</v>
      </c>
      <c r="E4186" t="s">
        <v>510</v>
      </c>
      <c r="F4186" t="s">
        <v>508</v>
      </c>
      <c r="G4186" t="s">
        <v>508</v>
      </c>
      <c r="H4186">
        <v>3.472955444425383</v>
      </c>
      <c r="I4186">
        <v>31.365303134809469</v>
      </c>
      <c r="J4186">
        <v>-9.8773525056791212E-2</v>
      </c>
      <c r="K4186">
        <v>-72.320416606289797</v>
      </c>
      <c r="L4186">
        <v>0.68398886933130598</v>
      </c>
      <c r="M4186">
        <v>-1.912928527519292</v>
      </c>
      <c r="N4186">
        <v>1.1432419475607389</v>
      </c>
      <c r="O4186">
        <v>0</v>
      </c>
      <c r="P4186">
        <v>1</v>
      </c>
      <c r="Q4186">
        <v>0</v>
      </c>
      <c r="R4186">
        <v>0</v>
      </c>
      <c r="S4186">
        <v>0</v>
      </c>
      <c r="T4186">
        <v>0</v>
      </c>
    </row>
    <row r="4187" spans="1:20" x14ac:dyDescent="0.3">
      <c r="A4187" t="s">
        <v>91</v>
      </c>
      <c r="B4187" t="s">
        <v>272</v>
      </c>
      <c r="C4187">
        <v>2</v>
      </c>
      <c r="D4187">
        <v>8</v>
      </c>
      <c r="E4187" t="s">
        <v>510</v>
      </c>
      <c r="F4187" t="s">
        <v>508</v>
      </c>
      <c r="G4187" t="s">
        <v>508</v>
      </c>
      <c r="H4187">
        <v>3.8174765944249121</v>
      </c>
      <c r="I4187">
        <v>11.940290009583009</v>
      </c>
      <c r="J4187">
        <v>-0.1721208081194836</v>
      </c>
      <c r="K4187">
        <v>-183.78854545598151</v>
      </c>
      <c r="L4187">
        <v>1.067610794466515</v>
      </c>
      <c r="M4187">
        <v>-4.5182743957332674</v>
      </c>
      <c r="N4187">
        <v>2.226859411083209</v>
      </c>
      <c r="O4187">
        <v>0</v>
      </c>
      <c r="P4187">
        <v>0</v>
      </c>
      <c r="Q4187">
        <v>0</v>
      </c>
      <c r="R4187">
        <v>0</v>
      </c>
      <c r="S4187">
        <v>0</v>
      </c>
      <c r="T4187">
        <v>1</v>
      </c>
    </row>
    <row r="4188" spans="1:20" x14ac:dyDescent="0.3">
      <c r="A4188" t="s">
        <v>162</v>
      </c>
      <c r="B4188" t="s">
        <v>272</v>
      </c>
      <c r="C4188">
        <v>5</v>
      </c>
      <c r="D4188">
        <v>6</v>
      </c>
      <c r="E4188" t="s">
        <v>510</v>
      </c>
      <c r="F4188" t="s">
        <v>508</v>
      </c>
      <c r="G4188" t="s">
        <v>508</v>
      </c>
      <c r="H4188">
        <v>4.2406005668162106</v>
      </c>
      <c r="I4188">
        <v>7.4626812559893789</v>
      </c>
      <c r="J4188">
        <v>-0.16005085858000831</v>
      </c>
      <c r="K4188">
        <v>-72.006597553825273</v>
      </c>
      <c r="L4188">
        <v>1.6370978861487639</v>
      </c>
      <c r="M4188">
        <v>-1.7241379310344831</v>
      </c>
      <c r="N4188">
        <v>-4.4912304794579221</v>
      </c>
      <c r="O4188">
        <v>0</v>
      </c>
      <c r="P4188">
        <v>1</v>
      </c>
      <c r="Q4188">
        <v>0</v>
      </c>
      <c r="R4188">
        <v>0</v>
      </c>
      <c r="S4188">
        <v>0</v>
      </c>
      <c r="T4188">
        <v>1</v>
      </c>
    </row>
    <row r="4189" spans="1:20" x14ac:dyDescent="0.3">
      <c r="A4189" t="s">
        <v>220</v>
      </c>
      <c r="B4189" t="s">
        <v>272</v>
      </c>
      <c r="C4189">
        <v>2</v>
      </c>
      <c r="D4189">
        <v>7</v>
      </c>
      <c r="E4189" t="s">
        <v>510</v>
      </c>
      <c r="F4189" t="s">
        <v>508</v>
      </c>
      <c r="G4189" t="s">
        <v>508</v>
      </c>
      <c r="H4189">
        <v>4.8283820130512733</v>
      </c>
      <c r="I4189">
        <v>9.3023178447179617</v>
      </c>
      <c r="J4189">
        <v>-0.18697431750205959</v>
      </c>
      <c r="K4189">
        <v>-156.3243625560373</v>
      </c>
      <c r="L4189">
        <v>1.4466716060893621</v>
      </c>
      <c r="M4189">
        <v>-4.4912304794579221</v>
      </c>
      <c r="N4189">
        <v>4.1146247887078786</v>
      </c>
      <c r="O4189">
        <v>0</v>
      </c>
      <c r="P4189">
        <v>0</v>
      </c>
      <c r="Q4189">
        <v>0</v>
      </c>
      <c r="R4189">
        <v>0</v>
      </c>
      <c r="S4189">
        <v>0</v>
      </c>
      <c r="T4189">
        <v>1</v>
      </c>
    </row>
    <row r="4190" spans="1:20" x14ac:dyDescent="0.3">
      <c r="A4190" t="s">
        <v>235</v>
      </c>
      <c r="B4190" t="s">
        <v>272</v>
      </c>
      <c r="C4190">
        <v>5</v>
      </c>
      <c r="D4190">
        <v>6</v>
      </c>
      <c r="E4190" t="s">
        <v>510</v>
      </c>
      <c r="F4190" t="s">
        <v>508</v>
      </c>
      <c r="G4190" t="s">
        <v>508</v>
      </c>
      <c r="H4190">
        <v>3.9845886502875638</v>
      </c>
      <c r="I4190">
        <v>37.735860090572068</v>
      </c>
      <c r="J4190">
        <v>-8.745831139927901E-2</v>
      </c>
      <c r="K4190">
        <v>-81.824001197575029</v>
      </c>
      <c r="L4190">
        <v>0.70550665617277153</v>
      </c>
      <c r="M4190">
        <v>-7.0923607172225872E-2</v>
      </c>
      <c r="N4190">
        <v>-0.28388900936726108</v>
      </c>
      <c r="O4190">
        <v>0</v>
      </c>
      <c r="P4190">
        <v>1</v>
      </c>
      <c r="Q4190">
        <v>0</v>
      </c>
      <c r="R4190">
        <v>1</v>
      </c>
      <c r="S4190">
        <v>0</v>
      </c>
      <c r="T4190">
        <v>0</v>
      </c>
    </row>
    <row r="4191" spans="1:20" x14ac:dyDescent="0.3">
      <c r="A4191" t="s">
        <v>259</v>
      </c>
      <c r="B4191" t="s">
        <v>272</v>
      </c>
      <c r="C4191">
        <v>8</v>
      </c>
      <c r="D4191">
        <v>7</v>
      </c>
      <c r="E4191" t="s">
        <v>510</v>
      </c>
      <c r="F4191" t="s">
        <v>508</v>
      </c>
      <c r="G4191" t="s">
        <v>508</v>
      </c>
      <c r="H4191">
        <v>3.8993385960834042</v>
      </c>
      <c r="I4191">
        <v>35.849069335275473</v>
      </c>
      <c r="J4191">
        <v>-6.6372342894903041E-2</v>
      </c>
      <c r="K4191">
        <v>-59.189978212385547</v>
      </c>
      <c r="L4191">
        <v>0.80808795421011936</v>
      </c>
      <c r="M4191">
        <v>-0.28388900936726108</v>
      </c>
      <c r="N4191">
        <v>-0.21352122821303901</v>
      </c>
      <c r="O4191">
        <v>1</v>
      </c>
      <c r="P4191">
        <v>1</v>
      </c>
      <c r="Q4191">
        <v>0</v>
      </c>
      <c r="R4191">
        <v>1</v>
      </c>
      <c r="S4191">
        <v>0</v>
      </c>
      <c r="T4191">
        <v>0</v>
      </c>
    </row>
    <row r="4192" spans="1:20" x14ac:dyDescent="0.3">
      <c r="A4192" t="s">
        <v>269</v>
      </c>
      <c r="B4192" t="s">
        <v>272</v>
      </c>
      <c r="C4192">
        <v>3</v>
      </c>
      <c r="D4192">
        <v>6</v>
      </c>
      <c r="E4192" t="s">
        <v>510</v>
      </c>
      <c r="F4192" t="s">
        <v>508</v>
      </c>
      <c r="G4192" t="s">
        <v>508</v>
      </c>
      <c r="H4192">
        <v>3.668645137485298</v>
      </c>
      <c r="I4192">
        <v>31.603778889698109</v>
      </c>
      <c r="J4192">
        <v>-4.0274766528437173E-2</v>
      </c>
      <c r="K4192">
        <v>-58.478923937980397</v>
      </c>
      <c r="L4192">
        <v>0.82501104028214067</v>
      </c>
      <c r="M4192">
        <v>-0.4279630360744644</v>
      </c>
      <c r="N4192">
        <v>7.1634877181299433E-2</v>
      </c>
      <c r="O4192">
        <v>0</v>
      </c>
      <c r="P4192">
        <v>1</v>
      </c>
      <c r="Q4192">
        <v>0</v>
      </c>
      <c r="R4192">
        <v>0</v>
      </c>
      <c r="S4192">
        <v>0</v>
      </c>
      <c r="T4192">
        <v>0</v>
      </c>
    </row>
    <row r="4193" spans="1:20" x14ac:dyDescent="0.3">
      <c r="A4193" t="s">
        <v>285</v>
      </c>
      <c r="B4193" t="s">
        <v>272</v>
      </c>
      <c r="C4193">
        <v>2</v>
      </c>
      <c r="D4193">
        <v>9</v>
      </c>
      <c r="E4193" t="s">
        <v>510</v>
      </c>
      <c r="F4193" t="s">
        <v>508</v>
      </c>
      <c r="G4193" t="s">
        <v>508</v>
      </c>
      <c r="H4193">
        <v>3.3786679949885219</v>
      </c>
      <c r="I4193">
        <v>3.4883959477719229</v>
      </c>
      <c r="J4193">
        <v>-5.4274879555286648E-2</v>
      </c>
      <c r="K4193">
        <v>-149.41069436992629</v>
      </c>
      <c r="L4193">
        <v>1.2769737518513831</v>
      </c>
      <c r="M4193">
        <v>-2.4853811769233132</v>
      </c>
      <c r="N4193">
        <v>0.44977110386871488</v>
      </c>
      <c r="O4193">
        <v>0</v>
      </c>
      <c r="P4193">
        <v>0</v>
      </c>
      <c r="Q4193">
        <v>0</v>
      </c>
      <c r="R4193">
        <v>0</v>
      </c>
      <c r="S4193">
        <v>0</v>
      </c>
      <c r="T4193">
        <v>1</v>
      </c>
    </row>
    <row r="4194" spans="1:20" x14ac:dyDescent="0.3">
      <c r="A4194" t="s">
        <v>291</v>
      </c>
      <c r="B4194" t="s">
        <v>272</v>
      </c>
      <c r="C4194">
        <v>2</v>
      </c>
      <c r="D4194">
        <v>9</v>
      </c>
      <c r="E4194" t="s">
        <v>510</v>
      </c>
      <c r="F4194" t="s">
        <v>508</v>
      </c>
      <c r="G4194" t="s">
        <v>508</v>
      </c>
      <c r="H4194">
        <v>3.3945163980206341</v>
      </c>
      <c r="I4194">
        <v>1.421788523815873</v>
      </c>
      <c r="J4194">
        <v>-8.8777511483543847E-2</v>
      </c>
      <c r="K4194">
        <v>-153.85070455264051</v>
      </c>
      <c r="L4194">
        <v>1.4383983561239491</v>
      </c>
      <c r="M4194">
        <v>-3.582086238066438</v>
      </c>
      <c r="N4194">
        <v>-9.9845197696241748</v>
      </c>
      <c r="O4194">
        <v>0</v>
      </c>
      <c r="P4194">
        <v>0</v>
      </c>
      <c r="Q4194">
        <v>0</v>
      </c>
      <c r="R4194">
        <v>0</v>
      </c>
      <c r="S4194">
        <v>0</v>
      </c>
      <c r="T4194">
        <v>1</v>
      </c>
    </row>
    <row r="4195" spans="1:20" x14ac:dyDescent="0.3">
      <c r="A4195" t="s">
        <v>295</v>
      </c>
      <c r="B4195" t="s">
        <v>272</v>
      </c>
      <c r="C4195">
        <v>2</v>
      </c>
      <c r="D4195">
        <v>7</v>
      </c>
      <c r="E4195" t="s">
        <v>510</v>
      </c>
      <c r="F4195" t="s">
        <v>508</v>
      </c>
      <c r="G4195" t="s">
        <v>508</v>
      </c>
      <c r="H4195">
        <v>4.1088327121369188</v>
      </c>
      <c r="I4195">
        <v>0</v>
      </c>
      <c r="J4195">
        <v>-0.1815900237332749</v>
      </c>
      <c r="K4195">
        <v>-249.42531969566451</v>
      </c>
      <c r="L4195">
        <v>2.7227000804287251</v>
      </c>
      <c r="M4195">
        <v>-9.9845197696241748</v>
      </c>
      <c r="N4195">
        <v>0.51590253956989862</v>
      </c>
      <c r="O4195">
        <v>0</v>
      </c>
      <c r="P4195">
        <v>0</v>
      </c>
      <c r="Q4195">
        <v>0</v>
      </c>
      <c r="R4195">
        <v>0</v>
      </c>
      <c r="S4195">
        <v>0</v>
      </c>
      <c r="T4195">
        <v>1</v>
      </c>
    </row>
    <row r="4196" spans="1:20" x14ac:dyDescent="0.3">
      <c r="A4196" t="s">
        <v>164</v>
      </c>
      <c r="B4196" t="s">
        <v>272</v>
      </c>
      <c r="C4196">
        <v>6</v>
      </c>
      <c r="D4196">
        <v>7</v>
      </c>
      <c r="E4196" t="s">
        <v>510</v>
      </c>
      <c r="F4196" t="s">
        <v>508</v>
      </c>
      <c r="G4196" t="s">
        <v>508</v>
      </c>
      <c r="H4196">
        <v>4.4453864930858744</v>
      </c>
      <c r="I4196">
        <v>19.163770476169269</v>
      </c>
      <c r="J4196">
        <v>-4.4823615117275728E-2</v>
      </c>
      <c r="K4196">
        <v>-47.750394494933083</v>
      </c>
      <c r="L4196">
        <v>0.86378888961677347</v>
      </c>
      <c r="M4196">
        <v>-4.9114303778592756</v>
      </c>
      <c r="N4196">
        <v>4.6570636538419139</v>
      </c>
      <c r="O4196">
        <v>1</v>
      </c>
      <c r="P4196">
        <v>1</v>
      </c>
      <c r="Q4196">
        <v>0</v>
      </c>
      <c r="R4196">
        <v>0</v>
      </c>
      <c r="S4196">
        <v>0</v>
      </c>
      <c r="T4196">
        <v>0</v>
      </c>
    </row>
    <row r="4197" spans="1:20" x14ac:dyDescent="0.3">
      <c r="A4197" t="s">
        <v>242</v>
      </c>
      <c r="B4197" t="s">
        <v>272</v>
      </c>
      <c r="C4197">
        <v>6</v>
      </c>
      <c r="D4197">
        <v>10</v>
      </c>
      <c r="E4197" t="s">
        <v>510</v>
      </c>
      <c r="F4197" t="s">
        <v>508</v>
      </c>
      <c r="G4197" t="s">
        <v>508</v>
      </c>
      <c r="H4197">
        <v>4.3384080309920483</v>
      </c>
      <c r="I4197">
        <v>41.228056599740754</v>
      </c>
      <c r="J4197">
        <v>0.10569463727420431</v>
      </c>
      <c r="K4197">
        <v>-2.0816998753492011</v>
      </c>
      <c r="L4197">
        <v>0.6461452966606881</v>
      </c>
      <c r="M4197">
        <v>-2.165200096086318</v>
      </c>
      <c r="N4197">
        <v>1.147543815668197</v>
      </c>
      <c r="O4197">
        <v>0</v>
      </c>
      <c r="P4197">
        <v>1</v>
      </c>
      <c r="Q4197">
        <v>1</v>
      </c>
      <c r="R4197">
        <v>0</v>
      </c>
      <c r="S4197">
        <v>0</v>
      </c>
      <c r="T4197">
        <v>0</v>
      </c>
    </row>
    <row r="4198" spans="1:20" x14ac:dyDescent="0.3">
      <c r="A4198" t="s">
        <v>139</v>
      </c>
      <c r="B4198" t="s">
        <v>629</v>
      </c>
      <c r="C4198">
        <v>5</v>
      </c>
      <c r="D4198">
        <v>5</v>
      </c>
      <c r="E4198" t="s">
        <v>510</v>
      </c>
      <c r="F4198" t="s">
        <v>508</v>
      </c>
      <c r="G4198" t="s">
        <v>508</v>
      </c>
      <c r="H4198">
        <v>4.6960914618175558</v>
      </c>
      <c r="I4198">
        <v>43.708620146284858</v>
      </c>
      <c r="J4198">
        <v>-7.1208852011490076E-3</v>
      </c>
      <c r="K4198">
        <v>50.83862797691463</v>
      </c>
      <c r="L4198">
        <v>0.48089726262680887</v>
      </c>
      <c r="M4198">
        <v>-0.39331328960622541</v>
      </c>
      <c r="N4198">
        <v>2.7640644600984272</v>
      </c>
      <c r="O4198">
        <v>0</v>
      </c>
      <c r="P4198">
        <v>1</v>
      </c>
      <c r="Q4198">
        <v>0</v>
      </c>
      <c r="R4198">
        <v>0</v>
      </c>
      <c r="S4198">
        <v>1</v>
      </c>
      <c r="T4198">
        <v>0</v>
      </c>
    </row>
    <row r="4199" spans="1:20" x14ac:dyDescent="0.3">
      <c r="A4199" t="s">
        <v>223</v>
      </c>
      <c r="B4199" t="s">
        <v>629</v>
      </c>
      <c r="C4199">
        <v>3</v>
      </c>
      <c r="D4199">
        <v>3</v>
      </c>
      <c r="E4199" t="s">
        <v>510</v>
      </c>
      <c r="F4199" t="s">
        <v>508</v>
      </c>
      <c r="G4199" t="s">
        <v>508</v>
      </c>
      <c r="H4199">
        <v>4.4728860590338568</v>
      </c>
      <c r="I4199">
        <v>59.183693329336982</v>
      </c>
      <c r="J4199">
        <v>-9.6941436448695906E-3</v>
      </c>
      <c r="K4199">
        <v>100.7359407448304</v>
      </c>
      <c r="L4199">
        <v>0.96510271772073208</v>
      </c>
      <c r="M4199">
        <v>-1.890357379086625</v>
      </c>
      <c r="N4199">
        <v>3.0828486637396768</v>
      </c>
      <c r="O4199">
        <v>0</v>
      </c>
      <c r="P4199">
        <v>1</v>
      </c>
      <c r="Q4199">
        <v>0</v>
      </c>
      <c r="R4199">
        <v>0</v>
      </c>
      <c r="S4199">
        <v>0</v>
      </c>
      <c r="T4199">
        <v>0</v>
      </c>
    </row>
    <row r="4200" spans="1:20" x14ac:dyDescent="0.3">
      <c r="A4200" t="s">
        <v>290</v>
      </c>
      <c r="B4200" t="s">
        <v>629</v>
      </c>
      <c r="C4200">
        <v>11</v>
      </c>
      <c r="D4200">
        <v>9</v>
      </c>
      <c r="E4200" t="s">
        <v>510</v>
      </c>
      <c r="F4200" t="s">
        <v>508</v>
      </c>
      <c r="G4200" t="s">
        <v>508</v>
      </c>
      <c r="H4200">
        <v>3.2706763709445208</v>
      </c>
      <c r="I4200">
        <v>84.567900144405144</v>
      </c>
      <c r="J4200">
        <v>2.3399603579291269E-2</v>
      </c>
      <c r="K4200">
        <v>114.67238174083469</v>
      </c>
      <c r="L4200">
        <v>0.81873178891799037</v>
      </c>
      <c r="M4200">
        <v>-1.298706231406964</v>
      </c>
      <c r="N4200">
        <v>-0.61403243128567175</v>
      </c>
      <c r="O4200">
        <v>1</v>
      </c>
      <c r="P4200">
        <v>1</v>
      </c>
      <c r="Q4200">
        <v>1</v>
      </c>
      <c r="R4200">
        <v>0</v>
      </c>
      <c r="S4200">
        <v>1</v>
      </c>
      <c r="T4200">
        <v>0</v>
      </c>
    </row>
    <row r="4201" spans="1:20" x14ac:dyDescent="0.3">
      <c r="A4201" t="s">
        <v>512</v>
      </c>
      <c r="B4201" t="s">
        <v>629</v>
      </c>
      <c r="C4201">
        <v>3</v>
      </c>
      <c r="D4201">
        <v>3</v>
      </c>
      <c r="E4201" t="s">
        <v>510</v>
      </c>
      <c r="F4201" t="s">
        <v>508</v>
      </c>
      <c r="G4201" t="s">
        <v>508</v>
      </c>
      <c r="H4201">
        <v>3.1795583028311292</v>
      </c>
      <c r="I4201">
        <v>67.164190789066339</v>
      </c>
      <c r="J4201">
        <v>-1.836193184358248E-2</v>
      </c>
      <c r="K4201">
        <v>59.053760851289589</v>
      </c>
      <c r="L4201">
        <v>0.98903180609989749</v>
      </c>
      <c r="M4201">
        <v>-1.0591340367796751</v>
      </c>
      <c r="N4201">
        <v>-4.0142712554309883</v>
      </c>
      <c r="O4201">
        <v>0</v>
      </c>
      <c r="P4201">
        <v>1</v>
      </c>
      <c r="Q4201">
        <v>0</v>
      </c>
      <c r="R4201">
        <v>0</v>
      </c>
      <c r="S4201">
        <v>0</v>
      </c>
      <c r="T4201">
        <v>0</v>
      </c>
    </row>
    <row r="4202" spans="1:20" x14ac:dyDescent="0.3">
      <c r="A4202" t="s">
        <v>91</v>
      </c>
      <c r="B4202" t="s">
        <v>629</v>
      </c>
      <c r="C4202">
        <v>2</v>
      </c>
      <c r="D4202">
        <v>10</v>
      </c>
      <c r="E4202" t="s">
        <v>510</v>
      </c>
      <c r="F4202" t="s">
        <v>508</v>
      </c>
      <c r="G4202" t="s">
        <v>508</v>
      </c>
      <c r="H4202">
        <v>3.8037695609904971</v>
      </c>
      <c r="I4202">
        <v>42.948737542624983</v>
      </c>
      <c r="J4202">
        <v>-6.5717177330825716E-2</v>
      </c>
      <c r="K4202">
        <v>-186.51688924940399</v>
      </c>
      <c r="L4202">
        <v>1.387508195485248</v>
      </c>
      <c r="M4202">
        <v>-4.0142712554309883</v>
      </c>
      <c r="N4202">
        <v>-5.3903337487784384</v>
      </c>
      <c r="O4202">
        <v>0</v>
      </c>
      <c r="P4202">
        <v>0</v>
      </c>
      <c r="Q4202">
        <v>0</v>
      </c>
      <c r="R4202">
        <v>0</v>
      </c>
      <c r="S4202">
        <v>0</v>
      </c>
      <c r="T4202">
        <v>1</v>
      </c>
    </row>
    <row r="4203" spans="1:20" x14ac:dyDescent="0.3">
      <c r="A4203" t="s">
        <v>93</v>
      </c>
      <c r="B4203" t="s">
        <v>629</v>
      </c>
      <c r="C4203">
        <v>2</v>
      </c>
      <c r="D4203">
        <v>8</v>
      </c>
      <c r="E4203" t="s">
        <v>510</v>
      </c>
      <c r="F4203" t="s">
        <v>508</v>
      </c>
      <c r="G4203" t="s">
        <v>508</v>
      </c>
      <c r="H4203">
        <v>3.9503220544419282</v>
      </c>
      <c r="I4203">
        <v>5.7692425255749864</v>
      </c>
      <c r="J4203">
        <v>-0.13249968806539261</v>
      </c>
      <c r="K4203">
        <v>-178.72983606380529</v>
      </c>
      <c r="L4203">
        <v>1.0286842590960661</v>
      </c>
      <c r="M4203">
        <v>-5.3903337487784384</v>
      </c>
      <c r="N4203">
        <v>-7.662089030085145</v>
      </c>
      <c r="O4203">
        <v>0</v>
      </c>
      <c r="P4203">
        <v>0</v>
      </c>
      <c r="Q4203">
        <v>0</v>
      </c>
      <c r="R4203">
        <v>0</v>
      </c>
      <c r="S4203">
        <v>0</v>
      </c>
      <c r="T4203">
        <v>1</v>
      </c>
    </row>
    <row r="4204" spans="1:20" x14ac:dyDescent="0.3">
      <c r="A4204" t="s">
        <v>162</v>
      </c>
      <c r="B4204" t="s">
        <v>629</v>
      </c>
      <c r="C4204">
        <v>0</v>
      </c>
      <c r="D4204">
        <v>5</v>
      </c>
      <c r="E4204" t="s">
        <v>510</v>
      </c>
      <c r="F4204" t="s">
        <v>508</v>
      </c>
      <c r="G4204" t="s">
        <v>508</v>
      </c>
      <c r="H4204">
        <v>4.8787915406484448</v>
      </c>
      <c r="I4204">
        <v>4.9999960263563832</v>
      </c>
      <c r="J4204">
        <v>-0.28014310886065452</v>
      </c>
      <c r="K4204">
        <v>-143.00230201114181</v>
      </c>
      <c r="L4204">
        <v>0.48221966917584058</v>
      </c>
      <c r="M4204">
        <v>-3.0020700458987859</v>
      </c>
      <c r="N4204">
        <v>2.7748157103240181</v>
      </c>
      <c r="O4204">
        <v>0</v>
      </c>
      <c r="P4204">
        <v>0</v>
      </c>
      <c r="Q4204">
        <v>0</v>
      </c>
      <c r="R4204">
        <v>0</v>
      </c>
      <c r="S4204">
        <v>0</v>
      </c>
      <c r="T4204">
        <v>0</v>
      </c>
    </row>
    <row r="4205" spans="1:20" x14ac:dyDescent="0.3">
      <c r="A4205" t="s">
        <v>235</v>
      </c>
      <c r="B4205" t="s">
        <v>629</v>
      </c>
      <c r="C4205">
        <v>4</v>
      </c>
      <c r="D4205">
        <v>3</v>
      </c>
      <c r="E4205" t="s">
        <v>510</v>
      </c>
      <c r="F4205" t="s">
        <v>508</v>
      </c>
      <c r="G4205" t="s">
        <v>508</v>
      </c>
      <c r="H4205">
        <v>5.6432919683417149</v>
      </c>
      <c r="I4205">
        <v>32.692292879315787</v>
      </c>
      <c r="J4205">
        <v>-9.8066985749212132E-2</v>
      </c>
      <c r="K4205">
        <v>-41.834256692118608</v>
      </c>
      <c r="L4205">
        <v>0.91408401004469819</v>
      </c>
      <c r="M4205">
        <v>-1.4000034332275391</v>
      </c>
      <c r="N4205">
        <v>1.4198818275611691</v>
      </c>
      <c r="O4205">
        <v>1</v>
      </c>
      <c r="P4205">
        <v>1</v>
      </c>
      <c r="Q4205">
        <v>0</v>
      </c>
      <c r="R4205">
        <v>0</v>
      </c>
      <c r="S4205">
        <v>0</v>
      </c>
      <c r="T4205">
        <v>0</v>
      </c>
    </row>
    <row r="4206" spans="1:20" x14ac:dyDescent="0.3">
      <c r="A4206" t="s">
        <v>269</v>
      </c>
      <c r="B4206" t="s">
        <v>629</v>
      </c>
      <c r="C4206">
        <v>6</v>
      </c>
      <c r="D4206">
        <v>7</v>
      </c>
      <c r="E4206" t="s">
        <v>510</v>
      </c>
      <c r="F4206" t="s">
        <v>508</v>
      </c>
      <c r="G4206" t="s">
        <v>508</v>
      </c>
      <c r="H4206">
        <v>6.1881540544357039</v>
      </c>
      <c r="I4206">
        <v>50.819671490409512</v>
      </c>
      <c r="J4206">
        <v>2.3719836308434911E-2</v>
      </c>
      <c r="K4206">
        <v>55.066854157367558</v>
      </c>
      <c r="L4206">
        <v>1.3079223892855441</v>
      </c>
      <c r="M4206">
        <v>-5.0046335844498939</v>
      </c>
      <c r="N4206">
        <v>-2.1463440685737432</v>
      </c>
      <c r="O4206">
        <v>0</v>
      </c>
      <c r="P4206">
        <v>1</v>
      </c>
      <c r="Q4206">
        <v>1</v>
      </c>
      <c r="R4206">
        <v>0</v>
      </c>
      <c r="S4206">
        <v>0</v>
      </c>
      <c r="T4206">
        <v>1</v>
      </c>
    </row>
    <row r="4207" spans="1:20" x14ac:dyDescent="0.3">
      <c r="A4207" t="s">
        <v>282</v>
      </c>
      <c r="B4207" t="s">
        <v>629</v>
      </c>
      <c r="C4207">
        <v>7</v>
      </c>
      <c r="D4207">
        <v>6</v>
      </c>
      <c r="E4207" t="s">
        <v>510</v>
      </c>
      <c r="F4207" t="s">
        <v>508</v>
      </c>
      <c r="G4207" t="s">
        <v>508</v>
      </c>
      <c r="H4207">
        <v>6.3879799597718137</v>
      </c>
      <c r="I4207">
        <v>54.545431364259237</v>
      </c>
      <c r="J4207">
        <v>1.561489581657252E-2</v>
      </c>
      <c r="K4207">
        <v>20.17670261909808</v>
      </c>
      <c r="L4207">
        <v>0.32637004677747572</v>
      </c>
      <c r="M4207">
        <v>-2.1463440685737432</v>
      </c>
      <c r="N4207">
        <v>-0.19939685565107201</v>
      </c>
      <c r="O4207">
        <v>1</v>
      </c>
      <c r="P4207">
        <v>1</v>
      </c>
      <c r="Q4207">
        <v>1</v>
      </c>
      <c r="R4207">
        <v>0</v>
      </c>
      <c r="S4207">
        <v>0</v>
      </c>
      <c r="T4207">
        <v>0</v>
      </c>
    </row>
    <row r="4208" spans="1:20" x14ac:dyDescent="0.3">
      <c r="A4208" t="s">
        <v>291</v>
      </c>
      <c r="B4208" t="s">
        <v>629</v>
      </c>
      <c r="C4208">
        <v>9</v>
      </c>
      <c r="D4208">
        <v>5</v>
      </c>
      <c r="E4208" t="s">
        <v>510</v>
      </c>
      <c r="F4208" t="s">
        <v>508</v>
      </c>
      <c r="G4208" t="s">
        <v>508</v>
      </c>
      <c r="H4208">
        <v>5.2437906294685472</v>
      </c>
      <c r="I4208">
        <v>77.824273292004776</v>
      </c>
      <c r="J4208">
        <v>9.1322813483084436E-2</v>
      </c>
      <c r="K4208">
        <v>144.1061257359197</v>
      </c>
      <c r="L4208">
        <v>1.264087015294475</v>
      </c>
      <c r="M4208">
        <v>-0.45787720133269871</v>
      </c>
      <c r="N4208">
        <v>4.8758025625676593</v>
      </c>
      <c r="O4208">
        <v>1</v>
      </c>
      <c r="P4208">
        <v>1</v>
      </c>
      <c r="Q4208">
        <v>1</v>
      </c>
      <c r="R4208">
        <v>0</v>
      </c>
      <c r="S4208">
        <v>0</v>
      </c>
      <c r="T4208">
        <v>1</v>
      </c>
    </row>
    <row r="4209" spans="1:20" x14ac:dyDescent="0.3">
      <c r="A4209" t="s">
        <v>96</v>
      </c>
      <c r="B4209" t="s">
        <v>629</v>
      </c>
      <c r="C4209">
        <v>11</v>
      </c>
      <c r="D4209">
        <v>6</v>
      </c>
      <c r="E4209" t="s">
        <v>510</v>
      </c>
      <c r="F4209" t="s">
        <v>508</v>
      </c>
      <c r="G4209" t="s">
        <v>508</v>
      </c>
      <c r="H4209">
        <v>5.2684116657003877</v>
      </c>
      <c r="I4209">
        <v>90.588243213905244</v>
      </c>
      <c r="J4209">
        <v>0.28698143095401829</v>
      </c>
      <c r="K4209">
        <v>139.87779115389631</v>
      </c>
      <c r="L4209">
        <v>0.37237298038877747</v>
      </c>
      <c r="M4209">
        <v>-0.84680260673921059</v>
      </c>
      <c r="N4209">
        <v>-2.096276827365477</v>
      </c>
      <c r="O4209">
        <v>1</v>
      </c>
      <c r="P4209">
        <v>1</v>
      </c>
      <c r="Q4209">
        <v>1</v>
      </c>
      <c r="R4209">
        <v>1</v>
      </c>
      <c r="S4209">
        <v>1</v>
      </c>
      <c r="T4209">
        <v>0</v>
      </c>
    </row>
    <row r="4210" spans="1:20" x14ac:dyDescent="0.3">
      <c r="A4210" t="s">
        <v>242</v>
      </c>
      <c r="B4210" t="s">
        <v>629</v>
      </c>
      <c r="C4210">
        <v>11</v>
      </c>
      <c r="D4210">
        <v>9</v>
      </c>
      <c r="E4210" t="s">
        <v>510</v>
      </c>
      <c r="F4210" t="s">
        <v>508</v>
      </c>
      <c r="G4210" t="s">
        <v>508</v>
      </c>
      <c r="H4210">
        <v>5.7302773486299721</v>
      </c>
      <c r="I4210">
        <v>79.144370708944521</v>
      </c>
      <c r="J4210">
        <v>0.1388758126725225</v>
      </c>
      <c r="K4210">
        <v>97.003740348067183</v>
      </c>
      <c r="L4210">
        <v>1.1666499980110681</v>
      </c>
      <c r="M4210">
        <v>-2.6162834619430591</v>
      </c>
      <c r="N4210">
        <v>2.164178881408318</v>
      </c>
      <c r="O4210">
        <v>1</v>
      </c>
      <c r="P4210">
        <v>1</v>
      </c>
      <c r="Q4210">
        <v>1</v>
      </c>
      <c r="R4210">
        <v>0</v>
      </c>
      <c r="S4210">
        <v>1</v>
      </c>
      <c r="T4210">
        <v>1</v>
      </c>
    </row>
    <row r="4211" spans="1:20" x14ac:dyDescent="0.3">
      <c r="A4211" t="s">
        <v>77</v>
      </c>
      <c r="B4211" t="s">
        <v>79</v>
      </c>
      <c r="C4211">
        <v>13</v>
      </c>
      <c r="D4211">
        <v>15</v>
      </c>
      <c r="E4211" t="s">
        <v>513</v>
      </c>
      <c r="F4211" t="s">
        <v>508</v>
      </c>
      <c r="G4211" t="s">
        <v>508</v>
      </c>
      <c r="H4211">
        <v>3.6949936224489792</v>
      </c>
      <c r="I4211">
        <v>59.756097560975597</v>
      </c>
      <c r="J4211">
        <v>1.9691188236556949</v>
      </c>
      <c r="K4211">
        <v>77.513868691764841</v>
      </c>
      <c r="L4211">
        <v>1.034228653160012</v>
      </c>
      <c r="M4211">
        <v>-5.0847457627118651</v>
      </c>
      <c r="N4211">
        <v>0.78125</v>
      </c>
      <c r="O4211">
        <v>1</v>
      </c>
      <c r="P4211">
        <v>1</v>
      </c>
      <c r="Q4211">
        <v>1</v>
      </c>
      <c r="R4211">
        <v>0</v>
      </c>
      <c r="S4211">
        <v>1</v>
      </c>
      <c r="T4211">
        <v>1</v>
      </c>
    </row>
    <row r="4212" spans="1:20" x14ac:dyDescent="0.3">
      <c r="A4212" t="s">
        <v>228</v>
      </c>
      <c r="B4212" t="s">
        <v>79</v>
      </c>
      <c r="C4212">
        <v>6</v>
      </c>
      <c r="D4212">
        <v>4</v>
      </c>
      <c r="E4212" t="s">
        <v>510</v>
      </c>
      <c r="F4212" t="s">
        <v>508</v>
      </c>
      <c r="G4212" t="s">
        <v>508</v>
      </c>
      <c r="H4212">
        <v>3.6812890293732168</v>
      </c>
      <c r="I4212">
        <v>66.822429906542055</v>
      </c>
      <c r="J4212">
        <v>-1.5373482397358491</v>
      </c>
      <c r="K4212">
        <v>63.569867958582648</v>
      </c>
      <c r="L4212">
        <v>0.60012643206963057</v>
      </c>
      <c r="M4212">
        <v>-0.48335123523093448</v>
      </c>
      <c r="N4212">
        <v>2.2665947112790068</v>
      </c>
      <c r="O4212">
        <v>1</v>
      </c>
      <c r="P4212">
        <v>1</v>
      </c>
      <c r="Q4212">
        <v>0</v>
      </c>
      <c r="R4212">
        <v>0</v>
      </c>
      <c r="S4212">
        <v>0</v>
      </c>
      <c r="T4212">
        <v>0</v>
      </c>
    </row>
    <row r="4213" spans="1:20" x14ac:dyDescent="0.3">
      <c r="A4213" t="s">
        <v>265</v>
      </c>
      <c r="B4213" t="s">
        <v>79</v>
      </c>
      <c r="C4213">
        <v>5</v>
      </c>
      <c r="D4213">
        <v>7</v>
      </c>
      <c r="E4213" t="s">
        <v>510</v>
      </c>
      <c r="F4213" t="s">
        <v>508</v>
      </c>
      <c r="G4213" t="s">
        <v>508</v>
      </c>
      <c r="H4213">
        <v>3.4002615585814291</v>
      </c>
      <c r="I4213">
        <v>59.217877094972067</v>
      </c>
      <c r="J4213">
        <v>-0.65473269476853346</v>
      </c>
      <c r="K4213">
        <v>51.687763713080173</v>
      </c>
      <c r="L4213">
        <v>0.88459676994882463</v>
      </c>
      <c r="M4213">
        <v>-2.1601685985247632</v>
      </c>
      <c r="N4213">
        <v>-5.3850296176628967E-2</v>
      </c>
      <c r="O4213">
        <v>0</v>
      </c>
      <c r="P4213">
        <v>1</v>
      </c>
      <c r="Q4213">
        <v>0</v>
      </c>
      <c r="R4213">
        <v>0</v>
      </c>
      <c r="S4213">
        <v>1</v>
      </c>
      <c r="T4213">
        <v>0</v>
      </c>
    </row>
    <row r="4214" spans="1:20" x14ac:dyDescent="0.3">
      <c r="A4214" t="s">
        <v>271</v>
      </c>
      <c r="B4214" t="s">
        <v>79</v>
      </c>
      <c r="C4214">
        <v>5</v>
      </c>
      <c r="D4214">
        <v>9</v>
      </c>
      <c r="E4214" t="s">
        <v>510</v>
      </c>
      <c r="F4214" t="s">
        <v>508</v>
      </c>
      <c r="G4214" t="s">
        <v>508</v>
      </c>
      <c r="H4214">
        <v>3.326863354037267</v>
      </c>
      <c r="I4214">
        <v>49.720670391061446</v>
      </c>
      <c r="J4214">
        <v>-2.055078889044712</v>
      </c>
      <c r="K4214">
        <v>10.77959576515874</v>
      </c>
      <c r="L4214">
        <v>1.522958095075531</v>
      </c>
      <c r="M4214">
        <v>-0.86206896551724133</v>
      </c>
      <c r="N4214">
        <v>1.847826086956522</v>
      </c>
      <c r="O4214">
        <v>0</v>
      </c>
      <c r="P4214">
        <v>1</v>
      </c>
      <c r="Q4214">
        <v>0</v>
      </c>
      <c r="R4214">
        <v>0</v>
      </c>
      <c r="S4214">
        <v>0</v>
      </c>
      <c r="T4214">
        <v>1</v>
      </c>
    </row>
    <row r="4215" spans="1:20" x14ac:dyDescent="0.3">
      <c r="A4215" t="s">
        <v>290</v>
      </c>
      <c r="B4215" t="s">
        <v>79</v>
      </c>
      <c r="C4215">
        <v>3</v>
      </c>
      <c r="D4215">
        <v>7</v>
      </c>
      <c r="E4215" t="s">
        <v>510</v>
      </c>
      <c r="F4215" t="s">
        <v>508</v>
      </c>
      <c r="G4215" t="s">
        <v>508</v>
      </c>
      <c r="H4215">
        <v>2.6516317733990151</v>
      </c>
      <c r="I4215">
        <v>54.037267080745337</v>
      </c>
      <c r="J4215">
        <v>-2.430333621865429</v>
      </c>
      <c r="K4215">
        <v>46.855870895937471</v>
      </c>
      <c r="L4215">
        <v>0.97852461051567208</v>
      </c>
      <c r="M4215">
        <v>-1.9027484143763209</v>
      </c>
      <c r="N4215">
        <v>-2.3706896551724141</v>
      </c>
      <c r="O4215">
        <v>0</v>
      </c>
      <c r="P4215">
        <v>1</v>
      </c>
      <c r="Q4215">
        <v>0</v>
      </c>
      <c r="R4215">
        <v>0</v>
      </c>
      <c r="S4215">
        <v>0</v>
      </c>
      <c r="T4215">
        <v>0</v>
      </c>
    </row>
    <row r="4216" spans="1:20" x14ac:dyDescent="0.3">
      <c r="A4216" t="s">
        <v>512</v>
      </c>
      <c r="B4216" t="s">
        <v>79</v>
      </c>
      <c r="C4216">
        <v>0</v>
      </c>
      <c r="D4216">
        <v>7</v>
      </c>
      <c r="E4216" t="s">
        <v>510</v>
      </c>
      <c r="F4216" t="s">
        <v>508</v>
      </c>
      <c r="G4216" t="s">
        <v>508</v>
      </c>
      <c r="H4216">
        <v>3.1055900621118009</v>
      </c>
      <c r="I4216">
        <v>0.54644808743169404</v>
      </c>
      <c r="J4216">
        <v>-4.809102667471679</v>
      </c>
      <c r="K4216">
        <v>-232.35613463626461</v>
      </c>
      <c r="L4216">
        <v>0.95780026320899225</v>
      </c>
      <c r="M4216">
        <v>-3.5320088300220749</v>
      </c>
      <c r="N4216">
        <v>-5.7208237986270033E-2</v>
      </c>
      <c r="O4216">
        <v>0</v>
      </c>
      <c r="P4216">
        <v>0</v>
      </c>
      <c r="Q4216">
        <v>0</v>
      </c>
      <c r="R4216">
        <v>0</v>
      </c>
      <c r="S4216">
        <v>0</v>
      </c>
      <c r="T4216">
        <v>0</v>
      </c>
    </row>
    <row r="4217" spans="1:20" x14ac:dyDescent="0.3">
      <c r="A4217" t="s">
        <v>91</v>
      </c>
      <c r="B4217" t="s">
        <v>79</v>
      </c>
      <c r="C4217">
        <v>4</v>
      </c>
      <c r="D4217">
        <v>8</v>
      </c>
      <c r="E4217" t="s">
        <v>510</v>
      </c>
      <c r="F4217" t="s">
        <v>508</v>
      </c>
      <c r="G4217" t="s">
        <v>508</v>
      </c>
      <c r="H4217">
        <v>3.479434131981356</v>
      </c>
      <c r="I4217">
        <v>40.967741935483872</v>
      </c>
      <c r="J4217">
        <v>-5.5454192329515113</v>
      </c>
      <c r="K4217">
        <v>-286.86491404491733</v>
      </c>
      <c r="L4217">
        <v>1.4066223488034499</v>
      </c>
      <c r="M4217">
        <v>-5.7208237986270033E-2</v>
      </c>
      <c r="N4217">
        <v>-1.5455065827132231</v>
      </c>
      <c r="O4217">
        <v>0</v>
      </c>
      <c r="P4217">
        <v>0</v>
      </c>
      <c r="Q4217">
        <v>0</v>
      </c>
      <c r="R4217">
        <v>1</v>
      </c>
      <c r="S4217">
        <v>0</v>
      </c>
      <c r="T4217">
        <v>1</v>
      </c>
    </row>
    <row r="4218" spans="1:20" x14ac:dyDescent="0.3">
      <c r="A4218" t="s">
        <v>93</v>
      </c>
      <c r="B4218" t="s">
        <v>79</v>
      </c>
      <c r="C4218">
        <v>2</v>
      </c>
      <c r="D4218">
        <v>5</v>
      </c>
      <c r="E4218" t="s">
        <v>510</v>
      </c>
      <c r="F4218" t="s">
        <v>508</v>
      </c>
      <c r="G4218" t="s">
        <v>508</v>
      </c>
      <c r="H4218">
        <v>3.7832225913621258</v>
      </c>
      <c r="I4218">
        <v>32.258064516129032</v>
      </c>
      <c r="J4218">
        <v>-6.1735996801741031</v>
      </c>
      <c r="K4218">
        <v>-142.0402426394439</v>
      </c>
      <c r="L4218">
        <v>0.92847352105129899</v>
      </c>
      <c r="M4218">
        <v>-1.5455065827132231</v>
      </c>
      <c r="N4218">
        <v>-2.441860465116279</v>
      </c>
      <c r="O4218">
        <v>0</v>
      </c>
      <c r="P4218">
        <v>0</v>
      </c>
      <c r="Q4218">
        <v>0</v>
      </c>
      <c r="R4218">
        <v>1</v>
      </c>
      <c r="S4218">
        <v>0</v>
      </c>
      <c r="T4218">
        <v>0</v>
      </c>
    </row>
    <row r="4219" spans="1:20" x14ac:dyDescent="0.3">
      <c r="A4219" t="s">
        <v>162</v>
      </c>
      <c r="B4219" t="s">
        <v>79</v>
      </c>
      <c r="C4219">
        <v>0</v>
      </c>
      <c r="D4219">
        <v>3</v>
      </c>
      <c r="E4219" t="s">
        <v>510</v>
      </c>
      <c r="F4219" t="s">
        <v>508</v>
      </c>
      <c r="G4219" t="s">
        <v>508</v>
      </c>
      <c r="H4219">
        <v>4.0323970360158539</v>
      </c>
      <c r="I4219">
        <v>13.42756183745583</v>
      </c>
      <c r="J4219">
        <v>-7.339619510270559</v>
      </c>
      <c r="K4219">
        <v>-107.9837618403246</v>
      </c>
      <c r="L4219">
        <v>0.85302106373137498</v>
      </c>
      <c r="M4219">
        <v>-1.777251184834123</v>
      </c>
      <c r="N4219">
        <v>0.24125452352231599</v>
      </c>
      <c r="O4219">
        <v>0</v>
      </c>
      <c r="P4219">
        <v>0</v>
      </c>
      <c r="Q4219">
        <v>0</v>
      </c>
      <c r="R4219">
        <v>0</v>
      </c>
      <c r="S4219">
        <v>0</v>
      </c>
      <c r="T4219">
        <v>0</v>
      </c>
    </row>
    <row r="4220" spans="1:20" x14ac:dyDescent="0.3">
      <c r="A4220" t="s">
        <v>235</v>
      </c>
      <c r="B4220" t="s">
        <v>79</v>
      </c>
      <c r="C4220">
        <v>6</v>
      </c>
      <c r="D4220">
        <v>8</v>
      </c>
      <c r="E4220" t="s">
        <v>510</v>
      </c>
      <c r="F4220" t="s">
        <v>508</v>
      </c>
      <c r="G4220" t="s">
        <v>508</v>
      </c>
      <c r="H4220">
        <v>4.4996669996669993</v>
      </c>
      <c r="I4220">
        <v>42.638036809815951</v>
      </c>
      <c r="J4220">
        <v>-1.1530071200530121</v>
      </c>
      <c r="K4220">
        <v>-21.5426835244537</v>
      </c>
      <c r="L4220">
        <v>0.73503225203091749</v>
      </c>
      <c r="M4220">
        <v>-2.2779043280182232</v>
      </c>
      <c r="N4220">
        <v>2.5641025641025639</v>
      </c>
      <c r="O4220">
        <v>1</v>
      </c>
      <c r="P4220">
        <v>1</v>
      </c>
      <c r="Q4220">
        <v>0</v>
      </c>
      <c r="R4220">
        <v>0</v>
      </c>
      <c r="S4220">
        <v>0</v>
      </c>
      <c r="T4220">
        <v>0</v>
      </c>
    </row>
    <row r="4221" spans="1:20" x14ac:dyDescent="0.3">
      <c r="A4221" t="s">
        <v>269</v>
      </c>
      <c r="B4221" t="s">
        <v>79</v>
      </c>
      <c r="C4221">
        <v>10</v>
      </c>
      <c r="D4221">
        <v>9</v>
      </c>
      <c r="E4221" t="s">
        <v>510</v>
      </c>
      <c r="F4221" t="s">
        <v>508</v>
      </c>
      <c r="G4221" t="s">
        <v>508</v>
      </c>
      <c r="H4221">
        <v>4.6453546453546446</v>
      </c>
      <c r="I4221">
        <v>56.275303643724698</v>
      </c>
      <c r="J4221">
        <v>0.2374252653774036</v>
      </c>
      <c r="K4221">
        <v>53.10734463276836</v>
      </c>
      <c r="L4221">
        <v>1.058132306806258</v>
      </c>
      <c r="M4221">
        <v>-0.92378752886836024</v>
      </c>
      <c r="N4221">
        <v>0.23310023310023309</v>
      </c>
      <c r="O4221">
        <v>0</v>
      </c>
      <c r="P4221">
        <v>1</v>
      </c>
      <c r="Q4221">
        <v>1</v>
      </c>
      <c r="R4221">
        <v>1</v>
      </c>
      <c r="S4221">
        <v>0</v>
      </c>
      <c r="T4221">
        <v>1</v>
      </c>
    </row>
    <row r="4222" spans="1:20" x14ac:dyDescent="0.3">
      <c r="A4222" t="s">
        <v>285</v>
      </c>
      <c r="B4222" t="s">
        <v>79</v>
      </c>
      <c r="C4222">
        <v>3</v>
      </c>
      <c r="D4222">
        <v>5</v>
      </c>
      <c r="E4222" t="s">
        <v>510</v>
      </c>
      <c r="F4222" t="s">
        <v>508</v>
      </c>
      <c r="G4222" t="s">
        <v>508</v>
      </c>
      <c r="H4222">
        <v>4.0307021223051764</v>
      </c>
      <c r="I4222">
        <v>57.013574660633481</v>
      </c>
      <c r="J4222">
        <v>-1.9612672358766399E-3</v>
      </c>
      <c r="K4222">
        <v>11.25818388841428</v>
      </c>
      <c r="L4222">
        <v>0.68829151337303596</v>
      </c>
      <c r="M4222">
        <v>-2.5743707093821508</v>
      </c>
      <c r="N4222">
        <v>-1.350557839107458</v>
      </c>
      <c r="O4222">
        <v>0</v>
      </c>
      <c r="P4222">
        <v>1</v>
      </c>
      <c r="Q4222">
        <v>0</v>
      </c>
      <c r="R4222">
        <v>0</v>
      </c>
      <c r="S4222">
        <v>0</v>
      </c>
      <c r="T4222">
        <v>0</v>
      </c>
    </row>
    <row r="4223" spans="1:20" x14ac:dyDescent="0.3">
      <c r="A4223" t="s">
        <v>295</v>
      </c>
      <c r="B4223" t="s">
        <v>79</v>
      </c>
      <c r="C4223">
        <v>5</v>
      </c>
      <c r="D4223">
        <v>8</v>
      </c>
      <c r="E4223" t="s">
        <v>510</v>
      </c>
      <c r="F4223" t="s">
        <v>508</v>
      </c>
      <c r="G4223" t="s">
        <v>508</v>
      </c>
      <c r="H4223">
        <v>3.958333333333333</v>
      </c>
      <c r="I4223">
        <v>46.606334841628957</v>
      </c>
      <c r="J4223">
        <v>-1.0186767945340931</v>
      </c>
      <c r="K4223">
        <v>-73.025768911055593</v>
      </c>
      <c r="L4223">
        <v>1.0293360018925239</v>
      </c>
      <c r="M4223">
        <v>-0.70921985815602839</v>
      </c>
      <c r="N4223">
        <v>0.59523809523809523</v>
      </c>
      <c r="O4223">
        <v>0</v>
      </c>
      <c r="P4223">
        <v>1</v>
      </c>
      <c r="Q4223">
        <v>0</v>
      </c>
      <c r="R4223">
        <v>0</v>
      </c>
      <c r="S4223">
        <v>0</v>
      </c>
      <c r="T4223">
        <v>1</v>
      </c>
    </row>
    <row r="4224" spans="1:20" x14ac:dyDescent="0.3">
      <c r="A4224" t="s">
        <v>96</v>
      </c>
      <c r="B4224" t="s">
        <v>79</v>
      </c>
      <c r="C4224">
        <v>2</v>
      </c>
      <c r="D4224">
        <v>9</v>
      </c>
      <c r="E4224" t="s">
        <v>510</v>
      </c>
      <c r="F4224" t="s">
        <v>508</v>
      </c>
      <c r="G4224" t="s">
        <v>508</v>
      </c>
      <c r="H4224">
        <v>3.3000700280112052</v>
      </c>
      <c r="I4224">
        <v>1.25</v>
      </c>
      <c r="J4224">
        <v>-1.3373221167725191</v>
      </c>
      <c r="K4224">
        <v>-150.04803073967321</v>
      </c>
      <c r="L4224">
        <v>1.369057186847852</v>
      </c>
      <c r="M4224">
        <v>-2.1582733812949639</v>
      </c>
      <c r="N4224">
        <v>2.4509803921568629</v>
      </c>
      <c r="O4224">
        <v>0</v>
      </c>
      <c r="P4224">
        <v>0</v>
      </c>
      <c r="Q4224">
        <v>0</v>
      </c>
      <c r="R4224">
        <v>0</v>
      </c>
      <c r="S4224">
        <v>0</v>
      </c>
      <c r="T4224">
        <v>1</v>
      </c>
    </row>
    <row r="4225" spans="1:20" x14ac:dyDescent="0.3">
      <c r="A4225" t="s">
        <v>164</v>
      </c>
      <c r="B4225" t="s">
        <v>79</v>
      </c>
      <c r="C4225">
        <v>0</v>
      </c>
      <c r="D4225">
        <v>5</v>
      </c>
      <c r="E4225" t="s">
        <v>510</v>
      </c>
      <c r="F4225" t="s">
        <v>508</v>
      </c>
      <c r="G4225" t="s">
        <v>508</v>
      </c>
      <c r="H4225">
        <v>3.1721923277208819</v>
      </c>
      <c r="I4225">
        <v>10</v>
      </c>
      <c r="J4225">
        <v>-0.80281700473887696</v>
      </c>
      <c r="K4225">
        <v>-111.2468193384222</v>
      </c>
      <c r="L4225">
        <v>0.87366316596611804</v>
      </c>
      <c r="M4225">
        <v>-1.5550239234449761</v>
      </c>
      <c r="N4225">
        <v>5.9538274605103281</v>
      </c>
      <c r="O4225">
        <v>0</v>
      </c>
      <c r="P4225">
        <v>0</v>
      </c>
      <c r="Q4225">
        <v>0</v>
      </c>
      <c r="R4225">
        <v>0</v>
      </c>
      <c r="S4225">
        <v>0</v>
      </c>
      <c r="T4225">
        <v>0</v>
      </c>
    </row>
    <row r="4226" spans="1:20" x14ac:dyDescent="0.3">
      <c r="A4226" t="s">
        <v>156</v>
      </c>
      <c r="B4226" t="s">
        <v>201</v>
      </c>
      <c r="C4226">
        <v>5</v>
      </c>
      <c r="D4226">
        <v>9</v>
      </c>
      <c r="E4226" t="s">
        <v>510</v>
      </c>
      <c r="F4226" t="s">
        <v>508</v>
      </c>
      <c r="G4226" t="s">
        <v>508</v>
      </c>
      <c r="H4226">
        <v>3.940889624447137</v>
      </c>
      <c r="I4226">
        <v>28.571404242999652</v>
      </c>
      <c r="J4226">
        <v>-4.7320374048350454E-3</v>
      </c>
      <c r="K4226">
        <v>-71.794824769523373</v>
      </c>
      <c r="L4226">
        <v>1.0163555808900291</v>
      </c>
      <c r="M4226">
        <v>-3.690042127066719</v>
      </c>
      <c r="N4226">
        <v>1.149433372189778</v>
      </c>
      <c r="O4226">
        <v>0</v>
      </c>
      <c r="P4226">
        <v>1</v>
      </c>
      <c r="Q4226">
        <v>0</v>
      </c>
      <c r="R4226">
        <v>0</v>
      </c>
      <c r="S4226">
        <v>0</v>
      </c>
      <c r="T4226">
        <v>1</v>
      </c>
    </row>
    <row r="4227" spans="1:20" x14ac:dyDescent="0.3">
      <c r="A4227" t="s">
        <v>223</v>
      </c>
      <c r="B4227" t="s">
        <v>201</v>
      </c>
      <c r="C4227">
        <v>0</v>
      </c>
      <c r="D4227">
        <v>5</v>
      </c>
      <c r="E4227" t="s">
        <v>510</v>
      </c>
      <c r="F4227" t="s">
        <v>508</v>
      </c>
      <c r="G4227" t="s">
        <v>508</v>
      </c>
      <c r="H4227">
        <v>9.1496359191750205</v>
      </c>
      <c r="I4227">
        <v>7.6962229727811016</v>
      </c>
      <c r="J4227">
        <v>-5.999208581532834E-2</v>
      </c>
      <c r="K4227">
        <v>-466.66666666666669</v>
      </c>
      <c r="L4227">
        <v>2.335805744155627</v>
      </c>
      <c r="M4227">
        <v>-32.162538608681338</v>
      </c>
      <c r="N4227">
        <v>2.1897815077632421</v>
      </c>
      <c r="O4227">
        <v>0</v>
      </c>
      <c r="P4227">
        <v>0</v>
      </c>
      <c r="Q4227">
        <v>0</v>
      </c>
      <c r="R4227">
        <v>0</v>
      </c>
      <c r="S4227">
        <v>0</v>
      </c>
      <c r="T4227">
        <v>1</v>
      </c>
    </row>
    <row r="4228" spans="1:20" x14ac:dyDescent="0.3">
      <c r="A4228" t="s">
        <v>265</v>
      </c>
      <c r="B4228" t="s">
        <v>201</v>
      </c>
      <c r="C4228">
        <v>6</v>
      </c>
      <c r="D4228">
        <v>6</v>
      </c>
      <c r="E4228" t="s">
        <v>510</v>
      </c>
      <c r="F4228" t="s">
        <v>508</v>
      </c>
      <c r="G4228" t="s">
        <v>508</v>
      </c>
      <c r="H4228">
        <v>8.7616389780592581</v>
      </c>
      <c r="I4228">
        <v>17.16832713512208</v>
      </c>
      <c r="J4228">
        <v>-8.4215600776800778E-2</v>
      </c>
      <c r="K4228">
        <v>-67.657484884245306</v>
      </c>
      <c r="L4228">
        <v>1.1129432341358041</v>
      </c>
      <c r="M4228">
        <v>-2.0270282343733532</v>
      </c>
      <c r="N4228">
        <v>-5.5172049024631118</v>
      </c>
      <c r="O4228">
        <v>1</v>
      </c>
      <c r="P4228">
        <v>1</v>
      </c>
      <c r="Q4228">
        <v>0</v>
      </c>
      <c r="R4228">
        <v>0</v>
      </c>
      <c r="S4228">
        <v>0</v>
      </c>
      <c r="T4228">
        <v>1</v>
      </c>
    </row>
    <row r="4229" spans="1:20" x14ac:dyDescent="0.3">
      <c r="A4229" t="s">
        <v>271</v>
      </c>
      <c r="B4229" t="s">
        <v>201</v>
      </c>
      <c r="C4229">
        <v>3</v>
      </c>
      <c r="D4229">
        <v>6</v>
      </c>
      <c r="E4229" t="s">
        <v>510</v>
      </c>
      <c r="F4229" t="s">
        <v>508</v>
      </c>
      <c r="G4229" t="s">
        <v>508</v>
      </c>
      <c r="H4229">
        <v>10.967538519861529</v>
      </c>
      <c r="I4229">
        <v>1.7094001418896261</v>
      </c>
      <c r="J4229">
        <v>-7.66670653454323E-2</v>
      </c>
      <c r="K4229">
        <v>-70.894658870124587</v>
      </c>
      <c r="L4229">
        <v>1.2902663154363549</v>
      </c>
      <c r="M4229">
        <v>-7.3096445146231499</v>
      </c>
      <c r="N4229">
        <v>-4.2168635331522832</v>
      </c>
      <c r="O4229">
        <v>0</v>
      </c>
      <c r="P4229">
        <v>1</v>
      </c>
      <c r="Q4229">
        <v>0</v>
      </c>
      <c r="R4229">
        <v>0</v>
      </c>
      <c r="S4229">
        <v>0</v>
      </c>
      <c r="T4229">
        <v>1</v>
      </c>
    </row>
    <row r="4230" spans="1:20" x14ac:dyDescent="0.3">
      <c r="A4230" t="s">
        <v>290</v>
      </c>
      <c r="B4230" t="s">
        <v>201</v>
      </c>
      <c r="C4230">
        <v>-2</v>
      </c>
      <c r="D4230">
        <v>3</v>
      </c>
      <c r="E4230" t="s">
        <v>510</v>
      </c>
      <c r="F4230" t="s">
        <v>508</v>
      </c>
      <c r="G4230" t="s">
        <v>508</v>
      </c>
      <c r="H4230">
        <v>10.95007673810249</v>
      </c>
      <c r="I4230">
        <v>0</v>
      </c>
      <c r="J4230">
        <v>-3.9990529556225202E-2</v>
      </c>
      <c r="K4230">
        <v>-102.3293364491867</v>
      </c>
      <c r="L4230">
        <v>0.78336102194756274</v>
      </c>
      <c r="M4230">
        <v>-5.1282004256688776</v>
      </c>
      <c r="N4230">
        <v>-5.4054082354286788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</row>
    <row r="4231" spans="1:20" x14ac:dyDescent="0.3">
      <c r="A4231" t="s">
        <v>91</v>
      </c>
      <c r="B4231" t="s">
        <v>201</v>
      </c>
      <c r="C4231">
        <v>-2</v>
      </c>
      <c r="D4231">
        <v>3</v>
      </c>
      <c r="E4231" t="s">
        <v>510</v>
      </c>
      <c r="F4231" t="s">
        <v>508</v>
      </c>
      <c r="G4231" t="s">
        <v>508</v>
      </c>
      <c r="H4231">
        <v>7.8508062949366266</v>
      </c>
      <c r="I4231">
        <v>6.3060291452570123</v>
      </c>
      <c r="J4231">
        <v>-2.5893881899194501E-2</v>
      </c>
      <c r="K4231">
        <v>-122.9459304735234</v>
      </c>
      <c r="L4231">
        <v>0.64605781802970152</v>
      </c>
      <c r="M4231">
        <v>-6.2068986495807703</v>
      </c>
      <c r="N4231">
        <v>0</v>
      </c>
      <c r="O4231">
        <v>0</v>
      </c>
      <c r="P4231">
        <v>0</v>
      </c>
      <c r="Q4231">
        <v>0</v>
      </c>
      <c r="R4231">
        <v>0</v>
      </c>
      <c r="S4231">
        <v>0</v>
      </c>
      <c r="T4231">
        <v>0</v>
      </c>
    </row>
    <row r="4232" spans="1:20" x14ac:dyDescent="0.3">
      <c r="A4232" t="s">
        <v>220</v>
      </c>
      <c r="B4232" t="s">
        <v>201</v>
      </c>
      <c r="C4232">
        <v>11</v>
      </c>
      <c r="D4232">
        <v>12</v>
      </c>
      <c r="E4232" t="s">
        <v>510</v>
      </c>
      <c r="F4232" t="s">
        <v>508</v>
      </c>
      <c r="G4232" t="s">
        <v>508</v>
      </c>
      <c r="H4232">
        <v>7.1614296464117251</v>
      </c>
      <c r="I4232">
        <v>23.270036488070289</v>
      </c>
      <c r="J4232">
        <v>2.6198244791102668E-2</v>
      </c>
      <c r="K4232">
        <v>-42.087460967954023</v>
      </c>
      <c r="L4232">
        <v>1.2057507802996099</v>
      </c>
      <c r="M4232">
        <v>-2.0134208857554179</v>
      </c>
      <c r="N4232">
        <v>2.739723343007249</v>
      </c>
      <c r="O4232">
        <v>1</v>
      </c>
      <c r="P4232">
        <v>1</v>
      </c>
      <c r="Q4232">
        <v>1</v>
      </c>
      <c r="R4232">
        <v>1</v>
      </c>
      <c r="S4232">
        <v>0</v>
      </c>
      <c r="T4232">
        <v>1</v>
      </c>
    </row>
    <row r="4233" spans="1:20" x14ac:dyDescent="0.3">
      <c r="A4233" t="s">
        <v>235</v>
      </c>
      <c r="B4233" t="s">
        <v>201</v>
      </c>
      <c r="C4233">
        <v>4</v>
      </c>
      <c r="D4233">
        <v>7</v>
      </c>
      <c r="E4233" t="s">
        <v>510</v>
      </c>
      <c r="F4233" t="s">
        <v>508</v>
      </c>
      <c r="G4233" t="s">
        <v>508</v>
      </c>
      <c r="H4233">
        <v>5.566502256508457</v>
      </c>
      <c r="I4233">
        <v>48.148149783392292</v>
      </c>
      <c r="J4233">
        <v>4.3780500771950337E-2</v>
      </c>
      <c r="K4233">
        <v>-7.5268997072626131</v>
      </c>
      <c r="L4233">
        <v>0.75406202391758026</v>
      </c>
      <c r="M4233">
        <v>-2.027025067780146</v>
      </c>
      <c r="N4233">
        <v>-2.7586261894414772</v>
      </c>
      <c r="O4233">
        <v>0</v>
      </c>
      <c r="P4233">
        <v>1</v>
      </c>
      <c r="Q4233">
        <v>1</v>
      </c>
      <c r="R4233">
        <v>0</v>
      </c>
      <c r="S4233">
        <v>0</v>
      </c>
      <c r="T4233">
        <v>0</v>
      </c>
    </row>
    <row r="4234" spans="1:20" x14ac:dyDescent="0.3">
      <c r="A4234" t="s">
        <v>259</v>
      </c>
      <c r="B4234" t="s">
        <v>201</v>
      </c>
      <c r="C4234">
        <v>4</v>
      </c>
      <c r="D4234">
        <v>6</v>
      </c>
      <c r="E4234" t="s">
        <v>510</v>
      </c>
      <c r="F4234" t="s">
        <v>508</v>
      </c>
      <c r="G4234" t="s">
        <v>508</v>
      </c>
      <c r="H4234">
        <v>5.6737590237176851</v>
      </c>
      <c r="I4234">
        <v>35.999965667724609</v>
      </c>
      <c r="J4234">
        <v>4.0166000715220612E-2</v>
      </c>
      <c r="K4234">
        <v>-20.064721772840311</v>
      </c>
      <c r="L4234">
        <v>0.54140760036827251</v>
      </c>
      <c r="M4234">
        <v>-2.7586261894414772</v>
      </c>
      <c r="N4234">
        <v>2.1276660503010789</v>
      </c>
      <c r="O4234">
        <v>0</v>
      </c>
      <c r="P4234">
        <v>1</v>
      </c>
      <c r="Q4234">
        <v>1</v>
      </c>
      <c r="R4234">
        <v>0</v>
      </c>
      <c r="S4234">
        <v>0</v>
      </c>
      <c r="T4234">
        <v>0</v>
      </c>
    </row>
    <row r="4235" spans="1:20" x14ac:dyDescent="0.3">
      <c r="A4235" t="s">
        <v>269</v>
      </c>
      <c r="B4235" t="s">
        <v>201</v>
      </c>
      <c r="C4235">
        <v>6</v>
      </c>
      <c r="D4235">
        <v>5</v>
      </c>
      <c r="E4235" t="s">
        <v>510</v>
      </c>
      <c r="F4235" t="s">
        <v>508</v>
      </c>
      <c r="G4235" t="s">
        <v>508</v>
      </c>
      <c r="H4235">
        <v>5.1810871314275611</v>
      </c>
      <c r="I4235">
        <v>47.619020587452248</v>
      </c>
      <c r="J4235">
        <v>3.533661318487874E-2</v>
      </c>
      <c r="K4235">
        <v>1.4767920790090181</v>
      </c>
      <c r="L4235">
        <v>0.96152147115324083</v>
      </c>
      <c r="M4235">
        <v>-1.3888957875743531</v>
      </c>
      <c r="N4235">
        <v>-1.408449403588351</v>
      </c>
      <c r="O4235">
        <v>0</v>
      </c>
      <c r="P4235">
        <v>1</v>
      </c>
      <c r="Q4235">
        <v>1</v>
      </c>
      <c r="R4235">
        <v>1</v>
      </c>
      <c r="S4235">
        <v>0</v>
      </c>
      <c r="T4235">
        <v>0</v>
      </c>
    </row>
    <row r="4236" spans="1:20" x14ac:dyDescent="0.3">
      <c r="A4236" t="s">
        <v>282</v>
      </c>
      <c r="B4236" t="s">
        <v>201</v>
      </c>
      <c r="C4236">
        <v>6</v>
      </c>
      <c r="D4236">
        <v>6</v>
      </c>
      <c r="E4236" t="s">
        <v>510</v>
      </c>
      <c r="F4236" t="s">
        <v>508</v>
      </c>
      <c r="G4236" t="s">
        <v>508</v>
      </c>
      <c r="H4236">
        <v>4.7959187409620654</v>
      </c>
      <c r="I4236">
        <v>38.095216469961798</v>
      </c>
      <c r="J4236">
        <v>3.1879126910991977E-2</v>
      </c>
      <c r="K4236">
        <v>-61.052686703616537</v>
      </c>
      <c r="L4236">
        <v>0.52939083422206656</v>
      </c>
      <c r="M4236">
        <v>-1.408449403588351</v>
      </c>
      <c r="N4236">
        <v>-0.71428504525397585</v>
      </c>
      <c r="O4236">
        <v>0</v>
      </c>
      <c r="P4236">
        <v>1</v>
      </c>
      <c r="Q4236">
        <v>1</v>
      </c>
      <c r="R4236">
        <v>0</v>
      </c>
      <c r="S4236">
        <v>0</v>
      </c>
      <c r="T4236">
        <v>0</v>
      </c>
    </row>
    <row r="4237" spans="1:20" x14ac:dyDescent="0.3">
      <c r="A4237" t="s">
        <v>291</v>
      </c>
      <c r="B4237" t="s">
        <v>201</v>
      </c>
      <c r="C4237">
        <v>3</v>
      </c>
      <c r="D4237">
        <v>5</v>
      </c>
      <c r="E4237" t="s">
        <v>510</v>
      </c>
      <c r="F4237" t="s">
        <v>508</v>
      </c>
      <c r="G4237" t="s">
        <v>508</v>
      </c>
      <c r="H4237">
        <v>4.29606587253617</v>
      </c>
      <c r="I4237">
        <v>28.571412352471349</v>
      </c>
      <c r="J4237">
        <v>2.346114124735765E-2</v>
      </c>
      <c r="K4237">
        <v>-110.1754283816977</v>
      </c>
      <c r="L4237">
        <v>0.52794852898190792</v>
      </c>
      <c r="M4237">
        <v>-0.71942378173893762</v>
      </c>
      <c r="N4237">
        <v>-1.449273985189887</v>
      </c>
      <c r="O4237">
        <v>0</v>
      </c>
      <c r="P4237">
        <v>0</v>
      </c>
      <c r="Q4237">
        <v>1</v>
      </c>
      <c r="R4237">
        <v>0</v>
      </c>
      <c r="S4237">
        <v>0</v>
      </c>
      <c r="T4237">
        <v>0</v>
      </c>
    </row>
    <row r="4238" spans="1:20" x14ac:dyDescent="0.3">
      <c r="A4238" t="s">
        <v>295</v>
      </c>
      <c r="B4238" t="s">
        <v>201</v>
      </c>
      <c r="C4238">
        <v>3</v>
      </c>
      <c r="D4238">
        <v>5</v>
      </c>
      <c r="E4238" t="s">
        <v>510</v>
      </c>
      <c r="F4238" t="s">
        <v>508</v>
      </c>
      <c r="G4238" t="s">
        <v>508</v>
      </c>
      <c r="H4238">
        <v>4.0966378360088163</v>
      </c>
      <c r="I4238">
        <v>19.047608234980899</v>
      </c>
      <c r="J4238">
        <v>2.1598861902269891E-2</v>
      </c>
      <c r="K4238">
        <v>-108.49670361024511</v>
      </c>
      <c r="L4238">
        <v>0.64560918392277922</v>
      </c>
      <c r="M4238">
        <v>-1.449273985189887</v>
      </c>
      <c r="N4238">
        <v>-2.2058802260453541</v>
      </c>
      <c r="O4238">
        <v>0</v>
      </c>
      <c r="P4238">
        <v>0</v>
      </c>
      <c r="Q4238">
        <v>1</v>
      </c>
      <c r="R4238">
        <v>0</v>
      </c>
      <c r="S4238">
        <v>0</v>
      </c>
      <c r="T4238">
        <v>0</v>
      </c>
    </row>
    <row r="4239" spans="1:20" x14ac:dyDescent="0.3">
      <c r="A4239" t="s">
        <v>298</v>
      </c>
      <c r="B4239" t="s">
        <v>201</v>
      </c>
      <c r="C4239">
        <v>3</v>
      </c>
      <c r="D4239">
        <v>9</v>
      </c>
      <c r="E4239" t="s">
        <v>513</v>
      </c>
      <c r="F4239" t="s">
        <v>508</v>
      </c>
      <c r="G4239" t="s">
        <v>508</v>
      </c>
      <c r="H4239">
        <v>3.920514270138971</v>
      </c>
      <c r="I4239">
        <v>4.7619020587452248</v>
      </c>
      <c r="J4239">
        <v>1.8154195209287901E-2</v>
      </c>
      <c r="K4239">
        <v>-119.7639557843997</v>
      </c>
      <c r="L4239">
        <v>0.87828551767025598</v>
      </c>
      <c r="M4239">
        <v>-2.2058802260453541</v>
      </c>
      <c r="N4239">
        <v>1.503757915877503</v>
      </c>
      <c r="O4239">
        <v>0</v>
      </c>
      <c r="P4239">
        <v>0</v>
      </c>
      <c r="Q4239">
        <v>1</v>
      </c>
      <c r="R4239">
        <v>0</v>
      </c>
      <c r="S4239">
        <v>0</v>
      </c>
      <c r="T4239">
        <v>0</v>
      </c>
    </row>
    <row r="4240" spans="1:20" x14ac:dyDescent="0.3">
      <c r="A4240" t="s">
        <v>164</v>
      </c>
      <c r="B4240" t="s">
        <v>201</v>
      </c>
      <c r="C4240">
        <v>11</v>
      </c>
      <c r="D4240">
        <v>13</v>
      </c>
      <c r="E4240" t="s">
        <v>510</v>
      </c>
      <c r="F4240" t="s">
        <v>508</v>
      </c>
      <c r="G4240" t="s">
        <v>508</v>
      </c>
      <c r="H4240">
        <v>5.3571411765607468</v>
      </c>
      <c r="I4240">
        <v>49.999985098837918</v>
      </c>
      <c r="J4240">
        <v>4.12775483045138E-2</v>
      </c>
      <c r="K4240">
        <v>200.0000175705301</v>
      </c>
      <c r="L4240">
        <v>1.6229700505464379</v>
      </c>
      <c r="M4240">
        <v>-6.7484671550249544</v>
      </c>
      <c r="N4240">
        <v>0.65789411768027495</v>
      </c>
      <c r="O4240">
        <v>1</v>
      </c>
      <c r="P4240">
        <v>1</v>
      </c>
      <c r="Q4240">
        <v>1</v>
      </c>
      <c r="R4240">
        <v>0</v>
      </c>
      <c r="S4240">
        <v>1</v>
      </c>
      <c r="T4240">
        <v>1</v>
      </c>
    </row>
    <row r="4241" spans="1:20" x14ac:dyDescent="0.3">
      <c r="A4241" t="s">
        <v>242</v>
      </c>
      <c r="B4241" t="s">
        <v>201</v>
      </c>
      <c r="C4241">
        <v>6</v>
      </c>
      <c r="D4241">
        <v>7</v>
      </c>
      <c r="E4241" t="s">
        <v>510</v>
      </c>
      <c r="F4241" t="s">
        <v>508</v>
      </c>
      <c r="G4241" t="s">
        <v>508</v>
      </c>
      <c r="H4241">
        <v>5.857141812642416</v>
      </c>
      <c r="I4241">
        <v>43.589734184671087</v>
      </c>
      <c r="J4241">
        <v>2.9595270029206519E-2</v>
      </c>
      <c r="K4241">
        <v>32.203380755396928</v>
      </c>
      <c r="L4241">
        <v>0.50543309097888911</v>
      </c>
      <c r="M4241">
        <v>-3.84615031925166</v>
      </c>
      <c r="N4241">
        <v>5.3333361943562831</v>
      </c>
      <c r="O4241">
        <v>0</v>
      </c>
      <c r="P4241">
        <v>1</v>
      </c>
      <c r="Q4241">
        <v>1</v>
      </c>
      <c r="R4241">
        <v>0</v>
      </c>
      <c r="S4241">
        <v>1</v>
      </c>
      <c r="T4241">
        <v>0</v>
      </c>
    </row>
    <row r="4242" spans="1:20" x14ac:dyDescent="0.3">
      <c r="A4242" t="s">
        <v>77</v>
      </c>
      <c r="B4242" t="s">
        <v>233</v>
      </c>
      <c r="C4242">
        <v>0</v>
      </c>
      <c r="D4242">
        <v>7</v>
      </c>
      <c r="E4242" t="s">
        <v>510</v>
      </c>
      <c r="F4242" t="s">
        <v>508</v>
      </c>
      <c r="G4242" t="s">
        <v>508</v>
      </c>
      <c r="H4242">
        <v>2.385566629752677</v>
      </c>
      <c r="I4242">
        <v>20.183486238532112</v>
      </c>
      <c r="J4242">
        <v>-3.8009599883683198</v>
      </c>
      <c r="K4242">
        <v>-136.01127554615951</v>
      </c>
      <c r="L4242">
        <v>0.68693830291668967</v>
      </c>
      <c r="M4242">
        <v>-0.83279948750800759</v>
      </c>
      <c r="N4242">
        <v>-0.32299741602067178</v>
      </c>
      <c r="O4242">
        <v>0</v>
      </c>
      <c r="P4242">
        <v>0</v>
      </c>
      <c r="Q4242">
        <v>0</v>
      </c>
      <c r="R4242">
        <v>0</v>
      </c>
      <c r="S4242">
        <v>0</v>
      </c>
      <c r="T4242">
        <v>0</v>
      </c>
    </row>
    <row r="4243" spans="1:20" x14ac:dyDescent="0.3">
      <c r="A4243" t="s">
        <v>156</v>
      </c>
      <c r="B4243" t="s">
        <v>233</v>
      </c>
      <c r="C4243">
        <v>8</v>
      </c>
      <c r="D4243">
        <v>9</v>
      </c>
      <c r="E4243" t="s">
        <v>510</v>
      </c>
      <c r="F4243" t="s">
        <v>508</v>
      </c>
      <c r="G4243" t="s">
        <v>508</v>
      </c>
      <c r="H4243">
        <v>2.5239616613418532</v>
      </c>
      <c r="I4243">
        <v>37.864077669902912</v>
      </c>
      <c r="J4243">
        <v>-2.6903428801667251</v>
      </c>
      <c r="K4243">
        <v>-38.683127572016843</v>
      </c>
      <c r="L4243">
        <v>0.57679449130174665</v>
      </c>
      <c r="M4243">
        <v>-1.074589127686473</v>
      </c>
      <c r="N4243">
        <v>0.70287539936102239</v>
      </c>
      <c r="O4243">
        <v>1</v>
      </c>
      <c r="P4243">
        <v>1</v>
      </c>
      <c r="Q4243">
        <v>0</v>
      </c>
      <c r="R4243">
        <v>1</v>
      </c>
      <c r="S4243">
        <v>0</v>
      </c>
      <c r="T4243">
        <v>0</v>
      </c>
    </row>
    <row r="4244" spans="1:20" x14ac:dyDescent="0.3">
      <c r="A4244" t="s">
        <v>228</v>
      </c>
      <c r="B4244" t="s">
        <v>233</v>
      </c>
      <c r="C4244">
        <v>9</v>
      </c>
      <c r="D4244">
        <v>13</v>
      </c>
      <c r="E4244" t="s">
        <v>367</v>
      </c>
      <c r="F4244" t="s">
        <v>508</v>
      </c>
      <c r="G4244" t="s">
        <v>509</v>
      </c>
      <c r="H4244">
        <v>2.525022747952685</v>
      </c>
      <c r="I4244">
        <v>34.108527131782942</v>
      </c>
      <c r="J4244">
        <v>0.18100827690721971</v>
      </c>
      <c r="K4244">
        <v>-8.3041618047448722</v>
      </c>
      <c r="L4244">
        <v>0.61839438689414072</v>
      </c>
      <c r="M4244">
        <v>-0.82122552116235004</v>
      </c>
      <c r="N4244">
        <v>1.0191082802547771</v>
      </c>
      <c r="O4244">
        <v>1</v>
      </c>
      <c r="P4244">
        <v>1</v>
      </c>
      <c r="Q4244">
        <v>1</v>
      </c>
      <c r="R4244">
        <v>0</v>
      </c>
      <c r="S4244">
        <v>0</v>
      </c>
      <c r="T4244">
        <v>0</v>
      </c>
    </row>
    <row r="4245" spans="1:20" x14ac:dyDescent="0.3">
      <c r="A4245" t="s">
        <v>271</v>
      </c>
      <c r="B4245" t="s">
        <v>233</v>
      </c>
      <c r="C4245">
        <v>8</v>
      </c>
      <c r="D4245">
        <v>11</v>
      </c>
      <c r="E4245" t="s">
        <v>513</v>
      </c>
      <c r="F4245" t="s">
        <v>508</v>
      </c>
      <c r="G4245" t="s">
        <v>508</v>
      </c>
      <c r="H4245">
        <v>3.4500137450746808</v>
      </c>
      <c r="I4245">
        <v>15.625</v>
      </c>
      <c r="J4245">
        <v>2.7355788267545429</v>
      </c>
      <c r="K4245">
        <v>-16.22792763514239</v>
      </c>
      <c r="L4245">
        <v>0.5657167478901699</v>
      </c>
      <c r="M4245">
        <v>-3.4076827757125159</v>
      </c>
      <c r="N4245">
        <v>1.475304682488775</v>
      </c>
      <c r="O4245">
        <v>0</v>
      </c>
      <c r="P4245">
        <v>1</v>
      </c>
      <c r="Q4245">
        <v>1</v>
      </c>
      <c r="R4245">
        <v>0</v>
      </c>
      <c r="S4245">
        <v>1</v>
      </c>
      <c r="T4245">
        <v>0</v>
      </c>
    </row>
    <row r="4246" spans="1:20" x14ac:dyDescent="0.3">
      <c r="A4246" t="s">
        <v>283</v>
      </c>
      <c r="B4246" t="s">
        <v>233</v>
      </c>
      <c r="C4246">
        <v>3</v>
      </c>
      <c r="D4246">
        <v>6</v>
      </c>
      <c r="E4246" t="s">
        <v>510</v>
      </c>
      <c r="F4246" t="s">
        <v>508</v>
      </c>
      <c r="G4246" t="s">
        <v>508</v>
      </c>
      <c r="H4246">
        <v>3.4823142308746919</v>
      </c>
      <c r="I4246">
        <v>14.935064935064929</v>
      </c>
      <c r="J4246">
        <v>-2.538377413567201</v>
      </c>
      <c r="K4246">
        <v>-68.249106687085131</v>
      </c>
      <c r="L4246">
        <v>0.42988236743240749</v>
      </c>
      <c r="M4246">
        <v>-1.2634238787113079</v>
      </c>
      <c r="N4246">
        <v>-1.0236724248240561</v>
      </c>
      <c r="O4246">
        <v>0</v>
      </c>
      <c r="P4246">
        <v>1</v>
      </c>
      <c r="Q4246">
        <v>0</v>
      </c>
      <c r="R4246">
        <v>0</v>
      </c>
      <c r="S4246">
        <v>0</v>
      </c>
      <c r="T4246">
        <v>0</v>
      </c>
    </row>
    <row r="4247" spans="1:20" x14ac:dyDescent="0.3">
      <c r="A4247" t="s">
        <v>290</v>
      </c>
      <c r="B4247" t="s">
        <v>233</v>
      </c>
      <c r="C4247">
        <v>2</v>
      </c>
      <c r="D4247">
        <v>6</v>
      </c>
      <c r="E4247" t="s">
        <v>510</v>
      </c>
      <c r="F4247" t="s">
        <v>508</v>
      </c>
      <c r="G4247" t="s">
        <v>508</v>
      </c>
      <c r="H4247">
        <v>3.282851602179333</v>
      </c>
      <c r="I4247">
        <v>5.161290322580645</v>
      </c>
      <c r="J4247">
        <v>-5.0039021773077668</v>
      </c>
      <c r="K4247">
        <v>-101.79198450175561</v>
      </c>
      <c r="L4247">
        <v>1.16870924545878</v>
      </c>
      <c r="M4247">
        <v>-1.0236724248240561</v>
      </c>
      <c r="N4247">
        <v>0.25856496444731741</v>
      </c>
      <c r="O4247">
        <v>0</v>
      </c>
      <c r="P4247">
        <v>0</v>
      </c>
      <c r="Q4247">
        <v>0</v>
      </c>
      <c r="R4247">
        <v>0</v>
      </c>
      <c r="S4247">
        <v>0</v>
      </c>
      <c r="T4247">
        <v>1</v>
      </c>
    </row>
    <row r="4248" spans="1:20" x14ac:dyDescent="0.3">
      <c r="A4248" t="s">
        <v>512</v>
      </c>
      <c r="B4248" t="s">
        <v>233</v>
      </c>
      <c r="C4248">
        <v>2</v>
      </c>
      <c r="D4248">
        <v>9</v>
      </c>
      <c r="E4248" t="s">
        <v>510</v>
      </c>
      <c r="F4248" t="s">
        <v>508</v>
      </c>
      <c r="G4248" t="s">
        <v>508</v>
      </c>
      <c r="H4248">
        <v>3.536161008182074</v>
      </c>
      <c r="I4248">
        <v>12.93532338308458</v>
      </c>
      <c r="J4248">
        <v>-9.3423907191152828</v>
      </c>
      <c r="K4248">
        <v>-139.3805309734513</v>
      </c>
      <c r="L4248">
        <v>1.303723291383053</v>
      </c>
      <c r="M4248">
        <v>-2.0631850419084459</v>
      </c>
      <c r="N4248">
        <v>-5.5957867017774854</v>
      </c>
      <c r="O4248">
        <v>0</v>
      </c>
      <c r="P4248">
        <v>0</v>
      </c>
      <c r="Q4248">
        <v>0</v>
      </c>
      <c r="R4248">
        <v>0</v>
      </c>
      <c r="S4248">
        <v>0</v>
      </c>
      <c r="T4248">
        <v>1</v>
      </c>
    </row>
    <row r="4249" spans="1:20" x14ac:dyDescent="0.3">
      <c r="A4249" t="s">
        <v>91</v>
      </c>
      <c r="B4249" t="s">
        <v>233</v>
      </c>
      <c r="C4249">
        <v>2</v>
      </c>
      <c r="D4249">
        <v>7</v>
      </c>
      <c r="E4249" t="s">
        <v>510</v>
      </c>
      <c r="F4249" t="s">
        <v>508</v>
      </c>
      <c r="G4249" t="s">
        <v>508</v>
      </c>
      <c r="H4249">
        <v>4.0496114763897184</v>
      </c>
      <c r="I4249">
        <v>19.254658385093169</v>
      </c>
      <c r="J4249">
        <v>-15.589028061658009</v>
      </c>
      <c r="K4249">
        <v>-262.83391405342621</v>
      </c>
      <c r="L4249">
        <v>1.5283752599641041</v>
      </c>
      <c r="M4249">
        <v>-5.5957867017774854</v>
      </c>
      <c r="N4249">
        <v>-2.9288702928870292</v>
      </c>
      <c r="O4249">
        <v>0</v>
      </c>
      <c r="P4249">
        <v>0</v>
      </c>
      <c r="Q4249">
        <v>0</v>
      </c>
      <c r="R4249">
        <v>0</v>
      </c>
      <c r="S4249">
        <v>0</v>
      </c>
      <c r="T4249">
        <v>1</v>
      </c>
    </row>
    <row r="4250" spans="1:20" x14ac:dyDescent="0.3">
      <c r="A4250" t="s">
        <v>93</v>
      </c>
      <c r="B4250" t="s">
        <v>233</v>
      </c>
      <c r="C4250">
        <v>2</v>
      </c>
      <c r="D4250">
        <v>6</v>
      </c>
      <c r="E4250" t="s">
        <v>510</v>
      </c>
      <c r="F4250" t="s">
        <v>508</v>
      </c>
      <c r="G4250" t="s">
        <v>508</v>
      </c>
      <c r="H4250">
        <v>4.3975779967159276</v>
      </c>
      <c r="I4250">
        <v>6.5015479876161004</v>
      </c>
      <c r="J4250">
        <v>-20.74275978448604</v>
      </c>
      <c r="K4250">
        <v>-198.48820058997029</v>
      </c>
      <c r="L4250">
        <v>1.0068970744277701</v>
      </c>
      <c r="M4250">
        <v>-2.9288702928870292</v>
      </c>
      <c r="N4250">
        <v>0.64655172413793105</v>
      </c>
      <c r="O4250">
        <v>0</v>
      </c>
      <c r="P4250">
        <v>0</v>
      </c>
      <c r="Q4250">
        <v>0</v>
      </c>
      <c r="R4250">
        <v>0</v>
      </c>
      <c r="S4250">
        <v>0</v>
      </c>
      <c r="T4250">
        <v>1</v>
      </c>
    </row>
    <row r="4251" spans="1:20" x14ac:dyDescent="0.3">
      <c r="A4251" t="s">
        <v>162</v>
      </c>
      <c r="B4251" t="s">
        <v>233</v>
      </c>
      <c r="C4251">
        <v>3</v>
      </c>
      <c r="D4251">
        <v>4</v>
      </c>
      <c r="E4251" t="s">
        <v>510</v>
      </c>
      <c r="F4251" t="s">
        <v>508</v>
      </c>
      <c r="G4251" t="s">
        <v>508</v>
      </c>
      <c r="H4251">
        <v>4.0219936869972512</v>
      </c>
      <c r="I4251">
        <v>9.9071207430340564</v>
      </c>
      <c r="J4251">
        <v>-19.625712731181281</v>
      </c>
      <c r="K4251">
        <v>-88.822303282959908</v>
      </c>
      <c r="L4251">
        <v>0.68171003717472123</v>
      </c>
      <c r="M4251">
        <v>-1.4054813773717501</v>
      </c>
      <c r="N4251">
        <v>-1.9244476122594441</v>
      </c>
      <c r="O4251">
        <v>0</v>
      </c>
      <c r="P4251">
        <v>1</v>
      </c>
      <c r="Q4251">
        <v>0</v>
      </c>
      <c r="R4251">
        <v>0</v>
      </c>
      <c r="S4251">
        <v>0</v>
      </c>
      <c r="T4251">
        <v>0</v>
      </c>
    </row>
    <row r="4252" spans="1:20" x14ac:dyDescent="0.3">
      <c r="A4252" t="s">
        <v>220</v>
      </c>
      <c r="B4252" t="s">
        <v>233</v>
      </c>
      <c r="C4252">
        <v>2</v>
      </c>
      <c r="D4252">
        <v>5</v>
      </c>
      <c r="E4252" t="s">
        <v>510</v>
      </c>
      <c r="F4252" t="s">
        <v>508</v>
      </c>
      <c r="G4252" t="s">
        <v>508</v>
      </c>
      <c r="H4252">
        <v>4.0282392026578071</v>
      </c>
      <c r="I4252">
        <v>10.02865329512894</v>
      </c>
      <c r="J4252">
        <v>-19.152152228484969</v>
      </c>
      <c r="K4252">
        <v>-106.4610322845981</v>
      </c>
      <c r="L4252">
        <v>1.4363316575092999</v>
      </c>
      <c r="M4252">
        <v>-1.9244476122594441</v>
      </c>
      <c r="N4252">
        <v>3.3430232558139532</v>
      </c>
      <c r="O4252">
        <v>0</v>
      </c>
      <c r="P4252">
        <v>0</v>
      </c>
      <c r="Q4252">
        <v>0</v>
      </c>
      <c r="R4252">
        <v>0</v>
      </c>
      <c r="S4252">
        <v>0</v>
      </c>
      <c r="T4252">
        <v>1</v>
      </c>
    </row>
    <row r="4253" spans="1:20" x14ac:dyDescent="0.3">
      <c r="A4253" t="s">
        <v>235</v>
      </c>
      <c r="B4253" t="s">
        <v>233</v>
      </c>
      <c r="C4253">
        <v>3</v>
      </c>
      <c r="D4253">
        <v>6</v>
      </c>
      <c r="E4253" t="s">
        <v>510</v>
      </c>
      <c r="F4253" t="s">
        <v>508</v>
      </c>
      <c r="G4253" t="s">
        <v>508</v>
      </c>
      <c r="H4253">
        <v>3.7044617273843641</v>
      </c>
      <c r="I4253">
        <v>22.448979591836739</v>
      </c>
      <c r="J4253">
        <v>-4.5036175997454748</v>
      </c>
      <c r="K4253">
        <v>-61.974602038991193</v>
      </c>
      <c r="L4253">
        <v>0.65274434755159216</v>
      </c>
      <c r="M4253">
        <v>-0.92264017033356993</v>
      </c>
      <c r="N4253">
        <v>-0.28653295128939832</v>
      </c>
      <c r="O4253">
        <v>0</v>
      </c>
      <c r="P4253">
        <v>1</v>
      </c>
      <c r="Q4253">
        <v>0</v>
      </c>
      <c r="R4253">
        <v>0</v>
      </c>
      <c r="S4253">
        <v>0</v>
      </c>
      <c r="T4253">
        <v>0</v>
      </c>
    </row>
    <row r="4254" spans="1:20" x14ac:dyDescent="0.3">
      <c r="A4254" t="s">
        <v>259</v>
      </c>
      <c r="B4254" t="s">
        <v>233</v>
      </c>
      <c r="C4254">
        <v>8</v>
      </c>
      <c r="D4254">
        <v>7</v>
      </c>
      <c r="E4254" t="s">
        <v>510</v>
      </c>
      <c r="F4254" t="s">
        <v>508</v>
      </c>
      <c r="G4254" t="s">
        <v>508</v>
      </c>
      <c r="H4254">
        <v>4.0178571428571432</v>
      </c>
      <c r="I4254">
        <v>22.077922077922079</v>
      </c>
      <c r="J4254">
        <v>-2.5014903222231979</v>
      </c>
      <c r="K4254">
        <v>-26.093653727664741</v>
      </c>
      <c r="L4254">
        <v>1.900663525338975</v>
      </c>
      <c r="M4254">
        <v>-0.28653295128939832</v>
      </c>
      <c r="N4254">
        <v>0.57471264367816088</v>
      </c>
      <c r="O4254">
        <v>1</v>
      </c>
      <c r="P4254">
        <v>1</v>
      </c>
      <c r="Q4254">
        <v>0</v>
      </c>
      <c r="R4254">
        <v>0</v>
      </c>
      <c r="S4254">
        <v>0</v>
      </c>
      <c r="T4254">
        <v>1</v>
      </c>
    </row>
    <row r="4255" spans="1:20" x14ac:dyDescent="0.3">
      <c r="A4255" t="s">
        <v>269</v>
      </c>
      <c r="B4255" t="s">
        <v>233</v>
      </c>
      <c r="C4255">
        <v>8</v>
      </c>
      <c r="D4255">
        <v>9</v>
      </c>
      <c r="E4255" t="s">
        <v>513</v>
      </c>
      <c r="F4255" t="s">
        <v>508</v>
      </c>
      <c r="G4255" t="s">
        <v>508</v>
      </c>
      <c r="H4255">
        <v>3.9165558850598221</v>
      </c>
      <c r="I4255">
        <v>25.688073394495419</v>
      </c>
      <c r="J4255">
        <v>1.200242331227471</v>
      </c>
      <c r="K4255">
        <v>-59.054634745242147</v>
      </c>
      <c r="L4255">
        <v>0.95954543635708855</v>
      </c>
      <c r="M4255">
        <v>-0.2142857142857143</v>
      </c>
      <c r="N4255">
        <v>0.93056549749463124</v>
      </c>
      <c r="O4255">
        <v>0</v>
      </c>
      <c r="P4255">
        <v>1</v>
      </c>
      <c r="Q4255">
        <v>1</v>
      </c>
      <c r="R4255">
        <v>1</v>
      </c>
      <c r="S4255">
        <v>0</v>
      </c>
      <c r="T4255">
        <v>0</v>
      </c>
    </row>
    <row r="4256" spans="1:20" x14ac:dyDescent="0.3">
      <c r="A4256" t="s">
        <v>285</v>
      </c>
      <c r="B4256" t="s">
        <v>233</v>
      </c>
      <c r="C4256">
        <v>6</v>
      </c>
      <c r="D4256">
        <v>11</v>
      </c>
      <c r="E4256" t="s">
        <v>367</v>
      </c>
      <c r="F4256" t="s">
        <v>508</v>
      </c>
      <c r="G4256" t="s">
        <v>509</v>
      </c>
      <c r="H4256">
        <v>2.979621243310004</v>
      </c>
      <c r="I4256">
        <v>37.903225806451623</v>
      </c>
      <c r="J4256">
        <v>4.0880704980332681</v>
      </c>
      <c r="K4256">
        <v>-61.399176954732972</v>
      </c>
      <c r="L4256">
        <v>0.90400653319804991</v>
      </c>
      <c r="M4256">
        <v>-0.85714285714285721</v>
      </c>
      <c r="N4256">
        <v>-0.36023054755043232</v>
      </c>
      <c r="O4256">
        <v>0</v>
      </c>
      <c r="P4256">
        <v>1</v>
      </c>
      <c r="Q4256">
        <v>1</v>
      </c>
      <c r="R4256">
        <v>0</v>
      </c>
      <c r="S4256">
        <v>0</v>
      </c>
      <c r="T4256">
        <v>0</v>
      </c>
    </row>
    <row r="4257" spans="1:20" x14ac:dyDescent="0.3">
      <c r="A4257" t="s">
        <v>291</v>
      </c>
      <c r="B4257" t="s">
        <v>233</v>
      </c>
      <c r="C4257">
        <v>3</v>
      </c>
      <c r="D4257">
        <v>10</v>
      </c>
      <c r="E4257" t="s">
        <v>513</v>
      </c>
      <c r="F4257" t="s">
        <v>508</v>
      </c>
      <c r="G4257" t="s">
        <v>508</v>
      </c>
      <c r="H4257">
        <v>2.8362877997914491</v>
      </c>
      <c r="I4257">
        <v>23.387096774193552</v>
      </c>
      <c r="J4257">
        <v>3.0544536326954268</v>
      </c>
      <c r="K4257">
        <v>-122.6902173913042</v>
      </c>
      <c r="L4257">
        <v>0.80113458119836878</v>
      </c>
      <c r="M4257">
        <v>-0.93998553868402024</v>
      </c>
      <c r="N4257">
        <v>0.36496350364963498</v>
      </c>
      <c r="O4257">
        <v>0</v>
      </c>
      <c r="P4257">
        <v>0</v>
      </c>
      <c r="Q4257">
        <v>1</v>
      </c>
      <c r="R4257">
        <v>0</v>
      </c>
      <c r="S4257">
        <v>0</v>
      </c>
      <c r="T4257">
        <v>0</v>
      </c>
    </row>
    <row r="4258" spans="1:20" x14ac:dyDescent="0.3">
      <c r="A4258" t="s">
        <v>298</v>
      </c>
      <c r="B4258" t="s">
        <v>233</v>
      </c>
      <c r="C4258">
        <v>5</v>
      </c>
      <c r="D4258">
        <v>11</v>
      </c>
      <c r="E4258" t="s">
        <v>513</v>
      </c>
      <c r="F4258" t="s">
        <v>508</v>
      </c>
      <c r="G4258" t="s">
        <v>508</v>
      </c>
      <c r="H4258">
        <v>2.5678650036683779</v>
      </c>
      <c r="I4258">
        <v>12.820512820512819</v>
      </c>
      <c r="J4258">
        <v>2.4344870723934871</v>
      </c>
      <c r="K4258">
        <v>-131.53961136023881</v>
      </c>
      <c r="L4258">
        <v>1.173475035979187</v>
      </c>
      <c r="M4258">
        <v>-0.8727272727272728</v>
      </c>
      <c r="N4258">
        <v>-0.66030814380044023</v>
      </c>
      <c r="O4258">
        <v>0</v>
      </c>
      <c r="P4258">
        <v>0</v>
      </c>
      <c r="Q4258">
        <v>1</v>
      </c>
      <c r="R4258">
        <v>0</v>
      </c>
      <c r="S4258">
        <v>0</v>
      </c>
      <c r="T4258">
        <v>1</v>
      </c>
    </row>
    <row r="4259" spans="1:20" x14ac:dyDescent="0.3">
      <c r="A4259" t="s">
        <v>242</v>
      </c>
      <c r="B4259" t="s">
        <v>233</v>
      </c>
      <c r="C4259">
        <v>11</v>
      </c>
      <c r="D4259">
        <v>15</v>
      </c>
      <c r="E4259" t="s">
        <v>513</v>
      </c>
      <c r="F4259" t="s">
        <v>508</v>
      </c>
      <c r="G4259" t="s">
        <v>508</v>
      </c>
      <c r="H4259">
        <v>3.114204429993904</v>
      </c>
      <c r="I4259">
        <v>34.375</v>
      </c>
      <c r="J4259">
        <v>10.348659276558459</v>
      </c>
      <c r="K4259">
        <v>53.461631566206563</v>
      </c>
      <c r="L4259">
        <v>0.42841157984953809</v>
      </c>
      <c r="M4259">
        <v>-2.8334485141672432</v>
      </c>
      <c r="N4259">
        <v>2.6315789473684208</v>
      </c>
      <c r="O4259">
        <v>1</v>
      </c>
      <c r="P4259">
        <v>1</v>
      </c>
      <c r="Q4259">
        <v>1</v>
      </c>
      <c r="R4259">
        <v>0</v>
      </c>
      <c r="S4259">
        <v>1</v>
      </c>
      <c r="T4259">
        <v>0</v>
      </c>
    </row>
    <row r="4260" spans="1:20" x14ac:dyDescent="0.3">
      <c r="A4260" t="s">
        <v>139</v>
      </c>
      <c r="B4260" t="s">
        <v>630</v>
      </c>
      <c r="C4260">
        <v>6</v>
      </c>
      <c r="D4260">
        <v>9</v>
      </c>
      <c r="E4260" t="s">
        <v>510</v>
      </c>
      <c r="F4260" t="s">
        <v>508</v>
      </c>
      <c r="G4260" t="s">
        <v>508</v>
      </c>
      <c r="H4260">
        <v>2.873836707205597</v>
      </c>
      <c r="I4260">
        <v>39.130394219904836</v>
      </c>
      <c r="J4260">
        <v>-3.2155240568608127E-2</v>
      </c>
      <c r="K4260">
        <v>-37.31664382946056</v>
      </c>
      <c r="L4260">
        <v>0.99970591670671005</v>
      </c>
      <c r="M4260">
        <v>-0.82781773262666691</v>
      </c>
      <c r="N4260">
        <v>0.16694873562522991</v>
      </c>
      <c r="O4260">
        <v>1</v>
      </c>
      <c r="P4260">
        <v>1</v>
      </c>
      <c r="Q4260">
        <v>0</v>
      </c>
      <c r="R4260">
        <v>0</v>
      </c>
      <c r="S4260">
        <v>0</v>
      </c>
      <c r="T4260">
        <v>0</v>
      </c>
    </row>
    <row r="4261" spans="1:20" x14ac:dyDescent="0.3">
      <c r="A4261" t="s">
        <v>223</v>
      </c>
      <c r="B4261" t="s">
        <v>630</v>
      </c>
      <c r="C4261">
        <v>10</v>
      </c>
      <c r="D4261">
        <v>9</v>
      </c>
      <c r="E4261" t="s">
        <v>510</v>
      </c>
      <c r="F4261" t="s">
        <v>508</v>
      </c>
      <c r="G4261" t="s">
        <v>508</v>
      </c>
      <c r="H4261">
        <v>2.5551681476770751</v>
      </c>
      <c r="I4261">
        <v>67.567588466207695</v>
      </c>
      <c r="J4261">
        <v>-8.9819594398280467E-3</v>
      </c>
      <c r="K4261">
        <v>114.3907918229071</v>
      </c>
      <c r="L4261">
        <v>1.0093714684085511</v>
      </c>
      <c r="M4261">
        <v>-1.284107920724407</v>
      </c>
      <c r="N4261">
        <v>-0.81301121885390837</v>
      </c>
      <c r="O4261">
        <v>1</v>
      </c>
      <c r="P4261">
        <v>1</v>
      </c>
      <c r="Q4261">
        <v>0</v>
      </c>
      <c r="R4261">
        <v>1</v>
      </c>
      <c r="S4261">
        <v>0</v>
      </c>
      <c r="T4261">
        <v>1</v>
      </c>
    </row>
    <row r="4262" spans="1:20" x14ac:dyDescent="0.3">
      <c r="A4262" t="s">
        <v>228</v>
      </c>
      <c r="B4262" t="s">
        <v>630</v>
      </c>
      <c r="C4262">
        <v>6</v>
      </c>
      <c r="D4262">
        <v>8</v>
      </c>
      <c r="E4262" t="s">
        <v>510</v>
      </c>
      <c r="F4262" t="s">
        <v>508</v>
      </c>
      <c r="G4262" t="s">
        <v>508</v>
      </c>
      <c r="H4262">
        <v>2.388758216521349</v>
      </c>
      <c r="I4262">
        <v>54.054019222987172</v>
      </c>
      <c r="J4262">
        <v>-8.4078203401900531E-3</v>
      </c>
      <c r="K4262">
        <v>46.517788477760007</v>
      </c>
      <c r="L4262">
        <v>0.50109871661474992</v>
      </c>
      <c r="M4262">
        <v>-0.81301121885390837</v>
      </c>
      <c r="N4262">
        <v>-0.16393036395104779</v>
      </c>
      <c r="O4262">
        <v>1</v>
      </c>
      <c r="P4262">
        <v>1</v>
      </c>
      <c r="Q4262">
        <v>0</v>
      </c>
      <c r="R4262">
        <v>0</v>
      </c>
      <c r="S4262">
        <v>0</v>
      </c>
      <c r="T4262">
        <v>0</v>
      </c>
    </row>
    <row r="4263" spans="1:20" x14ac:dyDescent="0.3">
      <c r="A4263" t="s">
        <v>283</v>
      </c>
      <c r="B4263" t="s">
        <v>630</v>
      </c>
      <c r="C4263">
        <v>8</v>
      </c>
      <c r="D4263">
        <v>8</v>
      </c>
      <c r="E4263" t="s">
        <v>513</v>
      </c>
      <c r="F4263" t="s">
        <v>508</v>
      </c>
      <c r="G4263" t="s">
        <v>508</v>
      </c>
      <c r="H4263">
        <v>3.9085715157645091</v>
      </c>
      <c r="I4263">
        <v>31.818175906976869</v>
      </c>
      <c r="J4263">
        <v>4.694241714585462E-3</v>
      </c>
      <c r="K4263">
        <v>5.3656298830559424</v>
      </c>
      <c r="L4263">
        <v>0.42573538048632048</v>
      </c>
      <c r="M4263">
        <v>-1.4195607322052499</v>
      </c>
      <c r="N4263">
        <v>0.8000030517578125</v>
      </c>
      <c r="O4263">
        <v>0</v>
      </c>
      <c r="P4263">
        <v>1</v>
      </c>
      <c r="Q4263">
        <v>1</v>
      </c>
      <c r="R4263">
        <v>0</v>
      </c>
      <c r="S4263">
        <v>1</v>
      </c>
      <c r="T4263">
        <v>0</v>
      </c>
    </row>
    <row r="4264" spans="1:20" x14ac:dyDescent="0.3">
      <c r="A4264" t="s">
        <v>512</v>
      </c>
      <c r="B4264" t="s">
        <v>630</v>
      </c>
      <c r="C4264">
        <v>5</v>
      </c>
      <c r="D4264">
        <v>7</v>
      </c>
      <c r="E4264" t="s">
        <v>510</v>
      </c>
      <c r="F4264" t="s">
        <v>508</v>
      </c>
      <c r="G4264" t="s">
        <v>508</v>
      </c>
      <c r="H4264">
        <v>4.3162089328342166</v>
      </c>
      <c r="I4264">
        <v>10.784327016799161</v>
      </c>
      <c r="J4264">
        <v>-2.895889186795789E-2</v>
      </c>
      <c r="K4264">
        <v>-69.303459078037079</v>
      </c>
      <c r="L4264">
        <v>1.068854367969212</v>
      </c>
      <c r="M4264">
        <v>-2.4038401287215838</v>
      </c>
      <c r="N4264">
        <v>-6.2397389970415738</v>
      </c>
      <c r="O4264">
        <v>0</v>
      </c>
      <c r="P4264">
        <v>1</v>
      </c>
      <c r="Q4264">
        <v>0</v>
      </c>
      <c r="R4264">
        <v>0</v>
      </c>
      <c r="S4264">
        <v>0</v>
      </c>
      <c r="T4264">
        <v>1</v>
      </c>
    </row>
    <row r="4265" spans="1:20" x14ac:dyDescent="0.3">
      <c r="A4265" t="s">
        <v>91</v>
      </c>
      <c r="B4265" t="s">
        <v>630</v>
      </c>
      <c r="C4265">
        <v>0</v>
      </c>
      <c r="D4265">
        <v>5</v>
      </c>
      <c r="E4265" t="s">
        <v>510</v>
      </c>
      <c r="F4265" t="s">
        <v>508</v>
      </c>
      <c r="G4265" t="s">
        <v>508</v>
      </c>
      <c r="H4265">
        <v>5.1288458849192118</v>
      </c>
      <c r="I4265">
        <v>13.422808052852769</v>
      </c>
      <c r="J4265">
        <v>-6.2686820437301297E-2</v>
      </c>
      <c r="K4265">
        <v>-224.76812573523591</v>
      </c>
      <c r="L4265">
        <v>1.2501319253327829</v>
      </c>
      <c r="M4265">
        <v>-6.2397389970415738</v>
      </c>
      <c r="N4265">
        <v>-1.0507870819386611</v>
      </c>
      <c r="O4265">
        <v>0</v>
      </c>
      <c r="P4265">
        <v>0</v>
      </c>
      <c r="Q4265">
        <v>0</v>
      </c>
      <c r="R4265">
        <v>0</v>
      </c>
      <c r="S4265">
        <v>0</v>
      </c>
      <c r="T4265">
        <v>1</v>
      </c>
    </row>
    <row r="4266" spans="1:20" x14ac:dyDescent="0.3">
      <c r="A4266" t="s">
        <v>93</v>
      </c>
      <c r="B4266" t="s">
        <v>630</v>
      </c>
      <c r="C4266">
        <v>-2</v>
      </c>
      <c r="D4266">
        <v>1</v>
      </c>
      <c r="E4266" t="s">
        <v>510</v>
      </c>
      <c r="F4266" t="s">
        <v>508</v>
      </c>
      <c r="G4266" t="s">
        <v>508</v>
      </c>
      <c r="H4266">
        <v>5.3350186080423097</v>
      </c>
      <c r="I4266">
        <v>9.3959656369969355</v>
      </c>
      <c r="J4266">
        <v>-8.5344695542569543E-2</v>
      </c>
      <c r="K4266">
        <v>-163.70467857961381</v>
      </c>
      <c r="L4266">
        <v>0.80231536473920961</v>
      </c>
      <c r="M4266">
        <v>-1.0507870819386611</v>
      </c>
      <c r="N4266">
        <v>0.1769867588653099</v>
      </c>
      <c r="O4266">
        <v>0</v>
      </c>
      <c r="P4266">
        <v>0</v>
      </c>
      <c r="Q4266">
        <v>0</v>
      </c>
      <c r="R4266">
        <v>0</v>
      </c>
      <c r="S4266">
        <v>0</v>
      </c>
      <c r="T4266">
        <v>0</v>
      </c>
    </row>
    <row r="4267" spans="1:20" x14ac:dyDescent="0.3">
      <c r="A4267" t="s">
        <v>162</v>
      </c>
      <c r="B4267" t="s">
        <v>630</v>
      </c>
      <c r="C4267">
        <v>1</v>
      </c>
      <c r="D4267">
        <v>2</v>
      </c>
      <c r="E4267" t="s">
        <v>510</v>
      </c>
      <c r="F4267" t="s">
        <v>508</v>
      </c>
      <c r="G4267" t="s">
        <v>508</v>
      </c>
      <c r="H4267">
        <v>5.5012531496051409</v>
      </c>
      <c r="I4267">
        <v>12.751651648960751</v>
      </c>
      <c r="J4267">
        <v>-8.3431690553293802E-2</v>
      </c>
      <c r="K4267">
        <v>-91.076592493480632</v>
      </c>
      <c r="L4267">
        <v>0.59900130490930492</v>
      </c>
      <c r="M4267">
        <v>-1.213174556200548</v>
      </c>
      <c r="N4267">
        <v>-1.0526306103030629</v>
      </c>
      <c r="O4267">
        <v>0</v>
      </c>
      <c r="P4267">
        <v>1</v>
      </c>
      <c r="Q4267">
        <v>0</v>
      </c>
      <c r="R4267">
        <v>0</v>
      </c>
      <c r="S4267">
        <v>0</v>
      </c>
      <c r="T4267">
        <v>0</v>
      </c>
    </row>
    <row r="4268" spans="1:20" x14ac:dyDescent="0.3">
      <c r="A4268" t="s">
        <v>220</v>
      </c>
      <c r="B4268" t="s">
        <v>630</v>
      </c>
      <c r="C4268">
        <v>3</v>
      </c>
      <c r="D4268">
        <v>3</v>
      </c>
      <c r="E4268" t="s">
        <v>510</v>
      </c>
      <c r="F4268" t="s">
        <v>508</v>
      </c>
      <c r="G4268" t="s">
        <v>508</v>
      </c>
      <c r="H4268">
        <v>5.5851063219465678</v>
      </c>
      <c r="I4268">
        <v>8.7248092331049207</v>
      </c>
      <c r="J4268">
        <v>-8.002907957862132E-2</v>
      </c>
      <c r="K4268">
        <v>-94.382002927264921</v>
      </c>
      <c r="L4268">
        <v>1.17257375751802</v>
      </c>
      <c r="M4268">
        <v>-1.0526306103030629</v>
      </c>
      <c r="N4268">
        <v>7.801419638944644</v>
      </c>
      <c r="O4268">
        <v>0</v>
      </c>
      <c r="P4268">
        <v>1</v>
      </c>
      <c r="Q4268">
        <v>0</v>
      </c>
      <c r="R4268">
        <v>0</v>
      </c>
      <c r="S4268">
        <v>0</v>
      </c>
      <c r="T4268">
        <v>1</v>
      </c>
    </row>
    <row r="4269" spans="1:20" x14ac:dyDescent="0.3">
      <c r="A4269" t="s">
        <v>282</v>
      </c>
      <c r="B4269" t="s">
        <v>630</v>
      </c>
      <c r="C4269">
        <v>11</v>
      </c>
      <c r="D4269">
        <v>9</v>
      </c>
      <c r="E4269" t="s">
        <v>510</v>
      </c>
      <c r="F4269" t="s">
        <v>508</v>
      </c>
      <c r="G4269" t="s">
        <v>508</v>
      </c>
      <c r="H4269">
        <v>5.6725255823092704</v>
      </c>
      <c r="I4269">
        <v>78.034675708013594</v>
      </c>
      <c r="J4269">
        <v>0.27432820121761858</v>
      </c>
      <c r="K4269">
        <v>160.00492678810591</v>
      </c>
      <c r="L4269">
        <v>1.179063863637682</v>
      </c>
      <c r="M4269">
        <v>-3.069660220601639</v>
      </c>
      <c r="N4269">
        <v>9.013395465040519</v>
      </c>
      <c r="O4269">
        <v>1</v>
      </c>
      <c r="P4269">
        <v>1</v>
      </c>
      <c r="Q4269">
        <v>1</v>
      </c>
      <c r="R4269">
        <v>0</v>
      </c>
      <c r="S4269">
        <v>1</v>
      </c>
      <c r="T4269">
        <v>1</v>
      </c>
    </row>
    <row r="4270" spans="1:20" x14ac:dyDescent="0.3">
      <c r="A4270" t="s">
        <v>291</v>
      </c>
      <c r="B4270" t="s">
        <v>630</v>
      </c>
      <c r="C4270">
        <v>8</v>
      </c>
      <c r="D4270">
        <v>9</v>
      </c>
      <c r="E4270" t="s">
        <v>510</v>
      </c>
      <c r="F4270" t="s">
        <v>508</v>
      </c>
      <c r="G4270" t="s">
        <v>508</v>
      </c>
      <c r="H4270">
        <v>8.5839608694419596</v>
      </c>
      <c r="I4270">
        <v>48.514850456776983</v>
      </c>
      <c r="J4270">
        <v>0.19617831415772999</v>
      </c>
      <c r="K4270">
        <v>50.674853521650249</v>
      </c>
      <c r="L4270">
        <v>1.0767128879204131</v>
      </c>
      <c r="M4270">
        <v>-9.9322762043287138</v>
      </c>
      <c r="N4270">
        <v>-4.7619061846197548</v>
      </c>
      <c r="O4270">
        <v>0</v>
      </c>
      <c r="P4270">
        <v>1</v>
      </c>
      <c r="Q4270">
        <v>1</v>
      </c>
      <c r="R4270">
        <v>0</v>
      </c>
      <c r="S4270">
        <v>1</v>
      </c>
      <c r="T4270">
        <v>1</v>
      </c>
    </row>
    <row r="4271" spans="1:20" x14ac:dyDescent="0.3">
      <c r="A4271" t="s">
        <v>295</v>
      </c>
      <c r="B4271" t="s">
        <v>630</v>
      </c>
      <c r="C4271">
        <v>6</v>
      </c>
      <c r="D4271">
        <v>9</v>
      </c>
      <c r="E4271" t="s">
        <v>510</v>
      </c>
      <c r="F4271" t="s">
        <v>508</v>
      </c>
      <c r="G4271" t="s">
        <v>508</v>
      </c>
      <c r="H4271">
        <v>9.8214298598748559</v>
      </c>
      <c r="I4271">
        <v>40.990095289065778</v>
      </c>
      <c r="J4271">
        <v>8.1555338942279065E-2</v>
      </c>
      <c r="K4271">
        <v>7.0109919406858117</v>
      </c>
      <c r="L4271">
        <v>1.382326218115465</v>
      </c>
      <c r="M4271">
        <v>-4.7619061846197548</v>
      </c>
      <c r="N4271">
        <v>-6.4473654903533024</v>
      </c>
      <c r="O4271">
        <v>0</v>
      </c>
      <c r="P4271">
        <v>1</v>
      </c>
      <c r="Q4271">
        <v>1</v>
      </c>
      <c r="R4271">
        <v>0</v>
      </c>
      <c r="S4271">
        <v>0</v>
      </c>
      <c r="T4271">
        <v>1</v>
      </c>
    </row>
    <row r="4272" spans="1:20" x14ac:dyDescent="0.3">
      <c r="A4272" t="s">
        <v>298</v>
      </c>
      <c r="B4272" t="s">
        <v>630</v>
      </c>
      <c r="C4272">
        <v>1</v>
      </c>
      <c r="D4272">
        <v>4</v>
      </c>
      <c r="E4272" t="s">
        <v>510</v>
      </c>
      <c r="F4272" t="s">
        <v>508</v>
      </c>
      <c r="G4272" t="s">
        <v>508</v>
      </c>
      <c r="H4272">
        <v>10.920234189219769</v>
      </c>
      <c r="I4272">
        <v>29.18367912947053</v>
      </c>
      <c r="J4272">
        <v>-3.406448460422562E-2</v>
      </c>
      <c r="K4272">
        <v>-25.275340739492581</v>
      </c>
      <c r="L4272">
        <v>0.75733145853590256</v>
      </c>
      <c r="M4272">
        <v>-6.4473654903533024</v>
      </c>
      <c r="N4272">
        <v>6.6104048012068608</v>
      </c>
      <c r="O4272">
        <v>0</v>
      </c>
      <c r="P4272">
        <v>1</v>
      </c>
      <c r="Q4272">
        <v>0</v>
      </c>
      <c r="R4272">
        <v>0</v>
      </c>
      <c r="S4272">
        <v>0</v>
      </c>
      <c r="T4272">
        <v>0</v>
      </c>
    </row>
    <row r="4273" spans="1:20" x14ac:dyDescent="0.3">
      <c r="A4273" t="s">
        <v>164</v>
      </c>
      <c r="B4273" t="s">
        <v>630</v>
      </c>
      <c r="C4273">
        <v>6</v>
      </c>
      <c r="D4273">
        <v>5</v>
      </c>
      <c r="E4273" t="s">
        <v>510</v>
      </c>
      <c r="F4273" t="s">
        <v>508</v>
      </c>
      <c r="G4273" t="s">
        <v>508</v>
      </c>
      <c r="H4273">
        <v>10.923845731796449</v>
      </c>
      <c r="I4273">
        <v>27.19547055996356</v>
      </c>
      <c r="J4273">
        <v>-5.6433730976611751E-2</v>
      </c>
      <c r="K4273">
        <v>17.844440286820671</v>
      </c>
      <c r="L4273">
        <v>0.82297228123953581</v>
      </c>
      <c r="M4273">
        <v>-9.8987635596874046</v>
      </c>
      <c r="N4273">
        <v>4.4943776078705628</v>
      </c>
      <c r="O4273">
        <v>1</v>
      </c>
      <c r="P4273">
        <v>1</v>
      </c>
      <c r="Q4273">
        <v>0</v>
      </c>
      <c r="R4273">
        <v>0</v>
      </c>
      <c r="S4273">
        <v>1</v>
      </c>
      <c r="T4273">
        <v>0</v>
      </c>
    </row>
    <row r="4274" spans="1:20" x14ac:dyDescent="0.3">
      <c r="A4274" t="s">
        <v>242</v>
      </c>
      <c r="B4274" t="s">
        <v>630</v>
      </c>
      <c r="C4274">
        <v>1</v>
      </c>
      <c r="D4274">
        <v>4</v>
      </c>
      <c r="E4274" t="s">
        <v>510</v>
      </c>
      <c r="F4274" t="s">
        <v>508</v>
      </c>
      <c r="G4274" t="s">
        <v>508</v>
      </c>
      <c r="H4274">
        <v>9.8350251514308056</v>
      </c>
      <c r="I4274">
        <v>23.512747492687371</v>
      </c>
      <c r="J4274">
        <v>-9.8170045379490811E-2</v>
      </c>
      <c r="K4274">
        <v>-49.50904563162775</v>
      </c>
      <c r="L4274">
        <v>0.66587291411348259</v>
      </c>
      <c r="M4274">
        <v>-2.7160525514554368</v>
      </c>
      <c r="N4274">
        <v>0.76142058259091772</v>
      </c>
      <c r="O4274">
        <v>0</v>
      </c>
      <c r="P4274">
        <v>1</v>
      </c>
      <c r="Q4274">
        <v>0</v>
      </c>
      <c r="R4274">
        <v>0</v>
      </c>
      <c r="S4274">
        <v>0</v>
      </c>
      <c r="T4274">
        <v>0</v>
      </c>
    </row>
    <row r="4275" spans="1:20" x14ac:dyDescent="0.3">
      <c r="A4275" t="s">
        <v>77</v>
      </c>
      <c r="B4275" t="s">
        <v>127</v>
      </c>
      <c r="C4275">
        <v>11</v>
      </c>
      <c r="D4275">
        <v>11</v>
      </c>
      <c r="E4275" t="s">
        <v>510</v>
      </c>
      <c r="F4275" t="s">
        <v>508</v>
      </c>
      <c r="G4275" t="s">
        <v>508</v>
      </c>
      <c r="H4275">
        <v>3.928271725231979</v>
      </c>
      <c r="I4275">
        <v>71.195654145712169</v>
      </c>
      <c r="J4275">
        <v>0.1259741161686902</v>
      </c>
      <c r="K4275">
        <v>35.40626070200917</v>
      </c>
      <c r="L4275">
        <v>1.019279912721655</v>
      </c>
      <c r="M4275">
        <v>-1.894567458040884</v>
      </c>
      <c r="N4275">
        <v>0.16792995818566461</v>
      </c>
      <c r="O4275">
        <v>1</v>
      </c>
      <c r="P4275">
        <v>1</v>
      </c>
      <c r="Q4275">
        <v>1</v>
      </c>
      <c r="R4275">
        <v>0</v>
      </c>
      <c r="S4275">
        <v>0</v>
      </c>
      <c r="T4275">
        <v>1</v>
      </c>
    </row>
    <row r="4276" spans="1:20" x14ac:dyDescent="0.3">
      <c r="A4276" t="s">
        <v>139</v>
      </c>
      <c r="B4276" t="s">
        <v>127</v>
      </c>
      <c r="C4276">
        <v>3</v>
      </c>
      <c r="D4276">
        <v>8</v>
      </c>
      <c r="E4276" t="s">
        <v>510</v>
      </c>
      <c r="F4276" t="s">
        <v>508</v>
      </c>
      <c r="G4276" t="s">
        <v>508</v>
      </c>
      <c r="H4276">
        <v>3.8157080855927941</v>
      </c>
      <c r="I4276">
        <v>14.423132471786371</v>
      </c>
      <c r="J4276">
        <v>-3.8308328760947308E-2</v>
      </c>
      <c r="K4276">
        <v>-58.457569339035118</v>
      </c>
      <c r="L4276">
        <v>0.96887819678458897</v>
      </c>
      <c r="M4276">
        <v>-2.7777771088143188</v>
      </c>
      <c r="N4276">
        <v>-2.16450212875792</v>
      </c>
      <c r="O4276">
        <v>0</v>
      </c>
      <c r="P4276">
        <v>1</v>
      </c>
      <c r="Q4276">
        <v>0</v>
      </c>
      <c r="R4276">
        <v>0</v>
      </c>
      <c r="S4276">
        <v>0</v>
      </c>
      <c r="T4276">
        <v>0</v>
      </c>
    </row>
    <row r="4277" spans="1:20" x14ac:dyDescent="0.3">
      <c r="A4277" t="s">
        <v>156</v>
      </c>
      <c r="B4277" t="s">
        <v>127</v>
      </c>
      <c r="C4277">
        <v>0</v>
      </c>
      <c r="D4277">
        <v>7</v>
      </c>
      <c r="E4277" t="s">
        <v>510</v>
      </c>
      <c r="F4277" t="s">
        <v>508</v>
      </c>
      <c r="G4277" t="s">
        <v>508</v>
      </c>
      <c r="H4277">
        <v>3.8432356936828529</v>
      </c>
      <c r="I4277">
        <v>14.925367823151671</v>
      </c>
      <c r="J4277">
        <v>-0.11619701444310911</v>
      </c>
      <c r="K4277">
        <v>-192.48275075423339</v>
      </c>
      <c r="L4277">
        <v>0.92278422870982935</v>
      </c>
      <c r="M4277">
        <v>-2.16450212875792</v>
      </c>
      <c r="N4277">
        <v>1.592914588170101</v>
      </c>
      <c r="O4277">
        <v>0</v>
      </c>
      <c r="P4277">
        <v>0</v>
      </c>
      <c r="Q4277">
        <v>0</v>
      </c>
      <c r="R4277">
        <v>0</v>
      </c>
      <c r="S4277">
        <v>0</v>
      </c>
      <c r="T4277">
        <v>0</v>
      </c>
    </row>
    <row r="4278" spans="1:20" x14ac:dyDescent="0.3">
      <c r="A4278" t="s">
        <v>223</v>
      </c>
      <c r="B4278" t="s">
        <v>127</v>
      </c>
      <c r="C4278">
        <v>2</v>
      </c>
      <c r="D4278">
        <v>5</v>
      </c>
      <c r="E4278" t="s">
        <v>510</v>
      </c>
      <c r="F4278" t="s">
        <v>508</v>
      </c>
      <c r="G4278" t="s">
        <v>508</v>
      </c>
      <c r="H4278">
        <v>3.7364546684779789</v>
      </c>
      <c r="I4278">
        <v>27.611948265272499</v>
      </c>
      <c r="J4278">
        <v>-0.1571031095943192</v>
      </c>
      <c r="K4278">
        <v>-111.228568523532</v>
      </c>
      <c r="L4278">
        <v>0.8319063291715264</v>
      </c>
      <c r="M4278">
        <v>-8.710170388710356E-2</v>
      </c>
      <c r="N4278">
        <v>-2.092421265955648</v>
      </c>
      <c r="O4278">
        <v>0</v>
      </c>
      <c r="P4278">
        <v>0</v>
      </c>
      <c r="Q4278">
        <v>0</v>
      </c>
      <c r="R4278">
        <v>1</v>
      </c>
      <c r="S4278">
        <v>0</v>
      </c>
      <c r="T4278">
        <v>0</v>
      </c>
    </row>
    <row r="4279" spans="1:20" x14ac:dyDescent="0.3">
      <c r="A4279" t="s">
        <v>228</v>
      </c>
      <c r="B4279" t="s">
        <v>127</v>
      </c>
      <c r="C4279">
        <v>2</v>
      </c>
      <c r="D4279">
        <v>8</v>
      </c>
      <c r="E4279" t="s">
        <v>510</v>
      </c>
      <c r="F4279" t="s">
        <v>508</v>
      </c>
      <c r="G4279" t="s">
        <v>508</v>
      </c>
      <c r="H4279">
        <v>3.7845058210166882</v>
      </c>
      <c r="I4279">
        <v>9.7014357077228457</v>
      </c>
      <c r="J4279">
        <v>-0.19162233183465369</v>
      </c>
      <c r="K4279">
        <v>-126.93571461470501</v>
      </c>
      <c r="L4279">
        <v>1.0914200625257351</v>
      </c>
      <c r="M4279">
        <v>-2.092421265955648</v>
      </c>
      <c r="N4279">
        <v>2.404278439622308</v>
      </c>
      <c r="O4279">
        <v>0</v>
      </c>
      <c r="P4279">
        <v>0</v>
      </c>
      <c r="Q4279">
        <v>0</v>
      </c>
      <c r="R4279">
        <v>0</v>
      </c>
      <c r="S4279">
        <v>0</v>
      </c>
      <c r="T4279">
        <v>1</v>
      </c>
    </row>
    <row r="4280" spans="1:20" x14ac:dyDescent="0.3">
      <c r="A4280" t="s">
        <v>271</v>
      </c>
      <c r="B4280" t="s">
        <v>127</v>
      </c>
      <c r="C4280">
        <v>5</v>
      </c>
      <c r="D4280">
        <v>8</v>
      </c>
      <c r="E4280" t="s">
        <v>510</v>
      </c>
      <c r="F4280" t="s">
        <v>508</v>
      </c>
      <c r="G4280" t="s">
        <v>508</v>
      </c>
      <c r="H4280">
        <v>3.8806163162559351</v>
      </c>
      <c r="I4280">
        <v>19.00822603184011</v>
      </c>
      <c r="J4280">
        <v>-3.1175859689769912E-2</v>
      </c>
      <c r="K4280">
        <v>-38.596507861350737</v>
      </c>
      <c r="L4280">
        <v>0.92480529565729797</v>
      </c>
      <c r="M4280">
        <v>-4.0678007470502573</v>
      </c>
      <c r="N4280">
        <v>0.26502374076233293</v>
      </c>
      <c r="O4280">
        <v>0</v>
      </c>
      <c r="P4280">
        <v>1</v>
      </c>
      <c r="Q4280">
        <v>0</v>
      </c>
      <c r="R4280">
        <v>0</v>
      </c>
      <c r="S4280">
        <v>1</v>
      </c>
      <c r="T4280">
        <v>0</v>
      </c>
    </row>
    <row r="4281" spans="1:20" x14ac:dyDescent="0.3">
      <c r="A4281" t="s">
        <v>283</v>
      </c>
      <c r="B4281" t="s">
        <v>127</v>
      </c>
      <c r="C4281">
        <v>3</v>
      </c>
      <c r="D4281">
        <v>6</v>
      </c>
      <c r="E4281" t="s">
        <v>510</v>
      </c>
      <c r="F4281" t="s">
        <v>508</v>
      </c>
      <c r="G4281" t="s">
        <v>508</v>
      </c>
      <c r="H4281">
        <v>4.105383731148101</v>
      </c>
      <c r="I4281">
        <v>18.115940526663149</v>
      </c>
      <c r="J4281">
        <v>-9.3626468371746763E-2</v>
      </c>
      <c r="K4281">
        <v>-63.798281628970507</v>
      </c>
      <c r="L4281">
        <v>0.57505245805919192</v>
      </c>
      <c r="M4281">
        <v>-2.2747176022742668</v>
      </c>
      <c r="N4281">
        <v>-2.417192980478962</v>
      </c>
      <c r="O4281">
        <v>0</v>
      </c>
      <c r="P4281">
        <v>1</v>
      </c>
      <c r="Q4281">
        <v>0</v>
      </c>
      <c r="R4281">
        <v>0</v>
      </c>
      <c r="S4281">
        <v>0</v>
      </c>
      <c r="T4281">
        <v>0</v>
      </c>
    </row>
    <row r="4282" spans="1:20" x14ac:dyDescent="0.3">
      <c r="A4282" t="s">
        <v>290</v>
      </c>
      <c r="B4282" t="s">
        <v>127</v>
      </c>
      <c r="C4282">
        <v>0</v>
      </c>
      <c r="D4282">
        <v>5</v>
      </c>
      <c r="E4282" t="s">
        <v>510</v>
      </c>
      <c r="F4282" t="s">
        <v>508</v>
      </c>
      <c r="G4282" t="s">
        <v>508</v>
      </c>
      <c r="H4282">
        <v>4.2005236684599998</v>
      </c>
      <c r="I4282">
        <v>6.6666285196940107</v>
      </c>
      <c r="J4282">
        <v>-0.14529570335352179</v>
      </c>
      <c r="K4282">
        <v>-155.08203080142809</v>
      </c>
      <c r="L4282">
        <v>0.89472484093611704</v>
      </c>
      <c r="M4282">
        <v>-2.417192980478962</v>
      </c>
      <c r="N4282">
        <v>-0.64219905755975915</v>
      </c>
      <c r="O4282">
        <v>0</v>
      </c>
      <c r="P4282">
        <v>0</v>
      </c>
      <c r="Q4282">
        <v>0</v>
      </c>
      <c r="R4282">
        <v>0</v>
      </c>
      <c r="S4282">
        <v>0</v>
      </c>
      <c r="T4282">
        <v>0</v>
      </c>
    </row>
    <row r="4283" spans="1:20" x14ac:dyDescent="0.3">
      <c r="A4283" t="s">
        <v>91</v>
      </c>
      <c r="B4283" t="s">
        <v>127</v>
      </c>
      <c r="C4283">
        <v>2</v>
      </c>
      <c r="D4283">
        <v>7</v>
      </c>
      <c r="E4283" t="s">
        <v>510</v>
      </c>
      <c r="F4283" t="s">
        <v>508</v>
      </c>
      <c r="G4283" t="s">
        <v>508</v>
      </c>
      <c r="H4283">
        <v>4.8564416260147398</v>
      </c>
      <c r="I4283">
        <v>12.681887125395299</v>
      </c>
      <c r="J4283">
        <v>-0.27441492015575192</v>
      </c>
      <c r="K4283">
        <v>-221.93723904332589</v>
      </c>
      <c r="L4283">
        <v>1.616767266099737</v>
      </c>
      <c r="M4283">
        <v>-6.7641663574198869</v>
      </c>
      <c r="N4283">
        <v>-0.784312992176598</v>
      </c>
      <c r="O4283">
        <v>0</v>
      </c>
      <c r="P4283">
        <v>0</v>
      </c>
      <c r="Q4283">
        <v>0</v>
      </c>
      <c r="R4283">
        <v>0</v>
      </c>
      <c r="S4283">
        <v>0</v>
      </c>
      <c r="T4283">
        <v>1</v>
      </c>
    </row>
    <row r="4284" spans="1:20" x14ac:dyDescent="0.3">
      <c r="A4284" t="s">
        <v>93</v>
      </c>
      <c r="B4284" t="s">
        <v>127</v>
      </c>
      <c r="C4284">
        <v>-2</v>
      </c>
      <c r="D4284">
        <v>1</v>
      </c>
      <c r="E4284" t="s">
        <v>510</v>
      </c>
      <c r="F4284" t="s">
        <v>508</v>
      </c>
      <c r="G4284" t="s">
        <v>508</v>
      </c>
      <c r="H4284">
        <v>5.050111452946128</v>
      </c>
      <c r="I4284">
        <v>9.3554866019648468</v>
      </c>
      <c r="J4284">
        <v>-0.30996272845319572</v>
      </c>
      <c r="K4284">
        <v>-147.20489295880381</v>
      </c>
      <c r="L4284">
        <v>0.95989447253320115</v>
      </c>
      <c r="M4284">
        <v>-0.784312992176598</v>
      </c>
      <c r="N4284">
        <v>-0.29644005247470478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0</v>
      </c>
    </row>
    <row r="4285" spans="1:20" x14ac:dyDescent="0.3">
      <c r="A4285" t="s">
        <v>162</v>
      </c>
      <c r="B4285" t="s">
        <v>127</v>
      </c>
      <c r="C4285">
        <v>5</v>
      </c>
      <c r="D4285">
        <v>4</v>
      </c>
      <c r="E4285" t="s">
        <v>510</v>
      </c>
      <c r="F4285" t="s">
        <v>508</v>
      </c>
      <c r="G4285" t="s">
        <v>508</v>
      </c>
      <c r="H4285">
        <v>5.2339887921861763</v>
      </c>
      <c r="I4285">
        <v>22.661088695686651</v>
      </c>
      <c r="J4285">
        <v>-0.19449516695874861</v>
      </c>
      <c r="K4285">
        <v>-47.385833009754442</v>
      </c>
      <c r="L4285">
        <v>1.300991311333787</v>
      </c>
      <c r="M4285">
        <v>-0.9487702261067712</v>
      </c>
      <c r="N4285">
        <v>-1.3409903762016959</v>
      </c>
      <c r="O4285">
        <v>0</v>
      </c>
      <c r="P4285">
        <v>1</v>
      </c>
      <c r="Q4285">
        <v>0</v>
      </c>
      <c r="R4285">
        <v>1</v>
      </c>
      <c r="S4285">
        <v>0</v>
      </c>
      <c r="T4285">
        <v>1</v>
      </c>
    </row>
    <row r="4286" spans="1:20" x14ac:dyDescent="0.3">
      <c r="A4286" t="s">
        <v>220</v>
      </c>
      <c r="B4286" t="s">
        <v>127</v>
      </c>
      <c r="C4286">
        <v>6</v>
      </c>
      <c r="D4286">
        <v>4</v>
      </c>
      <c r="E4286" t="s">
        <v>510</v>
      </c>
      <c r="F4286" t="s">
        <v>508</v>
      </c>
      <c r="G4286" t="s">
        <v>508</v>
      </c>
      <c r="H4286">
        <v>5.3190000186634459</v>
      </c>
      <c r="I4286">
        <v>16.83990760659443</v>
      </c>
      <c r="J4286">
        <v>-0.15888405501925379</v>
      </c>
      <c r="K4286">
        <v>-84.409444679942851</v>
      </c>
      <c r="L4286">
        <v>1.0176205931139539</v>
      </c>
      <c r="M4286">
        <v>-1.3409903762016959</v>
      </c>
      <c r="N4286">
        <v>3.9805809691238219</v>
      </c>
      <c r="O4286">
        <v>1</v>
      </c>
      <c r="P4286">
        <v>1</v>
      </c>
      <c r="Q4286">
        <v>0</v>
      </c>
      <c r="R4286">
        <v>0</v>
      </c>
      <c r="S4286">
        <v>0</v>
      </c>
      <c r="T4286">
        <v>1</v>
      </c>
    </row>
    <row r="4287" spans="1:20" x14ac:dyDescent="0.3">
      <c r="A4287" t="s">
        <v>235</v>
      </c>
      <c r="B4287" t="s">
        <v>127</v>
      </c>
      <c r="C4287">
        <v>9</v>
      </c>
      <c r="D4287">
        <v>8</v>
      </c>
      <c r="E4287" t="s">
        <v>510</v>
      </c>
      <c r="F4287" t="s">
        <v>508</v>
      </c>
      <c r="G4287" t="s">
        <v>508</v>
      </c>
      <c r="H4287">
        <v>4.4752874320745963</v>
      </c>
      <c r="I4287">
        <v>39.339324202880043</v>
      </c>
      <c r="J4287">
        <v>6.659664811164745E-2</v>
      </c>
      <c r="K4287">
        <v>-7.0477158163548674</v>
      </c>
      <c r="L4287">
        <v>0.85002439559503962</v>
      </c>
      <c r="M4287">
        <v>-1.0318917284407869</v>
      </c>
      <c r="N4287">
        <v>1.516586203975836</v>
      </c>
      <c r="O4287">
        <v>1</v>
      </c>
      <c r="P4287">
        <v>1</v>
      </c>
      <c r="Q4287">
        <v>1</v>
      </c>
      <c r="R4287">
        <v>0</v>
      </c>
      <c r="S4287">
        <v>0</v>
      </c>
      <c r="T4287">
        <v>0</v>
      </c>
    </row>
    <row r="4288" spans="1:20" x14ac:dyDescent="0.3">
      <c r="A4288" t="s">
        <v>269</v>
      </c>
      <c r="B4288" t="s">
        <v>127</v>
      </c>
      <c r="C4288">
        <v>6</v>
      </c>
      <c r="D4288">
        <v>6</v>
      </c>
      <c r="E4288" t="s">
        <v>510</v>
      </c>
      <c r="F4288" t="s">
        <v>508</v>
      </c>
      <c r="G4288" t="s">
        <v>508</v>
      </c>
      <c r="H4288">
        <v>4.6052634190378106</v>
      </c>
      <c r="I4288">
        <v>56.654001771006399</v>
      </c>
      <c r="J4288">
        <v>0.1218405334589929</v>
      </c>
      <c r="K4288">
        <v>53.854944320409821</v>
      </c>
      <c r="L4288">
        <v>0.72758780439000204</v>
      </c>
      <c r="M4288">
        <v>-1.5726185910728501</v>
      </c>
      <c r="N4288">
        <v>1.973684505365269</v>
      </c>
      <c r="O4288">
        <v>0</v>
      </c>
      <c r="P4288">
        <v>1</v>
      </c>
      <c r="Q4288">
        <v>1</v>
      </c>
      <c r="R4288">
        <v>0</v>
      </c>
      <c r="S4288">
        <v>0</v>
      </c>
      <c r="T4288">
        <v>0</v>
      </c>
    </row>
    <row r="4289" spans="1:20" x14ac:dyDescent="0.3">
      <c r="A4289" t="s">
        <v>285</v>
      </c>
      <c r="B4289" t="s">
        <v>127</v>
      </c>
      <c r="C4289">
        <v>8</v>
      </c>
      <c r="D4289">
        <v>7</v>
      </c>
      <c r="E4289" t="s">
        <v>510</v>
      </c>
      <c r="F4289" t="s">
        <v>508</v>
      </c>
      <c r="G4289" t="s">
        <v>508</v>
      </c>
      <c r="H4289">
        <v>4.1224305311837721</v>
      </c>
      <c r="I4289">
        <v>58.951958154953267</v>
      </c>
      <c r="J4289">
        <v>0.1073736528322958</v>
      </c>
      <c r="K4289">
        <v>86.042693970630182</v>
      </c>
      <c r="L4289">
        <v>1.1576476577732131</v>
      </c>
      <c r="M4289">
        <v>-1.2081794765391689</v>
      </c>
      <c r="N4289">
        <v>0.28221761663423311</v>
      </c>
      <c r="O4289">
        <v>0</v>
      </c>
      <c r="P4289">
        <v>1</v>
      </c>
      <c r="Q4289">
        <v>1</v>
      </c>
      <c r="R4289">
        <v>0</v>
      </c>
      <c r="S4289">
        <v>0</v>
      </c>
      <c r="T4289">
        <v>1</v>
      </c>
    </row>
    <row r="4290" spans="1:20" x14ac:dyDescent="0.3">
      <c r="A4290" t="s">
        <v>291</v>
      </c>
      <c r="B4290" t="s">
        <v>127</v>
      </c>
      <c r="C4290">
        <v>6</v>
      </c>
      <c r="D4290">
        <v>7</v>
      </c>
      <c r="E4290" t="s">
        <v>513</v>
      </c>
      <c r="F4290" t="s">
        <v>508</v>
      </c>
      <c r="G4290" t="s">
        <v>508</v>
      </c>
      <c r="H4290">
        <v>3.5983833652882771</v>
      </c>
      <c r="I4290">
        <v>50.980414156260402</v>
      </c>
      <c r="J4290">
        <v>7.4558269396714949E-2</v>
      </c>
      <c r="K4290">
        <v>-34.220431394220697</v>
      </c>
      <c r="L4290">
        <v>0.86353671976587165</v>
      </c>
      <c r="M4290">
        <v>-0.56284678049923864</v>
      </c>
      <c r="N4290">
        <v>-2.7358485982697469</v>
      </c>
      <c r="O4290">
        <v>0</v>
      </c>
      <c r="P4290">
        <v>1</v>
      </c>
      <c r="Q4290">
        <v>1</v>
      </c>
      <c r="R4290">
        <v>0</v>
      </c>
      <c r="S4290">
        <v>0</v>
      </c>
      <c r="T4290">
        <v>0</v>
      </c>
    </row>
    <row r="4291" spans="1:20" x14ac:dyDescent="0.3">
      <c r="A4291" t="s">
        <v>295</v>
      </c>
      <c r="B4291" t="s">
        <v>127</v>
      </c>
      <c r="C4291">
        <v>3</v>
      </c>
      <c r="D4291">
        <v>9</v>
      </c>
      <c r="E4291" t="s">
        <v>513</v>
      </c>
      <c r="F4291" t="s">
        <v>508</v>
      </c>
      <c r="G4291" t="s">
        <v>508</v>
      </c>
      <c r="H4291">
        <v>3.6303170000348719</v>
      </c>
      <c r="I4291">
        <v>22.54905810678904</v>
      </c>
      <c r="J4291">
        <v>2.157561306798772E-2</v>
      </c>
      <c r="K4291">
        <v>-137.00105850609759</v>
      </c>
      <c r="L4291">
        <v>0.70847616798048019</v>
      </c>
      <c r="M4291">
        <v>-2.7358485982697469</v>
      </c>
      <c r="N4291">
        <v>0.48495863264383582</v>
      </c>
      <c r="O4291">
        <v>0</v>
      </c>
      <c r="P4291">
        <v>0</v>
      </c>
      <c r="Q4291">
        <v>1</v>
      </c>
      <c r="R4291">
        <v>0</v>
      </c>
      <c r="S4291">
        <v>0</v>
      </c>
      <c r="T4291">
        <v>0</v>
      </c>
    </row>
    <row r="4292" spans="1:20" x14ac:dyDescent="0.3">
      <c r="A4292" t="s">
        <v>96</v>
      </c>
      <c r="B4292" t="s">
        <v>127</v>
      </c>
      <c r="C4292">
        <v>9</v>
      </c>
      <c r="D4292">
        <v>9</v>
      </c>
      <c r="E4292" t="s">
        <v>513</v>
      </c>
      <c r="F4292" t="s">
        <v>508</v>
      </c>
      <c r="G4292" t="s">
        <v>508</v>
      </c>
      <c r="H4292">
        <v>3.3522192064060978</v>
      </c>
      <c r="I4292">
        <v>57.142857142857139</v>
      </c>
      <c r="J4292">
        <v>4.6947678865191973E-2</v>
      </c>
      <c r="K4292">
        <v>-9.5796422743307872</v>
      </c>
      <c r="L4292">
        <v>0.54832570782089574</v>
      </c>
      <c r="M4292">
        <v>-0.46992658948776672</v>
      </c>
      <c r="N4292">
        <v>0.56656718675986684</v>
      </c>
      <c r="O4292">
        <v>1</v>
      </c>
      <c r="P4292">
        <v>1</v>
      </c>
      <c r="Q4292">
        <v>1</v>
      </c>
      <c r="R4292">
        <v>0</v>
      </c>
      <c r="S4292">
        <v>0</v>
      </c>
      <c r="T4292">
        <v>0</v>
      </c>
    </row>
    <row r="4293" spans="1:20" x14ac:dyDescent="0.3">
      <c r="A4293" t="s">
        <v>164</v>
      </c>
      <c r="B4293" t="s">
        <v>127</v>
      </c>
      <c r="C4293">
        <v>8</v>
      </c>
      <c r="D4293">
        <v>12</v>
      </c>
      <c r="E4293" t="s">
        <v>513</v>
      </c>
      <c r="F4293" t="s">
        <v>508</v>
      </c>
      <c r="G4293" t="s">
        <v>508</v>
      </c>
      <c r="H4293">
        <v>3.4040173478258131</v>
      </c>
      <c r="I4293">
        <v>28.6956312615944</v>
      </c>
      <c r="J4293">
        <v>6.3752355719481901E-3</v>
      </c>
      <c r="K4293">
        <v>-89.198746511702993</v>
      </c>
      <c r="L4293">
        <v>1.393321097782996</v>
      </c>
      <c r="M4293">
        <v>-3.8497639633595631</v>
      </c>
      <c r="N4293">
        <v>5.0781295838534</v>
      </c>
      <c r="O4293">
        <v>0</v>
      </c>
      <c r="P4293">
        <v>1</v>
      </c>
      <c r="Q4293">
        <v>1</v>
      </c>
      <c r="R4293">
        <v>0</v>
      </c>
      <c r="S4293">
        <v>0</v>
      </c>
      <c r="T4293">
        <v>1</v>
      </c>
    </row>
    <row r="4294" spans="1:20" x14ac:dyDescent="0.3">
      <c r="A4294" t="s">
        <v>242</v>
      </c>
      <c r="B4294" t="s">
        <v>127</v>
      </c>
      <c r="C4294">
        <v>11</v>
      </c>
      <c r="D4294">
        <v>11</v>
      </c>
      <c r="E4294" t="s">
        <v>510</v>
      </c>
      <c r="F4294" t="s">
        <v>508</v>
      </c>
      <c r="G4294" t="s">
        <v>508</v>
      </c>
      <c r="H4294">
        <v>3.3191714641810091</v>
      </c>
      <c r="I4294">
        <v>64.885504519031628</v>
      </c>
      <c r="J4294">
        <v>9.9698392532690888E-2</v>
      </c>
      <c r="K4294">
        <v>107.4926002800904</v>
      </c>
      <c r="L4294">
        <v>0.73330621712857769</v>
      </c>
      <c r="M4294">
        <v>-2.4478650102072552</v>
      </c>
      <c r="N4294">
        <v>3.066913723851731</v>
      </c>
      <c r="O4294">
        <v>1</v>
      </c>
      <c r="P4294">
        <v>1</v>
      </c>
      <c r="Q4294">
        <v>1</v>
      </c>
      <c r="R4294">
        <v>0</v>
      </c>
      <c r="S4294">
        <v>1</v>
      </c>
      <c r="T4294">
        <v>0</v>
      </c>
    </row>
    <row r="4295" spans="1:20" x14ac:dyDescent="0.3">
      <c r="A4295" t="s">
        <v>77</v>
      </c>
      <c r="B4295" t="s">
        <v>631</v>
      </c>
      <c r="C4295">
        <v>1</v>
      </c>
      <c r="D4295">
        <v>2</v>
      </c>
      <c r="E4295" t="s">
        <v>510</v>
      </c>
      <c r="F4295" t="s">
        <v>508</v>
      </c>
      <c r="G4295" t="s">
        <v>508</v>
      </c>
      <c r="H4295">
        <v>7.2181575079545794</v>
      </c>
      <c r="I4295">
        <v>34.615370507774017</v>
      </c>
      <c r="J4295">
        <v>-5.725882294717205E-2</v>
      </c>
      <c r="K4295">
        <v>-52.983693760715603</v>
      </c>
      <c r="L4295">
        <v>0.78135833956617617</v>
      </c>
      <c r="M4295">
        <v>-1.6296316076208051</v>
      </c>
      <c r="N4295">
        <v>0.15060585968247669</v>
      </c>
      <c r="O4295">
        <v>0</v>
      </c>
      <c r="P4295">
        <v>1</v>
      </c>
      <c r="Q4295">
        <v>0</v>
      </c>
      <c r="R4295">
        <v>0</v>
      </c>
      <c r="S4295">
        <v>0</v>
      </c>
      <c r="T4295">
        <v>0</v>
      </c>
    </row>
    <row r="4296" spans="1:20" x14ac:dyDescent="0.3">
      <c r="A4296" t="s">
        <v>139</v>
      </c>
      <c r="B4296" t="s">
        <v>631</v>
      </c>
      <c r="C4296">
        <v>-2</v>
      </c>
      <c r="D4296">
        <v>1</v>
      </c>
      <c r="E4296" t="s">
        <v>510</v>
      </c>
      <c r="F4296" t="s">
        <v>508</v>
      </c>
      <c r="G4296" t="s">
        <v>508</v>
      </c>
      <c r="H4296">
        <v>6.9270600276252754</v>
      </c>
      <c r="I4296">
        <v>8.3333092506430084</v>
      </c>
      <c r="J4296">
        <v>-9.42864883482325E-2</v>
      </c>
      <c r="K4296">
        <v>-122.51535975567241</v>
      </c>
      <c r="L4296">
        <v>0.87942178667652804</v>
      </c>
      <c r="M4296">
        <v>-1.1940287460221459</v>
      </c>
      <c r="N4296">
        <v>-0.30211452072894718</v>
      </c>
      <c r="O4296">
        <v>0</v>
      </c>
      <c r="P4296">
        <v>0</v>
      </c>
      <c r="Q4296">
        <v>0</v>
      </c>
      <c r="R4296">
        <v>0</v>
      </c>
      <c r="S4296">
        <v>0</v>
      </c>
      <c r="T4296">
        <v>0</v>
      </c>
    </row>
    <row r="4297" spans="1:20" x14ac:dyDescent="0.3">
      <c r="A4297" t="s">
        <v>156</v>
      </c>
      <c r="B4297" t="s">
        <v>631</v>
      </c>
      <c r="C4297">
        <v>-2</v>
      </c>
      <c r="D4297">
        <v>1</v>
      </c>
      <c r="E4297" t="s">
        <v>510</v>
      </c>
      <c r="F4297" t="s">
        <v>508</v>
      </c>
      <c r="G4297" t="s">
        <v>508</v>
      </c>
      <c r="H4297">
        <v>6.3961027912716224</v>
      </c>
      <c r="I4297">
        <v>10.21896921023926</v>
      </c>
      <c r="J4297">
        <v>-9.5614040073630308E-2</v>
      </c>
      <c r="K4297">
        <v>-111.2217083958671</v>
      </c>
      <c r="L4297">
        <v>0.74523374378922458</v>
      </c>
      <c r="M4297">
        <v>-0.30211452072894718</v>
      </c>
      <c r="N4297">
        <v>0.90909005525025532</v>
      </c>
      <c r="O4297">
        <v>0</v>
      </c>
      <c r="P4297">
        <v>0</v>
      </c>
      <c r="Q4297">
        <v>0</v>
      </c>
      <c r="R4297">
        <v>0</v>
      </c>
      <c r="S4297">
        <v>0</v>
      </c>
      <c r="T4297">
        <v>0</v>
      </c>
    </row>
    <row r="4298" spans="1:20" x14ac:dyDescent="0.3">
      <c r="A4298" t="s">
        <v>228</v>
      </c>
      <c r="B4298" t="s">
        <v>631</v>
      </c>
      <c r="C4298">
        <v>10</v>
      </c>
      <c r="D4298">
        <v>7</v>
      </c>
      <c r="E4298" t="s">
        <v>510</v>
      </c>
      <c r="F4298" t="s">
        <v>508</v>
      </c>
      <c r="G4298" t="s">
        <v>508</v>
      </c>
      <c r="H4298">
        <v>4.664721471646148</v>
      </c>
      <c r="I4298">
        <v>32.258078161315581</v>
      </c>
      <c r="J4298">
        <v>-3.7067135104582642E-2</v>
      </c>
      <c r="K4298">
        <v>-8.4376746640367895</v>
      </c>
      <c r="L4298">
        <v>0.90159433093268426</v>
      </c>
      <c r="M4298">
        <v>-1.2949593988585819</v>
      </c>
      <c r="N4298">
        <v>-3.0612249862944081</v>
      </c>
      <c r="O4298">
        <v>1</v>
      </c>
      <c r="P4298">
        <v>1</v>
      </c>
      <c r="Q4298">
        <v>0</v>
      </c>
      <c r="R4298">
        <v>1</v>
      </c>
      <c r="S4298">
        <v>1</v>
      </c>
      <c r="T4298">
        <v>0</v>
      </c>
    </row>
    <row r="4299" spans="1:20" x14ac:dyDescent="0.3">
      <c r="A4299" t="s">
        <v>271</v>
      </c>
      <c r="B4299" t="s">
        <v>631</v>
      </c>
      <c r="C4299">
        <v>5</v>
      </c>
      <c r="D4299">
        <v>9</v>
      </c>
      <c r="E4299" t="s">
        <v>510</v>
      </c>
      <c r="F4299" t="s">
        <v>508</v>
      </c>
      <c r="G4299" t="s">
        <v>508</v>
      </c>
      <c r="H4299">
        <v>3.9718605797074549</v>
      </c>
      <c r="I4299">
        <v>18.91890672804551</v>
      </c>
      <c r="J4299">
        <v>-1.330230490980854E-2</v>
      </c>
      <c r="K4299">
        <v>-54.099862439248227</v>
      </c>
      <c r="L4299">
        <v>1.11631510056066</v>
      </c>
      <c r="M4299">
        <v>-2.3668686217741901</v>
      </c>
      <c r="N4299">
        <v>-0.30303001841675181</v>
      </c>
      <c r="O4299">
        <v>0</v>
      </c>
      <c r="P4299">
        <v>1</v>
      </c>
      <c r="Q4299">
        <v>0</v>
      </c>
      <c r="R4299">
        <v>0</v>
      </c>
      <c r="S4299">
        <v>0</v>
      </c>
      <c r="T4299">
        <v>1</v>
      </c>
    </row>
    <row r="4300" spans="1:20" x14ac:dyDescent="0.3">
      <c r="A4300" t="s">
        <v>283</v>
      </c>
      <c r="B4300" t="s">
        <v>631</v>
      </c>
      <c r="C4300">
        <v>0</v>
      </c>
      <c r="D4300">
        <v>3</v>
      </c>
      <c r="E4300" t="s">
        <v>510</v>
      </c>
      <c r="F4300" t="s">
        <v>508</v>
      </c>
      <c r="G4300" t="s">
        <v>508</v>
      </c>
      <c r="H4300">
        <v>4.1510260511551209</v>
      </c>
      <c r="I4300">
        <v>19.780204233057081</v>
      </c>
      <c r="J4300">
        <v>-3.3972229843562851E-2</v>
      </c>
      <c r="K4300">
        <v>-109.85437464451741</v>
      </c>
      <c r="L4300">
        <v>0.48029854271169831</v>
      </c>
      <c r="M4300">
        <v>-1.969698732111653</v>
      </c>
      <c r="N4300">
        <v>-2.4729498083549388</v>
      </c>
      <c r="O4300">
        <v>0</v>
      </c>
      <c r="P4300">
        <v>0</v>
      </c>
      <c r="Q4300">
        <v>0</v>
      </c>
      <c r="R4300">
        <v>0</v>
      </c>
      <c r="S4300">
        <v>0</v>
      </c>
      <c r="T4300">
        <v>0</v>
      </c>
    </row>
    <row r="4301" spans="1:20" x14ac:dyDescent="0.3">
      <c r="A4301" t="s">
        <v>290</v>
      </c>
      <c r="B4301" t="s">
        <v>631</v>
      </c>
      <c r="C4301">
        <v>2</v>
      </c>
      <c r="D4301">
        <v>7</v>
      </c>
      <c r="E4301" t="s">
        <v>510</v>
      </c>
      <c r="F4301" t="s">
        <v>508</v>
      </c>
      <c r="G4301" t="s">
        <v>508</v>
      </c>
      <c r="H4301">
        <v>4.4034405987364762</v>
      </c>
      <c r="I4301">
        <v>13.592223570946439</v>
      </c>
      <c r="J4301">
        <v>-4.7339778013566987E-2</v>
      </c>
      <c r="K4301">
        <v>-150.41573858221861</v>
      </c>
      <c r="L4301">
        <v>1.214978167725427</v>
      </c>
      <c r="M4301">
        <v>-2.4729498083549388</v>
      </c>
      <c r="N4301">
        <v>-0.47543158864081692</v>
      </c>
      <c r="O4301">
        <v>0</v>
      </c>
      <c r="P4301">
        <v>0</v>
      </c>
      <c r="Q4301">
        <v>0</v>
      </c>
      <c r="R4301">
        <v>0</v>
      </c>
      <c r="S4301">
        <v>0</v>
      </c>
      <c r="T4301">
        <v>1</v>
      </c>
    </row>
    <row r="4302" spans="1:20" x14ac:dyDescent="0.3">
      <c r="A4302" t="s">
        <v>512</v>
      </c>
      <c r="B4302" t="s">
        <v>631</v>
      </c>
      <c r="C4302">
        <v>0</v>
      </c>
      <c r="D4302">
        <v>3</v>
      </c>
      <c r="E4302" t="s">
        <v>510</v>
      </c>
      <c r="F4302" t="s">
        <v>508</v>
      </c>
      <c r="G4302" t="s">
        <v>508</v>
      </c>
      <c r="H4302">
        <v>4.3314285278320313</v>
      </c>
      <c r="I4302">
        <v>7.7669848976836819</v>
      </c>
      <c r="J4302">
        <v>-6.0784078115035112E-2</v>
      </c>
      <c r="K4302">
        <v>-127.49750029395319</v>
      </c>
      <c r="L4302">
        <v>0.52035808485054069</v>
      </c>
      <c r="M4302">
        <v>-0.47771033130690199</v>
      </c>
      <c r="N4302">
        <v>-3.1999969482421879</v>
      </c>
      <c r="O4302">
        <v>0</v>
      </c>
      <c r="P4302">
        <v>0</v>
      </c>
      <c r="Q4302">
        <v>0</v>
      </c>
      <c r="R4302">
        <v>0</v>
      </c>
      <c r="S4302">
        <v>0</v>
      </c>
      <c r="T4302">
        <v>0</v>
      </c>
    </row>
    <row r="4303" spans="1:20" x14ac:dyDescent="0.3">
      <c r="A4303" t="s">
        <v>91</v>
      </c>
      <c r="B4303" t="s">
        <v>631</v>
      </c>
      <c r="C4303">
        <v>4</v>
      </c>
      <c r="D4303">
        <v>7</v>
      </c>
      <c r="E4303" t="s">
        <v>510</v>
      </c>
      <c r="F4303" t="s">
        <v>508</v>
      </c>
      <c r="G4303" t="s">
        <v>508</v>
      </c>
      <c r="H4303">
        <v>4.6517118453439812</v>
      </c>
      <c r="I4303">
        <v>20.138892108276501</v>
      </c>
      <c r="J4303">
        <v>-7.1199613708080534E-2</v>
      </c>
      <c r="K4303">
        <v>-167.1946413973327</v>
      </c>
      <c r="L4303">
        <v>1.550559813870914</v>
      </c>
      <c r="M4303">
        <v>-3.1999969482421879</v>
      </c>
      <c r="N4303">
        <v>-0.49587122086860019</v>
      </c>
      <c r="O4303">
        <v>0</v>
      </c>
      <c r="P4303">
        <v>0</v>
      </c>
      <c r="Q4303">
        <v>0</v>
      </c>
      <c r="R4303">
        <v>1</v>
      </c>
      <c r="S4303">
        <v>0</v>
      </c>
      <c r="T4303">
        <v>1</v>
      </c>
    </row>
    <row r="4304" spans="1:20" x14ac:dyDescent="0.3">
      <c r="A4304" t="s">
        <v>93</v>
      </c>
      <c r="B4304" t="s">
        <v>631</v>
      </c>
      <c r="C4304">
        <v>0</v>
      </c>
      <c r="D4304">
        <v>3</v>
      </c>
      <c r="E4304" t="s">
        <v>510</v>
      </c>
      <c r="F4304" t="s">
        <v>508</v>
      </c>
      <c r="G4304" t="s">
        <v>508</v>
      </c>
      <c r="H4304">
        <v>4.5681062136102613</v>
      </c>
      <c r="I4304">
        <v>18.05554359783013</v>
      </c>
      <c r="J4304">
        <v>-7.3509135420690902E-2</v>
      </c>
      <c r="K4304">
        <v>-123.7579227596662</v>
      </c>
      <c r="L4304">
        <v>0.48202848840109869</v>
      </c>
      <c r="M4304">
        <v>-0.49587122086860019</v>
      </c>
      <c r="N4304">
        <v>0.66445119567709887</v>
      </c>
      <c r="O4304">
        <v>0</v>
      </c>
      <c r="P4304">
        <v>0</v>
      </c>
      <c r="Q4304">
        <v>0</v>
      </c>
      <c r="R4304">
        <v>0</v>
      </c>
      <c r="S4304">
        <v>0</v>
      </c>
      <c r="T4304">
        <v>0</v>
      </c>
    </row>
    <row r="4305" spans="1:20" x14ac:dyDescent="0.3">
      <c r="A4305" t="s">
        <v>220</v>
      </c>
      <c r="B4305" t="s">
        <v>631</v>
      </c>
      <c r="C4305">
        <v>8</v>
      </c>
      <c r="D4305">
        <v>7</v>
      </c>
      <c r="E4305" t="s">
        <v>510</v>
      </c>
      <c r="F4305" t="s">
        <v>508</v>
      </c>
      <c r="G4305" t="s">
        <v>508</v>
      </c>
      <c r="H4305">
        <v>4.337577015468554</v>
      </c>
      <c r="I4305">
        <v>23.255792462719839</v>
      </c>
      <c r="J4305">
        <v>-3.274232248636888E-2</v>
      </c>
      <c r="K4305">
        <v>-81.177151297303368</v>
      </c>
      <c r="L4305">
        <v>1.3412348582466671</v>
      </c>
      <c r="M4305">
        <v>-1.623375115416269</v>
      </c>
      <c r="N4305">
        <v>9.2409232354329998</v>
      </c>
      <c r="O4305">
        <v>1</v>
      </c>
      <c r="P4305">
        <v>1</v>
      </c>
      <c r="Q4305">
        <v>0</v>
      </c>
      <c r="R4305">
        <v>0</v>
      </c>
      <c r="S4305">
        <v>0</v>
      </c>
      <c r="T4305">
        <v>1</v>
      </c>
    </row>
    <row r="4306" spans="1:20" x14ac:dyDescent="0.3">
      <c r="A4306" t="s">
        <v>259</v>
      </c>
      <c r="B4306" t="s">
        <v>631</v>
      </c>
      <c r="C4306">
        <v>9</v>
      </c>
      <c r="D4306">
        <v>9</v>
      </c>
      <c r="E4306" t="s">
        <v>510</v>
      </c>
      <c r="F4306" t="s">
        <v>508</v>
      </c>
      <c r="G4306" t="s">
        <v>508</v>
      </c>
      <c r="H4306">
        <v>4.3342586465564397</v>
      </c>
      <c r="I4306">
        <v>47.190973310509428</v>
      </c>
      <c r="J4306">
        <v>2.5846092128128721E-2</v>
      </c>
      <c r="K4306">
        <v>33.606069624651632</v>
      </c>
      <c r="L4306">
        <v>0.62439001996143728</v>
      </c>
      <c r="M4306">
        <v>-1.120002746582031</v>
      </c>
      <c r="N4306">
        <v>-0.32362429582607749</v>
      </c>
      <c r="O4306">
        <v>1</v>
      </c>
      <c r="P4306">
        <v>1</v>
      </c>
      <c r="Q4306">
        <v>1</v>
      </c>
      <c r="R4306">
        <v>0</v>
      </c>
      <c r="S4306">
        <v>0</v>
      </c>
      <c r="T4306">
        <v>0</v>
      </c>
    </row>
    <row r="4307" spans="1:20" x14ac:dyDescent="0.3">
      <c r="A4307" t="s">
        <v>285</v>
      </c>
      <c r="B4307" t="s">
        <v>631</v>
      </c>
      <c r="C4307">
        <v>6</v>
      </c>
      <c r="D4307">
        <v>8</v>
      </c>
      <c r="E4307" t="s">
        <v>513</v>
      </c>
      <c r="F4307" t="s">
        <v>508</v>
      </c>
      <c r="G4307" t="s">
        <v>508</v>
      </c>
      <c r="H4307">
        <v>3.9320616425536059</v>
      </c>
      <c r="I4307">
        <v>31.081073244096078</v>
      </c>
      <c r="J4307">
        <v>9.7252249573402949E-3</v>
      </c>
      <c r="K4307">
        <v>-38.674003670398378</v>
      </c>
      <c r="L4307">
        <v>0.85611114962049006</v>
      </c>
      <c r="M4307">
        <v>-1.602562633021525</v>
      </c>
      <c r="N4307">
        <v>-1.6286629773138119</v>
      </c>
      <c r="O4307">
        <v>0</v>
      </c>
      <c r="P4307">
        <v>1</v>
      </c>
      <c r="Q4307">
        <v>1</v>
      </c>
      <c r="R4307">
        <v>0</v>
      </c>
      <c r="S4307">
        <v>0</v>
      </c>
      <c r="T4307">
        <v>0</v>
      </c>
    </row>
    <row r="4308" spans="1:20" x14ac:dyDescent="0.3">
      <c r="A4308" t="s">
        <v>295</v>
      </c>
      <c r="B4308" t="s">
        <v>631</v>
      </c>
      <c r="C4308">
        <v>5</v>
      </c>
      <c r="D4308">
        <v>7</v>
      </c>
      <c r="E4308" t="s">
        <v>510</v>
      </c>
      <c r="F4308" t="s">
        <v>508</v>
      </c>
      <c r="G4308" t="s">
        <v>508</v>
      </c>
      <c r="H4308">
        <v>3.9101501228850228</v>
      </c>
      <c r="I4308">
        <v>13.51356053542351</v>
      </c>
      <c r="J4308">
        <v>-6.9510600150225199E-3</v>
      </c>
      <c r="K4308">
        <v>-72.316956729018017</v>
      </c>
      <c r="L4308">
        <v>1.049265419537299</v>
      </c>
      <c r="M4308">
        <v>-0.49668432385201061</v>
      </c>
      <c r="N4308">
        <v>-0.33278630618942551</v>
      </c>
      <c r="O4308">
        <v>0</v>
      </c>
      <c r="P4308">
        <v>1</v>
      </c>
      <c r="Q4308">
        <v>0</v>
      </c>
      <c r="R4308">
        <v>0</v>
      </c>
      <c r="S4308">
        <v>0</v>
      </c>
      <c r="T4308">
        <v>1</v>
      </c>
    </row>
    <row r="4309" spans="1:20" x14ac:dyDescent="0.3">
      <c r="A4309" t="s">
        <v>298</v>
      </c>
      <c r="B4309" t="s">
        <v>631</v>
      </c>
      <c r="C4309">
        <v>2</v>
      </c>
      <c r="D4309">
        <v>5</v>
      </c>
      <c r="E4309" t="s">
        <v>510</v>
      </c>
      <c r="F4309" t="s">
        <v>508</v>
      </c>
      <c r="G4309" t="s">
        <v>508</v>
      </c>
      <c r="H4309">
        <v>3.9589801757189922</v>
      </c>
      <c r="I4309">
        <v>28.260840269931279</v>
      </c>
      <c r="J4309">
        <v>-8.7675443590464475E-3</v>
      </c>
      <c r="K4309">
        <v>-175.26102245155931</v>
      </c>
      <c r="L4309">
        <v>0.83356252497889338</v>
      </c>
      <c r="M4309">
        <v>-0.33278630618942551</v>
      </c>
      <c r="N4309">
        <v>-0.83471979646455885</v>
      </c>
      <c r="O4309">
        <v>0</v>
      </c>
      <c r="P4309">
        <v>0</v>
      </c>
      <c r="Q4309">
        <v>0</v>
      </c>
      <c r="R4309">
        <v>1</v>
      </c>
      <c r="S4309">
        <v>0</v>
      </c>
      <c r="T4309">
        <v>0</v>
      </c>
    </row>
    <row r="4310" spans="1:20" x14ac:dyDescent="0.3">
      <c r="A4310" t="s">
        <v>242</v>
      </c>
      <c r="B4310" t="s">
        <v>631</v>
      </c>
      <c r="C4310">
        <v>9</v>
      </c>
      <c r="D4310">
        <v>7</v>
      </c>
      <c r="E4310" t="s">
        <v>510</v>
      </c>
      <c r="F4310" t="s">
        <v>508</v>
      </c>
      <c r="G4310" t="s">
        <v>508</v>
      </c>
      <c r="H4310">
        <v>3.155055672834103</v>
      </c>
      <c r="I4310">
        <v>70.588295792517769</v>
      </c>
      <c r="J4310">
        <v>2.7902875869252219E-2</v>
      </c>
      <c r="K4310">
        <v>20.203747042769479</v>
      </c>
      <c r="L4310">
        <v>0.81567384562593503</v>
      </c>
      <c r="M4310">
        <v>-0.81432760561807382</v>
      </c>
      <c r="N4310">
        <v>1.3136276141480789</v>
      </c>
      <c r="O4310">
        <v>1</v>
      </c>
      <c r="P4310">
        <v>1</v>
      </c>
      <c r="Q4310">
        <v>1</v>
      </c>
      <c r="R4310">
        <v>0</v>
      </c>
      <c r="S4310">
        <v>0</v>
      </c>
      <c r="T4310">
        <v>0</v>
      </c>
    </row>
    <row r="4311" spans="1:20" x14ac:dyDescent="0.3">
      <c r="A4311" t="s">
        <v>77</v>
      </c>
      <c r="B4311" t="s">
        <v>177</v>
      </c>
      <c r="C4311">
        <v>0</v>
      </c>
      <c r="D4311">
        <v>5</v>
      </c>
      <c r="E4311" t="s">
        <v>510</v>
      </c>
      <c r="F4311" t="s">
        <v>508</v>
      </c>
      <c r="G4311" t="s">
        <v>508</v>
      </c>
      <c r="H4311">
        <v>3.9833520569072238</v>
      </c>
      <c r="I4311">
        <v>6.9444067316180869</v>
      </c>
      <c r="J4311">
        <v>-0.1076899400507656</v>
      </c>
      <c r="K4311">
        <v>-185.40199310428449</v>
      </c>
      <c r="L4311">
        <v>0.65232745808639903</v>
      </c>
      <c r="M4311">
        <v>-1.9813528881771281</v>
      </c>
      <c r="N4311">
        <v>-0.1189087879105392</v>
      </c>
      <c r="O4311">
        <v>0</v>
      </c>
      <c r="P4311">
        <v>0</v>
      </c>
      <c r="Q4311">
        <v>0</v>
      </c>
      <c r="R4311">
        <v>0</v>
      </c>
      <c r="S4311">
        <v>0</v>
      </c>
      <c r="T4311">
        <v>0</v>
      </c>
    </row>
    <row r="4312" spans="1:20" x14ac:dyDescent="0.3">
      <c r="A4312" t="s">
        <v>139</v>
      </c>
      <c r="B4312" t="s">
        <v>177</v>
      </c>
      <c r="C4312">
        <v>0</v>
      </c>
      <c r="D4312">
        <v>5</v>
      </c>
      <c r="E4312" t="s">
        <v>510</v>
      </c>
      <c r="F4312" t="s">
        <v>508</v>
      </c>
      <c r="G4312" t="s">
        <v>508</v>
      </c>
      <c r="H4312">
        <v>3.7204152109114892</v>
      </c>
      <c r="I4312">
        <v>7.0175409243618736</v>
      </c>
      <c r="J4312">
        <v>-9.2076508317731079E-2</v>
      </c>
      <c r="K4312">
        <v>-110.9786926483022</v>
      </c>
      <c r="L4312">
        <v>0.76618312984821269</v>
      </c>
      <c r="M4312">
        <v>-1.177849593537031</v>
      </c>
      <c r="N4312">
        <v>-0.71514204006500448</v>
      </c>
      <c r="O4312">
        <v>0</v>
      </c>
      <c r="P4312">
        <v>0</v>
      </c>
      <c r="Q4312">
        <v>0</v>
      </c>
      <c r="R4312">
        <v>0</v>
      </c>
      <c r="S4312">
        <v>0</v>
      </c>
      <c r="T4312">
        <v>0</v>
      </c>
    </row>
    <row r="4313" spans="1:20" x14ac:dyDescent="0.3">
      <c r="A4313" t="s">
        <v>156</v>
      </c>
      <c r="B4313" t="s">
        <v>177</v>
      </c>
      <c r="C4313">
        <v>0</v>
      </c>
      <c r="D4313">
        <v>5</v>
      </c>
      <c r="E4313" t="s">
        <v>510</v>
      </c>
      <c r="F4313" t="s">
        <v>508</v>
      </c>
      <c r="G4313" t="s">
        <v>508</v>
      </c>
      <c r="H4313">
        <v>3.7043386506523959</v>
      </c>
      <c r="I4313">
        <v>5.8823293703743778</v>
      </c>
      <c r="J4313">
        <v>-8.4991348937425798E-2</v>
      </c>
      <c r="K4313">
        <v>-123.31402509570179</v>
      </c>
      <c r="L4313">
        <v>0.60610554788651971</v>
      </c>
      <c r="M4313">
        <v>-0.71514204006500448</v>
      </c>
      <c r="N4313">
        <v>0.84033247857552895</v>
      </c>
      <c r="O4313">
        <v>0</v>
      </c>
      <c r="P4313">
        <v>0</v>
      </c>
      <c r="Q4313">
        <v>0</v>
      </c>
      <c r="R4313">
        <v>0</v>
      </c>
      <c r="S4313">
        <v>0</v>
      </c>
      <c r="T4313">
        <v>0</v>
      </c>
    </row>
    <row r="4314" spans="1:20" x14ac:dyDescent="0.3">
      <c r="A4314" t="s">
        <v>223</v>
      </c>
      <c r="B4314" t="s">
        <v>177</v>
      </c>
      <c r="C4314">
        <v>5</v>
      </c>
      <c r="D4314">
        <v>7</v>
      </c>
      <c r="E4314" t="s">
        <v>510</v>
      </c>
      <c r="F4314" t="s">
        <v>508</v>
      </c>
      <c r="G4314" t="s">
        <v>508</v>
      </c>
      <c r="H4314">
        <v>3.1840623344760912</v>
      </c>
      <c r="I4314">
        <v>13.97851667649396</v>
      </c>
      <c r="J4314">
        <v>-6.391391963870488E-2</v>
      </c>
      <c r="K4314">
        <v>-71.355790377267667</v>
      </c>
      <c r="L4314">
        <v>1.166235185087648</v>
      </c>
      <c r="M4314">
        <v>-0.1190389959716341</v>
      </c>
      <c r="N4314">
        <v>0.23837310215692931</v>
      </c>
      <c r="O4314">
        <v>0</v>
      </c>
      <c r="P4314">
        <v>1</v>
      </c>
      <c r="Q4314">
        <v>0</v>
      </c>
      <c r="R4314">
        <v>0</v>
      </c>
      <c r="S4314">
        <v>0</v>
      </c>
      <c r="T4314">
        <v>1</v>
      </c>
    </row>
    <row r="4315" spans="1:20" x14ac:dyDescent="0.3">
      <c r="A4315" t="s">
        <v>271</v>
      </c>
      <c r="B4315" t="s">
        <v>177</v>
      </c>
      <c r="C4315">
        <v>0</v>
      </c>
      <c r="D4315">
        <v>9</v>
      </c>
      <c r="E4315" t="s">
        <v>510</v>
      </c>
      <c r="F4315" t="s">
        <v>508</v>
      </c>
      <c r="G4315" t="s">
        <v>508</v>
      </c>
      <c r="H4315">
        <v>2.9849455694380769</v>
      </c>
      <c r="I4315">
        <v>3.4482456226891212</v>
      </c>
      <c r="J4315">
        <v>-4.4099129986900493E-3</v>
      </c>
      <c r="K4315">
        <v>-105.1643533018816</v>
      </c>
      <c r="L4315">
        <v>0.67461140524378505</v>
      </c>
      <c r="M4315">
        <v>-3.31753254611507</v>
      </c>
      <c r="N4315">
        <v>0.49019562011037382</v>
      </c>
      <c r="O4315">
        <v>0</v>
      </c>
      <c r="P4315">
        <v>0</v>
      </c>
      <c r="Q4315">
        <v>0</v>
      </c>
      <c r="R4315">
        <v>0</v>
      </c>
      <c r="S4315">
        <v>0</v>
      </c>
      <c r="T4315">
        <v>0</v>
      </c>
    </row>
    <row r="4316" spans="1:20" x14ac:dyDescent="0.3">
      <c r="A4316" t="s">
        <v>283</v>
      </c>
      <c r="B4316" t="s">
        <v>177</v>
      </c>
      <c r="C4316">
        <v>0</v>
      </c>
      <c r="D4316">
        <v>7</v>
      </c>
      <c r="E4316" t="s">
        <v>510</v>
      </c>
      <c r="F4316" t="s">
        <v>508</v>
      </c>
      <c r="G4316" t="s">
        <v>508</v>
      </c>
      <c r="H4316">
        <v>2.7615515641880068</v>
      </c>
      <c r="I4316">
        <v>2.1052113794450018</v>
      </c>
      <c r="J4316">
        <v>-3.1383554247334938E-2</v>
      </c>
      <c r="K4316">
        <v>-143.25503737840819</v>
      </c>
      <c r="L4316">
        <v>0.57720036803767905</v>
      </c>
      <c r="M4316">
        <v>-1.465200142946355</v>
      </c>
      <c r="N4316">
        <v>-1.3630689075217139</v>
      </c>
      <c r="O4316">
        <v>0</v>
      </c>
      <c r="P4316">
        <v>0</v>
      </c>
      <c r="Q4316">
        <v>0</v>
      </c>
      <c r="R4316">
        <v>0</v>
      </c>
      <c r="S4316">
        <v>0</v>
      </c>
      <c r="T4316">
        <v>0</v>
      </c>
    </row>
    <row r="4317" spans="1:20" x14ac:dyDescent="0.3">
      <c r="A4317" t="s">
        <v>290</v>
      </c>
      <c r="B4317" t="s">
        <v>177</v>
      </c>
      <c r="C4317">
        <v>0</v>
      </c>
      <c r="D4317">
        <v>7</v>
      </c>
      <c r="E4317" t="s">
        <v>510</v>
      </c>
      <c r="F4317" t="s">
        <v>508</v>
      </c>
      <c r="G4317" t="s">
        <v>508</v>
      </c>
      <c r="H4317">
        <v>2.7010060733410119</v>
      </c>
      <c r="I4317">
        <v>4.5871728197608288</v>
      </c>
      <c r="J4317">
        <v>-4.1950054533929658E-2</v>
      </c>
      <c r="K4317">
        <v>-157.30340683910981</v>
      </c>
      <c r="L4317">
        <v>0.63963950646127976</v>
      </c>
      <c r="M4317">
        <v>-1.3630689075217139</v>
      </c>
      <c r="N4317">
        <v>0.75377411217534185</v>
      </c>
      <c r="O4317">
        <v>0</v>
      </c>
      <c r="P4317">
        <v>0</v>
      </c>
      <c r="Q4317">
        <v>0</v>
      </c>
      <c r="R4317">
        <v>0</v>
      </c>
      <c r="S4317">
        <v>0</v>
      </c>
      <c r="T4317">
        <v>0</v>
      </c>
    </row>
    <row r="4318" spans="1:20" x14ac:dyDescent="0.3">
      <c r="A4318" t="s">
        <v>512</v>
      </c>
      <c r="B4318" t="s">
        <v>177</v>
      </c>
      <c r="C4318">
        <v>5</v>
      </c>
      <c r="D4318">
        <v>9</v>
      </c>
      <c r="E4318" t="s">
        <v>510</v>
      </c>
      <c r="F4318" t="s">
        <v>508</v>
      </c>
      <c r="G4318" t="s">
        <v>508</v>
      </c>
      <c r="H4318">
        <v>2.9464291674750189</v>
      </c>
      <c r="I4318">
        <v>9.9099207462371748</v>
      </c>
      <c r="J4318">
        <v>-4.2635290312014351E-2</v>
      </c>
      <c r="K4318">
        <v>-91.137821082992758</v>
      </c>
      <c r="L4318">
        <v>1.1965383666992191</v>
      </c>
      <c r="M4318">
        <v>-0.24938225214576709</v>
      </c>
      <c r="N4318">
        <v>-5.3749978542327881</v>
      </c>
      <c r="O4318">
        <v>0</v>
      </c>
      <c r="P4318">
        <v>1</v>
      </c>
      <c r="Q4318">
        <v>0</v>
      </c>
      <c r="R4318">
        <v>0</v>
      </c>
      <c r="S4318">
        <v>0</v>
      </c>
      <c r="T4318">
        <v>1</v>
      </c>
    </row>
    <row r="4319" spans="1:20" x14ac:dyDescent="0.3">
      <c r="A4319" t="s">
        <v>91</v>
      </c>
      <c r="B4319" t="s">
        <v>177</v>
      </c>
      <c r="C4319">
        <v>2</v>
      </c>
      <c r="D4319">
        <v>9</v>
      </c>
      <c r="E4319" t="s">
        <v>510</v>
      </c>
      <c r="F4319" t="s">
        <v>508</v>
      </c>
      <c r="G4319" t="s">
        <v>508</v>
      </c>
      <c r="H4319">
        <v>3.689375576131352</v>
      </c>
      <c r="I4319">
        <v>17.816091009042371</v>
      </c>
      <c r="J4319">
        <v>-6.3562446943846301E-2</v>
      </c>
      <c r="K4319">
        <v>-207.0365168249329</v>
      </c>
      <c r="L4319">
        <v>1.5888075440474549</v>
      </c>
      <c r="M4319">
        <v>-5.3749978542327881</v>
      </c>
      <c r="N4319">
        <v>-1.056808437636473</v>
      </c>
      <c r="O4319">
        <v>0</v>
      </c>
      <c r="P4319">
        <v>0</v>
      </c>
      <c r="Q4319">
        <v>0</v>
      </c>
      <c r="R4319">
        <v>0</v>
      </c>
      <c r="S4319">
        <v>0</v>
      </c>
      <c r="T4319">
        <v>1</v>
      </c>
    </row>
    <row r="4320" spans="1:20" x14ac:dyDescent="0.3">
      <c r="A4320" t="s">
        <v>93</v>
      </c>
      <c r="B4320" t="s">
        <v>177</v>
      </c>
      <c r="C4320">
        <v>0</v>
      </c>
      <c r="D4320">
        <v>5</v>
      </c>
      <c r="E4320" t="s">
        <v>510</v>
      </c>
      <c r="F4320" t="s">
        <v>508</v>
      </c>
      <c r="G4320" t="s">
        <v>508</v>
      </c>
      <c r="H4320">
        <v>3.8813668221515401</v>
      </c>
      <c r="I4320">
        <v>13.21836623510158</v>
      </c>
      <c r="J4320">
        <v>-7.4135464913048205E-2</v>
      </c>
      <c r="K4320">
        <v>-134.87618727238419</v>
      </c>
      <c r="L4320">
        <v>0.90828536988962516</v>
      </c>
      <c r="M4320">
        <v>-1.056808437636473</v>
      </c>
      <c r="N4320">
        <v>0.53405126719001195</v>
      </c>
      <c r="O4320">
        <v>0</v>
      </c>
      <c r="P4320">
        <v>0</v>
      </c>
      <c r="Q4320">
        <v>0</v>
      </c>
      <c r="R4320">
        <v>0</v>
      </c>
      <c r="S4320">
        <v>0</v>
      </c>
      <c r="T4320">
        <v>0</v>
      </c>
    </row>
    <row r="4321" spans="1:20" x14ac:dyDescent="0.3">
      <c r="A4321" t="s">
        <v>162</v>
      </c>
      <c r="B4321" t="s">
        <v>177</v>
      </c>
      <c r="C4321">
        <v>0</v>
      </c>
      <c r="D4321">
        <v>5</v>
      </c>
      <c r="E4321" t="s">
        <v>510</v>
      </c>
      <c r="F4321" t="s">
        <v>508</v>
      </c>
      <c r="G4321" t="s">
        <v>508</v>
      </c>
      <c r="H4321">
        <v>4.1271989735861059</v>
      </c>
      <c r="I4321">
        <v>7.471244523223068</v>
      </c>
      <c r="J4321">
        <v>-6.3392646084505955E-2</v>
      </c>
      <c r="K4321">
        <v>-103.55925936994549</v>
      </c>
      <c r="L4321">
        <v>0.71773353637585258</v>
      </c>
      <c r="M4321">
        <v>-2.6350498297961522</v>
      </c>
      <c r="N4321">
        <v>-1.6238144482693939</v>
      </c>
      <c r="O4321">
        <v>0</v>
      </c>
      <c r="P4321">
        <v>0</v>
      </c>
      <c r="Q4321">
        <v>0</v>
      </c>
      <c r="R4321">
        <v>0</v>
      </c>
      <c r="S4321">
        <v>0</v>
      </c>
      <c r="T4321">
        <v>0</v>
      </c>
    </row>
    <row r="4322" spans="1:20" x14ac:dyDescent="0.3">
      <c r="A4322" t="s">
        <v>220</v>
      </c>
      <c r="B4322" t="s">
        <v>177</v>
      </c>
      <c r="C4322">
        <v>2</v>
      </c>
      <c r="D4322">
        <v>4</v>
      </c>
      <c r="E4322" t="s">
        <v>510</v>
      </c>
      <c r="F4322" t="s">
        <v>508</v>
      </c>
      <c r="G4322" t="s">
        <v>508</v>
      </c>
      <c r="H4322">
        <v>4.1560223554078446</v>
      </c>
      <c r="I4322">
        <v>14.444429138561979</v>
      </c>
      <c r="J4322">
        <v>-6.4673404735691609E-2</v>
      </c>
      <c r="K4322">
        <v>-141.0962664186782</v>
      </c>
      <c r="L4322">
        <v>1.099350175227489</v>
      </c>
      <c r="M4322">
        <v>-1.6238144482693939</v>
      </c>
      <c r="N4322">
        <v>3.1636866530524301</v>
      </c>
      <c r="O4322">
        <v>0</v>
      </c>
      <c r="P4322">
        <v>0</v>
      </c>
      <c r="Q4322">
        <v>0</v>
      </c>
      <c r="R4322">
        <v>0</v>
      </c>
      <c r="S4322">
        <v>0</v>
      </c>
      <c r="T4322">
        <v>1</v>
      </c>
    </row>
    <row r="4323" spans="1:20" x14ac:dyDescent="0.3">
      <c r="A4323" t="s">
        <v>235</v>
      </c>
      <c r="B4323" t="s">
        <v>177</v>
      </c>
      <c r="C4323">
        <v>0</v>
      </c>
      <c r="D4323">
        <v>3</v>
      </c>
      <c r="E4323" t="s">
        <v>510</v>
      </c>
      <c r="F4323" t="s">
        <v>508</v>
      </c>
      <c r="G4323" t="s">
        <v>508</v>
      </c>
      <c r="H4323">
        <v>4.142249799362749</v>
      </c>
      <c r="I4323">
        <v>4.9999960263563832</v>
      </c>
      <c r="J4323">
        <v>-3.3377093490202507E-2</v>
      </c>
      <c r="K4323">
        <v>-110.64490648174051</v>
      </c>
      <c r="L4323">
        <v>0.76909565488211606</v>
      </c>
      <c r="M4323">
        <v>-1.805550570105197</v>
      </c>
      <c r="N4323">
        <v>-0.99010141388621264</v>
      </c>
      <c r="O4323">
        <v>0</v>
      </c>
      <c r="P4323">
        <v>0</v>
      </c>
      <c r="Q4323">
        <v>0</v>
      </c>
      <c r="R4323">
        <v>0</v>
      </c>
      <c r="S4323">
        <v>0</v>
      </c>
      <c r="T4323">
        <v>0</v>
      </c>
    </row>
    <row r="4324" spans="1:20" x14ac:dyDescent="0.3">
      <c r="A4324" t="s">
        <v>259</v>
      </c>
      <c r="B4324" t="s">
        <v>177</v>
      </c>
      <c r="C4324">
        <v>0</v>
      </c>
      <c r="D4324">
        <v>3</v>
      </c>
      <c r="E4324" t="s">
        <v>510</v>
      </c>
      <c r="F4324" t="s">
        <v>508</v>
      </c>
      <c r="G4324" t="s">
        <v>508</v>
      </c>
      <c r="H4324">
        <v>4.1632642551344263</v>
      </c>
      <c r="I4324">
        <v>0</v>
      </c>
      <c r="J4324">
        <v>-3.6605718625381638E-2</v>
      </c>
      <c r="K4324">
        <v>-119.8389103968246</v>
      </c>
      <c r="L4324">
        <v>0.73087489264650995</v>
      </c>
      <c r="M4324">
        <v>-0.99010141388621264</v>
      </c>
      <c r="N4324">
        <v>1.142856052943638</v>
      </c>
      <c r="O4324">
        <v>0</v>
      </c>
      <c r="P4324">
        <v>0</v>
      </c>
      <c r="Q4324">
        <v>0</v>
      </c>
      <c r="R4324">
        <v>0</v>
      </c>
      <c r="S4324">
        <v>0</v>
      </c>
      <c r="T4324">
        <v>0</v>
      </c>
    </row>
    <row r="4325" spans="1:20" x14ac:dyDescent="0.3">
      <c r="A4325" t="s">
        <v>282</v>
      </c>
      <c r="B4325" t="s">
        <v>177</v>
      </c>
      <c r="C4325">
        <v>8</v>
      </c>
      <c r="D4325">
        <v>8</v>
      </c>
      <c r="E4325" t="s">
        <v>513</v>
      </c>
      <c r="F4325" t="s">
        <v>508</v>
      </c>
      <c r="G4325" t="s">
        <v>508</v>
      </c>
      <c r="H4325">
        <v>3.9042309193205269</v>
      </c>
      <c r="I4325">
        <v>24.675332717779899</v>
      </c>
      <c r="J4325">
        <v>5.8841005712379491E-3</v>
      </c>
      <c r="K4325">
        <v>-41.794876262281321</v>
      </c>
      <c r="L4325">
        <v>0.33453878693017852</v>
      </c>
      <c r="M4325">
        <v>-0.96418966190801592</v>
      </c>
      <c r="N4325">
        <v>0.83449154801169856</v>
      </c>
      <c r="O4325">
        <v>0</v>
      </c>
      <c r="P4325">
        <v>1</v>
      </c>
      <c r="Q4325">
        <v>1</v>
      </c>
      <c r="R4325">
        <v>1</v>
      </c>
      <c r="S4325">
        <v>0</v>
      </c>
      <c r="T4325">
        <v>0</v>
      </c>
    </row>
    <row r="4326" spans="1:20" x14ac:dyDescent="0.3">
      <c r="A4326" t="s">
        <v>285</v>
      </c>
      <c r="B4326" t="s">
        <v>177</v>
      </c>
      <c r="C4326">
        <v>9</v>
      </c>
      <c r="D4326">
        <v>12</v>
      </c>
      <c r="E4326" t="s">
        <v>513</v>
      </c>
      <c r="F4326" t="s">
        <v>508</v>
      </c>
      <c r="G4326" t="s">
        <v>508</v>
      </c>
      <c r="H4326">
        <v>3.4297849222217511</v>
      </c>
      <c r="I4326">
        <v>8.9743785682540231</v>
      </c>
      <c r="J4326">
        <v>1.4986297352807539E-2</v>
      </c>
      <c r="K4326">
        <v>-47.445607467344999</v>
      </c>
      <c r="L4326">
        <v>0.92866174456446993</v>
      </c>
      <c r="M4326">
        <v>-2.620690444420124</v>
      </c>
      <c r="N4326">
        <v>-0.70821125074995472</v>
      </c>
      <c r="O4326">
        <v>1</v>
      </c>
      <c r="P4326">
        <v>1</v>
      </c>
      <c r="Q4326">
        <v>1</v>
      </c>
      <c r="R4326">
        <v>0</v>
      </c>
      <c r="S4326">
        <v>0</v>
      </c>
      <c r="T4326">
        <v>0</v>
      </c>
    </row>
    <row r="4327" spans="1:20" x14ac:dyDescent="0.3">
      <c r="A4327" t="s">
        <v>295</v>
      </c>
      <c r="B4327" t="s">
        <v>177</v>
      </c>
      <c r="C4327">
        <v>3</v>
      </c>
      <c r="D4327">
        <v>7</v>
      </c>
      <c r="E4327" t="s">
        <v>513</v>
      </c>
      <c r="F4327" t="s">
        <v>508</v>
      </c>
      <c r="G4327" t="s">
        <v>508</v>
      </c>
      <c r="H4327">
        <v>3.1711814264959339</v>
      </c>
      <c r="I4327">
        <v>1.538496525324818</v>
      </c>
      <c r="J4327">
        <v>1.956272851097807E-2</v>
      </c>
      <c r="K4327">
        <v>-107.9530666648201</v>
      </c>
      <c r="L4327">
        <v>0.75085556594850933</v>
      </c>
      <c r="M4327">
        <v>-0.99573498680287065</v>
      </c>
      <c r="N4327">
        <v>1.5804616797630171</v>
      </c>
      <c r="O4327">
        <v>0</v>
      </c>
      <c r="P4327">
        <v>0</v>
      </c>
      <c r="Q4327">
        <v>1</v>
      </c>
      <c r="R4327">
        <v>0</v>
      </c>
      <c r="S4327">
        <v>0</v>
      </c>
      <c r="T4327">
        <v>0</v>
      </c>
    </row>
    <row r="4328" spans="1:20" x14ac:dyDescent="0.3">
      <c r="A4328" t="s">
        <v>164</v>
      </c>
      <c r="B4328" t="s">
        <v>177</v>
      </c>
      <c r="C4328">
        <v>9</v>
      </c>
      <c r="D4328">
        <v>12</v>
      </c>
      <c r="E4328" t="s">
        <v>513</v>
      </c>
      <c r="F4328" t="s">
        <v>508</v>
      </c>
      <c r="G4328" t="s">
        <v>508</v>
      </c>
      <c r="H4328">
        <v>3.1424573112761829</v>
      </c>
      <c r="I4328">
        <v>35.294092897719104</v>
      </c>
      <c r="J4328">
        <v>6.305120462925376E-2</v>
      </c>
      <c r="K4328">
        <v>125.044906463876</v>
      </c>
      <c r="L4328">
        <v>0.90441997441077193</v>
      </c>
      <c r="M4328">
        <v>-3.243246552193531</v>
      </c>
      <c r="N4328">
        <v>2.6536321406365961</v>
      </c>
      <c r="O4328">
        <v>1</v>
      </c>
      <c r="P4328">
        <v>1</v>
      </c>
      <c r="Q4328">
        <v>1</v>
      </c>
      <c r="R4328">
        <v>0</v>
      </c>
      <c r="S4328">
        <v>0</v>
      </c>
      <c r="T4328">
        <v>0</v>
      </c>
    </row>
    <row r="4329" spans="1:20" x14ac:dyDescent="0.3">
      <c r="A4329" t="s">
        <v>77</v>
      </c>
      <c r="B4329" t="s">
        <v>632</v>
      </c>
      <c r="C4329">
        <v>11</v>
      </c>
      <c r="D4329">
        <v>12</v>
      </c>
      <c r="E4329" t="s">
        <v>510</v>
      </c>
      <c r="F4329" t="s">
        <v>508</v>
      </c>
      <c r="G4329" t="s">
        <v>508</v>
      </c>
      <c r="H4329">
        <v>4.3313065415379759</v>
      </c>
      <c r="I4329">
        <v>47.440299343038888</v>
      </c>
      <c r="J4329">
        <v>0.68251597979904655</v>
      </c>
      <c r="K4329">
        <v>71.346927041727994</v>
      </c>
      <c r="L4329">
        <v>0.4885876565324786</v>
      </c>
      <c r="M4329">
        <v>-1.2011943553934721</v>
      </c>
      <c r="N4329">
        <v>0.2279542394038962</v>
      </c>
      <c r="O4329">
        <v>1</v>
      </c>
      <c r="P4329">
        <v>1</v>
      </c>
      <c r="Q4329">
        <v>1</v>
      </c>
      <c r="R4329">
        <v>0</v>
      </c>
      <c r="S4329">
        <v>1</v>
      </c>
      <c r="T4329">
        <v>0</v>
      </c>
    </row>
    <row r="4330" spans="1:20" x14ac:dyDescent="0.3">
      <c r="A4330" t="s">
        <v>139</v>
      </c>
      <c r="B4330" t="s">
        <v>632</v>
      </c>
      <c r="C4330">
        <v>6</v>
      </c>
      <c r="D4330">
        <v>8</v>
      </c>
      <c r="E4330" t="s">
        <v>510</v>
      </c>
      <c r="F4330" t="s">
        <v>508</v>
      </c>
      <c r="G4330" t="s">
        <v>508</v>
      </c>
      <c r="H4330">
        <v>4.5597483656995097</v>
      </c>
      <c r="I4330">
        <v>32.423204814069329</v>
      </c>
      <c r="J4330">
        <v>6.6260641241628448E-2</v>
      </c>
      <c r="K4330">
        <v>2.8493879873871748</v>
      </c>
      <c r="L4330">
        <v>0.50155721359593108</v>
      </c>
      <c r="M4330">
        <v>-2.2290615059356802</v>
      </c>
      <c r="N4330">
        <v>-2.2012543156762829</v>
      </c>
      <c r="O4330">
        <v>0</v>
      </c>
      <c r="P4330">
        <v>1</v>
      </c>
      <c r="Q4330">
        <v>1</v>
      </c>
      <c r="R4330">
        <v>0</v>
      </c>
      <c r="S4330">
        <v>0</v>
      </c>
      <c r="T4330">
        <v>0</v>
      </c>
    </row>
    <row r="4331" spans="1:20" x14ac:dyDescent="0.3">
      <c r="A4331" t="s">
        <v>156</v>
      </c>
      <c r="B4331" t="s">
        <v>632</v>
      </c>
      <c r="C4331">
        <v>3</v>
      </c>
      <c r="D4331">
        <v>6</v>
      </c>
      <c r="E4331" t="s">
        <v>510</v>
      </c>
      <c r="F4331" t="s">
        <v>508</v>
      </c>
      <c r="G4331" t="s">
        <v>508</v>
      </c>
      <c r="H4331">
        <v>4.8576024957406849</v>
      </c>
      <c r="I4331">
        <v>22.866907439570259</v>
      </c>
      <c r="J4331">
        <v>-0.26452547334354942</v>
      </c>
      <c r="K4331">
        <v>-34.916628064708398</v>
      </c>
      <c r="L4331">
        <v>0.63323028399827352</v>
      </c>
      <c r="M4331">
        <v>-2.2012543156762829</v>
      </c>
      <c r="N4331">
        <v>3.6977479241944842</v>
      </c>
      <c r="O4331">
        <v>0</v>
      </c>
      <c r="P4331">
        <v>1</v>
      </c>
      <c r="Q4331">
        <v>0</v>
      </c>
      <c r="R4331">
        <v>0</v>
      </c>
      <c r="S4331">
        <v>0</v>
      </c>
      <c r="T4331">
        <v>0</v>
      </c>
    </row>
    <row r="4332" spans="1:20" x14ac:dyDescent="0.3">
      <c r="A4332" t="s">
        <v>223</v>
      </c>
      <c r="B4332" t="s">
        <v>632</v>
      </c>
      <c r="C4332">
        <v>3</v>
      </c>
      <c r="D4332">
        <v>4</v>
      </c>
      <c r="E4332" t="s">
        <v>510</v>
      </c>
      <c r="F4332" t="s">
        <v>508</v>
      </c>
      <c r="G4332" t="s">
        <v>508</v>
      </c>
      <c r="H4332">
        <v>4.8798299213927292</v>
      </c>
      <c r="I4332">
        <v>30.28168314105379</v>
      </c>
      <c r="J4332">
        <v>-0.40277996941300193</v>
      </c>
      <c r="K4332">
        <v>-19.309602094864811</v>
      </c>
      <c r="L4332">
        <v>0.69725084364454448</v>
      </c>
      <c r="M4332">
        <v>-1.3953512029130331</v>
      </c>
      <c r="N4332">
        <v>0.86478469332292407</v>
      </c>
      <c r="O4332">
        <v>0</v>
      </c>
      <c r="P4332">
        <v>1</v>
      </c>
      <c r="Q4332">
        <v>0</v>
      </c>
      <c r="R4332">
        <v>0</v>
      </c>
      <c r="S4332">
        <v>0</v>
      </c>
      <c r="T4332">
        <v>0</v>
      </c>
    </row>
    <row r="4333" spans="1:20" x14ac:dyDescent="0.3">
      <c r="A4333" t="s">
        <v>271</v>
      </c>
      <c r="B4333" t="s">
        <v>632</v>
      </c>
      <c r="C4333">
        <v>0</v>
      </c>
      <c r="D4333">
        <v>7</v>
      </c>
      <c r="E4333" t="s">
        <v>510</v>
      </c>
      <c r="F4333" t="s">
        <v>508</v>
      </c>
      <c r="G4333" t="s">
        <v>508</v>
      </c>
      <c r="H4333">
        <v>3.485477811568011</v>
      </c>
      <c r="I4333">
        <v>1.265803225398346</v>
      </c>
      <c r="J4333">
        <v>-0.45061387053171131</v>
      </c>
      <c r="K4333">
        <v>-180.55978897442549</v>
      </c>
      <c r="L4333">
        <v>0.78466562144277652</v>
      </c>
      <c r="M4333">
        <v>-5.1181102362204722</v>
      </c>
      <c r="N4333">
        <v>-8.2986285577671168E-2</v>
      </c>
      <c r="O4333">
        <v>0</v>
      </c>
      <c r="P4333">
        <v>0</v>
      </c>
      <c r="Q4333">
        <v>0</v>
      </c>
      <c r="R4333">
        <v>0</v>
      </c>
      <c r="S4333">
        <v>0</v>
      </c>
      <c r="T4333">
        <v>0</v>
      </c>
    </row>
    <row r="4334" spans="1:20" x14ac:dyDescent="0.3">
      <c r="A4334" t="s">
        <v>283</v>
      </c>
      <c r="B4334" t="s">
        <v>632</v>
      </c>
      <c r="C4334">
        <v>0</v>
      </c>
      <c r="D4334">
        <v>7</v>
      </c>
      <c r="E4334" t="s">
        <v>510</v>
      </c>
      <c r="F4334" t="s">
        <v>508</v>
      </c>
      <c r="G4334" t="s">
        <v>508</v>
      </c>
      <c r="H4334">
        <v>3.1759452207828431</v>
      </c>
      <c r="I4334">
        <v>0</v>
      </c>
      <c r="J4334">
        <v>-0.75133982791836229</v>
      </c>
      <c r="K4334">
        <v>-153.91297378263519</v>
      </c>
      <c r="L4334">
        <v>0.67482567786612446</v>
      </c>
      <c r="M4334">
        <v>-2.231402436563791</v>
      </c>
      <c r="N4334">
        <v>-1.6060874698774359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</row>
    <row r="4335" spans="1:20" x14ac:dyDescent="0.3">
      <c r="A4335" t="s">
        <v>290</v>
      </c>
      <c r="B4335" t="s">
        <v>632</v>
      </c>
      <c r="C4335">
        <v>0</v>
      </c>
      <c r="D4335">
        <v>5</v>
      </c>
      <c r="E4335" t="s">
        <v>510</v>
      </c>
      <c r="F4335" t="s">
        <v>508</v>
      </c>
      <c r="G4335" t="s">
        <v>508</v>
      </c>
      <c r="H4335">
        <v>3.2277867601485339</v>
      </c>
      <c r="I4335">
        <v>1.796424967209602</v>
      </c>
      <c r="J4335">
        <v>-0.8369767049103698</v>
      </c>
      <c r="K4335">
        <v>-149.6432291784981</v>
      </c>
      <c r="L4335">
        <v>0.79797165191028419</v>
      </c>
      <c r="M4335">
        <v>-1.6060874698774359</v>
      </c>
      <c r="N4335">
        <v>8.5909340902251927E-2</v>
      </c>
      <c r="O4335">
        <v>0</v>
      </c>
      <c r="P4335">
        <v>0</v>
      </c>
      <c r="Q4335">
        <v>0</v>
      </c>
      <c r="R4335">
        <v>0</v>
      </c>
      <c r="S4335">
        <v>0</v>
      </c>
      <c r="T4335">
        <v>0</v>
      </c>
    </row>
    <row r="4336" spans="1:20" x14ac:dyDescent="0.3">
      <c r="A4336" t="s">
        <v>512</v>
      </c>
      <c r="B4336" t="s">
        <v>632</v>
      </c>
      <c r="C4336">
        <v>2</v>
      </c>
      <c r="D4336">
        <v>9</v>
      </c>
      <c r="E4336" t="s">
        <v>510</v>
      </c>
      <c r="F4336" t="s">
        <v>508</v>
      </c>
      <c r="G4336" t="s">
        <v>508</v>
      </c>
      <c r="H4336">
        <v>2.9926112132706661</v>
      </c>
      <c r="I4336">
        <v>5.6179765649042768</v>
      </c>
      <c r="J4336">
        <v>-0.83020821492456909</v>
      </c>
      <c r="K4336">
        <v>-101.19134298038961</v>
      </c>
      <c r="L4336">
        <v>1.45751613026075</v>
      </c>
      <c r="M4336">
        <v>-0.42918454935622319</v>
      </c>
      <c r="N4336">
        <v>-5.517242694723195</v>
      </c>
      <c r="O4336">
        <v>0</v>
      </c>
      <c r="P4336">
        <v>0</v>
      </c>
      <c r="Q4336">
        <v>0</v>
      </c>
      <c r="R4336">
        <v>0</v>
      </c>
      <c r="S4336">
        <v>0</v>
      </c>
      <c r="T4336">
        <v>1</v>
      </c>
    </row>
    <row r="4337" spans="1:20" x14ac:dyDescent="0.3">
      <c r="A4337" t="s">
        <v>91</v>
      </c>
      <c r="B4337" t="s">
        <v>632</v>
      </c>
      <c r="C4337">
        <v>2</v>
      </c>
      <c r="D4337">
        <v>9</v>
      </c>
      <c r="E4337" t="s">
        <v>510</v>
      </c>
      <c r="F4337" t="s">
        <v>508</v>
      </c>
      <c r="G4337" t="s">
        <v>508</v>
      </c>
      <c r="H4337">
        <v>3.688738220941123</v>
      </c>
      <c r="I4337">
        <v>16.845866276683399</v>
      </c>
      <c r="J4337">
        <v>-0.9497082981922691</v>
      </c>
      <c r="K4337">
        <v>-175.61281794497461</v>
      </c>
      <c r="L4337">
        <v>1.4597158438318929</v>
      </c>
      <c r="M4337">
        <v>-5.517242694723195</v>
      </c>
      <c r="N4337">
        <v>1.551099088781581</v>
      </c>
      <c r="O4337">
        <v>0</v>
      </c>
      <c r="P4337">
        <v>0</v>
      </c>
      <c r="Q4337">
        <v>0</v>
      </c>
      <c r="R4337">
        <v>0</v>
      </c>
      <c r="S4337">
        <v>0</v>
      </c>
      <c r="T4337">
        <v>1</v>
      </c>
    </row>
    <row r="4338" spans="1:20" x14ac:dyDescent="0.3">
      <c r="A4338" t="s">
        <v>162</v>
      </c>
      <c r="B4338" t="s">
        <v>632</v>
      </c>
      <c r="C4338">
        <v>3</v>
      </c>
      <c r="D4338">
        <v>6</v>
      </c>
      <c r="E4338" t="s">
        <v>510</v>
      </c>
      <c r="F4338" t="s">
        <v>508</v>
      </c>
      <c r="G4338" t="s">
        <v>508</v>
      </c>
      <c r="H4338">
        <v>4.5596859926346927</v>
      </c>
      <c r="I4338">
        <v>16.487448826317529</v>
      </c>
      <c r="J4338">
        <v>-0.57167762511359488</v>
      </c>
      <c r="K4338">
        <v>-96.019519022248275</v>
      </c>
      <c r="L4338">
        <v>0.49216033219296779</v>
      </c>
      <c r="M4338">
        <v>-2.7531070303109879</v>
      </c>
      <c r="N4338">
        <v>-1.7351612108483161</v>
      </c>
      <c r="O4338">
        <v>0</v>
      </c>
      <c r="P4338">
        <v>1</v>
      </c>
      <c r="Q4338">
        <v>0</v>
      </c>
      <c r="R4338">
        <v>0</v>
      </c>
      <c r="S4338">
        <v>0</v>
      </c>
      <c r="T4338">
        <v>0</v>
      </c>
    </row>
    <row r="4339" spans="1:20" x14ac:dyDescent="0.3">
      <c r="A4339" t="s">
        <v>220</v>
      </c>
      <c r="B4339" t="s">
        <v>632</v>
      </c>
      <c r="C4339">
        <v>0</v>
      </c>
      <c r="D4339">
        <v>3</v>
      </c>
      <c r="E4339" t="s">
        <v>510</v>
      </c>
      <c r="F4339" t="s">
        <v>508</v>
      </c>
      <c r="G4339" t="s">
        <v>508</v>
      </c>
      <c r="H4339">
        <v>4.5937327602346558</v>
      </c>
      <c r="I4339">
        <v>10.18867066255121</v>
      </c>
      <c r="J4339">
        <v>-0.54767910683092147</v>
      </c>
      <c r="K4339">
        <v>-124.82993376693879</v>
      </c>
      <c r="L4339">
        <v>0.5884250828862394</v>
      </c>
      <c r="M4339">
        <v>-1.7351612108483161</v>
      </c>
      <c r="N4339">
        <v>3.6245367854878698</v>
      </c>
      <c r="O4339">
        <v>0</v>
      </c>
      <c r="P4339">
        <v>0</v>
      </c>
      <c r="Q4339">
        <v>0</v>
      </c>
      <c r="R4339">
        <v>0</v>
      </c>
      <c r="S4339">
        <v>0</v>
      </c>
      <c r="T4339">
        <v>0</v>
      </c>
    </row>
    <row r="4340" spans="1:20" x14ac:dyDescent="0.3">
      <c r="A4340" t="s">
        <v>259</v>
      </c>
      <c r="B4340" t="s">
        <v>632</v>
      </c>
      <c r="C4340">
        <v>7</v>
      </c>
      <c r="D4340">
        <v>7</v>
      </c>
      <c r="E4340" t="s">
        <v>510</v>
      </c>
      <c r="F4340" t="s">
        <v>508</v>
      </c>
      <c r="G4340" t="s">
        <v>508</v>
      </c>
      <c r="H4340">
        <v>5.0086357289487209</v>
      </c>
      <c r="I4340">
        <v>53.694600905530407</v>
      </c>
      <c r="J4340">
        <v>0.44925770308858087</v>
      </c>
      <c r="K4340">
        <v>116.04430041291209</v>
      </c>
      <c r="L4340">
        <v>0.91814596138191851</v>
      </c>
      <c r="M4340">
        <v>-3.660560738931633</v>
      </c>
      <c r="N4340">
        <v>0.17270893175434299</v>
      </c>
      <c r="O4340">
        <v>1</v>
      </c>
      <c r="P4340">
        <v>1</v>
      </c>
      <c r="Q4340">
        <v>1</v>
      </c>
      <c r="R4340">
        <v>0</v>
      </c>
      <c r="S4340">
        <v>0</v>
      </c>
      <c r="T4340">
        <v>0</v>
      </c>
    </row>
    <row r="4341" spans="1:20" x14ac:dyDescent="0.3">
      <c r="A4341" t="s">
        <v>282</v>
      </c>
      <c r="B4341" t="s">
        <v>632</v>
      </c>
      <c r="C4341">
        <v>9</v>
      </c>
      <c r="D4341">
        <v>8</v>
      </c>
      <c r="E4341" t="s">
        <v>510</v>
      </c>
      <c r="F4341" t="s">
        <v>508</v>
      </c>
      <c r="G4341" t="s">
        <v>508</v>
      </c>
      <c r="H4341">
        <v>4.7844835102851757</v>
      </c>
      <c r="I4341">
        <v>54.679807769281041</v>
      </c>
      <c r="J4341">
        <v>0.50295684163495147</v>
      </c>
      <c r="K4341">
        <v>46.282414770432133</v>
      </c>
      <c r="L4341">
        <v>0.17312198478734761</v>
      </c>
      <c r="M4341">
        <v>-8.6131331124335533E-2</v>
      </c>
      <c r="N4341">
        <v>-0.86206896551724133</v>
      </c>
      <c r="O4341">
        <v>1</v>
      </c>
      <c r="P4341">
        <v>1</v>
      </c>
      <c r="Q4341">
        <v>1</v>
      </c>
      <c r="R4341">
        <v>0</v>
      </c>
      <c r="S4341">
        <v>0</v>
      </c>
      <c r="T4341">
        <v>0</v>
      </c>
    </row>
    <row r="4342" spans="1:20" x14ac:dyDescent="0.3">
      <c r="A4342" t="s">
        <v>285</v>
      </c>
      <c r="B4342" t="s">
        <v>632</v>
      </c>
      <c r="C4342">
        <v>8</v>
      </c>
      <c r="D4342">
        <v>8</v>
      </c>
      <c r="E4342" t="s">
        <v>510</v>
      </c>
      <c r="F4342" t="s">
        <v>508</v>
      </c>
      <c r="G4342" t="s">
        <v>508</v>
      </c>
      <c r="H4342">
        <v>4.0618726251266537</v>
      </c>
      <c r="I4342">
        <v>39.583331677648488</v>
      </c>
      <c r="J4342">
        <v>0.32679282579355817</v>
      </c>
      <c r="K4342">
        <v>16.170218537603319</v>
      </c>
      <c r="L4342">
        <v>1.033406990688279</v>
      </c>
      <c r="M4342">
        <v>-1.2173926311990491</v>
      </c>
      <c r="N4342">
        <v>-0.8802817019648177</v>
      </c>
      <c r="O4342">
        <v>0</v>
      </c>
      <c r="P4342">
        <v>1</v>
      </c>
      <c r="Q4342">
        <v>1</v>
      </c>
      <c r="R4342">
        <v>0</v>
      </c>
      <c r="S4342">
        <v>0</v>
      </c>
      <c r="T4342">
        <v>1</v>
      </c>
    </row>
    <row r="4343" spans="1:20" x14ac:dyDescent="0.3">
      <c r="A4343" t="s">
        <v>291</v>
      </c>
      <c r="B4343" t="s">
        <v>632</v>
      </c>
      <c r="C4343">
        <v>6</v>
      </c>
      <c r="D4343">
        <v>8</v>
      </c>
      <c r="E4343" t="s">
        <v>510</v>
      </c>
      <c r="F4343" t="s">
        <v>508</v>
      </c>
      <c r="G4343" t="s">
        <v>508</v>
      </c>
      <c r="H4343">
        <v>4.0251500811926242</v>
      </c>
      <c r="I4343">
        <v>21.874987582363701</v>
      </c>
      <c r="J4343">
        <v>2.7066795003122479E-2</v>
      </c>
      <c r="K4343">
        <v>-62.121223779420568</v>
      </c>
      <c r="L4343">
        <v>0.74598410276499316</v>
      </c>
      <c r="M4343">
        <v>-2.1314401051528429</v>
      </c>
      <c r="N4343">
        <v>-0.18148543900243519</v>
      </c>
      <c r="O4343">
        <v>0</v>
      </c>
      <c r="P4343">
        <v>1</v>
      </c>
      <c r="Q4343">
        <v>1</v>
      </c>
      <c r="R4343">
        <v>0</v>
      </c>
      <c r="S4343">
        <v>0</v>
      </c>
      <c r="T4343">
        <v>0</v>
      </c>
    </row>
    <row r="4344" spans="1:20" x14ac:dyDescent="0.3">
      <c r="A4344" t="s">
        <v>295</v>
      </c>
      <c r="B4344" t="s">
        <v>632</v>
      </c>
      <c r="C4344">
        <v>0</v>
      </c>
      <c r="D4344">
        <v>5</v>
      </c>
      <c r="E4344" t="s">
        <v>510</v>
      </c>
      <c r="F4344" t="s">
        <v>508</v>
      </c>
      <c r="G4344" t="s">
        <v>508</v>
      </c>
      <c r="H4344">
        <v>3.8961053823495839</v>
      </c>
      <c r="I4344">
        <v>20.83333664470301</v>
      </c>
      <c r="J4344">
        <v>-6.485012516541544E-2</v>
      </c>
      <c r="K4344">
        <v>-104.86788255231779</v>
      </c>
      <c r="L4344">
        <v>0.74862804476841527</v>
      </c>
      <c r="M4344">
        <v>-0.18148543900243519</v>
      </c>
      <c r="N4344">
        <v>1.363636363636364</v>
      </c>
      <c r="O4344">
        <v>0</v>
      </c>
      <c r="P4344">
        <v>0</v>
      </c>
      <c r="Q4344">
        <v>0</v>
      </c>
      <c r="R4344">
        <v>0</v>
      </c>
      <c r="S4344">
        <v>0</v>
      </c>
      <c r="T4344">
        <v>0</v>
      </c>
    </row>
    <row r="4345" spans="1:20" x14ac:dyDescent="0.3">
      <c r="A4345" t="s">
        <v>164</v>
      </c>
      <c r="B4345" t="s">
        <v>632</v>
      </c>
      <c r="C4345">
        <v>8</v>
      </c>
      <c r="D4345">
        <v>8</v>
      </c>
      <c r="E4345" t="s">
        <v>510</v>
      </c>
      <c r="F4345" t="s">
        <v>508</v>
      </c>
      <c r="G4345" t="s">
        <v>508</v>
      </c>
      <c r="H4345">
        <v>4.2139877620316231</v>
      </c>
      <c r="I4345">
        <v>51.428585960751477</v>
      </c>
      <c r="J4345">
        <v>0.62922796691927974</v>
      </c>
      <c r="K4345">
        <v>82.387909233092799</v>
      </c>
      <c r="L4345">
        <v>0.5238883202161313</v>
      </c>
      <c r="M4345">
        <v>-4.0930967388256771</v>
      </c>
      <c r="N4345">
        <v>2.510460251046025</v>
      </c>
      <c r="O4345">
        <v>0</v>
      </c>
      <c r="P4345">
        <v>1</v>
      </c>
      <c r="Q4345">
        <v>1</v>
      </c>
      <c r="R4345">
        <v>0</v>
      </c>
      <c r="S4345">
        <v>1</v>
      </c>
      <c r="T4345">
        <v>0</v>
      </c>
    </row>
    <row r="4346" spans="1:20" x14ac:dyDescent="0.3">
      <c r="A4346" t="s">
        <v>242</v>
      </c>
      <c r="B4346" t="s">
        <v>632</v>
      </c>
      <c r="C4346">
        <v>6</v>
      </c>
      <c r="D4346">
        <v>6</v>
      </c>
      <c r="E4346" t="s">
        <v>510</v>
      </c>
      <c r="F4346" t="s">
        <v>508</v>
      </c>
      <c r="G4346" t="s">
        <v>508</v>
      </c>
      <c r="H4346">
        <v>4.5257608561102618</v>
      </c>
      <c r="I4346">
        <v>63.333347865513389</v>
      </c>
      <c r="J4346">
        <v>0.30298604129119838</v>
      </c>
      <c r="K4346">
        <v>30.826563078920191</v>
      </c>
      <c r="L4346">
        <v>0.80106593312129293</v>
      </c>
      <c r="M4346">
        <v>-2.243592134045524</v>
      </c>
      <c r="N4346">
        <v>4.0983606557377046</v>
      </c>
      <c r="O4346">
        <v>0</v>
      </c>
      <c r="P4346">
        <v>1</v>
      </c>
      <c r="Q4346">
        <v>1</v>
      </c>
      <c r="R4346">
        <v>0</v>
      </c>
      <c r="S4346">
        <v>0</v>
      </c>
      <c r="T4346">
        <v>0</v>
      </c>
    </row>
    <row r="4347" spans="1:20" x14ac:dyDescent="0.3">
      <c r="A4347" t="s">
        <v>156</v>
      </c>
      <c r="B4347" t="s">
        <v>633</v>
      </c>
      <c r="C4347">
        <v>6</v>
      </c>
      <c r="D4347">
        <v>6</v>
      </c>
      <c r="E4347" t="s">
        <v>510</v>
      </c>
      <c r="F4347" t="s">
        <v>508</v>
      </c>
      <c r="G4347" t="s">
        <v>508</v>
      </c>
      <c r="H4347">
        <v>5.0396821244473493</v>
      </c>
      <c r="I4347">
        <v>30.263151290346059</v>
      </c>
      <c r="J4347">
        <v>2.9793359658125861E-2</v>
      </c>
      <c r="K4347">
        <v>21.212105120509861</v>
      </c>
      <c r="L4347">
        <v>0.38954257296979061</v>
      </c>
      <c r="M4347">
        <v>-3.2258097595362791</v>
      </c>
      <c r="N4347">
        <v>1.9444492643263409</v>
      </c>
      <c r="O4347">
        <v>0</v>
      </c>
      <c r="P4347">
        <v>1</v>
      </c>
      <c r="Q4347">
        <v>1</v>
      </c>
      <c r="R4347">
        <v>0</v>
      </c>
      <c r="S4347">
        <v>1</v>
      </c>
      <c r="T4347">
        <v>0</v>
      </c>
    </row>
    <row r="4348" spans="1:20" x14ac:dyDescent="0.3">
      <c r="A4348" t="s">
        <v>265</v>
      </c>
      <c r="B4348" t="s">
        <v>633</v>
      </c>
      <c r="C4348">
        <v>9</v>
      </c>
      <c r="D4348">
        <v>4</v>
      </c>
      <c r="E4348" t="s">
        <v>510</v>
      </c>
      <c r="F4348" t="s">
        <v>508</v>
      </c>
      <c r="G4348" t="s">
        <v>508</v>
      </c>
      <c r="H4348">
        <v>5.9787292104164313</v>
      </c>
      <c r="I4348">
        <v>79.23496555828514</v>
      </c>
      <c r="J4348">
        <v>0.15754346737810879</v>
      </c>
      <c r="K4348">
        <v>111.3208988403355</v>
      </c>
      <c r="L4348">
        <v>0.39910517129790379</v>
      </c>
      <c r="M4348">
        <v>-1.1928512348707301</v>
      </c>
      <c r="N4348">
        <v>9.8591603348222101</v>
      </c>
      <c r="O4348">
        <v>1</v>
      </c>
      <c r="P4348">
        <v>1</v>
      </c>
      <c r="Q4348">
        <v>1</v>
      </c>
      <c r="R4348">
        <v>0</v>
      </c>
      <c r="S4348">
        <v>1</v>
      </c>
      <c r="T4348">
        <v>0</v>
      </c>
    </row>
    <row r="4349" spans="1:20" x14ac:dyDescent="0.3">
      <c r="A4349" t="s">
        <v>283</v>
      </c>
      <c r="B4349" t="s">
        <v>633</v>
      </c>
      <c r="C4349">
        <v>9</v>
      </c>
      <c r="D4349">
        <v>6</v>
      </c>
      <c r="E4349" t="s">
        <v>510</v>
      </c>
      <c r="F4349" t="s">
        <v>508</v>
      </c>
      <c r="G4349" t="s">
        <v>508</v>
      </c>
      <c r="H4349">
        <v>6.8150987011393767</v>
      </c>
      <c r="I4349">
        <v>82.477344653917442</v>
      </c>
      <c r="J4349">
        <v>0.21607460934921971</v>
      </c>
      <c r="K4349">
        <v>132.29324681847839</v>
      </c>
      <c r="L4349">
        <v>0.86367113002231044</v>
      </c>
      <c r="M4349">
        <v>-4.9624047965945364</v>
      </c>
      <c r="N4349">
        <v>3.4810092439256648</v>
      </c>
      <c r="O4349">
        <v>1</v>
      </c>
      <c r="P4349">
        <v>1</v>
      </c>
      <c r="Q4349">
        <v>1</v>
      </c>
      <c r="R4349">
        <v>0</v>
      </c>
      <c r="S4349">
        <v>1</v>
      </c>
      <c r="T4349">
        <v>0</v>
      </c>
    </row>
    <row r="4350" spans="1:20" x14ac:dyDescent="0.3">
      <c r="A4350" t="s">
        <v>512</v>
      </c>
      <c r="B4350" t="s">
        <v>633</v>
      </c>
      <c r="C4350">
        <v>9</v>
      </c>
      <c r="D4350">
        <v>6</v>
      </c>
      <c r="E4350" t="s">
        <v>510</v>
      </c>
      <c r="F4350" t="s">
        <v>508</v>
      </c>
      <c r="G4350" t="s">
        <v>508</v>
      </c>
      <c r="H4350">
        <v>8.732544623173526</v>
      </c>
      <c r="I4350">
        <v>80.107531912520898</v>
      </c>
      <c r="J4350">
        <v>0.1672476245191549</v>
      </c>
      <c r="K4350">
        <v>114.8341996742042</v>
      </c>
      <c r="L4350">
        <v>0.32958487374030682</v>
      </c>
      <c r="M4350">
        <v>-6.338025567740126</v>
      </c>
      <c r="N4350">
        <v>9.9248095931890727</v>
      </c>
      <c r="O4350">
        <v>1</v>
      </c>
      <c r="P4350">
        <v>1</v>
      </c>
      <c r="Q4350">
        <v>1</v>
      </c>
      <c r="R4350">
        <v>0</v>
      </c>
      <c r="S4350">
        <v>1</v>
      </c>
      <c r="T4350">
        <v>0</v>
      </c>
    </row>
    <row r="4351" spans="1:20" x14ac:dyDescent="0.3">
      <c r="A4351" t="s">
        <v>162</v>
      </c>
      <c r="B4351" t="s">
        <v>633</v>
      </c>
      <c r="C4351">
        <v>7</v>
      </c>
      <c r="D4351">
        <v>2</v>
      </c>
      <c r="E4351" t="s">
        <v>510</v>
      </c>
      <c r="F4351" t="s">
        <v>508</v>
      </c>
      <c r="G4351" t="s">
        <v>508</v>
      </c>
      <c r="H4351">
        <v>9.9042188980034176</v>
      </c>
      <c r="I4351">
        <v>69.407899999717657</v>
      </c>
      <c r="J4351">
        <v>2.740872017365981E-2</v>
      </c>
      <c r="K4351">
        <v>85.049376443300332</v>
      </c>
      <c r="L4351">
        <v>0.53522841473381266</v>
      </c>
      <c r="M4351">
        <v>-1.6830278209398251</v>
      </c>
      <c r="N4351">
        <v>9.9857316178261186</v>
      </c>
      <c r="O4351">
        <v>1</v>
      </c>
      <c r="P4351">
        <v>1</v>
      </c>
      <c r="Q4351">
        <v>1</v>
      </c>
      <c r="R4351">
        <v>0</v>
      </c>
      <c r="S4351">
        <v>0</v>
      </c>
      <c r="T4351">
        <v>0</v>
      </c>
    </row>
    <row r="4352" spans="1:20" x14ac:dyDescent="0.3">
      <c r="A4352" t="s">
        <v>285</v>
      </c>
      <c r="B4352" t="s">
        <v>633</v>
      </c>
      <c r="C4352">
        <v>9</v>
      </c>
      <c r="D4352">
        <v>3</v>
      </c>
      <c r="E4352" t="s">
        <v>510</v>
      </c>
      <c r="F4352" t="s">
        <v>508</v>
      </c>
      <c r="G4352" t="s">
        <v>508</v>
      </c>
      <c r="H4352">
        <v>7.4039950661491787</v>
      </c>
      <c r="I4352">
        <v>83.1775714817514</v>
      </c>
      <c r="J4352">
        <v>5.9546671122688188E-2</v>
      </c>
      <c r="K4352">
        <v>101.0721018320114</v>
      </c>
      <c r="L4352">
        <v>0.77255318473095613</v>
      </c>
      <c r="M4352">
        <v>-1.2738841251293589</v>
      </c>
      <c r="N4352">
        <v>7.634408855757993</v>
      </c>
      <c r="O4352">
        <v>1</v>
      </c>
      <c r="P4352">
        <v>1</v>
      </c>
      <c r="Q4352">
        <v>1</v>
      </c>
      <c r="R4352">
        <v>0</v>
      </c>
      <c r="S4352">
        <v>1</v>
      </c>
      <c r="T4352">
        <v>0</v>
      </c>
    </row>
    <row r="4353" spans="1:20" x14ac:dyDescent="0.3">
      <c r="A4353" t="s">
        <v>291</v>
      </c>
      <c r="B4353" t="s">
        <v>633</v>
      </c>
      <c r="C4353">
        <v>11</v>
      </c>
      <c r="D4353">
        <v>8</v>
      </c>
      <c r="E4353" t="s">
        <v>510</v>
      </c>
      <c r="F4353" t="s">
        <v>508</v>
      </c>
      <c r="G4353" t="s">
        <v>508</v>
      </c>
      <c r="H4353">
        <v>7.5384629078400449</v>
      </c>
      <c r="I4353">
        <v>88.135590937292136</v>
      </c>
      <c r="J4353">
        <v>5.6969762704684568E-2</v>
      </c>
      <c r="K4353">
        <v>114.0594284709769</v>
      </c>
      <c r="L4353">
        <v>1.08081455261911</v>
      </c>
      <c r="M4353">
        <v>-2.5974048245439372</v>
      </c>
      <c r="N4353">
        <v>0.4102560190054087</v>
      </c>
      <c r="O4353">
        <v>1</v>
      </c>
      <c r="P4353">
        <v>1</v>
      </c>
      <c r="Q4353">
        <v>1</v>
      </c>
      <c r="R4353">
        <v>0</v>
      </c>
      <c r="S4353">
        <v>1</v>
      </c>
      <c r="T4353">
        <v>1</v>
      </c>
    </row>
    <row r="4354" spans="1:20" x14ac:dyDescent="0.3">
      <c r="A4354" t="s">
        <v>96</v>
      </c>
      <c r="B4354" t="s">
        <v>633</v>
      </c>
      <c r="C4354">
        <v>8</v>
      </c>
      <c r="D4354">
        <v>6</v>
      </c>
      <c r="E4354" t="s">
        <v>510</v>
      </c>
      <c r="F4354" t="s">
        <v>508</v>
      </c>
      <c r="G4354" t="s">
        <v>508</v>
      </c>
      <c r="H4354">
        <v>8.0736162325023262</v>
      </c>
      <c r="I4354">
        <v>59.16666357605579</v>
      </c>
      <c r="J4354">
        <v>-1.351619377029567E-2</v>
      </c>
      <c r="K4354">
        <v>131.4309027977225</v>
      </c>
      <c r="L4354">
        <v>2.6490300210021438</v>
      </c>
      <c r="M4354">
        <v>-9.9555545383029518</v>
      </c>
      <c r="N4354">
        <v>-9.9703871418719974</v>
      </c>
      <c r="O4354">
        <v>1</v>
      </c>
      <c r="P4354">
        <v>1</v>
      </c>
      <c r="Q4354">
        <v>0</v>
      </c>
      <c r="R4354">
        <v>0</v>
      </c>
      <c r="S4354">
        <v>1</v>
      </c>
      <c r="T4354">
        <v>1</v>
      </c>
    </row>
    <row r="4355" spans="1:20" x14ac:dyDescent="0.3">
      <c r="A4355" t="s">
        <v>164</v>
      </c>
      <c r="B4355" t="s">
        <v>633</v>
      </c>
      <c r="C4355">
        <v>0</v>
      </c>
      <c r="D4355">
        <v>5</v>
      </c>
      <c r="E4355" t="s">
        <v>510</v>
      </c>
      <c r="F4355" t="s">
        <v>508</v>
      </c>
      <c r="G4355" t="s">
        <v>508</v>
      </c>
      <c r="H4355">
        <v>10.527233541497189</v>
      </c>
      <c r="I4355">
        <v>0</v>
      </c>
      <c r="J4355">
        <v>-0.24842356734679921</v>
      </c>
      <c r="K4355">
        <v>-159.18771138539199</v>
      </c>
      <c r="L4355">
        <v>2.5301779243565101</v>
      </c>
      <c r="M4355">
        <v>-9.9780686275340198</v>
      </c>
      <c r="N4355">
        <v>-8.6479906802439217</v>
      </c>
      <c r="O4355">
        <v>0</v>
      </c>
      <c r="P4355">
        <v>0</v>
      </c>
      <c r="Q4355">
        <v>0</v>
      </c>
      <c r="R4355">
        <v>0</v>
      </c>
      <c r="S4355">
        <v>0</v>
      </c>
      <c r="T4355">
        <v>1</v>
      </c>
    </row>
    <row r="4356" spans="1:20" x14ac:dyDescent="0.3">
      <c r="A4356" t="s">
        <v>77</v>
      </c>
      <c r="B4356" t="s">
        <v>175</v>
      </c>
      <c r="C4356">
        <v>6</v>
      </c>
      <c r="D4356">
        <v>11</v>
      </c>
      <c r="E4356" t="s">
        <v>367</v>
      </c>
      <c r="F4356" t="s">
        <v>508</v>
      </c>
      <c r="G4356" t="s">
        <v>509</v>
      </c>
      <c r="H4356">
        <v>2.4547893107917869</v>
      </c>
      <c r="I4356">
        <v>45.578257772449312</v>
      </c>
      <c r="J4356">
        <v>7.0911892544655603E-2</v>
      </c>
      <c r="K4356">
        <v>0.19368557779865281</v>
      </c>
      <c r="L4356">
        <v>0.71703055621600076</v>
      </c>
      <c r="M4356">
        <v>-1.957514822466041</v>
      </c>
      <c r="N4356">
        <v>0.50976604595462227</v>
      </c>
      <c r="O4356">
        <v>0</v>
      </c>
      <c r="P4356">
        <v>1</v>
      </c>
      <c r="Q4356">
        <v>1</v>
      </c>
      <c r="R4356">
        <v>0</v>
      </c>
      <c r="S4356">
        <v>0</v>
      </c>
      <c r="T4356">
        <v>0</v>
      </c>
    </row>
    <row r="4357" spans="1:20" x14ac:dyDescent="0.3">
      <c r="A4357" t="s">
        <v>139</v>
      </c>
      <c r="B4357" t="s">
        <v>175</v>
      </c>
      <c r="C4357">
        <v>0</v>
      </c>
      <c r="D4357">
        <v>7</v>
      </c>
      <c r="E4357" t="s">
        <v>510</v>
      </c>
      <c r="F4357" t="s">
        <v>508</v>
      </c>
      <c r="G4357" t="s">
        <v>508</v>
      </c>
      <c r="H4357">
        <v>2.3065159964350261</v>
      </c>
      <c r="I4357">
        <v>16.80677925895532</v>
      </c>
      <c r="J4357">
        <v>-5.3912736630131637E-2</v>
      </c>
      <c r="K4357">
        <v>-134.87088810462291</v>
      </c>
      <c r="L4357">
        <v>0.82267635067676503</v>
      </c>
      <c r="M4357">
        <v>-0.63829624906499338</v>
      </c>
      <c r="N4357">
        <v>-0.85653430266395736</v>
      </c>
      <c r="O4357">
        <v>0</v>
      </c>
      <c r="P4357">
        <v>0</v>
      </c>
      <c r="Q4357">
        <v>0</v>
      </c>
      <c r="R4357">
        <v>0</v>
      </c>
      <c r="S4357">
        <v>0</v>
      </c>
      <c r="T4357">
        <v>0</v>
      </c>
    </row>
    <row r="4358" spans="1:20" x14ac:dyDescent="0.3">
      <c r="A4358" t="s">
        <v>156</v>
      </c>
      <c r="B4358" t="s">
        <v>175</v>
      </c>
      <c r="C4358">
        <v>0</v>
      </c>
      <c r="D4358">
        <v>7</v>
      </c>
      <c r="E4358" t="s">
        <v>510</v>
      </c>
      <c r="F4358" t="s">
        <v>508</v>
      </c>
      <c r="G4358" t="s">
        <v>508</v>
      </c>
      <c r="H4358">
        <v>2.2894169079179258</v>
      </c>
      <c r="I4358">
        <v>9.8484235470912918</v>
      </c>
      <c r="J4358">
        <v>-9.6930054095805129E-2</v>
      </c>
      <c r="K4358">
        <v>-198.7104306635739</v>
      </c>
      <c r="L4358">
        <v>0.78570926822721998</v>
      </c>
      <c r="M4358">
        <v>-0.85653430266395736</v>
      </c>
      <c r="N4358">
        <v>4.1036750695193573</v>
      </c>
      <c r="O4358">
        <v>0</v>
      </c>
      <c r="P4358">
        <v>0</v>
      </c>
      <c r="Q4358">
        <v>0</v>
      </c>
      <c r="R4358">
        <v>0</v>
      </c>
      <c r="S4358">
        <v>0</v>
      </c>
      <c r="T4358">
        <v>0</v>
      </c>
    </row>
    <row r="4359" spans="1:20" x14ac:dyDescent="0.3">
      <c r="A4359" t="s">
        <v>228</v>
      </c>
      <c r="B4359" t="s">
        <v>175</v>
      </c>
      <c r="C4359">
        <v>13</v>
      </c>
      <c r="D4359">
        <v>13</v>
      </c>
      <c r="E4359" t="s">
        <v>510</v>
      </c>
      <c r="F4359" t="s">
        <v>508</v>
      </c>
      <c r="G4359" t="s">
        <v>508</v>
      </c>
      <c r="H4359">
        <v>2.143732266861786</v>
      </c>
      <c r="I4359">
        <v>76.165755487826573</v>
      </c>
      <c r="J4359">
        <v>0.1668522408415638</v>
      </c>
      <c r="K4359">
        <v>171.70639085505121</v>
      </c>
      <c r="L4359">
        <v>1.1812630711003551</v>
      </c>
      <c r="M4359">
        <v>-8.1601214104045361E-2</v>
      </c>
      <c r="N4359">
        <v>-8.1667856066128072E-2</v>
      </c>
      <c r="O4359">
        <v>1</v>
      </c>
      <c r="P4359">
        <v>1</v>
      </c>
      <c r="Q4359">
        <v>1</v>
      </c>
      <c r="R4359">
        <v>0</v>
      </c>
      <c r="S4359">
        <v>1</v>
      </c>
      <c r="T4359">
        <v>1</v>
      </c>
    </row>
    <row r="4360" spans="1:20" x14ac:dyDescent="0.3">
      <c r="A4360" t="s">
        <v>271</v>
      </c>
      <c r="B4360" t="s">
        <v>175</v>
      </c>
      <c r="C4360">
        <v>8</v>
      </c>
      <c r="D4360">
        <v>11</v>
      </c>
      <c r="E4360" t="s">
        <v>513</v>
      </c>
      <c r="F4360" t="s">
        <v>508</v>
      </c>
      <c r="G4360" t="s">
        <v>508</v>
      </c>
      <c r="H4360">
        <v>3.5891814297877609</v>
      </c>
      <c r="I4360">
        <v>27.450954726180932</v>
      </c>
      <c r="J4360">
        <v>0.2425652504288919</v>
      </c>
      <c r="K4360">
        <v>42.31882662324761</v>
      </c>
      <c r="L4360">
        <v>0.81600954966638062</v>
      </c>
      <c r="M4360">
        <v>-6.795367779166436</v>
      </c>
      <c r="N4360">
        <v>-0.53852180635243507</v>
      </c>
      <c r="O4360">
        <v>0</v>
      </c>
      <c r="P4360">
        <v>1</v>
      </c>
      <c r="Q4360">
        <v>1</v>
      </c>
      <c r="R4360">
        <v>0</v>
      </c>
      <c r="S4360">
        <v>1</v>
      </c>
      <c r="T4360">
        <v>0</v>
      </c>
    </row>
    <row r="4361" spans="1:20" x14ac:dyDescent="0.3">
      <c r="A4361" t="s">
        <v>283</v>
      </c>
      <c r="B4361" t="s">
        <v>175</v>
      </c>
      <c r="C4361">
        <v>5</v>
      </c>
      <c r="D4361">
        <v>8</v>
      </c>
      <c r="E4361" t="s">
        <v>510</v>
      </c>
      <c r="F4361" t="s">
        <v>508</v>
      </c>
      <c r="G4361" t="s">
        <v>508</v>
      </c>
      <c r="H4361">
        <v>4.0515818654583429</v>
      </c>
      <c r="I4361">
        <v>10.0490160558554</v>
      </c>
      <c r="J4361">
        <v>-0.2376656389738793</v>
      </c>
      <c r="K4361">
        <v>-54.107120204229133</v>
      </c>
      <c r="L4361">
        <v>1.7690283371441811</v>
      </c>
      <c r="M4361">
        <v>-4.4063643966572297</v>
      </c>
      <c r="N4361">
        <v>0.34144226489140239</v>
      </c>
      <c r="O4361">
        <v>0</v>
      </c>
      <c r="P4361">
        <v>1</v>
      </c>
      <c r="Q4361">
        <v>0</v>
      </c>
      <c r="R4361">
        <v>0</v>
      </c>
      <c r="S4361">
        <v>0</v>
      </c>
      <c r="T4361">
        <v>1</v>
      </c>
    </row>
    <row r="4362" spans="1:20" x14ac:dyDescent="0.3">
      <c r="A4362" t="s">
        <v>512</v>
      </c>
      <c r="B4362" t="s">
        <v>175</v>
      </c>
      <c r="C4362">
        <v>0</v>
      </c>
      <c r="D4362">
        <v>5</v>
      </c>
      <c r="E4362" t="s">
        <v>510</v>
      </c>
      <c r="F4362" t="s">
        <v>508</v>
      </c>
      <c r="G4362" t="s">
        <v>508</v>
      </c>
      <c r="H4362">
        <v>4.4396478595916413</v>
      </c>
      <c r="I4362">
        <v>6.9716706794399466</v>
      </c>
      <c r="J4362">
        <v>-0.52813387401109058</v>
      </c>
      <c r="K4362">
        <v>-118.6295536475638</v>
      </c>
      <c r="L4362">
        <v>0.69893689345882093</v>
      </c>
      <c r="M4362">
        <v>-3.5895285917033561</v>
      </c>
      <c r="N4362">
        <v>-2.9785383593877599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</v>
      </c>
    </row>
    <row r="4363" spans="1:20" x14ac:dyDescent="0.3">
      <c r="A4363" t="s">
        <v>91</v>
      </c>
      <c r="B4363" t="s">
        <v>175</v>
      </c>
      <c r="C4363">
        <v>0</v>
      </c>
      <c r="D4363">
        <v>5</v>
      </c>
      <c r="E4363" t="s">
        <v>510</v>
      </c>
      <c r="F4363" t="s">
        <v>508</v>
      </c>
      <c r="G4363" t="s">
        <v>508</v>
      </c>
      <c r="H4363">
        <v>4.7855537941027633</v>
      </c>
      <c r="I4363">
        <v>12.54415377409039</v>
      </c>
      <c r="J4363">
        <v>-0.66478404298040927</v>
      </c>
      <c r="K4363">
        <v>-172.47122291972809</v>
      </c>
      <c r="L4363">
        <v>0.7320375177120767</v>
      </c>
      <c r="M4363">
        <v>-2.9785383593877599</v>
      </c>
      <c r="N4363">
        <v>0.67719919238638082</v>
      </c>
      <c r="O4363">
        <v>0</v>
      </c>
      <c r="P4363">
        <v>0</v>
      </c>
      <c r="Q4363">
        <v>0</v>
      </c>
      <c r="R4363">
        <v>0</v>
      </c>
      <c r="S4363">
        <v>0</v>
      </c>
      <c r="T4363">
        <v>0</v>
      </c>
    </row>
    <row r="4364" spans="1:20" x14ac:dyDescent="0.3">
      <c r="A4364" t="s">
        <v>162</v>
      </c>
      <c r="B4364" t="s">
        <v>175</v>
      </c>
      <c r="C4364">
        <v>3</v>
      </c>
      <c r="D4364">
        <v>4</v>
      </c>
      <c r="E4364" t="s">
        <v>510</v>
      </c>
      <c r="F4364" t="s">
        <v>508</v>
      </c>
      <c r="G4364" t="s">
        <v>508</v>
      </c>
      <c r="H4364">
        <v>4.1075480219984586</v>
      </c>
      <c r="I4364">
        <v>10.77736253441484</v>
      </c>
      <c r="J4364">
        <v>-0.51480715401975952</v>
      </c>
      <c r="K4364">
        <v>-79.084005703257361</v>
      </c>
      <c r="L4364">
        <v>0.85484794182174617</v>
      </c>
      <c r="M4364">
        <v>-1.4745305454906501</v>
      </c>
      <c r="N4364">
        <v>-2.131516234089208</v>
      </c>
      <c r="O4364">
        <v>0</v>
      </c>
      <c r="P4364">
        <v>1</v>
      </c>
      <c r="Q4364">
        <v>0</v>
      </c>
      <c r="R4364">
        <v>0</v>
      </c>
      <c r="S4364">
        <v>0</v>
      </c>
      <c r="T4364">
        <v>0</v>
      </c>
    </row>
    <row r="4365" spans="1:20" x14ac:dyDescent="0.3">
      <c r="A4365" t="s">
        <v>220</v>
      </c>
      <c r="B4365" t="s">
        <v>175</v>
      </c>
      <c r="C4365">
        <v>0</v>
      </c>
      <c r="D4365">
        <v>5</v>
      </c>
      <c r="E4365" t="s">
        <v>510</v>
      </c>
      <c r="F4365" t="s">
        <v>508</v>
      </c>
      <c r="G4365" t="s">
        <v>508</v>
      </c>
      <c r="H4365">
        <v>4.2698264478144248</v>
      </c>
      <c r="I4365">
        <v>5.1546263366188674</v>
      </c>
      <c r="J4365">
        <v>-0.50458485822887145</v>
      </c>
      <c r="K4365">
        <v>-101.7474069854526</v>
      </c>
      <c r="L4365">
        <v>0.92600883537427625</v>
      </c>
      <c r="M4365">
        <v>-2.131516234089208</v>
      </c>
      <c r="N4365">
        <v>3.7998132424617519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</row>
    <row r="4366" spans="1:20" x14ac:dyDescent="0.3">
      <c r="A4366" t="s">
        <v>235</v>
      </c>
      <c r="B4366" t="s">
        <v>175</v>
      </c>
      <c r="C4366">
        <v>3</v>
      </c>
      <c r="D4366">
        <v>8</v>
      </c>
      <c r="E4366" t="s">
        <v>510</v>
      </c>
      <c r="F4366" t="s">
        <v>508</v>
      </c>
      <c r="G4366" t="s">
        <v>508</v>
      </c>
      <c r="H4366">
        <v>3.8715214883166529</v>
      </c>
      <c r="I4366">
        <v>11.44575890651463</v>
      </c>
      <c r="J4366">
        <v>-0.1390771802000963</v>
      </c>
      <c r="K4366">
        <v>-76.395942751845709</v>
      </c>
      <c r="L4366">
        <v>0.62150274508811632</v>
      </c>
      <c r="M4366">
        <v>-2.607913352855642</v>
      </c>
      <c r="N4366">
        <v>-2.6315775569699329</v>
      </c>
      <c r="O4366">
        <v>0</v>
      </c>
      <c r="P4366">
        <v>1</v>
      </c>
      <c r="Q4366">
        <v>0</v>
      </c>
      <c r="R4366">
        <v>0</v>
      </c>
      <c r="S4366">
        <v>0</v>
      </c>
      <c r="T4366">
        <v>0</v>
      </c>
    </row>
    <row r="4367" spans="1:20" x14ac:dyDescent="0.3">
      <c r="A4367" t="s">
        <v>259</v>
      </c>
      <c r="B4367" t="s">
        <v>175</v>
      </c>
      <c r="C4367">
        <v>2</v>
      </c>
      <c r="D4367">
        <v>9</v>
      </c>
      <c r="E4367" t="s">
        <v>510</v>
      </c>
      <c r="F4367" t="s">
        <v>508</v>
      </c>
      <c r="G4367" t="s">
        <v>508</v>
      </c>
      <c r="H4367">
        <v>3.84068345793222</v>
      </c>
      <c r="I4367">
        <v>6.7114317332734252</v>
      </c>
      <c r="J4367">
        <v>-0.18938001809003779</v>
      </c>
      <c r="K4367">
        <v>-150.69120655209869</v>
      </c>
      <c r="L4367">
        <v>1.4892853439224469</v>
      </c>
      <c r="M4367">
        <v>-2.6315775569699329</v>
      </c>
      <c r="N4367">
        <v>-0.52157709604409197</v>
      </c>
      <c r="O4367">
        <v>0</v>
      </c>
      <c r="P4367">
        <v>0</v>
      </c>
      <c r="Q4367">
        <v>0</v>
      </c>
      <c r="R4367">
        <v>0</v>
      </c>
      <c r="S4367">
        <v>0</v>
      </c>
      <c r="T4367">
        <v>1</v>
      </c>
    </row>
    <row r="4368" spans="1:20" x14ac:dyDescent="0.3">
      <c r="A4368" t="s">
        <v>282</v>
      </c>
      <c r="B4368" t="s">
        <v>175</v>
      </c>
      <c r="C4368">
        <v>0</v>
      </c>
      <c r="D4368">
        <v>5</v>
      </c>
      <c r="E4368" t="s">
        <v>510</v>
      </c>
      <c r="F4368" t="s">
        <v>508</v>
      </c>
      <c r="G4368" t="s">
        <v>508</v>
      </c>
      <c r="H4368">
        <v>3.4520926069173168</v>
      </c>
      <c r="I4368">
        <v>4.4827302712710511</v>
      </c>
      <c r="J4368">
        <v>-0.22407140003041001</v>
      </c>
      <c r="K4368">
        <v>-143.4843275471207</v>
      </c>
      <c r="L4368">
        <v>0.55065886025012534</v>
      </c>
      <c r="M4368">
        <v>-1.666668483189174</v>
      </c>
      <c r="N4368">
        <v>1.210653775391175</v>
      </c>
      <c r="O4368">
        <v>0</v>
      </c>
      <c r="P4368">
        <v>0</v>
      </c>
      <c r="Q4368">
        <v>0</v>
      </c>
      <c r="R4368">
        <v>0</v>
      </c>
      <c r="S4368">
        <v>0</v>
      </c>
      <c r="T4368">
        <v>0</v>
      </c>
    </row>
    <row r="4369" spans="1:20" x14ac:dyDescent="0.3">
      <c r="A4369" t="s">
        <v>285</v>
      </c>
      <c r="B4369" t="s">
        <v>175</v>
      </c>
      <c r="C4369">
        <v>0</v>
      </c>
      <c r="D4369">
        <v>5</v>
      </c>
      <c r="E4369" t="s">
        <v>510</v>
      </c>
      <c r="F4369" t="s">
        <v>508</v>
      </c>
      <c r="G4369" t="s">
        <v>508</v>
      </c>
      <c r="H4369">
        <v>3.2508710535561169</v>
      </c>
      <c r="I4369">
        <v>14.61988271479283</v>
      </c>
      <c r="J4369">
        <v>-0.2023907213655427</v>
      </c>
      <c r="K4369">
        <v>-100.3674144895223</v>
      </c>
      <c r="L4369">
        <v>0.71920789551886255</v>
      </c>
      <c r="M4369">
        <v>-1.913873807804414</v>
      </c>
      <c r="N4369">
        <v>-0.92683187345179108</v>
      </c>
      <c r="O4369">
        <v>0</v>
      </c>
      <c r="P4369">
        <v>0</v>
      </c>
      <c r="Q4369">
        <v>0</v>
      </c>
      <c r="R4369">
        <v>0</v>
      </c>
      <c r="S4369">
        <v>0</v>
      </c>
      <c r="T4369">
        <v>0</v>
      </c>
    </row>
    <row r="4370" spans="1:20" x14ac:dyDescent="0.3">
      <c r="A4370" t="s">
        <v>291</v>
      </c>
      <c r="B4370" t="s">
        <v>175</v>
      </c>
      <c r="C4370">
        <v>2</v>
      </c>
      <c r="D4370">
        <v>7</v>
      </c>
      <c r="E4370" t="s">
        <v>510</v>
      </c>
      <c r="F4370" t="s">
        <v>508</v>
      </c>
      <c r="G4370" t="s">
        <v>508</v>
      </c>
      <c r="H4370">
        <v>3.3113294155750719</v>
      </c>
      <c r="I4370">
        <v>0</v>
      </c>
      <c r="J4370">
        <v>-0.22880191506417311</v>
      </c>
      <c r="K4370">
        <v>-115.16876259808301</v>
      </c>
      <c r="L4370">
        <v>1.391306423897539</v>
      </c>
      <c r="M4370">
        <v>-1.9694713394799861</v>
      </c>
      <c r="N4370">
        <v>-2.5113008730886039</v>
      </c>
      <c r="O4370">
        <v>0</v>
      </c>
      <c r="P4370">
        <v>0</v>
      </c>
      <c r="Q4370">
        <v>0</v>
      </c>
      <c r="R4370">
        <v>0</v>
      </c>
      <c r="S4370">
        <v>0</v>
      </c>
      <c r="T4370">
        <v>1</v>
      </c>
    </row>
    <row r="4371" spans="1:20" x14ac:dyDescent="0.3">
      <c r="A4371" t="s">
        <v>295</v>
      </c>
      <c r="B4371" t="s">
        <v>175</v>
      </c>
      <c r="C4371">
        <v>2</v>
      </c>
      <c r="D4371">
        <v>8</v>
      </c>
      <c r="E4371" t="s">
        <v>510</v>
      </c>
      <c r="F4371" t="s">
        <v>508</v>
      </c>
      <c r="G4371" t="s">
        <v>508</v>
      </c>
      <c r="H4371">
        <v>3.48126855039397</v>
      </c>
      <c r="I4371">
        <v>1.7156788267935741</v>
      </c>
      <c r="J4371">
        <v>-0.26889889285438578</v>
      </c>
      <c r="K4371">
        <v>-138.05611517595949</v>
      </c>
      <c r="L4371">
        <v>1.1924610250529919</v>
      </c>
      <c r="M4371">
        <v>-2.5113008730886039</v>
      </c>
      <c r="N4371">
        <v>-2.1638334858098571</v>
      </c>
      <c r="O4371">
        <v>0</v>
      </c>
      <c r="P4371">
        <v>0</v>
      </c>
      <c r="Q4371">
        <v>0</v>
      </c>
      <c r="R4371">
        <v>0</v>
      </c>
      <c r="S4371">
        <v>0</v>
      </c>
      <c r="T4371">
        <v>1</v>
      </c>
    </row>
    <row r="4372" spans="1:20" x14ac:dyDescent="0.3">
      <c r="A4372" t="s">
        <v>298</v>
      </c>
      <c r="B4372" t="s">
        <v>175</v>
      </c>
      <c r="C4372">
        <v>2</v>
      </c>
      <c r="D4372">
        <v>9</v>
      </c>
      <c r="E4372" t="s">
        <v>510</v>
      </c>
      <c r="F4372" t="s">
        <v>508</v>
      </c>
      <c r="G4372" t="s">
        <v>508</v>
      </c>
      <c r="H4372">
        <v>3.960731517927119</v>
      </c>
      <c r="I4372">
        <v>1.7738341384938039</v>
      </c>
      <c r="J4372">
        <v>-0.31846791735790481</v>
      </c>
      <c r="K4372">
        <v>-109.03485592047311</v>
      </c>
      <c r="L4372">
        <v>1.475971897039257</v>
      </c>
      <c r="M4372">
        <v>-2.1638334858098571</v>
      </c>
      <c r="N4372">
        <v>2.0010588346250371</v>
      </c>
      <c r="O4372">
        <v>0</v>
      </c>
      <c r="P4372">
        <v>0</v>
      </c>
      <c r="Q4372">
        <v>0</v>
      </c>
      <c r="R4372">
        <v>0</v>
      </c>
      <c r="S4372">
        <v>0</v>
      </c>
      <c r="T4372">
        <v>1</v>
      </c>
    </row>
    <row r="4373" spans="1:20" x14ac:dyDescent="0.3">
      <c r="A4373" t="s">
        <v>164</v>
      </c>
      <c r="B4373" t="s">
        <v>175</v>
      </c>
      <c r="C4373">
        <v>9</v>
      </c>
      <c r="D4373">
        <v>13</v>
      </c>
      <c r="E4373" t="s">
        <v>513</v>
      </c>
      <c r="F4373" t="s">
        <v>508</v>
      </c>
      <c r="G4373" t="s">
        <v>508</v>
      </c>
      <c r="H4373">
        <v>3.7252726572337171</v>
      </c>
      <c r="I4373">
        <v>26.339295217578261</v>
      </c>
      <c r="J4373">
        <v>0.17133018132750119</v>
      </c>
      <c r="K4373">
        <v>-50.56059130881772</v>
      </c>
      <c r="L4373">
        <v>0.94221393842708312</v>
      </c>
      <c r="M4373">
        <v>-4.8780487804878048</v>
      </c>
      <c r="N4373">
        <v>5.0256386781350164</v>
      </c>
      <c r="O4373">
        <v>1</v>
      </c>
      <c r="P4373">
        <v>1</v>
      </c>
      <c r="Q4373">
        <v>1</v>
      </c>
      <c r="R4373">
        <v>0</v>
      </c>
      <c r="S4373">
        <v>0</v>
      </c>
      <c r="T4373">
        <v>0</v>
      </c>
    </row>
    <row r="4374" spans="1:20" x14ac:dyDescent="0.3">
      <c r="A4374" t="s">
        <v>242</v>
      </c>
      <c r="B4374" t="s">
        <v>175</v>
      </c>
      <c r="C4374">
        <v>5</v>
      </c>
      <c r="D4374">
        <v>10</v>
      </c>
      <c r="E4374" t="s">
        <v>510</v>
      </c>
      <c r="F4374" t="s">
        <v>508</v>
      </c>
      <c r="G4374" t="s">
        <v>508</v>
      </c>
      <c r="H4374">
        <v>4.0388710069178364</v>
      </c>
      <c r="I4374">
        <v>22.826089210005289</v>
      </c>
      <c r="J4374">
        <v>0.2145976823041513</v>
      </c>
      <c r="K4374">
        <v>-104.0934935431787</v>
      </c>
      <c r="L4374">
        <v>1.664518698511785</v>
      </c>
      <c r="M4374">
        <v>-4.0218445406642198</v>
      </c>
      <c r="N4374">
        <v>0.98293085777306743</v>
      </c>
      <c r="O4374">
        <v>0</v>
      </c>
      <c r="P4374">
        <v>0</v>
      </c>
      <c r="Q4374">
        <v>1</v>
      </c>
      <c r="R4374">
        <v>0</v>
      </c>
      <c r="S4374">
        <v>0</v>
      </c>
      <c r="T4374">
        <v>1</v>
      </c>
    </row>
    <row r="4375" spans="1:20" x14ac:dyDescent="0.3">
      <c r="A4375" t="s">
        <v>77</v>
      </c>
      <c r="B4375" t="s">
        <v>248</v>
      </c>
      <c r="C4375">
        <v>0</v>
      </c>
      <c r="D4375">
        <v>3</v>
      </c>
      <c r="E4375" t="s">
        <v>510</v>
      </c>
      <c r="F4375" t="s">
        <v>508</v>
      </c>
      <c r="G4375" t="s">
        <v>508</v>
      </c>
      <c r="H4375">
        <v>4.0544211458997657</v>
      </c>
      <c r="I4375">
        <v>9.5588343572478927</v>
      </c>
      <c r="J4375">
        <v>-0.1168255115130364</v>
      </c>
      <c r="K4375">
        <v>-134.73126314515901</v>
      </c>
      <c r="L4375">
        <v>0.72571370062683893</v>
      </c>
      <c r="M4375">
        <v>-1.7773581650270569</v>
      </c>
      <c r="N4375">
        <v>0.7619040352957589</v>
      </c>
      <c r="O4375">
        <v>0</v>
      </c>
      <c r="P4375">
        <v>0</v>
      </c>
      <c r="Q4375">
        <v>0</v>
      </c>
      <c r="R4375">
        <v>0</v>
      </c>
      <c r="S4375">
        <v>0</v>
      </c>
      <c r="T4375">
        <v>0</v>
      </c>
    </row>
    <row r="4376" spans="1:20" x14ac:dyDescent="0.3">
      <c r="A4376" t="s">
        <v>139</v>
      </c>
      <c r="B4376" t="s">
        <v>248</v>
      </c>
      <c r="C4376">
        <v>5</v>
      </c>
      <c r="D4376">
        <v>9</v>
      </c>
      <c r="E4376" t="s">
        <v>510</v>
      </c>
      <c r="F4376" t="s">
        <v>508</v>
      </c>
      <c r="G4376" t="s">
        <v>508</v>
      </c>
      <c r="H4376">
        <v>3.861185536406182</v>
      </c>
      <c r="I4376">
        <v>17.968792491601331</v>
      </c>
      <c r="J4376">
        <v>-7.2277975552564891E-2</v>
      </c>
      <c r="K4376">
        <v>14.074171011329531</v>
      </c>
      <c r="L4376">
        <v>1.085930784012394</v>
      </c>
      <c r="M4376">
        <v>-2.4838961079296129</v>
      </c>
      <c r="N4376">
        <v>-0.75471623421736533</v>
      </c>
      <c r="O4376">
        <v>0</v>
      </c>
      <c r="P4376">
        <v>1</v>
      </c>
      <c r="Q4376">
        <v>0</v>
      </c>
      <c r="R4376">
        <v>0</v>
      </c>
      <c r="S4376">
        <v>0</v>
      </c>
      <c r="T4376">
        <v>1</v>
      </c>
    </row>
    <row r="4377" spans="1:20" x14ac:dyDescent="0.3">
      <c r="A4377" t="s">
        <v>156</v>
      </c>
      <c r="B4377" t="s">
        <v>248</v>
      </c>
      <c r="C4377">
        <v>0</v>
      </c>
      <c r="D4377">
        <v>5</v>
      </c>
      <c r="E4377" t="s">
        <v>510</v>
      </c>
      <c r="F4377" t="s">
        <v>508</v>
      </c>
      <c r="G4377" t="s">
        <v>508</v>
      </c>
      <c r="H4377">
        <v>3.7275933814694509</v>
      </c>
      <c r="I4377">
        <v>14.7059318515859</v>
      </c>
      <c r="J4377">
        <v>-7.0089730934408095E-2</v>
      </c>
      <c r="K4377">
        <v>-108.74328120762711</v>
      </c>
      <c r="L4377">
        <v>0.63157856821634528</v>
      </c>
      <c r="M4377">
        <v>-0.75471623421736533</v>
      </c>
      <c r="N4377">
        <v>1.9011387886161031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</row>
    <row r="4378" spans="1:20" x14ac:dyDescent="0.3">
      <c r="A4378" t="s">
        <v>228</v>
      </c>
      <c r="B4378" t="s">
        <v>248</v>
      </c>
      <c r="C4378">
        <v>5</v>
      </c>
      <c r="D4378">
        <v>7</v>
      </c>
      <c r="E4378" t="s">
        <v>510</v>
      </c>
      <c r="F4378" t="s">
        <v>508</v>
      </c>
      <c r="G4378" t="s">
        <v>508</v>
      </c>
      <c r="H4378">
        <v>3.6489942100275639</v>
      </c>
      <c r="I4378">
        <v>22.222254332475991</v>
      </c>
      <c r="J4378">
        <v>-3.8424990378966933E-2</v>
      </c>
      <c r="K4378">
        <v>-64.566983005921884</v>
      </c>
      <c r="L4378">
        <v>1.077145089374145</v>
      </c>
      <c r="M4378">
        <v>-1.304747396282359</v>
      </c>
      <c r="N4378">
        <v>0</v>
      </c>
      <c r="O4378">
        <v>0</v>
      </c>
      <c r="P4378">
        <v>1</v>
      </c>
      <c r="Q4378">
        <v>0</v>
      </c>
      <c r="R4378">
        <v>0</v>
      </c>
      <c r="S4378">
        <v>0</v>
      </c>
      <c r="T4378">
        <v>1</v>
      </c>
    </row>
    <row r="4379" spans="1:20" x14ac:dyDescent="0.3">
      <c r="A4379" t="s">
        <v>271</v>
      </c>
      <c r="B4379" t="s">
        <v>248</v>
      </c>
      <c r="C4379">
        <v>0</v>
      </c>
      <c r="D4379">
        <v>5</v>
      </c>
      <c r="E4379" t="s">
        <v>510</v>
      </c>
      <c r="F4379" t="s">
        <v>508</v>
      </c>
      <c r="G4379" t="s">
        <v>508</v>
      </c>
      <c r="H4379">
        <v>4.2062693839823826</v>
      </c>
      <c r="I4379">
        <v>2.758618421701684</v>
      </c>
      <c r="J4379">
        <v>-3.6144206412243543E-2</v>
      </c>
      <c r="K4379">
        <v>-122.0258993035725</v>
      </c>
      <c r="L4379">
        <v>0.71547671926955514</v>
      </c>
      <c r="M4379">
        <v>-5.6232462715982212</v>
      </c>
      <c r="N4379">
        <v>0.7944381939472458</v>
      </c>
      <c r="O4379">
        <v>0</v>
      </c>
      <c r="P4379">
        <v>0</v>
      </c>
      <c r="Q4379">
        <v>0</v>
      </c>
      <c r="R4379">
        <v>0</v>
      </c>
      <c r="S4379">
        <v>0</v>
      </c>
      <c r="T4379">
        <v>0</v>
      </c>
    </row>
    <row r="4380" spans="1:20" x14ac:dyDescent="0.3">
      <c r="A4380" t="s">
        <v>283</v>
      </c>
      <c r="B4380" t="s">
        <v>248</v>
      </c>
      <c r="C4380">
        <v>0</v>
      </c>
      <c r="D4380">
        <v>5</v>
      </c>
      <c r="E4380" t="s">
        <v>510</v>
      </c>
      <c r="F4380" t="s">
        <v>508</v>
      </c>
      <c r="G4380" t="s">
        <v>508</v>
      </c>
      <c r="H4380">
        <v>3.9977058797156131</v>
      </c>
      <c r="I4380">
        <v>0.65791000950537537</v>
      </c>
      <c r="J4380">
        <v>-9.1343276156685235E-2</v>
      </c>
      <c r="K4380">
        <v>-132.2348477568743</v>
      </c>
      <c r="L4380">
        <v>0.56086066603696738</v>
      </c>
      <c r="M4380">
        <v>-1.773392692280011</v>
      </c>
      <c r="N4380">
        <v>-2.9087257180129562</v>
      </c>
      <c r="O4380">
        <v>0</v>
      </c>
      <c r="P4380">
        <v>0</v>
      </c>
      <c r="Q4380">
        <v>0</v>
      </c>
      <c r="R4380">
        <v>0</v>
      </c>
      <c r="S4380">
        <v>0</v>
      </c>
      <c r="T4380">
        <v>0</v>
      </c>
    </row>
    <row r="4381" spans="1:20" x14ac:dyDescent="0.3">
      <c r="A4381" t="s">
        <v>290</v>
      </c>
      <c r="B4381" t="s">
        <v>248</v>
      </c>
      <c r="C4381">
        <v>0</v>
      </c>
      <c r="D4381">
        <v>7</v>
      </c>
      <c r="E4381" t="s">
        <v>510</v>
      </c>
      <c r="F4381" t="s">
        <v>508</v>
      </c>
      <c r="G4381" t="s">
        <v>508</v>
      </c>
      <c r="H4381">
        <v>3.8961021688039521</v>
      </c>
      <c r="I4381">
        <v>1.6393818522544761</v>
      </c>
      <c r="J4381">
        <v>-0.1182849187503161</v>
      </c>
      <c r="K4381">
        <v>-154.97903950692771</v>
      </c>
      <c r="L4381">
        <v>0.99156036047206841</v>
      </c>
      <c r="M4381">
        <v>-2.9087257180129562</v>
      </c>
      <c r="N4381">
        <v>0.1032982943417165</v>
      </c>
      <c r="O4381">
        <v>0</v>
      </c>
      <c r="P4381">
        <v>0</v>
      </c>
      <c r="Q4381">
        <v>0</v>
      </c>
      <c r="R4381">
        <v>0</v>
      </c>
      <c r="S4381">
        <v>0</v>
      </c>
      <c r="T4381">
        <v>0</v>
      </c>
    </row>
    <row r="4382" spans="1:20" x14ac:dyDescent="0.3">
      <c r="A4382" t="s">
        <v>512</v>
      </c>
      <c r="B4382" t="s">
        <v>248</v>
      </c>
      <c r="C4382">
        <v>2</v>
      </c>
      <c r="D4382">
        <v>6</v>
      </c>
      <c r="E4382" t="s">
        <v>510</v>
      </c>
      <c r="F4382" t="s">
        <v>508</v>
      </c>
      <c r="G4382" t="s">
        <v>508</v>
      </c>
      <c r="H4382">
        <v>4.2311176608767136</v>
      </c>
      <c r="I4382">
        <v>0.96156050467713083</v>
      </c>
      <c r="J4382">
        <v>-0.14658405902519259</v>
      </c>
      <c r="K4382">
        <v>-126.6278802138619</v>
      </c>
      <c r="L4382">
        <v>1.018462584555925</v>
      </c>
      <c r="M4382">
        <v>-2.7863727118827728</v>
      </c>
      <c r="N4382">
        <v>-4.4585994999183001</v>
      </c>
      <c r="O4382">
        <v>0</v>
      </c>
      <c r="P4382">
        <v>0</v>
      </c>
      <c r="Q4382">
        <v>0</v>
      </c>
      <c r="R4382">
        <v>0</v>
      </c>
      <c r="S4382">
        <v>0</v>
      </c>
      <c r="T4382">
        <v>1</v>
      </c>
    </row>
    <row r="4383" spans="1:20" x14ac:dyDescent="0.3">
      <c r="A4383" t="s">
        <v>91</v>
      </c>
      <c r="B4383" t="s">
        <v>248</v>
      </c>
      <c r="C4383">
        <v>2</v>
      </c>
      <c r="D4383">
        <v>7</v>
      </c>
      <c r="E4383" t="s">
        <v>510</v>
      </c>
      <c r="F4383" t="s">
        <v>508</v>
      </c>
      <c r="G4383" t="s">
        <v>508</v>
      </c>
      <c r="H4383">
        <v>4.7380946931384864</v>
      </c>
      <c r="I4383">
        <v>9.8181984641335216</v>
      </c>
      <c r="J4383">
        <v>-0.16996067346223531</v>
      </c>
      <c r="K4383">
        <v>-183.43861116295889</v>
      </c>
      <c r="L4383">
        <v>1.406134386134485</v>
      </c>
      <c r="M4383">
        <v>-4.4585994999183001</v>
      </c>
      <c r="N4383">
        <v>-1.6666624281141491</v>
      </c>
      <c r="O4383">
        <v>0</v>
      </c>
      <c r="P4383">
        <v>0</v>
      </c>
      <c r="Q4383">
        <v>0</v>
      </c>
      <c r="R4383">
        <v>0</v>
      </c>
      <c r="S4383">
        <v>0</v>
      </c>
      <c r="T4383">
        <v>1</v>
      </c>
    </row>
    <row r="4384" spans="1:20" x14ac:dyDescent="0.3">
      <c r="A4384" t="s">
        <v>93</v>
      </c>
      <c r="B4384" t="s">
        <v>248</v>
      </c>
      <c r="C4384">
        <v>2</v>
      </c>
      <c r="D4384">
        <v>5</v>
      </c>
      <c r="E4384" t="s">
        <v>510</v>
      </c>
      <c r="F4384" t="s">
        <v>508</v>
      </c>
      <c r="G4384" t="s">
        <v>508</v>
      </c>
      <c r="H4384">
        <v>4.9556086561665724</v>
      </c>
      <c r="I4384">
        <v>4.3636668812144892</v>
      </c>
      <c r="J4384">
        <v>-0.17727690356576259</v>
      </c>
      <c r="K4384">
        <v>-144.3757611686915</v>
      </c>
      <c r="L4384">
        <v>1.2100172413651029</v>
      </c>
      <c r="M4384">
        <v>-1.6666624281141491</v>
      </c>
      <c r="N4384">
        <v>1.694910870787588</v>
      </c>
      <c r="O4384">
        <v>0</v>
      </c>
      <c r="P4384">
        <v>0</v>
      </c>
      <c r="Q4384">
        <v>0</v>
      </c>
      <c r="R4384">
        <v>0</v>
      </c>
      <c r="S4384">
        <v>0</v>
      </c>
      <c r="T4384">
        <v>1</v>
      </c>
    </row>
    <row r="4385" spans="1:20" x14ac:dyDescent="0.3">
      <c r="A4385" t="s">
        <v>162</v>
      </c>
      <c r="B4385" t="s">
        <v>248</v>
      </c>
      <c r="C4385">
        <v>3</v>
      </c>
      <c r="D4385">
        <v>6</v>
      </c>
      <c r="E4385" t="s">
        <v>510</v>
      </c>
      <c r="F4385" t="s">
        <v>508</v>
      </c>
      <c r="G4385" t="s">
        <v>508</v>
      </c>
      <c r="H4385">
        <v>4.8661213714732936</v>
      </c>
      <c r="I4385">
        <v>6.5454656427556834</v>
      </c>
      <c r="J4385">
        <v>-0.1171697620579509</v>
      </c>
      <c r="K4385">
        <v>-85.969104016343593</v>
      </c>
      <c r="L4385">
        <v>0.76923044101146898</v>
      </c>
      <c r="M4385">
        <v>-2.5164167097506929</v>
      </c>
      <c r="N4385">
        <v>-1.010102739945961</v>
      </c>
      <c r="O4385">
        <v>0</v>
      </c>
      <c r="P4385">
        <v>1</v>
      </c>
      <c r="Q4385">
        <v>0</v>
      </c>
      <c r="R4385">
        <v>0</v>
      </c>
      <c r="S4385">
        <v>0</v>
      </c>
      <c r="T4385">
        <v>0</v>
      </c>
    </row>
    <row r="4386" spans="1:20" x14ac:dyDescent="0.3">
      <c r="A4386" t="s">
        <v>220</v>
      </c>
      <c r="B4386" t="s">
        <v>248</v>
      </c>
      <c r="C4386">
        <v>1</v>
      </c>
      <c r="D4386">
        <v>2</v>
      </c>
      <c r="E4386" t="s">
        <v>510</v>
      </c>
      <c r="F4386" t="s">
        <v>508</v>
      </c>
      <c r="G4386" t="s">
        <v>508</v>
      </c>
      <c r="H4386">
        <v>5.1830254615913596</v>
      </c>
      <c r="I4386">
        <v>9.0908992389029724</v>
      </c>
      <c r="J4386">
        <v>-0.1011703888350577</v>
      </c>
      <c r="K4386">
        <v>-76.817206926243301</v>
      </c>
      <c r="L4386">
        <v>0.91428465080071597</v>
      </c>
      <c r="M4386">
        <v>-1.010102739945961</v>
      </c>
      <c r="N4386">
        <v>4.6485245079170108</v>
      </c>
      <c r="O4386">
        <v>0</v>
      </c>
      <c r="P4386">
        <v>1</v>
      </c>
      <c r="Q4386">
        <v>0</v>
      </c>
      <c r="R4386">
        <v>0</v>
      </c>
      <c r="S4386">
        <v>0</v>
      </c>
      <c r="T4386">
        <v>0</v>
      </c>
    </row>
    <row r="4387" spans="1:20" x14ac:dyDescent="0.3">
      <c r="A4387" t="s">
        <v>235</v>
      </c>
      <c r="B4387" t="s">
        <v>248</v>
      </c>
      <c r="C4387">
        <v>8</v>
      </c>
      <c r="D4387">
        <v>7</v>
      </c>
      <c r="E4387" t="s">
        <v>510</v>
      </c>
      <c r="F4387" t="s">
        <v>508</v>
      </c>
      <c r="G4387" t="s">
        <v>508</v>
      </c>
      <c r="H4387">
        <v>4.7138041217446869</v>
      </c>
      <c r="I4387">
        <v>20</v>
      </c>
      <c r="J4387">
        <v>8.6068780632668762E-3</v>
      </c>
      <c r="K4387">
        <v>-45.62959594098421</v>
      </c>
      <c r="L4387">
        <v>1.0626470458256061</v>
      </c>
      <c r="M4387">
        <v>-1.4380543693527901</v>
      </c>
      <c r="N4387">
        <v>1.2345747725631211</v>
      </c>
      <c r="O4387">
        <v>0</v>
      </c>
      <c r="P4387">
        <v>1</v>
      </c>
      <c r="Q4387">
        <v>1</v>
      </c>
      <c r="R4387">
        <v>0</v>
      </c>
      <c r="S4387">
        <v>0</v>
      </c>
      <c r="T4387">
        <v>1</v>
      </c>
    </row>
    <row r="4388" spans="1:20" x14ac:dyDescent="0.3">
      <c r="A4388" t="s">
        <v>269</v>
      </c>
      <c r="B4388" t="s">
        <v>248</v>
      </c>
      <c r="C4388">
        <v>8</v>
      </c>
      <c r="D4388">
        <v>6</v>
      </c>
      <c r="E4388" t="s">
        <v>510</v>
      </c>
      <c r="F4388" t="s">
        <v>508</v>
      </c>
      <c r="G4388" t="s">
        <v>508</v>
      </c>
      <c r="H4388">
        <v>4.3014986114667844</v>
      </c>
      <c r="I4388">
        <v>36.434130304443897</v>
      </c>
      <c r="J4388">
        <v>5.0268823971089172E-2</v>
      </c>
      <c r="K4388">
        <v>17.12740172953114</v>
      </c>
      <c r="L4388">
        <v>0.83401647407808166</v>
      </c>
      <c r="M4388">
        <v>-1.3086137901929</v>
      </c>
      <c r="N4388">
        <v>0.3314887551262628</v>
      </c>
      <c r="O4388">
        <v>0</v>
      </c>
      <c r="P4388">
        <v>1</v>
      </c>
      <c r="Q4388">
        <v>1</v>
      </c>
      <c r="R4388">
        <v>1</v>
      </c>
      <c r="S4388">
        <v>0</v>
      </c>
      <c r="T4388">
        <v>0</v>
      </c>
    </row>
    <row r="4389" spans="1:20" x14ac:dyDescent="0.3">
      <c r="A4389" t="s">
        <v>285</v>
      </c>
      <c r="B4389" t="s">
        <v>248</v>
      </c>
      <c r="C4389">
        <v>5</v>
      </c>
      <c r="D4389">
        <v>11</v>
      </c>
      <c r="E4389" t="s">
        <v>513</v>
      </c>
      <c r="F4389" t="s">
        <v>508</v>
      </c>
      <c r="G4389" t="s">
        <v>508</v>
      </c>
      <c r="H4389">
        <v>3.8953658284918471</v>
      </c>
      <c r="I4389">
        <v>27.586184217016839</v>
      </c>
      <c r="J4389">
        <v>4.414258853702846E-2</v>
      </c>
      <c r="K4389">
        <v>-103.7034584172379</v>
      </c>
      <c r="L4389">
        <v>1.485748677809789</v>
      </c>
      <c r="M4389">
        <v>-3.1833147396495192</v>
      </c>
      <c r="N4389">
        <v>1.7006868185337201</v>
      </c>
      <c r="O4389">
        <v>0</v>
      </c>
      <c r="P4389">
        <v>0</v>
      </c>
      <c r="Q4389">
        <v>1</v>
      </c>
      <c r="R4389">
        <v>0</v>
      </c>
      <c r="S4389">
        <v>0</v>
      </c>
      <c r="T4389">
        <v>1</v>
      </c>
    </row>
    <row r="4390" spans="1:20" x14ac:dyDescent="0.3">
      <c r="A4390" t="s">
        <v>291</v>
      </c>
      <c r="B4390" t="s">
        <v>248</v>
      </c>
      <c r="C4390">
        <v>5</v>
      </c>
      <c r="D4390">
        <v>8</v>
      </c>
      <c r="E4390" t="s">
        <v>513</v>
      </c>
      <c r="F4390" t="s">
        <v>508</v>
      </c>
      <c r="G4390" t="s">
        <v>508</v>
      </c>
      <c r="H4390">
        <v>3.862310791666181</v>
      </c>
      <c r="I4390">
        <v>34.408593329402407</v>
      </c>
      <c r="J4390">
        <v>3.8896897000744217E-2</v>
      </c>
      <c r="K4390">
        <v>-210.34338741085551</v>
      </c>
      <c r="L4390">
        <v>1.0815436838735719</v>
      </c>
      <c r="M4390">
        <v>-1.449276594993667</v>
      </c>
      <c r="N4390">
        <v>-0.33936348929144589</v>
      </c>
      <c r="O4390">
        <v>0</v>
      </c>
      <c r="P4390">
        <v>0</v>
      </c>
      <c r="Q4390">
        <v>1</v>
      </c>
      <c r="R4390">
        <v>0</v>
      </c>
      <c r="S4390">
        <v>0</v>
      </c>
      <c r="T4390">
        <v>1</v>
      </c>
    </row>
    <row r="4391" spans="1:20" x14ac:dyDescent="0.3">
      <c r="A4391" t="s">
        <v>295</v>
      </c>
      <c r="B4391" t="s">
        <v>248</v>
      </c>
      <c r="C4391">
        <v>3</v>
      </c>
      <c r="D4391">
        <v>7</v>
      </c>
      <c r="E4391" t="s">
        <v>513</v>
      </c>
      <c r="F4391" t="s">
        <v>508</v>
      </c>
      <c r="G4391" t="s">
        <v>508</v>
      </c>
      <c r="H4391">
        <v>3.7214173173917522</v>
      </c>
      <c r="I4391">
        <v>31.182813341195171</v>
      </c>
      <c r="J4391">
        <v>3.2403765987780941E-2</v>
      </c>
      <c r="K4391">
        <v>-102.6898519919971</v>
      </c>
      <c r="L4391">
        <v>0.94787044492580586</v>
      </c>
      <c r="M4391">
        <v>-0.33936348929144589</v>
      </c>
      <c r="N4391">
        <v>-0.90806893950013834</v>
      </c>
      <c r="O4391">
        <v>0</v>
      </c>
      <c r="P4391">
        <v>0</v>
      </c>
      <c r="Q4391">
        <v>1</v>
      </c>
      <c r="R4391">
        <v>0</v>
      </c>
      <c r="S4391">
        <v>0</v>
      </c>
      <c r="T4391">
        <v>0</v>
      </c>
    </row>
    <row r="4392" spans="1:20" x14ac:dyDescent="0.3">
      <c r="A4392" t="s">
        <v>298</v>
      </c>
      <c r="B4392" t="s">
        <v>248</v>
      </c>
      <c r="C4392">
        <v>3</v>
      </c>
      <c r="D4392">
        <v>7</v>
      </c>
      <c r="E4392" t="s">
        <v>513</v>
      </c>
      <c r="F4392" t="s">
        <v>508</v>
      </c>
      <c r="G4392" t="s">
        <v>508</v>
      </c>
      <c r="H4392">
        <v>3.223692461100355</v>
      </c>
      <c r="I4392">
        <v>22.826009211258761</v>
      </c>
      <c r="J4392">
        <v>2.233362293907987E-2</v>
      </c>
      <c r="K4392">
        <v>-112.88343701859181</v>
      </c>
      <c r="L4392">
        <v>0.92045745047540395</v>
      </c>
      <c r="M4392">
        <v>-0.90806893950013834</v>
      </c>
      <c r="N4392">
        <v>1.3745801320243629</v>
      </c>
      <c r="O4392">
        <v>0</v>
      </c>
      <c r="P4392">
        <v>0</v>
      </c>
      <c r="Q4392">
        <v>1</v>
      </c>
      <c r="R4392">
        <v>0</v>
      </c>
      <c r="S4392">
        <v>0</v>
      </c>
      <c r="T4392">
        <v>0</v>
      </c>
    </row>
    <row r="4393" spans="1:20" x14ac:dyDescent="0.3">
      <c r="A4393" t="s">
        <v>96</v>
      </c>
      <c r="B4393" t="s">
        <v>248</v>
      </c>
      <c r="C4393">
        <v>9</v>
      </c>
      <c r="D4393">
        <v>9</v>
      </c>
      <c r="E4393" t="s">
        <v>510</v>
      </c>
      <c r="F4393" t="s">
        <v>508</v>
      </c>
      <c r="G4393" t="s">
        <v>508</v>
      </c>
      <c r="H4393">
        <v>2.817676999653651</v>
      </c>
      <c r="I4393">
        <v>72.602748673999955</v>
      </c>
      <c r="J4393">
        <v>6.4252305404789434E-2</v>
      </c>
      <c r="K4393">
        <v>79.236756638498974</v>
      </c>
      <c r="L4393">
        <v>0.94634649749172894</v>
      </c>
      <c r="M4393">
        <v>-0.76754052305481546</v>
      </c>
      <c r="N4393">
        <v>0.6629775102525256</v>
      </c>
      <c r="O4393">
        <v>1</v>
      </c>
      <c r="P4393">
        <v>1</v>
      </c>
      <c r="Q4393">
        <v>1</v>
      </c>
      <c r="R4393">
        <v>0</v>
      </c>
      <c r="S4393">
        <v>0</v>
      </c>
      <c r="T4393">
        <v>0</v>
      </c>
    </row>
    <row r="4394" spans="1:20" x14ac:dyDescent="0.3">
      <c r="A4394" t="s">
        <v>164</v>
      </c>
      <c r="B4394" t="s">
        <v>248</v>
      </c>
      <c r="C4394">
        <v>8</v>
      </c>
      <c r="D4394">
        <v>13</v>
      </c>
      <c r="E4394" t="s">
        <v>513</v>
      </c>
      <c r="F4394" t="s">
        <v>508</v>
      </c>
      <c r="G4394" t="s">
        <v>508</v>
      </c>
      <c r="H4394">
        <v>3.0612220624698412</v>
      </c>
      <c r="I4394">
        <v>41.095811668800458</v>
      </c>
      <c r="J4394">
        <v>5.1309372997358972E-2</v>
      </c>
      <c r="K4394">
        <v>9.3332078721791358</v>
      </c>
      <c r="L4394">
        <v>1.375687203512449</v>
      </c>
      <c r="M4394">
        <v>-3.1833147396495192</v>
      </c>
      <c r="N4394">
        <v>3.2879815406706432</v>
      </c>
      <c r="O4394">
        <v>0</v>
      </c>
      <c r="P4394">
        <v>1</v>
      </c>
      <c r="Q4394">
        <v>1</v>
      </c>
      <c r="R4394">
        <v>0</v>
      </c>
      <c r="S4394">
        <v>0</v>
      </c>
      <c r="T4394">
        <v>1</v>
      </c>
    </row>
    <row r="4395" spans="1:20" x14ac:dyDescent="0.3">
      <c r="A4395" t="s">
        <v>242</v>
      </c>
      <c r="B4395" t="s">
        <v>248</v>
      </c>
      <c r="C4395">
        <v>10</v>
      </c>
      <c r="D4395">
        <v>12</v>
      </c>
      <c r="E4395" t="s">
        <v>513</v>
      </c>
      <c r="F4395" t="s">
        <v>508</v>
      </c>
      <c r="G4395" t="s">
        <v>508</v>
      </c>
      <c r="H4395">
        <v>3.0465663577941182</v>
      </c>
      <c r="I4395">
        <v>58.241738663849659</v>
      </c>
      <c r="J4395">
        <v>6.1187643717667717E-2</v>
      </c>
      <c r="K4395">
        <v>61.50847406638151</v>
      </c>
      <c r="L4395">
        <v>1.015225720183043</v>
      </c>
      <c r="M4395">
        <v>-3.2085580587720388</v>
      </c>
      <c r="N4395">
        <v>4.5303849587965281</v>
      </c>
      <c r="O4395">
        <v>0</v>
      </c>
      <c r="P4395">
        <v>1</v>
      </c>
      <c r="Q4395">
        <v>1</v>
      </c>
      <c r="R4395">
        <v>0</v>
      </c>
      <c r="S4395">
        <v>1</v>
      </c>
      <c r="T4395">
        <v>1</v>
      </c>
    </row>
    <row r="4396" spans="1:20" x14ac:dyDescent="0.3">
      <c r="A4396" t="s">
        <v>77</v>
      </c>
      <c r="B4396" t="s">
        <v>83</v>
      </c>
      <c r="C4396">
        <v>11</v>
      </c>
      <c r="D4396">
        <v>14</v>
      </c>
      <c r="E4396" t="s">
        <v>513</v>
      </c>
      <c r="F4396" t="s">
        <v>508</v>
      </c>
      <c r="G4396" t="s">
        <v>508</v>
      </c>
      <c r="H4396">
        <v>2.6759278139814722</v>
      </c>
      <c r="I4396">
        <v>59.055107117166131</v>
      </c>
      <c r="J4396">
        <v>1.620247744597453</v>
      </c>
      <c r="K4396">
        <v>92.563064682431659</v>
      </c>
      <c r="L4396">
        <v>0.37669785161885788</v>
      </c>
      <c r="M4396">
        <v>-1.5813586170842839</v>
      </c>
      <c r="N4396">
        <v>1.0570828897363569</v>
      </c>
      <c r="O4396">
        <v>1</v>
      </c>
      <c r="P4396">
        <v>1</v>
      </c>
      <c r="Q4396">
        <v>1</v>
      </c>
      <c r="R4396">
        <v>0</v>
      </c>
      <c r="S4396">
        <v>1</v>
      </c>
      <c r="T4396">
        <v>0</v>
      </c>
    </row>
    <row r="4397" spans="1:20" x14ac:dyDescent="0.3">
      <c r="A4397" t="s">
        <v>139</v>
      </c>
      <c r="B4397" t="s">
        <v>83</v>
      </c>
      <c r="C4397">
        <v>13</v>
      </c>
      <c r="D4397">
        <v>11</v>
      </c>
      <c r="E4397" t="s">
        <v>510</v>
      </c>
      <c r="F4397" t="s">
        <v>508</v>
      </c>
      <c r="G4397" t="s">
        <v>508</v>
      </c>
      <c r="H4397">
        <v>3.3163255195693409</v>
      </c>
      <c r="I4397">
        <v>68.265694981122138</v>
      </c>
      <c r="J4397">
        <v>1.355057165279911</v>
      </c>
      <c r="K4397">
        <v>120.3735566640042</v>
      </c>
      <c r="L4397">
        <v>1.173200102949653</v>
      </c>
      <c r="M4397">
        <v>-0.82372354985548302</v>
      </c>
      <c r="N4397">
        <v>-0.41528255513281209</v>
      </c>
      <c r="O4397">
        <v>1</v>
      </c>
      <c r="P4397">
        <v>1</v>
      </c>
      <c r="Q4397">
        <v>1</v>
      </c>
      <c r="R4397">
        <v>0</v>
      </c>
      <c r="S4397">
        <v>1</v>
      </c>
      <c r="T4397">
        <v>1</v>
      </c>
    </row>
    <row r="4398" spans="1:20" x14ac:dyDescent="0.3">
      <c r="A4398" t="s">
        <v>156</v>
      </c>
      <c r="B4398" t="s">
        <v>83</v>
      </c>
      <c r="C4398">
        <v>8</v>
      </c>
      <c r="D4398">
        <v>6</v>
      </c>
      <c r="E4398" t="s">
        <v>510</v>
      </c>
      <c r="F4398" t="s">
        <v>508</v>
      </c>
      <c r="G4398" t="s">
        <v>508</v>
      </c>
      <c r="H4398">
        <v>3.3450488657924562</v>
      </c>
      <c r="I4398">
        <v>64.575654089453181</v>
      </c>
      <c r="J4398">
        <v>1.05838355507675</v>
      </c>
      <c r="K4398">
        <v>59.787777961341462</v>
      </c>
      <c r="L4398">
        <v>0.56274361379912341</v>
      </c>
      <c r="M4398">
        <v>-0.41528255513281209</v>
      </c>
      <c r="N4398">
        <v>2.3769803948315138</v>
      </c>
      <c r="O4398">
        <v>0</v>
      </c>
      <c r="P4398">
        <v>1</v>
      </c>
      <c r="Q4398">
        <v>1</v>
      </c>
      <c r="R4398">
        <v>0</v>
      </c>
      <c r="S4398">
        <v>1</v>
      </c>
      <c r="T4398">
        <v>0</v>
      </c>
    </row>
    <row r="4399" spans="1:20" x14ac:dyDescent="0.3">
      <c r="A4399" t="s">
        <v>223</v>
      </c>
      <c r="B4399" t="s">
        <v>83</v>
      </c>
      <c r="C4399">
        <v>13</v>
      </c>
      <c r="D4399">
        <v>10</v>
      </c>
      <c r="E4399" t="s">
        <v>510</v>
      </c>
      <c r="F4399" t="s">
        <v>508</v>
      </c>
      <c r="G4399" t="s">
        <v>508</v>
      </c>
      <c r="H4399">
        <v>3.433840251888284</v>
      </c>
      <c r="I4399">
        <v>79.150594254113912</v>
      </c>
      <c r="J4399">
        <v>0.8744923180985098</v>
      </c>
      <c r="K4399">
        <v>104.1020159348182</v>
      </c>
      <c r="L4399">
        <v>0.80051455738619237</v>
      </c>
      <c r="M4399">
        <v>-0.61099820683792738</v>
      </c>
      <c r="N4399">
        <v>-1.229508689722979</v>
      </c>
      <c r="O4399">
        <v>1</v>
      </c>
      <c r="P4399">
        <v>1</v>
      </c>
      <c r="Q4399">
        <v>1</v>
      </c>
      <c r="R4399">
        <v>1</v>
      </c>
      <c r="S4399">
        <v>1</v>
      </c>
      <c r="T4399">
        <v>0</v>
      </c>
    </row>
    <row r="4400" spans="1:20" x14ac:dyDescent="0.3">
      <c r="A4400" t="s">
        <v>228</v>
      </c>
      <c r="B4400" t="s">
        <v>83</v>
      </c>
      <c r="C4400">
        <v>8</v>
      </c>
      <c r="D4400">
        <v>6</v>
      </c>
      <c r="E4400" t="s">
        <v>510</v>
      </c>
      <c r="F4400" t="s">
        <v>508</v>
      </c>
      <c r="G4400" t="s">
        <v>508</v>
      </c>
      <c r="H4400">
        <v>3.4795492090408349</v>
      </c>
      <c r="I4400">
        <v>66.666671588191178</v>
      </c>
      <c r="J4400">
        <v>0.50361835837677438</v>
      </c>
      <c r="K4400">
        <v>40.758721776208468</v>
      </c>
      <c r="L4400">
        <v>0.72563634236058472</v>
      </c>
      <c r="M4400">
        <v>-1.229508689722979</v>
      </c>
      <c r="N4400">
        <v>1.078841318686077</v>
      </c>
      <c r="O4400">
        <v>0</v>
      </c>
      <c r="P4400">
        <v>1</v>
      </c>
      <c r="Q4400">
        <v>1</v>
      </c>
      <c r="R4400">
        <v>0</v>
      </c>
      <c r="S4400">
        <v>1</v>
      </c>
      <c r="T4400">
        <v>0</v>
      </c>
    </row>
    <row r="4401" spans="1:20" x14ac:dyDescent="0.3">
      <c r="A4401" t="s">
        <v>265</v>
      </c>
      <c r="B4401" t="s">
        <v>83</v>
      </c>
      <c r="C4401">
        <v>11</v>
      </c>
      <c r="D4401">
        <v>12</v>
      </c>
      <c r="E4401" t="s">
        <v>510</v>
      </c>
      <c r="F4401" t="s">
        <v>508</v>
      </c>
      <c r="G4401" t="s">
        <v>508</v>
      </c>
      <c r="H4401">
        <v>3.7140014004605719</v>
      </c>
      <c r="I4401">
        <v>63.636396163136148</v>
      </c>
      <c r="J4401">
        <v>0.97903004648217351</v>
      </c>
      <c r="K4401">
        <v>146.5135178886861</v>
      </c>
      <c r="L4401">
        <v>0.94442901054782369</v>
      </c>
      <c r="M4401">
        <v>-2.7053088158780989</v>
      </c>
      <c r="N4401">
        <v>-2.284015968842168</v>
      </c>
      <c r="O4401">
        <v>1</v>
      </c>
      <c r="P4401">
        <v>1</v>
      </c>
      <c r="Q4401">
        <v>1</v>
      </c>
      <c r="R4401">
        <v>0</v>
      </c>
      <c r="S4401">
        <v>1</v>
      </c>
      <c r="T4401">
        <v>0</v>
      </c>
    </row>
    <row r="4402" spans="1:20" x14ac:dyDescent="0.3">
      <c r="A4402" t="s">
        <v>271</v>
      </c>
      <c r="B4402" t="s">
        <v>83</v>
      </c>
      <c r="C4402">
        <v>5</v>
      </c>
      <c r="D4402">
        <v>6</v>
      </c>
      <c r="E4402" t="s">
        <v>510</v>
      </c>
      <c r="F4402" t="s">
        <v>508</v>
      </c>
      <c r="G4402" t="s">
        <v>508</v>
      </c>
      <c r="H4402">
        <v>4.0907973027833346</v>
      </c>
      <c r="I4402">
        <v>20.121254431584291</v>
      </c>
      <c r="J4402">
        <v>-0.55664818137619498</v>
      </c>
      <c r="K4402">
        <v>-51.948770700950448</v>
      </c>
      <c r="L4402">
        <v>0.48755278631524879</v>
      </c>
      <c r="M4402">
        <v>-4.9593436116077019</v>
      </c>
      <c r="N4402">
        <v>9.9230060732260412</v>
      </c>
      <c r="O4402">
        <v>0</v>
      </c>
      <c r="P4402">
        <v>1</v>
      </c>
      <c r="Q4402">
        <v>0</v>
      </c>
      <c r="R4402">
        <v>0</v>
      </c>
      <c r="S4402">
        <v>1</v>
      </c>
      <c r="T4402">
        <v>0</v>
      </c>
    </row>
    <row r="4403" spans="1:20" x14ac:dyDescent="0.3">
      <c r="A4403" t="s">
        <v>290</v>
      </c>
      <c r="B4403" t="s">
        <v>83</v>
      </c>
      <c r="C4403">
        <v>11</v>
      </c>
      <c r="D4403">
        <v>10</v>
      </c>
      <c r="E4403" t="s">
        <v>510</v>
      </c>
      <c r="F4403" t="s">
        <v>508</v>
      </c>
      <c r="G4403" t="s">
        <v>508</v>
      </c>
      <c r="H4403">
        <v>4.2014439560849457</v>
      </c>
      <c r="I4403">
        <v>79.665089342189802</v>
      </c>
      <c r="J4403">
        <v>2.0273588873045409</v>
      </c>
      <c r="K4403">
        <v>129.12481692626719</v>
      </c>
      <c r="L4403">
        <v>0.58564768542763546</v>
      </c>
      <c r="M4403">
        <v>-2.0183493485168049</v>
      </c>
      <c r="N4403">
        <v>1.4044918430617841</v>
      </c>
      <c r="O4403">
        <v>1</v>
      </c>
      <c r="P4403">
        <v>1</v>
      </c>
      <c r="Q4403">
        <v>1</v>
      </c>
      <c r="R4403">
        <v>0</v>
      </c>
      <c r="S4403">
        <v>1</v>
      </c>
      <c r="T4403">
        <v>0</v>
      </c>
    </row>
    <row r="4404" spans="1:20" x14ac:dyDescent="0.3">
      <c r="A4404" t="s">
        <v>91</v>
      </c>
      <c r="B4404" t="s">
        <v>83</v>
      </c>
      <c r="C4404">
        <v>13</v>
      </c>
      <c r="D4404">
        <v>10</v>
      </c>
      <c r="E4404" t="s">
        <v>510</v>
      </c>
      <c r="F4404" t="s">
        <v>508</v>
      </c>
      <c r="G4404" t="s">
        <v>508</v>
      </c>
      <c r="H4404">
        <v>4.8523534281288212</v>
      </c>
      <c r="I4404">
        <v>80.836234132997788</v>
      </c>
      <c r="J4404">
        <v>1.6632988885551041</v>
      </c>
      <c r="K4404">
        <v>13.09004320711604</v>
      </c>
      <c r="L4404">
        <v>1.348270108298413</v>
      </c>
      <c r="M4404">
        <v>-1.286765168728875</v>
      </c>
      <c r="N4404">
        <v>-3.1657367215220429</v>
      </c>
      <c r="O4404">
        <v>1</v>
      </c>
      <c r="P4404">
        <v>1</v>
      </c>
      <c r="Q4404">
        <v>1</v>
      </c>
      <c r="R4404">
        <v>0</v>
      </c>
      <c r="S4404">
        <v>1</v>
      </c>
      <c r="T4404">
        <v>1</v>
      </c>
    </row>
    <row r="4405" spans="1:20" x14ac:dyDescent="0.3">
      <c r="A4405" t="s">
        <v>93</v>
      </c>
      <c r="B4405" t="s">
        <v>83</v>
      </c>
      <c r="C4405">
        <v>6</v>
      </c>
      <c r="D4405">
        <v>5</v>
      </c>
      <c r="E4405" t="s">
        <v>510</v>
      </c>
      <c r="F4405" t="s">
        <v>508</v>
      </c>
      <c r="G4405" t="s">
        <v>508</v>
      </c>
      <c r="H4405">
        <v>5.217032045379943</v>
      </c>
      <c r="I4405">
        <v>61.091743999149458</v>
      </c>
      <c r="J4405">
        <v>0.92903878793941708</v>
      </c>
      <c r="K4405">
        <v>57.246997697252432</v>
      </c>
      <c r="L4405">
        <v>1.0021003281286509</v>
      </c>
      <c r="M4405">
        <v>-3.1657367215220429</v>
      </c>
      <c r="N4405">
        <v>2.9807672166030281</v>
      </c>
      <c r="O4405">
        <v>0</v>
      </c>
      <c r="P4405">
        <v>1</v>
      </c>
      <c r="Q4405">
        <v>1</v>
      </c>
      <c r="R4405">
        <v>0</v>
      </c>
      <c r="S4405">
        <v>0</v>
      </c>
      <c r="T4405">
        <v>1</v>
      </c>
    </row>
    <row r="4406" spans="1:20" x14ac:dyDescent="0.3">
      <c r="A4406" t="s">
        <v>220</v>
      </c>
      <c r="B4406" t="s">
        <v>83</v>
      </c>
      <c r="C4406">
        <v>11</v>
      </c>
      <c r="D4406">
        <v>10</v>
      </c>
      <c r="E4406" t="s">
        <v>510</v>
      </c>
      <c r="F4406" t="s">
        <v>508</v>
      </c>
      <c r="G4406" t="s">
        <v>508</v>
      </c>
      <c r="H4406">
        <v>5.4448909010162101</v>
      </c>
      <c r="I4406">
        <v>68.597046066982131</v>
      </c>
      <c r="J4406">
        <v>0.96194154266891729</v>
      </c>
      <c r="K4406">
        <v>99.889918819067333</v>
      </c>
      <c r="L4406">
        <v>1.3188677563000091</v>
      </c>
      <c r="M4406">
        <v>-4.2534764981444217</v>
      </c>
      <c r="N4406">
        <v>6.3463247217520706</v>
      </c>
      <c r="O4406">
        <v>1</v>
      </c>
      <c r="P4406">
        <v>1</v>
      </c>
      <c r="Q4406">
        <v>1</v>
      </c>
      <c r="R4406">
        <v>0</v>
      </c>
      <c r="S4406">
        <v>1</v>
      </c>
      <c r="T4406">
        <v>1</v>
      </c>
    </row>
    <row r="4407" spans="1:20" x14ac:dyDescent="0.3">
      <c r="A4407" t="s">
        <v>269</v>
      </c>
      <c r="B4407" t="s">
        <v>83</v>
      </c>
      <c r="C4407">
        <v>6</v>
      </c>
      <c r="D4407">
        <v>7</v>
      </c>
      <c r="E4407" t="s">
        <v>510</v>
      </c>
      <c r="F4407" t="s">
        <v>508</v>
      </c>
      <c r="G4407" t="s">
        <v>508</v>
      </c>
      <c r="H4407">
        <v>6.974106661790012</v>
      </c>
      <c r="I4407">
        <v>35.85791390136994</v>
      </c>
      <c r="J4407">
        <v>1.308704794288239</v>
      </c>
      <c r="K4407">
        <v>4.253723847508005</v>
      </c>
      <c r="L4407">
        <v>0.46405742871649092</v>
      </c>
      <c r="M4407">
        <v>-10</v>
      </c>
      <c r="N4407">
        <v>-1.5065913370998121</v>
      </c>
      <c r="O4407">
        <v>0</v>
      </c>
      <c r="P4407">
        <v>1</v>
      </c>
      <c r="Q4407">
        <v>1</v>
      </c>
      <c r="R4407">
        <v>0</v>
      </c>
      <c r="S4407">
        <v>1</v>
      </c>
      <c r="T4407">
        <v>0</v>
      </c>
    </row>
    <row r="4408" spans="1:20" x14ac:dyDescent="0.3">
      <c r="A4408" t="s">
        <v>282</v>
      </c>
      <c r="B4408" t="s">
        <v>83</v>
      </c>
      <c r="C4408">
        <v>3</v>
      </c>
      <c r="D4408">
        <v>4</v>
      </c>
      <c r="E4408" t="s">
        <v>510</v>
      </c>
      <c r="F4408" t="s">
        <v>508</v>
      </c>
      <c r="G4408" t="s">
        <v>508</v>
      </c>
      <c r="H4408">
        <v>7.5272265262296454</v>
      </c>
      <c r="I4408">
        <v>31.899951498785391</v>
      </c>
      <c r="J4408">
        <v>-1.0213061760551501</v>
      </c>
      <c r="K4408">
        <v>-69.848531511740902</v>
      </c>
      <c r="L4408">
        <v>1.279025917550878</v>
      </c>
      <c r="M4408">
        <v>-1.5065913370998121</v>
      </c>
      <c r="N4408">
        <v>-4.0152963671128106</v>
      </c>
      <c r="O4408">
        <v>0</v>
      </c>
      <c r="P4408">
        <v>1</v>
      </c>
      <c r="Q4408">
        <v>0</v>
      </c>
      <c r="R4408">
        <v>0</v>
      </c>
      <c r="S4408">
        <v>0</v>
      </c>
      <c r="T4408">
        <v>1</v>
      </c>
    </row>
    <row r="4409" spans="1:20" x14ac:dyDescent="0.3">
      <c r="A4409" t="s">
        <v>285</v>
      </c>
      <c r="B4409" t="s">
        <v>83</v>
      </c>
      <c r="C4409">
        <v>1</v>
      </c>
      <c r="D4409">
        <v>4</v>
      </c>
      <c r="E4409" t="s">
        <v>510</v>
      </c>
      <c r="F4409" t="s">
        <v>508</v>
      </c>
      <c r="G4409" t="s">
        <v>508</v>
      </c>
      <c r="H4409">
        <v>8.0584234018397822</v>
      </c>
      <c r="I4409">
        <v>0</v>
      </c>
      <c r="J4409">
        <v>-5.6220205834215182</v>
      </c>
      <c r="K4409">
        <v>-93.001846961226278</v>
      </c>
      <c r="L4409">
        <v>0.65520166956208092</v>
      </c>
      <c r="M4409">
        <v>-4.1832669322709162</v>
      </c>
      <c r="N4409">
        <v>-2.4116436805645791</v>
      </c>
      <c r="O4409">
        <v>0</v>
      </c>
      <c r="P4409">
        <v>1</v>
      </c>
      <c r="Q4409">
        <v>0</v>
      </c>
      <c r="R4409">
        <v>0</v>
      </c>
      <c r="S4409">
        <v>0</v>
      </c>
      <c r="T4409">
        <v>0</v>
      </c>
    </row>
    <row r="4410" spans="1:20" x14ac:dyDescent="0.3">
      <c r="A4410" t="s">
        <v>291</v>
      </c>
      <c r="B4410" t="s">
        <v>83</v>
      </c>
      <c r="C4410">
        <v>-2</v>
      </c>
      <c r="D4410">
        <v>1</v>
      </c>
      <c r="E4410" t="s">
        <v>510</v>
      </c>
      <c r="F4410" t="s">
        <v>508</v>
      </c>
      <c r="G4410" t="s">
        <v>508</v>
      </c>
      <c r="H4410">
        <v>8.2327362228542498</v>
      </c>
      <c r="I4410">
        <v>0</v>
      </c>
      <c r="J4410">
        <v>-8.0664293637352404</v>
      </c>
      <c r="K4410">
        <v>-109.00752782970871</v>
      </c>
      <c r="L4410">
        <v>0.70903840871401336</v>
      </c>
      <c r="M4410">
        <v>-0.2130379235199836</v>
      </c>
      <c r="N4410">
        <v>-1.921434696258554</v>
      </c>
      <c r="O4410">
        <v>0</v>
      </c>
      <c r="P4410">
        <v>0</v>
      </c>
      <c r="Q4410">
        <v>0</v>
      </c>
      <c r="R4410">
        <v>0</v>
      </c>
      <c r="S4410">
        <v>0</v>
      </c>
      <c r="T4410">
        <v>0</v>
      </c>
    </row>
    <row r="4411" spans="1:20" x14ac:dyDescent="0.3">
      <c r="A4411" t="s">
        <v>295</v>
      </c>
      <c r="B4411" t="s">
        <v>83</v>
      </c>
      <c r="C4411">
        <v>-2</v>
      </c>
      <c r="D4411">
        <v>1</v>
      </c>
      <c r="E4411" t="s">
        <v>510</v>
      </c>
      <c r="F4411" t="s">
        <v>508</v>
      </c>
      <c r="G4411" t="s">
        <v>508</v>
      </c>
      <c r="H4411">
        <v>8.2675611303717176</v>
      </c>
      <c r="I4411">
        <v>0.69085458985819681</v>
      </c>
      <c r="J4411">
        <v>-8.8242969337796726</v>
      </c>
      <c r="K4411">
        <v>-107.68031974396099</v>
      </c>
      <c r="L4411">
        <v>0.45723854841015382</v>
      </c>
      <c r="M4411">
        <v>-1.921434696258554</v>
      </c>
      <c r="N4411">
        <v>1.001307393258724</v>
      </c>
      <c r="O4411">
        <v>0</v>
      </c>
      <c r="P4411">
        <v>0</v>
      </c>
      <c r="Q4411">
        <v>0</v>
      </c>
      <c r="R4411">
        <v>0</v>
      </c>
      <c r="S4411">
        <v>0</v>
      </c>
      <c r="T4411">
        <v>0</v>
      </c>
    </row>
    <row r="4412" spans="1:20" x14ac:dyDescent="0.3">
      <c r="A4412" t="s">
        <v>96</v>
      </c>
      <c r="B4412" t="s">
        <v>83</v>
      </c>
      <c r="C4412">
        <v>4</v>
      </c>
      <c r="D4412">
        <v>3</v>
      </c>
      <c r="E4412" t="s">
        <v>510</v>
      </c>
      <c r="F4412" t="s">
        <v>508</v>
      </c>
      <c r="G4412" t="s">
        <v>508</v>
      </c>
      <c r="H4412">
        <v>6.7132757109529537</v>
      </c>
      <c r="I4412">
        <v>24.56095121221809</v>
      </c>
      <c r="J4412">
        <v>-1.621075969291587</v>
      </c>
      <c r="K4412">
        <v>9.380292051665414</v>
      </c>
      <c r="L4412">
        <v>0.90373281938672023</v>
      </c>
      <c r="M4412">
        <v>-0.4935834155972359</v>
      </c>
      <c r="N4412">
        <v>-0.79365079365079361</v>
      </c>
      <c r="O4412">
        <v>1</v>
      </c>
      <c r="P4412">
        <v>1</v>
      </c>
      <c r="Q4412">
        <v>0</v>
      </c>
      <c r="R4412">
        <v>0</v>
      </c>
      <c r="S4412">
        <v>0</v>
      </c>
      <c r="T4412">
        <v>0</v>
      </c>
    </row>
    <row r="4413" spans="1:20" x14ac:dyDescent="0.3">
      <c r="A4413" t="s">
        <v>164</v>
      </c>
      <c r="B4413" t="s">
        <v>83</v>
      </c>
      <c r="C4413">
        <v>6</v>
      </c>
      <c r="D4413">
        <v>5</v>
      </c>
      <c r="E4413" t="s">
        <v>510</v>
      </c>
      <c r="F4413" t="s">
        <v>508</v>
      </c>
      <c r="G4413" t="s">
        <v>508</v>
      </c>
      <c r="H4413">
        <v>5.8974593093079681</v>
      </c>
      <c r="I4413">
        <v>25.753435805507991</v>
      </c>
      <c r="J4413">
        <v>-0.79976788718182878</v>
      </c>
      <c r="K4413">
        <v>-7.58916709411948</v>
      </c>
      <c r="L4413">
        <v>0.57766090717616225</v>
      </c>
      <c r="M4413">
        <v>-3.7599975585937502</v>
      </c>
      <c r="N4413">
        <v>2.9093931099022181</v>
      </c>
      <c r="O4413">
        <v>1</v>
      </c>
      <c r="P4413">
        <v>1</v>
      </c>
      <c r="Q4413">
        <v>0</v>
      </c>
      <c r="R4413">
        <v>1</v>
      </c>
      <c r="S4413">
        <v>0</v>
      </c>
      <c r="T4413">
        <v>0</v>
      </c>
    </row>
    <row r="4414" spans="1:20" x14ac:dyDescent="0.3">
      <c r="A4414" t="s">
        <v>242</v>
      </c>
      <c r="B4414" t="s">
        <v>83</v>
      </c>
      <c r="C4414">
        <v>6</v>
      </c>
      <c r="D4414">
        <v>9</v>
      </c>
      <c r="E4414" t="s">
        <v>510</v>
      </c>
      <c r="F4414" t="s">
        <v>508</v>
      </c>
      <c r="G4414" t="s">
        <v>508</v>
      </c>
      <c r="H4414">
        <v>4.0900040904390718</v>
      </c>
      <c r="I4414">
        <v>44.358982183994392</v>
      </c>
      <c r="J4414">
        <v>3.2001844473008127E-2</v>
      </c>
      <c r="K4414">
        <v>13.996738277468181</v>
      </c>
      <c r="L4414">
        <v>0.90322924381592629</v>
      </c>
      <c r="M4414">
        <v>-2.577421357938936</v>
      </c>
      <c r="N4414">
        <v>0.90237773613773764</v>
      </c>
      <c r="O4414">
        <v>0</v>
      </c>
      <c r="P4414">
        <v>1</v>
      </c>
      <c r="Q4414">
        <v>1</v>
      </c>
      <c r="R4414">
        <v>0</v>
      </c>
      <c r="S4414">
        <v>0</v>
      </c>
      <c r="T4414">
        <v>0</v>
      </c>
    </row>
    <row r="4415" spans="1:20" x14ac:dyDescent="0.3">
      <c r="A4415" t="s">
        <v>77</v>
      </c>
      <c r="B4415" t="s">
        <v>634</v>
      </c>
      <c r="C4415">
        <v>3</v>
      </c>
      <c r="D4415">
        <v>8</v>
      </c>
      <c r="E4415" t="s">
        <v>510</v>
      </c>
      <c r="F4415" t="s">
        <v>508</v>
      </c>
      <c r="G4415" t="s">
        <v>508</v>
      </c>
      <c r="H4415">
        <v>3.3305656185089361</v>
      </c>
      <c r="I4415">
        <v>23.15792749463683</v>
      </c>
      <c r="J4415">
        <v>-7.4646683066205088E-2</v>
      </c>
      <c r="K4415">
        <v>-69.860277410120261</v>
      </c>
      <c r="L4415">
        <v>0.81827018563410958</v>
      </c>
      <c r="M4415">
        <v>-3.1531501054357829</v>
      </c>
      <c r="N4415">
        <v>-3.7209376081893559</v>
      </c>
      <c r="O4415">
        <v>0</v>
      </c>
      <c r="P4415">
        <v>1</v>
      </c>
      <c r="Q4415">
        <v>0</v>
      </c>
      <c r="R4415">
        <v>0</v>
      </c>
      <c r="S4415">
        <v>0</v>
      </c>
      <c r="T4415">
        <v>0</v>
      </c>
    </row>
    <row r="4416" spans="1:20" x14ac:dyDescent="0.3">
      <c r="A4416" t="s">
        <v>139</v>
      </c>
      <c r="B4416" t="s">
        <v>634</v>
      </c>
      <c r="C4416">
        <v>4</v>
      </c>
      <c r="D4416">
        <v>6</v>
      </c>
      <c r="E4416" t="s">
        <v>510</v>
      </c>
      <c r="F4416" t="s">
        <v>508</v>
      </c>
      <c r="G4416" t="s">
        <v>508</v>
      </c>
      <c r="H4416">
        <v>3.7451278734831548</v>
      </c>
      <c r="I4416">
        <v>28.000030517578121</v>
      </c>
      <c r="J4416">
        <v>-0.12694263106722711</v>
      </c>
      <c r="K4416">
        <v>-105.2420391425116</v>
      </c>
      <c r="L4416">
        <v>1.0762258131891029</v>
      </c>
      <c r="M4416">
        <v>-1.0563397623515369</v>
      </c>
      <c r="N4416">
        <v>-4.6263384247246666</v>
      </c>
      <c r="O4416">
        <v>0</v>
      </c>
      <c r="P4416">
        <v>0</v>
      </c>
      <c r="Q4416">
        <v>0</v>
      </c>
      <c r="R4416">
        <v>1</v>
      </c>
      <c r="S4416">
        <v>0</v>
      </c>
      <c r="T4416">
        <v>1</v>
      </c>
    </row>
    <row r="4417" spans="1:20" x14ac:dyDescent="0.3">
      <c r="A4417" t="s">
        <v>156</v>
      </c>
      <c r="B4417" t="s">
        <v>634</v>
      </c>
      <c r="C4417">
        <v>2</v>
      </c>
      <c r="D4417">
        <v>7</v>
      </c>
      <c r="E4417" t="s">
        <v>510</v>
      </c>
      <c r="F4417" t="s">
        <v>508</v>
      </c>
      <c r="G4417" t="s">
        <v>508</v>
      </c>
      <c r="H4417">
        <v>4.2466242292890639</v>
      </c>
      <c r="I4417">
        <v>23.214280139020751</v>
      </c>
      <c r="J4417">
        <v>-0.15030996671408089</v>
      </c>
      <c r="K4417">
        <v>-164.70584098448441</v>
      </c>
      <c r="L4417">
        <v>1.4621061456888129</v>
      </c>
      <c r="M4417">
        <v>-4.6263384247246666</v>
      </c>
      <c r="N4417">
        <v>-2.6119407853650372</v>
      </c>
      <c r="O4417">
        <v>0</v>
      </c>
      <c r="P4417">
        <v>0</v>
      </c>
      <c r="Q4417">
        <v>0</v>
      </c>
      <c r="R4417">
        <v>0</v>
      </c>
      <c r="S4417">
        <v>0</v>
      </c>
      <c r="T4417">
        <v>1</v>
      </c>
    </row>
    <row r="4418" spans="1:20" x14ac:dyDescent="0.3">
      <c r="A4418" t="s">
        <v>223</v>
      </c>
      <c r="B4418" t="s">
        <v>634</v>
      </c>
      <c r="C4418">
        <v>0</v>
      </c>
      <c r="D4418">
        <v>3</v>
      </c>
      <c r="E4418" t="s">
        <v>510</v>
      </c>
      <c r="F4418" t="s">
        <v>508</v>
      </c>
      <c r="G4418" t="s">
        <v>508</v>
      </c>
      <c r="H4418">
        <v>4.6703299054564686</v>
      </c>
      <c r="I4418">
        <v>8.9285780175209286</v>
      </c>
      <c r="J4418">
        <v>-0.18268815035624361</v>
      </c>
      <c r="K4418">
        <v>-139.23332870984049</v>
      </c>
      <c r="L4418">
        <v>0.53405021259564134</v>
      </c>
      <c r="M4418">
        <v>-0.3831383558557187</v>
      </c>
      <c r="N4418">
        <v>-1.666668093102575</v>
      </c>
      <c r="O4418">
        <v>0</v>
      </c>
      <c r="P4418">
        <v>0</v>
      </c>
      <c r="Q4418">
        <v>0</v>
      </c>
      <c r="R4418">
        <v>0</v>
      </c>
      <c r="S4418">
        <v>0</v>
      </c>
      <c r="T4418">
        <v>0</v>
      </c>
    </row>
    <row r="4419" spans="1:20" x14ac:dyDescent="0.3">
      <c r="A4419" t="s">
        <v>228</v>
      </c>
      <c r="B4419" t="s">
        <v>634</v>
      </c>
      <c r="C4419">
        <v>0</v>
      </c>
      <c r="D4419">
        <v>3</v>
      </c>
      <c r="E4419" t="s">
        <v>510</v>
      </c>
      <c r="F4419" t="s">
        <v>508</v>
      </c>
      <c r="G4419" t="s">
        <v>508</v>
      </c>
      <c r="H4419">
        <v>4.7588010425797016</v>
      </c>
      <c r="I4419">
        <v>1.7751602835854881</v>
      </c>
      <c r="J4419">
        <v>-0.1859799940741734</v>
      </c>
      <c r="K4419">
        <v>-132.61886119337299</v>
      </c>
      <c r="L4419">
        <v>0.49511410525812921</v>
      </c>
      <c r="M4419">
        <v>-1.666668093102575</v>
      </c>
      <c r="N4419">
        <v>5.8670117964662571</v>
      </c>
      <c r="O4419">
        <v>0</v>
      </c>
      <c r="P4419">
        <v>0</v>
      </c>
      <c r="Q4419">
        <v>0</v>
      </c>
      <c r="R4419">
        <v>0</v>
      </c>
      <c r="S4419">
        <v>0</v>
      </c>
      <c r="T4419">
        <v>0</v>
      </c>
    </row>
    <row r="4420" spans="1:20" x14ac:dyDescent="0.3">
      <c r="A4420" t="s">
        <v>271</v>
      </c>
      <c r="B4420" t="s">
        <v>634</v>
      </c>
      <c r="C4420">
        <v>6</v>
      </c>
      <c r="D4420">
        <v>6</v>
      </c>
      <c r="E4420" t="s">
        <v>510</v>
      </c>
      <c r="F4420" t="s">
        <v>508</v>
      </c>
      <c r="G4420" t="s">
        <v>508</v>
      </c>
      <c r="H4420">
        <v>6.4197508666409817</v>
      </c>
      <c r="I4420">
        <v>24.338653305806289</v>
      </c>
      <c r="J4420">
        <v>1.7068249059987502E-2</v>
      </c>
      <c r="K4420">
        <v>1.729362497605561</v>
      </c>
      <c r="L4420">
        <v>0.60888291059051847</v>
      </c>
      <c r="M4420">
        <v>-7.7448675647208711</v>
      </c>
      <c r="N4420">
        <v>2.8395003877098</v>
      </c>
      <c r="O4420">
        <v>0</v>
      </c>
      <c r="P4420">
        <v>1</v>
      </c>
      <c r="Q4420">
        <v>1</v>
      </c>
      <c r="R4420">
        <v>0</v>
      </c>
      <c r="S4420">
        <v>1</v>
      </c>
      <c r="T4420">
        <v>0</v>
      </c>
    </row>
    <row r="4421" spans="1:20" x14ac:dyDescent="0.3">
      <c r="A4421" t="s">
        <v>290</v>
      </c>
      <c r="B4421" t="s">
        <v>634</v>
      </c>
      <c r="C4421">
        <v>4</v>
      </c>
      <c r="D4421">
        <v>7</v>
      </c>
      <c r="E4421" t="s">
        <v>510</v>
      </c>
      <c r="F4421" t="s">
        <v>508</v>
      </c>
      <c r="G4421" t="s">
        <v>508</v>
      </c>
      <c r="H4421">
        <v>6.4033596455549988</v>
      </c>
      <c r="I4421">
        <v>45.502655781322972</v>
      </c>
      <c r="J4421">
        <v>9.3430475626534448E-3</v>
      </c>
      <c r="K4421">
        <v>42.4979414421596</v>
      </c>
      <c r="L4421">
        <v>0.91558182316233494</v>
      </c>
      <c r="M4421">
        <v>-3.6281145793236478</v>
      </c>
      <c r="N4421">
        <v>-1.4117633595186121</v>
      </c>
      <c r="O4421">
        <v>0</v>
      </c>
      <c r="P4421">
        <v>1</v>
      </c>
      <c r="Q4421">
        <v>1</v>
      </c>
      <c r="R4421">
        <v>0</v>
      </c>
      <c r="S4421">
        <v>0</v>
      </c>
      <c r="T4421">
        <v>0</v>
      </c>
    </row>
    <row r="4422" spans="1:20" x14ac:dyDescent="0.3">
      <c r="A4422" t="s">
        <v>91</v>
      </c>
      <c r="B4422" t="s">
        <v>634</v>
      </c>
      <c r="C4422">
        <v>-2</v>
      </c>
      <c r="D4422">
        <v>3</v>
      </c>
      <c r="E4422" t="s">
        <v>510</v>
      </c>
      <c r="F4422" t="s">
        <v>508</v>
      </c>
      <c r="G4422" t="s">
        <v>508</v>
      </c>
      <c r="H4422">
        <v>6.3432144905443408</v>
      </c>
      <c r="I4422">
        <v>16.402114533265959</v>
      </c>
      <c r="J4422">
        <v>-5.9553311782845252E-2</v>
      </c>
      <c r="K4422">
        <v>-118.7522589019091</v>
      </c>
      <c r="L4422">
        <v>0.9997445663599196</v>
      </c>
      <c r="M4422">
        <v>-5.1312684881087174</v>
      </c>
      <c r="N4422">
        <v>-2.0125767452930172</v>
      </c>
      <c r="O4422">
        <v>0</v>
      </c>
      <c r="P4422">
        <v>0</v>
      </c>
      <c r="Q4422">
        <v>0</v>
      </c>
      <c r="R4422">
        <v>0</v>
      </c>
      <c r="S4422">
        <v>0</v>
      </c>
      <c r="T4422">
        <v>0</v>
      </c>
    </row>
    <row r="4423" spans="1:20" x14ac:dyDescent="0.3">
      <c r="A4423" t="s">
        <v>93</v>
      </c>
      <c r="B4423" t="s">
        <v>634</v>
      </c>
      <c r="C4423">
        <v>0</v>
      </c>
      <c r="D4423">
        <v>4</v>
      </c>
      <c r="E4423" t="s">
        <v>510</v>
      </c>
      <c r="F4423" t="s">
        <v>508</v>
      </c>
      <c r="G4423" t="s">
        <v>508</v>
      </c>
      <c r="H4423">
        <v>6.7760842824940379</v>
      </c>
      <c r="I4423">
        <v>5.9459534694544542</v>
      </c>
      <c r="J4423">
        <v>-7.9296523593302456E-2</v>
      </c>
      <c r="K4423">
        <v>-114.9604802406343</v>
      </c>
      <c r="L4423">
        <v>1.0340461896686111</v>
      </c>
      <c r="M4423">
        <v>-2.0125767452930172</v>
      </c>
      <c r="N4423">
        <v>-0.89859014126010139</v>
      </c>
      <c r="O4423">
        <v>0</v>
      </c>
      <c r="P4423">
        <v>0</v>
      </c>
      <c r="Q4423">
        <v>0</v>
      </c>
      <c r="R4423">
        <v>0</v>
      </c>
      <c r="S4423">
        <v>0</v>
      </c>
      <c r="T4423">
        <v>1</v>
      </c>
    </row>
    <row r="4424" spans="1:20" x14ac:dyDescent="0.3">
      <c r="A4424" t="s">
        <v>162</v>
      </c>
      <c r="B4424" t="s">
        <v>634</v>
      </c>
      <c r="C4424">
        <v>-2</v>
      </c>
      <c r="D4424">
        <v>3</v>
      </c>
      <c r="E4424" t="s">
        <v>510</v>
      </c>
      <c r="F4424" t="s">
        <v>508</v>
      </c>
      <c r="G4424" t="s">
        <v>508</v>
      </c>
      <c r="H4424">
        <v>6.1976197024840918</v>
      </c>
      <c r="I4424">
        <v>0</v>
      </c>
      <c r="J4424">
        <v>-0.13070201438422621</v>
      </c>
      <c r="K4424">
        <v>-132.50214068041501</v>
      </c>
      <c r="L4424">
        <v>0.5996758922424259</v>
      </c>
      <c r="M4424">
        <v>-3.6793719434409731</v>
      </c>
      <c r="N4424">
        <v>1.5006839653388171</v>
      </c>
      <c r="O4424">
        <v>0</v>
      </c>
      <c r="P4424">
        <v>0</v>
      </c>
      <c r="Q4424">
        <v>0</v>
      </c>
      <c r="R4424">
        <v>0</v>
      </c>
      <c r="S4424">
        <v>0</v>
      </c>
      <c r="T4424">
        <v>0</v>
      </c>
    </row>
    <row r="4425" spans="1:20" x14ac:dyDescent="0.3">
      <c r="A4425" t="s">
        <v>282</v>
      </c>
      <c r="B4425" t="s">
        <v>634</v>
      </c>
      <c r="C4425">
        <v>9</v>
      </c>
      <c r="D4425">
        <v>3</v>
      </c>
      <c r="E4425" t="s">
        <v>510</v>
      </c>
      <c r="F4425" t="s">
        <v>508</v>
      </c>
      <c r="G4425" t="s">
        <v>508</v>
      </c>
      <c r="H4425">
        <v>5.3391962110444284</v>
      </c>
      <c r="I4425">
        <v>69.747917342854052</v>
      </c>
      <c r="J4425">
        <v>5.7877235194187297E-2</v>
      </c>
      <c r="K4425">
        <v>102.97985615376339</v>
      </c>
      <c r="L4425">
        <v>0.18986095474108719</v>
      </c>
      <c r="M4425">
        <v>-0.74813486523702732</v>
      </c>
      <c r="N4425">
        <v>1.8844173091887599</v>
      </c>
      <c r="O4425">
        <v>1</v>
      </c>
      <c r="P4425">
        <v>1</v>
      </c>
      <c r="Q4425">
        <v>1</v>
      </c>
      <c r="R4425">
        <v>1</v>
      </c>
      <c r="S4425">
        <v>0</v>
      </c>
      <c r="T4425">
        <v>0</v>
      </c>
    </row>
    <row r="4426" spans="1:20" x14ac:dyDescent="0.3">
      <c r="A4426" t="s">
        <v>291</v>
      </c>
      <c r="B4426" t="s">
        <v>634</v>
      </c>
      <c r="C4426">
        <v>9</v>
      </c>
      <c r="D4426">
        <v>6</v>
      </c>
      <c r="E4426" t="s">
        <v>510</v>
      </c>
      <c r="F4426" t="s">
        <v>508</v>
      </c>
      <c r="G4426" t="s">
        <v>508</v>
      </c>
      <c r="H4426">
        <v>5.0630749226594691</v>
      </c>
      <c r="I4426">
        <v>71.428571428571431</v>
      </c>
      <c r="J4426">
        <v>0.11082499431250099</v>
      </c>
      <c r="K4426">
        <v>153.964612882371</v>
      </c>
      <c r="L4426">
        <v>0.88125425912613931</v>
      </c>
      <c r="M4426">
        <v>-3.7887476723394049</v>
      </c>
      <c r="N4426">
        <v>-2.6253014800046479</v>
      </c>
      <c r="O4426">
        <v>1</v>
      </c>
      <c r="P4426">
        <v>1</v>
      </c>
      <c r="Q4426">
        <v>1</v>
      </c>
      <c r="R4426">
        <v>0</v>
      </c>
      <c r="S4426">
        <v>1</v>
      </c>
      <c r="T4426">
        <v>0</v>
      </c>
    </row>
    <row r="4427" spans="1:20" x14ac:dyDescent="0.3">
      <c r="A4427" t="s">
        <v>295</v>
      </c>
      <c r="B4427" t="s">
        <v>634</v>
      </c>
      <c r="C4427">
        <v>9</v>
      </c>
      <c r="D4427">
        <v>7</v>
      </c>
      <c r="E4427" t="s">
        <v>510</v>
      </c>
      <c r="F4427" t="s">
        <v>508</v>
      </c>
      <c r="G4427" t="s">
        <v>508</v>
      </c>
      <c r="H4427">
        <v>5.1995795618507561</v>
      </c>
      <c r="I4427">
        <v>58.857127598353799</v>
      </c>
      <c r="J4427">
        <v>8.2286805012104919E-2</v>
      </c>
      <c r="K4427">
        <v>80.775251514059818</v>
      </c>
      <c r="L4427">
        <v>0.67183394048453415</v>
      </c>
      <c r="M4427">
        <v>-2.6253014800046479</v>
      </c>
      <c r="N4427">
        <v>2.4509781005518692</v>
      </c>
      <c r="O4427">
        <v>1</v>
      </c>
      <c r="P4427">
        <v>1</v>
      </c>
      <c r="Q4427">
        <v>1</v>
      </c>
      <c r="R4427">
        <v>0</v>
      </c>
      <c r="S4427">
        <v>1</v>
      </c>
      <c r="T4427">
        <v>0</v>
      </c>
    </row>
    <row r="4428" spans="1:20" x14ac:dyDescent="0.3">
      <c r="A4428" t="s">
        <v>164</v>
      </c>
      <c r="B4428" t="s">
        <v>634</v>
      </c>
      <c r="C4428">
        <v>5</v>
      </c>
      <c r="D4428">
        <v>6</v>
      </c>
      <c r="E4428" t="s">
        <v>510</v>
      </c>
      <c r="F4428" t="s">
        <v>508</v>
      </c>
      <c r="G4428" t="s">
        <v>508</v>
      </c>
      <c r="H4428">
        <v>4.9566295949748911</v>
      </c>
      <c r="I4428">
        <v>23.770453679366039</v>
      </c>
      <c r="J4428">
        <v>-4.8763446077717274E-3</v>
      </c>
      <c r="K4428">
        <v>-25.407982557324239</v>
      </c>
      <c r="L4428">
        <v>0.74128483622521602</v>
      </c>
      <c r="M4428">
        <v>-4.156774089054152</v>
      </c>
      <c r="N4428">
        <v>1.734824642094406</v>
      </c>
      <c r="O4428">
        <v>0</v>
      </c>
      <c r="P4428">
        <v>1</v>
      </c>
      <c r="Q4428">
        <v>0</v>
      </c>
      <c r="R4428">
        <v>0</v>
      </c>
      <c r="S4428">
        <v>1</v>
      </c>
      <c r="T4428">
        <v>0</v>
      </c>
    </row>
    <row r="4429" spans="1:20" x14ac:dyDescent="0.3">
      <c r="A4429" t="s">
        <v>242</v>
      </c>
      <c r="B4429" t="s">
        <v>634</v>
      </c>
      <c r="C4429">
        <v>3</v>
      </c>
      <c r="D4429">
        <v>4</v>
      </c>
      <c r="E4429" t="s">
        <v>510</v>
      </c>
      <c r="F4429" t="s">
        <v>508</v>
      </c>
      <c r="G4429" t="s">
        <v>508</v>
      </c>
      <c r="H4429">
        <v>4.7473336723804742</v>
      </c>
      <c r="I4429">
        <v>11.702096359701761</v>
      </c>
      <c r="J4429">
        <v>-3.0672052658286441E-2</v>
      </c>
      <c r="K4429">
        <v>-88.713867926283854</v>
      </c>
      <c r="L4429">
        <v>0.68598865856943048</v>
      </c>
      <c r="M4429">
        <v>-1.802880096541188</v>
      </c>
      <c r="N4429">
        <v>-0.122401821156068</v>
      </c>
      <c r="O4429">
        <v>0</v>
      </c>
      <c r="P4429">
        <v>1</v>
      </c>
      <c r="Q4429">
        <v>0</v>
      </c>
      <c r="R4429">
        <v>0</v>
      </c>
      <c r="S4429">
        <v>0</v>
      </c>
      <c r="T4429">
        <v>0</v>
      </c>
    </row>
    <row r="4430" spans="1:20" x14ac:dyDescent="0.3">
      <c r="A4430" t="s">
        <v>77</v>
      </c>
      <c r="B4430" t="s">
        <v>635</v>
      </c>
      <c r="C4430">
        <v>3</v>
      </c>
      <c r="D4430">
        <v>5</v>
      </c>
      <c r="E4430" t="s">
        <v>510</v>
      </c>
      <c r="F4430" t="s">
        <v>508</v>
      </c>
      <c r="G4430" t="s">
        <v>508</v>
      </c>
      <c r="H4430">
        <v>3.7302725968436148</v>
      </c>
      <c r="I4430">
        <v>56.953642384105962</v>
      </c>
      <c r="J4430">
        <v>-1.904452804284823</v>
      </c>
      <c r="K4430">
        <v>19.574468085105998</v>
      </c>
      <c r="L4430">
        <v>0.60932169078130916</v>
      </c>
      <c r="M4430">
        <v>-0.71225071225071224</v>
      </c>
      <c r="N4430">
        <v>-1.004304160688666</v>
      </c>
      <c r="O4430">
        <v>0</v>
      </c>
      <c r="P4430">
        <v>1</v>
      </c>
      <c r="Q4430">
        <v>0</v>
      </c>
      <c r="R4430">
        <v>0</v>
      </c>
      <c r="S4430">
        <v>0</v>
      </c>
      <c r="T4430">
        <v>0</v>
      </c>
    </row>
    <row r="4431" spans="1:20" x14ac:dyDescent="0.3">
      <c r="A4431" t="s">
        <v>139</v>
      </c>
      <c r="B4431" t="s">
        <v>635</v>
      </c>
      <c r="C4431">
        <v>5</v>
      </c>
      <c r="D4431">
        <v>9</v>
      </c>
      <c r="E4431" t="s">
        <v>510</v>
      </c>
      <c r="F4431" t="s">
        <v>508</v>
      </c>
      <c r="G4431" t="s">
        <v>508</v>
      </c>
      <c r="H4431">
        <v>3.3589052456976991</v>
      </c>
      <c r="I4431">
        <v>46.357615894039732</v>
      </c>
      <c r="J4431">
        <v>-2.603237467476113</v>
      </c>
      <c r="K4431">
        <v>5.5473006438829549</v>
      </c>
      <c r="L4431">
        <v>1.205133011196428</v>
      </c>
      <c r="M4431">
        <v>-0.14492753623188409</v>
      </c>
      <c r="N4431">
        <v>2.5399129172714079</v>
      </c>
      <c r="O4431">
        <v>0</v>
      </c>
      <c r="P4431">
        <v>1</v>
      </c>
      <c r="Q4431">
        <v>0</v>
      </c>
      <c r="R4431">
        <v>0</v>
      </c>
      <c r="S4431">
        <v>0</v>
      </c>
      <c r="T4431">
        <v>1</v>
      </c>
    </row>
    <row r="4432" spans="1:20" x14ac:dyDescent="0.3">
      <c r="A4432" t="s">
        <v>228</v>
      </c>
      <c r="B4432" t="s">
        <v>635</v>
      </c>
      <c r="C4432">
        <v>3</v>
      </c>
      <c r="D4432">
        <v>7</v>
      </c>
      <c r="E4432" t="s">
        <v>510</v>
      </c>
      <c r="F4432" t="s">
        <v>508</v>
      </c>
      <c r="G4432" t="s">
        <v>508</v>
      </c>
      <c r="H4432">
        <v>2.8364389233954448</v>
      </c>
      <c r="I4432">
        <v>56.25</v>
      </c>
      <c r="J4432">
        <v>-1.9504890457619111</v>
      </c>
      <c r="K4432">
        <v>-42.424242424242429</v>
      </c>
      <c r="L4432">
        <v>0.95445708899809456</v>
      </c>
      <c r="M4432">
        <v>-1.569186875891583</v>
      </c>
      <c r="N4432">
        <v>8.9855072463768124</v>
      </c>
      <c r="O4432">
        <v>0</v>
      </c>
      <c r="P4432">
        <v>1</v>
      </c>
      <c r="Q4432">
        <v>0</v>
      </c>
      <c r="R4432">
        <v>0</v>
      </c>
      <c r="S4432">
        <v>0</v>
      </c>
      <c r="T4432">
        <v>0</v>
      </c>
    </row>
    <row r="4433" spans="1:20" x14ac:dyDescent="0.3">
      <c r="A4433" t="s">
        <v>162</v>
      </c>
      <c r="B4433" t="s">
        <v>635</v>
      </c>
      <c r="C4433">
        <v>9</v>
      </c>
      <c r="D4433">
        <v>6</v>
      </c>
      <c r="E4433" t="s">
        <v>510</v>
      </c>
      <c r="F4433" t="s">
        <v>508</v>
      </c>
      <c r="G4433" t="s">
        <v>508</v>
      </c>
      <c r="H4433">
        <v>7.4075105861377306</v>
      </c>
      <c r="I4433">
        <v>92.68978444236177</v>
      </c>
      <c r="J4433">
        <v>10.660172617452689</v>
      </c>
      <c r="K4433">
        <v>138.23184650502799</v>
      </c>
      <c r="L4433">
        <v>0.77469781597468401</v>
      </c>
      <c r="M4433">
        <v>-2.952308856926571</v>
      </c>
      <c r="N4433">
        <v>-0.78003120124804992</v>
      </c>
      <c r="O4433">
        <v>1</v>
      </c>
      <c r="P4433">
        <v>1</v>
      </c>
      <c r="Q4433">
        <v>1</v>
      </c>
      <c r="R4433">
        <v>0</v>
      </c>
      <c r="S4433">
        <v>1</v>
      </c>
      <c r="T4433">
        <v>0</v>
      </c>
    </row>
    <row r="4434" spans="1:20" x14ac:dyDescent="0.3">
      <c r="A4434" t="s">
        <v>220</v>
      </c>
      <c r="B4434" t="s">
        <v>635</v>
      </c>
      <c r="C4434">
        <v>9</v>
      </c>
      <c r="D4434">
        <v>4</v>
      </c>
      <c r="E4434" t="s">
        <v>510</v>
      </c>
      <c r="F4434" t="s">
        <v>508</v>
      </c>
      <c r="G4434" t="s">
        <v>508</v>
      </c>
      <c r="H4434">
        <v>7.5359389038634328</v>
      </c>
      <c r="I4434">
        <v>89.183222958057399</v>
      </c>
      <c r="J4434">
        <v>7.2590583253368806</v>
      </c>
      <c r="K4434">
        <v>95.444264943457156</v>
      </c>
      <c r="L4434">
        <v>0.52479648224587694</v>
      </c>
      <c r="M4434">
        <v>-0.78003120124804992</v>
      </c>
      <c r="N4434">
        <v>0.78616352201257866</v>
      </c>
      <c r="O4434">
        <v>1</v>
      </c>
      <c r="P4434">
        <v>1</v>
      </c>
      <c r="Q4434">
        <v>1</v>
      </c>
      <c r="R4434">
        <v>0</v>
      </c>
      <c r="S4434">
        <v>1</v>
      </c>
      <c r="T4434">
        <v>0</v>
      </c>
    </row>
    <row r="4435" spans="1:20" x14ac:dyDescent="0.3">
      <c r="A4435" t="s">
        <v>259</v>
      </c>
      <c r="B4435" t="s">
        <v>635</v>
      </c>
      <c r="C4435">
        <v>4</v>
      </c>
      <c r="D4435">
        <v>2</v>
      </c>
      <c r="E4435" t="s">
        <v>510</v>
      </c>
      <c r="F4435" t="s">
        <v>508</v>
      </c>
      <c r="G4435" t="s">
        <v>508</v>
      </c>
      <c r="H4435">
        <v>8.291208791208792</v>
      </c>
      <c r="I4435">
        <v>69.924812030075188</v>
      </c>
      <c r="J4435">
        <v>-2.2772183198693479</v>
      </c>
      <c r="K4435">
        <v>78.268810800079464</v>
      </c>
      <c r="L4435">
        <v>0.40337736222768672</v>
      </c>
      <c r="M4435">
        <v>-4.2709867452135493</v>
      </c>
      <c r="N4435">
        <v>-0.92307692307692313</v>
      </c>
      <c r="O4435">
        <v>1</v>
      </c>
      <c r="P4435">
        <v>1</v>
      </c>
      <c r="Q4435">
        <v>0</v>
      </c>
      <c r="R4435">
        <v>0</v>
      </c>
      <c r="S4435">
        <v>0</v>
      </c>
      <c r="T4435">
        <v>0</v>
      </c>
    </row>
    <row r="4436" spans="1:20" x14ac:dyDescent="0.3">
      <c r="A4436" t="s">
        <v>291</v>
      </c>
      <c r="B4436" t="s">
        <v>635</v>
      </c>
      <c r="C4436">
        <v>11</v>
      </c>
      <c r="D4436">
        <v>7</v>
      </c>
      <c r="E4436" t="s">
        <v>510</v>
      </c>
      <c r="F4436" t="s">
        <v>508</v>
      </c>
      <c r="G4436" t="s">
        <v>508</v>
      </c>
      <c r="H4436">
        <v>6.7160278745644586</v>
      </c>
      <c r="I4436">
        <v>88.353413654618478</v>
      </c>
      <c r="J4436">
        <v>9.5824237932592382</v>
      </c>
      <c r="K4436">
        <v>197.41814985717409</v>
      </c>
      <c r="L4436">
        <v>1.066348121238152</v>
      </c>
      <c r="M4436">
        <v>-1.4423076923076921</v>
      </c>
      <c r="N4436">
        <v>-1.341463414634146</v>
      </c>
      <c r="O4436">
        <v>1</v>
      </c>
      <c r="P4436">
        <v>1</v>
      </c>
      <c r="Q4436">
        <v>1</v>
      </c>
      <c r="R4436">
        <v>0</v>
      </c>
      <c r="S4436">
        <v>1</v>
      </c>
      <c r="T4436">
        <v>1</v>
      </c>
    </row>
    <row r="4437" spans="1:20" x14ac:dyDescent="0.3">
      <c r="A4437" t="s">
        <v>295</v>
      </c>
      <c r="B4437" t="s">
        <v>635</v>
      </c>
      <c r="C4437">
        <v>9</v>
      </c>
      <c r="D4437">
        <v>4</v>
      </c>
      <c r="E4437" t="s">
        <v>510</v>
      </c>
      <c r="F4437" t="s">
        <v>508</v>
      </c>
      <c r="G4437" t="s">
        <v>508</v>
      </c>
      <c r="H4437">
        <v>6.9088822179057043</v>
      </c>
      <c r="I4437">
        <v>83.935742971887549</v>
      </c>
      <c r="J4437">
        <v>9.5056942990145643</v>
      </c>
      <c r="K4437">
        <v>132.53982406086541</v>
      </c>
      <c r="L4437">
        <v>0.89036170886013322</v>
      </c>
      <c r="M4437">
        <v>-1.341463414634146</v>
      </c>
      <c r="N4437">
        <v>2.5957972805933252</v>
      </c>
      <c r="O4437">
        <v>1</v>
      </c>
      <c r="P4437">
        <v>1</v>
      </c>
      <c r="Q4437">
        <v>1</v>
      </c>
      <c r="R4437">
        <v>0</v>
      </c>
      <c r="S4437">
        <v>1</v>
      </c>
      <c r="T4437">
        <v>0</v>
      </c>
    </row>
    <row r="4438" spans="1:20" x14ac:dyDescent="0.3">
      <c r="A4438" t="s">
        <v>77</v>
      </c>
      <c r="B4438" t="s">
        <v>249</v>
      </c>
      <c r="C4438">
        <v>3</v>
      </c>
      <c r="D4438">
        <v>8</v>
      </c>
      <c r="E4438" t="s">
        <v>510</v>
      </c>
      <c r="F4438" t="s">
        <v>508</v>
      </c>
      <c r="G4438" t="s">
        <v>508</v>
      </c>
      <c r="H4438">
        <v>3.407737943861219</v>
      </c>
      <c r="I4438">
        <v>32.67973204374983</v>
      </c>
      <c r="J4438">
        <v>-0.62399859540135294</v>
      </c>
      <c r="K4438">
        <v>-49.117220748275969</v>
      </c>
      <c r="L4438">
        <v>0.86722767890570507</v>
      </c>
      <c r="M4438">
        <v>-3.3557046979865768</v>
      </c>
      <c r="N4438">
        <v>-2.7777777777777781</v>
      </c>
      <c r="O4438">
        <v>0</v>
      </c>
      <c r="P4438">
        <v>1</v>
      </c>
      <c r="Q4438">
        <v>0</v>
      </c>
      <c r="R4438">
        <v>0</v>
      </c>
      <c r="S4438">
        <v>0</v>
      </c>
      <c r="T4438">
        <v>0</v>
      </c>
    </row>
    <row r="4439" spans="1:20" x14ac:dyDescent="0.3">
      <c r="A4439" t="s">
        <v>139</v>
      </c>
      <c r="B4439" t="s">
        <v>249</v>
      </c>
      <c r="C4439">
        <v>0</v>
      </c>
      <c r="D4439">
        <v>7</v>
      </c>
      <c r="E4439" t="s">
        <v>510</v>
      </c>
      <c r="F4439" t="s">
        <v>508</v>
      </c>
      <c r="G4439" t="s">
        <v>508</v>
      </c>
      <c r="H4439">
        <v>3.8071585398308252</v>
      </c>
      <c r="I4439">
        <v>12.418258284373911</v>
      </c>
      <c r="J4439">
        <v>-0.65656797607292017</v>
      </c>
      <c r="K4439">
        <v>-106.068743977219</v>
      </c>
      <c r="L4439">
        <v>0.4909953598452827</v>
      </c>
      <c r="M4439">
        <v>-2.0847811864106638</v>
      </c>
      <c r="N4439">
        <v>-0.35486161934636928</v>
      </c>
      <c r="O4439">
        <v>0</v>
      </c>
      <c r="P4439">
        <v>0</v>
      </c>
      <c r="Q4439">
        <v>0</v>
      </c>
      <c r="R4439">
        <v>0</v>
      </c>
      <c r="S4439">
        <v>0</v>
      </c>
      <c r="T4439">
        <v>0</v>
      </c>
    </row>
    <row r="4440" spans="1:20" x14ac:dyDescent="0.3">
      <c r="A4440" t="s">
        <v>156</v>
      </c>
      <c r="B4440" t="s">
        <v>249</v>
      </c>
      <c r="C4440">
        <v>0</v>
      </c>
      <c r="D4440">
        <v>5</v>
      </c>
      <c r="E4440" t="s">
        <v>510</v>
      </c>
      <c r="F4440" t="s">
        <v>508</v>
      </c>
      <c r="G4440" t="s">
        <v>508</v>
      </c>
      <c r="H4440">
        <v>3.7698417442417549</v>
      </c>
      <c r="I4440">
        <v>9.1502850799989233</v>
      </c>
      <c r="J4440">
        <v>-0.65213142356029685</v>
      </c>
      <c r="K4440">
        <v>-114.3379306202777</v>
      </c>
      <c r="L4440">
        <v>0.53560639868662197</v>
      </c>
      <c r="M4440">
        <v>-0.35486161934636928</v>
      </c>
      <c r="N4440">
        <v>6.0541313173182694</v>
      </c>
      <c r="O4440">
        <v>0</v>
      </c>
      <c r="P4440">
        <v>0</v>
      </c>
      <c r="Q4440">
        <v>0</v>
      </c>
      <c r="R4440">
        <v>0</v>
      </c>
      <c r="S4440">
        <v>0</v>
      </c>
      <c r="T4440">
        <v>0</v>
      </c>
    </row>
    <row r="4441" spans="1:20" x14ac:dyDescent="0.3">
      <c r="A4441" t="s">
        <v>265</v>
      </c>
      <c r="B4441" t="s">
        <v>249</v>
      </c>
      <c r="C4441">
        <v>10</v>
      </c>
      <c r="D4441">
        <v>12</v>
      </c>
      <c r="E4441" t="s">
        <v>513</v>
      </c>
      <c r="F4441" t="s">
        <v>508</v>
      </c>
      <c r="G4441" t="s">
        <v>508</v>
      </c>
      <c r="H4441">
        <v>3.5273352917588499</v>
      </c>
      <c r="I4441">
        <v>41.935483870967737</v>
      </c>
      <c r="J4441">
        <v>3.2794498066177742E-2</v>
      </c>
      <c r="K4441">
        <v>48.337622556739987</v>
      </c>
      <c r="L4441">
        <v>1.133398912367634</v>
      </c>
      <c r="M4441">
        <v>-1.486484424487964</v>
      </c>
      <c r="N4441">
        <v>-2.1262044160692839</v>
      </c>
      <c r="O4441">
        <v>0</v>
      </c>
      <c r="P4441">
        <v>1</v>
      </c>
      <c r="Q4441">
        <v>1</v>
      </c>
      <c r="R4441">
        <v>0</v>
      </c>
      <c r="S4441">
        <v>1</v>
      </c>
      <c r="T4441">
        <v>1</v>
      </c>
    </row>
    <row r="4442" spans="1:20" x14ac:dyDescent="0.3">
      <c r="A4442" t="s">
        <v>271</v>
      </c>
      <c r="B4442" t="s">
        <v>249</v>
      </c>
      <c r="C4442">
        <v>2</v>
      </c>
      <c r="D4442">
        <v>8</v>
      </c>
      <c r="E4442" t="s">
        <v>510</v>
      </c>
      <c r="F4442" t="s">
        <v>508</v>
      </c>
      <c r="G4442" t="s">
        <v>508</v>
      </c>
      <c r="H4442">
        <v>3.7138697609104301</v>
      </c>
      <c r="I4442">
        <v>12.43519956990778</v>
      </c>
      <c r="J4442">
        <v>-0.41057074140542732</v>
      </c>
      <c r="K4442">
        <v>-137.70732345275081</v>
      </c>
      <c r="L4442">
        <v>1.1030651018674451</v>
      </c>
      <c r="M4442">
        <v>-3.363702280595557</v>
      </c>
      <c r="N4442">
        <v>1.5228471330404909</v>
      </c>
      <c r="O4442">
        <v>0</v>
      </c>
      <c r="P4442">
        <v>0</v>
      </c>
      <c r="Q4442">
        <v>0</v>
      </c>
      <c r="R4442">
        <v>0</v>
      </c>
      <c r="S4442">
        <v>0</v>
      </c>
      <c r="T4442">
        <v>1</v>
      </c>
    </row>
    <row r="4443" spans="1:20" x14ac:dyDescent="0.3">
      <c r="A4443" t="s">
        <v>283</v>
      </c>
      <c r="B4443" t="s">
        <v>249</v>
      </c>
      <c r="C4443">
        <v>0</v>
      </c>
      <c r="D4443">
        <v>5</v>
      </c>
      <c r="E4443" t="s">
        <v>510</v>
      </c>
      <c r="F4443" t="s">
        <v>508</v>
      </c>
      <c r="G4443" t="s">
        <v>508</v>
      </c>
      <c r="H4443">
        <v>3.9027955767105418</v>
      </c>
      <c r="I4443">
        <v>7.7670176187111206</v>
      </c>
      <c r="J4443">
        <v>-0.74255547170462077</v>
      </c>
      <c r="K4443">
        <v>-129.1908327284178</v>
      </c>
      <c r="L4443">
        <v>0.57177389648576082</v>
      </c>
      <c r="M4443">
        <v>-0.58565374525061842</v>
      </c>
      <c r="N4443">
        <v>-2.7982348795010759</v>
      </c>
      <c r="O4443">
        <v>0</v>
      </c>
      <c r="P4443">
        <v>0</v>
      </c>
      <c r="Q4443">
        <v>0</v>
      </c>
      <c r="R4443">
        <v>0</v>
      </c>
      <c r="S4443">
        <v>0</v>
      </c>
      <c r="T4443">
        <v>0</v>
      </c>
    </row>
    <row r="4444" spans="1:20" x14ac:dyDescent="0.3">
      <c r="A4444" t="s">
        <v>290</v>
      </c>
      <c r="B4444" t="s">
        <v>249</v>
      </c>
      <c r="C4444">
        <v>0</v>
      </c>
      <c r="D4444">
        <v>5</v>
      </c>
      <c r="E4444" t="s">
        <v>510</v>
      </c>
      <c r="F4444" t="s">
        <v>508</v>
      </c>
      <c r="G4444" t="s">
        <v>508</v>
      </c>
      <c r="H4444">
        <v>4.0638506670534866</v>
      </c>
      <c r="I4444">
        <v>3.3898425629586519</v>
      </c>
      <c r="J4444">
        <v>-0.87337997637483533</v>
      </c>
      <c r="K4444">
        <v>-132.4013061821482</v>
      </c>
      <c r="L4444">
        <v>0.74659356170677804</v>
      </c>
      <c r="M4444">
        <v>-2.7982348795010759</v>
      </c>
      <c r="N4444">
        <v>-1.590913714784564</v>
      </c>
      <c r="O4444">
        <v>0</v>
      </c>
      <c r="P4444">
        <v>0</v>
      </c>
      <c r="Q4444">
        <v>0</v>
      </c>
      <c r="R4444">
        <v>0</v>
      </c>
      <c r="S4444">
        <v>0</v>
      </c>
      <c r="T4444">
        <v>0</v>
      </c>
    </row>
    <row r="4445" spans="1:20" x14ac:dyDescent="0.3">
      <c r="A4445" t="s">
        <v>512</v>
      </c>
      <c r="B4445" t="s">
        <v>249</v>
      </c>
      <c r="C4445">
        <v>2</v>
      </c>
      <c r="D4445">
        <v>4</v>
      </c>
      <c r="E4445" t="s">
        <v>510</v>
      </c>
      <c r="F4445" t="s">
        <v>508</v>
      </c>
      <c r="G4445" t="s">
        <v>508</v>
      </c>
      <c r="H4445">
        <v>4.0234352861131937</v>
      </c>
      <c r="I4445">
        <v>6.2937156210485883</v>
      </c>
      <c r="J4445">
        <v>-1.0286969100372401</v>
      </c>
      <c r="K4445">
        <v>-129.3189598845407</v>
      </c>
      <c r="L4445">
        <v>1.086294158991052</v>
      </c>
      <c r="M4445">
        <v>-1.4626589574734361</v>
      </c>
      <c r="N4445">
        <v>0.46875476837158198</v>
      </c>
      <c r="O4445">
        <v>0</v>
      </c>
      <c r="P4445">
        <v>0</v>
      </c>
      <c r="Q4445">
        <v>0</v>
      </c>
      <c r="R4445">
        <v>0</v>
      </c>
      <c r="S4445">
        <v>0</v>
      </c>
      <c r="T4445">
        <v>1</v>
      </c>
    </row>
    <row r="4446" spans="1:20" x14ac:dyDescent="0.3">
      <c r="A4446" t="s">
        <v>162</v>
      </c>
      <c r="B4446" t="s">
        <v>249</v>
      </c>
      <c r="C4446">
        <v>8</v>
      </c>
      <c r="D4446">
        <v>4</v>
      </c>
      <c r="E4446" t="s">
        <v>510</v>
      </c>
      <c r="F4446" t="s">
        <v>508</v>
      </c>
      <c r="G4446" t="s">
        <v>508</v>
      </c>
      <c r="H4446">
        <v>4.8512549500441056</v>
      </c>
      <c r="I4446">
        <v>53.353642722382347</v>
      </c>
      <c r="J4446">
        <v>-3.8054787972644062E-2</v>
      </c>
      <c r="K4446">
        <v>21.65151582553916</v>
      </c>
      <c r="L4446">
        <v>0.79927783251834494</v>
      </c>
      <c r="M4446">
        <v>-0.51245400860434809</v>
      </c>
      <c r="N4446">
        <v>-6.4017640463391148</v>
      </c>
      <c r="O4446">
        <v>1</v>
      </c>
      <c r="P4446">
        <v>1</v>
      </c>
      <c r="Q4446">
        <v>0</v>
      </c>
      <c r="R4446">
        <v>1</v>
      </c>
      <c r="S4446">
        <v>0</v>
      </c>
      <c r="T4446">
        <v>0</v>
      </c>
    </row>
    <row r="4447" spans="1:20" x14ac:dyDescent="0.3">
      <c r="A4447" t="s">
        <v>220</v>
      </c>
      <c r="B4447" t="s">
        <v>249</v>
      </c>
      <c r="C4447">
        <v>1</v>
      </c>
      <c r="D4447">
        <v>4</v>
      </c>
      <c r="E4447" t="s">
        <v>510</v>
      </c>
      <c r="F4447" t="s">
        <v>508</v>
      </c>
      <c r="G4447" t="s">
        <v>508</v>
      </c>
      <c r="H4447">
        <v>5.3627571542583929</v>
      </c>
      <c r="I4447">
        <v>31.095395214832191</v>
      </c>
      <c r="J4447">
        <v>-0.13557229794694631</v>
      </c>
      <c r="K4447">
        <v>-55.298966496947408</v>
      </c>
      <c r="L4447">
        <v>0.98198696777175221</v>
      </c>
      <c r="M4447">
        <v>-6.4017640463391148</v>
      </c>
      <c r="N4447">
        <v>3.144654163496249</v>
      </c>
      <c r="O4447">
        <v>0</v>
      </c>
      <c r="P4447">
        <v>1</v>
      </c>
      <c r="Q4447">
        <v>0</v>
      </c>
      <c r="R4447">
        <v>0</v>
      </c>
      <c r="S4447">
        <v>0</v>
      </c>
      <c r="T4447">
        <v>0</v>
      </c>
    </row>
    <row r="4448" spans="1:20" x14ac:dyDescent="0.3">
      <c r="A4448" t="s">
        <v>235</v>
      </c>
      <c r="B4448" t="s">
        <v>249</v>
      </c>
      <c r="C4448">
        <v>-2</v>
      </c>
      <c r="D4448">
        <v>1</v>
      </c>
      <c r="E4448" t="s">
        <v>510</v>
      </c>
      <c r="F4448" t="s">
        <v>508</v>
      </c>
      <c r="G4448" t="s">
        <v>508</v>
      </c>
      <c r="H4448">
        <v>5.0524035013062409</v>
      </c>
      <c r="I4448">
        <v>29.787243713133371</v>
      </c>
      <c r="J4448">
        <v>-0.14542396978304059</v>
      </c>
      <c r="K4448">
        <v>-121.7355361977953</v>
      </c>
      <c r="L4448">
        <v>0.93555706774068614</v>
      </c>
      <c r="M4448">
        <v>-1.104102123173804</v>
      </c>
      <c r="N4448">
        <v>-2.3923444684973849</v>
      </c>
      <c r="O4448">
        <v>0</v>
      </c>
      <c r="P4448">
        <v>0</v>
      </c>
      <c r="Q4448">
        <v>0</v>
      </c>
      <c r="R4448">
        <v>0</v>
      </c>
      <c r="S4448">
        <v>0</v>
      </c>
      <c r="T4448">
        <v>0</v>
      </c>
    </row>
    <row r="4449" spans="1:20" x14ac:dyDescent="0.3">
      <c r="A4449" t="s">
        <v>259</v>
      </c>
      <c r="B4449" t="s">
        <v>249</v>
      </c>
      <c r="C4449">
        <v>0</v>
      </c>
      <c r="D4449">
        <v>4</v>
      </c>
      <c r="E4449" t="s">
        <v>510</v>
      </c>
      <c r="F4449" t="s">
        <v>508</v>
      </c>
      <c r="G4449" t="s">
        <v>508</v>
      </c>
      <c r="H4449">
        <v>5.2462651963793041</v>
      </c>
      <c r="I4449">
        <v>17.021282121790499</v>
      </c>
      <c r="J4449">
        <v>-0.25786273973571289</v>
      </c>
      <c r="K4449">
        <v>-123.5946246170805</v>
      </c>
      <c r="L4449">
        <v>1.023517474300158</v>
      </c>
      <c r="M4449">
        <v>-2.3923444684973849</v>
      </c>
      <c r="N4449">
        <v>8.1698098753659881E-2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1</v>
      </c>
    </row>
    <row r="4450" spans="1:20" x14ac:dyDescent="0.3">
      <c r="A4450" t="s">
        <v>282</v>
      </c>
      <c r="B4450" t="s">
        <v>249</v>
      </c>
      <c r="C4450">
        <v>3</v>
      </c>
      <c r="D4450">
        <v>4</v>
      </c>
      <c r="E4450" t="s">
        <v>510</v>
      </c>
      <c r="F4450" t="s">
        <v>508</v>
      </c>
      <c r="G4450" t="s">
        <v>508</v>
      </c>
      <c r="H4450">
        <v>4.8648329882222043</v>
      </c>
      <c r="I4450">
        <v>17.872333241672351</v>
      </c>
      <c r="J4450">
        <v>-0.25325796624887342</v>
      </c>
      <c r="K4450">
        <v>-96.577338153962103</v>
      </c>
      <c r="L4450">
        <v>0.41164886630563341</v>
      </c>
      <c r="M4450">
        <v>-0.16287017318103869</v>
      </c>
      <c r="N4450">
        <v>3.588908303948859</v>
      </c>
      <c r="O4450">
        <v>0</v>
      </c>
      <c r="P4450">
        <v>1</v>
      </c>
      <c r="Q4450">
        <v>0</v>
      </c>
      <c r="R4450">
        <v>0</v>
      </c>
      <c r="S4450">
        <v>0</v>
      </c>
      <c r="T4450">
        <v>0</v>
      </c>
    </row>
    <row r="4451" spans="1:20" x14ac:dyDescent="0.3">
      <c r="A4451" t="s">
        <v>291</v>
      </c>
      <c r="B4451" t="s">
        <v>249</v>
      </c>
      <c r="C4451">
        <v>8</v>
      </c>
      <c r="D4451">
        <v>8</v>
      </c>
      <c r="E4451" t="s">
        <v>510</v>
      </c>
      <c r="F4451" t="s">
        <v>508</v>
      </c>
      <c r="G4451" t="s">
        <v>508</v>
      </c>
      <c r="H4451">
        <v>4.5789047540564347</v>
      </c>
      <c r="I4451">
        <v>8.4112316127974225</v>
      </c>
      <c r="J4451">
        <v>0.1134157738023043</v>
      </c>
      <c r="K4451">
        <v>-69.149320031279728</v>
      </c>
      <c r="L4451">
        <v>1.0497317301254629</v>
      </c>
      <c r="M4451">
        <v>-1.5297857835505091</v>
      </c>
      <c r="N4451">
        <v>0.65412543123545164</v>
      </c>
      <c r="O4451">
        <v>0</v>
      </c>
      <c r="P4451">
        <v>1</v>
      </c>
      <c r="Q4451">
        <v>1</v>
      </c>
      <c r="R4451">
        <v>0</v>
      </c>
      <c r="S4451">
        <v>0</v>
      </c>
      <c r="T4451">
        <v>1</v>
      </c>
    </row>
    <row r="4452" spans="1:20" x14ac:dyDescent="0.3">
      <c r="A4452" t="s">
        <v>298</v>
      </c>
      <c r="B4452" t="s">
        <v>249</v>
      </c>
      <c r="C4452">
        <v>6</v>
      </c>
      <c r="D4452">
        <v>8</v>
      </c>
      <c r="E4452" t="s">
        <v>510</v>
      </c>
      <c r="F4452" t="s">
        <v>508</v>
      </c>
      <c r="G4452" t="s">
        <v>508</v>
      </c>
      <c r="H4452">
        <v>4.0126411039924674</v>
      </c>
      <c r="I4452">
        <v>2.8985627432215848</v>
      </c>
      <c r="J4452">
        <v>6.0708000355579113E-2</v>
      </c>
      <c r="K4452">
        <v>-98.477946670246098</v>
      </c>
      <c r="L4452">
        <v>0.87753431747054655</v>
      </c>
      <c r="M4452">
        <v>-2.680743674466437</v>
      </c>
      <c r="N4452">
        <v>-0.6677821630874109</v>
      </c>
      <c r="O4452">
        <v>0</v>
      </c>
      <c r="P4452">
        <v>1</v>
      </c>
      <c r="Q4452">
        <v>1</v>
      </c>
      <c r="R4452">
        <v>0</v>
      </c>
      <c r="S4452">
        <v>0</v>
      </c>
      <c r="T4452">
        <v>0</v>
      </c>
    </row>
    <row r="4453" spans="1:20" x14ac:dyDescent="0.3">
      <c r="A4453" t="s">
        <v>96</v>
      </c>
      <c r="B4453" t="s">
        <v>249</v>
      </c>
      <c r="C4453">
        <v>0</v>
      </c>
      <c r="D4453">
        <v>5</v>
      </c>
      <c r="E4453" t="s">
        <v>510</v>
      </c>
      <c r="F4453" t="s">
        <v>508</v>
      </c>
      <c r="G4453" t="s">
        <v>508</v>
      </c>
      <c r="H4453">
        <v>3.6403999186454139</v>
      </c>
      <c r="I4453">
        <v>9.3959776218218973</v>
      </c>
      <c r="J4453">
        <v>-1.0664287895303159E-2</v>
      </c>
      <c r="K4453">
        <v>-117.08476566776289</v>
      </c>
      <c r="L4453">
        <v>0.57096813187393702</v>
      </c>
      <c r="M4453">
        <v>-0.99751001429354025</v>
      </c>
      <c r="N4453">
        <v>0.67170702099684998</v>
      </c>
      <c r="O4453">
        <v>0</v>
      </c>
      <c r="P4453">
        <v>0</v>
      </c>
      <c r="Q4453">
        <v>0</v>
      </c>
      <c r="R4453">
        <v>0</v>
      </c>
      <c r="S4453">
        <v>0</v>
      </c>
      <c r="T4453">
        <v>0</v>
      </c>
    </row>
    <row r="4454" spans="1:20" x14ac:dyDescent="0.3">
      <c r="A4454" t="s">
        <v>164</v>
      </c>
      <c r="B4454" t="s">
        <v>249</v>
      </c>
      <c r="C4454">
        <v>0</v>
      </c>
      <c r="D4454">
        <v>7</v>
      </c>
      <c r="E4454" t="s">
        <v>510</v>
      </c>
      <c r="F4454" t="s">
        <v>508</v>
      </c>
      <c r="G4454" t="s">
        <v>508</v>
      </c>
      <c r="H4454">
        <v>3.9858626125305499</v>
      </c>
      <c r="I4454">
        <v>10.98262174174195</v>
      </c>
      <c r="J4454">
        <v>-5.7010252435845121E-3</v>
      </c>
      <c r="K4454">
        <v>-111.9684005693595</v>
      </c>
      <c r="L4454">
        <v>0.97490713996205569</v>
      </c>
      <c r="M4454">
        <v>-2.2518803530239802</v>
      </c>
      <c r="N4454">
        <v>2.8157023359097511</v>
      </c>
      <c r="O4454">
        <v>0</v>
      </c>
      <c r="P4454">
        <v>0</v>
      </c>
      <c r="Q4454">
        <v>0</v>
      </c>
      <c r="R4454">
        <v>0</v>
      </c>
      <c r="S4454">
        <v>0</v>
      </c>
      <c r="T4454">
        <v>0</v>
      </c>
    </row>
    <row r="4455" spans="1:20" x14ac:dyDescent="0.3">
      <c r="A4455" t="s">
        <v>242</v>
      </c>
      <c r="B4455" t="s">
        <v>249</v>
      </c>
      <c r="C4455">
        <v>9</v>
      </c>
      <c r="D4455">
        <v>13</v>
      </c>
      <c r="E4455" t="s">
        <v>513</v>
      </c>
      <c r="F4455" t="s">
        <v>508</v>
      </c>
      <c r="G4455" t="s">
        <v>508</v>
      </c>
      <c r="H4455">
        <v>3.8756954114596969</v>
      </c>
      <c r="I4455">
        <v>33.532931122544547</v>
      </c>
      <c r="J4455">
        <v>0.35998822337834158</v>
      </c>
      <c r="K4455">
        <v>7.3166403567090903</v>
      </c>
      <c r="L4455">
        <v>0.9808331850477694</v>
      </c>
      <c r="M4455">
        <v>-3.0473099561826791</v>
      </c>
      <c r="N4455">
        <v>2.2332480679615601</v>
      </c>
      <c r="O4455">
        <v>1</v>
      </c>
      <c r="P4455">
        <v>1</v>
      </c>
      <c r="Q4455">
        <v>1</v>
      </c>
      <c r="R4455">
        <v>0</v>
      </c>
      <c r="S4455">
        <v>0</v>
      </c>
      <c r="T4455">
        <v>0</v>
      </c>
    </row>
    <row r="4456" spans="1:20" x14ac:dyDescent="0.3">
      <c r="A4456" t="s">
        <v>77</v>
      </c>
      <c r="B4456" t="s">
        <v>636</v>
      </c>
      <c r="C4456">
        <v>5</v>
      </c>
      <c r="D4456">
        <v>4</v>
      </c>
      <c r="E4456" t="s">
        <v>510</v>
      </c>
      <c r="F4456" t="s">
        <v>508</v>
      </c>
      <c r="G4456" t="s">
        <v>508</v>
      </c>
      <c r="H4456">
        <v>7.1487505893446492</v>
      </c>
      <c r="I4456">
        <v>38.135593220338983</v>
      </c>
      <c r="J4456">
        <v>-3.2184538960245379</v>
      </c>
      <c r="K4456">
        <v>-29.221347331583591</v>
      </c>
      <c r="L4456">
        <v>1.2322138518002801</v>
      </c>
      <c r="M4456">
        <v>-0.49261083743842371</v>
      </c>
      <c r="N4456">
        <v>-3.1353135313531348</v>
      </c>
      <c r="O4456">
        <v>0</v>
      </c>
      <c r="P4456">
        <v>1</v>
      </c>
      <c r="Q4456">
        <v>0</v>
      </c>
      <c r="R4456">
        <v>1</v>
      </c>
      <c r="S4456">
        <v>0</v>
      </c>
      <c r="T4456">
        <v>1</v>
      </c>
    </row>
    <row r="4457" spans="1:20" x14ac:dyDescent="0.3">
      <c r="A4457" t="s">
        <v>156</v>
      </c>
      <c r="B4457" t="s">
        <v>636</v>
      </c>
      <c r="C4457">
        <v>-2</v>
      </c>
      <c r="D4457">
        <v>3</v>
      </c>
      <c r="E4457" t="s">
        <v>510</v>
      </c>
      <c r="F4457" t="s">
        <v>508</v>
      </c>
      <c r="G4457" t="s">
        <v>508</v>
      </c>
      <c r="H4457">
        <v>6.221594398722516</v>
      </c>
      <c r="I4457">
        <v>2.0114942528735629</v>
      </c>
      <c r="J4457">
        <v>-4.210352470272773</v>
      </c>
      <c r="K4457">
        <v>-101.6173031956353</v>
      </c>
      <c r="L4457">
        <v>0.55327042931146408</v>
      </c>
      <c r="M4457">
        <v>-2.759197324414715</v>
      </c>
      <c r="N4457">
        <v>1.461736887360275</v>
      </c>
      <c r="O4457">
        <v>0</v>
      </c>
      <c r="P4457">
        <v>0</v>
      </c>
      <c r="Q4457">
        <v>0</v>
      </c>
      <c r="R4457">
        <v>0</v>
      </c>
      <c r="S4457">
        <v>0</v>
      </c>
      <c r="T4457">
        <v>0</v>
      </c>
    </row>
    <row r="4458" spans="1:20" x14ac:dyDescent="0.3">
      <c r="A4458" t="s">
        <v>223</v>
      </c>
      <c r="B4458" t="s">
        <v>636</v>
      </c>
      <c r="C4458">
        <v>6</v>
      </c>
      <c r="D4458">
        <v>5</v>
      </c>
      <c r="E4458" t="s">
        <v>510</v>
      </c>
      <c r="F4458" t="s">
        <v>508</v>
      </c>
      <c r="G4458" t="s">
        <v>508</v>
      </c>
      <c r="H4458">
        <v>4.905775075987842</v>
      </c>
      <c r="I4458">
        <v>8.8372093023255811</v>
      </c>
      <c r="J4458">
        <v>-3.3165561752707369</v>
      </c>
      <c r="K4458">
        <v>-84.41492079713862</v>
      </c>
      <c r="L4458">
        <v>0.7522878458668677</v>
      </c>
      <c r="M4458">
        <v>-0.42372881355932202</v>
      </c>
      <c r="N4458">
        <v>-1.531914893617021</v>
      </c>
      <c r="O4458">
        <v>1</v>
      </c>
      <c r="P4458">
        <v>1</v>
      </c>
      <c r="Q4458">
        <v>0</v>
      </c>
      <c r="R4458">
        <v>0</v>
      </c>
      <c r="S4458">
        <v>0</v>
      </c>
      <c r="T4458">
        <v>0</v>
      </c>
    </row>
    <row r="4459" spans="1:20" x14ac:dyDescent="0.3">
      <c r="A4459" t="s">
        <v>228</v>
      </c>
      <c r="B4459" t="s">
        <v>636</v>
      </c>
      <c r="C4459">
        <v>3</v>
      </c>
      <c r="D4459">
        <v>4</v>
      </c>
      <c r="E4459" t="s">
        <v>510</v>
      </c>
      <c r="F4459" t="s">
        <v>508</v>
      </c>
      <c r="G4459" t="s">
        <v>508</v>
      </c>
      <c r="H4459">
        <v>4.6178540560563039</v>
      </c>
      <c r="I4459">
        <v>1.685393258426966</v>
      </c>
      <c r="J4459">
        <v>-3.2325825625453501</v>
      </c>
      <c r="K4459">
        <v>-91.140086927448849</v>
      </c>
      <c r="L4459">
        <v>0.67952899783766241</v>
      </c>
      <c r="M4459">
        <v>-1.531914893617021</v>
      </c>
      <c r="N4459">
        <v>9.9394987035436486</v>
      </c>
      <c r="O4459">
        <v>0</v>
      </c>
      <c r="P4459">
        <v>1</v>
      </c>
      <c r="Q4459">
        <v>0</v>
      </c>
      <c r="R4459">
        <v>0</v>
      </c>
      <c r="S4459">
        <v>0</v>
      </c>
      <c r="T4459">
        <v>0</v>
      </c>
    </row>
    <row r="4460" spans="1:20" x14ac:dyDescent="0.3">
      <c r="A4460" t="s">
        <v>271</v>
      </c>
      <c r="B4460" t="s">
        <v>636</v>
      </c>
      <c r="C4460">
        <v>8</v>
      </c>
      <c r="D4460">
        <v>9</v>
      </c>
      <c r="E4460" t="s">
        <v>510</v>
      </c>
      <c r="F4460" t="s">
        <v>508</v>
      </c>
      <c r="G4460" t="s">
        <v>508</v>
      </c>
      <c r="H4460">
        <v>4.9864114380243416</v>
      </c>
      <c r="I4460">
        <v>29.25531914893617</v>
      </c>
      <c r="J4460">
        <v>0.24898890676738139</v>
      </c>
      <c r="K4460">
        <v>46.894378367388278</v>
      </c>
      <c r="L4460">
        <v>0.6271675037833726</v>
      </c>
      <c r="M4460">
        <v>-3.4345047923322691</v>
      </c>
      <c r="N4460">
        <v>-5.7899090157154669</v>
      </c>
      <c r="O4460">
        <v>0</v>
      </c>
      <c r="P4460">
        <v>1</v>
      </c>
      <c r="Q4460">
        <v>1</v>
      </c>
      <c r="R4460">
        <v>0</v>
      </c>
      <c r="S4460">
        <v>1</v>
      </c>
      <c r="T4460">
        <v>0</v>
      </c>
    </row>
    <row r="4461" spans="1:20" x14ac:dyDescent="0.3">
      <c r="A4461" t="s">
        <v>283</v>
      </c>
      <c r="B4461" t="s">
        <v>636</v>
      </c>
      <c r="C4461">
        <v>3</v>
      </c>
      <c r="D4461">
        <v>4</v>
      </c>
      <c r="E4461" t="s">
        <v>510</v>
      </c>
      <c r="F4461" t="s">
        <v>508</v>
      </c>
      <c r="G4461" t="s">
        <v>508</v>
      </c>
      <c r="H4461">
        <v>5.7070767752012506</v>
      </c>
      <c r="I4461">
        <v>33.478260869565219</v>
      </c>
      <c r="J4461">
        <v>-1.3094104991184561</v>
      </c>
      <c r="K4461">
        <v>-31.55737704918052</v>
      </c>
      <c r="L4461">
        <v>0.59476565918917246</v>
      </c>
      <c r="M4461">
        <v>-2.1399176954732511</v>
      </c>
      <c r="N4461">
        <v>4.2893187552565184</v>
      </c>
      <c r="O4461">
        <v>0</v>
      </c>
      <c r="P4461">
        <v>1</v>
      </c>
      <c r="Q4461">
        <v>0</v>
      </c>
      <c r="R4461">
        <v>1</v>
      </c>
      <c r="S4461">
        <v>0</v>
      </c>
      <c r="T4461">
        <v>0</v>
      </c>
    </row>
    <row r="4462" spans="1:20" x14ac:dyDescent="0.3">
      <c r="A4462" t="s">
        <v>512</v>
      </c>
      <c r="B4462" t="s">
        <v>636</v>
      </c>
      <c r="C4462">
        <v>1</v>
      </c>
      <c r="D4462">
        <v>4</v>
      </c>
      <c r="E4462" t="s">
        <v>510</v>
      </c>
      <c r="F4462" t="s">
        <v>508</v>
      </c>
      <c r="G4462" t="s">
        <v>508</v>
      </c>
      <c r="H4462">
        <v>7.1945701357466056</v>
      </c>
      <c r="I4462">
        <v>0</v>
      </c>
      <c r="J4462">
        <v>-2.194036706825937</v>
      </c>
      <c r="K4462">
        <v>-68.07017543859628</v>
      </c>
      <c r="L4462">
        <v>0.87788434319795294</v>
      </c>
      <c r="M4462">
        <v>-9.9429502852485729</v>
      </c>
      <c r="N4462">
        <v>-9.9728517834417421</v>
      </c>
      <c r="O4462">
        <v>0</v>
      </c>
      <c r="P4462">
        <v>1</v>
      </c>
      <c r="Q4462">
        <v>0</v>
      </c>
      <c r="R4462">
        <v>0</v>
      </c>
      <c r="S4462">
        <v>0</v>
      </c>
      <c r="T4462">
        <v>0</v>
      </c>
    </row>
    <row r="4463" spans="1:20" x14ac:dyDescent="0.3">
      <c r="A4463" t="s">
        <v>91</v>
      </c>
      <c r="B4463" t="s">
        <v>636</v>
      </c>
      <c r="C4463">
        <v>0</v>
      </c>
      <c r="D4463">
        <v>5</v>
      </c>
      <c r="E4463" t="s">
        <v>510</v>
      </c>
      <c r="F4463" t="s">
        <v>508</v>
      </c>
      <c r="G4463" t="s">
        <v>508</v>
      </c>
      <c r="H4463">
        <v>8.5458672727596703</v>
      </c>
      <c r="I4463">
        <v>0</v>
      </c>
      <c r="J4463">
        <v>-5.0176657425118263</v>
      </c>
      <c r="K4463">
        <v>-305.93539443970491</v>
      </c>
      <c r="L4463">
        <v>1.356302158704439</v>
      </c>
      <c r="M4463">
        <v>-9.9728517834417421</v>
      </c>
      <c r="N4463">
        <v>-3.0558869875290839</v>
      </c>
      <c r="O4463">
        <v>0</v>
      </c>
      <c r="P4463">
        <v>0</v>
      </c>
      <c r="Q4463">
        <v>0</v>
      </c>
      <c r="R4463">
        <v>0</v>
      </c>
      <c r="S4463">
        <v>0</v>
      </c>
      <c r="T4463">
        <v>1</v>
      </c>
    </row>
    <row r="4464" spans="1:20" x14ac:dyDescent="0.3">
      <c r="A4464" t="s">
        <v>93</v>
      </c>
      <c r="B4464" t="s">
        <v>636</v>
      </c>
      <c r="C4464">
        <v>0</v>
      </c>
      <c r="D4464">
        <v>5</v>
      </c>
      <c r="E4464" t="s">
        <v>510</v>
      </c>
      <c r="F4464" t="s">
        <v>508</v>
      </c>
      <c r="G4464" t="s">
        <v>508</v>
      </c>
      <c r="H4464">
        <v>9.4536943184632261</v>
      </c>
      <c r="I4464">
        <v>12.430434857074831</v>
      </c>
      <c r="J4464">
        <v>-6.8945067765105774</v>
      </c>
      <c r="K4464">
        <v>-248.51339250116709</v>
      </c>
      <c r="L4464">
        <v>2.2658747752106252</v>
      </c>
      <c r="M4464">
        <v>-3.0558869875290839</v>
      </c>
      <c r="N4464">
        <v>-5.8481981528701521</v>
      </c>
      <c r="O4464">
        <v>0</v>
      </c>
      <c r="P4464">
        <v>0</v>
      </c>
      <c r="Q4464">
        <v>0</v>
      </c>
      <c r="R4464">
        <v>0</v>
      </c>
      <c r="S4464">
        <v>0</v>
      </c>
      <c r="T4464">
        <v>1</v>
      </c>
    </row>
    <row r="4465" spans="1:20" x14ac:dyDescent="0.3">
      <c r="A4465" t="s">
        <v>162</v>
      </c>
      <c r="B4465" t="s">
        <v>636</v>
      </c>
      <c r="C4465">
        <v>1</v>
      </c>
      <c r="D4465">
        <v>2</v>
      </c>
      <c r="E4465" t="s">
        <v>510</v>
      </c>
      <c r="F4465" t="s">
        <v>508</v>
      </c>
      <c r="G4465" t="s">
        <v>508</v>
      </c>
      <c r="H4465">
        <v>9.2470241728283131</v>
      </c>
      <c r="I4465">
        <v>17.571059431524549</v>
      </c>
      <c r="J4465">
        <v>-7.5088785652568406</v>
      </c>
      <c r="K4465">
        <v>-95.844821384120323</v>
      </c>
      <c r="L4465">
        <v>0.60513799955680769</v>
      </c>
      <c r="M4465">
        <v>-1.0309278350515461</v>
      </c>
      <c r="N4465">
        <v>-4.8333358764648438</v>
      </c>
      <c r="O4465">
        <v>0</v>
      </c>
      <c r="P4465">
        <v>1</v>
      </c>
      <c r="Q4465">
        <v>0</v>
      </c>
      <c r="R4465">
        <v>0</v>
      </c>
      <c r="S4465">
        <v>0</v>
      </c>
      <c r="T4465">
        <v>0</v>
      </c>
    </row>
    <row r="4466" spans="1:20" x14ac:dyDescent="0.3">
      <c r="A4466" t="s">
        <v>220</v>
      </c>
      <c r="B4466" t="s">
        <v>636</v>
      </c>
      <c r="C4466">
        <v>1</v>
      </c>
      <c r="D4466">
        <v>4</v>
      </c>
      <c r="E4466" t="s">
        <v>510</v>
      </c>
      <c r="F4466" t="s">
        <v>508</v>
      </c>
      <c r="G4466" t="s">
        <v>508</v>
      </c>
      <c r="H4466">
        <v>9.851139094211609</v>
      </c>
      <c r="I4466">
        <v>5.5813890402939279</v>
      </c>
      <c r="J4466">
        <v>-7.5557656845113037</v>
      </c>
      <c r="K4466">
        <v>-94.309737045857688</v>
      </c>
      <c r="L4466">
        <v>0.38898612013133271</v>
      </c>
      <c r="M4466">
        <v>-4.8333358764648438</v>
      </c>
      <c r="N4466">
        <v>1.619970361605251</v>
      </c>
      <c r="O4466">
        <v>0</v>
      </c>
      <c r="P4466">
        <v>1</v>
      </c>
      <c r="Q4466">
        <v>0</v>
      </c>
      <c r="R4466">
        <v>0</v>
      </c>
      <c r="S4466">
        <v>0</v>
      </c>
      <c r="T4466">
        <v>0</v>
      </c>
    </row>
    <row r="4467" spans="1:20" x14ac:dyDescent="0.3">
      <c r="A4467" t="s">
        <v>269</v>
      </c>
      <c r="B4467" t="s">
        <v>636</v>
      </c>
      <c r="C4467">
        <v>7</v>
      </c>
      <c r="D4467">
        <v>8</v>
      </c>
      <c r="E4467" t="s">
        <v>510</v>
      </c>
      <c r="F4467" t="s">
        <v>508</v>
      </c>
      <c r="G4467" t="s">
        <v>508</v>
      </c>
      <c r="H4467">
        <v>7.9077375502813423</v>
      </c>
      <c r="I4467">
        <v>17.89473684210526</v>
      </c>
      <c r="J4467">
        <v>1.287200877526679</v>
      </c>
      <c r="K4467">
        <v>3.0696027641749879</v>
      </c>
      <c r="L4467">
        <v>0.27404242947858259</v>
      </c>
      <c r="M4467">
        <v>-2.0408163265306118</v>
      </c>
      <c r="N4467">
        <v>0</v>
      </c>
      <c r="O4467">
        <v>1</v>
      </c>
      <c r="P4467">
        <v>1</v>
      </c>
      <c r="Q4467">
        <v>1</v>
      </c>
      <c r="R4467">
        <v>0</v>
      </c>
      <c r="S4467">
        <v>0</v>
      </c>
      <c r="T4467">
        <v>0</v>
      </c>
    </row>
    <row r="4468" spans="1:20" x14ac:dyDescent="0.3">
      <c r="A4468" t="s">
        <v>291</v>
      </c>
      <c r="B4468" t="s">
        <v>636</v>
      </c>
      <c r="C4468">
        <v>9</v>
      </c>
      <c r="D4468">
        <v>11</v>
      </c>
      <c r="E4468" t="s">
        <v>510</v>
      </c>
      <c r="F4468" t="s">
        <v>508</v>
      </c>
      <c r="G4468" t="s">
        <v>508</v>
      </c>
      <c r="H4468">
        <v>5.6615914338087308</v>
      </c>
      <c r="I4468">
        <v>49.584808832505168</v>
      </c>
      <c r="J4468">
        <v>3.3594419410384582</v>
      </c>
      <c r="K4468">
        <v>39.504842964329669</v>
      </c>
      <c r="L4468">
        <v>1.0592012973139799</v>
      </c>
      <c r="M4468">
        <v>-2.204408817635271</v>
      </c>
      <c r="N4468">
        <v>2.8688524590163929</v>
      </c>
      <c r="O4468">
        <v>1</v>
      </c>
      <c r="P4468">
        <v>1</v>
      </c>
      <c r="Q4468">
        <v>1</v>
      </c>
      <c r="R4468">
        <v>0</v>
      </c>
      <c r="S4468">
        <v>0</v>
      </c>
      <c r="T4468">
        <v>1</v>
      </c>
    </row>
    <row r="4469" spans="1:20" x14ac:dyDescent="0.3">
      <c r="A4469" t="s">
        <v>298</v>
      </c>
      <c r="B4469" t="s">
        <v>636</v>
      </c>
      <c r="C4469">
        <v>9</v>
      </c>
      <c r="D4469">
        <v>4</v>
      </c>
      <c r="E4469" t="s">
        <v>510</v>
      </c>
      <c r="F4469" t="s">
        <v>508</v>
      </c>
      <c r="G4469" t="s">
        <v>508</v>
      </c>
      <c r="H4469">
        <v>5.5048755989359224</v>
      </c>
      <c r="I4469">
        <v>61.447206754268663</v>
      </c>
      <c r="J4469">
        <v>3.1725352000859801</v>
      </c>
      <c r="K4469">
        <v>123.33646622082659</v>
      </c>
      <c r="L4469">
        <v>0.66740380572407709</v>
      </c>
      <c r="M4469">
        <v>-0.79681274900398402</v>
      </c>
      <c r="N4469">
        <v>1.4056224899598391</v>
      </c>
      <c r="O4469">
        <v>1</v>
      </c>
      <c r="P4469">
        <v>1</v>
      </c>
      <c r="Q4469">
        <v>1</v>
      </c>
      <c r="R4469">
        <v>1</v>
      </c>
      <c r="S4469">
        <v>0</v>
      </c>
      <c r="T4469">
        <v>0</v>
      </c>
    </row>
    <row r="4470" spans="1:20" x14ac:dyDescent="0.3">
      <c r="A4470" t="s">
        <v>96</v>
      </c>
      <c r="B4470" t="s">
        <v>636</v>
      </c>
      <c r="C4470">
        <v>4</v>
      </c>
      <c r="D4470">
        <v>7</v>
      </c>
      <c r="E4470" t="s">
        <v>510</v>
      </c>
      <c r="F4470" t="s">
        <v>508</v>
      </c>
      <c r="G4470" t="s">
        <v>508</v>
      </c>
      <c r="H4470">
        <v>5.1419163291850376</v>
      </c>
      <c r="I4470">
        <v>25.29511481919489</v>
      </c>
      <c r="J4470">
        <v>1.735011330514181</v>
      </c>
      <c r="K4470">
        <v>-35.988784365009828</v>
      </c>
      <c r="L4470">
        <v>0.49287001747945491</v>
      </c>
      <c r="M4470">
        <v>-2.369475460435492</v>
      </c>
      <c r="N4470">
        <v>-0.28795236094448068</v>
      </c>
      <c r="O4470">
        <v>0</v>
      </c>
      <c r="P4470">
        <v>1</v>
      </c>
      <c r="Q4470">
        <v>1</v>
      </c>
      <c r="R4470">
        <v>0</v>
      </c>
      <c r="S4470">
        <v>0</v>
      </c>
      <c r="T4470">
        <v>0</v>
      </c>
    </row>
    <row r="4471" spans="1:20" x14ac:dyDescent="0.3">
      <c r="A4471" t="s">
        <v>77</v>
      </c>
      <c r="B4471" t="s">
        <v>81</v>
      </c>
      <c r="C4471">
        <v>11</v>
      </c>
      <c r="D4471">
        <v>12</v>
      </c>
      <c r="E4471" t="s">
        <v>513</v>
      </c>
      <c r="F4471" t="s">
        <v>508</v>
      </c>
      <c r="G4471" t="s">
        <v>508</v>
      </c>
      <c r="H4471">
        <v>3.1746006216201339</v>
      </c>
      <c r="I4471">
        <v>37.14283184128675</v>
      </c>
      <c r="J4471">
        <v>8.624354919697751E-3</v>
      </c>
      <c r="K4471">
        <v>102.14063585917221</v>
      </c>
      <c r="L4471">
        <v>0.80815770884698179</v>
      </c>
      <c r="M4471">
        <v>-1.8181801292662221</v>
      </c>
      <c r="N4471">
        <v>4.4973565497526282</v>
      </c>
      <c r="O4471">
        <v>1</v>
      </c>
      <c r="P4471">
        <v>1</v>
      </c>
      <c r="Q4471">
        <v>1</v>
      </c>
      <c r="R4471">
        <v>0</v>
      </c>
      <c r="S4471">
        <v>1</v>
      </c>
      <c r="T4471">
        <v>0</v>
      </c>
    </row>
    <row r="4472" spans="1:20" x14ac:dyDescent="0.3">
      <c r="A4472" t="s">
        <v>156</v>
      </c>
      <c r="B4472" t="s">
        <v>81</v>
      </c>
      <c r="C4472">
        <v>8</v>
      </c>
      <c r="D4472">
        <v>8</v>
      </c>
      <c r="E4472" t="s">
        <v>513</v>
      </c>
      <c r="F4472" t="s">
        <v>508</v>
      </c>
      <c r="G4472" t="s">
        <v>508</v>
      </c>
      <c r="H4472">
        <v>3.2604585775169181</v>
      </c>
      <c r="I4472">
        <v>36.363610091610553</v>
      </c>
      <c r="J4472">
        <v>8.7545038657274275E-3</v>
      </c>
      <c r="K4472">
        <v>-4.8011389410040364</v>
      </c>
      <c r="L4472">
        <v>0.50429674457149221</v>
      </c>
      <c r="M4472">
        <v>-1.5584401107996191</v>
      </c>
      <c r="N4472">
        <v>1.3192599688533491</v>
      </c>
      <c r="O4472">
        <v>0</v>
      </c>
      <c r="P4472">
        <v>1</v>
      </c>
      <c r="Q4472">
        <v>1</v>
      </c>
      <c r="R4472">
        <v>0</v>
      </c>
      <c r="S4472">
        <v>1</v>
      </c>
      <c r="T4472">
        <v>0</v>
      </c>
    </row>
    <row r="4473" spans="1:20" x14ac:dyDescent="0.3">
      <c r="A4473" t="s">
        <v>223</v>
      </c>
      <c r="B4473" t="s">
        <v>81</v>
      </c>
      <c r="C4473">
        <v>6</v>
      </c>
      <c r="D4473">
        <v>8</v>
      </c>
      <c r="E4473" t="s">
        <v>513</v>
      </c>
      <c r="F4473" t="s">
        <v>508</v>
      </c>
      <c r="G4473" t="s">
        <v>508</v>
      </c>
      <c r="H4473">
        <v>3.195487507067968</v>
      </c>
      <c r="I4473">
        <v>39.393910932578102</v>
      </c>
      <c r="J4473">
        <v>3.4197904265876699E-3</v>
      </c>
      <c r="K4473">
        <v>12.196908548838371</v>
      </c>
      <c r="L4473">
        <v>0.9243910328372843</v>
      </c>
      <c r="M4473">
        <v>-1.041665696538963</v>
      </c>
      <c r="N4473">
        <v>0</v>
      </c>
      <c r="O4473">
        <v>0</v>
      </c>
      <c r="P4473">
        <v>1</v>
      </c>
      <c r="Q4473">
        <v>1</v>
      </c>
      <c r="R4473">
        <v>0</v>
      </c>
      <c r="S4473">
        <v>0</v>
      </c>
      <c r="T4473">
        <v>0</v>
      </c>
    </row>
    <row r="4474" spans="1:20" x14ac:dyDescent="0.3">
      <c r="A4474" t="s">
        <v>271</v>
      </c>
      <c r="B4474" t="s">
        <v>81</v>
      </c>
      <c r="C4474">
        <v>0</v>
      </c>
      <c r="D4474">
        <v>7</v>
      </c>
      <c r="E4474" t="s">
        <v>510</v>
      </c>
      <c r="F4474" t="s">
        <v>508</v>
      </c>
      <c r="G4474" t="s">
        <v>508</v>
      </c>
      <c r="H4474">
        <v>3.7301585829867649</v>
      </c>
      <c r="I4474">
        <v>22.91664390100464</v>
      </c>
      <c r="J4474">
        <v>-1.9329625998804618E-2</v>
      </c>
      <c r="K4474">
        <v>-314.64153602673412</v>
      </c>
      <c r="L4474">
        <v>0.91785156401229651</v>
      </c>
      <c r="M4474">
        <v>-4.255321442460307</v>
      </c>
      <c r="N4474">
        <v>-1.388887601134184</v>
      </c>
      <c r="O4474">
        <v>0</v>
      </c>
      <c r="P4474">
        <v>0</v>
      </c>
      <c r="Q4474">
        <v>0</v>
      </c>
      <c r="R4474">
        <v>0</v>
      </c>
      <c r="S4474">
        <v>0</v>
      </c>
      <c r="T4474">
        <v>0</v>
      </c>
    </row>
    <row r="4475" spans="1:20" x14ac:dyDescent="0.3">
      <c r="A4475" t="s">
        <v>290</v>
      </c>
      <c r="B4475" t="s">
        <v>81</v>
      </c>
      <c r="C4475">
        <v>2</v>
      </c>
      <c r="D4475">
        <v>8</v>
      </c>
      <c r="E4475" t="s">
        <v>510</v>
      </c>
      <c r="F4475" t="s">
        <v>508</v>
      </c>
      <c r="G4475" t="s">
        <v>508</v>
      </c>
      <c r="H4475">
        <v>3.715937594734962</v>
      </c>
      <c r="I4475">
        <v>2.0408143405366559</v>
      </c>
      <c r="J4475">
        <v>-3.8306524127551159E-2</v>
      </c>
      <c r="K4475">
        <v>-131.58702890477511</v>
      </c>
      <c r="L4475">
        <v>1.056916381861704</v>
      </c>
      <c r="M4475">
        <v>-4.6831975464036102</v>
      </c>
      <c r="N4475">
        <v>1.445085311127974</v>
      </c>
      <c r="O4475">
        <v>0</v>
      </c>
      <c r="P4475">
        <v>0</v>
      </c>
      <c r="Q4475">
        <v>0</v>
      </c>
      <c r="R4475">
        <v>0</v>
      </c>
      <c r="S4475">
        <v>0</v>
      </c>
      <c r="T4475">
        <v>1</v>
      </c>
    </row>
    <row r="4476" spans="1:20" x14ac:dyDescent="0.3">
      <c r="A4476" t="s">
        <v>512</v>
      </c>
      <c r="B4476" t="s">
        <v>81</v>
      </c>
      <c r="C4476">
        <v>2</v>
      </c>
      <c r="D4476">
        <v>9</v>
      </c>
      <c r="E4476" t="s">
        <v>510</v>
      </c>
      <c r="F4476" t="s">
        <v>508</v>
      </c>
      <c r="G4476" t="s">
        <v>508</v>
      </c>
      <c r="H4476">
        <v>3.8123169791609688</v>
      </c>
      <c r="I4476">
        <v>3.6363604837209951</v>
      </c>
      <c r="J4476">
        <v>-4.1916063063141412E-2</v>
      </c>
      <c r="K4476">
        <v>-118.68132146445291</v>
      </c>
      <c r="L4476">
        <v>1.459777264526873</v>
      </c>
      <c r="M4476">
        <v>-2.849000139722798</v>
      </c>
      <c r="N4476">
        <v>-4.6920845103648103</v>
      </c>
      <c r="O4476">
        <v>0</v>
      </c>
      <c r="P4476">
        <v>0</v>
      </c>
      <c r="Q4476">
        <v>0</v>
      </c>
      <c r="R4476">
        <v>0</v>
      </c>
      <c r="S4476">
        <v>0</v>
      </c>
      <c r="T4476">
        <v>1</v>
      </c>
    </row>
    <row r="4477" spans="1:20" x14ac:dyDescent="0.3">
      <c r="A4477" t="s">
        <v>91</v>
      </c>
      <c r="B4477" t="s">
        <v>81</v>
      </c>
      <c r="C4477">
        <v>4</v>
      </c>
      <c r="D4477">
        <v>7</v>
      </c>
      <c r="E4477" t="s">
        <v>510</v>
      </c>
      <c r="F4477" t="s">
        <v>508</v>
      </c>
      <c r="G4477" t="s">
        <v>508</v>
      </c>
      <c r="H4477">
        <v>4.5714294517433256</v>
      </c>
      <c r="I4477">
        <v>20.6896598973156</v>
      </c>
      <c r="J4477">
        <v>-5.0978748003469548E-2</v>
      </c>
      <c r="K4477">
        <v>-202.66045202706201</v>
      </c>
      <c r="L4477">
        <v>1.2482856280013661</v>
      </c>
      <c r="M4477">
        <v>-4.6920845103648103</v>
      </c>
      <c r="N4477">
        <v>-0.61538402850811291</v>
      </c>
      <c r="O4477">
        <v>0</v>
      </c>
      <c r="P4477">
        <v>0</v>
      </c>
      <c r="Q4477">
        <v>0</v>
      </c>
      <c r="R4477">
        <v>1</v>
      </c>
      <c r="S4477">
        <v>0</v>
      </c>
      <c r="T4477">
        <v>1</v>
      </c>
    </row>
    <row r="4478" spans="1:20" x14ac:dyDescent="0.3">
      <c r="A4478" t="s">
        <v>93</v>
      </c>
      <c r="B4478" t="s">
        <v>81</v>
      </c>
      <c r="C4478">
        <v>0</v>
      </c>
      <c r="D4478">
        <v>3</v>
      </c>
      <c r="E4478" t="s">
        <v>510</v>
      </c>
      <c r="F4478" t="s">
        <v>508</v>
      </c>
      <c r="G4478" t="s">
        <v>508</v>
      </c>
      <c r="H4478">
        <v>4.688191839622772</v>
      </c>
      <c r="I4478">
        <v>18.39081184255059</v>
      </c>
      <c r="J4478">
        <v>-5.3086994171238411E-2</v>
      </c>
      <c r="K4478">
        <v>-153.2316697048156</v>
      </c>
      <c r="L4478">
        <v>0.85409078027008745</v>
      </c>
      <c r="M4478">
        <v>-0.61538402850811291</v>
      </c>
      <c r="N4478">
        <v>1.8575833568184239</v>
      </c>
      <c r="O4478">
        <v>0</v>
      </c>
      <c r="P4478">
        <v>0</v>
      </c>
      <c r="Q4478">
        <v>0</v>
      </c>
      <c r="R4478">
        <v>0</v>
      </c>
      <c r="S4478">
        <v>0</v>
      </c>
      <c r="T4478">
        <v>0</v>
      </c>
    </row>
    <row r="4479" spans="1:20" x14ac:dyDescent="0.3">
      <c r="A4479" t="s">
        <v>162</v>
      </c>
      <c r="B4479" t="s">
        <v>81</v>
      </c>
      <c r="C4479">
        <v>1</v>
      </c>
      <c r="D4479">
        <v>4</v>
      </c>
      <c r="E4479" t="s">
        <v>510</v>
      </c>
      <c r="F4479" t="s">
        <v>508</v>
      </c>
      <c r="G4479" t="s">
        <v>508</v>
      </c>
      <c r="H4479">
        <v>5.1648349552364143</v>
      </c>
      <c r="I4479">
        <v>20.6896598973156</v>
      </c>
      <c r="J4479">
        <v>-3.4318345608994723E-2</v>
      </c>
      <c r="K4479">
        <v>-72.752394663922018</v>
      </c>
      <c r="L4479">
        <v>0.62245703397677976</v>
      </c>
      <c r="M4479">
        <v>-2.402400166334552</v>
      </c>
      <c r="N4479">
        <v>0.92307604276216948</v>
      </c>
      <c r="O4479">
        <v>0</v>
      </c>
      <c r="P4479">
        <v>1</v>
      </c>
      <c r="Q4479">
        <v>0</v>
      </c>
      <c r="R4479">
        <v>0</v>
      </c>
      <c r="S4479">
        <v>0</v>
      </c>
      <c r="T4479">
        <v>0</v>
      </c>
    </row>
    <row r="4480" spans="1:20" x14ac:dyDescent="0.3">
      <c r="A4480" t="s">
        <v>235</v>
      </c>
      <c r="B4480" t="s">
        <v>81</v>
      </c>
      <c r="C4480">
        <v>9</v>
      </c>
      <c r="D4480">
        <v>3</v>
      </c>
      <c r="E4480" t="s">
        <v>510</v>
      </c>
      <c r="F4480" t="s">
        <v>508</v>
      </c>
      <c r="G4480" t="s">
        <v>508</v>
      </c>
      <c r="H4480">
        <v>5.6063127931704404</v>
      </c>
      <c r="I4480">
        <v>62.711869201176739</v>
      </c>
      <c r="J4480">
        <v>2.0244204436252661E-2</v>
      </c>
      <c r="K4480">
        <v>37.979161258097683</v>
      </c>
      <c r="L4480">
        <v>0.63419083459181191</v>
      </c>
      <c r="M4480">
        <v>-0.28985479203024062</v>
      </c>
      <c r="N4480">
        <v>0.87209217705684194</v>
      </c>
      <c r="O4480">
        <v>1</v>
      </c>
      <c r="P4480">
        <v>1</v>
      </c>
      <c r="Q4480">
        <v>1</v>
      </c>
      <c r="R4480">
        <v>1</v>
      </c>
      <c r="S4480">
        <v>0</v>
      </c>
      <c r="T4480">
        <v>0</v>
      </c>
    </row>
    <row r="4481" spans="1:20" x14ac:dyDescent="0.3">
      <c r="A4481" t="s">
        <v>285</v>
      </c>
      <c r="B4481" t="s">
        <v>81</v>
      </c>
      <c r="C4481">
        <v>4</v>
      </c>
      <c r="D4481">
        <v>4</v>
      </c>
      <c r="E4481" t="s">
        <v>510</v>
      </c>
      <c r="F4481" t="s">
        <v>508</v>
      </c>
      <c r="G4481" t="s">
        <v>508</v>
      </c>
      <c r="H4481">
        <v>5.5770070344426594</v>
      </c>
      <c r="I4481">
        <v>39.999991330236497</v>
      </c>
      <c r="J4481">
        <v>1.53390473731581E-2</v>
      </c>
      <c r="K4481">
        <v>-10.44174999469775</v>
      </c>
      <c r="L4481">
        <v>0.64389331026761354</v>
      </c>
      <c r="M4481">
        <v>-1.479295533785322</v>
      </c>
      <c r="N4481">
        <v>0.60060004158363789</v>
      </c>
      <c r="O4481">
        <v>0</v>
      </c>
      <c r="P4481">
        <v>1</v>
      </c>
      <c r="Q4481">
        <v>1</v>
      </c>
      <c r="R4481">
        <v>0</v>
      </c>
      <c r="S4481">
        <v>0</v>
      </c>
      <c r="T4481">
        <v>0</v>
      </c>
    </row>
    <row r="4482" spans="1:20" x14ac:dyDescent="0.3">
      <c r="A4482" t="s">
        <v>291</v>
      </c>
      <c r="B4482" t="s">
        <v>81</v>
      </c>
      <c r="C4482">
        <v>6</v>
      </c>
      <c r="D4482">
        <v>8</v>
      </c>
      <c r="E4482" t="s">
        <v>510</v>
      </c>
      <c r="F4482" t="s">
        <v>508</v>
      </c>
      <c r="G4482" t="s">
        <v>508</v>
      </c>
      <c r="H4482">
        <v>5.5749143736176379</v>
      </c>
      <c r="I4482">
        <v>30.90909406173218</v>
      </c>
      <c r="J4482">
        <v>5.2022242678157471E-3</v>
      </c>
      <c r="K4482">
        <v>-96.522841484127397</v>
      </c>
      <c r="L4482">
        <v>1.61770939031129</v>
      </c>
      <c r="M4482">
        <v>-2.0895503055387561</v>
      </c>
      <c r="N4482">
        <v>-2.134144324798215</v>
      </c>
      <c r="O4482">
        <v>0</v>
      </c>
      <c r="P4482">
        <v>1</v>
      </c>
      <c r="Q4482">
        <v>1</v>
      </c>
      <c r="R4482">
        <v>0</v>
      </c>
      <c r="S4482">
        <v>0</v>
      </c>
      <c r="T4482">
        <v>1</v>
      </c>
    </row>
    <row r="4483" spans="1:20" x14ac:dyDescent="0.3">
      <c r="A4483" t="s">
        <v>295</v>
      </c>
      <c r="B4483" t="s">
        <v>81</v>
      </c>
      <c r="C4483">
        <v>-2</v>
      </c>
      <c r="D4483">
        <v>3</v>
      </c>
      <c r="E4483" t="s">
        <v>510</v>
      </c>
      <c r="F4483" t="s">
        <v>508</v>
      </c>
      <c r="G4483" t="s">
        <v>508</v>
      </c>
      <c r="H4483">
        <v>5.3404551483833611</v>
      </c>
      <c r="I4483">
        <v>18.181837885826148</v>
      </c>
      <c r="J4483">
        <v>-3.4854511204280149E-3</v>
      </c>
      <c r="K4483">
        <v>-143.41084433177789</v>
      </c>
      <c r="L4483">
        <v>0.71110820531587859</v>
      </c>
      <c r="M4483">
        <v>-2.134144324798215</v>
      </c>
      <c r="N4483">
        <v>-1.246104715815455</v>
      </c>
      <c r="O4483">
        <v>0</v>
      </c>
      <c r="P4483">
        <v>0</v>
      </c>
      <c r="Q4483">
        <v>0</v>
      </c>
      <c r="R4483">
        <v>0</v>
      </c>
      <c r="S4483">
        <v>0</v>
      </c>
      <c r="T4483">
        <v>0</v>
      </c>
    </row>
    <row r="4484" spans="1:20" x14ac:dyDescent="0.3">
      <c r="A4484" t="s">
        <v>298</v>
      </c>
      <c r="B4484" t="s">
        <v>81</v>
      </c>
      <c r="C4484">
        <v>0</v>
      </c>
      <c r="D4484">
        <v>3</v>
      </c>
      <c r="E4484" t="s">
        <v>510</v>
      </c>
      <c r="F4484" t="s">
        <v>508</v>
      </c>
      <c r="G4484" t="s">
        <v>508</v>
      </c>
      <c r="H4484">
        <v>5.0698516995644898</v>
      </c>
      <c r="I4484">
        <v>5.7692254788774884</v>
      </c>
      <c r="J4484">
        <v>-9.6909031829231773E-3</v>
      </c>
      <c r="K4484">
        <v>-169.06074524391079</v>
      </c>
      <c r="L4484">
        <v>1.3033517756537429</v>
      </c>
      <c r="M4484">
        <v>-1.246104715815455</v>
      </c>
      <c r="N4484">
        <v>1.892742628879905</v>
      </c>
      <c r="O4484">
        <v>0</v>
      </c>
      <c r="P4484">
        <v>0</v>
      </c>
      <c r="Q4484">
        <v>0</v>
      </c>
      <c r="R4484">
        <v>0</v>
      </c>
      <c r="S4484">
        <v>0</v>
      </c>
      <c r="T4484">
        <v>1</v>
      </c>
    </row>
    <row r="4485" spans="1:20" x14ac:dyDescent="0.3">
      <c r="A4485" t="s">
        <v>164</v>
      </c>
      <c r="B4485" t="s">
        <v>81</v>
      </c>
      <c r="C4485">
        <v>9</v>
      </c>
      <c r="D4485">
        <v>12</v>
      </c>
      <c r="E4485" t="s">
        <v>513</v>
      </c>
      <c r="F4485" t="s">
        <v>508</v>
      </c>
      <c r="G4485" t="s">
        <v>508</v>
      </c>
      <c r="H4485">
        <v>3.8881607290788112</v>
      </c>
      <c r="I4485">
        <v>38.235267305862372</v>
      </c>
      <c r="J4485">
        <v>1.191151085157156E-2</v>
      </c>
      <c r="K4485">
        <v>28.607965424617088</v>
      </c>
      <c r="L4485">
        <v>0.76691790131214532</v>
      </c>
      <c r="M4485">
        <v>-2.6785689577155409</v>
      </c>
      <c r="N4485">
        <v>2.1406707538562202</v>
      </c>
      <c r="O4485">
        <v>1</v>
      </c>
      <c r="P4485">
        <v>1</v>
      </c>
      <c r="Q4485">
        <v>1</v>
      </c>
      <c r="R4485">
        <v>0</v>
      </c>
      <c r="S4485">
        <v>0</v>
      </c>
      <c r="T4485">
        <v>0</v>
      </c>
    </row>
    <row r="4486" spans="1:20" x14ac:dyDescent="0.3">
      <c r="A4486" t="s">
        <v>77</v>
      </c>
      <c r="B4486" t="s">
        <v>637</v>
      </c>
      <c r="C4486">
        <v>6</v>
      </c>
      <c r="D4486">
        <v>11</v>
      </c>
      <c r="E4486" t="s">
        <v>367</v>
      </c>
      <c r="F4486" t="s">
        <v>508</v>
      </c>
      <c r="G4486" t="s">
        <v>509</v>
      </c>
      <c r="H4486">
        <v>2.8895866982834928</v>
      </c>
      <c r="I4486">
        <v>45.522340471565123</v>
      </c>
      <c r="J4486">
        <v>3.398518193357436E-2</v>
      </c>
      <c r="K4486">
        <v>-21.478392833087049</v>
      </c>
      <c r="L4486">
        <v>0.53730005717400842</v>
      </c>
      <c r="M4486">
        <v>-1.6748144481243239</v>
      </c>
      <c r="N4486">
        <v>0.63875741253378004</v>
      </c>
      <c r="O4486">
        <v>0</v>
      </c>
      <c r="P4486">
        <v>1</v>
      </c>
      <c r="Q4486">
        <v>1</v>
      </c>
      <c r="R4486">
        <v>0</v>
      </c>
      <c r="S4486">
        <v>0</v>
      </c>
      <c r="T4486">
        <v>0</v>
      </c>
    </row>
    <row r="4487" spans="1:20" x14ac:dyDescent="0.3">
      <c r="A4487" t="s">
        <v>139</v>
      </c>
      <c r="B4487" t="s">
        <v>637</v>
      </c>
      <c r="C4487">
        <v>3</v>
      </c>
      <c r="D4487">
        <v>8</v>
      </c>
      <c r="E4487" t="s">
        <v>510</v>
      </c>
      <c r="F4487" t="s">
        <v>508</v>
      </c>
      <c r="G4487" t="s">
        <v>508</v>
      </c>
      <c r="H4487">
        <v>2.6804746135745279</v>
      </c>
      <c r="I4487">
        <v>26.47056623588001</v>
      </c>
      <c r="J4487">
        <v>-0.12026738242278689</v>
      </c>
      <c r="K4487">
        <v>-9.5537538551766428</v>
      </c>
      <c r="L4487">
        <v>0.77139437700318692</v>
      </c>
      <c r="M4487">
        <v>-1.677155173241097</v>
      </c>
      <c r="N4487">
        <v>-0.78179876942797966</v>
      </c>
      <c r="O4487">
        <v>0</v>
      </c>
      <c r="P4487">
        <v>1</v>
      </c>
      <c r="Q4487">
        <v>0</v>
      </c>
      <c r="R4487">
        <v>0</v>
      </c>
      <c r="S4487">
        <v>0</v>
      </c>
      <c r="T4487">
        <v>0</v>
      </c>
    </row>
    <row r="4488" spans="1:20" x14ac:dyDescent="0.3">
      <c r="A4488" t="s">
        <v>156</v>
      </c>
      <c r="B4488" t="s">
        <v>637</v>
      </c>
      <c r="C4488">
        <v>3</v>
      </c>
      <c r="D4488">
        <v>8</v>
      </c>
      <c r="E4488" t="s">
        <v>510</v>
      </c>
      <c r="F4488" t="s">
        <v>508</v>
      </c>
      <c r="G4488" t="s">
        <v>508</v>
      </c>
      <c r="H4488">
        <v>2.6146125977568828</v>
      </c>
      <c r="I4488">
        <v>15.68633904141865</v>
      </c>
      <c r="J4488">
        <v>-0.2078128172557259</v>
      </c>
      <c r="K4488">
        <v>-97.686934966084948</v>
      </c>
      <c r="L4488">
        <v>0.96449159955276931</v>
      </c>
      <c r="M4488">
        <v>-0.78179876942797966</v>
      </c>
      <c r="N4488">
        <v>3.2951222375417339</v>
      </c>
      <c r="O4488">
        <v>0</v>
      </c>
      <c r="P4488">
        <v>1</v>
      </c>
      <c r="Q4488">
        <v>0</v>
      </c>
      <c r="R4488">
        <v>0</v>
      </c>
      <c r="S4488">
        <v>0</v>
      </c>
      <c r="T4488">
        <v>0</v>
      </c>
    </row>
    <row r="4489" spans="1:20" x14ac:dyDescent="0.3">
      <c r="A4489" t="s">
        <v>223</v>
      </c>
      <c r="B4489" t="s">
        <v>637</v>
      </c>
      <c r="C4489">
        <v>5</v>
      </c>
      <c r="D4489">
        <v>10</v>
      </c>
      <c r="E4489" t="s">
        <v>510</v>
      </c>
      <c r="F4489" t="s">
        <v>508</v>
      </c>
      <c r="G4489" t="s">
        <v>508</v>
      </c>
      <c r="H4489">
        <v>2.5510189766744631</v>
      </c>
      <c r="I4489">
        <v>29.166567325497301</v>
      </c>
      <c r="J4489">
        <v>-0.17667882105487351</v>
      </c>
      <c r="K4489">
        <v>6.3297064449097276</v>
      </c>
      <c r="L4489">
        <v>1.2505250492805591</v>
      </c>
      <c r="M4489">
        <v>-1.941749730246402</v>
      </c>
      <c r="N4489">
        <v>-0.49504736807459748</v>
      </c>
      <c r="O4489">
        <v>0</v>
      </c>
      <c r="P4489">
        <v>1</v>
      </c>
      <c r="Q4489">
        <v>0</v>
      </c>
      <c r="R4489">
        <v>0</v>
      </c>
      <c r="S4489">
        <v>0</v>
      </c>
      <c r="T4489">
        <v>1</v>
      </c>
    </row>
    <row r="4490" spans="1:20" x14ac:dyDescent="0.3">
      <c r="A4490" t="s">
        <v>228</v>
      </c>
      <c r="B4490" t="s">
        <v>637</v>
      </c>
      <c r="C4490">
        <v>5</v>
      </c>
      <c r="D4490">
        <v>9</v>
      </c>
      <c r="E4490" t="s">
        <v>510</v>
      </c>
      <c r="F4490" t="s">
        <v>508</v>
      </c>
      <c r="G4490" t="s">
        <v>508</v>
      </c>
      <c r="H4490">
        <v>2.5078677890736132</v>
      </c>
      <c r="I4490">
        <v>20.21271415075044</v>
      </c>
      <c r="J4490">
        <v>-0.21727621632790889</v>
      </c>
      <c r="K4490">
        <v>-48.110018612072842</v>
      </c>
      <c r="L4490">
        <v>1.003942690858836</v>
      </c>
      <c r="M4490">
        <v>-0.49504736807459748</v>
      </c>
      <c r="N4490">
        <v>1.6346859286741069</v>
      </c>
      <c r="O4490">
        <v>0</v>
      </c>
      <c r="P4490">
        <v>1</v>
      </c>
      <c r="Q4490">
        <v>0</v>
      </c>
      <c r="R4490">
        <v>0</v>
      </c>
      <c r="S4490">
        <v>0</v>
      </c>
      <c r="T4490">
        <v>1</v>
      </c>
    </row>
    <row r="4491" spans="1:20" x14ac:dyDescent="0.3">
      <c r="A4491" t="s">
        <v>271</v>
      </c>
      <c r="B4491" t="s">
        <v>637</v>
      </c>
      <c r="C4491">
        <v>5</v>
      </c>
      <c r="D4491">
        <v>8</v>
      </c>
      <c r="E4491" t="s">
        <v>510</v>
      </c>
      <c r="F4491" t="s">
        <v>508</v>
      </c>
      <c r="G4491" t="s">
        <v>508</v>
      </c>
      <c r="H4491">
        <v>3.1631913393141771</v>
      </c>
      <c r="I4491">
        <v>2.1276825996664712</v>
      </c>
      <c r="J4491">
        <v>-2.4721503904240879E-2</v>
      </c>
      <c r="K4491">
        <v>30.819840578685771</v>
      </c>
      <c r="L4491">
        <v>0.99800309650185715</v>
      </c>
      <c r="M4491">
        <v>-6.3930010833123694</v>
      </c>
      <c r="N4491">
        <v>1.5815937107903439</v>
      </c>
      <c r="O4491">
        <v>0</v>
      </c>
      <c r="P4491">
        <v>1</v>
      </c>
      <c r="Q4491">
        <v>0</v>
      </c>
      <c r="R4491">
        <v>0</v>
      </c>
      <c r="S4491">
        <v>1</v>
      </c>
      <c r="T4491">
        <v>0</v>
      </c>
    </row>
    <row r="4492" spans="1:20" x14ac:dyDescent="0.3">
      <c r="A4492" t="s">
        <v>283</v>
      </c>
      <c r="B4492" t="s">
        <v>637</v>
      </c>
      <c r="C4492">
        <v>3</v>
      </c>
      <c r="D4492">
        <v>6</v>
      </c>
      <c r="E4492" t="s">
        <v>510</v>
      </c>
      <c r="F4492" t="s">
        <v>508</v>
      </c>
      <c r="G4492" t="s">
        <v>508</v>
      </c>
      <c r="H4492">
        <v>3.5230625925581638</v>
      </c>
      <c r="I4492">
        <v>15.4362684155226</v>
      </c>
      <c r="J4492">
        <v>-0.28798505888872528</v>
      </c>
      <c r="K4492">
        <v>-49.550896329213217</v>
      </c>
      <c r="L4492">
        <v>0.61165502710848196</v>
      </c>
      <c r="M4492">
        <v>-0.84805438038317127</v>
      </c>
      <c r="N4492">
        <v>0</v>
      </c>
      <c r="O4492">
        <v>0</v>
      </c>
      <c r="P4492">
        <v>1</v>
      </c>
      <c r="Q4492">
        <v>0</v>
      </c>
      <c r="R4492">
        <v>0</v>
      </c>
      <c r="S4492">
        <v>0</v>
      </c>
      <c r="T4492">
        <v>0</v>
      </c>
    </row>
    <row r="4493" spans="1:20" x14ac:dyDescent="0.3">
      <c r="A4493" t="s">
        <v>91</v>
      </c>
      <c r="B4493" t="s">
        <v>637</v>
      </c>
      <c r="C4493">
        <v>4</v>
      </c>
      <c r="D4493">
        <v>6</v>
      </c>
      <c r="E4493" t="s">
        <v>510</v>
      </c>
      <c r="F4493" t="s">
        <v>508</v>
      </c>
      <c r="G4493" t="s">
        <v>508</v>
      </c>
      <c r="H4493">
        <v>4.2171850289931472</v>
      </c>
      <c r="I4493">
        <v>24.017473650263131</v>
      </c>
      <c r="J4493">
        <v>-0.5287628438921913</v>
      </c>
      <c r="K4493">
        <v>-226.7737355716429</v>
      </c>
      <c r="L4493">
        <v>1.0614653037539989</v>
      </c>
      <c r="M4493">
        <v>-3.627315705634313</v>
      </c>
      <c r="N4493">
        <v>-0.8856066038687731</v>
      </c>
      <c r="O4493">
        <v>0</v>
      </c>
      <c r="P4493">
        <v>0</v>
      </c>
      <c r="Q4493">
        <v>0</v>
      </c>
      <c r="R4493">
        <v>1</v>
      </c>
      <c r="S4493">
        <v>0</v>
      </c>
      <c r="T4493">
        <v>1</v>
      </c>
    </row>
    <row r="4494" spans="1:20" x14ac:dyDescent="0.3">
      <c r="A4494" t="s">
        <v>93</v>
      </c>
      <c r="B4494" t="s">
        <v>637</v>
      </c>
      <c r="C4494">
        <v>0</v>
      </c>
      <c r="D4494">
        <v>3</v>
      </c>
      <c r="E4494" t="s">
        <v>510</v>
      </c>
      <c r="F4494" t="s">
        <v>508</v>
      </c>
      <c r="G4494" t="s">
        <v>508</v>
      </c>
      <c r="H4494">
        <v>4.4037860818779038</v>
      </c>
      <c r="I4494">
        <v>18.777310907571689</v>
      </c>
      <c r="J4494">
        <v>-0.58300596055517584</v>
      </c>
      <c r="K4494">
        <v>-129.14204761598751</v>
      </c>
      <c r="L4494">
        <v>0.81994259613852105</v>
      </c>
      <c r="M4494">
        <v>-0.8856066038687731</v>
      </c>
      <c r="N4494">
        <v>-0.96798437990861763</v>
      </c>
      <c r="O4494">
        <v>0</v>
      </c>
      <c r="P4494">
        <v>0</v>
      </c>
      <c r="Q4494">
        <v>0</v>
      </c>
      <c r="R4494">
        <v>0</v>
      </c>
      <c r="S4494">
        <v>0</v>
      </c>
      <c r="T4494">
        <v>0</v>
      </c>
    </row>
    <row r="4495" spans="1:20" x14ac:dyDescent="0.3">
      <c r="A4495" t="s">
        <v>162</v>
      </c>
      <c r="B4495" t="s">
        <v>637</v>
      </c>
      <c r="C4495">
        <v>5</v>
      </c>
      <c r="D4495">
        <v>5</v>
      </c>
      <c r="E4495" t="s">
        <v>510</v>
      </c>
      <c r="F4495" t="s">
        <v>508</v>
      </c>
      <c r="G4495" t="s">
        <v>508</v>
      </c>
      <c r="H4495">
        <v>4.4502604143357232</v>
      </c>
      <c r="I4495">
        <v>16.157196220083769</v>
      </c>
      <c r="J4495">
        <v>-0.5268952337436561</v>
      </c>
      <c r="K4495">
        <v>-88.674565961669373</v>
      </c>
      <c r="L4495">
        <v>1.193261707751968</v>
      </c>
      <c r="M4495">
        <v>-1.6188352075408741</v>
      </c>
      <c r="N4495">
        <v>-0.59835682125520839</v>
      </c>
      <c r="O4495">
        <v>0</v>
      </c>
      <c r="P4495">
        <v>1</v>
      </c>
      <c r="Q4495">
        <v>0</v>
      </c>
      <c r="R4495">
        <v>0</v>
      </c>
      <c r="S4495">
        <v>0</v>
      </c>
      <c r="T4495">
        <v>1</v>
      </c>
    </row>
    <row r="4496" spans="1:20" x14ac:dyDescent="0.3">
      <c r="A4496" t="s">
        <v>220</v>
      </c>
      <c r="B4496" t="s">
        <v>637</v>
      </c>
      <c r="C4496">
        <v>2</v>
      </c>
      <c r="D4496">
        <v>5</v>
      </c>
      <c r="E4496" t="s">
        <v>510</v>
      </c>
      <c r="F4496" t="s">
        <v>508</v>
      </c>
      <c r="G4496" t="s">
        <v>508</v>
      </c>
      <c r="H4496">
        <v>4.3534329357409609</v>
      </c>
      <c r="I4496">
        <v>13.79309210850842</v>
      </c>
      <c r="J4496">
        <v>-0.50678094347355218</v>
      </c>
      <c r="K4496">
        <v>-110.9593485171506</v>
      </c>
      <c r="L4496">
        <v>1.228500932779683</v>
      </c>
      <c r="M4496">
        <v>-0.59835682125520839</v>
      </c>
      <c r="N4496">
        <v>3.8374765520967689</v>
      </c>
      <c r="O4496">
        <v>0</v>
      </c>
      <c r="P4496">
        <v>0</v>
      </c>
      <c r="Q4496">
        <v>0</v>
      </c>
      <c r="R4496">
        <v>0</v>
      </c>
      <c r="S4496">
        <v>0</v>
      </c>
      <c r="T4496">
        <v>1</v>
      </c>
    </row>
    <row r="4497" spans="1:20" x14ac:dyDescent="0.3">
      <c r="A4497" t="s">
        <v>235</v>
      </c>
      <c r="B4497" t="s">
        <v>637</v>
      </c>
      <c r="C4497">
        <v>6</v>
      </c>
      <c r="D4497">
        <v>7</v>
      </c>
      <c r="E4497" t="s">
        <v>510</v>
      </c>
      <c r="F4497" t="s">
        <v>508</v>
      </c>
      <c r="G4497" t="s">
        <v>508</v>
      </c>
      <c r="H4497">
        <v>3.3990875117707828</v>
      </c>
      <c r="I4497">
        <v>35.460977557685773</v>
      </c>
      <c r="J4497">
        <v>-5.9552049127285733E-2</v>
      </c>
      <c r="K4497">
        <v>-26.37080896069217</v>
      </c>
      <c r="L4497">
        <v>0.63421514309634142</v>
      </c>
      <c r="M4497">
        <v>-1.6070102602821841</v>
      </c>
      <c r="N4497">
        <v>0.29696300247663632</v>
      </c>
      <c r="O4497">
        <v>1</v>
      </c>
      <c r="P4497">
        <v>1</v>
      </c>
      <c r="Q4497">
        <v>0</v>
      </c>
      <c r="R4497">
        <v>0</v>
      </c>
      <c r="S4497">
        <v>0</v>
      </c>
      <c r="T4497">
        <v>0</v>
      </c>
    </row>
    <row r="4498" spans="1:20" x14ac:dyDescent="0.3">
      <c r="A4498" t="s">
        <v>269</v>
      </c>
      <c r="B4498" t="s">
        <v>637</v>
      </c>
      <c r="C4498">
        <v>6</v>
      </c>
      <c r="D4498">
        <v>9</v>
      </c>
      <c r="E4498" t="s">
        <v>513</v>
      </c>
      <c r="F4498" t="s">
        <v>508</v>
      </c>
      <c r="G4498" t="s">
        <v>508</v>
      </c>
      <c r="H4498">
        <v>3.1293017853802021</v>
      </c>
      <c r="I4498">
        <v>42.97515971278181</v>
      </c>
      <c r="J4498">
        <v>3.1506016935155312E-2</v>
      </c>
      <c r="K4498">
        <v>-19.333259836860531</v>
      </c>
      <c r="L4498">
        <v>0.89637362759912786</v>
      </c>
      <c r="M4498">
        <v>-0.51623316778973305</v>
      </c>
      <c r="N4498">
        <v>7.4133512261212384E-2</v>
      </c>
      <c r="O4498">
        <v>0</v>
      </c>
      <c r="P4498">
        <v>1</v>
      </c>
      <c r="Q4498">
        <v>1</v>
      </c>
      <c r="R4498">
        <v>0</v>
      </c>
      <c r="S4498">
        <v>0</v>
      </c>
      <c r="T4498">
        <v>0</v>
      </c>
    </row>
    <row r="4499" spans="1:20" x14ac:dyDescent="0.3">
      <c r="A4499" t="s">
        <v>285</v>
      </c>
      <c r="B4499" t="s">
        <v>637</v>
      </c>
      <c r="C4499">
        <v>2</v>
      </c>
      <c r="D4499">
        <v>8</v>
      </c>
      <c r="E4499" t="s">
        <v>510</v>
      </c>
      <c r="F4499" t="s">
        <v>508</v>
      </c>
      <c r="G4499" t="s">
        <v>508</v>
      </c>
      <c r="H4499">
        <v>2.679244295927393</v>
      </c>
      <c r="I4499">
        <v>34.959365730753149</v>
      </c>
      <c r="J4499">
        <v>-3.6905326024067042E-2</v>
      </c>
      <c r="K4499">
        <v>-150.387620128332</v>
      </c>
      <c r="L4499">
        <v>1.0527336972829731</v>
      </c>
      <c r="M4499">
        <v>-1.7062336792935411</v>
      </c>
      <c r="N4499">
        <v>0.22641739755306611</v>
      </c>
      <c r="O4499">
        <v>0</v>
      </c>
      <c r="P4499">
        <v>0</v>
      </c>
      <c r="Q4499">
        <v>0</v>
      </c>
      <c r="R4499">
        <v>0</v>
      </c>
      <c r="S4499">
        <v>0</v>
      </c>
      <c r="T4499">
        <v>1</v>
      </c>
    </row>
    <row r="4500" spans="1:20" x14ac:dyDescent="0.3">
      <c r="A4500" t="s">
        <v>164</v>
      </c>
      <c r="B4500" t="s">
        <v>637</v>
      </c>
      <c r="C4500">
        <v>13</v>
      </c>
      <c r="D4500">
        <v>13</v>
      </c>
      <c r="E4500" t="s">
        <v>510</v>
      </c>
      <c r="F4500" t="s">
        <v>508</v>
      </c>
      <c r="G4500" t="s">
        <v>508</v>
      </c>
      <c r="H4500">
        <v>3.768507075269306</v>
      </c>
      <c r="I4500">
        <v>75.27676959684149</v>
      </c>
      <c r="J4500">
        <v>0.7851916134268746</v>
      </c>
      <c r="K4500">
        <v>120.25152367951119</v>
      </c>
      <c r="L4500">
        <v>1.041320417960985</v>
      </c>
      <c r="M4500">
        <v>-3.2552082039829808</v>
      </c>
      <c r="N4500">
        <v>3.2974385566788009</v>
      </c>
      <c r="O4500">
        <v>1</v>
      </c>
      <c r="P4500">
        <v>1</v>
      </c>
      <c r="Q4500">
        <v>1</v>
      </c>
      <c r="R4500">
        <v>0</v>
      </c>
      <c r="S4500">
        <v>1</v>
      </c>
      <c r="T4500">
        <v>1</v>
      </c>
    </row>
    <row r="4501" spans="1:20" x14ac:dyDescent="0.3">
      <c r="A4501" t="s">
        <v>242</v>
      </c>
      <c r="B4501" t="s">
        <v>637</v>
      </c>
      <c r="C4501">
        <v>8</v>
      </c>
      <c r="D4501">
        <v>8</v>
      </c>
      <c r="E4501" t="s">
        <v>510</v>
      </c>
      <c r="F4501" t="s">
        <v>508</v>
      </c>
      <c r="G4501" t="s">
        <v>508</v>
      </c>
      <c r="H4501">
        <v>3.9400780054145121</v>
      </c>
      <c r="I4501">
        <v>77.819576907147422</v>
      </c>
      <c r="J4501">
        <v>0.60228325418828499</v>
      </c>
      <c r="K4501">
        <v>61.756610697422872</v>
      </c>
      <c r="L4501">
        <v>0.732910708204211</v>
      </c>
      <c r="M4501">
        <v>-2.3121328935692089</v>
      </c>
      <c r="N4501">
        <v>0.13149042749286571</v>
      </c>
      <c r="O4501">
        <v>0</v>
      </c>
      <c r="P4501">
        <v>1</v>
      </c>
      <c r="Q4501">
        <v>1</v>
      </c>
      <c r="R4501">
        <v>0</v>
      </c>
      <c r="S4501">
        <v>1</v>
      </c>
      <c r="T4501">
        <v>0</v>
      </c>
    </row>
    <row r="4502" spans="1:20" x14ac:dyDescent="0.3">
      <c r="A4502" t="s">
        <v>77</v>
      </c>
      <c r="B4502" t="s">
        <v>280</v>
      </c>
      <c r="C4502">
        <v>2</v>
      </c>
      <c r="D4502">
        <v>8</v>
      </c>
      <c r="E4502" t="s">
        <v>510</v>
      </c>
      <c r="F4502" t="s">
        <v>508</v>
      </c>
      <c r="G4502" t="s">
        <v>508</v>
      </c>
      <c r="H4502">
        <v>1.2150457091610081</v>
      </c>
      <c r="I4502">
        <v>0</v>
      </c>
      <c r="J4502">
        <v>-0.37305976025065402</v>
      </c>
      <c r="K4502">
        <v>-152.77794309102899</v>
      </c>
      <c r="L4502">
        <v>1.0201795374478559</v>
      </c>
      <c r="M4502">
        <v>-0.68323360466809013</v>
      </c>
      <c r="N4502">
        <v>1.9387155858945799</v>
      </c>
      <c r="O4502">
        <v>0</v>
      </c>
      <c r="P4502">
        <v>0</v>
      </c>
      <c r="Q4502">
        <v>0</v>
      </c>
      <c r="R4502">
        <v>0</v>
      </c>
      <c r="S4502">
        <v>0</v>
      </c>
      <c r="T4502">
        <v>1</v>
      </c>
    </row>
    <row r="4503" spans="1:20" x14ac:dyDescent="0.3">
      <c r="A4503" t="s">
        <v>139</v>
      </c>
      <c r="B4503" t="s">
        <v>280</v>
      </c>
      <c r="C4503">
        <v>3</v>
      </c>
      <c r="D4503">
        <v>8</v>
      </c>
      <c r="E4503" t="s">
        <v>510</v>
      </c>
      <c r="F4503" t="s">
        <v>508</v>
      </c>
      <c r="G4503" t="s">
        <v>508</v>
      </c>
      <c r="H4503">
        <v>0.89616890021464823</v>
      </c>
      <c r="I4503">
        <v>23.170808863482421</v>
      </c>
      <c r="J4503">
        <v>-1.1409451944765611E-2</v>
      </c>
      <c r="K4503">
        <v>-35.455005563559197</v>
      </c>
      <c r="L4503">
        <v>0.55274457054285664</v>
      </c>
      <c r="M4503">
        <v>-1.100246323107644</v>
      </c>
      <c r="N4503">
        <v>-0.98887890811955226</v>
      </c>
      <c r="O4503">
        <v>0</v>
      </c>
      <c r="P4503">
        <v>1</v>
      </c>
      <c r="Q4503">
        <v>0</v>
      </c>
      <c r="R4503">
        <v>0</v>
      </c>
      <c r="S4503">
        <v>0</v>
      </c>
      <c r="T4503">
        <v>0</v>
      </c>
    </row>
    <row r="4504" spans="1:20" x14ac:dyDescent="0.3">
      <c r="A4504" t="s">
        <v>156</v>
      </c>
      <c r="B4504" t="s">
        <v>280</v>
      </c>
      <c r="C4504">
        <v>2</v>
      </c>
      <c r="D4504">
        <v>7</v>
      </c>
      <c r="E4504" t="s">
        <v>510</v>
      </c>
      <c r="F4504" t="s">
        <v>508</v>
      </c>
      <c r="G4504" t="s">
        <v>508</v>
      </c>
      <c r="H4504">
        <v>1.177101164480755</v>
      </c>
      <c r="I4504">
        <v>37.79526329195442</v>
      </c>
      <c r="J4504">
        <v>-9.1706799474750245E-2</v>
      </c>
      <c r="K4504">
        <v>-170.9433489562152</v>
      </c>
      <c r="L4504">
        <v>0.8630357652624282</v>
      </c>
      <c r="M4504">
        <v>-0.98887890811955226</v>
      </c>
      <c r="N4504">
        <v>4.5568059867793353</v>
      </c>
      <c r="O4504">
        <v>0</v>
      </c>
      <c r="P4504">
        <v>0</v>
      </c>
      <c r="Q4504">
        <v>0</v>
      </c>
      <c r="R4504">
        <v>1</v>
      </c>
      <c r="S4504">
        <v>0</v>
      </c>
      <c r="T4504">
        <v>0</v>
      </c>
    </row>
    <row r="4505" spans="1:20" x14ac:dyDescent="0.3">
      <c r="A4505" t="s">
        <v>223</v>
      </c>
      <c r="B4505" t="s">
        <v>280</v>
      </c>
      <c r="C4505">
        <v>11</v>
      </c>
      <c r="D4505">
        <v>12</v>
      </c>
      <c r="E4505" t="s">
        <v>510</v>
      </c>
      <c r="F4505" t="s">
        <v>508</v>
      </c>
      <c r="G4505" t="s">
        <v>508</v>
      </c>
      <c r="H4505">
        <v>1.4164441079511709</v>
      </c>
      <c r="I4505">
        <v>75.396788874168337</v>
      </c>
      <c r="J4505">
        <v>0.42748610587409908</v>
      </c>
      <c r="K4505">
        <v>107.1477596559278</v>
      </c>
      <c r="L4505">
        <v>0.61515279101203268</v>
      </c>
      <c r="M4505">
        <v>-1.5522424498600751</v>
      </c>
      <c r="N4505">
        <v>1.0915725399527669</v>
      </c>
      <c r="O4505">
        <v>1</v>
      </c>
      <c r="P4505">
        <v>1</v>
      </c>
      <c r="Q4505">
        <v>1</v>
      </c>
      <c r="R4505">
        <v>1</v>
      </c>
      <c r="S4505">
        <v>0</v>
      </c>
      <c r="T4505">
        <v>0</v>
      </c>
    </row>
    <row r="4506" spans="1:20" x14ac:dyDescent="0.3">
      <c r="A4506" t="s">
        <v>271</v>
      </c>
      <c r="B4506" t="s">
        <v>280</v>
      </c>
      <c r="C4506">
        <v>11</v>
      </c>
      <c r="D4506">
        <v>15</v>
      </c>
      <c r="E4506" t="s">
        <v>513</v>
      </c>
      <c r="F4506" t="s">
        <v>508</v>
      </c>
      <c r="G4506" t="s">
        <v>508</v>
      </c>
      <c r="H4506">
        <v>3.1808384750030352</v>
      </c>
      <c r="I4506">
        <v>33.44371530142665</v>
      </c>
      <c r="J4506">
        <v>0.99817487240547065</v>
      </c>
      <c r="K4506">
        <v>20.324760753097468</v>
      </c>
      <c r="L4506">
        <v>0.58481136552378699</v>
      </c>
      <c r="M4506">
        <v>-3.834983073472884</v>
      </c>
      <c r="N4506">
        <v>1.5105740181268881</v>
      </c>
      <c r="O4506">
        <v>1</v>
      </c>
      <c r="P4506">
        <v>1</v>
      </c>
      <c r="Q4506">
        <v>1</v>
      </c>
      <c r="R4506">
        <v>0</v>
      </c>
      <c r="S4506">
        <v>1</v>
      </c>
      <c r="T4506">
        <v>0</v>
      </c>
    </row>
    <row r="4507" spans="1:20" x14ac:dyDescent="0.3">
      <c r="A4507" t="s">
        <v>283</v>
      </c>
      <c r="B4507" t="s">
        <v>280</v>
      </c>
      <c r="C4507">
        <v>5</v>
      </c>
      <c r="D4507">
        <v>9</v>
      </c>
      <c r="E4507" t="s">
        <v>510</v>
      </c>
      <c r="F4507" t="s">
        <v>508</v>
      </c>
      <c r="G4507" t="s">
        <v>508</v>
      </c>
      <c r="H4507">
        <v>3.4761912688548429</v>
      </c>
      <c r="I4507">
        <v>31.788086831569309</v>
      </c>
      <c r="J4507">
        <v>-0.114936759058915</v>
      </c>
      <c r="K4507">
        <v>-9.1503500905507718</v>
      </c>
      <c r="L4507">
        <v>1.146048274869236</v>
      </c>
      <c r="M4507">
        <v>-3.452307845053554</v>
      </c>
      <c r="N4507">
        <v>-3.0303030303030298</v>
      </c>
      <c r="O4507">
        <v>0</v>
      </c>
      <c r="P4507">
        <v>1</v>
      </c>
      <c r="Q4507">
        <v>0</v>
      </c>
      <c r="R4507">
        <v>0</v>
      </c>
      <c r="S4507">
        <v>0</v>
      </c>
      <c r="T4507">
        <v>1</v>
      </c>
    </row>
    <row r="4508" spans="1:20" x14ac:dyDescent="0.3">
      <c r="A4508" t="s">
        <v>290</v>
      </c>
      <c r="B4508" t="s">
        <v>280</v>
      </c>
      <c r="C4508">
        <v>3</v>
      </c>
      <c r="D4508">
        <v>8</v>
      </c>
      <c r="E4508" t="s">
        <v>510</v>
      </c>
      <c r="F4508" t="s">
        <v>508</v>
      </c>
      <c r="G4508" t="s">
        <v>508</v>
      </c>
      <c r="H4508">
        <v>3.7276792526245122</v>
      </c>
      <c r="I4508">
        <v>15.231802132995959</v>
      </c>
      <c r="J4508">
        <v>-0.78747344499367311</v>
      </c>
      <c r="K4508">
        <v>-84.495338651414997</v>
      </c>
      <c r="L4508">
        <v>0.78535133769405685</v>
      </c>
      <c r="M4508">
        <v>-3.0303030303030298</v>
      </c>
      <c r="N4508">
        <v>-0.87499618530273438</v>
      </c>
      <c r="O4508">
        <v>0</v>
      </c>
      <c r="P4508">
        <v>1</v>
      </c>
      <c r="Q4508">
        <v>0</v>
      </c>
      <c r="R4508">
        <v>0</v>
      </c>
      <c r="S4508">
        <v>0</v>
      </c>
      <c r="T4508">
        <v>0</v>
      </c>
    </row>
    <row r="4509" spans="1:20" x14ac:dyDescent="0.3">
      <c r="A4509" t="s">
        <v>91</v>
      </c>
      <c r="B4509" t="s">
        <v>280</v>
      </c>
      <c r="C4509">
        <v>2</v>
      </c>
      <c r="D4509">
        <v>7</v>
      </c>
      <c r="E4509" t="s">
        <v>510</v>
      </c>
      <c r="F4509" t="s">
        <v>508</v>
      </c>
      <c r="G4509" t="s">
        <v>508</v>
      </c>
      <c r="H4509">
        <v>4.624541425879622</v>
      </c>
      <c r="I4509">
        <v>11.9047597422355</v>
      </c>
      <c r="J4509">
        <v>-1.699509857470016</v>
      </c>
      <c r="K4509">
        <v>-152.37706900005381</v>
      </c>
      <c r="L4509">
        <v>1.509480945881138</v>
      </c>
      <c r="M4509">
        <v>-5.4545454545454541</v>
      </c>
      <c r="N4509">
        <v>1.9230769230769229</v>
      </c>
      <c r="O4509">
        <v>0</v>
      </c>
      <c r="P4509">
        <v>0</v>
      </c>
      <c r="Q4509">
        <v>0</v>
      </c>
      <c r="R4509">
        <v>0</v>
      </c>
      <c r="S4509">
        <v>0</v>
      </c>
      <c r="T4509">
        <v>1</v>
      </c>
    </row>
    <row r="4510" spans="1:20" x14ac:dyDescent="0.3">
      <c r="A4510" t="s">
        <v>162</v>
      </c>
      <c r="B4510" t="s">
        <v>280</v>
      </c>
      <c r="C4510">
        <v>3</v>
      </c>
      <c r="D4510">
        <v>4</v>
      </c>
      <c r="E4510" t="s">
        <v>510</v>
      </c>
      <c r="F4510" t="s">
        <v>508</v>
      </c>
      <c r="G4510" t="s">
        <v>508</v>
      </c>
      <c r="H4510">
        <v>4.2655057081838077</v>
      </c>
      <c r="I4510">
        <v>31.54763148214586</v>
      </c>
      <c r="J4510">
        <v>-0.57116662734664758</v>
      </c>
      <c r="K4510">
        <v>-59.937617585918566</v>
      </c>
      <c r="L4510">
        <v>0.52181566704388282</v>
      </c>
      <c r="M4510">
        <v>-0.42865703316632758</v>
      </c>
      <c r="N4510">
        <v>0</v>
      </c>
      <c r="O4510">
        <v>0</v>
      </c>
      <c r="P4510">
        <v>1</v>
      </c>
      <c r="Q4510">
        <v>0</v>
      </c>
      <c r="R4510">
        <v>0</v>
      </c>
      <c r="S4510">
        <v>0</v>
      </c>
      <c r="T4510">
        <v>0</v>
      </c>
    </row>
    <row r="4511" spans="1:20" x14ac:dyDescent="0.3">
      <c r="A4511" t="s">
        <v>235</v>
      </c>
      <c r="B4511" t="s">
        <v>280</v>
      </c>
      <c r="C4511">
        <v>8</v>
      </c>
      <c r="D4511">
        <v>10</v>
      </c>
      <c r="E4511" t="s">
        <v>513</v>
      </c>
      <c r="F4511" t="s">
        <v>508</v>
      </c>
      <c r="G4511" t="s">
        <v>508</v>
      </c>
      <c r="H4511">
        <v>3.847169293234892</v>
      </c>
      <c r="I4511">
        <v>44.196413366157913</v>
      </c>
      <c r="J4511">
        <v>0.1098917858922019</v>
      </c>
      <c r="K4511">
        <v>-9.4323742706612812</v>
      </c>
      <c r="L4511">
        <v>0.89123026636066494</v>
      </c>
      <c r="M4511">
        <v>-0.91799269034873154</v>
      </c>
      <c r="N4511">
        <v>-1.1735602026638701</v>
      </c>
      <c r="O4511">
        <v>0</v>
      </c>
      <c r="P4511">
        <v>1</v>
      </c>
      <c r="Q4511">
        <v>1</v>
      </c>
      <c r="R4511">
        <v>1</v>
      </c>
      <c r="S4511">
        <v>0</v>
      </c>
      <c r="T4511">
        <v>0</v>
      </c>
    </row>
    <row r="4512" spans="1:20" x14ac:dyDescent="0.3">
      <c r="A4512" t="s">
        <v>259</v>
      </c>
      <c r="B4512" t="s">
        <v>280</v>
      </c>
      <c r="C4512">
        <v>3</v>
      </c>
      <c r="D4512">
        <v>6</v>
      </c>
      <c r="E4512" t="s">
        <v>510</v>
      </c>
      <c r="F4512" t="s">
        <v>508</v>
      </c>
      <c r="G4512" t="s">
        <v>508</v>
      </c>
      <c r="H4512">
        <v>3.7499972752162392</v>
      </c>
      <c r="I4512">
        <v>35.714295445658941</v>
      </c>
      <c r="J4512">
        <v>-3.1164448649311449E-2</v>
      </c>
      <c r="K4512">
        <v>-67.813646699741454</v>
      </c>
      <c r="L4512">
        <v>0.8614347026364193</v>
      </c>
      <c r="M4512">
        <v>-1.1735602026638701</v>
      </c>
      <c r="N4512">
        <v>-0.1249980926513672</v>
      </c>
      <c r="O4512">
        <v>0</v>
      </c>
      <c r="P4512">
        <v>1</v>
      </c>
      <c r="Q4512">
        <v>0</v>
      </c>
      <c r="R4512">
        <v>0</v>
      </c>
      <c r="S4512">
        <v>0</v>
      </c>
      <c r="T4512">
        <v>0</v>
      </c>
    </row>
    <row r="4513" spans="1:20" x14ac:dyDescent="0.3">
      <c r="A4513" t="s">
        <v>282</v>
      </c>
      <c r="B4513" t="s">
        <v>280</v>
      </c>
      <c r="C4513">
        <v>5</v>
      </c>
      <c r="D4513">
        <v>5</v>
      </c>
      <c r="E4513" t="s">
        <v>510</v>
      </c>
      <c r="F4513" t="s">
        <v>508</v>
      </c>
      <c r="G4513" t="s">
        <v>508</v>
      </c>
      <c r="H4513">
        <v>3.0094022020544111</v>
      </c>
      <c r="I4513">
        <v>57.692307692307693</v>
      </c>
      <c r="J4513">
        <v>-0.15430619534044171</v>
      </c>
      <c r="K4513">
        <v>-79.613394908966598</v>
      </c>
      <c r="L4513">
        <v>0.44614315496872831</v>
      </c>
      <c r="M4513">
        <v>-0.3125</v>
      </c>
      <c r="N4513">
        <v>0.31347962382445138</v>
      </c>
      <c r="O4513">
        <v>0</v>
      </c>
      <c r="P4513">
        <v>1</v>
      </c>
      <c r="Q4513">
        <v>0</v>
      </c>
      <c r="R4513">
        <v>1</v>
      </c>
      <c r="S4513">
        <v>0</v>
      </c>
      <c r="T4513">
        <v>0</v>
      </c>
    </row>
    <row r="4514" spans="1:20" x14ac:dyDescent="0.3">
      <c r="A4514" t="s">
        <v>285</v>
      </c>
      <c r="B4514" t="s">
        <v>280</v>
      </c>
      <c r="C4514">
        <v>3</v>
      </c>
      <c r="D4514">
        <v>9</v>
      </c>
      <c r="E4514" t="s">
        <v>510</v>
      </c>
      <c r="F4514" t="s">
        <v>508</v>
      </c>
      <c r="G4514" t="s">
        <v>508</v>
      </c>
      <c r="H4514">
        <v>2.6396513444568219</v>
      </c>
      <c r="I4514">
        <v>47.24410584075347</v>
      </c>
      <c r="J4514">
        <v>-0.16348614122219859</v>
      </c>
      <c r="K4514">
        <v>-98.518555189818954</v>
      </c>
      <c r="L4514">
        <v>0.614614873347611</v>
      </c>
      <c r="M4514">
        <v>-1.062498092651367</v>
      </c>
      <c r="N4514">
        <v>-0.88440248154366108</v>
      </c>
      <c r="O4514">
        <v>0</v>
      </c>
      <c r="P4514">
        <v>1</v>
      </c>
      <c r="Q4514">
        <v>0</v>
      </c>
      <c r="R4514">
        <v>0</v>
      </c>
      <c r="S4514">
        <v>0</v>
      </c>
      <c r="T4514">
        <v>0</v>
      </c>
    </row>
    <row r="4515" spans="1:20" x14ac:dyDescent="0.3">
      <c r="A4515" t="s">
        <v>295</v>
      </c>
      <c r="B4515" t="s">
        <v>280</v>
      </c>
      <c r="C4515">
        <v>2</v>
      </c>
      <c r="D4515">
        <v>9</v>
      </c>
      <c r="E4515" t="s">
        <v>510</v>
      </c>
      <c r="F4515" t="s">
        <v>508</v>
      </c>
      <c r="G4515" t="s">
        <v>508</v>
      </c>
      <c r="H4515">
        <v>2.7639325830213082</v>
      </c>
      <c r="I4515">
        <v>20.930218804041569</v>
      </c>
      <c r="J4515">
        <v>-0.4344554578935591</v>
      </c>
      <c r="K4515">
        <v>-161.28313953222511</v>
      </c>
      <c r="L4515">
        <v>1.212648809523809</v>
      </c>
      <c r="M4515">
        <v>-1.401271941555533</v>
      </c>
      <c r="N4515">
        <v>-2.1317848751297812</v>
      </c>
      <c r="O4515">
        <v>0</v>
      </c>
      <c r="P4515">
        <v>0</v>
      </c>
      <c r="Q4515">
        <v>0</v>
      </c>
      <c r="R4515">
        <v>0</v>
      </c>
      <c r="S4515">
        <v>0</v>
      </c>
      <c r="T4515">
        <v>1</v>
      </c>
    </row>
    <row r="4516" spans="1:20" x14ac:dyDescent="0.3">
      <c r="A4516" t="s">
        <v>298</v>
      </c>
      <c r="B4516" t="s">
        <v>280</v>
      </c>
      <c r="C4516">
        <v>2</v>
      </c>
      <c r="D4516">
        <v>11</v>
      </c>
      <c r="E4516" t="s">
        <v>510</v>
      </c>
      <c r="F4516" t="s">
        <v>508</v>
      </c>
      <c r="G4516" t="s">
        <v>508</v>
      </c>
      <c r="H4516">
        <v>2.6402618681580772</v>
      </c>
      <c r="I4516">
        <v>3.5714285714285712</v>
      </c>
      <c r="J4516">
        <v>-0.67500918233190577</v>
      </c>
      <c r="K4516">
        <v>-199.6583694663496</v>
      </c>
      <c r="L4516">
        <v>1.5272593681116831</v>
      </c>
      <c r="M4516">
        <v>-2.1317848751297812</v>
      </c>
      <c r="N4516">
        <v>-1.0561096392842411</v>
      </c>
      <c r="O4516">
        <v>0</v>
      </c>
      <c r="P4516">
        <v>0</v>
      </c>
      <c r="Q4516">
        <v>0</v>
      </c>
      <c r="R4516">
        <v>0</v>
      </c>
      <c r="S4516">
        <v>0</v>
      </c>
      <c r="T4516">
        <v>1</v>
      </c>
    </row>
    <row r="4517" spans="1:20" x14ac:dyDescent="0.3">
      <c r="A4517" t="s">
        <v>164</v>
      </c>
      <c r="B4517" t="s">
        <v>280</v>
      </c>
      <c r="C4517">
        <v>3</v>
      </c>
      <c r="D4517">
        <v>10</v>
      </c>
      <c r="E4517" t="s">
        <v>510</v>
      </c>
      <c r="F4517" t="s">
        <v>508</v>
      </c>
      <c r="G4517" t="s">
        <v>508</v>
      </c>
      <c r="H4517">
        <v>2.7506353442913829</v>
      </c>
      <c r="I4517">
        <v>0</v>
      </c>
      <c r="J4517">
        <v>-0.68595415684124372</v>
      </c>
      <c r="K4517">
        <v>-91.217822663091297</v>
      </c>
      <c r="L4517">
        <v>0.81994268461184183</v>
      </c>
      <c r="M4517">
        <v>-3.434608426601089</v>
      </c>
      <c r="N4517">
        <v>4.514368154092482</v>
      </c>
      <c r="O4517">
        <v>0</v>
      </c>
      <c r="P4517">
        <v>1</v>
      </c>
      <c r="Q4517">
        <v>0</v>
      </c>
      <c r="R4517">
        <v>0</v>
      </c>
      <c r="S4517">
        <v>0</v>
      </c>
      <c r="T4517">
        <v>0</v>
      </c>
    </row>
    <row r="4518" spans="1:20" x14ac:dyDescent="0.3">
      <c r="A4518" t="s">
        <v>77</v>
      </c>
      <c r="B4518" t="s">
        <v>133</v>
      </c>
      <c r="C4518">
        <v>8</v>
      </c>
      <c r="D4518">
        <v>11</v>
      </c>
      <c r="E4518" t="s">
        <v>513</v>
      </c>
      <c r="F4518" t="s">
        <v>508</v>
      </c>
      <c r="G4518" t="s">
        <v>508</v>
      </c>
      <c r="H4518">
        <v>2.9240400504617781</v>
      </c>
      <c r="I4518">
        <v>51.120041839077579</v>
      </c>
      <c r="J4518">
        <v>2.4313293636408339E-2</v>
      </c>
      <c r="K4518">
        <v>-12.989052752757431</v>
      </c>
      <c r="L4518">
        <v>1.280633501862797</v>
      </c>
      <c r="M4518">
        <v>-0.60313861236359956</v>
      </c>
      <c r="N4518">
        <v>1.699033339945784</v>
      </c>
      <c r="O4518">
        <v>0</v>
      </c>
      <c r="P4518">
        <v>1</v>
      </c>
      <c r="Q4518">
        <v>1</v>
      </c>
      <c r="R4518">
        <v>0</v>
      </c>
      <c r="S4518">
        <v>0</v>
      </c>
      <c r="T4518">
        <v>1</v>
      </c>
    </row>
    <row r="4519" spans="1:20" x14ac:dyDescent="0.3">
      <c r="A4519" t="s">
        <v>139</v>
      </c>
      <c r="B4519" t="s">
        <v>133</v>
      </c>
      <c r="C4519">
        <v>6</v>
      </c>
      <c r="D4519">
        <v>9</v>
      </c>
      <c r="E4519" t="s">
        <v>513</v>
      </c>
      <c r="F4519" t="s">
        <v>508</v>
      </c>
      <c r="G4519" t="s">
        <v>508</v>
      </c>
      <c r="H4519">
        <v>3.078153394934763</v>
      </c>
      <c r="I4519">
        <v>45.365094726172501</v>
      </c>
      <c r="J4519">
        <v>1.6715281663324391E-4</v>
      </c>
      <c r="K4519">
        <v>28.04191539795718</v>
      </c>
      <c r="L4519">
        <v>0.53708891014461824</v>
      </c>
      <c r="M4519">
        <v>-1.1976093042061029</v>
      </c>
      <c r="N4519">
        <v>-0.84848114938446961</v>
      </c>
      <c r="O4519">
        <v>0</v>
      </c>
      <c r="P4519">
        <v>1</v>
      </c>
      <c r="Q4519">
        <v>1</v>
      </c>
      <c r="R4519">
        <v>0</v>
      </c>
      <c r="S4519">
        <v>0</v>
      </c>
      <c r="T4519">
        <v>0</v>
      </c>
    </row>
    <row r="4520" spans="1:20" x14ac:dyDescent="0.3">
      <c r="A4520" t="s">
        <v>156</v>
      </c>
      <c r="B4520" t="s">
        <v>133</v>
      </c>
      <c r="C4520">
        <v>3</v>
      </c>
      <c r="D4520">
        <v>6</v>
      </c>
      <c r="E4520" t="s">
        <v>510</v>
      </c>
      <c r="F4520" t="s">
        <v>508</v>
      </c>
      <c r="G4520" t="s">
        <v>508</v>
      </c>
      <c r="H4520">
        <v>3.1484428881730282</v>
      </c>
      <c r="I4520">
        <v>36.126947776947503</v>
      </c>
      <c r="J4520">
        <v>-1.1107848962774201E-2</v>
      </c>
      <c r="K4520">
        <v>-48.104293766062497</v>
      </c>
      <c r="L4520">
        <v>0.34521404927997779</v>
      </c>
      <c r="M4520">
        <v>-0.84848114938446961</v>
      </c>
      <c r="N4520">
        <v>2.3227331698640792</v>
      </c>
      <c r="O4520">
        <v>0</v>
      </c>
      <c r="P4520">
        <v>1</v>
      </c>
      <c r="Q4520">
        <v>0</v>
      </c>
      <c r="R4520">
        <v>0</v>
      </c>
      <c r="S4520">
        <v>0</v>
      </c>
      <c r="T4520">
        <v>0</v>
      </c>
    </row>
    <row r="4521" spans="1:20" x14ac:dyDescent="0.3">
      <c r="A4521" t="s">
        <v>228</v>
      </c>
      <c r="B4521" t="s">
        <v>133</v>
      </c>
      <c r="C4521">
        <v>9</v>
      </c>
      <c r="D4521">
        <v>7</v>
      </c>
      <c r="E4521" t="s">
        <v>510</v>
      </c>
      <c r="F4521" t="s">
        <v>508</v>
      </c>
      <c r="G4521" t="s">
        <v>508</v>
      </c>
      <c r="H4521">
        <v>3.028549108592355</v>
      </c>
      <c r="I4521">
        <v>61.626260438382353</v>
      </c>
      <c r="J4521">
        <v>2.1447902963827449E-3</v>
      </c>
      <c r="K4521">
        <v>55.224714266249258</v>
      </c>
      <c r="L4521">
        <v>0.88708035357794768</v>
      </c>
      <c r="M4521">
        <v>-0.47449537846954171</v>
      </c>
      <c r="N4521">
        <v>3.5756760999336969</v>
      </c>
      <c r="O4521">
        <v>1</v>
      </c>
      <c r="P4521">
        <v>1</v>
      </c>
      <c r="Q4521">
        <v>1</v>
      </c>
      <c r="R4521">
        <v>0</v>
      </c>
      <c r="S4521">
        <v>0</v>
      </c>
      <c r="T4521">
        <v>0</v>
      </c>
    </row>
    <row r="4522" spans="1:20" x14ac:dyDescent="0.3">
      <c r="A4522" t="s">
        <v>271</v>
      </c>
      <c r="B4522" t="s">
        <v>133</v>
      </c>
      <c r="C4522">
        <v>8</v>
      </c>
      <c r="D4522">
        <v>8</v>
      </c>
      <c r="E4522" t="s">
        <v>510</v>
      </c>
      <c r="F4522" t="s">
        <v>508</v>
      </c>
      <c r="G4522" t="s">
        <v>508</v>
      </c>
      <c r="H4522">
        <v>4.2771581387737214</v>
      </c>
      <c r="I4522">
        <v>25.806485353717761</v>
      </c>
      <c r="J4522">
        <v>2.8887817738524359E-2</v>
      </c>
      <c r="K4522">
        <v>21.429484582361749</v>
      </c>
      <c r="L4522">
        <v>0.82432717556355339</v>
      </c>
      <c r="M4522">
        <v>-6.7039043640457319</v>
      </c>
      <c r="N4522">
        <v>1.4371243122980579</v>
      </c>
      <c r="O4522">
        <v>0</v>
      </c>
      <c r="P4522">
        <v>1</v>
      </c>
      <c r="Q4522">
        <v>1</v>
      </c>
      <c r="R4522">
        <v>0</v>
      </c>
      <c r="S4522">
        <v>1</v>
      </c>
      <c r="T4522">
        <v>0</v>
      </c>
    </row>
    <row r="4523" spans="1:20" x14ac:dyDescent="0.3">
      <c r="A4523" t="s">
        <v>290</v>
      </c>
      <c r="B4523" t="s">
        <v>133</v>
      </c>
      <c r="C4523">
        <v>3</v>
      </c>
      <c r="D4523">
        <v>5</v>
      </c>
      <c r="E4523" t="s">
        <v>510</v>
      </c>
      <c r="F4523" t="s">
        <v>508</v>
      </c>
      <c r="G4523" t="s">
        <v>508</v>
      </c>
      <c r="H4523">
        <v>4.657668445310013</v>
      </c>
      <c r="I4523">
        <v>41.007230770602973</v>
      </c>
      <c r="J4523">
        <v>-1.0131405182820959E-2</v>
      </c>
      <c r="K4523">
        <v>32.596632474245673</v>
      </c>
      <c r="L4523">
        <v>0.88534769495232124</v>
      </c>
      <c r="M4523">
        <v>-1.920904734082207</v>
      </c>
      <c r="N4523">
        <v>-1.8433161496169921</v>
      </c>
      <c r="O4523">
        <v>0</v>
      </c>
      <c r="P4523">
        <v>1</v>
      </c>
      <c r="Q4523">
        <v>0</v>
      </c>
      <c r="R4523">
        <v>0</v>
      </c>
      <c r="S4523">
        <v>0</v>
      </c>
      <c r="T4523">
        <v>0</v>
      </c>
    </row>
    <row r="4524" spans="1:20" x14ac:dyDescent="0.3">
      <c r="A4524" t="s">
        <v>512</v>
      </c>
      <c r="B4524" t="s">
        <v>133</v>
      </c>
      <c r="C4524">
        <v>1</v>
      </c>
      <c r="D4524">
        <v>4</v>
      </c>
      <c r="E4524" t="s">
        <v>510</v>
      </c>
      <c r="F4524" t="s">
        <v>508</v>
      </c>
      <c r="G4524" t="s">
        <v>508</v>
      </c>
      <c r="H4524">
        <v>5.3204340583586047</v>
      </c>
      <c r="I4524">
        <v>8.208999837733046</v>
      </c>
      <c r="J4524">
        <v>-5.946253976828722E-2</v>
      </c>
      <c r="K4524">
        <v>-91.23224463191309</v>
      </c>
      <c r="L4524">
        <v>0.8676884194058776</v>
      </c>
      <c r="M4524">
        <v>-2.934272142816527</v>
      </c>
      <c r="N4524">
        <v>-6.771467818855859</v>
      </c>
      <c r="O4524">
        <v>0</v>
      </c>
      <c r="P4524">
        <v>1</v>
      </c>
      <c r="Q4524">
        <v>0</v>
      </c>
      <c r="R4524">
        <v>0</v>
      </c>
      <c r="S4524">
        <v>0</v>
      </c>
      <c r="T4524">
        <v>0</v>
      </c>
    </row>
    <row r="4525" spans="1:20" x14ac:dyDescent="0.3">
      <c r="A4525" t="s">
        <v>91</v>
      </c>
      <c r="B4525" t="s">
        <v>133</v>
      </c>
      <c r="C4525">
        <v>-2</v>
      </c>
      <c r="D4525">
        <v>3</v>
      </c>
      <c r="E4525" t="s">
        <v>510</v>
      </c>
      <c r="F4525" t="s">
        <v>508</v>
      </c>
      <c r="G4525" t="s">
        <v>508</v>
      </c>
      <c r="H4525">
        <v>6.3553822704612211</v>
      </c>
      <c r="I4525">
        <v>12.68293681419774</v>
      </c>
      <c r="J4525">
        <v>-0.1083778421411488</v>
      </c>
      <c r="K4525">
        <v>-254.66295948929729</v>
      </c>
      <c r="L4525">
        <v>0.84183407375449859</v>
      </c>
      <c r="M4525">
        <v>-6.771467818855859</v>
      </c>
      <c r="N4525">
        <v>-0.12970465411618079</v>
      </c>
      <c r="O4525">
        <v>0</v>
      </c>
      <c r="P4525">
        <v>0</v>
      </c>
      <c r="Q4525">
        <v>0</v>
      </c>
      <c r="R4525">
        <v>0</v>
      </c>
      <c r="S4525">
        <v>0</v>
      </c>
      <c r="T4525">
        <v>0</v>
      </c>
    </row>
    <row r="4526" spans="1:20" x14ac:dyDescent="0.3">
      <c r="A4526" t="s">
        <v>93</v>
      </c>
      <c r="B4526" t="s">
        <v>133</v>
      </c>
      <c r="C4526">
        <v>-2</v>
      </c>
      <c r="D4526">
        <v>1</v>
      </c>
      <c r="E4526" t="s">
        <v>510</v>
      </c>
      <c r="F4526" t="s">
        <v>508</v>
      </c>
      <c r="G4526" t="s">
        <v>508</v>
      </c>
      <c r="H4526">
        <v>6.4656762608251537</v>
      </c>
      <c r="I4526">
        <v>12.195120816568441</v>
      </c>
      <c r="J4526">
        <v>-0.12824015346178361</v>
      </c>
      <c r="K4526">
        <v>-187.01172086784399</v>
      </c>
      <c r="L4526">
        <v>0.75940128214794378</v>
      </c>
      <c r="M4526">
        <v>-0.12970465411618079</v>
      </c>
      <c r="N4526">
        <v>-0.25974001846660311</v>
      </c>
      <c r="O4526">
        <v>0</v>
      </c>
      <c r="P4526">
        <v>0</v>
      </c>
      <c r="Q4526">
        <v>0</v>
      </c>
      <c r="R4526">
        <v>0</v>
      </c>
      <c r="S4526">
        <v>0</v>
      </c>
      <c r="T4526">
        <v>0</v>
      </c>
    </row>
    <row r="4527" spans="1:20" x14ac:dyDescent="0.3">
      <c r="A4527" t="s">
        <v>162</v>
      </c>
      <c r="B4527" t="s">
        <v>133</v>
      </c>
      <c r="C4527">
        <v>1</v>
      </c>
      <c r="D4527">
        <v>2</v>
      </c>
      <c r="E4527" t="s">
        <v>510</v>
      </c>
      <c r="F4527" t="s">
        <v>508</v>
      </c>
      <c r="G4527" t="s">
        <v>508</v>
      </c>
      <c r="H4527">
        <v>5.9183680420366906</v>
      </c>
      <c r="I4527">
        <v>12.5</v>
      </c>
      <c r="J4527">
        <v>-0.125502327285723</v>
      </c>
      <c r="K4527">
        <v>-88.405787918886148</v>
      </c>
      <c r="L4527">
        <v>0.70268085033538719</v>
      </c>
      <c r="M4527">
        <v>-1.4084524240758931</v>
      </c>
      <c r="N4527">
        <v>-1.9480470421542639</v>
      </c>
      <c r="O4527">
        <v>0</v>
      </c>
      <c r="P4527">
        <v>1</v>
      </c>
      <c r="Q4527">
        <v>0</v>
      </c>
      <c r="R4527">
        <v>0</v>
      </c>
      <c r="S4527">
        <v>0</v>
      </c>
      <c r="T4527">
        <v>0</v>
      </c>
    </row>
    <row r="4528" spans="1:20" x14ac:dyDescent="0.3">
      <c r="A4528" t="s">
        <v>220</v>
      </c>
      <c r="B4528" t="s">
        <v>133</v>
      </c>
      <c r="C4528">
        <v>1</v>
      </c>
      <c r="D4528">
        <v>2</v>
      </c>
      <c r="E4528" t="s">
        <v>510</v>
      </c>
      <c r="F4528" t="s">
        <v>508</v>
      </c>
      <c r="G4528" t="s">
        <v>508</v>
      </c>
      <c r="H4528">
        <v>6.6887426175279057</v>
      </c>
      <c r="I4528">
        <v>11.62790903985827</v>
      </c>
      <c r="J4528">
        <v>-0.12459761795964459</v>
      </c>
      <c r="K4528">
        <v>-76.694640623317369</v>
      </c>
      <c r="L4528">
        <v>0.90920952642976771</v>
      </c>
      <c r="M4528">
        <v>-1.9480470421542639</v>
      </c>
      <c r="N4528">
        <v>4.1059594032853637</v>
      </c>
      <c r="O4528">
        <v>0</v>
      </c>
      <c r="P4528">
        <v>1</v>
      </c>
      <c r="Q4528">
        <v>0</v>
      </c>
      <c r="R4528">
        <v>0</v>
      </c>
      <c r="S4528">
        <v>0</v>
      </c>
      <c r="T4528">
        <v>0</v>
      </c>
    </row>
    <row r="4529" spans="1:20" x14ac:dyDescent="0.3">
      <c r="A4529" t="s">
        <v>235</v>
      </c>
      <c r="B4529" t="s">
        <v>133</v>
      </c>
      <c r="C4529">
        <v>1</v>
      </c>
      <c r="D4529">
        <v>2</v>
      </c>
      <c r="E4529" t="s">
        <v>510</v>
      </c>
      <c r="F4529" t="s">
        <v>508</v>
      </c>
      <c r="G4529" t="s">
        <v>508</v>
      </c>
      <c r="H4529">
        <v>6.1184226889878444</v>
      </c>
      <c r="I4529">
        <v>16.39342767239879</v>
      </c>
      <c r="J4529">
        <v>-3.8753509215054022E-2</v>
      </c>
      <c r="K4529">
        <v>-82.098750169820121</v>
      </c>
      <c r="L4529">
        <v>0.60950826235830569</v>
      </c>
      <c r="M4529">
        <v>-1.935485101515247</v>
      </c>
      <c r="N4529">
        <v>-1.3157882353605499</v>
      </c>
      <c r="O4529">
        <v>0</v>
      </c>
      <c r="P4529">
        <v>1</v>
      </c>
      <c r="Q4529">
        <v>0</v>
      </c>
      <c r="R4529">
        <v>0</v>
      </c>
      <c r="S4529">
        <v>0</v>
      </c>
      <c r="T4529">
        <v>0</v>
      </c>
    </row>
    <row r="4530" spans="1:20" x14ac:dyDescent="0.3">
      <c r="A4530" t="s">
        <v>259</v>
      </c>
      <c r="B4530" t="s">
        <v>133</v>
      </c>
      <c r="C4530">
        <v>1</v>
      </c>
      <c r="D4530">
        <v>2</v>
      </c>
      <c r="E4530" t="s">
        <v>510</v>
      </c>
      <c r="F4530" t="s">
        <v>508</v>
      </c>
      <c r="G4530" t="s">
        <v>508</v>
      </c>
      <c r="H4530">
        <v>5.8095250810895642</v>
      </c>
      <c r="I4530">
        <v>11.235946026311771</v>
      </c>
      <c r="J4530">
        <v>-3.7952425607070572E-2</v>
      </c>
      <c r="K4530">
        <v>-85.978018094083382</v>
      </c>
      <c r="L4530">
        <v>0.43943502395590278</v>
      </c>
      <c r="M4530">
        <v>-1.3157882353605499</v>
      </c>
      <c r="N4530">
        <v>1.3333320617675779</v>
      </c>
      <c r="O4530">
        <v>0</v>
      </c>
      <c r="P4530">
        <v>1</v>
      </c>
      <c r="Q4530">
        <v>0</v>
      </c>
      <c r="R4530">
        <v>0</v>
      </c>
      <c r="S4530">
        <v>0</v>
      </c>
      <c r="T4530">
        <v>0</v>
      </c>
    </row>
    <row r="4531" spans="1:20" x14ac:dyDescent="0.3">
      <c r="A4531" t="s">
        <v>269</v>
      </c>
      <c r="B4531" t="s">
        <v>133</v>
      </c>
      <c r="C4531">
        <v>1</v>
      </c>
      <c r="D4531">
        <v>4</v>
      </c>
      <c r="E4531" t="s">
        <v>510</v>
      </c>
      <c r="F4531" t="s">
        <v>508</v>
      </c>
      <c r="G4531" t="s">
        <v>508</v>
      </c>
      <c r="H4531">
        <v>5.6547631064684429</v>
      </c>
      <c r="I4531">
        <v>9.9290696195853609</v>
      </c>
      <c r="J4531">
        <v>-2.9463440428740609E-2</v>
      </c>
      <c r="K4531">
        <v>-52.766283799832948</v>
      </c>
      <c r="L4531">
        <v>0.80479262674119589</v>
      </c>
      <c r="M4531">
        <v>-2.1052611765768798</v>
      </c>
      <c r="N4531">
        <v>0.13440526838401101</v>
      </c>
      <c r="O4531">
        <v>0</v>
      </c>
      <c r="P4531">
        <v>1</v>
      </c>
      <c r="Q4531">
        <v>0</v>
      </c>
      <c r="R4531">
        <v>0</v>
      </c>
      <c r="S4531">
        <v>0</v>
      </c>
      <c r="T4531">
        <v>0</v>
      </c>
    </row>
    <row r="4532" spans="1:20" x14ac:dyDescent="0.3">
      <c r="A4532" t="s">
        <v>285</v>
      </c>
      <c r="B4532" t="s">
        <v>133</v>
      </c>
      <c r="C4532">
        <v>0</v>
      </c>
      <c r="D4532">
        <v>3</v>
      </c>
      <c r="E4532" t="s">
        <v>510</v>
      </c>
      <c r="F4532" t="s">
        <v>508</v>
      </c>
      <c r="G4532" t="s">
        <v>508</v>
      </c>
      <c r="H4532">
        <v>4.7749515301106804</v>
      </c>
      <c r="I4532">
        <v>8.571441546586982</v>
      </c>
      <c r="J4532">
        <v>-2.8226464470644839E-2</v>
      </c>
      <c r="K4532">
        <v>-125.233830734732</v>
      </c>
      <c r="L4532">
        <v>0.63974474541950732</v>
      </c>
      <c r="M4532">
        <v>-1.7496586891957999</v>
      </c>
      <c r="N4532">
        <v>-0.27397233430072482</v>
      </c>
      <c r="O4532">
        <v>0</v>
      </c>
      <c r="P4532">
        <v>0</v>
      </c>
      <c r="Q4532">
        <v>0</v>
      </c>
      <c r="R4532">
        <v>0</v>
      </c>
      <c r="S4532">
        <v>0</v>
      </c>
      <c r="T4532">
        <v>0</v>
      </c>
    </row>
    <row r="4533" spans="1:20" x14ac:dyDescent="0.3">
      <c r="A4533" t="s">
        <v>291</v>
      </c>
      <c r="B4533" t="s">
        <v>133</v>
      </c>
      <c r="C4533">
        <v>2</v>
      </c>
      <c r="D4533">
        <v>6</v>
      </c>
      <c r="E4533" t="s">
        <v>510</v>
      </c>
      <c r="F4533" t="s">
        <v>508</v>
      </c>
      <c r="G4533" t="s">
        <v>508</v>
      </c>
      <c r="H4533">
        <v>4.7016272256939207</v>
      </c>
      <c r="I4533">
        <v>1.7093999677217939</v>
      </c>
      <c r="J4533">
        <v>-3.3203492933802183E-2</v>
      </c>
      <c r="K4533">
        <v>-129.46686282076681</v>
      </c>
      <c r="L4533">
        <v>1.151767711983483</v>
      </c>
      <c r="M4533">
        <v>-2.3351658158595119</v>
      </c>
      <c r="N4533">
        <v>-1.5471185857774701</v>
      </c>
      <c r="O4533">
        <v>0</v>
      </c>
      <c r="P4533">
        <v>0</v>
      </c>
      <c r="Q4533">
        <v>0</v>
      </c>
      <c r="R4533">
        <v>0</v>
      </c>
      <c r="S4533">
        <v>0</v>
      </c>
      <c r="T4533">
        <v>1</v>
      </c>
    </row>
    <row r="4534" spans="1:20" x14ac:dyDescent="0.3">
      <c r="A4534" t="s">
        <v>295</v>
      </c>
      <c r="B4534" t="s">
        <v>133</v>
      </c>
      <c r="C4534">
        <v>2</v>
      </c>
      <c r="D4534">
        <v>4</v>
      </c>
      <c r="E4534" t="s">
        <v>510</v>
      </c>
      <c r="F4534" t="s">
        <v>508</v>
      </c>
      <c r="G4534" t="s">
        <v>508</v>
      </c>
      <c r="H4534">
        <v>4.7040812823237204</v>
      </c>
      <c r="I4534">
        <v>5.9701428803238503</v>
      </c>
      <c r="J4534">
        <v>-3.9047563795512663E-2</v>
      </c>
      <c r="K4534">
        <v>-146.99290387472021</v>
      </c>
      <c r="L4534">
        <v>1.169332215571985</v>
      </c>
      <c r="M4534">
        <v>-1.5471185857774701</v>
      </c>
      <c r="N4534">
        <v>0.14286041259765619</v>
      </c>
      <c r="O4534">
        <v>0</v>
      </c>
      <c r="P4534">
        <v>0</v>
      </c>
      <c r="Q4534">
        <v>0</v>
      </c>
      <c r="R4534">
        <v>0</v>
      </c>
      <c r="S4534">
        <v>0</v>
      </c>
      <c r="T4534">
        <v>1</v>
      </c>
    </row>
    <row r="4535" spans="1:20" x14ac:dyDescent="0.3">
      <c r="A4535" t="s">
        <v>96</v>
      </c>
      <c r="B4535" t="s">
        <v>133</v>
      </c>
      <c r="C4535">
        <v>11</v>
      </c>
      <c r="D4535">
        <v>14</v>
      </c>
      <c r="E4535" t="s">
        <v>15</v>
      </c>
      <c r="F4535" t="s">
        <v>509</v>
      </c>
      <c r="G4535" t="s">
        <v>509</v>
      </c>
      <c r="H4535">
        <v>3.2218832711557659</v>
      </c>
      <c r="I4535">
        <v>12.621373606176849</v>
      </c>
      <c r="J4535">
        <v>3.5151673445892322E-3</v>
      </c>
      <c r="K4535">
        <v>-65.616798885728002</v>
      </c>
      <c r="L4535">
        <v>1.2208572523630761</v>
      </c>
      <c r="M4535">
        <v>-1.673638553447659</v>
      </c>
      <c r="N4535">
        <v>1.1347506601658091</v>
      </c>
      <c r="O4535">
        <v>1</v>
      </c>
      <c r="P4535">
        <v>1</v>
      </c>
      <c r="Q4535">
        <v>1</v>
      </c>
      <c r="R4535">
        <v>0</v>
      </c>
      <c r="S4535">
        <v>0</v>
      </c>
      <c r="T4535">
        <v>1</v>
      </c>
    </row>
    <row r="4536" spans="1:20" x14ac:dyDescent="0.3">
      <c r="A4536" t="s">
        <v>164</v>
      </c>
      <c r="B4536" t="s">
        <v>133</v>
      </c>
      <c r="C4536">
        <v>8</v>
      </c>
      <c r="D4536">
        <v>10</v>
      </c>
      <c r="E4536" t="s">
        <v>513</v>
      </c>
      <c r="F4536" t="s">
        <v>508</v>
      </c>
      <c r="G4536" t="s">
        <v>508</v>
      </c>
      <c r="H4536">
        <v>3.201619383392273</v>
      </c>
      <c r="I4536">
        <v>12.621373606176849</v>
      </c>
      <c r="J4536">
        <v>1.7250203220197491E-2</v>
      </c>
      <c r="K4536">
        <v>-38.360648222431173</v>
      </c>
      <c r="L4536">
        <v>1.376887036553371</v>
      </c>
      <c r="M4536">
        <v>-1.1220185472932169</v>
      </c>
      <c r="N4536">
        <v>3.5460991948418799</v>
      </c>
      <c r="O4536">
        <v>0</v>
      </c>
      <c r="P4536">
        <v>1</v>
      </c>
      <c r="Q4536">
        <v>1</v>
      </c>
      <c r="R4536">
        <v>0</v>
      </c>
      <c r="S4536">
        <v>0</v>
      </c>
      <c r="T4536">
        <v>1</v>
      </c>
    </row>
    <row r="4537" spans="1:20" x14ac:dyDescent="0.3">
      <c r="A4537" t="s">
        <v>242</v>
      </c>
      <c r="B4537" t="s">
        <v>133</v>
      </c>
      <c r="C4537">
        <v>9</v>
      </c>
      <c r="D4537">
        <v>13</v>
      </c>
      <c r="E4537" t="s">
        <v>513</v>
      </c>
      <c r="F4537" t="s">
        <v>508</v>
      </c>
      <c r="G4537" t="s">
        <v>508</v>
      </c>
      <c r="H4537">
        <v>2.871049960075192</v>
      </c>
      <c r="I4537">
        <v>51.923075159625832</v>
      </c>
      <c r="J4537">
        <v>5.6020577912719277E-2</v>
      </c>
      <c r="K4537">
        <v>61.574112246800141</v>
      </c>
      <c r="L4537">
        <v>0.55270090716737741</v>
      </c>
      <c r="M4537">
        <v>-2.5745264806795021</v>
      </c>
      <c r="N4537">
        <v>6.3977751667056522</v>
      </c>
      <c r="O4537">
        <v>1</v>
      </c>
      <c r="P4537">
        <v>1</v>
      </c>
      <c r="Q4537">
        <v>1</v>
      </c>
      <c r="R4537">
        <v>0</v>
      </c>
      <c r="S4537">
        <v>0</v>
      </c>
      <c r="T4537">
        <v>0</v>
      </c>
    </row>
    <row r="4538" spans="1:20" x14ac:dyDescent="0.3">
      <c r="A4538" t="s">
        <v>139</v>
      </c>
      <c r="B4538" t="s">
        <v>100</v>
      </c>
      <c r="C4538">
        <v>11</v>
      </c>
      <c r="D4538">
        <v>13</v>
      </c>
      <c r="E4538" t="s">
        <v>513</v>
      </c>
      <c r="F4538" t="s">
        <v>508</v>
      </c>
      <c r="G4538" t="s">
        <v>508</v>
      </c>
      <c r="H4538">
        <v>3.3762048722048439</v>
      </c>
      <c r="I4538">
        <v>40.476167499334423</v>
      </c>
      <c r="J4538">
        <v>1.9847852132560059E-2</v>
      </c>
      <c r="K4538">
        <v>95.245060846256479</v>
      </c>
      <c r="L4538">
        <v>0.66740435523371155</v>
      </c>
      <c r="M4538">
        <v>-1.892750149970547</v>
      </c>
      <c r="N4538">
        <v>-0.96462933767546488</v>
      </c>
      <c r="O4538">
        <v>1</v>
      </c>
      <c r="P4538">
        <v>1</v>
      </c>
      <c r="Q4538">
        <v>1</v>
      </c>
      <c r="R4538">
        <v>0</v>
      </c>
      <c r="S4538">
        <v>1</v>
      </c>
      <c r="T4538">
        <v>0</v>
      </c>
    </row>
    <row r="4539" spans="1:20" x14ac:dyDescent="0.3">
      <c r="A4539" t="s">
        <v>156</v>
      </c>
      <c r="B4539" t="s">
        <v>100</v>
      </c>
      <c r="C4539">
        <v>11</v>
      </c>
      <c r="D4539">
        <v>12</v>
      </c>
      <c r="E4539" t="s">
        <v>513</v>
      </c>
      <c r="F4539" t="s">
        <v>508</v>
      </c>
      <c r="G4539" t="s">
        <v>508</v>
      </c>
      <c r="H4539">
        <v>3.4554721002041018</v>
      </c>
      <c r="I4539">
        <v>33.333314411216577</v>
      </c>
      <c r="J4539">
        <v>1.5372881287829109E-2</v>
      </c>
      <c r="K4539">
        <v>34.222259144728064</v>
      </c>
      <c r="L4539">
        <v>0.41779304698150121</v>
      </c>
      <c r="M4539">
        <v>-0.96462933767546488</v>
      </c>
      <c r="N4539">
        <v>0.97402506924976173</v>
      </c>
      <c r="O4539">
        <v>1</v>
      </c>
      <c r="P4539">
        <v>1</v>
      </c>
      <c r="Q4539">
        <v>1</v>
      </c>
      <c r="R4539">
        <v>0</v>
      </c>
      <c r="S4539">
        <v>1</v>
      </c>
      <c r="T4539">
        <v>0</v>
      </c>
    </row>
    <row r="4540" spans="1:20" x14ac:dyDescent="0.3">
      <c r="A4540" t="s">
        <v>223</v>
      </c>
      <c r="B4540" t="s">
        <v>100</v>
      </c>
      <c r="C4540">
        <v>8</v>
      </c>
      <c r="D4540">
        <v>8</v>
      </c>
      <c r="E4540" t="s">
        <v>513</v>
      </c>
      <c r="F4540" t="s">
        <v>508</v>
      </c>
      <c r="G4540" t="s">
        <v>508</v>
      </c>
      <c r="H4540">
        <v>3.4211744340807502</v>
      </c>
      <c r="I4540">
        <v>35.714265440589188</v>
      </c>
      <c r="J4540">
        <v>1.0605616807527529E-2</v>
      </c>
      <c r="K4540">
        <v>31.833119181336901</v>
      </c>
      <c r="L4540">
        <v>0.73801014588709657</v>
      </c>
      <c r="M4540">
        <v>-0.64308622511697655</v>
      </c>
      <c r="N4540">
        <v>0</v>
      </c>
      <c r="O4540">
        <v>0</v>
      </c>
      <c r="P4540">
        <v>1</v>
      </c>
      <c r="Q4540">
        <v>1</v>
      </c>
      <c r="R4540">
        <v>0</v>
      </c>
      <c r="S4540">
        <v>1</v>
      </c>
      <c r="T4540">
        <v>0</v>
      </c>
    </row>
    <row r="4541" spans="1:20" x14ac:dyDescent="0.3">
      <c r="A4541" t="s">
        <v>271</v>
      </c>
      <c r="B4541" t="s">
        <v>100</v>
      </c>
      <c r="C4541">
        <v>6</v>
      </c>
      <c r="D4541">
        <v>6</v>
      </c>
      <c r="E4541" t="s">
        <v>510</v>
      </c>
      <c r="F4541" t="s">
        <v>508</v>
      </c>
      <c r="G4541" t="s">
        <v>508</v>
      </c>
      <c r="H4541">
        <v>5.1561040581391264</v>
      </c>
      <c r="I4541">
        <v>16.326514724293251</v>
      </c>
      <c r="J4541">
        <v>1.4398394105720571E-3</v>
      </c>
      <c r="K4541">
        <v>-47.076021618411097</v>
      </c>
      <c r="L4541">
        <v>0.66687943140298511</v>
      </c>
      <c r="M4541">
        <v>-5.0314491343343963</v>
      </c>
      <c r="N4541">
        <v>0.3311255141196694</v>
      </c>
      <c r="O4541">
        <v>0</v>
      </c>
      <c r="P4541">
        <v>1</v>
      </c>
      <c r="Q4541">
        <v>1</v>
      </c>
      <c r="R4541">
        <v>0</v>
      </c>
      <c r="S4541">
        <v>1</v>
      </c>
      <c r="T4541">
        <v>0</v>
      </c>
    </row>
    <row r="4542" spans="1:20" x14ac:dyDescent="0.3">
      <c r="A4542" t="s">
        <v>283</v>
      </c>
      <c r="B4542" t="s">
        <v>100</v>
      </c>
      <c r="C4542">
        <v>3</v>
      </c>
      <c r="D4542">
        <v>4</v>
      </c>
      <c r="E4542" t="s">
        <v>510</v>
      </c>
      <c r="F4542" t="s">
        <v>508</v>
      </c>
      <c r="G4542" t="s">
        <v>508</v>
      </c>
      <c r="H4542">
        <v>4.0444672757866664</v>
      </c>
      <c r="I4542">
        <v>6.8181744291772288</v>
      </c>
      <c r="J4542">
        <v>-1.9717885565241781E-2</v>
      </c>
      <c r="K4542">
        <v>-96.183210994372487</v>
      </c>
      <c r="L4542">
        <v>0.52786111832668581</v>
      </c>
      <c r="M4542">
        <v>-0.98360563471443352</v>
      </c>
      <c r="N4542">
        <v>-1.324502056478678</v>
      </c>
      <c r="O4542">
        <v>0</v>
      </c>
      <c r="P4542">
        <v>1</v>
      </c>
      <c r="Q4542">
        <v>0</v>
      </c>
      <c r="R4542">
        <v>0</v>
      </c>
      <c r="S4542">
        <v>0</v>
      </c>
      <c r="T4542">
        <v>0</v>
      </c>
    </row>
    <row r="4543" spans="1:20" x14ac:dyDescent="0.3">
      <c r="A4543" t="s">
        <v>290</v>
      </c>
      <c r="B4543" t="s">
        <v>100</v>
      </c>
      <c r="C4543">
        <v>0</v>
      </c>
      <c r="D4543">
        <v>5</v>
      </c>
      <c r="E4543" t="s">
        <v>510</v>
      </c>
      <c r="F4543" t="s">
        <v>508</v>
      </c>
      <c r="G4543" t="s">
        <v>508</v>
      </c>
      <c r="H4543">
        <v>3.930969729732769</v>
      </c>
      <c r="I4543">
        <v>6.2499937911830834</v>
      </c>
      <c r="J4543">
        <v>-2.6737651198703031E-2</v>
      </c>
      <c r="K4543">
        <v>-109.98529209581569</v>
      </c>
      <c r="L4543">
        <v>0.87860501016467785</v>
      </c>
      <c r="M4543">
        <v>-1.324502056478678</v>
      </c>
      <c r="N4543">
        <v>-0.33557014762590298</v>
      </c>
      <c r="O4543">
        <v>0</v>
      </c>
      <c r="P4543">
        <v>0</v>
      </c>
      <c r="Q4543">
        <v>0</v>
      </c>
      <c r="R4543">
        <v>0</v>
      </c>
      <c r="S4543">
        <v>0</v>
      </c>
      <c r="T4543">
        <v>0</v>
      </c>
    </row>
    <row r="4544" spans="1:20" x14ac:dyDescent="0.3">
      <c r="A4544" t="s">
        <v>512</v>
      </c>
      <c r="B4544" t="s">
        <v>100</v>
      </c>
      <c r="C4544">
        <v>5</v>
      </c>
      <c r="D4544">
        <v>7</v>
      </c>
      <c r="E4544" t="s">
        <v>510</v>
      </c>
      <c r="F4544" t="s">
        <v>508</v>
      </c>
      <c r="G4544" t="s">
        <v>508</v>
      </c>
      <c r="H4544">
        <v>3.9601556917314098</v>
      </c>
      <c r="I4544">
        <v>1.999998092651367</v>
      </c>
      <c r="J4544">
        <v>-3.3662803510613147E-2</v>
      </c>
      <c r="K4544">
        <v>-97.034140761379504</v>
      </c>
      <c r="L4544">
        <v>1.085419593847768</v>
      </c>
      <c r="M4544">
        <v>-1.010100037063252</v>
      </c>
      <c r="N4544">
        <v>-4.7619082373941861</v>
      </c>
      <c r="O4544">
        <v>0</v>
      </c>
      <c r="P4544">
        <v>1</v>
      </c>
      <c r="Q4544">
        <v>0</v>
      </c>
      <c r="R4544">
        <v>0</v>
      </c>
      <c r="S4544">
        <v>0</v>
      </c>
      <c r="T4544">
        <v>1</v>
      </c>
    </row>
    <row r="4545" spans="1:20" x14ac:dyDescent="0.3">
      <c r="A4545" t="s">
        <v>91</v>
      </c>
      <c r="B4545" t="s">
        <v>100</v>
      </c>
      <c r="C4545">
        <v>2</v>
      </c>
      <c r="D4545">
        <v>7</v>
      </c>
      <c r="E4545" t="s">
        <v>510</v>
      </c>
      <c r="F4545" t="s">
        <v>508</v>
      </c>
      <c r="G4545" t="s">
        <v>508</v>
      </c>
      <c r="H4545">
        <v>4.5663265110626163</v>
      </c>
      <c r="I4545">
        <v>13.698616715036239</v>
      </c>
      <c r="J4545">
        <v>-4.0714711561921413E-2</v>
      </c>
      <c r="K4545">
        <v>-174.3859542910634</v>
      </c>
      <c r="L4545">
        <v>1.4497605901154429</v>
      </c>
      <c r="M4545">
        <v>-4.7619082373941861</v>
      </c>
      <c r="N4545">
        <v>0</v>
      </c>
      <c r="O4545">
        <v>0</v>
      </c>
      <c r="P4545">
        <v>0</v>
      </c>
      <c r="Q4545">
        <v>0</v>
      </c>
      <c r="R4545">
        <v>0</v>
      </c>
      <c r="S4545">
        <v>0</v>
      </c>
      <c r="T4545">
        <v>1</v>
      </c>
    </row>
    <row r="4546" spans="1:20" x14ac:dyDescent="0.3">
      <c r="A4546" t="s">
        <v>162</v>
      </c>
      <c r="B4546" t="s">
        <v>100</v>
      </c>
      <c r="C4546">
        <v>3</v>
      </c>
      <c r="D4546">
        <v>4</v>
      </c>
      <c r="E4546" t="s">
        <v>510</v>
      </c>
      <c r="F4546" t="s">
        <v>508</v>
      </c>
      <c r="G4546" t="s">
        <v>508</v>
      </c>
      <c r="H4546">
        <v>4.1071426594743894</v>
      </c>
      <c r="I4546">
        <v>13.698616715036239</v>
      </c>
      <c r="J4546">
        <v>-2.9752356662102509E-2</v>
      </c>
      <c r="K4546">
        <v>-76.782111290874511</v>
      </c>
      <c r="L4546">
        <v>0.57477059650280427</v>
      </c>
      <c r="M4546">
        <v>-1.408449403588351</v>
      </c>
      <c r="N4546">
        <v>-2.8571401810159029</v>
      </c>
      <c r="O4546">
        <v>0</v>
      </c>
      <c r="P4546">
        <v>1</v>
      </c>
      <c r="Q4546">
        <v>0</v>
      </c>
      <c r="R4546">
        <v>0</v>
      </c>
      <c r="S4546">
        <v>0</v>
      </c>
      <c r="T4546">
        <v>0</v>
      </c>
    </row>
    <row r="4547" spans="1:20" x14ac:dyDescent="0.3">
      <c r="A4547" t="s">
        <v>220</v>
      </c>
      <c r="B4547" t="s">
        <v>100</v>
      </c>
      <c r="C4547">
        <v>2</v>
      </c>
      <c r="D4547">
        <v>7</v>
      </c>
      <c r="E4547" t="s">
        <v>510</v>
      </c>
      <c r="F4547" t="s">
        <v>508</v>
      </c>
      <c r="G4547" t="s">
        <v>508</v>
      </c>
      <c r="H4547">
        <v>4.3329821459422462</v>
      </c>
      <c r="I4547">
        <v>10.12657311000453</v>
      </c>
      <c r="J4547">
        <v>-3.0016676121604871E-2</v>
      </c>
      <c r="K4547">
        <v>-121.6369519123641</v>
      </c>
      <c r="L4547">
        <v>1.573847900724211</v>
      </c>
      <c r="M4547">
        <v>-2.8571401810159029</v>
      </c>
      <c r="N4547">
        <v>6.9852961478658004</v>
      </c>
      <c r="O4547">
        <v>0</v>
      </c>
      <c r="P4547">
        <v>0</v>
      </c>
      <c r="Q4547">
        <v>0</v>
      </c>
      <c r="R4547">
        <v>0</v>
      </c>
      <c r="S4547">
        <v>0</v>
      </c>
      <c r="T4547">
        <v>1</v>
      </c>
    </row>
    <row r="4548" spans="1:20" x14ac:dyDescent="0.3">
      <c r="A4548" t="s">
        <v>235</v>
      </c>
      <c r="B4548" t="s">
        <v>100</v>
      </c>
      <c r="C4548">
        <v>9</v>
      </c>
      <c r="D4548">
        <v>13</v>
      </c>
      <c r="E4548" t="s">
        <v>513</v>
      </c>
      <c r="F4548" t="s">
        <v>508</v>
      </c>
      <c r="G4548" t="s">
        <v>508</v>
      </c>
      <c r="H4548">
        <v>3.998993269124298</v>
      </c>
      <c r="I4548">
        <v>46.511602118044962</v>
      </c>
      <c r="J4548">
        <v>9.3573123321629703E-3</v>
      </c>
      <c r="K4548">
        <v>12.89435012411665</v>
      </c>
      <c r="L4548">
        <v>0.58985485676941196</v>
      </c>
      <c r="M4548">
        <v>-4.3771081881689318</v>
      </c>
      <c r="N4548">
        <v>-1.7605617544854379</v>
      </c>
      <c r="O4548">
        <v>1</v>
      </c>
      <c r="P4548">
        <v>1</v>
      </c>
      <c r="Q4548">
        <v>1</v>
      </c>
      <c r="R4548">
        <v>0</v>
      </c>
      <c r="S4548">
        <v>0</v>
      </c>
      <c r="T4548">
        <v>0</v>
      </c>
    </row>
    <row r="4549" spans="1:20" x14ac:dyDescent="0.3">
      <c r="A4549" t="s">
        <v>259</v>
      </c>
      <c r="B4549" t="s">
        <v>100</v>
      </c>
      <c r="C4549">
        <v>9</v>
      </c>
      <c r="D4549">
        <v>8</v>
      </c>
      <c r="E4549" t="s">
        <v>510</v>
      </c>
      <c r="F4549" t="s">
        <v>508</v>
      </c>
      <c r="G4549" t="s">
        <v>508</v>
      </c>
      <c r="H4549">
        <v>4.1730668159470561</v>
      </c>
      <c r="I4549">
        <v>36.585344578940997</v>
      </c>
      <c r="J4549">
        <v>4.9020820437577217E-3</v>
      </c>
      <c r="K4549">
        <v>-40.855997914945647</v>
      </c>
      <c r="L4549">
        <v>0.45317947658428598</v>
      </c>
      <c r="M4549">
        <v>-1.7605617544854379</v>
      </c>
      <c r="N4549">
        <v>0.35842260214997163</v>
      </c>
      <c r="O4549">
        <v>1</v>
      </c>
      <c r="P4549">
        <v>1</v>
      </c>
      <c r="Q4549">
        <v>1</v>
      </c>
      <c r="R4549">
        <v>0</v>
      </c>
      <c r="S4549">
        <v>0</v>
      </c>
      <c r="T4549">
        <v>0</v>
      </c>
    </row>
    <row r="4550" spans="1:20" x14ac:dyDescent="0.3">
      <c r="A4550" t="s">
        <v>269</v>
      </c>
      <c r="B4550" t="s">
        <v>100</v>
      </c>
      <c r="C4550">
        <v>6</v>
      </c>
      <c r="D4550">
        <v>6</v>
      </c>
      <c r="E4550" t="s">
        <v>510</v>
      </c>
      <c r="F4550" t="s">
        <v>508</v>
      </c>
      <c r="G4550" t="s">
        <v>508</v>
      </c>
      <c r="H4550">
        <v>4.0962619726292049</v>
      </c>
      <c r="I4550">
        <v>36.585344578940997</v>
      </c>
      <c r="J4550">
        <v>1.076384190211749E-3</v>
      </c>
      <c r="K4550">
        <v>-37.238320129101631</v>
      </c>
      <c r="L4550">
        <v>0.78751215254889362</v>
      </c>
      <c r="M4550">
        <v>-0.35714252262698792</v>
      </c>
      <c r="N4550">
        <v>0</v>
      </c>
      <c r="O4550">
        <v>0</v>
      </c>
      <c r="P4550">
        <v>1</v>
      </c>
      <c r="Q4550">
        <v>1</v>
      </c>
      <c r="R4550">
        <v>0</v>
      </c>
      <c r="S4550">
        <v>0</v>
      </c>
      <c r="T4550">
        <v>0</v>
      </c>
    </row>
    <row r="4551" spans="1:20" x14ac:dyDescent="0.3">
      <c r="A4551" t="s">
        <v>285</v>
      </c>
      <c r="B4551" t="s">
        <v>100</v>
      </c>
      <c r="C4551">
        <v>5</v>
      </c>
      <c r="D4551">
        <v>8</v>
      </c>
      <c r="E4551" t="s">
        <v>510</v>
      </c>
      <c r="F4551" t="s">
        <v>508</v>
      </c>
      <c r="G4551" t="s">
        <v>508</v>
      </c>
      <c r="H4551">
        <v>3.6235658541387208</v>
      </c>
      <c r="I4551">
        <v>24.390229719293998</v>
      </c>
      <c r="J4551">
        <v>-4.5927300250498543E-3</v>
      </c>
      <c r="K4551">
        <v>-84.271838493539533</v>
      </c>
      <c r="L4551">
        <v>1.4496762534301531</v>
      </c>
      <c r="M4551">
        <v>-1.792113010749858</v>
      </c>
      <c r="N4551">
        <v>0.36496315432303789</v>
      </c>
      <c r="O4551">
        <v>0</v>
      </c>
      <c r="P4551">
        <v>1</v>
      </c>
      <c r="Q4551">
        <v>0</v>
      </c>
      <c r="R4551">
        <v>0</v>
      </c>
      <c r="S4551">
        <v>0</v>
      </c>
      <c r="T4551">
        <v>1</v>
      </c>
    </row>
    <row r="4552" spans="1:20" x14ac:dyDescent="0.3">
      <c r="A4552" t="s">
        <v>291</v>
      </c>
      <c r="B4552" t="s">
        <v>100</v>
      </c>
      <c r="C4552">
        <v>0</v>
      </c>
      <c r="D4552">
        <v>7</v>
      </c>
      <c r="E4552" t="s">
        <v>510</v>
      </c>
      <c r="F4552" t="s">
        <v>508</v>
      </c>
      <c r="G4552" t="s">
        <v>508</v>
      </c>
      <c r="H4552">
        <v>3.7453172245210529</v>
      </c>
      <c r="I4552">
        <v>7.3170689157882007</v>
      </c>
      <c r="J4552">
        <v>-9.220413465882385E-3</v>
      </c>
      <c r="K4552">
        <v>-115.0846723764801</v>
      </c>
      <c r="L4552">
        <v>0.93378051460694111</v>
      </c>
      <c r="M4552">
        <v>-2.909088134765625</v>
      </c>
      <c r="N4552">
        <v>-1.1235944019676409</v>
      </c>
      <c r="O4552">
        <v>0</v>
      </c>
      <c r="P4552">
        <v>0</v>
      </c>
      <c r="Q4552">
        <v>0</v>
      </c>
      <c r="R4552">
        <v>0</v>
      </c>
      <c r="S4552">
        <v>0</v>
      </c>
      <c r="T4552">
        <v>0</v>
      </c>
    </row>
    <row r="4553" spans="1:20" x14ac:dyDescent="0.3">
      <c r="A4553" t="s">
        <v>295</v>
      </c>
      <c r="B4553" t="s">
        <v>100</v>
      </c>
      <c r="C4553">
        <v>0</v>
      </c>
      <c r="D4553">
        <v>5</v>
      </c>
      <c r="E4553" t="s">
        <v>510</v>
      </c>
      <c r="F4553" t="s">
        <v>508</v>
      </c>
      <c r="G4553" t="s">
        <v>508</v>
      </c>
      <c r="H4553">
        <v>3.814933855425275</v>
      </c>
      <c r="I4553">
        <v>6.8182286152108862</v>
      </c>
      <c r="J4553">
        <v>-1.1821559825266271E-2</v>
      </c>
      <c r="K4553">
        <v>-145.01720341569441</v>
      </c>
      <c r="L4553">
        <v>0.56539911116012309</v>
      </c>
      <c r="M4553">
        <v>-1.1235944019676409</v>
      </c>
      <c r="N4553">
        <v>-1.136371538494259</v>
      </c>
      <c r="O4553">
        <v>0</v>
      </c>
      <c r="P4553">
        <v>0</v>
      </c>
      <c r="Q4553">
        <v>0</v>
      </c>
      <c r="R4553">
        <v>0</v>
      </c>
      <c r="S4553">
        <v>0</v>
      </c>
      <c r="T4553">
        <v>0</v>
      </c>
    </row>
    <row r="4554" spans="1:20" x14ac:dyDescent="0.3">
      <c r="A4554" t="s">
        <v>298</v>
      </c>
      <c r="B4554" t="s">
        <v>100</v>
      </c>
      <c r="C4554">
        <v>0</v>
      </c>
      <c r="D4554">
        <v>5</v>
      </c>
      <c r="E4554" t="s">
        <v>510</v>
      </c>
      <c r="F4554" t="s">
        <v>508</v>
      </c>
      <c r="G4554" t="s">
        <v>508</v>
      </c>
      <c r="H4554">
        <v>3.503010462060836</v>
      </c>
      <c r="I4554">
        <v>0</v>
      </c>
      <c r="J4554">
        <v>-1.429486555996454E-2</v>
      </c>
      <c r="K4554">
        <v>-154.50235567334121</v>
      </c>
      <c r="L4554">
        <v>0.76761208187749463</v>
      </c>
      <c r="M4554">
        <v>-1.136371538494259</v>
      </c>
      <c r="N4554">
        <v>0.76629195973046094</v>
      </c>
      <c r="O4554">
        <v>0</v>
      </c>
      <c r="P4554">
        <v>0</v>
      </c>
      <c r="Q4554">
        <v>0</v>
      </c>
      <c r="R4554">
        <v>0</v>
      </c>
      <c r="S4554">
        <v>0</v>
      </c>
      <c r="T4554">
        <v>0</v>
      </c>
    </row>
    <row r="4555" spans="1:20" x14ac:dyDescent="0.3">
      <c r="A4555" t="s">
        <v>96</v>
      </c>
      <c r="B4555" t="s">
        <v>100</v>
      </c>
      <c r="C4555">
        <v>11</v>
      </c>
      <c r="D4555">
        <v>14</v>
      </c>
      <c r="E4555" t="s">
        <v>367</v>
      </c>
      <c r="F4555" t="s">
        <v>508</v>
      </c>
      <c r="G4555" t="s">
        <v>509</v>
      </c>
      <c r="H4555">
        <v>2.4775963204761919</v>
      </c>
      <c r="I4555">
        <v>37.037059930434808</v>
      </c>
      <c r="J4555">
        <v>4.6004846018742884E-3</v>
      </c>
      <c r="K4555">
        <v>2.064230705693231E-5</v>
      </c>
      <c r="L4555">
        <v>0.8566963284401401</v>
      </c>
      <c r="M4555">
        <v>-0.36764670434089231</v>
      </c>
      <c r="N4555">
        <v>1.1070099987999891</v>
      </c>
      <c r="O4555">
        <v>1</v>
      </c>
      <c r="P4555">
        <v>1</v>
      </c>
      <c r="Q4555">
        <v>1</v>
      </c>
      <c r="R4555">
        <v>1</v>
      </c>
      <c r="S4555">
        <v>0</v>
      </c>
      <c r="T4555">
        <v>0</v>
      </c>
    </row>
    <row r="4556" spans="1:20" x14ac:dyDescent="0.3">
      <c r="A4556" t="s">
        <v>164</v>
      </c>
      <c r="B4556" t="s">
        <v>100</v>
      </c>
      <c r="C4556">
        <v>9</v>
      </c>
      <c r="D4556">
        <v>14</v>
      </c>
      <c r="E4556" t="s">
        <v>367</v>
      </c>
      <c r="F4556" t="s">
        <v>508</v>
      </c>
      <c r="G4556" t="s">
        <v>509</v>
      </c>
      <c r="H4556">
        <v>2.5414654417318281</v>
      </c>
      <c r="I4556">
        <v>26.087033140179749</v>
      </c>
      <c r="J4556">
        <v>8.8774009265960158E-3</v>
      </c>
      <c r="K4556">
        <v>-23.958282692648339</v>
      </c>
      <c r="L4556">
        <v>0.99260395389623091</v>
      </c>
      <c r="M4556">
        <v>-2.5547420802612648</v>
      </c>
      <c r="N4556">
        <v>3.7453146732254701</v>
      </c>
      <c r="O4556">
        <v>1</v>
      </c>
      <c r="P4556">
        <v>1</v>
      </c>
      <c r="Q4556">
        <v>1</v>
      </c>
      <c r="R4556">
        <v>0</v>
      </c>
      <c r="S4556">
        <v>0</v>
      </c>
      <c r="T4556">
        <v>0</v>
      </c>
    </row>
    <row r="4557" spans="1:20" x14ac:dyDescent="0.3">
      <c r="A4557" t="s">
        <v>242</v>
      </c>
      <c r="B4557" t="s">
        <v>100</v>
      </c>
      <c r="C4557">
        <v>6</v>
      </c>
      <c r="D4557">
        <v>13</v>
      </c>
      <c r="E4557" t="s">
        <v>367</v>
      </c>
      <c r="F4557" t="s">
        <v>508</v>
      </c>
      <c r="G4557" t="s">
        <v>509</v>
      </c>
      <c r="H4557">
        <v>2.8306869733527629</v>
      </c>
      <c r="I4557">
        <v>45.000065565093621</v>
      </c>
      <c r="J4557">
        <v>1.5034561318995139E-2</v>
      </c>
      <c r="K4557">
        <v>14.990723651113271</v>
      </c>
      <c r="L4557">
        <v>0.75732990100579012</v>
      </c>
      <c r="M4557">
        <v>-2.1739109777848311</v>
      </c>
      <c r="N4557">
        <v>1.8518500530834541</v>
      </c>
      <c r="O4557">
        <v>0</v>
      </c>
      <c r="P4557">
        <v>1</v>
      </c>
      <c r="Q4557">
        <v>1</v>
      </c>
      <c r="R4557">
        <v>0</v>
      </c>
      <c r="S4557">
        <v>0</v>
      </c>
      <c r="T4557">
        <v>0</v>
      </c>
    </row>
    <row r="4558" spans="1:20" x14ac:dyDescent="0.3">
      <c r="A4558" t="s">
        <v>77</v>
      </c>
      <c r="B4558" t="s">
        <v>144</v>
      </c>
      <c r="C4558">
        <v>6</v>
      </c>
      <c r="D4558">
        <v>5</v>
      </c>
      <c r="E4558" t="s">
        <v>510</v>
      </c>
      <c r="F4558" t="s">
        <v>508</v>
      </c>
      <c r="G4558" t="s">
        <v>508</v>
      </c>
      <c r="H4558">
        <v>4.6580237679714118</v>
      </c>
      <c r="I4558">
        <v>20.116054158607351</v>
      </c>
      <c r="J4558">
        <v>-0.17202879224908679</v>
      </c>
      <c r="K4558">
        <v>-30.509076383649209</v>
      </c>
      <c r="L4558">
        <v>0.66186357329676038</v>
      </c>
      <c r="M4558">
        <v>-0.52083333333333326</v>
      </c>
      <c r="N4558">
        <v>1.2216404886561949</v>
      </c>
      <c r="O4558">
        <v>1</v>
      </c>
      <c r="P4558">
        <v>1</v>
      </c>
      <c r="Q4558">
        <v>0</v>
      </c>
      <c r="R4558">
        <v>0</v>
      </c>
      <c r="S4558">
        <v>0</v>
      </c>
      <c r="T4558">
        <v>0</v>
      </c>
    </row>
    <row r="4559" spans="1:20" x14ac:dyDescent="0.3">
      <c r="A4559" t="s">
        <v>139</v>
      </c>
      <c r="B4559" t="s">
        <v>144</v>
      </c>
      <c r="C4559">
        <v>11</v>
      </c>
      <c r="D4559">
        <v>12</v>
      </c>
      <c r="E4559" t="s">
        <v>513</v>
      </c>
      <c r="F4559" t="s">
        <v>508</v>
      </c>
      <c r="G4559" t="s">
        <v>508</v>
      </c>
      <c r="H4559">
        <v>3.5941502106915642</v>
      </c>
      <c r="I4559">
        <v>57.868020304568518</v>
      </c>
      <c r="J4559">
        <v>2.5250420981834161</v>
      </c>
      <c r="K4559">
        <v>48.537457912457803</v>
      </c>
      <c r="L4559">
        <v>0.77141533555771669</v>
      </c>
      <c r="M4559">
        <v>-0.51783659378596081</v>
      </c>
      <c r="N4559">
        <v>1.445922498554078</v>
      </c>
      <c r="O4559">
        <v>1</v>
      </c>
      <c r="P4559">
        <v>1</v>
      </c>
      <c r="Q4559">
        <v>1</v>
      </c>
      <c r="R4559">
        <v>1</v>
      </c>
      <c r="S4559">
        <v>0</v>
      </c>
      <c r="T4559">
        <v>0</v>
      </c>
    </row>
    <row r="4560" spans="1:20" x14ac:dyDescent="0.3">
      <c r="A4560" t="s">
        <v>223</v>
      </c>
      <c r="B4560" t="s">
        <v>144</v>
      </c>
      <c r="C4560">
        <v>11</v>
      </c>
      <c r="D4560">
        <v>16</v>
      </c>
      <c r="E4560" t="s">
        <v>510</v>
      </c>
      <c r="F4560" t="s">
        <v>508</v>
      </c>
      <c r="G4560" t="s">
        <v>508</v>
      </c>
      <c r="H4560">
        <v>2.9158622908622909</v>
      </c>
      <c r="I4560">
        <v>67.083333333333329</v>
      </c>
      <c r="J4560">
        <v>4.6718705210424663</v>
      </c>
      <c r="K4560">
        <v>132.47838336733719</v>
      </c>
      <c r="L4560">
        <v>1.355760118288587</v>
      </c>
      <c r="M4560">
        <v>-3.9480800432666312</v>
      </c>
      <c r="N4560">
        <v>0</v>
      </c>
      <c r="O4560">
        <v>1</v>
      </c>
      <c r="P4560">
        <v>1</v>
      </c>
      <c r="Q4560">
        <v>1</v>
      </c>
      <c r="R4560">
        <v>0</v>
      </c>
      <c r="S4560">
        <v>0</v>
      </c>
      <c r="T4560">
        <v>1</v>
      </c>
    </row>
    <row r="4561" spans="1:20" x14ac:dyDescent="0.3">
      <c r="A4561" t="s">
        <v>271</v>
      </c>
      <c r="B4561" t="s">
        <v>144</v>
      </c>
      <c r="C4561">
        <v>0</v>
      </c>
      <c r="D4561">
        <v>5</v>
      </c>
      <c r="E4561" t="s">
        <v>510</v>
      </c>
      <c r="F4561" t="s">
        <v>508</v>
      </c>
      <c r="G4561" t="s">
        <v>508</v>
      </c>
      <c r="H4561">
        <v>3.519793459552496</v>
      </c>
      <c r="I4561">
        <v>4.700854700854701</v>
      </c>
      <c r="J4561">
        <v>-1.0668580534646019</v>
      </c>
      <c r="K4561">
        <v>-133.57071122067009</v>
      </c>
      <c r="L4561">
        <v>0.60711786328212591</v>
      </c>
      <c r="M4561">
        <v>-1.775147928994083</v>
      </c>
      <c r="N4561">
        <v>-1.2048192771084341</v>
      </c>
      <c r="O4561">
        <v>0</v>
      </c>
      <c r="P4561">
        <v>0</v>
      </c>
      <c r="Q4561">
        <v>0</v>
      </c>
      <c r="R4561">
        <v>0</v>
      </c>
      <c r="S4561">
        <v>0</v>
      </c>
      <c r="T4561">
        <v>0</v>
      </c>
    </row>
    <row r="4562" spans="1:20" x14ac:dyDescent="0.3">
      <c r="A4562" t="s">
        <v>283</v>
      </c>
      <c r="B4562" t="s">
        <v>144</v>
      </c>
      <c r="C4562">
        <v>0</v>
      </c>
      <c r="D4562">
        <v>5</v>
      </c>
      <c r="E4562" t="s">
        <v>510</v>
      </c>
      <c r="F4562" t="s">
        <v>508</v>
      </c>
      <c r="G4562" t="s">
        <v>508</v>
      </c>
      <c r="H4562">
        <v>3.8104089219330848</v>
      </c>
      <c r="I4562">
        <v>4.946996466431095</v>
      </c>
      <c r="J4562">
        <v>-3.4566989692818311</v>
      </c>
      <c r="K4562">
        <v>-137.3631187034604</v>
      </c>
      <c r="L4562">
        <v>0.59939217298159086</v>
      </c>
      <c r="M4562">
        <v>-1.1029411764705881</v>
      </c>
      <c r="N4562">
        <v>-3.9033457249070631</v>
      </c>
      <c r="O4562">
        <v>0</v>
      </c>
      <c r="P4562">
        <v>0</v>
      </c>
      <c r="Q4562">
        <v>0</v>
      </c>
      <c r="R4562">
        <v>0</v>
      </c>
      <c r="S4562">
        <v>0</v>
      </c>
      <c r="T4562">
        <v>0</v>
      </c>
    </row>
    <row r="4563" spans="1:20" x14ac:dyDescent="0.3">
      <c r="A4563" t="s">
        <v>290</v>
      </c>
      <c r="B4563" t="s">
        <v>144</v>
      </c>
      <c r="C4563">
        <v>2</v>
      </c>
      <c r="D4563">
        <v>6</v>
      </c>
      <c r="E4563" t="s">
        <v>510</v>
      </c>
      <c r="F4563" t="s">
        <v>508</v>
      </c>
      <c r="G4563" t="s">
        <v>508</v>
      </c>
      <c r="H4563">
        <v>4.195449940130791</v>
      </c>
      <c r="I4563">
        <v>1.19047619047619</v>
      </c>
      <c r="J4563">
        <v>-4.714126573664176</v>
      </c>
      <c r="K4563">
        <v>-141.62664601084421</v>
      </c>
      <c r="L4563">
        <v>1.064303927720806</v>
      </c>
      <c r="M4563">
        <v>-3.9033457249070631</v>
      </c>
      <c r="N4563">
        <v>-0.19342359767891679</v>
      </c>
      <c r="O4563">
        <v>0</v>
      </c>
      <c r="P4563">
        <v>0</v>
      </c>
      <c r="Q4563">
        <v>0</v>
      </c>
      <c r="R4563">
        <v>0</v>
      </c>
      <c r="S4563">
        <v>0</v>
      </c>
      <c r="T4563">
        <v>1</v>
      </c>
    </row>
    <row r="4564" spans="1:20" x14ac:dyDescent="0.3">
      <c r="A4564" t="s">
        <v>512</v>
      </c>
      <c r="B4564" t="s">
        <v>144</v>
      </c>
      <c r="C4564">
        <v>2</v>
      </c>
      <c r="D4564">
        <v>5</v>
      </c>
      <c r="E4564" t="s">
        <v>510</v>
      </c>
      <c r="F4564" t="s">
        <v>508</v>
      </c>
      <c r="G4564" t="s">
        <v>508</v>
      </c>
      <c r="H4564">
        <v>4.1121321823076196</v>
      </c>
      <c r="I4564">
        <v>3.9106145251396649</v>
      </c>
      <c r="J4564">
        <v>-4.6759805709759927</v>
      </c>
      <c r="K4564">
        <v>-108.7470449172576</v>
      </c>
      <c r="L4564">
        <v>1.475609704340118</v>
      </c>
      <c r="M4564">
        <v>-0.58139534883720934</v>
      </c>
      <c r="N4564">
        <v>-3.1189083820662771</v>
      </c>
      <c r="O4564">
        <v>0</v>
      </c>
      <c r="P4564">
        <v>0</v>
      </c>
      <c r="Q4564">
        <v>0</v>
      </c>
      <c r="R4564">
        <v>0</v>
      </c>
      <c r="S4564">
        <v>0</v>
      </c>
      <c r="T4564">
        <v>1</v>
      </c>
    </row>
    <row r="4565" spans="1:20" x14ac:dyDescent="0.3">
      <c r="A4565" t="s">
        <v>91</v>
      </c>
      <c r="B4565" t="s">
        <v>144</v>
      </c>
      <c r="C4565">
        <v>2</v>
      </c>
      <c r="D4565">
        <v>7</v>
      </c>
      <c r="E4565" t="s">
        <v>510</v>
      </c>
      <c r="F4565" t="s">
        <v>508</v>
      </c>
      <c r="G4565" t="s">
        <v>508</v>
      </c>
      <c r="H4565">
        <v>4.5463255724825142</v>
      </c>
      <c r="I4565">
        <v>14.96746203904555</v>
      </c>
      <c r="J4565">
        <v>-4.9151554282885366</v>
      </c>
      <c r="K4565">
        <v>-135.88888888888891</v>
      </c>
      <c r="L4565">
        <v>1.6708362244594659</v>
      </c>
      <c r="M4565">
        <v>-3.1189083820662771</v>
      </c>
      <c r="N4565">
        <v>-2.816901408450704</v>
      </c>
      <c r="O4565">
        <v>0</v>
      </c>
      <c r="P4565">
        <v>0</v>
      </c>
      <c r="Q4565">
        <v>0</v>
      </c>
      <c r="R4565">
        <v>0</v>
      </c>
      <c r="S4565">
        <v>0</v>
      </c>
      <c r="T4565">
        <v>1</v>
      </c>
    </row>
    <row r="4566" spans="1:20" x14ac:dyDescent="0.3">
      <c r="A4566" t="s">
        <v>93</v>
      </c>
      <c r="B4566" t="s">
        <v>144</v>
      </c>
      <c r="C4566">
        <v>0</v>
      </c>
      <c r="D4566">
        <v>5</v>
      </c>
      <c r="E4566" t="s">
        <v>510</v>
      </c>
      <c r="F4566" t="s">
        <v>508</v>
      </c>
      <c r="G4566" t="s">
        <v>508</v>
      </c>
      <c r="H4566">
        <v>4.8604949226067244</v>
      </c>
      <c r="I4566">
        <v>5.8568329718004337</v>
      </c>
      <c r="J4566">
        <v>-5.2824306876840232</v>
      </c>
      <c r="K4566">
        <v>-126.6300826950192</v>
      </c>
      <c r="L4566">
        <v>0.47789572680195092</v>
      </c>
      <c r="M4566">
        <v>-2.816901408450704</v>
      </c>
      <c r="N4566">
        <v>0.75914423740510695</v>
      </c>
      <c r="O4566">
        <v>0</v>
      </c>
      <c r="P4566">
        <v>0</v>
      </c>
      <c r="Q4566">
        <v>0</v>
      </c>
      <c r="R4566">
        <v>0</v>
      </c>
      <c r="S4566">
        <v>0</v>
      </c>
      <c r="T4566">
        <v>0</v>
      </c>
    </row>
    <row r="4567" spans="1:20" x14ac:dyDescent="0.3">
      <c r="A4567" t="s">
        <v>162</v>
      </c>
      <c r="B4567" t="s">
        <v>144</v>
      </c>
      <c r="C4567">
        <v>3</v>
      </c>
      <c r="D4567">
        <v>6</v>
      </c>
      <c r="E4567" t="s">
        <v>510</v>
      </c>
      <c r="F4567" t="s">
        <v>508</v>
      </c>
      <c r="G4567" t="s">
        <v>508</v>
      </c>
      <c r="H4567">
        <v>3.9585159217061059</v>
      </c>
      <c r="I4567">
        <v>13.975155279503101</v>
      </c>
      <c r="J4567">
        <v>-3.1015923948239181</v>
      </c>
      <c r="K4567">
        <v>-93.416927899686513</v>
      </c>
      <c r="L4567">
        <v>0.45542361453191221</v>
      </c>
      <c r="M4567">
        <v>-0.74424898511502036</v>
      </c>
      <c r="N4567">
        <v>-1.9086571233810501</v>
      </c>
      <c r="O4567">
        <v>0</v>
      </c>
      <c r="P4567">
        <v>1</v>
      </c>
      <c r="Q4567">
        <v>0</v>
      </c>
      <c r="R4567">
        <v>0</v>
      </c>
      <c r="S4567">
        <v>0</v>
      </c>
      <c r="T4567">
        <v>0</v>
      </c>
    </row>
    <row r="4568" spans="1:20" x14ac:dyDescent="0.3">
      <c r="A4568" t="s">
        <v>220</v>
      </c>
      <c r="B4568" t="s">
        <v>144</v>
      </c>
      <c r="C4568">
        <v>2</v>
      </c>
      <c r="D4568">
        <v>5</v>
      </c>
      <c r="E4568" t="s">
        <v>510</v>
      </c>
      <c r="F4568" t="s">
        <v>508</v>
      </c>
      <c r="G4568" t="s">
        <v>508</v>
      </c>
      <c r="H4568">
        <v>4.2241636056785463</v>
      </c>
      <c r="I4568">
        <v>10.876132930513601</v>
      </c>
      <c r="J4568">
        <v>-2.5469010748146559</v>
      </c>
      <c r="K4568">
        <v>-109.9350046425256</v>
      </c>
      <c r="L4568">
        <v>1.2511339274898421</v>
      </c>
      <c r="M4568">
        <v>-1.9086571233810501</v>
      </c>
      <c r="N4568">
        <v>5.4899235580264074</v>
      </c>
      <c r="O4568">
        <v>0</v>
      </c>
      <c r="P4568">
        <v>0</v>
      </c>
      <c r="Q4568">
        <v>0</v>
      </c>
      <c r="R4568">
        <v>0</v>
      </c>
      <c r="S4568">
        <v>0</v>
      </c>
      <c r="T4568">
        <v>1</v>
      </c>
    </row>
    <row r="4569" spans="1:20" x14ac:dyDescent="0.3">
      <c r="A4569" t="s">
        <v>235</v>
      </c>
      <c r="B4569" t="s">
        <v>144</v>
      </c>
      <c r="C4569">
        <v>6</v>
      </c>
      <c r="D4569">
        <v>7</v>
      </c>
      <c r="E4569" t="s">
        <v>510</v>
      </c>
      <c r="F4569" t="s">
        <v>508</v>
      </c>
      <c r="G4569" t="s">
        <v>508</v>
      </c>
      <c r="H4569">
        <v>4.0242827768530303</v>
      </c>
      <c r="I4569">
        <v>23.52941176470588</v>
      </c>
      <c r="J4569">
        <v>1.3637627150668159</v>
      </c>
      <c r="K4569">
        <v>-70.421419518377718</v>
      </c>
      <c r="L4569">
        <v>0.55932006138397028</v>
      </c>
      <c r="M4569">
        <v>-1.3522650439486139</v>
      </c>
      <c r="N4569">
        <v>1.0281014393420149</v>
      </c>
      <c r="O4569">
        <v>0</v>
      </c>
      <c r="P4569">
        <v>1</v>
      </c>
      <c r="Q4569">
        <v>1</v>
      </c>
      <c r="R4569">
        <v>0</v>
      </c>
      <c r="S4569">
        <v>0</v>
      </c>
      <c r="T4569">
        <v>0</v>
      </c>
    </row>
    <row r="4570" spans="1:20" x14ac:dyDescent="0.3">
      <c r="A4570" t="s">
        <v>285</v>
      </c>
      <c r="B4570" t="s">
        <v>144</v>
      </c>
      <c r="C4570">
        <v>9</v>
      </c>
      <c r="D4570">
        <v>8</v>
      </c>
      <c r="E4570" t="s">
        <v>510</v>
      </c>
      <c r="F4570" t="s">
        <v>508</v>
      </c>
      <c r="G4570" t="s">
        <v>508</v>
      </c>
      <c r="H4570">
        <v>3.2873905755261692</v>
      </c>
      <c r="I4570">
        <v>75.72254335260115</v>
      </c>
      <c r="J4570">
        <v>4.7465234969611174</v>
      </c>
      <c r="K4570">
        <v>165.14416599299361</v>
      </c>
      <c r="L4570">
        <v>0.87441336260446334</v>
      </c>
      <c r="M4570">
        <v>-1.35048231511254</v>
      </c>
      <c r="N4570">
        <v>-1.173402868318123</v>
      </c>
      <c r="O4570">
        <v>1</v>
      </c>
      <c r="P4570">
        <v>1</v>
      </c>
      <c r="Q4570">
        <v>1</v>
      </c>
      <c r="R4570">
        <v>0</v>
      </c>
      <c r="S4570">
        <v>0</v>
      </c>
      <c r="T4570">
        <v>0</v>
      </c>
    </row>
    <row r="4571" spans="1:20" x14ac:dyDescent="0.3">
      <c r="A4571" t="s">
        <v>291</v>
      </c>
      <c r="B4571" t="s">
        <v>144</v>
      </c>
      <c r="C4571">
        <v>6</v>
      </c>
      <c r="D4571">
        <v>11</v>
      </c>
      <c r="E4571" t="s">
        <v>513</v>
      </c>
      <c r="F4571" t="s">
        <v>508</v>
      </c>
      <c r="G4571" t="s">
        <v>508</v>
      </c>
      <c r="H4571">
        <v>3.4307065217391299</v>
      </c>
      <c r="I4571">
        <v>39.884393063583808</v>
      </c>
      <c r="J4571">
        <v>3.203486192608473</v>
      </c>
      <c r="K4571">
        <v>-11.615147865649419</v>
      </c>
      <c r="L4571">
        <v>0.58231134643654381</v>
      </c>
      <c r="M4571">
        <v>-2.9023746701846971</v>
      </c>
      <c r="N4571">
        <v>-1.019021739130435</v>
      </c>
      <c r="O4571">
        <v>0</v>
      </c>
      <c r="P4571">
        <v>1</v>
      </c>
      <c r="Q4571">
        <v>1</v>
      </c>
      <c r="R4571">
        <v>0</v>
      </c>
      <c r="S4571">
        <v>0</v>
      </c>
      <c r="T4571">
        <v>0</v>
      </c>
    </row>
    <row r="4572" spans="1:20" x14ac:dyDescent="0.3">
      <c r="A4572" t="s">
        <v>295</v>
      </c>
      <c r="B4572" t="s">
        <v>144</v>
      </c>
      <c r="C4572">
        <v>6</v>
      </c>
      <c r="D4572">
        <v>9</v>
      </c>
      <c r="E4572" t="s">
        <v>513</v>
      </c>
      <c r="F4572" t="s">
        <v>508</v>
      </c>
      <c r="G4572" t="s">
        <v>508</v>
      </c>
      <c r="H4572">
        <v>3.5346602608098832</v>
      </c>
      <c r="I4572">
        <v>31.21387283236994</v>
      </c>
      <c r="J4572">
        <v>2.1735598491189538</v>
      </c>
      <c r="K4572">
        <v>-88.694499668654672</v>
      </c>
      <c r="L4572">
        <v>0.56871539118243697</v>
      </c>
      <c r="M4572">
        <v>-1.019021739130435</v>
      </c>
      <c r="N4572">
        <v>1.098146877144818</v>
      </c>
      <c r="O4572">
        <v>0</v>
      </c>
      <c r="P4572">
        <v>1</v>
      </c>
      <c r="Q4572">
        <v>1</v>
      </c>
      <c r="R4572">
        <v>0</v>
      </c>
      <c r="S4572">
        <v>0</v>
      </c>
      <c r="T4572">
        <v>0</v>
      </c>
    </row>
    <row r="4573" spans="1:20" x14ac:dyDescent="0.3">
      <c r="A4573" t="s">
        <v>164</v>
      </c>
      <c r="B4573" t="s">
        <v>144</v>
      </c>
      <c r="C4573">
        <v>11</v>
      </c>
      <c r="D4573">
        <v>17</v>
      </c>
      <c r="E4573" t="s">
        <v>5</v>
      </c>
      <c r="F4573" t="s">
        <v>509</v>
      </c>
      <c r="G4573" t="s">
        <v>509</v>
      </c>
      <c r="H4573">
        <v>3.2627279635258351</v>
      </c>
      <c r="I4573">
        <v>42.068965517241381</v>
      </c>
      <c r="J4573">
        <v>2.4200131327999732</v>
      </c>
      <c r="K4573">
        <v>53.06445235270872</v>
      </c>
      <c r="L4573">
        <v>1.058626171087685</v>
      </c>
      <c r="M4573">
        <v>-3.713188220230474</v>
      </c>
      <c r="N4573">
        <v>3.3244680851063828</v>
      </c>
      <c r="O4573">
        <v>1</v>
      </c>
      <c r="P4573">
        <v>1</v>
      </c>
      <c r="Q4573">
        <v>1</v>
      </c>
      <c r="R4573">
        <v>0</v>
      </c>
      <c r="S4573">
        <v>0</v>
      </c>
      <c r="T4573">
        <v>1</v>
      </c>
    </row>
    <row r="4574" spans="1:20" x14ac:dyDescent="0.3">
      <c r="A4574" t="s">
        <v>242</v>
      </c>
      <c r="B4574" t="s">
        <v>144</v>
      </c>
      <c r="C4574">
        <v>13</v>
      </c>
      <c r="D4574">
        <v>12</v>
      </c>
      <c r="E4574" t="s">
        <v>510</v>
      </c>
      <c r="F4574" t="s">
        <v>508</v>
      </c>
      <c r="G4574" t="s">
        <v>508</v>
      </c>
      <c r="H4574">
        <v>2.861692447679709</v>
      </c>
      <c r="I4574">
        <v>87.586206896551715</v>
      </c>
      <c r="J4574">
        <v>4.0211988251868931</v>
      </c>
      <c r="K4574">
        <v>87.247474747474797</v>
      </c>
      <c r="L4574">
        <v>0.95059280073526664</v>
      </c>
      <c r="M4574">
        <v>-0.38071065989847719</v>
      </c>
      <c r="N4574">
        <v>1.2101910828025479</v>
      </c>
      <c r="O4574">
        <v>1</v>
      </c>
      <c r="P4574">
        <v>1</v>
      </c>
      <c r="Q4574">
        <v>1</v>
      </c>
      <c r="R4574">
        <v>1</v>
      </c>
      <c r="S4574">
        <v>1</v>
      </c>
      <c r="T4574">
        <v>0</v>
      </c>
    </row>
    <row r="4575" spans="1:20" x14ac:dyDescent="0.3">
      <c r="A4575" t="s">
        <v>139</v>
      </c>
      <c r="B4575" t="s">
        <v>638</v>
      </c>
      <c r="C4575">
        <v>9</v>
      </c>
      <c r="D4575">
        <v>10</v>
      </c>
      <c r="E4575" t="s">
        <v>510</v>
      </c>
      <c r="F4575" t="s">
        <v>508</v>
      </c>
      <c r="G4575" t="s">
        <v>508</v>
      </c>
      <c r="H4575">
        <v>8.4615384615384617</v>
      </c>
      <c r="I4575">
        <v>47.480106100795751</v>
      </c>
      <c r="J4575">
        <v>7.3442975197741021</v>
      </c>
      <c r="K4575">
        <v>41.936985876144668</v>
      </c>
      <c r="L4575">
        <v>0.59976768463508134</v>
      </c>
      <c r="M4575">
        <v>-3.057419835943326</v>
      </c>
      <c r="N4575">
        <v>0.92307692307692313</v>
      </c>
      <c r="O4575">
        <v>1</v>
      </c>
      <c r="P4575">
        <v>1</v>
      </c>
      <c r="Q4575">
        <v>1</v>
      </c>
      <c r="R4575">
        <v>1</v>
      </c>
      <c r="S4575">
        <v>0</v>
      </c>
      <c r="T4575">
        <v>0</v>
      </c>
    </row>
    <row r="4576" spans="1:20" x14ac:dyDescent="0.3">
      <c r="A4576" t="s">
        <v>223</v>
      </c>
      <c r="B4576" t="s">
        <v>638</v>
      </c>
      <c r="C4576">
        <v>6</v>
      </c>
      <c r="D4576">
        <v>5</v>
      </c>
      <c r="E4576" t="s">
        <v>510</v>
      </c>
      <c r="F4576" t="s">
        <v>508</v>
      </c>
      <c r="G4576" t="s">
        <v>508</v>
      </c>
      <c r="H4576">
        <v>7.3387009030573394</v>
      </c>
      <c r="I4576">
        <v>50.928381962864719</v>
      </c>
      <c r="J4576">
        <v>6.3210806741043939</v>
      </c>
      <c r="K4576">
        <v>30.178759200841309</v>
      </c>
      <c r="L4576">
        <v>1.0155880256980749</v>
      </c>
      <c r="M4576">
        <v>-0.53030303030303039</v>
      </c>
      <c r="N4576">
        <v>1.218583396801219</v>
      </c>
      <c r="O4576">
        <v>0</v>
      </c>
      <c r="P4576">
        <v>1</v>
      </c>
      <c r="Q4576">
        <v>1</v>
      </c>
      <c r="R4576">
        <v>0</v>
      </c>
      <c r="S4576">
        <v>0</v>
      </c>
      <c r="T4576">
        <v>1</v>
      </c>
    </row>
    <row r="4577" spans="1:20" x14ac:dyDescent="0.3">
      <c r="A4577" t="s">
        <v>283</v>
      </c>
      <c r="B4577" t="s">
        <v>638</v>
      </c>
      <c r="C4577">
        <v>5</v>
      </c>
      <c r="D4577">
        <v>10</v>
      </c>
      <c r="E4577" t="s">
        <v>510</v>
      </c>
      <c r="F4577" t="s">
        <v>508</v>
      </c>
      <c r="G4577" t="s">
        <v>508</v>
      </c>
      <c r="H4577">
        <v>4.9660905709910308</v>
      </c>
      <c r="I4577">
        <v>28.28947368421052</v>
      </c>
      <c r="J4577">
        <v>3.646034049345463</v>
      </c>
      <c r="K4577">
        <v>-143.04857621440539</v>
      </c>
      <c r="L4577">
        <v>1.7563368405786151</v>
      </c>
      <c r="M4577">
        <v>-3.2592592592592591</v>
      </c>
      <c r="N4577">
        <v>-4.9770290964777946</v>
      </c>
      <c r="O4577">
        <v>0</v>
      </c>
      <c r="P4577">
        <v>0</v>
      </c>
      <c r="Q4577">
        <v>1</v>
      </c>
      <c r="R4577">
        <v>0</v>
      </c>
      <c r="S4577">
        <v>0</v>
      </c>
      <c r="T4577">
        <v>1</v>
      </c>
    </row>
    <row r="4578" spans="1:20" x14ac:dyDescent="0.3">
      <c r="A4578" t="s">
        <v>290</v>
      </c>
      <c r="B4578" t="s">
        <v>638</v>
      </c>
      <c r="C4578">
        <v>3</v>
      </c>
      <c r="D4578">
        <v>8</v>
      </c>
      <c r="E4578" t="s">
        <v>510</v>
      </c>
      <c r="F4578" t="s">
        <v>508</v>
      </c>
      <c r="G4578" t="s">
        <v>508</v>
      </c>
      <c r="H4578">
        <v>5.0707954414642566</v>
      </c>
      <c r="I4578">
        <v>13.861386138613859</v>
      </c>
      <c r="J4578">
        <v>1.7338311254270591</v>
      </c>
      <c r="K4578">
        <v>-264.01384083044991</v>
      </c>
      <c r="L4578">
        <v>1.203053619726036</v>
      </c>
      <c r="M4578">
        <v>-4.9770290964777946</v>
      </c>
      <c r="N4578">
        <v>4.7542304593070108</v>
      </c>
      <c r="O4578">
        <v>0</v>
      </c>
      <c r="P4578">
        <v>0</v>
      </c>
      <c r="Q4578">
        <v>1</v>
      </c>
      <c r="R4578">
        <v>0</v>
      </c>
      <c r="S4578">
        <v>0</v>
      </c>
      <c r="T4578">
        <v>1</v>
      </c>
    </row>
    <row r="4579" spans="1:20" x14ac:dyDescent="0.3">
      <c r="A4579" t="s">
        <v>512</v>
      </c>
      <c r="B4579" t="s">
        <v>638</v>
      </c>
      <c r="C4579">
        <v>1</v>
      </c>
      <c r="D4579">
        <v>6</v>
      </c>
      <c r="E4579" t="s">
        <v>510</v>
      </c>
      <c r="F4579" t="s">
        <v>508</v>
      </c>
      <c r="G4579" t="s">
        <v>508</v>
      </c>
      <c r="H4579">
        <v>5.4642278305163234</v>
      </c>
      <c r="I4579">
        <v>10.3960396039604</v>
      </c>
      <c r="J4579">
        <v>0.27277159961991521</v>
      </c>
      <c r="K4579">
        <v>-145.5909510618653</v>
      </c>
      <c r="L4579">
        <v>0.57448579995519899</v>
      </c>
      <c r="M4579">
        <v>-5.0769230769230766</v>
      </c>
      <c r="N4579">
        <v>-1.944894651539709</v>
      </c>
      <c r="O4579">
        <v>0</v>
      </c>
      <c r="P4579">
        <v>0</v>
      </c>
      <c r="Q4579">
        <v>1</v>
      </c>
      <c r="R4579">
        <v>0</v>
      </c>
      <c r="S4579">
        <v>0</v>
      </c>
      <c r="T4579">
        <v>0</v>
      </c>
    </row>
    <row r="4580" spans="1:20" x14ac:dyDescent="0.3">
      <c r="A4580" t="s">
        <v>91</v>
      </c>
      <c r="B4580" t="s">
        <v>638</v>
      </c>
      <c r="C4580">
        <v>0</v>
      </c>
      <c r="D4580">
        <v>1</v>
      </c>
      <c r="E4580" t="s">
        <v>510</v>
      </c>
      <c r="F4580" t="s">
        <v>508</v>
      </c>
      <c r="G4580" t="s">
        <v>508</v>
      </c>
      <c r="H4580">
        <v>5.9149940968122783</v>
      </c>
      <c r="I4580">
        <v>32.565789473684212</v>
      </c>
      <c r="J4580">
        <v>-0.63565446381318935</v>
      </c>
      <c r="K4580">
        <v>-237.22572888488159</v>
      </c>
      <c r="L4580">
        <v>0.62533013411368232</v>
      </c>
      <c r="M4580">
        <v>-1.944894651539709</v>
      </c>
      <c r="N4580">
        <v>1.1570247933884299</v>
      </c>
      <c r="O4580">
        <v>0</v>
      </c>
      <c r="P4580">
        <v>0</v>
      </c>
      <c r="Q4580">
        <v>0</v>
      </c>
      <c r="R4580">
        <v>1</v>
      </c>
      <c r="S4580">
        <v>0</v>
      </c>
      <c r="T4580">
        <v>0</v>
      </c>
    </row>
    <row r="4581" spans="1:20" x14ac:dyDescent="0.3">
      <c r="A4581" t="s">
        <v>162</v>
      </c>
      <c r="B4581" t="s">
        <v>638</v>
      </c>
      <c r="C4581">
        <v>7</v>
      </c>
      <c r="D4581">
        <v>7</v>
      </c>
      <c r="E4581" t="s">
        <v>510</v>
      </c>
      <c r="F4581" t="s">
        <v>508</v>
      </c>
      <c r="G4581" t="s">
        <v>508</v>
      </c>
      <c r="H4581">
        <v>5.4775121785431056</v>
      </c>
      <c r="I4581">
        <v>53.380782918149457</v>
      </c>
      <c r="J4581">
        <v>1.173213220205779</v>
      </c>
      <c r="K4581">
        <v>-8.0393370469707204</v>
      </c>
      <c r="L4581">
        <v>0.68332599646715964</v>
      </c>
      <c r="M4581">
        <v>-3</v>
      </c>
      <c r="N4581">
        <v>2.775574940523394</v>
      </c>
      <c r="O4581">
        <v>1</v>
      </c>
      <c r="P4581">
        <v>1</v>
      </c>
      <c r="Q4581">
        <v>1</v>
      </c>
      <c r="R4581">
        <v>0</v>
      </c>
      <c r="S4581">
        <v>0</v>
      </c>
      <c r="T4581">
        <v>0</v>
      </c>
    </row>
    <row r="4582" spans="1:20" x14ac:dyDescent="0.3">
      <c r="A4582" t="s">
        <v>259</v>
      </c>
      <c r="B4582" t="s">
        <v>638</v>
      </c>
      <c r="C4582">
        <v>8</v>
      </c>
      <c r="D4582">
        <v>5</v>
      </c>
      <c r="E4582" t="s">
        <v>510</v>
      </c>
      <c r="F4582" t="s">
        <v>508</v>
      </c>
      <c r="G4582" t="s">
        <v>508</v>
      </c>
      <c r="H4582">
        <v>5.8462238398544137</v>
      </c>
      <c r="I4582">
        <v>68.720379146919427</v>
      </c>
      <c r="J4582">
        <v>1.9903328344832789</v>
      </c>
      <c r="K4582">
        <v>17.439446366782139</v>
      </c>
      <c r="L4582">
        <v>1.148810401996142</v>
      </c>
      <c r="M4582">
        <v>-3.0864197530864201</v>
      </c>
      <c r="N4582">
        <v>-0.63694267515923575</v>
      </c>
      <c r="O4582">
        <v>0</v>
      </c>
      <c r="P4582">
        <v>1</v>
      </c>
      <c r="Q4582">
        <v>1</v>
      </c>
      <c r="R4582">
        <v>1</v>
      </c>
      <c r="S4582">
        <v>0</v>
      </c>
      <c r="T4582">
        <v>1</v>
      </c>
    </row>
    <row r="4583" spans="1:20" x14ac:dyDescent="0.3">
      <c r="A4583" t="s">
        <v>269</v>
      </c>
      <c r="B4583" t="s">
        <v>638</v>
      </c>
      <c r="C4583">
        <v>4</v>
      </c>
      <c r="D4583">
        <v>6</v>
      </c>
      <c r="E4583" t="s">
        <v>510</v>
      </c>
      <c r="F4583" t="s">
        <v>508</v>
      </c>
      <c r="G4583" t="s">
        <v>508</v>
      </c>
      <c r="H4583">
        <v>5.5842025079104651</v>
      </c>
      <c r="I4583">
        <v>51.674641148325357</v>
      </c>
      <c r="J4583">
        <v>0.72330856136477983</v>
      </c>
      <c r="K4583">
        <v>-61.525704809286829</v>
      </c>
      <c r="L4583">
        <v>0.67537578263752596</v>
      </c>
      <c r="M4583">
        <v>-2.3237179487179489</v>
      </c>
      <c r="N4583">
        <v>2.3789991796554548</v>
      </c>
      <c r="O4583">
        <v>0</v>
      </c>
      <c r="P4583">
        <v>1</v>
      </c>
      <c r="Q4583">
        <v>1</v>
      </c>
      <c r="R4583">
        <v>0</v>
      </c>
      <c r="S4583">
        <v>0</v>
      </c>
      <c r="T4583">
        <v>0</v>
      </c>
    </row>
    <row r="4584" spans="1:20" x14ac:dyDescent="0.3">
      <c r="A4584" t="s">
        <v>295</v>
      </c>
      <c r="B4584" t="s">
        <v>638</v>
      </c>
      <c r="C4584">
        <v>11</v>
      </c>
      <c r="D4584">
        <v>12</v>
      </c>
      <c r="E4584" t="s">
        <v>510</v>
      </c>
      <c r="F4584" t="s">
        <v>508</v>
      </c>
      <c r="G4584" t="s">
        <v>508</v>
      </c>
      <c r="H4584">
        <v>4.8191477943544054</v>
      </c>
      <c r="I4584">
        <v>72.522522522522522</v>
      </c>
      <c r="J4584">
        <v>3.701089159541008</v>
      </c>
      <c r="K4584">
        <v>173.71951219512209</v>
      </c>
      <c r="L4584">
        <v>1.6260034580889811</v>
      </c>
      <c r="M4584">
        <v>-2.704678362573099</v>
      </c>
      <c r="N4584">
        <v>-0.82644628099173556</v>
      </c>
      <c r="O4584">
        <v>1</v>
      </c>
      <c r="P4584">
        <v>1</v>
      </c>
      <c r="Q4584">
        <v>1</v>
      </c>
      <c r="R4584">
        <v>0</v>
      </c>
      <c r="S4584">
        <v>0</v>
      </c>
      <c r="T4584">
        <v>1</v>
      </c>
    </row>
    <row r="4585" spans="1:20" x14ac:dyDescent="0.3">
      <c r="A4585" t="s">
        <v>298</v>
      </c>
      <c r="B4585" t="s">
        <v>638</v>
      </c>
      <c r="C4585">
        <v>11</v>
      </c>
      <c r="D4585">
        <v>8</v>
      </c>
      <c r="E4585" t="s">
        <v>510</v>
      </c>
      <c r="F4585" t="s">
        <v>508</v>
      </c>
      <c r="G4585" t="s">
        <v>508</v>
      </c>
      <c r="H4585">
        <v>4.7132034632034632</v>
      </c>
      <c r="I4585">
        <v>67.567567567567565</v>
      </c>
      <c r="J4585">
        <v>3.5527150608690161</v>
      </c>
      <c r="K4585">
        <v>50.680859225163161</v>
      </c>
      <c r="L4585">
        <v>0.48618582049889331</v>
      </c>
      <c r="M4585">
        <v>-0.82644628099173556</v>
      </c>
      <c r="N4585">
        <v>1.5151515151515149</v>
      </c>
      <c r="O4585">
        <v>1</v>
      </c>
      <c r="P4585">
        <v>1</v>
      </c>
      <c r="Q4585">
        <v>1</v>
      </c>
      <c r="R4585">
        <v>0</v>
      </c>
      <c r="S4585">
        <v>1</v>
      </c>
      <c r="T4585">
        <v>0</v>
      </c>
    </row>
    <row r="4586" spans="1:20" x14ac:dyDescent="0.3">
      <c r="A4586" t="s">
        <v>96</v>
      </c>
      <c r="B4586" t="s">
        <v>638</v>
      </c>
      <c r="C4586">
        <v>8</v>
      </c>
      <c r="D4586">
        <v>9</v>
      </c>
      <c r="E4586" t="s">
        <v>510</v>
      </c>
      <c r="F4586" t="s">
        <v>508</v>
      </c>
      <c r="G4586" t="s">
        <v>508</v>
      </c>
      <c r="H4586">
        <v>4.9689440993788816</v>
      </c>
      <c r="I4586">
        <v>44.493392070484582</v>
      </c>
      <c r="J4586">
        <v>1.65140129830406</v>
      </c>
      <c r="K4586">
        <v>0.609384521633206</v>
      </c>
      <c r="L4586">
        <v>1.0992899248886949</v>
      </c>
      <c r="M4586">
        <v>-0.15503875968992251</v>
      </c>
      <c r="N4586">
        <v>-2.4068322981366461</v>
      </c>
      <c r="O4586">
        <v>0</v>
      </c>
      <c r="P4586">
        <v>1</v>
      </c>
      <c r="Q4586">
        <v>1</v>
      </c>
      <c r="R4586">
        <v>0</v>
      </c>
      <c r="S4586">
        <v>0</v>
      </c>
      <c r="T4586">
        <v>1</v>
      </c>
    </row>
    <row r="4587" spans="1:20" x14ac:dyDescent="0.3">
      <c r="A4587" t="s">
        <v>164</v>
      </c>
      <c r="B4587" t="s">
        <v>638</v>
      </c>
      <c r="C4587">
        <v>1</v>
      </c>
      <c r="D4587">
        <v>2</v>
      </c>
      <c r="E4587" t="s">
        <v>510</v>
      </c>
      <c r="F4587" t="s">
        <v>508</v>
      </c>
      <c r="G4587" t="s">
        <v>508</v>
      </c>
      <c r="H4587">
        <v>5.1764025448235973</v>
      </c>
      <c r="I4587">
        <v>21.145374449339212</v>
      </c>
      <c r="J4587">
        <v>-0.89222315998887014</v>
      </c>
      <c r="K4587">
        <v>-74.470598160803064</v>
      </c>
      <c r="L4587">
        <v>0.62421778170945474</v>
      </c>
      <c r="M4587">
        <v>-1.7501988862370721</v>
      </c>
      <c r="N4587">
        <v>2.42914979757085</v>
      </c>
      <c r="O4587">
        <v>0</v>
      </c>
      <c r="P4587">
        <v>1</v>
      </c>
      <c r="Q4587">
        <v>0</v>
      </c>
      <c r="R4587">
        <v>0</v>
      </c>
      <c r="S4587">
        <v>0</v>
      </c>
      <c r="T4587">
        <v>0</v>
      </c>
    </row>
    <row r="4588" spans="1:20" x14ac:dyDescent="0.3">
      <c r="A4588" t="s">
        <v>77</v>
      </c>
      <c r="B4588" t="s">
        <v>186</v>
      </c>
      <c r="C4588">
        <v>6</v>
      </c>
      <c r="D4588">
        <v>8</v>
      </c>
      <c r="E4588" t="s">
        <v>510</v>
      </c>
      <c r="F4588" t="s">
        <v>508</v>
      </c>
      <c r="G4588" t="s">
        <v>508</v>
      </c>
      <c r="H4588">
        <v>3.0182603429845072</v>
      </c>
      <c r="I4588">
        <v>64.077688330963809</v>
      </c>
      <c r="J4588">
        <v>0.1232967372161866</v>
      </c>
      <c r="K4588">
        <v>43.991235041479442</v>
      </c>
      <c r="L4588">
        <v>0.83780056050901175</v>
      </c>
      <c r="M4588">
        <v>-3.623188355719686</v>
      </c>
      <c r="N4588">
        <v>1.8796992211635959</v>
      </c>
      <c r="O4588">
        <v>0</v>
      </c>
      <c r="P4588">
        <v>1</v>
      </c>
      <c r="Q4588">
        <v>1</v>
      </c>
      <c r="R4588">
        <v>0</v>
      </c>
      <c r="S4588">
        <v>0</v>
      </c>
      <c r="T4588">
        <v>0</v>
      </c>
    </row>
    <row r="4589" spans="1:20" x14ac:dyDescent="0.3">
      <c r="A4589" t="s">
        <v>139</v>
      </c>
      <c r="B4589" t="s">
        <v>186</v>
      </c>
      <c r="C4589">
        <v>3</v>
      </c>
      <c r="D4589">
        <v>8</v>
      </c>
      <c r="E4589" t="s">
        <v>510</v>
      </c>
      <c r="F4589" t="s">
        <v>508</v>
      </c>
      <c r="G4589" t="s">
        <v>508</v>
      </c>
      <c r="H4589">
        <v>3.2738103341313392</v>
      </c>
      <c r="I4589">
        <v>21.739142453361531</v>
      </c>
      <c r="J4589">
        <v>-9.4876034891776651E-2</v>
      </c>
      <c r="K4589">
        <v>-55.339623777668898</v>
      </c>
      <c r="L4589">
        <v>0.94613172911390697</v>
      </c>
      <c r="M4589">
        <v>-3.1390139962752541</v>
      </c>
      <c r="N4589">
        <v>-0.77160787943967213</v>
      </c>
      <c r="O4589">
        <v>0</v>
      </c>
      <c r="P4589">
        <v>1</v>
      </c>
      <c r="Q4589">
        <v>0</v>
      </c>
      <c r="R4589">
        <v>0</v>
      </c>
      <c r="S4589">
        <v>0</v>
      </c>
      <c r="T4589">
        <v>0</v>
      </c>
    </row>
    <row r="4590" spans="1:20" x14ac:dyDescent="0.3">
      <c r="A4590" t="s">
        <v>156</v>
      </c>
      <c r="B4590" t="s">
        <v>186</v>
      </c>
      <c r="C4590">
        <v>0</v>
      </c>
      <c r="D4590">
        <v>5</v>
      </c>
      <c r="E4590" t="s">
        <v>510</v>
      </c>
      <c r="F4590" t="s">
        <v>508</v>
      </c>
      <c r="G4590" t="s">
        <v>508</v>
      </c>
      <c r="H4590">
        <v>3.0437689379494999</v>
      </c>
      <c r="I4590">
        <v>15.1079126818756</v>
      </c>
      <c r="J4590">
        <v>-0.17448925011338459</v>
      </c>
      <c r="K4590">
        <v>-137.4429978853203</v>
      </c>
      <c r="L4590">
        <v>0.69007333870631549</v>
      </c>
      <c r="M4590">
        <v>-0.77160787943967213</v>
      </c>
      <c r="N4590">
        <v>2.8771376005983682</v>
      </c>
      <c r="O4590">
        <v>0</v>
      </c>
      <c r="P4590">
        <v>0</v>
      </c>
      <c r="Q4590">
        <v>0</v>
      </c>
      <c r="R4590">
        <v>0</v>
      </c>
      <c r="S4590">
        <v>0</v>
      </c>
      <c r="T4590">
        <v>0</v>
      </c>
    </row>
    <row r="4591" spans="1:20" x14ac:dyDescent="0.3">
      <c r="A4591" t="s">
        <v>223</v>
      </c>
      <c r="B4591" t="s">
        <v>186</v>
      </c>
      <c r="C4591">
        <v>5</v>
      </c>
      <c r="D4591">
        <v>7</v>
      </c>
      <c r="E4591" t="s">
        <v>510</v>
      </c>
      <c r="F4591" t="s">
        <v>508</v>
      </c>
      <c r="G4591" t="s">
        <v>508</v>
      </c>
      <c r="H4591">
        <v>3.061224863504453</v>
      </c>
      <c r="I4591">
        <v>26.618758837780039</v>
      </c>
      <c r="J4591">
        <v>-0.1988726481003108</v>
      </c>
      <c r="K4591">
        <v>-44.650071671330878</v>
      </c>
      <c r="L4591">
        <v>1.0992560438639949</v>
      </c>
      <c r="M4591">
        <v>-1.5872947221369229</v>
      </c>
      <c r="N4591">
        <v>0.76804473333011047</v>
      </c>
      <c r="O4591">
        <v>0</v>
      </c>
      <c r="P4591">
        <v>1</v>
      </c>
      <c r="Q4591">
        <v>0</v>
      </c>
      <c r="R4591">
        <v>0</v>
      </c>
      <c r="S4591">
        <v>0</v>
      </c>
      <c r="T4591">
        <v>1</v>
      </c>
    </row>
    <row r="4592" spans="1:20" x14ac:dyDescent="0.3">
      <c r="A4592" t="s">
        <v>265</v>
      </c>
      <c r="B4592" t="s">
        <v>186</v>
      </c>
      <c r="C4592">
        <v>8</v>
      </c>
      <c r="D4592">
        <v>8</v>
      </c>
      <c r="E4592" t="s">
        <v>510</v>
      </c>
      <c r="F4592" t="s">
        <v>508</v>
      </c>
      <c r="G4592" t="s">
        <v>508</v>
      </c>
      <c r="H4592">
        <v>3.36727132017581</v>
      </c>
      <c r="I4592">
        <v>50.306784719447172</v>
      </c>
      <c r="J4592">
        <v>-8.4810733270488381E-3</v>
      </c>
      <c r="K4592">
        <v>50.181202377308843</v>
      </c>
      <c r="L4592">
        <v>0.74840686083171137</v>
      </c>
      <c r="M4592">
        <v>-2.4619850996161481</v>
      </c>
      <c r="N4592">
        <v>-2.0786984491075291</v>
      </c>
      <c r="O4592">
        <v>1</v>
      </c>
      <c r="P4592">
        <v>1</v>
      </c>
      <c r="Q4592">
        <v>0</v>
      </c>
      <c r="R4592">
        <v>0</v>
      </c>
      <c r="S4592">
        <v>1</v>
      </c>
      <c r="T4592">
        <v>0</v>
      </c>
    </row>
    <row r="4593" spans="1:20" x14ac:dyDescent="0.3">
      <c r="A4593" t="s">
        <v>271</v>
      </c>
      <c r="B4593" t="s">
        <v>186</v>
      </c>
      <c r="C4593">
        <v>0</v>
      </c>
      <c r="D4593">
        <v>7</v>
      </c>
      <c r="E4593" t="s">
        <v>510</v>
      </c>
      <c r="F4593" t="s">
        <v>508</v>
      </c>
      <c r="G4593" t="s">
        <v>508</v>
      </c>
      <c r="H4593">
        <v>3.9880475598608451</v>
      </c>
      <c r="I4593">
        <v>0.53764681331719266</v>
      </c>
      <c r="J4593">
        <v>-0.17891157292415541</v>
      </c>
      <c r="K4593">
        <v>-120.6343148961556</v>
      </c>
      <c r="L4593">
        <v>0.60429324886596369</v>
      </c>
      <c r="M4593">
        <v>-5.7619355525819804</v>
      </c>
      <c r="N4593">
        <v>1.689461246911875</v>
      </c>
      <c r="O4593">
        <v>0</v>
      </c>
      <c r="P4593">
        <v>0</v>
      </c>
      <c r="Q4593">
        <v>0</v>
      </c>
      <c r="R4593">
        <v>0</v>
      </c>
      <c r="S4593">
        <v>0</v>
      </c>
      <c r="T4593">
        <v>0</v>
      </c>
    </row>
    <row r="4594" spans="1:20" x14ac:dyDescent="0.3">
      <c r="A4594" t="s">
        <v>283</v>
      </c>
      <c r="B4594" t="s">
        <v>186</v>
      </c>
      <c r="C4594">
        <v>3</v>
      </c>
      <c r="D4594">
        <v>6</v>
      </c>
      <c r="E4594" t="s">
        <v>510</v>
      </c>
      <c r="F4594" t="s">
        <v>508</v>
      </c>
      <c r="G4594" t="s">
        <v>508</v>
      </c>
      <c r="H4594">
        <v>3.6392407092771459</v>
      </c>
      <c r="I4594">
        <v>16.326563381145181</v>
      </c>
      <c r="J4594">
        <v>-0.24994252899024141</v>
      </c>
      <c r="K4594">
        <v>-96.846275831278376</v>
      </c>
      <c r="L4594">
        <v>0.60113107842420666</v>
      </c>
      <c r="M4594">
        <v>-0.78492487905777575</v>
      </c>
      <c r="N4594">
        <v>-7.9115732675740708E-2</v>
      </c>
      <c r="O4594">
        <v>0</v>
      </c>
      <c r="P4594">
        <v>1</v>
      </c>
      <c r="Q4594">
        <v>0</v>
      </c>
      <c r="R4594">
        <v>0</v>
      </c>
      <c r="S4594">
        <v>0</v>
      </c>
      <c r="T4594">
        <v>0</v>
      </c>
    </row>
    <row r="4595" spans="1:20" x14ac:dyDescent="0.3">
      <c r="A4595" t="s">
        <v>290</v>
      </c>
      <c r="B4595" t="s">
        <v>186</v>
      </c>
      <c r="C4595">
        <v>3</v>
      </c>
      <c r="D4595">
        <v>6</v>
      </c>
      <c r="E4595" t="s">
        <v>510</v>
      </c>
      <c r="F4595" t="s">
        <v>508</v>
      </c>
      <c r="G4595" t="s">
        <v>508</v>
      </c>
      <c r="H4595">
        <v>3.585567297331131</v>
      </c>
      <c r="I4595">
        <v>15.816347631798029</v>
      </c>
      <c r="J4595">
        <v>-0.25332686844376318</v>
      </c>
      <c r="K4595">
        <v>-88.361015733745973</v>
      </c>
      <c r="L4595">
        <v>0.85250549378148421</v>
      </c>
      <c r="M4595">
        <v>-7.9115732675740708E-2</v>
      </c>
      <c r="N4595">
        <v>0.55423352486103583</v>
      </c>
      <c r="O4595">
        <v>0</v>
      </c>
      <c r="P4595">
        <v>1</v>
      </c>
      <c r="Q4595">
        <v>0</v>
      </c>
      <c r="R4595">
        <v>0</v>
      </c>
      <c r="S4595">
        <v>0</v>
      </c>
      <c r="T4595">
        <v>0</v>
      </c>
    </row>
    <row r="4596" spans="1:20" x14ac:dyDescent="0.3">
      <c r="A4596" t="s">
        <v>512</v>
      </c>
      <c r="B4596" t="s">
        <v>186</v>
      </c>
      <c r="C4596">
        <v>5</v>
      </c>
      <c r="D4596">
        <v>10</v>
      </c>
      <c r="E4596" t="s">
        <v>510</v>
      </c>
      <c r="F4596" t="s">
        <v>508</v>
      </c>
      <c r="G4596" t="s">
        <v>508</v>
      </c>
      <c r="H4596">
        <v>3.7725949078885179</v>
      </c>
      <c r="I4596">
        <v>4.6948533378823143</v>
      </c>
      <c r="J4596">
        <v>-0.26391313126741128</v>
      </c>
      <c r="K4596">
        <v>-93.20162175903161</v>
      </c>
      <c r="L4596">
        <v>1.257320026054882</v>
      </c>
      <c r="M4596">
        <v>-3.5433056379799681</v>
      </c>
      <c r="N4596">
        <v>-2.9387727075693562</v>
      </c>
      <c r="O4596">
        <v>0</v>
      </c>
      <c r="P4596">
        <v>1</v>
      </c>
      <c r="Q4596">
        <v>0</v>
      </c>
      <c r="R4596">
        <v>0</v>
      </c>
      <c r="S4596">
        <v>0</v>
      </c>
      <c r="T4596">
        <v>1</v>
      </c>
    </row>
    <row r="4597" spans="1:20" x14ac:dyDescent="0.3">
      <c r="A4597" t="s">
        <v>91</v>
      </c>
      <c r="B4597" t="s">
        <v>186</v>
      </c>
      <c r="C4597">
        <v>0</v>
      </c>
      <c r="D4597">
        <v>5</v>
      </c>
      <c r="E4597" t="s">
        <v>510</v>
      </c>
      <c r="F4597" t="s">
        <v>508</v>
      </c>
      <c r="G4597" t="s">
        <v>508</v>
      </c>
      <c r="H4597">
        <v>4.1751775575265944</v>
      </c>
      <c r="I4597">
        <v>18.150707972521111</v>
      </c>
      <c r="J4597">
        <v>-0.30714216164220398</v>
      </c>
      <c r="K4597">
        <v>-168.87845541388251</v>
      </c>
      <c r="L4597">
        <v>0.79825632062585383</v>
      </c>
      <c r="M4597">
        <v>-2.9387727075693562</v>
      </c>
      <c r="N4597">
        <v>-3.1959638643267181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0</v>
      </c>
    </row>
    <row r="4598" spans="1:20" x14ac:dyDescent="0.3">
      <c r="A4598" t="s">
        <v>93</v>
      </c>
      <c r="B4598" t="s">
        <v>186</v>
      </c>
      <c r="C4598">
        <v>0</v>
      </c>
      <c r="D4598">
        <v>5</v>
      </c>
      <c r="E4598" t="s">
        <v>510</v>
      </c>
      <c r="F4598" t="s">
        <v>508</v>
      </c>
      <c r="G4598" t="s">
        <v>508</v>
      </c>
      <c r="H4598">
        <v>4.3688722697862561</v>
      </c>
      <c r="I4598">
        <v>5.1370057631974477</v>
      </c>
      <c r="J4598">
        <v>-0.34949893741659571</v>
      </c>
      <c r="K4598">
        <v>-137.04318770507041</v>
      </c>
      <c r="L4598">
        <v>0.59334997597051364</v>
      </c>
      <c r="M4598">
        <v>-3.1959638643267181</v>
      </c>
      <c r="N4598">
        <v>2.432664877526181</v>
      </c>
      <c r="O4598">
        <v>0</v>
      </c>
      <c r="P4598">
        <v>0</v>
      </c>
      <c r="Q4598">
        <v>0</v>
      </c>
      <c r="R4598">
        <v>0</v>
      </c>
      <c r="S4598">
        <v>0</v>
      </c>
      <c r="T4598">
        <v>0</v>
      </c>
    </row>
    <row r="4599" spans="1:20" x14ac:dyDescent="0.3">
      <c r="A4599" t="s">
        <v>162</v>
      </c>
      <c r="B4599" t="s">
        <v>186</v>
      </c>
      <c r="C4599">
        <v>3</v>
      </c>
      <c r="D4599">
        <v>6</v>
      </c>
      <c r="E4599" t="s">
        <v>510</v>
      </c>
      <c r="F4599" t="s">
        <v>508</v>
      </c>
      <c r="G4599" t="s">
        <v>508</v>
      </c>
      <c r="H4599">
        <v>3.884499848432454</v>
      </c>
      <c r="I4599">
        <v>17.004049833531731</v>
      </c>
      <c r="J4599">
        <v>-0.2437139850605621</v>
      </c>
      <c r="K4599">
        <v>-81.853597262626337</v>
      </c>
      <c r="L4599">
        <v>0.6970670807897289</v>
      </c>
      <c r="M4599">
        <v>-1.755853156163611</v>
      </c>
      <c r="N4599">
        <v>-3.31915185806599</v>
      </c>
      <c r="O4599">
        <v>0</v>
      </c>
      <c r="P4599">
        <v>1</v>
      </c>
      <c r="Q4599">
        <v>0</v>
      </c>
      <c r="R4599">
        <v>0</v>
      </c>
      <c r="S4599">
        <v>0</v>
      </c>
      <c r="T4599">
        <v>0</v>
      </c>
    </row>
    <row r="4600" spans="1:20" x14ac:dyDescent="0.3">
      <c r="A4600" t="s">
        <v>220</v>
      </c>
      <c r="B4600" t="s">
        <v>186</v>
      </c>
      <c r="C4600">
        <v>2</v>
      </c>
      <c r="D4600">
        <v>7</v>
      </c>
      <c r="E4600" t="s">
        <v>510</v>
      </c>
      <c r="F4600" t="s">
        <v>508</v>
      </c>
      <c r="G4600" t="s">
        <v>508</v>
      </c>
      <c r="H4600">
        <v>4.087023455603731</v>
      </c>
      <c r="I4600">
        <v>3.9369854054035791</v>
      </c>
      <c r="J4600">
        <v>-0.26021976095626592</v>
      </c>
      <c r="K4600">
        <v>-113.53129739847471</v>
      </c>
      <c r="L4600">
        <v>1.511257267191183</v>
      </c>
      <c r="M4600">
        <v>-3.31915185806599</v>
      </c>
      <c r="N4600">
        <v>3.257041344553222</v>
      </c>
      <c r="O4600">
        <v>0</v>
      </c>
      <c r="P4600">
        <v>0</v>
      </c>
      <c r="Q4600">
        <v>0</v>
      </c>
      <c r="R4600">
        <v>0</v>
      </c>
      <c r="S4600">
        <v>0</v>
      </c>
      <c r="T4600">
        <v>1</v>
      </c>
    </row>
    <row r="4601" spans="1:20" x14ac:dyDescent="0.3">
      <c r="A4601" t="s">
        <v>235</v>
      </c>
      <c r="B4601" t="s">
        <v>186</v>
      </c>
      <c r="C4601">
        <v>3</v>
      </c>
      <c r="D4601">
        <v>6</v>
      </c>
      <c r="E4601" t="s">
        <v>510</v>
      </c>
      <c r="F4601" t="s">
        <v>508</v>
      </c>
      <c r="G4601" t="s">
        <v>508</v>
      </c>
      <c r="H4601">
        <v>3.6117670885188948</v>
      </c>
      <c r="I4601">
        <v>16.23376663588899</v>
      </c>
      <c r="J4601">
        <v>-7.7013516549843675E-2</v>
      </c>
      <c r="K4601">
        <v>-78.307250831531647</v>
      </c>
      <c r="L4601">
        <v>0.7090989729451922</v>
      </c>
      <c r="M4601">
        <v>-1.1168394382006359</v>
      </c>
      <c r="N4601">
        <v>0.86880474202323121</v>
      </c>
      <c r="O4601">
        <v>0</v>
      </c>
      <c r="P4601">
        <v>1</v>
      </c>
      <c r="Q4601">
        <v>0</v>
      </c>
      <c r="R4601">
        <v>0</v>
      </c>
      <c r="S4601">
        <v>0</v>
      </c>
      <c r="T4601">
        <v>0</v>
      </c>
    </row>
    <row r="4602" spans="1:20" x14ac:dyDescent="0.3">
      <c r="A4602" t="s">
        <v>269</v>
      </c>
      <c r="B4602" t="s">
        <v>186</v>
      </c>
      <c r="C4602">
        <v>8</v>
      </c>
      <c r="D4602">
        <v>10</v>
      </c>
      <c r="E4602" t="s">
        <v>513</v>
      </c>
      <c r="F4602" t="s">
        <v>508</v>
      </c>
      <c r="G4602" t="s">
        <v>508</v>
      </c>
      <c r="H4602">
        <v>3.5775975713188042</v>
      </c>
      <c r="I4602">
        <v>21.476492884564429</v>
      </c>
      <c r="J4602">
        <v>1.8301742188492232E-2</v>
      </c>
      <c r="K4602">
        <v>-13.131429478904041</v>
      </c>
      <c r="L4602">
        <v>1.4441802404795021</v>
      </c>
      <c r="M4602">
        <v>-0.68610570114038516</v>
      </c>
      <c r="N4602">
        <v>1.036268448615649</v>
      </c>
      <c r="O4602">
        <v>0</v>
      </c>
      <c r="P4602">
        <v>1</v>
      </c>
      <c r="Q4602">
        <v>1</v>
      </c>
      <c r="R4602">
        <v>0</v>
      </c>
      <c r="S4602">
        <v>0</v>
      </c>
      <c r="T4602">
        <v>1</v>
      </c>
    </row>
    <row r="4603" spans="1:20" x14ac:dyDescent="0.3">
      <c r="A4603" t="s">
        <v>291</v>
      </c>
      <c r="B4603" t="s">
        <v>186</v>
      </c>
      <c r="C4603">
        <v>9</v>
      </c>
      <c r="D4603">
        <v>10</v>
      </c>
      <c r="E4603" t="s">
        <v>510</v>
      </c>
      <c r="F4603" t="s">
        <v>508</v>
      </c>
      <c r="G4603" t="s">
        <v>508</v>
      </c>
      <c r="H4603">
        <v>2.8667787358466459</v>
      </c>
      <c r="I4603">
        <v>67.415712277332972</v>
      </c>
      <c r="J4603">
        <v>0.16371166370333659</v>
      </c>
      <c r="K4603">
        <v>121.1159668174344</v>
      </c>
      <c r="L4603">
        <v>0.68018715728090706</v>
      </c>
      <c r="M4603">
        <v>-0.75313936422083649</v>
      </c>
      <c r="N4603">
        <v>-0.42157873952717212</v>
      </c>
      <c r="O4603">
        <v>1</v>
      </c>
      <c r="P4603">
        <v>1</v>
      </c>
      <c r="Q4603">
        <v>1</v>
      </c>
      <c r="R4603">
        <v>0</v>
      </c>
      <c r="S4603">
        <v>0</v>
      </c>
      <c r="T4603">
        <v>0</v>
      </c>
    </row>
    <row r="4604" spans="1:20" x14ac:dyDescent="0.3">
      <c r="A4604" t="s">
        <v>295</v>
      </c>
      <c r="B4604" t="s">
        <v>186</v>
      </c>
      <c r="C4604">
        <v>9</v>
      </c>
      <c r="D4604">
        <v>10</v>
      </c>
      <c r="E4604" t="s">
        <v>510</v>
      </c>
      <c r="F4604" t="s">
        <v>508</v>
      </c>
      <c r="G4604" t="s">
        <v>508</v>
      </c>
      <c r="H4604">
        <v>2.8849639135165659</v>
      </c>
      <c r="I4604">
        <v>61.797816620090188</v>
      </c>
      <c r="J4604">
        <v>0.15225052939595621</v>
      </c>
      <c r="K4604">
        <v>78.037922593657044</v>
      </c>
      <c r="L4604">
        <v>0.63090720419386181</v>
      </c>
      <c r="M4604">
        <v>-0.42157873952717212</v>
      </c>
      <c r="N4604">
        <v>-0.67739944570609567</v>
      </c>
      <c r="O4604">
        <v>1</v>
      </c>
      <c r="P4604">
        <v>1</v>
      </c>
      <c r="Q4604">
        <v>1</v>
      </c>
      <c r="R4604">
        <v>0</v>
      </c>
      <c r="S4604">
        <v>0</v>
      </c>
      <c r="T4604">
        <v>0</v>
      </c>
    </row>
    <row r="4605" spans="1:20" x14ac:dyDescent="0.3">
      <c r="A4605" t="s">
        <v>298</v>
      </c>
      <c r="B4605" t="s">
        <v>186</v>
      </c>
      <c r="C4605">
        <v>9</v>
      </c>
      <c r="D4605">
        <v>12</v>
      </c>
      <c r="E4605" t="s">
        <v>513</v>
      </c>
      <c r="F4605" t="s">
        <v>508</v>
      </c>
      <c r="G4605" t="s">
        <v>508</v>
      </c>
      <c r="H4605">
        <v>2.7280475685473631</v>
      </c>
      <c r="I4605">
        <v>52.272673086634889</v>
      </c>
      <c r="J4605">
        <v>0.12958071520167691</v>
      </c>
      <c r="K4605">
        <v>43.891082949197447</v>
      </c>
      <c r="L4605">
        <v>0.76235030331627207</v>
      </c>
      <c r="M4605">
        <v>-0.67739944570609567</v>
      </c>
      <c r="N4605">
        <v>-0.93776352063074875</v>
      </c>
      <c r="O4605">
        <v>1</v>
      </c>
      <c r="P4605">
        <v>1</v>
      </c>
      <c r="Q4605">
        <v>1</v>
      </c>
      <c r="R4605">
        <v>0</v>
      </c>
      <c r="S4605">
        <v>0</v>
      </c>
      <c r="T4605">
        <v>0</v>
      </c>
    </row>
    <row r="4606" spans="1:20" x14ac:dyDescent="0.3">
      <c r="A4606" t="s">
        <v>96</v>
      </c>
      <c r="B4606" t="s">
        <v>186</v>
      </c>
      <c r="C4606">
        <v>6</v>
      </c>
      <c r="D4606">
        <v>10</v>
      </c>
      <c r="E4606" t="s">
        <v>510</v>
      </c>
      <c r="F4606" t="s">
        <v>508</v>
      </c>
      <c r="G4606" t="s">
        <v>508</v>
      </c>
      <c r="H4606">
        <v>2.7300237302106658</v>
      </c>
      <c r="I4606">
        <v>60.227299820318912</v>
      </c>
      <c r="J4606">
        <v>0.1087132970776907</v>
      </c>
      <c r="K4606">
        <v>65.863007169697568</v>
      </c>
      <c r="L4606">
        <v>0.78711206327386296</v>
      </c>
      <c r="M4606">
        <v>-2.074688763841039</v>
      </c>
      <c r="N4606">
        <v>1.610165909425026</v>
      </c>
      <c r="O4606">
        <v>0</v>
      </c>
      <c r="P4606">
        <v>1</v>
      </c>
      <c r="Q4606">
        <v>1</v>
      </c>
      <c r="R4606">
        <v>0</v>
      </c>
      <c r="S4606">
        <v>0</v>
      </c>
      <c r="T4606">
        <v>0</v>
      </c>
    </row>
    <row r="4607" spans="1:20" x14ac:dyDescent="0.3">
      <c r="A4607" t="s">
        <v>164</v>
      </c>
      <c r="B4607" t="s">
        <v>186</v>
      </c>
      <c r="C4607">
        <v>9</v>
      </c>
      <c r="D4607">
        <v>11</v>
      </c>
      <c r="E4607" t="s">
        <v>513</v>
      </c>
      <c r="F4607" t="s">
        <v>508</v>
      </c>
      <c r="G4607" t="s">
        <v>508</v>
      </c>
      <c r="H4607">
        <v>2.74538351319107</v>
      </c>
      <c r="I4607">
        <v>55.681845274864372</v>
      </c>
      <c r="J4607">
        <v>8.4965060908495982E-2</v>
      </c>
      <c r="K4607">
        <v>36.677810147251748</v>
      </c>
      <c r="L4607">
        <v>0.6638919024334119</v>
      </c>
      <c r="M4607">
        <v>-1.918261439757132</v>
      </c>
      <c r="N4607">
        <v>6.9727863849045679</v>
      </c>
      <c r="O4607">
        <v>1</v>
      </c>
      <c r="P4607">
        <v>1</v>
      </c>
      <c r="Q4607">
        <v>1</v>
      </c>
      <c r="R4607">
        <v>0</v>
      </c>
      <c r="S4607">
        <v>0</v>
      </c>
      <c r="T4607">
        <v>0</v>
      </c>
    </row>
    <row r="4608" spans="1:20" x14ac:dyDescent="0.3">
      <c r="A4608" t="s">
        <v>242</v>
      </c>
      <c r="B4608" t="s">
        <v>186</v>
      </c>
      <c r="C4608">
        <v>11</v>
      </c>
      <c r="D4608">
        <v>12</v>
      </c>
      <c r="E4608" t="s">
        <v>510</v>
      </c>
      <c r="F4608" t="s">
        <v>508</v>
      </c>
      <c r="G4608" t="s">
        <v>508</v>
      </c>
      <c r="H4608">
        <v>2.6970253136961468</v>
      </c>
      <c r="I4608">
        <v>80.800018310546875</v>
      </c>
      <c r="J4608">
        <v>0.25179338640605869</v>
      </c>
      <c r="K4608">
        <v>123.54954459226551</v>
      </c>
      <c r="L4608">
        <v>0.76358059401730882</v>
      </c>
      <c r="M4608">
        <v>-1.7187520605511659</v>
      </c>
      <c r="N4608">
        <v>2.06677448695278</v>
      </c>
      <c r="O4608">
        <v>1</v>
      </c>
      <c r="P4608">
        <v>1</v>
      </c>
      <c r="Q4608">
        <v>1</v>
      </c>
      <c r="R4608">
        <v>0</v>
      </c>
      <c r="S4608">
        <v>1</v>
      </c>
      <c r="T4608">
        <v>0</v>
      </c>
    </row>
    <row r="4609" spans="1:20" x14ac:dyDescent="0.3">
      <c r="A4609" t="s">
        <v>139</v>
      </c>
      <c r="B4609" t="s">
        <v>639</v>
      </c>
      <c r="C4609">
        <v>11</v>
      </c>
      <c r="D4609">
        <v>10</v>
      </c>
      <c r="E4609" t="s">
        <v>510</v>
      </c>
      <c r="F4609" t="s">
        <v>508</v>
      </c>
      <c r="G4609" t="s">
        <v>508</v>
      </c>
      <c r="H4609">
        <v>4.8292244839174421</v>
      </c>
      <c r="I4609">
        <v>76.847271571076263</v>
      </c>
      <c r="J4609">
        <v>0.46808960670562499</v>
      </c>
      <c r="K4609">
        <v>99.551320698290198</v>
      </c>
      <c r="L4609">
        <v>0.67056874229712782</v>
      </c>
      <c r="M4609">
        <v>-2.4340786643204861</v>
      </c>
      <c r="N4609">
        <v>3.2848271957945379</v>
      </c>
      <c r="O4609">
        <v>1</v>
      </c>
      <c r="P4609">
        <v>1</v>
      </c>
      <c r="Q4609">
        <v>1</v>
      </c>
      <c r="R4609">
        <v>0</v>
      </c>
      <c r="S4609">
        <v>1</v>
      </c>
      <c r="T4609">
        <v>0</v>
      </c>
    </row>
    <row r="4610" spans="1:20" x14ac:dyDescent="0.3">
      <c r="A4610" t="s">
        <v>228</v>
      </c>
      <c r="B4610" t="s">
        <v>639</v>
      </c>
      <c r="C4610">
        <v>11</v>
      </c>
      <c r="D4610">
        <v>10</v>
      </c>
      <c r="E4610" t="s">
        <v>510</v>
      </c>
      <c r="F4610" t="s">
        <v>508</v>
      </c>
      <c r="G4610" t="s">
        <v>508</v>
      </c>
      <c r="H4610">
        <v>4.6292772035321743</v>
      </c>
      <c r="I4610">
        <v>76.49917755251623</v>
      </c>
      <c r="J4610">
        <v>0.61646693065687685</v>
      </c>
      <c r="K4610">
        <v>144.9776294197045</v>
      </c>
      <c r="L4610">
        <v>0.80697742389473026</v>
      </c>
      <c r="M4610">
        <v>-3.1307565134902942</v>
      </c>
      <c r="N4610">
        <v>1.3307999681480021</v>
      </c>
      <c r="O4610">
        <v>1</v>
      </c>
      <c r="P4610">
        <v>1</v>
      </c>
      <c r="Q4610">
        <v>1</v>
      </c>
      <c r="R4610">
        <v>0</v>
      </c>
      <c r="S4610">
        <v>1</v>
      </c>
      <c r="T4610">
        <v>0</v>
      </c>
    </row>
    <row r="4611" spans="1:20" x14ac:dyDescent="0.3">
      <c r="A4611" t="s">
        <v>290</v>
      </c>
      <c r="B4611" t="s">
        <v>639</v>
      </c>
      <c r="C4611">
        <v>11</v>
      </c>
      <c r="D4611">
        <v>10</v>
      </c>
      <c r="E4611" t="s">
        <v>510</v>
      </c>
      <c r="F4611" t="s">
        <v>508</v>
      </c>
      <c r="G4611" t="s">
        <v>508</v>
      </c>
      <c r="H4611">
        <v>6.7374514499572991</v>
      </c>
      <c r="I4611">
        <v>66.902655799346618</v>
      </c>
      <c r="J4611">
        <v>1.1968584985630399</v>
      </c>
      <c r="K4611">
        <v>134.25370226477571</v>
      </c>
      <c r="L4611">
        <v>1.556595689494503</v>
      </c>
      <c r="M4611">
        <v>-9.9391464197968507</v>
      </c>
      <c r="N4611">
        <v>-6.6066033213069169</v>
      </c>
      <c r="O4611">
        <v>1</v>
      </c>
      <c r="P4611">
        <v>1</v>
      </c>
      <c r="Q4611">
        <v>1</v>
      </c>
      <c r="R4611">
        <v>0</v>
      </c>
      <c r="S4611">
        <v>1</v>
      </c>
      <c r="T4611">
        <v>1</v>
      </c>
    </row>
    <row r="4612" spans="1:20" x14ac:dyDescent="0.3">
      <c r="A4612" t="s">
        <v>91</v>
      </c>
      <c r="B4612" t="s">
        <v>639</v>
      </c>
      <c r="C4612">
        <v>1</v>
      </c>
      <c r="D4612">
        <v>4</v>
      </c>
      <c r="E4612" t="s">
        <v>510</v>
      </c>
      <c r="F4612" t="s">
        <v>508</v>
      </c>
      <c r="G4612" t="s">
        <v>508</v>
      </c>
      <c r="H4612">
        <v>8.7450473498526105</v>
      </c>
      <c r="I4612">
        <v>38.958333167764849</v>
      </c>
      <c r="J4612">
        <v>-0.33964115479227258</v>
      </c>
      <c r="K4612">
        <v>-21.95578089613289</v>
      </c>
      <c r="L4612">
        <v>0.52821943031114471</v>
      </c>
      <c r="M4612">
        <v>-2.0766761481599199</v>
      </c>
      <c r="N4612">
        <v>0.65253104544424645</v>
      </c>
      <c r="O4612">
        <v>0</v>
      </c>
      <c r="P4612">
        <v>1</v>
      </c>
      <c r="Q4612">
        <v>0</v>
      </c>
      <c r="R4612">
        <v>0</v>
      </c>
      <c r="S4612">
        <v>0</v>
      </c>
      <c r="T4612">
        <v>0</v>
      </c>
    </row>
    <row r="4613" spans="1:20" x14ac:dyDescent="0.3">
      <c r="A4613" t="s">
        <v>162</v>
      </c>
      <c r="B4613" t="s">
        <v>639</v>
      </c>
      <c r="C4613">
        <v>1</v>
      </c>
      <c r="D4613">
        <v>4</v>
      </c>
      <c r="E4613" t="s">
        <v>510</v>
      </c>
      <c r="F4613" t="s">
        <v>508</v>
      </c>
      <c r="G4613" t="s">
        <v>508</v>
      </c>
      <c r="H4613">
        <v>9.2555326205160373</v>
      </c>
      <c r="I4613">
        <v>19.587627244256471</v>
      </c>
      <c r="J4613">
        <v>-1.0883024119022411</v>
      </c>
      <c r="K4613">
        <v>-80.334125914836392</v>
      </c>
      <c r="L4613">
        <v>0.94332033049056541</v>
      </c>
      <c r="M4613">
        <v>-5.6294014790765203</v>
      </c>
      <c r="N4613">
        <v>0.57995409721252134</v>
      </c>
      <c r="O4613">
        <v>0</v>
      </c>
      <c r="P4613">
        <v>1</v>
      </c>
      <c r="Q4613">
        <v>0</v>
      </c>
      <c r="R4613">
        <v>0</v>
      </c>
      <c r="S4613">
        <v>0</v>
      </c>
      <c r="T4613">
        <v>0</v>
      </c>
    </row>
    <row r="4614" spans="1:20" x14ac:dyDescent="0.3">
      <c r="A4614" t="s">
        <v>259</v>
      </c>
      <c r="B4614" t="s">
        <v>639</v>
      </c>
      <c r="C4614">
        <v>8</v>
      </c>
      <c r="D4614">
        <v>5</v>
      </c>
      <c r="E4614" t="s">
        <v>510</v>
      </c>
      <c r="F4614" t="s">
        <v>508</v>
      </c>
      <c r="G4614" t="s">
        <v>508</v>
      </c>
      <c r="H4614">
        <v>7.418446921658596</v>
      </c>
      <c r="I4614">
        <v>35.824750427334628</v>
      </c>
      <c r="J4614">
        <v>-0.58698183828845085</v>
      </c>
      <c r="K4614">
        <v>86.127162219062612</v>
      </c>
      <c r="L4614">
        <v>1.9426446475901169</v>
      </c>
      <c r="M4614">
        <v>-0.15723030899408469</v>
      </c>
      <c r="N4614">
        <v>0.70866261880228842</v>
      </c>
      <c r="O4614">
        <v>1</v>
      </c>
      <c r="P4614">
        <v>1</v>
      </c>
      <c r="Q4614">
        <v>0</v>
      </c>
      <c r="R4614">
        <v>0</v>
      </c>
      <c r="S4614">
        <v>1</v>
      </c>
      <c r="T4614">
        <v>1</v>
      </c>
    </row>
    <row r="4615" spans="1:20" x14ac:dyDescent="0.3">
      <c r="A4615" t="s">
        <v>269</v>
      </c>
      <c r="B4615" t="s">
        <v>639</v>
      </c>
      <c r="C4615">
        <v>6</v>
      </c>
      <c r="D4615">
        <v>2</v>
      </c>
      <c r="E4615" t="s">
        <v>510</v>
      </c>
      <c r="F4615" t="s">
        <v>508</v>
      </c>
      <c r="G4615" t="s">
        <v>508</v>
      </c>
      <c r="H4615">
        <v>6.1385689874578588</v>
      </c>
      <c r="I4615">
        <v>54.216864147455048</v>
      </c>
      <c r="J4615">
        <v>-0.48765409972304757</v>
      </c>
      <c r="K4615">
        <v>69.660512606422898</v>
      </c>
      <c r="L4615">
        <v>0.94886823101981521</v>
      </c>
      <c r="M4615">
        <v>-1.016421451327953</v>
      </c>
      <c r="N4615">
        <v>1.7377603508316251</v>
      </c>
      <c r="O4615">
        <v>1</v>
      </c>
      <c r="P4615">
        <v>1</v>
      </c>
      <c r="Q4615">
        <v>0</v>
      </c>
      <c r="R4615">
        <v>1</v>
      </c>
      <c r="S4615">
        <v>0</v>
      </c>
      <c r="T4615">
        <v>0</v>
      </c>
    </row>
    <row r="4616" spans="1:20" x14ac:dyDescent="0.3">
      <c r="A4616" t="s">
        <v>285</v>
      </c>
      <c r="B4616" t="s">
        <v>639</v>
      </c>
      <c r="C4616">
        <v>-2</v>
      </c>
      <c r="D4616">
        <v>3</v>
      </c>
      <c r="E4616" t="s">
        <v>510</v>
      </c>
      <c r="F4616" t="s">
        <v>508</v>
      </c>
      <c r="G4616" t="s">
        <v>508</v>
      </c>
      <c r="H4616">
        <v>5.6985746383760034</v>
      </c>
      <c r="I4616">
        <v>16.4556725682348</v>
      </c>
      <c r="J4616">
        <v>-0.76925602271667515</v>
      </c>
      <c r="K4616">
        <v>-123.4597371795827</v>
      </c>
      <c r="L4616">
        <v>0.80600453375777026</v>
      </c>
      <c r="M4616">
        <v>-4.3689333273005966</v>
      </c>
      <c r="N4616">
        <v>-2.030451741496484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0</v>
      </c>
    </row>
    <row r="4617" spans="1:20" x14ac:dyDescent="0.3">
      <c r="A4617" t="s">
        <v>291</v>
      </c>
      <c r="B4617" t="s">
        <v>639</v>
      </c>
      <c r="C4617">
        <v>-2</v>
      </c>
      <c r="D4617">
        <v>3</v>
      </c>
      <c r="E4617" t="s">
        <v>510</v>
      </c>
      <c r="F4617" t="s">
        <v>508</v>
      </c>
      <c r="G4617" t="s">
        <v>508</v>
      </c>
      <c r="H4617">
        <v>6.3492070661095674</v>
      </c>
      <c r="I4617">
        <v>1.052642286869518</v>
      </c>
      <c r="J4617">
        <v>-1.266651062941353</v>
      </c>
      <c r="K4617">
        <v>-184.80658122723861</v>
      </c>
      <c r="L4617">
        <v>0.95421592476269779</v>
      </c>
      <c r="M4617">
        <v>-5.1813470137114317</v>
      </c>
      <c r="N4617">
        <v>-4.3715873573292843</v>
      </c>
      <c r="O4617">
        <v>0</v>
      </c>
      <c r="P4617">
        <v>0</v>
      </c>
      <c r="Q4617">
        <v>0</v>
      </c>
      <c r="R4617">
        <v>0</v>
      </c>
      <c r="S4617">
        <v>0</v>
      </c>
      <c r="T4617">
        <v>0</v>
      </c>
    </row>
    <row r="4618" spans="1:20" x14ac:dyDescent="0.3">
      <c r="A4618" t="s">
        <v>295</v>
      </c>
      <c r="B4618" t="s">
        <v>639</v>
      </c>
      <c r="C4618">
        <v>-2</v>
      </c>
      <c r="D4618">
        <v>3</v>
      </c>
      <c r="E4618" t="s">
        <v>510</v>
      </c>
      <c r="F4618" t="s">
        <v>508</v>
      </c>
      <c r="G4618" t="s">
        <v>508</v>
      </c>
      <c r="H4618">
        <v>6.285714908522003</v>
      </c>
      <c r="I4618">
        <v>1.785709825502569</v>
      </c>
      <c r="J4618">
        <v>-1.54414690279734</v>
      </c>
      <c r="K4618">
        <v>-200.4503198072795</v>
      </c>
      <c r="L4618">
        <v>0.73304508738057295</v>
      </c>
      <c r="M4618">
        <v>-4.3715873573292843</v>
      </c>
      <c r="N4618">
        <v>-3.333333333333333</v>
      </c>
      <c r="O4618">
        <v>0</v>
      </c>
      <c r="P4618">
        <v>0</v>
      </c>
      <c r="Q4618">
        <v>0</v>
      </c>
      <c r="R4618">
        <v>0</v>
      </c>
      <c r="S4618">
        <v>0</v>
      </c>
      <c r="T4618">
        <v>0</v>
      </c>
    </row>
    <row r="4619" spans="1:20" x14ac:dyDescent="0.3">
      <c r="A4619" t="s">
        <v>298</v>
      </c>
      <c r="B4619" t="s">
        <v>639</v>
      </c>
      <c r="C4619">
        <v>0</v>
      </c>
      <c r="D4619">
        <v>5</v>
      </c>
      <c r="E4619" t="s">
        <v>510</v>
      </c>
      <c r="F4619" t="s">
        <v>508</v>
      </c>
      <c r="G4619" t="s">
        <v>508</v>
      </c>
      <c r="H4619">
        <v>6.2913447681402834</v>
      </c>
      <c r="I4619">
        <v>1.61724662748873</v>
      </c>
      <c r="J4619">
        <v>-1.761786018447683</v>
      </c>
      <c r="K4619">
        <v>-194.37884957482561</v>
      </c>
      <c r="L4619">
        <v>1.2722805098873371</v>
      </c>
      <c r="M4619">
        <v>-3.333333333333333</v>
      </c>
      <c r="N4619">
        <v>0.68965216575584976</v>
      </c>
      <c r="O4619">
        <v>0</v>
      </c>
      <c r="P4619">
        <v>0</v>
      </c>
      <c r="Q4619">
        <v>0</v>
      </c>
      <c r="R4619">
        <v>0</v>
      </c>
      <c r="S4619">
        <v>0</v>
      </c>
      <c r="T4619">
        <v>1</v>
      </c>
    </row>
    <row r="4620" spans="1:20" x14ac:dyDescent="0.3">
      <c r="A4620" t="s">
        <v>164</v>
      </c>
      <c r="B4620" t="s">
        <v>639</v>
      </c>
      <c r="C4620">
        <v>6</v>
      </c>
      <c r="D4620">
        <v>7</v>
      </c>
      <c r="E4620" t="s">
        <v>510</v>
      </c>
      <c r="F4620" t="s">
        <v>508</v>
      </c>
      <c r="G4620" t="s">
        <v>508</v>
      </c>
      <c r="H4620">
        <v>6.3544036313021888</v>
      </c>
      <c r="I4620">
        <v>19.5439710271922</v>
      </c>
      <c r="J4620">
        <v>-0.41686048406474008</v>
      </c>
      <c r="K4620">
        <v>-7.8783569150297827</v>
      </c>
      <c r="L4620">
        <v>1.2082084948460039</v>
      </c>
      <c r="M4620">
        <v>-6.8003449258006441</v>
      </c>
      <c r="N4620">
        <v>4.9579002307873976</v>
      </c>
      <c r="O4620">
        <v>1</v>
      </c>
      <c r="P4620">
        <v>1</v>
      </c>
      <c r="Q4620">
        <v>0</v>
      </c>
      <c r="R4620">
        <v>0</v>
      </c>
      <c r="S4620">
        <v>0</v>
      </c>
      <c r="T4620">
        <v>1</v>
      </c>
    </row>
    <row r="4621" spans="1:20" x14ac:dyDescent="0.3">
      <c r="A4621" t="s">
        <v>242</v>
      </c>
      <c r="B4621" t="s">
        <v>639</v>
      </c>
      <c r="C4621">
        <v>4</v>
      </c>
      <c r="D4621">
        <v>5</v>
      </c>
      <c r="E4621" t="s">
        <v>510</v>
      </c>
      <c r="F4621" t="s">
        <v>508</v>
      </c>
      <c r="G4621" t="s">
        <v>508</v>
      </c>
      <c r="H4621">
        <v>5.401826911172142</v>
      </c>
      <c r="I4621">
        <v>32.863856828112567</v>
      </c>
      <c r="J4621">
        <v>0.1414953910753127</v>
      </c>
      <c r="K4621">
        <v>-18.745874178603241</v>
      </c>
      <c r="L4621">
        <v>0.35581202086458091</v>
      </c>
      <c r="M4621">
        <v>-1.461185821115154</v>
      </c>
      <c r="N4621">
        <v>1.575530050233092</v>
      </c>
      <c r="O4621">
        <v>0</v>
      </c>
      <c r="P4621">
        <v>1</v>
      </c>
      <c r="Q4621">
        <v>1</v>
      </c>
      <c r="R4621">
        <v>0</v>
      </c>
      <c r="S4621">
        <v>0</v>
      </c>
      <c r="T4621">
        <v>0</v>
      </c>
    </row>
    <row r="4622" spans="1:20" x14ac:dyDescent="0.3">
      <c r="A4622" t="s">
        <v>77</v>
      </c>
      <c r="B4622" t="s">
        <v>80</v>
      </c>
      <c r="C4622">
        <v>13</v>
      </c>
      <c r="D4622">
        <v>13</v>
      </c>
      <c r="E4622" t="s">
        <v>513</v>
      </c>
      <c r="F4622" t="s">
        <v>508</v>
      </c>
      <c r="G4622" t="s">
        <v>508</v>
      </c>
      <c r="H4622">
        <v>2.7210892077051829</v>
      </c>
      <c r="I4622">
        <v>56.249916181013248</v>
      </c>
      <c r="J4622">
        <v>6.828279161917054E-3</v>
      </c>
      <c r="K4622">
        <v>84.848674161507702</v>
      </c>
      <c r="L4622">
        <v>0.78726573839665626</v>
      </c>
      <c r="M4622">
        <v>-0.47393322087358158</v>
      </c>
      <c r="N4622">
        <v>0</v>
      </c>
      <c r="O4622">
        <v>1</v>
      </c>
      <c r="P4622">
        <v>1</v>
      </c>
      <c r="Q4622">
        <v>1</v>
      </c>
      <c r="R4622">
        <v>1</v>
      </c>
      <c r="S4622">
        <v>1</v>
      </c>
      <c r="T4622">
        <v>0</v>
      </c>
    </row>
    <row r="4623" spans="1:20" x14ac:dyDescent="0.3">
      <c r="A4623" t="s">
        <v>139</v>
      </c>
      <c r="B4623" t="s">
        <v>80</v>
      </c>
      <c r="C4623">
        <v>8</v>
      </c>
      <c r="D4623">
        <v>10</v>
      </c>
      <c r="E4623" t="s">
        <v>367</v>
      </c>
      <c r="F4623" t="s">
        <v>508</v>
      </c>
      <c r="G4623" t="s">
        <v>509</v>
      </c>
      <c r="H4623">
        <v>2.7739274958168449</v>
      </c>
      <c r="I4623">
        <v>26.666624281168438</v>
      </c>
      <c r="J4623">
        <v>1.5534251059182681E-3</v>
      </c>
      <c r="K4623">
        <v>-31.74618672691458</v>
      </c>
      <c r="L4623">
        <v>0.91646399981412741</v>
      </c>
      <c r="M4623">
        <v>-1.435405388602337</v>
      </c>
      <c r="N4623">
        <v>0</v>
      </c>
      <c r="O4623">
        <v>0</v>
      </c>
      <c r="P4623">
        <v>1</v>
      </c>
      <c r="Q4623">
        <v>1</v>
      </c>
      <c r="R4623">
        <v>0</v>
      </c>
      <c r="S4623">
        <v>1</v>
      </c>
      <c r="T4623">
        <v>0</v>
      </c>
    </row>
    <row r="4624" spans="1:20" x14ac:dyDescent="0.3">
      <c r="A4624" t="s">
        <v>223</v>
      </c>
      <c r="B4624" t="s">
        <v>80</v>
      </c>
      <c r="C4624">
        <v>13</v>
      </c>
      <c r="D4624">
        <v>11</v>
      </c>
      <c r="E4624" t="s">
        <v>510</v>
      </c>
      <c r="F4624" t="s">
        <v>508</v>
      </c>
      <c r="G4624" t="s">
        <v>508</v>
      </c>
      <c r="H4624">
        <v>2.8439180376877631</v>
      </c>
      <c r="I4624">
        <v>70.588276542988254</v>
      </c>
      <c r="J4624">
        <v>7.988328228633523E-3</v>
      </c>
      <c r="K4624">
        <v>244.21404630492441</v>
      </c>
      <c r="L4624">
        <v>0.91616773351232861</v>
      </c>
      <c r="M4624">
        <v>-0.46082903740424802</v>
      </c>
      <c r="N4624">
        <v>-0.46296250305059877</v>
      </c>
      <c r="O4624">
        <v>1</v>
      </c>
      <c r="P4624">
        <v>1</v>
      </c>
      <c r="Q4624">
        <v>1</v>
      </c>
      <c r="R4624">
        <v>1</v>
      </c>
      <c r="S4624">
        <v>1</v>
      </c>
      <c r="T4624">
        <v>0</v>
      </c>
    </row>
    <row r="4625" spans="1:20" x14ac:dyDescent="0.3">
      <c r="A4625" t="s">
        <v>228</v>
      </c>
      <c r="B4625" t="s">
        <v>80</v>
      </c>
      <c r="C4625">
        <v>11</v>
      </c>
      <c r="D4625">
        <v>11</v>
      </c>
      <c r="E4625" t="s">
        <v>510</v>
      </c>
      <c r="F4625" t="s">
        <v>508</v>
      </c>
      <c r="G4625" t="s">
        <v>508</v>
      </c>
      <c r="H4625">
        <v>2.7907004338330812</v>
      </c>
      <c r="I4625">
        <v>64.705931851585902</v>
      </c>
      <c r="J4625">
        <v>8.235298511012519E-3</v>
      </c>
      <c r="K4625">
        <v>148.48490540747639</v>
      </c>
      <c r="L4625">
        <v>0.55904147768835888</v>
      </c>
      <c r="M4625">
        <v>-0.46296250305059877</v>
      </c>
      <c r="N4625">
        <v>0.93023162973840268</v>
      </c>
      <c r="O4625">
        <v>1</v>
      </c>
      <c r="P4625">
        <v>1</v>
      </c>
      <c r="Q4625">
        <v>1</v>
      </c>
      <c r="R4625">
        <v>0</v>
      </c>
      <c r="S4625">
        <v>1</v>
      </c>
      <c r="T4625">
        <v>0</v>
      </c>
    </row>
    <row r="4626" spans="1:20" x14ac:dyDescent="0.3">
      <c r="A4626" t="s">
        <v>271</v>
      </c>
      <c r="B4626" t="s">
        <v>80</v>
      </c>
      <c r="C4626">
        <v>10</v>
      </c>
      <c r="D4626">
        <v>13</v>
      </c>
      <c r="E4626" t="s">
        <v>513</v>
      </c>
      <c r="F4626" t="s">
        <v>508</v>
      </c>
      <c r="G4626" t="s">
        <v>508</v>
      </c>
      <c r="H4626">
        <v>3.571429390173722</v>
      </c>
      <c r="I4626">
        <v>13.333322736950359</v>
      </c>
      <c r="J4626">
        <v>2.2585329834460301E-3</v>
      </c>
      <c r="K4626">
        <v>-17.283980051671229</v>
      </c>
      <c r="L4626">
        <v>1.1488831373427499</v>
      </c>
      <c r="M4626">
        <v>-5.0228370155394479</v>
      </c>
      <c r="N4626">
        <v>0</v>
      </c>
      <c r="O4626">
        <v>0</v>
      </c>
      <c r="P4626">
        <v>1</v>
      </c>
      <c r="Q4626">
        <v>1</v>
      </c>
      <c r="R4626">
        <v>0</v>
      </c>
      <c r="S4626">
        <v>1</v>
      </c>
      <c r="T4626">
        <v>1</v>
      </c>
    </row>
    <row r="4627" spans="1:20" x14ac:dyDescent="0.3">
      <c r="A4627" t="s">
        <v>283</v>
      </c>
      <c r="B4627" t="s">
        <v>80</v>
      </c>
      <c r="C4627">
        <v>3</v>
      </c>
      <c r="D4627">
        <v>6</v>
      </c>
      <c r="E4627" t="s">
        <v>510</v>
      </c>
      <c r="F4627" t="s">
        <v>508</v>
      </c>
      <c r="G4627" t="s">
        <v>508</v>
      </c>
      <c r="H4627">
        <v>3.6401090083843428</v>
      </c>
      <c r="I4627">
        <v>13.333322736950359</v>
      </c>
      <c r="J4627">
        <v>-1.3783351615085921E-2</v>
      </c>
      <c r="K4627">
        <v>-76.575087614354956</v>
      </c>
      <c r="L4627">
        <v>0.64911192173597765</v>
      </c>
      <c r="M4627">
        <v>-0.95238008737019531</v>
      </c>
      <c r="N4627">
        <v>-3.3653815293452021</v>
      </c>
      <c r="O4627">
        <v>0</v>
      </c>
      <c r="P4627">
        <v>1</v>
      </c>
      <c r="Q4627">
        <v>0</v>
      </c>
      <c r="R4627">
        <v>0</v>
      </c>
      <c r="S4627">
        <v>0</v>
      </c>
      <c r="T4627">
        <v>0</v>
      </c>
    </row>
    <row r="4628" spans="1:20" x14ac:dyDescent="0.3">
      <c r="A4628" t="s">
        <v>290</v>
      </c>
      <c r="B4628" t="s">
        <v>80</v>
      </c>
      <c r="C4628">
        <v>2</v>
      </c>
      <c r="D4628">
        <v>8</v>
      </c>
      <c r="E4628" t="s">
        <v>510</v>
      </c>
      <c r="F4628" t="s">
        <v>508</v>
      </c>
      <c r="G4628" t="s">
        <v>508</v>
      </c>
      <c r="H4628">
        <v>3.8734885604918179</v>
      </c>
      <c r="I4628">
        <v>0</v>
      </c>
      <c r="J4628">
        <v>-2.0833727009688111E-2</v>
      </c>
      <c r="K4628">
        <v>-119.9557769934876</v>
      </c>
      <c r="L4628">
        <v>1.1442456867977699</v>
      </c>
      <c r="M4628">
        <v>-3.3653815293452021</v>
      </c>
      <c r="N4628">
        <v>0.49751196570663059</v>
      </c>
      <c r="O4628">
        <v>0</v>
      </c>
      <c r="P4628">
        <v>0</v>
      </c>
      <c r="Q4628">
        <v>0</v>
      </c>
      <c r="R4628">
        <v>0</v>
      </c>
      <c r="S4628">
        <v>0</v>
      </c>
      <c r="T4628">
        <v>1</v>
      </c>
    </row>
    <row r="4629" spans="1:20" x14ac:dyDescent="0.3">
      <c r="A4629" t="s">
        <v>512</v>
      </c>
      <c r="B4629" t="s">
        <v>80</v>
      </c>
      <c r="C4629">
        <v>0</v>
      </c>
      <c r="D4629">
        <v>5</v>
      </c>
      <c r="E4629" t="s">
        <v>510</v>
      </c>
      <c r="F4629" t="s">
        <v>508</v>
      </c>
      <c r="G4629" t="s">
        <v>508</v>
      </c>
      <c r="H4629">
        <v>3.837951144254137</v>
      </c>
      <c r="I4629">
        <v>5.7142818217364244</v>
      </c>
      <c r="J4629">
        <v>-2.5589827602994681E-2</v>
      </c>
      <c r="K4629">
        <v>-113.4020257047866</v>
      </c>
      <c r="L4629">
        <v>0.97444727160415445</v>
      </c>
      <c r="M4629">
        <v>-0.49504903750890822</v>
      </c>
      <c r="N4629">
        <v>-4.9751255878767591</v>
      </c>
      <c r="O4629">
        <v>0</v>
      </c>
      <c r="P4629">
        <v>0</v>
      </c>
      <c r="Q4629">
        <v>0</v>
      </c>
      <c r="R4629">
        <v>0</v>
      </c>
      <c r="S4629">
        <v>0</v>
      </c>
      <c r="T4629">
        <v>0</v>
      </c>
    </row>
    <row r="4630" spans="1:20" x14ac:dyDescent="0.3">
      <c r="A4630" t="s">
        <v>91</v>
      </c>
      <c r="B4630" t="s">
        <v>80</v>
      </c>
      <c r="C4630">
        <v>2</v>
      </c>
      <c r="D4630">
        <v>6</v>
      </c>
      <c r="E4630" t="s">
        <v>510</v>
      </c>
      <c r="F4630" t="s">
        <v>508</v>
      </c>
      <c r="G4630" t="s">
        <v>508</v>
      </c>
      <c r="H4630">
        <v>4.487656965624935</v>
      </c>
      <c r="I4630">
        <v>17.307680404394699</v>
      </c>
      <c r="J4630">
        <v>-3.0525438740733081E-2</v>
      </c>
      <c r="K4630">
        <v>-193.41553473879591</v>
      </c>
      <c r="L4630">
        <v>1.003833408551897</v>
      </c>
      <c r="M4630">
        <v>-4.9751255878767591</v>
      </c>
      <c r="N4630">
        <v>-3.141358315606412</v>
      </c>
      <c r="O4630">
        <v>0</v>
      </c>
      <c r="P4630">
        <v>0</v>
      </c>
      <c r="Q4630">
        <v>0</v>
      </c>
      <c r="R4630">
        <v>0</v>
      </c>
      <c r="S4630">
        <v>0</v>
      </c>
      <c r="T4630">
        <v>1</v>
      </c>
    </row>
    <row r="4631" spans="1:20" x14ac:dyDescent="0.3">
      <c r="A4631" t="s">
        <v>93</v>
      </c>
      <c r="B4631" t="s">
        <v>80</v>
      </c>
      <c r="C4631">
        <v>2</v>
      </c>
      <c r="D4631">
        <v>6</v>
      </c>
      <c r="E4631" t="s">
        <v>510</v>
      </c>
      <c r="F4631" t="s">
        <v>508</v>
      </c>
      <c r="G4631" t="s">
        <v>508</v>
      </c>
      <c r="H4631">
        <v>4.8648629242774781</v>
      </c>
      <c r="I4631">
        <v>5.7692268014648986</v>
      </c>
      <c r="J4631">
        <v>-3.462623638838648E-2</v>
      </c>
      <c r="K4631">
        <v>-140.63598947318931</v>
      </c>
      <c r="L4631">
        <v>1.031165971821052</v>
      </c>
      <c r="M4631">
        <v>-3.141358315606412</v>
      </c>
      <c r="N4631">
        <v>1.621620054224117</v>
      </c>
      <c r="O4631">
        <v>0</v>
      </c>
      <c r="P4631">
        <v>0</v>
      </c>
      <c r="Q4631">
        <v>0</v>
      </c>
      <c r="R4631">
        <v>0</v>
      </c>
      <c r="S4631">
        <v>0</v>
      </c>
      <c r="T4631">
        <v>1</v>
      </c>
    </row>
    <row r="4632" spans="1:20" x14ac:dyDescent="0.3">
      <c r="A4632" t="s">
        <v>235</v>
      </c>
      <c r="B4632" t="s">
        <v>80</v>
      </c>
      <c r="C4632">
        <v>11</v>
      </c>
      <c r="D4632">
        <v>7</v>
      </c>
      <c r="E4632" t="s">
        <v>510</v>
      </c>
      <c r="F4632" t="s">
        <v>508</v>
      </c>
      <c r="G4632" t="s">
        <v>508</v>
      </c>
      <c r="H4632">
        <v>4.1871902813002029</v>
      </c>
      <c r="I4632">
        <v>70.000011920935592</v>
      </c>
      <c r="J4632">
        <v>1.372787103294789E-2</v>
      </c>
      <c r="K4632">
        <v>42.155316368577111</v>
      </c>
      <c r="L4632">
        <v>0.74927885752116141</v>
      </c>
      <c r="M4632">
        <v>-0.97560884837659623</v>
      </c>
      <c r="N4632">
        <v>0.98522074918165459</v>
      </c>
      <c r="O4632">
        <v>1</v>
      </c>
      <c r="P4632">
        <v>1</v>
      </c>
      <c r="Q4632">
        <v>1</v>
      </c>
      <c r="R4632">
        <v>1</v>
      </c>
      <c r="S4632">
        <v>0</v>
      </c>
      <c r="T4632">
        <v>0</v>
      </c>
    </row>
    <row r="4633" spans="1:20" x14ac:dyDescent="0.3">
      <c r="A4633" t="s">
        <v>269</v>
      </c>
      <c r="B4633" t="s">
        <v>80</v>
      </c>
      <c r="C4633">
        <v>6</v>
      </c>
      <c r="D4633">
        <v>3</v>
      </c>
      <c r="E4633" t="s">
        <v>510</v>
      </c>
      <c r="F4633" t="s">
        <v>508</v>
      </c>
      <c r="G4633" t="s">
        <v>508</v>
      </c>
      <c r="H4633">
        <v>4.0966369122055282</v>
      </c>
      <c r="I4633">
        <v>75.86207888781783</v>
      </c>
      <c r="J4633">
        <v>1.379033784773852E-2</v>
      </c>
      <c r="K4633">
        <v>64.213330641681665</v>
      </c>
      <c r="L4633">
        <v>0.96792570338343709</v>
      </c>
      <c r="M4633">
        <v>-1.4492740269210289</v>
      </c>
      <c r="N4633">
        <v>0.98039124022074753</v>
      </c>
      <c r="O4633">
        <v>0</v>
      </c>
      <c r="P4633">
        <v>1</v>
      </c>
      <c r="Q4633">
        <v>1</v>
      </c>
      <c r="R4633">
        <v>0</v>
      </c>
      <c r="S4633">
        <v>0</v>
      </c>
      <c r="T4633">
        <v>0</v>
      </c>
    </row>
    <row r="4634" spans="1:20" x14ac:dyDescent="0.3">
      <c r="A4634" t="s">
        <v>285</v>
      </c>
      <c r="B4634" t="s">
        <v>80</v>
      </c>
      <c r="C4634">
        <v>6</v>
      </c>
      <c r="D4634">
        <v>9</v>
      </c>
      <c r="E4634" t="s">
        <v>513</v>
      </c>
      <c r="F4634" t="s">
        <v>508</v>
      </c>
      <c r="G4634" t="s">
        <v>508</v>
      </c>
      <c r="H4634">
        <v>3.8047356125384901</v>
      </c>
      <c r="I4634">
        <v>52.000022888194508</v>
      </c>
      <c r="J4634">
        <v>3.8123580474473122E-3</v>
      </c>
      <c r="K4634">
        <v>-4.1389240599067749</v>
      </c>
      <c r="L4634">
        <v>0.9199059711636246</v>
      </c>
      <c r="M4634">
        <v>-2.4509781005518692</v>
      </c>
      <c r="N4634">
        <v>0.50251208117254009</v>
      </c>
      <c r="O4634">
        <v>0</v>
      </c>
      <c r="P4634">
        <v>1</v>
      </c>
      <c r="Q4634">
        <v>1</v>
      </c>
      <c r="R4634">
        <v>0</v>
      </c>
      <c r="S4634">
        <v>0</v>
      </c>
      <c r="T4634">
        <v>0</v>
      </c>
    </row>
    <row r="4635" spans="1:20" x14ac:dyDescent="0.3">
      <c r="A4635" t="s">
        <v>291</v>
      </c>
      <c r="B4635" t="s">
        <v>80</v>
      </c>
      <c r="C4635">
        <v>3</v>
      </c>
      <c r="D4635">
        <v>6</v>
      </c>
      <c r="E4635" t="s">
        <v>510</v>
      </c>
      <c r="F4635" t="s">
        <v>508</v>
      </c>
      <c r="G4635" t="s">
        <v>508</v>
      </c>
      <c r="H4635">
        <v>3.643575993788319</v>
      </c>
      <c r="I4635">
        <v>38.095273236312067</v>
      </c>
      <c r="J4635">
        <v>-1.7101084426080391E-3</v>
      </c>
      <c r="K4635">
        <v>-79.598640210316887</v>
      </c>
      <c r="L4635">
        <v>0.9366823974994567</v>
      </c>
      <c r="M4635">
        <v>-0.99999904632568359</v>
      </c>
      <c r="N4635">
        <v>-2.5252561133292599</v>
      </c>
      <c r="O4635">
        <v>0</v>
      </c>
      <c r="P4635">
        <v>1</v>
      </c>
      <c r="Q4635">
        <v>0</v>
      </c>
      <c r="R4635">
        <v>0</v>
      </c>
      <c r="S4635">
        <v>0</v>
      </c>
      <c r="T4635">
        <v>0</v>
      </c>
    </row>
    <row r="4636" spans="1:20" x14ac:dyDescent="0.3">
      <c r="A4636" t="s">
        <v>295</v>
      </c>
      <c r="B4636" t="s">
        <v>80</v>
      </c>
      <c r="C4636">
        <v>2</v>
      </c>
      <c r="D4636">
        <v>8</v>
      </c>
      <c r="E4636" t="s">
        <v>510</v>
      </c>
      <c r="F4636" t="s">
        <v>508</v>
      </c>
      <c r="G4636" t="s">
        <v>508</v>
      </c>
      <c r="H4636">
        <v>3.5159117625697491</v>
      </c>
      <c r="I4636">
        <v>14.28570617623568</v>
      </c>
      <c r="J4636">
        <v>-6.6666624292040753E-3</v>
      </c>
      <c r="K4636">
        <v>-137.71667760938161</v>
      </c>
      <c r="L4636">
        <v>1.095844196553494</v>
      </c>
      <c r="M4636">
        <v>-2.5252561133292599</v>
      </c>
      <c r="N4636">
        <v>-1.0362684699511979</v>
      </c>
      <c r="O4636">
        <v>0</v>
      </c>
      <c r="P4636">
        <v>0</v>
      </c>
      <c r="Q4636">
        <v>0</v>
      </c>
      <c r="R4636">
        <v>0</v>
      </c>
      <c r="S4636">
        <v>0</v>
      </c>
      <c r="T4636">
        <v>1</v>
      </c>
    </row>
    <row r="4637" spans="1:20" x14ac:dyDescent="0.3">
      <c r="A4637" t="s">
        <v>298</v>
      </c>
      <c r="B4637" t="s">
        <v>80</v>
      </c>
      <c r="C4637">
        <v>0</v>
      </c>
      <c r="D4637">
        <v>5</v>
      </c>
      <c r="E4637" t="s">
        <v>510</v>
      </c>
      <c r="F4637" t="s">
        <v>508</v>
      </c>
      <c r="G4637" t="s">
        <v>508</v>
      </c>
      <c r="H4637">
        <v>3.2535505756386649</v>
      </c>
      <c r="I4637">
        <v>0</v>
      </c>
      <c r="J4637">
        <v>-1.080930993435204E-2</v>
      </c>
      <c r="K4637">
        <v>-180.15199296671489</v>
      </c>
      <c r="L4637">
        <v>0.98415661970460222</v>
      </c>
      <c r="M4637">
        <v>-1.0362684699511979</v>
      </c>
      <c r="N4637">
        <v>0.52355971926773537</v>
      </c>
      <c r="O4637">
        <v>0</v>
      </c>
      <c r="P4637">
        <v>0</v>
      </c>
      <c r="Q4637">
        <v>0</v>
      </c>
      <c r="R4637">
        <v>0</v>
      </c>
      <c r="S4637">
        <v>0</v>
      </c>
      <c r="T4637">
        <v>0</v>
      </c>
    </row>
    <row r="4638" spans="1:20" x14ac:dyDescent="0.3">
      <c r="A4638" t="s">
        <v>164</v>
      </c>
      <c r="B4638" t="s">
        <v>80</v>
      </c>
      <c r="C4638">
        <v>5</v>
      </c>
      <c r="D4638">
        <v>10</v>
      </c>
      <c r="E4638" t="s">
        <v>510</v>
      </c>
      <c r="F4638" t="s">
        <v>508</v>
      </c>
      <c r="G4638" t="s">
        <v>508</v>
      </c>
      <c r="H4638">
        <v>3.3657432814797881</v>
      </c>
      <c r="I4638">
        <v>4.7619020587452248</v>
      </c>
      <c r="J4638">
        <v>-1.3423552855141229E-3</v>
      </c>
      <c r="K4638">
        <v>-59.86847498852341</v>
      </c>
      <c r="L4638">
        <v>1.6378359562739879</v>
      </c>
      <c r="M4638">
        <v>-4.9751255878767591</v>
      </c>
      <c r="N4638">
        <v>4.7120437147337881</v>
      </c>
      <c r="O4638">
        <v>0</v>
      </c>
      <c r="P4638">
        <v>1</v>
      </c>
      <c r="Q4638">
        <v>0</v>
      </c>
      <c r="R4638">
        <v>0</v>
      </c>
      <c r="S4638">
        <v>0</v>
      </c>
      <c r="T4638">
        <v>1</v>
      </c>
    </row>
    <row r="4639" spans="1:20" x14ac:dyDescent="0.3">
      <c r="A4639" t="s">
        <v>242</v>
      </c>
      <c r="B4639" t="s">
        <v>80</v>
      </c>
      <c r="C4639">
        <v>8</v>
      </c>
      <c r="D4639">
        <v>10</v>
      </c>
      <c r="E4639" t="s">
        <v>513</v>
      </c>
      <c r="F4639" t="s">
        <v>508</v>
      </c>
      <c r="G4639" t="s">
        <v>508</v>
      </c>
      <c r="H4639">
        <v>3.1182011697102321</v>
      </c>
      <c r="I4639">
        <v>50.000042574750623</v>
      </c>
      <c r="J4639">
        <v>6.2641829653626302E-3</v>
      </c>
      <c r="K4639">
        <v>60.11644684089287</v>
      </c>
      <c r="L4639">
        <v>1.1467830017325991</v>
      </c>
      <c r="M4639">
        <v>-3.431369340772616</v>
      </c>
      <c r="N4639">
        <v>2.5380686086363919</v>
      </c>
      <c r="O4639">
        <v>0</v>
      </c>
      <c r="P4639">
        <v>1</v>
      </c>
      <c r="Q4639">
        <v>1</v>
      </c>
      <c r="R4639">
        <v>0</v>
      </c>
      <c r="S4639">
        <v>0</v>
      </c>
      <c r="T4639">
        <v>1</v>
      </c>
    </row>
    <row r="4640" spans="1:20" x14ac:dyDescent="0.3">
      <c r="A4640" t="s">
        <v>139</v>
      </c>
      <c r="B4640" t="s">
        <v>251</v>
      </c>
      <c r="C4640">
        <v>0</v>
      </c>
      <c r="D4640">
        <v>9</v>
      </c>
      <c r="E4640" t="s">
        <v>510</v>
      </c>
      <c r="F4640" t="s">
        <v>508</v>
      </c>
      <c r="G4640" t="s">
        <v>508</v>
      </c>
      <c r="H4640">
        <v>2.725626777073912</v>
      </c>
      <c r="I4640">
        <v>36.936934614865812</v>
      </c>
      <c r="J4640">
        <v>-3.1888499869352049E-2</v>
      </c>
      <c r="K4640">
        <v>-142.7644119151615</v>
      </c>
      <c r="L4640">
        <v>0.84077300993446991</v>
      </c>
      <c r="M4640">
        <v>-2.2178744571428219</v>
      </c>
      <c r="N4640">
        <v>-1.8011975197596359</v>
      </c>
      <c r="O4640">
        <v>0</v>
      </c>
      <c r="P4640">
        <v>0</v>
      </c>
      <c r="Q4640">
        <v>0</v>
      </c>
      <c r="R4640">
        <v>0</v>
      </c>
      <c r="S4640">
        <v>0</v>
      </c>
      <c r="T4640">
        <v>0</v>
      </c>
    </row>
    <row r="4641" spans="1:20" x14ac:dyDescent="0.3">
      <c r="A4641" t="s">
        <v>156</v>
      </c>
      <c r="B4641" t="s">
        <v>251</v>
      </c>
      <c r="C4641">
        <v>0</v>
      </c>
      <c r="D4641">
        <v>7</v>
      </c>
      <c r="E4641" t="s">
        <v>510</v>
      </c>
      <c r="F4641" t="s">
        <v>508</v>
      </c>
      <c r="G4641" t="s">
        <v>508</v>
      </c>
      <c r="H4641">
        <v>2.785325925364639</v>
      </c>
      <c r="I4641">
        <v>12.612647443679499</v>
      </c>
      <c r="J4641">
        <v>-6.1671504678299023E-2</v>
      </c>
      <c r="K4641">
        <v>-177.8526073157191</v>
      </c>
      <c r="L4641">
        <v>0.82232280504047428</v>
      </c>
      <c r="M4641">
        <v>-1.8011975197596359</v>
      </c>
      <c r="N4641">
        <v>3.532605262610609</v>
      </c>
      <c r="O4641">
        <v>0</v>
      </c>
      <c r="P4641">
        <v>0</v>
      </c>
      <c r="Q4641">
        <v>0</v>
      </c>
      <c r="R4641">
        <v>0</v>
      </c>
      <c r="S4641">
        <v>0</v>
      </c>
      <c r="T4641">
        <v>0</v>
      </c>
    </row>
    <row r="4642" spans="1:20" x14ac:dyDescent="0.3">
      <c r="A4642" t="s">
        <v>223</v>
      </c>
      <c r="B4642" t="s">
        <v>251</v>
      </c>
      <c r="C4642">
        <v>5</v>
      </c>
      <c r="D4642">
        <v>12</v>
      </c>
      <c r="E4642" t="s">
        <v>510</v>
      </c>
      <c r="F4642" t="s">
        <v>508</v>
      </c>
      <c r="G4642" t="s">
        <v>508</v>
      </c>
      <c r="H4642">
        <v>2.831010132152564</v>
      </c>
      <c r="I4642">
        <v>16.21624872521198</v>
      </c>
      <c r="J4642">
        <v>-6.539756057781379E-2</v>
      </c>
      <c r="K4642">
        <v>-83.591509214563814</v>
      </c>
      <c r="L4642">
        <v>1.4863016805669189</v>
      </c>
      <c r="M4642">
        <v>-3.1496033428162602</v>
      </c>
      <c r="N4642">
        <v>0.47425266760664331</v>
      </c>
      <c r="O4642">
        <v>0</v>
      </c>
      <c r="P4642">
        <v>1</v>
      </c>
      <c r="Q4642">
        <v>0</v>
      </c>
      <c r="R4642">
        <v>0</v>
      </c>
      <c r="S4642">
        <v>0</v>
      </c>
      <c r="T4642">
        <v>1</v>
      </c>
    </row>
    <row r="4643" spans="1:20" x14ac:dyDescent="0.3">
      <c r="A4643" t="s">
        <v>265</v>
      </c>
      <c r="B4643" t="s">
        <v>251</v>
      </c>
      <c r="C4643">
        <v>11</v>
      </c>
      <c r="D4643">
        <v>12</v>
      </c>
      <c r="E4643" t="s">
        <v>510</v>
      </c>
      <c r="F4643" t="s">
        <v>508</v>
      </c>
      <c r="G4643" t="s">
        <v>508</v>
      </c>
      <c r="H4643">
        <v>2.957485918004858</v>
      </c>
      <c r="I4643">
        <v>86.842102621400258</v>
      </c>
      <c r="J4643">
        <v>0.10324043646653409</v>
      </c>
      <c r="K4643">
        <v>204.29393865505301</v>
      </c>
      <c r="L4643">
        <v>0.69134979064480073</v>
      </c>
      <c r="M4643">
        <v>-6.1577764918573009E-2</v>
      </c>
      <c r="N4643">
        <v>-2.3413380867800169</v>
      </c>
      <c r="O4643">
        <v>1</v>
      </c>
      <c r="P4643">
        <v>1</v>
      </c>
      <c r="Q4643">
        <v>1</v>
      </c>
      <c r="R4643">
        <v>0</v>
      </c>
      <c r="S4643">
        <v>1</v>
      </c>
      <c r="T4643">
        <v>0</v>
      </c>
    </row>
    <row r="4644" spans="1:20" x14ac:dyDescent="0.3">
      <c r="A4644" t="s">
        <v>271</v>
      </c>
      <c r="B4644" t="s">
        <v>251</v>
      </c>
      <c r="C4644">
        <v>8</v>
      </c>
      <c r="D4644">
        <v>10</v>
      </c>
      <c r="E4644" t="s">
        <v>513</v>
      </c>
      <c r="F4644" t="s">
        <v>508</v>
      </c>
      <c r="G4644" t="s">
        <v>508</v>
      </c>
      <c r="H4644">
        <v>3.695901605648221</v>
      </c>
      <c r="I4644">
        <v>17.89474846583888</v>
      </c>
      <c r="J4644">
        <v>2.228986065233229E-2</v>
      </c>
      <c r="K4644">
        <v>17.598921122411841</v>
      </c>
      <c r="L4644">
        <v>0.85780297255679983</v>
      </c>
      <c r="M4644">
        <v>-5.8675096706183476</v>
      </c>
      <c r="N4644">
        <v>0.60321817779940801</v>
      </c>
      <c r="O4644">
        <v>0</v>
      </c>
      <c r="P4644">
        <v>1</v>
      </c>
      <c r="Q4644">
        <v>1</v>
      </c>
      <c r="R4644">
        <v>0</v>
      </c>
      <c r="S4644">
        <v>1</v>
      </c>
      <c r="T4644">
        <v>0</v>
      </c>
    </row>
    <row r="4645" spans="1:20" x14ac:dyDescent="0.3">
      <c r="A4645" t="s">
        <v>283</v>
      </c>
      <c r="B4645" t="s">
        <v>251</v>
      </c>
      <c r="C4645">
        <v>3</v>
      </c>
      <c r="D4645">
        <v>6</v>
      </c>
      <c r="E4645" t="s">
        <v>510</v>
      </c>
      <c r="F4645" t="s">
        <v>508</v>
      </c>
      <c r="G4645" t="s">
        <v>508</v>
      </c>
      <c r="H4645">
        <v>3.840969631550851</v>
      </c>
      <c r="I4645">
        <v>13.68422532015857</v>
      </c>
      <c r="J4645">
        <v>-6.9120367153769041E-2</v>
      </c>
      <c r="K4645">
        <v>-43.392215048879223</v>
      </c>
      <c r="L4645">
        <v>0.82481806656981871</v>
      </c>
      <c r="M4645">
        <v>-1.5262080085862331</v>
      </c>
      <c r="N4645">
        <v>-3.4366591889347049</v>
      </c>
      <c r="O4645">
        <v>0</v>
      </c>
      <c r="P4645">
        <v>1</v>
      </c>
      <c r="Q4645">
        <v>0</v>
      </c>
      <c r="R4645">
        <v>0</v>
      </c>
      <c r="S4645">
        <v>0</v>
      </c>
      <c r="T4645">
        <v>0</v>
      </c>
    </row>
    <row r="4646" spans="1:20" x14ac:dyDescent="0.3">
      <c r="A4646" t="s">
        <v>290</v>
      </c>
      <c r="B4646" t="s">
        <v>251</v>
      </c>
      <c r="C4646">
        <v>2</v>
      </c>
      <c r="D4646">
        <v>8</v>
      </c>
      <c r="E4646" t="s">
        <v>510</v>
      </c>
      <c r="F4646" t="s">
        <v>508</v>
      </c>
      <c r="G4646" t="s">
        <v>508</v>
      </c>
      <c r="H4646">
        <v>3.9128693629324331</v>
      </c>
      <c r="I4646">
        <v>1.376134949330569</v>
      </c>
      <c r="J4646">
        <v>-0.12706057834964249</v>
      </c>
      <c r="K4646">
        <v>-104.3150043930827</v>
      </c>
      <c r="L4646">
        <v>1.113337696073786</v>
      </c>
      <c r="M4646">
        <v>-3.4366591889347049</v>
      </c>
      <c r="N4646">
        <v>0.48848356731962422</v>
      </c>
      <c r="O4646">
        <v>0</v>
      </c>
      <c r="P4646">
        <v>0</v>
      </c>
      <c r="Q4646">
        <v>0</v>
      </c>
      <c r="R4646">
        <v>0</v>
      </c>
      <c r="S4646">
        <v>0</v>
      </c>
      <c r="T4646">
        <v>1</v>
      </c>
    </row>
    <row r="4647" spans="1:20" x14ac:dyDescent="0.3">
      <c r="A4647" t="s">
        <v>91</v>
      </c>
      <c r="B4647" t="s">
        <v>251</v>
      </c>
      <c r="C4647">
        <v>2</v>
      </c>
      <c r="D4647">
        <v>7</v>
      </c>
      <c r="E4647" t="s">
        <v>510</v>
      </c>
      <c r="F4647" t="s">
        <v>508</v>
      </c>
      <c r="G4647" t="s">
        <v>508</v>
      </c>
      <c r="H4647">
        <v>4.367971275695572</v>
      </c>
      <c r="I4647">
        <v>12.658246567074089</v>
      </c>
      <c r="J4647">
        <v>-0.2002421294363243</v>
      </c>
      <c r="K4647">
        <v>-174.6824307378792</v>
      </c>
      <c r="L4647">
        <v>1.2966667396130771</v>
      </c>
      <c r="M4647">
        <v>-5.5746695170568232</v>
      </c>
      <c r="N4647">
        <v>-2.6967921163110069</v>
      </c>
      <c r="O4647">
        <v>0</v>
      </c>
      <c r="P4647">
        <v>0</v>
      </c>
      <c r="Q4647">
        <v>0</v>
      </c>
      <c r="R4647">
        <v>0</v>
      </c>
      <c r="S4647">
        <v>0</v>
      </c>
      <c r="T4647">
        <v>1</v>
      </c>
    </row>
    <row r="4648" spans="1:20" x14ac:dyDescent="0.3">
      <c r="A4648" t="s">
        <v>93</v>
      </c>
      <c r="B4648" t="s">
        <v>251</v>
      </c>
      <c r="C4648">
        <v>2</v>
      </c>
      <c r="D4648">
        <v>7</v>
      </c>
      <c r="E4648" t="s">
        <v>510</v>
      </c>
      <c r="F4648" t="s">
        <v>508</v>
      </c>
      <c r="G4648" t="s">
        <v>508</v>
      </c>
      <c r="H4648">
        <v>4.5264846422721314</v>
      </c>
      <c r="I4648">
        <v>0.94938886373924847</v>
      </c>
      <c r="J4648">
        <v>-0.22885833269969211</v>
      </c>
      <c r="K4648">
        <v>-159.0926128032057</v>
      </c>
      <c r="L4648">
        <v>1.3785485774322279</v>
      </c>
      <c r="M4648">
        <v>-2.6967921163110069</v>
      </c>
      <c r="N4648">
        <v>-0.52434941197229123</v>
      </c>
      <c r="O4648">
        <v>0</v>
      </c>
      <c r="P4648">
        <v>0</v>
      </c>
      <c r="Q4648">
        <v>0</v>
      </c>
      <c r="R4648">
        <v>0</v>
      </c>
      <c r="S4648">
        <v>0</v>
      </c>
      <c r="T4648">
        <v>1</v>
      </c>
    </row>
    <row r="4649" spans="1:20" x14ac:dyDescent="0.3">
      <c r="A4649" t="s">
        <v>162</v>
      </c>
      <c r="B4649" t="s">
        <v>251</v>
      </c>
      <c r="C4649">
        <v>0</v>
      </c>
      <c r="D4649">
        <v>5</v>
      </c>
      <c r="E4649" t="s">
        <v>510</v>
      </c>
      <c r="F4649" t="s">
        <v>508</v>
      </c>
      <c r="G4649" t="s">
        <v>508</v>
      </c>
      <c r="H4649">
        <v>4.341844413330314</v>
      </c>
      <c r="I4649">
        <v>2.234634788015244</v>
      </c>
      <c r="J4649">
        <v>-0.22728593954955581</v>
      </c>
      <c r="K4649">
        <v>-111.4486673920801</v>
      </c>
      <c r="L4649">
        <v>0.68862317504418358</v>
      </c>
      <c r="M4649">
        <v>-3.061992461343606</v>
      </c>
      <c r="N4649">
        <v>0.92450572777696316</v>
      </c>
      <c r="O4649">
        <v>0</v>
      </c>
      <c r="P4649">
        <v>0</v>
      </c>
      <c r="Q4649">
        <v>0</v>
      </c>
      <c r="R4649">
        <v>0</v>
      </c>
      <c r="S4649">
        <v>0</v>
      </c>
      <c r="T4649">
        <v>0</v>
      </c>
    </row>
    <row r="4650" spans="1:20" x14ac:dyDescent="0.3">
      <c r="A4650" t="s">
        <v>235</v>
      </c>
      <c r="B4650" t="s">
        <v>251</v>
      </c>
      <c r="C4650">
        <v>6</v>
      </c>
      <c r="D4650">
        <v>7</v>
      </c>
      <c r="E4650" t="s">
        <v>510</v>
      </c>
      <c r="F4650" t="s">
        <v>508</v>
      </c>
      <c r="G4650" t="s">
        <v>508</v>
      </c>
      <c r="H4650">
        <v>4.1090048519221138</v>
      </c>
      <c r="I4650">
        <v>35.640136695547497</v>
      </c>
      <c r="J4650">
        <v>-4.3144959662398952E-3</v>
      </c>
      <c r="K4650">
        <v>-35.761884995646533</v>
      </c>
      <c r="L4650">
        <v>0.435168441565918</v>
      </c>
      <c r="M4650">
        <v>-2.0437936997767769</v>
      </c>
      <c r="N4650">
        <v>-0.81966956819588566</v>
      </c>
      <c r="O4650">
        <v>1</v>
      </c>
      <c r="P4650">
        <v>1</v>
      </c>
      <c r="Q4650">
        <v>0</v>
      </c>
      <c r="R4650">
        <v>0</v>
      </c>
      <c r="S4650">
        <v>0</v>
      </c>
      <c r="T4650">
        <v>0</v>
      </c>
    </row>
    <row r="4651" spans="1:20" x14ac:dyDescent="0.3">
      <c r="A4651" t="s">
        <v>259</v>
      </c>
      <c r="B4651" t="s">
        <v>251</v>
      </c>
      <c r="C4651">
        <v>9</v>
      </c>
      <c r="D4651">
        <v>8</v>
      </c>
      <c r="E4651" t="s">
        <v>510</v>
      </c>
      <c r="F4651" t="s">
        <v>508</v>
      </c>
      <c r="G4651" t="s">
        <v>508</v>
      </c>
      <c r="H4651">
        <v>4.0302667373854826</v>
      </c>
      <c r="I4651">
        <v>34.716989008632012</v>
      </c>
      <c r="J4651">
        <v>3.6656124900225068E-4</v>
      </c>
      <c r="K4651">
        <v>-48.800953441642022</v>
      </c>
      <c r="L4651">
        <v>0.51360084549617413</v>
      </c>
      <c r="M4651">
        <v>-0.81966956819588566</v>
      </c>
      <c r="N4651">
        <v>0.6761772808130837</v>
      </c>
      <c r="O4651">
        <v>1</v>
      </c>
      <c r="P4651">
        <v>1</v>
      </c>
      <c r="Q4651">
        <v>1</v>
      </c>
      <c r="R4651">
        <v>0</v>
      </c>
      <c r="S4651">
        <v>0</v>
      </c>
      <c r="T4651">
        <v>0</v>
      </c>
    </row>
    <row r="4652" spans="1:20" x14ac:dyDescent="0.3">
      <c r="A4652" t="s">
        <v>285</v>
      </c>
      <c r="B4652" t="s">
        <v>251</v>
      </c>
      <c r="C4652">
        <v>9</v>
      </c>
      <c r="D4652">
        <v>11</v>
      </c>
      <c r="E4652" t="s">
        <v>513</v>
      </c>
      <c r="F4652" t="s">
        <v>508</v>
      </c>
      <c r="G4652" t="s">
        <v>508</v>
      </c>
      <c r="H4652">
        <v>3.4793135094902401</v>
      </c>
      <c r="I4652">
        <v>59.898465116324097</v>
      </c>
      <c r="J4652">
        <v>7.3621830812165279E-2</v>
      </c>
      <c r="K4652">
        <v>66.94229919181727</v>
      </c>
      <c r="L4652">
        <v>0.83171300855082952</v>
      </c>
      <c r="M4652">
        <v>-2.5843546479880688</v>
      </c>
      <c r="N4652">
        <v>-0.36845422391289562</v>
      </c>
      <c r="O4652">
        <v>1</v>
      </c>
      <c r="P4652">
        <v>1</v>
      </c>
      <c r="Q4652">
        <v>1</v>
      </c>
      <c r="R4652">
        <v>0</v>
      </c>
      <c r="S4652">
        <v>0</v>
      </c>
      <c r="T4652">
        <v>0</v>
      </c>
    </row>
    <row r="4653" spans="1:20" x14ac:dyDescent="0.3">
      <c r="A4653" t="s">
        <v>295</v>
      </c>
      <c r="B4653" t="s">
        <v>251</v>
      </c>
      <c r="C4653">
        <v>2</v>
      </c>
      <c r="D4653">
        <v>7</v>
      </c>
      <c r="E4653" t="s">
        <v>510</v>
      </c>
      <c r="F4653" t="s">
        <v>508</v>
      </c>
      <c r="G4653" t="s">
        <v>508</v>
      </c>
      <c r="H4653">
        <v>4.5318605431108283</v>
      </c>
      <c r="I4653">
        <v>1.5228296156158661</v>
      </c>
      <c r="J4653">
        <v>-9.6960579871837038E-3</v>
      </c>
      <c r="K4653">
        <v>-169.4148548969398</v>
      </c>
      <c r="L4653">
        <v>3.4605346935247061</v>
      </c>
      <c r="M4653">
        <v>-10.00000069106834</v>
      </c>
      <c r="N4653">
        <v>-2.8985479425590142</v>
      </c>
      <c r="O4653">
        <v>0</v>
      </c>
      <c r="P4653">
        <v>0</v>
      </c>
      <c r="Q4653">
        <v>0</v>
      </c>
      <c r="R4653">
        <v>0</v>
      </c>
      <c r="S4653">
        <v>0</v>
      </c>
      <c r="T4653">
        <v>1</v>
      </c>
    </row>
    <row r="4654" spans="1:20" x14ac:dyDescent="0.3">
      <c r="A4654" t="s">
        <v>298</v>
      </c>
      <c r="B4654" t="s">
        <v>251</v>
      </c>
      <c r="C4654">
        <v>0</v>
      </c>
      <c r="D4654">
        <v>5</v>
      </c>
      <c r="E4654" t="s">
        <v>510</v>
      </c>
      <c r="F4654" t="s">
        <v>508</v>
      </c>
      <c r="G4654" t="s">
        <v>508</v>
      </c>
      <c r="H4654">
        <v>4.6789856335329318</v>
      </c>
      <c r="I4654">
        <v>13.857708938606949</v>
      </c>
      <c r="J4654">
        <v>-8.1670921454373158E-2</v>
      </c>
      <c r="K4654">
        <v>-285.62371252064321</v>
      </c>
      <c r="L4654">
        <v>0.75187722235919996</v>
      </c>
      <c r="M4654">
        <v>-2.8985479425590142</v>
      </c>
      <c r="N4654">
        <v>8.2912726862387084E-2</v>
      </c>
      <c r="O4654">
        <v>0</v>
      </c>
      <c r="P4654">
        <v>0</v>
      </c>
      <c r="Q4654">
        <v>0</v>
      </c>
      <c r="R4654">
        <v>0</v>
      </c>
      <c r="S4654">
        <v>0</v>
      </c>
      <c r="T4654">
        <v>0</v>
      </c>
    </row>
    <row r="4655" spans="1:20" x14ac:dyDescent="0.3">
      <c r="A4655" t="s">
        <v>96</v>
      </c>
      <c r="B4655" t="s">
        <v>251</v>
      </c>
      <c r="C4655">
        <v>3</v>
      </c>
      <c r="D4655">
        <v>6</v>
      </c>
      <c r="E4655" t="s">
        <v>510</v>
      </c>
      <c r="F4655" t="s">
        <v>508</v>
      </c>
      <c r="G4655" t="s">
        <v>508</v>
      </c>
      <c r="H4655">
        <v>3.891345206800719</v>
      </c>
      <c r="I4655">
        <v>22.097383360633891</v>
      </c>
      <c r="J4655">
        <v>-0.1040138197377076</v>
      </c>
      <c r="K4655">
        <v>-72.59729088143871</v>
      </c>
      <c r="L4655">
        <v>0.97180719518608161</v>
      </c>
      <c r="M4655">
        <v>-0.1626053451506243</v>
      </c>
      <c r="N4655">
        <v>0.48860277623297549</v>
      </c>
      <c r="O4655">
        <v>0</v>
      </c>
      <c r="P4655">
        <v>1</v>
      </c>
      <c r="Q4655">
        <v>0</v>
      </c>
      <c r="R4655">
        <v>0</v>
      </c>
      <c r="S4655">
        <v>0</v>
      </c>
      <c r="T4655">
        <v>0</v>
      </c>
    </row>
    <row r="4656" spans="1:20" x14ac:dyDescent="0.3">
      <c r="A4656" t="s">
        <v>164</v>
      </c>
      <c r="B4656" t="s">
        <v>251</v>
      </c>
      <c r="C4656">
        <v>8</v>
      </c>
      <c r="D4656">
        <v>9</v>
      </c>
      <c r="E4656" t="s">
        <v>510</v>
      </c>
      <c r="F4656" t="s">
        <v>508</v>
      </c>
      <c r="G4656" t="s">
        <v>508</v>
      </c>
      <c r="H4656">
        <v>3.880719360735442</v>
      </c>
      <c r="I4656">
        <v>20.59925749134371</v>
      </c>
      <c r="J4656">
        <v>-6.584839629665229E-2</v>
      </c>
      <c r="K4656">
        <v>-56.771948285906241</v>
      </c>
      <c r="L4656">
        <v>1.3559585130730869</v>
      </c>
      <c r="M4656">
        <v>-0.81037585278112767</v>
      </c>
      <c r="N4656">
        <v>3.5947756722663868</v>
      </c>
      <c r="O4656">
        <v>1</v>
      </c>
      <c r="P4656">
        <v>1</v>
      </c>
      <c r="Q4656">
        <v>0</v>
      </c>
      <c r="R4656">
        <v>0</v>
      </c>
      <c r="S4656">
        <v>0</v>
      </c>
      <c r="T4656">
        <v>1</v>
      </c>
    </row>
    <row r="4657" spans="1:20" x14ac:dyDescent="0.3">
      <c r="A4657" t="s">
        <v>242</v>
      </c>
      <c r="B4657" t="s">
        <v>251</v>
      </c>
      <c r="C4657">
        <v>9</v>
      </c>
      <c r="D4657">
        <v>12</v>
      </c>
      <c r="E4657" t="s">
        <v>513</v>
      </c>
      <c r="F4657" t="s">
        <v>508</v>
      </c>
      <c r="G4657" t="s">
        <v>508</v>
      </c>
      <c r="H4657">
        <v>3.370849837545923</v>
      </c>
      <c r="I4657">
        <v>43.629345477522008</v>
      </c>
      <c r="J4657">
        <v>0.1055463938440914</v>
      </c>
      <c r="K4657">
        <v>25.348977635782791</v>
      </c>
      <c r="L4657">
        <v>0.67617664408617784</v>
      </c>
      <c r="M4657">
        <v>-1.30869960961756</v>
      </c>
      <c r="N4657">
        <v>0.46802200503111568</v>
      </c>
      <c r="O4657">
        <v>1</v>
      </c>
      <c r="P4657">
        <v>1</v>
      </c>
      <c r="Q4657">
        <v>1</v>
      </c>
      <c r="R4657">
        <v>0</v>
      </c>
      <c r="S4657">
        <v>0</v>
      </c>
      <c r="T4657">
        <v>0</v>
      </c>
    </row>
    <row r="4658" spans="1:20" x14ac:dyDescent="0.3">
      <c r="A4658" t="s">
        <v>223</v>
      </c>
      <c r="B4658" t="s">
        <v>640</v>
      </c>
      <c r="C4658">
        <v>9</v>
      </c>
      <c r="D4658">
        <v>6</v>
      </c>
      <c r="E4658" t="s">
        <v>510</v>
      </c>
      <c r="F4658" t="s">
        <v>508</v>
      </c>
      <c r="G4658" t="s">
        <v>508</v>
      </c>
      <c r="H4658">
        <v>7.4880103969766054</v>
      </c>
      <c r="I4658">
        <v>77.520651777262671</v>
      </c>
      <c r="J4658">
        <v>0.38419366925038601</v>
      </c>
      <c r="K4658">
        <v>135.27910447977661</v>
      </c>
      <c r="L4658">
        <v>0.72173624296320316</v>
      </c>
      <c r="M4658">
        <v>-2.5768109509408772</v>
      </c>
      <c r="N4658">
        <v>1.271617507326217</v>
      </c>
      <c r="O4658">
        <v>1</v>
      </c>
      <c r="P4658">
        <v>1</v>
      </c>
      <c r="Q4658">
        <v>1</v>
      </c>
      <c r="R4658">
        <v>0</v>
      </c>
      <c r="S4658">
        <v>1</v>
      </c>
      <c r="T4658">
        <v>0</v>
      </c>
    </row>
    <row r="4659" spans="1:20" x14ac:dyDescent="0.3">
      <c r="A4659" t="s">
        <v>283</v>
      </c>
      <c r="B4659" t="s">
        <v>640</v>
      </c>
      <c r="C4659">
        <v>9</v>
      </c>
      <c r="D4659">
        <v>6</v>
      </c>
      <c r="E4659" t="s">
        <v>510</v>
      </c>
      <c r="F4659" t="s">
        <v>508</v>
      </c>
      <c r="G4659" t="s">
        <v>508</v>
      </c>
      <c r="H4659">
        <v>9.2891075907178511</v>
      </c>
      <c r="I4659">
        <v>69.636963280866041</v>
      </c>
      <c r="J4659">
        <v>0.5256189342458395</v>
      </c>
      <c r="K4659">
        <v>95.367682334317394</v>
      </c>
      <c r="L4659">
        <v>0.81171667639126399</v>
      </c>
      <c r="M4659">
        <v>-6.9955803726240138</v>
      </c>
      <c r="N4659">
        <v>1.979414075492798</v>
      </c>
      <c r="O4659">
        <v>1</v>
      </c>
      <c r="P4659">
        <v>1</v>
      </c>
      <c r="Q4659">
        <v>1</v>
      </c>
      <c r="R4659">
        <v>0</v>
      </c>
      <c r="S4659">
        <v>1</v>
      </c>
      <c r="T4659">
        <v>0</v>
      </c>
    </row>
    <row r="4660" spans="1:20" x14ac:dyDescent="0.3">
      <c r="A4660" t="s">
        <v>512</v>
      </c>
      <c r="B4660" t="s">
        <v>640</v>
      </c>
      <c r="C4660">
        <v>6</v>
      </c>
      <c r="D4660">
        <v>2</v>
      </c>
      <c r="E4660" t="s">
        <v>510</v>
      </c>
      <c r="F4660" t="s">
        <v>508</v>
      </c>
      <c r="G4660" t="s">
        <v>508</v>
      </c>
      <c r="H4660">
        <v>10.33569881867796</v>
      </c>
      <c r="I4660">
        <v>82.214147818474416</v>
      </c>
      <c r="J4660">
        <v>0.22878525368144451</v>
      </c>
      <c r="K4660">
        <v>87.009533917463642</v>
      </c>
      <c r="L4660">
        <v>0.90020620301764265</v>
      </c>
      <c r="M4660">
        <v>-0.14804187583146489</v>
      </c>
      <c r="N4660">
        <v>-9.6367695536818267</v>
      </c>
      <c r="O4660">
        <v>0</v>
      </c>
      <c r="P4660">
        <v>1</v>
      </c>
      <c r="Q4660">
        <v>1</v>
      </c>
      <c r="R4660">
        <v>1</v>
      </c>
      <c r="S4660">
        <v>0</v>
      </c>
      <c r="T4660">
        <v>0</v>
      </c>
    </row>
    <row r="4661" spans="1:20" x14ac:dyDescent="0.3">
      <c r="A4661" t="s">
        <v>91</v>
      </c>
      <c r="B4661" t="s">
        <v>640</v>
      </c>
      <c r="C4661">
        <v>1</v>
      </c>
      <c r="D4661">
        <v>3</v>
      </c>
      <c r="E4661" t="s">
        <v>510</v>
      </c>
      <c r="F4661" t="s">
        <v>508</v>
      </c>
      <c r="G4661" t="s">
        <v>508</v>
      </c>
      <c r="H4661">
        <v>11.96824147065816</v>
      </c>
      <c r="I4661">
        <v>58.620678912236698</v>
      </c>
      <c r="J4661">
        <v>-9.4671478418471011E-3</v>
      </c>
      <c r="K4661">
        <v>32.320768345055271</v>
      </c>
      <c r="L4661">
        <v>0.78182827487951612</v>
      </c>
      <c r="M4661">
        <v>-9.6367695536818267</v>
      </c>
      <c r="N4661">
        <v>3.445447832252829</v>
      </c>
      <c r="O4661">
        <v>0</v>
      </c>
      <c r="P4661">
        <v>1</v>
      </c>
      <c r="Q4661">
        <v>0</v>
      </c>
      <c r="R4661">
        <v>0</v>
      </c>
      <c r="S4661">
        <v>0</v>
      </c>
      <c r="T4661">
        <v>0</v>
      </c>
    </row>
    <row r="4662" spans="1:20" x14ac:dyDescent="0.3">
      <c r="A4662" t="s">
        <v>162</v>
      </c>
      <c r="B4662" t="s">
        <v>640</v>
      </c>
      <c r="C4662">
        <v>1</v>
      </c>
      <c r="D4662">
        <v>5</v>
      </c>
      <c r="E4662" t="s">
        <v>510</v>
      </c>
      <c r="F4662" t="s">
        <v>508</v>
      </c>
      <c r="G4662" t="s">
        <v>508</v>
      </c>
      <c r="H4662">
        <v>11.68831139458724</v>
      </c>
      <c r="I4662">
        <v>46.627544576585358</v>
      </c>
      <c r="J4662">
        <v>-0.34435833541179489</v>
      </c>
      <c r="K4662">
        <v>31.14843317302784</v>
      </c>
      <c r="L4662">
        <v>0.7908106726481372</v>
      </c>
      <c r="M4662">
        <v>-3.875381723367775</v>
      </c>
      <c r="N4662">
        <v>-0.15809885132375279</v>
      </c>
      <c r="O4662">
        <v>0</v>
      </c>
      <c r="P4662">
        <v>1</v>
      </c>
      <c r="Q4662">
        <v>0</v>
      </c>
      <c r="R4662">
        <v>0</v>
      </c>
      <c r="S4662">
        <v>0</v>
      </c>
      <c r="T4662">
        <v>0</v>
      </c>
    </row>
    <row r="4663" spans="1:20" x14ac:dyDescent="0.3">
      <c r="A4663" t="s">
        <v>220</v>
      </c>
      <c r="B4663" t="s">
        <v>640</v>
      </c>
      <c r="C4663">
        <v>4</v>
      </c>
      <c r="D4663">
        <v>4</v>
      </c>
      <c r="E4663" t="s">
        <v>510</v>
      </c>
      <c r="F4663" t="s">
        <v>508</v>
      </c>
      <c r="G4663" t="s">
        <v>508</v>
      </c>
      <c r="H4663">
        <v>11.46929000991914</v>
      </c>
      <c r="I4663">
        <v>44.24242284124994</v>
      </c>
      <c r="J4663">
        <v>-0.38082440907551529</v>
      </c>
      <c r="K4663">
        <v>-98.128653747724357</v>
      </c>
      <c r="L4663">
        <v>0.86035433107461212</v>
      </c>
      <c r="M4663">
        <v>-0.15809885132375279</v>
      </c>
      <c r="N4663">
        <v>1.8210573250379529</v>
      </c>
      <c r="O4663">
        <v>1</v>
      </c>
      <c r="P4663">
        <v>1</v>
      </c>
      <c r="Q4663">
        <v>0</v>
      </c>
      <c r="R4663">
        <v>0</v>
      </c>
      <c r="S4663">
        <v>0</v>
      </c>
      <c r="T4663">
        <v>0</v>
      </c>
    </row>
    <row r="4664" spans="1:20" x14ac:dyDescent="0.3">
      <c r="A4664" t="s">
        <v>259</v>
      </c>
      <c r="B4664" t="s">
        <v>640</v>
      </c>
      <c r="C4664">
        <v>9</v>
      </c>
      <c r="D4664">
        <v>4</v>
      </c>
      <c r="E4664" t="s">
        <v>510</v>
      </c>
      <c r="F4664" t="s">
        <v>508</v>
      </c>
      <c r="G4664" t="s">
        <v>508</v>
      </c>
      <c r="H4664">
        <v>9.1343601390389342</v>
      </c>
      <c r="I4664">
        <v>84.574454144078203</v>
      </c>
      <c r="J4664">
        <v>0.45594814527136762</v>
      </c>
      <c r="K4664">
        <v>199.56916521597799</v>
      </c>
      <c r="L4664">
        <v>0.81969308685071074</v>
      </c>
      <c r="M4664">
        <v>-0.67692683293269229</v>
      </c>
      <c r="N4664">
        <v>0.74349965161933196</v>
      </c>
      <c r="O4664">
        <v>1</v>
      </c>
      <c r="P4664">
        <v>1</v>
      </c>
      <c r="Q4664">
        <v>1</v>
      </c>
      <c r="R4664">
        <v>0</v>
      </c>
      <c r="S4664">
        <v>1</v>
      </c>
      <c r="T4664">
        <v>0</v>
      </c>
    </row>
    <row r="4665" spans="1:20" x14ac:dyDescent="0.3">
      <c r="A4665" t="s">
        <v>285</v>
      </c>
      <c r="B4665" t="s">
        <v>640</v>
      </c>
      <c r="C4665">
        <v>11</v>
      </c>
      <c r="D4665">
        <v>9</v>
      </c>
      <c r="E4665" t="s">
        <v>510</v>
      </c>
      <c r="F4665" t="s">
        <v>508</v>
      </c>
      <c r="G4665" t="s">
        <v>508</v>
      </c>
      <c r="H4665">
        <v>8.836399199479203</v>
      </c>
      <c r="I4665">
        <v>72.911686335347881</v>
      </c>
      <c r="J4665">
        <v>0.68920287929491852</v>
      </c>
      <c r="K4665">
        <v>122.4138895233903</v>
      </c>
      <c r="L4665">
        <v>1.1815222158138809</v>
      </c>
      <c r="M4665">
        <v>-8.8417837555832346</v>
      </c>
      <c r="N4665">
        <v>-3.9137757206732688</v>
      </c>
      <c r="O4665">
        <v>1</v>
      </c>
      <c r="P4665">
        <v>1</v>
      </c>
      <c r="Q4665">
        <v>1</v>
      </c>
      <c r="R4665">
        <v>0</v>
      </c>
      <c r="S4665">
        <v>1</v>
      </c>
      <c r="T4665">
        <v>1</v>
      </c>
    </row>
    <row r="4666" spans="1:20" x14ac:dyDescent="0.3">
      <c r="A4666" t="s">
        <v>291</v>
      </c>
      <c r="B4666" t="s">
        <v>640</v>
      </c>
      <c r="C4666">
        <v>3</v>
      </c>
      <c r="D4666">
        <v>6</v>
      </c>
      <c r="E4666" t="s">
        <v>510</v>
      </c>
      <c r="F4666" t="s">
        <v>508</v>
      </c>
      <c r="G4666" t="s">
        <v>508</v>
      </c>
      <c r="H4666">
        <v>10.49902780141141</v>
      </c>
      <c r="I4666">
        <v>46.658714069064693</v>
      </c>
      <c r="J4666">
        <v>-6.1670385373018721E-2</v>
      </c>
      <c r="K4666">
        <v>19.19977494856197</v>
      </c>
      <c r="L4666">
        <v>1.084682886917909</v>
      </c>
      <c r="M4666">
        <v>-8.9138145293797546</v>
      </c>
      <c r="N4666">
        <v>5.3143206649786077</v>
      </c>
      <c r="O4666">
        <v>0</v>
      </c>
      <c r="P4666">
        <v>1</v>
      </c>
      <c r="Q4666">
        <v>0</v>
      </c>
      <c r="R4666">
        <v>0</v>
      </c>
      <c r="S4666">
        <v>0</v>
      </c>
      <c r="T4666">
        <v>1</v>
      </c>
    </row>
    <row r="4667" spans="1:20" x14ac:dyDescent="0.3">
      <c r="A4667" t="s">
        <v>96</v>
      </c>
      <c r="B4667" t="s">
        <v>640</v>
      </c>
      <c r="C4667">
        <v>6</v>
      </c>
      <c r="D4667">
        <v>6</v>
      </c>
      <c r="E4667" t="s">
        <v>510</v>
      </c>
      <c r="F4667" t="s">
        <v>508</v>
      </c>
      <c r="G4667" t="s">
        <v>508</v>
      </c>
      <c r="H4667">
        <v>9.6253319855203863</v>
      </c>
      <c r="I4667">
        <v>42.08334955904477</v>
      </c>
      <c r="J4667">
        <v>-0.37419031992613411</v>
      </c>
      <c r="K4667">
        <v>32.585662792616887</v>
      </c>
      <c r="L4667">
        <v>0.56275035096234372</v>
      </c>
      <c r="M4667">
        <v>-3.167417739118727</v>
      </c>
      <c r="N4667">
        <v>-3.6799126006552498</v>
      </c>
      <c r="O4667">
        <v>1</v>
      </c>
      <c r="P4667">
        <v>1</v>
      </c>
      <c r="Q4667">
        <v>0</v>
      </c>
      <c r="R4667">
        <v>0</v>
      </c>
      <c r="S4667">
        <v>1</v>
      </c>
      <c r="T4667">
        <v>0</v>
      </c>
    </row>
    <row r="4668" spans="1:20" x14ac:dyDescent="0.3">
      <c r="A4668" t="s">
        <v>164</v>
      </c>
      <c r="B4668" t="s">
        <v>640</v>
      </c>
      <c r="C4668">
        <v>3</v>
      </c>
      <c r="D4668">
        <v>4</v>
      </c>
      <c r="E4668" t="s">
        <v>510</v>
      </c>
      <c r="F4668" t="s">
        <v>508</v>
      </c>
      <c r="G4668" t="s">
        <v>508</v>
      </c>
      <c r="H4668">
        <v>10.008789733216</v>
      </c>
      <c r="I4668">
        <v>23.95832919412123</v>
      </c>
      <c r="J4668">
        <v>-0.55547032912938921</v>
      </c>
      <c r="K4668">
        <v>-60.875267862001429</v>
      </c>
      <c r="L4668">
        <v>1.268347814964047</v>
      </c>
      <c r="M4668">
        <v>-1.4554261640349919</v>
      </c>
      <c r="N4668">
        <v>2.8307635967548079</v>
      </c>
      <c r="O4668">
        <v>0</v>
      </c>
      <c r="P4668">
        <v>1</v>
      </c>
      <c r="Q4668">
        <v>0</v>
      </c>
      <c r="R4668">
        <v>0</v>
      </c>
      <c r="S4668">
        <v>0</v>
      </c>
      <c r="T4668">
        <v>1</v>
      </c>
    </row>
    <row r="4669" spans="1:20" x14ac:dyDescent="0.3">
      <c r="A4669" t="s">
        <v>242</v>
      </c>
      <c r="B4669" t="s">
        <v>640</v>
      </c>
      <c r="C4669">
        <v>4</v>
      </c>
      <c r="D4669">
        <v>4</v>
      </c>
      <c r="E4669" t="s">
        <v>510</v>
      </c>
      <c r="F4669" t="s">
        <v>508</v>
      </c>
      <c r="G4669" t="s">
        <v>508</v>
      </c>
      <c r="H4669">
        <v>8.5140478131462114</v>
      </c>
      <c r="I4669">
        <v>50</v>
      </c>
      <c r="J4669">
        <v>-0.41056858207301339</v>
      </c>
      <c r="K4669">
        <v>48.020572030589769</v>
      </c>
      <c r="L4669">
        <v>0.98696795211022803</v>
      </c>
      <c r="M4669">
        <v>-4.5659496978185592</v>
      </c>
      <c r="N4669">
        <v>2.0673383057336721</v>
      </c>
      <c r="O4669">
        <v>1</v>
      </c>
      <c r="P4669">
        <v>1</v>
      </c>
      <c r="Q4669">
        <v>0</v>
      </c>
      <c r="R4669">
        <v>0</v>
      </c>
      <c r="S4669">
        <v>0</v>
      </c>
      <c r="T4669">
        <v>0</v>
      </c>
    </row>
    <row r="4670" spans="1:20" x14ac:dyDescent="0.3">
      <c r="A4670" t="s">
        <v>77</v>
      </c>
      <c r="B4670" t="s">
        <v>641</v>
      </c>
      <c r="C4670">
        <v>6</v>
      </c>
      <c r="D4670">
        <v>4</v>
      </c>
      <c r="E4670" t="s">
        <v>510</v>
      </c>
      <c r="F4670" t="s">
        <v>508</v>
      </c>
      <c r="G4670" t="s">
        <v>508</v>
      </c>
      <c r="H4670">
        <v>4.2530823043171706</v>
      </c>
      <c r="I4670">
        <v>66.587125534933833</v>
      </c>
      <c r="J4670">
        <v>0.2285558210274479</v>
      </c>
      <c r="K4670">
        <v>58.162960684810933</v>
      </c>
      <c r="L4670">
        <v>0.89850236602408307</v>
      </c>
      <c r="M4670">
        <v>-0.5050428180518417</v>
      </c>
      <c r="N4670">
        <v>1.5228387078284751</v>
      </c>
      <c r="O4670">
        <v>0</v>
      </c>
      <c r="P4670">
        <v>1</v>
      </c>
      <c r="Q4670">
        <v>1</v>
      </c>
      <c r="R4670">
        <v>0</v>
      </c>
      <c r="S4670">
        <v>0</v>
      </c>
      <c r="T4670">
        <v>0</v>
      </c>
    </row>
    <row r="4671" spans="1:20" x14ac:dyDescent="0.3">
      <c r="A4671" t="s">
        <v>156</v>
      </c>
      <c r="B4671" t="s">
        <v>641</v>
      </c>
      <c r="C4671">
        <v>11</v>
      </c>
      <c r="D4671">
        <v>7</v>
      </c>
      <c r="E4671" t="s">
        <v>510</v>
      </c>
      <c r="F4671" t="s">
        <v>508</v>
      </c>
      <c r="G4671" t="s">
        <v>508</v>
      </c>
      <c r="H4671">
        <v>4.6168963514771812</v>
      </c>
      <c r="I4671">
        <v>80.266672770182296</v>
      </c>
      <c r="J4671">
        <v>9.9577727595308363E-2</v>
      </c>
      <c r="K4671">
        <v>55.155092809526259</v>
      </c>
      <c r="L4671">
        <v>0.52151912635945086</v>
      </c>
      <c r="M4671">
        <v>-0.58593229769018951</v>
      </c>
      <c r="N4671">
        <v>1.669941760291626</v>
      </c>
      <c r="O4671">
        <v>1</v>
      </c>
      <c r="P4671">
        <v>1</v>
      </c>
      <c r="Q4671">
        <v>1</v>
      </c>
      <c r="R4671">
        <v>0</v>
      </c>
      <c r="S4671">
        <v>1</v>
      </c>
      <c r="T4671">
        <v>0</v>
      </c>
    </row>
    <row r="4672" spans="1:20" x14ac:dyDescent="0.3">
      <c r="A4672" t="s">
        <v>228</v>
      </c>
      <c r="B4672" t="s">
        <v>641</v>
      </c>
      <c r="C4672">
        <v>11</v>
      </c>
      <c r="D4672">
        <v>9</v>
      </c>
      <c r="E4672" t="s">
        <v>510</v>
      </c>
      <c r="F4672" t="s">
        <v>508</v>
      </c>
      <c r="G4672" t="s">
        <v>508</v>
      </c>
      <c r="H4672">
        <v>4.3934798771559977</v>
      </c>
      <c r="I4672">
        <v>71.022718036471531</v>
      </c>
      <c r="J4672">
        <v>8.3281043413539368E-2</v>
      </c>
      <c r="K4672">
        <v>113.9889058112751</v>
      </c>
      <c r="L4672">
        <v>0.66223615193150709</v>
      </c>
      <c r="M4672">
        <v>-2.452832259670032</v>
      </c>
      <c r="N4672">
        <v>0.8704076524154154</v>
      </c>
      <c r="O4672">
        <v>1</v>
      </c>
      <c r="P4672">
        <v>1</v>
      </c>
      <c r="Q4672">
        <v>1</v>
      </c>
      <c r="R4672">
        <v>0</v>
      </c>
      <c r="S4672">
        <v>1</v>
      </c>
      <c r="T4672">
        <v>0</v>
      </c>
    </row>
    <row r="4673" spans="1:20" x14ac:dyDescent="0.3">
      <c r="A4673" t="s">
        <v>265</v>
      </c>
      <c r="B4673" t="s">
        <v>641</v>
      </c>
      <c r="C4673">
        <v>8</v>
      </c>
      <c r="D4673">
        <v>5</v>
      </c>
      <c r="E4673" t="s">
        <v>510</v>
      </c>
      <c r="F4673" t="s">
        <v>508</v>
      </c>
      <c r="G4673" t="s">
        <v>508</v>
      </c>
      <c r="H4673">
        <v>3.5099701752099768</v>
      </c>
      <c r="I4673">
        <v>64.545435629606899</v>
      </c>
      <c r="J4673">
        <v>1.6078941187749881E-2</v>
      </c>
      <c r="K4673">
        <v>114.3027869892107</v>
      </c>
      <c r="L4673">
        <v>0.90076329290340396</v>
      </c>
      <c r="M4673">
        <v>-0.85308199962811226</v>
      </c>
      <c r="N4673">
        <v>0.38240881173183522</v>
      </c>
      <c r="O4673">
        <v>0</v>
      </c>
      <c r="P4673">
        <v>1</v>
      </c>
      <c r="Q4673">
        <v>1</v>
      </c>
      <c r="R4673">
        <v>1</v>
      </c>
      <c r="S4673">
        <v>0</v>
      </c>
      <c r="T4673">
        <v>0</v>
      </c>
    </row>
    <row r="4674" spans="1:20" x14ac:dyDescent="0.3">
      <c r="A4674" t="s">
        <v>271</v>
      </c>
      <c r="B4674" t="s">
        <v>641</v>
      </c>
      <c r="C4674">
        <v>3</v>
      </c>
      <c r="D4674">
        <v>6</v>
      </c>
      <c r="E4674" t="s">
        <v>510</v>
      </c>
      <c r="F4674" t="s">
        <v>508</v>
      </c>
      <c r="G4674" t="s">
        <v>508</v>
      </c>
      <c r="H4674">
        <v>4.1117951253015619</v>
      </c>
      <c r="I4674">
        <v>19.00822603184011</v>
      </c>
      <c r="J4674">
        <v>-8.0047187224452032E-2</v>
      </c>
      <c r="K4674">
        <v>-17.242569445458749</v>
      </c>
      <c r="L4674">
        <v>0.9144081937040005</v>
      </c>
      <c r="M4674">
        <v>-4.9523853120349699</v>
      </c>
      <c r="N4674">
        <v>-0.55109573170521953</v>
      </c>
      <c r="O4674">
        <v>0</v>
      </c>
      <c r="P4674">
        <v>1</v>
      </c>
      <c r="Q4674">
        <v>0</v>
      </c>
      <c r="R4674">
        <v>0</v>
      </c>
      <c r="S4674">
        <v>0</v>
      </c>
      <c r="T4674">
        <v>0</v>
      </c>
    </row>
    <row r="4675" spans="1:20" x14ac:dyDescent="0.3">
      <c r="A4675" t="s">
        <v>283</v>
      </c>
      <c r="B4675" t="s">
        <v>641</v>
      </c>
      <c r="C4675">
        <v>0</v>
      </c>
      <c r="D4675">
        <v>7</v>
      </c>
      <c r="E4675" t="s">
        <v>510</v>
      </c>
      <c r="F4675" t="s">
        <v>508</v>
      </c>
      <c r="G4675" t="s">
        <v>508</v>
      </c>
      <c r="H4675">
        <v>3.9949691261954068</v>
      </c>
      <c r="I4675">
        <v>2.973974268524854</v>
      </c>
      <c r="J4675">
        <v>-0.22742557684404019</v>
      </c>
      <c r="K4675">
        <v>-176.38410278384941</v>
      </c>
      <c r="L4675">
        <v>0.63838344679650594</v>
      </c>
      <c r="M4675">
        <v>-2.6713744081114621</v>
      </c>
      <c r="N4675">
        <v>-0.51786838029747329</v>
      </c>
      <c r="O4675">
        <v>0</v>
      </c>
      <c r="P4675">
        <v>0</v>
      </c>
      <c r="Q4675">
        <v>0</v>
      </c>
      <c r="R4675">
        <v>0</v>
      </c>
      <c r="S4675">
        <v>0</v>
      </c>
      <c r="T4675">
        <v>0</v>
      </c>
    </row>
    <row r="4676" spans="1:20" x14ac:dyDescent="0.3">
      <c r="A4676" t="s">
        <v>290</v>
      </c>
      <c r="B4676" t="s">
        <v>641</v>
      </c>
      <c r="C4676">
        <v>2</v>
      </c>
      <c r="D4676">
        <v>5</v>
      </c>
      <c r="E4676" t="s">
        <v>510</v>
      </c>
      <c r="F4676" t="s">
        <v>508</v>
      </c>
      <c r="G4676" t="s">
        <v>508</v>
      </c>
      <c r="H4676">
        <v>4.0938487911462937</v>
      </c>
      <c r="I4676">
        <v>11.14748623894519</v>
      </c>
      <c r="J4676">
        <v>-0.25502835053975731</v>
      </c>
      <c r="K4676">
        <v>-157.40584045547519</v>
      </c>
      <c r="L4676">
        <v>1.3826188974882561</v>
      </c>
      <c r="M4676">
        <v>-0.51786838029747329</v>
      </c>
      <c r="N4676">
        <v>4.945345175509841</v>
      </c>
      <c r="O4676">
        <v>0</v>
      </c>
      <c r="P4676">
        <v>0</v>
      </c>
      <c r="Q4676">
        <v>0</v>
      </c>
      <c r="R4676">
        <v>0</v>
      </c>
      <c r="S4676">
        <v>0</v>
      </c>
      <c r="T4676">
        <v>1</v>
      </c>
    </row>
    <row r="4677" spans="1:20" x14ac:dyDescent="0.3">
      <c r="A4677" t="s">
        <v>512</v>
      </c>
      <c r="B4677" t="s">
        <v>641</v>
      </c>
      <c r="C4677">
        <v>5</v>
      </c>
      <c r="D4677">
        <v>8</v>
      </c>
      <c r="E4677" t="s">
        <v>510</v>
      </c>
      <c r="F4677" t="s">
        <v>508</v>
      </c>
      <c r="G4677" t="s">
        <v>508</v>
      </c>
      <c r="H4677">
        <v>4.5101193967261466</v>
      </c>
      <c r="I4677">
        <v>20.77920147732825</v>
      </c>
      <c r="J4677">
        <v>-0.20700589344372669</v>
      </c>
      <c r="K4677">
        <v>-84.201861005919014</v>
      </c>
      <c r="L4677">
        <v>1.2847259913909681</v>
      </c>
      <c r="M4677">
        <v>-3.3730174123144709</v>
      </c>
      <c r="N4677">
        <v>-7.0841847699970524</v>
      </c>
      <c r="O4677">
        <v>0</v>
      </c>
      <c r="P4677">
        <v>1</v>
      </c>
      <c r="Q4677">
        <v>0</v>
      </c>
      <c r="R4677">
        <v>0</v>
      </c>
      <c r="S4677">
        <v>0</v>
      </c>
      <c r="T4677">
        <v>1</v>
      </c>
    </row>
    <row r="4678" spans="1:20" x14ac:dyDescent="0.3">
      <c r="A4678" t="s">
        <v>91</v>
      </c>
      <c r="B4678" t="s">
        <v>641</v>
      </c>
      <c r="C4678">
        <v>-2</v>
      </c>
      <c r="D4678">
        <v>3</v>
      </c>
      <c r="E4678" t="s">
        <v>510</v>
      </c>
      <c r="F4678" t="s">
        <v>508</v>
      </c>
      <c r="G4678" t="s">
        <v>508</v>
      </c>
      <c r="H4678">
        <v>5.0591932162339726</v>
      </c>
      <c r="I4678">
        <v>4.5000076293945313</v>
      </c>
      <c r="J4678">
        <v>-0.28788562625910952</v>
      </c>
      <c r="K4678">
        <v>-173.12151092826829</v>
      </c>
      <c r="L4678">
        <v>0.78693230527096547</v>
      </c>
      <c r="M4678">
        <v>-7.0841847699970524</v>
      </c>
      <c r="N4678">
        <v>-0.27624941080315918</v>
      </c>
      <c r="O4678">
        <v>0</v>
      </c>
      <c r="P4678">
        <v>0</v>
      </c>
      <c r="Q4678">
        <v>0</v>
      </c>
      <c r="R4678">
        <v>0</v>
      </c>
      <c r="S4678">
        <v>0</v>
      </c>
      <c r="T4678">
        <v>0</v>
      </c>
    </row>
    <row r="4679" spans="1:20" x14ac:dyDescent="0.3">
      <c r="A4679" t="s">
        <v>93</v>
      </c>
      <c r="B4679" t="s">
        <v>641</v>
      </c>
      <c r="C4679">
        <v>-2</v>
      </c>
      <c r="D4679">
        <v>1</v>
      </c>
      <c r="E4679" t="s">
        <v>510</v>
      </c>
      <c r="F4679" t="s">
        <v>508</v>
      </c>
      <c r="G4679" t="s">
        <v>508</v>
      </c>
      <c r="H4679">
        <v>5.0455072118009694</v>
      </c>
      <c r="I4679">
        <v>8.9411567239200362</v>
      </c>
      <c r="J4679">
        <v>-0.31661328749123391</v>
      </c>
      <c r="K4679">
        <v>-169.02729863498689</v>
      </c>
      <c r="L4679">
        <v>0.56655514987422517</v>
      </c>
      <c r="M4679">
        <v>-0.27624941080315918</v>
      </c>
      <c r="N4679">
        <v>6.8698156835420008</v>
      </c>
      <c r="O4679">
        <v>0</v>
      </c>
      <c r="P4679">
        <v>0</v>
      </c>
      <c r="Q4679">
        <v>0</v>
      </c>
      <c r="R4679">
        <v>0</v>
      </c>
      <c r="S4679">
        <v>0</v>
      </c>
      <c r="T4679">
        <v>0</v>
      </c>
    </row>
    <row r="4680" spans="1:20" x14ac:dyDescent="0.3">
      <c r="A4680" t="s">
        <v>235</v>
      </c>
      <c r="B4680" t="s">
        <v>641</v>
      </c>
      <c r="C4680">
        <v>9</v>
      </c>
      <c r="D4680">
        <v>6</v>
      </c>
      <c r="E4680" t="s">
        <v>510</v>
      </c>
      <c r="F4680" t="s">
        <v>508</v>
      </c>
      <c r="G4680" t="s">
        <v>508</v>
      </c>
      <c r="H4680">
        <v>6.2364361190676973</v>
      </c>
      <c r="I4680">
        <v>72.12861545489676</v>
      </c>
      <c r="J4680">
        <v>0.41892231805347929</v>
      </c>
      <c r="K4680">
        <v>163.12418516688049</v>
      </c>
      <c r="L4680">
        <v>0.43632551517659213</v>
      </c>
      <c r="M4680">
        <v>-2.948830533062599</v>
      </c>
      <c r="N4680">
        <v>-0.98301752280743315</v>
      </c>
      <c r="O4680">
        <v>1</v>
      </c>
      <c r="P4680">
        <v>1</v>
      </c>
      <c r="Q4680">
        <v>1</v>
      </c>
      <c r="R4680">
        <v>0</v>
      </c>
      <c r="S4680">
        <v>1</v>
      </c>
      <c r="T4680">
        <v>0</v>
      </c>
    </row>
    <row r="4681" spans="1:20" x14ac:dyDescent="0.3">
      <c r="A4681" t="s">
        <v>259</v>
      </c>
      <c r="B4681" t="s">
        <v>641</v>
      </c>
      <c r="C4681">
        <v>9</v>
      </c>
      <c r="D4681">
        <v>4</v>
      </c>
      <c r="E4681" t="s">
        <v>510</v>
      </c>
      <c r="F4681" t="s">
        <v>508</v>
      </c>
      <c r="G4681" t="s">
        <v>508</v>
      </c>
      <c r="H4681">
        <v>6.4047186270965426</v>
      </c>
      <c r="I4681">
        <v>68.759560474482868</v>
      </c>
      <c r="J4681">
        <v>0.39000402389668148</v>
      </c>
      <c r="K4681">
        <v>109.0427380684755</v>
      </c>
      <c r="L4681">
        <v>0.22097872025914569</v>
      </c>
      <c r="M4681">
        <v>-0.98301752280743315</v>
      </c>
      <c r="N4681">
        <v>8.3032498432204171</v>
      </c>
      <c r="O4681">
        <v>1</v>
      </c>
      <c r="P4681">
        <v>1</v>
      </c>
      <c r="Q4681">
        <v>1</v>
      </c>
      <c r="R4681">
        <v>0</v>
      </c>
      <c r="S4681">
        <v>1</v>
      </c>
      <c r="T4681">
        <v>0</v>
      </c>
    </row>
    <row r="4682" spans="1:20" x14ac:dyDescent="0.3">
      <c r="A4682" t="s">
        <v>282</v>
      </c>
      <c r="B4682" t="s">
        <v>641</v>
      </c>
      <c r="C4682">
        <v>6</v>
      </c>
      <c r="D4682">
        <v>4</v>
      </c>
      <c r="E4682" t="s">
        <v>510</v>
      </c>
      <c r="F4682" t="s">
        <v>508</v>
      </c>
      <c r="G4682" t="s">
        <v>508</v>
      </c>
      <c r="H4682">
        <v>6.9623518985951556</v>
      </c>
      <c r="I4682">
        <v>64.604306161531284</v>
      </c>
      <c r="J4682">
        <v>0.37354988215113849</v>
      </c>
      <c r="K4682">
        <v>87.46726925465245</v>
      </c>
      <c r="L4682">
        <v>0.74241169407069552</v>
      </c>
      <c r="M4682">
        <v>-9.9918802110726777</v>
      </c>
      <c r="N4682">
        <v>-1.5342967280191411</v>
      </c>
      <c r="O4682">
        <v>0</v>
      </c>
      <c r="P4682">
        <v>1</v>
      </c>
      <c r="Q4682">
        <v>1</v>
      </c>
      <c r="R4682">
        <v>0</v>
      </c>
      <c r="S4682">
        <v>1</v>
      </c>
      <c r="T4682">
        <v>0</v>
      </c>
    </row>
    <row r="4683" spans="1:20" x14ac:dyDescent="0.3">
      <c r="A4683" t="s">
        <v>285</v>
      </c>
      <c r="B4683" t="s">
        <v>641</v>
      </c>
      <c r="C4683">
        <v>4</v>
      </c>
      <c r="D4683">
        <v>5</v>
      </c>
      <c r="E4683" t="s">
        <v>510</v>
      </c>
      <c r="F4683" t="s">
        <v>508</v>
      </c>
      <c r="G4683" t="s">
        <v>508</v>
      </c>
      <c r="H4683">
        <v>7.7262914870191972</v>
      </c>
      <c r="I4683">
        <v>50.360744840250618</v>
      </c>
      <c r="J4683">
        <v>4.1179219801887768E-2</v>
      </c>
      <c r="K4683">
        <v>23.084703438283011</v>
      </c>
      <c r="L4683">
        <v>0.30114079427878981</v>
      </c>
      <c r="M4683">
        <v>-2.9330861530683139</v>
      </c>
      <c r="N4683">
        <v>-2.0774340307733321</v>
      </c>
      <c r="O4683">
        <v>0</v>
      </c>
      <c r="P4683">
        <v>1</v>
      </c>
      <c r="Q4683">
        <v>1</v>
      </c>
      <c r="R4683">
        <v>0</v>
      </c>
      <c r="S4683">
        <v>0</v>
      </c>
      <c r="T4683">
        <v>0</v>
      </c>
    </row>
    <row r="4684" spans="1:20" x14ac:dyDescent="0.3">
      <c r="A4684" t="s">
        <v>295</v>
      </c>
      <c r="B4684" t="s">
        <v>641</v>
      </c>
      <c r="C4684">
        <v>1</v>
      </c>
      <c r="D4684">
        <v>2</v>
      </c>
      <c r="E4684" t="s">
        <v>510</v>
      </c>
      <c r="F4684" t="s">
        <v>508</v>
      </c>
      <c r="G4684" t="s">
        <v>508</v>
      </c>
      <c r="H4684">
        <v>8.1515028740056312</v>
      </c>
      <c r="I4684">
        <v>38.511311379278418</v>
      </c>
      <c r="J4684">
        <v>-0.22895179971608279</v>
      </c>
      <c r="K4684">
        <v>-43.006077204930477</v>
      </c>
      <c r="L4684">
        <v>0.67232800296303652</v>
      </c>
      <c r="M4684">
        <v>-1.2333976746814219</v>
      </c>
      <c r="N4684">
        <v>-1.0566729902939589</v>
      </c>
      <c r="O4684">
        <v>0</v>
      </c>
      <c r="P4684">
        <v>1</v>
      </c>
      <c r="Q4684">
        <v>0</v>
      </c>
      <c r="R4684">
        <v>0</v>
      </c>
      <c r="S4684">
        <v>0</v>
      </c>
      <c r="T4684">
        <v>0</v>
      </c>
    </row>
    <row r="4685" spans="1:20" x14ac:dyDescent="0.3">
      <c r="A4685" t="s">
        <v>298</v>
      </c>
      <c r="B4685" t="s">
        <v>641</v>
      </c>
      <c r="C4685">
        <v>1</v>
      </c>
      <c r="D4685">
        <v>2</v>
      </c>
      <c r="E4685" t="s">
        <v>510</v>
      </c>
      <c r="F4685" t="s">
        <v>508</v>
      </c>
      <c r="G4685" t="s">
        <v>508</v>
      </c>
      <c r="H4685">
        <v>8.1622747848872557</v>
      </c>
      <c r="I4685">
        <v>22.093040878237641</v>
      </c>
      <c r="J4685">
        <v>-0.28799855987157708</v>
      </c>
      <c r="K4685">
        <v>-82.172700282687032</v>
      </c>
      <c r="L4685">
        <v>0.44491849582843818</v>
      </c>
      <c r="M4685">
        <v>-1.0566729902939589</v>
      </c>
      <c r="N4685">
        <v>2.233005223079696</v>
      </c>
      <c r="O4685">
        <v>0</v>
      </c>
      <c r="P4685">
        <v>1</v>
      </c>
      <c r="Q4685">
        <v>0</v>
      </c>
      <c r="R4685">
        <v>0</v>
      </c>
      <c r="S4685">
        <v>0</v>
      </c>
      <c r="T4685">
        <v>0</v>
      </c>
    </row>
    <row r="4686" spans="1:20" x14ac:dyDescent="0.3">
      <c r="A4686" t="s">
        <v>96</v>
      </c>
      <c r="B4686" t="s">
        <v>641</v>
      </c>
      <c r="C4686">
        <v>4</v>
      </c>
      <c r="D4686">
        <v>5</v>
      </c>
      <c r="E4686" t="s">
        <v>510</v>
      </c>
      <c r="F4686" t="s">
        <v>508</v>
      </c>
      <c r="G4686" t="s">
        <v>508</v>
      </c>
      <c r="H4686">
        <v>6.4959555856150031</v>
      </c>
      <c r="I4686">
        <v>23.318400992163191</v>
      </c>
      <c r="J4686">
        <v>-0.1344882564424322</v>
      </c>
      <c r="K4686">
        <v>-18.97114915793836</v>
      </c>
      <c r="L4686">
        <v>0.69273773079817269</v>
      </c>
      <c r="M4686">
        <v>-3.6363601684570308</v>
      </c>
      <c r="N4686">
        <v>5.6603717566302407</v>
      </c>
      <c r="O4686">
        <v>1</v>
      </c>
      <c r="P4686">
        <v>1</v>
      </c>
      <c r="Q4686">
        <v>0</v>
      </c>
      <c r="R4686">
        <v>0</v>
      </c>
      <c r="S4686">
        <v>0</v>
      </c>
      <c r="T4686">
        <v>0</v>
      </c>
    </row>
    <row r="4687" spans="1:20" x14ac:dyDescent="0.3">
      <c r="A4687" t="s">
        <v>242</v>
      </c>
      <c r="B4687" t="s">
        <v>641</v>
      </c>
      <c r="C4687">
        <v>11</v>
      </c>
      <c r="D4687">
        <v>9</v>
      </c>
      <c r="E4687" t="s">
        <v>510</v>
      </c>
      <c r="F4687" t="s">
        <v>508</v>
      </c>
      <c r="G4687" t="s">
        <v>508</v>
      </c>
      <c r="H4687">
        <v>5.081250543930345</v>
      </c>
      <c r="I4687">
        <v>76.923052234761613</v>
      </c>
      <c r="J4687">
        <v>0.23965534355534929</v>
      </c>
      <c r="K4687">
        <v>101.86623712092</v>
      </c>
      <c r="L4687">
        <v>1.121610990455856</v>
      </c>
      <c r="M4687">
        <v>-2.965408568127184</v>
      </c>
      <c r="N4687">
        <v>0.93379128051828719</v>
      </c>
      <c r="O4687">
        <v>1</v>
      </c>
      <c r="P4687">
        <v>1</v>
      </c>
      <c r="Q4687">
        <v>1</v>
      </c>
      <c r="R4687">
        <v>0</v>
      </c>
      <c r="S4687">
        <v>1</v>
      </c>
      <c r="T4687">
        <v>1</v>
      </c>
    </row>
    <row r="4688" spans="1:20" x14ac:dyDescent="0.3">
      <c r="A4688" t="s">
        <v>139</v>
      </c>
      <c r="B4688" t="s">
        <v>278</v>
      </c>
      <c r="C4688">
        <v>3</v>
      </c>
      <c r="D4688">
        <v>7</v>
      </c>
      <c r="E4688" t="s">
        <v>510</v>
      </c>
      <c r="F4688" t="s">
        <v>508</v>
      </c>
      <c r="G4688" t="s">
        <v>508</v>
      </c>
      <c r="H4688">
        <v>3.135888200173746</v>
      </c>
      <c r="I4688">
        <v>43.925217651714483</v>
      </c>
      <c r="J4688">
        <v>-0.1093167921472411</v>
      </c>
      <c r="K4688">
        <v>20.161399243652081</v>
      </c>
      <c r="L4688">
        <v>0.93436703061148874</v>
      </c>
      <c r="M4688">
        <v>-1.727977118279775</v>
      </c>
      <c r="N4688">
        <v>1.644919935499378</v>
      </c>
      <c r="O4688">
        <v>0</v>
      </c>
      <c r="P4688">
        <v>1</v>
      </c>
      <c r="Q4688">
        <v>0</v>
      </c>
      <c r="R4688">
        <v>0</v>
      </c>
      <c r="S4688">
        <v>0</v>
      </c>
      <c r="T4688">
        <v>0</v>
      </c>
    </row>
    <row r="4689" spans="1:20" x14ac:dyDescent="0.3">
      <c r="A4689" t="s">
        <v>223</v>
      </c>
      <c r="B4689" t="s">
        <v>278</v>
      </c>
      <c r="C4689">
        <v>13</v>
      </c>
      <c r="D4689">
        <v>10</v>
      </c>
      <c r="E4689" t="s">
        <v>510</v>
      </c>
      <c r="F4689" t="s">
        <v>508</v>
      </c>
      <c r="G4689" t="s">
        <v>508</v>
      </c>
      <c r="H4689">
        <v>3.0716601223169189</v>
      </c>
      <c r="I4689">
        <v>81.818181818181827</v>
      </c>
      <c r="J4689">
        <v>0.22980246281239619</v>
      </c>
      <c r="K4689">
        <v>248.05530852040479</v>
      </c>
      <c r="L4689">
        <v>0.67027974047476946</v>
      </c>
      <c r="M4689">
        <v>-0.80085423147884061</v>
      </c>
      <c r="N4689">
        <v>1.0764262471206021</v>
      </c>
      <c r="O4689">
        <v>1</v>
      </c>
      <c r="P4689">
        <v>1</v>
      </c>
      <c r="Q4689">
        <v>1</v>
      </c>
      <c r="R4689">
        <v>1</v>
      </c>
      <c r="S4689">
        <v>1</v>
      </c>
      <c r="T4689">
        <v>0</v>
      </c>
    </row>
    <row r="4690" spans="1:20" x14ac:dyDescent="0.3">
      <c r="A4690" t="s">
        <v>271</v>
      </c>
      <c r="B4690" t="s">
        <v>278</v>
      </c>
      <c r="C4690">
        <v>11</v>
      </c>
      <c r="D4690">
        <v>14</v>
      </c>
      <c r="E4690" t="s">
        <v>513</v>
      </c>
      <c r="F4690" t="s">
        <v>508</v>
      </c>
      <c r="G4690" t="s">
        <v>508</v>
      </c>
      <c r="H4690">
        <v>3.777544017579332</v>
      </c>
      <c r="I4690">
        <v>50.920254587699183</v>
      </c>
      <c r="J4690">
        <v>0.5008834274424343</v>
      </c>
      <c r="K4690">
        <v>105.914249160983</v>
      </c>
      <c r="L4690">
        <v>0.66718951421347494</v>
      </c>
      <c r="M4690">
        <v>-4.9850447137273264</v>
      </c>
      <c r="N4690">
        <v>-0.68205824245974878</v>
      </c>
      <c r="O4690">
        <v>1</v>
      </c>
      <c r="P4690">
        <v>1</v>
      </c>
      <c r="Q4690">
        <v>1</v>
      </c>
      <c r="R4690">
        <v>0</v>
      </c>
      <c r="S4690">
        <v>1</v>
      </c>
      <c r="T4690">
        <v>0</v>
      </c>
    </row>
    <row r="4691" spans="1:20" x14ac:dyDescent="0.3">
      <c r="A4691" t="s">
        <v>283</v>
      </c>
      <c r="B4691" t="s">
        <v>278</v>
      </c>
      <c r="C4691">
        <v>3</v>
      </c>
      <c r="D4691">
        <v>5</v>
      </c>
      <c r="E4691" t="s">
        <v>510</v>
      </c>
      <c r="F4691" t="s">
        <v>508</v>
      </c>
      <c r="G4691" t="s">
        <v>508</v>
      </c>
      <c r="H4691">
        <v>4.4981907321438541</v>
      </c>
      <c r="I4691">
        <v>47.85277049943037</v>
      </c>
      <c r="J4691">
        <v>-0.17596207618028631</v>
      </c>
      <c r="K4691">
        <v>26.364020056890229</v>
      </c>
      <c r="L4691">
        <v>0.68540435664520682</v>
      </c>
      <c r="M4691">
        <v>-0.21052310341282901</v>
      </c>
      <c r="N4691">
        <v>-0.3164589051690434</v>
      </c>
      <c r="O4691">
        <v>0</v>
      </c>
      <c r="P4691">
        <v>1</v>
      </c>
      <c r="Q4691">
        <v>0</v>
      </c>
      <c r="R4691">
        <v>0</v>
      </c>
      <c r="S4691">
        <v>0</v>
      </c>
      <c r="T4691">
        <v>0</v>
      </c>
    </row>
    <row r="4692" spans="1:20" x14ac:dyDescent="0.3">
      <c r="A4692" t="s">
        <v>290</v>
      </c>
      <c r="B4692" t="s">
        <v>278</v>
      </c>
      <c r="C4692">
        <v>3</v>
      </c>
      <c r="D4692">
        <v>5</v>
      </c>
      <c r="E4692" t="s">
        <v>510</v>
      </c>
      <c r="F4692" t="s">
        <v>508</v>
      </c>
      <c r="G4692" t="s">
        <v>508</v>
      </c>
      <c r="H4692">
        <v>4.6258495327927172</v>
      </c>
      <c r="I4692">
        <v>46.012261324032018</v>
      </c>
      <c r="J4692">
        <v>-0.33636042759718432</v>
      </c>
      <c r="K4692">
        <v>-24.43234897861559</v>
      </c>
      <c r="L4692">
        <v>0.91994439638904713</v>
      </c>
      <c r="M4692">
        <v>-0.3164589051690434</v>
      </c>
      <c r="N4692">
        <v>0.68783230251736105</v>
      </c>
      <c r="O4692">
        <v>0</v>
      </c>
      <c r="P4692">
        <v>1</v>
      </c>
      <c r="Q4692">
        <v>0</v>
      </c>
      <c r="R4692">
        <v>0</v>
      </c>
      <c r="S4692">
        <v>0</v>
      </c>
      <c r="T4692">
        <v>0</v>
      </c>
    </row>
    <row r="4693" spans="1:20" x14ac:dyDescent="0.3">
      <c r="A4693" t="s">
        <v>512</v>
      </c>
      <c r="B4693" t="s">
        <v>278</v>
      </c>
      <c r="C4693">
        <v>5</v>
      </c>
      <c r="D4693">
        <v>8</v>
      </c>
      <c r="E4693" t="s">
        <v>510</v>
      </c>
      <c r="F4693" t="s">
        <v>508</v>
      </c>
      <c r="G4693" t="s">
        <v>508</v>
      </c>
      <c r="H4693">
        <v>4.4926528853156826</v>
      </c>
      <c r="I4693">
        <v>15.04063426924685</v>
      </c>
      <c r="J4693">
        <v>-0.62690958324767321</v>
      </c>
      <c r="K4693">
        <v>-31.51802641500062</v>
      </c>
      <c r="L4693">
        <v>1.6589198138958099</v>
      </c>
      <c r="M4693">
        <v>-2.417239111795765</v>
      </c>
      <c r="N4693">
        <v>-2.2617108332063141</v>
      </c>
      <c r="O4693">
        <v>0</v>
      </c>
      <c r="P4693">
        <v>1</v>
      </c>
      <c r="Q4693">
        <v>0</v>
      </c>
      <c r="R4693">
        <v>0</v>
      </c>
      <c r="S4693">
        <v>0</v>
      </c>
      <c r="T4693">
        <v>1</v>
      </c>
    </row>
    <row r="4694" spans="1:20" x14ac:dyDescent="0.3">
      <c r="A4694" t="s">
        <v>91</v>
      </c>
      <c r="B4694" t="s">
        <v>278</v>
      </c>
      <c r="C4694">
        <v>2</v>
      </c>
      <c r="D4694">
        <v>5</v>
      </c>
      <c r="E4694" t="s">
        <v>510</v>
      </c>
      <c r="F4694" t="s">
        <v>508</v>
      </c>
      <c r="G4694" t="s">
        <v>508</v>
      </c>
      <c r="H4694">
        <v>4.9350640943603041</v>
      </c>
      <c r="I4694">
        <v>30.853983489403131</v>
      </c>
      <c r="J4694">
        <v>-0.88750258649596647</v>
      </c>
      <c r="K4694">
        <v>-214.0806759779567</v>
      </c>
      <c r="L4694">
        <v>0.99923269452107355</v>
      </c>
      <c r="M4694">
        <v>-2.2617108332063141</v>
      </c>
      <c r="N4694">
        <v>-3.9669404673510682</v>
      </c>
      <c r="O4694">
        <v>0</v>
      </c>
      <c r="P4694">
        <v>0</v>
      </c>
      <c r="Q4694">
        <v>0</v>
      </c>
      <c r="R4694">
        <v>1</v>
      </c>
      <c r="S4694">
        <v>0</v>
      </c>
      <c r="T4694">
        <v>0</v>
      </c>
    </row>
    <row r="4695" spans="1:20" x14ac:dyDescent="0.3">
      <c r="A4695" t="s">
        <v>93</v>
      </c>
      <c r="B4695" t="s">
        <v>278</v>
      </c>
      <c r="C4695">
        <v>0</v>
      </c>
      <c r="D4695">
        <v>5</v>
      </c>
      <c r="E4695" t="s">
        <v>510</v>
      </c>
      <c r="F4695" t="s">
        <v>508</v>
      </c>
      <c r="G4695" t="s">
        <v>508</v>
      </c>
      <c r="H4695">
        <v>5.4298820761132296</v>
      </c>
      <c r="I4695">
        <v>11.01928282016026</v>
      </c>
      <c r="J4695">
        <v>-1.19568695436219</v>
      </c>
      <c r="K4695">
        <v>-159.1149462364408</v>
      </c>
      <c r="L4695">
        <v>1.62132727473983</v>
      </c>
      <c r="M4695">
        <v>-3.9669404673510682</v>
      </c>
      <c r="N4695">
        <v>3.2128460967746881</v>
      </c>
      <c r="O4695">
        <v>0</v>
      </c>
      <c r="P4695">
        <v>0</v>
      </c>
      <c r="Q4695">
        <v>0</v>
      </c>
      <c r="R4695">
        <v>0</v>
      </c>
      <c r="S4695">
        <v>0</v>
      </c>
      <c r="T4695">
        <v>1</v>
      </c>
    </row>
    <row r="4696" spans="1:20" x14ac:dyDescent="0.3">
      <c r="A4696" t="s">
        <v>162</v>
      </c>
      <c r="B4696" t="s">
        <v>278</v>
      </c>
      <c r="C4696">
        <v>3</v>
      </c>
      <c r="D4696">
        <v>4</v>
      </c>
      <c r="E4696" t="s">
        <v>510</v>
      </c>
      <c r="F4696" t="s">
        <v>508</v>
      </c>
      <c r="G4696" t="s">
        <v>508</v>
      </c>
      <c r="H4696">
        <v>5.407653818619802</v>
      </c>
      <c r="I4696">
        <v>27.548207050400659</v>
      </c>
      <c r="J4696">
        <v>-0.93066619033441356</v>
      </c>
      <c r="K4696">
        <v>-27.84350836306124</v>
      </c>
      <c r="L4696">
        <v>1.2921629024033161</v>
      </c>
      <c r="M4696">
        <v>-0.93406425727592723</v>
      </c>
      <c r="N4696">
        <v>-1.941209063094288</v>
      </c>
      <c r="O4696">
        <v>0</v>
      </c>
      <c r="P4696">
        <v>1</v>
      </c>
      <c r="Q4696">
        <v>0</v>
      </c>
      <c r="R4696">
        <v>0</v>
      </c>
      <c r="S4696">
        <v>0</v>
      </c>
      <c r="T4696">
        <v>1</v>
      </c>
    </row>
    <row r="4697" spans="1:20" x14ac:dyDescent="0.3">
      <c r="A4697" t="s">
        <v>220</v>
      </c>
      <c r="B4697" t="s">
        <v>278</v>
      </c>
      <c r="C4697">
        <v>0</v>
      </c>
      <c r="D4697">
        <v>3</v>
      </c>
      <c r="E4697" t="s">
        <v>510</v>
      </c>
      <c r="F4697" t="s">
        <v>508</v>
      </c>
      <c r="G4697" t="s">
        <v>508</v>
      </c>
      <c r="H4697">
        <v>5.5470271469215104</v>
      </c>
      <c r="I4697">
        <v>17.906334582760429</v>
      </c>
      <c r="J4697">
        <v>-0.94456921572107977</v>
      </c>
      <c r="K4697">
        <v>-105.40430546021111</v>
      </c>
      <c r="L4697">
        <v>1.286899089265398</v>
      </c>
      <c r="M4697">
        <v>-1.941209063094288</v>
      </c>
      <c r="N4697">
        <v>4.9208126685921396</v>
      </c>
      <c r="O4697">
        <v>0</v>
      </c>
      <c r="P4697">
        <v>0</v>
      </c>
      <c r="Q4697">
        <v>0</v>
      </c>
      <c r="R4697">
        <v>0</v>
      </c>
      <c r="S4697">
        <v>0</v>
      </c>
      <c r="T4697">
        <v>1</v>
      </c>
    </row>
    <row r="4698" spans="1:20" x14ac:dyDescent="0.3">
      <c r="A4698" t="s">
        <v>259</v>
      </c>
      <c r="B4698" t="s">
        <v>278</v>
      </c>
      <c r="C4698">
        <v>9</v>
      </c>
      <c r="D4698">
        <v>6</v>
      </c>
      <c r="E4698" t="s">
        <v>510</v>
      </c>
      <c r="F4698" t="s">
        <v>508</v>
      </c>
      <c r="G4698" t="s">
        <v>508</v>
      </c>
      <c r="H4698">
        <v>5.1223686798899442</v>
      </c>
      <c r="I4698">
        <v>73.141492163312236</v>
      </c>
      <c r="J4698">
        <v>1.0610112921131509</v>
      </c>
      <c r="K4698">
        <v>162.31743576802069</v>
      </c>
      <c r="L4698">
        <v>0.97071176245517565</v>
      </c>
      <c r="M4698">
        <v>-3.646828727116759</v>
      </c>
      <c r="N4698">
        <v>2.3904397304817642</v>
      </c>
      <c r="O4698">
        <v>1</v>
      </c>
      <c r="P4698">
        <v>1</v>
      </c>
      <c r="Q4698">
        <v>1</v>
      </c>
      <c r="R4698">
        <v>0</v>
      </c>
      <c r="S4698">
        <v>1</v>
      </c>
      <c r="T4698">
        <v>0</v>
      </c>
    </row>
    <row r="4699" spans="1:20" x14ac:dyDescent="0.3">
      <c r="A4699" t="s">
        <v>269</v>
      </c>
      <c r="B4699" t="s">
        <v>278</v>
      </c>
      <c r="C4699">
        <v>11</v>
      </c>
      <c r="D4699">
        <v>6</v>
      </c>
      <c r="E4699" t="s">
        <v>510</v>
      </c>
      <c r="F4699" t="s">
        <v>508</v>
      </c>
      <c r="G4699" t="s">
        <v>508</v>
      </c>
      <c r="H4699">
        <v>5.3344066579646521</v>
      </c>
      <c r="I4699">
        <v>79.020976036228433</v>
      </c>
      <c r="J4699">
        <v>1.22469179446464</v>
      </c>
      <c r="K4699">
        <v>113.3701500121629</v>
      </c>
      <c r="L4699">
        <v>0.8352113783441999</v>
      </c>
      <c r="M4699">
        <v>-0.68093828487950525</v>
      </c>
      <c r="N4699">
        <v>5.7786499647934448</v>
      </c>
      <c r="O4699">
        <v>1</v>
      </c>
      <c r="P4699">
        <v>1</v>
      </c>
      <c r="Q4699">
        <v>1</v>
      </c>
      <c r="R4699">
        <v>1</v>
      </c>
      <c r="S4699">
        <v>1</v>
      </c>
      <c r="T4699">
        <v>0</v>
      </c>
    </row>
    <row r="4700" spans="1:20" x14ac:dyDescent="0.3">
      <c r="A4700" t="s">
        <v>285</v>
      </c>
      <c r="B4700" t="s">
        <v>278</v>
      </c>
      <c r="C4700">
        <v>11</v>
      </c>
      <c r="D4700">
        <v>8</v>
      </c>
      <c r="E4700" t="s">
        <v>510</v>
      </c>
      <c r="F4700" t="s">
        <v>508</v>
      </c>
      <c r="G4700" t="s">
        <v>508</v>
      </c>
      <c r="H4700">
        <v>5.8058611784808072</v>
      </c>
      <c r="I4700">
        <v>70.963997412563245</v>
      </c>
      <c r="J4700">
        <v>2.4859497290854762</v>
      </c>
      <c r="K4700">
        <v>187.91442547740911</v>
      </c>
      <c r="L4700">
        <v>2.0056007774035609</v>
      </c>
      <c r="M4700">
        <v>-1.515154045049647</v>
      </c>
      <c r="N4700">
        <v>-4.444441836104434</v>
      </c>
      <c r="O4700">
        <v>1</v>
      </c>
      <c r="P4700">
        <v>1</v>
      </c>
      <c r="Q4700">
        <v>1</v>
      </c>
      <c r="R4700">
        <v>0</v>
      </c>
      <c r="S4700">
        <v>1</v>
      </c>
      <c r="T4700">
        <v>1</v>
      </c>
    </row>
    <row r="4701" spans="1:20" x14ac:dyDescent="0.3">
      <c r="A4701" t="s">
        <v>295</v>
      </c>
      <c r="B4701" t="s">
        <v>278</v>
      </c>
      <c r="C4701">
        <v>11</v>
      </c>
      <c r="D4701">
        <v>8</v>
      </c>
      <c r="E4701" t="s">
        <v>510</v>
      </c>
      <c r="F4701" t="s">
        <v>508</v>
      </c>
      <c r="G4701" t="s">
        <v>508</v>
      </c>
      <c r="H4701">
        <v>7.2293105718641364</v>
      </c>
      <c r="I4701">
        <v>77.468069081016893</v>
      </c>
      <c r="J4701">
        <v>2.1674107224978632</v>
      </c>
      <c r="K4701">
        <v>115.5231125394693</v>
      </c>
      <c r="L4701">
        <v>0.88765283376394655</v>
      </c>
      <c r="M4701">
        <v>-2.5223746425001718</v>
      </c>
      <c r="N4701">
        <v>-5.2587670210959763</v>
      </c>
      <c r="O4701">
        <v>1</v>
      </c>
      <c r="P4701">
        <v>1</v>
      </c>
      <c r="Q4701">
        <v>1</v>
      </c>
      <c r="R4701">
        <v>1</v>
      </c>
      <c r="S4701">
        <v>1</v>
      </c>
      <c r="T4701">
        <v>0</v>
      </c>
    </row>
    <row r="4702" spans="1:20" x14ac:dyDescent="0.3">
      <c r="A4702" t="s">
        <v>298</v>
      </c>
      <c r="B4702" t="s">
        <v>278</v>
      </c>
      <c r="C4702">
        <v>6</v>
      </c>
      <c r="D4702">
        <v>4</v>
      </c>
      <c r="E4702" t="s">
        <v>510</v>
      </c>
      <c r="F4702" t="s">
        <v>508</v>
      </c>
      <c r="G4702" t="s">
        <v>508</v>
      </c>
      <c r="H4702">
        <v>8.0585270876251283</v>
      </c>
      <c r="I4702">
        <v>60.199001953656548</v>
      </c>
      <c r="J4702">
        <v>1.484436370560654</v>
      </c>
      <c r="K4702">
        <v>82.968838259809488</v>
      </c>
      <c r="L4702">
        <v>0.30744612793602821</v>
      </c>
      <c r="M4702">
        <v>-5.2587670210959763</v>
      </c>
      <c r="N4702">
        <v>5.286343612334802</v>
      </c>
      <c r="O4702">
        <v>0</v>
      </c>
      <c r="P4702">
        <v>1</v>
      </c>
      <c r="Q4702">
        <v>1</v>
      </c>
      <c r="R4702">
        <v>0</v>
      </c>
      <c r="S4702">
        <v>1</v>
      </c>
      <c r="T4702">
        <v>0</v>
      </c>
    </row>
    <row r="4703" spans="1:20" x14ac:dyDescent="0.3">
      <c r="A4703" t="s">
        <v>96</v>
      </c>
      <c r="B4703" t="s">
        <v>278</v>
      </c>
      <c r="C4703">
        <v>4</v>
      </c>
      <c r="D4703">
        <v>2</v>
      </c>
      <c r="E4703" t="s">
        <v>510</v>
      </c>
      <c r="F4703" t="s">
        <v>508</v>
      </c>
      <c r="G4703" t="s">
        <v>508</v>
      </c>
      <c r="H4703">
        <v>8.5913877396320455</v>
      </c>
      <c r="I4703">
        <v>61.999994913736977</v>
      </c>
      <c r="J4703">
        <v>0.3580601277989226</v>
      </c>
      <c r="K4703">
        <v>73.115521057883939</v>
      </c>
      <c r="L4703">
        <v>0.75981478297054816</v>
      </c>
      <c r="M4703">
        <v>-0.75630380325958502</v>
      </c>
      <c r="N4703">
        <v>9.9915288525164367</v>
      </c>
      <c r="O4703">
        <v>0</v>
      </c>
      <c r="P4703">
        <v>1</v>
      </c>
      <c r="Q4703">
        <v>1</v>
      </c>
      <c r="R4703">
        <v>0</v>
      </c>
      <c r="S4703">
        <v>0</v>
      </c>
      <c r="T4703">
        <v>0</v>
      </c>
    </row>
    <row r="4704" spans="1:20" x14ac:dyDescent="0.3">
      <c r="A4704" t="s">
        <v>164</v>
      </c>
      <c r="B4704" t="s">
        <v>278</v>
      </c>
      <c r="C4704">
        <v>11</v>
      </c>
      <c r="D4704">
        <v>10</v>
      </c>
      <c r="E4704" t="s">
        <v>510</v>
      </c>
      <c r="F4704" t="s">
        <v>508</v>
      </c>
      <c r="G4704" t="s">
        <v>508</v>
      </c>
      <c r="H4704">
        <v>8.9186739700132112</v>
      </c>
      <c r="I4704">
        <v>61.234575436439037</v>
      </c>
      <c r="J4704">
        <v>0.56530884875077714</v>
      </c>
      <c r="K4704">
        <v>197.68520613266341</v>
      </c>
      <c r="L4704">
        <v>1.695549927961679</v>
      </c>
      <c r="M4704">
        <v>-2.771355668881208</v>
      </c>
      <c r="N4704">
        <v>1.3459991347312379</v>
      </c>
      <c r="O4704">
        <v>1</v>
      </c>
      <c r="P4704">
        <v>1</v>
      </c>
      <c r="Q4704">
        <v>1</v>
      </c>
      <c r="R4704">
        <v>0</v>
      </c>
      <c r="S4704">
        <v>1</v>
      </c>
      <c r="T4704">
        <v>1</v>
      </c>
    </row>
    <row r="4705" spans="1:20" x14ac:dyDescent="0.3">
      <c r="A4705" t="s">
        <v>242</v>
      </c>
      <c r="B4705" t="s">
        <v>278</v>
      </c>
      <c r="C4705">
        <v>1</v>
      </c>
      <c r="D4705">
        <v>4</v>
      </c>
      <c r="E4705" t="s">
        <v>510</v>
      </c>
      <c r="F4705" t="s">
        <v>508</v>
      </c>
      <c r="G4705" t="s">
        <v>508</v>
      </c>
      <c r="H4705">
        <v>8.3285135916714861</v>
      </c>
      <c r="I4705">
        <v>39.739407690529859</v>
      </c>
      <c r="J4705">
        <v>-0.38043893344452601</v>
      </c>
      <c r="K4705">
        <v>36.848092826877448</v>
      </c>
      <c r="L4705">
        <v>0.33705792307958149</v>
      </c>
      <c r="M4705">
        <v>-3.1372549019607838</v>
      </c>
      <c r="N4705">
        <v>2.5101202219604</v>
      </c>
      <c r="O4705">
        <v>0</v>
      </c>
      <c r="P4705">
        <v>1</v>
      </c>
      <c r="Q4705">
        <v>0</v>
      </c>
      <c r="R4705">
        <v>0</v>
      </c>
      <c r="S4705">
        <v>0</v>
      </c>
      <c r="T4705">
        <v>0</v>
      </c>
    </row>
    <row r="4706" spans="1:20" x14ac:dyDescent="0.3">
      <c r="A4706" t="s">
        <v>139</v>
      </c>
      <c r="B4706" t="s">
        <v>193</v>
      </c>
      <c r="C4706">
        <v>5</v>
      </c>
      <c r="D4706">
        <v>9</v>
      </c>
      <c r="E4706" t="s">
        <v>510</v>
      </c>
      <c r="F4706" t="s">
        <v>508</v>
      </c>
      <c r="G4706" t="s">
        <v>508</v>
      </c>
      <c r="H4706">
        <v>3.6101391524193591</v>
      </c>
      <c r="I4706">
        <v>24.338644842572162</v>
      </c>
      <c r="J4706">
        <v>-0.16782411851864729</v>
      </c>
      <c r="K4706">
        <v>-34.357728645023862</v>
      </c>
      <c r="L4706">
        <v>1.03092964445608</v>
      </c>
      <c r="M4706">
        <v>-2.611109415690104</v>
      </c>
      <c r="N4706">
        <v>0.45636225774714301</v>
      </c>
      <c r="O4706">
        <v>0</v>
      </c>
      <c r="P4706">
        <v>1</v>
      </c>
      <c r="Q4706">
        <v>0</v>
      </c>
      <c r="R4706">
        <v>0</v>
      </c>
      <c r="S4706">
        <v>0</v>
      </c>
      <c r="T4706">
        <v>1</v>
      </c>
    </row>
    <row r="4707" spans="1:20" x14ac:dyDescent="0.3">
      <c r="A4707" t="s">
        <v>223</v>
      </c>
      <c r="B4707" t="s">
        <v>193</v>
      </c>
      <c r="C4707">
        <v>6</v>
      </c>
      <c r="D4707">
        <v>8</v>
      </c>
      <c r="E4707" t="s">
        <v>510</v>
      </c>
      <c r="F4707" t="s">
        <v>508</v>
      </c>
      <c r="G4707" t="s">
        <v>508</v>
      </c>
      <c r="H4707">
        <v>3.6288099511602812</v>
      </c>
      <c r="I4707">
        <v>43.827165145184438</v>
      </c>
      <c r="J4707">
        <v>-0.13592440757134969</v>
      </c>
      <c r="K4707">
        <v>13.918769022594899</v>
      </c>
      <c r="L4707">
        <v>0.61815254760294358</v>
      </c>
      <c r="M4707">
        <v>-1.258207337724492</v>
      </c>
      <c r="N4707">
        <v>1.5512482281206721</v>
      </c>
      <c r="O4707">
        <v>1</v>
      </c>
      <c r="P4707">
        <v>1</v>
      </c>
      <c r="Q4707">
        <v>0</v>
      </c>
      <c r="R4707">
        <v>0</v>
      </c>
      <c r="S4707">
        <v>0</v>
      </c>
      <c r="T4707">
        <v>0</v>
      </c>
    </row>
    <row r="4708" spans="1:20" x14ac:dyDescent="0.3">
      <c r="A4708" t="s">
        <v>271</v>
      </c>
      <c r="B4708" t="s">
        <v>193</v>
      </c>
      <c r="C4708">
        <v>3</v>
      </c>
      <c r="D4708">
        <v>6</v>
      </c>
      <c r="E4708" t="s">
        <v>510</v>
      </c>
      <c r="F4708" t="s">
        <v>508</v>
      </c>
      <c r="G4708" t="s">
        <v>508</v>
      </c>
      <c r="H4708">
        <v>4.255578611238378</v>
      </c>
      <c r="I4708">
        <v>6.9181840690503646</v>
      </c>
      <c r="J4708">
        <v>-0.2293345995862941</v>
      </c>
      <c r="K4708">
        <v>-49.74981625844422</v>
      </c>
      <c r="L4708">
        <v>0.80111874136926753</v>
      </c>
      <c r="M4708">
        <v>-3.7321641962977079</v>
      </c>
      <c r="N4708">
        <v>-1.5393369681846409</v>
      </c>
      <c r="O4708">
        <v>0</v>
      </c>
      <c r="P4708">
        <v>1</v>
      </c>
      <c r="Q4708">
        <v>0</v>
      </c>
      <c r="R4708">
        <v>0</v>
      </c>
      <c r="S4708">
        <v>0</v>
      </c>
      <c r="T4708">
        <v>0</v>
      </c>
    </row>
    <row r="4709" spans="1:20" x14ac:dyDescent="0.3">
      <c r="A4709" t="s">
        <v>283</v>
      </c>
      <c r="B4709" t="s">
        <v>193</v>
      </c>
      <c r="C4709">
        <v>-2</v>
      </c>
      <c r="D4709">
        <v>1</v>
      </c>
      <c r="E4709" t="s">
        <v>510</v>
      </c>
      <c r="F4709" t="s">
        <v>508</v>
      </c>
      <c r="G4709" t="s">
        <v>508</v>
      </c>
      <c r="H4709">
        <v>5.1913480696852643</v>
      </c>
      <c r="I4709">
        <v>16.269867460446729</v>
      </c>
      <c r="J4709">
        <v>-0.90770725527899687</v>
      </c>
      <c r="K4709">
        <v>-170.17368042246929</v>
      </c>
      <c r="L4709">
        <v>0.88858973556237342</v>
      </c>
      <c r="M4709">
        <v>-1.45687640505788</v>
      </c>
      <c r="N4709">
        <v>-1.596695511281307</v>
      </c>
      <c r="O4709">
        <v>0</v>
      </c>
      <c r="P4709">
        <v>0</v>
      </c>
      <c r="Q4709">
        <v>0</v>
      </c>
      <c r="R4709">
        <v>0</v>
      </c>
      <c r="S4709">
        <v>0</v>
      </c>
      <c r="T4709">
        <v>0</v>
      </c>
    </row>
    <row r="4710" spans="1:20" x14ac:dyDescent="0.3">
      <c r="A4710" t="s">
        <v>290</v>
      </c>
      <c r="B4710" t="s">
        <v>193</v>
      </c>
      <c r="C4710">
        <v>-2</v>
      </c>
      <c r="D4710">
        <v>1</v>
      </c>
      <c r="E4710" t="s">
        <v>510</v>
      </c>
      <c r="F4710" t="s">
        <v>508</v>
      </c>
      <c r="G4710" t="s">
        <v>508</v>
      </c>
      <c r="H4710">
        <v>5.2798759122949717</v>
      </c>
      <c r="I4710">
        <v>5.5555320080387176</v>
      </c>
      <c r="J4710">
        <v>-1.065165876994588</v>
      </c>
      <c r="K4710">
        <v>-204.85751359414459</v>
      </c>
      <c r="L4710">
        <v>0.66187917357964154</v>
      </c>
      <c r="M4710">
        <v>-1.596695511281307</v>
      </c>
      <c r="N4710">
        <v>-0.72115203861647525</v>
      </c>
      <c r="O4710">
        <v>0</v>
      </c>
      <c r="P4710">
        <v>0</v>
      </c>
      <c r="Q4710">
        <v>0</v>
      </c>
      <c r="R4710">
        <v>0</v>
      </c>
      <c r="S4710">
        <v>0</v>
      </c>
      <c r="T4710">
        <v>0</v>
      </c>
    </row>
    <row r="4711" spans="1:20" x14ac:dyDescent="0.3">
      <c r="A4711" t="s">
        <v>91</v>
      </c>
      <c r="B4711" t="s">
        <v>193</v>
      </c>
      <c r="C4711">
        <v>0</v>
      </c>
      <c r="D4711">
        <v>5</v>
      </c>
      <c r="E4711" t="s">
        <v>510</v>
      </c>
      <c r="F4711" t="s">
        <v>508</v>
      </c>
      <c r="G4711" t="s">
        <v>508</v>
      </c>
      <c r="H4711">
        <v>5.6684976095681652</v>
      </c>
      <c r="I4711">
        <v>10.00000803094161</v>
      </c>
      <c r="J4711">
        <v>-1.369823087782081</v>
      </c>
      <c r="K4711">
        <v>-161.76005633240601</v>
      </c>
      <c r="L4711">
        <v>1.3895110242824149</v>
      </c>
      <c r="M4711">
        <v>-5.8539511930540744</v>
      </c>
      <c r="N4711">
        <v>0</v>
      </c>
      <c r="O4711">
        <v>0</v>
      </c>
      <c r="P4711">
        <v>0</v>
      </c>
      <c r="Q4711">
        <v>0</v>
      </c>
      <c r="R4711">
        <v>0</v>
      </c>
      <c r="S4711">
        <v>0</v>
      </c>
      <c r="T4711">
        <v>1</v>
      </c>
    </row>
    <row r="4712" spans="1:20" x14ac:dyDescent="0.3">
      <c r="A4712" t="s">
        <v>162</v>
      </c>
      <c r="B4712" t="s">
        <v>193</v>
      </c>
      <c r="C4712">
        <v>1</v>
      </c>
      <c r="D4712">
        <v>4</v>
      </c>
      <c r="E4712" t="s">
        <v>510</v>
      </c>
      <c r="F4712" t="s">
        <v>508</v>
      </c>
      <c r="G4712" t="s">
        <v>508</v>
      </c>
      <c r="H4712">
        <v>5.3958139601786428</v>
      </c>
      <c r="I4712">
        <v>12.631586978310031</v>
      </c>
      <c r="J4712">
        <v>-0.87097450879115357</v>
      </c>
      <c r="K4712">
        <v>-74.741245817470542</v>
      </c>
      <c r="L4712">
        <v>0.86646290473947318</v>
      </c>
      <c r="M4712">
        <v>-2.11969702360375</v>
      </c>
      <c r="N4712">
        <v>0.19108474634255571</v>
      </c>
      <c r="O4712">
        <v>0</v>
      </c>
      <c r="P4712">
        <v>1</v>
      </c>
      <c r="Q4712">
        <v>0</v>
      </c>
      <c r="R4712">
        <v>0</v>
      </c>
      <c r="S4712">
        <v>0</v>
      </c>
      <c r="T4712">
        <v>0</v>
      </c>
    </row>
    <row r="4713" spans="1:20" x14ac:dyDescent="0.3">
      <c r="A4713" t="s">
        <v>235</v>
      </c>
      <c r="B4713" t="s">
        <v>193</v>
      </c>
      <c r="C4713">
        <v>11</v>
      </c>
      <c r="D4713">
        <v>12</v>
      </c>
      <c r="E4713" t="s">
        <v>510</v>
      </c>
      <c r="F4713" t="s">
        <v>508</v>
      </c>
      <c r="G4713" t="s">
        <v>508</v>
      </c>
      <c r="H4713">
        <v>4.0629872044550446</v>
      </c>
      <c r="I4713">
        <v>43.165462887390703</v>
      </c>
      <c r="J4713">
        <v>0.40587851763816613</v>
      </c>
      <c r="K4713">
        <v>23.406878918099739</v>
      </c>
      <c r="L4713">
        <v>0.61454327006069476</v>
      </c>
      <c r="M4713">
        <v>-0.78550033338840641</v>
      </c>
      <c r="N4713">
        <v>-1.2789225845043739</v>
      </c>
      <c r="O4713">
        <v>1</v>
      </c>
      <c r="P4713">
        <v>1</v>
      </c>
      <c r="Q4713">
        <v>1</v>
      </c>
      <c r="R4713">
        <v>1</v>
      </c>
      <c r="S4713">
        <v>0</v>
      </c>
      <c r="T4713">
        <v>0</v>
      </c>
    </row>
    <row r="4714" spans="1:20" x14ac:dyDescent="0.3">
      <c r="A4714" t="s">
        <v>259</v>
      </c>
      <c r="B4714" t="s">
        <v>193</v>
      </c>
      <c r="C4714">
        <v>11</v>
      </c>
      <c r="D4714">
        <v>12</v>
      </c>
      <c r="E4714" t="s">
        <v>513</v>
      </c>
      <c r="F4714" t="s">
        <v>508</v>
      </c>
      <c r="G4714" t="s">
        <v>508</v>
      </c>
      <c r="H4714">
        <v>3.630913237751396</v>
      </c>
      <c r="I4714">
        <v>55.618019426663963</v>
      </c>
      <c r="J4714">
        <v>0.41275575523971542</v>
      </c>
      <c r="K4714">
        <v>40.087164582988528</v>
      </c>
      <c r="L4714">
        <v>0.67977125462699584</v>
      </c>
      <c r="M4714">
        <v>-1.2789225845043739</v>
      </c>
      <c r="N4714">
        <v>2.52929715629273</v>
      </c>
      <c r="O4714">
        <v>1</v>
      </c>
      <c r="P4714">
        <v>1</v>
      </c>
      <c r="Q4714">
        <v>1</v>
      </c>
      <c r="R4714">
        <v>1</v>
      </c>
      <c r="S4714">
        <v>0</v>
      </c>
      <c r="T4714">
        <v>0</v>
      </c>
    </row>
    <row r="4715" spans="1:20" x14ac:dyDescent="0.3">
      <c r="A4715" t="s">
        <v>269</v>
      </c>
      <c r="B4715" t="s">
        <v>193</v>
      </c>
      <c r="C4715">
        <v>8</v>
      </c>
      <c r="D4715">
        <v>10</v>
      </c>
      <c r="E4715" t="s">
        <v>510</v>
      </c>
      <c r="F4715" t="s">
        <v>508</v>
      </c>
      <c r="G4715" t="s">
        <v>508</v>
      </c>
      <c r="H4715">
        <v>4.080381514256362</v>
      </c>
      <c r="I4715">
        <v>46.502064331800128</v>
      </c>
      <c r="J4715">
        <v>0.51557068666789685</v>
      </c>
      <c r="K4715">
        <v>64.137727628336719</v>
      </c>
      <c r="L4715">
        <v>1.2682515306933839</v>
      </c>
      <c r="M4715">
        <v>-1.6245469300959241</v>
      </c>
      <c r="N4715">
        <v>0.42813269005638382</v>
      </c>
      <c r="O4715">
        <v>0</v>
      </c>
      <c r="P4715">
        <v>1</v>
      </c>
      <c r="Q4715">
        <v>1</v>
      </c>
      <c r="R4715">
        <v>0</v>
      </c>
      <c r="S4715">
        <v>0</v>
      </c>
      <c r="T4715">
        <v>1</v>
      </c>
    </row>
    <row r="4716" spans="1:20" x14ac:dyDescent="0.3">
      <c r="A4716" t="s">
        <v>285</v>
      </c>
      <c r="B4716" t="s">
        <v>193</v>
      </c>
      <c r="C4716">
        <v>9</v>
      </c>
      <c r="D4716">
        <v>14</v>
      </c>
      <c r="E4716" t="s">
        <v>513</v>
      </c>
      <c r="F4716" t="s">
        <v>508</v>
      </c>
      <c r="G4716" t="s">
        <v>508</v>
      </c>
      <c r="H4716">
        <v>3.8197772686298079</v>
      </c>
      <c r="I4716">
        <v>41.422579182920373</v>
      </c>
      <c r="J4716">
        <v>0.39392463027798352</v>
      </c>
      <c r="K4716">
        <v>-7.3909373663746676</v>
      </c>
      <c r="L4716">
        <v>0.66456533072744173</v>
      </c>
      <c r="M4716">
        <v>-2.1084337349397591</v>
      </c>
      <c r="N4716">
        <v>-1.9076960637019229</v>
      </c>
      <c r="O4716">
        <v>1</v>
      </c>
      <c r="P4716">
        <v>1</v>
      </c>
      <c r="Q4716">
        <v>1</v>
      </c>
      <c r="R4716">
        <v>0</v>
      </c>
      <c r="S4716">
        <v>0</v>
      </c>
      <c r="T4716">
        <v>0</v>
      </c>
    </row>
    <row r="4717" spans="1:20" x14ac:dyDescent="0.3">
      <c r="A4717" t="s">
        <v>291</v>
      </c>
      <c r="B4717" t="s">
        <v>193</v>
      </c>
      <c r="C4717">
        <v>5</v>
      </c>
      <c r="D4717">
        <v>8</v>
      </c>
      <c r="E4717" t="s">
        <v>513</v>
      </c>
      <c r="F4717" t="s">
        <v>508</v>
      </c>
      <c r="G4717" t="s">
        <v>508</v>
      </c>
      <c r="H4717">
        <v>3.8886839845432561</v>
      </c>
      <c r="I4717">
        <v>20.9205074346713</v>
      </c>
      <c r="J4717">
        <v>2.9251790467562881E-2</v>
      </c>
      <c r="K4717">
        <v>-105.36112850673319</v>
      </c>
      <c r="L4717">
        <v>1.155775251519932</v>
      </c>
      <c r="M4717">
        <v>-1.1292270149882671</v>
      </c>
      <c r="N4717">
        <v>-0.25381290595299938</v>
      </c>
      <c r="O4717">
        <v>0</v>
      </c>
      <c r="P4717">
        <v>0</v>
      </c>
      <c r="Q4717">
        <v>1</v>
      </c>
      <c r="R4717">
        <v>0</v>
      </c>
      <c r="S4717">
        <v>0</v>
      </c>
      <c r="T4717">
        <v>1</v>
      </c>
    </row>
    <row r="4718" spans="1:20" x14ac:dyDescent="0.3">
      <c r="A4718" t="s">
        <v>295</v>
      </c>
      <c r="B4718" t="s">
        <v>193</v>
      </c>
      <c r="C4718">
        <v>0</v>
      </c>
      <c r="D4718">
        <v>5</v>
      </c>
      <c r="E4718" t="s">
        <v>510</v>
      </c>
      <c r="F4718" t="s">
        <v>508</v>
      </c>
      <c r="G4718" t="s">
        <v>508</v>
      </c>
      <c r="H4718">
        <v>3.7895274091966491</v>
      </c>
      <c r="I4718">
        <v>19.246828533304392</v>
      </c>
      <c r="J4718">
        <v>-7.1853946878595254E-2</v>
      </c>
      <c r="K4718">
        <v>-123.44502075064339</v>
      </c>
      <c r="L4718">
        <v>0.82486126334875931</v>
      </c>
      <c r="M4718">
        <v>-0.25381290595299938</v>
      </c>
      <c r="N4718">
        <v>1.844789574791315</v>
      </c>
      <c r="O4718">
        <v>0</v>
      </c>
      <c r="P4718">
        <v>0</v>
      </c>
      <c r="Q4718">
        <v>0</v>
      </c>
      <c r="R4718">
        <v>0</v>
      </c>
      <c r="S4718">
        <v>0</v>
      </c>
      <c r="T4718">
        <v>0</v>
      </c>
    </row>
    <row r="4719" spans="1:20" x14ac:dyDescent="0.3">
      <c r="A4719" t="s">
        <v>164</v>
      </c>
      <c r="B4719" t="s">
        <v>193</v>
      </c>
      <c r="C4719">
        <v>13</v>
      </c>
      <c r="D4719">
        <v>18</v>
      </c>
      <c r="E4719" t="s">
        <v>5</v>
      </c>
      <c r="F4719" t="s">
        <v>509</v>
      </c>
      <c r="G4719" t="s">
        <v>509</v>
      </c>
      <c r="H4719">
        <v>3.850171291869692</v>
      </c>
      <c r="I4719">
        <v>47.596152435392199</v>
      </c>
      <c r="J4719">
        <v>0.52661326249280305</v>
      </c>
      <c r="K4719">
        <v>166.8649325385139</v>
      </c>
      <c r="L4719">
        <v>1.2490541917536291</v>
      </c>
      <c r="M4719">
        <v>-4.7619030740789414</v>
      </c>
      <c r="N4719">
        <v>1.6463396025867001</v>
      </c>
      <c r="O4719">
        <v>1</v>
      </c>
      <c r="P4719">
        <v>1</v>
      </c>
      <c r="Q4719">
        <v>1</v>
      </c>
      <c r="R4719">
        <v>0</v>
      </c>
      <c r="S4719">
        <v>1</v>
      </c>
      <c r="T4719">
        <v>1</v>
      </c>
    </row>
    <row r="4720" spans="1:20" x14ac:dyDescent="0.3">
      <c r="A4720" t="s">
        <v>242</v>
      </c>
      <c r="B4720" t="s">
        <v>193</v>
      </c>
      <c r="C4720">
        <v>8</v>
      </c>
      <c r="D4720">
        <v>10</v>
      </c>
      <c r="E4720" t="s">
        <v>513</v>
      </c>
      <c r="F4720" t="s">
        <v>508</v>
      </c>
      <c r="G4720" t="s">
        <v>508</v>
      </c>
      <c r="H4720">
        <v>3.7557453894771902</v>
      </c>
      <c r="I4720">
        <v>50.961524353921952</v>
      </c>
      <c r="J4720">
        <v>0.42176000002673603</v>
      </c>
      <c r="K4720">
        <v>28.408568746948792</v>
      </c>
      <c r="L4720">
        <v>0.6289166703150546</v>
      </c>
      <c r="M4720">
        <v>-2.2551946894705122</v>
      </c>
      <c r="N4720">
        <v>3.4001252017481551</v>
      </c>
      <c r="O4720">
        <v>0</v>
      </c>
      <c r="P4720">
        <v>1</v>
      </c>
      <c r="Q4720">
        <v>1</v>
      </c>
      <c r="R4720">
        <v>0</v>
      </c>
      <c r="S4720">
        <v>1</v>
      </c>
      <c r="T4720">
        <v>0</v>
      </c>
    </row>
    <row r="4721" spans="1:20" x14ac:dyDescent="0.3">
      <c r="A4721" t="s">
        <v>139</v>
      </c>
      <c r="B4721" t="s">
        <v>128</v>
      </c>
      <c r="C4721">
        <v>3</v>
      </c>
      <c r="D4721">
        <v>6</v>
      </c>
      <c r="E4721" t="s">
        <v>510</v>
      </c>
      <c r="F4721" t="s">
        <v>508</v>
      </c>
      <c r="G4721" t="s">
        <v>508</v>
      </c>
      <c r="H4721">
        <v>4.7514853462014273</v>
      </c>
      <c r="I4721">
        <v>38.351299321011453</v>
      </c>
      <c r="J4721">
        <v>-2.4053680550754571E-2</v>
      </c>
      <c r="K4721">
        <v>2.9239957973680348</v>
      </c>
      <c r="L4721">
        <v>0.88379086250131955</v>
      </c>
      <c r="M4721">
        <v>-3.1266567374029841</v>
      </c>
      <c r="N4721">
        <v>-1.641144054378215</v>
      </c>
      <c r="O4721">
        <v>0</v>
      </c>
      <c r="P4721">
        <v>1</v>
      </c>
      <c r="Q4721">
        <v>0</v>
      </c>
      <c r="R4721">
        <v>0</v>
      </c>
      <c r="S4721">
        <v>0</v>
      </c>
      <c r="T4721">
        <v>0</v>
      </c>
    </row>
    <row r="4722" spans="1:20" x14ac:dyDescent="0.3">
      <c r="A4722" t="s">
        <v>156</v>
      </c>
      <c r="B4722" t="s">
        <v>128</v>
      </c>
      <c r="C4722">
        <v>3</v>
      </c>
      <c r="D4722">
        <v>4</v>
      </c>
      <c r="E4722" t="s">
        <v>510</v>
      </c>
      <c r="F4722" t="s">
        <v>508</v>
      </c>
      <c r="G4722" t="s">
        <v>508</v>
      </c>
      <c r="H4722">
        <v>4.7235029396598591</v>
      </c>
      <c r="I4722">
        <v>23.193874435500771</v>
      </c>
      <c r="J4722">
        <v>-0.10755202404826129</v>
      </c>
      <c r="K4722">
        <v>-81.556481884029438</v>
      </c>
      <c r="L4722">
        <v>0.65485627551374093</v>
      </c>
      <c r="M4722">
        <v>-1.641144054378215</v>
      </c>
      <c r="N4722">
        <v>2.4471665476076558</v>
      </c>
      <c r="O4722">
        <v>0</v>
      </c>
      <c r="P4722">
        <v>1</v>
      </c>
      <c r="Q4722">
        <v>0</v>
      </c>
      <c r="R4722">
        <v>0</v>
      </c>
      <c r="S4722">
        <v>0</v>
      </c>
      <c r="T4722">
        <v>0</v>
      </c>
    </row>
    <row r="4723" spans="1:20" x14ac:dyDescent="0.3">
      <c r="A4723" t="s">
        <v>223</v>
      </c>
      <c r="B4723" t="s">
        <v>128</v>
      </c>
      <c r="C4723">
        <v>3</v>
      </c>
      <c r="D4723">
        <v>4</v>
      </c>
      <c r="E4723" t="s">
        <v>510</v>
      </c>
      <c r="F4723" t="s">
        <v>508</v>
      </c>
      <c r="G4723" t="s">
        <v>508</v>
      </c>
      <c r="H4723">
        <v>4.6202290142517306</v>
      </c>
      <c r="I4723">
        <v>19.913384884052171</v>
      </c>
      <c r="J4723">
        <v>-0.15307857729313451</v>
      </c>
      <c r="K4723">
        <v>-79.672079641025206</v>
      </c>
      <c r="L4723">
        <v>0.86810069411045054</v>
      </c>
      <c r="M4723">
        <v>-1.4658005246761929</v>
      </c>
      <c r="N4723">
        <v>0.44077093877389739</v>
      </c>
      <c r="O4723">
        <v>0</v>
      </c>
      <c r="P4723">
        <v>1</v>
      </c>
      <c r="Q4723">
        <v>0</v>
      </c>
      <c r="R4723">
        <v>0</v>
      </c>
      <c r="S4723">
        <v>0</v>
      </c>
      <c r="T4723">
        <v>0</v>
      </c>
    </row>
    <row r="4724" spans="1:20" x14ac:dyDescent="0.3">
      <c r="A4724" t="s">
        <v>265</v>
      </c>
      <c r="B4724" t="s">
        <v>128</v>
      </c>
      <c r="C4724">
        <v>15</v>
      </c>
      <c r="D4724">
        <v>11</v>
      </c>
      <c r="E4724" t="s">
        <v>510</v>
      </c>
      <c r="F4724" t="s">
        <v>508</v>
      </c>
      <c r="G4724" t="s">
        <v>508</v>
      </c>
      <c r="H4724">
        <v>3.9132013027749921</v>
      </c>
      <c r="I4724">
        <v>88.636367577165231</v>
      </c>
      <c r="J4724">
        <v>5.6110485228966937E-2</v>
      </c>
      <c r="K4724">
        <v>90.880021533199695</v>
      </c>
      <c r="L4724">
        <v>1.245999679967795</v>
      </c>
      <c r="M4724">
        <v>-0.25252140902592091</v>
      </c>
      <c r="N4724">
        <v>1.9746804539161389</v>
      </c>
      <c r="O4724">
        <v>1</v>
      </c>
      <c r="P4724">
        <v>1</v>
      </c>
      <c r="Q4724">
        <v>1</v>
      </c>
      <c r="R4724">
        <v>1</v>
      </c>
      <c r="S4724">
        <v>1</v>
      </c>
      <c r="T4724">
        <v>1</v>
      </c>
    </row>
    <row r="4725" spans="1:20" x14ac:dyDescent="0.3">
      <c r="A4725" t="s">
        <v>271</v>
      </c>
      <c r="B4725" t="s">
        <v>128</v>
      </c>
      <c r="C4725">
        <v>13</v>
      </c>
      <c r="D4725">
        <v>15</v>
      </c>
      <c r="E4725" t="s">
        <v>510</v>
      </c>
      <c r="F4725" t="s">
        <v>508</v>
      </c>
      <c r="G4725" t="s">
        <v>508</v>
      </c>
      <c r="H4725">
        <v>4.3552206716654132</v>
      </c>
      <c r="I4725">
        <v>46.060603958845213</v>
      </c>
      <c r="J4725">
        <v>8.1402740364270809E-2</v>
      </c>
      <c r="K4725">
        <v>142.0892854773287</v>
      </c>
      <c r="L4725">
        <v>1.9895369955430371</v>
      </c>
      <c r="M4725">
        <v>-4.0714981115922102</v>
      </c>
      <c r="N4725">
        <v>-0.25879522696856738</v>
      </c>
      <c r="O4725">
        <v>1</v>
      </c>
      <c r="P4725">
        <v>1</v>
      </c>
      <c r="Q4725">
        <v>1</v>
      </c>
      <c r="R4725">
        <v>0</v>
      </c>
      <c r="S4725">
        <v>1</v>
      </c>
      <c r="T4725">
        <v>1</v>
      </c>
    </row>
    <row r="4726" spans="1:20" x14ac:dyDescent="0.3">
      <c r="A4726" t="s">
        <v>283</v>
      </c>
      <c r="B4726" t="s">
        <v>128</v>
      </c>
      <c r="C4726">
        <v>3</v>
      </c>
      <c r="D4726">
        <v>6</v>
      </c>
      <c r="E4726" t="s">
        <v>510</v>
      </c>
      <c r="F4726" t="s">
        <v>508</v>
      </c>
      <c r="G4726" t="s">
        <v>508</v>
      </c>
      <c r="H4726">
        <v>4.4695757125713156</v>
      </c>
      <c r="I4726">
        <v>23.333339113175668</v>
      </c>
      <c r="J4726">
        <v>-3.9313495092765487E-2</v>
      </c>
      <c r="K4726">
        <v>1.1695693974013739</v>
      </c>
      <c r="L4726">
        <v>0.5439299971773689</v>
      </c>
      <c r="M4726">
        <v>-3.1803993777150881</v>
      </c>
      <c r="N4726">
        <v>0.32309890645343248</v>
      </c>
      <c r="O4726">
        <v>0</v>
      </c>
      <c r="P4726">
        <v>1</v>
      </c>
      <c r="Q4726">
        <v>0</v>
      </c>
      <c r="R4726">
        <v>0</v>
      </c>
      <c r="S4726">
        <v>0</v>
      </c>
      <c r="T4726">
        <v>0</v>
      </c>
    </row>
    <row r="4727" spans="1:20" x14ac:dyDescent="0.3">
      <c r="A4727" t="s">
        <v>93</v>
      </c>
      <c r="B4727" t="s">
        <v>128</v>
      </c>
      <c r="C4727">
        <v>6</v>
      </c>
      <c r="D4727">
        <v>6</v>
      </c>
      <c r="E4727" t="s">
        <v>510</v>
      </c>
      <c r="F4727" t="s">
        <v>508</v>
      </c>
      <c r="G4727" t="s">
        <v>508</v>
      </c>
      <c r="H4727">
        <v>6.1968596844595147</v>
      </c>
      <c r="I4727">
        <v>17.732527515178401</v>
      </c>
      <c r="J4727">
        <v>-5.894300260449209E-2</v>
      </c>
      <c r="K4727">
        <v>86.732220248553361</v>
      </c>
      <c r="L4727">
        <v>1.0681207797787551</v>
      </c>
      <c r="M4727">
        <v>-8.9355467021960031</v>
      </c>
      <c r="N4727">
        <v>-2.5201036084071018</v>
      </c>
      <c r="O4727">
        <v>1</v>
      </c>
      <c r="P4727">
        <v>1</v>
      </c>
      <c r="Q4727">
        <v>0</v>
      </c>
      <c r="R4727">
        <v>0</v>
      </c>
      <c r="S4727">
        <v>0</v>
      </c>
      <c r="T4727">
        <v>1</v>
      </c>
    </row>
    <row r="4728" spans="1:20" x14ac:dyDescent="0.3">
      <c r="A4728" t="s">
        <v>162</v>
      </c>
      <c r="B4728" t="s">
        <v>128</v>
      </c>
      <c r="C4728">
        <v>-2</v>
      </c>
      <c r="D4728">
        <v>1</v>
      </c>
      <c r="E4728" t="s">
        <v>510</v>
      </c>
      <c r="F4728" t="s">
        <v>508</v>
      </c>
      <c r="G4728" t="s">
        <v>508</v>
      </c>
      <c r="H4728">
        <v>6.7859231172059884</v>
      </c>
      <c r="I4728">
        <v>1.612896137399414</v>
      </c>
      <c r="J4728">
        <v>-0.24035369450120181</v>
      </c>
      <c r="K4728">
        <v>-160.36787772897279</v>
      </c>
      <c r="L4728">
        <v>0.57873401820308956</v>
      </c>
      <c r="M4728">
        <v>-1.713313195246813</v>
      </c>
      <c r="N4728">
        <v>-3.6606577238868332</v>
      </c>
      <c r="O4728">
        <v>0</v>
      </c>
      <c r="P4728">
        <v>0</v>
      </c>
      <c r="Q4728">
        <v>0</v>
      </c>
      <c r="R4728">
        <v>0</v>
      </c>
      <c r="S4728">
        <v>0</v>
      </c>
      <c r="T4728">
        <v>0</v>
      </c>
    </row>
    <row r="4729" spans="1:20" x14ac:dyDescent="0.3">
      <c r="A4729" t="s">
        <v>220</v>
      </c>
      <c r="B4729" t="s">
        <v>128</v>
      </c>
      <c r="C4729">
        <v>-2</v>
      </c>
      <c r="D4729">
        <v>3</v>
      </c>
      <c r="E4729" t="s">
        <v>510</v>
      </c>
      <c r="F4729" t="s">
        <v>508</v>
      </c>
      <c r="G4729" t="s">
        <v>508</v>
      </c>
      <c r="H4729">
        <v>7.3539547533055876</v>
      </c>
      <c r="I4729">
        <v>8.5820745481699952</v>
      </c>
      <c r="J4729">
        <v>-0.30079591505682729</v>
      </c>
      <c r="K4729">
        <v>-174.48814902439071</v>
      </c>
      <c r="L4729">
        <v>0.65113220630979662</v>
      </c>
      <c r="M4729">
        <v>-3.6606577238868332</v>
      </c>
      <c r="N4729">
        <v>1.68878581383564</v>
      </c>
      <c r="O4729">
        <v>0</v>
      </c>
      <c r="P4729">
        <v>0</v>
      </c>
      <c r="Q4729">
        <v>0</v>
      </c>
      <c r="R4729">
        <v>0</v>
      </c>
      <c r="S4729">
        <v>0</v>
      </c>
      <c r="T4729">
        <v>0</v>
      </c>
    </row>
    <row r="4730" spans="1:20" x14ac:dyDescent="0.3">
      <c r="A4730" t="s">
        <v>235</v>
      </c>
      <c r="B4730" t="s">
        <v>128</v>
      </c>
      <c r="C4730">
        <v>-2</v>
      </c>
      <c r="D4730">
        <v>1</v>
      </c>
      <c r="E4730" t="s">
        <v>510</v>
      </c>
      <c r="F4730" t="s">
        <v>508</v>
      </c>
      <c r="G4730" t="s">
        <v>508</v>
      </c>
      <c r="H4730">
        <v>6.8764686188611677</v>
      </c>
      <c r="I4730">
        <v>1.5652200450067939</v>
      </c>
      <c r="J4730">
        <v>-0.35018670247677958</v>
      </c>
      <c r="K4730">
        <v>-107.93164983984251</v>
      </c>
      <c r="L4730">
        <v>0.92949900023804211</v>
      </c>
      <c r="M4730">
        <v>-1.739134658454879</v>
      </c>
      <c r="N4730">
        <v>0.88495793946543122</v>
      </c>
      <c r="O4730">
        <v>0</v>
      </c>
      <c r="P4730">
        <v>0</v>
      </c>
      <c r="Q4730">
        <v>0</v>
      </c>
      <c r="R4730">
        <v>0</v>
      </c>
      <c r="S4730">
        <v>0</v>
      </c>
      <c r="T4730">
        <v>0</v>
      </c>
    </row>
    <row r="4731" spans="1:20" x14ac:dyDescent="0.3">
      <c r="A4731" t="s">
        <v>269</v>
      </c>
      <c r="B4731" t="s">
        <v>128</v>
      </c>
      <c r="C4731">
        <v>1</v>
      </c>
      <c r="D4731">
        <v>2</v>
      </c>
      <c r="E4731" t="s">
        <v>510</v>
      </c>
      <c r="F4731" t="s">
        <v>508</v>
      </c>
      <c r="G4731" t="s">
        <v>508</v>
      </c>
      <c r="H4731">
        <v>6.2104045823884313</v>
      </c>
      <c r="I4731">
        <v>4.8695771590523096</v>
      </c>
      <c r="J4731">
        <v>-0.20016912525122629</v>
      </c>
      <c r="K4731">
        <v>-68.712362304985973</v>
      </c>
      <c r="L4731">
        <v>0.98872654119187386</v>
      </c>
      <c r="M4731">
        <v>-0.31132776290919367</v>
      </c>
      <c r="N4731">
        <v>-1.561524025146503</v>
      </c>
      <c r="O4731">
        <v>0</v>
      </c>
      <c r="P4731">
        <v>1</v>
      </c>
      <c r="Q4731">
        <v>0</v>
      </c>
      <c r="R4731">
        <v>0</v>
      </c>
      <c r="S4731">
        <v>0</v>
      </c>
      <c r="T4731">
        <v>0</v>
      </c>
    </row>
    <row r="4732" spans="1:20" x14ac:dyDescent="0.3">
      <c r="A4732" t="s">
        <v>282</v>
      </c>
      <c r="B4732" t="s">
        <v>128</v>
      </c>
      <c r="C4732">
        <v>1</v>
      </c>
      <c r="D4732">
        <v>2</v>
      </c>
      <c r="E4732" t="s">
        <v>510</v>
      </c>
      <c r="F4732" t="s">
        <v>508</v>
      </c>
      <c r="G4732" t="s">
        <v>508</v>
      </c>
      <c r="H4732">
        <v>5.8692904651086506</v>
      </c>
      <c r="I4732">
        <v>1.2089922100125921</v>
      </c>
      <c r="J4732">
        <v>-0.1605092582610288</v>
      </c>
      <c r="K4732">
        <v>-75.499529566848267</v>
      </c>
      <c r="L4732">
        <v>0.39194000019333858</v>
      </c>
      <c r="M4732">
        <v>-1.561524025146503</v>
      </c>
      <c r="N4732">
        <v>0.69796735456678682</v>
      </c>
      <c r="O4732">
        <v>0</v>
      </c>
      <c r="P4732">
        <v>1</v>
      </c>
      <c r="Q4732">
        <v>0</v>
      </c>
      <c r="R4732">
        <v>0</v>
      </c>
      <c r="S4732">
        <v>0</v>
      </c>
      <c r="T4732">
        <v>0</v>
      </c>
    </row>
    <row r="4733" spans="1:20" x14ac:dyDescent="0.3">
      <c r="A4733" t="s">
        <v>285</v>
      </c>
      <c r="B4733" t="s">
        <v>128</v>
      </c>
      <c r="C4733">
        <v>3</v>
      </c>
      <c r="D4733">
        <v>6</v>
      </c>
      <c r="E4733" t="s">
        <v>510</v>
      </c>
      <c r="F4733" t="s">
        <v>508</v>
      </c>
      <c r="G4733" t="s">
        <v>508</v>
      </c>
      <c r="H4733">
        <v>4.4295001552153641</v>
      </c>
      <c r="I4733">
        <v>1.298681353414822</v>
      </c>
      <c r="J4733">
        <v>-0.1045191800012253</v>
      </c>
      <c r="K4733">
        <v>-94.375330494757847</v>
      </c>
      <c r="L4733">
        <v>0.62846340443397608</v>
      </c>
      <c r="M4733">
        <v>-2.9615644008698809</v>
      </c>
      <c r="N4733">
        <v>-0.71428350261052864</v>
      </c>
      <c r="O4733">
        <v>0</v>
      </c>
      <c r="P4733">
        <v>1</v>
      </c>
      <c r="Q4733">
        <v>0</v>
      </c>
      <c r="R4733">
        <v>0</v>
      </c>
      <c r="S4733">
        <v>0</v>
      </c>
      <c r="T4733">
        <v>0</v>
      </c>
    </row>
    <row r="4734" spans="1:20" x14ac:dyDescent="0.3">
      <c r="A4734" t="s">
        <v>295</v>
      </c>
      <c r="B4734" t="s">
        <v>128</v>
      </c>
      <c r="C4734">
        <v>0</v>
      </c>
      <c r="D4734">
        <v>5</v>
      </c>
      <c r="E4734" t="s">
        <v>510</v>
      </c>
      <c r="F4734" t="s">
        <v>508</v>
      </c>
      <c r="G4734" t="s">
        <v>508</v>
      </c>
      <c r="H4734">
        <v>4.0005720227125474</v>
      </c>
      <c r="I4734">
        <v>0.76626462529181161</v>
      </c>
      <c r="J4734">
        <v>-6.2839936525495577E-2</v>
      </c>
      <c r="K4734">
        <v>-140.31532128884061</v>
      </c>
      <c r="L4734">
        <v>0.58300373072852218</v>
      </c>
      <c r="M4734">
        <v>-2.219322189038671</v>
      </c>
      <c r="N4734">
        <v>1.1348470059336631</v>
      </c>
      <c r="O4734">
        <v>0</v>
      </c>
      <c r="P4734">
        <v>0</v>
      </c>
      <c r="Q4734">
        <v>0</v>
      </c>
      <c r="R4734">
        <v>0</v>
      </c>
      <c r="S4734">
        <v>0</v>
      </c>
      <c r="T4734">
        <v>0</v>
      </c>
    </row>
    <row r="4735" spans="1:20" x14ac:dyDescent="0.3">
      <c r="A4735" t="s">
        <v>96</v>
      </c>
      <c r="B4735" t="s">
        <v>128</v>
      </c>
      <c r="C4735">
        <v>9</v>
      </c>
      <c r="D4735">
        <v>9</v>
      </c>
      <c r="E4735" t="s">
        <v>513</v>
      </c>
      <c r="F4735" t="s">
        <v>508</v>
      </c>
      <c r="G4735" t="s">
        <v>508</v>
      </c>
      <c r="H4735">
        <v>3.8948333255140031</v>
      </c>
      <c r="I4735">
        <v>50.943418294361621</v>
      </c>
      <c r="J4735">
        <v>8.6729134527469665E-2</v>
      </c>
      <c r="K4735">
        <v>-27.394330112244411</v>
      </c>
      <c r="L4735">
        <v>0.44237106486430722</v>
      </c>
      <c r="M4735">
        <v>-1.3496146046514419</v>
      </c>
      <c r="N4735">
        <v>0.13028992568298919</v>
      </c>
      <c r="O4735">
        <v>1</v>
      </c>
      <c r="P4735">
        <v>1</v>
      </c>
      <c r="Q4735">
        <v>1</v>
      </c>
      <c r="R4735">
        <v>0</v>
      </c>
      <c r="S4735">
        <v>0</v>
      </c>
      <c r="T4735">
        <v>0</v>
      </c>
    </row>
    <row r="4736" spans="1:20" x14ac:dyDescent="0.3">
      <c r="A4736" t="s">
        <v>139</v>
      </c>
      <c r="B4736" t="s">
        <v>642</v>
      </c>
      <c r="C4736">
        <v>3</v>
      </c>
      <c r="D4736">
        <v>6</v>
      </c>
      <c r="E4736" t="s">
        <v>510</v>
      </c>
      <c r="F4736" t="s">
        <v>508</v>
      </c>
      <c r="G4736" t="s">
        <v>508</v>
      </c>
      <c r="H4736">
        <v>3.2161879206369721</v>
      </c>
      <c r="I4736">
        <v>32.352949426252422</v>
      </c>
      <c r="J4736">
        <v>-4.3563885611599309E-2</v>
      </c>
      <c r="K4736">
        <v>-114.9940226573737</v>
      </c>
      <c r="L4736">
        <v>0.89622306112871697</v>
      </c>
      <c r="M4736">
        <v>-1.0544805303367739</v>
      </c>
      <c r="N4736">
        <v>1.2433338081942471</v>
      </c>
      <c r="O4736">
        <v>1</v>
      </c>
      <c r="P4736">
        <v>0</v>
      </c>
      <c r="Q4736">
        <v>0</v>
      </c>
      <c r="R4736">
        <v>0</v>
      </c>
      <c r="S4736">
        <v>0</v>
      </c>
      <c r="T4736">
        <v>0</v>
      </c>
    </row>
    <row r="4737" spans="1:20" x14ac:dyDescent="0.3">
      <c r="A4737" t="s">
        <v>283</v>
      </c>
      <c r="B4737" t="s">
        <v>642</v>
      </c>
      <c r="C4737">
        <v>8</v>
      </c>
      <c r="D4737">
        <v>11</v>
      </c>
      <c r="E4737" t="s">
        <v>513</v>
      </c>
      <c r="F4737" t="s">
        <v>508</v>
      </c>
      <c r="G4737" t="s">
        <v>508</v>
      </c>
      <c r="H4737">
        <v>3.94351216837841</v>
      </c>
      <c r="I4737">
        <v>44.491499568219851</v>
      </c>
      <c r="J4737">
        <v>8.717036651590182E-2</v>
      </c>
      <c r="K4737">
        <v>38.721941672008697</v>
      </c>
      <c r="L4737">
        <v>0.55952498918799842</v>
      </c>
      <c r="M4737">
        <v>-3.8643589353264418</v>
      </c>
      <c r="N4737">
        <v>-3.5274763437518022</v>
      </c>
      <c r="O4737">
        <v>0</v>
      </c>
      <c r="P4737">
        <v>1</v>
      </c>
      <c r="Q4737">
        <v>1</v>
      </c>
      <c r="R4737">
        <v>0</v>
      </c>
      <c r="S4737">
        <v>1</v>
      </c>
      <c r="T4737">
        <v>0</v>
      </c>
    </row>
    <row r="4738" spans="1:20" x14ac:dyDescent="0.3">
      <c r="A4738" t="s">
        <v>290</v>
      </c>
      <c r="B4738" t="s">
        <v>642</v>
      </c>
      <c r="C4738">
        <v>3</v>
      </c>
      <c r="D4738">
        <v>6</v>
      </c>
      <c r="E4738" t="s">
        <v>510</v>
      </c>
      <c r="F4738" t="s">
        <v>508</v>
      </c>
      <c r="G4738" t="s">
        <v>508</v>
      </c>
      <c r="H4738">
        <v>4.2638468538097234</v>
      </c>
      <c r="I4738">
        <v>25.32189578999845</v>
      </c>
      <c r="J4738">
        <v>-3.7766425862851838E-2</v>
      </c>
      <c r="K4738">
        <v>-39.789997376519118</v>
      </c>
      <c r="L4738">
        <v>0.63373741456279276</v>
      </c>
      <c r="M4738">
        <v>-3.5274763437518022</v>
      </c>
      <c r="N4738">
        <v>0.8503352538192791</v>
      </c>
      <c r="O4738">
        <v>0</v>
      </c>
      <c r="P4738">
        <v>1</v>
      </c>
      <c r="Q4738">
        <v>0</v>
      </c>
      <c r="R4738">
        <v>0</v>
      </c>
      <c r="S4738">
        <v>0</v>
      </c>
      <c r="T4738">
        <v>0</v>
      </c>
    </row>
    <row r="4739" spans="1:20" x14ac:dyDescent="0.3">
      <c r="A4739" t="s">
        <v>93</v>
      </c>
      <c r="B4739" t="s">
        <v>642</v>
      </c>
      <c r="C4739">
        <v>9</v>
      </c>
      <c r="D4739">
        <v>6</v>
      </c>
      <c r="E4739" t="s">
        <v>510</v>
      </c>
      <c r="F4739" t="s">
        <v>508</v>
      </c>
      <c r="G4739" t="s">
        <v>508</v>
      </c>
      <c r="H4739">
        <v>5.6000410102353602</v>
      </c>
      <c r="I4739">
        <v>66.077736253441486</v>
      </c>
      <c r="J4739">
        <v>0.1721227534520651</v>
      </c>
      <c r="K4739">
        <v>180.12154444622851</v>
      </c>
      <c r="L4739">
        <v>0.8593168513684194</v>
      </c>
      <c r="M4739">
        <v>-2.6909082586115058</v>
      </c>
      <c r="N4739">
        <v>6.1285477414846969</v>
      </c>
      <c r="O4739">
        <v>1</v>
      </c>
      <c r="P4739">
        <v>1</v>
      </c>
      <c r="Q4739">
        <v>1</v>
      </c>
      <c r="R4739">
        <v>0</v>
      </c>
      <c r="S4739">
        <v>1</v>
      </c>
      <c r="T4739">
        <v>0</v>
      </c>
    </row>
    <row r="4740" spans="1:20" x14ac:dyDescent="0.3">
      <c r="A4740" t="s">
        <v>162</v>
      </c>
      <c r="B4740" t="s">
        <v>642</v>
      </c>
      <c r="C4740">
        <v>6</v>
      </c>
      <c r="D4740">
        <v>6</v>
      </c>
      <c r="E4740" t="s">
        <v>510</v>
      </c>
      <c r="F4740" t="s">
        <v>508</v>
      </c>
      <c r="G4740" t="s">
        <v>508</v>
      </c>
      <c r="H4740">
        <v>7.759215334327572</v>
      </c>
      <c r="I4740">
        <v>27.812482584266821</v>
      </c>
      <c r="J4740">
        <v>8.9525287640948914E-2</v>
      </c>
      <c r="K4740">
        <v>36.658377877344194</v>
      </c>
      <c r="L4740">
        <v>0.5402286085669411</v>
      </c>
      <c r="M4740">
        <v>-9.8181845925071016</v>
      </c>
      <c r="N4740">
        <v>-3.8709641693781021</v>
      </c>
      <c r="O4740">
        <v>0</v>
      </c>
      <c r="P4740">
        <v>1</v>
      </c>
      <c r="Q4740">
        <v>1</v>
      </c>
      <c r="R4740">
        <v>0</v>
      </c>
      <c r="S4740">
        <v>1</v>
      </c>
      <c r="T4740">
        <v>0</v>
      </c>
    </row>
    <row r="4741" spans="1:20" x14ac:dyDescent="0.3">
      <c r="A4741" t="s">
        <v>220</v>
      </c>
      <c r="B4741" t="s">
        <v>642</v>
      </c>
      <c r="C4741">
        <v>0</v>
      </c>
      <c r="D4741">
        <v>3</v>
      </c>
      <c r="E4741" t="s">
        <v>510</v>
      </c>
      <c r="F4741" t="s">
        <v>508</v>
      </c>
      <c r="G4741" t="s">
        <v>508</v>
      </c>
      <c r="H4741">
        <v>8.5929998522627749</v>
      </c>
      <c r="I4741">
        <v>19.82759872788634</v>
      </c>
      <c r="J4741">
        <v>-9.1213621076229545E-2</v>
      </c>
      <c r="K4741">
        <v>-103.31639083258371</v>
      </c>
      <c r="L4741">
        <v>0.52338717633544374</v>
      </c>
      <c r="M4741">
        <v>-3.8709641693781021</v>
      </c>
      <c r="N4741">
        <v>4.0268417715108367</v>
      </c>
      <c r="O4741">
        <v>0</v>
      </c>
      <c r="P4741">
        <v>0</v>
      </c>
      <c r="Q4741">
        <v>0</v>
      </c>
      <c r="R4741">
        <v>0</v>
      </c>
      <c r="S4741">
        <v>1</v>
      </c>
      <c r="T4741">
        <v>0</v>
      </c>
    </row>
    <row r="4742" spans="1:20" x14ac:dyDescent="0.3">
      <c r="A4742" t="s">
        <v>235</v>
      </c>
      <c r="B4742" t="s">
        <v>642</v>
      </c>
      <c r="C4742">
        <v>4</v>
      </c>
      <c r="D4742">
        <v>4</v>
      </c>
      <c r="E4742" t="s">
        <v>510</v>
      </c>
      <c r="F4742" t="s">
        <v>508</v>
      </c>
      <c r="G4742" t="s">
        <v>508</v>
      </c>
      <c r="H4742">
        <v>8.2883071585602046</v>
      </c>
      <c r="I4742">
        <v>57.183920724463519</v>
      </c>
      <c r="J4742">
        <v>-3.9918238453969017E-2</v>
      </c>
      <c r="K4742">
        <v>44.77207677948936</v>
      </c>
      <c r="L4742">
        <v>0.69509393794461571</v>
      </c>
      <c r="M4742">
        <v>-3.5036463424744761</v>
      </c>
      <c r="N4742">
        <v>9.9848688968361738</v>
      </c>
      <c r="O4742">
        <v>1</v>
      </c>
      <c r="P4742">
        <v>1</v>
      </c>
      <c r="Q4742">
        <v>0</v>
      </c>
      <c r="R4742">
        <v>0</v>
      </c>
      <c r="S4742">
        <v>0</v>
      </c>
      <c r="T4742">
        <v>0</v>
      </c>
    </row>
    <row r="4743" spans="1:20" x14ac:dyDescent="0.3">
      <c r="A4743" t="s">
        <v>269</v>
      </c>
      <c r="B4743" t="s">
        <v>642</v>
      </c>
      <c r="C4743">
        <v>9</v>
      </c>
      <c r="D4743">
        <v>6</v>
      </c>
      <c r="E4743" t="s">
        <v>510</v>
      </c>
      <c r="F4743" t="s">
        <v>508</v>
      </c>
      <c r="G4743" t="s">
        <v>508</v>
      </c>
      <c r="H4743">
        <v>8.2178225826163001</v>
      </c>
      <c r="I4743">
        <v>75.095769340949076</v>
      </c>
      <c r="J4743">
        <v>0.41220928397781009</v>
      </c>
      <c r="K4743">
        <v>189.48951185876891</v>
      </c>
      <c r="L4743">
        <v>0.73642875042817291</v>
      </c>
      <c r="M4743">
        <v>-2.5096547250972412</v>
      </c>
      <c r="N4743">
        <v>0.33003427058642981</v>
      </c>
      <c r="O4743">
        <v>1</v>
      </c>
      <c r="P4743">
        <v>1</v>
      </c>
      <c r="Q4743">
        <v>1</v>
      </c>
      <c r="R4743">
        <v>0</v>
      </c>
      <c r="S4743">
        <v>1</v>
      </c>
      <c r="T4743">
        <v>0</v>
      </c>
    </row>
    <row r="4744" spans="1:20" x14ac:dyDescent="0.3">
      <c r="A4744" t="s">
        <v>285</v>
      </c>
      <c r="B4744" t="s">
        <v>642</v>
      </c>
      <c r="C4744">
        <v>9</v>
      </c>
      <c r="D4744">
        <v>6</v>
      </c>
      <c r="E4744" t="s">
        <v>510</v>
      </c>
      <c r="F4744" t="s">
        <v>508</v>
      </c>
      <c r="G4744" t="s">
        <v>508</v>
      </c>
      <c r="H4744">
        <v>7.4254535584765549</v>
      </c>
      <c r="I4744">
        <v>65.708802740735109</v>
      </c>
      <c r="J4744">
        <v>0.32162489647619008</v>
      </c>
      <c r="K4744">
        <v>69.008542310248217</v>
      </c>
      <c r="L4744">
        <v>0.68493876685263155</v>
      </c>
      <c r="M4744">
        <v>-3.8688534595927262</v>
      </c>
      <c r="N4744">
        <v>-2.6602960007348369</v>
      </c>
      <c r="O4744">
        <v>1</v>
      </c>
      <c r="P4744">
        <v>1</v>
      </c>
      <c r="Q4744">
        <v>1</v>
      </c>
      <c r="R4744">
        <v>0</v>
      </c>
      <c r="S4744">
        <v>1</v>
      </c>
      <c r="T4744">
        <v>0</v>
      </c>
    </row>
    <row r="4745" spans="1:20" x14ac:dyDescent="0.3">
      <c r="A4745" t="s">
        <v>298</v>
      </c>
      <c r="B4745" t="s">
        <v>642</v>
      </c>
      <c r="C4745">
        <v>1</v>
      </c>
      <c r="D4745">
        <v>3</v>
      </c>
      <c r="E4745" t="s">
        <v>510</v>
      </c>
      <c r="F4745" t="s">
        <v>508</v>
      </c>
      <c r="G4745" t="s">
        <v>508</v>
      </c>
      <c r="H4745">
        <v>6.4201564165578331</v>
      </c>
      <c r="I4745">
        <v>53.986325745142182</v>
      </c>
      <c r="J4745">
        <v>-8.9755077218454771E-2</v>
      </c>
      <c r="K4745">
        <v>39.796532682476958</v>
      </c>
      <c r="L4745">
        <v>0.71087637598027353</v>
      </c>
      <c r="M4745">
        <v>-3.7358203768712279</v>
      </c>
      <c r="N4745">
        <v>0.69299671296293852</v>
      </c>
      <c r="O4745">
        <v>0</v>
      </c>
      <c r="P4745">
        <v>1</v>
      </c>
      <c r="Q4745">
        <v>0</v>
      </c>
      <c r="R4745">
        <v>0</v>
      </c>
      <c r="S4745">
        <v>0</v>
      </c>
      <c r="T4745">
        <v>0</v>
      </c>
    </row>
    <row r="4746" spans="1:20" x14ac:dyDescent="0.3">
      <c r="A4746" t="s">
        <v>96</v>
      </c>
      <c r="B4746" t="s">
        <v>642</v>
      </c>
      <c r="C4746">
        <v>-2</v>
      </c>
      <c r="D4746">
        <v>3</v>
      </c>
      <c r="E4746" t="s">
        <v>510</v>
      </c>
      <c r="F4746" t="s">
        <v>508</v>
      </c>
      <c r="G4746" t="s">
        <v>508</v>
      </c>
      <c r="H4746">
        <v>6.4564405126357709</v>
      </c>
      <c r="I4746">
        <v>14.42624160532406</v>
      </c>
      <c r="J4746">
        <v>-0.31627531798551001</v>
      </c>
      <c r="K4746">
        <v>-115.4315054882164</v>
      </c>
      <c r="L4746">
        <v>0.87171640608396217</v>
      </c>
      <c r="M4746">
        <v>-3.955584322414722</v>
      </c>
      <c r="N4746">
        <v>-0.2890170622255947</v>
      </c>
      <c r="O4746">
        <v>0</v>
      </c>
      <c r="P4746">
        <v>0</v>
      </c>
      <c r="Q4746">
        <v>0</v>
      </c>
      <c r="R4746">
        <v>0</v>
      </c>
      <c r="S4746">
        <v>0</v>
      </c>
      <c r="T4746">
        <v>0</v>
      </c>
    </row>
    <row r="4747" spans="1:20" x14ac:dyDescent="0.3">
      <c r="A4747" t="s">
        <v>164</v>
      </c>
      <c r="B4747" t="s">
        <v>642</v>
      </c>
      <c r="C4747">
        <v>-2</v>
      </c>
      <c r="D4747">
        <v>1</v>
      </c>
      <c r="E4747" t="s">
        <v>510</v>
      </c>
      <c r="F4747" t="s">
        <v>508</v>
      </c>
      <c r="G4747" t="s">
        <v>508</v>
      </c>
      <c r="H4747">
        <v>5.6074276930073896</v>
      </c>
      <c r="I4747">
        <v>7.9037949345160214</v>
      </c>
      <c r="J4747">
        <v>-0.39352674562172102</v>
      </c>
      <c r="K4747">
        <v>-150.58685956410929</v>
      </c>
      <c r="L4747">
        <v>0.93132072059722137</v>
      </c>
      <c r="M4747">
        <v>-0.21738936635184131</v>
      </c>
      <c r="N4747">
        <v>2.5417532037776862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0</v>
      </c>
    </row>
    <row r="4748" spans="1:20" x14ac:dyDescent="0.3">
      <c r="A4748" t="s">
        <v>242</v>
      </c>
      <c r="B4748" t="s">
        <v>642</v>
      </c>
      <c r="C4748">
        <v>-2</v>
      </c>
      <c r="D4748">
        <v>3</v>
      </c>
      <c r="E4748" t="s">
        <v>510</v>
      </c>
      <c r="F4748" t="s">
        <v>508</v>
      </c>
      <c r="G4748" t="s">
        <v>508</v>
      </c>
      <c r="H4748">
        <v>5.4798856327878944</v>
      </c>
      <c r="I4748">
        <v>6.4934914809203157</v>
      </c>
      <c r="J4748">
        <v>-0.35605959519235592</v>
      </c>
      <c r="K4748">
        <v>-121.1279822288501</v>
      </c>
      <c r="L4748">
        <v>0.731374530958251</v>
      </c>
      <c r="M4748">
        <v>-2.9411754645177379</v>
      </c>
      <c r="N4748">
        <v>1.9216573097798559</v>
      </c>
      <c r="O4748">
        <v>0</v>
      </c>
      <c r="P4748">
        <v>0</v>
      </c>
      <c r="Q4748">
        <v>0</v>
      </c>
      <c r="R4748">
        <v>0</v>
      </c>
      <c r="S4748">
        <v>0</v>
      </c>
      <c r="T4748">
        <v>0</v>
      </c>
    </row>
    <row r="4749" spans="1:20" x14ac:dyDescent="0.3">
      <c r="A4749" t="s">
        <v>156</v>
      </c>
      <c r="B4749" t="s">
        <v>299</v>
      </c>
      <c r="C4749">
        <v>11</v>
      </c>
      <c r="D4749">
        <v>9</v>
      </c>
      <c r="E4749" t="s">
        <v>510</v>
      </c>
      <c r="F4749" t="s">
        <v>508</v>
      </c>
      <c r="G4749" t="s">
        <v>508</v>
      </c>
      <c r="H4749">
        <v>3.4530608508051648</v>
      </c>
      <c r="I4749">
        <v>64.406782400672427</v>
      </c>
      <c r="J4749">
        <v>3.4378344590179973E-2</v>
      </c>
      <c r="K4749">
        <v>53.731482521747502</v>
      </c>
      <c r="L4749">
        <v>0.41315914667900322</v>
      </c>
      <c r="M4749">
        <v>-0.114157860965175</v>
      </c>
      <c r="N4749">
        <v>3.7714276994977678</v>
      </c>
      <c r="O4749">
        <v>1</v>
      </c>
      <c r="P4749">
        <v>1</v>
      </c>
      <c r="Q4749">
        <v>1</v>
      </c>
      <c r="R4749">
        <v>0</v>
      </c>
      <c r="S4749">
        <v>1</v>
      </c>
      <c r="T4749">
        <v>0</v>
      </c>
    </row>
    <row r="4750" spans="1:20" x14ac:dyDescent="0.3">
      <c r="A4750" t="s">
        <v>228</v>
      </c>
      <c r="B4750" t="s">
        <v>299</v>
      </c>
      <c r="C4750">
        <v>13</v>
      </c>
      <c r="D4750">
        <v>11</v>
      </c>
      <c r="E4750" t="s">
        <v>510</v>
      </c>
      <c r="F4750" t="s">
        <v>508</v>
      </c>
      <c r="G4750" t="s">
        <v>508</v>
      </c>
      <c r="H4750">
        <v>3.8862104157873438</v>
      </c>
      <c r="I4750">
        <v>69.426714062872051</v>
      </c>
      <c r="J4750">
        <v>5.2180689638269523E-2</v>
      </c>
      <c r="K4750">
        <v>166.06733370213999</v>
      </c>
      <c r="L4750">
        <v>1.413110837826659</v>
      </c>
      <c r="M4750">
        <v>-1.182802237586519</v>
      </c>
      <c r="N4750">
        <v>-0.43525531751285468</v>
      </c>
      <c r="O4750">
        <v>1</v>
      </c>
      <c r="P4750">
        <v>1</v>
      </c>
      <c r="Q4750">
        <v>1</v>
      </c>
      <c r="R4750">
        <v>0</v>
      </c>
      <c r="S4750">
        <v>1</v>
      </c>
      <c r="T4750">
        <v>1</v>
      </c>
    </row>
    <row r="4751" spans="1:20" x14ac:dyDescent="0.3">
      <c r="A4751" t="s">
        <v>271</v>
      </c>
      <c r="B4751" t="s">
        <v>299</v>
      </c>
      <c r="C4751">
        <v>11</v>
      </c>
      <c r="D4751">
        <v>11</v>
      </c>
      <c r="E4751" t="s">
        <v>510</v>
      </c>
      <c r="F4751" t="s">
        <v>508</v>
      </c>
      <c r="G4751" t="s">
        <v>508</v>
      </c>
      <c r="H4751">
        <v>4.4228212488207541</v>
      </c>
      <c r="I4751">
        <v>52.054776624610632</v>
      </c>
      <c r="J4751">
        <v>7.992342588508039E-2</v>
      </c>
      <c r="K4751">
        <v>120.97517036861591</v>
      </c>
      <c r="L4751">
        <v>0.62048107256236507</v>
      </c>
      <c r="M4751">
        <v>-3.582095557405546</v>
      </c>
      <c r="N4751">
        <v>-2.1671831500602168</v>
      </c>
      <c r="O4751">
        <v>1</v>
      </c>
      <c r="P4751">
        <v>1</v>
      </c>
      <c r="Q4751">
        <v>1</v>
      </c>
      <c r="R4751">
        <v>0</v>
      </c>
      <c r="S4751">
        <v>1</v>
      </c>
      <c r="T4751">
        <v>0</v>
      </c>
    </row>
    <row r="4752" spans="1:20" x14ac:dyDescent="0.3">
      <c r="A4752" t="s">
        <v>283</v>
      </c>
      <c r="B4752" t="s">
        <v>299</v>
      </c>
      <c r="C4752">
        <v>3</v>
      </c>
      <c r="D4752">
        <v>6</v>
      </c>
      <c r="E4752" t="s">
        <v>510</v>
      </c>
      <c r="F4752" t="s">
        <v>508</v>
      </c>
      <c r="G4752" t="s">
        <v>508</v>
      </c>
      <c r="H4752">
        <v>4.8546697914393251</v>
      </c>
      <c r="I4752">
        <v>26.829275100589371</v>
      </c>
      <c r="J4752">
        <v>-2.0027333701033601E-2</v>
      </c>
      <c r="K4752">
        <v>-3.7036590801304659</v>
      </c>
      <c r="L4752">
        <v>0.35570108480350632</v>
      </c>
      <c r="M4752">
        <v>-3.750006208816917</v>
      </c>
      <c r="N4752">
        <v>-1.40692768031515</v>
      </c>
      <c r="O4752">
        <v>0</v>
      </c>
      <c r="P4752">
        <v>1</v>
      </c>
      <c r="Q4752">
        <v>0</v>
      </c>
      <c r="R4752">
        <v>0</v>
      </c>
      <c r="S4752">
        <v>0</v>
      </c>
      <c r="T4752">
        <v>0</v>
      </c>
    </row>
    <row r="4753" spans="1:20" x14ac:dyDescent="0.3">
      <c r="A4753" t="s">
        <v>290</v>
      </c>
      <c r="B4753" t="s">
        <v>299</v>
      </c>
      <c r="C4753">
        <v>3</v>
      </c>
      <c r="D4753">
        <v>4</v>
      </c>
      <c r="E4753" t="s">
        <v>510</v>
      </c>
      <c r="F4753" t="s">
        <v>508</v>
      </c>
      <c r="G4753" t="s">
        <v>508</v>
      </c>
      <c r="H4753">
        <v>4.8455390764289774</v>
      </c>
      <c r="I4753">
        <v>20.487806693490501</v>
      </c>
      <c r="J4753">
        <v>-5.5997594733207479E-2</v>
      </c>
      <c r="K4753">
        <v>-42.117895292533113</v>
      </c>
      <c r="L4753">
        <v>0.73018481599315865</v>
      </c>
      <c r="M4753">
        <v>-1.40692768031515</v>
      </c>
      <c r="N4753">
        <v>0.54884953478802001</v>
      </c>
      <c r="O4753">
        <v>0</v>
      </c>
      <c r="P4753">
        <v>1</v>
      </c>
      <c r="Q4753">
        <v>0</v>
      </c>
      <c r="R4753">
        <v>0</v>
      </c>
      <c r="S4753">
        <v>0</v>
      </c>
      <c r="T4753">
        <v>0</v>
      </c>
    </row>
    <row r="4754" spans="1:20" x14ac:dyDescent="0.3">
      <c r="A4754" t="s">
        <v>91</v>
      </c>
      <c r="B4754" t="s">
        <v>299</v>
      </c>
      <c r="C4754">
        <v>0</v>
      </c>
      <c r="D4754">
        <v>5</v>
      </c>
      <c r="E4754" t="s">
        <v>510</v>
      </c>
      <c r="F4754" t="s">
        <v>508</v>
      </c>
      <c r="G4754" t="s">
        <v>508</v>
      </c>
      <c r="H4754">
        <v>5.4147470754093296</v>
      </c>
      <c r="I4754">
        <v>10.82251332460852</v>
      </c>
      <c r="J4754">
        <v>-0.13543475072860481</v>
      </c>
      <c r="K4754">
        <v>-176.43156657201379</v>
      </c>
      <c r="L4754">
        <v>1.480268771017873</v>
      </c>
      <c r="M4754">
        <v>-5.4466229126168404</v>
      </c>
      <c r="N4754">
        <v>-1.036868080917285</v>
      </c>
      <c r="O4754">
        <v>0</v>
      </c>
      <c r="P4754">
        <v>0</v>
      </c>
      <c r="Q4754">
        <v>0</v>
      </c>
      <c r="R4754">
        <v>0</v>
      </c>
      <c r="S4754">
        <v>0</v>
      </c>
      <c r="T4754">
        <v>1</v>
      </c>
    </row>
    <row r="4755" spans="1:20" x14ac:dyDescent="0.3">
      <c r="A4755" t="s">
        <v>93</v>
      </c>
      <c r="B4755" t="s">
        <v>299</v>
      </c>
      <c r="C4755">
        <v>-2</v>
      </c>
      <c r="D4755">
        <v>1</v>
      </c>
      <c r="E4755" t="s">
        <v>510</v>
      </c>
      <c r="F4755" t="s">
        <v>508</v>
      </c>
      <c r="G4755" t="s">
        <v>508</v>
      </c>
      <c r="H4755">
        <v>5.2885427000252934</v>
      </c>
      <c r="I4755">
        <v>6.9264019222115341</v>
      </c>
      <c r="J4755">
        <v>-0.15678244275243899</v>
      </c>
      <c r="K4755">
        <v>-135.61924373266581</v>
      </c>
      <c r="L4755">
        <v>0.77651065899093064</v>
      </c>
      <c r="M4755">
        <v>-1.036868080917285</v>
      </c>
      <c r="N4755">
        <v>0.46565728920245292</v>
      </c>
      <c r="O4755">
        <v>0</v>
      </c>
      <c r="P4755">
        <v>0</v>
      </c>
      <c r="Q4755">
        <v>0</v>
      </c>
      <c r="R4755">
        <v>0</v>
      </c>
      <c r="S4755">
        <v>0</v>
      </c>
      <c r="T4755">
        <v>0</v>
      </c>
    </row>
    <row r="4756" spans="1:20" x14ac:dyDescent="0.3">
      <c r="A4756" t="s">
        <v>162</v>
      </c>
      <c r="B4756" t="s">
        <v>299</v>
      </c>
      <c r="C4756">
        <v>1</v>
      </c>
      <c r="D4756">
        <v>4</v>
      </c>
      <c r="E4756" t="s">
        <v>510</v>
      </c>
      <c r="F4756" t="s">
        <v>508</v>
      </c>
      <c r="G4756" t="s">
        <v>508</v>
      </c>
      <c r="H4756">
        <v>5.410024184939334</v>
      </c>
      <c r="I4756">
        <v>15.151493883684729</v>
      </c>
      <c r="J4756">
        <v>-0.11747525561776</v>
      </c>
      <c r="K4756">
        <v>-62.352321046904308</v>
      </c>
      <c r="L4756">
        <v>0.66156609083220053</v>
      </c>
      <c r="M4756">
        <v>-2.4444474114312071</v>
      </c>
      <c r="N4756">
        <v>0.68337609842266822</v>
      </c>
      <c r="O4756">
        <v>0</v>
      </c>
      <c r="P4756">
        <v>1</v>
      </c>
      <c r="Q4756">
        <v>0</v>
      </c>
      <c r="R4756">
        <v>0</v>
      </c>
      <c r="S4756">
        <v>0</v>
      </c>
      <c r="T4756">
        <v>0</v>
      </c>
    </row>
    <row r="4757" spans="1:20" x14ac:dyDescent="0.3">
      <c r="A4757" t="s">
        <v>235</v>
      </c>
      <c r="B4757" t="s">
        <v>299</v>
      </c>
      <c r="C4757">
        <v>8</v>
      </c>
      <c r="D4757">
        <v>5</v>
      </c>
      <c r="E4757" t="s">
        <v>510</v>
      </c>
      <c r="F4757" t="s">
        <v>508</v>
      </c>
      <c r="G4757" t="s">
        <v>508</v>
      </c>
      <c r="H4757">
        <v>4.228896817286981</v>
      </c>
      <c r="I4757">
        <v>31.623919780508199</v>
      </c>
      <c r="J4757">
        <v>-3.653693996449537E-2</v>
      </c>
      <c r="K4757">
        <v>-46.621250993970918</v>
      </c>
      <c r="L4757">
        <v>0.88596533860059856</v>
      </c>
      <c r="M4757">
        <v>-0.22675175489055449</v>
      </c>
      <c r="N4757">
        <v>-1.1363679466167811</v>
      </c>
      <c r="O4757">
        <v>1</v>
      </c>
      <c r="P4757">
        <v>1</v>
      </c>
      <c r="Q4757">
        <v>0</v>
      </c>
      <c r="R4757">
        <v>1</v>
      </c>
      <c r="S4757">
        <v>0</v>
      </c>
      <c r="T4757">
        <v>0</v>
      </c>
    </row>
    <row r="4758" spans="1:20" x14ac:dyDescent="0.3">
      <c r="A4758" t="s">
        <v>259</v>
      </c>
      <c r="B4758" t="s">
        <v>299</v>
      </c>
      <c r="C4758">
        <v>3</v>
      </c>
      <c r="D4758">
        <v>4</v>
      </c>
      <c r="E4758" t="s">
        <v>510</v>
      </c>
      <c r="F4758" t="s">
        <v>508</v>
      </c>
      <c r="G4758" t="s">
        <v>508</v>
      </c>
      <c r="H4758">
        <v>4.0804608617924343</v>
      </c>
      <c r="I4758">
        <v>25.23360570992606</v>
      </c>
      <c r="J4758">
        <v>-3.832978761314508E-2</v>
      </c>
      <c r="K4758">
        <v>-56.169189357533419</v>
      </c>
      <c r="L4758">
        <v>0.78834502893969338</v>
      </c>
      <c r="M4758">
        <v>-1.1363679466167811</v>
      </c>
      <c r="N4758">
        <v>1.7241445458980991</v>
      </c>
      <c r="O4758">
        <v>0</v>
      </c>
      <c r="P4758">
        <v>1</v>
      </c>
      <c r="Q4758">
        <v>0</v>
      </c>
      <c r="R4758">
        <v>0</v>
      </c>
      <c r="S4758">
        <v>0</v>
      </c>
      <c r="T4758">
        <v>0</v>
      </c>
    </row>
    <row r="4759" spans="1:20" x14ac:dyDescent="0.3">
      <c r="A4759" t="s">
        <v>282</v>
      </c>
      <c r="B4759" t="s">
        <v>299</v>
      </c>
      <c r="C4759">
        <v>8</v>
      </c>
      <c r="D4759">
        <v>6</v>
      </c>
      <c r="E4759" t="s">
        <v>510</v>
      </c>
      <c r="F4759" t="s">
        <v>508</v>
      </c>
      <c r="G4759" t="s">
        <v>508</v>
      </c>
      <c r="H4759">
        <v>3.55537760437675</v>
      </c>
      <c r="I4759">
        <v>54.651104765601183</v>
      </c>
      <c r="J4759">
        <v>-1.2127017429186321E-2</v>
      </c>
      <c r="K4759">
        <v>34.840519785582543</v>
      </c>
      <c r="L4759">
        <v>0.44680079603228612</v>
      </c>
      <c r="M4759">
        <v>-0.22422037659871419</v>
      </c>
      <c r="N4759">
        <v>3.9325887243973261</v>
      </c>
      <c r="O4759">
        <v>1</v>
      </c>
      <c r="P4759">
        <v>1</v>
      </c>
      <c r="Q4759">
        <v>0</v>
      </c>
      <c r="R4759">
        <v>1</v>
      </c>
      <c r="S4759">
        <v>0</v>
      </c>
      <c r="T4759">
        <v>0</v>
      </c>
    </row>
    <row r="4760" spans="1:20" x14ac:dyDescent="0.3">
      <c r="A4760" t="s">
        <v>285</v>
      </c>
      <c r="B4760" t="s">
        <v>299</v>
      </c>
      <c r="C4760">
        <v>13</v>
      </c>
      <c r="D4760">
        <v>10</v>
      </c>
      <c r="E4760" t="s">
        <v>510</v>
      </c>
      <c r="F4760" t="s">
        <v>508</v>
      </c>
      <c r="G4760" t="s">
        <v>508</v>
      </c>
      <c r="H4760">
        <v>3.411746438697254</v>
      </c>
      <c r="I4760">
        <v>84.810140334993207</v>
      </c>
      <c r="J4760">
        <v>2.32532489208092E-2</v>
      </c>
      <c r="K4760">
        <v>157.18769310517931</v>
      </c>
      <c r="L4760">
        <v>1.080659994356693</v>
      </c>
      <c r="M4760">
        <v>-0.86486404006545603</v>
      </c>
      <c r="N4760">
        <v>-1.199560041025675</v>
      </c>
      <c r="O4760">
        <v>1</v>
      </c>
      <c r="P4760">
        <v>1</v>
      </c>
      <c r="Q4760">
        <v>1</v>
      </c>
      <c r="R4760">
        <v>1</v>
      </c>
      <c r="S4760">
        <v>0</v>
      </c>
      <c r="T4760">
        <v>1</v>
      </c>
    </row>
    <row r="4761" spans="1:20" x14ac:dyDescent="0.3">
      <c r="A4761" t="s">
        <v>298</v>
      </c>
      <c r="B4761" t="s">
        <v>299</v>
      </c>
      <c r="C4761">
        <v>11</v>
      </c>
      <c r="D4761">
        <v>12</v>
      </c>
      <c r="E4761" t="s">
        <v>510</v>
      </c>
      <c r="F4761" t="s">
        <v>508</v>
      </c>
      <c r="G4761" t="s">
        <v>508</v>
      </c>
      <c r="H4761">
        <v>5.083723438484232</v>
      </c>
      <c r="I4761">
        <v>37.246962624851207</v>
      </c>
      <c r="J4761">
        <v>8.3898700439010571E-2</v>
      </c>
      <c r="K4761">
        <v>253.4978900590317</v>
      </c>
      <c r="L4761">
        <v>1.855235558513288</v>
      </c>
      <c r="M4761">
        <v>-5.864812405349487</v>
      </c>
      <c r="N4761">
        <v>9.9260776544647715</v>
      </c>
      <c r="O4761">
        <v>1</v>
      </c>
      <c r="P4761">
        <v>1</v>
      </c>
      <c r="Q4761">
        <v>1</v>
      </c>
      <c r="R4761">
        <v>0</v>
      </c>
      <c r="S4761">
        <v>1</v>
      </c>
      <c r="T4761">
        <v>1</v>
      </c>
    </row>
    <row r="4762" spans="1:20" x14ac:dyDescent="0.3">
      <c r="A4762" t="s">
        <v>96</v>
      </c>
      <c r="B4762" t="s">
        <v>299</v>
      </c>
      <c r="C4762">
        <v>9</v>
      </c>
      <c r="D4762">
        <v>6</v>
      </c>
      <c r="E4762" t="s">
        <v>510</v>
      </c>
      <c r="F4762" t="s">
        <v>508</v>
      </c>
      <c r="G4762" t="s">
        <v>508</v>
      </c>
      <c r="H4762">
        <v>6.5436011191898347</v>
      </c>
      <c r="I4762">
        <v>60.066001822367909</v>
      </c>
      <c r="J4762">
        <v>0.18193376912910869</v>
      </c>
      <c r="K4762">
        <v>119.1889742175974</v>
      </c>
      <c r="L4762">
        <v>0.759841827849012</v>
      </c>
      <c r="M4762">
        <v>-5.2968030484831479</v>
      </c>
      <c r="N4762">
        <v>-2.6036596631533988</v>
      </c>
      <c r="O4762">
        <v>1</v>
      </c>
      <c r="P4762">
        <v>1</v>
      </c>
      <c r="Q4762">
        <v>1</v>
      </c>
      <c r="R4762">
        <v>0</v>
      </c>
      <c r="S4762">
        <v>1</v>
      </c>
      <c r="T4762">
        <v>0</v>
      </c>
    </row>
    <row r="4763" spans="1:20" x14ac:dyDescent="0.3">
      <c r="A4763" t="s">
        <v>242</v>
      </c>
      <c r="B4763" t="s">
        <v>299</v>
      </c>
      <c r="C4763">
        <v>1</v>
      </c>
      <c r="D4763">
        <v>4</v>
      </c>
      <c r="E4763" t="s">
        <v>510</v>
      </c>
      <c r="F4763" t="s">
        <v>508</v>
      </c>
      <c r="G4763" t="s">
        <v>508</v>
      </c>
      <c r="H4763">
        <v>8.3548483416414854</v>
      </c>
      <c r="I4763">
        <v>37.451745555288809</v>
      </c>
      <c r="J4763">
        <v>-4.8316526807786087E-2</v>
      </c>
      <c r="K4763">
        <v>-13.798840565601671</v>
      </c>
      <c r="L4763">
        <v>0.58058286917003354</v>
      </c>
      <c r="M4763">
        <v>-2.0648971147648099</v>
      </c>
      <c r="N4763">
        <v>3.714858274517832</v>
      </c>
      <c r="O4763">
        <v>0</v>
      </c>
      <c r="P4763">
        <v>1</v>
      </c>
      <c r="Q4763">
        <v>0</v>
      </c>
      <c r="R4763">
        <v>0</v>
      </c>
      <c r="S4763">
        <v>0</v>
      </c>
      <c r="T4763">
        <v>0</v>
      </c>
    </row>
    <row r="4764" spans="1:20" x14ac:dyDescent="0.3">
      <c r="A4764" t="s">
        <v>139</v>
      </c>
      <c r="B4764" t="s">
        <v>206</v>
      </c>
      <c r="C4764">
        <v>3</v>
      </c>
      <c r="D4764">
        <v>10</v>
      </c>
      <c r="E4764" t="s">
        <v>510</v>
      </c>
      <c r="F4764" t="s">
        <v>508</v>
      </c>
      <c r="G4764" t="s">
        <v>508</v>
      </c>
      <c r="H4764">
        <v>2.6836735861642018</v>
      </c>
      <c r="I4764">
        <v>32.222231641231808</v>
      </c>
      <c r="J4764">
        <v>-1.008392810766226E-2</v>
      </c>
      <c r="K4764">
        <v>-11.35044481476033</v>
      </c>
      <c r="L4764">
        <v>0.72122765403877909</v>
      </c>
      <c r="M4764">
        <v>-2.50696145741097</v>
      </c>
      <c r="N4764">
        <v>-7.1430206298828125E-2</v>
      </c>
      <c r="O4764">
        <v>0</v>
      </c>
      <c r="P4764">
        <v>1</v>
      </c>
      <c r="Q4764">
        <v>0</v>
      </c>
      <c r="R4764">
        <v>0</v>
      </c>
      <c r="S4764">
        <v>0</v>
      </c>
      <c r="T4764">
        <v>0</v>
      </c>
    </row>
    <row r="4765" spans="1:20" x14ac:dyDescent="0.3">
      <c r="A4765" t="s">
        <v>156</v>
      </c>
      <c r="B4765" t="s">
        <v>206</v>
      </c>
      <c r="C4765">
        <v>0</v>
      </c>
      <c r="D4765">
        <v>7</v>
      </c>
      <c r="E4765" t="s">
        <v>510</v>
      </c>
      <c r="F4765" t="s">
        <v>508</v>
      </c>
      <c r="G4765" t="s">
        <v>508</v>
      </c>
      <c r="H4765">
        <v>2.6090063005610271</v>
      </c>
      <c r="I4765">
        <v>31.111094627844331</v>
      </c>
      <c r="J4765">
        <v>-2.909193619579847E-2</v>
      </c>
      <c r="K4765">
        <v>-118.7530036244371</v>
      </c>
      <c r="L4765">
        <v>0.51443001696132817</v>
      </c>
      <c r="M4765">
        <v>-7.1430206298828125E-2</v>
      </c>
      <c r="N4765">
        <v>2.7162267380834</v>
      </c>
      <c r="O4765">
        <v>0</v>
      </c>
      <c r="P4765">
        <v>0</v>
      </c>
      <c r="Q4765">
        <v>0</v>
      </c>
      <c r="R4765">
        <v>0</v>
      </c>
      <c r="S4765">
        <v>0</v>
      </c>
      <c r="T4765">
        <v>0</v>
      </c>
    </row>
    <row r="4766" spans="1:20" x14ac:dyDescent="0.3">
      <c r="A4766" t="s">
        <v>228</v>
      </c>
      <c r="B4766" t="s">
        <v>206</v>
      </c>
      <c r="C4766">
        <v>11</v>
      </c>
      <c r="D4766">
        <v>13</v>
      </c>
      <c r="E4766" t="s">
        <v>510</v>
      </c>
      <c r="F4766" t="s">
        <v>508</v>
      </c>
      <c r="G4766" t="s">
        <v>508</v>
      </c>
      <c r="H4766">
        <v>2.402372104376266</v>
      </c>
      <c r="I4766">
        <v>75.510215997602188</v>
      </c>
      <c r="J4766">
        <v>6.7078883315153104E-3</v>
      </c>
      <c r="K4766">
        <v>145.19413858763099</v>
      </c>
      <c r="L4766">
        <v>1.2503625884283169</v>
      </c>
      <c r="M4766">
        <v>-0.75549867569618068</v>
      </c>
      <c r="N4766">
        <v>1.2456768688700439</v>
      </c>
      <c r="O4766">
        <v>1</v>
      </c>
      <c r="P4766">
        <v>1</v>
      </c>
      <c r="Q4766">
        <v>1</v>
      </c>
      <c r="R4766">
        <v>0</v>
      </c>
      <c r="S4766">
        <v>0</v>
      </c>
      <c r="T4766">
        <v>1</v>
      </c>
    </row>
    <row r="4767" spans="1:20" x14ac:dyDescent="0.3">
      <c r="A4767" t="s">
        <v>271</v>
      </c>
      <c r="B4767" t="s">
        <v>206</v>
      </c>
      <c r="C4767">
        <v>8</v>
      </c>
      <c r="D4767">
        <v>8</v>
      </c>
      <c r="E4767" t="s">
        <v>510</v>
      </c>
      <c r="F4767" t="s">
        <v>508</v>
      </c>
      <c r="G4767" t="s">
        <v>508</v>
      </c>
      <c r="H4767">
        <v>4.0197029489601768</v>
      </c>
      <c r="I4767">
        <v>25.986841176520411</v>
      </c>
      <c r="J4767">
        <v>6.4855104572676403E-2</v>
      </c>
      <c r="K4767">
        <v>51.056244755135552</v>
      </c>
      <c r="L4767">
        <v>0.76663356824935625</v>
      </c>
      <c r="M4767">
        <v>-6.2702020057243883</v>
      </c>
      <c r="N4767">
        <v>0.68965780323949355</v>
      </c>
      <c r="O4767">
        <v>0</v>
      </c>
      <c r="P4767">
        <v>1</v>
      </c>
      <c r="Q4767">
        <v>1</v>
      </c>
      <c r="R4767">
        <v>0</v>
      </c>
      <c r="S4767">
        <v>1</v>
      </c>
      <c r="T4767">
        <v>0</v>
      </c>
    </row>
    <row r="4768" spans="1:20" x14ac:dyDescent="0.3">
      <c r="A4768" t="s">
        <v>283</v>
      </c>
      <c r="B4768" t="s">
        <v>206</v>
      </c>
      <c r="C4768">
        <v>8</v>
      </c>
      <c r="D4768">
        <v>6</v>
      </c>
      <c r="E4768" t="s">
        <v>510</v>
      </c>
      <c r="F4768" t="s">
        <v>508</v>
      </c>
      <c r="G4768" t="s">
        <v>508</v>
      </c>
      <c r="H4768">
        <v>4.2761576761119118</v>
      </c>
      <c r="I4768">
        <v>37.931019741060943</v>
      </c>
      <c r="J4768">
        <v>5.2723848802235804E-3</v>
      </c>
      <c r="K4768">
        <v>38.982697657021973</v>
      </c>
      <c r="L4768">
        <v>0.75969665561647526</v>
      </c>
      <c r="M4768">
        <v>-1.6447368627439909</v>
      </c>
      <c r="N4768">
        <v>-4.5484907035252338</v>
      </c>
      <c r="O4768">
        <v>0</v>
      </c>
      <c r="P4768">
        <v>1</v>
      </c>
      <c r="Q4768">
        <v>1</v>
      </c>
      <c r="R4768">
        <v>1</v>
      </c>
      <c r="S4768">
        <v>0</v>
      </c>
      <c r="T4768">
        <v>0</v>
      </c>
    </row>
    <row r="4769" spans="1:20" x14ac:dyDescent="0.3">
      <c r="A4769" t="s">
        <v>290</v>
      </c>
      <c r="B4769" t="s">
        <v>206</v>
      </c>
      <c r="C4769">
        <v>3</v>
      </c>
      <c r="D4769">
        <v>6</v>
      </c>
      <c r="E4769" t="s">
        <v>510</v>
      </c>
      <c r="F4769" t="s">
        <v>508</v>
      </c>
      <c r="G4769" t="s">
        <v>508</v>
      </c>
      <c r="H4769">
        <v>4.6050643742076982</v>
      </c>
      <c r="I4769">
        <v>14.482763156596629</v>
      </c>
      <c r="J4769">
        <v>-5.2046591989515327E-2</v>
      </c>
      <c r="K4769">
        <v>-30.375652702923269</v>
      </c>
      <c r="L4769">
        <v>0.70587124090015663</v>
      </c>
      <c r="M4769">
        <v>-4.5484907035252338</v>
      </c>
      <c r="N4769">
        <v>-1.5416976872563191</v>
      </c>
      <c r="O4769">
        <v>0</v>
      </c>
      <c r="P4769">
        <v>1</v>
      </c>
      <c r="Q4769">
        <v>0</v>
      </c>
      <c r="R4769">
        <v>0</v>
      </c>
      <c r="S4769">
        <v>0</v>
      </c>
      <c r="T4769">
        <v>0</v>
      </c>
    </row>
    <row r="4770" spans="1:20" x14ac:dyDescent="0.3">
      <c r="A4770" t="s">
        <v>91</v>
      </c>
      <c r="B4770" t="s">
        <v>206</v>
      </c>
      <c r="C4770">
        <v>0</v>
      </c>
      <c r="D4770">
        <v>5</v>
      </c>
      <c r="E4770" t="s">
        <v>510</v>
      </c>
      <c r="F4770" t="s">
        <v>508</v>
      </c>
      <c r="G4770" t="s">
        <v>508</v>
      </c>
      <c r="H4770">
        <v>5.7665103554596593</v>
      </c>
      <c r="I4770">
        <v>11.70732807928615</v>
      </c>
      <c r="J4770">
        <v>-0.21919939815364761</v>
      </c>
      <c r="K4770">
        <v>-222.01663836788589</v>
      </c>
      <c r="L4770">
        <v>1.256517231028643</v>
      </c>
      <c r="M4770">
        <v>-6.548043158751204</v>
      </c>
      <c r="N4770">
        <v>-0.68545431685796199</v>
      </c>
      <c r="O4770">
        <v>0</v>
      </c>
      <c r="P4770">
        <v>0</v>
      </c>
      <c r="Q4770">
        <v>0</v>
      </c>
      <c r="R4770">
        <v>0</v>
      </c>
      <c r="S4770">
        <v>0</v>
      </c>
      <c r="T4770">
        <v>1</v>
      </c>
    </row>
    <row r="4771" spans="1:20" x14ac:dyDescent="0.3">
      <c r="A4771" t="s">
        <v>93</v>
      </c>
      <c r="B4771" t="s">
        <v>206</v>
      </c>
      <c r="C4771">
        <v>-2</v>
      </c>
      <c r="D4771">
        <v>1</v>
      </c>
      <c r="E4771" t="s">
        <v>510</v>
      </c>
      <c r="F4771" t="s">
        <v>508</v>
      </c>
      <c r="G4771" t="s">
        <v>508</v>
      </c>
      <c r="H4771">
        <v>5.9596845674129417</v>
      </c>
      <c r="I4771">
        <v>9.5122026106483073</v>
      </c>
      <c r="J4771">
        <v>-0.24891558627407631</v>
      </c>
      <c r="K4771">
        <v>-151.7930760883045</v>
      </c>
      <c r="L4771">
        <v>0.89463988927055782</v>
      </c>
      <c r="M4771">
        <v>-0.68545431685796199</v>
      </c>
      <c r="N4771">
        <v>1.1503038264499961</v>
      </c>
      <c r="O4771">
        <v>0</v>
      </c>
      <c r="P4771">
        <v>0</v>
      </c>
      <c r="Q4771">
        <v>0</v>
      </c>
      <c r="R4771">
        <v>0</v>
      </c>
      <c r="S4771">
        <v>0</v>
      </c>
      <c r="T4771">
        <v>0</v>
      </c>
    </row>
    <row r="4772" spans="1:20" x14ac:dyDescent="0.3">
      <c r="A4772" t="s">
        <v>162</v>
      </c>
      <c r="B4772" t="s">
        <v>206</v>
      </c>
      <c r="C4772">
        <v>3</v>
      </c>
      <c r="D4772">
        <v>5</v>
      </c>
      <c r="E4772" t="s">
        <v>510</v>
      </c>
      <c r="F4772" t="s">
        <v>508</v>
      </c>
      <c r="G4772" t="s">
        <v>508</v>
      </c>
      <c r="H4772">
        <v>6.3301640288180039</v>
      </c>
      <c r="I4772">
        <v>6.5853764059135251</v>
      </c>
      <c r="J4772">
        <v>-0.22266176244683761</v>
      </c>
      <c r="K4772">
        <v>-85.809659210958159</v>
      </c>
      <c r="L4772">
        <v>1.0394204656164761</v>
      </c>
      <c r="M4772">
        <v>-4.5084971819381554</v>
      </c>
      <c r="N4772">
        <v>-0.69659560415193766</v>
      </c>
      <c r="O4772">
        <v>0</v>
      </c>
      <c r="P4772">
        <v>1</v>
      </c>
      <c r="Q4772">
        <v>0</v>
      </c>
      <c r="R4772">
        <v>0</v>
      </c>
      <c r="S4772">
        <v>0</v>
      </c>
      <c r="T4772">
        <v>1</v>
      </c>
    </row>
    <row r="4773" spans="1:20" x14ac:dyDescent="0.3">
      <c r="A4773" t="s">
        <v>220</v>
      </c>
      <c r="B4773" t="s">
        <v>206</v>
      </c>
      <c r="C4773">
        <v>0</v>
      </c>
      <c r="D4773">
        <v>2</v>
      </c>
      <c r="E4773" t="s">
        <v>510</v>
      </c>
      <c r="F4773" t="s">
        <v>508</v>
      </c>
      <c r="G4773" t="s">
        <v>508</v>
      </c>
      <c r="H4773">
        <v>5.7565984419461236</v>
      </c>
      <c r="I4773">
        <v>7.981223810336127</v>
      </c>
      <c r="J4773">
        <v>-0.21207865034986989</v>
      </c>
      <c r="K4773">
        <v>-113.38693389026081</v>
      </c>
      <c r="L4773">
        <v>1.086967350223019</v>
      </c>
      <c r="M4773">
        <v>-0.69659560415193766</v>
      </c>
      <c r="N4773">
        <v>3.663291269085565</v>
      </c>
      <c r="O4773">
        <v>0</v>
      </c>
      <c r="P4773">
        <v>0</v>
      </c>
      <c r="Q4773">
        <v>0</v>
      </c>
      <c r="R4773">
        <v>0</v>
      </c>
      <c r="S4773">
        <v>0</v>
      </c>
      <c r="T4773">
        <v>1</v>
      </c>
    </row>
    <row r="4774" spans="1:20" x14ac:dyDescent="0.3">
      <c r="A4774" t="s">
        <v>235</v>
      </c>
      <c r="B4774" t="s">
        <v>206</v>
      </c>
      <c r="C4774">
        <v>6</v>
      </c>
      <c r="D4774">
        <v>7</v>
      </c>
      <c r="E4774" t="s">
        <v>510</v>
      </c>
      <c r="F4774" t="s">
        <v>508</v>
      </c>
      <c r="G4774" t="s">
        <v>508</v>
      </c>
      <c r="H4774">
        <v>4.4310668091112717</v>
      </c>
      <c r="I4774">
        <v>23.208199124572641</v>
      </c>
      <c r="J4774">
        <v>-4.3785363731778222E-2</v>
      </c>
      <c r="K4774">
        <v>-35.004431041733433</v>
      </c>
      <c r="L4774">
        <v>0.83155904279660153</v>
      </c>
      <c r="M4774">
        <v>-2.0817824307946191</v>
      </c>
      <c r="N4774">
        <v>-7.5931881730482223E-2</v>
      </c>
      <c r="O4774">
        <v>1</v>
      </c>
      <c r="P4774">
        <v>1</v>
      </c>
      <c r="Q4774">
        <v>0</v>
      </c>
      <c r="R4774">
        <v>0</v>
      </c>
      <c r="S4774">
        <v>0</v>
      </c>
      <c r="T4774">
        <v>0</v>
      </c>
    </row>
    <row r="4775" spans="1:20" x14ac:dyDescent="0.3">
      <c r="A4775" t="s">
        <v>259</v>
      </c>
      <c r="B4775" t="s">
        <v>206</v>
      </c>
      <c r="C4775">
        <v>6</v>
      </c>
      <c r="D4775">
        <v>5</v>
      </c>
      <c r="E4775" t="s">
        <v>510</v>
      </c>
      <c r="F4775" t="s">
        <v>508</v>
      </c>
      <c r="G4775" t="s">
        <v>508</v>
      </c>
      <c r="H4775">
        <v>4.2281811799017799</v>
      </c>
      <c r="I4775">
        <v>26.48220926699782</v>
      </c>
      <c r="J4775">
        <v>-2.4868714645755741E-2</v>
      </c>
      <c r="K4775">
        <v>-44.191844617700383</v>
      </c>
      <c r="L4775">
        <v>0.87047303810095411</v>
      </c>
      <c r="M4775">
        <v>-7.5931881730482223E-2</v>
      </c>
      <c r="N4775">
        <v>1.8237064886088099</v>
      </c>
      <c r="O4775">
        <v>1</v>
      </c>
      <c r="P4775">
        <v>1</v>
      </c>
      <c r="Q4775">
        <v>0</v>
      </c>
      <c r="R4775">
        <v>0</v>
      </c>
      <c r="S4775">
        <v>0</v>
      </c>
      <c r="T4775">
        <v>0</v>
      </c>
    </row>
    <row r="4776" spans="1:20" x14ac:dyDescent="0.3">
      <c r="A4776" t="s">
        <v>269</v>
      </c>
      <c r="B4776" t="s">
        <v>206</v>
      </c>
      <c r="C4776">
        <v>11</v>
      </c>
      <c r="D4776">
        <v>13</v>
      </c>
      <c r="E4776" t="s">
        <v>513</v>
      </c>
      <c r="F4776" t="s">
        <v>508</v>
      </c>
      <c r="G4776" t="s">
        <v>508</v>
      </c>
      <c r="H4776">
        <v>3.844916473920259</v>
      </c>
      <c r="I4776">
        <v>44.38502537436819</v>
      </c>
      <c r="J4776">
        <v>2.3292642282096709E-2</v>
      </c>
      <c r="K4776">
        <v>59.079127770412157</v>
      </c>
      <c r="L4776">
        <v>0.96417922550469959</v>
      </c>
      <c r="M4776">
        <v>-0.59701437301107307</v>
      </c>
      <c r="N4776">
        <v>0</v>
      </c>
      <c r="O4776">
        <v>1</v>
      </c>
      <c r="P4776">
        <v>1</v>
      </c>
      <c r="Q4776">
        <v>1</v>
      </c>
      <c r="R4776">
        <v>1</v>
      </c>
      <c r="S4776">
        <v>0</v>
      </c>
      <c r="T4776">
        <v>0</v>
      </c>
    </row>
    <row r="4777" spans="1:20" x14ac:dyDescent="0.3">
      <c r="A4777" t="s">
        <v>285</v>
      </c>
      <c r="B4777" t="s">
        <v>206</v>
      </c>
      <c r="C4777">
        <v>6</v>
      </c>
      <c r="D4777">
        <v>7</v>
      </c>
      <c r="E4777" t="s">
        <v>513</v>
      </c>
      <c r="F4777" t="s">
        <v>508</v>
      </c>
      <c r="G4777" t="s">
        <v>508</v>
      </c>
      <c r="H4777">
        <v>3.0479820262452408</v>
      </c>
      <c r="I4777">
        <v>54.464345775094628</v>
      </c>
      <c r="J4777">
        <v>3.562448750827657E-2</v>
      </c>
      <c r="K4777">
        <v>0.45245122041627078</v>
      </c>
      <c r="L4777">
        <v>0.80211470870873292</v>
      </c>
      <c r="M4777">
        <v>-1.946102409348293</v>
      </c>
      <c r="N4777">
        <v>-0.2290128684877332</v>
      </c>
      <c r="O4777">
        <v>0</v>
      </c>
      <c r="P4777">
        <v>1</v>
      </c>
      <c r="Q4777">
        <v>1</v>
      </c>
      <c r="R4777">
        <v>0</v>
      </c>
      <c r="S4777">
        <v>0</v>
      </c>
      <c r="T4777">
        <v>0</v>
      </c>
    </row>
    <row r="4778" spans="1:20" x14ac:dyDescent="0.3">
      <c r="A4778" t="s">
        <v>291</v>
      </c>
      <c r="B4778" t="s">
        <v>206</v>
      </c>
      <c r="C4778">
        <v>6</v>
      </c>
      <c r="D4778">
        <v>10</v>
      </c>
      <c r="E4778" t="s">
        <v>367</v>
      </c>
      <c r="F4778" t="s">
        <v>508</v>
      </c>
      <c r="G4778" t="s">
        <v>509</v>
      </c>
      <c r="H4778">
        <v>2.8571428571428572</v>
      </c>
      <c r="I4778">
        <v>36.607132973718613</v>
      </c>
      <c r="J4778">
        <v>9.7030400029721742E-3</v>
      </c>
      <c r="K4778">
        <v>-94.98713056907819</v>
      </c>
      <c r="L4778">
        <v>0.95667509521584226</v>
      </c>
      <c r="M4778">
        <v>-1.3006892139505259</v>
      </c>
      <c r="N4778">
        <v>-0.85271054209363306</v>
      </c>
      <c r="O4778">
        <v>0</v>
      </c>
      <c r="P4778">
        <v>1</v>
      </c>
      <c r="Q4778">
        <v>1</v>
      </c>
      <c r="R4778">
        <v>0</v>
      </c>
      <c r="S4778">
        <v>0</v>
      </c>
      <c r="T4778">
        <v>0</v>
      </c>
    </row>
    <row r="4779" spans="1:20" x14ac:dyDescent="0.3">
      <c r="A4779" t="s">
        <v>295</v>
      </c>
      <c r="B4779" t="s">
        <v>206</v>
      </c>
      <c r="C4779">
        <v>2</v>
      </c>
      <c r="D4779">
        <v>9</v>
      </c>
      <c r="E4779" t="s">
        <v>510</v>
      </c>
      <c r="F4779" t="s">
        <v>508</v>
      </c>
      <c r="G4779" t="s">
        <v>508</v>
      </c>
      <c r="H4779">
        <v>2.6918349766559628</v>
      </c>
      <c r="I4779">
        <v>26.785734052562791</v>
      </c>
      <c r="J4779">
        <v>-4.6366143804651982E-3</v>
      </c>
      <c r="K4779">
        <v>-141.64976972573521</v>
      </c>
      <c r="L4779">
        <v>1.243773852522126</v>
      </c>
      <c r="M4779">
        <v>-0.85271054209363306</v>
      </c>
      <c r="N4779">
        <v>-0.93823210255660028</v>
      </c>
      <c r="O4779">
        <v>0</v>
      </c>
      <c r="P4779">
        <v>0</v>
      </c>
      <c r="Q4779">
        <v>0</v>
      </c>
      <c r="R4779">
        <v>0</v>
      </c>
      <c r="S4779">
        <v>0</v>
      </c>
      <c r="T4779">
        <v>1</v>
      </c>
    </row>
    <row r="4780" spans="1:20" x14ac:dyDescent="0.3">
      <c r="A4780" t="s">
        <v>298</v>
      </c>
      <c r="B4780" t="s">
        <v>206</v>
      </c>
      <c r="C4780">
        <v>2</v>
      </c>
      <c r="D4780">
        <v>8</v>
      </c>
      <c r="E4780" t="s">
        <v>510</v>
      </c>
      <c r="F4780" t="s">
        <v>508</v>
      </c>
      <c r="G4780" t="s">
        <v>508</v>
      </c>
      <c r="H4780">
        <v>2.5707517411679959</v>
      </c>
      <c r="I4780">
        <v>4.0816306670663014</v>
      </c>
      <c r="J4780">
        <v>-2.154618436008043E-2</v>
      </c>
      <c r="K4780">
        <v>-240.99145939174761</v>
      </c>
      <c r="L4780">
        <v>1.197484830029228</v>
      </c>
      <c r="M4780">
        <v>-0.93823210255660028</v>
      </c>
      <c r="N4780">
        <v>0.78926898869425499</v>
      </c>
      <c r="O4780">
        <v>0</v>
      </c>
      <c r="P4780">
        <v>0</v>
      </c>
      <c r="Q4780">
        <v>0</v>
      </c>
      <c r="R4780">
        <v>0</v>
      </c>
      <c r="S4780">
        <v>0</v>
      </c>
      <c r="T4780">
        <v>1</v>
      </c>
    </row>
    <row r="4781" spans="1:20" x14ac:dyDescent="0.3">
      <c r="A4781" t="s">
        <v>164</v>
      </c>
      <c r="B4781" t="s">
        <v>206</v>
      </c>
      <c r="C4781">
        <v>11</v>
      </c>
      <c r="D4781">
        <v>18</v>
      </c>
      <c r="E4781" t="s">
        <v>5</v>
      </c>
      <c r="F4781" t="s">
        <v>509</v>
      </c>
      <c r="G4781" t="s">
        <v>509</v>
      </c>
      <c r="H4781">
        <v>2.1601164075201909</v>
      </c>
      <c r="I4781">
        <v>22.47188001281566</v>
      </c>
      <c r="J4781">
        <v>3.6218586110945583E-2</v>
      </c>
      <c r="K4781">
        <v>-29.19601487494527</v>
      </c>
      <c r="L4781">
        <v>1.289698223669099</v>
      </c>
      <c r="M4781">
        <v>-2.5816260487339879</v>
      </c>
      <c r="N4781">
        <v>2.5720960691224342</v>
      </c>
      <c r="O4781">
        <v>1</v>
      </c>
      <c r="P4781">
        <v>1</v>
      </c>
      <c r="Q4781">
        <v>1</v>
      </c>
      <c r="R4781">
        <v>0</v>
      </c>
      <c r="S4781">
        <v>0</v>
      </c>
      <c r="T4781">
        <v>1</v>
      </c>
    </row>
    <row r="4782" spans="1:20" x14ac:dyDescent="0.3">
      <c r="A4782" t="s">
        <v>242</v>
      </c>
      <c r="B4782" t="s">
        <v>206</v>
      </c>
      <c r="C4782">
        <v>9</v>
      </c>
      <c r="D4782">
        <v>9</v>
      </c>
      <c r="E4782" t="s">
        <v>510</v>
      </c>
      <c r="F4782" t="s">
        <v>508</v>
      </c>
      <c r="G4782" t="s">
        <v>508</v>
      </c>
      <c r="H4782">
        <v>2.2924351569702819</v>
      </c>
      <c r="I4782">
        <v>63.218421043977543</v>
      </c>
      <c r="J4782">
        <v>7.3915515157875394E-2</v>
      </c>
      <c r="K4782">
        <v>35.016834205970071</v>
      </c>
      <c r="L4782">
        <v>0.79930125235740412</v>
      </c>
      <c r="M4782">
        <v>-1.641785967294094</v>
      </c>
      <c r="N4782">
        <v>2.0485546118183828</v>
      </c>
      <c r="O4782">
        <v>1</v>
      </c>
      <c r="P4782">
        <v>1</v>
      </c>
      <c r="Q4782">
        <v>1</v>
      </c>
      <c r="R4782">
        <v>0</v>
      </c>
      <c r="S4782">
        <v>0</v>
      </c>
      <c r="T4782">
        <v>0</v>
      </c>
    </row>
    <row r="4783" spans="1:20" x14ac:dyDescent="0.3">
      <c r="A4783" t="s">
        <v>77</v>
      </c>
      <c r="B4783" t="s">
        <v>643</v>
      </c>
      <c r="C4783">
        <v>8</v>
      </c>
      <c r="D4783">
        <v>14</v>
      </c>
      <c r="E4783" t="s">
        <v>367</v>
      </c>
      <c r="F4783" t="s">
        <v>508</v>
      </c>
      <c r="G4783" t="s">
        <v>509</v>
      </c>
      <c r="H4783">
        <v>2.513227739754829</v>
      </c>
      <c r="I4783">
        <v>48.717918621700157</v>
      </c>
      <c r="J4783">
        <v>8.0301377774413596E-2</v>
      </c>
      <c r="K4783">
        <v>25.166208095961231</v>
      </c>
      <c r="L4783">
        <v>1.0185103122896051</v>
      </c>
      <c r="M4783">
        <v>-3.3622604190726171</v>
      </c>
      <c r="N4783">
        <v>3.1425335327308308</v>
      </c>
      <c r="O4783">
        <v>0</v>
      </c>
      <c r="P4783">
        <v>1</v>
      </c>
      <c r="Q4783">
        <v>1</v>
      </c>
      <c r="R4783">
        <v>0</v>
      </c>
      <c r="S4783">
        <v>0</v>
      </c>
      <c r="T4783">
        <v>1</v>
      </c>
    </row>
    <row r="4784" spans="1:20" x14ac:dyDescent="0.3">
      <c r="A4784" t="s">
        <v>139</v>
      </c>
      <c r="B4784" t="s">
        <v>643</v>
      </c>
      <c r="C4784">
        <v>8</v>
      </c>
      <c r="D4784">
        <v>14</v>
      </c>
      <c r="E4784" t="s">
        <v>367</v>
      </c>
      <c r="F4784" t="s">
        <v>508</v>
      </c>
      <c r="G4784" t="s">
        <v>509</v>
      </c>
      <c r="H4784">
        <v>2.7330916218671271</v>
      </c>
      <c r="I4784">
        <v>45.505619181511143</v>
      </c>
      <c r="J4784">
        <v>4.4110192583877161E-3</v>
      </c>
      <c r="K4784">
        <v>35.490220300505626</v>
      </c>
      <c r="L4784">
        <v>1.031945257161585</v>
      </c>
      <c r="M4784">
        <v>-2.77777893206764</v>
      </c>
      <c r="N4784">
        <v>-0.78432097481861751</v>
      </c>
      <c r="O4784">
        <v>0</v>
      </c>
      <c r="P4784">
        <v>1</v>
      </c>
      <c r="Q4784">
        <v>1</v>
      </c>
      <c r="R4784">
        <v>0</v>
      </c>
      <c r="S4784">
        <v>0</v>
      </c>
      <c r="T4784">
        <v>1</v>
      </c>
    </row>
    <row r="4785" spans="1:20" x14ac:dyDescent="0.3">
      <c r="A4785" t="s">
        <v>156</v>
      </c>
      <c r="B4785" t="s">
        <v>643</v>
      </c>
      <c r="C4785">
        <v>3</v>
      </c>
      <c r="D4785">
        <v>8</v>
      </c>
      <c r="E4785" t="s">
        <v>510</v>
      </c>
      <c r="F4785" t="s">
        <v>508</v>
      </c>
      <c r="G4785" t="s">
        <v>508</v>
      </c>
      <c r="H4785">
        <v>2.8434281627879141</v>
      </c>
      <c r="I4785">
        <v>37.640372383287328</v>
      </c>
      <c r="J4785">
        <v>-3.608437935752562E-2</v>
      </c>
      <c r="K4785">
        <v>-59.569966925413652</v>
      </c>
      <c r="L4785">
        <v>0.78797714046885781</v>
      </c>
      <c r="M4785">
        <v>-0.78432097481861751</v>
      </c>
      <c r="N4785">
        <v>5.7594608158843057</v>
      </c>
      <c r="O4785">
        <v>0</v>
      </c>
      <c r="P4785">
        <v>1</v>
      </c>
      <c r="Q4785">
        <v>0</v>
      </c>
      <c r="R4785">
        <v>0</v>
      </c>
      <c r="S4785">
        <v>0</v>
      </c>
      <c r="T4785">
        <v>0</v>
      </c>
    </row>
    <row r="4786" spans="1:20" x14ac:dyDescent="0.3">
      <c r="A4786" t="s">
        <v>228</v>
      </c>
      <c r="B4786" t="s">
        <v>643</v>
      </c>
      <c r="C4786">
        <v>11</v>
      </c>
      <c r="D4786">
        <v>11</v>
      </c>
      <c r="E4786" t="s">
        <v>510</v>
      </c>
      <c r="F4786" t="s">
        <v>508</v>
      </c>
      <c r="G4786" t="s">
        <v>508</v>
      </c>
      <c r="H4786">
        <v>2.9676179431733631</v>
      </c>
      <c r="I4786">
        <v>72.042995315717377</v>
      </c>
      <c r="J4786">
        <v>3.316313367535112E-2</v>
      </c>
      <c r="K4786">
        <v>138.16654480461449</v>
      </c>
      <c r="L4786">
        <v>0.88106257142326661</v>
      </c>
      <c r="M4786">
        <v>-0.89852048418831176</v>
      </c>
      <c r="N4786">
        <v>2.453328450520833</v>
      </c>
      <c r="O4786">
        <v>1</v>
      </c>
      <c r="P4786">
        <v>1</v>
      </c>
      <c r="Q4786">
        <v>1</v>
      </c>
      <c r="R4786">
        <v>0</v>
      </c>
      <c r="S4786">
        <v>1</v>
      </c>
      <c r="T4786">
        <v>0</v>
      </c>
    </row>
    <row r="4787" spans="1:20" x14ac:dyDescent="0.3">
      <c r="A4787" t="s">
        <v>265</v>
      </c>
      <c r="B4787" t="s">
        <v>643</v>
      </c>
      <c r="C4787">
        <v>11</v>
      </c>
      <c r="D4787">
        <v>11</v>
      </c>
      <c r="E4787" t="s">
        <v>510</v>
      </c>
      <c r="F4787" t="s">
        <v>508</v>
      </c>
      <c r="G4787" t="s">
        <v>508</v>
      </c>
      <c r="H4787">
        <v>2.9761893456241841</v>
      </c>
      <c r="I4787">
        <v>77.674435934809466</v>
      </c>
      <c r="J4787">
        <v>7.2952765895292093E-2</v>
      </c>
      <c r="K4787">
        <v>102.4351733235451</v>
      </c>
      <c r="L4787">
        <v>0.8618855087549665</v>
      </c>
      <c r="M4787">
        <v>-1.952719314718812</v>
      </c>
      <c r="N4787">
        <v>-3.0398318974070362</v>
      </c>
      <c r="O4787">
        <v>1</v>
      </c>
      <c r="P4787">
        <v>1</v>
      </c>
      <c r="Q4787">
        <v>1</v>
      </c>
      <c r="R4787">
        <v>0</v>
      </c>
      <c r="S4787">
        <v>1</v>
      </c>
      <c r="T4787">
        <v>0</v>
      </c>
    </row>
    <row r="4788" spans="1:20" x14ac:dyDescent="0.3">
      <c r="A4788" t="s">
        <v>271</v>
      </c>
      <c r="B4788" t="s">
        <v>643</v>
      </c>
      <c r="C4788">
        <v>3</v>
      </c>
      <c r="D4788">
        <v>8</v>
      </c>
      <c r="E4788" t="s">
        <v>510</v>
      </c>
      <c r="F4788" t="s">
        <v>508</v>
      </c>
      <c r="G4788" t="s">
        <v>508</v>
      </c>
      <c r="H4788">
        <v>3.715271057597902</v>
      </c>
      <c r="I4788">
        <v>3.1110975477430558</v>
      </c>
      <c r="J4788">
        <v>-0.1001196456331374</v>
      </c>
      <c r="K4788">
        <v>-79.653714087286289</v>
      </c>
      <c r="L4788">
        <v>0.83059386488772258</v>
      </c>
      <c r="M4788">
        <v>-6.0540585904508024</v>
      </c>
      <c r="N4788">
        <v>5.7538719014499917E-2</v>
      </c>
      <c r="O4788">
        <v>0</v>
      </c>
      <c r="P4788">
        <v>1</v>
      </c>
      <c r="Q4788">
        <v>0</v>
      </c>
      <c r="R4788">
        <v>0</v>
      </c>
      <c r="S4788">
        <v>0</v>
      </c>
      <c r="T4788">
        <v>0</v>
      </c>
    </row>
    <row r="4789" spans="1:20" x14ac:dyDescent="0.3">
      <c r="A4789" t="s">
        <v>283</v>
      </c>
      <c r="B4789" t="s">
        <v>643</v>
      </c>
      <c r="C4789">
        <v>5</v>
      </c>
      <c r="D4789">
        <v>6</v>
      </c>
      <c r="E4789" t="s">
        <v>510</v>
      </c>
      <c r="F4789" t="s">
        <v>508</v>
      </c>
      <c r="G4789" t="s">
        <v>508</v>
      </c>
      <c r="H4789">
        <v>3.4740433252764951</v>
      </c>
      <c r="I4789">
        <v>34.836022644305856</v>
      </c>
      <c r="J4789">
        <v>-0.17408276794700181</v>
      </c>
      <c r="K4789">
        <v>-65.858629294976637</v>
      </c>
      <c r="L4789">
        <v>0.64718017914610249</v>
      </c>
      <c r="M4789">
        <v>-0.16667048136393231</v>
      </c>
      <c r="N4789">
        <v>-1.7807440570485129</v>
      </c>
      <c r="O4789">
        <v>0</v>
      </c>
      <c r="P4789">
        <v>1</v>
      </c>
      <c r="Q4789">
        <v>0</v>
      </c>
      <c r="R4789">
        <v>1</v>
      </c>
      <c r="S4789">
        <v>0</v>
      </c>
      <c r="T4789">
        <v>0</v>
      </c>
    </row>
    <row r="4790" spans="1:20" x14ac:dyDescent="0.3">
      <c r="A4790" t="s">
        <v>290</v>
      </c>
      <c r="B4790" t="s">
        <v>643</v>
      </c>
      <c r="C4790">
        <v>3</v>
      </c>
      <c r="D4790">
        <v>6</v>
      </c>
      <c r="E4790" t="s">
        <v>510</v>
      </c>
      <c r="F4790" t="s">
        <v>508</v>
      </c>
      <c r="G4790" t="s">
        <v>508</v>
      </c>
      <c r="H4790">
        <v>3.5248884146993151</v>
      </c>
      <c r="I4790">
        <v>21.721273671851431</v>
      </c>
      <c r="J4790">
        <v>-0.18669561024034889</v>
      </c>
      <c r="K4790">
        <v>-73.56983932598321</v>
      </c>
      <c r="L4790">
        <v>0.68365322809934082</v>
      </c>
      <c r="M4790">
        <v>-1.7807440570485129</v>
      </c>
      <c r="N4790">
        <v>0.39659884610268148</v>
      </c>
      <c r="O4790">
        <v>0</v>
      </c>
      <c r="P4790">
        <v>1</v>
      </c>
      <c r="Q4790">
        <v>0</v>
      </c>
      <c r="R4790">
        <v>0</v>
      </c>
      <c r="S4790">
        <v>0</v>
      </c>
      <c r="T4790">
        <v>0</v>
      </c>
    </row>
    <row r="4791" spans="1:20" x14ac:dyDescent="0.3">
      <c r="A4791" t="s">
        <v>512</v>
      </c>
      <c r="B4791" t="s">
        <v>643</v>
      </c>
      <c r="C4791">
        <v>5</v>
      </c>
      <c r="D4791">
        <v>9</v>
      </c>
      <c r="E4791" t="s">
        <v>510</v>
      </c>
      <c r="F4791" t="s">
        <v>508</v>
      </c>
      <c r="G4791" t="s">
        <v>508</v>
      </c>
      <c r="H4791">
        <v>3.4289014283917729</v>
      </c>
      <c r="I4791">
        <v>8.0971991311136531</v>
      </c>
      <c r="J4791">
        <v>-0.1988958482380967</v>
      </c>
      <c r="K4791">
        <v>-88.208382053458209</v>
      </c>
      <c r="L4791">
        <v>1.0439669181476261</v>
      </c>
      <c r="M4791">
        <v>-2.4266276212724489</v>
      </c>
      <c r="N4791">
        <v>3.2388631364355409</v>
      </c>
      <c r="O4791">
        <v>0</v>
      </c>
      <c r="P4791">
        <v>1</v>
      </c>
      <c r="Q4791">
        <v>0</v>
      </c>
      <c r="R4791">
        <v>0</v>
      </c>
      <c r="S4791">
        <v>0</v>
      </c>
      <c r="T4791">
        <v>1</v>
      </c>
    </row>
    <row r="4792" spans="1:20" x14ac:dyDescent="0.3">
      <c r="A4792" t="s">
        <v>162</v>
      </c>
      <c r="B4792" t="s">
        <v>643</v>
      </c>
      <c r="C4792">
        <v>11</v>
      </c>
      <c r="D4792">
        <v>10</v>
      </c>
      <c r="E4792" t="s">
        <v>510</v>
      </c>
      <c r="F4792" t="s">
        <v>508</v>
      </c>
      <c r="G4792" t="s">
        <v>508</v>
      </c>
      <c r="H4792">
        <v>5.287265294859445</v>
      </c>
      <c r="I4792">
        <v>53.370783807893531</v>
      </c>
      <c r="J4792">
        <v>7.107860368539029E-2</v>
      </c>
      <c r="K4792">
        <v>87.348409391145765</v>
      </c>
      <c r="L4792">
        <v>1.043059815802019</v>
      </c>
      <c r="M4792">
        <v>-5.0567574028602946</v>
      </c>
      <c r="N4792">
        <v>-4.184785183300872</v>
      </c>
      <c r="O4792">
        <v>1</v>
      </c>
      <c r="P4792">
        <v>1</v>
      </c>
      <c r="Q4792">
        <v>1</v>
      </c>
      <c r="R4792">
        <v>0</v>
      </c>
      <c r="S4792">
        <v>1</v>
      </c>
      <c r="T4792">
        <v>1</v>
      </c>
    </row>
    <row r="4793" spans="1:20" x14ac:dyDescent="0.3">
      <c r="A4793" t="s">
        <v>220</v>
      </c>
      <c r="B4793" t="s">
        <v>643</v>
      </c>
      <c r="C4793">
        <v>6</v>
      </c>
      <c r="D4793">
        <v>6</v>
      </c>
      <c r="E4793" t="s">
        <v>510</v>
      </c>
      <c r="F4793" t="s">
        <v>508</v>
      </c>
      <c r="G4793" t="s">
        <v>508</v>
      </c>
      <c r="H4793">
        <v>6.0975594112235036</v>
      </c>
      <c r="I4793">
        <v>31.741554221482851</v>
      </c>
      <c r="J4793">
        <v>5.8077446417216646E-3</v>
      </c>
      <c r="K4793">
        <v>35.897411748173447</v>
      </c>
      <c r="L4793">
        <v>0.9592134005995171</v>
      </c>
      <c r="M4793">
        <v>-4.184785183300872</v>
      </c>
      <c r="N4793">
        <v>0.79410835882866071</v>
      </c>
      <c r="O4793">
        <v>0</v>
      </c>
      <c r="P4793">
        <v>1</v>
      </c>
      <c r="Q4793">
        <v>1</v>
      </c>
      <c r="R4793">
        <v>0</v>
      </c>
      <c r="S4793">
        <v>1</v>
      </c>
      <c r="T4793">
        <v>0</v>
      </c>
    </row>
    <row r="4794" spans="1:20" x14ac:dyDescent="0.3">
      <c r="A4794" t="s">
        <v>259</v>
      </c>
      <c r="B4794" t="s">
        <v>643</v>
      </c>
      <c r="C4794">
        <v>11</v>
      </c>
      <c r="D4794">
        <v>6</v>
      </c>
      <c r="E4794" t="s">
        <v>510</v>
      </c>
      <c r="F4794" t="s">
        <v>508</v>
      </c>
      <c r="G4794" t="s">
        <v>508</v>
      </c>
      <c r="H4794">
        <v>5.9884549806668321</v>
      </c>
      <c r="I4794">
        <v>77.10277354293963</v>
      </c>
      <c r="J4794">
        <v>0.1540075536776101</v>
      </c>
      <c r="K4794">
        <v>146.02191163702639</v>
      </c>
      <c r="L4794">
        <v>0.93403006252553478</v>
      </c>
      <c r="M4794">
        <v>-1.688183529750473</v>
      </c>
      <c r="N4794">
        <v>2.7272774562364619</v>
      </c>
      <c r="O4794">
        <v>1</v>
      </c>
      <c r="P4794">
        <v>1</v>
      </c>
      <c r="Q4794">
        <v>1</v>
      </c>
      <c r="R4794">
        <v>1</v>
      </c>
      <c r="S4794">
        <v>1</v>
      </c>
      <c r="T4794">
        <v>0</v>
      </c>
    </row>
    <row r="4795" spans="1:20" x14ac:dyDescent="0.3">
      <c r="A4795" t="s">
        <v>269</v>
      </c>
      <c r="B4795" t="s">
        <v>643</v>
      </c>
      <c r="C4795">
        <v>11</v>
      </c>
      <c r="D4795">
        <v>6</v>
      </c>
      <c r="E4795" t="s">
        <v>510</v>
      </c>
      <c r="F4795" t="s">
        <v>508</v>
      </c>
      <c r="G4795" t="s">
        <v>508</v>
      </c>
      <c r="H4795">
        <v>6.1511846017729157</v>
      </c>
      <c r="I4795">
        <v>86.574074891696142</v>
      </c>
      <c r="J4795">
        <v>0.21516609451939411</v>
      </c>
      <c r="K4795">
        <v>122.6986503574751</v>
      </c>
      <c r="L4795">
        <v>0.84365439673971365</v>
      </c>
      <c r="M4795">
        <v>-0.49164395633990871</v>
      </c>
      <c r="N4795">
        <v>0.39525654451939302</v>
      </c>
      <c r="O4795">
        <v>1</v>
      </c>
      <c r="P4795">
        <v>1</v>
      </c>
      <c r="Q4795">
        <v>1</v>
      </c>
      <c r="R4795">
        <v>1</v>
      </c>
      <c r="S4795">
        <v>1</v>
      </c>
      <c r="T4795">
        <v>0</v>
      </c>
    </row>
    <row r="4796" spans="1:20" x14ac:dyDescent="0.3">
      <c r="A4796" t="s">
        <v>96</v>
      </c>
      <c r="B4796" t="s">
        <v>643</v>
      </c>
      <c r="C4796">
        <v>6</v>
      </c>
      <c r="D4796">
        <v>3</v>
      </c>
      <c r="E4796" t="s">
        <v>510</v>
      </c>
      <c r="F4796" t="s">
        <v>508</v>
      </c>
      <c r="G4796" t="s">
        <v>508</v>
      </c>
      <c r="H4796">
        <v>5.9176494380510167</v>
      </c>
      <c r="I4796">
        <v>31.460648873672959</v>
      </c>
      <c r="J4796">
        <v>-3.9686609735895551E-3</v>
      </c>
      <c r="K4796">
        <v>-10.940397193057841</v>
      </c>
      <c r="L4796">
        <v>0.69935704691934431</v>
      </c>
      <c r="M4796">
        <v>-0.60000419616699219</v>
      </c>
      <c r="N4796">
        <v>4.9295849645658167</v>
      </c>
      <c r="O4796">
        <v>1</v>
      </c>
      <c r="P4796">
        <v>1</v>
      </c>
      <c r="Q4796">
        <v>0</v>
      </c>
      <c r="R4796">
        <v>0</v>
      </c>
      <c r="S4796">
        <v>1</v>
      </c>
      <c r="T4796">
        <v>0</v>
      </c>
    </row>
    <row r="4797" spans="1:20" x14ac:dyDescent="0.3">
      <c r="A4797" t="s">
        <v>77</v>
      </c>
      <c r="B4797" t="s">
        <v>145</v>
      </c>
      <c r="C4797">
        <v>13</v>
      </c>
      <c r="D4797">
        <v>13</v>
      </c>
      <c r="E4797" t="s">
        <v>510</v>
      </c>
      <c r="F4797" t="s">
        <v>508</v>
      </c>
      <c r="G4797" t="s">
        <v>508</v>
      </c>
      <c r="H4797">
        <v>2.3539368283972508</v>
      </c>
      <c r="I4797">
        <v>69.306888810328843</v>
      </c>
      <c r="J4797">
        <v>0.36545583794662823</v>
      </c>
      <c r="K4797">
        <v>49.456618357207503</v>
      </c>
      <c r="L4797">
        <v>1.1485004425926579</v>
      </c>
      <c r="M4797">
        <v>-0.39312189275568182</v>
      </c>
      <c r="N4797">
        <v>3.305375949242356</v>
      </c>
      <c r="O4797">
        <v>1</v>
      </c>
      <c r="P4797">
        <v>1</v>
      </c>
      <c r="Q4797">
        <v>1</v>
      </c>
      <c r="R4797">
        <v>1</v>
      </c>
      <c r="S4797">
        <v>0</v>
      </c>
      <c r="T4797">
        <v>1</v>
      </c>
    </row>
    <row r="4798" spans="1:20" x14ac:dyDescent="0.3">
      <c r="A4798" t="s">
        <v>139</v>
      </c>
      <c r="B4798" t="s">
        <v>145</v>
      </c>
      <c r="C4798">
        <v>11</v>
      </c>
      <c r="D4798">
        <v>14</v>
      </c>
      <c r="E4798" t="s">
        <v>513</v>
      </c>
      <c r="F4798" t="s">
        <v>508</v>
      </c>
      <c r="G4798" t="s">
        <v>508</v>
      </c>
      <c r="H4798">
        <v>2.314815380387945</v>
      </c>
      <c r="I4798">
        <v>56.338040276764403</v>
      </c>
      <c r="J4798">
        <v>0.81602012528130996</v>
      </c>
      <c r="K4798">
        <v>109.3749175468745</v>
      </c>
      <c r="L4798">
        <v>0.76617261982398721</v>
      </c>
      <c r="M4798">
        <v>-1.108435205666416</v>
      </c>
      <c r="N4798">
        <v>0.87719448271328637</v>
      </c>
      <c r="O4798">
        <v>1</v>
      </c>
      <c r="P4798">
        <v>1</v>
      </c>
      <c r="Q4798">
        <v>1</v>
      </c>
      <c r="R4798">
        <v>0</v>
      </c>
      <c r="S4798">
        <v>1</v>
      </c>
      <c r="T4798">
        <v>0</v>
      </c>
    </row>
    <row r="4799" spans="1:20" x14ac:dyDescent="0.3">
      <c r="A4799" t="s">
        <v>223</v>
      </c>
      <c r="B4799" t="s">
        <v>145</v>
      </c>
      <c r="C4799">
        <v>8</v>
      </c>
      <c r="D4799">
        <v>8</v>
      </c>
      <c r="E4799" t="s">
        <v>510</v>
      </c>
      <c r="F4799" t="s">
        <v>508</v>
      </c>
      <c r="G4799" t="s">
        <v>508</v>
      </c>
      <c r="H4799">
        <v>2.3786617093890552</v>
      </c>
      <c r="I4799">
        <v>74.125900988619932</v>
      </c>
      <c r="J4799">
        <v>0.87019007796814885</v>
      </c>
      <c r="K4799">
        <v>122.2701163883839</v>
      </c>
      <c r="L4799">
        <v>0.88813098793370149</v>
      </c>
      <c r="M4799">
        <v>-0.66921315339729426</v>
      </c>
      <c r="N4799">
        <v>-0.38498702599082812</v>
      </c>
      <c r="O4799">
        <v>0</v>
      </c>
      <c r="P4799">
        <v>1</v>
      </c>
      <c r="Q4799">
        <v>1</v>
      </c>
      <c r="R4799">
        <v>0</v>
      </c>
      <c r="S4799">
        <v>1</v>
      </c>
      <c r="T4799">
        <v>0</v>
      </c>
    </row>
    <row r="4800" spans="1:20" x14ac:dyDescent="0.3">
      <c r="A4800" t="s">
        <v>228</v>
      </c>
      <c r="B4800" t="s">
        <v>145</v>
      </c>
      <c r="C4800">
        <v>8</v>
      </c>
      <c r="D4800">
        <v>8</v>
      </c>
      <c r="E4800" t="s">
        <v>510</v>
      </c>
      <c r="F4800" t="s">
        <v>508</v>
      </c>
      <c r="G4800" t="s">
        <v>508</v>
      </c>
      <c r="H4800">
        <v>2.3740522280654219</v>
      </c>
      <c r="I4800">
        <v>68.531475247154987</v>
      </c>
      <c r="J4800">
        <v>0.68227278991518747</v>
      </c>
      <c r="K4800">
        <v>61.883059207198542</v>
      </c>
      <c r="L4800">
        <v>0.98605688279254289</v>
      </c>
      <c r="M4800">
        <v>-0.38498702599082812</v>
      </c>
      <c r="N4800">
        <v>5.0724637681159424</v>
      </c>
      <c r="O4800">
        <v>0</v>
      </c>
      <c r="P4800">
        <v>1</v>
      </c>
      <c r="Q4800">
        <v>1</v>
      </c>
      <c r="R4800">
        <v>0</v>
      </c>
      <c r="S4800">
        <v>1</v>
      </c>
      <c r="T4800">
        <v>0</v>
      </c>
    </row>
    <row r="4801" spans="1:20" x14ac:dyDescent="0.3">
      <c r="A4801" t="s">
        <v>265</v>
      </c>
      <c r="B4801" t="s">
        <v>145</v>
      </c>
      <c r="C4801">
        <v>11</v>
      </c>
      <c r="D4801">
        <v>12</v>
      </c>
      <c r="E4801" t="s">
        <v>510</v>
      </c>
      <c r="F4801" t="s">
        <v>508</v>
      </c>
      <c r="G4801" t="s">
        <v>508</v>
      </c>
      <c r="H4801">
        <v>2.70980209360361</v>
      </c>
      <c r="I4801">
        <v>88.644667556855751</v>
      </c>
      <c r="J4801">
        <v>1.9912976605129209</v>
      </c>
      <c r="K4801">
        <v>146.03259670322049</v>
      </c>
      <c r="L4801">
        <v>0.96904380172841165</v>
      </c>
      <c r="M4801">
        <v>-0.4464285714285714</v>
      </c>
      <c r="N4801">
        <v>-5.3811659192825116</v>
      </c>
      <c r="O4801">
        <v>1</v>
      </c>
      <c r="P4801">
        <v>1</v>
      </c>
      <c r="Q4801">
        <v>1</v>
      </c>
      <c r="R4801">
        <v>0</v>
      </c>
      <c r="S4801">
        <v>1</v>
      </c>
      <c r="T4801">
        <v>0</v>
      </c>
    </row>
    <row r="4802" spans="1:20" x14ac:dyDescent="0.3">
      <c r="A4802" t="s">
        <v>271</v>
      </c>
      <c r="B4802" t="s">
        <v>145</v>
      </c>
      <c r="C4802">
        <v>5</v>
      </c>
      <c r="D4802">
        <v>8</v>
      </c>
      <c r="E4802" t="s">
        <v>510</v>
      </c>
      <c r="F4802" t="s">
        <v>508</v>
      </c>
      <c r="G4802" t="s">
        <v>508</v>
      </c>
      <c r="H4802">
        <v>3.4547393021860091</v>
      </c>
      <c r="I4802">
        <v>11.72159923270098</v>
      </c>
      <c r="J4802">
        <v>-4.5946361417481103E-2</v>
      </c>
      <c r="K4802">
        <v>-45.958952659451562</v>
      </c>
      <c r="L4802">
        <v>0.85241601755100105</v>
      </c>
      <c r="M4802">
        <v>-4.2654028436018958</v>
      </c>
      <c r="N4802">
        <v>1.089107400119895</v>
      </c>
      <c r="O4802">
        <v>0</v>
      </c>
      <c r="P4802">
        <v>1</v>
      </c>
      <c r="Q4802">
        <v>0</v>
      </c>
      <c r="R4802">
        <v>0</v>
      </c>
      <c r="S4802">
        <v>1</v>
      </c>
      <c r="T4802">
        <v>0</v>
      </c>
    </row>
    <row r="4803" spans="1:20" x14ac:dyDescent="0.3">
      <c r="A4803" t="s">
        <v>283</v>
      </c>
      <c r="B4803" t="s">
        <v>145</v>
      </c>
      <c r="C4803">
        <v>0</v>
      </c>
      <c r="D4803">
        <v>5</v>
      </c>
      <c r="E4803" t="s">
        <v>510</v>
      </c>
      <c r="F4803" t="s">
        <v>508</v>
      </c>
      <c r="G4803" t="s">
        <v>508</v>
      </c>
      <c r="H4803">
        <v>3.3049578141248932</v>
      </c>
      <c r="I4803">
        <v>0.75186805395414791</v>
      </c>
      <c r="J4803">
        <v>-1.666128364475719</v>
      </c>
      <c r="K4803">
        <v>-101.47285268181049</v>
      </c>
      <c r="L4803">
        <v>0.63096842174827716</v>
      </c>
      <c r="M4803">
        <v>-1.7707850710652011</v>
      </c>
      <c r="N4803">
        <v>-0.70104853173694459</v>
      </c>
      <c r="O4803">
        <v>0</v>
      </c>
      <c r="P4803">
        <v>0</v>
      </c>
      <c r="Q4803">
        <v>0</v>
      </c>
      <c r="R4803">
        <v>0</v>
      </c>
      <c r="S4803">
        <v>0</v>
      </c>
      <c r="T4803">
        <v>0</v>
      </c>
    </row>
    <row r="4804" spans="1:20" x14ac:dyDescent="0.3">
      <c r="A4804" t="s">
        <v>290</v>
      </c>
      <c r="B4804" t="s">
        <v>145</v>
      </c>
      <c r="C4804">
        <v>0</v>
      </c>
      <c r="D4804">
        <v>5</v>
      </c>
      <c r="E4804" t="s">
        <v>510</v>
      </c>
      <c r="F4804" t="s">
        <v>508</v>
      </c>
      <c r="G4804" t="s">
        <v>508</v>
      </c>
      <c r="H4804">
        <v>3.3318924636719962</v>
      </c>
      <c r="I4804">
        <v>0</v>
      </c>
      <c r="J4804">
        <v>-2.0497186627581021</v>
      </c>
      <c r="K4804">
        <v>-105.317030081418</v>
      </c>
      <c r="L4804">
        <v>0.72865254619485587</v>
      </c>
      <c r="M4804">
        <v>-0.70104853173694459</v>
      </c>
      <c r="N4804">
        <v>1.966713987123059</v>
      </c>
      <c r="O4804">
        <v>0</v>
      </c>
      <c r="P4804">
        <v>0</v>
      </c>
      <c r="Q4804">
        <v>0</v>
      </c>
      <c r="R4804">
        <v>0</v>
      </c>
      <c r="S4804">
        <v>0</v>
      </c>
      <c r="T4804">
        <v>0</v>
      </c>
    </row>
    <row r="4805" spans="1:20" x14ac:dyDescent="0.3">
      <c r="A4805" t="s">
        <v>512</v>
      </c>
      <c r="B4805" t="s">
        <v>145</v>
      </c>
      <c r="C4805">
        <v>5</v>
      </c>
      <c r="D4805">
        <v>9</v>
      </c>
      <c r="E4805" t="s">
        <v>510</v>
      </c>
      <c r="F4805" t="s">
        <v>508</v>
      </c>
      <c r="G4805" t="s">
        <v>508</v>
      </c>
      <c r="H4805">
        <v>3.565976230589444</v>
      </c>
      <c r="I4805">
        <v>0</v>
      </c>
      <c r="J4805">
        <v>-2.2380933183287262</v>
      </c>
      <c r="K4805">
        <v>-85.1910643964098</v>
      </c>
      <c r="L4805">
        <v>1.18822492633244</v>
      </c>
      <c r="M4805">
        <v>-2.8189896311923461</v>
      </c>
      <c r="N4805">
        <v>-5.8015236114424296</v>
      </c>
      <c r="O4805">
        <v>0</v>
      </c>
      <c r="P4805">
        <v>1</v>
      </c>
      <c r="Q4805">
        <v>0</v>
      </c>
      <c r="R4805">
        <v>0</v>
      </c>
      <c r="S4805">
        <v>0</v>
      </c>
      <c r="T4805">
        <v>1</v>
      </c>
    </row>
    <row r="4806" spans="1:20" x14ac:dyDescent="0.3">
      <c r="A4806" t="s">
        <v>91</v>
      </c>
      <c r="B4806" t="s">
        <v>145</v>
      </c>
      <c r="C4806">
        <v>0</v>
      </c>
      <c r="D4806">
        <v>5</v>
      </c>
      <c r="E4806" t="s">
        <v>510</v>
      </c>
      <c r="F4806" t="s">
        <v>508</v>
      </c>
      <c r="G4806" t="s">
        <v>508</v>
      </c>
      <c r="H4806">
        <v>4.3258471253806068</v>
      </c>
      <c r="I4806">
        <v>14.40502679844227</v>
      </c>
      <c r="J4806">
        <v>-2.8656596157538399</v>
      </c>
      <c r="K4806">
        <v>-197.7381829586391</v>
      </c>
      <c r="L4806">
        <v>0.88824654964632999</v>
      </c>
      <c r="M4806">
        <v>-5.8015236114424296</v>
      </c>
      <c r="N4806">
        <v>-1.9989260318889721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0</v>
      </c>
    </row>
    <row r="4807" spans="1:20" x14ac:dyDescent="0.3">
      <c r="A4807" t="s">
        <v>93</v>
      </c>
      <c r="B4807" t="s">
        <v>145</v>
      </c>
      <c r="C4807">
        <v>0</v>
      </c>
      <c r="D4807">
        <v>3</v>
      </c>
      <c r="E4807" t="s">
        <v>510</v>
      </c>
      <c r="F4807" t="s">
        <v>508</v>
      </c>
      <c r="G4807" t="s">
        <v>508</v>
      </c>
      <c r="H4807">
        <v>4.551897729338779</v>
      </c>
      <c r="I4807">
        <v>6.6805769031672328</v>
      </c>
      <c r="J4807">
        <v>-3.2441390576559268</v>
      </c>
      <c r="K4807">
        <v>-141.53205311220481</v>
      </c>
      <c r="L4807">
        <v>0.94747896017744315</v>
      </c>
      <c r="M4807">
        <v>-1.9989260318889721</v>
      </c>
      <c r="N4807">
        <v>0.22051222091093459</v>
      </c>
      <c r="O4807">
        <v>0</v>
      </c>
      <c r="P4807">
        <v>0</v>
      </c>
      <c r="Q4807">
        <v>0</v>
      </c>
      <c r="R4807">
        <v>0</v>
      </c>
      <c r="S4807">
        <v>0</v>
      </c>
      <c r="T4807">
        <v>0</v>
      </c>
    </row>
    <row r="4808" spans="1:20" x14ac:dyDescent="0.3">
      <c r="A4808" t="s">
        <v>162</v>
      </c>
      <c r="B4808" t="s">
        <v>145</v>
      </c>
      <c r="C4808">
        <v>0</v>
      </c>
      <c r="D4808">
        <v>3</v>
      </c>
      <c r="E4808" t="s">
        <v>510</v>
      </c>
      <c r="F4808" t="s">
        <v>508</v>
      </c>
      <c r="G4808" t="s">
        <v>508</v>
      </c>
      <c r="H4808">
        <v>4.2002573155432383</v>
      </c>
      <c r="I4808">
        <v>3.2454183385310209</v>
      </c>
      <c r="J4808">
        <v>-3.128335381161889</v>
      </c>
      <c r="K4808">
        <v>-112.0391168920963</v>
      </c>
      <c r="L4808">
        <v>0.88695194525843368</v>
      </c>
      <c r="M4808">
        <v>-1.936912041566057</v>
      </c>
      <c r="N4808">
        <v>-2.0315975771591419</v>
      </c>
      <c r="O4808">
        <v>0</v>
      </c>
      <c r="P4808">
        <v>0</v>
      </c>
      <c r="Q4808">
        <v>0</v>
      </c>
      <c r="R4808">
        <v>0</v>
      </c>
      <c r="S4808">
        <v>0</v>
      </c>
      <c r="T4808">
        <v>0</v>
      </c>
    </row>
    <row r="4809" spans="1:20" x14ac:dyDescent="0.3">
      <c r="A4809" t="s">
        <v>220</v>
      </c>
      <c r="B4809" t="s">
        <v>145</v>
      </c>
      <c r="C4809">
        <v>2</v>
      </c>
      <c r="D4809">
        <v>7</v>
      </c>
      <c r="E4809" t="s">
        <v>510</v>
      </c>
      <c r="F4809" t="s">
        <v>508</v>
      </c>
      <c r="G4809" t="s">
        <v>508</v>
      </c>
      <c r="H4809">
        <v>4.4766287017661499</v>
      </c>
      <c r="I4809">
        <v>11.09155407265923</v>
      </c>
      <c r="J4809">
        <v>-3.1008338721092459</v>
      </c>
      <c r="K4809">
        <v>-129.87456991760411</v>
      </c>
      <c r="L4809">
        <v>1.4006770184003521</v>
      </c>
      <c r="M4809">
        <v>-2.0315975771591419</v>
      </c>
      <c r="N4809">
        <v>3.3410066757199801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1</v>
      </c>
    </row>
    <row r="4810" spans="1:20" x14ac:dyDescent="0.3">
      <c r="A4810" t="s">
        <v>235</v>
      </c>
      <c r="B4810" t="s">
        <v>145</v>
      </c>
      <c r="C4810">
        <v>6</v>
      </c>
      <c r="D4810">
        <v>7</v>
      </c>
      <c r="E4810" t="s">
        <v>510</v>
      </c>
      <c r="F4810" t="s">
        <v>508</v>
      </c>
      <c r="G4810" t="s">
        <v>508</v>
      </c>
      <c r="H4810">
        <v>3.839335514971705</v>
      </c>
      <c r="I4810">
        <v>26.315789473684209</v>
      </c>
      <c r="J4810">
        <v>-0.89510966328463493</v>
      </c>
      <c r="K4810">
        <v>-69.295465516550848</v>
      </c>
      <c r="L4810">
        <v>0.60776738378266959</v>
      </c>
      <c r="M4810">
        <v>-0.94971896549842871</v>
      </c>
      <c r="N4810">
        <v>-0.22561147681236421</v>
      </c>
      <c r="O4810">
        <v>1</v>
      </c>
      <c r="P4810">
        <v>1</v>
      </c>
      <c r="Q4810">
        <v>0</v>
      </c>
      <c r="R4810">
        <v>0</v>
      </c>
      <c r="S4810">
        <v>0</v>
      </c>
      <c r="T4810">
        <v>0</v>
      </c>
    </row>
    <row r="4811" spans="1:20" x14ac:dyDescent="0.3">
      <c r="A4811" t="s">
        <v>259</v>
      </c>
      <c r="B4811" t="s">
        <v>145</v>
      </c>
      <c r="C4811">
        <v>6</v>
      </c>
      <c r="D4811">
        <v>7</v>
      </c>
      <c r="E4811" t="s">
        <v>510</v>
      </c>
      <c r="F4811" t="s">
        <v>508</v>
      </c>
      <c r="G4811" t="s">
        <v>508</v>
      </c>
      <c r="H4811">
        <v>3.8278274975784701</v>
      </c>
      <c r="I4811">
        <v>25.263133801912009</v>
      </c>
      <c r="J4811">
        <v>-0.55138694549704503</v>
      </c>
      <c r="K4811">
        <v>-69.343000409822039</v>
      </c>
      <c r="L4811">
        <v>0.53551091137537055</v>
      </c>
      <c r="M4811">
        <v>-0.22561147681236421</v>
      </c>
      <c r="N4811">
        <v>1.6958734333001131</v>
      </c>
      <c r="O4811">
        <v>1</v>
      </c>
      <c r="P4811">
        <v>1</v>
      </c>
      <c r="Q4811">
        <v>0</v>
      </c>
      <c r="R4811">
        <v>0</v>
      </c>
      <c r="S4811">
        <v>0</v>
      </c>
      <c r="T4811">
        <v>0</v>
      </c>
    </row>
    <row r="4812" spans="1:20" x14ac:dyDescent="0.3">
      <c r="A4812" t="s">
        <v>269</v>
      </c>
      <c r="B4812" t="s">
        <v>145</v>
      </c>
      <c r="C4812">
        <v>8</v>
      </c>
      <c r="D4812">
        <v>9</v>
      </c>
      <c r="E4812" t="s">
        <v>513</v>
      </c>
      <c r="F4812" t="s">
        <v>508</v>
      </c>
      <c r="G4812" t="s">
        <v>508</v>
      </c>
      <c r="H4812">
        <v>3.6574621303599559</v>
      </c>
      <c r="I4812">
        <v>30.35230027316959</v>
      </c>
      <c r="J4812">
        <v>0.27800805590926808</v>
      </c>
      <c r="K4812">
        <v>-25.061514318187381</v>
      </c>
      <c r="L4812">
        <v>0.69490549270715685</v>
      </c>
      <c r="M4812">
        <v>-0.77820675040708487</v>
      </c>
      <c r="N4812">
        <v>-0.56022408963585435</v>
      </c>
      <c r="O4812">
        <v>0</v>
      </c>
      <c r="P4812">
        <v>1</v>
      </c>
      <c r="Q4812">
        <v>1</v>
      </c>
      <c r="R4812">
        <v>1</v>
      </c>
      <c r="S4812">
        <v>0</v>
      </c>
      <c r="T4812">
        <v>0</v>
      </c>
    </row>
    <row r="4813" spans="1:20" x14ac:dyDescent="0.3">
      <c r="A4813" t="s">
        <v>282</v>
      </c>
      <c r="B4813" t="s">
        <v>145</v>
      </c>
      <c r="C4813">
        <v>8</v>
      </c>
      <c r="D4813">
        <v>10</v>
      </c>
      <c r="E4813" t="s">
        <v>513</v>
      </c>
      <c r="F4813" t="s">
        <v>508</v>
      </c>
      <c r="G4813" t="s">
        <v>508</v>
      </c>
      <c r="H4813">
        <v>3.4486914160745719</v>
      </c>
      <c r="I4813">
        <v>47.222228109103213</v>
      </c>
      <c r="J4813">
        <v>0.49835184642787311</v>
      </c>
      <c r="K4813">
        <v>-54.166654367289048</v>
      </c>
      <c r="L4813">
        <v>0.41903571134989082</v>
      </c>
      <c r="M4813">
        <v>-0.56022408963585435</v>
      </c>
      <c r="N4813">
        <v>2.253521126760563</v>
      </c>
      <c r="O4813">
        <v>0</v>
      </c>
      <c r="P4813">
        <v>1</v>
      </c>
      <c r="Q4813">
        <v>1</v>
      </c>
      <c r="R4813">
        <v>1</v>
      </c>
      <c r="S4813">
        <v>0</v>
      </c>
      <c r="T4813">
        <v>0</v>
      </c>
    </row>
    <row r="4814" spans="1:20" x14ac:dyDescent="0.3">
      <c r="A4814" t="s">
        <v>285</v>
      </c>
      <c r="B4814" t="s">
        <v>145</v>
      </c>
      <c r="C4814">
        <v>11</v>
      </c>
      <c r="D4814">
        <v>10</v>
      </c>
      <c r="E4814" t="s">
        <v>510</v>
      </c>
      <c r="F4814" t="s">
        <v>508</v>
      </c>
      <c r="G4814" t="s">
        <v>508</v>
      </c>
      <c r="H4814">
        <v>3.0247395265035788</v>
      </c>
      <c r="I4814">
        <v>67.241385358222132</v>
      </c>
      <c r="J4814">
        <v>0.92805304399576016</v>
      </c>
      <c r="K4814">
        <v>53.081687818485648</v>
      </c>
      <c r="L4814">
        <v>0.93919633194662788</v>
      </c>
      <c r="M4814">
        <v>-1.3774104683195589</v>
      </c>
      <c r="N4814">
        <v>0.55865921787709494</v>
      </c>
      <c r="O4814">
        <v>1</v>
      </c>
      <c r="P4814">
        <v>1</v>
      </c>
      <c r="Q4814">
        <v>1</v>
      </c>
      <c r="R4814">
        <v>1</v>
      </c>
      <c r="S4814">
        <v>0</v>
      </c>
      <c r="T4814">
        <v>0</v>
      </c>
    </row>
    <row r="4815" spans="1:20" x14ac:dyDescent="0.3">
      <c r="A4815" t="s">
        <v>291</v>
      </c>
      <c r="B4815" t="s">
        <v>145</v>
      </c>
      <c r="C4815">
        <v>6</v>
      </c>
      <c r="D4815">
        <v>6</v>
      </c>
      <c r="E4815" t="s">
        <v>510</v>
      </c>
      <c r="F4815" t="s">
        <v>508</v>
      </c>
      <c r="G4815" t="s">
        <v>508</v>
      </c>
      <c r="H4815">
        <v>3.0043421759763969</v>
      </c>
      <c r="I4815">
        <v>64.779918274278288</v>
      </c>
      <c r="J4815">
        <v>0.98359215844696379</v>
      </c>
      <c r="K4815">
        <v>34.618968674043778</v>
      </c>
      <c r="L4815">
        <v>0.69127878963521783</v>
      </c>
      <c r="M4815">
        <v>-1.333329942491319</v>
      </c>
      <c r="N4815">
        <v>-0.33784126289157129</v>
      </c>
      <c r="O4815">
        <v>0</v>
      </c>
      <c r="P4815">
        <v>1</v>
      </c>
      <c r="Q4815">
        <v>1</v>
      </c>
      <c r="R4815">
        <v>0</v>
      </c>
      <c r="S4815">
        <v>0</v>
      </c>
      <c r="T4815">
        <v>0</v>
      </c>
    </row>
    <row r="4816" spans="1:20" x14ac:dyDescent="0.3">
      <c r="A4816" t="s">
        <v>295</v>
      </c>
      <c r="B4816" t="s">
        <v>145</v>
      </c>
      <c r="C4816">
        <v>6</v>
      </c>
      <c r="D4816">
        <v>8</v>
      </c>
      <c r="E4816" t="s">
        <v>510</v>
      </c>
      <c r="F4816" t="s">
        <v>508</v>
      </c>
      <c r="G4816" t="s">
        <v>508</v>
      </c>
      <c r="H4816">
        <v>2.8934611150389049</v>
      </c>
      <c r="I4816">
        <v>61.006293533149972</v>
      </c>
      <c r="J4816">
        <v>0.90418654910446072</v>
      </c>
      <c r="K4816">
        <v>-41.1188678645049</v>
      </c>
      <c r="L4816">
        <v>0.53518814200388676</v>
      </c>
      <c r="M4816">
        <v>-0.33784126289157129</v>
      </c>
      <c r="N4816">
        <v>-1.355928755075918</v>
      </c>
      <c r="O4816">
        <v>0</v>
      </c>
      <c r="P4816">
        <v>1</v>
      </c>
      <c r="Q4816">
        <v>1</v>
      </c>
      <c r="R4816">
        <v>0</v>
      </c>
      <c r="S4816">
        <v>0</v>
      </c>
      <c r="T4816">
        <v>0</v>
      </c>
    </row>
    <row r="4817" spans="1:20" x14ac:dyDescent="0.3">
      <c r="A4817" t="s">
        <v>298</v>
      </c>
      <c r="B4817" t="s">
        <v>145</v>
      </c>
      <c r="C4817">
        <v>3</v>
      </c>
      <c r="D4817">
        <v>10</v>
      </c>
      <c r="E4817" t="s">
        <v>513</v>
      </c>
      <c r="F4817" t="s">
        <v>508</v>
      </c>
      <c r="G4817" t="s">
        <v>508</v>
      </c>
      <c r="H4817">
        <v>2.6509560738405509</v>
      </c>
      <c r="I4817">
        <v>39.007117526299787</v>
      </c>
      <c r="J4817">
        <v>0.66664502882495658</v>
      </c>
      <c r="K4817">
        <v>-125.7662026427215</v>
      </c>
      <c r="L4817">
        <v>0.70986839984552808</v>
      </c>
      <c r="M4817">
        <v>-1.355928755075918</v>
      </c>
      <c r="N4817">
        <v>0.51546040379333835</v>
      </c>
      <c r="O4817">
        <v>0</v>
      </c>
      <c r="P4817">
        <v>0</v>
      </c>
      <c r="Q4817">
        <v>1</v>
      </c>
      <c r="R4817">
        <v>0</v>
      </c>
      <c r="S4817">
        <v>0</v>
      </c>
      <c r="T4817">
        <v>0</v>
      </c>
    </row>
    <row r="4818" spans="1:20" x14ac:dyDescent="0.3">
      <c r="A4818" t="s">
        <v>96</v>
      </c>
      <c r="B4818" t="s">
        <v>145</v>
      </c>
      <c r="C4818">
        <v>6</v>
      </c>
      <c r="D4818">
        <v>10</v>
      </c>
      <c r="E4818" t="s">
        <v>513</v>
      </c>
      <c r="F4818" t="s">
        <v>508</v>
      </c>
      <c r="G4818" t="s">
        <v>508</v>
      </c>
      <c r="H4818">
        <v>2.4429694446771162</v>
      </c>
      <c r="I4818">
        <v>53.191523899499707</v>
      </c>
      <c r="J4818">
        <v>0.80296895152843994</v>
      </c>
      <c r="K4818">
        <v>-1.930630484326614</v>
      </c>
      <c r="L4818">
        <v>0.68937913733408596</v>
      </c>
      <c r="M4818">
        <v>-1.285627653123105</v>
      </c>
      <c r="N4818">
        <v>1.0192456006562489</v>
      </c>
      <c r="O4818">
        <v>0</v>
      </c>
      <c r="P4818">
        <v>1</v>
      </c>
      <c r="Q4818">
        <v>1</v>
      </c>
      <c r="R4818">
        <v>0</v>
      </c>
      <c r="S4818">
        <v>0</v>
      </c>
      <c r="T4818">
        <v>0</v>
      </c>
    </row>
    <row r="4819" spans="1:20" x14ac:dyDescent="0.3">
      <c r="A4819" t="s">
        <v>164</v>
      </c>
      <c r="B4819" t="s">
        <v>145</v>
      </c>
      <c r="C4819">
        <v>6</v>
      </c>
      <c r="D4819">
        <v>12</v>
      </c>
      <c r="E4819" t="s">
        <v>367</v>
      </c>
      <c r="F4819" t="s">
        <v>508</v>
      </c>
      <c r="G4819" t="s">
        <v>509</v>
      </c>
      <c r="H4819">
        <v>2.5346941266741072</v>
      </c>
      <c r="I4819">
        <v>41.843955513566797</v>
      </c>
      <c r="J4819">
        <v>0.67193213632490867</v>
      </c>
      <c r="K4819">
        <v>-47.426654354929212</v>
      </c>
      <c r="L4819">
        <v>0.8648756506491867</v>
      </c>
      <c r="M4819">
        <v>-1.905826240362543</v>
      </c>
      <c r="N4819">
        <v>6.2857142857142856</v>
      </c>
      <c r="O4819">
        <v>0</v>
      </c>
      <c r="P4819">
        <v>1</v>
      </c>
      <c r="Q4819">
        <v>1</v>
      </c>
      <c r="R4819">
        <v>0</v>
      </c>
      <c r="S4819">
        <v>0</v>
      </c>
      <c r="T4819">
        <v>0</v>
      </c>
    </row>
    <row r="4820" spans="1:20" x14ac:dyDescent="0.3">
      <c r="A4820" t="s">
        <v>242</v>
      </c>
      <c r="B4820" t="s">
        <v>145</v>
      </c>
      <c r="C4820">
        <v>11</v>
      </c>
      <c r="D4820">
        <v>16</v>
      </c>
      <c r="E4820" t="s">
        <v>513</v>
      </c>
      <c r="F4820" t="s">
        <v>508</v>
      </c>
      <c r="G4820" t="s">
        <v>508</v>
      </c>
      <c r="H4820">
        <v>2.612956424426732</v>
      </c>
      <c r="I4820">
        <v>58.43369507067758</v>
      </c>
      <c r="J4820">
        <v>1.7053293292679821</v>
      </c>
      <c r="K4820">
        <v>69.516617052250169</v>
      </c>
      <c r="L4820">
        <v>0.77376476526431526</v>
      </c>
      <c r="M4820">
        <v>-2.4946906053641289</v>
      </c>
      <c r="N4820">
        <v>1.9052803800460221</v>
      </c>
      <c r="O4820">
        <v>1</v>
      </c>
      <c r="P4820">
        <v>1</v>
      </c>
      <c r="Q4820">
        <v>1</v>
      </c>
      <c r="R4820">
        <v>0</v>
      </c>
      <c r="S4820">
        <v>1</v>
      </c>
      <c r="T4820">
        <v>0</v>
      </c>
    </row>
    <row r="4821" spans="1:20" x14ac:dyDescent="0.3">
      <c r="A4821" t="s">
        <v>139</v>
      </c>
      <c r="B4821" t="s">
        <v>154</v>
      </c>
      <c r="C4821">
        <v>9</v>
      </c>
      <c r="D4821">
        <v>10</v>
      </c>
      <c r="E4821" t="s">
        <v>513</v>
      </c>
      <c r="F4821" t="s">
        <v>508</v>
      </c>
      <c r="G4821" t="s">
        <v>508</v>
      </c>
      <c r="H4821">
        <v>3.0801205113693402</v>
      </c>
      <c r="I4821">
        <v>16.03054379842083</v>
      </c>
      <c r="J4821">
        <v>3.3059757169905668E-2</v>
      </c>
      <c r="K4821">
        <v>-63.845121420229887</v>
      </c>
      <c r="L4821">
        <v>0.29027591571508149</v>
      </c>
      <c r="M4821">
        <v>-0.70052472129244081</v>
      </c>
      <c r="N4821">
        <v>0.44091878361617831</v>
      </c>
      <c r="O4821">
        <v>1</v>
      </c>
      <c r="P4821">
        <v>1</v>
      </c>
      <c r="Q4821">
        <v>1</v>
      </c>
      <c r="R4821">
        <v>0</v>
      </c>
      <c r="S4821">
        <v>0</v>
      </c>
      <c r="T4821">
        <v>0</v>
      </c>
    </row>
    <row r="4822" spans="1:20" x14ac:dyDescent="0.3">
      <c r="A4822" t="s">
        <v>223</v>
      </c>
      <c r="B4822" t="s">
        <v>154</v>
      </c>
      <c r="C4822">
        <v>6</v>
      </c>
      <c r="D4822">
        <v>8</v>
      </c>
      <c r="E4822" t="s">
        <v>513</v>
      </c>
      <c r="F4822" t="s">
        <v>508</v>
      </c>
      <c r="G4822" t="s">
        <v>508</v>
      </c>
      <c r="H4822">
        <v>3.06929408766824</v>
      </c>
      <c r="I4822">
        <v>19.08397724575833</v>
      </c>
      <c r="J4822">
        <v>3.3681720220094691E-2</v>
      </c>
      <c r="K4822">
        <v>-41.171431385397213</v>
      </c>
      <c r="L4822">
        <v>0.71310464096890935</v>
      </c>
      <c r="M4822">
        <v>-0.78465693541962134</v>
      </c>
      <c r="N4822">
        <v>-0.70298702022451565</v>
      </c>
      <c r="O4822">
        <v>0</v>
      </c>
      <c r="P4822">
        <v>1</v>
      </c>
      <c r="Q4822">
        <v>1</v>
      </c>
      <c r="R4822">
        <v>0</v>
      </c>
      <c r="S4822">
        <v>0</v>
      </c>
      <c r="T4822">
        <v>0</v>
      </c>
    </row>
    <row r="4823" spans="1:20" x14ac:dyDescent="0.3">
      <c r="A4823" t="s">
        <v>228</v>
      </c>
      <c r="B4823" t="s">
        <v>154</v>
      </c>
      <c r="C4823">
        <v>6</v>
      </c>
      <c r="D4823">
        <v>8</v>
      </c>
      <c r="E4823" t="s">
        <v>513</v>
      </c>
      <c r="F4823" t="s">
        <v>508</v>
      </c>
      <c r="G4823" t="s">
        <v>508</v>
      </c>
      <c r="H4823">
        <v>3.040454731196891</v>
      </c>
      <c r="I4823">
        <v>12.977110351083329</v>
      </c>
      <c r="J4823">
        <v>2.3446435242046589E-2</v>
      </c>
      <c r="K4823">
        <v>-71.524344459288073</v>
      </c>
      <c r="L4823">
        <v>0.79307810682543989</v>
      </c>
      <c r="M4823">
        <v>-0.70298702022451565</v>
      </c>
      <c r="N4823">
        <v>1.061945871978593</v>
      </c>
      <c r="O4823">
        <v>0</v>
      </c>
      <c r="P4823">
        <v>1</v>
      </c>
      <c r="Q4823">
        <v>1</v>
      </c>
      <c r="R4823">
        <v>0</v>
      </c>
      <c r="S4823">
        <v>0</v>
      </c>
      <c r="T4823">
        <v>0</v>
      </c>
    </row>
    <row r="4824" spans="1:20" x14ac:dyDescent="0.3">
      <c r="A4824" t="s">
        <v>271</v>
      </c>
      <c r="B4824" t="s">
        <v>154</v>
      </c>
      <c r="C4824">
        <v>0</v>
      </c>
      <c r="D4824">
        <v>9</v>
      </c>
      <c r="E4824" t="s">
        <v>510</v>
      </c>
      <c r="F4824" t="s">
        <v>508</v>
      </c>
      <c r="G4824" t="s">
        <v>508</v>
      </c>
      <c r="H4824">
        <v>2.9953929809823912</v>
      </c>
      <c r="I4824">
        <v>1.2422647222763561</v>
      </c>
      <c r="J4824">
        <v>-1.0061000631132111E-2</v>
      </c>
      <c r="K4824">
        <v>-205.8250200436481</v>
      </c>
      <c r="L4824">
        <v>0.70030025210048064</v>
      </c>
      <c r="M4824">
        <v>-4.2365361471187004</v>
      </c>
      <c r="N4824">
        <v>0.82948567510910121</v>
      </c>
      <c r="O4824">
        <v>0</v>
      </c>
      <c r="P4824">
        <v>0</v>
      </c>
      <c r="Q4824">
        <v>0</v>
      </c>
      <c r="R4824">
        <v>0</v>
      </c>
      <c r="S4824">
        <v>0</v>
      </c>
      <c r="T4824">
        <v>0</v>
      </c>
    </row>
    <row r="4825" spans="1:20" x14ac:dyDescent="0.3">
      <c r="A4825" t="s">
        <v>283</v>
      </c>
      <c r="B4825" t="s">
        <v>154</v>
      </c>
      <c r="C4825">
        <v>0</v>
      </c>
      <c r="D4825">
        <v>9</v>
      </c>
      <c r="E4825" t="s">
        <v>510</v>
      </c>
      <c r="F4825" t="s">
        <v>508</v>
      </c>
      <c r="G4825" t="s">
        <v>508</v>
      </c>
      <c r="H4825">
        <v>2.4143002401053488</v>
      </c>
      <c r="I4825">
        <v>5.2174251967263281</v>
      </c>
      <c r="J4825">
        <v>-4.967270965697676E-2</v>
      </c>
      <c r="K4825">
        <v>-171.1675460070837</v>
      </c>
      <c r="L4825">
        <v>0.50914375688988789</v>
      </c>
      <c r="M4825">
        <v>-2.012811170047542</v>
      </c>
      <c r="N4825">
        <v>-3.8281965074861648</v>
      </c>
      <c r="O4825">
        <v>0</v>
      </c>
      <c r="P4825">
        <v>0</v>
      </c>
      <c r="Q4825">
        <v>0</v>
      </c>
      <c r="R4825">
        <v>0</v>
      </c>
      <c r="S4825">
        <v>0</v>
      </c>
      <c r="T4825">
        <v>0</v>
      </c>
    </row>
    <row r="4826" spans="1:20" x14ac:dyDescent="0.3">
      <c r="A4826" t="s">
        <v>290</v>
      </c>
      <c r="B4826" t="s">
        <v>154</v>
      </c>
      <c r="C4826">
        <v>2</v>
      </c>
      <c r="D4826">
        <v>10</v>
      </c>
      <c r="E4826" t="s">
        <v>510</v>
      </c>
      <c r="F4826" t="s">
        <v>508</v>
      </c>
      <c r="G4826" t="s">
        <v>508</v>
      </c>
      <c r="H4826">
        <v>2.676839421789786</v>
      </c>
      <c r="I4826">
        <v>0</v>
      </c>
      <c r="J4826">
        <v>-8.2397829550465068E-2</v>
      </c>
      <c r="K4826">
        <v>-182.41268530389439</v>
      </c>
      <c r="L4826">
        <v>1.1025501093956009</v>
      </c>
      <c r="M4826">
        <v>-3.8281965074861648</v>
      </c>
      <c r="N4826">
        <v>-0.19417919799324709</v>
      </c>
      <c r="O4826">
        <v>0</v>
      </c>
      <c r="P4826">
        <v>0</v>
      </c>
      <c r="Q4826">
        <v>0</v>
      </c>
      <c r="R4826">
        <v>0</v>
      </c>
      <c r="S4826">
        <v>0</v>
      </c>
      <c r="T4826">
        <v>1</v>
      </c>
    </row>
    <row r="4827" spans="1:20" x14ac:dyDescent="0.3">
      <c r="A4827" t="s">
        <v>512</v>
      </c>
      <c r="B4827" t="s">
        <v>154</v>
      </c>
      <c r="C4827">
        <v>2</v>
      </c>
      <c r="D4827">
        <v>10</v>
      </c>
      <c r="E4827" t="s">
        <v>510</v>
      </c>
      <c r="F4827" t="s">
        <v>508</v>
      </c>
      <c r="G4827" t="s">
        <v>508</v>
      </c>
      <c r="H4827">
        <v>2.957647398104621</v>
      </c>
      <c r="I4827">
        <v>2.631588193515519</v>
      </c>
      <c r="J4827">
        <v>-0.12465975808967911</v>
      </c>
      <c r="K4827">
        <v>-156.22209452647991</v>
      </c>
      <c r="L4827">
        <v>1.1652556216066661</v>
      </c>
      <c r="M4827">
        <v>-3.2101160727430882</v>
      </c>
      <c r="N4827">
        <v>-4.4221064202793912</v>
      </c>
      <c r="O4827">
        <v>0</v>
      </c>
      <c r="P4827">
        <v>0</v>
      </c>
      <c r="Q4827">
        <v>0</v>
      </c>
      <c r="R4827">
        <v>0</v>
      </c>
      <c r="S4827">
        <v>0</v>
      </c>
      <c r="T4827">
        <v>1</v>
      </c>
    </row>
    <row r="4828" spans="1:20" x14ac:dyDescent="0.3">
      <c r="A4828" t="s">
        <v>91</v>
      </c>
      <c r="B4828" t="s">
        <v>154</v>
      </c>
      <c r="C4828">
        <v>2</v>
      </c>
      <c r="D4828">
        <v>9</v>
      </c>
      <c r="E4828" t="s">
        <v>510</v>
      </c>
      <c r="F4828" t="s">
        <v>508</v>
      </c>
      <c r="G4828" t="s">
        <v>508</v>
      </c>
      <c r="H4828">
        <v>3.71038179548805</v>
      </c>
      <c r="I4828">
        <v>17.92114719843639</v>
      </c>
      <c r="J4828">
        <v>-0.1579823336182169</v>
      </c>
      <c r="K4828">
        <v>-207.36965911781411</v>
      </c>
      <c r="L4828">
        <v>1.327671883373406</v>
      </c>
      <c r="M4828">
        <v>-4.4221064202793912</v>
      </c>
      <c r="N4828">
        <v>2.5236568385065401</v>
      </c>
      <c r="O4828">
        <v>0</v>
      </c>
      <c r="P4828">
        <v>0</v>
      </c>
      <c r="Q4828">
        <v>0</v>
      </c>
      <c r="R4828">
        <v>0</v>
      </c>
      <c r="S4828">
        <v>0</v>
      </c>
      <c r="T4828">
        <v>1</v>
      </c>
    </row>
    <row r="4829" spans="1:20" x14ac:dyDescent="0.3">
      <c r="A4829" t="s">
        <v>162</v>
      </c>
      <c r="B4829" t="s">
        <v>154</v>
      </c>
      <c r="C4829">
        <v>3</v>
      </c>
      <c r="D4829">
        <v>6</v>
      </c>
      <c r="E4829" t="s">
        <v>510</v>
      </c>
      <c r="F4829" t="s">
        <v>508</v>
      </c>
      <c r="G4829" t="s">
        <v>508</v>
      </c>
      <c r="H4829">
        <v>4.3443225678943449</v>
      </c>
      <c r="I4829">
        <v>26.5232896500357</v>
      </c>
      <c r="J4829">
        <v>-7.9729811311385568E-2</v>
      </c>
      <c r="K4829">
        <v>-66.009035133059484</v>
      </c>
      <c r="L4829">
        <v>0.55869286802703622</v>
      </c>
      <c r="M4829">
        <v>-2.3046047373343832</v>
      </c>
      <c r="N4829">
        <v>9.9487206874749603</v>
      </c>
      <c r="O4829">
        <v>0</v>
      </c>
      <c r="P4829">
        <v>1</v>
      </c>
      <c r="Q4829">
        <v>0</v>
      </c>
      <c r="R4829">
        <v>0</v>
      </c>
      <c r="S4829">
        <v>0</v>
      </c>
      <c r="T4829">
        <v>0</v>
      </c>
    </row>
    <row r="4830" spans="1:20" x14ac:dyDescent="0.3">
      <c r="A4830" t="s">
        <v>259</v>
      </c>
      <c r="B4830" t="s">
        <v>154</v>
      </c>
      <c r="C4830">
        <v>9</v>
      </c>
      <c r="D4830">
        <v>4</v>
      </c>
      <c r="E4830" t="s">
        <v>510</v>
      </c>
      <c r="F4830" t="s">
        <v>508</v>
      </c>
      <c r="G4830" t="s">
        <v>508</v>
      </c>
      <c r="H4830">
        <v>5.5454545206837844</v>
      </c>
      <c r="I4830">
        <v>73.977698198547941</v>
      </c>
      <c r="J4830">
        <v>0.1777766824718105</v>
      </c>
      <c r="K4830">
        <v>109.4340663777011</v>
      </c>
      <c r="L4830">
        <v>0.48723485022298008</v>
      </c>
      <c r="M4830">
        <v>-1.697940907132657</v>
      </c>
      <c r="N4830">
        <v>-0.90909437699751416</v>
      </c>
      <c r="O4830">
        <v>1</v>
      </c>
      <c r="P4830">
        <v>1</v>
      </c>
      <c r="Q4830">
        <v>1</v>
      </c>
      <c r="R4830">
        <v>0</v>
      </c>
      <c r="S4830">
        <v>1</v>
      </c>
      <c r="T4830">
        <v>0</v>
      </c>
    </row>
    <row r="4831" spans="1:20" x14ac:dyDescent="0.3">
      <c r="A4831" t="s">
        <v>269</v>
      </c>
      <c r="B4831" t="s">
        <v>154</v>
      </c>
      <c r="C4831">
        <v>9</v>
      </c>
      <c r="D4831">
        <v>8</v>
      </c>
      <c r="E4831" t="s">
        <v>510</v>
      </c>
      <c r="F4831" t="s">
        <v>508</v>
      </c>
      <c r="G4831" t="s">
        <v>508</v>
      </c>
      <c r="H4831">
        <v>5.6698953430302028</v>
      </c>
      <c r="I4831">
        <v>59.851297688598002</v>
      </c>
      <c r="J4831">
        <v>0.13268751003988211</v>
      </c>
      <c r="K4831">
        <v>42.416418089225949</v>
      </c>
      <c r="L4831">
        <v>0.27738826581764031</v>
      </c>
      <c r="M4831">
        <v>-2.5688049795449972</v>
      </c>
      <c r="N4831">
        <v>1.600754031316977</v>
      </c>
      <c r="O4831">
        <v>1</v>
      </c>
      <c r="P4831">
        <v>1</v>
      </c>
      <c r="Q4831">
        <v>1</v>
      </c>
      <c r="R4831">
        <v>0</v>
      </c>
      <c r="S4831">
        <v>1</v>
      </c>
      <c r="T4831">
        <v>0</v>
      </c>
    </row>
    <row r="4832" spans="1:20" x14ac:dyDescent="0.3">
      <c r="A4832" t="s">
        <v>285</v>
      </c>
      <c r="B4832" t="s">
        <v>154</v>
      </c>
      <c r="C4832">
        <v>11</v>
      </c>
      <c r="D4832">
        <v>8</v>
      </c>
      <c r="E4832" t="s">
        <v>510</v>
      </c>
      <c r="F4832" t="s">
        <v>508</v>
      </c>
      <c r="G4832" t="s">
        <v>508</v>
      </c>
      <c r="H4832">
        <v>5.518087243836697</v>
      </c>
      <c r="I4832">
        <v>64.379073763916324</v>
      </c>
      <c r="J4832">
        <v>0.1680480970329315</v>
      </c>
      <c r="K4832">
        <v>170.22307010790641</v>
      </c>
      <c r="L4832">
        <v>2.0028055476163091</v>
      </c>
      <c r="M4832">
        <v>-1.7706580457507981</v>
      </c>
      <c r="N4832">
        <v>0.3433473232857806</v>
      </c>
      <c r="O4832">
        <v>1</v>
      </c>
      <c r="P4832">
        <v>1</v>
      </c>
      <c r="Q4832">
        <v>1</v>
      </c>
      <c r="R4832">
        <v>0</v>
      </c>
      <c r="S4832">
        <v>1</v>
      </c>
      <c r="T4832">
        <v>1</v>
      </c>
    </row>
    <row r="4833" spans="1:20" x14ac:dyDescent="0.3">
      <c r="A4833" t="s">
        <v>291</v>
      </c>
      <c r="B4833" t="s">
        <v>154</v>
      </c>
      <c r="C4833">
        <v>9</v>
      </c>
      <c r="D4833">
        <v>8</v>
      </c>
      <c r="E4833" t="s">
        <v>510</v>
      </c>
      <c r="F4833" t="s">
        <v>508</v>
      </c>
      <c r="G4833" t="s">
        <v>508</v>
      </c>
      <c r="H4833">
        <v>6.0682687567027713</v>
      </c>
      <c r="I4833">
        <v>52.000013987223298</v>
      </c>
      <c r="J4833">
        <v>0.1248237430513498</v>
      </c>
      <c r="K4833">
        <v>60.493853142702598</v>
      </c>
      <c r="L4833">
        <v>0.3246018869734727</v>
      </c>
      <c r="M4833">
        <v>-3.336179671921339</v>
      </c>
      <c r="N4833">
        <v>1.415927829304791</v>
      </c>
      <c r="O4833">
        <v>1</v>
      </c>
      <c r="P4833">
        <v>1</v>
      </c>
      <c r="Q4833">
        <v>1</v>
      </c>
      <c r="R4833">
        <v>0</v>
      </c>
      <c r="S4833">
        <v>1</v>
      </c>
      <c r="T4833">
        <v>0</v>
      </c>
    </row>
    <row r="4834" spans="1:20" x14ac:dyDescent="0.3">
      <c r="A4834" t="s">
        <v>96</v>
      </c>
      <c r="B4834" t="s">
        <v>154</v>
      </c>
      <c r="C4834">
        <v>7</v>
      </c>
      <c r="D4834">
        <v>6</v>
      </c>
      <c r="E4834" t="s">
        <v>510</v>
      </c>
      <c r="F4834" t="s">
        <v>508</v>
      </c>
      <c r="G4834" t="s">
        <v>508</v>
      </c>
      <c r="H4834">
        <v>5.4735010049859287</v>
      </c>
      <c r="I4834">
        <v>42.523369483839232</v>
      </c>
      <c r="J4834">
        <v>2.5325646525502229E-2</v>
      </c>
      <c r="K4834">
        <v>35.530577261578323</v>
      </c>
      <c r="L4834">
        <v>0.71070163252125795</v>
      </c>
      <c r="M4834">
        <v>-1.031813279262815</v>
      </c>
      <c r="N4834">
        <v>0.86880474202323121</v>
      </c>
      <c r="O4834">
        <v>1</v>
      </c>
      <c r="P4834">
        <v>1</v>
      </c>
      <c r="Q4834">
        <v>1</v>
      </c>
      <c r="R4834">
        <v>0</v>
      </c>
      <c r="S4834">
        <v>0</v>
      </c>
      <c r="T4834">
        <v>0</v>
      </c>
    </row>
    <row r="4835" spans="1:20" x14ac:dyDescent="0.3">
      <c r="A4835" t="s">
        <v>77</v>
      </c>
      <c r="B4835" t="s">
        <v>169</v>
      </c>
      <c r="C4835">
        <v>6</v>
      </c>
      <c r="D4835">
        <v>12</v>
      </c>
      <c r="E4835" t="s">
        <v>367</v>
      </c>
      <c r="F4835" t="s">
        <v>508</v>
      </c>
      <c r="G4835" t="s">
        <v>509</v>
      </c>
      <c r="H4835">
        <v>2.6596253234118632</v>
      </c>
      <c r="I4835">
        <v>41.584254147819813</v>
      </c>
      <c r="J4835">
        <v>1.964904961134506</v>
      </c>
      <c r="K4835">
        <v>-16.324810339983141</v>
      </c>
      <c r="L4835">
        <v>0.91921946654787967</v>
      </c>
      <c r="M4835">
        <v>-0.54457986807846659</v>
      </c>
      <c r="N4835">
        <v>0.68446266818871604</v>
      </c>
      <c r="O4835">
        <v>0</v>
      </c>
      <c r="P4835">
        <v>1</v>
      </c>
      <c r="Q4835">
        <v>1</v>
      </c>
      <c r="R4835">
        <v>0</v>
      </c>
      <c r="S4835">
        <v>0</v>
      </c>
      <c r="T4835">
        <v>0</v>
      </c>
    </row>
    <row r="4836" spans="1:20" x14ac:dyDescent="0.3">
      <c r="A4836" t="s">
        <v>139</v>
      </c>
      <c r="B4836" t="s">
        <v>169</v>
      </c>
      <c r="C4836">
        <v>6</v>
      </c>
      <c r="D4836">
        <v>11</v>
      </c>
      <c r="E4836" t="s">
        <v>367</v>
      </c>
      <c r="F4836" t="s">
        <v>508</v>
      </c>
      <c r="G4836" t="s">
        <v>509</v>
      </c>
      <c r="H4836">
        <v>2.7142845116225369</v>
      </c>
      <c r="I4836">
        <v>30.693111189671171</v>
      </c>
      <c r="J4836">
        <v>1.5297084570403641</v>
      </c>
      <c r="K4836">
        <v>-32.696357436256783</v>
      </c>
      <c r="L4836">
        <v>0.8189446109786308</v>
      </c>
      <c r="M4836">
        <v>-0.68493150684931503</v>
      </c>
      <c r="N4836">
        <v>1.0344827586206899</v>
      </c>
      <c r="O4836">
        <v>0</v>
      </c>
      <c r="P4836">
        <v>1</v>
      </c>
      <c r="Q4836">
        <v>1</v>
      </c>
      <c r="R4836">
        <v>0</v>
      </c>
      <c r="S4836">
        <v>0</v>
      </c>
      <c r="T4836">
        <v>0</v>
      </c>
    </row>
    <row r="4837" spans="1:20" x14ac:dyDescent="0.3">
      <c r="A4837" t="s">
        <v>228</v>
      </c>
      <c r="B4837" t="s">
        <v>169</v>
      </c>
      <c r="C4837">
        <v>11</v>
      </c>
      <c r="D4837">
        <v>16</v>
      </c>
      <c r="E4837" t="s">
        <v>513</v>
      </c>
      <c r="F4837" t="s">
        <v>508</v>
      </c>
      <c r="G4837" t="s">
        <v>508</v>
      </c>
      <c r="H4837">
        <v>3.608974643192171</v>
      </c>
      <c r="I4837">
        <v>50.877179675826547</v>
      </c>
      <c r="J4837">
        <v>3.141518907342058</v>
      </c>
      <c r="K4837">
        <v>325.61661520132247</v>
      </c>
      <c r="L4837">
        <v>2.6648176509938368</v>
      </c>
      <c r="M4837">
        <v>-2.9411818581980449</v>
      </c>
      <c r="N4837">
        <v>3.2158299606564809</v>
      </c>
      <c r="O4837">
        <v>1</v>
      </c>
      <c r="P4837">
        <v>1</v>
      </c>
      <c r="Q4837">
        <v>1</v>
      </c>
      <c r="R4837">
        <v>0</v>
      </c>
      <c r="S4837">
        <v>0</v>
      </c>
      <c r="T4837">
        <v>1</v>
      </c>
    </row>
    <row r="4838" spans="1:20" x14ac:dyDescent="0.3">
      <c r="A4838" t="s">
        <v>265</v>
      </c>
      <c r="B4838" t="s">
        <v>169</v>
      </c>
      <c r="C4838">
        <v>11</v>
      </c>
      <c r="D4838">
        <v>10</v>
      </c>
      <c r="E4838" t="s">
        <v>510</v>
      </c>
      <c r="F4838" t="s">
        <v>508</v>
      </c>
      <c r="G4838" t="s">
        <v>508</v>
      </c>
      <c r="H4838">
        <v>4.5259156610912479</v>
      </c>
      <c r="I4838">
        <v>65.343901994985586</v>
      </c>
      <c r="J4838">
        <v>3.9911759184767259</v>
      </c>
      <c r="K4838">
        <v>105.3171777189451</v>
      </c>
      <c r="L4838">
        <v>0.42599187587043441</v>
      </c>
      <c r="M4838">
        <v>-3.0320383061941349</v>
      </c>
      <c r="N4838">
        <v>-3.4808223578078912</v>
      </c>
      <c r="O4838">
        <v>1</v>
      </c>
      <c r="P4838">
        <v>1</v>
      </c>
      <c r="Q4838">
        <v>1</v>
      </c>
      <c r="R4838">
        <v>0</v>
      </c>
      <c r="S4838">
        <v>1</v>
      </c>
      <c r="T4838">
        <v>0</v>
      </c>
    </row>
    <row r="4839" spans="1:20" x14ac:dyDescent="0.3">
      <c r="A4839" t="s">
        <v>271</v>
      </c>
      <c r="B4839" t="s">
        <v>169</v>
      </c>
      <c r="C4839">
        <v>6</v>
      </c>
      <c r="D4839">
        <v>7</v>
      </c>
      <c r="E4839" t="s">
        <v>510</v>
      </c>
      <c r="F4839" t="s">
        <v>508</v>
      </c>
      <c r="G4839" t="s">
        <v>508</v>
      </c>
      <c r="H4839">
        <v>5.4247227403952891</v>
      </c>
      <c r="I4839">
        <v>29.3650527740113</v>
      </c>
      <c r="J4839">
        <v>1.764025528550657</v>
      </c>
      <c r="K4839">
        <v>11.6524327552705</v>
      </c>
      <c r="L4839">
        <v>0.42662005014420018</v>
      </c>
      <c r="M4839">
        <v>-4.7066087529111549</v>
      </c>
      <c r="N4839">
        <v>1.2187358753426381</v>
      </c>
      <c r="O4839">
        <v>0</v>
      </c>
      <c r="P4839">
        <v>1</v>
      </c>
      <c r="Q4839">
        <v>1</v>
      </c>
      <c r="R4839">
        <v>0</v>
      </c>
      <c r="S4839">
        <v>1</v>
      </c>
      <c r="T4839">
        <v>0</v>
      </c>
    </row>
    <row r="4840" spans="1:20" x14ac:dyDescent="0.3">
      <c r="A4840" t="s">
        <v>283</v>
      </c>
      <c r="B4840" t="s">
        <v>169</v>
      </c>
      <c r="C4840">
        <v>1</v>
      </c>
      <c r="D4840">
        <v>2</v>
      </c>
      <c r="E4840" t="s">
        <v>510</v>
      </c>
      <c r="F4840" t="s">
        <v>508</v>
      </c>
      <c r="G4840" t="s">
        <v>508</v>
      </c>
      <c r="H4840">
        <v>5.6919644852834006</v>
      </c>
      <c r="I4840">
        <v>23.280429474326681</v>
      </c>
      <c r="J4840">
        <v>-0.61462591093847874</v>
      </c>
      <c r="K4840">
        <v>-61.329379387255088</v>
      </c>
      <c r="L4840">
        <v>0.59656560099814282</v>
      </c>
      <c r="M4840">
        <v>-0.77519181174755225</v>
      </c>
      <c r="N4840">
        <v>-2.40886201823306</v>
      </c>
      <c r="O4840">
        <v>0</v>
      </c>
      <c r="P4840">
        <v>1</v>
      </c>
      <c r="Q4840">
        <v>0</v>
      </c>
      <c r="R4840">
        <v>0</v>
      </c>
      <c r="S4840">
        <v>0</v>
      </c>
      <c r="T4840">
        <v>0</v>
      </c>
    </row>
    <row r="4841" spans="1:20" x14ac:dyDescent="0.3">
      <c r="A4841" t="s">
        <v>290</v>
      </c>
      <c r="B4841" t="s">
        <v>169</v>
      </c>
      <c r="C4841">
        <v>1</v>
      </c>
      <c r="D4841">
        <v>4</v>
      </c>
      <c r="E4841" t="s">
        <v>510</v>
      </c>
      <c r="F4841" t="s">
        <v>508</v>
      </c>
      <c r="G4841" t="s">
        <v>508</v>
      </c>
      <c r="H4841">
        <v>5.9325266877583962</v>
      </c>
      <c r="I4841">
        <v>13.49203818249268</v>
      </c>
      <c r="J4841">
        <v>-1.3726591127808501</v>
      </c>
      <c r="K4841">
        <v>-82.140684741009096</v>
      </c>
      <c r="L4841">
        <v>0.92249047195114919</v>
      </c>
      <c r="M4841">
        <v>-2.40886201823306</v>
      </c>
      <c r="N4841">
        <v>-0.13342025109106961</v>
      </c>
      <c r="O4841">
        <v>0</v>
      </c>
      <c r="P4841">
        <v>1</v>
      </c>
      <c r="Q4841">
        <v>0</v>
      </c>
      <c r="R4841">
        <v>0</v>
      </c>
      <c r="S4841">
        <v>0</v>
      </c>
      <c r="T4841">
        <v>0</v>
      </c>
    </row>
    <row r="4842" spans="1:20" x14ac:dyDescent="0.3">
      <c r="A4842" t="s">
        <v>91</v>
      </c>
      <c r="B4842" t="s">
        <v>169</v>
      </c>
      <c r="C4842">
        <v>0</v>
      </c>
      <c r="D4842">
        <v>4</v>
      </c>
      <c r="E4842" t="s">
        <v>510</v>
      </c>
      <c r="F4842" t="s">
        <v>508</v>
      </c>
      <c r="G4842" t="s">
        <v>508</v>
      </c>
      <c r="H4842">
        <v>6.2664336782715244</v>
      </c>
      <c r="I4842">
        <v>15.529390222886031</v>
      </c>
      <c r="J4842">
        <v>-1.7151826086118891</v>
      </c>
      <c r="K4842">
        <v>-135.38647558643009</v>
      </c>
      <c r="L4842">
        <v>1.1958333993602559</v>
      </c>
      <c r="M4842">
        <v>-5.1099669103401091</v>
      </c>
      <c r="N4842">
        <v>-2.5903225158883321</v>
      </c>
      <c r="O4842">
        <v>0</v>
      </c>
      <c r="P4842">
        <v>0</v>
      </c>
      <c r="Q4842">
        <v>0</v>
      </c>
      <c r="R4842">
        <v>0</v>
      </c>
      <c r="S4842">
        <v>0</v>
      </c>
      <c r="T4842">
        <v>1</v>
      </c>
    </row>
    <row r="4843" spans="1:20" x14ac:dyDescent="0.3">
      <c r="A4843" t="s">
        <v>93</v>
      </c>
      <c r="B4843" t="s">
        <v>169</v>
      </c>
      <c r="C4843">
        <v>-2</v>
      </c>
      <c r="D4843">
        <v>3</v>
      </c>
      <c r="E4843" t="s">
        <v>510</v>
      </c>
      <c r="F4843" t="s">
        <v>508</v>
      </c>
      <c r="G4843" t="s">
        <v>508</v>
      </c>
      <c r="H4843">
        <v>5.8332508843096349</v>
      </c>
      <c r="I4843">
        <v>6.5882065716911766</v>
      </c>
      <c r="J4843">
        <v>-1.9142412801924329</v>
      </c>
      <c r="K4843">
        <v>-107.4385186464386</v>
      </c>
      <c r="L4843">
        <v>0.72938599180034824</v>
      </c>
      <c r="M4843">
        <v>-2.5903225158883321</v>
      </c>
      <c r="N4843">
        <v>9.9370278611191729</v>
      </c>
      <c r="O4843">
        <v>0</v>
      </c>
      <c r="P4843">
        <v>0</v>
      </c>
      <c r="Q4843">
        <v>0</v>
      </c>
      <c r="R4843">
        <v>0</v>
      </c>
      <c r="S4843">
        <v>0</v>
      </c>
      <c r="T4843">
        <v>0</v>
      </c>
    </row>
    <row r="4844" spans="1:20" x14ac:dyDescent="0.3">
      <c r="A4844" t="s">
        <v>162</v>
      </c>
      <c r="B4844" t="s">
        <v>169</v>
      </c>
      <c r="C4844">
        <v>1</v>
      </c>
      <c r="D4844">
        <v>4</v>
      </c>
      <c r="E4844" t="s">
        <v>510</v>
      </c>
      <c r="F4844" t="s">
        <v>508</v>
      </c>
      <c r="G4844" t="s">
        <v>508</v>
      </c>
      <c r="H4844">
        <v>5.6981285989715484</v>
      </c>
      <c r="I4844">
        <v>25.563906036439061</v>
      </c>
      <c r="J4844">
        <v>-0.41990751847865088</v>
      </c>
      <c r="K4844">
        <v>-32.868484639722297</v>
      </c>
      <c r="L4844">
        <v>0.45654211475955347</v>
      </c>
      <c r="M4844">
        <v>-3.653844197591146</v>
      </c>
      <c r="N4844">
        <v>-0.5322708153787068</v>
      </c>
      <c r="O4844">
        <v>0</v>
      </c>
      <c r="P4844">
        <v>1</v>
      </c>
      <c r="Q4844">
        <v>0</v>
      </c>
      <c r="R4844">
        <v>0</v>
      </c>
      <c r="S4844">
        <v>0</v>
      </c>
      <c r="T4844">
        <v>0</v>
      </c>
    </row>
    <row r="4845" spans="1:20" x14ac:dyDescent="0.3">
      <c r="A4845" t="s">
        <v>220</v>
      </c>
      <c r="B4845" t="s">
        <v>169</v>
      </c>
      <c r="C4845">
        <v>4</v>
      </c>
      <c r="D4845">
        <v>3</v>
      </c>
      <c r="E4845" t="s">
        <v>510</v>
      </c>
      <c r="F4845" t="s">
        <v>508</v>
      </c>
      <c r="G4845" t="s">
        <v>508</v>
      </c>
      <c r="H4845">
        <v>5.8002878363145012</v>
      </c>
      <c r="I4845">
        <v>30.322560956401212</v>
      </c>
      <c r="J4845">
        <v>-0.36505185754641722</v>
      </c>
      <c r="K4845">
        <v>-53.124593081798203</v>
      </c>
      <c r="L4845">
        <v>0.53604837996420485</v>
      </c>
      <c r="M4845">
        <v>-0.5322708153787068</v>
      </c>
      <c r="N4845">
        <v>3.8796007035169309</v>
      </c>
      <c r="O4845">
        <v>1</v>
      </c>
      <c r="P4845">
        <v>1</v>
      </c>
      <c r="Q4845">
        <v>0</v>
      </c>
      <c r="R4845">
        <v>0</v>
      </c>
      <c r="S4845">
        <v>0</v>
      </c>
      <c r="T4845">
        <v>0</v>
      </c>
    </row>
    <row r="4846" spans="1:20" x14ac:dyDescent="0.3">
      <c r="A4846" t="s">
        <v>235</v>
      </c>
      <c r="B4846" t="s">
        <v>169</v>
      </c>
      <c r="C4846">
        <v>9</v>
      </c>
      <c r="D4846">
        <v>8</v>
      </c>
      <c r="E4846" t="s">
        <v>510</v>
      </c>
      <c r="F4846" t="s">
        <v>508</v>
      </c>
      <c r="G4846" t="s">
        <v>508</v>
      </c>
      <c r="H4846">
        <v>5.5514676586877183</v>
      </c>
      <c r="I4846">
        <v>49.03224822013609</v>
      </c>
      <c r="J4846">
        <v>0.85219418573377559</v>
      </c>
      <c r="K4846">
        <v>34.666675347219858</v>
      </c>
      <c r="L4846">
        <v>0.50888969818662622</v>
      </c>
      <c r="M4846">
        <v>-1.082800603975915</v>
      </c>
      <c r="N4846">
        <v>0.4507385283237213</v>
      </c>
      <c r="O4846">
        <v>1</v>
      </c>
      <c r="P4846">
        <v>1</v>
      </c>
      <c r="Q4846">
        <v>1</v>
      </c>
      <c r="R4846">
        <v>0</v>
      </c>
      <c r="S4846">
        <v>1</v>
      </c>
      <c r="T4846">
        <v>0</v>
      </c>
    </row>
    <row r="4847" spans="1:20" x14ac:dyDescent="0.3">
      <c r="A4847" t="s">
        <v>269</v>
      </c>
      <c r="B4847" t="s">
        <v>169</v>
      </c>
      <c r="C4847">
        <v>6</v>
      </c>
      <c r="D4847">
        <v>4</v>
      </c>
      <c r="E4847" t="s">
        <v>510</v>
      </c>
      <c r="F4847" t="s">
        <v>508</v>
      </c>
      <c r="G4847" t="s">
        <v>508</v>
      </c>
      <c r="H4847">
        <v>5.9401390387753388</v>
      </c>
      <c r="I4847">
        <v>50</v>
      </c>
      <c r="J4847">
        <v>0.65736151517641894</v>
      </c>
      <c r="K4847">
        <v>64.44191376121745</v>
      </c>
      <c r="L4847">
        <v>0.6745249048339923</v>
      </c>
      <c r="M4847">
        <v>-1.456610438171752</v>
      </c>
      <c r="N4847">
        <v>-0.64267349664159557</v>
      </c>
      <c r="O4847">
        <v>0</v>
      </c>
      <c r="P4847">
        <v>1</v>
      </c>
      <c r="Q4847">
        <v>1</v>
      </c>
      <c r="R4847">
        <v>0</v>
      </c>
      <c r="S4847">
        <v>1</v>
      </c>
      <c r="T4847">
        <v>0</v>
      </c>
    </row>
    <row r="4848" spans="1:20" x14ac:dyDescent="0.3">
      <c r="A4848" t="s">
        <v>282</v>
      </c>
      <c r="B4848" t="s">
        <v>169</v>
      </c>
      <c r="C4848">
        <v>4</v>
      </c>
      <c r="D4848">
        <v>6</v>
      </c>
      <c r="E4848" t="s">
        <v>510</v>
      </c>
      <c r="F4848" t="s">
        <v>508</v>
      </c>
      <c r="G4848" t="s">
        <v>508</v>
      </c>
      <c r="H4848">
        <v>5.530400675594068</v>
      </c>
      <c r="I4848">
        <v>46.774193548387103</v>
      </c>
      <c r="J4848">
        <v>0.5088318226473757</v>
      </c>
      <c r="K4848">
        <v>5.0972633055309977</v>
      </c>
      <c r="L4848">
        <v>0.35246127518856341</v>
      </c>
      <c r="M4848">
        <v>-0.64267349664159557</v>
      </c>
      <c r="N4848">
        <v>0.12936412700286401</v>
      </c>
      <c r="O4848">
        <v>0</v>
      </c>
      <c r="P4848">
        <v>1</v>
      </c>
      <c r="Q4848">
        <v>1</v>
      </c>
      <c r="R4848">
        <v>0</v>
      </c>
      <c r="S4848">
        <v>0</v>
      </c>
      <c r="T4848">
        <v>0</v>
      </c>
    </row>
    <row r="4849" spans="1:20" x14ac:dyDescent="0.3">
      <c r="A4849" t="s">
        <v>285</v>
      </c>
      <c r="B4849" t="s">
        <v>169</v>
      </c>
      <c r="C4849">
        <v>1</v>
      </c>
      <c r="D4849">
        <v>4</v>
      </c>
      <c r="E4849" t="s">
        <v>510</v>
      </c>
      <c r="F4849" t="s">
        <v>508</v>
      </c>
      <c r="G4849" t="s">
        <v>508</v>
      </c>
      <c r="H4849">
        <v>5.2698623066285322</v>
      </c>
      <c r="I4849">
        <v>30.141830924032909</v>
      </c>
      <c r="J4849">
        <v>-4.1165609521391373E-2</v>
      </c>
      <c r="K4849">
        <v>-45.277957060870101</v>
      </c>
      <c r="L4849">
        <v>0.80071947014593647</v>
      </c>
      <c r="M4849">
        <v>-2.1963882998998621</v>
      </c>
      <c r="N4849">
        <v>6.6054232197658769E-2</v>
      </c>
      <c r="O4849">
        <v>0</v>
      </c>
      <c r="P4849">
        <v>1</v>
      </c>
      <c r="Q4849">
        <v>0</v>
      </c>
      <c r="R4849">
        <v>0</v>
      </c>
      <c r="S4849">
        <v>0</v>
      </c>
      <c r="T4849">
        <v>0</v>
      </c>
    </row>
    <row r="4850" spans="1:20" x14ac:dyDescent="0.3">
      <c r="A4850" t="s">
        <v>291</v>
      </c>
      <c r="B4850" t="s">
        <v>169</v>
      </c>
      <c r="C4850">
        <v>5</v>
      </c>
      <c r="D4850">
        <v>4</v>
      </c>
      <c r="E4850" t="s">
        <v>510</v>
      </c>
      <c r="F4850" t="s">
        <v>508</v>
      </c>
      <c r="G4850" t="s">
        <v>508</v>
      </c>
      <c r="H4850">
        <v>4.2478707565264306</v>
      </c>
      <c r="I4850">
        <v>33.333333333333329</v>
      </c>
      <c r="J4850">
        <v>-0.3613499282712701</v>
      </c>
      <c r="K4850">
        <v>-84.762650417949061</v>
      </c>
      <c r="L4850">
        <v>0.86454823658880375</v>
      </c>
      <c r="M4850">
        <v>-0.33003300330032997</v>
      </c>
      <c r="N4850">
        <v>-1.6556291390728479</v>
      </c>
      <c r="O4850">
        <v>0</v>
      </c>
      <c r="P4850">
        <v>1</v>
      </c>
      <c r="Q4850">
        <v>0</v>
      </c>
      <c r="R4850">
        <v>1</v>
      </c>
      <c r="S4850">
        <v>0</v>
      </c>
      <c r="T4850">
        <v>0</v>
      </c>
    </row>
    <row r="4851" spans="1:20" x14ac:dyDescent="0.3">
      <c r="A4851" t="s">
        <v>295</v>
      </c>
      <c r="B4851" t="s">
        <v>169</v>
      </c>
      <c r="C4851">
        <v>0</v>
      </c>
      <c r="D4851">
        <v>3</v>
      </c>
      <c r="E4851" t="s">
        <v>510</v>
      </c>
      <c r="F4851" t="s">
        <v>508</v>
      </c>
      <c r="G4851" t="s">
        <v>508</v>
      </c>
      <c r="H4851">
        <v>4.2328034988557448</v>
      </c>
      <c r="I4851">
        <v>21.428571428571431</v>
      </c>
      <c r="J4851">
        <v>-0.58124527631742795</v>
      </c>
      <c r="K4851">
        <v>-112.0286267941763</v>
      </c>
      <c r="L4851">
        <v>0.59813141292103489</v>
      </c>
      <c r="M4851">
        <v>-1.6556291390728479</v>
      </c>
      <c r="N4851">
        <v>-1.6161575060500839</v>
      </c>
      <c r="O4851">
        <v>0</v>
      </c>
      <c r="P4851">
        <v>0</v>
      </c>
      <c r="Q4851">
        <v>0</v>
      </c>
      <c r="R4851">
        <v>0</v>
      </c>
      <c r="S4851">
        <v>0</v>
      </c>
      <c r="T4851">
        <v>0</v>
      </c>
    </row>
    <row r="4852" spans="1:20" x14ac:dyDescent="0.3">
      <c r="A4852" t="s">
        <v>298</v>
      </c>
      <c r="B4852" t="s">
        <v>169</v>
      </c>
      <c r="C4852">
        <v>0</v>
      </c>
      <c r="D4852">
        <v>5</v>
      </c>
      <c r="E4852" t="s">
        <v>510</v>
      </c>
      <c r="F4852" t="s">
        <v>508</v>
      </c>
      <c r="G4852" t="s">
        <v>508</v>
      </c>
      <c r="H4852">
        <v>3.8672136276631819</v>
      </c>
      <c r="I4852">
        <v>0.52634791324013164</v>
      </c>
      <c r="J4852">
        <v>-0.85624629565839017</v>
      </c>
      <c r="K4852">
        <v>-167.80443339484441</v>
      </c>
      <c r="L4852">
        <v>0.93497087801951251</v>
      </c>
      <c r="M4852">
        <v>-1.6161575060500839</v>
      </c>
      <c r="N4852">
        <v>0.54756177929379279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0</v>
      </c>
    </row>
    <row r="4853" spans="1:20" x14ac:dyDescent="0.3">
      <c r="A4853" t="s">
        <v>164</v>
      </c>
      <c r="B4853" t="s">
        <v>169</v>
      </c>
      <c r="C4853">
        <v>11</v>
      </c>
      <c r="D4853">
        <v>15</v>
      </c>
      <c r="E4853" t="s">
        <v>513</v>
      </c>
      <c r="F4853" t="s">
        <v>508</v>
      </c>
      <c r="G4853" t="s">
        <v>508</v>
      </c>
      <c r="H4853">
        <v>3.724658899518579</v>
      </c>
      <c r="I4853">
        <v>34.375</v>
      </c>
      <c r="J4853">
        <v>0.45560228017067211</v>
      </c>
      <c r="K4853">
        <v>28.42364721432018</v>
      </c>
      <c r="L4853">
        <v>0.56976194313627215</v>
      </c>
      <c r="M4853">
        <v>-3.7484079576042189</v>
      </c>
      <c r="N4853">
        <v>3.6303630363036312</v>
      </c>
      <c r="O4853">
        <v>1</v>
      </c>
      <c r="P4853">
        <v>1</v>
      </c>
      <c r="Q4853">
        <v>1</v>
      </c>
      <c r="R4853">
        <v>0</v>
      </c>
      <c r="S4853">
        <v>1</v>
      </c>
      <c r="T4853">
        <v>0</v>
      </c>
    </row>
    <row r="4854" spans="1:20" x14ac:dyDescent="0.3">
      <c r="A4854" t="s">
        <v>242</v>
      </c>
      <c r="B4854" t="s">
        <v>169</v>
      </c>
      <c r="C4854">
        <v>13</v>
      </c>
      <c r="D4854">
        <v>10</v>
      </c>
      <c r="E4854" t="s">
        <v>510</v>
      </c>
      <c r="F4854" t="s">
        <v>508</v>
      </c>
      <c r="G4854" t="s">
        <v>508</v>
      </c>
      <c r="H4854">
        <v>4.08543131657727</v>
      </c>
      <c r="I4854">
        <v>77.15735686750179</v>
      </c>
      <c r="J4854">
        <v>1.2960357254972721</v>
      </c>
      <c r="K4854">
        <v>117.61521275944359</v>
      </c>
      <c r="L4854">
        <v>1.349553623668805</v>
      </c>
      <c r="M4854">
        <v>-1.587305283928518</v>
      </c>
      <c r="N4854">
        <v>1.116627224463133</v>
      </c>
      <c r="O4854">
        <v>1</v>
      </c>
      <c r="P4854">
        <v>1</v>
      </c>
      <c r="Q4854">
        <v>1</v>
      </c>
      <c r="R4854">
        <v>0</v>
      </c>
      <c r="S4854">
        <v>1</v>
      </c>
      <c r="T4854">
        <v>1</v>
      </c>
    </row>
    <row r="4855" spans="1:20" x14ac:dyDescent="0.3">
      <c r="A4855" t="s">
        <v>77</v>
      </c>
      <c r="B4855" t="s">
        <v>644</v>
      </c>
      <c r="C4855">
        <v>6</v>
      </c>
      <c r="D4855">
        <v>10</v>
      </c>
      <c r="E4855" t="s">
        <v>367</v>
      </c>
      <c r="F4855" t="s">
        <v>508</v>
      </c>
      <c r="G4855" t="s">
        <v>509</v>
      </c>
      <c r="H4855">
        <v>2.7845038928808989</v>
      </c>
      <c r="I4855">
        <v>26.00002288818359</v>
      </c>
      <c r="J4855">
        <v>6.4534848869049876E-3</v>
      </c>
      <c r="K4855">
        <v>-88.26297070628604</v>
      </c>
      <c r="L4855">
        <v>0.78584421259912318</v>
      </c>
      <c r="M4855">
        <v>-0.65481475745491879</v>
      </c>
      <c r="N4855">
        <v>0.18832822955928841</v>
      </c>
      <c r="O4855">
        <v>0</v>
      </c>
      <c r="P4855">
        <v>1</v>
      </c>
      <c r="Q4855">
        <v>1</v>
      </c>
      <c r="R4855">
        <v>0</v>
      </c>
      <c r="S4855">
        <v>0</v>
      </c>
      <c r="T4855">
        <v>0</v>
      </c>
    </row>
    <row r="4856" spans="1:20" x14ac:dyDescent="0.3">
      <c r="A4856" t="s">
        <v>139</v>
      </c>
      <c r="B4856" t="s">
        <v>644</v>
      </c>
      <c r="C4856">
        <v>5</v>
      </c>
      <c r="D4856">
        <v>10</v>
      </c>
      <c r="E4856" t="s">
        <v>510</v>
      </c>
      <c r="F4856" t="s">
        <v>508</v>
      </c>
      <c r="G4856" t="s">
        <v>508</v>
      </c>
      <c r="H4856">
        <v>2.7242521114919671</v>
      </c>
      <c r="I4856">
        <v>32.967059454791638</v>
      </c>
      <c r="J4856">
        <v>-1.5833406082901531E-2</v>
      </c>
      <c r="K4856">
        <v>96.220181287100203</v>
      </c>
      <c r="L4856">
        <v>1.7857290750800381</v>
      </c>
      <c r="M4856">
        <v>-0.37071327149623018</v>
      </c>
      <c r="N4856">
        <v>0.55814343829487645</v>
      </c>
      <c r="O4856">
        <v>0</v>
      </c>
      <c r="P4856">
        <v>1</v>
      </c>
      <c r="Q4856">
        <v>0</v>
      </c>
      <c r="R4856">
        <v>0</v>
      </c>
      <c r="S4856">
        <v>0</v>
      </c>
      <c r="T4856">
        <v>1</v>
      </c>
    </row>
    <row r="4857" spans="1:20" x14ac:dyDescent="0.3">
      <c r="A4857" t="s">
        <v>271</v>
      </c>
      <c r="B4857" t="s">
        <v>644</v>
      </c>
      <c r="C4857">
        <v>8</v>
      </c>
      <c r="D4857">
        <v>9</v>
      </c>
      <c r="E4857" t="s">
        <v>510</v>
      </c>
      <c r="F4857" t="s">
        <v>508</v>
      </c>
      <c r="G4857" t="s">
        <v>508</v>
      </c>
      <c r="H4857">
        <v>4.4330679293022914</v>
      </c>
      <c r="I4857">
        <v>37.931016843126827</v>
      </c>
      <c r="J4857">
        <v>0.11686370256050729</v>
      </c>
      <c r="K4857">
        <v>23.94414404815144</v>
      </c>
      <c r="L4857">
        <v>0.89269634183577429</v>
      </c>
      <c r="M4857">
        <v>-5.298016120569697</v>
      </c>
      <c r="N4857">
        <v>2.5349647944944311</v>
      </c>
      <c r="O4857">
        <v>0</v>
      </c>
      <c r="P4857">
        <v>1</v>
      </c>
      <c r="Q4857">
        <v>1</v>
      </c>
      <c r="R4857">
        <v>0</v>
      </c>
      <c r="S4857">
        <v>1</v>
      </c>
      <c r="T4857">
        <v>0</v>
      </c>
    </row>
    <row r="4858" spans="1:20" x14ac:dyDescent="0.3">
      <c r="A4858" t="s">
        <v>283</v>
      </c>
      <c r="B4858" t="s">
        <v>644</v>
      </c>
      <c r="C4858">
        <v>3</v>
      </c>
      <c r="D4858">
        <v>7</v>
      </c>
      <c r="E4858" t="s">
        <v>510</v>
      </c>
      <c r="F4858" t="s">
        <v>508</v>
      </c>
      <c r="G4858" t="s">
        <v>508</v>
      </c>
      <c r="H4858">
        <v>4.77402280824281</v>
      </c>
      <c r="I4858">
        <v>46.638638794267223</v>
      </c>
      <c r="J4858">
        <v>-5.3749811588395868E-2</v>
      </c>
      <c r="K4858">
        <v>23.71672339374426</v>
      </c>
      <c r="L4858">
        <v>0.61508488882106216</v>
      </c>
      <c r="M4858">
        <v>-2.5619868582107022</v>
      </c>
      <c r="N4858">
        <v>-1.7811708127772301</v>
      </c>
      <c r="O4858">
        <v>0</v>
      </c>
      <c r="P4858">
        <v>1</v>
      </c>
      <c r="Q4858">
        <v>0</v>
      </c>
      <c r="R4858">
        <v>0</v>
      </c>
      <c r="S4858">
        <v>0</v>
      </c>
      <c r="T4858">
        <v>0</v>
      </c>
    </row>
    <row r="4859" spans="1:20" x14ac:dyDescent="0.3">
      <c r="A4859" t="s">
        <v>290</v>
      </c>
      <c r="B4859" t="s">
        <v>644</v>
      </c>
      <c r="C4859">
        <v>5</v>
      </c>
      <c r="D4859">
        <v>5</v>
      </c>
      <c r="E4859" t="s">
        <v>510</v>
      </c>
      <c r="F4859" t="s">
        <v>508</v>
      </c>
      <c r="G4859" t="s">
        <v>508</v>
      </c>
      <c r="H4859">
        <v>4.8050838394556452</v>
      </c>
      <c r="I4859">
        <v>36.480689330271211</v>
      </c>
      <c r="J4859">
        <v>-0.1168517295485328</v>
      </c>
      <c r="K4859">
        <v>-27.529722983230769</v>
      </c>
      <c r="L4859">
        <v>1.105874095548812</v>
      </c>
      <c r="M4859">
        <v>-1.7811708127772301</v>
      </c>
      <c r="N4859">
        <v>-0.77720339534412575</v>
      </c>
      <c r="O4859">
        <v>0</v>
      </c>
      <c r="P4859">
        <v>1</v>
      </c>
      <c r="Q4859">
        <v>0</v>
      </c>
      <c r="R4859">
        <v>0</v>
      </c>
      <c r="S4859">
        <v>0</v>
      </c>
      <c r="T4859">
        <v>1</v>
      </c>
    </row>
    <row r="4860" spans="1:20" x14ac:dyDescent="0.3">
      <c r="A4860" t="s">
        <v>512</v>
      </c>
      <c r="B4860" t="s">
        <v>644</v>
      </c>
      <c r="C4860">
        <v>0</v>
      </c>
      <c r="D4860">
        <v>4</v>
      </c>
      <c r="E4860" t="s">
        <v>510</v>
      </c>
      <c r="F4860" t="s">
        <v>508</v>
      </c>
      <c r="G4860" t="s">
        <v>508</v>
      </c>
      <c r="H4860">
        <v>5.1020418655308948</v>
      </c>
      <c r="I4860">
        <v>4.4554520887351261</v>
      </c>
      <c r="J4860">
        <v>-0.2432060759072032</v>
      </c>
      <c r="K4860">
        <v>-116.8794154991343</v>
      </c>
      <c r="L4860">
        <v>1.071998437704422</v>
      </c>
      <c r="M4860">
        <v>-3.133156343328737</v>
      </c>
      <c r="N4860">
        <v>-5.6603783285096947</v>
      </c>
      <c r="O4860">
        <v>0</v>
      </c>
      <c r="P4860">
        <v>0</v>
      </c>
      <c r="Q4860">
        <v>0</v>
      </c>
      <c r="R4860">
        <v>0</v>
      </c>
      <c r="S4860">
        <v>0</v>
      </c>
      <c r="T4860">
        <v>1</v>
      </c>
    </row>
    <row r="4861" spans="1:20" x14ac:dyDescent="0.3">
      <c r="A4861" t="s">
        <v>91</v>
      </c>
      <c r="B4861" t="s">
        <v>644</v>
      </c>
      <c r="C4861">
        <v>-2</v>
      </c>
      <c r="D4861">
        <v>3</v>
      </c>
      <c r="E4861" t="s">
        <v>510</v>
      </c>
      <c r="F4861" t="s">
        <v>508</v>
      </c>
      <c r="G4861" t="s">
        <v>508</v>
      </c>
      <c r="H4861">
        <v>5.8843547795094597</v>
      </c>
      <c r="I4861">
        <v>15.2317870338207</v>
      </c>
      <c r="J4861">
        <v>-0.35643785076590279</v>
      </c>
      <c r="K4861">
        <v>-253.7625870616092</v>
      </c>
      <c r="L4861">
        <v>0.92518138774535363</v>
      </c>
      <c r="M4861">
        <v>-5.6603783285096947</v>
      </c>
      <c r="N4861">
        <v>3.3333369663783481</v>
      </c>
      <c r="O4861">
        <v>0</v>
      </c>
      <c r="P4861">
        <v>0</v>
      </c>
      <c r="Q4861">
        <v>0</v>
      </c>
      <c r="R4861">
        <v>0</v>
      </c>
      <c r="S4861">
        <v>0</v>
      </c>
      <c r="T4861">
        <v>0</v>
      </c>
    </row>
    <row r="4862" spans="1:20" x14ac:dyDescent="0.3">
      <c r="A4862" t="s">
        <v>162</v>
      </c>
      <c r="B4862" t="s">
        <v>644</v>
      </c>
      <c r="C4862">
        <v>1</v>
      </c>
      <c r="D4862">
        <v>4</v>
      </c>
      <c r="E4862" t="s">
        <v>510</v>
      </c>
      <c r="F4862" t="s">
        <v>508</v>
      </c>
      <c r="G4862" t="s">
        <v>508</v>
      </c>
      <c r="H4862">
        <v>5.0734322233773703</v>
      </c>
      <c r="I4862">
        <v>22.525589715681399</v>
      </c>
      <c r="J4862">
        <v>-0.31282071092769909</v>
      </c>
      <c r="K4862">
        <v>-80.461262320867959</v>
      </c>
      <c r="L4862">
        <v>0.71648780198627737</v>
      </c>
      <c r="M4862">
        <v>-2.1043045698885332</v>
      </c>
      <c r="N4862">
        <v>-0.84112293637575064</v>
      </c>
      <c r="O4862">
        <v>0</v>
      </c>
      <c r="P4862">
        <v>1</v>
      </c>
      <c r="Q4862">
        <v>0</v>
      </c>
      <c r="R4862">
        <v>0</v>
      </c>
      <c r="S4862">
        <v>0</v>
      </c>
      <c r="T4862">
        <v>0</v>
      </c>
    </row>
    <row r="4863" spans="1:20" x14ac:dyDescent="0.3">
      <c r="A4863" t="s">
        <v>220</v>
      </c>
      <c r="B4863" t="s">
        <v>644</v>
      </c>
      <c r="C4863">
        <v>1</v>
      </c>
      <c r="D4863">
        <v>2</v>
      </c>
      <c r="E4863" t="s">
        <v>510</v>
      </c>
      <c r="F4863" t="s">
        <v>508</v>
      </c>
      <c r="G4863" t="s">
        <v>508</v>
      </c>
      <c r="H4863">
        <v>5.2241830036740797</v>
      </c>
      <c r="I4863">
        <v>19.453912472887009</v>
      </c>
      <c r="J4863">
        <v>-0.29265256295732017</v>
      </c>
      <c r="K4863">
        <v>-101.1843068432517</v>
      </c>
      <c r="L4863">
        <v>0.66821731698019127</v>
      </c>
      <c r="M4863">
        <v>-0.84112293637575064</v>
      </c>
      <c r="N4863">
        <v>5.4665404568702352</v>
      </c>
      <c r="O4863">
        <v>1</v>
      </c>
      <c r="P4863">
        <v>0</v>
      </c>
      <c r="Q4863">
        <v>0</v>
      </c>
      <c r="R4863">
        <v>0</v>
      </c>
      <c r="S4863">
        <v>0</v>
      </c>
      <c r="T4863">
        <v>0</v>
      </c>
    </row>
    <row r="4864" spans="1:20" x14ac:dyDescent="0.3">
      <c r="A4864" t="s">
        <v>235</v>
      </c>
      <c r="B4864" t="s">
        <v>644</v>
      </c>
      <c r="C4864">
        <v>13</v>
      </c>
      <c r="D4864">
        <v>10</v>
      </c>
      <c r="E4864" t="s">
        <v>510</v>
      </c>
      <c r="F4864" t="s">
        <v>508</v>
      </c>
      <c r="G4864" t="s">
        <v>508</v>
      </c>
      <c r="H4864">
        <v>4.8954710384012303</v>
      </c>
      <c r="I4864">
        <v>70.404990717272995</v>
      </c>
      <c r="J4864">
        <v>0.2581798995602016</v>
      </c>
      <c r="K4864">
        <v>166.1426627974628</v>
      </c>
      <c r="L4864">
        <v>2.032634158660545</v>
      </c>
      <c r="M4864">
        <v>-1.9138737786941711</v>
      </c>
      <c r="N4864">
        <v>1.1382064022559439</v>
      </c>
      <c r="O4864">
        <v>1</v>
      </c>
      <c r="P4864">
        <v>1</v>
      </c>
      <c r="Q4864">
        <v>1</v>
      </c>
      <c r="R4864">
        <v>0</v>
      </c>
      <c r="S4864">
        <v>1</v>
      </c>
      <c r="T4864">
        <v>1</v>
      </c>
    </row>
    <row r="4865" spans="1:20" x14ac:dyDescent="0.3">
      <c r="A4865" t="s">
        <v>269</v>
      </c>
      <c r="B4865" t="s">
        <v>644</v>
      </c>
      <c r="C4865">
        <v>9</v>
      </c>
      <c r="D4865">
        <v>6</v>
      </c>
      <c r="E4865" t="s">
        <v>510</v>
      </c>
      <c r="F4865" t="s">
        <v>508</v>
      </c>
      <c r="G4865" t="s">
        <v>508</v>
      </c>
      <c r="H4865">
        <v>5.5495444410449641</v>
      </c>
      <c r="I4865">
        <v>57.320876346470762</v>
      </c>
      <c r="J4865">
        <v>0.25035872553564031</v>
      </c>
      <c r="K4865">
        <v>51.653098866312817</v>
      </c>
      <c r="L4865">
        <v>0.44741502800761018</v>
      </c>
      <c r="M4865">
        <v>-1.328902391354198</v>
      </c>
      <c r="N4865">
        <v>1.0942770470422329</v>
      </c>
      <c r="O4865">
        <v>1</v>
      </c>
      <c r="P4865">
        <v>1</v>
      </c>
      <c r="Q4865">
        <v>1</v>
      </c>
      <c r="R4865">
        <v>0</v>
      </c>
      <c r="S4865">
        <v>1</v>
      </c>
      <c r="T4865">
        <v>0</v>
      </c>
    </row>
    <row r="4866" spans="1:20" x14ac:dyDescent="0.3">
      <c r="A4866" t="s">
        <v>291</v>
      </c>
      <c r="B4866" t="s">
        <v>644</v>
      </c>
      <c r="C4866">
        <v>1</v>
      </c>
      <c r="D4866">
        <v>4</v>
      </c>
      <c r="E4866" t="s">
        <v>510</v>
      </c>
      <c r="F4866" t="s">
        <v>508</v>
      </c>
      <c r="G4866" t="s">
        <v>508</v>
      </c>
      <c r="H4866">
        <v>5.5840754369170522</v>
      </c>
      <c r="I4866">
        <v>38.255018951879762</v>
      </c>
      <c r="J4866">
        <v>-6.8607256536138028E-2</v>
      </c>
      <c r="K4866">
        <v>-22.939478187789341</v>
      </c>
      <c r="L4866">
        <v>0.62867147468012652</v>
      </c>
      <c r="M4866">
        <v>-2.810902301019587</v>
      </c>
      <c r="N4866">
        <v>2.9798436208130692</v>
      </c>
      <c r="O4866">
        <v>0</v>
      </c>
      <c r="P4866">
        <v>1</v>
      </c>
      <c r="Q4866">
        <v>0</v>
      </c>
      <c r="R4866">
        <v>0</v>
      </c>
      <c r="S4866">
        <v>0</v>
      </c>
      <c r="T4866">
        <v>0</v>
      </c>
    </row>
    <row r="4867" spans="1:20" x14ac:dyDescent="0.3">
      <c r="A4867" t="s">
        <v>298</v>
      </c>
      <c r="B4867" t="s">
        <v>644</v>
      </c>
      <c r="C4867">
        <v>3</v>
      </c>
      <c r="D4867">
        <v>5</v>
      </c>
      <c r="E4867" t="s">
        <v>510</v>
      </c>
      <c r="F4867" t="s">
        <v>508</v>
      </c>
      <c r="G4867" t="s">
        <v>508</v>
      </c>
      <c r="H4867">
        <v>5.8224367264595616</v>
      </c>
      <c r="I4867">
        <v>25</v>
      </c>
      <c r="J4867">
        <v>-0.1377601045349561</v>
      </c>
      <c r="K4867">
        <v>-55.81919713117513</v>
      </c>
      <c r="L4867">
        <v>1.02558632611136</v>
      </c>
      <c r="M4867">
        <v>-3.31915185806599</v>
      </c>
      <c r="N4867">
        <v>5.8098663823329142</v>
      </c>
      <c r="O4867">
        <v>0</v>
      </c>
      <c r="P4867">
        <v>1</v>
      </c>
      <c r="Q4867">
        <v>0</v>
      </c>
      <c r="R4867">
        <v>0</v>
      </c>
      <c r="S4867">
        <v>0</v>
      </c>
      <c r="T4867">
        <v>1</v>
      </c>
    </row>
    <row r="4868" spans="1:20" x14ac:dyDescent="0.3">
      <c r="A4868" t="s">
        <v>164</v>
      </c>
      <c r="B4868" t="s">
        <v>644</v>
      </c>
      <c r="C4868">
        <v>5</v>
      </c>
      <c r="D4868">
        <v>6</v>
      </c>
      <c r="E4868" t="s">
        <v>510</v>
      </c>
      <c r="F4868" t="s">
        <v>508</v>
      </c>
      <c r="G4868" t="s">
        <v>508</v>
      </c>
      <c r="H4868">
        <v>4.9199516106607346</v>
      </c>
      <c r="I4868">
        <v>30.769270270528018</v>
      </c>
      <c r="J4868">
        <v>-9.7350919579830553E-3</v>
      </c>
      <c r="K4868">
        <v>5.0533410463045572</v>
      </c>
      <c r="L4868">
        <v>0.94235475236718169</v>
      </c>
      <c r="M4868">
        <v>-4.7619040162058859</v>
      </c>
      <c r="N4868">
        <v>2.931027480453376</v>
      </c>
      <c r="O4868">
        <v>0</v>
      </c>
      <c r="P4868">
        <v>1</v>
      </c>
      <c r="Q4868">
        <v>0</v>
      </c>
      <c r="R4868">
        <v>0</v>
      </c>
      <c r="S4868">
        <v>1</v>
      </c>
      <c r="T4868">
        <v>0</v>
      </c>
    </row>
    <row r="4869" spans="1:20" x14ac:dyDescent="0.3">
      <c r="A4869" t="s">
        <v>242</v>
      </c>
      <c r="B4869" t="s">
        <v>644</v>
      </c>
      <c r="C4869">
        <v>3</v>
      </c>
      <c r="D4869">
        <v>6</v>
      </c>
      <c r="E4869" t="s">
        <v>510</v>
      </c>
      <c r="F4869" t="s">
        <v>508</v>
      </c>
      <c r="G4869" t="s">
        <v>508</v>
      </c>
      <c r="H4869">
        <v>4.4261312449410282</v>
      </c>
      <c r="I4869">
        <v>38.461532818496003</v>
      </c>
      <c r="J4869">
        <v>-5.4989278197181052E-2</v>
      </c>
      <c r="K4869">
        <v>-50.526902560208413</v>
      </c>
      <c r="L4869">
        <v>0.82701905033028711</v>
      </c>
      <c r="M4869">
        <v>-2.2556428716830039</v>
      </c>
      <c r="N4869">
        <v>2.4786321929969488</v>
      </c>
      <c r="O4869">
        <v>0</v>
      </c>
      <c r="P4869">
        <v>1</v>
      </c>
      <c r="Q4869">
        <v>0</v>
      </c>
      <c r="R4869">
        <v>0</v>
      </c>
      <c r="S4869">
        <v>0</v>
      </c>
      <c r="T4869">
        <v>0</v>
      </c>
    </row>
    <row r="4870" spans="1:20" x14ac:dyDescent="0.3">
      <c r="A4870" t="s">
        <v>77</v>
      </c>
      <c r="B4870" t="s">
        <v>645</v>
      </c>
      <c r="C4870">
        <v>4</v>
      </c>
      <c r="D4870">
        <v>5</v>
      </c>
      <c r="E4870" t="s">
        <v>510</v>
      </c>
      <c r="F4870" t="s">
        <v>508</v>
      </c>
      <c r="G4870" t="s">
        <v>508</v>
      </c>
      <c r="H4870">
        <v>7.0030807850296668</v>
      </c>
      <c r="I4870">
        <v>16</v>
      </c>
      <c r="J4870">
        <v>57.888927524272503</v>
      </c>
      <c r="K4870">
        <v>-94.466196815452776</v>
      </c>
      <c r="L4870">
        <v>0.46625184923057272</v>
      </c>
      <c r="M4870">
        <v>-0.753071739992073</v>
      </c>
      <c r="N4870">
        <v>1.1581469648562299</v>
      </c>
      <c r="O4870">
        <v>0</v>
      </c>
      <c r="P4870">
        <v>1</v>
      </c>
      <c r="Q4870">
        <v>1</v>
      </c>
      <c r="R4870">
        <v>0</v>
      </c>
      <c r="S4870">
        <v>0</v>
      </c>
      <c r="T4870">
        <v>0</v>
      </c>
    </row>
    <row r="4871" spans="1:20" x14ac:dyDescent="0.3">
      <c r="A4871" t="s">
        <v>139</v>
      </c>
      <c r="B4871" t="s">
        <v>645</v>
      </c>
      <c r="C4871">
        <v>1</v>
      </c>
      <c r="D4871">
        <v>4</v>
      </c>
      <c r="E4871" t="s">
        <v>510</v>
      </c>
      <c r="F4871" t="s">
        <v>508</v>
      </c>
      <c r="G4871" t="s">
        <v>508</v>
      </c>
      <c r="H4871">
        <v>6.3634294817090513</v>
      </c>
      <c r="I4871">
        <v>6.378600823045268</v>
      </c>
      <c r="J4871">
        <v>45.397866444310132</v>
      </c>
      <c r="K4871">
        <v>-103.17592207912099</v>
      </c>
      <c r="L4871">
        <v>0.81753320766296966</v>
      </c>
      <c r="M4871">
        <v>-0.35714285714285721</v>
      </c>
      <c r="N4871">
        <v>0.27877339705296689</v>
      </c>
      <c r="O4871">
        <v>0</v>
      </c>
      <c r="P4871">
        <v>0</v>
      </c>
      <c r="Q4871">
        <v>1</v>
      </c>
      <c r="R4871">
        <v>0</v>
      </c>
      <c r="S4871">
        <v>0</v>
      </c>
      <c r="T4871">
        <v>0</v>
      </c>
    </row>
    <row r="4872" spans="1:20" x14ac:dyDescent="0.3">
      <c r="A4872" t="s">
        <v>228</v>
      </c>
      <c r="B4872" t="s">
        <v>645</v>
      </c>
      <c r="C4872">
        <v>6</v>
      </c>
      <c r="D4872">
        <v>7</v>
      </c>
      <c r="E4872" t="s">
        <v>510</v>
      </c>
      <c r="F4872" t="s">
        <v>508</v>
      </c>
      <c r="G4872" t="s">
        <v>508</v>
      </c>
      <c r="H4872">
        <v>4.5488123650414822</v>
      </c>
      <c r="I4872">
        <v>7.0247933884297522</v>
      </c>
      <c r="J4872">
        <v>63.328997012048717</v>
      </c>
      <c r="K4872">
        <v>-53.368883764502378</v>
      </c>
      <c r="L4872">
        <v>0.84309329174035963</v>
      </c>
      <c r="M4872">
        <v>-1.179245283018868</v>
      </c>
      <c r="N4872">
        <v>0.63643595863166269</v>
      </c>
      <c r="O4872">
        <v>0</v>
      </c>
      <c r="P4872">
        <v>1</v>
      </c>
      <c r="Q4872">
        <v>1</v>
      </c>
      <c r="R4872">
        <v>0</v>
      </c>
      <c r="S4872">
        <v>0</v>
      </c>
      <c r="T4872">
        <v>0</v>
      </c>
    </row>
    <row r="4873" spans="1:20" x14ac:dyDescent="0.3">
      <c r="A4873" t="s">
        <v>271</v>
      </c>
      <c r="B4873" t="s">
        <v>645</v>
      </c>
      <c r="C4873">
        <v>3</v>
      </c>
      <c r="D4873">
        <v>12</v>
      </c>
      <c r="E4873" t="s">
        <v>513</v>
      </c>
      <c r="F4873" t="s">
        <v>508</v>
      </c>
      <c r="G4873" t="s">
        <v>508</v>
      </c>
      <c r="H4873">
        <v>2.5234192037470722</v>
      </c>
      <c r="I4873">
        <v>9.8958333333333321</v>
      </c>
      <c r="J4873">
        <v>48.011823221412207</v>
      </c>
      <c r="K4873">
        <v>-216.73202614379139</v>
      </c>
      <c r="L4873">
        <v>0.94150005915059742</v>
      </c>
      <c r="M4873">
        <v>-2.4</v>
      </c>
      <c r="N4873">
        <v>0</v>
      </c>
      <c r="O4873">
        <v>0</v>
      </c>
      <c r="P4873">
        <v>0</v>
      </c>
      <c r="Q4873">
        <v>1</v>
      </c>
      <c r="R4873">
        <v>0</v>
      </c>
      <c r="S4873">
        <v>0</v>
      </c>
      <c r="T4873">
        <v>0</v>
      </c>
    </row>
    <row r="4874" spans="1:20" x14ac:dyDescent="0.3">
      <c r="A4874" t="s">
        <v>283</v>
      </c>
      <c r="B4874" t="s">
        <v>645</v>
      </c>
      <c r="C4874">
        <v>3</v>
      </c>
      <c r="D4874">
        <v>10</v>
      </c>
      <c r="E4874" t="s">
        <v>513</v>
      </c>
      <c r="F4874" t="s">
        <v>508</v>
      </c>
      <c r="G4874" t="s">
        <v>508</v>
      </c>
      <c r="H4874">
        <v>2.4057024057024061</v>
      </c>
      <c r="I4874">
        <v>1.8867924528301889</v>
      </c>
      <c r="J4874">
        <v>20.953899722415031</v>
      </c>
      <c r="K4874">
        <v>-167.2064777327935</v>
      </c>
      <c r="L4874">
        <v>0.75987953040249134</v>
      </c>
      <c r="M4874">
        <v>-0.94728171334431621</v>
      </c>
      <c r="N4874">
        <v>1.3305613305613311</v>
      </c>
      <c r="O4874">
        <v>0</v>
      </c>
      <c r="P4874">
        <v>0</v>
      </c>
      <c r="Q4874">
        <v>1</v>
      </c>
      <c r="R4874">
        <v>0</v>
      </c>
      <c r="S4874">
        <v>0</v>
      </c>
      <c r="T4874">
        <v>0</v>
      </c>
    </row>
    <row r="4875" spans="1:20" x14ac:dyDescent="0.3">
      <c r="A4875" t="s">
        <v>512</v>
      </c>
      <c r="B4875" t="s">
        <v>645</v>
      </c>
      <c r="C4875">
        <v>3</v>
      </c>
      <c r="D4875">
        <v>10</v>
      </c>
      <c r="E4875" t="s">
        <v>513</v>
      </c>
      <c r="F4875" t="s">
        <v>508</v>
      </c>
      <c r="G4875" t="s">
        <v>508</v>
      </c>
      <c r="H4875">
        <v>2.770833333333333</v>
      </c>
      <c r="I4875">
        <v>0</v>
      </c>
      <c r="J4875">
        <v>15.927756858926781</v>
      </c>
      <c r="K4875">
        <v>-106.0076045627376</v>
      </c>
      <c r="L4875">
        <v>0.80105935838051123</v>
      </c>
      <c r="M4875">
        <v>-0.66225165562913912</v>
      </c>
      <c r="N4875">
        <v>-4.958333333333333</v>
      </c>
      <c r="O4875">
        <v>0</v>
      </c>
      <c r="P4875">
        <v>0</v>
      </c>
      <c r="Q4875">
        <v>1</v>
      </c>
      <c r="R4875">
        <v>0</v>
      </c>
      <c r="S4875">
        <v>0</v>
      </c>
      <c r="T4875">
        <v>0</v>
      </c>
    </row>
    <row r="4876" spans="1:20" x14ac:dyDescent="0.3">
      <c r="A4876" t="s">
        <v>91</v>
      </c>
      <c r="B4876" t="s">
        <v>645</v>
      </c>
      <c r="C4876">
        <v>4</v>
      </c>
      <c r="D4876">
        <v>8</v>
      </c>
      <c r="E4876" t="s">
        <v>510</v>
      </c>
      <c r="F4876" t="s">
        <v>508</v>
      </c>
      <c r="G4876" t="s">
        <v>508</v>
      </c>
      <c r="H4876">
        <v>3.4352101208743031</v>
      </c>
      <c r="I4876">
        <v>26.222222222222221</v>
      </c>
      <c r="J4876">
        <v>-2.5939744223303478</v>
      </c>
      <c r="K4876">
        <v>-268.86359097263852</v>
      </c>
      <c r="L4876">
        <v>1.016712681397931</v>
      </c>
      <c r="M4876">
        <v>-4.958333333333333</v>
      </c>
      <c r="N4876">
        <v>-3.6825953529153881</v>
      </c>
      <c r="O4876">
        <v>0</v>
      </c>
      <c r="P4876">
        <v>0</v>
      </c>
      <c r="Q4876">
        <v>0</v>
      </c>
      <c r="R4876">
        <v>1</v>
      </c>
      <c r="S4876">
        <v>0</v>
      </c>
      <c r="T4876">
        <v>1</v>
      </c>
    </row>
    <row r="4877" spans="1:20" x14ac:dyDescent="0.3">
      <c r="A4877" t="s">
        <v>93</v>
      </c>
      <c r="B4877" t="s">
        <v>645</v>
      </c>
      <c r="C4877">
        <v>0</v>
      </c>
      <c r="D4877">
        <v>7</v>
      </c>
      <c r="E4877" t="s">
        <v>510</v>
      </c>
      <c r="F4877" t="s">
        <v>508</v>
      </c>
      <c r="G4877" t="s">
        <v>508</v>
      </c>
      <c r="H4877">
        <v>3.8754145263020998</v>
      </c>
      <c r="I4877">
        <v>7.5555555555555554</v>
      </c>
      <c r="J4877">
        <v>-23.93219886864506</v>
      </c>
      <c r="K4877">
        <v>-178.93825735718389</v>
      </c>
      <c r="L4877">
        <v>0.7558981980308378</v>
      </c>
      <c r="M4877">
        <v>-3.6825953529153881</v>
      </c>
      <c r="N4877">
        <v>-0.36413290851160668</v>
      </c>
      <c r="O4877">
        <v>0</v>
      </c>
      <c r="P4877">
        <v>0</v>
      </c>
      <c r="Q4877">
        <v>0</v>
      </c>
      <c r="R4877">
        <v>0</v>
      </c>
      <c r="S4877">
        <v>0</v>
      </c>
      <c r="T4877">
        <v>0</v>
      </c>
    </row>
    <row r="4878" spans="1:20" x14ac:dyDescent="0.3">
      <c r="A4878" t="s">
        <v>162</v>
      </c>
      <c r="B4878" t="s">
        <v>645</v>
      </c>
      <c r="C4878">
        <v>0</v>
      </c>
      <c r="D4878">
        <v>5</v>
      </c>
      <c r="E4878" t="s">
        <v>510</v>
      </c>
      <c r="F4878" t="s">
        <v>508</v>
      </c>
      <c r="G4878" t="s">
        <v>508</v>
      </c>
      <c r="H4878">
        <v>4.6365914786967419</v>
      </c>
      <c r="I4878">
        <v>4.2826552462526761</v>
      </c>
      <c r="J4878">
        <v>-31.49281235082265</v>
      </c>
      <c r="K4878">
        <v>-102.9973942486231</v>
      </c>
      <c r="L4878">
        <v>0.76316508995461252</v>
      </c>
      <c r="M4878">
        <v>-4.6235138705416112</v>
      </c>
      <c r="N4878">
        <v>-2.8624192059095108</v>
      </c>
      <c r="O4878">
        <v>0</v>
      </c>
      <c r="P4878">
        <v>0</v>
      </c>
      <c r="Q4878">
        <v>0</v>
      </c>
      <c r="R4878">
        <v>0</v>
      </c>
      <c r="S4878">
        <v>0</v>
      </c>
      <c r="T4878">
        <v>0</v>
      </c>
    </row>
    <row r="4879" spans="1:20" x14ac:dyDescent="0.3">
      <c r="A4879" t="s">
        <v>220</v>
      </c>
      <c r="B4879" t="s">
        <v>645</v>
      </c>
      <c r="C4879">
        <v>0</v>
      </c>
      <c r="D4879">
        <v>5</v>
      </c>
      <c r="E4879" t="s">
        <v>510</v>
      </c>
      <c r="F4879" t="s">
        <v>508</v>
      </c>
      <c r="G4879" t="s">
        <v>508</v>
      </c>
      <c r="H4879">
        <v>4.9022270505160233</v>
      </c>
      <c r="I4879">
        <v>9.2485549132947966</v>
      </c>
      <c r="J4879">
        <v>-42.356337428657007</v>
      </c>
      <c r="K4879">
        <v>-134.91941890818291</v>
      </c>
      <c r="L4879">
        <v>0.93267019319227229</v>
      </c>
      <c r="M4879">
        <v>-2.8624192059095108</v>
      </c>
      <c r="N4879">
        <v>0.71292775665399244</v>
      </c>
      <c r="O4879">
        <v>0</v>
      </c>
      <c r="P4879">
        <v>0</v>
      </c>
      <c r="Q4879">
        <v>0</v>
      </c>
      <c r="R4879">
        <v>0</v>
      </c>
      <c r="S4879">
        <v>0</v>
      </c>
      <c r="T4879">
        <v>0</v>
      </c>
    </row>
    <row r="4880" spans="1:20" x14ac:dyDescent="0.3">
      <c r="A4880" t="s">
        <v>235</v>
      </c>
      <c r="B4880" t="s">
        <v>645</v>
      </c>
      <c r="C4880">
        <v>-2</v>
      </c>
      <c r="D4880">
        <v>1</v>
      </c>
      <c r="E4880" t="s">
        <v>510</v>
      </c>
      <c r="F4880" t="s">
        <v>508</v>
      </c>
      <c r="G4880" t="s">
        <v>508</v>
      </c>
      <c r="H4880">
        <v>5.1537969737870277</v>
      </c>
      <c r="I4880">
        <v>1.992753623188406</v>
      </c>
      <c r="J4880">
        <v>-39.381576577663402</v>
      </c>
      <c r="K4880">
        <v>-115.9083333333334</v>
      </c>
      <c r="L4880">
        <v>0.72592560714951726</v>
      </c>
      <c r="M4880">
        <v>-1.998050682261209</v>
      </c>
      <c r="N4880">
        <v>4.9726504226752857E-2</v>
      </c>
      <c r="O4880">
        <v>0</v>
      </c>
      <c r="P4880">
        <v>0</v>
      </c>
      <c r="Q4880">
        <v>0</v>
      </c>
      <c r="R4880">
        <v>0</v>
      </c>
      <c r="S4880">
        <v>0</v>
      </c>
      <c r="T4880">
        <v>0</v>
      </c>
    </row>
    <row r="4881" spans="1:20" x14ac:dyDescent="0.3">
      <c r="A4881" t="s">
        <v>269</v>
      </c>
      <c r="B4881" t="s">
        <v>645</v>
      </c>
      <c r="C4881">
        <v>5</v>
      </c>
      <c r="D4881">
        <v>5</v>
      </c>
      <c r="E4881" t="s">
        <v>510</v>
      </c>
      <c r="F4881" t="s">
        <v>508</v>
      </c>
      <c r="G4881" t="s">
        <v>508</v>
      </c>
      <c r="H4881">
        <v>4.5771144278606961</v>
      </c>
      <c r="I4881">
        <v>4.4543429844097986</v>
      </c>
      <c r="J4881">
        <v>-12.075273932243141</v>
      </c>
      <c r="K4881">
        <v>-87.798036465638219</v>
      </c>
      <c r="L4881">
        <v>1.1005381517516659</v>
      </c>
      <c r="M4881">
        <v>-0.74074074074074081</v>
      </c>
      <c r="N4881">
        <v>-0.54726368159203986</v>
      </c>
      <c r="O4881">
        <v>0</v>
      </c>
      <c r="P4881">
        <v>1</v>
      </c>
      <c r="Q4881">
        <v>0</v>
      </c>
      <c r="R4881">
        <v>0</v>
      </c>
      <c r="S4881">
        <v>0</v>
      </c>
      <c r="T4881">
        <v>1</v>
      </c>
    </row>
    <row r="4882" spans="1:20" x14ac:dyDescent="0.3">
      <c r="A4882" t="s">
        <v>282</v>
      </c>
      <c r="B4882" t="s">
        <v>645</v>
      </c>
      <c r="C4882">
        <v>3</v>
      </c>
      <c r="D4882">
        <v>4</v>
      </c>
      <c r="E4882" t="s">
        <v>510</v>
      </c>
      <c r="F4882" t="s">
        <v>508</v>
      </c>
      <c r="G4882" t="s">
        <v>508</v>
      </c>
      <c r="H4882">
        <v>4.5915815050382331</v>
      </c>
      <c r="I4882">
        <v>4.2857142857142856</v>
      </c>
      <c r="J4882">
        <v>-2.314637578919815</v>
      </c>
      <c r="K4882">
        <v>-86.554363293719518</v>
      </c>
      <c r="L4882">
        <v>0.48512494205891032</v>
      </c>
      <c r="M4882">
        <v>-0.54726368159203986</v>
      </c>
      <c r="N4882">
        <v>3.0015007503751878</v>
      </c>
      <c r="O4882">
        <v>0</v>
      </c>
      <c r="P4882">
        <v>1</v>
      </c>
      <c r="Q4882">
        <v>0</v>
      </c>
      <c r="R4882">
        <v>0</v>
      </c>
      <c r="S4882">
        <v>0</v>
      </c>
      <c r="T4882">
        <v>0</v>
      </c>
    </row>
    <row r="4883" spans="1:20" x14ac:dyDescent="0.3">
      <c r="A4883" t="s">
        <v>285</v>
      </c>
      <c r="B4883" t="s">
        <v>645</v>
      </c>
      <c r="C4883">
        <v>8</v>
      </c>
      <c r="D4883">
        <v>9</v>
      </c>
      <c r="E4883" t="s">
        <v>510</v>
      </c>
      <c r="F4883" t="s">
        <v>508</v>
      </c>
      <c r="G4883" t="s">
        <v>508</v>
      </c>
      <c r="H4883">
        <v>4.1959798994974884</v>
      </c>
      <c r="I4883">
        <v>23.89380530973451</v>
      </c>
      <c r="J4883">
        <v>20.621968780238031</v>
      </c>
      <c r="K4883">
        <v>-50.578898855691257</v>
      </c>
      <c r="L4883">
        <v>0.96382942654152604</v>
      </c>
      <c r="M4883">
        <v>-3.3511413307430788</v>
      </c>
      <c r="N4883">
        <v>0.50251256281407031</v>
      </c>
      <c r="O4883">
        <v>0</v>
      </c>
      <c r="P4883">
        <v>1</v>
      </c>
      <c r="Q4883">
        <v>1</v>
      </c>
      <c r="R4883">
        <v>1</v>
      </c>
      <c r="S4883">
        <v>0</v>
      </c>
      <c r="T4883">
        <v>0</v>
      </c>
    </row>
    <row r="4884" spans="1:20" x14ac:dyDescent="0.3">
      <c r="A4884" t="s">
        <v>291</v>
      </c>
      <c r="B4884" t="s">
        <v>645</v>
      </c>
      <c r="C4884">
        <v>8</v>
      </c>
      <c r="D4884">
        <v>9</v>
      </c>
      <c r="E4884" t="s">
        <v>513</v>
      </c>
      <c r="F4884" t="s">
        <v>508</v>
      </c>
      <c r="G4884" t="s">
        <v>508</v>
      </c>
      <c r="H4884">
        <v>3.7029032490454581</v>
      </c>
      <c r="I4884">
        <v>25.44080604534005</v>
      </c>
      <c r="J4884">
        <v>29.646126576337451</v>
      </c>
      <c r="K4884">
        <v>-80.545424675537916</v>
      </c>
      <c r="L4884">
        <v>0.87110947809978723</v>
      </c>
      <c r="M4884">
        <v>-0.85000000000000009</v>
      </c>
      <c r="N4884">
        <v>-2.9248613212304591</v>
      </c>
      <c r="O4884">
        <v>0</v>
      </c>
      <c r="P4884">
        <v>1</v>
      </c>
      <c r="Q4884">
        <v>1</v>
      </c>
      <c r="R4884">
        <v>1</v>
      </c>
      <c r="S4884">
        <v>0</v>
      </c>
      <c r="T4884">
        <v>0</v>
      </c>
    </row>
    <row r="4885" spans="1:20" x14ac:dyDescent="0.3">
      <c r="A4885" t="s">
        <v>295</v>
      </c>
      <c r="B4885" t="s">
        <v>645</v>
      </c>
      <c r="C4885">
        <v>3</v>
      </c>
      <c r="D4885">
        <v>10</v>
      </c>
      <c r="E4885" t="s">
        <v>513</v>
      </c>
      <c r="F4885" t="s">
        <v>508</v>
      </c>
      <c r="G4885" t="s">
        <v>508</v>
      </c>
      <c r="H4885">
        <v>3.6178107606679029</v>
      </c>
      <c r="I4885">
        <v>13.961038961038961</v>
      </c>
      <c r="J4885">
        <v>23.511315863293021</v>
      </c>
      <c r="K4885">
        <v>-131.75153292455349</v>
      </c>
      <c r="L4885">
        <v>0.68786488444438132</v>
      </c>
      <c r="M4885">
        <v>-2.9248613212304591</v>
      </c>
      <c r="N4885">
        <v>-1.0909090909090911</v>
      </c>
      <c r="O4885">
        <v>0</v>
      </c>
      <c r="P4885">
        <v>0</v>
      </c>
      <c r="Q4885">
        <v>1</v>
      </c>
      <c r="R4885">
        <v>0</v>
      </c>
      <c r="S4885">
        <v>0</v>
      </c>
      <c r="T4885">
        <v>0</v>
      </c>
    </row>
    <row r="4886" spans="1:20" x14ac:dyDescent="0.3">
      <c r="A4886" t="s">
        <v>298</v>
      </c>
      <c r="B4886" t="s">
        <v>645</v>
      </c>
      <c r="C4886">
        <v>3</v>
      </c>
      <c r="D4886">
        <v>8</v>
      </c>
      <c r="E4886" t="s">
        <v>513</v>
      </c>
      <c r="F4886" t="s">
        <v>508</v>
      </c>
      <c r="G4886" t="s">
        <v>508</v>
      </c>
      <c r="H4886">
        <v>3.4288715486194481</v>
      </c>
      <c r="I4886">
        <v>7.741935483870968</v>
      </c>
      <c r="J4886">
        <v>17.315537780272901</v>
      </c>
      <c r="K4886">
        <v>-199.48370442078109</v>
      </c>
      <c r="L4886">
        <v>0.93208888888888886</v>
      </c>
      <c r="M4886">
        <v>-1.0909090909090911</v>
      </c>
      <c r="N4886">
        <v>2.0483193277310918</v>
      </c>
      <c r="O4886">
        <v>0</v>
      </c>
      <c r="P4886">
        <v>0</v>
      </c>
      <c r="Q4886">
        <v>1</v>
      </c>
      <c r="R4886">
        <v>0</v>
      </c>
      <c r="S4886">
        <v>0</v>
      </c>
      <c r="T4886">
        <v>0</v>
      </c>
    </row>
    <row r="4887" spans="1:20" x14ac:dyDescent="0.3">
      <c r="A4887" t="s">
        <v>164</v>
      </c>
      <c r="B4887" t="s">
        <v>645</v>
      </c>
      <c r="C4887">
        <v>7</v>
      </c>
      <c r="D4887">
        <v>8</v>
      </c>
      <c r="E4887" t="s">
        <v>510</v>
      </c>
      <c r="F4887" t="s">
        <v>508</v>
      </c>
      <c r="G4887" t="s">
        <v>508</v>
      </c>
      <c r="H4887">
        <v>5.1785714285714288</v>
      </c>
      <c r="I4887">
        <v>19.047619047619051</v>
      </c>
      <c r="J4887">
        <v>66.652052182464274</v>
      </c>
      <c r="K4887">
        <v>40.220265913125473</v>
      </c>
      <c r="L4887">
        <v>0.74739060959439707</v>
      </c>
      <c r="M4887">
        <v>-7.5471698113207548</v>
      </c>
      <c r="N4887">
        <v>3.3673469387755102</v>
      </c>
      <c r="O4887">
        <v>1</v>
      </c>
      <c r="P4887">
        <v>1</v>
      </c>
      <c r="Q4887">
        <v>1</v>
      </c>
      <c r="R4887">
        <v>0</v>
      </c>
      <c r="S4887">
        <v>0</v>
      </c>
      <c r="T4887">
        <v>0</v>
      </c>
    </row>
    <row r="4888" spans="1:20" x14ac:dyDescent="0.3">
      <c r="A4888" t="s">
        <v>242</v>
      </c>
      <c r="B4888" t="s">
        <v>645</v>
      </c>
      <c r="C4888">
        <v>4</v>
      </c>
      <c r="D4888">
        <v>7</v>
      </c>
      <c r="E4888" t="s">
        <v>510</v>
      </c>
      <c r="F4888" t="s">
        <v>508</v>
      </c>
      <c r="G4888" t="s">
        <v>508</v>
      </c>
      <c r="H4888">
        <v>5.0707213578500703</v>
      </c>
      <c r="I4888">
        <v>33.333333333333329</v>
      </c>
      <c r="J4888">
        <v>50.958354775078533</v>
      </c>
      <c r="K4888">
        <v>14.83233902489178</v>
      </c>
      <c r="L4888">
        <v>0.91695137976346908</v>
      </c>
      <c r="M4888">
        <v>-2.7911453320500481</v>
      </c>
      <c r="N4888">
        <v>2.9207920792079212</v>
      </c>
      <c r="O4888">
        <v>0</v>
      </c>
      <c r="P4888">
        <v>1</v>
      </c>
      <c r="Q4888">
        <v>1</v>
      </c>
      <c r="R4888">
        <v>0</v>
      </c>
      <c r="S4888">
        <v>0</v>
      </c>
      <c r="T4888">
        <v>0</v>
      </c>
    </row>
    <row r="4889" spans="1:20" x14ac:dyDescent="0.3">
      <c r="A4889" t="s">
        <v>139</v>
      </c>
      <c r="B4889" t="s">
        <v>224</v>
      </c>
      <c r="C4889">
        <v>6</v>
      </c>
      <c r="D4889">
        <v>6</v>
      </c>
      <c r="E4889" t="s">
        <v>510</v>
      </c>
      <c r="F4889" t="s">
        <v>508</v>
      </c>
      <c r="G4889" t="s">
        <v>508</v>
      </c>
      <c r="H4889">
        <v>3.6034122468012408</v>
      </c>
      <c r="I4889">
        <v>56.521715093276953</v>
      </c>
      <c r="J4889">
        <v>-1.240703823412451E-2</v>
      </c>
      <c r="K4889">
        <v>21.478417987928498</v>
      </c>
      <c r="L4889">
        <v>0.88942399232437419</v>
      </c>
      <c r="M4889">
        <v>-1.1799468741531829</v>
      </c>
      <c r="N4889">
        <v>4.0298505763110999</v>
      </c>
      <c r="O4889">
        <v>1</v>
      </c>
      <c r="P4889">
        <v>1</v>
      </c>
      <c r="Q4889">
        <v>0</v>
      </c>
      <c r="R4889">
        <v>0</v>
      </c>
      <c r="S4889">
        <v>0</v>
      </c>
      <c r="T4889">
        <v>0</v>
      </c>
    </row>
    <row r="4890" spans="1:20" x14ac:dyDescent="0.3">
      <c r="A4890" t="s">
        <v>223</v>
      </c>
      <c r="B4890" t="s">
        <v>224</v>
      </c>
      <c r="C4890">
        <v>11</v>
      </c>
      <c r="D4890">
        <v>13</v>
      </c>
      <c r="E4890" t="s">
        <v>513</v>
      </c>
      <c r="F4890" t="s">
        <v>508</v>
      </c>
      <c r="G4890" t="s">
        <v>508</v>
      </c>
      <c r="H4890">
        <v>3.9772742776444359</v>
      </c>
      <c r="I4890">
        <v>59.349594126296722</v>
      </c>
      <c r="J4890">
        <v>3.8473781014737141E-2</v>
      </c>
      <c r="K4890">
        <v>188.4019668573045</v>
      </c>
      <c r="L4890">
        <v>0.85824845354800416</v>
      </c>
      <c r="M4890">
        <v>-3.0303066128510632</v>
      </c>
      <c r="N4890">
        <v>5.6818195672567304</v>
      </c>
      <c r="O4890">
        <v>1</v>
      </c>
      <c r="P4890">
        <v>1</v>
      </c>
      <c r="Q4890">
        <v>1</v>
      </c>
      <c r="R4890">
        <v>0</v>
      </c>
      <c r="S4890">
        <v>1</v>
      </c>
      <c r="T4890">
        <v>0</v>
      </c>
    </row>
    <row r="4891" spans="1:20" x14ac:dyDescent="0.3">
      <c r="A4891" t="s">
        <v>271</v>
      </c>
      <c r="B4891" t="s">
        <v>224</v>
      </c>
      <c r="C4891">
        <v>6</v>
      </c>
      <c r="D4891">
        <v>6</v>
      </c>
      <c r="E4891" t="s">
        <v>510</v>
      </c>
      <c r="F4891" t="s">
        <v>508</v>
      </c>
      <c r="G4891" t="s">
        <v>508</v>
      </c>
      <c r="H4891">
        <v>5.8048592532885257</v>
      </c>
      <c r="I4891">
        <v>38.650311055775902</v>
      </c>
      <c r="J4891">
        <v>1.4764530129302371E-2</v>
      </c>
      <c r="K4891">
        <v>33.187980082979607</v>
      </c>
      <c r="L4891">
        <v>0.80145029318120198</v>
      </c>
      <c r="M4891">
        <v>-9.1623013285095389</v>
      </c>
      <c r="N4891">
        <v>4.4668579282937237</v>
      </c>
      <c r="O4891">
        <v>0</v>
      </c>
      <c r="P4891">
        <v>1</v>
      </c>
      <c r="Q4891">
        <v>1</v>
      </c>
      <c r="R4891">
        <v>0</v>
      </c>
      <c r="S4891">
        <v>1</v>
      </c>
      <c r="T4891">
        <v>0</v>
      </c>
    </row>
    <row r="4892" spans="1:20" x14ac:dyDescent="0.3">
      <c r="A4892" t="s">
        <v>290</v>
      </c>
      <c r="B4892" t="s">
        <v>224</v>
      </c>
      <c r="C4892">
        <v>3</v>
      </c>
      <c r="D4892">
        <v>6</v>
      </c>
      <c r="E4892" t="s">
        <v>510</v>
      </c>
      <c r="F4892" t="s">
        <v>508</v>
      </c>
      <c r="G4892" t="s">
        <v>508</v>
      </c>
      <c r="H4892">
        <v>7.1027850518823854</v>
      </c>
      <c r="I4892">
        <v>32.142875389175728</v>
      </c>
      <c r="J4892">
        <v>-2.5034632468944409E-2</v>
      </c>
      <c r="K4892">
        <v>83.021502285051454</v>
      </c>
      <c r="L4892">
        <v>1.6242759285716559</v>
      </c>
      <c r="M4892">
        <v>-8.589744357824463</v>
      </c>
      <c r="N4892">
        <v>-3.225806667347034</v>
      </c>
      <c r="O4892">
        <v>0</v>
      </c>
      <c r="P4892">
        <v>1</v>
      </c>
      <c r="Q4892">
        <v>0</v>
      </c>
      <c r="R4892">
        <v>0</v>
      </c>
      <c r="S4892">
        <v>0</v>
      </c>
      <c r="T4892">
        <v>1</v>
      </c>
    </row>
    <row r="4893" spans="1:20" x14ac:dyDescent="0.3">
      <c r="A4893" t="s">
        <v>512</v>
      </c>
      <c r="B4893" t="s">
        <v>224</v>
      </c>
      <c r="C4893">
        <v>-2</v>
      </c>
      <c r="D4893">
        <v>1</v>
      </c>
      <c r="E4893" t="s">
        <v>510</v>
      </c>
      <c r="F4893" t="s">
        <v>508</v>
      </c>
      <c r="G4893" t="s">
        <v>508</v>
      </c>
      <c r="H4893">
        <v>7.6365533858552759</v>
      </c>
      <c r="I4893">
        <v>16.339872132821299</v>
      </c>
      <c r="J4893">
        <v>-9.1901911301017991E-2</v>
      </c>
      <c r="K4893">
        <v>-166.93162846460049</v>
      </c>
      <c r="L4893">
        <v>0.73564406976908847</v>
      </c>
      <c r="M4893">
        <v>-1.449273960151203</v>
      </c>
      <c r="N4893">
        <v>-3.9705878434296822</v>
      </c>
      <c r="O4893">
        <v>0</v>
      </c>
      <c r="P4893">
        <v>0</v>
      </c>
      <c r="Q4893">
        <v>0</v>
      </c>
      <c r="R4893">
        <v>0</v>
      </c>
      <c r="S4893">
        <v>0</v>
      </c>
      <c r="T4893">
        <v>0</v>
      </c>
    </row>
    <row r="4894" spans="1:20" x14ac:dyDescent="0.3">
      <c r="A4894" t="s">
        <v>91</v>
      </c>
      <c r="B4894" t="s">
        <v>224</v>
      </c>
      <c r="C4894">
        <v>-2</v>
      </c>
      <c r="D4894">
        <v>3</v>
      </c>
      <c r="E4894" t="s">
        <v>510</v>
      </c>
      <c r="F4894" t="s">
        <v>508</v>
      </c>
      <c r="G4894" t="s">
        <v>508</v>
      </c>
      <c r="H4894">
        <v>8.0945076612686222</v>
      </c>
      <c r="I4894">
        <v>11.428587777273989</v>
      </c>
      <c r="J4894">
        <v>-0.1232623556879596</v>
      </c>
      <c r="K4894">
        <v>-208.95099495787991</v>
      </c>
      <c r="L4894">
        <v>0.70389875244113265</v>
      </c>
      <c r="M4894">
        <v>-3.9705878434296822</v>
      </c>
      <c r="N4894">
        <v>-0.76569968037306924</v>
      </c>
      <c r="O4894">
        <v>0</v>
      </c>
      <c r="P4894">
        <v>0</v>
      </c>
      <c r="Q4894">
        <v>0</v>
      </c>
      <c r="R4894">
        <v>0</v>
      </c>
      <c r="S4894">
        <v>0</v>
      </c>
      <c r="T4894">
        <v>0</v>
      </c>
    </row>
    <row r="4895" spans="1:20" x14ac:dyDescent="0.3">
      <c r="A4895" t="s">
        <v>93</v>
      </c>
      <c r="B4895" t="s">
        <v>224</v>
      </c>
      <c r="C4895">
        <v>-2</v>
      </c>
      <c r="D4895">
        <v>1</v>
      </c>
      <c r="E4895" t="s">
        <v>510</v>
      </c>
      <c r="F4895" t="s">
        <v>508</v>
      </c>
      <c r="G4895" t="s">
        <v>508</v>
      </c>
      <c r="H4895">
        <v>7.9475298316252898</v>
      </c>
      <c r="I4895">
        <v>8.5714340209960938</v>
      </c>
      <c r="J4895">
        <v>-0.13338611276396059</v>
      </c>
      <c r="K4895">
        <v>-132.2404551340031</v>
      </c>
      <c r="L4895">
        <v>0.76878480390289117</v>
      </c>
      <c r="M4895">
        <v>-0.76569968037306924</v>
      </c>
      <c r="N4895">
        <v>-0.30864168005624909</v>
      </c>
      <c r="O4895">
        <v>0</v>
      </c>
      <c r="P4895">
        <v>0</v>
      </c>
      <c r="Q4895">
        <v>0</v>
      </c>
      <c r="R4895">
        <v>0</v>
      </c>
      <c r="S4895">
        <v>0</v>
      </c>
      <c r="T4895">
        <v>0</v>
      </c>
    </row>
    <row r="4896" spans="1:20" x14ac:dyDescent="0.3">
      <c r="A4896" t="s">
        <v>162</v>
      </c>
      <c r="B4896" t="s">
        <v>224</v>
      </c>
      <c r="C4896">
        <v>3</v>
      </c>
      <c r="D4896">
        <v>6</v>
      </c>
      <c r="E4896" t="s">
        <v>510</v>
      </c>
      <c r="F4896" t="s">
        <v>508</v>
      </c>
      <c r="G4896" t="s">
        <v>508</v>
      </c>
      <c r="H4896">
        <v>7.7547833005390183</v>
      </c>
      <c r="I4896">
        <v>5.1428658621651788</v>
      </c>
      <c r="J4896">
        <v>-0.13005824061413679</v>
      </c>
      <c r="K4896">
        <v>-86.626745595109881</v>
      </c>
      <c r="L4896">
        <v>1.3244713716170471</v>
      </c>
      <c r="M4896">
        <v>-2.4316086514784132</v>
      </c>
      <c r="N4896">
        <v>5.7632380243314696</v>
      </c>
      <c r="O4896">
        <v>0</v>
      </c>
      <c r="P4896">
        <v>1</v>
      </c>
      <c r="Q4896">
        <v>0</v>
      </c>
      <c r="R4896">
        <v>0</v>
      </c>
      <c r="S4896">
        <v>0</v>
      </c>
      <c r="T4896">
        <v>1</v>
      </c>
    </row>
    <row r="4897" spans="1:20" x14ac:dyDescent="0.3">
      <c r="A4897" t="s">
        <v>235</v>
      </c>
      <c r="B4897" t="s">
        <v>224</v>
      </c>
      <c r="C4897">
        <v>9</v>
      </c>
      <c r="D4897">
        <v>8</v>
      </c>
      <c r="E4897" t="s">
        <v>510</v>
      </c>
      <c r="F4897" t="s">
        <v>508</v>
      </c>
      <c r="G4897" t="s">
        <v>508</v>
      </c>
      <c r="H4897">
        <v>7.9813202712949369</v>
      </c>
      <c r="I4897">
        <v>30.769228888216151</v>
      </c>
      <c r="J4897">
        <v>4.1508115195713832E-3</v>
      </c>
      <c r="K4897">
        <v>-15.02894964291214</v>
      </c>
      <c r="L4897">
        <v>0.48714071732663378</v>
      </c>
      <c r="M4897">
        <v>-3.4433253707682669</v>
      </c>
      <c r="N4897">
        <v>-2.5260040982488601</v>
      </c>
      <c r="O4897">
        <v>1</v>
      </c>
      <c r="P4897">
        <v>1</v>
      </c>
      <c r="Q4897">
        <v>1</v>
      </c>
      <c r="R4897">
        <v>0</v>
      </c>
      <c r="S4897">
        <v>1</v>
      </c>
      <c r="T4897">
        <v>0</v>
      </c>
    </row>
    <row r="4898" spans="1:20" x14ac:dyDescent="0.3">
      <c r="A4898" t="s">
        <v>259</v>
      </c>
      <c r="B4898" t="s">
        <v>224</v>
      </c>
      <c r="C4898">
        <v>3</v>
      </c>
      <c r="D4898">
        <v>4</v>
      </c>
      <c r="E4898" t="s">
        <v>510</v>
      </c>
      <c r="F4898" t="s">
        <v>508</v>
      </c>
      <c r="G4898" t="s">
        <v>508</v>
      </c>
      <c r="H4898">
        <v>7.6001748222937859</v>
      </c>
      <c r="I4898">
        <v>22.05127540503041</v>
      </c>
      <c r="J4898">
        <v>-1.10754585111456E-2</v>
      </c>
      <c r="K4898">
        <v>-35.727616968706748</v>
      </c>
      <c r="L4898">
        <v>0.33944954026121382</v>
      </c>
      <c r="M4898">
        <v>-2.5260040982488601</v>
      </c>
      <c r="N4898">
        <v>1.5243888034272961</v>
      </c>
      <c r="O4898">
        <v>0</v>
      </c>
      <c r="P4898">
        <v>1</v>
      </c>
      <c r="Q4898">
        <v>0</v>
      </c>
      <c r="R4898">
        <v>0</v>
      </c>
      <c r="S4898">
        <v>1</v>
      </c>
      <c r="T4898">
        <v>0</v>
      </c>
    </row>
    <row r="4899" spans="1:20" x14ac:dyDescent="0.3">
      <c r="A4899" t="s">
        <v>282</v>
      </c>
      <c r="B4899" t="s">
        <v>224</v>
      </c>
      <c r="C4899">
        <v>1</v>
      </c>
      <c r="D4899">
        <v>4</v>
      </c>
      <c r="E4899" t="s">
        <v>510</v>
      </c>
      <c r="F4899" t="s">
        <v>508</v>
      </c>
      <c r="G4899" t="s">
        <v>508</v>
      </c>
      <c r="H4899">
        <v>6.1992543049803057</v>
      </c>
      <c r="I4899">
        <v>20.540547785400591</v>
      </c>
      <c r="J4899">
        <v>-2.644961752569323E-2</v>
      </c>
      <c r="K4899">
        <v>-52.994476491350277</v>
      </c>
      <c r="L4899">
        <v>0.42678549343747713</v>
      </c>
      <c r="M4899">
        <v>-2.2522465760800152</v>
      </c>
      <c r="N4899">
        <v>0.92165807480849604</v>
      </c>
      <c r="O4899">
        <v>0</v>
      </c>
      <c r="P4899">
        <v>1</v>
      </c>
      <c r="Q4899">
        <v>0</v>
      </c>
      <c r="R4899">
        <v>0</v>
      </c>
      <c r="S4899">
        <v>0</v>
      </c>
      <c r="T4899">
        <v>0</v>
      </c>
    </row>
    <row r="4900" spans="1:20" x14ac:dyDescent="0.3">
      <c r="A4900" t="s">
        <v>285</v>
      </c>
      <c r="B4900" t="s">
        <v>224</v>
      </c>
      <c r="C4900">
        <v>3</v>
      </c>
      <c r="D4900">
        <v>4</v>
      </c>
      <c r="E4900" t="s">
        <v>510</v>
      </c>
      <c r="F4900" t="s">
        <v>508</v>
      </c>
      <c r="G4900" t="s">
        <v>508</v>
      </c>
      <c r="H4900">
        <v>5.930335205693579</v>
      </c>
      <c r="I4900">
        <v>18.918914739191969</v>
      </c>
      <c r="J4900">
        <v>-4.0225340418599438E-2</v>
      </c>
      <c r="K4900">
        <v>-35.549721666323293</v>
      </c>
      <c r="L4900">
        <v>1.3209888646437</v>
      </c>
      <c r="M4900">
        <v>-1.3698653004012331</v>
      </c>
      <c r="N4900">
        <v>2.314816279720918</v>
      </c>
      <c r="O4900">
        <v>0</v>
      </c>
      <c r="P4900">
        <v>1</v>
      </c>
      <c r="Q4900">
        <v>0</v>
      </c>
      <c r="R4900">
        <v>0</v>
      </c>
      <c r="S4900">
        <v>0</v>
      </c>
      <c r="T4900">
        <v>1</v>
      </c>
    </row>
    <row r="4901" spans="1:20" x14ac:dyDescent="0.3">
      <c r="A4901" t="s">
        <v>295</v>
      </c>
      <c r="B4901" t="s">
        <v>224</v>
      </c>
      <c r="C4901">
        <v>9</v>
      </c>
      <c r="D4901">
        <v>7</v>
      </c>
      <c r="E4901" t="s">
        <v>510</v>
      </c>
      <c r="F4901" t="s">
        <v>508</v>
      </c>
      <c r="G4901" t="s">
        <v>508</v>
      </c>
      <c r="H4901">
        <v>6.4935063550707941</v>
      </c>
      <c r="I4901">
        <v>31.351348843515179</v>
      </c>
      <c r="J4901">
        <v>3.4035751789354418E-3</v>
      </c>
      <c r="K4901">
        <v>16.73789247684411</v>
      </c>
      <c r="L4901">
        <v>1.0818174676962651</v>
      </c>
      <c r="M4901">
        <v>-1.756952956069264</v>
      </c>
      <c r="N4901">
        <v>-1.490311535977044</v>
      </c>
      <c r="O4901">
        <v>1</v>
      </c>
      <c r="P4901">
        <v>1</v>
      </c>
      <c r="Q4901">
        <v>1</v>
      </c>
      <c r="R4901">
        <v>0</v>
      </c>
      <c r="S4901">
        <v>0</v>
      </c>
      <c r="T4901">
        <v>1</v>
      </c>
    </row>
    <row r="4902" spans="1:20" x14ac:dyDescent="0.3">
      <c r="A4902" t="s">
        <v>298</v>
      </c>
      <c r="B4902" t="s">
        <v>224</v>
      </c>
      <c r="C4902">
        <v>7</v>
      </c>
      <c r="D4902">
        <v>5</v>
      </c>
      <c r="E4902" t="s">
        <v>510</v>
      </c>
      <c r="F4902" t="s">
        <v>508</v>
      </c>
      <c r="G4902" t="s">
        <v>508</v>
      </c>
      <c r="H4902">
        <v>6.1378860099515409</v>
      </c>
      <c r="I4902">
        <v>16.463414811435602</v>
      </c>
      <c r="J4902">
        <v>2.6388730683880039E-3</v>
      </c>
      <c r="K4902">
        <v>-55.667146745058041</v>
      </c>
      <c r="L4902">
        <v>0.53433577907844276</v>
      </c>
      <c r="M4902">
        <v>-1.490311535977044</v>
      </c>
      <c r="N4902">
        <v>2.8744334853657532</v>
      </c>
      <c r="O4902">
        <v>1</v>
      </c>
      <c r="P4902">
        <v>1</v>
      </c>
      <c r="Q4902">
        <v>1</v>
      </c>
      <c r="R4902">
        <v>0</v>
      </c>
      <c r="S4902">
        <v>0</v>
      </c>
      <c r="T4902">
        <v>0</v>
      </c>
    </row>
    <row r="4903" spans="1:20" x14ac:dyDescent="0.3">
      <c r="A4903" t="s">
        <v>164</v>
      </c>
      <c r="B4903" t="s">
        <v>224</v>
      </c>
      <c r="C4903">
        <v>8</v>
      </c>
      <c r="D4903">
        <v>8</v>
      </c>
      <c r="E4903" t="s">
        <v>510</v>
      </c>
      <c r="F4903" t="s">
        <v>508</v>
      </c>
      <c r="G4903" t="s">
        <v>508</v>
      </c>
      <c r="H4903">
        <v>5.2254518868358364</v>
      </c>
      <c r="I4903">
        <v>44.000005722045898</v>
      </c>
      <c r="J4903">
        <v>3.8774385054658508E-2</v>
      </c>
      <c r="K4903">
        <v>57.14284348479498</v>
      </c>
      <c r="L4903">
        <v>1.0029306455792111</v>
      </c>
      <c r="M4903">
        <v>-4.6413490507620976</v>
      </c>
      <c r="N4903">
        <v>2.0648947220246932</v>
      </c>
      <c r="O4903">
        <v>0</v>
      </c>
      <c r="P4903">
        <v>1</v>
      </c>
      <c r="Q4903">
        <v>1</v>
      </c>
      <c r="R4903">
        <v>0</v>
      </c>
      <c r="S4903">
        <v>1</v>
      </c>
      <c r="T4903">
        <v>1</v>
      </c>
    </row>
    <row r="4904" spans="1:20" x14ac:dyDescent="0.3">
      <c r="A4904" t="s">
        <v>242</v>
      </c>
      <c r="B4904" t="s">
        <v>224</v>
      </c>
      <c r="C4904">
        <v>8</v>
      </c>
      <c r="D4904">
        <v>3</v>
      </c>
      <c r="E4904" t="s">
        <v>510</v>
      </c>
      <c r="F4904" t="s">
        <v>508</v>
      </c>
      <c r="G4904" t="s">
        <v>508</v>
      </c>
      <c r="H4904">
        <v>4.8941793640733122</v>
      </c>
      <c r="I4904">
        <v>64.044938402306812</v>
      </c>
      <c r="J4904">
        <v>2.108924595942829E-2</v>
      </c>
      <c r="K4904">
        <v>49.259271621698943</v>
      </c>
      <c r="L4904">
        <v>0.79757948448264593</v>
      </c>
      <c r="M4904">
        <v>-0.84745682805224942</v>
      </c>
      <c r="N4904">
        <v>-1.1396000558891191</v>
      </c>
      <c r="O4904">
        <v>0</v>
      </c>
      <c r="P4904">
        <v>1</v>
      </c>
      <c r="Q4904">
        <v>1</v>
      </c>
      <c r="R4904">
        <v>1</v>
      </c>
      <c r="S4904">
        <v>0</v>
      </c>
      <c r="T4904">
        <v>0</v>
      </c>
    </row>
    <row r="4905" spans="1:20" x14ac:dyDescent="0.3">
      <c r="A4905" t="s">
        <v>139</v>
      </c>
      <c r="B4905" t="s">
        <v>646</v>
      </c>
      <c r="C4905">
        <v>0</v>
      </c>
      <c r="D4905">
        <v>5</v>
      </c>
      <c r="E4905" t="s">
        <v>510</v>
      </c>
      <c r="F4905" t="s">
        <v>508</v>
      </c>
      <c r="G4905" t="s">
        <v>508</v>
      </c>
      <c r="H4905">
        <v>5.7039632879314279</v>
      </c>
      <c r="I4905">
        <v>0</v>
      </c>
      <c r="J4905">
        <v>-0.13196161802200479</v>
      </c>
      <c r="K4905">
        <v>-303.3527609004264</v>
      </c>
      <c r="L4905">
        <v>1.5387244698639611</v>
      </c>
      <c r="M4905">
        <v>-10.000003876724801</v>
      </c>
      <c r="N4905">
        <v>5.1490574906252178</v>
      </c>
      <c r="O4905">
        <v>0</v>
      </c>
      <c r="P4905">
        <v>0</v>
      </c>
      <c r="Q4905">
        <v>0</v>
      </c>
      <c r="R4905">
        <v>0</v>
      </c>
      <c r="S4905">
        <v>0</v>
      </c>
      <c r="T4905">
        <v>1</v>
      </c>
    </row>
    <row r="4906" spans="1:20" x14ac:dyDescent="0.3">
      <c r="A4906" t="s">
        <v>223</v>
      </c>
      <c r="B4906" t="s">
        <v>646</v>
      </c>
      <c r="C4906">
        <v>-2</v>
      </c>
      <c r="D4906">
        <v>1</v>
      </c>
      <c r="E4906" t="s">
        <v>510</v>
      </c>
      <c r="F4906" t="s">
        <v>508</v>
      </c>
      <c r="G4906" t="s">
        <v>508</v>
      </c>
      <c r="H4906">
        <v>5.8419256776626556</v>
      </c>
      <c r="I4906">
        <v>26.666674740101008</v>
      </c>
      <c r="J4906">
        <v>-0.15385574805078089</v>
      </c>
      <c r="K4906">
        <v>-107.9581362072078</v>
      </c>
      <c r="L4906">
        <v>0.56519958829936268</v>
      </c>
      <c r="M4906">
        <v>-1.772152163601254</v>
      </c>
      <c r="N4906">
        <v>-3.7800732051526271</v>
      </c>
      <c r="O4906">
        <v>0</v>
      </c>
      <c r="P4906">
        <v>0</v>
      </c>
      <c r="Q4906">
        <v>0</v>
      </c>
      <c r="R4906">
        <v>0</v>
      </c>
      <c r="S4906">
        <v>0</v>
      </c>
      <c r="T4906">
        <v>0</v>
      </c>
    </row>
    <row r="4907" spans="1:20" x14ac:dyDescent="0.3">
      <c r="A4907" t="s">
        <v>228</v>
      </c>
      <c r="B4907" t="s">
        <v>646</v>
      </c>
      <c r="C4907">
        <v>-2</v>
      </c>
      <c r="D4907">
        <v>3</v>
      </c>
      <c r="E4907" t="s">
        <v>510</v>
      </c>
      <c r="F4907" t="s">
        <v>508</v>
      </c>
      <c r="G4907" t="s">
        <v>508</v>
      </c>
      <c r="H4907">
        <v>6.3265319850632702</v>
      </c>
      <c r="I4907">
        <v>12.6984021260582</v>
      </c>
      <c r="J4907">
        <v>-0.1728480637093954</v>
      </c>
      <c r="K4907">
        <v>-118.50651404321709</v>
      </c>
      <c r="L4907">
        <v>0.58521009866621743</v>
      </c>
      <c r="M4907">
        <v>-3.7800732051526271</v>
      </c>
      <c r="N4907">
        <v>8.9287759394096639E-2</v>
      </c>
      <c r="O4907">
        <v>0</v>
      </c>
      <c r="P4907">
        <v>0</v>
      </c>
      <c r="Q4907">
        <v>0</v>
      </c>
      <c r="R4907">
        <v>0</v>
      </c>
      <c r="S4907">
        <v>0</v>
      </c>
      <c r="T4907">
        <v>0</v>
      </c>
    </row>
    <row r="4908" spans="1:20" x14ac:dyDescent="0.3">
      <c r="A4908" t="s">
        <v>271</v>
      </c>
      <c r="B4908" t="s">
        <v>646</v>
      </c>
      <c r="C4908">
        <v>7</v>
      </c>
      <c r="D4908">
        <v>7</v>
      </c>
      <c r="E4908" t="s">
        <v>510</v>
      </c>
      <c r="F4908" t="s">
        <v>508</v>
      </c>
      <c r="G4908" t="s">
        <v>508</v>
      </c>
      <c r="H4908">
        <v>7.1611888313557026</v>
      </c>
      <c r="I4908">
        <v>29.374988637863911</v>
      </c>
      <c r="J4908">
        <v>1.4743212918878481E-3</v>
      </c>
      <c r="K4908">
        <v>-27.161999312941099</v>
      </c>
      <c r="L4908">
        <v>0.9230049835441394</v>
      </c>
      <c r="M4908">
        <v>-2.3391869707535902</v>
      </c>
      <c r="N4908">
        <v>0.34217248322361182</v>
      </c>
      <c r="O4908">
        <v>1</v>
      </c>
      <c r="P4908">
        <v>1</v>
      </c>
      <c r="Q4908">
        <v>1</v>
      </c>
      <c r="R4908">
        <v>0</v>
      </c>
      <c r="S4908">
        <v>0</v>
      </c>
      <c r="T4908">
        <v>0</v>
      </c>
    </row>
    <row r="4909" spans="1:20" x14ac:dyDescent="0.3">
      <c r="A4909" t="s">
        <v>91</v>
      </c>
      <c r="B4909" t="s">
        <v>646</v>
      </c>
      <c r="C4909">
        <v>11</v>
      </c>
      <c r="D4909">
        <v>7</v>
      </c>
      <c r="E4909" t="s">
        <v>510</v>
      </c>
      <c r="F4909" t="s">
        <v>508</v>
      </c>
      <c r="G4909" t="s">
        <v>508</v>
      </c>
      <c r="H4909">
        <v>5.343169945054564</v>
      </c>
      <c r="I4909">
        <v>85.6540013077813</v>
      </c>
      <c r="J4909">
        <v>0.1850404453018113</v>
      </c>
      <c r="K4909">
        <v>94.034914633400064</v>
      </c>
      <c r="L4909">
        <v>1.153021161247038</v>
      </c>
      <c r="M4909">
        <v>-1.7678746492259849</v>
      </c>
      <c r="N4909">
        <v>1.017215314218904</v>
      </c>
      <c r="O4909">
        <v>1</v>
      </c>
      <c r="P4909">
        <v>1</v>
      </c>
      <c r="Q4909">
        <v>1</v>
      </c>
      <c r="R4909">
        <v>0</v>
      </c>
      <c r="S4909">
        <v>1</v>
      </c>
      <c r="T4909">
        <v>1</v>
      </c>
    </row>
    <row r="4910" spans="1:20" x14ac:dyDescent="0.3">
      <c r="A4910" t="s">
        <v>269</v>
      </c>
      <c r="B4910" t="s">
        <v>646</v>
      </c>
      <c r="C4910">
        <v>13</v>
      </c>
      <c r="D4910">
        <v>8</v>
      </c>
      <c r="E4910" t="s">
        <v>510</v>
      </c>
      <c r="F4910" t="s">
        <v>508</v>
      </c>
      <c r="G4910" t="s">
        <v>508</v>
      </c>
      <c r="H4910">
        <v>5.8211107943804148</v>
      </c>
      <c r="I4910">
        <v>89.976110347615375</v>
      </c>
      <c r="J4910">
        <v>0.18863376804117901</v>
      </c>
      <c r="K4910">
        <v>68.597126049652658</v>
      </c>
      <c r="L4910">
        <v>1.2445086503799201</v>
      </c>
      <c r="M4910">
        <v>-0.12658517419132789</v>
      </c>
      <c r="N4910">
        <v>0.76045556140505355</v>
      </c>
      <c r="O4910">
        <v>1</v>
      </c>
      <c r="P4910">
        <v>1</v>
      </c>
      <c r="Q4910">
        <v>1</v>
      </c>
      <c r="R4910">
        <v>1</v>
      </c>
      <c r="S4910">
        <v>1</v>
      </c>
      <c r="T4910">
        <v>1</v>
      </c>
    </row>
    <row r="4911" spans="1:20" x14ac:dyDescent="0.3">
      <c r="A4911" t="s">
        <v>285</v>
      </c>
      <c r="B4911" t="s">
        <v>646</v>
      </c>
      <c r="C4911">
        <v>9</v>
      </c>
      <c r="D4911">
        <v>5</v>
      </c>
      <c r="E4911" t="s">
        <v>510</v>
      </c>
      <c r="F4911" t="s">
        <v>508</v>
      </c>
      <c r="G4911" t="s">
        <v>508</v>
      </c>
      <c r="H4911">
        <v>6.0169102295245906</v>
      </c>
      <c r="I4911">
        <v>69.146603155139488</v>
      </c>
      <c r="J4911">
        <v>9.5071799050318484E-2</v>
      </c>
      <c r="K4911">
        <v>96.196187163574876</v>
      </c>
      <c r="L4911">
        <v>0.67280370669120426</v>
      </c>
      <c r="M4911">
        <v>-4.9170614038606413</v>
      </c>
      <c r="N4911">
        <v>5.9813148751096579</v>
      </c>
      <c r="O4911">
        <v>1</v>
      </c>
      <c r="P4911">
        <v>1</v>
      </c>
      <c r="Q4911">
        <v>1</v>
      </c>
      <c r="R4911">
        <v>0</v>
      </c>
      <c r="S4911">
        <v>1</v>
      </c>
      <c r="T4911">
        <v>0</v>
      </c>
    </row>
    <row r="4912" spans="1:20" x14ac:dyDescent="0.3">
      <c r="A4912" t="s">
        <v>291</v>
      </c>
      <c r="B4912" t="s">
        <v>646</v>
      </c>
      <c r="C4912">
        <v>11</v>
      </c>
      <c r="D4912">
        <v>5</v>
      </c>
      <c r="E4912" t="s">
        <v>510</v>
      </c>
      <c r="F4912" t="s">
        <v>508</v>
      </c>
      <c r="G4912" t="s">
        <v>508</v>
      </c>
      <c r="H4912">
        <v>6.4433191793549689</v>
      </c>
      <c r="I4912">
        <v>87.740421702973919</v>
      </c>
      <c r="J4912">
        <v>9.09610113588184E-2</v>
      </c>
      <c r="K4912">
        <v>165.11682282959401</v>
      </c>
      <c r="L4912">
        <v>0.57166543698153438</v>
      </c>
      <c r="M4912">
        <v>-0.35273054165224382</v>
      </c>
      <c r="N4912">
        <v>-3.2448443637344062</v>
      </c>
      <c r="O4912">
        <v>1</v>
      </c>
      <c r="P4912">
        <v>1</v>
      </c>
      <c r="Q4912">
        <v>1</v>
      </c>
      <c r="R4912">
        <v>1</v>
      </c>
      <c r="S4912">
        <v>1</v>
      </c>
      <c r="T4912">
        <v>0</v>
      </c>
    </row>
    <row r="4913" spans="1:20" x14ac:dyDescent="0.3">
      <c r="A4913" t="s">
        <v>295</v>
      </c>
      <c r="B4913" t="s">
        <v>646</v>
      </c>
      <c r="C4913">
        <v>9</v>
      </c>
      <c r="D4913">
        <v>5</v>
      </c>
      <c r="E4913" t="s">
        <v>510</v>
      </c>
      <c r="F4913" t="s">
        <v>508</v>
      </c>
      <c r="G4913" t="s">
        <v>508</v>
      </c>
      <c r="H4913">
        <v>6.8815320980946764</v>
      </c>
      <c r="I4913">
        <v>70.30812773897631</v>
      </c>
      <c r="J4913">
        <v>3.497630974390864E-2</v>
      </c>
      <c r="K4913">
        <v>109.032692596396</v>
      </c>
      <c r="L4913">
        <v>0.41513156339742607</v>
      </c>
      <c r="M4913">
        <v>-3.2448443637344062</v>
      </c>
      <c r="N4913">
        <v>-4.3292686259867184</v>
      </c>
      <c r="O4913">
        <v>1</v>
      </c>
      <c r="P4913">
        <v>1</v>
      </c>
      <c r="Q4913">
        <v>1</v>
      </c>
      <c r="R4913">
        <v>0</v>
      </c>
      <c r="S4913">
        <v>1</v>
      </c>
      <c r="T4913">
        <v>0</v>
      </c>
    </row>
    <row r="4914" spans="1:20" x14ac:dyDescent="0.3">
      <c r="A4914" t="s">
        <v>298</v>
      </c>
      <c r="B4914" t="s">
        <v>646</v>
      </c>
      <c r="C4914">
        <v>1</v>
      </c>
      <c r="D4914">
        <v>4</v>
      </c>
      <c r="E4914" t="s">
        <v>510</v>
      </c>
      <c r="F4914" t="s">
        <v>508</v>
      </c>
      <c r="G4914" t="s">
        <v>508</v>
      </c>
      <c r="H4914">
        <v>7.0290435820317398</v>
      </c>
      <c r="I4914">
        <v>39.795907113375712</v>
      </c>
      <c r="J4914">
        <v>-5.6277516020841738E-2</v>
      </c>
      <c r="K4914">
        <v>-4.3933591604815856</v>
      </c>
      <c r="L4914">
        <v>0.78451933298367393</v>
      </c>
      <c r="M4914">
        <v>-4.3292686259867184</v>
      </c>
      <c r="N4914">
        <v>-6.6284256830274586</v>
      </c>
      <c r="O4914">
        <v>0</v>
      </c>
      <c r="P4914">
        <v>1</v>
      </c>
      <c r="Q4914">
        <v>0</v>
      </c>
      <c r="R4914">
        <v>0</v>
      </c>
      <c r="S4914">
        <v>0</v>
      </c>
      <c r="T4914">
        <v>0</v>
      </c>
    </row>
    <row r="4915" spans="1:20" x14ac:dyDescent="0.3">
      <c r="A4915" t="s">
        <v>96</v>
      </c>
      <c r="B4915" t="s">
        <v>646</v>
      </c>
      <c r="C4915">
        <v>-2</v>
      </c>
      <c r="D4915">
        <v>1</v>
      </c>
      <c r="E4915" t="s">
        <v>510</v>
      </c>
      <c r="F4915" t="s">
        <v>508</v>
      </c>
      <c r="G4915" t="s">
        <v>508</v>
      </c>
      <c r="H4915">
        <v>7.0577615949856343</v>
      </c>
      <c r="I4915">
        <v>10.393283560098901</v>
      </c>
      <c r="J4915">
        <v>-0.36515314116002978</v>
      </c>
      <c r="K4915">
        <v>-131.65208857197689</v>
      </c>
      <c r="L4915">
        <v>0.86169532073294919</v>
      </c>
      <c r="M4915">
        <v>-1.245670269047698</v>
      </c>
      <c r="N4915">
        <v>-2.0322418095618708</v>
      </c>
      <c r="O4915">
        <v>0</v>
      </c>
      <c r="P4915">
        <v>0</v>
      </c>
      <c r="Q4915">
        <v>0</v>
      </c>
      <c r="R4915">
        <v>0</v>
      </c>
      <c r="S4915">
        <v>0</v>
      </c>
      <c r="T4915">
        <v>0</v>
      </c>
    </row>
    <row r="4916" spans="1:20" x14ac:dyDescent="0.3">
      <c r="A4916" t="s">
        <v>164</v>
      </c>
      <c r="B4916" t="s">
        <v>646</v>
      </c>
      <c r="C4916">
        <v>-2</v>
      </c>
      <c r="D4916">
        <v>3</v>
      </c>
      <c r="E4916" t="s">
        <v>510</v>
      </c>
      <c r="F4916" t="s">
        <v>508</v>
      </c>
      <c r="G4916" t="s">
        <v>508</v>
      </c>
      <c r="H4916">
        <v>7.6526803986923913</v>
      </c>
      <c r="I4916">
        <v>3.1400998455692379</v>
      </c>
      <c r="J4916">
        <v>-0.43622762063636428</v>
      </c>
      <c r="K4916">
        <v>-117.23366782932381</v>
      </c>
      <c r="L4916">
        <v>0.77878264365928118</v>
      </c>
      <c r="M4916">
        <v>-3.7911284000400571</v>
      </c>
      <c r="N4916">
        <v>1.8587360858383479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</row>
    <row r="4917" spans="1:20" x14ac:dyDescent="0.3">
      <c r="A4917" t="s">
        <v>77</v>
      </c>
      <c r="B4917" t="s">
        <v>226</v>
      </c>
      <c r="C4917">
        <v>3</v>
      </c>
      <c r="D4917">
        <v>6</v>
      </c>
      <c r="E4917" t="s">
        <v>510</v>
      </c>
      <c r="F4917" t="s">
        <v>508</v>
      </c>
      <c r="G4917" t="s">
        <v>508</v>
      </c>
      <c r="H4917">
        <v>3.7584890408581</v>
      </c>
      <c r="I4917">
        <v>6.282707037218267</v>
      </c>
      <c r="J4917">
        <v>-1.2290764833020591</v>
      </c>
      <c r="K4917">
        <v>-93.479039618714822</v>
      </c>
      <c r="L4917">
        <v>0.73663871962994265</v>
      </c>
      <c r="M4917">
        <v>-1.74188798454356</v>
      </c>
      <c r="N4917">
        <v>0.32232194262461628</v>
      </c>
      <c r="O4917">
        <v>0</v>
      </c>
      <c r="P4917">
        <v>1</v>
      </c>
      <c r="Q4917">
        <v>0</v>
      </c>
      <c r="R4917">
        <v>0</v>
      </c>
      <c r="S4917">
        <v>0</v>
      </c>
      <c r="T4917">
        <v>0</v>
      </c>
    </row>
    <row r="4918" spans="1:20" x14ac:dyDescent="0.3">
      <c r="A4918" t="s">
        <v>139</v>
      </c>
      <c r="B4918" t="s">
        <v>226</v>
      </c>
      <c r="C4918">
        <v>3</v>
      </c>
      <c r="D4918">
        <v>6</v>
      </c>
      <c r="E4918" t="s">
        <v>510</v>
      </c>
      <c r="F4918" t="s">
        <v>508</v>
      </c>
      <c r="G4918" t="s">
        <v>508</v>
      </c>
      <c r="H4918">
        <v>3.991078865193852</v>
      </c>
      <c r="I4918">
        <v>5.5813811546148253</v>
      </c>
      <c r="J4918">
        <v>-0.81324528337774282</v>
      </c>
      <c r="K4918">
        <v>-98.073833416228553</v>
      </c>
      <c r="L4918">
        <v>0.88000955604714726</v>
      </c>
      <c r="M4918">
        <v>-1.2976529309930249</v>
      </c>
      <c r="N4918">
        <v>1.7255597010480921</v>
      </c>
      <c r="O4918">
        <v>0</v>
      </c>
      <c r="P4918">
        <v>1</v>
      </c>
      <c r="Q4918">
        <v>0</v>
      </c>
      <c r="R4918">
        <v>0</v>
      </c>
      <c r="S4918">
        <v>0</v>
      </c>
      <c r="T4918">
        <v>0</v>
      </c>
    </row>
    <row r="4919" spans="1:20" x14ac:dyDescent="0.3">
      <c r="A4919" t="s">
        <v>223</v>
      </c>
      <c r="B4919" t="s">
        <v>226</v>
      </c>
      <c r="C4919">
        <v>13</v>
      </c>
      <c r="D4919">
        <v>14</v>
      </c>
      <c r="E4919" t="s">
        <v>15</v>
      </c>
      <c r="F4919" t="s">
        <v>509</v>
      </c>
      <c r="G4919" t="s">
        <v>509</v>
      </c>
      <c r="H4919">
        <v>3.8076705042026391</v>
      </c>
      <c r="I4919">
        <v>38.636363636363633</v>
      </c>
      <c r="J4919">
        <v>0.49233575960243853</v>
      </c>
      <c r="K4919">
        <v>23.204502794917371</v>
      </c>
      <c r="L4919">
        <v>1.0200796324655439</v>
      </c>
      <c r="M4919">
        <v>-0.84877010162871092</v>
      </c>
      <c r="N4919">
        <v>3.5019455252918288</v>
      </c>
      <c r="O4919">
        <v>1</v>
      </c>
      <c r="P4919">
        <v>1</v>
      </c>
      <c r="Q4919">
        <v>1</v>
      </c>
      <c r="R4919">
        <v>1</v>
      </c>
      <c r="S4919">
        <v>0</v>
      </c>
      <c r="T4919">
        <v>1</v>
      </c>
    </row>
    <row r="4920" spans="1:20" x14ac:dyDescent="0.3">
      <c r="A4920" t="s">
        <v>265</v>
      </c>
      <c r="B4920" t="s">
        <v>226</v>
      </c>
      <c r="C4920">
        <v>11</v>
      </c>
      <c r="D4920">
        <v>8</v>
      </c>
      <c r="E4920" t="s">
        <v>510</v>
      </c>
      <c r="F4920" t="s">
        <v>508</v>
      </c>
      <c r="G4920" t="s">
        <v>508</v>
      </c>
      <c r="H4920">
        <v>4.1291296328587004</v>
      </c>
      <c r="I4920">
        <v>71.351334855363177</v>
      </c>
      <c r="J4920">
        <v>1.5244591805327261</v>
      </c>
      <c r="K4920">
        <v>117.0455734284766</v>
      </c>
      <c r="L4920">
        <v>0.77767360084237069</v>
      </c>
      <c r="M4920">
        <v>-0.52277593737856498</v>
      </c>
      <c r="N4920">
        <v>-0.97597828944617582</v>
      </c>
      <c r="O4920">
        <v>1</v>
      </c>
      <c r="P4920">
        <v>1</v>
      </c>
      <c r="Q4920">
        <v>1</v>
      </c>
      <c r="R4920">
        <v>1</v>
      </c>
      <c r="S4920">
        <v>0</v>
      </c>
      <c r="T4920">
        <v>0</v>
      </c>
    </row>
    <row r="4921" spans="1:20" x14ac:dyDescent="0.3">
      <c r="A4921" t="s">
        <v>271</v>
      </c>
      <c r="B4921" t="s">
        <v>226</v>
      </c>
      <c r="C4921">
        <v>6</v>
      </c>
      <c r="D4921">
        <v>9</v>
      </c>
      <c r="E4921" t="s">
        <v>510</v>
      </c>
      <c r="F4921" t="s">
        <v>508</v>
      </c>
      <c r="G4921" t="s">
        <v>508</v>
      </c>
      <c r="H4921">
        <v>4.4714061673615362</v>
      </c>
      <c r="I4921">
        <v>29.189197437183282</v>
      </c>
      <c r="J4921">
        <v>0.79544466060694319</v>
      </c>
      <c r="K4921">
        <v>9.3124005005778958</v>
      </c>
      <c r="L4921">
        <v>0.66655086634242577</v>
      </c>
      <c r="M4921">
        <v>-4.9279701830059883</v>
      </c>
      <c r="N4921">
        <v>-0.15949328166112001</v>
      </c>
      <c r="O4921">
        <v>0</v>
      </c>
      <c r="P4921">
        <v>1</v>
      </c>
      <c r="Q4921">
        <v>1</v>
      </c>
      <c r="R4921">
        <v>0</v>
      </c>
      <c r="S4921">
        <v>0</v>
      </c>
      <c r="T4921">
        <v>0</v>
      </c>
    </row>
    <row r="4922" spans="1:20" x14ac:dyDescent="0.3">
      <c r="A4922" t="s">
        <v>283</v>
      </c>
      <c r="B4922" t="s">
        <v>226</v>
      </c>
      <c r="C4922">
        <v>3</v>
      </c>
      <c r="D4922">
        <v>4</v>
      </c>
      <c r="E4922" t="s">
        <v>510</v>
      </c>
      <c r="F4922" t="s">
        <v>508</v>
      </c>
      <c r="G4922" t="s">
        <v>508</v>
      </c>
      <c r="H4922">
        <v>4.6355689579821879</v>
      </c>
      <c r="I4922">
        <v>13.51351351351351</v>
      </c>
      <c r="J4922">
        <v>-0.3036856319206569</v>
      </c>
      <c r="K4922">
        <v>-91.121965630187503</v>
      </c>
      <c r="L4922">
        <v>0.89967122204621819</v>
      </c>
      <c r="M4922">
        <v>-1.5273323975672539</v>
      </c>
      <c r="N4922">
        <v>-2.775511449697067</v>
      </c>
      <c r="O4922">
        <v>0</v>
      </c>
      <c r="P4922">
        <v>1</v>
      </c>
      <c r="Q4922">
        <v>0</v>
      </c>
      <c r="R4922">
        <v>0</v>
      </c>
      <c r="S4922">
        <v>0</v>
      </c>
      <c r="T4922">
        <v>0</v>
      </c>
    </row>
    <row r="4923" spans="1:20" x14ac:dyDescent="0.3">
      <c r="A4923" t="s">
        <v>290</v>
      </c>
      <c r="B4923" t="s">
        <v>226</v>
      </c>
      <c r="C4923">
        <v>2</v>
      </c>
      <c r="D4923">
        <v>7</v>
      </c>
      <c r="E4923" t="s">
        <v>510</v>
      </c>
      <c r="F4923" t="s">
        <v>508</v>
      </c>
      <c r="G4923" t="s">
        <v>508</v>
      </c>
      <c r="H4923">
        <v>4.9058416756482339</v>
      </c>
      <c r="I4923">
        <v>8.0568581572515949</v>
      </c>
      <c r="J4923">
        <v>-0.65819517983946074</v>
      </c>
      <c r="K4923">
        <v>-164.57814166440619</v>
      </c>
      <c r="L4923">
        <v>1.3046459923580049</v>
      </c>
      <c r="M4923">
        <v>-2.775511449697067</v>
      </c>
      <c r="N4923">
        <v>-1.59529937046284</v>
      </c>
      <c r="O4923">
        <v>0</v>
      </c>
      <c r="P4923">
        <v>0</v>
      </c>
      <c r="Q4923">
        <v>0</v>
      </c>
      <c r="R4923">
        <v>0</v>
      </c>
      <c r="S4923">
        <v>0</v>
      </c>
      <c r="T4923">
        <v>1</v>
      </c>
    </row>
    <row r="4924" spans="1:20" x14ac:dyDescent="0.3">
      <c r="A4924" t="s">
        <v>512</v>
      </c>
      <c r="B4924" t="s">
        <v>226</v>
      </c>
      <c r="C4924">
        <v>0</v>
      </c>
      <c r="D4924">
        <v>3</v>
      </c>
      <c r="E4924" t="s">
        <v>510</v>
      </c>
      <c r="F4924" t="s">
        <v>508</v>
      </c>
      <c r="G4924" t="s">
        <v>508</v>
      </c>
      <c r="H4924">
        <v>4.8131313232688981</v>
      </c>
      <c r="I4924">
        <v>11.85770607957126</v>
      </c>
      <c r="J4924">
        <v>-1.2060237329361549</v>
      </c>
      <c r="K4924">
        <v>-158.90445186905919</v>
      </c>
      <c r="L4924">
        <v>0.74911701600924241</v>
      </c>
      <c r="M4924">
        <v>-0.85324234303659541</v>
      </c>
      <c r="N4924">
        <v>-6.2822681704672032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</row>
    <row r="4925" spans="1:20" x14ac:dyDescent="0.3">
      <c r="A4925" t="s">
        <v>91</v>
      </c>
      <c r="B4925" t="s">
        <v>226</v>
      </c>
      <c r="C4925">
        <v>0</v>
      </c>
      <c r="D4925">
        <v>5</v>
      </c>
      <c r="E4925" t="s">
        <v>510</v>
      </c>
      <c r="F4925" t="s">
        <v>508</v>
      </c>
      <c r="G4925" t="s">
        <v>508</v>
      </c>
      <c r="H4925">
        <v>5.5817927679726207</v>
      </c>
      <c r="I4925">
        <v>11.11112383949588</v>
      </c>
      <c r="J4925">
        <v>-1.6997403251507539</v>
      </c>
      <c r="K4925">
        <v>-198.36360883259229</v>
      </c>
      <c r="L4925">
        <v>1.3101012809418759</v>
      </c>
      <c r="M4925">
        <v>-6.2822681704672032</v>
      </c>
      <c r="N4925">
        <v>3.764920492812641</v>
      </c>
      <c r="O4925">
        <v>0</v>
      </c>
      <c r="P4925">
        <v>0</v>
      </c>
      <c r="Q4925">
        <v>0</v>
      </c>
      <c r="R4925">
        <v>0</v>
      </c>
      <c r="S4925">
        <v>0</v>
      </c>
      <c r="T4925">
        <v>1</v>
      </c>
    </row>
    <row r="4926" spans="1:20" x14ac:dyDescent="0.3">
      <c r="A4926" t="s">
        <v>162</v>
      </c>
      <c r="B4926" t="s">
        <v>226</v>
      </c>
      <c r="C4926">
        <v>8</v>
      </c>
      <c r="D4926">
        <v>8</v>
      </c>
      <c r="E4926" t="s">
        <v>510</v>
      </c>
      <c r="F4926" t="s">
        <v>508</v>
      </c>
      <c r="G4926" t="s">
        <v>508</v>
      </c>
      <c r="H4926">
        <v>4.9198242099246103</v>
      </c>
      <c r="I4926">
        <v>41.750851178497541</v>
      </c>
      <c r="J4926">
        <v>-0.2014087226499299</v>
      </c>
      <c r="K4926">
        <v>-24.55728429792341</v>
      </c>
      <c r="L4926">
        <v>0.53508827841162598</v>
      </c>
      <c r="M4926">
        <v>-3.3689388471100652</v>
      </c>
      <c r="N4926">
        <v>4.846942730948296</v>
      </c>
      <c r="O4926">
        <v>1</v>
      </c>
      <c r="P4926">
        <v>1</v>
      </c>
      <c r="Q4926">
        <v>0</v>
      </c>
      <c r="R4926">
        <v>1</v>
      </c>
      <c r="S4926">
        <v>0</v>
      </c>
      <c r="T4926">
        <v>0</v>
      </c>
    </row>
    <row r="4927" spans="1:20" x14ac:dyDescent="0.3">
      <c r="A4927" t="s">
        <v>235</v>
      </c>
      <c r="B4927" t="s">
        <v>226</v>
      </c>
      <c r="C4927">
        <v>9</v>
      </c>
      <c r="D4927">
        <v>4</v>
      </c>
      <c r="E4927" t="s">
        <v>510</v>
      </c>
      <c r="F4927" t="s">
        <v>508</v>
      </c>
      <c r="G4927" t="s">
        <v>508</v>
      </c>
      <c r="H4927">
        <v>5.155874230043838</v>
      </c>
      <c r="I4927">
        <v>83.966261976058505</v>
      </c>
      <c r="J4927">
        <v>1.574796570780562</v>
      </c>
      <c r="K4927">
        <v>70.12598649704303</v>
      </c>
      <c r="L4927">
        <v>0.92355484365303064</v>
      </c>
      <c r="M4927">
        <v>-0.15962056884715531</v>
      </c>
      <c r="N4927">
        <v>-4.5563525321875371</v>
      </c>
      <c r="O4927">
        <v>1</v>
      </c>
      <c r="P4927">
        <v>1</v>
      </c>
      <c r="Q4927">
        <v>1</v>
      </c>
      <c r="R4927">
        <v>0</v>
      </c>
      <c r="S4927">
        <v>1</v>
      </c>
      <c r="T4927">
        <v>0</v>
      </c>
    </row>
    <row r="4928" spans="1:20" x14ac:dyDescent="0.3">
      <c r="A4928" t="s">
        <v>259</v>
      </c>
      <c r="B4928" t="s">
        <v>226</v>
      </c>
      <c r="C4928">
        <v>8</v>
      </c>
      <c r="D4928">
        <v>8</v>
      </c>
      <c r="E4928" t="s">
        <v>510</v>
      </c>
      <c r="F4928" t="s">
        <v>508</v>
      </c>
      <c r="G4928" t="s">
        <v>508</v>
      </c>
      <c r="H4928">
        <v>5.3840617349639111</v>
      </c>
      <c r="I4928">
        <v>59.915638844375138</v>
      </c>
      <c r="J4928">
        <v>1.13703250168308</v>
      </c>
      <c r="K4928">
        <v>43.893854224325977</v>
      </c>
      <c r="L4928">
        <v>1.656121063743917</v>
      </c>
      <c r="M4928">
        <v>-4.5563525321875371</v>
      </c>
      <c r="N4928">
        <v>-0.2512588341071248</v>
      </c>
      <c r="O4928">
        <v>0</v>
      </c>
      <c r="P4928">
        <v>1</v>
      </c>
      <c r="Q4928">
        <v>1</v>
      </c>
      <c r="R4928">
        <v>0</v>
      </c>
      <c r="S4928">
        <v>1</v>
      </c>
      <c r="T4928">
        <v>1</v>
      </c>
    </row>
    <row r="4929" spans="1:20" x14ac:dyDescent="0.3">
      <c r="A4929" t="s">
        <v>295</v>
      </c>
      <c r="B4929" t="s">
        <v>226</v>
      </c>
      <c r="C4929">
        <v>6</v>
      </c>
      <c r="D4929">
        <v>6</v>
      </c>
      <c r="E4929" t="s">
        <v>510</v>
      </c>
      <c r="F4929" t="s">
        <v>508</v>
      </c>
      <c r="G4929" t="s">
        <v>508</v>
      </c>
      <c r="H4929">
        <v>6.0188255436792719</v>
      </c>
      <c r="I4929">
        <v>52.631578947368418</v>
      </c>
      <c r="J4929">
        <v>1.4409132182648781</v>
      </c>
      <c r="K4929">
        <v>71.791106327506498</v>
      </c>
      <c r="L4929">
        <v>0.75791975972043302</v>
      </c>
      <c r="M4929">
        <v>-5.1470588235294112</v>
      </c>
      <c r="N4929">
        <v>-0.77519379844961245</v>
      </c>
      <c r="O4929">
        <v>0</v>
      </c>
      <c r="P4929">
        <v>1</v>
      </c>
      <c r="Q4929">
        <v>1</v>
      </c>
      <c r="R4929">
        <v>0</v>
      </c>
      <c r="S4929">
        <v>1</v>
      </c>
      <c r="T4929">
        <v>0</v>
      </c>
    </row>
    <row r="4930" spans="1:20" x14ac:dyDescent="0.3">
      <c r="A4930" t="s">
        <v>298</v>
      </c>
      <c r="B4930" t="s">
        <v>226</v>
      </c>
      <c r="C4930">
        <v>6</v>
      </c>
      <c r="D4930">
        <v>6</v>
      </c>
      <c r="E4930" t="s">
        <v>510</v>
      </c>
      <c r="F4930" t="s">
        <v>508</v>
      </c>
      <c r="G4930" t="s">
        <v>508</v>
      </c>
      <c r="H4930">
        <v>5.6752226182392667</v>
      </c>
      <c r="I4930">
        <v>41.532265259248639</v>
      </c>
      <c r="J4930">
        <v>0.97757155940048979</v>
      </c>
      <c r="K4930">
        <v>6.5557843040129562</v>
      </c>
      <c r="L4930">
        <v>0.79437838772209257</v>
      </c>
      <c r="M4930">
        <v>-0.77519379844961245</v>
      </c>
      <c r="N4930">
        <v>-0.46874880790710449</v>
      </c>
      <c r="O4930">
        <v>0</v>
      </c>
      <c r="P4930">
        <v>1</v>
      </c>
      <c r="Q4930">
        <v>1</v>
      </c>
      <c r="R4930">
        <v>0</v>
      </c>
      <c r="S4930">
        <v>1</v>
      </c>
      <c r="T4930">
        <v>0</v>
      </c>
    </row>
    <row r="4931" spans="1:20" x14ac:dyDescent="0.3">
      <c r="A4931" t="s">
        <v>164</v>
      </c>
      <c r="B4931" t="s">
        <v>226</v>
      </c>
      <c r="C4931">
        <v>1</v>
      </c>
      <c r="D4931">
        <v>2</v>
      </c>
      <c r="E4931" t="s">
        <v>510</v>
      </c>
      <c r="F4931" t="s">
        <v>508</v>
      </c>
      <c r="G4931" t="s">
        <v>508</v>
      </c>
      <c r="H4931">
        <v>5.8633649290041783</v>
      </c>
      <c r="I4931">
        <v>15.10202836017219</v>
      </c>
      <c r="J4931">
        <v>-1.107274701047511</v>
      </c>
      <c r="K4931">
        <v>-80.330288002560721</v>
      </c>
      <c r="L4931">
        <v>0.90415980005718155</v>
      </c>
      <c r="M4931">
        <v>-1.2976529309930249</v>
      </c>
      <c r="N4931">
        <v>2.4650781226197318</v>
      </c>
      <c r="O4931">
        <v>0</v>
      </c>
      <c r="P4931">
        <v>1</v>
      </c>
      <c r="Q4931">
        <v>0</v>
      </c>
      <c r="R4931">
        <v>0</v>
      </c>
      <c r="S4931">
        <v>0</v>
      </c>
      <c r="T4931">
        <v>0</v>
      </c>
    </row>
    <row r="4932" spans="1:20" x14ac:dyDescent="0.3">
      <c r="A4932" t="s">
        <v>139</v>
      </c>
      <c r="B4932" t="s">
        <v>647</v>
      </c>
      <c r="C4932">
        <v>0</v>
      </c>
      <c r="D4932">
        <v>3</v>
      </c>
      <c r="E4932" t="s">
        <v>510</v>
      </c>
      <c r="F4932" t="s">
        <v>508</v>
      </c>
      <c r="G4932" t="s">
        <v>508</v>
      </c>
      <c r="H4932">
        <v>6.6992257055733608</v>
      </c>
      <c r="I4932">
        <v>29.53928373826334</v>
      </c>
      <c r="J4932">
        <v>-0.91904977788031772</v>
      </c>
      <c r="K4932">
        <v>-190.3124935350684</v>
      </c>
      <c r="L4932">
        <v>1.353175248195434</v>
      </c>
      <c r="M4932">
        <v>-5.6951082027110939E-2</v>
      </c>
      <c r="N4932">
        <v>-3.931620453837251</v>
      </c>
      <c r="O4932">
        <v>0</v>
      </c>
      <c r="P4932">
        <v>0</v>
      </c>
      <c r="Q4932">
        <v>0</v>
      </c>
      <c r="R4932">
        <v>0</v>
      </c>
      <c r="S4932">
        <v>0</v>
      </c>
      <c r="T4932">
        <v>1</v>
      </c>
    </row>
    <row r="4933" spans="1:20" x14ac:dyDescent="0.3">
      <c r="A4933" t="s">
        <v>156</v>
      </c>
      <c r="B4933" t="s">
        <v>647</v>
      </c>
      <c r="C4933">
        <v>0</v>
      </c>
      <c r="D4933">
        <v>5</v>
      </c>
      <c r="E4933" t="s">
        <v>510</v>
      </c>
      <c r="F4933" t="s">
        <v>508</v>
      </c>
      <c r="G4933" t="s">
        <v>508</v>
      </c>
      <c r="H4933">
        <v>6.9310267075343273</v>
      </c>
      <c r="I4933">
        <v>10.840110194113331</v>
      </c>
      <c r="J4933">
        <v>-1.2291497624843151</v>
      </c>
      <c r="K4933">
        <v>-129.81614189044851</v>
      </c>
      <c r="L4933">
        <v>3.429028703427011</v>
      </c>
      <c r="M4933">
        <v>-3.931620453837251</v>
      </c>
      <c r="N4933">
        <v>2.9062833446612788</v>
      </c>
      <c r="O4933">
        <v>0</v>
      </c>
      <c r="P4933">
        <v>0</v>
      </c>
      <c r="Q4933">
        <v>0</v>
      </c>
      <c r="R4933">
        <v>0</v>
      </c>
      <c r="S4933">
        <v>0</v>
      </c>
      <c r="T4933">
        <v>1</v>
      </c>
    </row>
    <row r="4934" spans="1:20" x14ac:dyDescent="0.3">
      <c r="A4934" t="s">
        <v>228</v>
      </c>
      <c r="B4934" t="s">
        <v>647</v>
      </c>
      <c r="C4934">
        <v>3</v>
      </c>
      <c r="D4934">
        <v>2</v>
      </c>
      <c r="E4934" t="s">
        <v>510</v>
      </c>
      <c r="F4934" t="s">
        <v>508</v>
      </c>
      <c r="G4934" t="s">
        <v>508</v>
      </c>
      <c r="H4934">
        <v>6.004080013352997</v>
      </c>
      <c r="I4934">
        <v>30.769223823944209</v>
      </c>
      <c r="J4934">
        <v>-0.17433094450571221</v>
      </c>
      <c r="K4934">
        <v>-54.829685295482179</v>
      </c>
      <c r="L4934">
        <v>0.1608172268797782</v>
      </c>
      <c r="M4934">
        <v>-1.4639673503165249</v>
      </c>
      <c r="N4934">
        <v>5.7146344866071432E-2</v>
      </c>
      <c r="O4934">
        <v>0</v>
      </c>
      <c r="P4934">
        <v>1</v>
      </c>
      <c r="Q4934">
        <v>0</v>
      </c>
      <c r="R4934">
        <v>1</v>
      </c>
      <c r="S4934">
        <v>0</v>
      </c>
      <c r="T4934">
        <v>0</v>
      </c>
    </row>
    <row r="4935" spans="1:20" x14ac:dyDescent="0.3">
      <c r="A4935" t="s">
        <v>265</v>
      </c>
      <c r="B4935" t="s">
        <v>647</v>
      </c>
      <c r="C4935">
        <v>3</v>
      </c>
      <c r="D4935">
        <v>7</v>
      </c>
      <c r="E4935" t="s">
        <v>510</v>
      </c>
      <c r="F4935" t="s">
        <v>508</v>
      </c>
      <c r="G4935" t="s">
        <v>508</v>
      </c>
      <c r="H4935">
        <v>4.4502830705158383</v>
      </c>
      <c r="I4935">
        <v>4.2704531644621051</v>
      </c>
      <c r="J4935">
        <v>9.7283843674176751E-2</v>
      </c>
      <c r="K4935">
        <v>-107.4555766614795</v>
      </c>
      <c r="L4935">
        <v>0.88294745992074797</v>
      </c>
      <c r="M4935">
        <v>-2.699525240312505</v>
      </c>
      <c r="N4935">
        <v>-1.4475326363680621</v>
      </c>
      <c r="O4935">
        <v>0</v>
      </c>
      <c r="P4935">
        <v>0</v>
      </c>
      <c r="Q4935">
        <v>1</v>
      </c>
      <c r="R4935">
        <v>0</v>
      </c>
      <c r="S4935">
        <v>0</v>
      </c>
      <c r="T4935">
        <v>0</v>
      </c>
    </row>
    <row r="4936" spans="1:20" x14ac:dyDescent="0.3">
      <c r="A4936" t="s">
        <v>271</v>
      </c>
      <c r="B4936" t="s">
        <v>647</v>
      </c>
      <c r="C4936">
        <v>0</v>
      </c>
      <c r="D4936">
        <v>5</v>
      </c>
      <c r="E4936" t="s">
        <v>510</v>
      </c>
      <c r="F4936" t="s">
        <v>508</v>
      </c>
      <c r="G4936" t="s">
        <v>508</v>
      </c>
      <c r="H4936">
        <v>5.2343147567328154</v>
      </c>
      <c r="I4936">
        <v>0.4796090236899121</v>
      </c>
      <c r="J4936">
        <v>-0.86797561610484486</v>
      </c>
      <c r="K4936">
        <v>-210.6592528493151</v>
      </c>
      <c r="L4936">
        <v>1.3385774762890239</v>
      </c>
      <c r="M4936">
        <v>-7.4663386805087733</v>
      </c>
      <c r="N4936">
        <v>-1.3227513494491849</v>
      </c>
      <c r="O4936">
        <v>0</v>
      </c>
      <c r="P4936">
        <v>0</v>
      </c>
      <c r="Q4936">
        <v>0</v>
      </c>
      <c r="R4936">
        <v>0</v>
      </c>
      <c r="S4936">
        <v>0</v>
      </c>
      <c r="T4936">
        <v>1</v>
      </c>
    </row>
    <row r="4937" spans="1:20" x14ac:dyDescent="0.3">
      <c r="A4937" t="s">
        <v>91</v>
      </c>
      <c r="B4937" t="s">
        <v>647</v>
      </c>
      <c r="C4937">
        <v>9</v>
      </c>
      <c r="D4937">
        <v>10</v>
      </c>
      <c r="E4937" t="s">
        <v>510</v>
      </c>
      <c r="F4937" t="s">
        <v>508</v>
      </c>
      <c r="G4937" t="s">
        <v>508</v>
      </c>
      <c r="H4937">
        <v>5.6261256684037537</v>
      </c>
      <c r="I4937">
        <v>22.62568046550404</v>
      </c>
      <c r="J4937">
        <v>0.23013825985136549</v>
      </c>
      <c r="K4937">
        <v>-99.329891044888683</v>
      </c>
      <c r="L4937">
        <v>1.0007184419581889</v>
      </c>
      <c r="M4937">
        <v>-3.706072237544928</v>
      </c>
      <c r="N4937">
        <v>-0.13271197895967859</v>
      </c>
      <c r="O4937">
        <v>1</v>
      </c>
      <c r="P4937">
        <v>1</v>
      </c>
      <c r="Q4937">
        <v>1</v>
      </c>
      <c r="R4937">
        <v>0</v>
      </c>
      <c r="S4937">
        <v>0</v>
      </c>
      <c r="T4937">
        <v>1</v>
      </c>
    </row>
    <row r="4938" spans="1:20" x14ac:dyDescent="0.3">
      <c r="A4938" t="s">
        <v>93</v>
      </c>
      <c r="B4938" t="s">
        <v>647</v>
      </c>
      <c r="C4938">
        <v>4</v>
      </c>
      <c r="D4938">
        <v>5</v>
      </c>
      <c r="E4938" t="s">
        <v>510</v>
      </c>
      <c r="F4938" t="s">
        <v>508</v>
      </c>
      <c r="G4938" t="s">
        <v>508</v>
      </c>
      <c r="H4938">
        <v>5.8281911624569878</v>
      </c>
      <c r="I4938">
        <v>22.06702958160216</v>
      </c>
      <c r="J4938">
        <v>0.4472563661748481</v>
      </c>
      <c r="K4938">
        <v>-66.715414207647427</v>
      </c>
      <c r="L4938">
        <v>0.47200155445618253</v>
      </c>
      <c r="M4938">
        <v>-0.13271197895967859</v>
      </c>
      <c r="N4938">
        <v>-3.5215967121314371</v>
      </c>
      <c r="O4938">
        <v>0</v>
      </c>
      <c r="P4938">
        <v>1</v>
      </c>
      <c r="Q4938">
        <v>1</v>
      </c>
      <c r="R4938">
        <v>0</v>
      </c>
      <c r="S4938">
        <v>0</v>
      </c>
      <c r="T4938">
        <v>0</v>
      </c>
    </row>
    <row r="4939" spans="1:20" x14ac:dyDescent="0.3">
      <c r="A4939" t="s">
        <v>220</v>
      </c>
      <c r="B4939" t="s">
        <v>647</v>
      </c>
      <c r="C4939">
        <v>-2</v>
      </c>
      <c r="D4939">
        <v>3</v>
      </c>
      <c r="E4939" t="s">
        <v>510</v>
      </c>
      <c r="F4939" t="s">
        <v>508</v>
      </c>
      <c r="G4939" t="s">
        <v>508</v>
      </c>
      <c r="H4939">
        <v>7.6138711617353314</v>
      </c>
      <c r="I4939">
        <v>8.9172045712208625</v>
      </c>
      <c r="J4939">
        <v>-0.1014393368422013</v>
      </c>
      <c r="K4939">
        <v>-148.3079796818769</v>
      </c>
      <c r="L4939">
        <v>0.93689142265561054</v>
      </c>
      <c r="M4939">
        <v>-5.4794520547945202</v>
      </c>
      <c r="N4939">
        <v>1.449275362318841</v>
      </c>
      <c r="O4939">
        <v>0</v>
      </c>
      <c r="P4939">
        <v>0</v>
      </c>
      <c r="Q4939">
        <v>0</v>
      </c>
      <c r="R4939">
        <v>0</v>
      </c>
      <c r="S4939">
        <v>0</v>
      </c>
      <c r="T4939">
        <v>0</v>
      </c>
    </row>
    <row r="4940" spans="1:20" x14ac:dyDescent="0.3">
      <c r="A4940" t="s">
        <v>242</v>
      </c>
      <c r="B4940" t="s">
        <v>647</v>
      </c>
      <c r="C4940">
        <v>9</v>
      </c>
      <c r="D4940">
        <v>6</v>
      </c>
      <c r="E4940" t="s">
        <v>510</v>
      </c>
      <c r="F4940" t="s">
        <v>508</v>
      </c>
      <c r="G4940" t="s">
        <v>508</v>
      </c>
      <c r="H4940">
        <v>7.5149823231979527</v>
      </c>
      <c r="I4940">
        <v>82.528040494906136</v>
      </c>
      <c r="J4940">
        <v>6.2174586210942557</v>
      </c>
      <c r="K4940">
        <v>175.9673168539141</v>
      </c>
      <c r="L4940">
        <v>0.84626743500256874</v>
      </c>
      <c r="M4940">
        <v>-2.4738344433872501</v>
      </c>
      <c r="N4940">
        <v>8.6829268292682915</v>
      </c>
      <c r="O4940">
        <v>1</v>
      </c>
      <c r="P4940">
        <v>1</v>
      </c>
      <c r="Q4940">
        <v>1</v>
      </c>
      <c r="R4940">
        <v>0</v>
      </c>
      <c r="S4940">
        <v>1</v>
      </c>
      <c r="T4940">
        <v>0</v>
      </c>
    </row>
    <row r="4941" spans="1:20" x14ac:dyDescent="0.3">
      <c r="A4941" t="s">
        <v>77</v>
      </c>
      <c r="B4941" t="s">
        <v>230</v>
      </c>
      <c r="C4941">
        <v>6</v>
      </c>
      <c r="D4941">
        <v>12</v>
      </c>
      <c r="E4941" t="s">
        <v>367</v>
      </c>
      <c r="F4941" t="s">
        <v>508</v>
      </c>
      <c r="G4941" t="s">
        <v>509</v>
      </c>
      <c r="H4941">
        <v>2.4918433910384201</v>
      </c>
      <c r="I4941">
        <v>49.681557757443521</v>
      </c>
      <c r="J4941">
        <v>0.45943064453956328</v>
      </c>
      <c r="K4941">
        <v>-9.5954140373819587</v>
      </c>
      <c r="L4941">
        <v>0.88765576351038744</v>
      </c>
      <c r="M4941">
        <v>-0.31249863760811941</v>
      </c>
      <c r="N4941">
        <v>1.030005830866336</v>
      </c>
      <c r="O4941">
        <v>0</v>
      </c>
      <c r="P4941">
        <v>1</v>
      </c>
      <c r="Q4941">
        <v>1</v>
      </c>
      <c r="R4941">
        <v>0</v>
      </c>
      <c r="S4941">
        <v>0</v>
      </c>
      <c r="T4941">
        <v>0</v>
      </c>
    </row>
    <row r="4942" spans="1:20" x14ac:dyDescent="0.3">
      <c r="A4942" t="s">
        <v>139</v>
      </c>
      <c r="B4942" t="s">
        <v>230</v>
      </c>
      <c r="C4942">
        <v>8</v>
      </c>
      <c r="D4942">
        <v>11</v>
      </c>
      <c r="E4942" t="s">
        <v>367</v>
      </c>
      <c r="F4942" t="s">
        <v>508</v>
      </c>
      <c r="G4942" t="s">
        <v>509</v>
      </c>
      <c r="H4942">
        <v>2.5505631732578191</v>
      </c>
      <c r="I4942">
        <v>38.888841793840953</v>
      </c>
      <c r="J4942">
        <v>0.12440013615274451</v>
      </c>
      <c r="K4942">
        <v>10.72798166840516</v>
      </c>
      <c r="L4942">
        <v>0.75579127383335087</v>
      </c>
      <c r="M4942">
        <v>-0.97604126344943143</v>
      </c>
      <c r="N4942">
        <v>-1.075266097356135</v>
      </c>
      <c r="O4942">
        <v>0</v>
      </c>
      <c r="P4942">
        <v>1</v>
      </c>
      <c r="Q4942">
        <v>1</v>
      </c>
      <c r="R4942">
        <v>0</v>
      </c>
      <c r="S4942">
        <v>1</v>
      </c>
      <c r="T4942">
        <v>0</v>
      </c>
    </row>
    <row r="4943" spans="1:20" x14ac:dyDescent="0.3">
      <c r="A4943" t="s">
        <v>156</v>
      </c>
      <c r="B4943" t="s">
        <v>230</v>
      </c>
      <c r="C4943">
        <v>5</v>
      </c>
      <c r="D4943">
        <v>8</v>
      </c>
      <c r="E4943" t="s">
        <v>510</v>
      </c>
      <c r="F4943" t="s">
        <v>508</v>
      </c>
      <c r="G4943" t="s">
        <v>508</v>
      </c>
      <c r="H4943">
        <v>2.639751713758153</v>
      </c>
      <c r="I4943">
        <v>22.222210448460238</v>
      </c>
      <c r="J4943">
        <v>-0.14895809196843129</v>
      </c>
      <c r="K4943">
        <v>-65.145777502900714</v>
      </c>
      <c r="L4943">
        <v>0.85560326688979815</v>
      </c>
      <c r="M4943">
        <v>-1.075266097356135</v>
      </c>
      <c r="N4943">
        <v>2.3550710490811251</v>
      </c>
      <c r="O4943">
        <v>0</v>
      </c>
      <c r="P4943">
        <v>1</v>
      </c>
      <c r="Q4943">
        <v>0</v>
      </c>
      <c r="R4943">
        <v>0</v>
      </c>
      <c r="S4943">
        <v>1</v>
      </c>
      <c r="T4943">
        <v>0</v>
      </c>
    </row>
    <row r="4944" spans="1:20" x14ac:dyDescent="0.3">
      <c r="A4944" t="s">
        <v>228</v>
      </c>
      <c r="B4944" t="s">
        <v>230</v>
      </c>
      <c r="C4944">
        <v>11</v>
      </c>
      <c r="D4944">
        <v>18</v>
      </c>
      <c r="E4944" t="s">
        <v>367</v>
      </c>
      <c r="F4944" t="s">
        <v>508</v>
      </c>
      <c r="G4944" t="s">
        <v>509</v>
      </c>
      <c r="H4944">
        <v>2.9141106594640669</v>
      </c>
      <c r="I4944">
        <v>47.74771307149156</v>
      </c>
      <c r="J4944">
        <v>0.58998635939702493</v>
      </c>
      <c r="K4944">
        <v>147.98660415780861</v>
      </c>
      <c r="L4944">
        <v>0.9215352374253325</v>
      </c>
      <c r="M4944">
        <v>-2.0600871466771729</v>
      </c>
      <c r="N4944">
        <v>1.2269952187566759</v>
      </c>
      <c r="O4944">
        <v>1</v>
      </c>
      <c r="P4944">
        <v>1</v>
      </c>
      <c r="Q4944">
        <v>1</v>
      </c>
      <c r="R4944">
        <v>0</v>
      </c>
      <c r="S4944">
        <v>1</v>
      </c>
      <c r="T4944">
        <v>0</v>
      </c>
    </row>
    <row r="4945" spans="1:20" x14ac:dyDescent="0.3">
      <c r="A4945" t="s">
        <v>271</v>
      </c>
      <c r="B4945" t="s">
        <v>230</v>
      </c>
      <c r="C4945">
        <v>8</v>
      </c>
      <c r="D4945">
        <v>9</v>
      </c>
      <c r="E4945" t="s">
        <v>510</v>
      </c>
      <c r="F4945" t="s">
        <v>508</v>
      </c>
      <c r="G4945" t="s">
        <v>508</v>
      </c>
      <c r="H4945">
        <v>4.7747570466143001</v>
      </c>
      <c r="I4945">
        <v>12.401049353937131</v>
      </c>
      <c r="J4945">
        <v>0.51069077361122783</v>
      </c>
      <c r="K4945">
        <v>-2.314647855094516</v>
      </c>
      <c r="L4945">
        <v>0.63488593755391953</v>
      </c>
      <c r="M4945">
        <v>-6.2025303579080964</v>
      </c>
      <c r="N4945">
        <v>3.6887075284173489</v>
      </c>
      <c r="O4945">
        <v>0</v>
      </c>
      <c r="P4945">
        <v>1</v>
      </c>
      <c r="Q4945">
        <v>1</v>
      </c>
      <c r="R4945">
        <v>0</v>
      </c>
      <c r="S4945">
        <v>1</v>
      </c>
      <c r="T4945">
        <v>0</v>
      </c>
    </row>
    <row r="4946" spans="1:20" x14ac:dyDescent="0.3">
      <c r="A4946" t="s">
        <v>283</v>
      </c>
      <c r="B4946" t="s">
        <v>230</v>
      </c>
      <c r="C4946">
        <v>1</v>
      </c>
      <c r="D4946">
        <v>4</v>
      </c>
      <c r="E4946" t="s">
        <v>510</v>
      </c>
      <c r="F4946" t="s">
        <v>508</v>
      </c>
      <c r="G4946" t="s">
        <v>508</v>
      </c>
      <c r="H4946">
        <v>5.0373607459197762</v>
      </c>
      <c r="I4946">
        <v>18.306041228740881</v>
      </c>
      <c r="J4946">
        <v>-0.53313918502301672</v>
      </c>
      <c r="K4946">
        <v>-48.872326244313051</v>
      </c>
      <c r="L4946">
        <v>0.45296975558393282</v>
      </c>
      <c r="M4946">
        <v>-2.506477072580799</v>
      </c>
      <c r="N4946">
        <v>4.2553149756217854</v>
      </c>
      <c r="O4946">
        <v>0</v>
      </c>
      <c r="P4946">
        <v>1</v>
      </c>
      <c r="Q4946">
        <v>0</v>
      </c>
      <c r="R4946">
        <v>0</v>
      </c>
      <c r="S4946">
        <v>0</v>
      </c>
      <c r="T4946">
        <v>0</v>
      </c>
    </row>
    <row r="4947" spans="1:20" x14ac:dyDescent="0.3">
      <c r="A4947" t="s">
        <v>512</v>
      </c>
      <c r="B4947" t="s">
        <v>230</v>
      </c>
      <c r="C4947">
        <v>-2</v>
      </c>
      <c r="D4947">
        <v>3</v>
      </c>
      <c r="E4947" t="s">
        <v>510</v>
      </c>
      <c r="F4947" t="s">
        <v>508</v>
      </c>
      <c r="G4947" t="s">
        <v>508</v>
      </c>
      <c r="H4947">
        <v>6.2317616978712902</v>
      </c>
      <c r="I4947">
        <v>3.561652196596746</v>
      </c>
      <c r="J4947">
        <v>-1.4372193600701271</v>
      </c>
      <c r="K4947">
        <v>-143.791104428295</v>
      </c>
      <c r="L4947">
        <v>0.91889350505418232</v>
      </c>
      <c r="M4947">
        <v>-2.7373054959126648</v>
      </c>
      <c r="N4947">
        <v>-6.128007177933755</v>
      </c>
      <c r="O4947">
        <v>0</v>
      </c>
      <c r="P4947">
        <v>0</v>
      </c>
      <c r="Q4947">
        <v>0</v>
      </c>
      <c r="R4947">
        <v>0</v>
      </c>
      <c r="S4947">
        <v>0</v>
      </c>
      <c r="T4947">
        <v>0</v>
      </c>
    </row>
    <row r="4948" spans="1:20" x14ac:dyDescent="0.3">
      <c r="A4948" t="s">
        <v>91</v>
      </c>
      <c r="B4948" t="s">
        <v>230</v>
      </c>
      <c r="C4948">
        <v>0</v>
      </c>
      <c r="D4948">
        <v>4</v>
      </c>
      <c r="E4948" t="s">
        <v>510</v>
      </c>
      <c r="F4948" t="s">
        <v>508</v>
      </c>
      <c r="G4948" t="s">
        <v>508</v>
      </c>
      <c r="H4948">
        <v>6.8872618890825397</v>
      </c>
      <c r="I4948">
        <v>14.711047736221261</v>
      </c>
      <c r="J4948">
        <v>-2.607306117192334</v>
      </c>
      <c r="K4948">
        <v>-315.0378950435603</v>
      </c>
      <c r="L4948">
        <v>1.0597150757173459</v>
      </c>
      <c r="M4948">
        <v>-6.128007177933755</v>
      </c>
      <c r="N4948">
        <v>-3.2882025877223571</v>
      </c>
      <c r="O4948">
        <v>0</v>
      </c>
      <c r="P4948">
        <v>0</v>
      </c>
      <c r="Q4948">
        <v>0</v>
      </c>
      <c r="R4948">
        <v>0</v>
      </c>
      <c r="S4948">
        <v>0</v>
      </c>
      <c r="T4948">
        <v>1</v>
      </c>
    </row>
    <row r="4949" spans="1:20" x14ac:dyDescent="0.3">
      <c r="A4949" t="s">
        <v>93</v>
      </c>
      <c r="B4949" t="s">
        <v>230</v>
      </c>
      <c r="C4949">
        <v>-2</v>
      </c>
      <c r="D4949">
        <v>3</v>
      </c>
      <c r="E4949" t="s">
        <v>510</v>
      </c>
      <c r="F4949" t="s">
        <v>508</v>
      </c>
      <c r="G4949" t="s">
        <v>508</v>
      </c>
      <c r="H4949">
        <v>7.2785715375627777</v>
      </c>
      <c r="I4949">
        <v>2.802111965828868</v>
      </c>
      <c r="J4949">
        <v>-3.4884817333367821</v>
      </c>
      <c r="K4949">
        <v>-204.32724233957251</v>
      </c>
      <c r="L4949">
        <v>0.7938886425423991</v>
      </c>
      <c r="M4949">
        <v>-3.2882025877223571</v>
      </c>
      <c r="N4949">
        <v>-0.1999969482421875</v>
      </c>
      <c r="O4949">
        <v>0</v>
      </c>
      <c r="P4949">
        <v>0</v>
      </c>
      <c r="Q4949">
        <v>0</v>
      </c>
      <c r="R4949">
        <v>0</v>
      </c>
      <c r="S4949">
        <v>0</v>
      </c>
      <c r="T4949">
        <v>0</v>
      </c>
    </row>
    <row r="4950" spans="1:20" x14ac:dyDescent="0.3">
      <c r="A4950" t="s">
        <v>162</v>
      </c>
      <c r="B4950" t="s">
        <v>230</v>
      </c>
      <c r="C4950">
        <v>-2</v>
      </c>
      <c r="D4950">
        <v>3</v>
      </c>
      <c r="E4950" t="s">
        <v>510</v>
      </c>
      <c r="F4950" t="s">
        <v>508</v>
      </c>
      <c r="G4950" t="s">
        <v>508</v>
      </c>
      <c r="H4950">
        <v>7.1356707313897347</v>
      </c>
      <c r="I4950">
        <v>2.0725338078404358</v>
      </c>
      <c r="J4950">
        <v>-3.7552192536394959</v>
      </c>
      <c r="K4950">
        <v>-100.6296959108213</v>
      </c>
      <c r="L4950">
        <v>0.61127648906769627</v>
      </c>
      <c r="M4950">
        <v>-2.117185092336332</v>
      </c>
      <c r="N4950">
        <v>-2.5150905046506691</v>
      </c>
      <c r="O4950">
        <v>0</v>
      </c>
      <c r="P4950">
        <v>0</v>
      </c>
      <c r="Q4950">
        <v>0</v>
      </c>
      <c r="R4950">
        <v>0</v>
      </c>
      <c r="S4950">
        <v>0</v>
      </c>
      <c r="T4950">
        <v>0</v>
      </c>
    </row>
    <row r="4951" spans="1:20" x14ac:dyDescent="0.3">
      <c r="A4951" t="s">
        <v>220</v>
      </c>
      <c r="B4951" t="s">
        <v>230</v>
      </c>
      <c r="C4951">
        <v>-2</v>
      </c>
      <c r="D4951">
        <v>3</v>
      </c>
      <c r="E4951" t="s">
        <v>510</v>
      </c>
      <c r="F4951" t="s">
        <v>508</v>
      </c>
      <c r="G4951" t="s">
        <v>508</v>
      </c>
      <c r="H4951">
        <v>6.86274487749378</v>
      </c>
      <c r="I4951">
        <v>8.6419843206530764</v>
      </c>
      <c r="J4951">
        <v>-3.8989702286162369</v>
      </c>
      <c r="K4951">
        <v>-112.49042941945081</v>
      </c>
      <c r="L4951">
        <v>0.99380938871623836</v>
      </c>
      <c r="M4951">
        <v>-2.5150905046506691</v>
      </c>
      <c r="N4951">
        <v>3.45717071348695</v>
      </c>
      <c r="O4951">
        <v>0</v>
      </c>
      <c r="P4951">
        <v>0</v>
      </c>
      <c r="Q4951">
        <v>0</v>
      </c>
      <c r="R4951">
        <v>0</v>
      </c>
      <c r="S4951">
        <v>0</v>
      </c>
      <c r="T4951">
        <v>0</v>
      </c>
    </row>
    <row r="4952" spans="1:20" x14ac:dyDescent="0.3">
      <c r="A4952" t="s">
        <v>235</v>
      </c>
      <c r="B4952" t="s">
        <v>230</v>
      </c>
      <c r="C4952">
        <v>6</v>
      </c>
      <c r="D4952">
        <v>3</v>
      </c>
      <c r="E4952" t="s">
        <v>510</v>
      </c>
      <c r="F4952" t="s">
        <v>508</v>
      </c>
      <c r="G4952" t="s">
        <v>508</v>
      </c>
      <c r="H4952">
        <v>5.3252539676796973</v>
      </c>
      <c r="I4952">
        <v>23.971389911676471</v>
      </c>
      <c r="J4952">
        <v>-0.95928252663303759</v>
      </c>
      <c r="K4952">
        <v>-48.790628464410247</v>
      </c>
      <c r="L4952">
        <v>0.85804606023911378</v>
      </c>
      <c r="M4952">
        <v>-0.1980167804378094</v>
      </c>
      <c r="N4952">
        <v>-1.190480695740209</v>
      </c>
      <c r="O4952">
        <v>1</v>
      </c>
      <c r="P4952">
        <v>1</v>
      </c>
      <c r="Q4952">
        <v>0</v>
      </c>
      <c r="R4952">
        <v>1</v>
      </c>
      <c r="S4952">
        <v>0</v>
      </c>
      <c r="T4952">
        <v>0</v>
      </c>
    </row>
    <row r="4953" spans="1:20" x14ac:dyDescent="0.3">
      <c r="A4953" t="s">
        <v>259</v>
      </c>
      <c r="B4953" t="s">
        <v>230</v>
      </c>
      <c r="C4953">
        <v>4</v>
      </c>
      <c r="D4953">
        <v>3</v>
      </c>
      <c r="E4953" t="s">
        <v>510</v>
      </c>
      <c r="F4953" t="s">
        <v>508</v>
      </c>
      <c r="G4953" t="s">
        <v>508</v>
      </c>
      <c r="H4953">
        <v>5.2890121823770677</v>
      </c>
      <c r="I4953">
        <v>19.6779931993308</v>
      </c>
      <c r="J4953">
        <v>-0.53881466519374488</v>
      </c>
      <c r="K4953">
        <v>-46.532768784192953</v>
      </c>
      <c r="L4953">
        <v>0.60034737565132934</v>
      </c>
      <c r="M4953">
        <v>-1.190480695740209</v>
      </c>
      <c r="N4953">
        <v>1.857428215324497</v>
      </c>
      <c r="O4953">
        <v>1</v>
      </c>
      <c r="P4953">
        <v>1</v>
      </c>
      <c r="Q4953">
        <v>0</v>
      </c>
      <c r="R4953">
        <v>0</v>
      </c>
      <c r="S4953">
        <v>0</v>
      </c>
      <c r="T4953">
        <v>0</v>
      </c>
    </row>
    <row r="4954" spans="1:20" x14ac:dyDescent="0.3">
      <c r="A4954" t="s">
        <v>269</v>
      </c>
      <c r="B4954" t="s">
        <v>230</v>
      </c>
      <c r="C4954">
        <v>11</v>
      </c>
      <c r="D4954">
        <v>11</v>
      </c>
      <c r="E4954" t="s">
        <v>510</v>
      </c>
      <c r="F4954" t="s">
        <v>508</v>
      </c>
      <c r="G4954" t="s">
        <v>508</v>
      </c>
      <c r="H4954">
        <v>4.1003313833795856</v>
      </c>
      <c r="I4954">
        <v>32.853712112369102</v>
      </c>
      <c r="J4954">
        <v>0.38751406140682582</v>
      </c>
      <c r="K4954">
        <v>-10.21656464899584</v>
      </c>
      <c r="L4954">
        <v>0.79100929050805946</v>
      </c>
      <c r="M4954">
        <v>-0.49285363729985149</v>
      </c>
      <c r="N4954">
        <v>-0.44576222074865868</v>
      </c>
      <c r="O4954">
        <v>1</v>
      </c>
      <c r="P4954">
        <v>1</v>
      </c>
      <c r="Q4954">
        <v>1</v>
      </c>
      <c r="R4954">
        <v>1</v>
      </c>
      <c r="S4954">
        <v>0</v>
      </c>
      <c r="T4954">
        <v>0</v>
      </c>
    </row>
    <row r="4955" spans="1:20" x14ac:dyDescent="0.3">
      <c r="A4955" t="s">
        <v>282</v>
      </c>
      <c r="B4955" t="s">
        <v>230</v>
      </c>
      <c r="C4955">
        <v>8</v>
      </c>
      <c r="D4955">
        <v>6</v>
      </c>
      <c r="E4955" t="s">
        <v>510</v>
      </c>
      <c r="F4955" t="s">
        <v>508</v>
      </c>
      <c r="G4955" t="s">
        <v>508</v>
      </c>
      <c r="H4955">
        <v>3.8699347327258802</v>
      </c>
      <c r="I4955">
        <v>61.538467181503997</v>
      </c>
      <c r="J4955">
        <v>0.65644693422949452</v>
      </c>
      <c r="K4955">
        <v>-47.530959721445463</v>
      </c>
      <c r="L4955">
        <v>0.35563782088720769</v>
      </c>
      <c r="M4955">
        <v>-0.44576222074865868</v>
      </c>
      <c r="N4955">
        <v>-9.9500969274720144E-2</v>
      </c>
      <c r="O4955">
        <v>0</v>
      </c>
      <c r="P4955">
        <v>1</v>
      </c>
      <c r="Q4955">
        <v>1</v>
      </c>
      <c r="R4955">
        <v>1</v>
      </c>
      <c r="S4955">
        <v>0</v>
      </c>
      <c r="T4955">
        <v>0</v>
      </c>
    </row>
    <row r="4956" spans="1:20" x14ac:dyDescent="0.3">
      <c r="A4956" t="s">
        <v>285</v>
      </c>
      <c r="B4956" t="s">
        <v>230</v>
      </c>
      <c r="C4956">
        <v>6</v>
      </c>
      <c r="D4956">
        <v>10</v>
      </c>
      <c r="E4956" t="s">
        <v>513</v>
      </c>
      <c r="F4956" t="s">
        <v>508</v>
      </c>
      <c r="G4956" t="s">
        <v>508</v>
      </c>
      <c r="H4956">
        <v>3.1938705645164358</v>
      </c>
      <c r="I4956">
        <v>49.479174531169647</v>
      </c>
      <c r="J4956">
        <v>0.64678621508305412</v>
      </c>
      <c r="K4956">
        <v>-51.496044121546873</v>
      </c>
      <c r="L4956">
        <v>0.84555414660354311</v>
      </c>
      <c r="M4956">
        <v>-1.5438277173315449</v>
      </c>
      <c r="N4956">
        <v>5.0584777470586699E-2</v>
      </c>
      <c r="O4956">
        <v>0</v>
      </c>
      <c r="P4956">
        <v>1</v>
      </c>
      <c r="Q4956">
        <v>1</v>
      </c>
      <c r="R4956">
        <v>0</v>
      </c>
      <c r="S4956">
        <v>0</v>
      </c>
      <c r="T4956">
        <v>0</v>
      </c>
    </row>
    <row r="4957" spans="1:20" x14ac:dyDescent="0.3">
      <c r="A4957" t="s">
        <v>291</v>
      </c>
      <c r="B4957" t="s">
        <v>230</v>
      </c>
      <c r="C4957">
        <v>3</v>
      </c>
      <c r="D4957">
        <v>10</v>
      </c>
      <c r="E4957" t="s">
        <v>513</v>
      </c>
      <c r="F4957" t="s">
        <v>508</v>
      </c>
      <c r="G4957" t="s">
        <v>508</v>
      </c>
      <c r="H4957">
        <v>3.1162089722673598</v>
      </c>
      <c r="I4957">
        <v>26.229520498887279</v>
      </c>
      <c r="J4957">
        <v>0.24549571030855241</v>
      </c>
      <c r="K4957">
        <v>-131.5891610721788</v>
      </c>
      <c r="L4957">
        <v>0.82286903306410542</v>
      </c>
      <c r="M4957">
        <v>-2.4266951353392079</v>
      </c>
      <c r="N4957">
        <v>0</v>
      </c>
      <c r="O4957">
        <v>0</v>
      </c>
      <c r="P4957">
        <v>0</v>
      </c>
      <c r="Q4957">
        <v>1</v>
      </c>
      <c r="R4957">
        <v>0</v>
      </c>
      <c r="S4957">
        <v>0</v>
      </c>
      <c r="T4957">
        <v>0</v>
      </c>
    </row>
    <row r="4958" spans="1:20" x14ac:dyDescent="0.3">
      <c r="A4958" t="s">
        <v>298</v>
      </c>
      <c r="B4958" t="s">
        <v>230</v>
      </c>
      <c r="C4958">
        <v>0</v>
      </c>
      <c r="D4958">
        <v>7</v>
      </c>
      <c r="E4958" t="s">
        <v>510</v>
      </c>
      <c r="F4958" t="s">
        <v>508</v>
      </c>
      <c r="G4958" t="s">
        <v>508</v>
      </c>
      <c r="H4958">
        <v>2.7721351108937382</v>
      </c>
      <c r="I4958">
        <v>4.046224420585073</v>
      </c>
      <c r="J4958">
        <v>-0.18469682064981979</v>
      </c>
      <c r="K4958">
        <v>-205.6841408584998</v>
      </c>
      <c r="L4958">
        <v>0.88664225876190073</v>
      </c>
      <c r="M4958">
        <v>-1.60622077902364</v>
      </c>
      <c r="N4958">
        <v>0.63191798083226058</v>
      </c>
      <c r="O4958">
        <v>0</v>
      </c>
      <c r="P4958">
        <v>0</v>
      </c>
      <c r="Q4958">
        <v>0</v>
      </c>
      <c r="R4958">
        <v>0</v>
      </c>
      <c r="S4958">
        <v>0</v>
      </c>
      <c r="T4958">
        <v>0</v>
      </c>
    </row>
    <row r="4959" spans="1:20" x14ac:dyDescent="0.3">
      <c r="A4959" t="s">
        <v>164</v>
      </c>
      <c r="B4959" t="s">
        <v>230</v>
      </c>
      <c r="C4959">
        <v>8</v>
      </c>
      <c r="D4959">
        <v>15</v>
      </c>
      <c r="E4959" t="s">
        <v>367</v>
      </c>
      <c r="F4959" t="s">
        <v>508</v>
      </c>
      <c r="G4959" t="s">
        <v>509</v>
      </c>
      <c r="H4959">
        <v>2.5118145115578638</v>
      </c>
      <c r="I4959">
        <v>0.56813009511605783</v>
      </c>
      <c r="J4959">
        <v>0.28556807118065392</v>
      </c>
      <c r="K4959">
        <v>-87.429061491797114</v>
      </c>
      <c r="L4959">
        <v>1.5504990333235831</v>
      </c>
      <c r="M4959">
        <v>-3.6503887421674168</v>
      </c>
      <c r="N4959">
        <v>3.0949857207367919</v>
      </c>
      <c r="O4959">
        <v>0</v>
      </c>
      <c r="P4959">
        <v>1</v>
      </c>
      <c r="Q4959">
        <v>1</v>
      </c>
      <c r="R4959">
        <v>0</v>
      </c>
      <c r="S4959">
        <v>0</v>
      </c>
      <c r="T4959">
        <v>1</v>
      </c>
    </row>
    <row r="4960" spans="1:20" x14ac:dyDescent="0.3">
      <c r="A4960" t="s">
        <v>242</v>
      </c>
      <c r="B4960" t="s">
        <v>230</v>
      </c>
      <c r="C4960">
        <v>6</v>
      </c>
      <c r="D4960">
        <v>11</v>
      </c>
      <c r="E4960" t="s">
        <v>367</v>
      </c>
      <c r="F4960" t="s">
        <v>508</v>
      </c>
      <c r="G4960" t="s">
        <v>509</v>
      </c>
      <c r="H4960">
        <v>2.6126060713536332</v>
      </c>
      <c r="I4960">
        <v>38.582638377425639</v>
      </c>
      <c r="J4960">
        <v>0.90032881540963494</v>
      </c>
      <c r="K4960">
        <v>-97.832033959666788</v>
      </c>
      <c r="L4960">
        <v>0.92788319732572999</v>
      </c>
      <c r="M4960">
        <v>-1.938777067223374</v>
      </c>
      <c r="N4960">
        <v>3.017691542065791</v>
      </c>
      <c r="O4960">
        <v>0</v>
      </c>
      <c r="P4960">
        <v>1</v>
      </c>
      <c r="Q4960">
        <v>1</v>
      </c>
      <c r="R4960">
        <v>0</v>
      </c>
      <c r="S4960">
        <v>0</v>
      </c>
      <c r="T4960">
        <v>0</v>
      </c>
    </row>
    <row r="4961" spans="1:20" x14ac:dyDescent="0.3">
      <c r="A4961" t="s">
        <v>77</v>
      </c>
      <c r="B4961" t="s">
        <v>273</v>
      </c>
      <c r="C4961">
        <v>8</v>
      </c>
      <c r="D4961">
        <v>14</v>
      </c>
      <c r="E4961" t="s">
        <v>513</v>
      </c>
      <c r="F4961" t="s">
        <v>508</v>
      </c>
      <c r="G4961" t="s">
        <v>508</v>
      </c>
      <c r="H4961">
        <v>2.629912196210618</v>
      </c>
      <c r="I4961">
        <v>59.405949568939143</v>
      </c>
      <c r="J4961">
        <v>0.69376597624466552</v>
      </c>
      <c r="K4961">
        <v>51.636858635237722</v>
      </c>
      <c r="L4961">
        <v>1.5587122235641071</v>
      </c>
      <c r="M4961">
        <v>-2.4118701113721772</v>
      </c>
      <c r="N4961">
        <v>-1.5842838730364339</v>
      </c>
      <c r="O4961">
        <v>0</v>
      </c>
      <c r="P4961">
        <v>1</v>
      </c>
      <c r="Q4961">
        <v>1</v>
      </c>
      <c r="R4961">
        <v>0</v>
      </c>
      <c r="S4961">
        <v>0</v>
      </c>
      <c r="T4961">
        <v>1</v>
      </c>
    </row>
    <row r="4962" spans="1:20" x14ac:dyDescent="0.3">
      <c r="A4962" t="s">
        <v>156</v>
      </c>
      <c r="B4962" t="s">
        <v>273</v>
      </c>
      <c r="C4962">
        <v>3</v>
      </c>
      <c r="D4962">
        <v>8</v>
      </c>
      <c r="E4962" t="s">
        <v>510</v>
      </c>
      <c r="F4962" t="s">
        <v>508</v>
      </c>
      <c r="G4962" t="s">
        <v>508</v>
      </c>
      <c r="H4962">
        <v>2.576647899062722</v>
      </c>
      <c r="I4962">
        <v>27.4285888671875</v>
      </c>
      <c r="J4962">
        <v>-1.055037486916615</v>
      </c>
      <c r="K4962">
        <v>-65.128248165815378</v>
      </c>
      <c r="L4962">
        <v>0.55862933997174835</v>
      </c>
      <c r="M4962">
        <v>-0.45454347288453728</v>
      </c>
      <c r="N4962">
        <v>2.087408274324555</v>
      </c>
      <c r="O4962">
        <v>0</v>
      </c>
      <c r="P4962">
        <v>1</v>
      </c>
      <c r="Q4962">
        <v>0</v>
      </c>
      <c r="R4962">
        <v>0</v>
      </c>
      <c r="S4962">
        <v>0</v>
      </c>
      <c r="T4962">
        <v>0</v>
      </c>
    </row>
    <row r="4963" spans="1:20" x14ac:dyDescent="0.3">
      <c r="A4963" t="s">
        <v>228</v>
      </c>
      <c r="B4963" t="s">
        <v>273</v>
      </c>
      <c r="C4963">
        <v>6</v>
      </c>
      <c r="D4963">
        <v>9</v>
      </c>
      <c r="E4963" t="s">
        <v>510</v>
      </c>
      <c r="F4963" t="s">
        <v>508</v>
      </c>
      <c r="G4963" t="s">
        <v>508</v>
      </c>
      <c r="H4963">
        <v>2.579998505142215</v>
      </c>
      <c r="I4963">
        <v>38.410600710998658</v>
      </c>
      <c r="J4963">
        <v>-0.8472844593726907</v>
      </c>
      <c r="K4963">
        <v>-12.653327384120599</v>
      </c>
      <c r="L4963">
        <v>0.91464385627462474</v>
      </c>
      <c r="M4963">
        <v>-1.1979880719760709</v>
      </c>
      <c r="N4963">
        <v>1.978306422392307</v>
      </c>
      <c r="O4963">
        <v>1</v>
      </c>
      <c r="P4963">
        <v>1</v>
      </c>
      <c r="Q4963">
        <v>0</v>
      </c>
      <c r="R4963">
        <v>0</v>
      </c>
      <c r="S4963">
        <v>0</v>
      </c>
      <c r="T4963">
        <v>0</v>
      </c>
    </row>
    <row r="4964" spans="1:20" x14ac:dyDescent="0.3">
      <c r="A4964" t="s">
        <v>271</v>
      </c>
      <c r="B4964" t="s">
        <v>273</v>
      </c>
      <c r="C4964">
        <v>11</v>
      </c>
      <c r="D4964">
        <v>15</v>
      </c>
      <c r="E4964" t="s">
        <v>513</v>
      </c>
      <c r="F4964" t="s">
        <v>508</v>
      </c>
      <c r="G4964" t="s">
        <v>508</v>
      </c>
      <c r="H4964">
        <v>2.5357137407575339</v>
      </c>
      <c r="I4964">
        <v>50.555589463975693</v>
      </c>
      <c r="J4964">
        <v>9.9009366573429514E-2</v>
      </c>
      <c r="K4964">
        <v>56.534021882092347</v>
      </c>
      <c r="L4964">
        <v>0.98791509164932378</v>
      </c>
      <c r="M4964">
        <v>-2.3199041397801929</v>
      </c>
      <c r="N4964">
        <v>-0.50000190734863281</v>
      </c>
      <c r="O4964">
        <v>1</v>
      </c>
      <c r="P4964">
        <v>1</v>
      </c>
      <c r="Q4964">
        <v>1</v>
      </c>
      <c r="R4964">
        <v>0</v>
      </c>
      <c r="S4964">
        <v>1</v>
      </c>
      <c r="T4964">
        <v>0</v>
      </c>
    </row>
    <row r="4965" spans="1:20" x14ac:dyDescent="0.3">
      <c r="A4965" t="s">
        <v>283</v>
      </c>
      <c r="B4965" t="s">
        <v>273</v>
      </c>
      <c r="C4965">
        <v>5</v>
      </c>
      <c r="D4965">
        <v>7</v>
      </c>
      <c r="E4965" t="s">
        <v>510</v>
      </c>
      <c r="F4965" t="s">
        <v>508</v>
      </c>
      <c r="G4965" t="s">
        <v>508</v>
      </c>
      <c r="H4965">
        <v>2.459089168664998</v>
      </c>
      <c r="I4965">
        <v>58.888922797309029</v>
      </c>
      <c r="J4965">
        <v>-0.30847093417156751</v>
      </c>
      <c r="K4965">
        <v>29.11401539581729</v>
      </c>
      <c r="L4965">
        <v>0.54473556380181265</v>
      </c>
      <c r="M4965">
        <v>-0.1854159741034401</v>
      </c>
      <c r="N4965">
        <v>0.80495545000483748</v>
      </c>
      <c r="O4965">
        <v>0</v>
      </c>
      <c r="P4965">
        <v>1</v>
      </c>
      <c r="Q4965">
        <v>0</v>
      </c>
      <c r="R4965">
        <v>1</v>
      </c>
      <c r="S4965">
        <v>0</v>
      </c>
      <c r="T4965">
        <v>0</v>
      </c>
    </row>
    <row r="4966" spans="1:20" x14ac:dyDescent="0.3">
      <c r="A4966" t="s">
        <v>91</v>
      </c>
      <c r="B4966" t="s">
        <v>273</v>
      </c>
      <c r="C4966">
        <v>6</v>
      </c>
      <c r="D4966">
        <v>9</v>
      </c>
      <c r="E4966" t="s">
        <v>510</v>
      </c>
      <c r="F4966" t="s">
        <v>508</v>
      </c>
      <c r="G4966" t="s">
        <v>508</v>
      </c>
      <c r="H4966">
        <v>3.510004113686974</v>
      </c>
      <c r="I4966">
        <v>39.196007256744927</v>
      </c>
      <c r="J4966">
        <v>-0.28877026352627322</v>
      </c>
      <c r="K4966">
        <v>-42.320723571247562</v>
      </c>
      <c r="L4966">
        <v>0.7149790672863986</v>
      </c>
      <c r="M4966">
        <v>-2.863963530402954</v>
      </c>
      <c r="N4966">
        <v>-2.8869759583161381</v>
      </c>
      <c r="O4966">
        <v>1</v>
      </c>
      <c r="P4966">
        <v>1</v>
      </c>
      <c r="Q4966">
        <v>0</v>
      </c>
      <c r="R4966">
        <v>0</v>
      </c>
      <c r="S4966">
        <v>0</v>
      </c>
      <c r="T4966">
        <v>0</v>
      </c>
    </row>
    <row r="4967" spans="1:20" x14ac:dyDescent="0.3">
      <c r="A4967" t="s">
        <v>93</v>
      </c>
      <c r="B4967" t="s">
        <v>273</v>
      </c>
      <c r="C4967">
        <v>3</v>
      </c>
      <c r="D4967">
        <v>8</v>
      </c>
      <c r="E4967" t="s">
        <v>510</v>
      </c>
      <c r="F4967" t="s">
        <v>508</v>
      </c>
      <c r="G4967" t="s">
        <v>508</v>
      </c>
      <c r="H4967">
        <v>3.767958375205267</v>
      </c>
      <c r="I4967">
        <v>15.577924896063839</v>
      </c>
      <c r="J4967">
        <v>-0.59895502269144263</v>
      </c>
      <c r="K4967">
        <v>-35.461332772317753</v>
      </c>
      <c r="L4967">
        <v>0.48357420118943872</v>
      </c>
      <c r="M4967">
        <v>-2.8869759583161381</v>
      </c>
      <c r="N4967">
        <v>1.201767124057135</v>
      </c>
      <c r="O4967">
        <v>0</v>
      </c>
      <c r="P4967">
        <v>1</v>
      </c>
      <c r="Q4967">
        <v>0</v>
      </c>
      <c r="R4967">
        <v>0</v>
      </c>
      <c r="S4967">
        <v>0</v>
      </c>
      <c r="T4967">
        <v>0</v>
      </c>
    </row>
    <row r="4968" spans="1:20" x14ac:dyDescent="0.3">
      <c r="A4968" t="s">
        <v>162</v>
      </c>
      <c r="B4968" t="s">
        <v>273</v>
      </c>
      <c r="C4968">
        <v>0</v>
      </c>
      <c r="D4968">
        <v>5</v>
      </c>
      <c r="E4968" t="s">
        <v>510</v>
      </c>
      <c r="F4968" t="s">
        <v>508</v>
      </c>
      <c r="G4968" t="s">
        <v>508</v>
      </c>
      <c r="H4968">
        <v>4.1440517806736992</v>
      </c>
      <c r="I4968">
        <v>7.9812109038079653</v>
      </c>
      <c r="J4968">
        <v>-1.029002972316879</v>
      </c>
      <c r="K4968">
        <v>-160.03770563138289</v>
      </c>
      <c r="L4968">
        <v>0.75285972477104812</v>
      </c>
      <c r="M4968">
        <v>-2.6332269267976098</v>
      </c>
      <c r="N4968">
        <v>-0.96587248584926666</v>
      </c>
      <c r="O4968">
        <v>0</v>
      </c>
      <c r="P4968">
        <v>0</v>
      </c>
      <c r="Q4968">
        <v>0</v>
      </c>
      <c r="R4968">
        <v>0</v>
      </c>
      <c r="S4968">
        <v>0</v>
      </c>
      <c r="T4968">
        <v>0</v>
      </c>
    </row>
    <row r="4969" spans="1:20" x14ac:dyDescent="0.3">
      <c r="A4969" t="s">
        <v>220</v>
      </c>
      <c r="B4969" t="s">
        <v>273</v>
      </c>
      <c r="C4969">
        <v>4</v>
      </c>
      <c r="D4969">
        <v>4</v>
      </c>
      <c r="E4969" t="s">
        <v>510</v>
      </c>
      <c r="F4969" t="s">
        <v>508</v>
      </c>
      <c r="G4969" t="s">
        <v>508</v>
      </c>
      <c r="H4969">
        <v>4.3284404532855216</v>
      </c>
      <c r="I4969">
        <v>22.42649554381601</v>
      </c>
      <c r="J4969">
        <v>-1.285837227754578</v>
      </c>
      <c r="K4969">
        <v>-256.07039025140108</v>
      </c>
      <c r="L4969">
        <v>1.0618461098810581</v>
      </c>
      <c r="M4969">
        <v>-0.96587248584926666</v>
      </c>
      <c r="N4969">
        <v>2.0155986886966009</v>
      </c>
      <c r="O4969">
        <v>0</v>
      </c>
      <c r="P4969">
        <v>0</v>
      </c>
      <c r="Q4969">
        <v>0</v>
      </c>
      <c r="R4969">
        <v>1</v>
      </c>
      <c r="S4969">
        <v>0</v>
      </c>
      <c r="T4969">
        <v>1</v>
      </c>
    </row>
    <row r="4970" spans="1:20" x14ac:dyDescent="0.3">
      <c r="A4970" t="s">
        <v>235</v>
      </c>
      <c r="B4970" t="s">
        <v>273</v>
      </c>
      <c r="C4970">
        <v>8</v>
      </c>
      <c r="D4970">
        <v>6</v>
      </c>
      <c r="E4970" t="s">
        <v>510</v>
      </c>
      <c r="F4970" t="s">
        <v>508</v>
      </c>
      <c r="G4970" t="s">
        <v>508</v>
      </c>
      <c r="H4970">
        <v>4.0912339142367404</v>
      </c>
      <c r="I4970">
        <v>43.014699488774411</v>
      </c>
      <c r="J4970">
        <v>-0.52205206596107367</v>
      </c>
      <c r="K4970">
        <v>-25.572147371479328</v>
      </c>
      <c r="L4970">
        <v>0.86704140521381778</v>
      </c>
      <c r="M4970">
        <v>-6.2699751420454544E-2</v>
      </c>
      <c r="N4970">
        <v>-0.69008211219939275</v>
      </c>
      <c r="O4970">
        <v>1</v>
      </c>
      <c r="P4970">
        <v>1</v>
      </c>
      <c r="Q4970">
        <v>0</v>
      </c>
      <c r="R4970">
        <v>1</v>
      </c>
      <c r="S4970">
        <v>0</v>
      </c>
      <c r="T4970">
        <v>0</v>
      </c>
    </row>
    <row r="4971" spans="1:20" x14ac:dyDescent="0.3">
      <c r="A4971" t="s">
        <v>259</v>
      </c>
      <c r="B4971" t="s">
        <v>273</v>
      </c>
      <c r="C4971">
        <v>6</v>
      </c>
      <c r="D4971">
        <v>5</v>
      </c>
      <c r="E4971" t="s">
        <v>510</v>
      </c>
      <c r="F4971" t="s">
        <v>508</v>
      </c>
      <c r="G4971" t="s">
        <v>508</v>
      </c>
      <c r="H4971">
        <v>4.2550298130238611</v>
      </c>
      <c r="I4971">
        <v>38.97061504707505</v>
      </c>
      <c r="J4971">
        <v>-0.44916472214221143</v>
      </c>
      <c r="K4971">
        <v>-10.36811044190933</v>
      </c>
      <c r="L4971">
        <v>0.77065346328037998</v>
      </c>
      <c r="M4971">
        <v>-0.69008211219939275</v>
      </c>
      <c r="N4971">
        <v>0.18951550598500211</v>
      </c>
      <c r="O4971">
        <v>1</v>
      </c>
      <c r="P4971">
        <v>1</v>
      </c>
      <c r="Q4971">
        <v>0</v>
      </c>
      <c r="R4971">
        <v>0</v>
      </c>
      <c r="S4971">
        <v>0</v>
      </c>
      <c r="T4971">
        <v>0</v>
      </c>
    </row>
    <row r="4972" spans="1:20" x14ac:dyDescent="0.3">
      <c r="A4972" t="s">
        <v>285</v>
      </c>
      <c r="B4972" t="s">
        <v>273</v>
      </c>
      <c r="C4972">
        <v>2</v>
      </c>
      <c r="D4972">
        <v>8</v>
      </c>
      <c r="E4972" t="s">
        <v>510</v>
      </c>
      <c r="F4972" t="s">
        <v>508</v>
      </c>
      <c r="G4972" t="s">
        <v>508</v>
      </c>
      <c r="H4972">
        <v>3.3376966963937709</v>
      </c>
      <c r="I4972">
        <v>32.278513407933993</v>
      </c>
      <c r="J4972">
        <v>-0.5240463955739364</v>
      </c>
      <c r="K4972">
        <v>-131.12642019031139</v>
      </c>
      <c r="L4972">
        <v>1.0857985335522651</v>
      </c>
      <c r="M4972">
        <v>-2.2392833855806109</v>
      </c>
      <c r="N4972">
        <v>1.5052375692549791</v>
      </c>
      <c r="O4972">
        <v>0</v>
      </c>
      <c r="P4972">
        <v>0</v>
      </c>
      <c r="Q4972">
        <v>0</v>
      </c>
      <c r="R4972">
        <v>0</v>
      </c>
      <c r="S4972">
        <v>0</v>
      </c>
      <c r="T4972">
        <v>1</v>
      </c>
    </row>
    <row r="4973" spans="1:20" x14ac:dyDescent="0.3">
      <c r="A4973" t="s">
        <v>291</v>
      </c>
      <c r="B4973" t="s">
        <v>273</v>
      </c>
      <c r="C4973">
        <v>7</v>
      </c>
      <c r="D4973">
        <v>8</v>
      </c>
      <c r="E4973" t="s">
        <v>510</v>
      </c>
      <c r="F4973" t="s">
        <v>508</v>
      </c>
      <c r="G4973" t="s">
        <v>508</v>
      </c>
      <c r="H4973">
        <v>3.177179962894249</v>
      </c>
      <c r="I4973">
        <v>43.150687794855067</v>
      </c>
      <c r="J4973">
        <v>-0.65736765275109588</v>
      </c>
      <c r="K4973">
        <v>-35.220188074300673</v>
      </c>
      <c r="L4973">
        <v>1.006853499886406</v>
      </c>
      <c r="M4973">
        <v>-0.70922376545973032</v>
      </c>
      <c r="N4973">
        <v>1.2987012987012989</v>
      </c>
      <c r="O4973">
        <v>0</v>
      </c>
      <c r="P4973">
        <v>1</v>
      </c>
      <c r="Q4973">
        <v>0</v>
      </c>
      <c r="R4973">
        <v>1</v>
      </c>
      <c r="S4973">
        <v>0</v>
      </c>
      <c r="T4973">
        <v>1</v>
      </c>
    </row>
    <row r="4974" spans="1:20" x14ac:dyDescent="0.3">
      <c r="A4974" t="s">
        <v>265</v>
      </c>
      <c r="B4974" t="s">
        <v>648</v>
      </c>
      <c r="C4974">
        <v>5</v>
      </c>
      <c r="D4974">
        <v>5</v>
      </c>
      <c r="E4974" t="s">
        <v>510</v>
      </c>
      <c r="F4974" t="s">
        <v>508</v>
      </c>
      <c r="G4974" t="s">
        <v>508</v>
      </c>
      <c r="H4974">
        <v>2.8561982774522301</v>
      </c>
      <c r="I4974">
        <v>78.313271700688716</v>
      </c>
      <c r="J4974">
        <v>-8.1605112155670234E-2</v>
      </c>
      <c r="K4974">
        <v>69.866660789207046</v>
      </c>
      <c r="L4974">
        <v>0.88635452241476353</v>
      </c>
      <c r="M4974">
        <v>-0.26367805966945912</v>
      </c>
      <c r="N4974">
        <v>-0.92531620795646763</v>
      </c>
      <c r="O4974">
        <v>0</v>
      </c>
      <c r="P4974">
        <v>1</v>
      </c>
      <c r="Q4974">
        <v>0</v>
      </c>
      <c r="R4974">
        <v>1</v>
      </c>
      <c r="S4974">
        <v>0</v>
      </c>
      <c r="T4974">
        <v>0</v>
      </c>
    </row>
    <row r="4975" spans="1:20" x14ac:dyDescent="0.3">
      <c r="A4975" t="s">
        <v>271</v>
      </c>
      <c r="B4975" t="s">
        <v>648</v>
      </c>
      <c r="C4975">
        <v>5</v>
      </c>
      <c r="D4975">
        <v>10</v>
      </c>
      <c r="E4975" t="s">
        <v>510</v>
      </c>
      <c r="F4975" t="s">
        <v>508</v>
      </c>
      <c r="G4975" t="s">
        <v>508</v>
      </c>
      <c r="H4975">
        <v>3.3313320419549921</v>
      </c>
      <c r="I4975">
        <v>23.899375973167569</v>
      </c>
      <c r="J4975">
        <v>-0.26450456917569581</v>
      </c>
      <c r="K4975">
        <v>-51.521533449027757</v>
      </c>
      <c r="L4975">
        <v>1.328598631424236</v>
      </c>
      <c r="M4975">
        <v>-4.7364913208001393</v>
      </c>
      <c r="N4975">
        <v>-7.002293693628113E-2</v>
      </c>
      <c r="O4975">
        <v>0</v>
      </c>
      <c r="P4975">
        <v>1</v>
      </c>
      <c r="Q4975">
        <v>0</v>
      </c>
      <c r="R4975">
        <v>0</v>
      </c>
      <c r="S4975">
        <v>0</v>
      </c>
      <c r="T4975">
        <v>1</v>
      </c>
    </row>
    <row r="4976" spans="1:20" x14ac:dyDescent="0.3">
      <c r="A4976" t="s">
        <v>290</v>
      </c>
      <c r="B4976" t="s">
        <v>648</v>
      </c>
      <c r="C4976">
        <v>6</v>
      </c>
      <c r="D4976">
        <v>4</v>
      </c>
      <c r="E4976" t="s">
        <v>510</v>
      </c>
      <c r="F4976" t="s">
        <v>508</v>
      </c>
      <c r="G4976" t="s">
        <v>508</v>
      </c>
      <c r="H4976">
        <v>3.6413645411432038</v>
      </c>
      <c r="I4976">
        <v>62.564104068914993</v>
      </c>
      <c r="J4976">
        <v>-0.14677028097977821</v>
      </c>
      <c r="K4976">
        <v>126.2704146992438</v>
      </c>
      <c r="L4976">
        <v>0.76971609137797958</v>
      </c>
      <c r="M4976">
        <v>-0.64851090126428024</v>
      </c>
      <c r="N4976">
        <v>3.655355292245158</v>
      </c>
      <c r="O4976">
        <v>1</v>
      </c>
      <c r="P4976">
        <v>1</v>
      </c>
      <c r="Q4976">
        <v>0</v>
      </c>
      <c r="R4976">
        <v>0</v>
      </c>
      <c r="S4976">
        <v>0</v>
      </c>
      <c r="T4976">
        <v>0</v>
      </c>
    </row>
    <row r="4977" spans="1:20" x14ac:dyDescent="0.3">
      <c r="A4977" t="s">
        <v>91</v>
      </c>
      <c r="B4977" t="s">
        <v>648</v>
      </c>
      <c r="C4977">
        <v>5</v>
      </c>
      <c r="D4977">
        <v>6</v>
      </c>
      <c r="E4977" t="s">
        <v>510</v>
      </c>
      <c r="F4977" t="s">
        <v>508</v>
      </c>
      <c r="G4977" t="s">
        <v>508</v>
      </c>
      <c r="H4977">
        <v>4.6542554215384069</v>
      </c>
      <c r="I4977">
        <v>30.819666082580088</v>
      </c>
      <c r="J4977">
        <v>-6.2925333046793597E-2</v>
      </c>
      <c r="K4977">
        <v>-17.744270156464509</v>
      </c>
      <c r="L4977">
        <v>0.9441147531684223</v>
      </c>
      <c r="M4977">
        <v>-7.0457374649003066</v>
      </c>
      <c r="N4977">
        <v>-1.7287249304607191</v>
      </c>
      <c r="O4977">
        <v>0</v>
      </c>
      <c r="P4977">
        <v>1</v>
      </c>
      <c r="Q4977">
        <v>0</v>
      </c>
      <c r="R4977">
        <v>0</v>
      </c>
      <c r="S4977">
        <v>1</v>
      </c>
      <c r="T4977">
        <v>0</v>
      </c>
    </row>
    <row r="4978" spans="1:20" x14ac:dyDescent="0.3">
      <c r="A4978" t="s">
        <v>93</v>
      </c>
      <c r="B4978" t="s">
        <v>648</v>
      </c>
      <c r="C4978">
        <v>3</v>
      </c>
      <c r="D4978">
        <v>4</v>
      </c>
      <c r="E4978" t="s">
        <v>510</v>
      </c>
      <c r="F4978" t="s">
        <v>508</v>
      </c>
      <c r="G4978" t="s">
        <v>508</v>
      </c>
      <c r="H4978">
        <v>4.8666150573931564</v>
      </c>
      <c r="I4978">
        <v>22.295066281944969</v>
      </c>
      <c r="J4978">
        <v>-0.14633586477144481</v>
      </c>
      <c r="K4978">
        <v>-30.358591850467821</v>
      </c>
      <c r="L4978">
        <v>0.60411454914559304</v>
      </c>
      <c r="M4978">
        <v>-1.7287249304607191</v>
      </c>
      <c r="N4978">
        <v>1.150203513973749</v>
      </c>
      <c r="O4978">
        <v>0</v>
      </c>
      <c r="P4978">
        <v>1</v>
      </c>
      <c r="Q4978">
        <v>0</v>
      </c>
      <c r="R4978">
        <v>0</v>
      </c>
      <c r="S4978">
        <v>0</v>
      </c>
      <c r="T4978">
        <v>0</v>
      </c>
    </row>
    <row r="4979" spans="1:20" x14ac:dyDescent="0.3">
      <c r="A4979" t="s">
        <v>162</v>
      </c>
      <c r="B4979" t="s">
        <v>648</v>
      </c>
      <c r="C4979">
        <v>3</v>
      </c>
      <c r="D4979">
        <v>6</v>
      </c>
      <c r="E4979" t="s">
        <v>510</v>
      </c>
      <c r="F4979" t="s">
        <v>508</v>
      </c>
      <c r="G4979" t="s">
        <v>508</v>
      </c>
      <c r="H4979">
        <v>5.0266304066048466</v>
      </c>
      <c r="I4979">
        <v>30.163944473002569</v>
      </c>
      <c r="J4979">
        <v>-0.20426178626197511</v>
      </c>
      <c r="K4979">
        <v>8.2127089573464485</v>
      </c>
      <c r="L4979">
        <v>1.288489471983052</v>
      </c>
      <c r="M4979">
        <v>-2.022175260829616</v>
      </c>
      <c r="N4979">
        <v>3.1291564516002048</v>
      </c>
      <c r="O4979">
        <v>0</v>
      </c>
      <c r="P4979">
        <v>1</v>
      </c>
      <c r="Q4979">
        <v>0</v>
      </c>
      <c r="R4979">
        <v>0</v>
      </c>
      <c r="S4979">
        <v>0</v>
      </c>
      <c r="T4979">
        <v>1</v>
      </c>
    </row>
    <row r="4980" spans="1:20" x14ac:dyDescent="0.3">
      <c r="A4980" t="s">
        <v>259</v>
      </c>
      <c r="B4980" t="s">
        <v>648</v>
      </c>
      <c r="C4980">
        <v>11</v>
      </c>
      <c r="D4980">
        <v>9</v>
      </c>
      <c r="E4980" t="s">
        <v>510</v>
      </c>
      <c r="F4980" t="s">
        <v>508</v>
      </c>
      <c r="G4980" t="s">
        <v>508</v>
      </c>
      <c r="H4980">
        <v>4.5466683744695251</v>
      </c>
      <c r="I4980">
        <v>54.693926962554848</v>
      </c>
      <c r="J4980">
        <v>7.1146865553841199E-2</v>
      </c>
      <c r="K4980">
        <v>57.489948197347459</v>
      </c>
      <c r="L4980">
        <v>0.98210612585517798</v>
      </c>
      <c r="M4980">
        <v>-1.109731229636671</v>
      </c>
      <c r="N4980">
        <v>-1.6209549109468011</v>
      </c>
      <c r="O4980">
        <v>1</v>
      </c>
      <c r="P4980">
        <v>1</v>
      </c>
      <c r="Q4980">
        <v>1</v>
      </c>
      <c r="R4980">
        <v>0</v>
      </c>
      <c r="S4980">
        <v>1</v>
      </c>
      <c r="T4980">
        <v>0</v>
      </c>
    </row>
    <row r="4981" spans="1:20" x14ac:dyDescent="0.3">
      <c r="A4981" t="s">
        <v>291</v>
      </c>
      <c r="B4981" t="s">
        <v>648</v>
      </c>
      <c r="C4981">
        <v>13</v>
      </c>
      <c r="D4981">
        <v>13</v>
      </c>
      <c r="E4981" t="s">
        <v>510</v>
      </c>
      <c r="F4981" t="s">
        <v>508</v>
      </c>
      <c r="G4981" t="s">
        <v>508</v>
      </c>
      <c r="H4981">
        <v>4.5505535679752862</v>
      </c>
      <c r="I4981">
        <v>51.955284939435032</v>
      </c>
      <c r="J4981">
        <v>0.1683886912815504</v>
      </c>
      <c r="K4981">
        <v>132.96090897936631</v>
      </c>
      <c r="L4981">
        <v>1.1170899467654489</v>
      </c>
      <c r="M4981">
        <v>-7.9488622755379836</v>
      </c>
      <c r="N4981">
        <v>-3.3816393961490681</v>
      </c>
      <c r="O4981">
        <v>1</v>
      </c>
      <c r="P4981">
        <v>1</v>
      </c>
      <c r="Q4981">
        <v>1</v>
      </c>
      <c r="R4981">
        <v>0</v>
      </c>
      <c r="S4981">
        <v>1</v>
      </c>
      <c r="T4981">
        <v>1</v>
      </c>
    </row>
    <row r="4982" spans="1:20" x14ac:dyDescent="0.3">
      <c r="A4982" t="s">
        <v>295</v>
      </c>
      <c r="B4982" t="s">
        <v>648</v>
      </c>
      <c r="C4982">
        <v>5</v>
      </c>
      <c r="D4982">
        <v>6</v>
      </c>
      <c r="E4982" t="s">
        <v>510</v>
      </c>
      <c r="F4982" t="s">
        <v>508</v>
      </c>
      <c r="G4982" t="s">
        <v>508</v>
      </c>
      <c r="H4982">
        <v>4.6651806150163919</v>
      </c>
      <c r="I4982">
        <v>36.312845590309607</v>
      </c>
      <c r="J4982">
        <v>-3.7859043331822662E-4</v>
      </c>
      <c r="K4982">
        <v>6.2558330432180309</v>
      </c>
      <c r="L4982">
        <v>0.89228961471103685</v>
      </c>
      <c r="M4982">
        <v>-3.3816393961490681</v>
      </c>
      <c r="N4982">
        <v>-6.1874985694885254</v>
      </c>
      <c r="O4982">
        <v>0</v>
      </c>
      <c r="P4982">
        <v>1</v>
      </c>
      <c r="Q4982">
        <v>0</v>
      </c>
      <c r="R4982">
        <v>0</v>
      </c>
      <c r="S4982">
        <v>1</v>
      </c>
      <c r="T4982">
        <v>0</v>
      </c>
    </row>
    <row r="4983" spans="1:20" x14ac:dyDescent="0.3">
      <c r="A4983" t="s">
        <v>298</v>
      </c>
      <c r="B4983" t="s">
        <v>648</v>
      </c>
      <c r="C4983">
        <v>0</v>
      </c>
      <c r="D4983">
        <v>3</v>
      </c>
      <c r="E4983" t="s">
        <v>510</v>
      </c>
      <c r="F4983" t="s">
        <v>508</v>
      </c>
      <c r="G4983" t="s">
        <v>508</v>
      </c>
      <c r="H4983">
        <v>5.0204639244716818</v>
      </c>
      <c r="I4983">
        <v>0</v>
      </c>
      <c r="J4983">
        <v>-0.23521289451054581</v>
      </c>
      <c r="K4983">
        <v>-100.0100445950674</v>
      </c>
      <c r="L4983">
        <v>0.96798617551928035</v>
      </c>
      <c r="M4983">
        <v>-6.1874985694885254</v>
      </c>
      <c r="N4983">
        <v>-2.59827006912582</v>
      </c>
      <c r="O4983">
        <v>0</v>
      </c>
      <c r="P4983">
        <v>0</v>
      </c>
      <c r="Q4983">
        <v>0</v>
      </c>
      <c r="R4983">
        <v>0</v>
      </c>
      <c r="S4983">
        <v>1</v>
      </c>
      <c r="T4983">
        <v>0</v>
      </c>
    </row>
    <row r="4984" spans="1:20" x14ac:dyDescent="0.3">
      <c r="A4984" t="s">
        <v>77</v>
      </c>
      <c r="B4984" t="s">
        <v>294</v>
      </c>
      <c r="C4984">
        <v>6</v>
      </c>
      <c r="D4984">
        <v>5</v>
      </c>
      <c r="E4984" t="s">
        <v>510</v>
      </c>
      <c r="F4984" t="s">
        <v>508</v>
      </c>
      <c r="G4984" t="s">
        <v>508</v>
      </c>
      <c r="H4984">
        <v>5.3220308892896426</v>
      </c>
      <c r="I4984">
        <v>65.015471375003685</v>
      </c>
      <c r="J4984">
        <v>5.4547364279139643E-2</v>
      </c>
      <c r="K4984">
        <v>34.50136211539678</v>
      </c>
      <c r="L4984">
        <v>1.3033133008678239</v>
      </c>
      <c r="M4984">
        <v>-3.4576286703853292</v>
      </c>
      <c r="N4984">
        <v>-1.6853916782002769</v>
      </c>
      <c r="O4984">
        <v>0</v>
      </c>
      <c r="P4984">
        <v>1</v>
      </c>
      <c r="Q4984">
        <v>1</v>
      </c>
      <c r="R4984">
        <v>0</v>
      </c>
      <c r="S4984">
        <v>0</v>
      </c>
      <c r="T4984">
        <v>1</v>
      </c>
    </row>
    <row r="4985" spans="1:20" x14ac:dyDescent="0.3">
      <c r="A4985" t="s">
        <v>139</v>
      </c>
      <c r="B4985" t="s">
        <v>294</v>
      </c>
      <c r="C4985">
        <v>1</v>
      </c>
      <c r="D4985">
        <v>2</v>
      </c>
      <c r="E4985" t="s">
        <v>510</v>
      </c>
      <c r="F4985" t="s">
        <v>508</v>
      </c>
      <c r="G4985" t="s">
        <v>508</v>
      </c>
      <c r="H4985">
        <v>5.5400954545248569</v>
      </c>
      <c r="I4985">
        <v>26.341459102960059</v>
      </c>
      <c r="J4985">
        <v>-0.24751528769535661</v>
      </c>
      <c r="K4985">
        <v>-97.021202436937472</v>
      </c>
      <c r="L4985">
        <v>0.72225851744110026</v>
      </c>
      <c r="M4985">
        <v>-1.282053459151324</v>
      </c>
      <c r="N4985">
        <v>5.4112555452963322</v>
      </c>
      <c r="O4985">
        <v>0</v>
      </c>
      <c r="P4985">
        <v>1</v>
      </c>
      <c r="Q4985">
        <v>0</v>
      </c>
      <c r="R4985">
        <v>0</v>
      </c>
      <c r="S4985">
        <v>0</v>
      </c>
      <c r="T4985">
        <v>0</v>
      </c>
    </row>
    <row r="4986" spans="1:20" x14ac:dyDescent="0.3">
      <c r="A4986" t="s">
        <v>223</v>
      </c>
      <c r="B4986" t="s">
        <v>294</v>
      </c>
      <c r="C4986">
        <v>8</v>
      </c>
      <c r="D4986">
        <v>5</v>
      </c>
      <c r="E4986" t="s">
        <v>510</v>
      </c>
      <c r="F4986" t="s">
        <v>508</v>
      </c>
      <c r="G4986" t="s">
        <v>508</v>
      </c>
      <c r="H4986">
        <v>4.8909730871056594</v>
      </c>
      <c r="I4986">
        <v>33.823556223543143</v>
      </c>
      <c r="J4986">
        <v>-0.2488821160876851</v>
      </c>
      <c r="K4986">
        <v>-71.138724361954488</v>
      </c>
      <c r="L4986">
        <v>0.62643714151859564</v>
      </c>
      <c r="M4986">
        <v>-1.128348688072373</v>
      </c>
      <c r="N4986">
        <v>0.64193435074915806</v>
      </c>
      <c r="O4986">
        <v>1</v>
      </c>
      <c r="P4986">
        <v>1</v>
      </c>
      <c r="Q4986">
        <v>0</v>
      </c>
      <c r="R4986">
        <v>0</v>
      </c>
      <c r="S4986">
        <v>1</v>
      </c>
      <c r="T4986">
        <v>0</v>
      </c>
    </row>
    <row r="4987" spans="1:20" x14ac:dyDescent="0.3">
      <c r="A4987" t="s">
        <v>271</v>
      </c>
      <c r="B4987" t="s">
        <v>294</v>
      </c>
      <c r="C4987">
        <v>11</v>
      </c>
      <c r="D4987">
        <v>9</v>
      </c>
      <c r="E4987" t="s">
        <v>510</v>
      </c>
      <c r="F4987" t="s">
        <v>508</v>
      </c>
      <c r="G4987" t="s">
        <v>508</v>
      </c>
      <c r="H4987">
        <v>4.4162048665900748</v>
      </c>
      <c r="I4987">
        <v>73.224055106743776</v>
      </c>
      <c r="J4987">
        <v>3.2803023258815123E-2</v>
      </c>
      <c r="K4987">
        <v>98.701376123343877</v>
      </c>
      <c r="L4987">
        <v>0.87161674747946716</v>
      </c>
      <c r="M4987">
        <v>-2.460105628308098</v>
      </c>
      <c r="N4987">
        <v>1.635990251329261</v>
      </c>
      <c r="O4987">
        <v>1</v>
      </c>
      <c r="P4987">
        <v>1</v>
      </c>
      <c r="Q4987">
        <v>1</v>
      </c>
      <c r="R4987">
        <v>0</v>
      </c>
      <c r="S4987">
        <v>1</v>
      </c>
      <c r="T4987">
        <v>0</v>
      </c>
    </row>
    <row r="4988" spans="1:20" x14ac:dyDescent="0.3">
      <c r="A4988" t="s">
        <v>283</v>
      </c>
      <c r="B4988" t="s">
        <v>294</v>
      </c>
      <c r="C4988">
        <v>0</v>
      </c>
      <c r="D4988">
        <v>5</v>
      </c>
      <c r="E4988" t="s">
        <v>510</v>
      </c>
      <c r="F4988" t="s">
        <v>508</v>
      </c>
      <c r="G4988" t="s">
        <v>508</v>
      </c>
      <c r="H4988">
        <v>4.4932577026354146</v>
      </c>
      <c r="I4988">
        <v>10.112378212289009</v>
      </c>
      <c r="J4988">
        <v>-0.1693930813103775</v>
      </c>
      <c r="K4988">
        <v>-145.04723430977549</v>
      </c>
      <c r="L4988">
        <v>0.75350060340791125</v>
      </c>
      <c r="M4988">
        <v>-3.76153106622818</v>
      </c>
      <c r="N4988">
        <v>0.66371088590363203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</row>
    <row r="4989" spans="1:20" x14ac:dyDescent="0.3">
      <c r="A4989" t="s">
        <v>512</v>
      </c>
      <c r="B4989" t="s">
        <v>294</v>
      </c>
      <c r="C4989">
        <v>0</v>
      </c>
      <c r="D4989">
        <v>5</v>
      </c>
      <c r="E4989" t="s">
        <v>510</v>
      </c>
      <c r="F4989" t="s">
        <v>508</v>
      </c>
      <c r="G4989" t="s">
        <v>508</v>
      </c>
      <c r="H4989">
        <v>4.5124372948093958</v>
      </c>
      <c r="I4989">
        <v>0</v>
      </c>
      <c r="J4989">
        <v>-0.39042371469470338</v>
      </c>
      <c r="K4989">
        <v>-130.42766506514681</v>
      </c>
      <c r="L4989">
        <v>0.88856037678561284</v>
      </c>
      <c r="M4989">
        <v>-3.780579966900643</v>
      </c>
      <c r="N4989">
        <v>-6.856698158982363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</row>
    <row r="4990" spans="1:20" x14ac:dyDescent="0.3">
      <c r="A4990" t="s">
        <v>91</v>
      </c>
      <c r="B4990" t="s">
        <v>294</v>
      </c>
      <c r="C4990">
        <v>0</v>
      </c>
      <c r="D4990">
        <v>5</v>
      </c>
      <c r="E4990" t="s">
        <v>510</v>
      </c>
      <c r="F4990" t="s">
        <v>508</v>
      </c>
      <c r="G4990" t="s">
        <v>508</v>
      </c>
      <c r="H4990">
        <v>5.3349873679567326</v>
      </c>
      <c r="I4990">
        <v>11.2716860989291</v>
      </c>
      <c r="J4990">
        <v>-0.55065542369111642</v>
      </c>
      <c r="K4990">
        <v>-243.0047006677656</v>
      </c>
      <c r="L4990">
        <v>1.227842016580299</v>
      </c>
      <c r="M4990">
        <v>-6.856698158982363</v>
      </c>
      <c r="N4990">
        <v>0</v>
      </c>
      <c r="O4990">
        <v>0</v>
      </c>
      <c r="P4990">
        <v>0</v>
      </c>
      <c r="Q4990">
        <v>0</v>
      </c>
      <c r="R4990">
        <v>0</v>
      </c>
      <c r="S4990">
        <v>0</v>
      </c>
      <c r="T4990">
        <v>1</v>
      </c>
    </row>
    <row r="4991" spans="1:20" x14ac:dyDescent="0.3">
      <c r="A4991" t="s">
        <v>235</v>
      </c>
      <c r="B4991" t="s">
        <v>294</v>
      </c>
      <c r="C4991">
        <v>8</v>
      </c>
      <c r="D4991">
        <v>5</v>
      </c>
      <c r="E4991" t="s">
        <v>510</v>
      </c>
      <c r="F4991" t="s">
        <v>508</v>
      </c>
      <c r="G4991" t="s">
        <v>508</v>
      </c>
      <c r="H4991">
        <v>4.8207390512111337</v>
      </c>
      <c r="I4991">
        <v>52.301247717067611</v>
      </c>
      <c r="J4991">
        <v>6.2711196521203938E-2</v>
      </c>
      <c r="K4991">
        <v>-25.29970218605164</v>
      </c>
      <c r="L4991">
        <v>0.77876430267715191</v>
      </c>
      <c r="M4991">
        <v>-0.537639370487077</v>
      </c>
      <c r="N4991">
        <v>-1.544400094292248</v>
      </c>
      <c r="O4991">
        <v>0</v>
      </c>
      <c r="P4991">
        <v>1</v>
      </c>
      <c r="Q4991">
        <v>1</v>
      </c>
      <c r="R4991">
        <v>1</v>
      </c>
      <c r="S4991">
        <v>0</v>
      </c>
      <c r="T4991">
        <v>0</v>
      </c>
    </row>
    <row r="4992" spans="1:20" x14ac:dyDescent="0.3">
      <c r="A4992" t="s">
        <v>259</v>
      </c>
      <c r="B4992" t="s">
        <v>294</v>
      </c>
      <c r="C4992">
        <v>8</v>
      </c>
      <c r="D4992">
        <v>8</v>
      </c>
      <c r="E4992" t="s">
        <v>510</v>
      </c>
      <c r="F4992" t="s">
        <v>508</v>
      </c>
      <c r="G4992" t="s">
        <v>508</v>
      </c>
      <c r="H4992">
        <v>4.8515399964917609</v>
      </c>
      <c r="I4992">
        <v>44.871800096834619</v>
      </c>
      <c r="J4992">
        <v>3.8813263785565273E-2</v>
      </c>
      <c r="K4992">
        <v>-22.33535412742031</v>
      </c>
      <c r="L4992">
        <v>1.107269800618722</v>
      </c>
      <c r="M4992">
        <v>-1.544400094292248</v>
      </c>
      <c r="N4992">
        <v>1.0196087407130821</v>
      </c>
      <c r="O4992">
        <v>0</v>
      </c>
      <c r="P4992">
        <v>1</v>
      </c>
      <c r="Q4992">
        <v>1</v>
      </c>
      <c r="R4992">
        <v>0</v>
      </c>
      <c r="S4992">
        <v>0</v>
      </c>
      <c r="T4992">
        <v>1</v>
      </c>
    </row>
    <row r="4993" spans="1:20" x14ac:dyDescent="0.3">
      <c r="A4993" t="s">
        <v>269</v>
      </c>
      <c r="B4993" t="s">
        <v>294</v>
      </c>
      <c r="C4993">
        <v>10</v>
      </c>
      <c r="D4993">
        <v>11</v>
      </c>
      <c r="E4993" t="s">
        <v>510</v>
      </c>
      <c r="F4993" t="s">
        <v>508</v>
      </c>
      <c r="G4993" t="s">
        <v>508</v>
      </c>
      <c r="H4993">
        <v>4.812324481184076</v>
      </c>
      <c r="I4993">
        <v>49.295780954005593</v>
      </c>
      <c r="J4993">
        <v>6.8753877817280262E-3</v>
      </c>
      <c r="K4993">
        <v>-16.92305684324516</v>
      </c>
      <c r="L4993">
        <v>1.360572416656052</v>
      </c>
      <c r="M4993">
        <v>-1.009317649734826</v>
      </c>
      <c r="N4993">
        <v>1.0196087407130821</v>
      </c>
      <c r="O4993">
        <v>0</v>
      </c>
      <c r="P4993">
        <v>1</v>
      </c>
      <c r="Q4993">
        <v>1</v>
      </c>
      <c r="R4993">
        <v>1</v>
      </c>
      <c r="S4993">
        <v>0</v>
      </c>
      <c r="T4993">
        <v>1</v>
      </c>
    </row>
    <row r="4994" spans="1:20" x14ac:dyDescent="0.3">
      <c r="A4994" t="s">
        <v>291</v>
      </c>
      <c r="B4994" t="s">
        <v>294</v>
      </c>
      <c r="C4994">
        <v>11</v>
      </c>
      <c r="D4994">
        <v>12</v>
      </c>
      <c r="E4994" t="s">
        <v>510</v>
      </c>
      <c r="F4994" t="s">
        <v>508</v>
      </c>
      <c r="G4994" t="s">
        <v>508</v>
      </c>
      <c r="H4994">
        <v>4.2734567967883423</v>
      </c>
      <c r="I4994">
        <v>28.767127761654589</v>
      </c>
      <c r="J4994">
        <v>4.4727596149158888E-2</v>
      </c>
      <c r="K4994">
        <v>89.751168773148692</v>
      </c>
      <c r="L4994">
        <v>1.729278982217388</v>
      </c>
      <c r="M4994">
        <v>-1.5361041160347659</v>
      </c>
      <c r="N4994">
        <v>9.4383780573371023</v>
      </c>
      <c r="O4994">
        <v>1</v>
      </c>
      <c r="P4994">
        <v>1</v>
      </c>
      <c r="Q4994">
        <v>1</v>
      </c>
      <c r="R4994">
        <v>0</v>
      </c>
      <c r="S4994">
        <v>0</v>
      </c>
      <c r="T4994">
        <v>1</v>
      </c>
    </row>
    <row r="4995" spans="1:20" x14ac:dyDescent="0.3">
      <c r="A4995" t="s">
        <v>96</v>
      </c>
      <c r="B4995" t="s">
        <v>294</v>
      </c>
      <c r="C4995">
        <v>10</v>
      </c>
      <c r="D4995">
        <v>6</v>
      </c>
      <c r="E4995" t="s">
        <v>510</v>
      </c>
      <c r="F4995" t="s">
        <v>508</v>
      </c>
      <c r="G4995" t="s">
        <v>508</v>
      </c>
      <c r="H4995">
        <v>4.9501907172355724</v>
      </c>
      <c r="I4995">
        <v>60.887093828074853</v>
      </c>
      <c r="J4995">
        <v>0.29847762771187758</v>
      </c>
      <c r="K4995">
        <v>72.813230296138741</v>
      </c>
      <c r="L4995">
        <v>0.53202606998408919</v>
      </c>
      <c r="M4995">
        <v>-1.2775039263766139</v>
      </c>
      <c r="N4995">
        <v>-1.4378131664922029</v>
      </c>
      <c r="O4995">
        <v>0</v>
      </c>
      <c r="P4995">
        <v>1</v>
      </c>
      <c r="Q4995">
        <v>1</v>
      </c>
      <c r="R4995">
        <v>1</v>
      </c>
      <c r="S4995">
        <v>1</v>
      </c>
      <c r="T4995">
        <v>0</v>
      </c>
    </row>
    <row r="4996" spans="1:20" x14ac:dyDescent="0.3">
      <c r="A4996" t="s">
        <v>164</v>
      </c>
      <c r="B4996" t="s">
        <v>294</v>
      </c>
      <c r="C4996">
        <v>6</v>
      </c>
      <c r="D4996">
        <v>7</v>
      </c>
      <c r="E4996" t="s">
        <v>510</v>
      </c>
      <c r="F4996" t="s">
        <v>508</v>
      </c>
      <c r="G4996" t="s">
        <v>508</v>
      </c>
      <c r="H4996">
        <v>5.7041314824834064</v>
      </c>
      <c r="I4996">
        <v>10.48387810045034</v>
      </c>
      <c r="J4996">
        <v>2.3431781827677241E-2</v>
      </c>
      <c r="K4996">
        <v>-38.802251742165922</v>
      </c>
      <c r="L4996">
        <v>1.154563625607256</v>
      </c>
      <c r="M4996">
        <v>-7.6586446959396222</v>
      </c>
      <c r="N4996">
        <v>2.2906790311874099</v>
      </c>
      <c r="O4996">
        <v>0</v>
      </c>
      <c r="P4996">
        <v>1</v>
      </c>
      <c r="Q4996">
        <v>1</v>
      </c>
      <c r="R4996">
        <v>0</v>
      </c>
      <c r="S4996">
        <v>0</v>
      </c>
      <c r="T4996">
        <v>1</v>
      </c>
    </row>
    <row r="4997" spans="1:20" x14ac:dyDescent="0.3">
      <c r="A4997" t="s">
        <v>77</v>
      </c>
      <c r="B4997" t="s">
        <v>649</v>
      </c>
      <c r="C4997">
        <v>3</v>
      </c>
      <c r="D4997">
        <v>7</v>
      </c>
      <c r="E4997" t="s">
        <v>513</v>
      </c>
      <c r="F4997" t="s">
        <v>508</v>
      </c>
      <c r="G4997" t="s">
        <v>508</v>
      </c>
      <c r="H4997">
        <v>3.291926176651665</v>
      </c>
      <c r="I4997">
        <v>20.338974831874399</v>
      </c>
      <c r="J4997">
        <v>1.7255651634927149E-2</v>
      </c>
      <c r="K4997">
        <v>-112.227671638234</v>
      </c>
      <c r="L4997">
        <v>0.67864683433299622</v>
      </c>
      <c r="M4997">
        <v>-0.51903475293030044</v>
      </c>
      <c r="N4997">
        <v>0</v>
      </c>
      <c r="O4997">
        <v>0</v>
      </c>
      <c r="P4997">
        <v>0</v>
      </c>
      <c r="Q4997">
        <v>1</v>
      </c>
      <c r="R4997">
        <v>0</v>
      </c>
      <c r="S4997">
        <v>0</v>
      </c>
      <c r="T4997">
        <v>0</v>
      </c>
    </row>
    <row r="4998" spans="1:20" x14ac:dyDescent="0.3">
      <c r="A4998" t="s">
        <v>139</v>
      </c>
      <c r="B4998" t="s">
        <v>649</v>
      </c>
      <c r="C4998">
        <v>6</v>
      </c>
      <c r="D4998">
        <v>8</v>
      </c>
      <c r="E4998" t="s">
        <v>513</v>
      </c>
      <c r="F4998" t="s">
        <v>508</v>
      </c>
      <c r="G4998" t="s">
        <v>508</v>
      </c>
      <c r="H4998">
        <v>3.089817676416565</v>
      </c>
      <c r="I4998">
        <v>10.52631138654281</v>
      </c>
      <c r="J4998">
        <v>1.0843321735303361E-3</v>
      </c>
      <c r="K4998">
        <v>-59.758310306796368</v>
      </c>
      <c r="L4998">
        <v>0.79765647029144437</v>
      </c>
      <c r="M4998">
        <v>-0.69565151048743212</v>
      </c>
      <c r="N4998">
        <v>0.70052472129244081</v>
      </c>
      <c r="O4998">
        <v>0</v>
      </c>
      <c r="P4998">
        <v>1</v>
      </c>
      <c r="Q4998">
        <v>1</v>
      </c>
      <c r="R4998">
        <v>0</v>
      </c>
      <c r="S4998">
        <v>0</v>
      </c>
      <c r="T4998">
        <v>0</v>
      </c>
    </row>
    <row r="4999" spans="1:20" x14ac:dyDescent="0.3">
      <c r="A4999" t="s">
        <v>265</v>
      </c>
      <c r="B4999" t="s">
        <v>649</v>
      </c>
      <c r="C4999">
        <v>8</v>
      </c>
      <c r="D4999">
        <v>9</v>
      </c>
      <c r="E4999" t="s">
        <v>513</v>
      </c>
      <c r="F4999" t="s">
        <v>508</v>
      </c>
      <c r="G4999" t="s">
        <v>508</v>
      </c>
      <c r="H4999">
        <v>3.9107436753151199</v>
      </c>
      <c r="I4999">
        <v>46.666669315762412</v>
      </c>
      <c r="J4999">
        <v>6.2012713010729859E-2</v>
      </c>
      <c r="K4999">
        <v>85.389204374136384</v>
      </c>
      <c r="L4999">
        <v>0.35791337401555079</v>
      </c>
      <c r="M4999">
        <v>-1.4285738073508309</v>
      </c>
      <c r="N4999">
        <v>-2.8985479425590142</v>
      </c>
      <c r="O4999">
        <v>0</v>
      </c>
      <c r="P4999">
        <v>1</v>
      </c>
      <c r="Q4999">
        <v>1</v>
      </c>
      <c r="R4999">
        <v>0</v>
      </c>
      <c r="S4999">
        <v>1</v>
      </c>
      <c r="T4999">
        <v>0</v>
      </c>
    </row>
    <row r="5000" spans="1:20" x14ac:dyDescent="0.3">
      <c r="A5000" t="s">
        <v>271</v>
      </c>
      <c r="B5000" t="s">
        <v>649</v>
      </c>
      <c r="C5000">
        <v>6</v>
      </c>
      <c r="D5000">
        <v>8</v>
      </c>
      <c r="E5000" t="s">
        <v>510</v>
      </c>
      <c r="F5000" t="s">
        <v>508</v>
      </c>
      <c r="G5000" t="s">
        <v>508</v>
      </c>
      <c r="H5000">
        <v>4.5454558201078106</v>
      </c>
      <c r="I5000">
        <v>14.99998807906915</v>
      </c>
      <c r="J5000">
        <v>9.0360003575851999E-3</v>
      </c>
      <c r="K5000">
        <v>-22.354684883598839</v>
      </c>
      <c r="L5000">
        <v>0.74126163175467596</v>
      </c>
      <c r="M5000">
        <v>-3.3167542146512048</v>
      </c>
      <c r="N5000">
        <v>0.68610570114038516</v>
      </c>
      <c r="O5000">
        <v>0</v>
      </c>
      <c r="P5000">
        <v>1</v>
      </c>
      <c r="Q5000">
        <v>1</v>
      </c>
      <c r="R5000">
        <v>0</v>
      </c>
      <c r="S5000">
        <v>0</v>
      </c>
      <c r="T5000">
        <v>0</v>
      </c>
    </row>
    <row r="5001" spans="1:20" x14ac:dyDescent="0.3">
      <c r="A5001" t="s">
        <v>283</v>
      </c>
      <c r="B5001" t="s">
        <v>649</v>
      </c>
      <c r="C5001">
        <v>3</v>
      </c>
      <c r="D5001">
        <v>4</v>
      </c>
      <c r="E5001" t="s">
        <v>510</v>
      </c>
      <c r="F5001" t="s">
        <v>508</v>
      </c>
      <c r="G5001" t="s">
        <v>508</v>
      </c>
      <c r="H5001">
        <v>4.7660107290236233</v>
      </c>
      <c r="I5001">
        <v>9.482771377928028</v>
      </c>
      <c r="J5001">
        <v>-3.7551780886225468E-2</v>
      </c>
      <c r="K5001">
        <v>-73.948386666494343</v>
      </c>
      <c r="L5001">
        <v>0.49737247881950508</v>
      </c>
      <c r="M5001">
        <v>-1.528008111898868</v>
      </c>
      <c r="N5001">
        <v>-0.68965449202785845</v>
      </c>
      <c r="O5001">
        <v>0</v>
      </c>
      <c r="P5001">
        <v>1</v>
      </c>
      <c r="Q5001">
        <v>0</v>
      </c>
      <c r="R5001">
        <v>0</v>
      </c>
      <c r="S5001">
        <v>0</v>
      </c>
      <c r="T5001">
        <v>0</v>
      </c>
    </row>
    <row r="5002" spans="1:20" x14ac:dyDescent="0.3">
      <c r="A5002" t="s">
        <v>290</v>
      </c>
      <c r="B5002" t="s">
        <v>649</v>
      </c>
      <c r="C5002">
        <v>3</v>
      </c>
      <c r="D5002">
        <v>4</v>
      </c>
      <c r="E5002" t="s">
        <v>510</v>
      </c>
      <c r="F5002" t="s">
        <v>508</v>
      </c>
      <c r="G5002" t="s">
        <v>508</v>
      </c>
      <c r="H5002">
        <v>4.8983142435274436</v>
      </c>
      <c r="I5002">
        <v>9.1666792498714518</v>
      </c>
      <c r="J5002">
        <v>-4.5251548039336412E-2</v>
      </c>
      <c r="K5002">
        <v>-90.64185031545226</v>
      </c>
      <c r="L5002">
        <v>0.73873820529236811</v>
      </c>
      <c r="M5002">
        <v>-0.68965449202785845</v>
      </c>
      <c r="N5002">
        <v>-0.34723015571050547</v>
      </c>
      <c r="O5002">
        <v>0</v>
      </c>
      <c r="P5002">
        <v>1</v>
      </c>
      <c r="Q5002">
        <v>0</v>
      </c>
      <c r="R5002">
        <v>0</v>
      </c>
      <c r="S5002">
        <v>0</v>
      </c>
      <c r="T5002">
        <v>0</v>
      </c>
    </row>
    <row r="5003" spans="1:20" x14ac:dyDescent="0.3">
      <c r="A5003" t="s">
        <v>91</v>
      </c>
      <c r="B5003" t="s">
        <v>649</v>
      </c>
      <c r="C5003">
        <v>0</v>
      </c>
      <c r="D5003">
        <v>5</v>
      </c>
      <c r="E5003" t="s">
        <v>510</v>
      </c>
      <c r="F5003" t="s">
        <v>508</v>
      </c>
      <c r="G5003" t="s">
        <v>508</v>
      </c>
      <c r="H5003">
        <v>5.5152022858832117</v>
      </c>
      <c r="I5003">
        <v>7.2289094331037624</v>
      </c>
      <c r="J5003">
        <v>-7.0318435796648843E-2</v>
      </c>
      <c r="K5003">
        <v>-169.3533603700412</v>
      </c>
      <c r="L5003">
        <v>1.5075101813777461</v>
      </c>
      <c r="M5003">
        <v>-7.8125046566126883</v>
      </c>
      <c r="N5003">
        <v>0.75329495826866621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1</v>
      </c>
    </row>
    <row r="5004" spans="1:20" x14ac:dyDescent="0.3">
      <c r="A5004" t="s">
        <v>162</v>
      </c>
      <c r="B5004" t="s">
        <v>649</v>
      </c>
      <c r="C5004">
        <v>1</v>
      </c>
      <c r="D5004">
        <v>4</v>
      </c>
      <c r="E5004" t="s">
        <v>510</v>
      </c>
      <c r="F5004" t="s">
        <v>508</v>
      </c>
      <c r="G5004" t="s">
        <v>508</v>
      </c>
      <c r="H5004">
        <v>5.2483376743501502</v>
      </c>
      <c r="I5004">
        <v>30.468745925462891</v>
      </c>
      <c r="J5004">
        <v>-2.988832093278504E-2</v>
      </c>
      <c r="K5004">
        <v>-49.36013303553824</v>
      </c>
      <c r="L5004">
        <v>0.63340940887483677</v>
      </c>
      <c r="M5004">
        <v>-2.6178027027596058</v>
      </c>
      <c r="N5004">
        <v>-2.3297511867092671</v>
      </c>
      <c r="O5004">
        <v>0</v>
      </c>
      <c r="P5004">
        <v>1</v>
      </c>
      <c r="Q5004">
        <v>0</v>
      </c>
      <c r="R5004">
        <v>0</v>
      </c>
      <c r="S5004">
        <v>0</v>
      </c>
      <c r="T5004">
        <v>0</v>
      </c>
    </row>
    <row r="5005" spans="1:20" x14ac:dyDescent="0.3">
      <c r="A5005" t="s">
        <v>220</v>
      </c>
      <c r="B5005" t="s">
        <v>649</v>
      </c>
      <c r="C5005">
        <v>1</v>
      </c>
      <c r="D5005">
        <v>4</v>
      </c>
      <c r="E5005" t="s">
        <v>510</v>
      </c>
      <c r="F5005" t="s">
        <v>508</v>
      </c>
      <c r="G5005" t="s">
        <v>508</v>
      </c>
      <c r="H5005">
        <v>5.4521643820603929</v>
      </c>
      <c r="I5005">
        <v>23.853184921798722</v>
      </c>
      <c r="J5005">
        <v>-3.0248097528380341E-2</v>
      </c>
      <c r="K5005">
        <v>-109.1061344589035</v>
      </c>
      <c r="L5005">
        <v>0.85146004925912666</v>
      </c>
      <c r="M5005">
        <v>-2.3297511867092671</v>
      </c>
      <c r="N5005">
        <v>1.4678973090459599</v>
      </c>
      <c r="O5005">
        <v>1</v>
      </c>
      <c r="P5005">
        <v>0</v>
      </c>
      <c r="Q5005">
        <v>0</v>
      </c>
      <c r="R5005">
        <v>0</v>
      </c>
      <c r="S5005">
        <v>0</v>
      </c>
      <c r="T5005">
        <v>0</v>
      </c>
    </row>
    <row r="5006" spans="1:20" x14ac:dyDescent="0.3">
      <c r="A5006" t="s">
        <v>259</v>
      </c>
      <c r="B5006" t="s">
        <v>649</v>
      </c>
      <c r="C5006">
        <v>3</v>
      </c>
      <c r="D5006">
        <v>4</v>
      </c>
      <c r="E5006" t="s">
        <v>510</v>
      </c>
      <c r="F5006" t="s">
        <v>508</v>
      </c>
      <c r="G5006" t="s">
        <v>508</v>
      </c>
      <c r="H5006">
        <v>5.3239525985889919</v>
      </c>
      <c r="I5006">
        <v>24.675332717779899</v>
      </c>
      <c r="J5006">
        <v>-1.0687408488678661E-2</v>
      </c>
      <c r="K5006">
        <v>-67.216776411980987</v>
      </c>
      <c r="L5006">
        <v>1.2368464978692719</v>
      </c>
      <c r="M5006">
        <v>-0.73800666586665942</v>
      </c>
      <c r="N5006">
        <v>0.37174684946251241</v>
      </c>
      <c r="O5006">
        <v>0</v>
      </c>
      <c r="P5006">
        <v>1</v>
      </c>
      <c r="Q5006">
        <v>0</v>
      </c>
      <c r="R5006">
        <v>0</v>
      </c>
      <c r="S5006">
        <v>0</v>
      </c>
      <c r="T5006">
        <v>1</v>
      </c>
    </row>
    <row r="5007" spans="1:20" x14ac:dyDescent="0.3">
      <c r="A5007" t="s">
        <v>269</v>
      </c>
      <c r="B5007" t="s">
        <v>649</v>
      </c>
      <c r="C5007">
        <v>1</v>
      </c>
      <c r="D5007">
        <v>2</v>
      </c>
      <c r="E5007" t="s">
        <v>510</v>
      </c>
      <c r="F5007" t="s">
        <v>508</v>
      </c>
      <c r="G5007" t="s">
        <v>508</v>
      </c>
      <c r="H5007">
        <v>5.3271038663778238</v>
      </c>
      <c r="I5007">
        <v>20.77920147732825</v>
      </c>
      <c r="J5007">
        <v>-9.3448747246605568E-3</v>
      </c>
      <c r="K5007">
        <v>-82.990836471588665</v>
      </c>
      <c r="L5007">
        <v>0.8659639814908775</v>
      </c>
      <c r="M5007">
        <v>-0.92592944170052127</v>
      </c>
      <c r="N5007">
        <v>0.18692016934760569</v>
      </c>
      <c r="O5007">
        <v>0</v>
      </c>
      <c r="P5007">
        <v>1</v>
      </c>
      <c r="Q5007">
        <v>0</v>
      </c>
      <c r="R5007">
        <v>0</v>
      </c>
      <c r="S5007">
        <v>0</v>
      </c>
      <c r="T5007">
        <v>0</v>
      </c>
    </row>
    <row r="5008" spans="1:20" x14ac:dyDescent="0.3">
      <c r="A5008" t="s">
        <v>285</v>
      </c>
      <c r="B5008" t="s">
        <v>649</v>
      </c>
      <c r="C5008">
        <v>3</v>
      </c>
      <c r="D5008">
        <v>4</v>
      </c>
      <c r="E5008" t="s">
        <v>510</v>
      </c>
      <c r="F5008" t="s">
        <v>508</v>
      </c>
      <c r="G5008" t="s">
        <v>508</v>
      </c>
      <c r="H5008">
        <v>4.5832218242401979</v>
      </c>
      <c r="I5008">
        <v>28.395066089046111</v>
      </c>
      <c r="J5008">
        <v>-6.7318008979300181E-5</v>
      </c>
      <c r="K5008">
        <v>-69.663339143585247</v>
      </c>
      <c r="L5008">
        <v>0.99039165581102662</v>
      </c>
      <c r="M5008">
        <v>-0.92937155522828885</v>
      </c>
      <c r="N5008">
        <v>0.56285572678751317</v>
      </c>
      <c r="O5008">
        <v>0</v>
      </c>
      <c r="P5008">
        <v>1</v>
      </c>
      <c r="Q5008">
        <v>0</v>
      </c>
      <c r="R5008">
        <v>0</v>
      </c>
      <c r="S5008">
        <v>0</v>
      </c>
      <c r="T5008">
        <v>0</v>
      </c>
    </row>
    <row r="5009" spans="1:20" x14ac:dyDescent="0.3">
      <c r="A5009" t="s">
        <v>295</v>
      </c>
      <c r="B5009" t="s">
        <v>649</v>
      </c>
      <c r="C5009">
        <v>8</v>
      </c>
      <c r="D5009">
        <v>9</v>
      </c>
      <c r="E5009" t="s">
        <v>513</v>
      </c>
      <c r="F5009" t="s">
        <v>508</v>
      </c>
      <c r="G5009" t="s">
        <v>508</v>
      </c>
      <c r="H5009">
        <v>3.5848543411700362</v>
      </c>
      <c r="I5009">
        <v>43.13728790105727</v>
      </c>
      <c r="J5009">
        <v>9.1543457911164028E-3</v>
      </c>
      <c r="K5009">
        <v>-74.30174322814625</v>
      </c>
      <c r="L5009">
        <v>0.54866307779172874</v>
      </c>
      <c r="M5009">
        <v>-1.1152405483875369</v>
      </c>
      <c r="N5009">
        <v>-2.6315853158898181</v>
      </c>
      <c r="O5009">
        <v>0</v>
      </c>
      <c r="P5009">
        <v>1</v>
      </c>
      <c r="Q5009">
        <v>1</v>
      </c>
      <c r="R5009">
        <v>1</v>
      </c>
      <c r="S5009">
        <v>0</v>
      </c>
      <c r="T5009">
        <v>0</v>
      </c>
    </row>
    <row r="5010" spans="1:20" x14ac:dyDescent="0.3">
      <c r="A5010" t="s">
        <v>298</v>
      </c>
      <c r="B5010" t="s">
        <v>649</v>
      </c>
      <c r="C5010">
        <v>5</v>
      </c>
      <c r="D5010">
        <v>10</v>
      </c>
      <c r="E5010" t="s">
        <v>513</v>
      </c>
      <c r="F5010" t="s">
        <v>508</v>
      </c>
      <c r="G5010" t="s">
        <v>508</v>
      </c>
      <c r="H5010">
        <v>3.4886925218057341</v>
      </c>
      <c r="I5010">
        <v>15.686252510406259</v>
      </c>
      <c r="J5010">
        <v>6.3786796536172141E-4</v>
      </c>
      <c r="K5010">
        <v>-111.2282471986356</v>
      </c>
      <c r="L5010">
        <v>1.125600708255154</v>
      </c>
      <c r="M5010">
        <v>-2.6315853158898181</v>
      </c>
      <c r="N5010">
        <v>0.38610003068143439</v>
      </c>
      <c r="O5010">
        <v>0</v>
      </c>
      <c r="P5010">
        <v>0</v>
      </c>
      <c r="Q5010">
        <v>1</v>
      </c>
      <c r="R5010">
        <v>0</v>
      </c>
      <c r="S5010">
        <v>0</v>
      </c>
      <c r="T5010">
        <v>1</v>
      </c>
    </row>
    <row r="5011" spans="1:20" x14ac:dyDescent="0.3">
      <c r="A5011" t="s">
        <v>96</v>
      </c>
      <c r="B5011" t="s">
        <v>649</v>
      </c>
      <c r="C5011">
        <v>13</v>
      </c>
      <c r="D5011">
        <v>10</v>
      </c>
      <c r="E5011" t="s">
        <v>510</v>
      </c>
      <c r="F5011" t="s">
        <v>508</v>
      </c>
      <c r="G5011" t="s">
        <v>508</v>
      </c>
      <c r="H5011">
        <v>3.06878261091475</v>
      </c>
      <c r="I5011">
        <v>73.170720360814258</v>
      </c>
      <c r="J5011">
        <v>2.3716501664135001E-2</v>
      </c>
      <c r="K5011">
        <v>144.62204952939049</v>
      </c>
      <c r="L5011">
        <v>1.1479239085575219</v>
      </c>
      <c r="M5011">
        <v>-1.098900043229742</v>
      </c>
      <c r="N5011">
        <v>3.1481495054006672</v>
      </c>
      <c r="O5011">
        <v>1</v>
      </c>
      <c r="P5011">
        <v>1</v>
      </c>
      <c r="Q5011">
        <v>1</v>
      </c>
      <c r="R5011">
        <v>1</v>
      </c>
      <c r="S5011">
        <v>0</v>
      </c>
      <c r="T5011">
        <v>1</v>
      </c>
    </row>
    <row r="5012" spans="1:20" x14ac:dyDescent="0.3">
      <c r="A5012" t="s">
        <v>164</v>
      </c>
      <c r="B5012" t="s">
        <v>649</v>
      </c>
      <c r="C5012">
        <v>9</v>
      </c>
      <c r="D5012">
        <v>7</v>
      </c>
      <c r="E5012" t="s">
        <v>510</v>
      </c>
      <c r="F5012" t="s">
        <v>508</v>
      </c>
      <c r="G5012" t="s">
        <v>508</v>
      </c>
      <c r="H5012">
        <v>3.3298508901880099</v>
      </c>
      <c r="I5012">
        <v>61.66665739483156</v>
      </c>
      <c r="J5012">
        <v>3.881984205253787E-2</v>
      </c>
      <c r="K5012">
        <v>212.58438149804681</v>
      </c>
      <c r="L5012">
        <v>0.85442091685394839</v>
      </c>
      <c r="M5012">
        <v>-1.7953389297634299</v>
      </c>
      <c r="N5012">
        <v>1.6453410610594801</v>
      </c>
      <c r="O5012">
        <v>1</v>
      </c>
      <c r="P5012">
        <v>1</v>
      </c>
      <c r="Q5012">
        <v>1</v>
      </c>
      <c r="R5012">
        <v>0</v>
      </c>
      <c r="S5012">
        <v>0</v>
      </c>
      <c r="T5012">
        <v>0</v>
      </c>
    </row>
    <row r="5013" spans="1:20" x14ac:dyDescent="0.3">
      <c r="A5013" t="s">
        <v>242</v>
      </c>
      <c r="B5013" t="s">
        <v>649</v>
      </c>
      <c r="C5013">
        <v>5</v>
      </c>
      <c r="D5013">
        <v>11</v>
      </c>
      <c r="E5013" t="s">
        <v>513</v>
      </c>
      <c r="F5013" t="s">
        <v>508</v>
      </c>
      <c r="G5013" t="s">
        <v>508</v>
      </c>
      <c r="H5013">
        <v>3.708264463920762</v>
      </c>
      <c r="I5013">
        <v>21.311427995203481</v>
      </c>
      <c r="J5013">
        <v>1.529453783863771E-2</v>
      </c>
      <c r="K5013">
        <v>-102.6337541627865</v>
      </c>
      <c r="L5013">
        <v>1.713577037724878</v>
      </c>
      <c r="M5013">
        <v>-3.1539903618734089</v>
      </c>
      <c r="N5013">
        <v>0.76629195973046094</v>
      </c>
      <c r="O5013">
        <v>0</v>
      </c>
      <c r="P5013">
        <v>0</v>
      </c>
      <c r="Q5013">
        <v>1</v>
      </c>
      <c r="R5013">
        <v>0</v>
      </c>
      <c r="S5013">
        <v>0</v>
      </c>
      <c r="T5013">
        <v>1</v>
      </c>
    </row>
    <row r="5014" spans="1:20" x14ac:dyDescent="0.3">
      <c r="A5014" t="s">
        <v>265</v>
      </c>
      <c r="B5014" t="s">
        <v>650</v>
      </c>
      <c r="C5014">
        <v>4</v>
      </c>
      <c r="D5014">
        <v>2</v>
      </c>
      <c r="E5014" t="s">
        <v>510</v>
      </c>
      <c r="F5014" t="s">
        <v>508</v>
      </c>
      <c r="G5014" t="s">
        <v>508</v>
      </c>
      <c r="H5014">
        <v>8.4626929130254869</v>
      </c>
      <c r="I5014">
        <v>66.419013631450341</v>
      </c>
      <c r="J5014">
        <v>0.25105300305564843</v>
      </c>
      <c r="K5014">
        <v>50.25124824596935</v>
      </c>
      <c r="L5014">
        <v>0.72697952988981307</v>
      </c>
      <c r="M5014">
        <v>-1.4313964079523069</v>
      </c>
      <c r="N5014">
        <v>0.2503813025959522</v>
      </c>
      <c r="O5014">
        <v>0</v>
      </c>
      <c r="P5014">
        <v>1</v>
      </c>
      <c r="Q5014">
        <v>1</v>
      </c>
      <c r="R5014">
        <v>0</v>
      </c>
      <c r="S5014">
        <v>0</v>
      </c>
      <c r="T5014">
        <v>0</v>
      </c>
    </row>
    <row r="5015" spans="1:20" x14ac:dyDescent="0.3">
      <c r="A5015" t="s">
        <v>271</v>
      </c>
      <c r="B5015" t="s">
        <v>650</v>
      </c>
      <c r="C5015">
        <v>3</v>
      </c>
      <c r="D5015">
        <v>0</v>
      </c>
      <c r="E5015" t="s">
        <v>510</v>
      </c>
      <c r="F5015" t="s">
        <v>508</v>
      </c>
      <c r="G5015" t="s">
        <v>508</v>
      </c>
      <c r="H5015">
        <v>8.9548446491631317</v>
      </c>
      <c r="I5015">
        <v>62.555711305051673</v>
      </c>
      <c r="J5015">
        <v>-3.0711984662570749E-2</v>
      </c>
      <c r="K5015">
        <v>-1.4004397769705961</v>
      </c>
      <c r="L5015">
        <v>1.1802549957177091</v>
      </c>
      <c r="M5015">
        <v>-1.5484583726410379</v>
      </c>
      <c r="N5015">
        <v>-1.1669180767112239</v>
      </c>
      <c r="O5015">
        <v>0</v>
      </c>
      <c r="P5015">
        <v>1</v>
      </c>
      <c r="Q5015">
        <v>0</v>
      </c>
      <c r="R5015">
        <v>0</v>
      </c>
      <c r="S5015">
        <v>0</v>
      </c>
      <c r="T5015">
        <v>1</v>
      </c>
    </row>
    <row r="5016" spans="1:20" x14ac:dyDescent="0.3">
      <c r="A5016" t="s">
        <v>283</v>
      </c>
      <c r="B5016" t="s">
        <v>650</v>
      </c>
      <c r="C5016">
        <v>-2</v>
      </c>
      <c r="D5016">
        <v>1</v>
      </c>
      <c r="E5016" t="s">
        <v>510</v>
      </c>
      <c r="F5016" t="s">
        <v>508</v>
      </c>
      <c r="G5016" t="s">
        <v>508</v>
      </c>
      <c r="H5016">
        <v>8.0283648860434216</v>
      </c>
      <c r="I5016">
        <v>20.512853953074881</v>
      </c>
      <c r="J5016">
        <v>-0.297340045551022</v>
      </c>
      <c r="K5016">
        <v>-117.3207536421188</v>
      </c>
      <c r="L5016">
        <v>0.4976134535501896</v>
      </c>
      <c r="M5016">
        <v>-1.2696800061918601</v>
      </c>
      <c r="N5016">
        <v>-2.520574885066059</v>
      </c>
      <c r="O5016">
        <v>0</v>
      </c>
      <c r="P5016">
        <v>0</v>
      </c>
      <c r="Q5016">
        <v>0</v>
      </c>
      <c r="R5016">
        <v>0</v>
      </c>
      <c r="S5016">
        <v>0</v>
      </c>
      <c r="T5016">
        <v>0</v>
      </c>
    </row>
    <row r="5017" spans="1:20" x14ac:dyDescent="0.3">
      <c r="A5017" t="s">
        <v>290</v>
      </c>
      <c r="B5017" t="s">
        <v>650</v>
      </c>
      <c r="C5017">
        <v>2</v>
      </c>
      <c r="D5017">
        <v>4</v>
      </c>
      <c r="E5017" t="s">
        <v>510</v>
      </c>
      <c r="F5017" t="s">
        <v>508</v>
      </c>
      <c r="G5017" t="s">
        <v>508</v>
      </c>
      <c r="H5017">
        <v>8.2548054040037435</v>
      </c>
      <c r="I5017">
        <v>30.655410217099039</v>
      </c>
      <c r="J5017">
        <v>-0.38073793930736038</v>
      </c>
      <c r="K5017">
        <v>-210.26499185368701</v>
      </c>
      <c r="L5017">
        <v>1.0307544770149131</v>
      </c>
      <c r="M5017">
        <v>-2.520574885066059</v>
      </c>
      <c r="N5017">
        <v>-0.21108661697562359</v>
      </c>
      <c r="O5017">
        <v>0</v>
      </c>
      <c r="P5017">
        <v>0</v>
      </c>
      <c r="Q5017">
        <v>0</v>
      </c>
      <c r="R5017">
        <v>1</v>
      </c>
      <c r="S5017">
        <v>0</v>
      </c>
      <c r="T5017">
        <v>1</v>
      </c>
    </row>
    <row r="5018" spans="1:20" x14ac:dyDescent="0.3">
      <c r="A5018" t="s">
        <v>512</v>
      </c>
      <c r="B5018" t="s">
        <v>650</v>
      </c>
      <c r="C5018">
        <v>0</v>
      </c>
      <c r="D5018">
        <v>5</v>
      </c>
      <c r="E5018" t="s">
        <v>510</v>
      </c>
      <c r="F5018" t="s">
        <v>508</v>
      </c>
      <c r="G5018" t="s">
        <v>508</v>
      </c>
      <c r="H5018">
        <v>7.9487385548397818</v>
      </c>
      <c r="I5018">
        <v>14.37768451142813</v>
      </c>
      <c r="J5018">
        <v>-0.52098058033250161</v>
      </c>
      <c r="K5018">
        <v>-125.2144240956312</v>
      </c>
      <c r="L5018">
        <v>1.3180232933853371</v>
      </c>
      <c r="M5018">
        <v>-3.913272221519533</v>
      </c>
      <c r="N5018">
        <v>-4.5129317082065228</v>
      </c>
      <c r="O5018">
        <v>0</v>
      </c>
      <c r="P5018">
        <v>0</v>
      </c>
      <c r="Q5018">
        <v>0</v>
      </c>
      <c r="R5018">
        <v>0</v>
      </c>
      <c r="S5018">
        <v>0</v>
      </c>
      <c r="T5018">
        <v>1</v>
      </c>
    </row>
    <row r="5019" spans="1:20" x14ac:dyDescent="0.3">
      <c r="A5019" t="s">
        <v>91</v>
      </c>
      <c r="B5019" t="s">
        <v>650</v>
      </c>
      <c r="C5019">
        <v>0</v>
      </c>
      <c r="D5019">
        <v>5</v>
      </c>
      <c r="E5019" t="s">
        <v>510</v>
      </c>
      <c r="F5019" t="s">
        <v>508</v>
      </c>
      <c r="G5019" t="s">
        <v>508</v>
      </c>
      <c r="H5019">
        <v>8.4067515962638844</v>
      </c>
      <c r="I5019">
        <v>17.068963816276259</v>
      </c>
      <c r="J5019">
        <v>-0.66501144239775722</v>
      </c>
      <c r="K5019">
        <v>-209.0237016052954</v>
      </c>
      <c r="L5019">
        <v>2.7222342397291688</v>
      </c>
      <c r="M5019">
        <v>-4.5129317082065228</v>
      </c>
      <c r="N5019">
        <v>-4.7838611265537327</v>
      </c>
      <c r="O5019">
        <v>0</v>
      </c>
      <c r="P5019">
        <v>0</v>
      </c>
      <c r="Q5019">
        <v>0</v>
      </c>
      <c r="R5019">
        <v>0</v>
      </c>
      <c r="S5019">
        <v>0</v>
      </c>
      <c r="T5019">
        <v>1</v>
      </c>
    </row>
    <row r="5020" spans="1:20" x14ac:dyDescent="0.3">
      <c r="A5020" t="s">
        <v>93</v>
      </c>
      <c r="B5020" t="s">
        <v>650</v>
      </c>
      <c r="C5020">
        <v>0</v>
      </c>
      <c r="D5020">
        <v>4</v>
      </c>
      <c r="E5020" t="s">
        <v>510</v>
      </c>
      <c r="F5020" t="s">
        <v>508</v>
      </c>
      <c r="G5020" t="s">
        <v>508</v>
      </c>
      <c r="H5020">
        <v>8.0897611205893938</v>
      </c>
      <c r="I5020">
        <v>15.2801446476125</v>
      </c>
      <c r="J5020">
        <v>-0.82241872437891161</v>
      </c>
      <c r="K5020">
        <v>-182.8609403812853</v>
      </c>
      <c r="L5020">
        <v>1.021802162370266</v>
      </c>
      <c r="M5020">
        <v>-4.7838611265537327</v>
      </c>
      <c r="N5020">
        <v>8.9588347531842452</v>
      </c>
      <c r="O5020">
        <v>0</v>
      </c>
      <c r="P5020">
        <v>0</v>
      </c>
      <c r="Q5020">
        <v>0</v>
      </c>
      <c r="R5020">
        <v>0</v>
      </c>
      <c r="S5020">
        <v>0</v>
      </c>
      <c r="T5020">
        <v>1</v>
      </c>
    </row>
    <row r="5021" spans="1:20" x14ac:dyDescent="0.3">
      <c r="A5021" t="s">
        <v>162</v>
      </c>
      <c r="B5021" t="s">
        <v>650</v>
      </c>
      <c r="C5021">
        <v>1</v>
      </c>
      <c r="D5021">
        <v>4</v>
      </c>
      <c r="E5021" t="s">
        <v>510</v>
      </c>
      <c r="F5021" t="s">
        <v>508</v>
      </c>
      <c r="G5021" t="s">
        <v>508</v>
      </c>
      <c r="H5021">
        <v>7.833970175946285</v>
      </c>
      <c r="I5021">
        <v>36.245348843599011</v>
      </c>
      <c r="J5021">
        <v>-0.5059078227594529</v>
      </c>
      <c r="K5021">
        <v>-58.448742374607193</v>
      </c>
      <c r="L5021">
        <v>0.6162069453300083</v>
      </c>
      <c r="M5021">
        <v>-2.7131771074645239</v>
      </c>
      <c r="N5021">
        <v>2.447355222791785</v>
      </c>
      <c r="O5021">
        <v>0</v>
      </c>
      <c r="P5021">
        <v>1</v>
      </c>
      <c r="Q5021">
        <v>0</v>
      </c>
      <c r="R5021">
        <v>0</v>
      </c>
      <c r="S5021">
        <v>0</v>
      </c>
      <c r="T5021">
        <v>0</v>
      </c>
    </row>
    <row r="5022" spans="1:20" x14ac:dyDescent="0.3">
      <c r="A5022" t="s">
        <v>235</v>
      </c>
      <c r="B5022" t="s">
        <v>650</v>
      </c>
      <c r="C5022">
        <v>7</v>
      </c>
      <c r="D5022">
        <v>4</v>
      </c>
      <c r="E5022" t="s">
        <v>510</v>
      </c>
      <c r="F5022" t="s">
        <v>508</v>
      </c>
      <c r="G5022" t="s">
        <v>508</v>
      </c>
      <c r="H5022">
        <v>7.3756895339898776</v>
      </c>
      <c r="I5022">
        <v>56.621014408973423</v>
      </c>
      <c r="J5022">
        <v>6.4699964670924537E-2</v>
      </c>
      <c r="K5022">
        <v>4.0982236833857266</v>
      </c>
      <c r="L5022">
        <v>0.54746125934301126</v>
      </c>
      <c r="M5022">
        <v>-1.038821894734383</v>
      </c>
      <c r="N5022">
        <v>-3.2044194004539488</v>
      </c>
      <c r="O5022">
        <v>1</v>
      </c>
      <c r="P5022">
        <v>1</v>
      </c>
      <c r="Q5022">
        <v>1</v>
      </c>
      <c r="R5022">
        <v>0</v>
      </c>
      <c r="S5022">
        <v>0</v>
      </c>
      <c r="T5022">
        <v>0</v>
      </c>
    </row>
    <row r="5023" spans="1:20" x14ac:dyDescent="0.3">
      <c r="A5023" t="s">
        <v>259</v>
      </c>
      <c r="B5023" t="s">
        <v>650</v>
      </c>
      <c r="C5023">
        <v>1</v>
      </c>
      <c r="D5023">
        <v>5</v>
      </c>
      <c r="E5023" t="s">
        <v>510</v>
      </c>
      <c r="F5023" t="s">
        <v>508</v>
      </c>
      <c r="G5023" t="s">
        <v>508</v>
      </c>
      <c r="H5023">
        <v>7.6076314441406447</v>
      </c>
      <c r="I5023">
        <v>45.454566195616877</v>
      </c>
      <c r="J5023">
        <v>-1.0958357562878111E-2</v>
      </c>
      <c r="K5023">
        <v>8.3759631755806172</v>
      </c>
      <c r="L5023">
        <v>0.77795174307383164</v>
      </c>
      <c r="M5023">
        <v>-3.2044194004539488</v>
      </c>
      <c r="N5023">
        <v>0.45662055716787481</v>
      </c>
      <c r="O5023">
        <v>0</v>
      </c>
      <c r="P5023">
        <v>1</v>
      </c>
      <c r="Q5023">
        <v>0</v>
      </c>
      <c r="R5023">
        <v>0</v>
      </c>
      <c r="S5023">
        <v>0</v>
      </c>
      <c r="T5023">
        <v>0</v>
      </c>
    </row>
    <row r="5024" spans="1:20" x14ac:dyDescent="0.3">
      <c r="A5024" t="s">
        <v>291</v>
      </c>
      <c r="B5024" t="s">
        <v>650</v>
      </c>
      <c r="C5024">
        <v>0</v>
      </c>
      <c r="D5024">
        <v>3</v>
      </c>
      <c r="E5024" t="s">
        <v>510</v>
      </c>
      <c r="F5024" t="s">
        <v>508</v>
      </c>
      <c r="G5024" t="s">
        <v>508</v>
      </c>
      <c r="H5024">
        <v>4.8166078091458138</v>
      </c>
      <c r="I5024">
        <v>11.48146656804964</v>
      </c>
      <c r="J5024">
        <v>-5.3453504761161293E-2</v>
      </c>
      <c r="K5024">
        <v>-110.2928588730844</v>
      </c>
      <c r="L5024">
        <v>0.97337911135202837</v>
      </c>
      <c r="M5024">
        <v>-1.3038523253651431</v>
      </c>
      <c r="N5024">
        <v>-3.159099608736073</v>
      </c>
      <c r="O5024">
        <v>0</v>
      </c>
      <c r="P5024">
        <v>0</v>
      </c>
      <c r="Q5024">
        <v>0</v>
      </c>
      <c r="R5024">
        <v>0</v>
      </c>
      <c r="S5024">
        <v>0</v>
      </c>
      <c r="T5024">
        <v>0</v>
      </c>
    </row>
    <row r="5025" spans="1:20" x14ac:dyDescent="0.3">
      <c r="A5025" t="s">
        <v>295</v>
      </c>
      <c r="B5025" t="s">
        <v>650</v>
      </c>
      <c r="C5025">
        <v>0</v>
      </c>
      <c r="D5025">
        <v>5</v>
      </c>
      <c r="E5025" t="s">
        <v>510</v>
      </c>
      <c r="F5025" t="s">
        <v>508</v>
      </c>
      <c r="G5025" t="s">
        <v>508</v>
      </c>
      <c r="H5025">
        <v>4.994916322960365</v>
      </c>
      <c r="I5025">
        <v>0.33899094106031818</v>
      </c>
      <c r="J5025">
        <v>-0.1076781741909975</v>
      </c>
      <c r="K5025">
        <v>-128.70081347831791</v>
      </c>
      <c r="L5025">
        <v>0.86164767631479244</v>
      </c>
      <c r="M5025">
        <v>-3.159099608736073</v>
      </c>
      <c r="N5025">
        <v>5.3973891724143543</v>
      </c>
      <c r="O5025">
        <v>0</v>
      </c>
      <c r="P5025">
        <v>0</v>
      </c>
      <c r="Q5025">
        <v>0</v>
      </c>
      <c r="R5025">
        <v>0</v>
      </c>
      <c r="S5025">
        <v>0</v>
      </c>
      <c r="T5025">
        <v>0</v>
      </c>
    </row>
    <row r="5026" spans="1:20" x14ac:dyDescent="0.3">
      <c r="A5026" t="s">
        <v>96</v>
      </c>
      <c r="B5026" t="s">
        <v>650</v>
      </c>
      <c r="C5026">
        <v>8</v>
      </c>
      <c r="D5026">
        <v>6</v>
      </c>
      <c r="E5026" t="s">
        <v>510</v>
      </c>
      <c r="F5026" t="s">
        <v>508</v>
      </c>
      <c r="G5026" t="s">
        <v>508</v>
      </c>
      <c r="H5026">
        <v>4.6418107779026263</v>
      </c>
      <c r="I5026">
        <v>37.209267940351737</v>
      </c>
      <c r="J5026">
        <v>-1.9143161111730981E-2</v>
      </c>
      <c r="K5026">
        <v>-83.214543503085537</v>
      </c>
      <c r="L5026">
        <v>1.0459881541981879</v>
      </c>
      <c r="M5026">
        <v>-0.46701650686172319</v>
      </c>
      <c r="N5026">
        <v>5.8652371432950261E-2</v>
      </c>
      <c r="O5026">
        <v>1</v>
      </c>
      <c r="P5026">
        <v>1</v>
      </c>
      <c r="Q5026">
        <v>0</v>
      </c>
      <c r="R5026">
        <v>0</v>
      </c>
      <c r="S5026">
        <v>0</v>
      </c>
      <c r="T5026">
        <v>1</v>
      </c>
    </row>
    <row r="5027" spans="1:20" x14ac:dyDescent="0.3">
      <c r="A5027" t="s">
        <v>164</v>
      </c>
      <c r="B5027" t="s">
        <v>650</v>
      </c>
      <c r="C5027">
        <v>0</v>
      </c>
      <c r="D5027">
        <v>3</v>
      </c>
      <c r="E5027" t="s">
        <v>510</v>
      </c>
      <c r="F5027" t="s">
        <v>508</v>
      </c>
      <c r="G5027" t="s">
        <v>508</v>
      </c>
      <c r="H5027">
        <v>4.5377147161586544</v>
      </c>
      <c r="I5027">
        <v>26.744207537280161</v>
      </c>
      <c r="J5027">
        <v>-5.295901367561251E-2</v>
      </c>
      <c r="K5027">
        <v>-127.54259833092161</v>
      </c>
      <c r="L5027">
        <v>0.89423218914930103</v>
      </c>
      <c r="M5027">
        <v>-1.641259015604595</v>
      </c>
      <c r="N5027">
        <v>1.0726960099018441</v>
      </c>
      <c r="O5027">
        <v>0</v>
      </c>
      <c r="P5027">
        <v>0</v>
      </c>
      <c r="Q5027">
        <v>0</v>
      </c>
      <c r="R5027">
        <v>0</v>
      </c>
      <c r="S5027">
        <v>0</v>
      </c>
      <c r="T5027">
        <v>0</v>
      </c>
    </row>
    <row r="5028" spans="1:20" x14ac:dyDescent="0.3">
      <c r="A5028" t="s">
        <v>242</v>
      </c>
      <c r="B5028" t="s">
        <v>650</v>
      </c>
      <c r="C5028">
        <v>6</v>
      </c>
      <c r="D5028">
        <v>8</v>
      </c>
      <c r="E5028" t="s">
        <v>510</v>
      </c>
      <c r="F5028" t="s">
        <v>508</v>
      </c>
      <c r="G5028" t="s">
        <v>508</v>
      </c>
      <c r="H5028">
        <v>4.3838867321539201</v>
      </c>
      <c r="I5028">
        <v>39.108852928346018</v>
      </c>
      <c r="J5028">
        <v>1.450960394466971E-2</v>
      </c>
      <c r="K5028">
        <v>-73.720777109790134</v>
      </c>
      <c r="L5028">
        <v>0.82341496318070184</v>
      </c>
      <c r="M5028">
        <v>-2.1449324013530351</v>
      </c>
      <c r="N5028">
        <v>9.9526089378045004</v>
      </c>
      <c r="O5028">
        <v>0</v>
      </c>
      <c r="P5028">
        <v>1</v>
      </c>
      <c r="Q5028">
        <v>1</v>
      </c>
      <c r="R5028">
        <v>0</v>
      </c>
      <c r="S5028">
        <v>0</v>
      </c>
      <c r="T5028">
        <v>0</v>
      </c>
    </row>
    <row r="5029" spans="1:20" x14ac:dyDescent="0.3">
      <c r="A5029" t="s">
        <v>139</v>
      </c>
      <c r="B5029" t="s">
        <v>651</v>
      </c>
      <c r="C5029">
        <v>3</v>
      </c>
      <c r="D5029">
        <v>4</v>
      </c>
      <c r="E5029" t="s">
        <v>510</v>
      </c>
      <c r="F5029" t="s">
        <v>508</v>
      </c>
      <c r="G5029" t="s">
        <v>508</v>
      </c>
      <c r="H5029">
        <v>4.4984378139451247</v>
      </c>
      <c r="I5029">
        <v>27.18449343677462</v>
      </c>
      <c r="J5029">
        <v>-7.808628027380568E-4</v>
      </c>
      <c r="K5029">
        <v>10.852728495354</v>
      </c>
      <c r="L5029">
        <v>0.91532502943678973</v>
      </c>
      <c r="M5029">
        <v>-1.2145705479624831</v>
      </c>
      <c r="N5029">
        <v>-1.0929016211355591</v>
      </c>
      <c r="O5029">
        <v>0</v>
      </c>
      <c r="P5029">
        <v>1</v>
      </c>
      <c r="Q5029">
        <v>0</v>
      </c>
      <c r="R5029">
        <v>0</v>
      </c>
      <c r="S5029">
        <v>0</v>
      </c>
      <c r="T5029">
        <v>0</v>
      </c>
    </row>
    <row r="5030" spans="1:20" x14ac:dyDescent="0.3">
      <c r="A5030" t="s">
        <v>156</v>
      </c>
      <c r="B5030" t="s">
        <v>651</v>
      </c>
      <c r="C5030">
        <v>3</v>
      </c>
      <c r="D5030">
        <v>4</v>
      </c>
      <c r="E5030" t="s">
        <v>510</v>
      </c>
      <c r="F5030" t="s">
        <v>508</v>
      </c>
      <c r="G5030" t="s">
        <v>508</v>
      </c>
      <c r="H5030">
        <v>4.4100231399633776</v>
      </c>
      <c r="I5030">
        <v>19.417462244209201</v>
      </c>
      <c r="J5030">
        <v>-1.7429297195564891E-2</v>
      </c>
      <c r="K5030">
        <v>-59.577476070189469</v>
      </c>
      <c r="L5030">
        <v>0.73085410975477394</v>
      </c>
      <c r="M5030">
        <v>-1.0929016211355591</v>
      </c>
      <c r="N5030">
        <v>1.3812207821973761</v>
      </c>
      <c r="O5030">
        <v>0</v>
      </c>
      <c r="P5030">
        <v>1</v>
      </c>
      <c r="Q5030">
        <v>0</v>
      </c>
      <c r="R5030">
        <v>0</v>
      </c>
      <c r="S5030">
        <v>0</v>
      </c>
      <c r="T5030">
        <v>0</v>
      </c>
    </row>
    <row r="5031" spans="1:20" x14ac:dyDescent="0.3">
      <c r="A5031" t="s">
        <v>223</v>
      </c>
      <c r="B5031" t="s">
        <v>651</v>
      </c>
      <c r="C5031">
        <v>5</v>
      </c>
      <c r="D5031">
        <v>4</v>
      </c>
      <c r="E5031" t="s">
        <v>510</v>
      </c>
      <c r="F5031" t="s">
        <v>508</v>
      </c>
      <c r="G5031" t="s">
        <v>508</v>
      </c>
      <c r="H5031">
        <v>4.6155337182630047</v>
      </c>
      <c r="I5031">
        <v>27.18449343677462</v>
      </c>
      <c r="J5031">
        <v>-2.3560768983922779E-2</v>
      </c>
      <c r="K5031">
        <v>-48.360286625876171</v>
      </c>
      <c r="L5031">
        <v>0.74352471584096136</v>
      </c>
      <c r="M5031">
        <v>-0.2724792985114885</v>
      </c>
      <c r="N5031">
        <v>-0.81967133022516292</v>
      </c>
      <c r="O5031">
        <v>0</v>
      </c>
      <c r="P5031">
        <v>1</v>
      </c>
      <c r="Q5031">
        <v>0</v>
      </c>
      <c r="R5031">
        <v>1</v>
      </c>
      <c r="S5031">
        <v>0</v>
      </c>
      <c r="T5031">
        <v>0</v>
      </c>
    </row>
    <row r="5032" spans="1:20" x14ac:dyDescent="0.3">
      <c r="A5032" t="s">
        <v>228</v>
      </c>
      <c r="B5032" t="s">
        <v>651</v>
      </c>
      <c r="C5032">
        <v>3</v>
      </c>
      <c r="D5032">
        <v>4</v>
      </c>
      <c r="E5032" t="s">
        <v>510</v>
      </c>
      <c r="F5032" t="s">
        <v>508</v>
      </c>
      <c r="G5032" t="s">
        <v>508</v>
      </c>
      <c r="H5032">
        <v>4.702871535419729</v>
      </c>
      <c r="I5032">
        <v>16.49488235638227</v>
      </c>
      <c r="J5032">
        <v>-2.5438417132799439E-2</v>
      </c>
      <c r="K5032">
        <v>-67.427204011525149</v>
      </c>
      <c r="L5032">
        <v>0.79947679332972532</v>
      </c>
      <c r="M5032">
        <v>-0.81967133022516292</v>
      </c>
      <c r="N5032">
        <v>2.3415922051970779</v>
      </c>
      <c r="O5032">
        <v>0</v>
      </c>
      <c r="P5032">
        <v>1</v>
      </c>
      <c r="Q5032">
        <v>0</v>
      </c>
      <c r="R5032">
        <v>0</v>
      </c>
      <c r="S5032">
        <v>0</v>
      </c>
      <c r="T5032">
        <v>0</v>
      </c>
    </row>
    <row r="5033" spans="1:20" x14ac:dyDescent="0.3">
      <c r="A5033" t="s">
        <v>271</v>
      </c>
      <c r="B5033" t="s">
        <v>651</v>
      </c>
      <c r="C5033">
        <v>0</v>
      </c>
      <c r="D5033">
        <v>5</v>
      </c>
      <c r="E5033" t="s">
        <v>510</v>
      </c>
      <c r="F5033" t="s">
        <v>508</v>
      </c>
      <c r="G5033" t="s">
        <v>508</v>
      </c>
      <c r="H5033">
        <v>4.1451311149413188</v>
      </c>
      <c r="I5033">
        <v>4.6511576329141793</v>
      </c>
      <c r="J5033">
        <v>-2.9276696611101421E-2</v>
      </c>
      <c r="K5033">
        <v>-223.47404965390609</v>
      </c>
      <c r="L5033">
        <v>0.87736979909320156</v>
      </c>
      <c r="M5033">
        <v>-5.2126216245456147</v>
      </c>
      <c r="N5033">
        <v>3.0390744252421449</v>
      </c>
      <c r="O5033">
        <v>0</v>
      </c>
      <c r="P5033">
        <v>0</v>
      </c>
      <c r="Q5033">
        <v>0</v>
      </c>
      <c r="R5033">
        <v>0</v>
      </c>
      <c r="S5033">
        <v>0</v>
      </c>
      <c r="T5033">
        <v>0</v>
      </c>
    </row>
    <row r="5034" spans="1:20" x14ac:dyDescent="0.3">
      <c r="A5034" t="s">
        <v>91</v>
      </c>
      <c r="B5034" t="s">
        <v>651</v>
      </c>
      <c r="C5034">
        <v>9</v>
      </c>
      <c r="D5034">
        <v>8</v>
      </c>
      <c r="E5034" t="s">
        <v>510</v>
      </c>
      <c r="F5034" t="s">
        <v>508</v>
      </c>
      <c r="G5034" t="s">
        <v>508</v>
      </c>
      <c r="H5034">
        <v>5.1903451819035924</v>
      </c>
      <c r="I5034">
        <v>30.147090275815302</v>
      </c>
      <c r="J5034">
        <v>2.4510316001851291E-2</v>
      </c>
      <c r="K5034">
        <v>-56.139196393069902</v>
      </c>
      <c r="L5034">
        <v>0.70043395362125627</v>
      </c>
      <c r="M5034">
        <v>-6.1855670736578201</v>
      </c>
      <c r="N5034">
        <v>-1.3736315740073191</v>
      </c>
      <c r="O5034">
        <v>1</v>
      </c>
      <c r="P5034">
        <v>1</v>
      </c>
      <c r="Q5034">
        <v>1</v>
      </c>
      <c r="R5034">
        <v>0</v>
      </c>
      <c r="S5034">
        <v>1</v>
      </c>
      <c r="T5034">
        <v>0</v>
      </c>
    </row>
    <row r="5035" spans="1:20" x14ac:dyDescent="0.3">
      <c r="A5035" t="s">
        <v>93</v>
      </c>
      <c r="B5035" t="s">
        <v>651</v>
      </c>
      <c r="C5035">
        <v>6</v>
      </c>
      <c r="D5035">
        <v>4</v>
      </c>
      <c r="E5035" t="s">
        <v>510</v>
      </c>
      <c r="F5035" t="s">
        <v>508</v>
      </c>
      <c r="G5035" t="s">
        <v>508</v>
      </c>
      <c r="H5035">
        <v>5.3720654839555264</v>
      </c>
      <c r="I5035">
        <v>22.794119193892559</v>
      </c>
      <c r="J5035">
        <v>8.9814351855040941E-3</v>
      </c>
      <c r="K5035">
        <v>-29.665907657242482</v>
      </c>
      <c r="L5035">
        <v>0.59495590286457356</v>
      </c>
      <c r="M5035">
        <v>-1.3736315740073191</v>
      </c>
      <c r="N5035">
        <v>0.27855127304566318</v>
      </c>
      <c r="O5035">
        <v>0</v>
      </c>
      <c r="P5035">
        <v>1</v>
      </c>
      <c r="Q5035">
        <v>1</v>
      </c>
      <c r="R5035">
        <v>0</v>
      </c>
      <c r="S5035">
        <v>1</v>
      </c>
      <c r="T5035">
        <v>0</v>
      </c>
    </row>
    <row r="5036" spans="1:20" x14ac:dyDescent="0.3">
      <c r="A5036" t="s">
        <v>162</v>
      </c>
      <c r="B5036" t="s">
        <v>651</v>
      </c>
      <c r="C5036">
        <v>3</v>
      </c>
      <c r="D5036">
        <v>5</v>
      </c>
      <c r="E5036" t="s">
        <v>510</v>
      </c>
      <c r="F5036" t="s">
        <v>508</v>
      </c>
      <c r="G5036" t="s">
        <v>508</v>
      </c>
      <c r="H5036">
        <v>5.7947684400535051</v>
      </c>
      <c r="I5036">
        <v>16.91177037760604</v>
      </c>
      <c r="J5036">
        <v>-1.334190943858576E-2</v>
      </c>
      <c r="K5036">
        <v>-17.575430977197591</v>
      </c>
      <c r="L5036">
        <v>1.134787730257075</v>
      </c>
      <c r="M5036">
        <v>-4.3126707327637508</v>
      </c>
      <c r="N5036">
        <v>-4.0845065598354413</v>
      </c>
      <c r="O5036">
        <v>0</v>
      </c>
      <c r="P5036">
        <v>1</v>
      </c>
      <c r="Q5036">
        <v>0</v>
      </c>
      <c r="R5036">
        <v>0</v>
      </c>
      <c r="S5036">
        <v>0</v>
      </c>
      <c r="T5036">
        <v>1</v>
      </c>
    </row>
    <row r="5037" spans="1:20" x14ac:dyDescent="0.3">
      <c r="A5037" t="s">
        <v>220</v>
      </c>
      <c r="B5037" t="s">
        <v>651</v>
      </c>
      <c r="C5037">
        <v>-2</v>
      </c>
      <c r="D5037">
        <v>3</v>
      </c>
      <c r="E5037" t="s">
        <v>510</v>
      </c>
      <c r="F5037" t="s">
        <v>508</v>
      </c>
      <c r="G5037" t="s">
        <v>508</v>
      </c>
      <c r="H5037">
        <v>6.1359340014155066</v>
      </c>
      <c r="I5037">
        <v>11.249993294475059</v>
      </c>
      <c r="J5037">
        <v>-4.3725751407420577E-2</v>
      </c>
      <c r="K5037">
        <v>-167.71034020748249</v>
      </c>
      <c r="L5037">
        <v>0.95398454416878231</v>
      </c>
      <c r="M5037">
        <v>-4.0845065598354413</v>
      </c>
      <c r="N5037">
        <v>3.817918224177185</v>
      </c>
      <c r="O5037">
        <v>0</v>
      </c>
      <c r="P5037">
        <v>0</v>
      </c>
      <c r="Q5037">
        <v>0</v>
      </c>
      <c r="R5037">
        <v>0</v>
      </c>
      <c r="S5037">
        <v>0</v>
      </c>
      <c r="T5037">
        <v>0</v>
      </c>
    </row>
    <row r="5038" spans="1:20" x14ac:dyDescent="0.3">
      <c r="A5038" t="s">
        <v>235</v>
      </c>
      <c r="B5038" t="s">
        <v>651</v>
      </c>
      <c r="C5038">
        <v>-2</v>
      </c>
      <c r="D5038">
        <v>3</v>
      </c>
      <c r="E5038" t="s">
        <v>510</v>
      </c>
      <c r="F5038" t="s">
        <v>508</v>
      </c>
      <c r="G5038" t="s">
        <v>508</v>
      </c>
      <c r="H5038">
        <v>5.847027590052317</v>
      </c>
      <c r="I5038">
        <v>9.3750093132290768</v>
      </c>
      <c r="J5038">
        <v>-5.5434046268344167E-2</v>
      </c>
      <c r="K5038">
        <v>-122.23983220165719</v>
      </c>
      <c r="L5038">
        <v>0.65690164398050255</v>
      </c>
      <c r="M5038">
        <v>-2.3054732866413108</v>
      </c>
      <c r="N5038">
        <v>-0.44248095693197081</v>
      </c>
      <c r="O5038">
        <v>0</v>
      </c>
      <c r="P5038">
        <v>0</v>
      </c>
      <c r="Q5038">
        <v>0</v>
      </c>
      <c r="R5038">
        <v>0</v>
      </c>
      <c r="S5038">
        <v>0</v>
      </c>
      <c r="T5038">
        <v>0</v>
      </c>
    </row>
    <row r="5039" spans="1:20" x14ac:dyDescent="0.3">
      <c r="A5039" t="s">
        <v>259</v>
      </c>
      <c r="B5039" t="s">
        <v>651</v>
      </c>
      <c r="C5039">
        <v>-2</v>
      </c>
      <c r="D5039">
        <v>1</v>
      </c>
      <c r="E5039" t="s">
        <v>510</v>
      </c>
      <c r="F5039" t="s">
        <v>508</v>
      </c>
      <c r="G5039" t="s">
        <v>508</v>
      </c>
      <c r="H5039">
        <v>5.7354488070048983</v>
      </c>
      <c r="I5039">
        <v>7.4999955296500431</v>
      </c>
      <c r="J5039">
        <v>-5.7323548937852298E-2</v>
      </c>
      <c r="K5039">
        <v>-109.28031229221629</v>
      </c>
      <c r="L5039">
        <v>0.81246424437948206</v>
      </c>
      <c r="M5039">
        <v>-0.44248095693197081</v>
      </c>
      <c r="N5039">
        <v>0.59259202745225692</v>
      </c>
      <c r="O5039">
        <v>0</v>
      </c>
      <c r="P5039">
        <v>0</v>
      </c>
      <c r="Q5039">
        <v>0</v>
      </c>
      <c r="R5039">
        <v>0</v>
      </c>
      <c r="S5039">
        <v>0</v>
      </c>
      <c r="T5039">
        <v>0</v>
      </c>
    </row>
    <row r="5040" spans="1:20" x14ac:dyDescent="0.3">
      <c r="A5040" t="s">
        <v>282</v>
      </c>
      <c r="B5040" t="s">
        <v>651</v>
      </c>
      <c r="C5040">
        <v>8</v>
      </c>
      <c r="D5040">
        <v>5</v>
      </c>
      <c r="E5040" t="s">
        <v>510</v>
      </c>
      <c r="F5040" t="s">
        <v>508</v>
      </c>
      <c r="G5040" t="s">
        <v>508</v>
      </c>
      <c r="H5040">
        <v>4.6935848140720573</v>
      </c>
      <c r="I5040">
        <v>33.009685815155649</v>
      </c>
      <c r="J5040">
        <v>-1.160160373712857E-2</v>
      </c>
      <c r="K5040">
        <v>-15.16807944396516</v>
      </c>
      <c r="L5040">
        <v>0.31589625640748858</v>
      </c>
      <c r="M5040">
        <v>-1.6925297575972471</v>
      </c>
      <c r="N5040">
        <v>2.0086133075608661</v>
      </c>
      <c r="O5040">
        <v>1</v>
      </c>
      <c r="P5040">
        <v>1</v>
      </c>
      <c r="Q5040">
        <v>0</v>
      </c>
      <c r="R5040">
        <v>1</v>
      </c>
      <c r="S5040">
        <v>0</v>
      </c>
      <c r="T5040">
        <v>0</v>
      </c>
    </row>
    <row r="5041" spans="1:20" x14ac:dyDescent="0.3">
      <c r="A5041" t="s">
        <v>298</v>
      </c>
      <c r="B5041" t="s">
        <v>651</v>
      </c>
      <c r="C5041">
        <v>11</v>
      </c>
      <c r="D5041">
        <v>13</v>
      </c>
      <c r="E5041" t="s">
        <v>510</v>
      </c>
      <c r="F5041" t="s">
        <v>508</v>
      </c>
      <c r="G5041" t="s">
        <v>508</v>
      </c>
      <c r="H5041">
        <v>4.9518569218666846</v>
      </c>
      <c r="I5041">
        <v>47.500002980231528</v>
      </c>
      <c r="J5041">
        <v>7.3938508698322553E-2</v>
      </c>
      <c r="K5041">
        <v>111.039672434913</v>
      </c>
      <c r="L5041">
        <v>0.81777777352707681</v>
      </c>
      <c r="M5041">
        <v>-5.3385397991708379</v>
      </c>
      <c r="N5041">
        <v>3.1636866530524301</v>
      </c>
      <c r="O5041">
        <v>1</v>
      </c>
      <c r="P5041">
        <v>1</v>
      </c>
      <c r="Q5041">
        <v>1</v>
      </c>
      <c r="R5041">
        <v>0</v>
      </c>
      <c r="S5041">
        <v>1</v>
      </c>
      <c r="T5041">
        <v>0</v>
      </c>
    </row>
    <row r="5042" spans="1:20" x14ac:dyDescent="0.3">
      <c r="A5042" t="s">
        <v>77</v>
      </c>
      <c r="B5042" t="s">
        <v>187</v>
      </c>
      <c r="C5042">
        <v>13</v>
      </c>
      <c r="D5042">
        <v>13</v>
      </c>
      <c r="E5042" t="s">
        <v>510</v>
      </c>
      <c r="F5042" t="s">
        <v>508</v>
      </c>
      <c r="G5042" t="s">
        <v>508</v>
      </c>
      <c r="H5042">
        <v>2.3703040741609098</v>
      </c>
      <c r="I5042">
        <v>78.37839231080514</v>
      </c>
      <c r="J5042">
        <v>0.110293322035857</v>
      </c>
      <c r="K5042">
        <v>89.79740642810421</v>
      </c>
      <c r="L5042">
        <v>1.060994794673938</v>
      </c>
      <c r="M5042">
        <v>-0.53380308864912029</v>
      </c>
      <c r="N5042">
        <v>0</v>
      </c>
      <c r="O5042">
        <v>1</v>
      </c>
      <c r="P5042">
        <v>1</v>
      </c>
      <c r="Q5042">
        <v>1</v>
      </c>
      <c r="R5042">
        <v>0</v>
      </c>
      <c r="S5042">
        <v>1</v>
      </c>
      <c r="T5042">
        <v>1</v>
      </c>
    </row>
    <row r="5043" spans="1:20" x14ac:dyDescent="0.3">
      <c r="A5043" t="s">
        <v>139</v>
      </c>
      <c r="B5043" t="s">
        <v>187</v>
      </c>
      <c r="C5043">
        <v>11</v>
      </c>
      <c r="D5043">
        <v>11</v>
      </c>
      <c r="E5043" t="s">
        <v>510</v>
      </c>
      <c r="F5043" t="s">
        <v>508</v>
      </c>
      <c r="G5043" t="s">
        <v>508</v>
      </c>
      <c r="H5043">
        <v>2.530027457435613</v>
      </c>
      <c r="I5043">
        <v>69.523844124231942</v>
      </c>
      <c r="J5043">
        <v>5.3323693459469017E-2</v>
      </c>
      <c r="K5043">
        <v>111.2781674537467</v>
      </c>
      <c r="L5043">
        <v>0.64633134689338889</v>
      </c>
      <c r="M5043">
        <v>-0.79858162317900683</v>
      </c>
      <c r="N5043">
        <v>-0.89445777048352482</v>
      </c>
      <c r="O5043">
        <v>1</v>
      </c>
      <c r="P5043">
        <v>1</v>
      </c>
      <c r="Q5043">
        <v>1</v>
      </c>
      <c r="R5043">
        <v>0</v>
      </c>
      <c r="S5043">
        <v>1</v>
      </c>
      <c r="T5043">
        <v>0</v>
      </c>
    </row>
    <row r="5044" spans="1:20" x14ac:dyDescent="0.3">
      <c r="A5044" t="s">
        <v>156</v>
      </c>
      <c r="B5044" t="s">
        <v>187</v>
      </c>
      <c r="C5044">
        <v>8</v>
      </c>
      <c r="D5044">
        <v>7</v>
      </c>
      <c r="E5044" t="s">
        <v>510</v>
      </c>
      <c r="F5044" t="s">
        <v>508</v>
      </c>
      <c r="G5044" t="s">
        <v>508</v>
      </c>
      <c r="H5044">
        <v>2.4883958762610758</v>
      </c>
      <c r="I5044">
        <v>60</v>
      </c>
      <c r="J5044">
        <v>2.2057286890476261E-2</v>
      </c>
      <c r="K5044">
        <v>32.012611887072033</v>
      </c>
      <c r="L5044">
        <v>0.71028966752608724</v>
      </c>
      <c r="M5044">
        <v>-0.89445777048352482</v>
      </c>
      <c r="N5044">
        <v>2.7075829675143059</v>
      </c>
      <c r="O5044">
        <v>0</v>
      </c>
      <c r="P5044">
        <v>1</v>
      </c>
      <c r="Q5044">
        <v>1</v>
      </c>
      <c r="R5044">
        <v>0</v>
      </c>
      <c r="S5044">
        <v>1</v>
      </c>
      <c r="T5044">
        <v>0</v>
      </c>
    </row>
    <row r="5045" spans="1:20" x14ac:dyDescent="0.3">
      <c r="A5045" t="s">
        <v>223</v>
      </c>
      <c r="B5045" t="s">
        <v>187</v>
      </c>
      <c r="C5045">
        <v>9</v>
      </c>
      <c r="D5045">
        <v>9</v>
      </c>
      <c r="E5045" t="s">
        <v>510</v>
      </c>
      <c r="F5045" t="s">
        <v>508</v>
      </c>
      <c r="G5045" t="s">
        <v>508</v>
      </c>
      <c r="H5045">
        <v>2.6325802678084882</v>
      </c>
      <c r="I5045">
        <v>73.333347461847708</v>
      </c>
      <c r="J5045">
        <v>2.0185050326112342E-2</v>
      </c>
      <c r="K5045">
        <v>95.978416100619285</v>
      </c>
      <c r="L5045">
        <v>0.78571041933847985</v>
      </c>
      <c r="M5045">
        <v>-1.0544805303367739</v>
      </c>
      <c r="N5045">
        <v>-0.97691481452559448</v>
      </c>
      <c r="O5045">
        <v>1</v>
      </c>
      <c r="P5045">
        <v>1</v>
      </c>
      <c r="Q5045">
        <v>1</v>
      </c>
      <c r="R5045">
        <v>0</v>
      </c>
      <c r="S5045">
        <v>0</v>
      </c>
      <c r="T5045">
        <v>0</v>
      </c>
    </row>
    <row r="5046" spans="1:20" x14ac:dyDescent="0.3">
      <c r="A5046" t="s">
        <v>228</v>
      </c>
      <c r="B5046" t="s">
        <v>187</v>
      </c>
      <c r="C5046">
        <v>3</v>
      </c>
      <c r="D5046">
        <v>9</v>
      </c>
      <c r="E5046" t="s">
        <v>510</v>
      </c>
      <c r="F5046" t="s">
        <v>508</v>
      </c>
      <c r="G5046" t="s">
        <v>508</v>
      </c>
      <c r="H5046">
        <v>2.4151182787127401</v>
      </c>
      <c r="I5046">
        <v>44.444393985495083</v>
      </c>
      <c r="J5046">
        <v>-1.107303008787364E-2</v>
      </c>
      <c r="K5046">
        <v>36.636780089030907</v>
      </c>
      <c r="L5046">
        <v>0.87414938712425838</v>
      </c>
      <c r="M5046">
        <v>-0.97691481452559448</v>
      </c>
      <c r="N5046">
        <v>0.89686443848424113</v>
      </c>
      <c r="O5046">
        <v>0</v>
      </c>
      <c r="P5046">
        <v>1</v>
      </c>
      <c r="Q5046">
        <v>0</v>
      </c>
      <c r="R5046">
        <v>0</v>
      </c>
      <c r="S5046">
        <v>0</v>
      </c>
      <c r="T5046">
        <v>0</v>
      </c>
    </row>
    <row r="5047" spans="1:20" x14ac:dyDescent="0.3">
      <c r="A5047" t="s">
        <v>271</v>
      </c>
      <c r="B5047" t="s">
        <v>187</v>
      </c>
      <c r="C5047">
        <v>2</v>
      </c>
      <c r="D5047">
        <v>10</v>
      </c>
      <c r="E5047" t="s">
        <v>510</v>
      </c>
      <c r="F5047" t="s">
        <v>508</v>
      </c>
      <c r="G5047" t="s">
        <v>508</v>
      </c>
      <c r="H5047">
        <v>2.7295446920062778</v>
      </c>
      <c r="I5047">
        <v>0</v>
      </c>
      <c r="J5047">
        <v>-8.368029013701006E-2</v>
      </c>
      <c r="K5047">
        <v>-116.4181122724036</v>
      </c>
      <c r="L5047">
        <v>1.133520304354281</v>
      </c>
      <c r="M5047">
        <v>-3.808682963938693</v>
      </c>
      <c r="N5047">
        <v>1.3812207821973761</v>
      </c>
      <c r="O5047">
        <v>0</v>
      </c>
      <c r="P5047">
        <v>0</v>
      </c>
      <c r="Q5047">
        <v>0</v>
      </c>
      <c r="R5047">
        <v>0</v>
      </c>
      <c r="S5047">
        <v>0</v>
      </c>
      <c r="T5047">
        <v>1</v>
      </c>
    </row>
    <row r="5048" spans="1:20" x14ac:dyDescent="0.3">
      <c r="A5048" t="s">
        <v>283</v>
      </c>
      <c r="B5048" t="s">
        <v>187</v>
      </c>
      <c r="C5048">
        <v>0</v>
      </c>
      <c r="D5048">
        <v>7</v>
      </c>
      <c r="E5048" t="s">
        <v>510</v>
      </c>
      <c r="F5048" t="s">
        <v>508</v>
      </c>
      <c r="G5048" t="s">
        <v>508</v>
      </c>
      <c r="H5048">
        <v>2.6175285583473742</v>
      </c>
      <c r="I5048">
        <v>12.643749979446669</v>
      </c>
      <c r="J5048">
        <v>-0.12606251101402641</v>
      </c>
      <c r="K5048">
        <v>-122.8170015368365</v>
      </c>
      <c r="L5048">
        <v>0.48356396459054929</v>
      </c>
      <c r="M5048">
        <v>-1.3489174467085161</v>
      </c>
      <c r="N5048">
        <v>-1.1850511511074751</v>
      </c>
      <c r="O5048">
        <v>0</v>
      </c>
      <c r="P5048">
        <v>0</v>
      </c>
      <c r="Q5048">
        <v>0</v>
      </c>
      <c r="R5048">
        <v>0</v>
      </c>
      <c r="S5048">
        <v>0</v>
      </c>
      <c r="T5048">
        <v>0</v>
      </c>
    </row>
    <row r="5049" spans="1:20" x14ac:dyDescent="0.3">
      <c r="A5049" t="s">
        <v>290</v>
      </c>
      <c r="B5049" t="s">
        <v>187</v>
      </c>
      <c r="C5049">
        <v>0</v>
      </c>
      <c r="D5049">
        <v>7</v>
      </c>
      <c r="E5049" t="s">
        <v>510</v>
      </c>
      <c r="F5049" t="s">
        <v>508</v>
      </c>
      <c r="G5049" t="s">
        <v>508</v>
      </c>
      <c r="H5049">
        <v>2.662097986942856</v>
      </c>
      <c r="I5049">
        <v>7.2916418313743252</v>
      </c>
      <c r="J5049">
        <v>-0.15108272495891389</v>
      </c>
      <c r="K5049">
        <v>-144.85509958619321</v>
      </c>
      <c r="L5049">
        <v>0.63286868503344851</v>
      </c>
      <c r="M5049">
        <v>-1.1850511511074751</v>
      </c>
      <c r="N5049">
        <v>-1.0147657638667229</v>
      </c>
      <c r="O5049">
        <v>0</v>
      </c>
      <c r="P5049">
        <v>0</v>
      </c>
      <c r="Q5049">
        <v>0</v>
      </c>
      <c r="R5049">
        <v>0</v>
      </c>
      <c r="S5049">
        <v>0</v>
      </c>
      <c r="T5049">
        <v>0</v>
      </c>
    </row>
    <row r="5050" spans="1:20" x14ac:dyDescent="0.3">
      <c r="A5050" t="s">
        <v>512</v>
      </c>
      <c r="B5050" t="s">
        <v>187</v>
      </c>
      <c r="C5050">
        <v>2</v>
      </c>
      <c r="D5050">
        <v>9</v>
      </c>
      <c r="E5050" t="s">
        <v>510</v>
      </c>
      <c r="F5050" t="s">
        <v>508</v>
      </c>
      <c r="G5050" t="s">
        <v>508</v>
      </c>
      <c r="H5050">
        <v>3.0031682771684749</v>
      </c>
      <c r="I5050">
        <v>7.4829733373296854</v>
      </c>
      <c r="J5050">
        <v>-0.2340848566996114</v>
      </c>
      <c r="K5050">
        <v>-201.82835152796389</v>
      </c>
      <c r="L5050">
        <v>1.4725870073544081</v>
      </c>
      <c r="M5050">
        <v>-3.3550761606296908</v>
      </c>
      <c r="N5050">
        <v>-4.9180350483132154</v>
      </c>
      <c r="O5050">
        <v>0</v>
      </c>
      <c r="P5050">
        <v>0</v>
      </c>
      <c r="Q5050">
        <v>0</v>
      </c>
      <c r="R5050">
        <v>0</v>
      </c>
      <c r="S5050">
        <v>0</v>
      </c>
      <c r="T5050">
        <v>1</v>
      </c>
    </row>
    <row r="5051" spans="1:20" x14ac:dyDescent="0.3">
      <c r="A5051" t="s">
        <v>91</v>
      </c>
      <c r="B5051" t="s">
        <v>187</v>
      </c>
      <c r="C5051">
        <v>2</v>
      </c>
      <c r="D5051">
        <v>9</v>
      </c>
      <c r="E5051" t="s">
        <v>510</v>
      </c>
      <c r="F5051" t="s">
        <v>508</v>
      </c>
      <c r="G5051" t="s">
        <v>508</v>
      </c>
      <c r="H5051">
        <v>3.542451144535649</v>
      </c>
      <c r="I5051">
        <v>12.206543551592009</v>
      </c>
      <c r="J5051">
        <v>-0.31703478359700149</v>
      </c>
      <c r="K5051">
        <v>-261.75509905958779</v>
      </c>
      <c r="L5051">
        <v>1.7717054636043079</v>
      </c>
      <c r="M5051">
        <v>-4.9180350483132154</v>
      </c>
      <c r="N5051">
        <v>5.071110157221824E-2</v>
      </c>
      <c r="O5051">
        <v>0</v>
      </c>
      <c r="P5051">
        <v>0</v>
      </c>
      <c r="Q5051">
        <v>0</v>
      </c>
      <c r="R5051">
        <v>0</v>
      </c>
      <c r="S5051">
        <v>0</v>
      </c>
      <c r="T5051">
        <v>1</v>
      </c>
    </row>
    <row r="5052" spans="1:20" x14ac:dyDescent="0.3">
      <c r="A5052" t="s">
        <v>162</v>
      </c>
      <c r="B5052" t="s">
        <v>187</v>
      </c>
      <c r="C5052">
        <v>3</v>
      </c>
      <c r="D5052">
        <v>6</v>
      </c>
      <c r="E5052" t="s">
        <v>510</v>
      </c>
      <c r="F5052" t="s">
        <v>508</v>
      </c>
      <c r="G5052" t="s">
        <v>508</v>
      </c>
      <c r="H5052">
        <v>3.9307048134947249</v>
      </c>
      <c r="I5052">
        <v>20.657265434083168</v>
      </c>
      <c r="J5052">
        <v>-0.24385794698655211</v>
      </c>
      <c r="K5052">
        <v>-71.037246916594114</v>
      </c>
      <c r="L5052">
        <v>0.46404646923973092</v>
      </c>
      <c r="M5052">
        <v>-1.6650350211438281</v>
      </c>
      <c r="N5052">
        <v>-1.8924261066255379</v>
      </c>
      <c r="O5052">
        <v>0</v>
      </c>
      <c r="P5052">
        <v>1</v>
      </c>
      <c r="Q5052">
        <v>0</v>
      </c>
      <c r="R5052">
        <v>0</v>
      </c>
      <c r="S5052">
        <v>0</v>
      </c>
      <c r="T5052">
        <v>0</v>
      </c>
    </row>
    <row r="5053" spans="1:20" x14ac:dyDescent="0.3">
      <c r="A5053" t="s">
        <v>220</v>
      </c>
      <c r="B5053" t="s">
        <v>187</v>
      </c>
      <c r="C5053">
        <v>5</v>
      </c>
      <c r="D5053">
        <v>7</v>
      </c>
      <c r="E5053" t="s">
        <v>510</v>
      </c>
      <c r="F5053" t="s">
        <v>508</v>
      </c>
      <c r="G5053" t="s">
        <v>508</v>
      </c>
      <c r="H5053">
        <v>3.9702677416680472</v>
      </c>
      <c r="I5053">
        <v>12.077296466520959</v>
      </c>
      <c r="J5053">
        <v>-0.22916346614526251</v>
      </c>
      <c r="K5053">
        <v>-89.932571052114682</v>
      </c>
      <c r="L5053">
        <v>1.182398254193546</v>
      </c>
      <c r="M5053">
        <v>-1.8924261066255379</v>
      </c>
      <c r="N5053">
        <v>3.5532935455905679</v>
      </c>
      <c r="O5053">
        <v>0</v>
      </c>
      <c r="P5053">
        <v>1</v>
      </c>
      <c r="Q5053">
        <v>0</v>
      </c>
      <c r="R5053">
        <v>0</v>
      </c>
      <c r="S5053">
        <v>0</v>
      </c>
      <c r="T5053">
        <v>1</v>
      </c>
    </row>
    <row r="5054" spans="1:20" x14ac:dyDescent="0.3">
      <c r="A5054" t="s">
        <v>235</v>
      </c>
      <c r="B5054" t="s">
        <v>187</v>
      </c>
      <c r="C5054">
        <v>8</v>
      </c>
      <c r="D5054">
        <v>9</v>
      </c>
      <c r="E5054" t="s">
        <v>510</v>
      </c>
      <c r="F5054" t="s">
        <v>508</v>
      </c>
      <c r="G5054" t="s">
        <v>508</v>
      </c>
      <c r="H5054">
        <v>3.585643198682972</v>
      </c>
      <c r="I5054">
        <v>29.411757372745232</v>
      </c>
      <c r="J5054">
        <v>-1.48193881662676E-2</v>
      </c>
      <c r="K5054">
        <v>-36.360294625639092</v>
      </c>
      <c r="L5054">
        <v>1.248895218338208</v>
      </c>
      <c r="M5054">
        <v>-0.98521607442080028</v>
      </c>
      <c r="N5054">
        <v>-0.49751432622815939</v>
      </c>
      <c r="O5054">
        <v>1</v>
      </c>
      <c r="P5054">
        <v>1</v>
      </c>
      <c r="Q5054">
        <v>0</v>
      </c>
      <c r="R5054">
        <v>0</v>
      </c>
      <c r="S5054">
        <v>0</v>
      </c>
      <c r="T5054">
        <v>1</v>
      </c>
    </row>
    <row r="5055" spans="1:20" x14ac:dyDescent="0.3">
      <c r="A5055" t="s">
        <v>259</v>
      </c>
      <c r="B5055" t="s">
        <v>187</v>
      </c>
      <c r="C5055">
        <v>8</v>
      </c>
      <c r="D5055">
        <v>9</v>
      </c>
      <c r="E5055" t="s">
        <v>510</v>
      </c>
      <c r="F5055" t="s">
        <v>508</v>
      </c>
      <c r="G5055" t="s">
        <v>508</v>
      </c>
      <c r="H5055">
        <v>3.607142312186105</v>
      </c>
      <c r="I5055">
        <v>26.666641235351559</v>
      </c>
      <c r="J5055">
        <v>-1.3636361440081961E-3</v>
      </c>
      <c r="K5055">
        <v>-51.591756369511003</v>
      </c>
      <c r="L5055">
        <v>1.352932284920821</v>
      </c>
      <c r="M5055">
        <v>-0.49751432622815939</v>
      </c>
      <c r="N5055">
        <v>0.6999969482421875</v>
      </c>
      <c r="O5055">
        <v>1</v>
      </c>
      <c r="P5055">
        <v>1</v>
      </c>
      <c r="Q5055">
        <v>0</v>
      </c>
      <c r="R5055">
        <v>0</v>
      </c>
      <c r="S5055">
        <v>0</v>
      </c>
      <c r="T5055">
        <v>1</v>
      </c>
    </row>
    <row r="5056" spans="1:20" x14ac:dyDescent="0.3">
      <c r="A5056" t="s">
        <v>269</v>
      </c>
      <c r="B5056" t="s">
        <v>187</v>
      </c>
      <c r="C5056">
        <v>8</v>
      </c>
      <c r="D5056">
        <v>8</v>
      </c>
      <c r="E5056" t="s">
        <v>513</v>
      </c>
      <c r="F5056" t="s">
        <v>508</v>
      </c>
      <c r="G5056" t="s">
        <v>508</v>
      </c>
      <c r="H5056">
        <v>3.357996109339874</v>
      </c>
      <c r="I5056">
        <v>37.606799289879483</v>
      </c>
      <c r="J5056">
        <v>2.671780742738877E-2</v>
      </c>
      <c r="K5056">
        <v>0.8942753438141644</v>
      </c>
      <c r="L5056">
        <v>0.80376032759842164</v>
      </c>
      <c r="M5056">
        <v>-0.2979119551176419</v>
      </c>
      <c r="N5056">
        <v>0.199207747407008</v>
      </c>
      <c r="O5056">
        <v>0</v>
      </c>
      <c r="P5056">
        <v>1</v>
      </c>
      <c r="Q5056">
        <v>1</v>
      </c>
      <c r="R5056">
        <v>1</v>
      </c>
      <c r="S5056">
        <v>0</v>
      </c>
      <c r="T5056">
        <v>0</v>
      </c>
    </row>
    <row r="5057" spans="1:20" x14ac:dyDescent="0.3">
      <c r="A5057" t="s">
        <v>285</v>
      </c>
      <c r="B5057" t="s">
        <v>187</v>
      </c>
      <c r="C5057">
        <v>3</v>
      </c>
      <c r="D5057">
        <v>9</v>
      </c>
      <c r="E5057" t="s">
        <v>513</v>
      </c>
      <c r="F5057" t="s">
        <v>508</v>
      </c>
      <c r="G5057" t="s">
        <v>508</v>
      </c>
      <c r="H5057">
        <v>2.859333967825346</v>
      </c>
      <c r="I5057">
        <v>10.12657311000453</v>
      </c>
      <c r="J5057">
        <v>8.115520515451724E-3</v>
      </c>
      <c r="K5057">
        <v>-108.96064338772921</v>
      </c>
      <c r="L5057">
        <v>0.73022037763308756</v>
      </c>
      <c r="M5057">
        <v>-1.7085435130927979</v>
      </c>
      <c r="N5057">
        <v>-0.20449391242753709</v>
      </c>
      <c r="O5057">
        <v>0</v>
      </c>
      <c r="P5057">
        <v>0</v>
      </c>
      <c r="Q5057">
        <v>1</v>
      </c>
      <c r="R5057">
        <v>0</v>
      </c>
      <c r="S5057">
        <v>0</v>
      </c>
      <c r="T5057">
        <v>0</v>
      </c>
    </row>
    <row r="5058" spans="1:20" x14ac:dyDescent="0.3">
      <c r="A5058" t="s">
        <v>291</v>
      </c>
      <c r="B5058" t="s">
        <v>187</v>
      </c>
      <c r="C5058">
        <v>0</v>
      </c>
      <c r="D5058">
        <v>9</v>
      </c>
      <c r="E5058" t="s">
        <v>510</v>
      </c>
      <c r="F5058" t="s">
        <v>508</v>
      </c>
      <c r="G5058" t="s">
        <v>508</v>
      </c>
      <c r="H5058">
        <v>2.8661460917930381</v>
      </c>
      <c r="I5058">
        <v>17.03061751428428</v>
      </c>
      <c r="J5058">
        <v>-4.0790919135961327E-2</v>
      </c>
      <c r="K5058">
        <v>-186.2125443994214</v>
      </c>
      <c r="L5058">
        <v>0.93469501004202638</v>
      </c>
      <c r="M5058">
        <v>-2.4590139906754889</v>
      </c>
      <c r="N5058">
        <v>1.102936314994605</v>
      </c>
      <c r="O5058">
        <v>0</v>
      </c>
      <c r="P5058">
        <v>0</v>
      </c>
      <c r="Q5058">
        <v>0</v>
      </c>
      <c r="R5058">
        <v>0</v>
      </c>
      <c r="S5058">
        <v>0</v>
      </c>
      <c r="T5058">
        <v>0</v>
      </c>
    </row>
    <row r="5059" spans="1:20" x14ac:dyDescent="0.3">
      <c r="A5059" t="s">
        <v>298</v>
      </c>
      <c r="B5059" t="s">
        <v>187</v>
      </c>
      <c r="C5059">
        <v>2</v>
      </c>
      <c r="D5059">
        <v>7</v>
      </c>
      <c r="E5059" t="s">
        <v>510</v>
      </c>
      <c r="F5059" t="s">
        <v>508</v>
      </c>
      <c r="G5059" t="s">
        <v>508</v>
      </c>
      <c r="H5059">
        <v>2.8645835033366538</v>
      </c>
      <c r="I5059">
        <v>24.01750762106245</v>
      </c>
      <c r="J5059">
        <v>-4.1386075585005511E-2</v>
      </c>
      <c r="K5059">
        <v>-112.5170019691833</v>
      </c>
      <c r="L5059">
        <v>0.65386251699810249</v>
      </c>
      <c r="M5059">
        <v>-0.25973629641842533</v>
      </c>
      <c r="N5059">
        <v>0.26041268267581141</v>
      </c>
      <c r="O5059">
        <v>0</v>
      </c>
      <c r="P5059">
        <v>0</v>
      </c>
      <c r="Q5059">
        <v>0</v>
      </c>
      <c r="R5059">
        <v>1</v>
      </c>
      <c r="S5059">
        <v>0</v>
      </c>
      <c r="T5059">
        <v>0</v>
      </c>
    </row>
    <row r="5060" spans="1:20" x14ac:dyDescent="0.3">
      <c r="A5060" t="s">
        <v>164</v>
      </c>
      <c r="B5060" t="s">
        <v>187</v>
      </c>
      <c r="C5060">
        <v>9</v>
      </c>
      <c r="D5060">
        <v>13</v>
      </c>
      <c r="E5060" t="s">
        <v>513</v>
      </c>
      <c r="F5060" t="s">
        <v>508</v>
      </c>
      <c r="G5060" t="s">
        <v>508</v>
      </c>
      <c r="H5060">
        <v>3.6660845971438629</v>
      </c>
      <c r="I5060">
        <v>35.531186203369508</v>
      </c>
      <c r="J5060">
        <v>0.1173197683068036</v>
      </c>
      <c r="K5060">
        <v>-1.4416753793336869</v>
      </c>
      <c r="L5060">
        <v>0.53052170549738309</v>
      </c>
      <c r="M5060">
        <v>-2.678566529096623</v>
      </c>
      <c r="N5060">
        <v>3.567781985977585</v>
      </c>
      <c r="O5060">
        <v>1</v>
      </c>
      <c r="P5060">
        <v>1</v>
      </c>
      <c r="Q5060">
        <v>1</v>
      </c>
      <c r="R5060">
        <v>0</v>
      </c>
      <c r="S5060">
        <v>0</v>
      </c>
      <c r="T5060">
        <v>0</v>
      </c>
    </row>
    <row r="5061" spans="1:20" x14ac:dyDescent="0.3">
      <c r="A5061" t="s">
        <v>242</v>
      </c>
      <c r="B5061" t="s">
        <v>187</v>
      </c>
      <c r="C5061">
        <v>11</v>
      </c>
      <c r="D5061">
        <v>10</v>
      </c>
      <c r="E5061" t="s">
        <v>510</v>
      </c>
      <c r="F5061" t="s">
        <v>508</v>
      </c>
      <c r="G5061" t="s">
        <v>508</v>
      </c>
      <c r="H5061">
        <v>4.1824700328043063</v>
      </c>
      <c r="I5061">
        <v>61.904791847445622</v>
      </c>
      <c r="J5061">
        <v>0.18020869415110441</v>
      </c>
      <c r="K5061">
        <v>54.695739175417359</v>
      </c>
      <c r="L5061">
        <v>0.65974534291169229</v>
      </c>
      <c r="M5061">
        <v>-3.1428564162481401</v>
      </c>
      <c r="N5061">
        <v>2.0648971147648099</v>
      </c>
      <c r="O5061">
        <v>1</v>
      </c>
      <c r="P5061">
        <v>1</v>
      </c>
      <c r="Q5061">
        <v>1</v>
      </c>
      <c r="R5061">
        <v>0</v>
      </c>
      <c r="S5061">
        <v>1</v>
      </c>
      <c r="T5061">
        <v>0</v>
      </c>
    </row>
    <row r="5062" spans="1:20" x14ac:dyDescent="0.3">
      <c r="A5062" t="s">
        <v>77</v>
      </c>
      <c r="B5062" t="s">
        <v>652</v>
      </c>
      <c r="C5062">
        <v>9</v>
      </c>
      <c r="D5062">
        <v>8</v>
      </c>
      <c r="E5062" t="s">
        <v>510</v>
      </c>
      <c r="F5062" t="s">
        <v>508</v>
      </c>
      <c r="G5062" t="s">
        <v>508</v>
      </c>
      <c r="H5062">
        <v>9.7505124060254325</v>
      </c>
      <c r="I5062">
        <v>57.538994456953503</v>
      </c>
      <c r="J5062">
        <v>0.99358963173770309</v>
      </c>
      <c r="K5062">
        <v>52.707888104333371</v>
      </c>
      <c r="L5062">
        <v>0.36932509434274341</v>
      </c>
      <c r="M5062">
        <v>-9.9913857167511626</v>
      </c>
      <c r="N5062">
        <v>10.000000912607019</v>
      </c>
      <c r="O5062">
        <v>1</v>
      </c>
      <c r="P5062">
        <v>1</v>
      </c>
      <c r="Q5062">
        <v>1</v>
      </c>
      <c r="R5062">
        <v>0</v>
      </c>
      <c r="S5062">
        <v>1</v>
      </c>
      <c r="T5062">
        <v>0</v>
      </c>
    </row>
    <row r="5063" spans="1:20" x14ac:dyDescent="0.3">
      <c r="A5063" t="s">
        <v>139</v>
      </c>
      <c r="B5063" t="s">
        <v>652</v>
      </c>
      <c r="C5063">
        <v>3</v>
      </c>
      <c r="D5063">
        <v>5</v>
      </c>
      <c r="E5063" t="s">
        <v>510</v>
      </c>
      <c r="F5063" t="s">
        <v>508</v>
      </c>
      <c r="G5063" t="s">
        <v>508</v>
      </c>
      <c r="H5063">
        <v>10.600600717408071</v>
      </c>
      <c r="I5063">
        <v>53.379552658941741</v>
      </c>
      <c r="J5063">
        <v>-0.1152369045610806</v>
      </c>
      <c r="K5063">
        <v>26.339672274869631</v>
      </c>
      <c r="L5063">
        <v>1.2317938675808771</v>
      </c>
      <c r="M5063">
        <v>-5.0232554590979284</v>
      </c>
      <c r="N5063">
        <v>4.8972717161962387E-2</v>
      </c>
      <c r="O5063">
        <v>0</v>
      </c>
      <c r="P5063">
        <v>1</v>
      </c>
      <c r="Q5063">
        <v>0</v>
      </c>
      <c r="R5063">
        <v>0</v>
      </c>
      <c r="S5063">
        <v>0</v>
      </c>
      <c r="T5063">
        <v>1</v>
      </c>
    </row>
    <row r="5064" spans="1:20" x14ac:dyDescent="0.3">
      <c r="A5064" t="s">
        <v>223</v>
      </c>
      <c r="B5064" t="s">
        <v>652</v>
      </c>
      <c r="C5064">
        <v>1</v>
      </c>
      <c r="D5064">
        <v>5</v>
      </c>
      <c r="E5064" t="s">
        <v>510</v>
      </c>
      <c r="F5064" t="s">
        <v>508</v>
      </c>
      <c r="G5064" t="s">
        <v>508</v>
      </c>
      <c r="H5064">
        <v>9.8296988247785908</v>
      </c>
      <c r="I5064">
        <v>47.881781211882391</v>
      </c>
      <c r="J5064">
        <v>-1.0172698096552319</v>
      </c>
      <c r="K5064">
        <v>-10.22187662630501</v>
      </c>
      <c r="L5064">
        <v>0.42985202198763112</v>
      </c>
      <c r="M5064">
        <v>-3.1633619765822978</v>
      </c>
      <c r="N5064">
        <v>1.7552443019703909</v>
      </c>
      <c r="O5064">
        <v>0</v>
      </c>
      <c r="P5064">
        <v>1</v>
      </c>
      <c r="Q5064">
        <v>0</v>
      </c>
      <c r="R5064">
        <v>0</v>
      </c>
      <c r="S5064">
        <v>0</v>
      </c>
      <c r="T5064">
        <v>0</v>
      </c>
    </row>
    <row r="5065" spans="1:20" x14ac:dyDescent="0.3">
      <c r="A5065" t="s">
        <v>265</v>
      </c>
      <c r="B5065" t="s">
        <v>652</v>
      </c>
      <c r="C5065">
        <v>-2</v>
      </c>
      <c r="D5065">
        <v>1</v>
      </c>
      <c r="E5065" t="s">
        <v>510</v>
      </c>
      <c r="F5065" t="s">
        <v>508</v>
      </c>
      <c r="G5065" t="s">
        <v>508</v>
      </c>
      <c r="H5065">
        <v>10.021764154603121</v>
      </c>
      <c r="I5065">
        <v>4.9079710092355464</v>
      </c>
      <c r="J5065">
        <v>-1.5645270264301561</v>
      </c>
      <c r="K5065">
        <v>-137.3401368230308</v>
      </c>
      <c r="L5065">
        <v>0.95860203591209547</v>
      </c>
      <c r="M5065">
        <v>-1.2041664761406039</v>
      </c>
      <c r="N5065">
        <v>4.4321394915441577</v>
      </c>
      <c r="O5065">
        <v>0</v>
      </c>
      <c r="P5065">
        <v>0</v>
      </c>
      <c r="Q5065">
        <v>0</v>
      </c>
      <c r="R5065">
        <v>0</v>
      </c>
      <c r="S5065">
        <v>0</v>
      </c>
      <c r="T5065">
        <v>0</v>
      </c>
    </row>
    <row r="5066" spans="1:20" x14ac:dyDescent="0.3">
      <c r="A5066" t="s">
        <v>271</v>
      </c>
      <c r="B5066" t="s">
        <v>652</v>
      </c>
      <c r="C5066">
        <v>3</v>
      </c>
      <c r="D5066">
        <v>4</v>
      </c>
      <c r="E5066" t="s">
        <v>510</v>
      </c>
      <c r="F5066" t="s">
        <v>508</v>
      </c>
      <c r="G5066" t="s">
        <v>508</v>
      </c>
      <c r="H5066">
        <v>8.931421647954938</v>
      </c>
      <c r="I5066">
        <v>14.95083668192879</v>
      </c>
      <c r="J5066">
        <v>-1.336818791851814</v>
      </c>
      <c r="K5066">
        <v>-62.739746079688587</v>
      </c>
      <c r="L5066">
        <v>1.303470932583584</v>
      </c>
      <c r="M5066">
        <v>-0.31829954762953</v>
      </c>
      <c r="N5066">
        <v>-0.26610506638060161</v>
      </c>
      <c r="O5066">
        <v>0</v>
      </c>
      <c r="P5066">
        <v>1</v>
      </c>
      <c r="Q5066">
        <v>0</v>
      </c>
      <c r="R5066">
        <v>0</v>
      </c>
      <c r="S5066">
        <v>0</v>
      </c>
      <c r="T5066">
        <v>1</v>
      </c>
    </row>
    <row r="5067" spans="1:20" x14ac:dyDescent="0.3">
      <c r="A5067" t="s">
        <v>283</v>
      </c>
      <c r="B5067" t="s">
        <v>652</v>
      </c>
      <c r="C5067">
        <v>6</v>
      </c>
      <c r="D5067">
        <v>5</v>
      </c>
      <c r="E5067" t="s">
        <v>510</v>
      </c>
      <c r="F5067" t="s">
        <v>508</v>
      </c>
      <c r="G5067" t="s">
        <v>508</v>
      </c>
      <c r="H5067">
        <v>7.1087886834984753</v>
      </c>
      <c r="I5067">
        <v>27.171520777144782</v>
      </c>
      <c r="J5067">
        <v>-0.88712553201637556</v>
      </c>
      <c r="K5067">
        <v>-41.84506727477013</v>
      </c>
      <c r="L5067">
        <v>0.63142148584309965</v>
      </c>
      <c r="M5067">
        <v>-3.8226298059083281</v>
      </c>
      <c r="N5067">
        <v>0.1589760358383413</v>
      </c>
      <c r="O5067">
        <v>1</v>
      </c>
      <c r="P5067">
        <v>1</v>
      </c>
      <c r="Q5067">
        <v>0</v>
      </c>
      <c r="R5067">
        <v>1</v>
      </c>
      <c r="S5067">
        <v>0</v>
      </c>
      <c r="T5067">
        <v>0</v>
      </c>
    </row>
    <row r="5068" spans="1:20" x14ac:dyDescent="0.3">
      <c r="A5068" t="s">
        <v>91</v>
      </c>
      <c r="B5068" t="s">
        <v>652</v>
      </c>
      <c r="C5068">
        <v>3</v>
      </c>
      <c r="D5068">
        <v>6</v>
      </c>
      <c r="E5068" t="s">
        <v>510</v>
      </c>
      <c r="F5068" t="s">
        <v>508</v>
      </c>
      <c r="G5068" t="s">
        <v>508</v>
      </c>
      <c r="H5068">
        <v>6.9522182183770669</v>
      </c>
      <c r="I5068">
        <v>5.4687756113697841</v>
      </c>
      <c r="J5068">
        <v>-0.68081400519076052</v>
      </c>
      <c r="K5068">
        <v>-78.284436671463951</v>
      </c>
      <c r="L5068">
        <v>1.292892791666626</v>
      </c>
      <c r="M5068">
        <v>-4.9649219762683838</v>
      </c>
      <c r="N5068">
        <v>-7.3253882499529936</v>
      </c>
      <c r="O5068">
        <v>0</v>
      </c>
      <c r="P5068">
        <v>1</v>
      </c>
      <c r="Q5068">
        <v>0</v>
      </c>
      <c r="R5068">
        <v>0</v>
      </c>
      <c r="S5068">
        <v>0</v>
      </c>
      <c r="T5068">
        <v>1</v>
      </c>
    </row>
    <row r="5069" spans="1:20" x14ac:dyDescent="0.3">
      <c r="A5069" t="s">
        <v>93</v>
      </c>
      <c r="B5069" t="s">
        <v>652</v>
      </c>
      <c r="C5069">
        <v>-2</v>
      </c>
      <c r="D5069">
        <v>3</v>
      </c>
      <c r="E5069" t="s">
        <v>510</v>
      </c>
      <c r="F5069" t="s">
        <v>508</v>
      </c>
      <c r="G5069" t="s">
        <v>508</v>
      </c>
      <c r="H5069">
        <v>7.8081226272926507</v>
      </c>
      <c r="I5069">
        <v>0.89084655273267011</v>
      </c>
      <c r="J5069">
        <v>-0.85533109365411597</v>
      </c>
      <c r="K5069">
        <v>-219.17276285295591</v>
      </c>
      <c r="L5069">
        <v>0.90046731286294401</v>
      </c>
      <c r="M5069">
        <v>-7.3253882499529936</v>
      </c>
      <c r="N5069">
        <v>4.350496354766852</v>
      </c>
      <c r="O5069">
        <v>0</v>
      </c>
      <c r="P5069">
        <v>0</v>
      </c>
      <c r="Q5069">
        <v>0</v>
      </c>
      <c r="R5069">
        <v>0</v>
      </c>
      <c r="S5069">
        <v>0</v>
      </c>
      <c r="T5069">
        <v>0</v>
      </c>
    </row>
    <row r="5070" spans="1:20" x14ac:dyDescent="0.3">
      <c r="A5070" t="s">
        <v>162</v>
      </c>
      <c r="B5070" t="s">
        <v>652</v>
      </c>
      <c r="C5070">
        <v>-2</v>
      </c>
      <c r="D5070">
        <v>3</v>
      </c>
      <c r="E5070" t="s">
        <v>510</v>
      </c>
      <c r="F5070" t="s">
        <v>508</v>
      </c>
      <c r="G5070" t="s">
        <v>508</v>
      </c>
      <c r="H5070">
        <v>7.9815840960684694</v>
      </c>
      <c r="I5070">
        <v>1.068380291950723</v>
      </c>
      <c r="J5070">
        <v>-0.93728869588653096</v>
      </c>
      <c r="K5070">
        <v>-165.0313351083046</v>
      </c>
      <c r="L5070">
        <v>0.67999481487990954</v>
      </c>
      <c r="M5070">
        <v>-4.7416452916086644</v>
      </c>
      <c r="N5070">
        <v>-4.2756864903117764</v>
      </c>
      <c r="O5070">
        <v>0</v>
      </c>
      <c r="P5070">
        <v>0</v>
      </c>
      <c r="Q5070">
        <v>0</v>
      </c>
      <c r="R5070">
        <v>0</v>
      </c>
      <c r="S5070">
        <v>0</v>
      </c>
      <c r="T5070">
        <v>0</v>
      </c>
    </row>
    <row r="5071" spans="1:20" x14ac:dyDescent="0.3">
      <c r="A5071" t="s">
        <v>220</v>
      </c>
      <c r="B5071" t="s">
        <v>652</v>
      </c>
      <c r="C5071">
        <v>-2</v>
      </c>
      <c r="D5071">
        <v>3</v>
      </c>
      <c r="E5071" t="s">
        <v>510</v>
      </c>
      <c r="F5071" t="s">
        <v>508</v>
      </c>
      <c r="G5071" t="s">
        <v>508</v>
      </c>
      <c r="H5071">
        <v>8.2904756636846635</v>
      </c>
      <c r="I5071">
        <v>8.4628645087159917</v>
      </c>
      <c r="J5071">
        <v>-1.0140843793183201</v>
      </c>
      <c r="K5071">
        <v>-170.20279781077991</v>
      </c>
      <c r="L5071">
        <v>0.86268956484536574</v>
      </c>
      <c r="M5071">
        <v>-4.2756864903117764</v>
      </c>
      <c r="N5071">
        <v>10</v>
      </c>
      <c r="O5071">
        <v>0</v>
      </c>
      <c r="P5071">
        <v>0</v>
      </c>
      <c r="Q5071">
        <v>0</v>
      </c>
      <c r="R5071">
        <v>0</v>
      </c>
      <c r="S5071">
        <v>0</v>
      </c>
      <c r="T5071">
        <v>0</v>
      </c>
    </row>
    <row r="5072" spans="1:20" x14ac:dyDescent="0.3">
      <c r="A5072" t="s">
        <v>235</v>
      </c>
      <c r="B5072" t="s">
        <v>652</v>
      </c>
      <c r="C5072">
        <v>-2</v>
      </c>
      <c r="D5072">
        <v>3</v>
      </c>
      <c r="E5072" t="s">
        <v>510</v>
      </c>
      <c r="F5072" t="s">
        <v>508</v>
      </c>
      <c r="G5072" t="s">
        <v>508</v>
      </c>
      <c r="H5072">
        <v>7.3184604016007144</v>
      </c>
      <c r="I5072">
        <v>10.38461693645263</v>
      </c>
      <c r="J5072">
        <v>-0.58640649986320792</v>
      </c>
      <c r="K5072">
        <v>-103.68870317490121</v>
      </c>
      <c r="L5072">
        <v>0.45328996668794408</v>
      </c>
      <c r="M5072">
        <v>-2.0182257348399149</v>
      </c>
      <c r="N5072">
        <v>-1.1295685989333171</v>
      </c>
      <c r="O5072">
        <v>0</v>
      </c>
      <c r="P5072">
        <v>0</v>
      </c>
      <c r="Q5072">
        <v>0</v>
      </c>
      <c r="R5072">
        <v>0</v>
      </c>
      <c r="S5072">
        <v>0</v>
      </c>
      <c r="T5072">
        <v>0</v>
      </c>
    </row>
    <row r="5073" spans="1:20" x14ac:dyDescent="0.3">
      <c r="A5073" t="s">
        <v>259</v>
      </c>
      <c r="B5073" t="s">
        <v>652</v>
      </c>
      <c r="C5073">
        <v>-2</v>
      </c>
      <c r="D5073">
        <v>1</v>
      </c>
      <c r="E5073" t="s">
        <v>510</v>
      </c>
      <c r="F5073" t="s">
        <v>508</v>
      </c>
      <c r="G5073" t="s">
        <v>508</v>
      </c>
      <c r="H5073">
        <v>7.2628634490468231</v>
      </c>
      <c r="I5073">
        <v>7.5396834407352067</v>
      </c>
      <c r="J5073">
        <v>-0.54142458976221985</v>
      </c>
      <c r="K5073">
        <v>-107.4262405888975</v>
      </c>
      <c r="L5073">
        <v>0.64816360075128998</v>
      </c>
      <c r="M5073">
        <v>-1.1295685989333171</v>
      </c>
      <c r="N5073">
        <v>-0.26881694586956162</v>
      </c>
      <c r="O5073">
        <v>0</v>
      </c>
      <c r="P5073">
        <v>0</v>
      </c>
      <c r="Q5073">
        <v>0</v>
      </c>
      <c r="R5073">
        <v>0</v>
      </c>
      <c r="S5073">
        <v>0</v>
      </c>
      <c r="T5073">
        <v>0</v>
      </c>
    </row>
    <row r="5074" spans="1:20" x14ac:dyDescent="0.3">
      <c r="A5074" t="s">
        <v>269</v>
      </c>
      <c r="B5074" t="s">
        <v>652</v>
      </c>
      <c r="C5074">
        <v>1</v>
      </c>
      <c r="D5074">
        <v>2</v>
      </c>
      <c r="E5074" t="s">
        <v>510</v>
      </c>
      <c r="F5074" t="s">
        <v>508</v>
      </c>
      <c r="G5074" t="s">
        <v>508</v>
      </c>
      <c r="H5074">
        <v>6.7352479177872047</v>
      </c>
      <c r="I5074">
        <v>5.1181138578053069</v>
      </c>
      <c r="J5074">
        <v>-0.38361091958660642</v>
      </c>
      <c r="K5074">
        <v>-96.737976933045687</v>
      </c>
      <c r="L5074">
        <v>0.95480628384356891</v>
      </c>
      <c r="M5074">
        <v>-0.80862455744756656</v>
      </c>
      <c r="N5074">
        <v>-5.9103252022881181</v>
      </c>
      <c r="O5074">
        <v>0</v>
      </c>
      <c r="P5074">
        <v>1</v>
      </c>
      <c r="Q5074">
        <v>0</v>
      </c>
      <c r="R5074">
        <v>0</v>
      </c>
      <c r="S5074">
        <v>0</v>
      </c>
      <c r="T5074">
        <v>0</v>
      </c>
    </row>
    <row r="5075" spans="1:20" x14ac:dyDescent="0.3">
      <c r="A5075" t="s">
        <v>282</v>
      </c>
      <c r="B5075" t="s">
        <v>652</v>
      </c>
      <c r="C5075">
        <v>-2</v>
      </c>
      <c r="D5075">
        <v>3</v>
      </c>
      <c r="E5075" t="s">
        <v>510</v>
      </c>
      <c r="F5075" t="s">
        <v>508</v>
      </c>
      <c r="G5075" t="s">
        <v>508</v>
      </c>
      <c r="H5075">
        <v>7.2356881622195726</v>
      </c>
      <c r="I5075">
        <v>0</v>
      </c>
      <c r="J5075">
        <v>-0.39556216001715239</v>
      </c>
      <c r="K5075">
        <v>-112.12916271704771</v>
      </c>
      <c r="L5075">
        <v>0.57225635039432321</v>
      </c>
      <c r="M5075">
        <v>-5.9103252022881181</v>
      </c>
      <c r="N5075">
        <v>6.6425996458804244</v>
      </c>
      <c r="O5075">
        <v>0</v>
      </c>
      <c r="P5075">
        <v>0</v>
      </c>
      <c r="Q5075">
        <v>0</v>
      </c>
      <c r="R5075">
        <v>0</v>
      </c>
      <c r="S5075">
        <v>0</v>
      </c>
      <c r="T5075">
        <v>0</v>
      </c>
    </row>
    <row r="5076" spans="1:20" x14ac:dyDescent="0.3">
      <c r="A5076" t="s">
        <v>285</v>
      </c>
      <c r="B5076" t="s">
        <v>652</v>
      </c>
      <c r="C5076">
        <v>3</v>
      </c>
      <c r="D5076">
        <v>4</v>
      </c>
      <c r="E5076" t="s">
        <v>510</v>
      </c>
      <c r="F5076" t="s">
        <v>508</v>
      </c>
      <c r="G5076" t="s">
        <v>508</v>
      </c>
      <c r="H5076">
        <v>6.9315605763924353</v>
      </c>
      <c r="I5076">
        <v>20.98500484699446</v>
      </c>
      <c r="J5076">
        <v>-0.28754999054802499</v>
      </c>
      <c r="K5076">
        <v>-85.854977527464712</v>
      </c>
      <c r="L5076">
        <v>0.96976092741234576</v>
      </c>
      <c r="M5076">
        <v>-6.1611426735474133</v>
      </c>
      <c r="N5076">
        <v>-0.28860002051844791</v>
      </c>
      <c r="O5076">
        <v>0</v>
      </c>
      <c r="P5076">
        <v>1</v>
      </c>
      <c r="Q5076">
        <v>0</v>
      </c>
      <c r="R5076">
        <v>1</v>
      </c>
      <c r="S5076">
        <v>0</v>
      </c>
      <c r="T5076">
        <v>0</v>
      </c>
    </row>
    <row r="5077" spans="1:20" x14ac:dyDescent="0.3">
      <c r="A5077" t="s">
        <v>291</v>
      </c>
      <c r="B5077" t="s">
        <v>652</v>
      </c>
      <c r="C5077">
        <v>0</v>
      </c>
      <c r="D5077">
        <v>1</v>
      </c>
      <c r="E5077" t="s">
        <v>510</v>
      </c>
      <c r="F5077" t="s">
        <v>508</v>
      </c>
      <c r="G5077" t="s">
        <v>508</v>
      </c>
      <c r="H5077">
        <v>6.6642393334238017</v>
      </c>
      <c r="I5077">
        <v>20.73169625422263</v>
      </c>
      <c r="J5077">
        <v>-0.21105344121485101</v>
      </c>
      <c r="K5077">
        <v>-109.5132169768773</v>
      </c>
      <c r="L5077">
        <v>0.83700270667667476</v>
      </c>
      <c r="M5077">
        <v>-0.65123121979226184</v>
      </c>
      <c r="N5077">
        <v>-3.641660718646758</v>
      </c>
      <c r="O5077">
        <v>0</v>
      </c>
      <c r="P5077">
        <v>0</v>
      </c>
      <c r="Q5077">
        <v>0</v>
      </c>
      <c r="R5077">
        <v>1</v>
      </c>
      <c r="S5077">
        <v>0</v>
      </c>
      <c r="T5077">
        <v>0</v>
      </c>
    </row>
    <row r="5078" spans="1:20" x14ac:dyDescent="0.3">
      <c r="A5078" t="s">
        <v>295</v>
      </c>
      <c r="B5078" t="s">
        <v>652</v>
      </c>
      <c r="C5078">
        <v>-2</v>
      </c>
      <c r="D5078">
        <v>3</v>
      </c>
      <c r="E5078" t="s">
        <v>510</v>
      </c>
      <c r="F5078" t="s">
        <v>508</v>
      </c>
      <c r="G5078" t="s">
        <v>508</v>
      </c>
      <c r="H5078">
        <v>6.9214988329563329</v>
      </c>
      <c r="I5078">
        <v>8.5365726010261067</v>
      </c>
      <c r="J5078">
        <v>-0.21718404597313601</v>
      </c>
      <c r="K5078">
        <v>-131.16104911454559</v>
      </c>
      <c r="L5078">
        <v>0.66493730955401842</v>
      </c>
      <c r="M5078">
        <v>-3.641660718646758</v>
      </c>
      <c r="N5078">
        <v>-0.22675535910200351</v>
      </c>
      <c r="O5078">
        <v>0</v>
      </c>
      <c r="P5078">
        <v>0</v>
      </c>
      <c r="Q5078">
        <v>0</v>
      </c>
      <c r="R5078">
        <v>0</v>
      </c>
      <c r="S5078">
        <v>0</v>
      </c>
      <c r="T5078">
        <v>0</v>
      </c>
    </row>
    <row r="5079" spans="1:20" x14ac:dyDescent="0.3">
      <c r="A5079" t="s">
        <v>298</v>
      </c>
      <c r="B5079" t="s">
        <v>652</v>
      </c>
      <c r="C5079">
        <v>0</v>
      </c>
      <c r="D5079">
        <v>2</v>
      </c>
      <c r="E5079" t="s">
        <v>510</v>
      </c>
      <c r="F5079" t="s">
        <v>508</v>
      </c>
      <c r="G5079" t="s">
        <v>508</v>
      </c>
      <c r="H5079">
        <v>6.7261902224621863</v>
      </c>
      <c r="I5079">
        <v>7.804871694732995</v>
      </c>
      <c r="J5079">
        <v>-0.19666108976728361</v>
      </c>
      <c r="K5079">
        <v>-117.7333966837398</v>
      </c>
      <c r="L5079">
        <v>1.075512067554145</v>
      </c>
      <c r="M5079">
        <v>-0.22675535910200351</v>
      </c>
      <c r="N5079">
        <v>2.196969439722833</v>
      </c>
      <c r="O5079">
        <v>0</v>
      </c>
      <c r="P5079">
        <v>0</v>
      </c>
      <c r="Q5079">
        <v>0</v>
      </c>
      <c r="R5079">
        <v>0</v>
      </c>
      <c r="S5079">
        <v>0</v>
      </c>
      <c r="T5079">
        <v>1</v>
      </c>
    </row>
    <row r="5080" spans="1:20" x14ac:dyDescent="0.3">
      <c r="A5080" t="s">
        <v>96</v>
      </c>
      <c r="B5080" t="s">
        <v>652</v>
      </c>
      <c r="C5080">
        <v>7</v>
      </c>
      <c r="D5080">
        <v>6</v>
      </c>
      <c r="E5080" t="s">
        <v>510</v>
      </c>
      <c r="F5080" t="s">
        <v>508</v>
      </c>
      <c r="G5080" t="s">
        <v>508</v>
      </c>
      <c r="H5080">
        <v>6.0724890742837916</v>
      </c>
      <c r="I5080">
        <v>26.20084881180091</v>
      </c>
      <c r="J5080">
        <v>0.1156218229563519</v>
      </c>
      <c r="K5080">
        <v>-70.621473492647553</v>
      </c>
      <c r="L5080">
        <v>0.46945034661689172</v>
      </c>
      <c r="M5080">
        <v>-0.95518087964931131</v>
      </c>
      <c r="N5080">
        <v>-0.37091423411318608</v>
      </c>
      <c r="O5080">
        <v>1</v>
      </c>
      <c r="P5080">
        <v>1</v>
      </c>
      <c r="Q5080">
        <v>1</v>
      </c>
      <c r="R5080">
        <v>0</v>
      </c>
      <c r="S5080">
        <v>0</v>
      </c>
      <c r="T5080">
        <v>0</v>
      </c>
    </row>
    <row r="5081" spans="1:20" x14ac:dyDescent="0.3">
      <c r="A5081" t="s">
        <v>164</v>
      </c>
      <c r="B5081" t="s">
        <v>652</v>
      </c>
      <c r="C5081">
        <v>1</v>
      </c>
      <c r="D5081">
        <v>6</v>
      </c>
      <c r="E5081" t="s">
        <v>510</v>
      </c>
      <c r="F5081" t="s">
        <v>508</v>
      </c>
      <c r="G5081" t="s">
        <v>508</v>
      </c>
      <c r="H5081">
        <v>6.3241759499350749</v>
      </c>
      <c r="I5081">
        <v>5.4053996002300844</v>
      </c>
      <c r="J5081">
        <v>0.1299381444046972</v>
      </c>
      <c r="K5081">
        <v>-109.3333005827556</v>
      </c>
      <c r="L5081">
        <v>0.60039335853979703</v>
      </c>
      <c r="M5081">
        <v>-3.201789243519702</v>
      </c>
      <c r="N5081">
        <v>5.9230804443359384</v>
      </c>
      <c r="O5081">
        <v>0</v>
      </c>
      <c r="P5081">
        <v>0</v>
      </c>
      <c r="Q5081">
        <v>1</v>
      </c>
      <c r="R5081">
        <v>0</v>
      </c>
      <c r="S5081">
        <v>0</v>
      </c>
      <c r="T5081">
        <v>0</v>
      </c>
    </row>
    <row r="5082" spans="1:20" x14ac:dyDescent="0.3">
      <c r="A5082" t="s">
        <v>242</v>
      </c>
      <c r="B5082" t="s">
        <v>652</v>
      </c>
      <c r="C5082">
        <v>11</v>
      </c>
      <c r="D5082">
        <v>9</v>
      </c>
      <c r="E5082" t="s">
        <v>510</v>
      </c>
      <c r="F5082" t="s">
        <v>508</v>
      </c>
      <c r="G5082" t="s">
        <v>508</v>
      </c>
      <c r="H5082">
        <v>5.0684648719813516</v>
      </c>
      <c r="I5082">
        <v>59.659072128694071</v>
      </c>
      <c r="J5082">
        <v>0.4041098830873</v>
      </c>
      <c r="K5082">
        <v>-8.619180189967933</v>
      </c>
      <c r="L5082">
        <v>1.0673763830617671</v>
      </c>
      <c r="M5082">
        <v>-0.42735341723448439</v>
      </c>
      <c r="N5082">
        <v>2.0028662075386392</v>
      </c>
      <c r="O5082">
        <v>1</v>
      </c>
      <c r="P5082">
        <v>1</v>
      </c>
      <c r="Q5082">
        <v>1</v>
      </c>
      <c r="R5082">
        <v>1</v>
      </c>
      <c r="S5082">
        <v>0</v>
      </c>
      <c r="T5082">
        <v>1</v>
      </c>
    </row>
    <row r="5083" spans="1:20" x14ac:dyDescent="0.3">
      <c r="A5083" t="s">
        <v>77</v>
      </c>
      <c r="B5083" t="s">
        <v>143</v>
      </c>
      <c r="C5083">
        <v>8</v>
      </c>
      <c r="D5083">
        <v>10</v>
      </c>
      <c r="E5083" t="s">
        <v>367</v>
      </c>
      <c r="F5083" t="s">
        <v>508</v>
      </c>
      <c r="G5083" t="s">
        <v>509</v>
      </c>
      <c r="H5083">
        <v>2.7817673952834432</v>
      </c>
      <c r="I5083">
        <v>24.806160288142511</v>
      </c>
      <c r="J5083">
        <v>1.110436971891156E-2</v>
      </c>
      <c r="K5083">
        <v>-87.500029434372635</v>
      </c>
      <c r="L5083">
        <v>0.67419222616761476</v>
      </c>
      <c r="M5083">
        <v>-0.50000190734863281</v>
      </c>
      <c r="N5083">
        <v>0.50251448938023724</v>
      </c>
      <c r="O5083">
        <v>0</v>
      </c>
      <c r="P5083">
        <v>1</v>
      </c>
      <c r="Q5083">
        <v>1</v>
      </c>
      <c r="R5083">
        <v>0</v>
      </c>
      <c r="S5083">
        <v>1</v>
      </c>
      <c r="T5083">
        <v>0</v>
      </c>
    </row>
    <row r="5084" spans="1:20" x14ac:dyDescent="0.3">
      <c r="A5084" t="s">
        <v>139</v>
      </c>
      <c r="B5084" t="s">
        <v>143</v>
      </c>
      <c r="C5084">
        <v>11</v>
      </c>
      <c r="D5084">
        <v>16</v>
      </c>
      <c r="E5084" t="s">
        <v>367</v>
      </c>
      <c r="F5084" t="s">
        <v>508</v>
      </c>
      <c r="G5084" t="s">
        <v>509</v>
      </c>
      <c r="H5084">
        <v>2.8663110953906301</v>
      </c>
      <c r="I5084">
        <v>35.41668115390614</v>
      </c>
      <c r="J5084">
        <v>6.8940770114173169E-2</v>
      </c>
      <c r="K5084">
        <v>94.780283572785848</v>
      </c>
      <c r="L5084">
        <v>0.95412663435149847</v>
      </c>
      <c r="M5084">
        <v>-2.125606366379361</v>
      </c>
      <c r="N5084">
        <v>-1.1352395836030149</v>
      </c>
      <c r="O5084">
        <v>1</v>
      </c>
      <c r="P5084">
        <v>1</v>
      </c>
      <c r="Q5084">
        <v>1</v>
      </c>
      <c r="R5084">
        <v>0</v>
      </c>
      <c r="S5084">
        <v>1</v>
      </c>
      <c r="T5084">
        <v>0</v>
      </c>
    </row>
    <row r="5085" spans="1:20" x14ac:dyDescent="0.3">
      <c r="A5085" t="s">
        <v>156</v>
      </c>
      <c r="B5085" t="s">
        <v>143</v>
      </c>
      <c r="C5085">
        <v>11</v>
      </c>
      <c r="D5085">
        <v>14</v>
      </c>
      <c r="E5085" t="s">
        <v>367</v>
      </c>
      <c r="F5085" t="s">
        <v>508</v>
      </c>
      <c r="G5085" t="s">
        <v>509</v>
      </c>
      <c r="H5085">
        <v>2.8956580755901791</v>
      </c>
      <c r="I5085">
        <v>23.437538805105731</v>
      </c>
      <c r="J5085">
        <v>2.5134156346518059E-2</v>
      </c>
      <c r="K5085">
        <v>-37.989808146151233</v>
      </c>
      <c r="L5085">
        <v>0.68452430737716308</v>
      </c>
      <c r="M5085">
        <v>-1.1352395836030149</v>
      </c>
      <c r="N5085">
        <v>4.3434792913652531</v>
      </c>
      <c r="O5085">
        <v>1</v>
      </c>
      <c r="P5085">
        <v>1</v>
      </c>
      <c r="Q5085">
        <v>1</v>
      </c>
      <c r="R5085">
        <v>0</v>
      </c>
      <c r="S5085">
        <v>1</v>
      </c>
      <c r="T5085">
        <v>0</v>
      </c>
    </row>
    <row r="5086" spans="1:20" x14ac:dyDescent="0.3">
      <c r="A5086" t="s">
        <v>228</v>
      </c>
      <c r="B5086" t="s">
        <v>143</v>
      </c>
      <c r="C5086">
        <v>13</v>
      </c>
      <c r="D5086">
        <v>12</v>
      </c>
      <c r="E5086" t="s">
        <v>510</v>
      </c>
      <c r="F5086" t="s">
        <v>508</v>
      </c>
      <c r="G5086" t="s">
        <v>508</v>
      </c>
      <c r="H5086">
        <v>3.7382003363223291</v>
      </c>
      <c r="I5086">
        <v>60.039393508181128</v>
      </c>
      <c r="J5086">
        <v>0.56328587744063474</v>
      </c>
      <c r="K5086">
        <v>315.78637521407222</v>
      </c>
      <c r="L5086">
        <v>2.4641605146677139</v>
      </c>
      <c r="M5086">
        <v>-1.261413706245575</v>
      </c>
      <c r="N5086">
        <v>0.57268350835847193</v>
      </c>
      <c r="O5086">
        <v>1</v>
      </c>
      <c r="P5086">
        <v>1</v>
      </c>
      <c r="Q5086">
        <v>1</v>
      </c>
      <c r="R5086">
        <v>0</v>
      </c>
      <c r="S5086">
        <v>1</v>
      </c>
      <c r="T5086">
        <v>1</v>
      </c>
    </row>
    <row r="5087" spans="1:20" x14ac:dyDescent="0.3">
      <c r="A5087" t="s">
        <v>271</v>
      </c>
      <c r="B5087" t="s">
        <v>143</v>
      </c>
      <c r="C5087">
        <v>4</v>
      </c>
      <c r="D5087">
        <v>6</v>
      </c>
      <c r="E5087" t="s">
        <v>510</v>
      </c>
      <c r="F5087" t="s">
        <v>508</v>
      </c>
      <c r="G5087" t="s">
        <v>508</v>
      </c>
      <c r="H5087">
        <v>5.6142166522086399</v>
      </c>
      <c r="I5087">
        <v>20.66931417674439</v>
      </c>
      <c r="J5087">
        <v>4.2959671257750909E-2</v>
      </c>
      <c r="K5087">
        <v>-15.858003587771391</v>
      </c>
      <c r="L5087">
        <v>0.75262070170810957</v>
      </c>
      <c r="M5087">
        <v>-6.0798552492066849</v>
      </c>
      <c r="N5087">
        <v>3.4299471415663589</v>
      </c>
      <c r="O5087">
        <v>0</v>
      </c>
      <c r="P5087">
        <v>1</v>
      </c>
      <c r="Q5087">
        <v>1</v>
      </c>
      <c r="R5087">
        <v>0</v>
      </c>
      <c r="S5087">
        <v>0</v>
      </c>
      <c r="T5087">
        <v>0</v>
      </c>
    </row>
    <row r="5088" spans="1:20" x14ac:dyDescent="0.3">
      <c r="A5088" t="s">
        <v>283</v>
      </c>
      <c r="B5088" t="s">
        <v>143</v>
      </c>
      <c r="C5088">
        <v>1</v>
      </c>
      <c r="D5088">
        <v>2</v>
      </c>
      <c r="E5088" t="s">
        <v>510</v>
      </c>
      <c r="F5088" t="s">
        <v>508</v>
      </c>
      <c r="G5088" t="s">
        <v>508</v>
      </c>
      <c r="H5088">
        <v>5.7746389553584532</v>
      </c>
      <c r="I5088">
        <v>19.7530728532805</v>
      </c>
      <c r="J5088">
        <v>-0.38826180945287803</v>
      </c>
      <c r="K5088">
        <v>-63.739488269063159</v>
      </c>
      <c r="L5088">
        <v>0.65392539156000784</v>
      </c>
      <c r="M5088">
        <v>-0.62022503074871804</v>
      </c>
      <c r="N5088">
        <v>-0.38406108496913127</v>
      </c>
      <c r="O5088">
        <v>0</v>
      </c>
      <c r="P5088">
        <v>1</v>
      </c>
      <c r="Q5088">
        <v>0</v>
      </c>
      <c r="R5088">
        <v>0</v>
      </c>
      <c r="S5088">
        <v>0</v>
      </c>
      <c r="T5088">
        <v>0</v>
      </c>
    </row>
    <row r="5089" spans="1:20" x14ac:dyDescent="0.3">
      <c r="A5089" t="s">
        <v>290</v>
      </c>
      <c r="B5089" t="s">
        <v>143</v>
      </c>
      <c r="C5089">
        <v>1</v>
      </c>
      <c r="D5089">
        <v>2</v>
      </c>
      <c r="E5089" t="s">
        <v>510</v>
      </c>
      <c r="F5089" t="s">
        <v>508</v>
      </c>
      <c r="G5089" t="s">
        <v>508</v>
      </c>
      <c r="H5089">
        <v>5.7349403630845934</v>
      </c>
      <c r="I5089">
        <v>18.10698344884046</v>
      </c>
      <c r="J5089">
        <v>-0.45362188628478428</v>
      </c>
      <c r="K5089">
        <v>-81.162618641024707</v>
      </c>
      <c r="L5089">
        <v>0.63643207722859618</v>
      </c>
      <c r="M5089">
        <v>-0.38406108496913127</v>
      </c>
      <c r="N5089">
        <v>-2.0240967532238332</v>
      </c>
      <c r="O5089">
        <v>0</v>
      </c>
      <c r="P5089">
        <v>1</v>
      </c>
      <c r="Q5089">
        <v>0</v>
      </c>
      <c r="R5089">
        <v>0</v>
      </c>
      <c r="S5089">
        <v>0</v>
      </c>
      <c r="T5089">
        <v>0</v>
      </c>
    </row>
    <row r="5090" spans="1:20" x14ac:dyDescent="0.3">
      <c r="A5090" t="s">
        <v>512</v>
      </c>
      <c r="B5090" t="s">
        <v>143</v>
      </c>
      <c r="C5090">
        <v>0</v>
      </c>
      <c r="D5090">
        <v>2</v>
      </c>
      <c r="E5090" t="s">
        <v>510</v>
      </c>
      <c r="F5090" t="s">
        <v>508</v>
      </c>
      <c r="G5090" t="s">
        <v>508</v>
      </c>
      <c r="H5090">
        <v>5.9630108979727687</v>
      </c>
      <c r="I5090">
        <v>4.3932874079843716</v>
      </c>
      <c r="J5090">
        <v>-0.57666605597695231</v>
      </c>
      <c r="K5090">
        <v>-111.4157275395611</v>
      </c>
      <c r="L5090">
        <v>1.0151345382593819</v>
      </c>
      <c r="M5090">
        <v>-0.83620303458887169</v>
      </c>
      <c r="N5090">
        <v>-5.158725278027287</v>
      </c>
      <c r="O5090">
        <v>0</v>
      </c>
      <c r="P5090">
        <v>0</v>
      </c>
      <c r="Q5090">
        <v>0</v>
      </c>
      <c r="R5090">
        <v>0</v>
      </c>
      <c r="S5090">
        <v>0</v>
      </c>
      <c r="T5090">
        <v>1</v>
      </c>
    </row>
    <row r="5091" spans="1:20" x14ac:dyDescent="0.3">
      <c r="A5091" t="s">
        <v>91</v>
      </c>
      <c r="B5091" t="s">
        <v>143</v>
      </c>
      <c r="C5091">
        <v>0</v>
      </c>
      <c r="D5091">
        <v>4</v>
      </c>
      <c r="E5091" t="s">
        <v>510</v>
      </c>
      <c r="F5091" t="s">
        <v>508</v>
      </c>
      <c r="G5091" t="s">
        <v>508</v>
      </c>
      <c r="H5091">
        <v>6.1528699959408986</v>
      </c>
      <c r="I5091">
        <v>11.653569039558411</v>
      </c>
      <c r="J5091">
        <v>-0.69703486792694014</v>
      </c>
      <c r="K5091">
        <v>-165.58522691244451</v>
      </c>
      <c r="L5091">
        <v>1.174741859550118</v>
      </c>
      <c r="M5091">
        <v>-5.158725278027287</v>
      </c>
      <c r="N5091">
        <v>-3.504184345636296</v>
      </c>
      <c r="O5091">
        <v>0</v>
      </c>
      <c r="P5091">
        <v>0</v>
      </c>
      <c r="Q5091">
        <v>0</v>
      </c>
      <c r="R5091">
        <v>0</v>
      </c>
      <c r="S5091">
        <v>0</v>
      </c>
      <c r="T5091">
        <v>1</v>
      </c>
    </row>
    <row r="5092" spans="1:20" x14ac:dyDescent="0.3">
      <c r="A5092" t="s">
        <v>93</v>
      </c>
      <c r="B5092" t="s">
        <v>143</v>
      </c>
      <c r="C5092">
        <v>0</v>
      </c>
      <c r="D5092">
        <v>5</v>
      </c>
      <c r="E5092" t="s">
        <v>510</v>
      </c>
      <c r="F5092" t="s">
        <v>508</v>
      </c>
      <c r="G5092" t="s">
        <v>508</v>
      </c>
      <c r="H5092">
        <v>5.8768886922778218</v>
      </c>
      <c r="I5092">
        <v>1.2635666174107161</v>
      </c>
      <c r="J5092">
        <v>-0.79474600093220882</v>
      </c>
      <c r="K5092">
        <v>-147.9152969195728</v>
      </c>
      <c r="L5092">
        <v>1.386590067976283</v>
      </c>
      <c r="M5092">
        <v>-3.504184345636296</v>
      </c>
      <c r="N5092">
        <v>-0.21680712126415549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1</v>
      </c>
    </row>
    <row r="5093" spans="1:20" x14ac:dyDescent="0.3">
      <c r="A5093" t="s">
        <v>162</v>
      </c>
      <c r="B5093" t="s">
        <v>143</v>
      </c>
      <c r="C5093">
        <v>3</v>
      </c>
      <c r="D5093">
        <v>3</v>
      </c>
      <c r="E5093" t="s">
        <v>510</v>
      </c>
      <c r="F5093" t="s">
        <v>508</v>
      </c>
      <c r="G5093" t="s">
        <v>508</v>
      </c>
      <c r="H5093">
        <v>5.2533344087146574</v>
      </c>
      <c r="I5093">
        <v>10.37734558930963</v>
      </c>
      <c r="J5093">
        <v>-0.65388815175912551</v>
      </c>
      <c r="K5093">
        <v>-93.250920300182372</v>
      </c>
      <c r="L5093">
        <v>1.0461547583322299</v>
      </c>
      <c r="M5093">
        <v>-1.1075901614606909</v>
      </c>
      <c r="N5093">
        <v>3.306671142578125</v>
      </c>
      <c r="O5093">
        <v>0</v>
      </c>
      <c r="P5093">
        <v>1</v>
      </c>
      <c r="Q5093">
        <v>0</v>
      </c>
      <c r="R5093">
        <v>0</v>
      </c>
      <c r="S5093">
        <v>0</v>
      </c>
      <c r="T5093">
        <v>1</v>
      </c>
    </row>
    <row r="5094" spans="1:20" x14ac:dyDescent="0.3">
      <c r="A5094" t="s">
        <v>259</v>
      </c>
      <c r="B5094" t="s">
        <v>143</v>
      </c>
      <c r="C5094">
        <v>13</v>
      </c>
      <c r="D5094">
        <v>10</v>
      </c>
      <c r="E5094" t="s">
        <v>510</v>
      </c>
      <c r="F5094" t="s">
        <v>508</v>
      </c>
      <c r="G5094" t="s">
        <v>508</v>
      </c>
      <c r="H5094">
        <v>4.8347574634190513</v>
      </c>
      <c r="I5094">
        <v>67.265470277711586</v>
      </c>
      <c r="J5094">
        <v>0.58283041051298179</v>
      </c>
      <c r="K5094">
        <v>170.25978857242751</v>
      </c>
      <c r="L5094">
        <v>1.2737518188844661</v>
      </c>
      <c r="M5094">
        <v>-1.731212095248903</v>
      </c>
      <c r="N5094">
        <v>3.523413257461474</v>
      </c>
      <c r="O5094">
        <v>1</v>
      </c>
      <c r="P5094">
        <v>1</v>
      </c>
      <c r="Q5094">
        <v>1</v>
      </c>
      <c r="R5094">
        <v>0</v>
      </c>
      <c r="S5094">
        <v>1</v>
      </c>
      <c r="T5094">
        <v>1</v>
      </c>
    </row>
    <row r="5095" spans="1:20" x14ac:dyDescent="0.3">
      <c r="A5095" t="s">
        <v>269</v>
      </c>
      <c r="B5095" t="s">
        <v>143</v>
      </c>
      <c r="C5095">
        <v>9</v>
      </c>
      <c r="D5095">
        <v>6</v>
      </c>
      <c r="E5095" t="s">
        <v>510</v>
      </c>
      <c r="F5095" t="s">
        <v>508</v>
      </c>
      <c r="G5095" t="s">
        <v>508</v>
      </c>
      <c r="H5095">
        <v>5.2332825382918466</v>
      </c>
      <c r="I5095">
        <v>71.257502811531808</v>
      </c>
      <c r="J5095">
        <v>0.7100321534341778</v>
      </c>
      <c r="K5095">
        <v>123.3454974247211</v>
      </c>
      <c r="L5095">
        <v>0.82666448775373502</v>
      </c>
      <c r="M5095">
        <v>-2.507834607504293</v>
      </c>
      <c r="N5095">
        <v>-2.434546051911072</v>
      </c>
      <c r="O5095">
        <v>1</v>
      </c>
      <c r="P5095">
        <v>1</v>
      </c>
      <c r="Q5095">
        <v>1</v>
      </c>
      <c r="R5095">
        <v>0</v>
      </c>
      <c r="S5095">
        <v>1</v>
      </c>
      <c r="T5095">
        <v>0</v>
      </c>
    </row>
    <row r="5096" spans="1:20" x14ac:dyDescent="0.3">
      <c r="A5096" t="s">
        <v>282</v>
      </c>
      <c r="B5096" t="s">
        <v>143</v>
      </c>
      <c r="C5096">
        <v>9</v>
      </c>
      <c r="D5096">
        <v>6</v>
      </c>
      <c r="E5096" t="s">
        <v>510</v>
      </c>
      <c r="F5096" t="s">
        <v>508</v>
      </c>
      <c r="G5096" t="s">
        <v>508</v>
      </c>
      <c r="H5096">
        <v>5.3840457674390114</v>
      </c>
      <c r="I5096">
        <v>60.678643246498822</v>
      </c>
      <c r="J5096">
        <v>0.58389831852258645</v>
      </c>
      <c r="K5096">
        <v>75.798552708557295</v>
      </c>
      <c r="L5096">
        <v>0.30074532334494752</v>
      </c>
      <c r="M5096">
        <v>-2.434546051911072</v>
      </c>
      <c r="N5096">
        <v>1.4595078591475099</v>
      </c>
      <c r="O5096">
        <v>1</v>
      </c>
      <c r="P5096">
        <v>1</v>
      </c>
      <c r="Q5096">
        <v>1</v>
      </c>
      <c r="R5096">
        <v>0</v>
      </c>
      <c r="S5096">
        <v>1</v>
      </c>
      <c r="T5096">
        <v>0</v>
      </c>
    </row>
    <row r="5097" spans="1:20" x14ac:dyDescent="0.3">
      <c r="A5097" t="s">
        <v>291</v>
      </c>
      <c r="B5097" t="s">
        <v>143</v>
      </c>
      <c r="C5097">
        <v>4</v>
      </c>
      <c r="D5097">
        <v>8</v>
      </c>
      <c r="E5097" t="s">
        <v>510</v>
      </c>
      <c r="F5097" t="s">
        <v>508</v>
      </c>
      <c r="G5097" t="s">
        <v>508</v>
      </c>
      <c r="H5097">
        <v>5.358867566220864</v>
      </c>
      <c r="I5097">
        <v>46.709154789268311</v>
      </c>
      <c r="J5097">
        <v>0.10227170819777361</v>
      </c>
      <c r="K5097">
        <v>4.2818841086896287</v>
      </c>
      <c r="L5097">
        <v>0.79523991861872279</v>
      </c>
      <c r="M5097">
        <v>-2.816894345597615</v>
      </c>
      <c r="N5097">
        <v>-3.4782666384833649</v>
      </c>
      <c r="O5097">
        <v>0</v>
      </c>
      <c r="P5097">
        <v>1</v>
      </c>
      <c r="Q5097">
        <v>1</v>
      </c>
      <c r="R5097">
        <v>0</v>
      </c>
      <c r="S5097">
        <v>0</v>
      </c>
      <c r="T5097">
        <v>0</v>
      </c>
    </row>
    <row r="5098" spans="1:20" x14ac:dyDescent="0.3">
      <c r="A5098" t="s">
        <v>295</v>
      </c>
      <c r="B5098" t="s">
        <v>143</v>
      </c>
      <c r="C5098">
        <v>1</v>
      </c>
      <c r="D5098">
        <v>4</v>
      </c>
      <c r="E5098" t="s">
        <v>510</v>
      </c>
      <c r="F5098" t="s">
        <v>508</v>
      </c>
      <c r="G5098" t="s">
        <v>508</v>
      </c>
      <c r="H5098">
        <v>5.7736300876575779</v>
      </c>
      <c r="I5098">
        <v>29.629612700037939</v>
      </c>
      <c r="J5098">
        <v>-0.1173437583873307</v>
      </c>
      <c r="K5098">
        <v>-52.091543190756688</v>
      </c>
      <c r="L5098">
        <v>0.88044283360578102</v>
      </c>
      <c r="M5098">
        <v>-3.4782666384833649</v>
      </c>
      <c r="N5098">
        <v>0.70070720823149824</v>
      </c>
      <c r="O5098">
        <v>0</v>
      </c>
      <c r="P5098">
        <v>1</v>
      </c>
      <c r="Q5098">
        <v>0</v>
      </c>
      <c r="R5098">
        <v>0</v>
      </c>
      <c r="S5098">
        <v>0</v>
      </c>
      <c r="T5098">
        <v>0</v>
      </c>
    </row>
    <row r="5099" spans="1:20" x14ac:dyDescent="0.3">
      <c r="A5099" t="s">
        <v>96</v>
      </c>
      <c r="B5099" t="s">
        <v>143</v>
      </c>
      <c r="C5099">
        <v>8</v>
      </c>
      <c r="D5099">
        <v>5</v>
      </c>
      <c r="E5099" t="s">
        <v>510</v>
      </c>
      <c r="F5099" t="s">
        <v>508</v>
      </c>
      <c r="G5099" t="s">
        <v>508</v>
      </c>
      <c r="H5099">
        <v>5.1415943031320452</v>
      </c>
      <c r="I5099">
        <v>26.109661094519339</v>
      </c>
      <c r="J5099">
        <v>-0.25246510700800029</v>
      </c>
      <c r="K5099">
        <v>-19.53566136383543</v>
      </c>
      <c r="L5099">
        <v>1.524344813856559</v>
      </c>
      <c r="M5099">
        <v>-0.58536994747999238</v>
      </c>
      <c r="N5099">
        <v>0.73602321911608892</v>
      </c>
      <c r="O5099">
        <v>1</v>
      </c>
      <c r="P5099">
        <v>1</v>
      </c>
      <c r="Q5099">
        <v>0</v>
      </c>
      <c r="R5099">
        <v>1</v>
      </c>
      <c r="S5099">
        <v>0</v>
      </c>
      <c r="T5099">
        <v>1</v>
      </c>
    </row>
    <row r="5100" spans="1:20" x14ac:dyDescent="0.3">
      <c r="A5100" t="s">
        <v>164</v>
      </c>
      <c r="B5100" t="s">
        <v>143</v>
      </c>
      <c r="C5100">
        <v>3</v>
      </c>
      <c r="D5100">
        <v>6</v>
      </c>
      <c r="E5100" t="s">
        <v>510</v>
      </c>
      <c r="F5100" t="s">
        <v>508</v>
      </c>
      <c r="G5100" t="s">
        <v>508</v>
      </c>
      <c r="H5100">
        <v>4.8258628360119031</v>
      </c>
      <c r="I5100">
        <v>9.749313832686747</v>
      </c>
      <c r="J5100">
        <v>-0.23020240476153009</v>
      </c>
      <c r="K5100">
        <v>-75.374492906925326</v>
      </c>
      <c r="L5100">
        <v>0.76972187018071625</v>
      </c>
      <c r="M5100">
        <v>-3.8967419271913122</v>
      </c>
      <c r="N5100">
        <v>4.0547448706048081</v>
      </c>
      <c r="O5100">
        <v>0</v>
      </c>
      <c r="P5100">
        <v>1</v>
      </c>
      <c r="Q5100">
        <v>0</v>
      </c>
      <c r="R5100">
        <v>0</v>
      </c>
      <c r="S5100">
        <v>0</v>
      </c>
      <c r="T5100">
        <v>0</v>
      </c>
    </row>
    <row r="5101" spans="1:20" x14ac:dyDescent="0.3">
      <c r="A5101" t="s">
        <v>242</v>
      </c>
      <c r="B5101" t="s">
        <v>143</v>
      </c>
      <c r="C5101">
        <v>8</v>
      </c>
      <c r="D5101">
        <v>9</v>
      </c>
      <c r="E5101" t="s">
        <v>510</v>
      </c>
      <c r="F5101" t="s">
        <v>508</v>
      </c>
      <c r="G5101" t="s">
        <v>508</v>
      </c>
      <c r="H5101">
        <v>4.1768440626966514</v>
      </c>
      <c r="I5101">
        <v>40.520443724363361</v>
      </c>
      <c r="J5101">
        <v>4.7365808488931037E-2</v>
      </c>
      <c r="K5101">
        <v>1.38241722391044</v>
      </c>
      <c r="L5101">
        <v>0.69168376301442314</v>
      </c>
      <c r="M5101">
        <v>-2.057417765666063</v>
      </c>
      <c r="N5101">
        <v>1.7586742668657569</v>
      </c>
      <c r="O5101">
        <v>0</v>
      </c>
      <c r="P5101">
        <v>1</v>
      </c>
      <c r="Q5101">
        <v>1</v>
      </c>
      <c r="R5101">
        <v>0</v>
      </c>
      <c r="S5101">
        <v>1</v>
      </c>
      <c r="T5101">
        <v>0</v>
      </c>
    </row>
    <row r="5102" spans="1:20" x14ac:dyDescent="0.3">
      <c r="A5102" t="s">
        <v>77</v>
      </c>
      <c r="B5102" t="s">
        <v>653</v>
      </c>
      <c r="C5102">
        <v>3</v>
      </c>
      <c r="D5102">
        <v>4</v>
      </c>
      <c r="E5102" t="s">
        <v>510</v>
      </c>
      <c r="F5102" t="s">
        <v>508</v>
      </c>
      <c r="G5102" t="s">
        <v>508</v>
      </c>
      <c r="H5102">
        <v>4.3785716465541293</v>
      </c>
      <c r="I5102">
        <v>27.62236512373228</v>
      </c>
      <c r="J5102">
        <v>-1.0410699123677041</v>
      </c>
      <c r="K5102">
        <v>-81.758031857473</v>
      </c>
      <c r="L5102">
        <v>0.9325497625280077</v>
      </c>
      <c r="M5102">
        <v>-1.7681758328068451</v>
      </c>
      <c r="N5102">
        <v>-1.099998474121094</v>
      </c>
      <c r="O5102">
        <v>0</v>
      </c>
      <c r="P5102">
        <v>1</v>
      </c>
      <c r="Q5102">
        <v>0</v>
      </c>
      <c r="R5102">
        <v>0</v>
      </c>
      <c r="S5102">
        <v>0</v>
      </c>
      <c r="T5102">
        <v>0</v>
      </c>
    </row>
    <row r="5103" spans="1:20" x14ac:dyDescent="0.3">
      <c r="A5103" t="s">
        <v>139</v>
      </c>
      <c r="B5103" t="s">
        <v>653</v>
      </c>
      <c r="C5103">
        <v>0</v>
      </c>
      <c r="D5103">
        <v>7</v>
      </c>
      <c r="E5103" t="s">
        <v>510</v>
      </c>
      <c r="F5103" t="s">
        <v>508</v>
      </c>
      <c r="G5103" t="s">
        <v>508</v>
      </c>
      <c r="H5103">
        <v>3.9740262005015081</v>
      </c>
      <c r="I5103">
        <v>1.7021016871675529</v>
      </c>
      <c r="J5103">
        <v>-1.963285059507909</v>
      </c>
      <c r="K5103">
        <v>-115.82931079616139</v>
      </c>
      <c r="L5103">
        <v>0.92976309259421042</v>
      </c>
      <c r="M5103">
        <v>-2.5316455696202529</v>
      </c>
      <c r="N5103">
        <v>0.98700981635551943</v>
      </c>
      <c r="O5103">
        <v>0</v>
      </c>
      <c r="P5103">
        <v>0</v>
      </c>
      <c r="Q5103">
        <v>0</v>
      </c>
      <c r="R5103">
        <v>0</v>
      </c>
      <c r="S5103">
        <v>0</v>
      </c>
      <c r="T5103">
        <v>0</v>
      </c>
    </row>
    <row r="5104" spans="1:20" x14ac:dyDescent="0.3">
      <c r="A5104" t="s">
        <v>228</v>
      </c>
      <c r="B5104" t="s">
        <v>653</v>
      </c>
      <c r="C5104">
        <v>0</v>
      </c>
      <c r="D5104">
        <v>5</v>
      </c>
      <c r="E5104" t="s">
        <v>510</v>
      </c>
      <c r="F5104" t="s">
        <v>508</v>
      </c>
      <c r="G5104" t="s">
        <v>508</v>
      </c>
      <c r="H5104">
        <v>3.074046258348623</v>
      </c>
      <c r="I5104">
        <v>3.1249872275726389</v>
      </c>
      <c r="J5104">
        <v>-1.971963590243762</v>
      </c>
      <c r="K5104">
        <v>-115.0799436854837</v>
      </c>
      <c r="L5104">
        <v>0.80069183094372853</v>
      </c>
      <c r="M5104">
        <v>-1.036269430051814</v>
      </c>
      <c r="N5104">
        <v>1.2041900794543521</v>
      </c>
      <c r="O5104">
        <v>0</v>
      </c>
      <c r="P5104">
        <v>0</v>
      </c>
      <c r="Q5104">
        <v>0</v>
      </c>
      <c r="R5104">
        <v>0</v>
      </c>
      <c r="S5104">
        <v>0</v>
      </c>
      <c r="T5104">
        <v>0</v>
      </c>
    </row>
    <row r="5105" spans="1:20" x14ac:dyDescent="0.3">
      <c r="A5105" t="s">
        <v>283</v>
      </c>
      <c r="B5105" t="s">
        <v>653</v>
      </c>
      <c r="C5105">
        <v>9</v>
      </c>
      <c r="D5105">
        <v>8</v>
      </c>
      <c r="E5105" t="s">
        <v>510</v>
      </c>
      <c r="F5105" t="s">
        <v>508</v>
      </c>
      <c r="G5105" t="s">
        <v>508</v>
      </c>
      <c r="H5105">
        <v>5.1555548773871527</v>
      </c>
      <c r="I5105">
        <v>56.699344246027543</v>
      </c>
      <c r="J5105">
        <v>3.698814319869081</v>
      </c>
      <c r="K5105">
        <v>118.3824854890297</v>
      </c>
      <c r="L5105">
        <v>0.87029917681360347</v>
      </c>
      <c r="M5105">
        <v>-2.5974025974025969</v>
      </c>
      <c r="N5105">
        <v>3.0222235785590281</v>
      </c>
      <c r="O5105">
        <v>1</v>
      </c>
      <c r="P5105">
        <v>1</v>
      </c>
      <c r="Q5105">
        <v>1</v>
      </c>
      <c r="R5105">
        <v>0</v>
      </c>
      <c r="S5105">
        <v>1</v>
      </c>
      <c r="T5105">
        <v>0</v>
      </c>
    </row>
    <row r="5106" spans="1:20" x14ac:dyDescent="0.3">
      <c r="A5106" t="s">
        <v>93</v>
      </c>
      <c r="B5106" t="s">
        <v>653</v>
      </c>
      <c r="C5106">
        <v>11</v>
      </c>
      <c r="D5106">
        <v>8</v>
      </c>
      <c r="E5106" t="s">
        <v>510</v>
      </c>
      <c r="F5106" t="s">
        <v>508</v>
      </c>
      <c r="G5106" t="s">
        <v>508</v>
      </c>
      <c r="H5106">
        <v>7.0607553366174054</v>
      </c>
      <c r="I5106">
        <v>70.912737324300096</v>
      </c>
      <c r="J5106">
        <v>4.4415614508675763</v>
      </c>
      <c r="K5106">
        <v>180.13794915420209</v>
      </c>
      <c r="L5106">
        <v>2.0034882880562179</v>
      </c>
      <c r="M5106">
        <v>-1.6022620169651269</v>
      </c>
      <c r="N5106">
        <v>-4.2145593869731801</v>
      </c>
      <c r="O5106">
        <v>1</v>
      </c>
      <c r="P5106">
        <v>1</v>
      </c>
      <c r="Q5106">
        <v>1</v>
      </c>
      <c r="R5106">
        <v>0</v>
      </c>
      <c r="S5106">
        <v>1</v>
      </c>
      <c r="T5106">
        <v>1</v>
      </c>
    </row>
    <row r="5107" spans="1:20" x14ac:dyDescent="0.3">
      <c r="A5107" t="s">
        <v>220</v>
      </c>
      <c r="B5107" t="s">
        <v>653</v>
      </c>
      <c r="C5107">
        <v>6</v>
      </c>
      <c r="D5107">
        <v>7</v>
      </c>
      <c r="E5107" t="s">
        <v>510</v>
      </c>
      <c r="F5107" t="s">
        <v>508</v>
      </c>
      <c r="G5107" t="s">
        <v>508</v>
      </c>
      <c r="H5107">
        <v>9.4756231484182738</v>
      </c>
      <c r="I5107">
        <v>34.633570848572582</v>
      </c>
      <c r="J5107">
        <v>0.48724562413606171</v>
      </c>
      <c r="K5107">
        <v>41.274444480986169</v>
      </c>
      <c r="L5107">
        <v>0.56011604102258739</v>
      </c>
      <c r="M5107">
        <v>-7.7799619063881389</v>
      </c>
      <c r="N5107">
        <v>0.34086197791226858</v>
      </c>
      <c r="O5107">
        <v>0</v>
      </c>
      <c r="P5107">
        <v>1</v>
      </c>
      <c r="Q5107">
        <v>1</v>
      </c>
      <c r="R5107">
        <v>0</v>
      </c>
      <c r="S5107">
        <v>1</v>
      </c>
      <c r="T5107">
        <v>0</v>
      </c>
    </row>
    <row r="5108" spans="1:20" x14ac:dyDescent="0.3">
      <c r="A5108" t="s">
        <v>235</v>
      </c>
      <c r="B5108" t="s">
        <v>653</v>
      </c>
      <c r="C5108">
        <v>1</v>
      </c>
      <c r="D5108">
        <v>2</v>
      </c>
      <c r="E5108" t="s">
        <v>510</v>
      </c>
      <c r="F5108" t="s">
        <v>508</v>
      </c>
      <c r="G5108" t="s">
        <v>508</v>
      </c>
      <c r="H5108">
        <v>9.4367150977976735</v>
      </c>
      <c r="I5108">
        <v>9.7986618144400168</v>
      </c>
      <c r="J5108">
        <v>-4.236422374052097</v>
      </c>
      <c r="K5108">
        <v>-69.708921562426596</v>
      </c>
      <c r="L5108">
        <v>0.90660624690260416</v>
      </c>
      <c r="M5108">
        <v>-0.80142609209378701</v>
      </c>
      <c r="N5108">
        <v>-2.5583468896623152</v>
      </c>
      <c r="O5108">
        <v>0</v>
      </c>
      <c r="P5108">
        <v>1</v>
      </c>
      <c r="Q5108">
        <v>0</v>
      </c>
      <c r="R5108">
        <v>0</v>
      </c>
      <c r="S5108">
        <v>0</v>
      </c>
      <c r="T5108">
        <v>0</v>
      </c>
    </row>
    <row r="5109" spans="1:20" x14ac:dyDescent="0.3">
      <c r="A5109" t="s">
        <v>259</v>
      </c>
      <c r="B5109" t="s">
        <v>653</v>
      </c>
      <c r="C5109">
        <v>1</v>
      </c>
      <c r="D5109">
        <v>4</v>
      </c>
      <c r="E5109" t="s">
        <v>510</v>
      </c>
      <c r="F5109" t="s">
        <v>508</v>
      </c>
      <c r="G5109" t="s">
        <v>508</v>
      </c>
      <c r="H5109">
        <v>9.2699219364911869</v>
      </c>
      <c r="I5109">
        <v>2.67022718688616</v>
      </c>
      <c r="J5109">
        <v>-4.8078573967155531</v>
      </c>
      <c r="K5109">
        <v>-94.736274709701206</v>
      </c>
      <c r="L5109">
        <v>0.49945871294236321</v>
      </c>
      <c r="M5109">
        <v>-2.5583468896623152</v>
      </c>
      <c r="N5109">
        <v>0.92123442826914459</v>
      </c>
      <c r="O5109">
        <v>0</v>
      </c>
      <c r="P5109">
        <v>1</v>
      </c>
      <c r="Q5109">
        <v>0</v>
      </c>
      <c r="R5109">
        <v>0</v>
      </c>
      <c r="S5109">
        <v>0</v>
      </c>
      <c r="T5109">
        <v>0</v>
      </c>
    </row>
    <row r="5110" spans="1:20" x14ac:dyDescent="0.3">
      <c r="A5110" t="s">
        <v>282</v>
      </c>
      <c r="B5110" t="s">
        <v>653</v>
      </c>
      <c r="C5110">
        <v>1</v>
      </c>
      <c r="D5110">
        <v>2</v>
      </c>
      <c r="E5110" t="s">
        <v>510</v>
      </c>
      <c r="F5110" t="s">
        <v>508</v>
      </c>
      <c r="G5110" t="s">
        <v>508</v>
      </c>
      <c r="H5110">
        <v>8.1129341665535524</v>
      </c>
      <c r="I5110">
        <v>11.573465023241379</v>
      </c>
      <c r="J5110">
        <v>-3.8172364968537198</v>
      </c>
      <c r="K5110">
        <v>-65.973764324614677</v>
      </c>
      <c r="L5110">
        <v>0.35564512126928188</v>
      </c>
      <c r="M5110">
        <v>-1.333333333333333</v>
      </c>
      <c r="N5110">
        <v>1.846849596178209</v>
      </c>
      <c r="O5110">
        <v>0</v>
      </c>
      <c r="P5110">
        <v>1</v>
      </c>
      <c r="Q5110">
        <v>0</v>
      </c>
      <c r="R5110">
        <v>0</v>
      </c>
      <c r="S5110">
        <v>0</v>
      </c>
      <c r="T5110">
        <v>0</v>
      </c>
    </row>
    <row r="5111" spans="1:20" x14ac:dyDescent="0.3">
      <c r="A5111" t="s">
        <v>285</v>
      </c>
      <c r="B5111" t="s">
        <v>653</v>
      </c>
      <c r="C5111">
        <v>4</v>
      </c>
      <c r="D5111">
        <v>5</v>
      </c>
      <c r="E5111" t="s">
        <v>510</v>
      </c>
      <c r="F5111" t="s">
        <v>508</v>
      </c>
      <c r="G5111" t="s">
        <v>508</v>
      </c>
      <c r="H5111">
        <v>7.1934117107553108</v>
      </c>
      <c r="I5111">
        <v>9.974631454416846</v>
      </c>
      <c r="J5111">
        <v>-2.8091179435020739</v>
      </c>
      <c r="K5111">
        <v>-54.223332998452292</v>
      </c>
      <c r="L5111">
        <v>0.73554541785246941</v>
      </c>
      <c r="M5111">
        <v>-3.140206064508031</v>
      </c>
      <c r="N5111">
        <v>-2.1461173279644692</v>
      </c>
      <c r="O5111">
        <v>1</v>
      </c>
      <c r="P5111">
        <v>1</v>
      </c>
      <c r="Q5111">
        <v>0</v>
      </c>
      <c r="R5111">
        <v>0</v>
      </c>
      <c r="S5111">
        <v>0</v>
      </c>
      <c r="T5111">
        <v>0</v>
      </c>
    </row>
    <row r="5112" spans="1:20" x14ac:dyDescent="0.3">
      <c r="A5112" t="s">
        <v>295</v>
      </c>
      <c r="B5112" t="s">
        <v>653</v>
      </c>
      <c r="C5112">
        <v>-2</v>
      </c>
      <c r="D5112">
        <v>3</v>
      </c>
      <c r="E5112" t="s">
        <v>510</v>
      </c>
      <c r="F5112" t="s">
        <v>508</v>
      </c>
      <c r="G5112" t="s">
        <v>508</v>
      </c>
      <c r="H5112">
        <v>6.0550777678235264</v>
      </c>
      <c r="I5112">
        <v>2.5641025641025639</v>
      </c>
      <c r="J5112">
        <v>-2.8106569803306352</v>
      </c>
      <c r="K5112">
        <v>-147.1760197386777</v>
      </c>
      <c r="L5112">
        <v>0.6479827693233523</v>
      </c>
      <c r="M5112">
        <v>-3.3535151609610381</v>
      </c>
      <c r="N5112">
        <v>0.1445797839796687</v>
      </c>
      <c r="O5112">
        <v>0</v>
      </c>
      <c r="P5112">
        <v>0</v>
      </c>
      <c r="Q5112">
        <v>0</v>
      </c>
      <c r="R5112">
        <v>0</v>
      </c>
      <c r="S5112">
        <v>0</v>
      </c>
      <c r="T5112">
        <v>0</v>
      </c>
    </row>
    <row r="5113" spans="1:20" x14ac:dyDescent="0.3">
      <c r="A5113" t="s">
        <v>156</v>
      </c>
      <c r="B5113" t="s">
        <v>654</v>
      </c>
      <c r="C5113">
        <v>11</v>
      </c>
      <c r="D5113">
        <v>8</v>
      </c>
      <c r="E5113" t="s">
        <v>510</v>
      </c>
      <c r="F5113" t="s">
        <v>508</v>
      </c>
      <c r="G5113" t="s">
        <v>508</v>
      </c>
      <c r="H5113">
        <v>4.4590853951315337</v>
      </c>
      <c r="I5113">
        <v>84.615381645362149</v>
      </c>
      <c r="J5113">
        <v>0.18849955459417689</v>
      </c>
      <c r="K5113">
        <v>147.66882444051089</v>
      </c>
      <c r="L5113">
        <v>0.76621472115967981</v>
      </c>
      <c r="M5113">
        <v>-0.48309361248316329</v>
      </c>
      <c r="N5113">
        <v>-3.4951514920882532</v>
      </c>
      <c r="O5113">
        <v>1</v>
      </c>
      <c r="P5113">
        <v>1</v>
      </c>
      <c r="Q5113">
        <v>1</v>
      </c>
      <c r="R5113">
        <v>0</v>
      </c>
      <c r="S5113">
        <v>1</v>
      </c>
      <c r="T5113">
        <v>0</v>
      </c>
    </row>
    <row r="5114" spans="1:20" x14ac:dyDescent="0.3">
      <c r="A5114" t="s">
        <v>223</v>
      </c>
      <c r="B5114" t="s">
        <v>654</v>
      </c>
      <c r="C5114">
        <v>11</v>
      </c>
      <c r="D5114">
        <v>11</v>
      </c>
      <c r="E5114" t="s">
        <v>510</v>
      </c>
      <c r="F5114" t="s">
        <v>508</v>
      </c>
      <c r="G5114" t="s">
        <v>508</v>
      </c>
      <c r="H5114">
        <v>5.6164794068044213</v>
      </c>
      <c r="I5114">
        <v>57.20165303527417</v>
      </c>
      <c r="J5114">
        <v>0.1021272845139012</v>
      </c>
      <c r="K5114">
        <v>55.507426015100833</v>
      </c>
      <c r="L5114">
        <v>1.0115043145665339</v>
      </c>
      <c r="M5114">
        <v>-3.018101103873271</v>
      </c>
      <c r="N5114">
        <v>-1.0373483185505581</v>
      </c>
      <c r="O5114">
        <v>1</v>
      </c>
      <c r="P5114">
        <v>1</v>
      </c>
      <c r="Q5114">
        <v>1</v>
      </c>
      <c r="R5114">
        <v>0</v>
      </c>
      <c r="S5114">
        <v>1</v>
      </c>
      <c r="T5114">
        <v>1</v>
      </c>
    </row>
    <row r="5115" spans="1:20" x14ac:dyDescent="0.3">
      <c r="A5115" t="s">
        <v>228</v>
      </c>
      <c r="B5115" t="s">
        <v>654</v>
      </c>
      <c r="C5115">
        <v>8</v>
      </c>
      <c r="D5115">
        <v>5</v>
      </c>
      <c r="E5115" t="s">
        <v>510</v>
      </c>
      <c r="F5115" t="s">
        <v>508</v>
      </c>
      <c r="G5115" t="s">
        <v>508</v>
      </c>
      <c r="H5115">
        <v>5.8325860290139486</v>
      </c>
      <c r="I5115">
        <v>52.301247717067611</v>
      </c>
      <c r="J5115">
        <v>5.4862168682879631E-2</v>
      </c>
      <c r="K5115">
        <v>27.729465741282699</v>
      </c>
      <c r="L5115">
        <v>1.2136514379899599</v>
      </c>
      <c r="M5115">
        <v>-1.0373483185505581</v>
      </c>
      <c r="N5115">
        <v>0.6289352186228403</v>
      </c>
      <c r="O5115">
        <v>0</v>
      </c>
      <c r="P5115">
        <v>1</v>
      </c>
      <c r="Q5115">
        <v>1</v>
      </c>
      <c r="R5115">
        <v>0</v>
      </c>
      <c r="S5115">
        <v>1</v>
      </c>
      <c r="T5115">
        <v>1</v>
      </c>
    </row>
    <row r="5116" spans="1:20" x14ac:dyDescent="0.3">
      <c r="A5116" t="s">
        <v>265</v>
      </c>
      <c r="B5116" t="s">
        <v>654</v>
      </c>
      <c r="C5116">
        <v>4</v>
      </c>
      <c r="D5116">
        <v>2</v>
      </c>
      <c r="E5116" t="s">
        <v>510</v>
      </c>
      <c r="F5116" t="s">
        <v>508</v>
      </c>
      <c r="G5116" t="s">
        <v>508</v>
      </c>
      <c r="H5116">
        <v>5.7889362726416334</v>
      </c>
      <c r="I5116">
        <v>55.339811218818681</v>
      </c>
      <c r="J5116">
        <v>-3.1250749810020413E-2</v>
      </c>
      <c r="K5116">
        <v>40.44633743004438</v>
      </c>
      <c r="L5116">
        <v>0.69251407921954256</v>
      </c>
      <c r="M5116">
        <v>-1.0141930149834231</v>
      </c>
      <c r="N5116">
        <v>-0.40983566511258152</v>
      </c>
      <c r="O5116">
        <v>1</v>
      </c>
      <c r="P5116">
        <v>1</v>
      </c>
      <c r="Q5116">
        <v>0</v>
      </c>
      <c r="R5116">
        <v>0</v>
      </c>
      <c r="S5116">
        <v>0</v>
      </c>
      <c r="T5116">
        <v>0</v>
      </c>
    </row>
    <row r="5117" spans="1:20" x14ac:dyDescent="0.3">
      <c r="A5117" t="s">
        <v>271</v>
      </c>
      <c r="B5117" t="s">
        <v>654</v>
      </c>
      <c r="C5117">
        <v>3</v>
      </c>
      <c r="D5117">
        <v>6</v>
      </c>
      <c r="E5117" t="s">
        <v>510</v>
      </c>
      <c r="F5117" t="s">
        <v>508</v>
      </c>
      <c r="G5117" t="s">
        <v>508</v>
      </c>
      <c r="H5117">
        <v>5.6790342617595773</v>
      </c>
      <c r="I5117">
        <v>33.004918702815452</v>
      </c>
      <c r="J5117">
        <v>-8.2988714740404479E-2</v>
      </c>
      <c r="K5117">
        <v>-31.147512862333841</v>
      </c>
      <c r="L5117">
        <v>1.26436281108611</v>
      </c>
      <c r="M5117">
        <v>-4.1152321112729897</v>
      </c>
      <c r="N5117">
        <v>6.2231753508334622</v>
      </c>
      <c r="O5117">
        <v>0</v>
      </c>
      <c r="P5117">
        <v>1</v>
      </c>
      <c r="Q5117">
        <v>0</v>
      </c>
      <c r="R5117">
        <v>0</v>
      </c>
      <c r="S5117">
        <v>0</v>
      </c>
      <c r="T5117">
        <v>1</v>
      </c>
    </row>
    <row r="5118" spans="1:20" x14ac:dyDescent="0.3">
      <c r="A5118" t="s">
        <v>283</v>
      </c>
      <c r="B5118" t="s">
        <v>654</v>
      </c>
      <c r="C5118">
        <v>6</v>
      </c>
      <c r="D5118">
        <v>8</v>
      </c>
      <c r="E5118" t="s">
        <v>510</v>
      </c>
      <c r="F5118" t="s">
        <v>508</v>
      </c>
      <c r="G5118" t="s">
        <v>508</v>
      </c>
      <c r="H5118">
        <v>4.8856870628758546</v>
      </c>
      <c r="I5118">
        <v>41.216243645663717</v>
      </c>
      <c r="J5118">
        <v>-3.6836393884305367E-2</v>
      </c>
      <c r="K5118">
        <v>64.720221492419896</v>
      </c>
      <c r="L5118">
        <v>0.68210311639001486</v>
      </c>
      <c r="M5118">
        <v>-3.0632358641104549</v>
      </c>
      <c r="N5118">
        <v>2.4464807426332551</v>
      </c>
      <c r="O5118">
        <v>1</v>
      </c>
      <c r="P5118">
        <v>1</v>
      </c>
      <c r="Q5118">
        <v>0</v>
      </c>
      <c r="R5118">
        <v>0</v>
      </c>
      <c r="S5118">
        <v>0</v>
      </c>
      <c r="T5118">
        <v>0</v>
      </c>
    </row>
    <row r="5119" spans="1:20" x14ac:dyDescent="0.3">
      <c r="A5119" t="s">
        <v>512</v>
      </c>
      <c r="B5119" t="s">
        <v>654</v>
      </c>
      <c r="C5119">
        <v>8</v>
      </c>
      <c r="D5119">
        <v>2</v>
      </c>
      <c r="E5119" t="s">
        <v>510</v>
      </c>
      <c r="F5119" t="s">
        <v>508</v>
      </c>
      <c r="G5119" t="s">
        <v>508</v>
      </c>
      <c r="H5119">
        <v>4.152007530819386</v>
      </c>
      <c r="I5119">
        <v>81.196559599750245</v>
      </c>
      <c r="J5119">
        <v>-2.48511900365328E-3</v>
      </c>
      <c r="K5119">
        <v>112.5666380784421</v>
      </c>
      <c r="L5119">
        <v>0.8139835562639729</v>
      </c>
      <c r="M5119">
        <v>-1.6472876097002731</v>
      </c>
      <c r="N5119">
        <v>-5.418711898830467</v>
      </c>
      <c r="O5119">
        <v>1</v>
      </c>
      <c r="P5119">
        <v>1</v>
      </c>
      <c r="Q5119">
        <v>0</v>
      </c>
      <c r="R5119">
        <v>0</v>
      </c>
      <c r="S5119">
        <v>1</v>
      </c>
      <c r="T5119">
        <v>0</v>
      </c>
    </row>
    <row r="5120" spans="1:20" x14ac:dyDescent="0.3">
      <c r="A5120" t="s">
        <v>91</v>
      </c>
      <c r="B5120" t="s">
        <v>654</v>
      </c>
      <c r="C5120">
        <v>3</v>
      </c>
      <c r="D5120">
        <v>6</v>
      </c>
      <c r="E5120" t="s">
        <v>510</v>
      </c>
      <c r="F5120" t="s">
        <v>508</v>
      </c>
      <c r="G5120" t="s">
        <v>508</v>
      </c>
      <c r="H5120">
        <v>4.6651801458071471</v>
      </c>
      <c r="I5120">
        <v>37.398391003513858</v>
      </c>
      <c r="J5120">
        <v>-3.8235449000090398E-2</v>
      </c>
      <c r="K5120">
        <v>-70.074505256896927</v>
      </c>
      <c r="L5120">
        <v>0.77131523844503436</v>
      </c>
      <c r="M5120">
        <v>-5.418711898830467</v>
      </c>
      <c r="N5120">
        <v>-0.83333250549107762</v>
      </c>
      <c r="O5120">
        <v>0</v>
      </c>
      <c r="P5120">
        <v>1</v>
      </c>
      <c r="Q5120">
        <v>0</v>
      </c>
      <c r="R5120">
        <v>0</v>
      </c>
      <c r="S5120">
        <v>0</v>
      </c>
      <c r="T5120">
        <v>0</v>
      </c>
    </row>
    <row r="5121" spans="1:20" x14ac:dyDescent="0.3">
      <c r="A5121" t="s">
        <v>93</v>
      </c>
      <c r="B5121" t="s">
        <v>654</v>
      </c>
      <c r="C5121">
        <v>3</v>
      </c>
      <c r="D5121">
        <v>4</v>
      </c>
      <c r="E5121" t="s">
        <v>510</v>
      </c>
      <c r="F5121" t="s">
        <v>508</v>
      </c>
      <c r="G5121" t="s">
        <v>508</v>
      </c>
      <c r="H5121">
        <v>4.6218498338540286</v>
      </c>
      <c r="I5121">
        <v>30.89432974503546</v>
      </c>
      <c r="J5121">
        <v>-6.1819435158754883E-2</v>
      </c>
      <c r="K5121">
        <v>-83.740843623742947</v>
      </c>
      <c r="L5121">
        <v>0.4089317328692233</v>
      </c>
      <c r="M5121">
        <v>-0.83333250549107762</v>
      </c>
      <c r="N5121">
        <v>3.781508816878913</v>
      </c>
      <c r="O5121">
        <v>0</v>
      </c>
      <c r="P5121">
        <v>1</v>
      </c>
      <c r="Q5121">
        <v>0</v>
      </c>
      <c r="R5121">
        <v>0</v>
      </c>
      <c r="S5121">
        <v>0</v>
      </c>
      <c r="T5121">
        <v>0</v>
      </c>
    </row>
    <row r="5122" spans="1:20" x14ac:dyDescent="0.3">
      <c r="A5122" t="s">
        <v>162</v>
      </c>
      <c r="B5122" t="s">
        <v>654</v>
      </c>
      <c r="C5122">
        <v>3</v>
      </c>
      <c r="D5122">
        <v>3</v>
      </c>
      <c r="E5122" t="s">
        <v>510</v>
      </c>
      <c r="F5122" t="s">
        <v>508</v>
      </c>
      <c r="G5122" t="s">
        <v>508</v>
      </c>
      <c r="H5122">
        <v>4.7789816550866613</v>
      </c>
      <c r="I5122">
        <v>50.406513520470661</v>
      </c>
      <c r="J5122">
        <v>-6.0822531688315473E-2</v>
      </c>
      <c r="K5122">
        <v>-24.418614393641619</v>
      </c>
      <c r="L5122">
        <v>0.88327332834422945</v>
      </c>
      <c r="M5122">
        <v>-1.314460161052347</v>
      </c>
      <c r="N5122">
        <v>0.20491294692978429</v>
      </c>
      <c r="O5122">
        <v>0</v>
      </c>
      <c r="P5122">
        <v>1</v>
      </c>
      <c r="Q5122">
        <v>0</v>
      </c>
      <c r="R5122">
        <v>0</v>
      </c>
      <c r="S5122">
        <v>0</v>
      </c>
      <c r="T5122">
        <v>0</v>
      </c>
    </row>
    <row r="5123" spans="1:20" x14ac:dyDescent="0.3">
      <c r="A5123" t="s">
        <v>269</v>
      </c>
      <c r="B5123" t="s">
        <v>654</v>
      </c>
      <c r="C5123">
        <v>11</v>
      </c>
      <c r="D5123">
        <v>9</v>
      </c>
      <c r="E5123" t="s">
        <v>510</v>
      </c>
      <c r="F5123" t="s">
        <v>508</v>
      </c>
      <c r="G5123" t="s">
        <v>508</v>
      </c>
      <c r="H5123">
        <v>4.4117635862696272</v>
      </c>
      <c r="I5123">
        <v>68.831135857102439</v>
      </c>
      <c r="J5123">
        <v>1.8031083815656129E-2</v>
      </c>
      <c r="K5123">
        <v>92.074176064966977</v>
      </c>
      <c r="L5123">
        <v>0.56444257293077116</v>
      </c>
      <c r="M5123">
        <v>-2.017291462296976</v>
      </c>
      <c r="N5123">
        <v>0.88235445363576659</v>
      </c>
      <c r="O5123">
        <v>1</v>
      </c>
      <c r="P5123">
        <v>1</v>
      </c>
      <c r="Q5123">
        <v>1</v>
      </c>
      <c r="R5123">
        <v>0</v>
      </c>
      <c r="S5123">
        <v>1</v>
      </c>
      <c r="T5123">
        <v>0</v>
      </c>
    </row>
    <row r="5124" spans="1:20" x14ac:dyDescent="0.3">
      <c r="A5124" t="s">
        <v>285</v>
      </c>
      <c r="B5124" t="s">
        <v>654</v>
      </c>
      <c r="C5124">
        <v>3</v>
      </c>
      <c r="D5124">
        <v>7</v>
      </c>
      <c r="E5124" t="s">
        <v>510</v>
      </c>
      <c r="F5124" t="s">
        <v>508</v>
      </c>
      <c r="G5124" t="s">
        <v>508</v>
      </c>
      <c r="H5124">
        <v>4.1600462436288028</v>
      </c>
      <c r="I5124">
        <v>43.165484408114871</v>
      </c>
      <c r="J5124">
        <v>-2.8545030140591648E-2</v>
      </c>
      <c r="K5124">
        <v>-16.638428836782911</v>
      </c>
      <c r="L5124">
        <v>0.77294995330891025</v>
      </c>
      <c r="M5124">
        <v>-2.0792082199546811</v>
      </c>
      <c r="N5124">
        <v>0.1011049025318847</v>
      </c>
      <c r="O5124">
        <v>0</v>
      </c>
      <c r="P5124">
        <v>1</v>
      </c>
      <c r="Q5124">
        <v>0</v>
      </c>
      <c r="R5124">
        <v>0</v>
      </c>
      <c r="S5124">
        <v>0</v>
      </c>
      <c r="T5124">
        <v>0</v>
      </c>
    </row>
    <row r="5125" spans="1:20" x14ac:dyDescent="0.3">
      <c r="A5125" t="s">
        <v>291</v>
      </c>
      <c r="B5125" t="s">
        <v>654</v>
      </c>
      <c r="C5125">
        <v>5</v>
      </c>
      <c r="D5125">
        <v>8</v>
      </c>
      <c r="E5125" t="s">
        <v>510</v>
      </c>
      <c r="F5125" t="s">
        <v>508</v>
      </c>
      <c r="G5125" t="s">
        <v>508</v>
      </c>
      <c r="H5125">
        <v>3.8012549674944291</v>
      </c>
      <c r="I5125">
        <v>26.446254936840749</v>
      </c>
      <c r="J5125">
        <v>-6.3784760065698887E-2</v>
      </c>
      <c r="K5125">
        <v>-70.462562031962293</v>
      </c>
      <c r="L5125">
        <v>1.74739732563137</v>
      </c>
      <c r="M5125">
        <v>-1.111107686018036</v>
      </c>
      <c r="N5125">
        <v>1.327886771679945</v>
      </c>
      <c r="O5125">
        <v>0</v>
      </c>
      <c r="P5125">
        <v>1</v>
      </c>
      <c r="Q5125">
        <v>0</v>
      </c>
      <c r="R5125">
        <v>0</v>
      </c>
      <c r="S5125">
        <v>0</v>
      </c>
      <c r="T5125">
        <v>1</v>
      </c>
    </row>
    <row r="5126" spans="1:20" x14ac:dyDescent="0.3">
      <c r="A5126" t="s">
        <v>96</v>
      </c>
      <c r="B5126" t="s">
        <v>654</v>
      </c>
      <c r="C5126">
        <v>11</v>
      </c>
      <c r="D5126">
        <v>12</v>
      </c>
      <c r="E5126" t="s">
        <v>510</v>
      </c>
      <c r="F5126" t="s">
        <v>508</v>
      </c>
      <c r="G5126" t="s">
        <v>508</v>
      </c>
      <c r="H5126">
        <v>4.0032904509378504</v>
      </c>
      <c r="I5126">
        <v>36.082472199650283</v>
      </c>
      <c r="J5126">
        <v>4.2104128018765792E-2</v>
      </c>
      <c r="K5126">
        <v>55.414376251476497</v>
      </c>
      <c r="L5126">
        <v>0.53345349263407793</v>
      </c>
      <c r="M5126">
        <v>-2.1596201922500029</v>
      </c>
      <c r="N5126">
        <v>1.7274501329927201</v>
      </c>
      <c r="O5126">
        <v>1</v>
      </c>
      <c r="P5126">
        <v>1</v>
      </c>
      <c r="Q5126">
        <v>1</v>
      </c>
      <c r="R5126">
        <v>0</v>
      </c>
      <c r="S5126">
        <v>1</v>
      </c>
      <c r="T5126">
        <v>0</v>
      </c>
    </row>
    <row r="5127" spans="1:20" x14ac:dyDescent="0.3">
      <c r="A5127" t="s">
        <v>242</v>
      </c>
      <c r="B5127" t="s">
        <v>654</v>
      </c>
      <c r="C5127">
        <v>13</v>
      </c>
      <c r="D5127">
        <v>8</v>
      </c>
      <c r="E5127" t="s">
        <v>510</v>
      </c>
      <c r="F5127" t="s">
        <v>508</v>
      </c>
      <c r="G5127" t="s">
        <v>508</v>
      </c>
      <c r="H5127">
        <v>4.2373981890672976</v>
      </c>
      <c r="I5127">
        <v>62.886576146240579</v>
      </c>
      <c r="J5127">
        <v>3.8019340403920188E-2</v>
      </c>
      <c r="K5127">
        <v>56.983273559348682</v>
      </c>
      <c r="L5127">
        <v>1.0601575242639041</v>
      </c>
      <c r="M5127">
        <v>-1.35257502381176</v>
      </c>
      <c r="N5127">
        <v>-0.36563037831145773</v>
      </c>
      <c r="O5127">
        <v>1</v>
      </c>
      <c r="P5127">
        <v>1</v>
      </c>
      <c r="Q5127">
        <v>1</v>
      </c>
      <c r="R5127">
        <v>0</v>
      </c>
      <c r="S5127">
        <v>1</v>
      </c>
      <c r="T5127">
        <v>1</v>
      </c>
    </row>
    <row r="5128" spans="1:20" x14ac:dyDescent="0.3">
      <c r="A5128" t="s">
        <v>223</v>
      </c>
      <c r="B5128" t="s">
        <v>655</v>
      </c>
      <c r="C5128">
        <v>9</v>
      </c>
      <c r="D5128">
        <v>6</v>
      </c>
      <c r="E5128" t="s">
        <v>510</v>
      </c>
      <c r="F5128" t="s">
        <v>508</v>
      </c>
      <c r="G5128" t="s">
        <v>508</v>
      </c>
      <c r="H5128">
        <v>5.4834059699243856</v>
      </c>
      <c r="I5128">
        <v>79.787226622327566</v>
      </c>
      <c r="J5128">
        <v>0.16346907666039251</v>
      </c>
      <c r="K5128">
        <v>166.23747048943949</v>
      </c>
      <c r="L5128">
        <v>0.63857795623668068</v>
      </c>
      <c r="M5128">
        <v>-3.3203140643309221</v>
      </c>
      <c r="N5128">
        <v>0.80808006857207593</v>
      </c>
      <c r="O5128">
        <v>1</v>
      </c>
      <c r="P5128">
        <v>1</v>
      </c>
      <c r="Q5128">
        <v>1</v>
      </c>
      <c r="R5128">
        <v>0</v>
      </c>
      <c r="S5128">
        <v>1</v>
      </c>
      <c r="T5128">
        <v>0</v>
      </c>
    </row>
    <row r="5129" spans="1:20" x14ac:dyDescent="0.3">
      <c r="A5129" t="s">
        <v>271</v>
      </c>
      <c r="B5129" t="s">
        <v>655</v>
      </c>
      <c r="C5129">
        <v>4</v>
      </c>
      <c r="D5129">
        <v>3</v>
      </c>
      <c r="E5129" t="s">
        <v>510</v>
      </c>
      <c r="F5129" t="s">
        <v>508</v>
      </c>
      <c r="G5129" t="s">
        <v>508</v>
      </c>
      <c r="H5129">
        <v>7.5412624604409366</v>
      </c>
      <c r="I5129">
        <v>76.960791474991936</v>
      </c>
      <c r="J5129">
        <v>3.843600459304175E-2</v>
      </c>
      <c r="K5129">
        <v>65.661114871639896</v>
      </c>
      <c r="L5129">
        <v>0.92406000457759019</v>
      </c>
      <c r="M5129">
        <v>-5.2830226364487478</v>
      </c>
      <c r="N5129">
        <v>9.9601594003934188</v>
      </c>
      <c r="O5129">
        <v>0</v>
      </c>
      <c r="P5129">
        <v>1</v>
      </c>
      <c r="Q5129">
        <v>1</v>
      </c>
      <c r="R5129">
        <v>0</v>
      </c>
      <c r="S5129">
        <v>0</v>
      </c>
      <c r="T5129">
        <v>0</v>
      </c>
    </row>
    <row r="5130" spans="1:20" x14ac:dyDescent="0.3">
      <c r="A5130" t="s">
        <v>283</v>
      </c>
      <c r="B5130" t="s">
        <v>655</v>
      </c>
      <c r="C5130">
        <v>11</v>
      </c>
      <c r="D5130">
        <v>8</v>
      </c>
      <c r="E5130" t="s">
        <v>510</v>
      </c>
      <c r="F5130" t="s">
        <v>508</v>
      </c>
      <c r="G5130" t="s">
        <v>508</v>
      </c>
      <c r="H5130">
        <v>7.6600968374023166</v>
      </c>
      <c r="I5130">
        <v>78.125016298148452</v>
      </c>
      <c r="J5130">
        <v>7.042181421221172E-2</v>
      </c>
      <c r="K5130">
        <v>196.39149876768369</v>
      </c>
      <c r="L5130">
        <v>1.1753598700329111</v>
      </c>
      <c r="M5130">
        <v>-4.4481049965541253</v>
      </c>
      <c r="N5130">
        <v>2.241372988425518</v>
      </c>
      <c r="O5130">
        <v>1</v>
      </c>
      <c r="P5130">
        <v>1</v>
      </c>
      <c r="Q5130">
        <v>1</v>
      </c>
      <c r="R5130">
        <v>0</v>
      </c>
      <c r="S5130">
        <v>1</v>
      </c>
      <c r="T5130">
        <v>1</v>
      </c>
    </row>
    <row r="5131" spans="1:20" x14ac:dyDescent="0.3">
      <c r="A5131" t="s">
        <v>512</v>
      </c>
      <c r="B5131" t="s">
        <v>655</v>
      </c>
      <c r="C5131">
        <v>9</v>
      </c>
      <c r="D5131">
        <v>7</v>
      </c>
      <c r="E5131" t="s">
        <v>510</v>
      </c>
      <c r="F5131" t="s">
        <v>508</v>
      </c>
      <c r="G5131" t="s">
        <v>508</v>
      </c>
      <c r="H5131">
        <v>8.2780610735232187</v>
      </c>
      <c r="I5131">
        <v>53.503174460475357</v>
      </c>
      <c r="J5131">
        <v>2.185078287060116E-2</v>
      </c>
      <c r="K5131">
        <v>84.60197434654259</v>
      </c>
      <c r="L5131">
        <v>0.4488691263407808</v>
      </c>
      <c r="M5131">
        <v>-3.6144585234971149</v>
      </c>
      <c r="N5131">
        <v>-1.607137094346746</v>
      </c>
      <c r="O5131">
        <v>1</v>
      </c>
      <c r="P5131">
        <v>1</v>
      </c>
      <c r="Q5131">
        <v>1</v>
      </c>
      <c r="R5131">
        <v>0</v>
      </c>
      <c r="S5131">
        <v>1</v>
      </c>
      <c r="T5131">
        <v>0</v>
      </c>
    </row>
    <row r="5132" spans="1:20" x14ac:dyDescent="0.3">
      <c r="A5132" t="s">
        <v>91</v>
      </c>
      <c r="B5132" t="s">
        <v>655</v>
      </c>
      <c r="C5132">
        <v>3</v>
      </c>
      <c r="D5132">
        <v>4</v>
      </c>
      <c r="E5132" t="s">
        <v>510</v>
      </c>
      <c r="F5132" t="s">
        <v>508</v>
      </c>
      <c r="G5132" t="s">
        <v>508</v>
      </c>
      <c r="H5132">
        <v>8.5817982029186446</v>
      </c>
      <c r="I5132">
        <v>47.770709922588352</v>
      </c>
      <c r="J5132">
        <v>-9.0143891856234171E-3</v>
      </c>
      <c r="K5132">
        <v>-19.655684129146682</v>
      </c>
      <c r="L5132">
        <v>1.039885715009226</v>
      </c>
      <c r="M5132">
        <v>-1.607137094346746</v>
      </c>
      <c r="N5132">
        <v>-2.3593486214300818</v>
      </c>
      <c r="O5132">
        <v>0</v>
      </c>
      <c r="P5132">
        <v>1</v>
      </c>
      <c r="Q5132">
        <v>0</v>
      </c>
      <c r="R5132">
        <v>0</v>
      </c>
      <c r="S5132">
        <v>0</v>
      </c>
      <c r="T5132">
        <v>1</v>
      </c>
    </row>
    <row r="5133" spans="1:20" x14ac:dyDescent="0.3">
      <c r="A5133" t="s">
        <v>93</v>
      </c>
      <c r="B5133" t="s">
        <v>655</v>
      </c>
      <c r="C5133">
        <v>1</v>
      </c>
      <c r="D5133">
        <v>4</v>
      </c>
      <c r="E5133" t="s">
        <v>510</v>
      </c>
      <c r="F5133" t="s">
        <v>508</v>
      </c>
      <c r="G5133" t="s">
        <v>508</v>
      </c>
      <c r="H5133">
        <v>8.749336182167287</v>
      </c>
      <c r="I5133">
        <v>37.908498361612168</v>
      </c>
      <c r="J5133">
        <v>-3.6780692461943647E-2</v>
      </c>
      <c r="K5133">
        <v>-15.780295162903441</v>
      </c>
      <c r="L5133">
        <v>0.40217527757665827</v>
      </c>
      <c r="M5133">
        <v>-2.3593486214300818</v>
      </c>
      <c r="N5133">
        <v>-3.7174773577691398</v>
      </c>
      <c r="O5133">
        <v>0</v>
      </c>
      <c r="P5133">
        <v>1</v>
      </c>
      <c r="Q5133">
        <v>0</v>
      </c>
      <c r="R5133">
        <v>0</v>
      </c>
      <c r="S5133">
        <v>0</v>
      </c>
      <c r="T5133">
        <v>0</v>
      </c>
    </row>
    <row r="5134" spans="1:20" x14ac:dyDescent="0.3">
      <c r="A5134" t="s">
        <v>162</v>
      </c>
      <c r="B5134" t="s">
        <v>655</v>
      </c>
      <c r="C5134">
        <v>3</v>
      </c>
      <c r="D5134">
        <v>3</v>
      </c>
      <c r="E5134" t="s">
        <v>510</v>
      </c>
      <c r="F5134" t="s">
        <v>508</v>
      </c>
      <c r="G5134" t="s">
        <v>508</v>
      </c>
      <c r="H5134">
        <v>8.5429094577141509</v>
      </c>
      <c r="I5134">
        <v>44.217699873459729</v>
      </c>
      <c r="J5134">
        <v>-7.9613771504645936E-2</v>
      </c>
      <c r="K5134">
        <v>7.8008968825600151</v>
      </c>
      <c r="L5134">
        <v>0.77870590364751413</v>
      </c>
      <c r="M5134">
        <v>-1.25447483479045</v>
      </c>
      <c r="N5134">
        <v>-4.7186972428601637</v>
      </c>
      <c r="O5134">
        <v>0</v>
      </c>
      <c r="P5134">
        <v>1</v>
      </c>
      <c r="Q5134">
        <v>0</v>
      </c>
      <c r="R5134">
        <v>1</v>
      </c>
      <c r="S5134">
        <v>0</v>
      </c>
      <c r="T5134">
        <v>0</v>
      </c>
    </row>
    <row r="5135" spans="1:20" x14ac:dyDescent="0.3">
      <c r="A5135" t="s">
        <v>220</v>
      </c>
      <c r="B5135" t="s">
        <v>655</v>
      </c>
      <c r="C5135">
        <v>1</v>
      </c>
      <c r="D5135">
        <v>4</v>
      </c>
      <c r="E5135" t="s">
        <v>510</v>
      </c>
      <c r="F5135" t="s">
        <v>508</v>
      </c>
      <c r="G5135" t="s">
        <v>508</v>
      </c>
      <c r="H5135">
        <v>8.9931981093218543</v>
      </c>
      <c r="I5135">
        <v>26.530606948913221</v>
      </c>
      <c r="J5135">
        <v>-9.8067157656973714E-2</v>
      </c>
      <c r="K5135">
        <v>-47.683906370135368</v>
      </c>
      <c r="L5135">
        <v>0.93703018020440743</v>
      </c>
      <c r="M5135">
        <v>-4.7186972428601637</v>
      </c>
      <c r="N5135">
        <v>8.5714249383835561</v>
      </c>
      <c r="O5135">
        <v>0</v>
      </c>
      <c r="P5135">
        <v>1</v>
      </c>
      <c r="Q5135">
        <v>0</v>
      </c>
      <c r="R5135">
        <v>0</v>
      </c>
      <c r="S5135">
        <v>0</v>
      </c>
      <c r="T5135">
        <v>0</v>
      </c>
    </row>
    <row r="5136" spans="1:20" x14ac:dyDescent="0.3">
      <c r="A5136" t="s">
        <v>269</v>
      </c>
      <c r="B5136" t="s">
        <v>655</v>
      </c>
      <c r="C5136">
        <v>9</v>
      </c>
      <c r="D5136">
        <v>3</v>
      </c>
      <c r="E5136" t="s">
        <v>510</v>
      </c>
      <c r="F5136" t="s">
        <v>508</v>
      </c>
      <c r="G5136" t="s">
        <v>508</v>
      </c>
      <c r="H5136">
        <v>6.2838320527280196</v>
      </c>
      <c r="I5136">
        <v>81.599998474121094</v>
      </c>
      <c r="J5136">
        <v>1.551728007844733E-2</v>
      </c>
      <c r="K5136">
        <v>155.12552076438391</v>
      </c>
      <c r="L5136">
        <v>0.73850170330278675</v>
      </c>
      <c r="M5136">
        <v>-0.97879187046333793</v>
      </c>
      <c r="N5136">
        <v>1.3179558722180149</v>
      </c>
      <c r="O5136">
        <v>1</v>
      </c>
      <c r="P5136">
        <v>1</v>
      </c>
      <c r="Q5136">
        <v>1</v>
      </c>
      <c r="R5136">
        <v>0</v>
      </c>
      <c r="S5136">
        <v>1</v>
      </c>
      <c r="T5136">
        <v>0</v>
      </c>
    </row>
    <row r="5137" spans="1:20" x14ac:dyDescent="0.3">
      <c r="A5137" t="s">
        <v>285</v>
      </c>
      <c r="B5137" t="s">
        <v>655</v>
      </c>
      <c r="C5137">
        <v>1</v>
      </c>
      <c r="D5137">
        <v>3</v>
      </c>
      <c r="E5137" t="s">
        <v>510</v>
      </c>
      <c r="F5137" t="s">
        <v>508</v>
      </c>
      <c r="G5137" t="s">
        <v>508</v>
      </c>
      <c r="H5137">
        <v>6.2608701101741442</v>
      </c>
      <c r="I5137">
        <v>53.781498799292038</v>
      </c>
      <c r="J5137">
        <v>-8.2299000749289641E-3</v>
      </c>
      <c r="K5137">
        <v>31.071784474502639</v>
      </c>
      <c r="L5137">
        <v>0.97340914132520806</v>
      </c>
      <c r="M5137">
        <v>-4.6434527374129031</v>
      </c>
      <c r="N5137">
        <v>-1.91304580025051</v>
      </c>
      <c r="O5137">
        <v>0</v>
      </c>
      <c r="P5137">
        <v>1</v>
      </c>
      <c r="Q5137">
        <v>0</v>
      </c>
      <c r="R5137">
        <v>0</v>
      </c>
      <c r="S5137">
        <v>0</v>
      </c>
      <c r="T5137">
        <v>0</v>
      </c>
    </row>
    <row r="5138" spans="1:20" x14ac:dyDescent="0.3">
      <c r="A5138" t="s">
        <v>291</v>
      </c>
      <c r="B5138" t="s">
        <v>655</v>
      </c>
      <c r="C5138">
        <v>3</v>
      </c>
      <c r="D5138">
        <v>5</v>
      </c>
      <c r="E5138" t="s">
        <v>510</v>
      </c>
      <c r="F5138" t="s">
        <v>508</v>
      </c>
      <c r="G5138" t="s">
        <v>508</v>
      </c>
      <c r="H5138">
        <v>6.7297448584481856</v>
      </c>
      <c r="I5138">
        <v>13.761474712760339</v>
      </c>
      <c r="J5138">
        <v>-7.0044444980306542E-2</v>
      </c>
      <c r="K5138">
        <v>-61.294219877821533</v>
      </c>
      <c r="L5138">
        <v>1.0643780475067659</v>
      </c>
      <c r="M5138">
        <v>-4.9645343900631191</v>
      </c>
      <c r="N5138">
        <v>6.5298488043708884</v>
      </c>
      <c r="O5138">
        <v>0</v>
      </c>
      <c r="P5138">
        <v>1</v>
      </c>
      <c r="Q5138">
        <v>0</v>
      </c>
      <c r="R5138">
        <v>0</v>
      </c>
      <c r="S5138">
        <v>0</v>
      </c>
      <c r="T5138">
        <v>1</v>
      </c>
    </row>
    <row r="5139" spans="1:20" x14ac:dyDescent="0.3">
      <c r="A5139" t="s">
        <v>96</v>
      </c>
      <c r="B5139" t="s">
        <v>655</v>
      </c>
      <c r="C5139">
        <v>9</v>
      </c>
      <c r="D5139">
        <v>6</v>
      </c>
      <c r="E5139" t="s">
        <v>510</v>
      </c>
      <c r="F5139" t="s">
        <v>508</v>
      </c>
      <c r="G5139" t="s">
        <v>508</v>
      </c>
      <c r="H5139">
        <v>7.0544314443045248</v>
      </c>
      <c r="I5139">
        <v>74.632353327884772</v>
      </c>
      <c r="J5139">
        <v>0.14531604114626159</v>
      </c>
      <c r="K5139">
        <v>132.1375806540255</v>
      </c>
      <c r="L5139">
        <v>0.51495563166409208</v>
      </c>
      <c r="M5139">
        <v>-3.066666920979817</v>
      </c>
      <c r="N5139">
        <v>-1.5130692407565249</v>
      </c>
      <c r="O5139">
        <v>1</v>
      </c>
      <c r="P5139">
        <v>1</v>
      </c>
      <c r="Q5139">
        <v>1</v>
      </c>
      <c r="R5139">
        <v>0</v>
      </c>
      <c r="S5139">
        <v>1</v>
      </c>
      <c r="T5139">
        <v>0</v>
      </c>
    </row>
    <row r="5140" spans="1:20" x14ac:dyDescent="0.3">
      <c r="A5140" t="s">
        <v>164</v>
      </c>
      <c r="B5140" t="s">
        <v>655</v>
      </c>
      <c r="C5140">
        <v>9</v>
      </c>
      <c r="D5140">
        <v>4</v>
      </c>
      <c r="E5140" t="s">
        <v>510</v>
      </c>
      <c r="F5140" t="s">
        <v>508</v>
      </c>
      <c r="G5140" t="s">
        <v>508</v>
      </c>
      <c r="H5140">
        <v>7.3329332340669904</v>
      </c>
      <c r="I5140">
        <v>69.852937824998676</v>
      </c>
      <c r="J5140">
        <v>0.113772672351054</v>
      </c>
      <c r="K5140">
        <v>71.715523037033918</v>
      </c>
      <c r="L5140">
        <v>0.52493333562665545</v>
      </c>
      <c r="M5140">
        <v>-0.27932934850190549</v>
      </c>
      <c r="N5140">
        <v>8.543419396654059</v>
      </c>
      <c r="O5140">
        <v>1</v>
      </c>
      <c r="P5140">
        <v>1</v>
      </c>
      <c r="Q5140">
        <v>1</v>
      </c>
      <c r="R5140">
        <v>0</v>
      </c>
      <c r="S5140">
        <v>1</v>
      </c>
      <c r="T5140">
        <v>0</v>
      </c>
    </row>
    <row r="5141" spans="1:20" x14ac:dyDescent="0.3">
      <c r="A5141" t="s">
        <v>242</v>
      </c>
      <c r="B5141" t="s">
        <v>655</v>
      </c>
      <c r="C5141">
        <v>9</v>
      </c>
      <c r="D5141">
        <v>6</v>
      </c>
      <c r="E5141" t="s">
        <v>510</v>
      </c>
      <c r="F5141" t="s">
        <v>508</v>
      </c>
      <c r="G5141" t="s">
        <v>508</v>
      </c>
      <c r="H5141">
        <v>7.5155271629709546</v>
      </c>
      <c r="I5141">
        <v>88.924068205824653</v>
      </c>
      <c r="J5141">
        <v>0.11784015088666611</v>
      </c>
      <c r="K5141">
        <v>101.63610049084031</v>
      </c>
      <c r="L5141">
        <v>0.75557922278224521</v>
      </c>
      <c r="M5141">
        <v>-2.895051534650646</v>
      </c>
      <c r="N5141">
        <v>2.4844696214458009</v>
      </c>
      <c r="O5141">
        <v>1</v>
      </c>
      <c r="P5141">
        <v>1</v>
      </c>
      <c r="Q5141">
        <v>1</v>
      </c>
      <c r="R5141">
        <v>0</v>
      </c>
      <c r="S5141">
        <v>1</v>
      </c>
      <c r="T5141">
        <v>0</v>
      </c>
    </row>
    <row r="5142" spans="1:20" x14ac:dyDescent="0.3">
      <c r="A5142" t="s">
        <v>77</v>
      </c>
      <c r="B5142" t="s">
        <v>188</v>
      </c>
      <c r="C5142">
        <v>3</v>
      </c>
      <c r="D5142">
        <v>8</v>
      </c>
      <c r="E5142" t="s">
        <v>510</v>
      </c>
      <c r="F5142" t="s">
        <v>508</v>
      </c>
      <c r="G5142" t="s">
        <v>508</v>
      </c>
      <c r="H5142">
        <v>2.6972076734209498</v>
      </c>
      <c r="I5142">
        <v>12.578621180742831</v>
      </c>
      <c r="J5142">
        <v>-0.36328172741873521</v>
      </c>
      <c r="K5142">
        <v>-96.609123263062898</v>
      </c>
      <c r="L5142">
        <v>0.65869287574099933</v>
      </c>
      <c r="M5142">
        <v>-1.617915926634373</v>
      </c>
      <c r="N5142">
        <v>0.63251104452535711</v>
      </c>
      <c r="O5142">
        <v>0</v>
      </c>
      <c r="P5142">
        <v>1</v>
      </c>
      <c r="Q5142">
        <v>0</v>
      </c>
      <c r="R5142">
        <v>0</v>
      </c>
      <c r="S5142">
        <v>0</v>
      </c>
      <c r="T5142">
        <v>0</v>
      </c>
    </row>
    <row r="5143" spans="1:20" x14ac:dyDescent="0.3">
      <c r="A5143" t="s">
        <v>139</v>
      </c>
      <c r="B5143" t="s">
        <v>188</v>
      </c>
      <c r="C5143">
        <v>8</v>
      </c>
      <c r="D5143">
        <v>10</v>
      </c>
      <c r="E5143" t="s">
        <v>510</v>
      </c>
      <c r="F5143" t="s">
        <v>508</v>
      </c>
      <c r="G5143" t="s">
        <v>508</v>
      </c>
      <c r="H5143">
        <v>2.839667977282657</v>
      </c>
      <c r="I5143">
        <v>47.53085431338733</v>
      </c>
      <c r="J5143">
        <v>-0.20473260512408051</v>
      </c>
      <c r="K5143">
        <v>83.3333294566077</v>
      </c>
      <c r="L5143">
        <v>0.74894630918385707</v>
      </c>
      <c r="M5143">
        <v>-1.268119580987771</v>
      </c>
      <c r="N5143">
        <v>-1.406729695264717</v>
      </c>
      <c r="O5143">
        <v>1</v>
      </c>
      <c r="P5143">
        <v>1</v>
      </c>
      <c r="Q5143">
        <v>0</v>
      </c>
      <c r="R5143">
        <v>1</v>
      </c>
      <c r="S5143">
        <v>0</v>
      </c>
      <c r="T5143">
        <v>0</v>
      </c>
    </row>
    <row r="5144" spans="1:20" x14ac:dyDescent="0.3">
      <c r="A5144" t="s">
        <v>156</v>
      </c>
      <c r="B5144" t="s">
        <v>188</v>
      </c>
      <c r="C5144">
        <v>6</v>
      </c>
      <c r="D5144">
        <v>9</v>
      </c>
      <c r="E5144" t="s">
        <v>510</v>
      </c>
      <c r="F5144" t="s">
        <v>508</v>
      </c>
      <c r="G5144" t="s">
        <v>508</v>
      </c>
      <c r="H5144">
        <v>2.9732367677162088</v>
      </c>
      <c r="I5144">
        <v>33.333301936642108</v>
      </c>
      <c r="J5144">
        <v>-0.24385705740937841</v>
      </c>
      <c r="K5144">
        <v>33.792865102730673</v>
      </c>
      <c r="L5144">
        <v>0.85018473749842127</v>
      </c>
      <c r="M5144">
        <v>-1.406729695264717</v>
      </c>
      <c r="N5144">
        <v>4.5905764859594997</v>
      </c>
      <c r="O5144">
        <v>1</v>
      </c>
      <c r="P5144">
        <v>1</v>
      </c>
      <c r="Q5144">
        <v>0</v>
      </c>
      <c r="R5144">
        <v>0</v>
      </c>
      <c r="S5144">
        <v>0</v>
      </c>
      <c r="T5144">
        <v>0</v>
      </c>
    </row>
    <row r="5145" spans="1:20" x14ac:dyDescent="0.3">
      <c r="A5145" t="s">
        <v>265</v>
      </c>
      <c r="B5145" t="s">
        <v>188</v>
      </c>
      <c r="C5145">
        <v>11</v>
      </c>
      <c r="D5145">
        <v>12</v>
      </c>
      <c r="E5145" t="s">
        <v>510</v>
      </c>
      <c r="F5145" t="s">
        <v>508</v>
      </c>
      <c r="G5145" t="s">
        <v>508</v>
      </c>
      <c r="H5145">
        <v>2.88069109714574</v>
      </c>
      <c r="I5145">
        <v>91.289197680025808</v>
      </c>
      <c r="J5145">
        <v>0.97649886413789933</v>
      </c>
      <c r="K5145">
        <v>109.55417059946291</v>
      </c>
      <c r="L5145">
        <v>0.54670241497265637</v>
      </c>
      <c r="M5145">
        <v>-1.0869565217391299</v>
      </c>
      <c r="N5145">
        <v>-3.296703296703297</v>
      </c>
      <c r="O5145">
        <v>1</v>
      </c>
      <c r="P5145">
        <v>1</v>
      </c>
      <c r="Q5145">
        <v>1</v>
      </c>
      <c r="R5145">
        <v>0</v>
      </c>
      <c r="S5145">
        <v>1</v>
      </c>
      <c r="T5145">
        <v>0</v>
      </c>
    </row>
    <row r="5146" spans="1:20" x14ac:dyDescent="0.3">
      <c r="A5146" t="s">
        <v>271</v>
      </c>
      <c r="B5146" t="s">
        <v>188</v>
      </c>
      <c r="C5146">
        <v>6</v>
      </c>
      <c r="D5146">
        <v>10</v>
      </c>
      <c r="E5146" t="s">
        <v>513</v>
      </c>
      <c r="F5146" t="s">
        <v>508</v>
      </c>
      <c r="G5146" t="s">
        <v>508</v>
      </c>
      <c r="H5146">
        <v>3.8461540904414249</v>
      </c>
      <c r="I5146">
        <v>55.052281295540453</v>
      </c>
      <c r="J5146">
        <v>0.26672898029737802</v>
      </c>
      <c r="K5146">
        <v>28.758838664728</v>
      </c>
      <c r="L5146">
        <v>0.56854857582315044</v>
      </c>
      <c r="M5146">
        <v>-2.499996532093395</v>
      </c>
      <c r="N5146">
        <v>1.748251686069455</v>
      </c>
      <c r="O5146">
        <v>0</v>
      </c>
      <c r="P5146">
        <v>1</v>
      </c>
      <c r="Q5146">
        <v>1</v>
      </c>
      <c r="R5146">
        <v>0</v>
      </c>
      <c r="S5146">
        <v>0</v>
      </c>
      <c r="T5146">
        <v>0</v>
      </c>
    </row>
    <row r="5147" spans="1:20" x14ac:dyDescent="0.3">
      <c r="A5147" t="s">
        <v>283</v>
      </c>
      <c r="B5147" t="s">
        <v>188</v>
      </c>
      <c r="C5147">
        <v>3</v>
      </c>
      <c r="D5147">
        <v>5</v>
      </c>
      <c r="E5147" t="s">
        <v>510</v>
      </c>
      <c r="F5147" t="s">
        <v>508</v>
      </c>
      <c r="G5147" t="s">
        <v>508</v>
      </c>
      <c r="H5147">
        <v>3.6680653743810279</v>
      </c>
      <c r="I5147">
        <v>55.371882588017051</v>
      </c>
      <c r="J5147">
        <v>-0.25244847103557649</v>
      </c>
      <c r="K5147">
        <v>21.221287385895529</v>
      </c>
      <c r="L5147">
        <v>0.52845480138079681</v>
      </c>
      <c r="M5147">
        <v>-1.864408503817973</v>
      </c>
      <c r="N5147">
        <v>-0.86355787354847147</v>
      </c>
      <c r="O5147">
        <v>0</v>
      </c>
      <c r="P5147">
        <v>1</v>
      </c>
      <c r="Q5147">
        <v>0</v>
      </c>
      <c r="R5147">
        <v>0</v>
      </c>
      <c r="S5147">
        <v>0</v>
      </c>
      <c r="T5147">
        <v>0</v>
      </c>
    </row>
    <row r="5148" spans="1:20" x14ac:dyDescent="0.3">
      <c r="A5148" t="s">
        <v>290</v>
      </c>
      <c r="B5148" t="s">
        <v>188</v>
      </c>
      <c r="C5148">
        <v>5</v>
      </c>
      <c r="D5148">
        <v>8</v>
      </c>
      <c r="E5148" t="s">
        <v>510</v>
      </c>
      <c r="F5148" t="s">
        <v>508</v>
      </c>
      <c r="G5148" t="s">
        <v>508</v>
      </c>
      <c r="H5148">
        <v>3.7746813037791149</v>
      </c>
      <c r="I5148">
        <v>49.173534698932073</v>
      </c>
      <c r="J5148">
        <v>-0.45856164288728068</v>
      </c>
      <c r="K5148">
        <v>-23.515938904220061</v>
      </c>
      <c r="L5148">
        <v>1.1286485073323771</v>
      </c>
      <c r="M5148">
        <v>-0.86355787354847147</v>
      </c>
      <c r="N5148">
        <v>1.0452979579894159</v>
      </c>
      <c r="O5148">
        <v>0</v>
      </c>
      <c r="P5148">
        <v>1</v>
      </c>
      <c r="Q5148">
        <v>0</v>
      </c>
      <c r="R5148">
        <v>0</v>
      </c>
      <c r="S5148">
        <v>0</v>
      </c>
      <c r="T5148">
        <v>1</v>
      </c>
    </row>
    <row r="5149" spans="1:20" x14ac:dyDescent="0.3">
      <c r="A5149" t="s">
        <v>512</v>
      </c>
      <c r="B5149" t="s">
        <v>188</v>
      </c>
      <c r="C5149">
        <v>5</v>
      </c>
      <c r="D5149">
        <v>9</v>
      </c>
      <c r="E5149" t="s">
        <v>510</v>
      </c>
      <c r="F5149" t="s">
        <v>508</v>
      </c>
      <c r="G5149" t="s">
        <v>508</v>
      </c>
      <c r="H5149">
        <v>3.802521008403362</v>
      </c>
      <c r="I5149">
        <v>21.621621621621621</v>
      </c>
      <c r="J5149">
        <v>-0.67836906840749744</v>
      </c>
      <c r="K5149">
        <v>-41.257081913162388</v>
      </c>
      <c r="L5149">
        <v>1.1628812138403599</v>
      </c>
      <c r="M5149">
        <v>-2.298850574712644</v>
      </c>
      <c r="N5149">
        <v>-4.117647058823529</v>
      </c>
      <c r="O5149">
        <v>0</v>
      </c>
      <c r="P5149">
        <v>1</v>
      </c>
      <c r="Q5149">
        <v>0</v>
      </c>
      <c r="R5149">
        <v>0</v>
      </c>
      <c r="S5149">
        <v>0</v>
      </c>
      <c r="T5149">
        <v>1</v>
      </c>
    </row>
    <row r="5150" spans="1:20" x14ac:dyDescent="0.3">
      <c r="A5150" t="s">
        <v>91</v>
      </c>
      <c r="B5150" t="s">
        <v>188</v>
      </c>
      <c r="C5150">
        <v>0</v>
      </c>
      <c r="D5150">
        <v>5</v>
      </c>
      <c r="E5150" t="s">
        <v>510</v>
      </c>
      <c r="F5150" t="s">
        <v>508</v>
      </c>
      <c r="G5150" t="s">
        <v>508</v>
      </c>
      <c r="H5150">
        <v>4.4522344804875793</v>
      </c>
      <c r="I5150">
        <v>29.276301590026371</v>
      </c>
      <c r="J5150">
        <v>-0.94318625053482941</v>
      </c>
      <c r="K5150">
        <v>-267.39202508216749</v>
      </c>
      <c r="L5150">
        <v>0.84113960821133782</v>
      </c>
      <c r="M5150">
        <v>-4.117647058823529</v>
      </c>
      <c r="N5150">
        <v>1.533742331288344</v>
      </c>
      <c r="O5150">
        <v>0</v>
      </c>
      <c r="P5150">
        <v>0</v>
      </c>
      <c r="Q5150">
        <v>0</v>
      </c>
      <c r="R5150">
        <v>0</v>
      </c>
      <c r="S5150">
        <v>0</v>
      </c>
      <c r="T5150">
        <v>0</v>
      </c>
    </row>
    <row r="5151" spans="1:20" x14ac:dyDescent="0.3">
      <c r="A5151" t="s">
        <v>162</v>
      </c>
      <c r="B5151" t="s">
        <v>188</v>
      </c>
      <c r="C5151">
        <v>2</v>
      </c>
      <c r="D5151">
        <v>7</v>
      </c>
      <c r="E5151" t="s">
        <v>510</v>
      </c>
      <c r="F5151" t="s">
        <v>508</v>
      </c>
      <c r="G5151" t="s">
        <v>508</v>
      </c>
      <c r="H5151">
        <v>4.6938756555186609</v>
      </c>
      <c r="I5151">
        <v>23.076907374538539</v>
      </c>
      <c r="J5151">
        <v>-0.88391307332717028</v>
      </c>
      <c r="K5151">
        <v>-108.8498789163106</v>
      </c>
      <c r="L5151">
        <v>1.439721909925852</v>
      </c>
      <c r="M5151">
        <v>-4.9025415842552373</v>
      </c>
      <c r="N5151">
        <v>-3.1055900621118009</v>
      </c>
      <c r="O5151">
        <v>0</v>
      </c>
      <c r="P5151">
        <v>0</v>
      </c>
      <c r="Q5151">
        <v>0</v>
      </c>
      <c r="R5151">
        <v>0</v>
      </c>
      <c r="S5151">
        <v>0</v>
      </c>
      <c r="T5151">
        <v>1</v>
      </c>
    </row>
    <row r="5152" spans="1:20" x14ac:dyDescent="0.3">
      <c r="A5152" t="s">
        <v>220</v>
      </c>
      <c r="B5152" t="s">
        <v>188</v>
      </c>
      <c r="C5152">
        <v>0</v>
      </c>
      <c r="D5152">
        <v>5</v>
      </c>
      <c r="E5152" t="s">
        <v>510</v>
      </c>
      <c r="F5152" t="s">
        <v>508</v>
      </c>
      <c r="G5152" t="s">
        <v>508</v>
      </c>
      <c r="H5152">
        <v>5.109888293367602</v>
      </c>
      <c r="I5152">
        <v>19.256752402873399</v>
      </c>
      <c r="J5152">
        <v>-1.0928227650114579</v>
      </c>
      <c r="K5152">
        <v>-181.69145812356621</v>
      </c>
      <c r="L5152">
        <v>2.4924929294420539</v>
      </c>
      <c r="M5152">
        <v>-3.1055900621118009</v>
      </c>
      <c r="N5152">
        <v>2.7564122126652641</v>
      </c>
      <c r="O5152">
        <v>0</v>
      </c>
      <c r="P5152">
        <v>0</v>
      </c>
      <c r="Q5152">
        <v>0</v>
      </c>
      <c r="R5152">
        <v>0</v>
      </c>
      <c r="S5152">
        <v>0</v>
      </c>
      <c r="T5152">
        <v>1</v>
      </c>
    </row>
    <row r="5153" spans="1:20" x14ac:dyDescent="0.3">
      <c r="A5153" t="s">
        <v>259</v>
      </c>
      <c r="B5153" t="s">
        <v>188</v>
      </c>
      <c r="C5153">
        <v>6</v>
      </c>
      <c r="D5153">
        <v>6</v>
      </c>
      <c r="E5153" t="s">
        <v>510</v>
      </c>
      <c r="F5153" t="s">
        <v>508</v>
      </c>
      <c r="G5153" t="s">
        <v>508</v>
      </c>
      <c r="H5153">
        <v>4.987345085304276</v>
      </c>
      <c r="I5153">
        <v>48.550718628389212</v>
      </c>
      <c r="J5153">
        <v>-0.27299796495297241</v>
      </c>
      <c r="K5153">
        <v>-19.9762836529015</v>
      </c>
      <c r="L5153">
        <v>0.75868494009541632</v>
      </c>
      <c r="M5153">
        <v>-1.9173139995600641</v>
      </c>
      <c r="N5153">
        <v>2.0158846140975739</v>
      </c>
      <c r="O5153">
        <v>1</v>
      </c>
      <c r="P5153">
        <v>1</v>
      </c>
      <c r="Q5153">
        <v>0</v>
      </c>
      <c r="R5153">
        <v>0</v>
      </c>
      <c r="S5153">
        <v>0</v>
      </c>
      <c r="T5153">
        <v>0</v>
      </c>
    </row>
    <row r="5154" spans="1:20" x14ac:dyDescent="0.3">
      <c r="A5154" t="s">
        <v>269</v>
      </c>
      <c r="B5154" t="s">
        <v>188</v>
      </c>
      <c r="C5154">
        <v>1</v>
      </c>
      <c r="D5154">
        <v>4</v>
      </c>
      <c r="E5154" t="s">
        <v>510</v>
      </c>
      <c r="F5154" t="s">
        <v>508</v>
      </c>
      <c r="G5154" t="s">
        <v>508</v>
      </c>
      <c r="H5154">
        <v>5.1619499759538261</v>
      </c>
      <c r="I5154">
        <v>35.50726921212101</v>
      </c>
      <c r="J5154">
        <v>-0.17755503146797291</v>
      </c>
      <c r="K5154">
        <v>2.200467372031917</v>
      </c>
      <c r="L5154">
        <v>0.74985030394893781</v>
      </c>
      <c r="M5154">
        <v>-4.1317328721463316</v>
      </c>
      <c r="N5154">
        <v>0.1249200128779981</v>
      </c>
      <c r="O5154">
        <v>0</v>
      </c>
      <c r="P5154">
        <v>1</v>
      </c>
      <c r="Q5154">
        <v>0</v>
      </c>
      <c r="R5154">
        <v>0</v>
      </c>
      <c r="S5154">
        <v>0</v>
      </c>
      <c r="T5154">
        <v>0</v>
      </c>
    </row>
    <row r="5155" spans="1:20" x14ac:dyDescent="0.3">
      <c r="A5155" t="s">
        <v>285</v>
      </c>
      <c r="B5155" t="s">
        <v>188</v>
      </c>
      <c r="C5155">
        <v>6</v>
      </c>
      <c r="D5155">
        <v>7</v>
      </c>
      <c r="E5155" t="s">
        <v>510</v>
      </c>
      <c r="F5155" t="s">
        <v>508</v>
      </c>
      <c r="G5155" t="s">
        <v>508</v>
      </c>
      <c r="H5155">
        <v>4.6461523705786396</v>
      </c>
      <c r="I5155">
        <v>56.744171852289249</v>
      </c>
      <c r="J5155">
        <v>7.4580202756672209E-3</v>
      </c>
      <c r="K5155">
        <v>23.032940186107162</v>
      </c>
      <c r="L5155">
        <v>0.90310481129379749</v>
      </c>
      <c r="M5155">
        <v>-2.1084337349397591</v>
      </c>
      <c r="N5155">
        <v>-1.661536583533654</v>
      </c>
      <c r="O5155">
        <v>0</v>
      </c>
      <c r="P5155">
        <v>1</v>
      </c>
      <c r="Q5155">
        <v>1</v>
      </c>
      <c r="R5155">
        <v>0</v>
      </c>
      <c r="S5155">
        <v>0</v>
      </c>
      <c r="T5155">
        <v>0</v>
      </c>
    </row>
    <row r="5156" spans="1:20" x14ac:dyDescent="0.3">
      <c r="A5156" t="s">
        <v>298</v>
      </c>
      <c r="B5156" t="s">
        <v>188</v>
      </c>
      <c r="C5156">
        <v>5</v>
      </c>
      <c r="D5156">
        <v>8</v>
      </c>
      <c r="E5156" t="s">
        <v>510</v>
      </c>
      <c r="F5156" t="s">
        <v>508</v>
      </c>
      <c r="G5156" t="s">
        <v>508</v>
      </c>
      <c r="H5156">
        <v>3.9925135522208688</v>
      </c>
      <c r="I5156">
        <v>39.416090100284677</v>
      </c>
      <c r="J5156">
        <v>-8.2022630769884586E-2</v>
      </c>
      <c r="K5156">
        <v>-34.024523522209748</v>
      </c>
      <c r="L5156">
        <v>1.2456286829491421</v>
      </c>
      <c r="M5156">
        <v>-1.6564398455473539</v>
      </c>
      <c r="N5156">
        <v>0.43667931061496718</v>
      </c>
      <c r="O5156">
        <v>0</v>
      </c>
      <c r="P5156">
        <v>1</v>
      </c>
      <c r="Q5156">
        <v>0</v>
      </c>
      <c r="R5156">
        <v>0</v>
      </c>
      <c r="S5156">
        <v>0</v>
      </c>
      <c r="T5156">
        <v>1</v>
      </c>
    </row>
    <row r="5157" spans="1:20" x14ac:dyDescent="0.3">
      <c r="A5157" t="s">
        <v>164</v>
      </c>
      <c r="B5157" t="s">
        <v>188</v>
      </c>
      <c r="C5157">
        <v>9</v>
      </c>
      <c r="D5157">
        <v>12</v>
      </c>
      <c r="E5157" t="s">
        <v>513</v>
      </c>
      <c r="F5157" t="s">
        <v>508</v>
      </c>
      <c r="G5157" t="s">
        <v>508</v>
      </c>
      <c r="H5157">
        <v>3.051746339726269</v>
      </c>
      <c r="I5157">
        <v>50.381702507332371</v>
      </c>
      <c r="J5157">
        <v>0.1709995305287397</v>
      </c>
      <c r="K5157">
        <v>38.888858789047163</v>
      </c>
      <c r="L5157">
        <v>0.48959666612451558</v>
      </c>
      <c r="M5157">
        <v>-2.061852045075705</v>
      </c>
      <c r="N5157">
        <v>5.6965925376112612</v>
      </c>
      <c r="O5157">
        <v>1</v>
      </c>
      <c r="P5157">
        <v>1</v>
      </c>
      <c r="Q5157">
        <v>1</v>
      </c>
      <c r="R5157">
        <v>0</v>
      </c>
      <c r="S5157">
        <v>0</v>
      </c>
      <c r="T5157">
        <v>0</v>
      </c>
    </row>
    <row r="5158" spans="1:20" x14ac:dyDescent="0.3">
      <c r="A5158" t="s">
        <v>156</v>
      </c>
      <c r="B5158" t="s">
        <v>267</v>
      </c>
      <c r="C5158">
        <v>1</v>
      </c>
      <c r="D5158">
        <v>4</v>
      </c>
      <c r="E5158" t="s">
        <v>510</v>
      </c>
      <c r="F5158" t="s">
        <v>508</v>
      </c>
      <c r="G5158" t="s">
        <v>508</v>
      </c>
      <c r="H5158">
        <v>5.1671756935658824</v>
      </c>
      <c r="I5158">
        <v>35.29408464794691</v>
      </c>
      <c r="J5158">
        <v>-7.3509560438538152E-3</v>
      </c>
      <c r="K5158">
        <v>-3.4440323193647711</v>
      </c>
      <c r="L5158">
        <v>0.46436931614032578</v>
      </c>
      <c r="M5158">
        <v>-2.083339542150251</v>
      </c>
      <c r="N5158">
        <v>2.1276660503010789</v>
      </c>
      <c r="O5158">
        <v>0</v>
      </c>
      <c r="P5158">
        <v>1</v>
      </c>
      <c r="Q5158">
        <v>0</v>
      </c>
      <c r="R5158">
        <v>0</v>
      </c>
      <c r="S5158">
        <v>0</v>
      </c>
      <c r="T5158">
        <v>0</v>
      </c>
    </row>
    <row r="5159" spans="1:20" x14ac:dyDescent="0.3">
      <c r="A5159" t="s">
        <v>223</v>
      </c>
      <c r="B5159" t="s">
        <v>267</v>
      </c>
      <c r="C5159">
        <v>3</v>
      </c>
      <c r="D5159">
        <v>3</v>
      </c>
      <c r="E5159" t="s">
        <v>510</v>
      </c>
      <c r="F5159" t="s">
        <v>508</v>
      </c>
      <c r="G5159" t="s">
        <v>508</v>
      </c>
      <c r="H5159">
        <v>5.2816936584769607</v>
      </c>
      <c r="I5159">
        <v>39.215649608829899</v>
      </c>
      <c r="J5159">
        <v>-9.857069496153302E-3</v>
      </c>
      <c r="K5159">
        <v>-36.327462143546221</v>
      </c>
      <c r="L5159">
        <v>1.0394099071848211</v>
      </c>
      <c r="M5159">
        <v>-1.3888957875743531</v>
      </c>
      <c r="N5159">
        <v>0</v>
      </c>
      <c r="O5159">
        <v>0</v>
      </c>
      <c r="P5159">
        <v>1</v>
      </c>
      <c r="Q5159">
        <v>0</v>
      </c>
      <c r="R5159">
        <v>0</v>
      </c>
      <c r="S5159">
        <v>0</v>
      </c>
      <c r="T5159">
        <v>1</v>
      </c>
    </row>
    <row r="5160" spans="1:20" x14ac:dyDescent="0.3">
      <c r="A5160" t="s">
        <v>265</v>
      </c>
      <c r="B5160" t="s">
        <v>267</v>
      </c>
      <c r="C5160">
        <v>12</v>
      </c>
      <c r="D5160">
        <v>12</v>
      </c>
      <c r="E5160" t="s">
        <v>15</v>
      </c>
      <c r="F5160" t="s">
        <v>509</v>
      </c>
      <c r="G5160" t="s">
        <v>509</v>
      </c>
      <c r="H5160">
        <v>3.9323093430987561</v>
      </c>
      <c r="I5160">
        <v>42.857106364499472</v>
      </c>
      <c r="J5160">
        <v>-6.6751478254934819E-3</v>
      </c>
      <c r="K5160">
        <v>20.588252481165821</v>
      </c>
      <c r="L5160">
        <v>1.1129438666589759</v>
      </c>
      <c r="M5160">
        <v>-0.34723015571050547</v>
      </c>
      <c r="N5160">
        <v>0.34844004461999728</v>
      </c>
      <c r="O5160">
        <v>1</v>
      </c>
      <c r="P5160">
        <v>1</v>
      </c>
      <c r="Q5160">
        <v>0</v>
      </c>
      <c r="R5160">
        <v>1</v>
      </c>
      <c r="S5160">
        <v>1</v>
      </c>
      <c r="T5160">
        <v>1</v>
      </c>
    </row>
    <row r="5161" spans="1:20" x14ac:dyDescent="0.3">
      <c r="A5161" t="s">
        <v>271</v>
      </c>
      <c r="B5161" t="s">
        <v>267</v>
      </c>
      <c r="C5161">
        <v>0</v>
      </c>
      <c r="D5161">
        <v>5</v>
      </c>
      <c r="E5161" t="s">
        <v>510</v>
      </c>
      <c r="F5161" t="s">
        <v>508</v>
      </c>
      <c r="G5161" t="s">
        <v>508</v>
      </c>
      <c r="H5161">
        <v>4.3432803327130616</v>
      </c>
      <c r="I5161">
        <v>6.2499953433861553</v>
      </c>
      <c r="J5161">
        <v>-1.322978977276981E-2</v>
      </c>
      <c r="K5161">
        <v>-186.49649663760019</v>
      </c>
      <c r="L5161">
        <v>0.71631474684253071</v>
      </c>
      <c r="M5161">
        <v>-5.2083364377417922</v>
      </c>
      <c r="N5161">
        <v>0.366300014409914</v>
      </c>
      <c r="O5161">
        <v>0</v>
      </c>
      <c r="P5161">
        <v>0</v>
      </c>
      <c r="Q5161">
        <v>0</v>
      </c>
      <c r="R5161">
        <v>0</v>
      </c>
      <c r="S5161">
        <v>0</v>
      </c>
      <c r="T5161">
        <v>0</v>
      </c>
    </row>
    <row r="5162" spans="1:20" x14ac:dyDescent="0.3">
      <c r="A5162" t="s">
        <v>283</v>
      </c>
      <c r="B5162" t="s">
        <v>267</v>
      </c>
      <c r="C5162">
        <v>0</v>
      </c>
      <c r="D5162">
        <v>5</v>
      </c>
      <c r="E5162" t="s">
        <v>510</v>
      </c>
      <c r="F5162" t="s">
        <v>508</v>
      </c>
      <c r="G5162" t="s">
        <v>508</v>
      </c>
      <c r="H5162">
        <v>3.5050486874025579</v>
      </c>
      <c r="I5162">
        <v>0</v>
      </c>
      <c r="J5162">
        <v>-2.2255182413590539E-2</v>
      </c>
      <c r="K5162">
        <v>-158.13093937920689</v>
      </c>
      <c r="L5162">
        <v>0.3817143399374473</v>
      </c>
      <c r="M5162">
        <v>-1.8248157716151889</v>
      </c>
      <c r="N5162">
        <v>-2.6022368093816031</v>
      </c>
      <c r="O5162">
        <v>0</v>
      </c>
      <c r="P5162">
        <v>0</v>
      </c>
      <c r="Q5162">
        <v>0</v>
      </c>
      <c r="R5162">
        <v>0</v>
      </c>
      <c r="S5162">
        <v>0</v>
      </c>
      <c r="T5162">
        <v>0</v>
      </c>
    </row>
    <row r="5163" spans="1:20" x14ac:dyDescent="0.3">
      <c r="A5163" t="s">
        <v>290</v>
      </c>
      <c r="B5163" t="s">
        <v>267</v>
      </c>
      <c r="C5163">
        <v>0</v>
      </c>
      <c r="D5163">
        <v>7</v>
      </c>
      <c r="E5163" t="s">
        <v>510</v>
      </c>
      <c r="F5163" t="s">
        <v>508</v>
      </c>
      <c r="G5163" t="s">
        <v>508</v>
      </c>
      <c r="H5163">
        <v>3.516906893978816</v>
      </c>
      <c r="I5163">
        <v>2.857138964596218</v>
      </c>
      <c r="J5163">
        <v>-2.7658953443590921E-2</v>
      </c>
      <c r="K5163">
        <v>-168.03188624586289</v>
      </c>
      <c r="L5163">
        <v>0.90833116051727292</v>
      </c>
      <c r="M5163">
        <v>-2.6022368093816031</v>
      </c>
      <c r="N5163">
        <v>0.38168814193295231</v>
      </c>
      <c r="O5163">
        <v>0</v>
      </c>
      <c r="P5163">
        <v>0</v>
      </c>
      <c r="Q5163">
        <v>0</v>
      </c>
      <c r="R5163">
        <v>0</v>
      </c>
      <c r="S5163">
        <v>0</v>
      </c>
      <c r="T5163">
        <v>0</v>
      </c>
    </row>
    <row r="5164" spans="1:20" x14ac:dyDescent="0.3">
      <c r="A5164" t="s">
        <v>512</v>
      </c>
      <c r="B5164" t="s">
        <v>267</v>
      </c>
      <c r="C5164">
        <v>2</v>
      </c>
      <c r="D5164">
        <v>6</v>
      </c>
      <c r="E5164" t="s">
        <v>510</v>
      </c>
      <c r="F5164" t="s">
        <v>508</v>
      </c>
      <c r="G5164" t="s">
        <v>508</v>
      </c>
      <c r="H5164">
        <v>3.5024860825286792</v>
      </c>
      <c r="I5164">
        <v>5.1281988581587123</v>
      </c>
      <c r="J5164">
        <v>-3.1002971281256491E-2</v>
      </c>
      <c r="K5164">
        <v>-118.2850062656787</v>
      </c>
      <c r="L5164">
        <v>1.0227352615157179</v>
      </c>
      <c r="M5164">
        <v>-1.520920096237701</v>
      </c>
      <c r="N5164">
        <v>-4.2471003374957776</v>
      </c>
      <c r="O5164">
        <v>0</v>
      </c>
      <c r="P5164">
        <v>0</v>
      </c>
      <c r="Q5164">
        <v>0</v>
      </c>
      <c r="R5164">
        <v>0</v>
      </c>
      <c r="S5164">
        <v>0</v>
      </c>
      <c r="T5164">
        <v>1</v>
      </c>
    </row>
    <row r="5165" spans="1:20" x14ac:dyDescent="0.3">
      <c r="A5165" t="s">
        <v>91</v>
      </c>
      <c r="B5165" t="s">
        <v>267</v>
      </c>
      <c r="C5165">
        <v>4</v>
      </c>
      <c r="D5165">
        <v>6</v>
      </c>
      <c r="E5165" t="s">
        <v>510</v>
      </c>
      <c r="F5165" t="s">
        <v>508</v>
      </c>
      <c r="G5165" t="s">
        <v>508</v>
      </c>
      <c r="H5165">
        <v>4.2050726354006711</v>
      </c>
      <c r="I5165">
        <v>22.5806575660006</v>
      </c>
      <c r="J5165">
        <v>-3.7428348811302803E-2</v>
      </c>
      <c r="K5165">
        <v>-203.33336398714849</v>
      </c>
      <c r="L5165">
        <v>1.0750844738027481</v>
      </c>
      <c r="M5165">
        <v>-4.2471003374957776</v>
      </c>
      <c r="N5165">
        <v>0.80645083760868475</v>
      </c>
      <c r="O5165">
        <v>0</v>
      </c>
      <c r="P5165">
        <v>0</v>
      </c>
      <c r="Q5165">
        <v>0</v>
      </c>
      <c r="R5165">
        <v>1</v>
      </c>
      <c r="S5165">
        <v>0</v>
      </c>
      <c r="T5165">
        <v>1</v>
      </c>
    </row>
    <row r="5166" spans="1:20" x14ac:dyDescent="0.3">
      <c r="A5166" t="s">
        <v>162</v>
      </c>
      <c r="B5166" t="s">
        <v>267</v>
      </c>
      <c r="C5166">
        <v>3</v>
      </c>
      <c r="D5166">
        <v>4</v>
      </c>
      <c r="E5166" t="s">
        <v>510</v>
      </c>
      <c r="F5166" t="s">
        <v>508</v>
      </c>
      <c r="G5166" t="s">
        <v>508</v>
      </c>
      <c r="H5166">
        <v>4.2392574155791944</v>
      </c>
      <c r="I5166">
        <v>21.052646989192532</v>
      </c>
      <c r="J5166">
        <v>-2.698376678979357E-2</v>
      </c>
      <c r="K5166">
        <v>-89.558219492058456</v>
      </c>
      <c r="L5166">
        <v>0.68704684560598661</v>
      </c>
      <c r="M5166">
        <v>-1.992029980329042</v>
      </c>
      <c r="N5166">
        <v>-2.439022026387315</v>
      </c>
      <c r="O5166">
        <v>0</v>
      </c>
      <c r="P5166">
        <v>1</v>
      </c>
      <c r="Q5166">
        <v>0</v>
      </c>
      <c r="R5166">
        <v>0</v>
      </c>
      <c r="S5166">
        <v>0</v>
      </c>
      <c r="T5166">
        <v>0</v>
      </c>
    </row>
    <row r="5167" spans="1:20" x14ac:dyDescent="0.3">
      <c r="A5167" t="s">
        <v>220</v>
      </c>
      <c r="B5167" t="s">
        <v>267</v>
      </c>
      <c r="C5167">
        <v>5</v>
      </c>
      <c r="D5167">
        <v>8</v>
      </c>
      <c r="E5167" t="s">
        <v>510</v>
      </c>
      <c r="F5167" t="s">
        <v>508</v>
      </c>
      <c r="G5167" t="s">
        <v>508</v>
      </c>
      <c r="H5167">
        <v>4.5238092872831643</v>
      </c>
      <c r="I5167">
        <v>10.714314604282761</v>
      </c>
      <c r="J5167">
        <v>-2.6432174542810698E-2</v>
      </c>
      <c r="K5167">
        <v>-99.325678734036742</v>
      </c>
      <c r="L5167">
        <v>1.2347929568176821</v>
      </c>
      <c r="M5167">
        <v>-2.439022026387315</v>
      </c>
      <c r="N5167">
        <v>4.9999950329464662</v>
      </c>
      <c r="O5167">
        <v>0</v>
      </c>
      <c r="P5167">
        <v>1</v>
      </c>
      <c r="Q5167">
        <v>0</v>
      </c>
      <c r="R5167">
        <v>0</v>
      </c>
      <c r="S5167">
        <v>0</v>
      </c>
      <c r="T5167">
        <v>1</v>
      </c>
    </row>
    <row r="5168" spans="1:20" x14ac:dyDescent="0.3">
      <c r="A5168" t="s">
        <v>259</v>
      </c>
      <c r="B5168" t="s">
        <v>267</v>
      </c>
      <c r="C5168">
        <v>7</v>
      </c>
      <c r="D5168">
        <v>7</v>
      </c>
      <c r="E5168" t="s">
        <v>510</v>
      </c>
      <c r="F5168" t="s">
        <v>508</v>
      </c>
      <c r="G5168" t="s">
        <v>508</v>
      </c>
      <c r="H5168">
        <v>5.1999991280691962</v>
      </c>
      <c r="I5168">
        <v>38.095251611028111</v>
      </c>
      <c r="J5168">
        <v>1.2742505183768351E-2</v>
      </c>
      <c r="K5168">
        <v>100.25213697841831</v>
      </c>
      <c r="L5168">
        <v>0.92872625810403309</v>
      </c>
      <c r="M5168">
        <v>-7.749078789333347</v>
      </c>
      <c r="N5168">
        <v>0.39999961853027338</v>
      </c>
      <c r="O5168">
        <v>1</v>
      </c>
      <c r="P5168">
        <v>1</v>
      </c>
      <c r="Q5168">
        <v>1</v>
      </c>
      <c r="R5168">
        <v>0</v>
      </c>
      <c r="S5168">
        <v>0</v>
      </c>
      <c r="T5168">
        <v>0</v>
      </c>
    </row>
    <row r="5169" spans="1:20" x14ac:dyDescent="0.3">
      <c r="A5169" t="s">
        <v>285</v>
      </c>
      <c r="B5169" t="s">
        <v>267</v>
      </c>
      <c r="C5169">
        <v>8</v>
      </c>
      <c r="D5169">
        <v>9</v>
      </c>
      <c r="E5169" t="s">
        <v>510</v>
      </c>
      <c r="F5169" t="s">
        <v>508</v>
      </c>
      <c r="G5169" t="s">
        <v>508</v>
      </c>
      <c r="H5169">
        <v>4.6532273967217606</v>
      </c>
      <c r="I5169">
        <v>7.8947318888090674</v>
      </c>
      <c r="J5169">
        <v>6.5576280815629884E-3</v>
      </c>
      <c r="K5169">
        <v>-82.098745400353607</v>
      </c>
      <c r="L5169">
        <v>1.05580530485147</v>
      </c>
      <c r="M5169">
        <v>-4.3650752352538582</v>
      </c>
      <c r="N5169">
        <v>0.41493734884287348</v>
      </c>
      <c r="O5169">
        <v>0</v>
      </c>
      <c r="P5169">
        <v>1</v>
      </c>
      <c r="Q5169">
        <v>1</v>
      </c>
      <c r="R5169">
        <v>0</v>
      </c>
      <c r="S5169">
        <v>0</v>
      </c>
      <c r="T5169">
        <v>1</v>
      </c>
    </row>
    <row r="5170" spans="1:20" x14ac:dyDescent="0.3">
      <c r="A5170" t="s">
        <v>291</v>
      </c>
      <c r="B5170" t="s">
        <v>267</v>
      </c>
      <c r="C5170">
        <v>0</v>
      </c>
      <c r="D5170">
        <v>3</v>
      </c>
      <c r="E5170" t="s">
        <v>510</v>
      </c>
      <c r="F5170" t="s">
        <v>508</v>
      </c>
      <c r="G5170" t="s">
        <v>508</v>
      </c>
      <c r="H5170">
        <v>4.5939506326013504</v>
      </c>
      <c r="I5170">
        <v>7.8947318888090674</v>
      </c>
      <c r="J5170">
        <v>-2.3202755037841079E-3</v>
      </c>
      <c r="K5170">
        <v>-119.96568650645111</v>
      </c>
      <c r="L5170">
        <v>0.80590410299470339</v>
      </c>
      <c r="M5170">
        <v>-0.41322273338813681</v>
      </c>
      <c r="N5170">
        <v>-0.41493734884287348</v>
      </c>
      <c r="O5170">
        <v>0</v>
      </c>
      <c r="P5170">
        <v>0</v>
      </c>
      <c r="Q5170">
        <v>0</v>
      </c>
      <c r="R5170">
        <v>0</v>
      </c>
      <c r="S5170">
        <v>0</v>
      </c>
      <c r="T5170">
        <v>0</v>
      </c>
    </row>
    <row r="5171" spans="1:20" x14ac:dyDescent="0.3">
      <c r="A5171" t="s">
        <v>295</v>
      </c>
      <c r="B5171" t="s">
        <v>267</v>
      </c>
      <c r="C5171">
        <v>0</v>
      </c>
      <c r="D5171">
        <v>3</v>
      </c>
      <c r="E5171" t="s">
        <v>510</v>
      </c>
      <c r="F5171" t="s">
        <v>508</v>
      </c>
      <c r="G5171" t="s">
        <v>508</v>
      </c>
      <c r="H5171">
        <v>4.4940445737707506</v>
      </c>
      <c r="I5171">
        <v>5.2631545925393786</v>
      </c>
      <c r="J5171">
        <v>-3.3292818380842031E-3</v>
      </c>
      <c r="K5171">
        <v>-122.9214873739614</v>
      </c>
      <c r="L5171">
        <v>0.68096559910373111</v>
      </c>
      <c r="M5171">
        <v>-0.41493734884287348</v>
      </c>
      <c r="N5171">
        <v>-2.9166737033258401</v>
      </c>
      <c r="O5171">
        <v>0</v>
      </c>
      <c r="P5171">
        <v>0</v>
      </c>
      <c r="Q5171">
        <v>0</v>
      </c>
      <c r="R5171">
        <v>0</v>
      </c>
      <c r="S5171">
        <v>0</v>
      </c>
      <c r="T5171">
        <v>0</v>
      </c>
    </row>
    <row r="5172" spans="1:20" x14ac:dyDescent="0.3">
      <c r="A5172" t="s">
        <v>298</v>
      </c>
      <c r="B5172" t="s">
        <v>267</v>
      </c>
      <c r="C5172">
        <v>2</v>
      </c>
      <c r="D5172">
        <v>7</v>
      </c>
      <c r="E5172" t="s">
        <v>510</v>
      </c>
      <c r="F5172" t="s">
        <v>508</v>
      </c>
      <c r="G5172" t="s">
        <v>508</v>
      </c>
      <c r="H5172">
        <v>4.4757797998090787</v>
      </c>
      <c r="I5172">
        <v>0</v>
      </c>
      <c r="J5172">
        <v>-7.8495164534134604E-3</v>
      </c>
      <c r="K5172">
        <v>-159.3376497362525</v>
      </c>
      <c r="L5172">
        <v>1.204650215708021</v>
      </c>
      <c r="M5172">
        <v>-2.9166737033258401</v>
      </c>
      <c r="N5172">
        <v>8.1545091605946673</v>
      </c>
      <c r="O5172">
        <v>0</v>
      </c>
      <c r="P5172">
        <v>0</v>
      </c>
      <c r="Q5172">
        <v>0</v>
      </c>
      <c r="R5172">
        <v>0</v>
      </c>
      <c r="S5172">
        <v>0</v>
      </c>
      <c r="T5172">
        <v>1</v>
      </c>
    </row>
    <row r="5173" spans="1:20" x14ac:dyDescent="0.3">
      <c r="A5173" t="s">
        <v>96</v>
      </c>
      <c r="B5173" t="s">
        <v>267</v>
      </c>
      <c r="C5173">
        <v>7</v>
      </c>
      <c r="D5173">
        <v>8</v>
      </c>
      <c r="E5173" t="s">
        <v>510</v>
      </c>
      <c r="F5173" t="s">
        <v>508</v>
      </c>
      <c r="G5173" t="s">
        <v>508</v>
      </c>
      <c r="H5173">
        <v>5.0318081958543646</v>
      </c>
      <c r="I5173">
        <v>47.272729637209252</v>
      </c>
      <c r="J5173">
        <v>1.5533549578689619E-2</v>
      </c>
      <c r="K5173">
        <v>24.7716753394179</v>
      </c>
      <c r="L5173">
        <v>0.88285696347105858</v>
      </c>
      <c r="M5173">
        <v>-3.5156217258190008</v>
      </c>
      <c r="N5173">
        <v>1.214573726408023</v>
      </c>
      <c r="O5173">
        <v>1</v>
      </c>
      <c r="P5173">
        <v>1</v>
      </c>
      <c r="Q5173">
        <v>1</v>
      </c>
      <c r="R5173">
        <v>0</v>
      </c>
      <c r="S5173">
        <v>0</v>
      </c>
      <c r="T5173">
        <v>0</v>
      </c>
    </row>
    <row r="5174" spans="1:20" x14ac:dyDescent="0.3">
      <c r="A5174" t="s">
        <v>164</v>
      </c>
      <c r="B5174" t="s">
        <v>267</v>
      </c>
      <c r="C5174">
        <v>6</v>
      </c>
      <c r="D5174">
        <v>8</v>
      </c>
      <c r="E5174" t="s">
        <v>510</v>
      </c>
      <c r="F5174" t="s">
        <v>508</v>
      </c>
      <c r="G5174" t="s">
        <v>508</v>
      </c>
      <c r="H5174">
        <v>4.7619021601148157</v>
      </c>
      <c r="I5174">
        <v>38.775521127048393</v>
      </c>
      <c r="J5174">
        <v>1.0044949923518089E-2</v>
      </c>
      <c r="K5174">
        <v>-12.56036844555214</v>
      </c>
      <c r="L5174">
        <v>0.81037820328580246</v>
      </c>
      <c r="M5174">
        <v>-3.9999961853027339</v>
      </c>
      <c r="N5174">
        <v>2.0833312637276942</v>
      </c>
      <c r="O5174">
        <v>0</v>
      </c>
      <c r="P5174">
        <v>1</v>
      </c>
      <c r="Q5174">
        <v>1</v>
      </c>
      <c r="R5174">
        <v>0</v>
      </c>
      <c r="S5174">
        <v>0</v>
      </c>
      <c r="T5174">
        <v>0</v>
      </c>
    </row>
    <row r="5175" spans="1:20" x14ac:dyDescent="0.3">
      <c r="A5175" t="s">
        <v>242</v>
      </c>
      <c r="B5175" t="s">
        <v>267</v>
      </c>
      <c r="C5175">
        <v>4</v>
      </c>
      <c r="D5175">
        <v>5</v>
      </c>
      <c r="E5175" t="s">
        <v>510</v>
      </c>
      <c r="F5175" t="s">
        <v>508</v>
      </c>
      <c r="G5175" t="s">
        <v>508</v>
      </c>
      <c r="H5175">
        <v>5.0232260121145433</v>
      </c>
      <c r="I5175">
        <v>51.020407170268321</v>
      </c>
      <c r="J5175">
        <v>1.040638097818662E-2</v>
      </c>
      <c r="K5175">
        <v>31.7241332439289</v>
      </c>
      <c r="L5175">
        <v>0.8157196351581153</v>
      </c>
      <c r="M5175">
        <v>-2.7667958116357498</v>
      </c>
      <c r="N5175">
        <v>2.0325183553227628</v>
      </c>
      <c r="O5175">
        <v>0</v>
      </c>
      <c r="P5175">
        <v>1</v>
      </c>
      <c r="Q5175">
        <v>1</v>
      </c>
      <c r="R5175">
        <v>0</v>
      </c>
      <c r="S5175">
        <v>0</v>
      </c>
      <c r="T5175">
        <v>0</v>
      </c>
    </row>
    <row r="5176" spans="1:20" x14ac:dyDescent="0.3">
      <c r="A5176" t="s">
        <v>77</v>
      </c>
      <c r="B5176" t="s">
        <v>656</v>
      </c>
      <c r="C5176">
        <v>11</v>
      </c>
      <c r="D5176">
        <v>11</v>
      </c>
      <c r="E5176" t="s">
        <v>510</v>
      </c>
      <c r="F5176" t="s">
        <v>508</v>
      </c>
      <c r="G5176" t="s">
        <v>508</v>
      </c>
      <c r="H5176">
        <v>3.4656686313092648</v>
      </c>
      <c r="I5176">
        <v>72.857127286945683</v>
      </c>
      <c r="J5176">
        <v>7.6641919443305312E-2</v>
      </c>
      <c r="K5176">
        <v>249.90742339704221</v>
      </c>
      <c r="L5176">
        <v>0.67494320076850489</v>
      </c>
      <c r="M5176">
        <v>-3.9387373832492432</v>
      </c>
      <c r="N5176">
        <v>1.252854370125793</v>
      </c>
      <c r="O5176">
        <v>1</v>
      </c>
      <c r="P5176">
        <v>1</v>
      </c>
      <c r="Q5176">
        <v>1</v>
      </c>
      <c r="R5176">
        <v>0</v>
      </c>
      <c r="S5176">
        <v>1</v>
      </c>
      <c r="T5176">
        <v>0</v>
      </c>
    </row>
    <row r="5177" spans="1:20" x14ac:dyDescent="0.3">
      <c r="A5177" t="s">
        <v>156</v>
      </c>
      <c r="B5177" t="s">
        <v>656</v>
      </c>
      <c r="C5177">
        <v>8</v>
      </c>
      <c r="D5177">
        <v>5</v>
      </c>
      <c r="E5177" t="s">
        <v>510</v>
      </c>
      <c r="F5177" t="s">
        <v>508</v>
      </c>
      <c r="G5177" t="s">
        <v>508</v>
      </c>
      <c r="H5177">
        <v>3.6891680448033468</v>
      </c>
      <c r="I5177">
        <v>76.623398338005728</v>
      </c>
      <c r="J5177">
        <v>9.5193746735241641E-2</v>
      </c>
      <c r="K5177">
        <v>121.8440270092179</v>
      </c>
      <c r="L5177">
        <v>0.87711760111140824</v>
      </c>
      <c r="M5177">
        <v>-1.515144947146418</v>
      </c>
      <c r="N5177">
        <v>7.1428526514555264</v>
      </c>
      <c r="O5177">
        <v>0</v>
      </c>
      <c r="P5177">
        <v>1</v>
      </c>
      <c r="Q5177">
        <v>1</v>
      </c>
      <c r="R5177">
        <v>0</v>
      </c>
      <c r="S5177">
        <v>1</v>
      </c>
      <c r="T5177">
        <v>0</v>
      </c>
    </row>
    <row r="5178" spans="1:20" x14ac:dyDescent="0.3">
      <c r="A5178" t="s">
        <v>271</v>
      </c>
      <c r="B5178" t="s">
        <v>656</v>
      </c>
      <c r="C5178">
        <v>11</v>
      </c>
      <c r="D5178">
        <v>8</v>
      </c>
      <c r="E5178" t="s">
        <v>510</v>
      </c>
      <c r="F5178" t="s">
        <v>508</v>
      </c>
      <c r="G5178" t="s">
        <v>508</v>
      </c>
      <c r="H5178">
        <v>4.0917265873044801</v>
      </c>
      <c r="I5178">
        <v>85.512372492392501</v>
      </c>
      <c r="J5178">
        <v>0.15681182481488451</v>
      </c>
      <c r="K5178">
        <v>98.616678761718035</v>
      </c>
      <c r="L5178">
        <v>0.83529131863921258</v>
      </c>
      <c r="M5178">
        <v>-1.940037602015398</v>
      </c>
      <c r="N5178">
        <v>4.4064728072029862</v>
      </c>
      <c r="O5178">
        <v>1</v>
      </c>
      <c r="P5178">
        <v>1</v>
      </c>
      <c r="Q5178">
        <v>1</v>
      </c>
      <c r="R5178">
        <v>0</v>
      </c>
      <c r="S5178">
        <v>1</v>
      </c>
      <c r="T5178">
        <v>0</v>
      </c>
    </row>
    <row r="5179" spans="1:20" x14ac:dyDescent="0.3">
      <c r="A5179" t="s">
        <v>283</v>
      </c>
      <c r="B5179" t="s">
        <v>656</v>
      </c>
      <c r="C5179">
        <v>13</v>
      </c>
      <c r="D5179">
        <v>9</v>
      </c>
      <c r="E5179" t="s">
        <v>510</v>
      </c>
      <c r="F5179" t="s">
        <v>508</v>
      </c>
      <c r="G5179" t="s">
        <v>508</v>
      </c>
      <c r="H5179">
        <v>4.284559501639909</v>
      </c>
      <c r="I5179">
        <v>90.561227592911479</v>
      </c>
      <c r="J5179">
        <v>0.17915425349094699</v>
      </c>
      <c r="K5179">
        <v>145.20103509493569</v>
      </c>
      <c r="L5179">
        <v>1.035538433399052</v>
      </c>
      <c r="M5179">
        <v>-0.72231261887921527</v>
      </c>
      <c r="N5179">
        <v>8.0842594780541191E-2</v>
      </c>
      <c r="O5179">
        <v>1</v>
      </c>
      <c r="P5179">
        <v>1</v>
      </c>
      <c r="Q5179">
        <v>1</v>
      </c>
      <c r="R5179">
        <v>0</v>
      </c>
      <c r="S5179">
        <v>1</v>
      </c>
      <c r="T5179">
        <v>1</v>
      </c>
    </row>
    <row r="5180" spans="1:20" x14ac:dyDescent="0.3">
      <c r="A5180" t="s">
        <v>512</v>
      </c>
      <c r="B5180" t="s">
        <v>656</v>
      </c>
      <c r="C5180">
        <v>11</v>
      </c>
      <c r="D5180">
        <v>7</v>
      </c>
      <c r="E5180" t="s">
        <v>510</v>
      </c>
      <c r="F5180" t="s">
        <v>508</v>
      </c>
      <c r="G5180" t="s">
        <v>508</v>
      </c>
      <c r="H5180">
        <v>4.285714174042818</v>
      </c>
      <c r="I5180">
        <v>82.857141992132028</v>
      </c>
      <c r="J5180">
        <v>8.142123692925729E-2</v>
      </c>
      <c r="K5180">
        <v>93.694086156846865</v>
      </c>
      <c r="L5180">
        <v>0.7359783025697727</v>
      </c>
      <c r="M5180">
        <v>-1.1345246482302001</v>
      </c>
      <c r="N5180">
        <v>-8.1967214396229942</v>
      </c>
      <c r="O5180">
        <v>1</v>
      </c>
      <c r="P5180">
        <v>1</v>
      </c>
      <c r="Q5180">
        <v>1</v>
      </c>
      <c r="R5180">
        <v>0</v>
      </c>
      <c r="S5180">
        <v>1</v>
      </c>
      <c r="T5180">
        <v>0</v>
      </c>
    </row>
    <row r="5181" spans="1:20" x14ac:dyDescent="0.3">
      <c r="A5181" t="s">
        <v>91</v>
      </c>
      <c r="B5181" t="s">
        <v>656</v>
      </c>
      <c r="C5181">
        <v>3</v>
      </c>
      <c r="D5181">
        <v>6</v>
      </c>
      <c r="E5181" t="s">
        <v>510</v>
      </c>
      <c r="F5181" t="s">
        <v>508</v>
      </c>
      <c r="G5181" t="s">
        <v>508</v>
      </c>
      <c r="H5181">
        <v>5.1275510834014124</v>
      </c>
      <c r="I5181">
        <v>47.079036336631972</v>
      </c>
      <c r="J5181">
        <v>-2.4530144312520541E-2</v>
      </c>
      <c r="K5181">
        <v>11.65544937579147</v>
      </c>
      <c r="L5181">
        <v>1.136607372053865</v>
      </c>
      <c r="M5181">
        <v>-8.1967214396229942</v>
      </c>
      <c r="N5181">
        <v>-1.4285700905079519</v>
      </c>
      <c r="O5181">
        <v>0</v>
      </c>
      <c r="P5181">
        <v>1</v>
      </c>
      <c r="Q5181">
        <v>0</v>
      </c>
      <c r="R5181">
        <v>0</v>
      </c>
      <c r="S5181">
        <v>0</v>
      </c>
      <c r="T5181">
        <v>1</v>
      </c>
    </row>
    <row r="5182" spans="1:20" x14ac:dyDescent="0.3">
      <c r="A5182" t="s">
        <v>93</v>
      </c>
      <c r="B5182" t="s">
        <v>656</v>
      </c>
      <c r="C5182">
        <v>3</v>
      </c>
      <c r="D5182">
        <v>4</v>
      </c>
      <c r="E5182" t="s">
        <v>510</v>
      </c>
      <c r="F5182" t="s">
        <v>508</v>
      </c>
      <c r="G5182" t="s">
        <v>508</v>
      </c>
      <c r="H5182">
        <v>5.3053823006758662</v>
      </c>
      <c r="I5182">
        <v>32.270930109737129</v>
      </c>
      <c r="J5182">
        <v>-0.10479689738994651</v>
      </c>
      <c r="K5182">
        <v>-44.552992981713743</v>
      </c>
      <c r="L5182">
        <v>1.250308773083062</v>
      </c>
      <c r="M5182">
        <v>-1.4285700905079519</v>
      </c>
      <c r="N5182">
        <v>-3.3514482503402001</v>
      </c>
      <c r="O5182">
        <v>0</v>
      </c>
      <c r="P5182">
        <v>1</v>
      </c>
      <c r="Q5182">
        <v>0</v>
      </c>
      <c r="R5182">
        <v>0</v>
      </c>
      <c r="S5182">
        <v>0</v>
      </c>
      <c r="T5182">
        <v>1</v>
      </c>
    </row>
    <row r="5183" spans="1:20" x14ac:dyDescent="0.3">
      <c r="A5183" t="s">
        <v>162</v>
      </c>
      <c r="B5183" t="s">
        <v>656</v>
      </c>
      <c r="C5183">
        <v>1</v>
      </c>
      <c r="D5183">
        <v>4</v>
      </c>
      <c r="E5183" t="s">
        <v>510</v>
      </c>
      <c r="F5183" t="s">
        <v>508</v>
      </c>
      <c r="G5183" t="s">
        <v>508</v>
      </c>
      <c r="H5183">
        <v>6.0136048972201186</v>
      </c>
      <c r="I5183">
        <v>6.6666613684751779</v>
      </c>
      <c r="J5183">
        <v>-0.27429431842775531</v>
      </c>
      <c r="K5183">
        <v>-89.252722058265149</v>
      </c>
      <c r="L5183">
        <v>0.92744075921986746</v>
      </c>
      <c r="M5183">
        <v>-3.2258098540482818</v>
      </c>
      <c r="N5183">
        <v>-2.2857121058872769</v>
      </c>
      <c r="O5183">
        <v>0</v>
      </c>
      <c r="P5183">
        <v>1</v>
      </c>
      <c r="Q5183">
        <v>0</v>
      </c>
      <c r="R5183">
        <v>0</v>
      </c>
      <c r="S5183">
        <v>0</v>
      </c>
      <c r="T5183">
        <v>0</v>
      </c>
    </row>
    <row r="5184" spans="1:20" x14ac:dyDescent="0.3">
      <c r="A5184" t="s">
        <v>220</v>
      </c>
      <c r="B5184" t="s">
        <v>656</v>
      </c>
      <c r="C5184">
        <v>2</v>
      </c>
      <c r="D5184">
        <v>4</v>
      </c>
      <c r="E5184" t="s">
        <v>510</v>
      </c>
      <c r="F5184" t="s">
        <v>508</v>
      </c>
      <c r="G5184" t="s">
        <v>508</v>
      </c>
      <c r="H5184">
        <v>6.3422434557056002</v>
      </c>
      <c r="I5184">
        <v>21.019107506450968</v>
      </c>
      <c r="J5184">
        <v>-0.30818028292746491</v>
      </c>
      <c r="K5184">
        <v>-158.07833856102849</v>
      </c>
      <c r="L5184">
        <v>1.001662890348777</v>
      </c>
      <c r="M5184">
        <v>-2.2857121058872769</v>
      </c>
      <c r="N5184">
        <v>2.2417108879674381</v>
      </c>
      <c r="O5184">
        <v>0</v>
      </c>
      <c r="P5184">
        <v>0</v>
      </c>
      <c r="Q5184">
        <v>0</v>
      </c>
      <c r="R5184">
        <v>1</v>
      </c>
      <c r="S5184">
        <v>0</v>
      </c>
      <c r="T5184">
        <v>1</v>
      </c>
    </row>
    <row r="5185" spans="1:20" x14ac:dyDescent="0.3">
      <c r="A5185" t="s">
        <v>235</v>
      </c>
      <c r="B5185" t="s">
        <v>656</v>
      </c>
      <c r="C5185">
        <v>6</v>
      </c>
      <c r="D5185">
        <v>4</v>
      </c>
      <c r="E5185" t="s">
        <v>510</v>
      </c>
      <c r="F5185" t="s">
        <v>508</v>
      </c>
      <c r="G5185" t="s">
        <v>508</v>
      </c>
      <c r="H5185">
        <v>5.7990858387647872</v>
      </c>
      <c r="I5185">
        <v>42.993620707249868</v>
      </c>
      <c r="J5185">
        <v>-0.1651645386860392</v>
      </c>
      <c r="K5185">
        <v>-35.452088534094322</v>
      </c>
      <c r="L5185">
        <v>0.81908075703442318</v>
      </c>
      <c r="M5185">
        <v>-0.99458052602293423</v>
      </c>
      <c r="N5185">
        <v>-0.45662275439088651</v>
      </c>
      <c r="O5185">
        <v>1</v>
      </c>
      <c r="P5185">
        <v>1</v>
      </c>
      <c r="Q5185">
        <v>0</v>
      </c>
      <c r="R5185">
        <v>1</v>
      </c>
      <c r="S5185">
        <v>0</v>
      </c>
      <c r="T5185">
        <v>0</v>
      </c>
    </row>
    <row r="5186" spans="1:20" x14ac:dyDescent="0.3">
      <c r="A5186" t="s">
        <v>259</v>
      </c>
      <c r="B5186" t="s">
        <v>656</v>
      </c>
      <c r="C5186">
        <v>4</v>
      </c>
      <c r="D5186">
        <v>4</v>
      </c>
      <c r="E5186" t="s">
        <v>510</v>
      </c>
      <c r="F5186" t="s">
        <v>508</v>
      </c>
      <c r="G5186" t="s">
        <v>508</v>
      </c>
      <c r="H5186">
        <v>5.6946257738104924</v>
      </c>
      <c r="I5186">
        <v>42.904269030604127</v>
      </c>
      <c r="J5186">
        <v>-0.13325134588833601</v>
      </c>
      <c r="K5186">
        <v>-36.61626945115691</v>
      </c>
      <c r="L5186">
        <v>0.82773871400145127</v>
      </c>
      <c r="M5186">
        <v>-0.45662275439088651</v>
      </c>
      <c r="N5186">
        <v>1.8348694489809589</v>
      </c>
      <c r="O5186">
        <v>1</v>
      </c>
      <c r="P5186">
        <v>1</v>
      </c>
      <c r="Q5186">
        <v>0</v>
      </c>
      <c r="R5186">
        <v>0</v>
      </c>
      <c r="S5186">
        <v>0</v>
      </c>
      <c r="T5186">
        <v>0</v>
      </c>
    </row>
    <row r="5187" spans="1:20" x14ac:dyDescent="0.3">
      <c r="A5187" t="s">
        <v>269</v>
      </c>
      <c r="B5187" t="s">
        <v>656</v>
      </c>
      <c r="C5187">
        <v>6</v>
      </c>
      <c r="D5187">
        <v>6</v>
      </c>
      <c r="E5187" t="s">
        <v>510</v>
      </c>
      <c r="F5187" t="s">
        <v>508</v>
      </c>
      <c r="G5187" t="s">
        <v>508</v>
      </c>
      <c r="H5187">
        <v>5.5797382562133553</v>
      </c>
      <c r="I5187">
        <v>40.999984741210938</v>
      </c>
      <c r="J5187">
        <v>-8.5978996483793924E-2</v>
      </c>
      <c r="K5187">
        <v>-7.3636238576709714E-2</v>
      </c>
      <c r="L5187">
        <v>0.80514145940632487</v>
      </c>
      <c r="M5187">
        <v>-2.4324364728348029</v>
      </c>
      <c r="N5187">
        <v>-1.7543821026942581</v>
      </c>
      <c r="O5187">
        <v>1</v>
      </c>
      <c r="P5187">
        <v>1</v>
      </c>
      <c r="Q5187">
        <v>0</v>
      </c>
      <c r="R5187">
        <v>0</v>
      </c>
      <c r="S5187">
        <v>1</v>
      </c>
      <c r="T5187">
        <v>0</v>
      </c>
    </row>
    <row r="5188" spans="1:20" x14ac:dyDescent="0.3">
      <c r="A5188" t="s">
        <v>282</v>
      </c>
      <c r="B5188" t="s">
        <v>656</v>
      </c>
      <c r="C5188">
        <v>1</v>
      </c>
      <c r="D5188">
        <v>3</v>
      </c>
      <c r="E5188" t="s">
        <v>510</v>
      </c>
      <c r="F5188" t="s">
        <v>508</v>
      </c>
      <c r="G5188" t="s">
        <v>508</v>
      </c>
      <c r="H5188">
        <v>5.457840291645069</v>
      </c>
      <c r="I5188">
        <v>44.444458029553317</v>
      </c>
      <c r="J5188">
        <v>-8.5556841839810938E-2</v>
      </c>
      <c r="K5188">
        <v>-37.440059016936253</v>
      </c>
      <c r="L5188">
        <v>0.35139734567109249</v>
      </c>
      <c r="M5188">
        <v>-1.7543821026942581</v>
      </c>
      <c r="N5188">
        <v>-1.785719247432676</v>
      </c>
      <c r="O5188">
        <v>0</v>
      </c>
      <c r="P5188">
        <v>1</v>
      </c>
      <c r="Q5188">
        <v>0</v>
      </c>
      <c r="R5188">
        <v>0</v>
      </c>
      <c r="S5188">
        <v>0</v>
      </c>
      <c r="T5188">
        <v>0</v>
      </c>
    </row>
    <row r="5189" spans="1:20" x14ac:dyDescent="0.3">
      <c r="A5189" t="s">
        <v>285</v>
      </c>
      <c r="B5189" t="s">
        <v>656</v>
      </c>
      <c r="C5189">
        <v>-2</v>
      </c>
      <c r="D5189">
        <v>3</v>
      </c>
      <c r="E5189" t="s">
        <v>510</v>
      </c>
      <c r="F5189" t="s">
        <v>508</v>
      </c>
      <c r="G5189" t="s">
        <v>508</v>
      </c>
      <c r="H5189">
        <v>5.2572552284063452</v>
      </c>
      <c r="I5189">
        <v>32.065187814317461</v>
      </c>
      <c r="J5189">
        <v>-0.12088645245573</v>
      </c>
      <c r="K5189">
        <v>-114.7970013462501</v>
      </c>
      <c r="L5189">
        <v>0.8494505418948618</v>
      </c>
      <c r="M5189">
        <v>-2.4880405131808292</v>
      </c>
      <c r="N5189">
        <v>1.2757617251641531</v>
      </c>
      <c r="O5189">
        <v>0</v>
      </c>
      <c r="P5189">
        <v>0</v>
      </c>
      <c r="Q5189">
        <v>0</v>
      </c>
      <c r="R5189">
        <v>0</v>
      </c>
      <c r="S5189">
        <v>0</v>
      </c>
      <c r="T5189">
        <v>0</v>
      </c>
    </row>
    <row r="5190" spans="1:20" x14ac:dyDescent="0.3">
      <c r="A5190" t="s">
        <v>291</v>
      </c>
      <c r="B5190" t="s">
        <v>656</v>
      </c>
      <c r="C5190">
        <v>1</v>
      </c>
      <c r="D5190">
        <v>2</v>
      </c>
      <c r="E5190" t="s">
        <v>510</v>
      </c>
      <c r="F5190" t="s">
        <v>508</v>
      </c>
      <c r="G5190" t="s">
        <v>508</v>
      </c>
      <c r="H5190">
        <v>5.1141159688620643</v>
      </c>
      <c r="I5190">
        <v>29.34783679100892</v>
      </c>
      <c r="J5190">
        <v>-0.13218290992361889</v>
      </c>
      <c r="K5190">
        <v>-87.195206219354773</v>
      </c>
      <c r="L5190">
        <v>0.73378011517201402</v>
      </c>
      <c r="M5190">
        <v>-1.7441798141887519</v>
      </c>
      <c r="N5190">
        <v>-9.8621583266721921E-2</v>
      </c>
      <c r="O5190">
        <v>0</v>
      </c>
      <c r="P5190">
        <v>1</v>
      </c>
      <c r="Q5190">
        <v>0</v>
      </c>
      <c r="R5190">
        <v>0</v>
      </c>
      <c r="S5190">
        <v>0</v>
      </c>
      <c r="T5190">
        <v>0</v>
      </c>
    </row>
    <row r="5191" spans="1:20" x14ac:dyDescent="0.3">
      <c r="A5191" t="s">
        <v>295</v>
      </c>
      <c r="B5191" t="s">
        <v>656</v>
      </c>
      <c r="C5191">
        <v>3</v>
      </c>
      <c r="D5191">
        <v>4</v>
      </c>
      <c r="E5191" t="s">
        <v>510</v>
      </c>
      <c r="F5191" t="s">
        <v>508</v>
      </c>
      <c r="G5191" t="s">
        <v>508</v>
      </c>
      <c r="H5191">
        <v>4.7031441596863139</v>
      </c>
      <c r="I5191">
        <v>28.804345854287831</v>
      </c>
      <c r="J5191">
        <v>-0.1305279977543265</v>
      </c>
      <c r="K5191">
        <v>-86.619181533661859</v>
      </c>
      <c r="L5191">
        <v>0.78971574808528111</v>
      </c>
      <c r="M5191">
        <v>-9.8621583266721921E-2</v>
      </c>
      <c r="N5191">
        <v>2.665345518648663</v>
      </c>
      <c r="O5191">
        <v>0</v>
      </c>
      <c r="P5191">
        <v>1</v>
      </c>
      <c r="Q5191">
        <v>0</v>
      </c>
      <c r="R5191">
        <v>0</v>
      </c>
      <c r="S5191">
        <v>0</v>
      </c>
      <c r="T5191">
        <v>0</v>
      </c>
    </row>
    <row r="5192" spans="1:20" x14ac:dyDescent="0.3">
      <c r="A5192" t="s">
        <v>77</v>
      </c>
      <c r="B5192" t="s">
        <v>657</v>
      </c>
      <c r="C5192">
        <v>1</v>
      </c>
      <c r="D5192">
        <v>3</v>
      </c>
      <c r="E5192" t="s">
        <v>510</v>
      </c>
      <c r="F5192" t="s">
        <v>508</v>
      </c>
      <c r="G5192" t="s">
        <v>508</v>
      </c>
      <c r="H5192">
        <v>5.4118070925424826</v>
      </c>
      <c r="I5192">
        <v>18.181845767441299</v>
      </c>
      <c r="J5192">
        <v>2.5454952444435119E-3</v>
      </c>
      <c r="K5192">
        <v>-109.6935077869955</v>
      </c>
      <c r="L5192">
        <v>0.84976968239007444</v>
      </c>
      <c r="M5192">
        <v>-1.010100037063252</v>
      </c>
      <c r="N5192">
        <v>-1.785718630076065</v>
      </c>
      <c r="O5192">
        <v>0</v>
      </c>
      <c r="P5192">
        <v>0</v>
      </c>
      <c r="Q5192">
        <v>1</v>
      </c>
      <c r="R5192">
        <v>0</v>
      </c>
      <c r="S5192">
        <v>0</v>
      </c>
      <c r="T5192">
        <v>0</v>
      </c>
    </row>
    <row r="5193" spans="1:20" x14ac:dyDescent="0.3">
      <c r="A5193" t="s">
        <v>139</v>
      </c>
      <c r="B5193" t="s">
        <v>657</v>
      </c>
      <c r="C5193">
        <v>-2</v>
      </c>
      <c r="D5193">
        <v>1</v>
      </c>
      <c r="E5193" t="s">
        <v>510</v>
      </c>
      <c r="F5193" t="s">
        <v>508</v>
      </c>
      <c r="G5193" t="s">
        <v>508</v>
      </c>
      <c r="H5193">
        <v>5.3284944925900319</v>
      </c>
      <c r="I5193">
        <v>4.5454512614513192</v>
      </c>
      <c r="J5193">
        <v>-2.9141958698552978E-2</v>
      </c>
      <c r="K5193">
        <v>-146.9060458675846</v>
      </c>
      <c r="L5193">
        <v>0.82670856802772485</v>
      </c>
      <c r="M5193">
        <v>-1.3192599688533491</v>
      </c>
      <c r="N5193">
        <v>0.26737942346945309</v>
      </c>
      <c r="O5193">
        <v>0</v>
      </c>
      <c r="P5193">
        <v>0</v>
      </c>
      <c r="Q5193">
        <v>0</v>
      </c>
      <c r="R5193">
        <v>0</v>
      </c>
      <c r="S5193">
        <v>0</v>
      </c>
      <c r="T5193">
        <v>0</v>
      </c>
    </row>
    <row r="5194" spans="1:20" x14ac:dyDescent="0.3">
      <c r="A5194" t="s">
        <v>228</v>
      </c>
      <c r="B5194" t="s">
        <v>657</v>
      </c>
      <c r="C5194">
        <v>6</v>
      </c>
      <c r="D5194">
        <v>9</v>
      </c>
      <c r="E5194" t="s">
        <v>510</v>
      </c>
      <c r="F5194" t="s">
        <v>508</v>
      </c>
      <c r="G5194" t="s">
        <v>508</v>
      </c>
      <c r="H5194">
        <v>3.8504459469723189</v>
      </c>
      <c r="I5194">
        <v>19.696955466289051</v>
      </c>
      <c r="J5194">
        <v>-1.1278604311144001E-2</v>
      </c>
      <c r="K5194">
        <v>-41.356673028319697</v>
      </c>
      <c r="L5194">
        <v>0.77076111811595749</v>
      </c>
      <c r="M5194">
        <v>-2.0408204226431468</v>
      </c>
      <c r="N5194">
        <v>1.8229211777604879</v>
      </c>
      <c r="O5194">
        <v>1</v>
      </c>
      <c r="P5194">
        <v>1</v>
      </c>
      <c r="Q5194">
        <v>0</v>
      </c>
      <c r="R5194">
        <v>0</v>
      </c>
      <c r="S5194">
        <v>0</v>
      </c>
      <c r="T5194">
        <v>0</v>
      </c>
    </row>
    <row r="5195" spans="1:20" x14ac:dyDescent="0.3">
      <c r="A5195" t="s">
        <v>265</v>
      </c>
      <c r="B5195" t="s">
        <v>657</v>
      </c>
      <c r="C5195">
        <v>15</v>
      </c>
      <c r="D5195">
        <v>10</v>
      </c>
      <c r="E5195" t="s">
        <v>510</v>
      </c>
      <c r="F5195" t="s">
        <v>508</v>
      </c>
      <c r="G5195" t="s">
        <v>508</v>
      </c>
      <c r="H5195">
        <v>3.7752565847768338</v>
      </c>
      <c r="I5195">
        <v>62.745162204185512</v>
      </c>
      <c r="J5195">
        <v>2.8709146191602211E-2</v>
      </c>
      <c r="K5195">
        <v>127.0580452480343</v>
      </c>
      <c r="L5195">
        <v>1.112412070843122</v>
      </c>
      <c r="M5195">
        <v>-1.4669912112735961</v>
      </c>
      <c r="N5195">
        <v>-4.9627859972693678</v>
      </c>
      <c r="O5195">
        <v>1</v>
      </c>
      <c r="P5195">
        <v>1</v>
      </c>
      <c r="Q5195">
        <v>1</v>
      </c>
      <c r="R5195">
        <v>1</v>
      </c>
      <c r="S5195">
        <v>1</v>
      </c>
      <c r="T5195">
        <v>1</v>
      </c>
    </row>
    <row r="5196" spans="1:20" x14ac:dyDescent="0.3">
      <c r="A5196" t="s">
        <v>271</v>
      </c>
      <c r="B5196" t="s">
        <v>657</v>
      </c>
      <c r="C5196">
        <v>0</v>
      </c>
      <c r="D5196">
        <v>5</v>
      </c>
      <c r="E5196" t="s">
        <v>510</v>
      </c>
      <c r="F5196" t="s">
        <v>508</v>
      </c>
      <c r="G5196" t="s">
        <v>508</v>
      </c>
      <c r="H5196">
        <v>4.7749505969655814</v>
      </c>
      <c r="I5196">
        <v>22.972990388506421</v>
      </c>
      <c r="J5196">
        <v>-2.3135479471593362E-3</v>
      </c>
      <c r="K5196">
        <v>-162.5650420201942</v>
      </c>
      <c r="L5196">
        <v>0.69663732121684141</v>
      </c>
      <c r="M5196">
        <v>-4.6997345149931053</v>
      </c>
      <c r="N5196">
        <v>-1.643840537820044</v>
      </c>
      <c r="O5196">
        <v>0</v>
      </c>
      <c r="P5196">
        <v>0</v>
      </c>
      <c r="Q5196">
        <v>0</v>
      </c>
      <c r="R5196">
        <v>0</v>
      </c>
      <c r="S5196">
        <v>0</v>
      </c>
      <c r="T5196">
        <v>0</v>
      </c>
    </row>
    <row r="5197" spans="1:20" x14ac:dyDescent="0.3">
      <c r="A5197" t="s">
        <v>290</v>
      </c>
      <c r="B5197" t="s">
        <v>657</v>
      </c>
      <c r="C5197">
        <v>2</v>
      </c>
      <c r="D5197">
        <v>7</v>
      </c>
      <c r="E5197" t="s">
        <v>510</v>
      </c>
      <c r="F5197" t="s">
        <v>508</v>
      </c>
      <c r="G5197" t="s">
        <v>508</v>
      </c>
      <c r="H5197">
        <v>4.8172750337078121</v>
      </c>
      <c r="I5197">
        <v>0</v>
      </c>
      <c r="J5197">
        <v>-4.4092543082947161E-2</v>
      </c>
      <c r="K5197">
        <v>-125.1057526161576</v>
      </c>
      <c r="L5197">
        <v>1.239751409666489</v>
      </c>
      <c r="M5197">
        <v>-3.6414531779627759</v>
      </c>
      <c r="N5197">
        <v>1.7441843541136841</v>
      </c>
      <c r="O5197">
        <v>0</v>
      </c>
      <c r="P5197">
        <v>0</v>
      </c>
      <c r="Q5197">
        <v>0</v>
      </c>
      <c r="R5197">
        <v>0</v>
      </c>
      <c r="S5197">
        <v>0</v>
      </c>
      <c r="T5197">
        <v>1</v>
      </c>
    </row>
    <row r="5198" spans="1:20" x14ac:dyDescent="0.3">
      <c r="A5198" t="s">
        <v>512</v>
      </c>
      <c r="B5198" t="s">
        <v>657</v>
      </c>
      <c r="C5198">
        <v>-2</v>
      </c>
      <c r="D5198">
        <v>3</v>
      </c>
      <c r="E5198" t="s">
        <v>510</v>
      </c>
      <c r="F5198" t="s">
        <v>508</v>
      </c>
      <c r="G5198" t="s">
        <v>508</v>
      </c>
      <c r="H5198">
        <v>5.7610541758898863</v>
      </c>
      <c r="I5198">
        <v>3.370783807893531</v>
      </c>
      <c r="J5198">
        <v>-5.0380831507981623E-2</v>
      </c>
      <c r="K5198">
        <v>-108.4684880357828</v>
      </c>
      <c r="L5198">
        <v>0.88697856201496361</v>
      </c>
      <c r="M5198">
        <v>-4.0000029972621371</v>
      </c>
      <c r="N5198">
        <v>-5.6547566885105871</v>
      </c>
      <c r="O5198">
        <v>0</v>
      </c>
      <c r="P5198">
        <v>0</v>
      </c>
      <c r="Q5198">
        <v>0</v>
      </c>
      <c r="R5198">
        <v>0</v>
      </c>
      <c r="S5198">
        <v>0</v>
      </c>
      <c r="T5198">
        <v>0</v>
      </c>
    </row>
    <row r="5199" spans="1:20" x14ac:dyDescent="0.3">
      <c r="A5199" t="s">
        <v>91</v>
      </c>
      <c r="B5199" t="s">
        <v>657</v>
      </c>
      <c r="C5199">
        <v>0</v>
      </c>
      <c r="D5199">
        <v>4</v>
      </c>
      <c r="E5199" t="s">
        <v>510</v>
      </c>
      <c r="F5199" t="s">
        <v>508</v>
      </c>
      <c r="G5199" t="s">
        <v>508</v>
      </c>
      <c r="H5199">
        <v>6.5119413215682282</v>
      </c>
      <c r="I5199">
        <v>8.6956656948171318</v>
      </c>
      <c r="J5199">
        <v>-6.0507408933742637E-2</v>
      </c>
      <c r="K5199">
        <v>-169.3649424353448</v>
      </c>
      <c r="L5199">
        <v>1.1396939079558059</v>
      </c>
      <c r="M5199">
        <v>-5.6547566885105871</v>
      </c>
      <c r="N5199">
        <v>-1.57729304515723</v>
      </c>
      <c r="O5199">
        <v>0</v>
      </c>
      <c r="P5199">
        <v>0</v>
      </c>
      <c r="Q5199">
        <v>0</v>
      </c>
      <c r="R5199">
        <v>0</v>
      </c>
      <c r="S5199">
        <v>0</v>
      </c>
      <c r="T5199">
        <v>1</v>
      </c>
    </row>
    <row r="5200" spans="1:20" x14ac:dyDescent="0.3">
      <c r="A5200" t="s">
        <v>93</v>
      </c>
      <c r="B5200" t="s">
        <v>657</v>
      </c>
      <c r="C5200">
        <v>-2</v>
      </c>
      <c r="D5200">
        <v>1</v>
      </c>
      <c r="E5200" t="s">
        <v>510</v>
      </c>
      <c r="F5200" t="s">
        <v>508</v>
      </c>
      <c r="G5200" t="s">
        <v>508</v>
      </c>
      <c r="H5200">
        <v>6.7307685169914073</v>
      </c>
      <c r="I5200">
        <v>4.3478224813820976</v>
      </c>
      <c r="J5200">
        <v>-6.4035248491901342E-2</v>
      </c>
      <c r="K5200">
        <v>-131.69493253804441</v>
      </c>
      <c r="L5200">
        <v>0.6497820472265613</v>
      </c>
      <c r="M5200">
        <v>-1.57729304515723</v>
      </c>
      <c r="N5200">
        <v>0.64103269483001524</v>
      </c>
      <c r="O5200">
        <v>0</v>
      </c>
      <c r="P5200">
        <v>0</v>
      </c>
      <c r="Q5200">
        <v>0</v>
      </c>
      <c r="R5200">
        <v>0</v>
      </c>
      <c r="S5200">
        <v>0</v>
      </c>
      <c r="T5200">
        <v>0</v>
      </c>
    </row>
    <row r="5201" spans="1:20" x14ac:dyDescent="0.3">
      <c r="A5201" t="s">
        <v>162</v>
      </c>
      <c r="B5201" t="s">
        <v>657</v>
      </c>
      <c r="C5201">
        <v>5</v>
      </c>
      <c r="D5201">
        <v>6</v>
      </c>
      <c r="E5201" t="s">
        <v>510</v>
      </c>
      <c r="F5201" t="s">
        <v>508</v>
      </c>
      <c r="G5201" t="s">
        <v>508</v>
      </c>
      <c r="H5201">
        <v>6.6249460213947797</v>
      </c>
      <c r="I5201">
        <v>20.86956864268701</v>
      </c>
      <c r="J5201">
        <v>-2.3159761519324449E-2</v>
      </c>
      <c r="K5201">
        <v>-27.288435920159621</v>
      </c>
      <c r="L5201">
        <v>1.352240293132664</v>
      </c>
      <c r="M5201">
        <v>-3.2163781011842851</v>
      </c>
      <c r="N5201">
        <v>1.2084580829157889</v>
      </c>
      <c r="O5201">
        <v>0</v>
      </c>
      <c r="P5201">
        <v>1</v>
      </c>
      <c r="Q5201">
        <v>0</v>
      </c>
      <c r="R5201">
        <v>1</v>
      </c>
      <c r="S5201">
        <v>0</v>
      </c>
      <c r="T5201">
        <v>1</v>
      </c>
    </row>
    <row r="5202" spans="1:20" x14ac:dyDescent="0.3">
      <c r="A5202" t="s">
        <v>235</v>
      </c>
      <c r="B5202" t="s">
        <v>657</v>
      </c>
      <c r="C5202">
        <v>4</v>
      </c>
      <c r="D5202">
        <v>4</v>
      </c>
      <c r="E5202" t="s">
        <v>510</v>
      </c>
      <c r="F5202" t="s">
        <v>508</v>
      </c>
      <c r="G5202" t="s">
        <v>508</v>
      </c>
      <c r="H5202">
        <v>5.8784384911751228</v>
      </c>
      <c r="I5202">
        <v>21.42858359278382</v>
      </c>
      <c r="J5202">
        <v>1.2422673437884391E-2</v>
      </c>
      <c r="K5202">
        <v>-56.905587175080328</v>
      </c>
      <c r="L5202">
        <v>0.63599584584931612</v>
      </c>
      <c r="M5202">
        <v>-1.829266564112755</v>
      </c>
      <c r="N5202">
        <v>-0.93167612183900095</v>
      </c>
      <c r="O5202">
        <v>0</v>
      </c>
      <c r="P5202">
        <v>1</v>
      </c>
      <c r="Q5202">
        <v>1</v>
      </c>
      <c r="R5202">
        <v>0</v>
      </c>
      <c r="S5202">
        <v>0</v>
      </c>
      <c r="T5202">
        <v>0</v>
      </c>
    </row>
    <row r="5203" spans="1:20" x14ac:dyDescent="0.3">
      <c r="A5203" t="s">
        <v>259</v>
      </c>
      <c r="B5203" t="s">
        <v>657</v>
      </c>
      <c r="C5203">
        <v>4</v>
      </c>
      <c r="D5203">
        <v>4</v>
      </c>
      <c r="E5203" t="s">
        <v>510</v>
      </c>
      <c r="F5203" t="s">
        <v>508</v>
      </c>
      <c r="G5203" t="s">
        <v>508</v>
      </c>
      <c r="H5203">
        <v>5.933721558068056</v>
      </c>
      <c r="I5203">
        <v>17.14287368618599</v>
      </c>
      <c r="J5203">
        <v>1.144331081211342E-2</v>
      </c>
      <c r="K5203">
        <v>-61.511002607467297</v>
      </c>
      <c r="L5203">
        <v>0.52647323394214873</v>
      </c>
      <c r="M5203">
        <v>-0.93167612183900095</v>
      </c>
      <c r="N5203">
        <v>1.567396596219832</v>
      </c>
      <c r="O5203">
        <v>0</v>
      </c>
      <c r="P5203">
        <v>1</v>
      </c>
      <c r="Q5203">
        <v>1</v>
      </c>
      <c r="R5203">
        <v>0</v>
      </c>
      <c r="S5203">
        <v>0</v>
      </c>
      <c r="T5203">
        <v>0</v>
      </c>
    </row>
    <row r="5204" spans="1:20" x14ac:dyDescent="0.3">
      <c r="A5204" t="s">
        <v>269</v>
      </c>
      <c r="B5204" t="s">
        <v>657</v>
      </c>
      <c r="C5204">
        <v>6</v>
      </c>
      <c r="D5204">
        <v>4</v>
      </c>
      <c r="E5204" t="s">
        <v>510</v>
      </c>
      <c r="F5204" t="s">
        <v>508</v>
      </c>
      <c r="G5204" t="s">
        <v>508</v>
      </c>
      <c r="H5204">
        <v>5.2514466076294033</v>
      </c>
      <c r="I5204">
        <v>26.923098084490039</v>
      </c>
      <c r="J5204">
        <v>1.1690171714607371E-2</v>
      </c>
      <c r="K5204">
        <v>-13.874791197166459</v>
      </c>
      <c r="L5204">
        <v>0.67855167523790472</v>
      </c>
      <c r="M5204">
        <v>-0.92592504016874733</v>
      </c>
      <c r="N5204">
        <v>-0.93457853686159165</v>
      </c>
      <c r="O5204">
        <v>0</v>
      </c>
      <c r="P5204">
        <v>1</v>
      </c>
      <c r="Q5204">
        <v>1</v>
      </c>
      <c r="R5204">
        <v>1</v>
      </c>
      <c r="S5204">
        <v>0</v>
      </c>
      <c r="T5204">
        <v>0</v>
      </c>
    </row>
    <row r="5205" spans="1:20" x14ac:dyDescent="0.3">
      <c r="A5205" t="s">
        <v>282</v>
      </c>
      <c r="B5205" t="s">
        <v>657</v>
      </c>
      <c r="C5205">
        <v>6</v>
      </c>
      <c r="D5205">
        <v>6</v>
      </c>
      <c r="E5205" t="s">
        <v>510</v>
      </c>
      <c r="F5205" t="s">
        <v>508</v>
      </c>
      <c r="G5205" t="s">
        <v>508</v>
      </c>
      <c r="H5205">
        <v>4.9191374915681916</v>
      </c>
      <c r="I5205">
        <v>21.153872605612559</v>
      </c>
      <c r="J5205">
        <v>9.9422300743023939E-3</v>
      </c>
      <c r="K5205">
        <v>-84.644124323593388</v>
      </c>
      <c r="L5205">
        <v>0.67516550676144116</v>
      </c>
      <c r="M5205">
        <v>-0.93457853686159165</v>
      </c>
      <c r="N5205">
        <v>-1.8867981112750469</v>
      </c>
      <c r="O5205">
        <v>0</v>
      </c>
      <c r="P5205">
        <v>1</v>
      </c>
      <c r="Q5205">
        <v>1</v>
      </c>
      <c r="R5205">
        <v>0</v>
      </c>
      <c r="S5205">
        <v>0</v>
      </c>
      <c r="T5205">
        <v>0</v>
      </c>
    </row>
    <row r="5206" spans="1:20" x14ac:dyDescent="0.3">
      <c r="A5206" t="s">
        <v>285</v>
      </c>
      <c r="B5206" t="s">
        <v>657</v>
      </c>
      <c r="C5206">
        <v>3</v>
      </c>
      <c r="D5206">
        <v>5</v>
      </c>
      <c r="E5206" t="s">
        <v>510</v>
      </c>
      <c r="F5206" t="s">
        <v>508</v>
      </c>
      <c r="G5206" t="s">
        <v>508</v>
      </c>
      <c r="H5206">
        <v>4.6685341675980236</v>
      </c>
      <c r="I5206">
        <v>8.620682567817763</v>
      </c>
      <c r="J5206">
        <v>6.0825571034331394E-4</v>
      </c>
      <c r="K5206">
        <v>-146.6667473025459</v>
      </c>
      <c r="L5206">
        <v>0.81391579999978281</v>
      </c>
      <c r="M5206">
        <v>-1.92307515962583</v>
      </c>
      <c r="N5206">
        <v>-0.32679708007358249</v>
      </c>
      <c r="O5206">
        <v>0</v>
      </c>
      <c r="P5206">
        <v>0</v>
      </c>
      <c r="Q5206">
        <v>1</v>
      </c>
      <c r="R5206">
        <v>0</v>
      </c>
      <c r="S5206">
        <v>0</v>
      </c>
      <c r="T5206">
        <v>0</v>
      </c>
    </row>
    <row r="5207" spans="1:20" x14ac:dyDescent="0.3">
      <c r="A5207" t="s">
        <v>291</v>
      </c>
      <c r="B5207" t="s">
        <v>657</v>
      </c>
      <c r="C5207">
        <v>2</v>
      </c>
      <c r="D5207">
        <v>6</v>
      </c>
      <c r="E5207" t="s">
        <v>510</v>
      </c>
      <c r="F5207" t="s">
        <v>508</v>
      </c>
      <c r="G5207" t="s">
        <v>508</v>
      </c>
      <c r="H5207">
        <v>4.2229717678806464</v>
      </c>
      <c r="I5207">
        <v>0</v>
      </c>
      <c r="J5207">
        <v>-7.3106400106241753E-3</v>
      </c>
      <c r="K5207">
        <v>-142.7860673059734</v>
      </c>
      <c r="L5207">
        <v>1.1683934628271759</v>
      </c>
      <c r="M5207">
        <v>-2.9508169041433008</v>
      </c>
      <c r="N5207">
        <v>-4.0540581902419142</v>
      </c>
      <c r="O5207">
        <v>0</v>
      </c>
      <c r="P5207">
        <v>0</v>
      </c>
      <c r="Q5207">
        <v>0</v>
      </c>
      <c r="R5207">
        <v>0</v>
      </c>
      <c r="S5207">
        <v>0</v>
      </c>
      <c r="T5207">
        <v>1</v>
      </c>
    </row>
    <row r="5208" spans="1:20" x14ac:dyDescent="0.3">
      <c r="A5208" t="s">
        <v>295</v>
      </c>
      <c r="B5208" t="s">
        <v>657</v>
      </c>
      <c r="C5208">
        <v>2</v>
      </c>
      <c r="D5208">
        <v>8</v>
      </c>
      <c r="E5208" t="s">
        <v>510</v>
      </c>
      <c r="F5208" t="s">
        <v>508</v>
      </c>
      <c r="G5208" t="s">
        <v>508</v>
      </c>
      <c r="H5208">
        <v>3.9738423869173629</v>
      </c>
      <c r="I5208">
        <v>0</v>
      </c>
      <c r="J5208">
        <v>-1.647450788176508E-2</v>
      </c>
      <c r="K5208">
        <v>-167.92097698461839</v>
      </c>
      <c r="L5208">
        <v>1.1056234028894949</v>
      </c>
      <c r="M5208">
        <v>-4.0540581902419142</v>
      </c>
      <c r="N5208">
        <v>1.408457798608995</v>
      </c>
      <c r="O5208">
        <v>0</v>
      </c>
      <c r="P5208">
        <v>0</v>
      </c>
      <c r="Q5208">
        <v>0</v>
      </c>
      <c r="R5208">
        <v>0</v>
      </c>
      <c r="S5208">
        <v>0</v>
      </c>
      <c r="T5208">
        <v>1</v>
      </c>
    </row>
    <row r="5209" spans="1:20" x14ac:dyDescent="0.3">
      <c r="A5209" t="s">
        <v>164</v>
      </c>
      <c r="B5209" t="s">
        <v>657</v>
      </c>
      <c r="C5209">
        <v>9</v>
      </c>
      <c r="D5209">
        <v>10</v>
      </c>
      <c r="E5209" t="s">
        <v>510</v>
      </c>
      <c r="F5209" t="s">
        <v>508</v>
      </c>
      <c r="G5209" t="s">
        <v>508</v>
      </c>
      <c r="H5209">
        <v>4.5952388218470981</v>
      </c>
      <c r="I5209">
        <v>38.888898700353742</v>
      </c>
      <c r="J5209">
        <v>2.6305874250144658E-2</v>
      </c>
      <c r="K5209">
        <v>53.793116148813233</v>
      </c>
      <c r="L5209">
        <v>0.91309702292841632</v>
      </c>
      <c r="M5209">
        <v>-5.0632937178743234</v>
      </c>
      <c r="N5209">
        <v>3.3333301544189449</v>
      </c>
      <c r="O5209">
        <v>1</v>
      </c>
      <c r="P5209">
        <v>1</v>
      </c>
      <c r="Q5209">
        <v>1</v>
      </c>
      <c r="R5209">
        <v>0</v>
      </c>
      <c r="S5209">
        <v>0</v>
      </c>
      <c r="T5209">
        <v>0</v>
      </c>
    </row>
    <row r="5210" spans="1:20" x14ac:dyDescent="0.3">
      <c r="A5210" t="s">
        <v>242</v>
      </c>
      <c r="B5210" t="s">
        <v>657</v>
      </c>
      <c r="C5210">
        <v>6</v>
      </c>
      <c r="D5210">
        <v>5</v>
      </c>
      <c r="E5210" t="s">
        <v>510</v>
      </c>
      <c r="F5210" t="s">
        <v>508</v>
      </c>
      <c r="G5210" t="s">
        <v>508</v>
      </c>
      <c r="H5210">
        <v>4.5112795517479691</v>
      </c>
      <c r="I5210">
        <v>56.818174429177233</v>
      </c>
      <c r="J5210">
        <v>3.9155506768907999E-2</v>
      </c>
      <c r="K5210">
        <v>26.326190195325371</v>
      </c>
      <c r="L5210">
        <v>0.5623361586025436</v>
      </c>
      <c r="M5210">
        <v>-1.2987000923330161</v>
      </c>
      <c r="N5210">
        <v>7.5657901960396794</v>
      </c>
      <c r="O5210">
        <v>0</v>
      </c>
      <c r="P5210">
        <v>1</v>
      </c>
      <c r="Q5210">
        <v>1</v>
      </c>
      <c r="R5210">
        <v>0</v>
      </c>
      <c r="S5210">
        <v>0</v>
      </c>
      <c r="T5210">
        <v>0</v>
      </c>
    </row>
    <row r="5211" spans="1:20" x14ac:dyDescent="0.3">
      <c r="A5211" t="s">
        <v>77</v>
      </c>
      <c r="B5211" t="s">
        <v>95</v>
      </c>
      <c r="C5211">
        <v>8</v>
      </c>
      <c r="D5211">
        <v>12</v>
      </c>
      <c r="E5211" t="s">
        <v>513</v>
      </c>
      <c r="F5211" t="s">
        <v>508</v>
      </c>
      <c r="G5211" t="s">
        <v>508</v>
      </c>
      <c r="H5211">
        <v>3.4840148732708149</v>
      </c>
      <c r="I5211">
        <v>42.957719993176532</v>
      </c>
      <c r="J5211">
        <v>9.5224442613525417E-3</v>
      </c>
      <c r="K5211">
        <v>-39.328517508750053</v>
      </c>
      <c r="L5211">
        <v>1.0145019637593231</v>
      </c>
      <c r="M5211">
        <v>-2.5553679436425578</v>
      </c>
      <c r="N5211">
        <v>-0.26223543768859348</v>
      </c>
      <c r="O5211">
        <v>0</v>
      </c>
      <c r="P5211">
        <v>1</v>
      </c>
      <c r="Q5211">
        <v>1</v>
      </c>
      <c r="R5211">
        <v>0</v>
      </c>
      <c r="S5211">
        <v>0</v>
      </c>
      <c r="T5211">
        <v>1</v>
      </c>
    </row>
    <row r="5212" spans="1:20" x14ac:dyDescent="0.3">
      <c r="A5212" t="s">
        <v>139</v>
      </c>
      <c r="B5212" t="s">
        <v>95</v>
      </c>
      <c r="C5212">
        <v>3</v>
      </c>
      <c r="D5212">
        <v>6</v>
      </c>
      <c r="E5212" t="s">
        <v>510</v>
      </c>
      <c r="F5212" t="s">
        <v>508</v>
      </c>
      <c r="G5212" t="s">
        <v>508</v>
      </c>
      <c r="H5212">
        <v>3.1085803893401018</v>
      </c>
      <c r="I5212">
        <v>12.63156943704092</v>
      </c>
      <c r="J5212">
        <v>-0.1034508305010243</v>
      </c>
      <c r="K5212">
        <v>-90.231134748383568</v>
      </c>
      <c r="L5212">
        <v>0.94419351365599413</v>
      </c>
      <c r="M5212">
        <v>-0.26200640585964158</v>
      </c>
      <c r="N5212">
        <v>-0.1751353557798091</v>
      </c>
      <c r="O5212">
        <v>0</v>
      </c>
      <c r="P5212">
        <v>1</v>
      </c>
      <c r="Q5212">
        <v>0</v>
      </c>
      <c r="R5212">
        <v>0</v>
      </c>
      <c r="S5212">
        <v>0</v>
      </c>
      <c r="T5212">
        <v>0</v>
      </c>
    </row>
    <row r="5213" spans="1:20" x14ac:dyDescent="0.3">
      <c r="A5213" t="s">
        <v>156</v>
      </c>
      <c r="B5213" t="s">
        <v>95</v>
      </c>
      <c r="C5213">
        <v>0</v>
      </c>
      <c r="D5213">
        <v>7</v>
      </c>
      <c r="E5213" t="s">
        <v>510</v>
      </c>
      <c r="F5213" t="s">
        <v>508</v>
      </c>
      <c r="G5213" t="s">
        <v>508</v>
      </c>
      <c r="H5213">
        <v>2.9949868040391139</v>
      </c>
      <c r="I5213">
        <v>14.99996185302734</v>
      </c>
      <c r="J5213">
        <v>-0.11616584416214309</v>
      </c>
      <c r="K5213">
        <v>-116.1290521056011</v>
      </c>
      <c r="L5213">
        <v>0.70682575920906732</v>
      </c>
      <c r="M5213">
        <v>-0.1751353557798091</v>
      </c>
      <c r="N5213">
        <v>2.5438593996235159</v>
      </c>
      <c r="O5213">
        <v>0</v>
      </c>
      <c r="P5213">
        <v>0</v>
      </c>
      <c r="Q5213">
        <v>0</v>
      </c>
      <c r="R5213">
        <v>0</v>
      </c>
      <c r="S5213">
        <v>0</v>
      </c>
      <c r="T5213">
        <v>0</v>
      </c>
    </row>
    <row r="5214" spans="1:20" x14ac:dyDescent="0.3">
      <c r="A5214" t="s">
        <v>265</v>
      </c>
      <c r="B5214" t="s">
        <v>95</v>
      </c>
      <c r="C5214">
        <v>13</v>
      </c>
      <c r="D5214">
        <v>9</v>
      </c>
      <c r="E5214" t="s">
        <v>510</v>
      </c>
      <c r="F5214" t="s">
        <v>508</v>
      </c>
      <c r="G5214" t="s">
        <v>508</v>
      </c>
      <c r="H5214">
        <v>4.4948820239878087</v>
      </c>
      <c r="I5214">
        <v>83.478247601052985</v>
      </c>
      <c r="J5214">
        <v>1.037746206202145</v>
      </c>
      <c r="K5214">
        <v>140.36987842948719</v>
      </c>
      <c r="L5214">
        <v>1.0267309271345071</v>
      </c>
      <c r="M5214">
        <v>-0.31056610698424852</v>
      </c>
      <c r="N5214">
        <v>-9.968844260757983</v>
      </c>
      <c r="O5214">
        <v>1</v>
      </c>
      <c r="P5214">
        <v>1</v>
      </c>
      <c r="Q5214">
        <v>1</v>
      </c>
      <c r="R5214">
        <v>0</v>
      </c>
      <c r="S5214">
        <v>1</v>
      </c>
      <c r="T5214">
        <v>1</v>
      </c>
    </row>
    <row r="5215" spans="1:20" x14ac:dyDescent="0.3">
      <c r="A5215" t="s">
        <v>271</v>
      </c>
      <c r="B5215" t="s">
        <v>95</v>
      </c>
      <c r="C5215">
        <v>6</v>
      </c>
      <c r="D5215">
        <v>7</v>
      </c>
      <c r="E5215" t="s">
        <v>510</v>
      </c>
      <c r="F5215" t="s">
        <v>508</v>
      </c>
      <c r="G5215" t="s">
        <v>508</v>
      </c>
      <c r="H5215">
        <v>6.9452061284218418</v>
      </c>
      <c r="I5215">
        <v>30.608699632727578</v>
      </c>
      <c r="J5215">
        <v>0.41888913681094547</v>
      </c>
      <c r="K5215">
        <v>12.8090062026043</v>
      </c>
      <c r="L5215">
        <v>0.76337223532003851</v>
      </c>
      <c r="M5215">
        <v>-9.9653951514933112</v>
      </c>
      <c r="N5215">
        <v>7.6095292367512206</v>
      </c>
      <c r="O5215">
        <v>0</v>
      </c>
      <c r="P5215">
        <v>1</v>
      </c>
      <c r="Q5215">
        <v>1</v>
      </c>
      <c r="R5215">
        <v>0</v>
      </c>
      <c r="S5215">
        <v>1</v>
      </c>
      <c r="T5215">
        <v>0</v>
      </c>
    </row>
    <row r="5216" spans="1:20" x14ac:dyDescent="0.3">
      <c r="A5216" t="s">
        <v>290</v>
      </c>
      <c r="B5216" t="s">
        <v>95</v>
      </c>
      <c r="C5216">
        <v>7</v>
      </c>
      <c r="D5216">
        <v>5</v>
      </c>
      <c r="E5216" t="s">
        <v>510</v>
      </c>
      <c r="F5216" t="s">
        <v>508</v>
      </c>
      <c r="G5216" t="s">
        <v>508</v>
      </c>
      <c r="H5216">
        <v>7.9556315277004863</v>
      </c>
      <c r="I5216">
        <v>64.173905745796532</v>
      </c>
      <c r="J5216">
        <v>0.1232375193719206</v>
      </c>
      <c r="K5216">
        <v>47.332654597825453</v>
      </c>
      <c r="L5216">
        <v>0.52759583706179425</v>
      </c>
      <c r="M5216">
        <v>-3.6129059330109619</v>
      </c>
      <c r="N5216">
        <v>9.9732313697578636</v>
      </c>
      <c r="O5216">
        <v>1</v>
      </c>
      <c r="P5216">
        <v>1</v>
      </c>
      <c r="Q5216">
        <v>1</v>
      </c>
      <c r="R5216">
        <v>0</v>
      </c>
      <c r="S5216">
        <v>0</v>
      </c>
      <c r="T5216">
        <v>0</v>
      </c>
    </row>
    <row r="5217" spans="1:20" x14ac:dyDescent="0.3">
      <c r="A5217" t="s">
        <v>91</v>
      </c>
      <c r="B5217" t="s">
        <v>95</v>
      </c>
      <c r="C5217">
        <v>11</v>
      </c>
      <c r="D5217">
        <v>12</v>
      </c>
      <c r="E5217" t="s">
        <v>510</v>
      </c>
      <c r="F5217" t="s">
        <v>508</v>
      </c>
      <c r="G5217" t="s">
        <v>508</v>
      </c>
      <c r="H5217">
        <v>9.500393745477604</v>
      </c>
      <c r="I5217">
        <v>53.81099045773172</v>
      </c>
      <c r="J5217">
        <v>0.3425719164796126</v>
      </c>
      <c r="K5217">
        <v>143.81787329725279</v>
      </c>
      <c r="L5217">
        <v>2.0726710651206788</v>
      </c>
      <c r="M5217">
        <v>-9.9612577059208238</v>
      </c>
      <c r="N5217">
        <v>-1.7209629918104761</v>
      </c>
      <c r="O5217">
        <v>1</v>
      </c>
      <c r="P5217">
        <v>1</v>
      </c>
      <c r="Q5217">
        <v>1</v>
      </c>
      <c r="R5217">
        <v>0</v>
      </c>
      <c r="S5217">
        <v>1</v>
      </c>
      <c r="T5217">
        <v>1</v>
      </c>
    </row>
    <row r="5218" spans="1:20" x14ac:dyDescent="0.3">
      <c r="A5218" t="s">
        <v>93</v>
      </c>
      <c r="B5218" t="s">
        <v>95</v>
      </c>
      <c r="C5218">
        <v>11</v>
      </c>
      <c r="D5218">
        <v>12</v>
      </c>
      <c r="E5218" t="s">
        <v>510</v>
      </c>
      <c r="F5218" t="s">
        <v>508</v>
      </c>
      <c r="G5218" t="s">
        <v>508</v>
      </c>
      <c r="H5218">
        <v>9.7426949509108649</v>
      </c>
      <c r="I5218">
        <v>47.376788746095457</v>
      </c>
      <c r="J5218">
        <v>0.24904073418051101</v>
      </c>
      <c r="K5218">
        <v>35.026455734523303</v>
      </c>
      <c r="L5218">
        <v>1.416448832462565</v>
      </c>
      <c r="M5218">
        <v>-1.7209629918104761</v>
      </c>
      <c r="N5218">
        <v>9.9437159183692945</v>
      </c>
      <c r="O5218">
        <v>1</v>
      </c>
      <c r="P5218">
        <v>1</v>
      </c>
      <c r="Q5218">
        <v>1</v>
      </c>
      <c r="R5218">
        <v>0</v>
      </c>
      <c r="S5218">
        <v>1</v>
      </c>
      <c r="T5218">
        <v>1</v>
      </c>
    </row>
    <row r="5219" spans="1:20" x14ac:dyDescent="0.3">
      <c r="A5219" t="s">
        <v>220</v>
      </c>
      <c r="B5219" t="s">
        <v>95</v>
      </c>
      <c r="C5219">
        <v>9</v>
      </c>
      <c r="D5219">
        <v>6</v>
      </c>
      <c r="E5219" t="s">
        <v>510</v>
      </c>
      <c r="F5219" t="s">
        <v>508</v>
      </c>
      <c r="G5219" t="s">
        <v>508</v>
      </c>
      <c r="H5219">
        <v>9.4887206428929378</v>
      </c>
      <c r="I5219">
        <v>72.606057831735328</v>
      </c>
      <c r="J5219">
        <v>0.62781107007709425</v>
      </c>
      <c r="K5219">
        <v>110.3810082928629</v>
      </c>
      <c r="L5219">
        <v>0.97826812379825112</v>
      </c>
      <c r="M5219">
        <v>-2.5641025641025639</v>
      </c>
      <c r="N5219">
        <v>2.6842117309570308</v>
      </c>
      <c r="O5219">
        <v>1</v>
      </c>
      <c r="P5219">
        <v>1</v>
      </c>
      <c r="Q5219">
        <v>1</v>
      </c>
      <c r="R5219">
        <v>0</v>
      </c>
      <c r="S5219">
        <v>1</v>
      </c>
      <c r="T5219">
        <v>0</v>
      </c>
    </row>
    <row r="5220" spans="1:20" x14ac:dyDescent="0.3">
      <c r="A5220" t="s">
        <v>235</v>
      </c>
      <c r="B5220" t="s">
        <v>95</v>
      </c>
      <c r="C5220">
        <v>1</v>
      </c>
      <c r="D5220">
        <v>4</v>
      </c>
      <c r="E5220" t="s">
        <v>510</v>
      </c>
      <c r="F5220" t="s">
        <v>508</v>
      </c>
      <c r="G5220" t="s">
        <v>508</v>
      </c>
      <c r="H5220">
        <v>11.12232690762549</v>
      </c>
      <c r="I5220">
        <v>36.686382518755359</v>
      </c>
      <c r="J5220">
        <v>-0.25406441642696542</v>
      </c>
      <c r="K5220">
        <v>-24.52200518685245</v>
      </c>
      <c r="L5220">
        <v>0.84415501405032367</v>
      </c>
      <c r="M5220">
        <v>-2.3576760310651061</v>
      </c>
      <c r="N5220">
        <v>2.7679695722843589</v>
      </c>
      <c r="O5220">
        <v>0</v>
      </c>
      <c r="P5220">
        <v>1</v>
      </c>
      <c r="Q5220">
        <v>0</v>
      </c>
      <c r="R5220">
        <v>0</v>
      </c>
      <c r="S5220">
        <v>0</v>
      </c>
      <c r="T5220">
        <v>0</v>
      </c>
    </row>
    <row r="5221" spans="1:20" x14ac:dyDescent="0.3">
      <c r="A5221" t="s">
        <v>269</v>
      </c>
      <c r="B5221" t="s">
        <v>95</v>
      </c>
      <c r="C5221">
        <v>3</v>
      </c>
      <c r="D5221">
        <v>5</v>
      </c>
      <c r="E5221" t="s">
        <v>510</v>
      </c>
      <c r="F5221" t="s">
        <v>508</v>
      </c>
      <c r="G5221" t="s">
        <v>508</v>
      </c>
      <c r="H5221">
        <v>11.17443195948459</v>
      </c>
      <c r="I5221">
        <v>26.06473190459813</v>
      </c>
      <c r="J5221">
        <v>-0.64593745112009593</v>
      </c>
      <c r="K5221">
        <v>-57.531092532883527</v>
      </c>
      <c r="L5221">
        <v>1.0404691827430199</v>
      </c>
      <c r="M5221">
        <v>-2.026637939736621</v>
      </c>
      <c r="N5221">
        <v>2.5413729505725029</v>
      </c>
      <c r="O5221">
        <v>0</v>
      </c>
      <c r="P5221">
        <v>1</v>
      </c>
      <c r="Q5221">
        <v>0</v>
      </c>
      <c r="R5221">
        <v>0</v>
      </c>
      <c r="S5221">
        <v>0</v>
      </c>
      <c r="T5221">
        <v>1</v>
      </c>
    </row>
    <row r="5222" spans="1:20" x14ac:dyDescent="0.3">
      <c r="A5222" t="s">
        <v>285</v>
      </c>
      <c r="B5222" t="s">
        <v>95</v>
      </c>
      <c r="C5222">
        <v>-2</v>
      </c>
      <c r="D5222">
        <v>3</v>
      </c>
      <c r="E5222" t="s">
        <v>510</v>
      </c>
      <c r="F5222" t="s">
        <v>508</v>
      </c>
      <c r="G5222" t="s">
        <v>508</v>
      </c>
      <c r="H5222">
        <v>10.832661296678429</v>
      </c>
      <c r="I5222">
        <v>2.7675205981332618</v>
      </c>
      <c r="J5222">
        <v>-0.78881810447290102</v>
      </c>
      <c r="K5222">
        <v>-101.7600022582177</v>
      </c>
      <c r="L5222">
        <v>0.55304107772382294</v>
      </c>
      <c r="M5222">
        <v>-5.1601471396106744</v>
      </c>
      <c r="N5222">
        <v>2.376492017226973</v>
      </c>
      <c r="O5222">
        <v>0</v>
      </c>
      <c r="P5222">
        <v>0</v>
      </c>
      <c r="Q5222">
        <v>0</v>
      </c>
      <c r="R5222">
        <v>0</v>
      </c>
      <c r="S5222">
        <v>0</v>
      </c>
      <c r="T5222">
        <v>0</v>
      </c>
    </row>
    <row r="5223" spans="1:20" x14ac:dyDescent="0.3">
      <c r="A5223" t="s">
        <v>291</v>
      </c>
      <c r="B5223" t="s">
        <v>95</v>
      </c>
      <c r="C5223">
        <v>1</v>
      </c>
      <c r="D5223">
        <v>4</v>
      </c>
      <c r="E5223" t="s">
        <v>510</v>
      </c>
      <c r="F5223" t="s">
        <v>508</v>
      </c>
      <c r="G5223" t="s">
        <v>508</v>
      </c>
      <c r="H5223">
        <v>10.17261298980527</v>
      </c>
      <c r="I5223">
        <v>0.1858778563032642</v>
      </c>
      <c r="J5223">
        <v>-0.77109583539675897</v>
      </c>
      <c r="K5223">
        <v>-95.511726380259063</v>
      </c>
      <c r="L5223">
        <v>0.9047803609437004</v>
      </c>
      <c r="M5223">
        <v>-2.9321959151049302</v>
      </c>
      <c r="N5223">
        <v>-1.8250469199951289</v>
      </c>
      <c r="O5223">
        <v>0</v>
      </c>
      <c r="P5223">
        <v>1</v>
      </c>
      <c r="Q5223">
        <v>0</v>
      </c>
      <c r="R5223">
        <v>0</v>
      </c>
      <c r="S5223">
        <v>0</v>
      </c>
      <c r="T5223">
        <v>0</v>
      </c>
    </row>
    <row r="5224" spans="1:20" x14ac:dyDescent="0.3">
      <c r="A5224" t="s">
        <v>295</v>
      </c>
      <c r="B5224" t="s">
        <v>95</v>
      </c>
      <c r="C5224">
        <v>0</v>
      </c>
      <c r="D5224">
        <v>2</v>
      </c>
      <c r="E5224" t="s">
        <v>510</v>
      </c>
      <c r="F5224" t="s">
        <v>508</v>
      </c>
      <c r="G5224" t="s">
        <v>508</v>
      </c>
      <c r="H5224">
        <v>9.6703276348033906</v>
      </c>
      <c r="I5224">
        <v>9.5070426673602082</v>
      </c>
      <c r="J5224">
        <v>-0.79385311795042957</v>
      </c>
      <c r="K5224">
        <v>-138.6211892350405</v>
      </c>
      <c r="L5224">
        <v>1.193527476301415</v>
      </c>
      <c r="M5224">
        <v>-1.8250469199951289</v>
      </c>
      <c r="N5224">
        <v>-0.89743807627755989</v>
      </c>
      <c r="O5224">
        <v>0</v>
      </c>
      <c r="P5224">
        <v>0</v>
      </c>
      <c r="Q5224">
        <v>0</v>
      </c>
      <c r="R5224">
        <v>0</v>
      </c>
      <c r="S5224">
        <v>0</v>
      </c>
      <c r="T5224">
        <v>1</v>
      </c>
    </row>
    <row r="5225" spans="1:20" x14ac:dyDescent="0.3">
      <c r="A5225" t="s">
        <v>298</v>
      </c>
      <c r="B5225" t="s">
        <v>95</v>
      </c>
      <c r="C5225">
        <v>-2</v>
      </c>
      <c r="D5225">
        <v>1</v>
      </c>
      <c r="E5225" t="s">
        <v>510</v>
      </c>
      <c r="F5225" t="s">
        <v>508</v>
      </c>
      <c r="G5225" t="s">
        <v>508</v>
      </c>
      <c r="H5225">
        <v>8.5843629225138738</v>
      </c>
      <c r="I5225">
        <v>7.6335822290394981</v>
      </c>
      <c r="J5225">
        <v>-0.78945053377216312</v>
      </c>
      <c r="K5225">
        <v>-134.04191181194841</v>
      </c>
      <c r="L5225">
        <v>0.69664446301466298</v>
      </c>
      <c r="M5225">
        <v>-0.89743807627755989</v>
      </c>
      <c r="N5225">
        <v>0.2587319647757369</v>
      </c>
      <c r="O5225">
        <v>0</v>
      </c>
      <c r="P5225">
        <v>0</v>
      </c>
      <c r="Q5225">
        <v>0</v>
      </c>
      <c r="R5225">
        <v>0</v>
      </c>
      <c r="S5225">
        <v>0</v>
      </c>
      <c r="T5225">
        <v>0</v>
      </c>
    </row>
    <row r="5226" spans="1:20" x14ac:dyDescent="0.3">
      <c r="A5226" t="s">
        <v>96</v>
      </c>
      <c r="B5226" t="s">
        <v>95</v>
      </c>
      <c r="C5226">
        <v>1</v>
      </c>
      <c r="D5226">
        <v>2</v>
      </c>
      <c r="E5226" t="s">
        <v>510</v>
      </c>
      <c r="F5226" t="s">
        <v>508</v>
      </c>
      <c r="G5226" t="s">
        <v>508</v>
      </c>
      <c r="H5226">
        <v>6.3228029831138954</v>
      </c>
      <c r="I5226">
        <v>8.3333210689986554</v>
      </c>
      <c r="J5226">
        <v>-0.51887106967690033</v>
      </c>
      <c r="K5226">
        <v>-87.23293555652613</v>
      </c>
      <c r="L5226">
        <v>0.8295687385854178</v>
      </c>
      <c r="M5226">
        <v>-1.478152247481175</v>
      </c>
      <c r="N5226">
        <v>3.84866376728107</v>
      </c>
      <c r="O5226">
        <v>0</v>
      </c>
      <c r="P5226">
        <v>1</v>
      </c>
      <c r="Q5226">
        <v>0</v>
      </c>
      <c r="R5226">
        <v>0</v>
      </c>
      <c r="S5226">
        <v>0</v>
      </c>
      <c r="T5226">
        <v>0</v>
      </c>
    </row>
    <row r="5227" spans="1:20" x14ac:dyDescent="0.3">
      <c r="A5227" t="s">
        <v>164</v>
      </c>
      <c r="B5227" t="s">
        <v>95</v>
      </c>
      <c r="C5227">
        <v>6</v>
      </c>
      <c r="D5227">
        <v>6</v>
      </c>
      <c r="E5227" t="s">
        <v>510</v>
      </c>
      <c r="F5227" t="s">
        <v>508</v>
      </c>
      <c r="G5227" t="s">
        <v>508</v>
      </c>
      <c r="H5227">
        <v>5.716121312065483</v>
      </c>
      <c r="I5227">
        <v>15.740724115753739</v>
      </c>
      <c r="J5227">
        <v>-0.32064644438647721</v>
      </c>
      <c r="K5227">
        <v>-22.46053973083675</v>
      </c>
      <c r="L5227">
        <v>1.1975768647977769</v>
      </c>
      <c r="M5227">
        <v>-2.1984948479422619</v>
      </c>
      <c r="N5227">
        <v>9.955049292161716</v>
      </c>
      <c r="O5227">
        <v>1</v>
      </c>
      <c r="P5227">
        <v>1</v>
      </c>
      <c r="Q5227">
        <v>0</v>
      </c>
      <c r="R5227">
        <v>0</v>
      </c>
      <c r="S5227">
        <v>0</v>
      </c>
      <c r="T5227">
        <v>1</v>
      </c>
    </row>
    <row r="5228" spans="1:20" x14ac:dyDescent="0.3">
      <c r="A5228" t="s">
        <v>242</v>
      </c>
      <c r="B5228" t="s">
        <v>95</v>
      </c>
      <c r="C5228">
        <v>4</v>
      </c>
      <c r="D5228">
        <v>6</v>
      </c>
      <c r="E5228" t="s">
        <v>510</v>
      </c>
      <c r="F5228" t="s">
        <v>508</v>
      </c>
      <c r="G5228" t="s">
        <v>508</v>
      </c>
      <c r="H5228">
        <v>5.0454599783990064</v>
      </c>
      <c r="I5228">
        <v>33.196705132840208</v>
      </c>
      <c r="J5228">
        <v>2.3438275862326378E-2</v>
      </c>
      <c r="K5228">
        <v>14.660078960086681</v>
      </c>
      <c r="L5228">
        <v>0.52107896225800865</v>
      </c>
      <c r="M5228">
        <v>-3.7014543302254821</v>
      </c>
      <c r="N5228">
        <v>9.9558972197478965</v>
      </c>
      <c r="O5228">
        <v>0</v>
      </c>
      <c r="P5228">
        <v>1</v>
      </c>
      <c r="Q5228">
        <v>1</v>
      </c>
      <c r="R5228">
        <v>0</v>
      </c>
      <c r="S5228">
        <v>0</v>
      </c>
      <c r="T5228">
        <v>0</v>
      </c>
    </row>
    <row r="5229" spans="1:20" x14ac:dyDescent="0.3">
      <c r="A5229" t="s">
        <v>77</v>
      </c>
      <c r="B5229" t="s">
        <v>658</v>
      </c>
      <c r="C5229">
        <v>6</v>
      </c>
      <c r="D5229">
        <v>8</v>
      </c>
      <c r="E5229" t="s">
        <v>510</v>
      </c>
      <c r="F5229" t="s">
        <v>508</v>
      </c>
      <c r="G5229" t="s">
        <v>508</v>
      </c>
      <c r="H5229">
        <v>4.2348217565486346</v>
      </c>
      <c r="I5229">
        <v>30.666678958472879</v>
      </c>
      <c r="J5229">
        <v>6.4458689162168667E-2</v>
      </c>
      <c r="K5229">
        <v>-8.4941965937687467</v>
      </c>
      <c r="L5229">
        <v>0.6409582107703109</v>
      </c>
      <c r="M5229">
        <v>-3.5582760563142952</v>
      </c>
      <c r="N5229">
        <v>0.76335803766346155</v>
      </c>
      <c r="O5229">
        <v>0</v>
      </c>
      <c r="P5229">
        <v>1</v>
      </c>
      <c r="Q5229">
        <v>1</v>
      </c>
      <c r="R5229">
        <v>0</v>
      </c>
      <c r="S5229">
        <v>0</v>
      </c>
      <c r="T5229">
        <v>0</v>
      </c>
    </row>
    <row r="5230" spans="1:20" x14ac:dyDescent="0.3">
      <c r="A5230" t="s">
        <v>139</v>
      </c>
      <c r="B5230" t="s">
        <v>658</v>
      </c>
      <c r="C5230">
        <v>8</v>
      </c>
      <c r="D5230">
        <v>8</v>
      </c>
      <c r="E5230" t="s">
        <v>510</v>
      </c>
      <c r="F5230" t="s">
        <v>508</v>
      </c>
      <c r="G5230" t="s">
        <v>508</v>
      </c>
      <c r="H5230">
        <v>4.8499783890368811</v>
      </c>
      <c r="I5230">
        <v>41.625624615506041</v>
      </c>
      <c r="J5230">
        <v>2.5698578806089691E-2</v>
      </c>
      <c r="K5230">
        <v>53.891945972986278</v>
      </c>
      <c r="L5230">
        <v>1.124839040920413</v>
      </c>
      <c r="M5230">
        <v>-1.3382068951114909</v>
      </c>
      <c r="N5230">
        <v>-2.219480098133209</v>
      </c>
      <c r="O5230">
        <v>0</v>
      </c>
      <c r="P5230">
        <v>1</v>
      </c>
      <c r="Q5230">
        <v>1</v>
      </c>
      <c r="R5230">
        <v>0</v>
      </c>
      <c r="S5230">
        <v>0</v>
      </c>
      <c r="T5230">
        <v>1</v>
      </c>
    </row>
    <row r="5231" spans="1:20" x14ac:dyDescent="0.3">
      <c r="A5231" t="s">
        <v>156</v>
      </c>
      <c r="B5231" t="s">
        <v>658</v>
      </c>
      <c r="C5231">
        <v>4</v>
      </c>
      <c r="D5231">
        <v>6</v>
      </c>
      <c r="E5231" t="s">
        <v>510</v>
      </c>
      <c r="F5231" t="s">
        <v>508</v>
      </c>
      <c r="G5231" t="s">
        <v>508</v>
      </c>
      <c r="H5231">
        <v>5.0951765184452702</v>
      </c>
      <c r="I5231">
        <v>28.325146063662689</v>
      </c>
      <c r="J5231">
        <v>1.896812808831097E-3</v>
      </c>
      <c r="K5231">
        <v>-17.27246230317585</v>
      </c>
      <c r="L5231">
        <v>0.56137219051810905</v>
      </c>
      <c r="M5231">
        <v>-2.219480098133209</v>
      </c>
      <c r="N5231">
        <v>1.0088323111600039</v>
      </c>
      <c r="O5231">
        <v>0</v>
      </c>
      <c r="P5231">
        <v>1</v>
      </c>
      <c r="Q5231">
        <v>1</v>
      </c>
      <c r="R5231">
        <v>0</v>
      </c>
      <c r="S5231">
        <v>0</v>
      </c>
      <c r="T5231">
        <v>0</v>
      </c>
    </row>
    <row r="5232" spans="1:20" x14ac:dyDescent="0.3">
      <c r="A5232" t="s">
        <v>265</v>
      </c>
      <c r="B5232" t="s">
        <v>658</v>
      </c>
      <c r="C5232">
        <v>13</v>
      </c>
      <c r="D5232">
        <v>7</v>
      </c>
      <c r="E5232" t="s">
        <v>510</v>
      </c>
      <c r="F5232" t="s">
        <v>508</v>
      </c>
      <c r="G5232" t="s">
        <v>508</v>
      </c>
      <c r="H5232">
        <v>4.3781476862290329</v>
      </c>
      <c r="I5232">
        <v>63.636379399583667</v>
      </c>
      <c r="J5232">
        <v>4.6302669037802419E-2</v>
      </c>
      <c r="K5232">
        <v>83.080906977147848</v>
      </c>
      <c r="L5232">
        <v>0.74263451338173458</v>
      </c>
      <c r="M5232">
        <v>-0.23474714423808371</v>
      </c>
      <c r="N5232">
        <v>-5.176465651568245</v>
      </c>
      <c r="O5232">
        <v>1</v>
      </c>
      <c r="P5232">
        <v>1</v>
      </c>
      <c r="Q5232">
        <v>1</v>
      </c>
      <c r="R5232">
        <v>1</v>
      </c>
      <c r="S5232">
        <v>1</v>
      </c>
      <c r="T5232">
        <v>0</v>
      </c>
    </row>
    <row r="5233" spans="1:20" x14ac:dyDescent="0.3">
      <c r="A5233" t="s">
        <v>271</v>
      </c>
      <c r="B5233" t="s">
        <v>658</v>
      </c>
      <c r="C5233">
        <v>3</v>
      </c>
      <c r="D5233">
        <v>6</v>
      </c>
      <c r="E5233" t="s">
        <v>510</v>
      </c>
      <c r="F5233" t="s">
        <v>508</v>
      </c>
      <c r="G5233" t="s">
        <v>508</v>
      </c>
      <c r="H5233">
        <v>4.4956305266947618</v>
      </c>
      <c r="I5233">
        <v>2.9126424840722458</v>
      </c>
      <c r="J5233">
        <v>-2.2318363346154071E-2</v>
      </c>
      <c r="K5233">
        <v>-89.717514781810834</v>
      </c>
      <c r="L5233">
        <v>0.91916800113238539</v>
      </c>
      <c r="M5233">
        <v>-4.5905749768414523</v>
      </c>
      <c r="N5233">
        <v>0.65019133323358402</v>
      </c>
      <c r="O5233">
        <v>0</v>
      </c>
      <c r="P5233">
        <v>1</v>
      </c>
      <c r="Q5233">
        <v>0</v>
      </c>
      <c r="R5233">
        <v>0</v>
      </c>
      <c r="S5233">
        <v>0</v>
      </c>
      <c r="T5233">
        <v>0</v>
      </c>
    </row>
    <row r="5234" spans="1:20" x14ac:dyDescent="0.3">
      <c r="A5234" t="s">
        <v>283</v>
      </c>
      <c r="B5234" t="s">
        <v>658</v>
      </c>
      <c r="C5234">
        <v>0</v>
      </c>
      <c r="D5234">
        <v>5</v>
      </c>
      <c r="E5234" t="s">
        <v>510</v>
      </c>
      <c r="F5234" t="s">
        <v>508</v>
      </c>
      <c r="G5234" t="s">
        <v>508</v>
      </c>
      <c r="H5234">
        <v>3.7672488419846641</v>
      </c>
      <c r="I5234">
        <v>1.941745325492219</v>
      </c>
      <c r="J5234">
        <v>-7.1596721588756337E-2</v>
      </c>
      <c r="K5234">
        <v>-113.7815597785126</v>
      </c>
      <c r="L5234">
        <v>0.61053701560476059</v>
      </c>
      <c r="M5234">
        <v>-1.161292291456653</v>
      </c>
      <c r="N5234">
        <v>-1.8276745336084299</v>
      </c>
      <c r="O5234">
        <v>0</v>
      </c>
      <c r="P5234">
        <v>0</v>
      </c>
      <c r="Q5234">
        <v>0</v>
      </c>
      <c r="R5234">
        <v>0</v>
      </c>
      <c r="S5234">
        <v>0</v>
      </c>
      <c r="T5234">
        <v>0</v>
      </c>
    </row>
    <row r="5235" spans="1:20" x14ac:dyDescent="0.3">
      <c r="A5235" t="s">
        <v>290</v>
      </c>
      <c r="B5235" t="s">
        <v>658</v>
      </c>
      <c r="C5235">
        <v>0</v>
      </c>
      <c r="D5235">
        <v>5</v>
      </c>
      <c r="E5235" t="s">
        <v>510</v>
      </c>
      <c r="F5235" t="s">
        <v>508</v>
      </c>
      <c r="G5235" t="s">
        <v>508</v>
      </c>
      <c r="H5235">
        <v>3.5144357060230429</v>
      </c>
      <c r="I5235">
        <v>4.9586728006576406</v>
      </c>
      <c r="J5235">
        <v>-8.6537442302641432E-2</v>
      </c>
      <c r="K5235">
        <v>-133.2235562247227</v>
      </c>
      <c r="L5235">
        <v>0.85216836372062532</v>
      </c>
      <c r="M5235">
        <v>-1.8276745336084299</v>
      </c>
      <c r="N5235">
        <v>-1.5957431630777379</v>
      </c>
      <c r="O5235">
        <v>0</v>
      </c>
      <c r="P5235">
        <v>0</v>
      </c>
      <c r="Q5235">
        <v>0</v>
      </c>
      <c r="R5235">
        <v>0</v>
      </c>
      <c r="S5235">
        <v>0</v>
      </c>
      <c r="T5235">
        <v>0</v>
      </c>
    </row>
    <row r="5236" spans="1:20" x14ac:dyDescent="0.3">
      <c r="A5236" t="s">
        <v>512</v>
      </c>
      <c r="B5236" t="s">
        <v>658</v>
      </c>
      <c r="C5236">
        <v>2</v>
      </c>
      <c r="D5236">
        <v>7</v>
      </c>
      <c r="E5236" t="s">
        <v>510</v>
      </c>
      <c r="F5236" t="s">
        <v>508</v>
      </c>
      <c r="G5236" t="s">
        <v>508</v>
      </c>
      <c r="H5236">
        <v>3.6585353471552602</v>
      </c>
      <c r="I5236">
        <v>12.24491649512426</v>
      </c>
      <c r="J5236">
        <v>-0.1039931518775188</v>
      </c>
      <c r="K5236">
        <v>-114.1067838305471</v>
      </c>
      <c r="L5236">
        <v>1.233379690654171</v>
      </c>
      <c r="M5236">
        <v>-0.27027000903735282</v>
      </c>
      <c r="N5236">
        <v>-6.3685672051566637</v>
      </c>
      <c r="O5236">
        <v>0</v>
      </c>
      <c r="P5236">
        <v>0</v>
      </c>
      <c r="Q5236">
        <v>0</v>
      </c>
      <c r="R5236">
        <v>0</v>
      </c>
      <c r="S5236">
        <v>0</v>
      </c>
      <c r="T5236">
        <v>1</v>
      </c>
    </row>
    <row r="5237" spans="1:20" x14ac:dyDescent="0.3">
      <c r="A5237" t="s">
        <v>91</v>
      </c>
      <c r="B5237" t="s">
        <v>658</v>
      </c>
      <c r="C5237">
        <v>2</v>
      </c>
      <c r="D5237">
        <v>7</v>
      </c>
      <c r="E5237" t="s">
        <v>510</v>
      </c>
      <c r="F5237" t="s">
        <v>508</v>
      </c>
      <c r="G5237" t="s">
        <v>508</v>
      </c>
      <c r="H5237">
        <v>4.4655771277466201</v>
      </c>
      <c r="I5237">
        <v>10.204071702683279</v>
      </c>
      <c r="J5237">
        <v>-0.12586840232482291</v>
      </c>
      <c r="K5237">
        <v>-175.64572831131159</v>
      </c>
      <c r="L5237">
        <v>1.5512302384243599</v>
      </c>
      <c r="M5237">
        <v>-6.3685672051566637</v>
      </c>
      <c r="N5237">
        <v>-1.3024555389019079</v>
      </c>
      <c r="O5237">
        <v>0</v>
      </c>
      <c r="P5237">
        <v>0</v>
      </c>
      <c r="Q5237">
        <v>0</v>
      </c>
      <c r="R5237">
        <v>0</v>
      </c>
      <c r="S5237">
        <v>0</v>
      </c>
      <c r="T5237">
        <v>1</v>
      </c>
    </row>
    <row r="5238" spans="1:20" x14ac:dyDescent="0.3">
      <c r="A5238" t="s">
        <v>93</v>
      </c>
      <c r="B5238" t="s">
        <v>658</v>
      </c>
      <c r="C5238">
        <v>0</v>
      </c>
      <c r="D5238">
        <v>3</v>
      </c>
      <c r="E5238" t="s">
        <v>510</v>
      </c>
      <c r="F5238" t="s">
        <v>508</v>
      </c>
      <c r="G5238" t="s">
        <v>508</v>
      </c>
      <c r="H5238">
        <v>4.6920815139018064</v>
      </c>
      <c r="I5238">
        <v>5.6122516006887864</v>
      </c>
      <c r="J5238">
        <v>-0.1340047845099252</v>
      </c>
      <c r="K5238">
        <v>-137.42594676633161</v>
      </c>
      <c r="L5238">
        <v>0.94363828925535798</v>
      </c>
      <c r="M5238">
        <v>-1.3024555389019079</v>
      </c>
      <c r="N5238">
        <v>1.026388461324137</v>
      </c>
      <c r="O5238">
        <v>0</v>
      </c>
      <c r="P5238">
        <v>0</v>
      </c>
      <c r="Q5238">
        <v>0</v>
      </c>
      <c r="R5238">
        <v>0</v>
      </c>
      <c r="S5238">
        <v>0</v>
      </c>
      <c r="T5238">
        <v>0</v>
      </c>
    </row>
    <row r="5239" spans="1:20" x14ac:dyDescent="0.3">
      <c r="A5239" t="s">
        <v>162</v>
      </c>
      <c r="B5239" t="s">
        <v>658</v>
      </c>
      <c r="C5239">
        <v>3</v>
      </c>
      <c r="D5239">
        <v>6</v>
      </c>
      <c r="E5239" t="s">
        <v>510</v>
      </c>
      <c r="F5239" t="s">
        <v>508</v>
      </c>
      <c r="G5239" t="s">
        <v>508</v>
      </c>
      <c r="H5239">
        <v>4.3345545792189109</v>
      </c>
      <c r="I5239">
        <v>16.402110395098621</v>
      </c>
      <c r="J5239">
        <v>-7.8949379478485626E-2</v>
      </c>
      <c r="K5239">
        <v>-69.449113640789264</v>
      </c>
      <c r="L5239">
        <v>0.61376747718105662</v>
      </c>
      <c r="M5239">
        <v>-2.4999976820415299</v>
      </c>
      <c r="N5239">
        <v>-1.709400083833678</v>
      </c>
      <c r="O5239">
        <v>0</v>
      </c>
      <c r="P5239">
        <v>1</v>
      </c>
      <c r="Q5239">
        <v>0</v>
      </c>
      <c r="R5239">
        <v>0</v>
      </c>
      <c r="S5239">
        <v>0</v>
      </c>
      <c r="T5239">
        <v>0</v>
      </c>
    </row>
    <row r="5240" spans="1:20" x14ac:dyDescent="0.3">
      <c r="A5240" t="s">
        <v>220</v>
      </c>
      <c r="B5240" t="s">
        <v>658</v>
      </c>
      <c r="C5240">
        <v>3</v>
      </c>
      <c r="D5240">
        <v>4</v>
      </c>
      <c r="E5240" t="s">
        <v>510</v>
      </c>
      <c r="F5240" t="s">
        <v>508</v>
      </c>
      <c r="G5240" t="s">
        <v>508</v>
      </c>
      <c r="H5240">
        <v>4.4824015153825441</v>
      </c>
      <c r="I5240">
        <v>11.111114209468139</v>
      </c>
      <c r="J5240">
        <v>-6.9125479084619912E-2</v>
      </c>
      <c r="K5240">
        <v>-87.931548033348122</v>
      </c>
      <c r="L5240">
        <v>0.95479480655386717</v>
      </c>
      <c r="M5240">
        <v>-1.709400083833678</v>
      </c>
      <c r="N5240">
        <v>6.2318814839918506</v>
      </c>
      <c r="O5240">
        <v>0</v>
      </c>
      <c r="P5240">
        <v>1</v>
      </c>
      <c r="Q5240">
        <v>0</v>
      </c>
      <c r="R5240">
        <v>0</v>
      </c>
      <c r="S5240">
        <v>0</v>
      </c>
      <c r="T5240">
        <v>0</v>
      </c>
    </row>
    <row r="5241" spans="1:20" x14ac:dyDescent="0.3">
      <c r="A5241" t="s">
        <v>235</v>
      </c>
      <c r="B5241" t="s">
        <v>658</v>
      </c>
      <c r="C5241">
        <v>9</v>
      </c>
      <c r="D5241">
        <v>9</v>
      </c>
      <c r="E5241" t="s">
        <v>510</v>
      </c>
      <c r="F5241" t="s">
        <v>508</v>
      </c>
      <c r="G5241" t="s">
        <v>508</v>
      </c>
      <c r="H5241">
        <v>4.1503143386997259</v>
      </c>
      <c r="I5241">
        <v>52.293586409880412</v>
      </c>
      <c r="J5241">
        <v>4.5711541159408398E-2</v>
      </c>
      <c r="K5241">
        <v>28.30879534028276</v>
      </c>
      <c r="L5241">
        <v>0.45602914630191821</v>
      </c>
      <c r="M5241">
        <v>-2.1505355669564929</v>
      </c>
      <c r="N5241">
        <v>-3.0219816028631712</v>
      </c>
      <c r="O5241">
        <v>1</v>
      </c>
      <c r="P5241">
        <v>1</v>
      </c>
      <c r="Q5241">
        <v>1</v>
      </c>
      <c r="R5241">
        <v>0</v>
      </c>
      <c r="S5241">
        <v>0</v>
      </c>
      <c r="T5241">
        <v>0</v>
      </c>
    </row>
    <row r="5242" spans="1:20" x14ac:dyDescent="0.3">
      <c r="A5242" t="s">
        <v>259</v>
      </c>
      <c r="B5242" t="s">
        <v>658</v>
      </c>
      <c r="C5242">
        <v>9</v>
      </c>
      <c r="D5242">
        <v>10</v>
      </c>
      <c r="E5242" t="s">
        <v>510</v>
      </c>
      <c r="F5242" t="s">
        <v>508</v>
      </c>
      <c r="G5242" t="s">
        <v>508</v>
      </c>
      <c r="H5242">
        <v>4.4111697378102859</v>
      </c>
      <c r="I5242">
        <v>35.714275287817443</v>
      </c>
      <c r="J5242">
        <v>3.581922077914898E-2</v>
      </c>
      <c r="K5242">
        <v>2.3998472099793662</v>
      </c>
      <c r="L5242">
        <v>0.49619823376493172</v>
      </c>
      <c r="M5242">
        <v>-3.0219816028631712</v>
      </c>
      <c r="N5242">
        <v>1.9830009577943051</v>
      </c>
      <c r="O5242">
        <v>1</v>
      </c>
      <c r="P5242">
        <v>1</v>
      </c>
      <c r="Q5242">
        <v>1</v>
      </c>
      <c r="R5242">
        <v>0</v>
      </c>
      <c r="S5242">
        <v>0</v>
      </c>
      <c r="T5242">
        <v>0</v>
      </c>
    </row>
    <row r="5243" spans="1:20" x14ac:dyDescent="0.3">
      <c r="A5243" t="s">
        <v>269</v>
      </c>
      <c r="B5243" t="s">
        <v>658</v>
      </c>
      <c r="C5243">
        <v>8</v>
      </c>
      <c r="D5243">
        <v>5</v>
      </c>
      <c r="E5243" t="s">
        <v>510</v>
      </c>
      <c r="F5243" t="s">
        <v>508</v>
      </c>
      <c r="G5243" t="s">
        <v>508</v>
      </c>
      <c r="H5243">
        <v>4.0731168241269859</v>
      </c>
      <c r="I5243">
        <v>54.545449619451482</v>
      </c>
      <c r="J5243">
        <v>3.5611335680807432E-2</v>
      </c>
      <c r="K5243">
        <v>19.960871356044819</v>
      </c>
      <c r="L5243">
        <v>0.8183852405172507</v>
      </c>
      <c r="M5243">
        <v>-0.13888544874417649</v>
      </c>
      <c r="N5243">
        <v>4.8678706793762228</v>
      </c>
      <c r="O5243">
        <v>0</v>
      </c>
      <c r="P5243">
        <v>1</v>
      </c>
      <c r="Q5243">
        <v>1</v>
      </c>
      <c r="R5243">
        <v>1</v>
      </c>
      <c r="S5243">
        <v>0</v>
      </c>
      <c r="T5243">
        <v>0</v>
      </c>
    </row>
    <row r="5244" spans="1:20" x14ac:dyDescent="0.3">
      <c r="A5244" t="s">
        <v>285</v>
      </c>
      <c r="B5244" t="s">
        <v>658</v>
      </c>
      <c r="C5244">
        <v>9</v>
      </c>
      <c r="D5244">
        <v>9</v>
      </c>
      <c r="E5244" t="s">
        <v>510</v>
      </c>
      <c r="F5244" t="s">
        <v>508</v>
      </c>
      <c r="G5244" t="s">
        <v>508</v>
      </c>
      <c r="H5244">
        <v>3.8431667436297738</v>
      </c>
      <c r="I5244">
        <v>71.428587647528659</v>
      </c>
      <c r="J5244">
        <v>6.0165384185846493E-2</v>
      </c>
      <c r="K5244">
        <v>100.5062024513982</v>
      </c>
      <c r="L5244">
        <v>0.65871190373837596</v>
      </c>
      <c r="M5244">
        <v>-3.1578917648653202</v>
      </c>
      <c r="N5244">
        <v>-0.8152165990639868</v>
      </c>
      <c r="O5244">
        <v>1</v>
      </c>
      <c r="P5244">
        <v>1</v>
      </c>
      <c r="Q5244">
        <v>1</v>
      </c>
      <c r="R5244">
        <v>0</v>
      </c>
      <c r="S5244">
        <v>0</v>
      </c>
      <c r="T5244">
        <v>0</v>
      </c>
    </row>
    <row r="5245" spans="1:20" x14ac:dyDescent="0.3">
      <c r="A5245" t="s">
        <v>291</v>
      </c>
      <c r="B5245" t="s">
        <v>658</v>
      </c>
      <c r="C5245">
        <v>6</v>
      </c>
      <c r="D5245">
        <v>10</v>
      </c>
      <c r="E5245" t="s">
        <v>513</v>
      </c>
      <c r="F5245" t="s">
        <v>508</v>
      </c>
      <c r="G5245" t="s">
        <v>508</v>
      </c>
      <c r="H5245">
        <v>3.8640027120065561</v>
      </c>
      <c r="I5245">
        <v>36.585344578940997</v>
      </c>
      <c r="J5245">
        <v>2.5301523728483821E-2</v>
      </c>
      <c r="K5245">
        <v>-46.495740540632298</v>
      </c>
      <c r="L5245">
        <v>0.57292565298327758</v>
      </c>
      <c r="M5245">
        <v>-3.0137022093236689</v>
      </c>
      <c r="N5245">
        <v>-0.98869626523353304</v>
      </c>
      <c r="O5245">
        <v>0</v>
      </c>
      <c r="P5245">
        <v>1</v>
      </c>
      <c r="Q5245">
        <v>1</v>
      </c>
      <c r="R5245">
        <v>0</v>
      </c>
      <c r="S5245">
        <v>0</v>
      </c>
      <c r="T5245">
        <v>0</v>
      </c>
    </row>
    <row r="5246" spans="1:20" x14ac:dyDescent="0.3">
      <c r="A5246" t="s">
        <v>295</v>
      </c>
      <c r="B5246" t="s">
        <v>658</v>
      </c>
      <c r="C5246">
        <v>6</v>
      </c>
      <c r="D5246">
        <v>8</v>
      </c>
      <c r="E5246" t="s">
        <v>513</v>
      </c>
      <c r="F5246" t="s">
        <v>508</v>
      </c>
      <c r="G5246" t="s">
        <v>508</v>
      </c>
      <c r="H5246">
        <v>3.759934236704717</v>
      </c>
      <c r="I5246">
        <v>28.048793252635399</v>
      </c>
      <c r="J5246">
        <v>9.042132216083798E-3</v>
      </c>
      <c r="K5246">
        <v>-91.191693842883851</v>
      </c>
      <c r="L5246">
        <v>0.3974744232662506</v>
      </c>
      <c r="M5246">
        <v>-0.98869626523353304</v>
      </c>
      <c r="N5246">
        <v>-1.5691887292841129</v>
      </c>
      <c r="O5246">
        <v>0</v>
      </c>
      <c r="P5246">
        <v>1</v>
      </c>
      <c r="Q5246">
        <v>1</v>
      </c>
      <c r="R5246">
        <v>0</v>
      </c>
      <c r="S5246">
        <v>0</v>
      </c>
      <c r="T5246">
        <v>0</v>
      </c>
    </row>
    <row r="5247" spans="1:20" x14ac:dyDescent="0.3">
      <c r="A5247" t="s">
        <v>298</v>
      </c>
      <c r="B5247" t="s">
        <v>658</v>
      </c>
      <c r="C5247">
        <v>2</v>
      </c>
      <c r="D5247">
        <v>7</v>
      </c>
      <c r="E5247" t="s">
        <v>510</v>
      </c>
      <c r="F5247" t="s">
        <v>508</v>
      </c>
      <c r="G5247" t="s">
        <v>508</v>
      </c>
      <c r="H5247">
        <v>3.840579202932247</v>
      </c>
      <c r="I5247">
        <v>0</v>
      </c>
      <c r="J5247">
        <v>-9.2391094925079187E-3</v>
      </c>
      <c r="K5247">
        <v>-133.33333333333309</v>
      </c>
      <c r="L5247">
        <v>1.8812899147286239</v>
      </c>
      <c r="M5247">
        <v>-1.5691887292841129</v>
      </c>
      <c r="N5247">
        <v>-7.2463767114393711</v>
      </c>
      <c r="O5247">
        <v>0</v>
      </c>
      <c r="P5247">
        <v>0</v>
      </c>
      <c r="Q5247">
        <v>0</v>
      </c>
      <c r="R5247">
        <v>0</v>
      </c>
      <c r="S5247">
        <v>0</v>
      </c>
      <c r="T5247">
        <v>1</v>
      </c>
    </row>
    <row r="5248" spans="1:20" x14ac:dyDescent="0.3">
      <c r="A5248" t="s">
        <v>96</v>
      </c>
      <c r="B5248" t="s">
        <v>658</v>
      </c>
      <c r="C5248">
        <v>0</v>
      </c>
      <c r="D5248">
        <v>3</v>
      </c>
      <c r="E5248" t="s">
        <v>510</v>
      </c>
      <c r="F5248" t="s">
        <v>508</v>
      </c>
      <c r="G5248" t="s">
        <v>508</v>
      </c>
      <c r="H5248">
        <v>4.4169996285890587</v>
      </c>
      <c r="I5248">
        <v>11.278203306166761</v>
      </c>
      <c r="J5248">
        <v>-8.0723569397166683E-2</v>
      </c>
      <c r="K5248">
        <v>-110.3472117149487</v>
      </c>
      <c r="L5248">
        <v>0.76360090954526871</v>
      </c>
      <c r="M5248">
        <v>-1.5337408730844511</v>
      </c>
      <c r="N5248">
        <v>0.93457853686159165</v>
      </c>
      <c r="O5248">
        <v>0</v>
      </c>
      <c r="P5248">
        <v>0</v>
      </c>
      <c r="Q5248">
        <v>0</v>
      </c>
      <c r="R5248">
        <v>0</v>
      </c>
      <c r="S5248">
        <v>0</v>
      </c>
      <c r="T5248">
        <v>0</v>
      </c>
    </row>
    <row r="5249" spans="1:20" x14ac:dyDescent="0.3">
      <c r="A5249" t="s">
        <v>242</v>
      </c>
      <c r="B5249" t="s">
        <v>658</v>
      </c>
      <c r="C5249">
        <v>11</v>
      </c>
      <c r="D5249">
        <v>10</v>
      </c>
      <c r="E5249" t="s">
        <v>510</v>
      </c>
      <c r="F5249" t="s">
        <v>508</v>
      </c>
      <c r="G5249" t="s">
        <v>508</v>
      </c>
      <c r="H5249">
        <v>4.7974412542434948</v>
      </c>
      <c r="I5249">
        <v>68.322969777115674</v>
      </c>
      <c r="J5249">
        <v>0.1159039341062873</v>
      </c>
      <c r="K5249">
        <v>120.779194596561</v>
      </c>
      <c r="L5249">
        <v>0.65146755418685243</v>
      </c>
      <c r="M5249">
        <v>-4.2857134010442124</v>
      </c>
      <c r="N5249">
        <v>-0.81411049811691372</v>
      </c>
      <c r="O5249">
        <v>1</v>
      </c>
      <c r="P5249">
        <v>1</v>
      </c>
      <c r="Q5249">
        <v>1</v>
      </c>
      <c r="R5249">
        <v>0</v>
      </c>
      <c r="S5249">
        <v>1</v>
      </c>
      <c r="T5249">
        <v>0</v>
      </c>
    </row>
    <row r="5250" spans="1:20" x14ac:dyDescent="0.3">
      <c r="A5250" t="s">
        <v>77</v>
      </c>
      <c r="B5250" t="s">
        <v>212</v>
      </c>
      <c r="C5250">
        <v>5</v>
      </c>
      <c r="D5250">
        <v>9</v>
      </c>
      <c r="E5250" t="s">
        <v>510</v>
      </c>
      <c r="F5250" t="s">
        <v>508</v>
      </c>
      <c r="G5250" t="s">
        <v>508</v>
      </c>
      <c r="H5250">
        <v>3.3900668005766641</v>
      </c>
      <c r="I5250">
        <v>39.999982660457952</v>
      </c>
      <c r="J5250">
        <v>-7.9188517005615022E-3</v>
      </c>
      <c r="K5250">
        <v>19.696922899915268</v>
      </c>
      <c r="L5250">
        <v>1.0950685186654909</v>
      </c>
      <c r="M5250">
        <v>-2.8463016301768609</v>
      </c>
      <c r="N5250">
        <v>0.39062463620211108</v>
      </c>
      <c r="O5250">
        <v>0</v>
      </c>
      <c r="P5250">
        <v>1</v>
      </c>
      <c r="Q5250">
        <v>0</v>
      </c>
      <c r="R5250">
        <v>0</v>
      </c>
      <c r="S5250">
        <v>0</v>
      </c>
      <c r="T5250">
        <v>1</v>
      </c>
    </row>
    <row r="5251" spans="1:20" x14ac:dyDescent="0.3">
      <c r="A5251" t="s">
        <v>139</v>
      </c>
      <c r="B5251" t="s">
        <v>212</v>
      </c>
      <c r="C5251">
        <v>2</v>
      </c>
      <c r="D5251">
        <v>8</v>
      </c>
      <c r="E5251" t="s">
        <v>510</v>
      </c>
      <c r="F5251" t="s">
        <v>508</v>
      </c>
      <c r="G5251" t="s">
        <v>508</v>
      </c>
      <c r="H5251">
        <v>3.8784069525971172</v>
      </c>
      <c r="I5251">
        <v>0</v>
      </c>
      <c r="J5251">
        <v>-5.4398237756867897E-2</v>
      </c>
      <c r="K5251">
        <v>-272.87519571101762</v>
      </c>
      <c r="L5251">
        <v>1.105751542325272</v>
      </c>
      <c r="M5251">
        <v>-2.653063508382846</v>
      </c>
      <c r="N5251">
        <v>0.6289352186228403</v>
      </c>
      <c r="O5251">
        <v>0</v>
      </c>
      <c r="P5251">
        <v>0</v>
      </c>
      <c r="Q5251">
        <v>0</v>
      </c>
      <c r="R5251">
        <v>0</v>
      </c>
      <c r="S5251">
        <v>0</v>
      </c>
      <c r="T5251">
        <v>1</v>
      </c>
    </row>
    <row r="5252" spans="1:20" x14ac:dyDescent="0.3">
      <c r="A5252" t="s">
        <v>228</v>
      </c>
      <c r="B5252" t="s">
        <v>212</v>
      </c>
      <c r="C5252">
        <v>6</v>
      </c>
      <c r="D5252">
        <v>8</v>
      </c>
      <c r="E5252" t="s">
        <v>510</v>
      </c>
      <c r="F5252" t="s">
        <v>508</v>
      </c>
      <c r="G5252" t="s">
        <v>508</v>
      </c>
      <c r="H5252">
        <v>3.3871887208224121</v>
      </c>
      <c r="I5252">
        <v>46.052634055595462</v>
      </c>
      <c r="J5252">
        <v>-3.5027177688667102E-2</v>
      </c>
      <c r="K5252">
        <v>-27.06741100108556</v>
      </c>
      <c r="L5252">
        <v>0.54548979241728901</v>
      </c>
      <c r="M5252">
        <v>-0.39525654451939302</v>
      </c>
      <c r="N5252">
        <v>2.976192390927757</v>
      </c>
      <c r="O5252">
        <v>1</v>
      </c>
      <c r="P5252">
        <v>1</v>
      </c>
      <c r="Q5252">
        <v>0</v>
      </c>
      <c r="R5252">
        <v>0</v>
      </c>
      <c r="S5252">
        <v>0</v>
      </c>
      <c r="T5252">
        <v>0</v>
      </c>
    </row>
    <row r="5253" spans="1:20" x14ac:dyDescent="0.3">
      <c r="A5253" t="s">
        <v>265</v>
      </c>
      <c r="B5253" t="s">
        <v>212</v>
      </c>
      <c r="C5253">
        <v>11</v>
      </c>
      <c r="D5253">
        <v>9</v>
      </c>
      <c r="E5253" t="s">
        <v>510</v>
      </c>
      <c r="F5253" t="s">
        <v>508</v>
      </c>
      <c r="G5253" t="s">
        <v>508</v>
      </c>
      <c r="H5253">
        <v>3.1791912939012241</v>
      </c>
      <c r="I5253">
        <v>65.789495148494041</v>
      </c>
      <c r="J5253">
        <v>9.8899476087794605E-3</v>
      </c>
      <c r="K5253">
        <v>57.34625058748103</v>
      </c>
      <c r="L5253">
        <v>0.85534746855860821</v>
      </c>
      <c r="M5253">
        <v>-0.76481762346367033</v>
      </c>
      <c r="N5253">
        <v>-2.8901752160628149</v>
      </c>
      <c r="O5253">
        <v>1</v>
      </c>
      <c r="P5253">
        <v>1</v>
      </c>
      <c r="Q5253">
        <v>1</v>
      </c>
      <c r="R5253">
        <v>0</v>
      </c>
      <c r="S5253">
        <v>1</v>
      </c>
      <c r="T5253">
        <v>0</v>
      </c>
    </row>
    <row r="5254" spans="1:20" x14ac:dyDescent="0.3">
      <c r="A5254" t="s">
        <v>271</v>
      </c>
      <c r="B5254" t="s">
        <v>212</v>
      </c>
      <c r="C5254">
        <v>2</v>
      </c>
      <c r="D5254">
        <v>8</v>
      </c>
      <c r="E5254" t="s">
        <v>510</v>
      </c>
      <c r="F5254" t="s">
        <v>508</v>
      </c>
      <c r="G5254" t="s">
        <v>508</v>
      </c>
      <c r="H5254">
        <v>3.8195488148165828</v>
      </c>
      <c r="I5254">
        <v>9.8360540404905006</v>
      </c>
      <c r="J5254">
        <v>-2.3185215834341719E-2</v>
      </c>
      <c r="K5254">
        <v>-100.8333425223834</v>
      </c>
      <c r="L5254">
        <v>1.1377949499618749</v>
      </c>
      <c r="M5254">
        <v>-5.7539675406347568</v>
      </c>
      <c r="N5254">
        <v>1.2631566900955999</v>
      </c>
      <c r="O5254">
        <v>0</v>
      </c>
      <c r="P5254">
        <v>0</v>
      </c>
      <c r="Q5254">
        <v>0</v>
      </c>
      <c r="R5254">
        <v>0</v>
      </c>
      <c r="S5254">
        <v>0</v>
      </c>
      <c r="T5254">
        <v>1</v>
      </c>
    </row>
    <row r="5255" spans="1:20" x14ac:dyDescent="0.3">
      <c r="A5255" t="s">
        <v>283</v>
      </c>
      <c r="B5255" t="s">
        <v>212</v>
      </c>
      <c r="C5255">
        <v>0</v>
      </c>
      <c r="D5255">
        <v>7</v>
      </c>
      <c r="E5255" t="s">
        <v>510</v>
      </c>
      <c r="F5255" t="s">
        <v>508</v>
      </c>
      <c r="G5255" t="s">
        <v>508</v>
      </c>
      <c r="H5255">
        <v>3.5031860445023129</v>
      </c>
      <c r="I5255">
        <v>4.8387406891831093</v>
      </c>
      <c r="J5255">
        <v>-4.9484145907908172E-2</v>
      </c>
      <c r="K5255">
        <v>-103.4252445971599</v>
      </c>
      <c r="L5255">
        <v>0.75018265690489672</v>
      </c>
      <c r="M5255">
        <v>-2.6859526930264339</v>
      </c>
      <c r="N5255">
        <v>-3.821652375388076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0</v>
      </c>
    </row>
    <row r="5256" spans="1:20" x14ac:dyDescent="0.3">
      <c r="A5256" t="s">
        <v>290</v>
      </c>
      <c r="B5256" t="s">
        <v>212</v>
      </c>
      <c r="C5256">
        <v>2</v>
      </c>
      <c r="D5256">
        <v>9</v>
      </c>
      <c r="E5256" t="s">
        <v>510</v>
      </c>
      <c r="F5256" t="s">
        <v>508</v>
      </c>
      <c r="G5256" t="s">
        <v>508</v>
      </c>
      <c r="H5256">
        <v>3.6423845989093682</v>
      </c>
      <c r="I5256">
        <v>0</v>
      </c>
      <c r="J5256">
        <v>-6.4850455696150736E-2</v>
      </c>
      <c r="K5256">
        <v>-135.27215117608989</v>
      </c>
      <c r="L5256">
        <v>1.272811759022064</v>
      </c>
      <c r="M5256">
        <v>-3.821652375388076</v>
      </c>
      <c r="N5256">
        <v>-0.66225625648743236</v>
      </c>
      <c r="O5256">
        <v>0</v>
      </c>
      <c r="P5256">
        <v>0</v>
      </c>
      <c r="Q5256">
        <v>0</v>
      </c>
      <c r="R5256">
        <v>0</v>
      </c>
      <c r="S5256">
        <v>0</v>
      </c>
      <c r="T5256">
        <v>1</v>
      </c>
    </row>
    <row r="5257" spans="1:20" x14ac:dyDescent="0.3">
      <c r="A5257" t="s">
        <v>91</v>
      </c>
      <c r="B5257" t="s">
        <v>212</v>
      </c>
      <c r="C5257">
        <v>2</v>
      </c>
      <c r="D5257">
        <v>7</v>
      </c>
      <c r="E5257" t="s">
        <v>510</v>
      </c>
      <c r="F5257" t="s">
        <v>508</v>
      </c>
      <c r="G5257" t="s">
        <v>508</v>
      </c>
      <c r="H5257">
        <v>4.0558305386160054</v>
      </c>
      <c r="I5257">
        <v>12.84402265019931</v>
      </c>
      <c r="J5257">
        <v>-7.8174757339395398E-2</v>
      </c>
      <c r="K5257">
        <v>-152.4694211135623</v>
      </c>
      <c r="L5257">
        <v>1.423813219820854</v>
      </c>
      <c r="M5257">
        <v>-3.7610636506927269</v>
      </c>
      <c r="N5257">
        <v>-2.988508443470844</v>
      </c>
      <c r="O5257">
        <v>0</v>
      </c>
      <c r="P5257">
        <v>0</v>
      </c>
      <c r="Q5257">
        <v>0</v>
      </c>
      <c r="R5257">
        <v>0</v>
      </c>
      <c r="S5257">
        <v>0</v>
      </c>
      <c r="T5257">
        <v>1</v>
      </c>
    </row>
    <row r="5258" spans="1:20" x14ac:dyDescent="0.3">
      <c r="A5258" t="s">
        <v>93</v>
      </c>
      <c r="B5258" t="s">
        <v>212</v>
      </c>
      <c r="C5258">
        <v>0</v>
      </c>
      <c r="D5258">
        <v>5</v>
      </c>
      <c r="E5258" t="s">
        <v>510</v>
      </c>
      <c r="F5258" t="s">
        <v>508</v>
      </c>
      <c r="G5258" t="s">
        <v>508</v>
      </c>
      <c r="H5258">
        <v>4.4008141292700431</v>
      </c>
      <c r="I5258">
        <v>1.818179453700862</v>
      </c>
      <c r="J5258">
        <v>-8.1760368124730837E-2</v>
      </c>
      <c r="K5258">
        <v>-126.1810325286953</v>
      </c>
      <c r="L5258">
        <v>0.95068517667631036</v>
      </c>
      <c r="M5258">
        <v>-2.988508443470844</v>
      </c>
      <c r="N5258">
        <v>0</v>
      </c>
      <c r="O5258">
        <v>0</v>
      </c>
      <c r="P5258">
        <v>0</v>
      </c>
      <c r="Q5258">
        <v>0</v>
      </c>
      <c r="R5258">
        <v>0</v>
      </c>
      <c r="S5258">
        <v>0</v>
      </c>
      <c r="T5258">
        <v>0</v>
      </c>
    </row>
    <row r="5259" spans="1:20" x14ac:dyDescent="0.3">
      <c r="A5259" t="s">
        <v>162</v>
      </c>
      <c r="B5259" t="s">
        <v>212</v>
      </c>
      <c r="C5259">
        <v>3</v>
      </c>
      <c r="D5259">
        <v>4</v>
      </c>
      <c r="E5259" t="s">
        <v>510</v>
      </c>
      <c r="F5259" t="s">
        <v>508</v>
      </c>
      <c r="G5259" t="s">
        <v>508</v>
      </c>
      <c r="H5259">
        <v>4.5060106546361114</v>
      </c>
      <c r="I5259">
        <v>7.5472046107435871</v>
      </c>
      <c r="J5259">
        <v>-5.625013529752465E-2</v>
      </c>
      <c r="K5259">
        <v>-79.947612491591912</v>
      </c>
      <c r="L5259">
        <v>0.86873046080495464</v>
      </c>
      <c r="M5259">
        <v>-0.69604949813165018</v>
      </c>
      <c r="N5259">
        <v>-1.401878894285987</v>
      </c>
      <c r="O5259">
        <v>0</v>
      </c>
      <c r="P5259">
        <v>1</v>
      </c>
      <c r="Q5259">
        <v>0</v>
      </c>
      <c r="R5259">
        <v>0</v>
      </c>
      <c r="S5259">
        <v>0</v>
      </c>
      <c r="T5259">
        <v>0</v>
      </c>
    </row>
    <row r="5260" spans="1:20" x14ac:dyDescent="0.3">
      <c r="A5260" t="s">
        <v>220</v>
      </c>
      <c r="B5260" t="s">
        <v>212</v>
      </c>
      <c r="C5260">
        <v>2</v>
      </c>
      <c r="D5260">
        <v>5</v>
      </c>
      <c r="E5260" t="s">
        <v>510</v>
      </c>
      <c r="F5260" t="s">
        <v>508</v>
      </c>
      <c r="G5260" t="s">
        <v>508</v>
      </c>
      <c r="H5260">
        <v>4.7901176285011244</v>
      </c>
      <c r="I5260">
        <v>14.52988526968003</v>
      </c>
      <c r="J5260">
        <v>-4.6777539423259573E-2</v>
      </c>
      <c r="K5260">
        <v>-102.9742284898629</v>
      </c>
      <c r="L5260">
        <v>1.331597462704039</v>
      </c>
      <c r="M5260">
        <v>-1.401878894285987</v>
      </c>
      <c r="N5260">
        <v>5.4502376897758307</v>
      </c>
      <c r="O5260">
        <v>0</v>
      </c>
      <c r="P5260">
        <v>0</v>
      </c>
      <c r="Q5260">
        <v>0</v>
      </c>
      <c r="R5260">
        <v>0</v>
      </c>
      <c r="S5260">
        <v>0</v>
      </c>
      <c r="T5260">
        <v>1</v>
      </c>
    </row>
    <row r="5261" spans="1:20" x14ac:dyDescent="0.3">
      <c r="A5261" t="s">
        <v>235</v>
      </c>
      <c r="B5261" t="s">
        <v>212</v>
      </c>
      <c r="C5261">
        <v>0</v>
      </c>
      <c r="D5261">
        <v>5</v>
      </c>
      <c r="E5261" t="s">
        <v>510</v>
      </c>
      <c r="F5261" t="s">
        <v>508</v>
      </c>
      <c r="G5261" t="s">
        <v>508</v>
      </c>
      <c r="H5261">
        <v>5.8910187478109117</v>
      </c>
      <c r="I5261">
        <v>2.0000214576670028</v>
      </c>
      <c r="J5261">
        <v>-2.8008190618885351E-2</v>
      </c>
      <c r="K5261">
        <v>-177.6187164539119</v>
      </c>
      <c r="L5261">
        <v>1.232401195928988</v>
      </c>
      <c r="M5261">
        <v>-4.4334933713174456</v>
      </c>
      <c r="N5261">
        <v>-3.3505183146019091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1</v>
      </c>
    </row>
    <row r="5262" spans="1:20" x14ac:dyDescent="0.3">
      <c r="A5262" t="s">
        <v>259</v>
      </c>
      <c r="B5262" t="s">
        <v>212</v>
      </c>
      <c r="C5262">
        <v>-2</v>
      </c>
      <c r="D5262">
        <v>3</v>
      </c>
      <c r="E5262" t="s">
        <v>510</v>
      </c>
      <c r="F5262" t="s">
        <v>508</v>
      </c>
      <c r="G5262" t="s">
        <v>508</v>
      </c>
      <c r="H5262">
        <v>6.1714308602469314</v>
      </c>
      <c r="I5262">
        <v>4.6728930313810118</v>
      </c>
      <c r="J5262">
        <v>-4.313957835846649E-2</v>
      </c>
      <c r="K5262">
        <v>-199.4479592539318</v>
      </c>
      <c r="L5262">
        <v>0.94184020224916243</v>
      </c>
      <c r="M5262">
        <v>-3.3505183146019091</v>
      </c>
      <c r="N5262">
        <v>7.4666722615559902</v>
      </c>
      <c r="O5262">
        <v>0</v>
      </c>
      <c r="P5262">
        <v>0</v>
      </c>
      <c r="Q5262">
        <v>0</v>
      </c>
      <c r="R5262">
        <v>0</v>
      </c>
      <c r="S5262">
        <v>0</v>
      </c>
      <c r="T5262">
        <v>0</v>
      </c>
    </row>
    <row r="5263" spans="1:20" x14ac:dyDescent="0.3">
      <c r="A5263" t="s">
        <v>269</v>
      </c>
      <c r="B5263" t="s">
        <v>212</v>
      </c>
      <c r="C5263">
        <v>3</v>
      </c>
      <c r="D5263">
        <v>4</v>
      </c>
      <c r="E5263" t="s">
        <v>510</v>
      </c>
      <c r="F5263" t="s">
        <v>508</v>
      </c>
      <c r="G5263" t="s">
        <v>508</v>
      </c>
      <c r="H5263">
        <v>6.1329439122452936</v>
      </c>
      <c r="I5263">
        <v>21.348318519683321</v>
      </c>
      <c r="J5263">
        <v>-3.0189087602982889E-2</v>
      </c>
      <c r="K5263">
        <v>-72.09659304742425</v>
      </c>
      <c r="L5263">
        <v>0.42792029051109759</v>
      </c>
      <c r="M5263">
        <v>-3.4739478316511709</v>
      </c>
      <c r="N5263">
        <v>-0.77121359895409636</v>
      </c>
      <c r="O5263">
        <v>0</v>
      </c>
      <c r="P5263">
        <v>1</v>
      </c>
      <c r="Q5263">
        <v>0</v>
      </c>
      <c r="R5263">
        <v>1</v>
      </c>
      <c r="S5263">
        <v>0</v>
      </c>
      <c r="T5263">
        <v>0</v>
      </c>
    </row>
    <row r="5264" spans="1:20" x14ac:dyDescent="0.3">
      <c r="A5264" t="s">
        <v>282</v>
      </c>
      <c r="B5264" t="s">
        <v>212</v>
      </c>
      <c r="C5264">
        <v>-2</v>
      </c>
      <c r="D5264">
        <v>1</v>
      </c>
      <c r="E5264" t="s">
        <v>510</v>
      </c>
      <c r="F5264" t="s">
        <v>508</v>
      </c>
      <c r="G5264" t="s">
        <v>508</v>
      </c>
      <c r="H5264">
        <v>6.0510760553435006</v>
      </c>
      <c r="I5264">
        <v>18.60463568943592</v>
      </c>
      <c r="J5264">
        <v>-2.711115212882206E-2</v>
      </c>
      <c r="K5264">
        <v>-105.9760980016779</v>
      </c>
      <c r="L5264">
        <v>0.21040751534547689</v>
      </c>
      <c r="M5264">
        <v>-0.77121359895409636</v>
      </c>
      <c r="N5264">
        <v>-1.813469822414596</v>
      </c>
      <c r="O5264">
        <v>0</v>
      </c>
      <c r="P5264">
        <v>0</v>
      </c>
      <c r="Q5264">
        <v>0</v>
      </c>
      <c r="R5264">
        <v>0</v>
      </c>
      <c r="S5264">
        <v>0</v>
      </c>
      <c r="T5264">
        <v>0</v>
      </c>
    </row>
    <row r="5265" spans="1:20" x14ac:dyDescent="0.3">
      <c r="A5265" t="s">
        <v>285</v>
      </c>
      <c r="B5265" t="s">
        <v>212</v>
      </c>
      <c r="C5265">
        <v>0</v>
      </c>
      <c r="D5265">
        <v>4</v>
      </c>
      <c r="E5265" t="s">
        <v>510</v>
      </c>
      <c r="F5265" t="s">
        <v>508</v>
      </c>
      <c r="G5265" t="s">
        <v>508</v>
      </c>
      <c r="H5265">
        <v>6.0724032198776463</v>
      </c>
      <c r="I5265">
        <v>3.260867030047744</v>
      </c>
      <c r="J5265">
        <v>-3.5050838705257492E-2</v>
      </c>
      <c r="K5265">
        <v>-107.2847734401691</v>
      </c>
      <c r="L5265">
        <v>1.1383960230966139</v>
      </c>
      <c r="M5265">
        <v>-3.1662239252480369</v>
      </c>
      <c r="N5265">
        <v>-0.81743789553446555</v>
      </c>
      <c r="O5265">
        <v>0</v>
      </c>
      <c r="P5265">
        <v>0</v>
      </c>
      <c r="Q5265">
        <v>0</v>
      </c>
      <c r="R5265">
        <v>0</v>
      </c>
      <c r="S5265">
        <v>0</v>
      </c>
      <c r="T5265">
        <v>1</v>
      </c>
    </row>
    <row r="5266" spans="1:20" x14ac:dyDescent="0.3">
      <c r="A5266" t="s">
        <v>291</v>
      </c>
      <c r="B5266" t="s">
        <v>212</v>
      </c>
      <c r="C5266">
        <v>0</v>
      </c>
      <c r="D5266">
        <v>5</v>
      </c>
      <c r="E5266" t="s">
        <v>510</v>
      </c>
      <c r="F5266" t="s">
        <v>508</v>
      </c>
      <c r="G5266" t="s">
        <v>508</v>
      </c>
      <c r="H5266">
        <v>6.2776672891806244</v>
      </c>
      <c r="I5266">
        <v>0.98039124022074753</v>
      </c>
      <c r="J5266">
        <v>-3.063886981952391E-2</v>
      </c>
      <c r="K5266">
        <v>-109.4676328561258</v>
      </c>
      <c r="L5266">
        <v>1.239710558021353</v>
      </c>
      <c r="M5266">
        <v>-2.472531593244554</v>
      </c>
      <c r="N5266">
        <v>-3.6619683878451119</v>
      </c>
      <c r="O5266">
        <v>0</v>
      </c>
      <c r="P5266">
        <v>0</v>
      </c>
      <c r="Q5266">
        <v>0</v>
      </c>
      <c r="R5266">
        <v>0</v>
      </c>
      <c r="S5266">
        <v>0</v>
      </c>
      <c r="T5266">
        <v>1</v>
      </c>
    </row>
    <row r="5267" spans="1:20" x14ac:dyDescent="0.3">
      <c r="A5267" t="s">
        <v>295</v>
      </c>
      <c r="B5267" t="s">
        <v>212</v>
      </c>
      <c r="C5267">
        <v>0</v>
      </c>
      <c r="D5267">
        <v>5</v>
      </c>
      <c r="E5267" t="s">
        <v>510</v>
      </c>
      <c r="F5267" t="s">
        <v>508</v>
      </c>
      <c r="G5267" t="s">
        <v>508</v>
      </c>
      <c r="H5267">
        <v>6.5789484167373429</v>
      </c>
      <c r="I5267">
        <v>5.7851379714480959</v>
      </c>
      <c r="J5267">
        <v>-3.2890871330215177E-2</v>
      </c>
      <c r="K5267">
        <v>-133.8954965519485</v>
      </c>
      <c r="L5267">
        <v>1.68040447031697</v>
      </c>
      <c r="M5267">
        <v>-3.6619683878451119</v>
      </c>
      <c r="N5267">
        <v>-0.58479475088744692</v>
      </c>
      <c r="O5267">
        <v>0</v>
      </c>
      <c r="P5267">
        <v>0</v>
      </c>
      <c r="Q5267">
        <v>0</v>
      </c>
      <c r="R5267">
        <v>0</v>
      </c>
      <c r="S5267">
        <v>0</v>
      </c>
      <c r="T5267">
        <v>1</v>
      </c>
    </row>
    <row r="5268" spans="1:20" x14ac:dyDescent="0.3">
      <c r="A5268" t="s">
        <v>298</v>
      </c>
      <c r="B5268" t="s">
        <v>212</v>
      </c>
      <c r="C5268">
        <v>-2</v>
      </c>
      <c r="D5268">
        <v>1</v>
      </c>
      <c r="E5268" t="s">
        <v>510</v>
      </c>
      <c r="F5268" t="s">
        <v>508</v>
      </c>
      <c r="G5268" t="s">
        <v>508</v>
      </c>
      <c r="H5268">
        <v>6.4915977788925803</v>
      </c>
      <c r="I5268">
        <v>7.9365193498438833</v>
      </c>
      <c r="J5268">
        <v>-3.4736844545170731E-2</v>
      </c>
      <c r="K5268">
        <v>-136.48854640254351</v>
      </c>
      <c r="L5268">
        <v>0.87972183050260178</v>
      </c>
      <c r="M5268">
        <v>-0.58479475088744692</v>
      </c>
      <c r="N5268">
        <v>0.29411735831660779</v>
      </c>
      <c r="O5268">
        <v>0</v>
      </c>
      <c r="P5268">
        <v>0</v>
      </c>
      <c r="Q5268">
        <v>0</v>
      </c>
      <c r="R5268">
        <v>0</v>
      </c>
      <c r="S5268">
        <v>0</v>
      </c>
      <c r="T5268">
        <v>0</v>
      </c>
    </row>
    <row r="5269" spans="1:20" x14ac:dyDescent="0.3">
      <c r="A5269" t="s">
        <v>164</v>
      </c>
      <c r="B5269" t="s">
        <v>212</v>
      </c>
      <c r="C5269">
        <v>11</v>
      </c>
      <c r="D5269">
        <v>13</v>
      </c>
      <c r="E5269" t="s">
        <v>510</v>
      </c>
      <c r="F5269" t="s">
        <v>508</v>
      </c>
      <c r="G5269" t="s">
        <v>508</v>
      </c>
      <c r="H5269">
        <v>4.3892331632281776</v>
      </c>
      <c r="I5269">
        <v>18.07229711660074</v>
      </c>
      <c r="J5269">
        <v>2.610401089066278E-2</v>
      </c>
      <c r="K5269">
        <v>-40.169672874540417</v>
      </c>
      <c r="L5269">
        <v>1.138260004454831</v>
      </c>
      <c r="M5269">
        <v>-3.899717822639285</v>
      </c>
      <c r="N5269">
        <v>5.2173931672276872</v>
      </c>
      <c r="O5269">
        <v>1</v>
      </c>
      <c r="P5269">
        <v>1</v>
      </c>
      <c r="Q5269">
        <v>1</v>
      </c>
      <c r="R5269">
        <v>0</v>
      </c>
      <c r="S5269">
        <v>0</v>
      </c>
      <c r="T5269">
        <v>1</v>
      </c>
    </row>
    <row r="5270" spans="1:20" x14ac:dyDescent="0.3">
      <c r="A5270" t="s">
        <v>242</v>
      </c>
      <c r="B5270" t="s">
        <v>212</v>
      </c>
      <c r="C5270">
        <v>9</v>
      </c>
      <c r="D5270">
        <v>7</v>
      </c>
      <c r="E5270" t="s">
        <v>510</v>
      </c>
      <c r="F5270" t="s">
        <v>508</v>
      </c>
      <c r="G5270" t="s">
        <v>508</v>
      </c>
      <c r="H5270">
        <v>4.1715861022070859</v>
      </c>
      <c r="I5270">
        <v>60.00003467906906</v>
      </c>
      <c r="J5270">
        <v>5.8576171521525888E-2</v>
      </c>
      <c r="K5270">
        <v>74.325498709598136</v>
      </c>
      <c r="L5270">
        <v>0.84362324559849189</v>
      </c>
      <c r="M5270">
        <v>-2.9411736581639851</v>
      </c>
      <c r="N5270">
        <v>1.377409111293789</v>
      </c>
      <c r="O5270">
        <v>1</v>
      </c>
      <c r="P5270">
        <v>1</v>
      </c>
      <c r="Q5270">
        <v>1</v>
      </c>
      <c r="R5270">
        <v>0</v>
      </c>
      <c r="S5270">
        <v>0</v>
      </c>
      <c r="T5270">
        <v>0</v>
      </c>
    </row>
    <row r="5271" spans="1:20" x14ac:dyDescent="0.3">
      <c r="A5271" t="s">
        <v>139</v>
      </c>
      <c r="B5271" t="s">
        <v>659</v>
      </c>
      <c r="C5271">
        <v>6</v>
      </c>
      <c r="D5271">
        <v>7</v>
      </c>
      <c r="E5271" t="s">
        <v>510</v>
      </c>
      <c r="F5271" t="s">
        <v>508</v>
      </c>
      <c r="G5271" t="s">
        <v>508</v>
      </c>
      <c r="H5271">
        <v>3.2949665409033311</v>
      </c>
      <c r="I5271">
        <v>63.39283920064387</v>
      </c>
      <c r="J5271">
        <v>2.0719841686217318E-2</v>
      </c>
      <c r="K5271">
        <v>60.678439566749368</v>
      </c>
      <c r="L5271">
        <v>0.60129253963457274</v>
      </c>
      <c r="M5271">
        <v>-3.4324999388950119</v>
      </c>
      <c r="N5271">
        <v>-1.184834137503266</v>
      </c>
      <c r="O5271">
        <v>0</v>
      </c>
      <c r="P5271">
        <v>1</v>
      </c>
      <c r="Q5271">
        <v>1</v>
      </c>
      <c r="R5271">
        <v>0</v>
      </c>
      <c r="S5271">
        <v>0</v>
      </c>
      <c r="T5271">
        <v>0</v>
      </c>
    </row>
    <row r="5272" spans="1:20" x14ac:dyDescent="0.3">
      <c r="A5272" t="s">
        <v>156</v>
      </c>
      <c r="B5272" t="s">
        <v>659</v>
      </c>
      <c r="C5272">
        <v>3</v>
      </c>
      <c r="D5272">
        <v>5</v>
      </c>
      <c r="E5272" t="s">
        <v>510</v>
      </c>
      <c r="F5272" t="s">
        <v>508</v>
      </c>
      <c r="G5272" t="s">
        <v>508</v>
      </c>
      <c r="H5272">
        <v>3.3287653382131031</v>
      </c>
      <c r="I5272">
        <v>56.696411085373263</v>
      </c>
      <c r="J5272">
        <v>-0.223026592491955</v>
      </c>
      <c r="K5272">
        <v>-4.6044541388149378</v>
      </c>
      <c r="L5272">
        <v>0.87975361911841354</v>
      </c>
      <c r="M5272">
        <v>-1.184834137503266</v>
      </c>
      <c r="N5272">
        <v>3.756998109483582</v>
      </c>
      <c r="O5272">
        <v>0</v>
      </c>
      <c r="P5272">
        <v>1</v>
      </c>
      <c r="Q5272">
        <v>0</v>
      </c>
      <c r="R5272">
        <v>0</v>
      </c>
      <c r="S5272">
        <v>0</v>
      </c>
      <c r="T5272">
        <v>0</v>
      </c>
    </row>
    <row r="5273" spans="1:20" x14ac:dyDescent="0.3">
      <c r="A5273" t="s">
        <v>228</v>
      </c>
      <c r="B5273" t="s">
        <v>659</v>
      </c>
      <c r="C5273">
        <v>3</v>
      </c>
      <c r="D5273">
        <v>3</v>
      </c>
      <c r="E5273" t="s">
        <v>510</v>
      </c>
      <c r="F5273" t="s">
        <v>508</v>
      </c>
      <c r="G5273" t="s">
        <v>508</v>
      </c>
      <c r="H5273">
        <v>3.191604963968226</v>
      </c>
      <c r="I5273">
        <v>65.254194549510231</v>
      </c>
      <c r="J5273">
        <v>-0.23875814887873539</v>
      </c>
      <c r="K5273">
        <v>91.046077020468047</v>
      </c>
      <c r="L5273">
        <v>0.89220572508800744</v>
      </c>
      <c r="M5273">
        <v>-1.283985669645358</v>
      </c>
      <c r="N5273">
        <v>2.4483527337107751</v>
      </c>
      <c r="O5273">
        <v>0</v>
      </c>
      <c r="P5273">
        <v>1</v>
      </c>
      <c r="Q5273">
        <v>0</v>
      </c>
      <c r="R5273">
        <v>0</v>
      </c>
      <c r="S5273">
        <v>0</v>
      </c>
      <c r="T5273">
        <v>0</v>
      </c>
    </row>
    <row r="5274" spans="1:20" x14ac:dyDescent="0.3">
      <c r="A5274" t="s">
        <v>265</v>
      </c>
      <c r="B5274" t="s">
        <v>659</v>
      </c>
      <c r="C5274">
        <v>11</v>
      </c>
      <c r="D5274">
        <v>9</v>
      </c>
      <c r="E5274" t="s">
        <v>510</v>
      </c>
      <c r="F5274" t="s">
        <v>508</v>
      </c>
      <c r="G5274" t="s">
        <v>508</v>
      </c>
      <c r="H5274">
        <v>3.080618143474203</v>
      </c>
      <c r="I5274">
        <v>79.532171048287353</v>
      </c>
      <c r="J5274">
        <v>7.2808140364042373E-2</v>
      </c>
      <c r="K5274">
        <v>148.09345610008421</v>
      </c>
      <c r="L5274">
        <v>0.56494721271099546</v>
      </c>
      <c r="M5274">
        <v>-1.724133584124107</v>
      </c>
      <c r="N5274">
        <v>-0.65790141461687113</v>
      </c>
      <c r="O5274">
        <v>1</v>
      </c>
      <c r="P5274">
        <v>1</v>
      </c>
      <c r="Q5274">
        <v>1</v>
      </c>
      <c r="R5274">
        <v>0</v>
      </c>
      <c r="S5274">
        <v>1</v>
      </c>
      <c r="T5274">
        <v>0</v>
      </c>
    </row>
    <row r="5275" spans="1:20" x14ac:dyDescent="0.3">
      <c r="A5275" t="s">
        <v>271</v>
      </c>
      <c r="B5275" t="s">
        <v>659</v>
      </c>
      <c r="C5275">
        <v>10</v>
      </c>
      <c r="D5275">
        <v>8</v>
      </c>
      <c r="E5275" t="s">
        <v>510</v>
      </c>
      <c r="F5275" t="s">
        <v>508</v>
      </c>
      <c r="G5275" t="s">
        <v>508</v>
      </c>
      <c r="H5275">
        <v>3.0665114401866309</v>
      </c>
      <c r="I5275">
        <v>69.590671975414622</v>
      </c>
      <c r="J5275">
        <v>-7.8258102220176262E-2</v>
      </c>
      <c r="K5275">
        <v>72.283840528745515</v>
      </c>
      <c r="L5275">
        <v>1.370172734961439</v>
      </c>
      <c r="M5275">
        <v>-0.58865918241181392</v>
      </c>
      <c r="N5275">
        <v>1.7024335226206171</v>
      </c>
      <c r="O5275">
        <v>1</v>
      </c>
      <c r="P5275">
        <v>1</v>
      </c>
      <c r="Q5275">
        <v>0</v>
      </c>
      <c r="R5275">
        <v>0</v>
      </c>
      <c r="S5275">
        <v>1</v>
      </c>
      <c r="T5275">
        <v>1</v>
      </c>
    </row>
    <row r="5276" spans="1:20" x14ac:dyDescent="0.3">
      <c r="A5276" t="s">
        <v>290</v>
      </c>
      <c r="B5276" t="s">
        <v>659</v>
      </c>
      <c r="C5276">
        <v>6</v>
      </c>
      <c r="D5276">
        <v>6</v>
      </c>
      <c r="E5276" t="s">
        <v>510</v>
      </c>
      <c r="F5276" t="s">
        <v>508</v>
      </c>
      <c r="G5276" t="s">
        <v>508</v>
      </c>
      <c r="H5276">
        <v>2.914078438010522</v>
      </c>
      <c r="I5276">
        <v>85.549135497140966</v>
      </c>
      <c r="J5276">
        <v>-0.17240558985264531</v>
      </c>
      <c r="K5276">
        <v>72.487266049256988</v>
      </c>
      <c r="L5276">
        <v>0.65213081963015529</v>
      </c>
      <c r="M5276">
        <v>-1.428571428571429</v>
      </c>
      <c r="N5276">
        <v>-3.91303905542346</v>
      </c>
      <c r="O5276">
        <v>1</v>
      </c>
      <c r="P5276">
        <v>1</v>
      </c>
      <c r="Q5276">
        <v>0</v>
      </c>
      <c r="R5276">
        <v>0</v>
      </c>
      <c r="S5276">
        <v>0</v>
      </c>
      <c r="T5276">
        <v>0</v>
      </c>
    </row>
    <row r="5277" spans="1:20" x14ac:dyDescent="0.3">
      <c r="A5277" t="s">
        <v>512</v>
      </c>
      <c r="B5277" t="s">
        <v>659</v>
      </c>
      <c r="C5277">
        <v>2</v>
      </c>
      <c r="D5277">
        <v>8</v>
      </c>
      <c r="E5277" t="s">
        <v>510</v>
      </c>
      <c r="F5277" t="s">
        <v>508</v>
      </c>
      <c r="G5277" t="s">
        <v>508</v>
      </c>
      <c r="H5277">
        <v>3.507001860802915</v>
      </c>
      <c r="I5277">
        <v>12.751686787272529</v>
      </c>
      <c r="J5277">
        <v>-0.70785373594153311</v>
      </c>
      <c r="K5277">
        <v>-144.56471560556881</v>
      </c>
      <c r="L5277">
        <v>1.1975133159723299</v>
      </c>
      <c r="M5277">
        <v>-3.8461582720699501</v>
      </c>
      <c r="N5277">
        <v>0.1568603515625</v>
      </c>
      <c r="O5277">
        <v>0</v>
      </c>
      <c r="P5277">
        <v>0</v>
      </c>
      <c r="Q5277">
        <v>0</v>
      </c>
      <c r="R5277">
        <v>0</v>
      </c>
      <c r="S5277">
        <v>0</v>
      </c>
      <c r="T5277">
        <v>1</v>
      </c>
    </row>
    <row r="5278" spans="1:20" x14ac:dyDescent="0.3">
      <c r="A5278" t="s">
        <v>93</v>
      </c>
      <c r="B5278" t="s">
        <v>659</v>
      </c>
      <c r="C5278">
        <v>2</v>
      </c>
      <c r="D5278">
        <v>5</v>
      </c>
      <c r="E5278" t="s">
        <v>510</v>
      </c>
      <c r="F5278" t="s">
        <v>508</v>
      </c>
      <c r="G5278" t="s">
        <v>508</v>
      </c>
      <c r="H5278">
        <v>4.0228563581194194</v>
      </c>
      <c r="I5278">
        <v>31.111111111111111</v>
      </c>
      <c r="J5278">
        <v>-1.0164730264374009</v>
      </c>
      <c r="K5278">
        <v>-144.9080628243693</v>
      </c>
      <c r="L5278">
        <v>0.5914410375918383</v>
      </c>
      <c r="M5278">
        <v>-2.1143281227614419</v>
      </c>
      <c r="N5278">
        <v>-2.3200012207031251</v>
      </c>
      <c r="O5278">
        <v>0</v>
      </c>
      <c r="P5278">
        <v>0</v>
      </c>
      <c r="Q5278">
        <v>0</v>
      </c>
      <c r="R5278">
        <v>1</v>
      </c>
      <c r="S5278">
        <v>0</v>
      </c>
      <c r="T5278">
        <v>0</v>
      </c>
    </row>
    <row r="5279" spans="1:20" x14ac:dyDescent="0.3">
      <c r="A5279" t="s">
        <v>162</v>
      </c>
      <c r="B5279" t="s">
        <v>659</v>
      </c>
      <c r="C5279">
        <v>0</v>
      </c>
      <c r="D5279">
        <v>3</v>
      </c>
      <c r="E5279" t="s">
        <v>510</v>
      </c>
      <c r="F5279" t="s">
        <v>508</v>
      </c>
      <c r="G5279" t="s">
        <v>508</v>
      </c>
      <c r="H5279">
        <v>4.2976680374829561</v>
      </c>
      <c r="I5279">
        <v>6.666666666666667</v>
      </c>
      <c r="J5279">
        <v>-1.306560337919249</v>
      </c>
      <c r="K5279">
        <v>-118.02092242759321</v>
      </c>
      <c r="L5279">
        <v>0.67216680094654868</v>
      </c>
      <c r="M5279">
        <v>-1.8077214489806639</v>
      </c>
      <c r="N5279">
        <v>-1.0041815466461821</v>
      </c>
      <c r="O5279">
        <v>0</v>
      </c>
      <c r="P5279">
        <v>0</v>
      </c>
      <c r="Q5279">
        <v>0</v>
      </c>
      <c r="R5279">
        <v>0</v>
      </c>
      <c r="S5279">
        <v>0</v>
      </c>
      <c r="T5279">
        <v>0</v>
      </c>
    </row>
    <row r="5280" spans="1:20" x14ac:dyDescent="0.3">
      <c r="A5280" t="s">
        <v>220</v>
      </c>
      <c r="B5280" t="s">
        <v>659</v>
      </c>
      <c r="C5280">
        <v>4</v>
      </c>
      <c r="D5280">
        <v>5</v>
      </c>
      <c r="E5280" t="s">
        <v>510</v>
      </c>
      <c r="F5280" t="s">
        <v>508</v>
      </c>
      <c r="G5280" t="s">
        <v>508</v>
      </c>
      <c r="H5280">
        <v>4.6733476796534417</v>
      </c>
      <c r="I5280">
        <v>23.97260524515703</v>
      </c>
      <c r="J5280">
        <v>-1.3152495569282041</v>
      </c>
      <c r="K5280">
        <v>-149.89336401901039</v>
      </c>
      <c r="L5280">
        <v>1.8515082948278689</v>
      </c>
      <c r="M5280">
        <v>-1.0041815466461821</v>
      </c>
      <c r="N5280">
        <v>-0.9298445267447355</v>
      </c>
      <c r="O5280">
        <v>0</v>
      </c>
      <c r="P5280">
        <v>0</v>
      </c>
      <c r="Q5280">
        <v>0</v>
      </c>
      <c r="R5280">
        <v>1</v>
      </c>
      <c r="S5280">
        <v>0</v>
      </c>
      <c r="T5280">
        <v>1</v>
      </c>
    </row>
    <row r="5281" spans="1:20" x14ac:dyDescent="0.3">
      <c r="A5281" t="s">
        <v>235</v>
      </c>
      <c r="B5281" t="s">
        <v>659</v>
      </c>
      <c r="C5281">
        <v>-2</v>
      </c>
      <c r="D5281">
        <v>3</v>
      </c>
      <c r="E5281" t="s">
        <v>510</v>
      </c>
      <c r="F5281" t="s">
        <v>508</v>
      </c>
      <c r="G5281" t="s">
        <v>508</v>
      </c>
      <c r="H5281">
        <v>5.4027629725390414</v>
      </c>
      <c r="I5281">
        <v>0</v>
      </c>
      <c r="J5281">
        <v>-1.1617763624333499</v>
      </c>
      <c r="K5281">
        <v>-114.556434949104</v>
      </c>
      <c r="L5281">
        <v>0.63819362182902761</v>
      </c>
      <c r="M5281">
        <v>-3.7752440686147151</v>
      </c>
      <c r="N5281">
        <v>-2.6459868305232308</v>
      </c>
      <c r="O5281">
        <v>0</v>
      </c>
      <c r="P5281">
        <v>0</v>
      </c>
      <c r="Q5281">
        <v>0</v>
      </c>
      <c r="R5281">
        <v>0</v>
      </c>
      <c r="S5281">
        <v>0</v>
      </c>
      <c r="T5281">
        <v>0</v>
      </c>
    </row>
    <row r="5282" spans="1:20" x14ac:dyDescent="0.3">
      <c r="A5282" t="s">
        <v>259</v>
      </c>
      <c r="B5282" t="s">
        <v>659</v>
      </c>
      <c r="C5282">
        <v>-2</v>
      </c>
      <c r="D5282">
        <v>3</v>
      </c>
      <c r="E5282" t="s">
        <v>510</v>
      </c>
      <c r="F5282" t="s">
        <v>508</v>
      </c>
      <c r="G5282" t="s">
        <v>508</v>
      </c>
      <c r="H5282">
        <v>5.4291065178933664</v>
      </c>
      <c r="I5282">
        <v>0.88756054139816132</v>
      </c>
      <c r="J5282">
        <v>-1.1755274600601691</v>
      </c>
      <c r="K5282">
        <v>-128.02911934927141</v>
      </c>
      <c r="L5282">
        <v>0.50443699003671882</v>
      </c>
      <c r="M5282">
        <v>-2.6459868305232308</v>
      </c>
      <c r="N5282">
        <v>1.312091439475876</v>
      </c>
      <c r="O5282">
        <v>0</v>
      </c>
      <c r="P5282">
        <v>0</v>
      </c>
      <c r="Q5282">
        <v>0</v>
      </c>
      <c r="R5282">
        <v>0</v>
      </c>
      <c r="S5282">
        <v>0</v>
      </c>
      <c r="T5282">
        <v>0</v>
      </c>
    </row>
    <row r="5283" spans="1:20" x14ac:dyDescent="0.3">
      <c r="A5283" t="s">
        <v>269</v>
      </c>
      <c r="B5283" t="s">
        <v>659</v>
      </c>
      <c r="C5283">
        <v>0</v>
      </c>
      <c r="D5283">
        <v>2</v>
      </c>
      <c r="E5283" t="s">
        <v>510</v>
      </c>
      <c r="F5283" t="s">
        <v>508</v>
      </c>
      <c r="G5283" t="s">
        <v>508</v>
      </c>
      <c r="H5283">
        <v>5.2666834856886222</v>
      </c>
      <c r="I5283">
        <v>7.4576187024181051</v>
      </c>
      <c r="J5283">
        <v>-0.96284929105790695</v>
      </c>
      <c r="K5283">
        <v>-116.06579042490409</v>
      </c>
      <c r="L5283">
        <v>1.1231228530190649</v>
      </c>
      <c r="M5283">
        <v>-1.3876040898919131</v>
      </c>
      <c r="N5283">
        <v>-1.3133222757210259</v>
      </c>
      <c r="O5283">
        <v>0</v>
      </c>
      <c r="P5283">
        <v>0</v>
      </c>
      <c r="Q5283">
        <v>0</v>
      </c>
      <c r="R5283">
        <v>0</v>
      </c>
      <c r="S5283">
        <v>0</v>
      </c>
      <c r="T5283">
        <v>1</v>
      </c>
    </row>
    <row r="5284" spans="1:20" x14ac:dyDescent="0.3">
      <c r="A5284" t="s">
        <v>282</v>
      </c>
      <c r="B5284" t="s">
        <v>659</v>
      </c>
      <c r="C5284">
        <v>-2</v>
      </c>
      <c r="D5284">
        <v>1</v>
      </c>
      <c r="E5284" t="s">
        <v>510</v>
      </c>
      <c r="F5284" t="s">
        <v>508</v>
      </c>
      <c r="G5284" t="s">
        <v>508</v>
      </c>
      <c r="H5284">
        <v>5.1941875739952348</v>
      </c>
      <c r="I5284">
        <v>6.2499944120642192</v>
      </c>
      <c r="J5284">
        <v>-0.87126686051907232</v>
      </c>
      <c r="K5284">
        <v>-104.3030684164482</v>
      </c>
      <c r="L5284">
        <v>0.58804183030318735</v>
      </c>
      <c r="M5284">
        <v>-1.3133222757210259</v>
      </c>
      <c r="N5284">
        <v>-1.2357371293488459</v>
      </c>
      <c r="O5284">
        <v>0</v>
      </c>
      <c r="P5284">
        <v>0</v>
      </c>
      <c r="Q5284">
        <v>0</v>
      </c>
      <c r="R5284">
        <v>0</v>
      </c>
      <c r="S5284">
        <v>0</v>
      </c>
      <c r="T5284">
        <v>0</v>
      </c>
    </row>
    <row r="5285" spans="1:20" x14ac:dyDescent="0.3">
      <c r="A5285" t="s">
        <v>285</v>
      </c>
      <c r="B5285" t="s">
        <v>659</v>
      </c>
      <c r="C5285">
        <v>2</v>
      </c>
      <c r="D5285">
        <v>6</v>
      </c>
      <c r="E5285" t="s">
        <v>510</v>
      </c>
      <c r="F5285" t="s">
        <v>508</v>
      </c>
      <c r="G5285" t="s">
        <v>508</v>
      </c>
      <c r="H5285">
        <v>4.9491815966332959</v>
      </c>
      <c r="I5285">
        <v>7.6628334570795502</v>
      </c>
      <c r="J5285">
        <v>-0.74307798627084498</v>
      </c>
      <c r="K5285">
        <v>-117.7822738266071</v>
      </c>
      <c r="L5285">
        <v>1.0994016997822189</v>
      </c>
      <c r="M5285">
        <v>-2.5986569181755161</v>
      </c>
      <c r="N5285">
        <v>0.790516873401653</v>
      </c>
      <c r="O5285">
        <v>0</v>
      </c>
      <c r="P5285">
        <v>0</v>
      </c>
      <c r="Q5285">
        <v>0</v>
      </c>
      <c r="R5285">
        <v>0</v>
      </c>
      <c r="S5285">
        <v>0</v>
      </c>
      <c r="T5285">
        <v>1</v>
      </c>
    </row>
    <row r="5286" spans="1:20" x14ac:dyDescent="0.3">
      <c r="A5286" t="s">
        <v>291</v>
      </c>
      <c r="B5286" t="s">
        <v>659</v>
      </c>
      <c r="C5286">
        <v>0</v>
      </c>
      <c r="D5286">
        <v>5</v>
      </c>
      <c r="E5286" t="s">
        <v>510</v>
      </c>
      <c r="F5286" t="s">
        <v>508</v>
      </c>
      <c r="G5286" t="s">
        <v>508</v>
      </c>
      <c r="H5286">
        <v>5.2619048527308871</v>
      </c>
      <c r="I5286">
        <v>0</v>
      </c>
      <c r="J5286">
        <v>-0.67071359037083766</v>
      </c>
      <c r="K5286">
        <v>-121.7707867873381</v>
      </c>
      <c r="L5286">
        <v>1.5759175891987991</v>
      </c>
      <c r="M5286">
        <v>-5.8823529411764701</v>
      </c>
      <c r="N5286">
        <v>0.37500063578287762</v>
      </c>
      <c r="O5286">
        <v>0</v>
      </c>
      <c r="P5286">
        <v>0</v>
      </c>
      <c r="Q5286">
        <v>0</v>
      </c>
      <c r="R5286">
        <v>0</v>
      </c>
      <c r="S5286">
        <v>0</v>
      </c>
      <c r="T5286">
        <v>1</v>
      </c>
    </row>
    <row r="5287" spans="1:20" x14ac:dyDescent="0.3">
      <c r="A5287" t="s">
        <v>96</v>
      </c>
      <c r="B5287" t="s">
        <v>659</v>
      </c>
      <c r="C5287">
        <v>11</v>
      </c>
      <c r="D5287">
        <v>8</v>
      </c>
      <c r="E5287" t="s">
        <v>510</v>
      </c>
      <c r="F5287" t="s">
        <v>508</v>
      </c>
      <c r="G5287" t="s">
        <v>508</v>
      </c>
      <c r="H5287">
        <v>4.1553460755496427</v>
      </c>
      <c r="I5287">
        <v>60.227263422601403</v>
      </c>
      <c r="J5287">
        <v>0.44984933046454723</v>
      </c>
      <c r="K5287">
        <v>63.843917154448953</v>
      </c>
      <c r="L5287">
        <v>0.60076269371122593</v>
      </c>
      <c r="M5287">
        <v>-1.9773997499684981</v>
      </c>
      <c r="N5287">
        <v>-0.38424738880120662</v>
      </c>
      <c r="O5287">
        <v>1</v>
      </c>
      <c r="P5287">
        <v>1</v>
      </c>
      <c r="Q5287">
        <v>1</v>
      </c>
      <c r="R5287">
        <v>1</v>
      </c>
      <c r="S5287">
        <v>0</v>
      </c>
      <c r="T5287">
        <v>0</v>
      </c>
    </row>
    <row r="5288" spans="1:20" x14ac:dyDescent="0.3">
      <c r="A5288" t="s">
        <v>164</v>
      </c>
      <c r="B5288" t="s">
        <v>659</v>
      </c>
      <c r="C5288">
        <v>9</v>
      </c>
      <c r="D5288">
        <v>10</v>
      </c>
      <c r="E5288" t="s">
        <v>510</v>
      </c>
      <c r="F5288" t="s">
        <v>508</v>
      </c>
      <c r="G5288" t="s">
        <v>508</v>
      </c>
      <c r="H5288">
        <v>4.1638670849199064</v>
      </c>
      <c r="I5288">
        <v>48.818896061051163</v>
      </c>
      <c r="J5288">
        <v>0.5850115522003918</v>
      </c>
      <c r="K5288">
        <v>25.49117954479998</v>
      </c>
      <c r="L5288">
        <v>0.61132117334077307</v>
      </c>
      <c r="M5288">
        <v>-1.6393413676672279</v>
      </c>
      <c r="N5288">
        <v>4.1176440669041057</v>
      </c>
      <c r="O5288">
        <v>1</v>
      </c>
      <c r="P5288">
        <v>1</v>
      </c>
      <c r="Q5288">
        <v>1</v>
      </c>
      <c r="R5288">
        <v>0</v>
      </c>
      <c r="S5288">
        <v>0</v>
      </c>
      <c r="T5288">
        <v>0</v>
      </c>
    </row>
    <row r="5289" spans="1:20" x14ac:dyDescent="0.3">
      <c r="A5289" t="s">
        <v>242</v>
      </c>
      <c r="B5289" t="s">
        <v>659</v>
      </c>
      <c r="C5289">
        <v>11</v>
      </c>
      <c r="D5289">
        <v>12</v>
      </c>
      <c r="E5289" t="s">
        <v>510</v>
      </c>
      <c r="F5289" t="s">
        <v>508</v>
      </c>
      <c r="G5289" t="s">
        <v>508</v>
      </c>
      <c r="H5289">
        <v>4.0109382336849277</v>
      </c>
      <c r="I5289">
        <v>68.004334356102362</v>
      </c>
      <c r="J5289">
        <v>0.96733592540894531</v>
      </c>
      <c r="K5289">
        <v>93.343971935507938</v>
      </c>
      <c r="L5289">
        <v>1.542248017926017</v>
      </c>
      <c r="M5289">
        <v>-4.9689428800010624</v>
      </c>
      <c r="N5289">
        <v>-0.37348415646855482</v>
      </c>
      <c r="O5289">
        <v>1</v>
      </c>
      <c r="P5289">
        <v>1</v>
      </c>
      <c r="Q5289">
        <v>1</v>
      </c>
      <c r="R5289">
        <v>0</v>
      </c>
      <c r="S5289">
        <v>0</v>
      </c>
      <c r="T5289">
        <v>1</v>
      </c>
    </row>
    <row r="5290" spans="1:20" x14ac:dyDescent="0.3">
      <c r="A5290" t="s">
        <v>77</v>
      </c>
      <c r="B5290" t="s">
        <v>660</v>
      </c>
      <c r="C5290">
        <v>2</v>
      </c>
      <c r="D5290">
        <v>2</v>
      </c>
      <c r="E5290" t="s">
        <v>510</v>
      </c>
      <c r="F5290" t="s">
        <v>508</v>
      </c>
      <c r="G5290" t="s">
        <v>508</v>
      </c>
      <c r="H5290">
        <v>5.9298322190939814</v>
      </c>
      <c r="I5290">
        <v>20.909072413589019</v>
      </c>
      <c r="J5290">
        <v>-2.5916719272285</v>
      </c>
      <c r="K5290">
        <v>-208.37106675748481</v>
      </c>
      <c r="L5290">
        <v>1.017663683466792</v>
      </c>
      <c r="M5290">
        <v>-0.31466332234457212</v>
      </c>
      <c r="N5290">
        <v>0.44192691540677292</v>
      </c>
      <c r="O5290">
        <v>0</v>
      </c>
      <c r="P5290">
        <v>0</v>
      </c>
      <c r="Q5290">
        <v>0</v>
      </c>
      <c r="R5290">
        <v>1</v>
      </c>
      <c r="S5290">
        <v>0</v>
      </c>
      <c r="T5290">
        <v>1</v>
      </c>
    </row>
    <row r="5291" spans="1:20" x14ac:dyDescent="0.3">
      <c r="A5291" t="s">
        <v>139</v>
      </c>
      <c r="B5291" t="s">
        <v>660</v>
      </c>
      <c r="C5291">
        <v>5</v>
      </c>
      <c r="D5291">
        <v>7</v>
      </c>
      <c r="E5291" t="s">
        <v>510</v>
      </c>
      <c r="F5291" t="s">
        <v>508</v>
      </c>
      <c r="G5291" t="s">
        <v>508</v>
      </c>
      <c r="H5291">
        <v>4.9052780717650419</v>
      </c>
      <c r="I5291">
        <v>14.15386493389423</v>
      </c>
      <c r="J5291">
        <v>-2.211082088724547</v>
      </c>
      <c r="K5291">
        <v>-88.608152125176588</v>
      </c>
      <c r="L5291">
        <v>1.0117330725983871</v>
      </c>
      <c r="M5291">
        <v>-2.680790496627941</v>
      </c>
      <c r="N5291">
        <v>-0.6406149653427069</v>
      </c>
      <c r="O5291">
        <v>0</v>
      </c>
      <c r="P5291">
        <v>1</v>
      </c>
      <c r="Q5291">
        <v>0</v>
      </c>
      <c r="R5291">
        <v>0</v>
      </c>
      <c r="S5291">
        <v>0</v>
      </c>
      <c r="T5291">
        <v>1</v>
      </c>
    </row>
    <row r="5292" spans="1:20" x14ac:dyDescent="0.3">
      <c r="A5292" t="s">
        <v>156</v>
      </c>
      <c r="B5292" t="s">
        <v>660</v>
      </c>
      <c r="C5292">
        <v>0</v>
      </c>
      <c r="D5292">
        <v>3</v>
      </c>
      <c r="E5292" t="s">
        <v>510</v>
      </c>
      <c r="F5292" t="s">
        <v>508</v>
      </c>
      <c r="G5292" t="s">
        <v>508</v>
      </c>
      <c r="H5292">
        <v>4.6974279363414082</v>
      </c>
      <c r="I5292">
        <v>11.07694185697115</v>
      </c>
      <c r="J5292">
        <v>-2.104368638893384</v>
      </c>
      <c r="K5292">
        <v>-108.5110592185422</v>
      </c>
      <c r="L5292">
        <v>0.80000545427274095</v>
      </c>
      <c r="M5292">
        <v>-0.6406149653427069</v>
      </c>
      <c r="N5292">
        <v>0.64474530022428744</v>
      </c>
      <c r="O5292">
        <v>0</v>
      </c>
      <c r="P5292">
        <v>0</v>
      </c>
      <c r="Q5292">
        <v>0</v>
      </c>
      <c r="R5292">
        <v>0</v>
      </c>
      <c r="S5292">
        <v>0</v>
      </c>
      <c r="T5292">
        <v>0</v>
      </c>
    </row>
    <row r="5293" spans="1:20" x14ac:dyDescent="0.3">
      <c r="A5293" t="s">
        <v>223</v>
      </c>
      <c r="B5293" t="s">
        <v>660</v>
      </c>
      <c r="C5293">
        <v>5</v>
      </c>
      <c r="D5293">
        <v>7</v>
      </c>
      <c r="E5293" t="s">
        <v>510</v>
      </c>
      <c r="F5293" t="s">
        <v>508</v>
      </c>
      <c r="G5293" t="s">
        <v>508</v>
      </c>
      <c r="H5293">
        <v>3.7975254204365911</v>
      </c>
      <c r="I5293">
        <v>12.50001444961419</v>
      </c>
      <c r="J5293">
        <v>-1.6108270175000601</v>
      </c>
      <c r="K5293">
        <v>-82.352946324989716</v>
      </c>
      <c r="L5293">
        <v>1.06125859304948</v>
      </c>
      <c r="M5293">
        <v>-0.83280140994724428</v>
      </c>
      <c r="N5293">
        <v>0.19380041721155891</v>
      </c>
      <c r="O5293">
        <v>0</v>
      </c>
      <c r="P5293">
        <v>1</v>
      </c>
      <c r="Q5293">
        <v>0</v>
      </c>
      <c r="R5293">
        <v>0</v>
      </c>
      <c r="S5293">
        <v>0</v>
      </c>
      <c r="T5293">
        <v>1</v>
      </c>
    </row>
    <row r="5294" spans="1:20" x14ac:dyDescent="0.3">
      <c r="A5294" t="s">
        <v>271</v>
      </c>
      <c r="B5294" t="s">
        <v>660</v>
      </c>
      <c r="C5294">
        <v>0</v>
      </c>
      <c r="D5294">
        <v>7</v>
      </c>
      <c r="E5294" t="s">
        <v>510</v>
      </c>
      <c r="F5294" t="s">
        <v>508</v>
      </c>
      <c r="G5294" t="s">
        <v>508</v>
      </c>
      <c r="H5294">
        <v>3.9529796695327222</v>
      </c>
      <c r="I5294">
        <v>10.19102646963063</v>
      </c>
      <c r="J5294">
        <v>-0.32134385164015189</v>
      </c>
      <c r="K5294">
        <v>-159.61167418841021</v>
      </c>
      <c r="L5294">
        <v>0.86522423722843045</v>
      </c>
      <c r="M5294">
        <v>-3.3974378536909051</v>
      </c>
      <c r="N5294">
        <v>0.1990730310770002</v>
      </c>
      <c r="O5294">
        <v>0</v>
      </c>
      <c r="P5294">
        <v>0</v>
      </c>
      <c r="Q5294">
        <v>0</v>
      </c>
      <c r="R5294">
        <v>0</v>
      </c>
      <c r="S5294">
        <v>0</v>
      </c>
      <c r="T5294">
        <v>0</v>
      </c>
    </row>
    <row r="5295" spans="1:20" x14ac:dyDescent="0.3">
      <c r="A5295" t="s">
        <v>283</v>
      </c>
      <c r="B5295" t="s">
        <v>660</v>
      </c>
      <c r="C5295">
        <v>0</v>
      </c>
      <c r="D5295">
        <v>5</v>
      </c>
      <c r="E5295" t="s">
        <v>510</v>
      </c>
      <c r="F5295" t="s">
        <v>508</v>
      </c>
      <c r="G5295" t="s">
        <v>508</v>
      </c>
      <c r="H5295">
        <v>3.3523799351283481</v>
      </c>
      <c r="I5295">
        <v>10.843387891144211</v>
      </c>
      <c r="J5295">
        <v>-0.60750489498545424</v>
      </c>
      <c r="K5295">
        <v>-137.55332469391379</v>
      </c>
      <c r="L5295">
        <v>0.74060076538962849</v>
      </c>
      <c r="M5295">
        <v>-0.53050599175600421</v>
      </c>
      <c r="N5295">
        <v>-3</v>
      </c>
      <c r="O5295">
        <v>0</v>
      </c>
      <c r="P5295">
        <v>0</v>
      </c>
      <c r="Q5295">
        <v>0</v>
      </c>
      <c r="R5295">
        <v>0</v>
      </c>
      <c r="S5295">
        <v>0</v>
      </c>
      <c r="T5295">
        <v>0</v>
      </c>
    </row>
    <row r="5296" spans="1:20" x14ac:dyDescent="0.3">
      <c r="A5296" t="s">
        <v>290</v>
      </c>
      <c r="B5296" t="s">
        <v>660</v>
      </c>
      <c r="C5296">
        <v>2</v>
      </c>
      <c r="D5296">
        <v>8</v>
      </c>
      <c r="E5296" t="s">
        <v>510</v>
      </c>
      <c r="F5296" t="s">
        <v>508</v>
      </c>
      <c r="G5296" t="s">
        <v>508</v>
      </c>
      <c r="H5296">
        <v>3.4413340984750862</v>
      </c>
      <c r="I5296">
        <v>4.4554160022419849</v>
      </c>
      <c r="J5296">
        <v>-0.86680750578248933</v>
      </c>
      <c r="K5296">
        <v>-140.35944402406341</v>
      </c>
      <c r="L5296">
        <v>1.129808480366123</v>
      </c>
      <c r="M5296">
        <v>-3</v>
      </c>
      <c r="N5296">
        <v>5.085906458064863</v>
      </c>
      <c r="O5296">
        <v>0</v>
      </c>
      <c r="P5296">
        <v>0</v>
      </c>
      <c r="Q5296">
        <v>0</v>
      </c>
      <c r="R5296">
        <v>0</v>
      </c>
      <c r="S5296">
        <v>0</v>
      </c>
      <c r="T5296">
        <v>1</v>
      </c>
    </row>
    <row r="5297" spans="1:20" x14ac:dyDescent="0.3">
      <c r="A5297" t="s">
        <v>91</v>
      </c>
      <c r="B5297" t="s">
        <v>660</v>
      </c>
      <c r="C5297">
        <v>2</v>
      </c>
      <c r="D5297">
        <v>7</v>
      </c>
      <c r="E5297" t="s">
        <v>510</v>
      </c>
      <c r="F5297" t="s">
        <v>508</v>
      </c>
      <c r="G5297" t="s">
        <v>508</v>
      </c>
      <c r="H5297">
        <v>4.471787551377628</v>
      </c>
      <c r="I5297">
        <v>16.030524570438828</v>
      </c>
      <c r="J5297">
        <v>-0.54968767696140519</v>
      </c>
      <c r="K5297">
        <v>-157.91245899361081</v>
      </c>
      <c r="L5297">
        <v>1.418884541834067</v>
      </c>
      <c r="M5297">
        <v>-7.2727252910663553</v>
      </c>
      <c r="N5297">
        <v>-1.2605063118278801</v>
      </c>
      <c r="O5297">
        <v>0</v>
      </c>
      <c r="P5297">
        <v>0</v>
      </c>
      <c r="Q5297">
        <v>0</v>
      </c>
      <c r="R5297">
        <v>0</v>
      </c>
      <c r="S5297">
        <v>0</v>
      </c>
      <c r="T5297">
        <v>1</v>
      </c>
    </row>
    <row r="5298" spans="1:20" x14ac:dyDescent="0.3">
      <c r="A5298" t="s">
        <v>93</v>
      </c>
      <c r="B5298" t="s">
        <v>660</v>
      </c>
      <c r="C5298">
        <v>0</v>
      </c>
      <c r="D5298">
        <v>3</v>
      </c>
      <c r="E5298" t="s">
        <v>510</v>
      </c>
      <c r="F5298" t="s">
        <v>508</v>
      </c>
      <c r="G5298" t="s">
        <v>508</v>
      </c>
      <c r="H5298">
        <v>4.7213762122930127</v>
      </c>
      <c r="I5298">
        <v>17.361109271461771</v>
      </c>
      <c r="J5298">
        <v>-0.82553078107411082</v>
      </c>
      <c r="K5298">
        <v>-161.87796129275449</v>
      </c>
      <c r="L5298">
        <v>0.7275529121415748</v>
      </c>
      <c r="M5298">
        <v>-1.2605063118278801</v>
      </c>
      <c r="N5298">
        <v>-7.0926314550088659E-2</v>
      </c>
      <c r="O5298">
        <v>0</v>
      </c>
      <c r="P5298">
        <v>0</v>
      </c>
      <c r="Q5298">
        <v>0</v>
      </c>
      <c r="R5298">
        <v>0</v>
      </c>
      <c r="S5298">
        <v>0</v>
      </c>
      <c r="T5298">
        <v>0</v>
      </c>
    </row>
    <row r="5299" spans="1:20" x14ac:dyDescent="0.3">
      <c r="A5299" t="s">
        <v>162</v>
      </c>
      <c r="B5299" t="s">
        <v>660</v>
      </c>
      <c r="C5299">
        <v>5</v>
      </c>
      <c r="D5299">
        <v>5</v>
      </c>
      <c r="E5299" t="s">
        <v>510</v>
      </c>
      <c r="F5299" t="s">
        <v>508</v>
      </c>
      <c r="G5299" t="s">
        <v>508</v>
      </c>
      <c r="H5299">
        <v>4.4091702360087286</v>
      </c>
      <c r="I5299">
        <v>40.83334604899089</v>
      </c>
      <c r="J5299">
        <v>-0.28580200240704562</v>
      </c>
      <c r="K5299">
        <v>-45.0864895974508</v>
      </c>
      <c r="L5299">
        <v>0.63495145631067962</v>
      </c>
      <c r="M5299">
        <v>-0.81632445458652214</v>
      </c>
      <c r="N5299">
        <v>5.1440328141403144</v>
      </c>
      <c r="O5299">
        <v>0</v>
      </c>
      <c r="P5299">
        <v>1</v>
      </c>
      <c r="Q5299">
        <v>0</v>
      </c>
      <c r="R5299">
        <v>1</v>
      </c>
      <c r="S5299">
        <v>0</v>
      </c>
      <c r="T5299">
        <v>0</v>
      </c>
    </row>
    <row r="5300" spans="1:20" x14ac:dyDescent="0.3">
      <c r="A5300" t="s">
        <v>235</v>
      </c>
      <c r="B5300" t="s">
        <v>660</v>
      </c>
      <c r="C5300">
        <v>11</v>
      </c>
      <c r="D5300">
        <v>8</v>
      </c>
      <c r="E5300" t="s">
        <v>510</v>
      </c>
      <c r="F5300" t="s">
        <v>508</v>
      </c>
      <c r="G5300" t="s">
        <v>508</v>
      </c>
      <c r="H5300">
        <v>4.8780491660063614</v>
      </c>
      <c r="I5300">
        <v>68.260856296705157</v>
      </c>
      <c r="J5300">
        <v>1.232974414823891</v>
      </c>
      <c r="K5300">
        <v>53.863264230857801</v>
      </c>
      <c r="L5300">
        <v>0.49660732817115028</v>
      </c>
      <c r="M5300">
        <v>-0.3939632905402623</v>
      </c>
      <c r="N5300">
        <v>-1.1206308387878221</v>
      </c>
      <c r="O5300">
        <v>1</v>
      </c>
      <c r="P5300">
        <v>1</v>
      </c>
      <c r="Q5300">
        <v>1</v>
      </c>
      <c r="R5300">
        <v>1</v>
      </c>
      <c r="S5300">
        <v>0</v>
      </c>
      <c r="T5300">
        <v>0</v>
      </c>
    </row>
    <row r="5301" spans="1:20" x14ac:dyDescent="0.3">
      <c r="A5301" t="s">
        <v>259</v>
      </c>
      <c r="B5301" t="s">
        <v>660</v>
      </c>
      <c r="C5301">
        <v>6</v>
      </c>
      <c r="D5301">
        <v>3</v>
      </c>
      <c r="E5301" t="s">
        <v>510</v>
      </c>
      <c r="F5301" t="s">
        <v>508</v>
      </c>
      <c r="G5301" t="s">
        <v>508</v>
      </c>
      <c r="H5301">
        <v>5.0523805164155506</v>
      </c>
      <c r="I5301">
        <v>60.869565217391312</v>
      </c>
      <c r="J5301">
        <v>1.116944811498688</v>
      </c>
      <c r="K5301">
        <v>41.386441977699683</v>
      </c>
      <c r="L5301">
        <v>1.098982328267895</v>
      </c>
      <c r="M5301">
        <v>-1.1206308387878221</v>
      </c>
      <c r="N5301">
        <v>6.6670735677083343E-2</v>
      </c>
      <c r="O5301">
        <v>0</v>
      </c>
      <c r="P5301">
        <v>1</v>
      </c>
      <c r="Q5301">
        <v>1</v>
      </c>
      <c r="R5301">
        <v>0</v>
      </c>
      <c r="S5301">
        <v>0</v>
      </c>
      <c r="T5301">
        <v>1</v>
      </c>
    </row>
    <row r="5302" spans="1:20" x14ac:dyDescent="0.3">
      <c r="A5302" t="s">
        <v>269</v>
      </c>
      <c r="B5302" t="s">
        <v>660</v>
      </c>
      <c r="C5302">
        <v>8</v>
      </c>
      <c r="D5302">
        <v>8</v>
      </c>
      <c r="E5302" t="s">
        <v>510</v>
      </c>
      <c r="F5302" t="s">
        <v>508</v>
      </c>
      <c r="G5302" t="s">
        <v>508</v>
      </c>
      <c r="H5302">
        <v>4.8836755754501029</v>
      </c>
      <c r="I5302">
        <v>54.782635232676633</v>
      </c>
      <c r="J5302">
        <v>0.72527361569122739</v>
      </c>
      <c r="K5302">
        <v>14.04153620802412</v>
      </c>
      <c r="L5302">
        <v>1.918423047763457</v>
      </c>
      <c r="M5302">
        <v>-0.99933373684577576</v>
      </c>
      <c r="N5302">
        <v>2.2207184774070332</v>
      </c>
      <c r="O5302">
        <v>0</v>
      </c>
      <c r="P5302">
        <v>1</v>
      </c>
      <c r="Q5302">
        <v>1</v>
      </c>
      <c r="R5302">
        <v>0</v>
      </c>
      <c r="S5302">
        <v>0</v>
      </c>
      <c r="T5302">
        <v>1</v>
      </c>
    </row>
    <row r="5303" spans="1:20" x14ac:dyDescent="0.3">
      <c r="A5303" t="s">
        <v>285</v>
      </c>
      <c r="B5303" t="s">
        <v>660</v>
      </c>
      <c r="C5303">
        <v>8</v>
      </c>
      <c r="D5303">
        <v>11</v>
      </c>
      <c r="E5303" t="s">
        <v>510</v>
      </c>
      <c r="F5303" t="s">
        <v>508</v>
      </c>
      <c r="G5303" t="s">
        <v>508</v>
      </c>
      <c r="H5303">
        <v>4.1394431320182994</v>
      </c>
      <c r="I5303">
        <v>40.476190476190467</v>
      </c>
      <c r="J5303">
        <v>0.18225062673917039</v>
      </c>
      <c r="K5303">
        <v>-34.541315610468089</v>
      </c>
      <c r="L5303">
        <v>1.0013650634754521</v>
      </c>
      <c r="M5303">
        <v>-2.0066889632107019</v>
      </c>
      <c r="N5303">
        <v>-0.34129692832764508</v>
      </c>
      <c r="O5303">
        <v>0</v>
      </c>
      <c r="P5303">
        <v>1</v>
      </c>
      <c r="Q5303">
        <v>1</v>
      </c>
      <c r="R5303">
        <v>0</v>
      </c>
      <c r="S5303">
        <v>0</v>
      </c>
      <c r="T5303">
        <v>1</v>
      </c>
    </row>
    <row r="5304" spans="1:20" x14ac:dyDescent="0.3">
      <c r="A5304" t="s">
        <v>291</v>
      </c>
      <c r="B5304" t="s">
        <v>660</v>
      </c>
      <c r="C5304">
        <v>2</v>
      </c>
      <c r="D5304">
        <v>4</v>
      </c>
      <c r="E5304" t="s">
        <v>510</v>
      </c>
      <c r="F5304" t="s">
        <v>508</v>
      </c>
      <c r="G5304" t="s">
        <v>508</v>
      </c>
      <c r="H5304">
        <v>4.0541858391221517</v>
      </c>
      <c r="I5304">
        <v>15.15151515151515</v>
      </c>
      <c r="J5304">
        <v>-0.2225104679969219</v>
      </c>
      <c r="K5304">
        <v>-111.9478916033442</v>
      </c>
      <c r="L5304">
        <v>1.0714650488213431</v>
      </c>
      <c r="M5304">
        <v>-0.68493150684931503</v>
      </c>
      <c r="N5304">
        <v>-1.862066860856681</v>
      </c>
      <c r="O5304">
        <v>0</v>
      </c>
      <c r="P5304">
        <v>0</v>
      </c>
      <c r="Q5304">
        <v>0</v>
      </c>
      <c r="R5304">
        <v>0</v>
      </c>
      <c r="S5304">
        <v>0</v>
      </c>
      <c r="T5304">
        <v>1</v>
      </c>
    </row>
    <row r="5305" spans="1:20" x14ac:dyDescent="0.3">
      <c r="A5305" t="s">
        <v>295</v>
      </c>
      <c r="B5305" t="s">
        <v>660</v>
      </c>
      <c r="C5305">
        <v>2</v>
      </c>
      <c r="D5305">
        <v>4</v>
      </c>
      <c r="E5305" t="s">
        <v>510</v>
      </c>
      <c r="F5305" t="s">
        <v>508</v>
      </c>
      <c r="G5305" t="s">
        <v>508</v>
      </c>
      <c r="H5305">
        <v>4.1311098669400224</v>
      </c>
      <c r="I5305">
        <v>16.500015258789059</v>
      </c>
      <c r="J5305">
        <v>-0.46523955057410887</v>
      </c>
      <c r="K5305">
        <v>-209.241660171273</v>
      </c>
      <c r="L5305">
        <v>1.0716771369439</v>
      </c>
      <c r="M5305">
        <v>-1.862066860856681</v>
      </c>
      <c r="N5305">
        <v>-2.24876801097346</v>
      </c>
      <c r="O5305">
        <v>0</v>
      </c>
      <c r="P5305">
        <v>0</v>
      </c>
      <c r="Q5305">
        <v>0</v>
      </c>
      <c r="R5305">
        <v>0</v>
      </c>
      <c r="S5305">
        <v>0</v>
      </c>
      <c r="T5305">
        <v>1</v>
      </c>
    </row>
    <row r="5306" spans="1:20" x14ac:dyDescent="0.3">
      <c r="A5306" t="s">
        <v>298</v>
      </c>
      <c r="B5306" t="s">
        <v>660</v>
      </c>
      <c r="C5306">
        <v>2</v>
      </c>
      <c r="D5306">
        <v>9</v>
      </c>
      <c r="E5306" t="s">
        <v>510</v>
      </c>
      <c r="F5306" t="s">
        <v>508</v>
      </c>
      <c r="G5306" t="s">
        <v>508</v>
      </c>
      <c r="H5306">
        <v>3.692101031263419</v>
      </c>
      <c r="I5306">
        <v>11.55558268229167</v>
      </c>
      <c r="J5306">
        <v>-0.78353921740869259</v>
      </c>
      <c r="K5306">
        <v>-200.96212278785521</v>
      </c>
      <c r="L5306">
        <v>1.3317877826806399</v>
      </c>
      <c r="M5306">
        <v>-2.24876801097346</v>
      </c>
      <c r="N5306">
        <v>-0.43134872551271608</v>
      </c>
      <c r="O5306">
        <v>0</v>
      </c>
      <c r="P5306">
        <v>0</v>
      </c>
      <c r="Q5306">
        <v>0</v>
      </c>
      <c r="R5306">
        <v>0</v>
      </c>
      <c r="S5306">
        <v>0</v>
      </c>
      <c r="T5306">
        <v>1</v>
      </c>
    </row>
    <row r="5307" spans="1:20" x14ac:dyDescent="0.3">
      <c r="A5307" t="s">
        <v>96</v>
      </c>
      <c r="B5307" t="s">
        <v>660</v>
      </c>
      <c r="C5307">
        <v>2</v>
      </c>
      <c r="D5307">
        <v>7</v>
      </c>
      <c r="E5307" t="s">
        <v>510</v>
      </c>
      <c r="F5307" t="s">
        <v>508</v>
      </c>
      <c r="G5307" t="s">
        <v>508</v>
      </c>
      <c r="H5307">
        <v>3.4351524976597072</v>
      </c>
      <c r="I5307">
        <v>20.21271415075044</v>
      </c>
      <c r="J5307">
        <v>-0.69881507940256826</v>
      </c>
      <c r="K5307">
        <v>-108.08970953988189</v>
      </c>
      <c r="L5307">
        <v>1.2611439806792779</v>
      </c>
      <c r="M5307">
        <v>-0.71479631424424928</v>
      </c>
      <c r="N5307">
        <v>1.367897220131935</v>
      </c>
      <c r="O5307">
        <v>0</v>
      </c>
      <c r="P5307">
        <v>0</v>
      </c>
      <c r="Q5307">
        <v>0</v>
      </c>
      <c r="R5307">
        <v>0</v>
      </c>
      <c r="S5307">
        <v>0</v>
      </c>
      <c r="T5307">
        <v>1</v>
      </c>
    </row>
    <row r="5308" spans="1:20" x14ac:dyDescent="0.3">
      <c r="A5308" t="s">
        <v>164</v>
      </c>
      <c r="B5308" t="s">
        <v>660</v>
      </c>
      <c r="C5308">
        <v>5</v>
      </c>
      <c r="D5308">
        <v>10</v>
      </c>
      <c r="E5308" t="s">
        <v>510</v>
      </c>
      <c r="F5308" t="s">
        <v>508</v>
      </c>
      <c r="G5308" t="s">
        <v>508</v>
      </c>
      <c r="H5308">
        <v>3.6672524431688731</v>
      </c>
      <c r="I5308">
        <v>16.762967542885569</v>
      </c>
      <c r="J5308">
        <v>-0.43958958784268898</v>
      </c>
      <c r="K5308">
        <v>-69.72117022262907</v>
      </c>
      <c r="L5308">
        <v>1.407911581462832</v>
      </c>
      <c r="M5308">
        <v>-2.0596655485919269</v>
      </c>
      <c r="N5308">
        <v>2.2480103268479241</v>
      </c>
      <c r="O5308">
        <v>0</v>
      </c>
      <c r="P5308">
        <v>1</v>
      </c>
      <c r="Q5308">
        <v>0</v>
      </c>
      <c r="R5308">
        <v>0</v>
      </c>
      <c r="S5308">
        <v>0</v>
      </c>
      <c r="T5308">
        <v>1</v>
      </c>
    </row>
    <row r="5309" spans="1:20" x14ac:dyDescent="0.3">
      <c r="A5309" t="s">
        <v>242</v>
      </c>
      <c r="B5309" t="s">
        <v>660</v>
      </c>
      <c r="C5309">
        <v>5</v>
      </c>
      <c r="D5309">
        <v>9</v>
      </c>
      <c r="E5309" t="s">
        <v>513</v>
      </c>
      <c r="F5309" t="s">
        <v>508</v>
      </c>
      <c r="G5309" t="s">
        <v>508</v>
      </c>
      <c r="H5309">
        <v>3.6418653294852459</v>
      </c>
      <c r="I5309">
        <v>14.482695480872851</v>
      </c>
      <c r="J5309">
        <v>4.5726338213277103E-2</v>
      </c>
      <c r="K5309">
        <v>-110.8438723276121</v>
      </c>
      <c r="L5309">
        <v>1.315403029510571</v>
      </c>
      <c r="M5309">
        <v>-1.652301079153764</v>
      </c>
      <c r="N5309">
        <v>1.533970925596625</v>
      </c>
      <c r="O5309">
        <v>0</v>
      </c>
      <c r="P5309">
        <v>0</v>
      </c>
      <c r="Q5309">
        <v>1</v>
      </c>
      <c r="R5309">
        <v>0</v>
      </c>
      <c r="S5309">
        <v>0</v>
      </c>
      <c r="T5309">
        <v>1</v>
      </c>
    </row>
    <row r="5310" spans="1:20" x14ac:dyDescent="0.3">
      <c r="A5310" t="s">
        <v>77</v>
      </c>
      <c r="B5310" t="s">
        <v>661</v>
      </c>
      <c r="C5310">
        <v>0</v>
      </c>
      <c r="D5310">
        <v>7</v>
      </c>
      <c r="E5310" t="s">
        <v>510</v>
      </c>
      <c r="F5310" t="s">
        <v>508</v>
      </c>
      <c r="G5310" t="s">
        <v>508</v>
      </c>
      <c r="H5310">
        <v>2.5434508021072371</v>
      </c>
      <c r="I5310">
        <v>21.42855318224974</v>
      </c>
      <c r="J5310">
        <v>-9.5789205253756296E-3</v>
      </c>
      <c r="K5310">
        <v>-144.8275606924249</v>
      </c>
      <c r="L5310">
        <v>0.7756345398679626</v>
      </c>
      <c r="M5310">
        <v>-0.58997695357469959</v>
      </c>
      <c r="N5310">
        <v>3.560834660317894</v>
      </c>
      <c r="O5310">
        <v>0</v>
      </c>
      <c r="P5310">
        <v>0</v>
      </c>
      <c r="Q5310">
        <v>0</v>
      </c>
      <c r="R5310">
        <v>0</v>
      </c>
      <c r="S5310">
        <v>0</v>
      </c>
      <c r="T5310">
        <v>0</v>
      </c>
    </row>
    <row r="5311" spans="1:20" x14ac:dyDescent="0.3">
      <c r="A5311" t="s">
        <v>139</v>
      </c>
      <c r="B5311" t="s">
        <v>661</v>
      </c>
      <c r="C5311">
        <v>3</v>
      </c>
      <c r="D5311">
        <v>10</v>
      </c>
      <c r="E5311" t="s">
        <v>510</v>
      </c>
      <c r="F5311" t="s">
        <v>508</v>
      </c>
      <c r="G5311" t="s">
        <v>508</v>
      </c>
      <c r="H5311">
        <v>2.882577238829366</v>
      </c>
      <c r="I5311">
        <v>21.42855318224974</v>
      </c>
      <c r="J5311">
        <v>-1.298085092609293E-2</v>
      </c>
      <c r="K5311">
        <v>-70.462107760838151</v>
      </c>
      <c r="L5311">
        <v>0.72285677299306095</v>
      </c>
      <c r="M5311">
        <v>-2.0348886772384982</v>
      </c>
      <c r="N5311">
        <v>-2.0771494249230482</v>
      </c>
      <c r="O5311">
        <v>0</v>
      </c>
      <c r="P5311">
        <v>1</v>
      </c>
      <c r="Q5311">
        <v>0</v>
      </c>
      <c r="R5311">
        <v>0</v>
      </c>
      <c r="S5311">
        <v>0</v>
      </c>
      <c r="T5311">
        <v>0</v>
      </c>
    </row>
    <row r="5312" spans="1:20" x14ac:dyDescent="0.3">
      <c r="A5312" t="s">
        <v>156</v>
      </c>
      <c r="B5312" t="s">
        <v>661</v>
      </c>
      <c r="C5312">
        <v>2</v>
      </c>
      <c r="D5312">
        <v>8</v>
      </c>
      <c r="E5312" t="s">
        <v>510</v>
      </c>
      <c r="F5312" t="s">
        <v>508</v>
      </c>
      <c r="G5312" t="s">
        <v>508</v>
      </c>
      <c r="H5312">
        <v>3.181818289721122</v>
      </c>
      <c r="I5312">
        <v>12.12120336387019</v>
      </c>
      <c r="J5312">
        <v>-1.9295502214973059E-2</v>
      </c>
      <c r="K5312">
        <v>-148.09153840446581</v>
      </c>
      <c r="L5312">
        <v>1.003434815543929</v>
      </c>
      <c r="M5312">
        <v>-2.0771494249230482</v>
      </c>
      <c r="N5312">
        <v>3.6363674458065529</v>
      </c>
      <c r="O5312">
        <v>0</v>
      </c>
      <c r="P5312">
        <v>0</v>
      </c>
      <c r="Q5312">
        <v>0</v>
      </c>
      <c r="R5312">
        <v>0</v>
      </c>
      <c r="S5312">
        <v>0</v>
      </c>
      <c r="T5312">
        <v>1</v>
      </c>
    </row>
    <row r="5313" spans="1:20" x14ac:dyDescent="0.3">
      <c r="A5313" t="s">
        <v>271</v>
      </c>
      <c r="B5313" t="s">
        <v>661</v>
      </c>
      <c r="C5313">
        <v>8</v>
      </c>
      <c r="D5313">
        <v>8</v>
      </c>
      <c r="E5313" t="s">
        <v>510</v>
      </c>
      <c r="F5313" t="s">
        <v>508</v>
      </c>
      <c r="G5313" t="s">
        <v>508</v>
      </c>
      <c r="H5313">
        <v>4.5903044090848057</v>
      </c>
      <c r="I5313">
        <v>11.475400865733191</v>
      </c>
      <c r="J5313">
        <v>5.91830776645106E-3</v>
      </c>
      <c r="K5313">
        <v>-8.9208200778867734</v>
      </c>
      <c r="L5313">
        <v>0.72833438149313956</v>
      </c>
      <c r="M5313">
        <v>-6.1971839877542836</v>
      </c>
      <c r="N5313">
        <v>0</v>
      </c>
      <c r="O5313">
        <v>0</v>
      </c>
      <c r="P5313">
        <v>1</v>
      </c>
      <c r="Q5313">
        <v>1</v>
      </c>
      <c r="R5313">
        <v>0</v>
      </c>
      <c r="S5313">
        <v>1</v>
      </c>
      <c r="T5313">
        <v>0</v>
      </c>
    </row>
    <row r="5314" spans="1:20" x14ac:dyDescent="0.3">
      <c r="A5314" t="s">
        <v>283</v>
      </c>
      <c r="B5314" t="s">
        <v>661</v>
      </c>
      <c r="C5314">
        <v>3</v>
      </c>
      <c r="D5314">
        <v>4</v>
      </c>
      <c r="E5314" t="s">
        <v>510</v>
      </c>
      <c r="F5314" t="s">
        <v>508</v>
      </c>
      <c r="G5314" t="s">
        <v>508</v>
      </c>
      <c r="H5314">
        <v>4.5646661299595248</v>
      </c>
      <c r="I5314">
        <v>19.67215485484801</v>
      </c>
      <c r="J5314">
        <v>-1.474505879873224E-2</v>
      </c>
      <c r="K5314">
        <v>-45.870146011704129</v>
      </c>
      <c r="L5314">
        <v>0.54858909956831503</v>
      </c>
      <c r="M5314">
        <v>-1.457724528954754</v>
      </c>
      <c r="N5314">
        <v>-2.662726317770479</v>
      </c>
      <c r="O5314">
        <v>0</v>
      </c>
      <c r="P5314">
        <v>1</v>
      </c>
      <c r="Q5314">
        <v>0</v>
      </c>
      <c r="R5314">
        <v>0</v>
      </c>
      <c r="S5314">
        <v>0</v>
      </c>
      <c r="T5314">
        <v>0</v>
      </c>
    </row>
    <row r="5315" spans="1:20" x14ac:dyDescent="0.3">
      <c r="A5315" t="s">
        <v>290</v>
      </c>
      <c r="B5315" t="s">
        <v>661</v>
      </c>
      <c r="C5315">
        <v>0</v>
      </c>
      <c r="D5315">
        <v>5</v>
      </c>
      <c r="E5315" t="s">
        <v>510</v>
      </c>
      <c r="F5315" t="s">
        <v>508</v>
      </c>
      <c r="G5315" t="s">
        <v>508</v>
      </c>
      <c r="H5315">
        <v>4.7329572124053856</v>
      </c>
      <c r="I5315">
        <v>4.91802894245708</v>
      </c>
      <c r="J5315">
        <v>-2.2845055030852341E-2</v>
      </c>
      <c r="K5315">
        <v>-101.8705443291428</v>
      </c>
      <c r="L5315">
        <v>0.88104646153616051</v>
      </c>
      <c r="M5315">
        <v>-2.662726317770479</v>
      </c>
      <c r="N5315">
        <v>0</v>
      </c>
      <c r="O5315">
        <v>0</v>
      </c>
      <c r="P5315">
        <v>0</v>
      </c>
      <c r="Q5315">
        <v>0</v>
      </c>
      <c r="R5315">
        <v>0</v>
      </c>
      <c r="S5315">
        <v>0</v>
      </c>
      <c r="T5315">
        <v>0</v>
      </c>
    </row>
    <row r="5316" spans="1:20" x14ac:dyDescent="0.3">
      <c r="A5316" t="s">
        <v>512</v>
      </c>
      <c r="B5316" t="s">
        <v>661</v>
      </c>
      <c r="C5316">
        <v>0</v>
      </c>
      <c r="D5316">
        <v>3</v>
      </c>
      <c r="E5316" t="s">
        <v>510</v>
      </c>
      <c r="F5316" t="s">
        <v>508</v>
      </c>
      <c r="G5316" t="s">
        <v>508</v>
      </c>
      <c r="H5316">
        <v>4.5555057324114312</v>
      </c>
      <c r="I5316">
        <v>4.4776087535936284</v>
      </c>
      <c r="J5316">
        <v>-3.6439804322308408E-2</v>
      </c>
      <c r="K5316">
        <v>-123.50170567235089</v>
      </c>
      <c r="L5316">
        <v>0.81534306004211332</v>
      </c>
      <c r="M5316">
        <v>-1.8237064886088099</v>
      </c>
      <c r="N5316">
        <v>-6.5015491302445998</v>
      </c>
      <c r="O5316">
        <v>0</v>
      </c>
      <c r="P5316">
        <v>0</v>
      </c>
      <c r="Q5316">
        <v>0</v>
      </c>
      <c r="R5316">
        <v>0</v>
      </c>
      <c r="S5316">
        <v>0</v>
      </c>
      <c r="T5316">
        <v>0</v>
      </c>
    </row>
    <row r="5317" spans="1:20" x14ac:dyDescent="0.3">
      <c r="A5317" t="s">
        <v>91</v>
      </c>
      <c r="B5317" t="s">
        <v>661</v>
      </c>
      <c r="C5317">
        <v>0</v>
      </c>
      <c r="D5317">
        <v>5</v>
      </c>
      <c r="E5317" t="s">
        <v>510</v>
      </c>
      <c r="F5317" t="s">
        <v>508</v>
      </c>
      <c r="G5317" t="s">
        <v>508</v>
      </c>
      <c r="H5317">
        <v>5.4162718493317286</v>
      </c>
      <c r="I5317">
        <v>8.6021439217863858</v>
      </c>
      <c r="J5317">
        <v>-4.9951002240956291E-2</v>
      </c>
      <c r="K5317">
        <v>-215.27001224747761</v>
      </c>
      <c r="L5317">
        <v>1.2699009824616629</v>
      </c>
      <c r="M5317">
        <v>-6.5015491302445998</v>
      </c>
      <c r="N5317">
        <v>-4.9668906064500282</v>
      </c>
      <c r="O5317">
        <v>0</v>
      </c>
      <c r="P5317">
        <v>0</v>
      </c>
      <c r="Q5317">
        <v>0</v>
      </c>
      <c r="R5317">
        <v>0</v>
      </c>
      <c r="S5317">
        <v>0</v>
      </c>
      <c r="T5317">
        <v>1</v>
      </c>
    </row>
    <row r="5318" spans="1:20" x14ac:dyDescent="0.3">
      <c r="A5318" t="s">
        <v>93</v>
      </c>
      <c r="B5318" t="s">
        <v>661</v>
      </c>
      <c r="C5318">
        <v>0</v>
      </c>
      <c r="D5318">
        <v>5</v>
      </c>
      <c r="E5318" t="s">
        <v>510</v>
      </c>
      <c r="F5318" t="s">
        <v>508</v>
      </c>
      <c r="G5318" t="s">
        <v>508</v>
      </c>
      <c r="H5318">
        <v>6.0477847815694101</v>
      </c>
      <c r="I5318">
        <v>1.9607824804414951</v>
      </c>
      <c r="J5318">
        <v>-6.2871437387891582E-2</v>
      </c>
      <c r="K5318">
        <v>-177.26327405776919</v>
      </c>
      <c r="L5318">
        <v>1.4091766576103171</v>
      </c>
      <c r="M5318">
        <v>-4.9668906064500282</v>
      </c>
      <c r="N5318">
        <v>1.742166994028403</v>
      </c>
      <c r="O5318">
        <v>0</v>
      </c>
      <c r="P5318">
        <v>0</v>
      </c>
      <c r="Q5318">
        <v>0</v>
      </c>
      <c r="R5318">
        <v>0</v>
      </c>
      <c r="S5318">
        <v>0</v>
      </c>
      <c r="T5318">
        <v>1</v>
      </c>
    </row>
    <row r="5319" spans="1:20" x14ac:dyDescent="0.3">
      <c r="A5319" t="s">
        <v>162</v>
      </c>
      <c r="B5319" t="s">
        <v>661</v>
      </c>
      <c r="C5319">
        <v>1</v>
      </c>
      <c r="D5319">
        <v>4</v>
      </c>
      <c r="E5319" t="s">
        <v>510</v>
      </c>
      <c r="F5319" t="s">
        <v>508</v>
      </c>
      <c r="G5319" t="s">
        <v>508</v>
      </c>
      <c r="H5319">
        <v>5.8794941466849782</v>
      </c>
      <c r="I5319">
        <v>9.7087520222178334</v>
      </c>
      <c r="J5319">
        <v>-5.2156813232715607E-2</v>
      </c>
      <c r="K5319">
        <v>-92.363342935747482</v>
      </c>
      <c r="L5319">
        <v>0.58846674402258925</v>
      </c>
      <c r="M5319">
        <v>-2.3255791848698459</v>
      </c>
      <c r="N5319">
        <v>-2.0408143405366559</v>
      </c>
      <c r="O5319">
        <v>0</v>
      </c>
      <c r="P5319">
        <v>1</v>
      </c>
      <c r="Q5319">
        <v>0</v>
      </c>
      <c r="R5319">
        <v>0</v>
      </c>
      <c r="S5319">
        <v>0</v>
      </c>
      <c r="T5319">
        <v>0</v>
      </c>
    </row>
    <row r="5320" spans="1:20" x14ac:dyDescent="0.3">
      <c r="A5320" t="s">
        <v>220</v>
      </c>
      <c r="B5320" t="s">
        <v>661</v>
      </c>
      <c r="C5320">
        <v>1</v>
      </c>
      <c r="D5320">
        <v>4</v>
      </c>
      <c r="E5320" t="s">
        <v>510</v>
      </c>
      <c r="F5320" t="s">
        <v>508</v>
      </c>
      <c r="G5320" t="s">
        <v>508</v>
      </c>
      <c r="H5320">
        <v>5.7291668884101279</v>
      </c>
      <c r="I5320">
        <v>5.1020601797676051</v>
      </c>
      <c r="J5320">
        <v>-4.885238499488874E-2</v>
      </c>
      <c r="K5320">
        <v>-97.043505066446158</v>
      </c>
      <c r="L5320">
        <v>0.53626162653487197</v>
      </c>
      <c r="M5320">
        <v>-2.0408143405366559</v>
      </c>
      <c r="N5320">
        <v>3.47221877287949</v>
      </c>
      <c r="O5320">
        <v>0</v>
      </c>
      <c r="P5320">
        <v>1</v>
      </c>
      <c r="Q5320">
        <v>0</v>
      </c>
      <c r="R5320">
        <v>0</v>
      </c>
      <c r="S5320">
        <v>0</v>
      </c>
      <c r="T5320">
        <v>0</v>
      </c>
    </row>
    <row r="5321" spans="1:20" x14ac:dyDescent="0.3">
      <c r="A5321" t="s">
        <v>235</v>
      </c>
      <c r="B5321" t="s">
        <v>661</v>
      </c>
      <c r="C5321">
        <v>7</v>
      </c>
      <c r="D5321">
        <v>7</v>
      </c>
      <c r="E5321" t="s">
        <v>510</v>
      </c>
      <c r="F5321" t="s">
        <v>508</v>
      </c>
      <c r="G5321" t="s">
        <v>508</v>
      </c>
      <c r="H5321">
        <v>5.016181545468954</v>
      </c>
      <c r="I5321">
        <v>39.999992664044797</v>
      </c>
      <c r="J5321">
        <v>1.463528907517443E-2</v>
      </c>
      <c r="K5321">
        <v>6.8264310031544584</v>
      </c>
      <c r="L5321">
        <v>0.49816059904945981</v>
      </c>
      <c r="M5321">
        <v>-2.5236643595971819</v>
      </c>
      <c r="N5321">
        <v>0.32362429582607749</v>
      </c>
      <c r="O5321">
        <v>1</v>
      </c>
      <c r="P5321">
        <v>1</v>
      </c>
      <c r="Q5321">
        <v>1</v>
      </c>
      <c r="R5321">
        <v>0</v>
      </c>
      <c r="S5321">
        <v>0</v>
      </c>
      <c r="T5321">
        <v>0</v>
      </c>
    </row>
    <row r="5322" spans="1:20" x14ac:dyDescent="0.3">
      <c r="A5322" t="s">
        <v>269</v>
      </c>
      <c r="B5322" t="s">
        <v>661</v>
      </c>
      <c r="C5322">
        <v>9</v>
      </c>
      <c r="D5322">
        <v>5</v>
      </c>
      <c r="E5322" t="s">
        <v>510</v>
      </c>
      <c r="F5322" t="s">
        <v>508</v>
      </c>
      <c r="G5322" t="s">
        <v>508</v>
      </c>
      <c r="H5322">
        <v>5.2540172444029611</v>
      </c>
      <c r="I5322">
        <v>79.310329235412382</v>
      </c>
      <c r="J5322">
        <v>4.4405821896354919E-2</v>
      </c>
      <c r="K5322">
        <v>122.7350415228336</v>
      </c>
      <c r="L5322">
        <v>0.89013335130680371</v>
      </c>
      <c r="M5322">
        <v>-2.662726317770479</v>
      </c>
      <c r="N5322">
        <v>0.60790216286960319</v>
      </c>
      <c r="O5322">
        <v>1</v>
      </c>
      <c r="P5322">
        <v>1</v>
      </c>
      <c r="Q5322">
        <v>1</v>
      </c>
      <c r="R5322">
        <v>1</v>
      </c>
      <c r="S5322">
        <v>0</v>
      </c>
      <c r="T5322">
        <v>0</v>
      </c>
    </row>
    <row r="5323" spans="1:20" x14ac:dyDescent="0.3">
      <c r="A5323" t="s">
        <v>285</v>
      </c>
      <c r="B5323" t="s">
        <v>661</v>
      </c>
      <c r="C5323">
        <v>9</v>
      </c>
      <c r="D5323">
        <v>5</v>
      </c>
      <c r="E5323" t="s">
        <v>510</v>
      </c>
      <c r="F5323" t="s">
        <v>508</v>
      </c>
      <c r="G5323" t="s">
        <v>508</v>
      </c>
      <c r="H5323">
        <v>4.8742144410558756</v>
      </c>
      <c r="I5323">
        <v>60.344835382293802</v>
      </c>
      <c r="J5323">
        <v>3.0825019080063021E-2</v>
      </c>
      <c r="K5323">
        <v>29.80218034482095</v>
      </c>
      <c r="L5323">
        <v>0.64363837517623601</v>
      </c>
      <c r="M5323">
        <v>-1.54798613068202</v>
      </c>
      <c r="N5323">
        <v>-0.94339530691780493</v>
      </c>
      <c r="O5323">
        <v>1</v>
      </c>
      <c r="P5323">
        <v>1</v>
      </c>
      <c r="Q5323">
        <v>1</v>
      </c>
      <c r="R5323">
        <v>0</v>
      </c>
      <c r="S5323">
        <v>0</v>
      </c>
      <c r="T5323">
        <v>0</v>
      </c>
    </row>
    <row r="5324" spans="1:20" x14ac:dyDescent="0.3">
      <c r="A5324" t="s">
        <v>291</v>
      </c>
      <c r="B5324" t="s">
        <v>661</v>
      </c>
      <c r="C5324">
        <v>4</v>
      </c>
      <c r="D5324">
        <v>6</v>
      </c>
      <c r="E5324" t="s">
        <v>510</v>
      </c>
      <c r="F5324" t="s">
        <v>508</v>
      </c>
      <c r="G5324" t="s">
        <v>508</v>
      </c>
      <c r="H5324">
        <v>5.0887029550436269</v>
      </c>
      <c r="I5324">
        <v>39.655164617706191</v>
      </c>
      <c r="J5324">
        <v>9.6930745038254357E-3</v>
      </c>
      <c r="K5324">
        <v>-29.842444134409451</v>
      </c>
      <c r="L5324">
        <v>0.72295548467362791</v>
      </c>
      <c r="M5324">
        <v>-2.857147614701661</v>
      </c>
      <c r="N5324">
        <v>-0.32679708007358249</v>
      </c>
      <c r="O5324">
        <v>0</v>
      </c>
      <c r="P5324">
        <v>1</v>
      </c>
      <c r="Q5324">
        <v>1</v>
      </c>
      <c r="R5324">
        <v>0</v>
      </c>
      <c r="S5324">
        <v>0</v>
      </c>
      <c r="T5324">
        <v>0</v>
      </c>
    </row>
    <row r="5325" spans="1:20" x14ac:dyDescent="0.3">
      <c r="A5325" t="s">
        <v>295</v>
      </c>
      <c r="B5325" t="s">
        <v>661</v>
      </c>
      <c r="C5325">
        <v>6</v>
      </c>
      <c r="D5325">
        <v>6</v>
      </c>
      <c r="E5325" t="s">
        <v>510</v>
      </c>
      <c r="F5325" t="s">
        <v>508</v>
      </c>
      <c r="G5325" t="s">
        <v>508</v>
      </c>
      <c r="H5325">
        <v>4.9882913024822813</v>
      </c>
      <c r="I5325">
        <v>37.93102881287723</v>
      </c>
      <c r="J5325">
        <v>1.398735333524033E-3</v>
      </c>
      <c r="K5325">
        <v>-68.084440387844026</v>
      </c>
      <c r="L5325">
        <v>0.87278105433420294</v>
      </c>
      <c r="M5325">
        <v>-0.32679708007358249</v>
      </c>
      <c r="N5325">
        <v>1.6393427245240559</v>
      </c>
      <c r="O5325">
        <v>0</v>
      </c>
      <c r="P5325">
        <v>1</v>
      </c>
      <c r="Q5325">
        <v>1</v>
      </c>
      <c r="R5325">
        <v>0</v>
      </c>
      <c r="S5325">
        <v>0</v>
      </c>
      <c r="T5325">
        <v>0</v>
      </c>
    </row>
    <row r="5326" spans="1:20" x14ac:dyDescent="0.3">
      <c r="A5326" t="s">
        <v>96</v>
      </c>
      <c r="B5326" t="s">
        <v>661</v>
      </c>
      <c r="C5326">
        <v>9</v>
      </c>
      <c r="D5326">
        <v>8</v>
      </c>
      <c r="E5326" t="s">
        <v>510</v>
      </c>
      <c r="F5326" t="s">
        <v>508</v>
      </c>
      <c r="G5326" t="s">
        <v>508</v>
      </c>
      <c r="H5326">
        <v>4.1496606465742998</v>
      </c>
      <c r="I5326">
        <v>38.095251611028111</v>
      </c>
      <c r="J5326">
        <v>3.8367763959130589E-3</v>
      </c>
      <c r="K5326">
        <v>11.97518163006967</v>
      </c>
      <c r="L5326">
        <v>0.86381363225033692</v>
      </c>
      <c r="M5326">
        <v>-0.63091420962663503</v>
      </c>
      <c r="N5326">
        <v>1.587300025476728</v>
      </c>
      <c r="O5326">
        <v>1</v>
      </c>
      <c r="P5326">
        <v>1</v>
      </c>
      <c r="Q5326">
        <v>1</v>
      </c>
      <c r="R5326">
        <v>0</v>
      </c>
      <c r="S5326">
        <v>0</v>
      </c>
      <c r="T5326">
        <v>0</v>
      </c>
    </row>
    <row r="5327" spans="1:20" x14ac:dyDescent="0.3">
      <c r="A5327" t="s">
        <v>164</v>
      </c>
      <c r="B5327" t="s">
        <v>661</v>
      </c>
      <c r="C5327">
        <v>6</v>
      </c>
      <c r="D5327">
        <v>10</v>
      </c>
      <c r="E5327" t="s">
        <v>513</v>
      </c>
      <c r="F5327" t="s">
        <v>508</v>
      </c>
      <c r="G5327" t="s">
        <v>508</v>
      </c>
      <c r="H5327">
        <v>3.8033398551211208</v>
      </c>
      <c r="I5327">
        <v>21.428547100149409</v>
      </c>
      <c r="J5327">
        <v>4.6640531339627034E-3</v>
      </c>
      <c r="K5327">
        <v>-45.862062251432192</v>
      </c>
      <c r="L5327">
        <v>0.93962614285614277</v>
      </c>
      <c r="M5327">
        <v>-3.7500038184224991</v>
      </c>
      <c r="N5327">
        <v>1.9480578793626731</v>
      </c>
      <c r="O5327">
        <v>0</v>
      </c>
      <c r="P5327">
        <v>1</v>
      </c>
      <c r="Q5327">
        <v>1</v>
      </c>
      <c r="R5327">
        <v>0</v>
      </c>
      <c r="S5327">
        <v>0</v>
      </c>
      <c r="T5327">
        <v>0</v>
      </c>
    </row>
    <row r="5328" spans="1:20" x14ac:dyDescent="0.3">
      <c r="A5328" t="s">
        <v>242</v>
      </c>
      <c r="B5328" t="s">
        <v>661</v>
      </c>
      <c r="C5328">
        <v>6</v>
      </c>
      <c r="D5328">
        <v>7</v>
      </c>
      <c r="E5328" t="s">
        <v>513</v>
      </c>
      <c r="F5328" t="s">
        <v>508</v>
      </c>
      <c r="G5328" t="s">
        <v>508</v>
      </c>
      <c r="H5328">
        <v>3.3318135555027331</v>
      </c>
      <c r="I5328">
        <v>53.846196168980093</v>
      </c>
      <c r="J5328">
        <v>6.2354890561557444E-3</v>
      </c>
      <c r="K5328">
        <v>-33.333325386052813</v>
      </c>
      <c r="L5328">
        <v>0.7373602608426193</v>
      </c>
      <c r="M5328">
        <v>-1.572325511529675</v>
      </c>
      <c r="N5328">
        <v>1.277954006087062</v>
      </c>
      <c r="O5328">
        <v>0</v>
      </c>
      <c r="P5328">
        <v>1</v>
      </c>
      <c r="Q5328">
        <v>1</v>
      </c>
      <c r="R5328">
        <v>0</v>
      </c>
      <c r="S5328">
        <v>0</v>
      </c>
      <c r="T5328">
        <v>0</v>
      </c>
    </row>
    <row r="5329" spans="1:20" x14ac:dyDescent="0.3">
      <c r="A5329" t="s">
        <v>77</v>
      </c>
      <c r="B5329" t="s">
        <v>241</v>
      </c>
      <c r="C5329">
        <v>2</v>
      </c>
      <c r="D5329">
        <v>9</v>
      </c>
      <c r="E5329" t="s">
        <v>510</v>
      </c>
      <c r="F5329" t="s">
        <v>508</v>
      </c>
      <c r="G5329" t="s">
        <v>508</v>
      </c>
      <c r="H5329">
        <v>1.964285714285714</v>
      </c>
      <c r="I5329">
        <v>0</v>
      </c>
      <c r="J5329">
        <v>-0.81272654628757568</v>
      </c>
      <c r="K5329">
        <v>-187.7934272300476</v>
      </c>
      <c r="L5329">
        <v>1.203379761040333</v>
      </c>
      <c r="M5329">
        <v>-1.3698630136986301</v>
      </c>
      <c r="N5329">
        <v>2.7777777777777781</v>
      </c>
      <c r="O5329">
        <v>0</v>
      </c>
      <c r="P5329">
        <v>0</v>
      </c>
      <c r="Q5329">
        <v>0</v>
      </c>
      <c r="R5329">
        <v>0</v>
      </c>
      <c r="S5329">
        <v>0</v>
      </c>
      <c r="T5329">
        <v>1</v>
      </c>
    </row>
    <row r="5330" spans="1:20" x14ac:dyDescent="0.3">
      <c r="A5330" t="s">
        <v>156</v>
      </c>
      <c r="B5330" t="s">
        <v>241</v>
      </c>
      <c r="C5330">
        <v>15</v>
      </c>
      <c r="D5330">
        <v>14</v>
      </c>
      <c r="E5330" t="s">
        <v>510</v>
      </c>
      <c r="F5330" t="s">
        <v>508</v>
      </c>
      <c r="G5330" t="s">
        <v>508</v>
      </c>
      <c r="H5330">
        <v>1.918436293436294</v>
      </c>
      <c r="I5330">
        <v>87.394957983193279</v>
      </c>
      <c r="J5330">
        <v>2.2037037004262019</v>
      </c>
      <c r="K5330">
        <v>227.88951461517789</v>
      </c>
      <c r="L5330">
        <v>1.273282264649843</v>
      </c>
      <c r="M5330">
        <v>-0.42052144659377633</v>
      </c>
      <c r="N5330">
        <v>0</v>
      </c>
      <c r="O5330">
        <v>1</v>
      </c>
      <c r="P5330">
        <v>1</v>
      </c>
      <c r="Q5330">
        <v>1</v>
      </c>
      <c r="R5330">
        <v>1</v>
      </c>
      <c r="S5330">
        <v>1</v>
      </c>
      <c r="T5330">
        <v>1</v>
      </c>
    </row>
    <row r="5331" spans="1:20" x14ac:dyDescent="0.3">
      <c r="A5331" t="s">
        <v>223</v>
      </c>
      <c r="B5331" t="s">
        <v>241</v>
      </c>
      <c r="C5331">
        <v>11</v>
      </c>
      <c r="D5331">
        <v>12</v>
      </c>
      <c r="E5331" t="s">
        <v>510</v>
      </c>
      <c r="F5331" t="s">
        <v>508</v>
      </c>
      <c r="G5331" t="s">
        <v>508</v>
      </c>
      <c r="H5331">
        <v>1.888969873663751</v>
      </c>
      <c r="I5331">
        <v>80.672268907563023</v>
      </c>
      <c r="J5331">
        <v>2.6795328062251369</v>
      </c>
      <c r="K5331">
        <v>75.560524191043825</v>
      </c>
      <c r="L5331">
        <v>0.52682586447511248</v>
      </c>
      <c r="M5331">
        <v>-0.67567567567567566</v>
      </c>
      <c r="N5331">
        <v>-0.68027210884353739</v>
      </c>
      <c r="O5331">
        <v>1</v>
      </c>
      <c r="P5331">
        <v>1</v>
      </c>
      <c r="Q5331">
        <v>1</v>
      </c>
      <c r="R5331">
        <v>0</v>
      </c>
      <c r="S5331">
        <v>1</v>
      </c>
      <c r="T5331">
        <v>0</v>
      </c>
    </row>
    <row r="5332" spans="1:20" x14ac:dyDescent="0.3">
      <c r="A5332" t="s">
        <v>228</v>
      </c>
      <c r="B5332" t="s">
        <v>241</v>
      </c>
      <c r="C5332">
        <v>11</v>
      </c>
      <c r="D5332">
        <v>12</v>
      </c>
      <c r="E5332" t="s">
        <v>510</v>
      </c>
      <c r="F5332" t="s">
        <v>508</v>
      </c>
      <c r="G5332" t="s">
        <v>508</v>
      </c>
      <c r="H5332">
        <v>1.8224070450097849</v>
      </c>
      <c r="I5332">
        <v>73.94957983193278</v>
      </c>
      <c r="J5332">
        <v>2.4569885759422898</v>
      </c>
      <c r="K5332">
        <v>97.582655826557982</v>
      </c>
      <c r="L5332">
        <v>0.62541209323973157</v>
      </c>
      <c r="M5332">
        <v>-0.68027210884353739</v>
      </c>
      <c r="N5332">
        <v>-2.054794520547945</v>
      </c>
      <c r="O5332">
        <v>1</v>
      </c>
      <c r="P5332">
        <v>1</v>
      </c>
      <c r="Q5332">
        <v>1</v>
      </c>
      <c r="R5332">
        <v>0</v>
      </c>
      <c r="S5332">
        <v>1</v>
      </c>
      <c r="T5332">
        <v>0</v>
      </c>
    </row>
    <row r="5333" spans="1:20" x14ac:dyDescent="0.3">
      <c r="A5333" t="s">
        <v>271</v>
      </c>
      <c r="B5333" t="s">
        <v>241</v>
      </c>
      <c r="C5333">
        <v>3</v>
      </c>
      <c r="D5333">
        <v>8</v>
      </c>
      <c r="E5333" t="s">
        <v>510</v>
      </c>
      <c r="F5333" t="s">
        <v>508</v>
      </c>
      <c r="G5333" t="s">
        <v>508</v>
      </c>
      <c r="H5333">
        <v>2.4715320910973082</v>
      </c>
      <c r="I5333">
        <v>20.168067226890759</v>
      </c>
      <c r="J5333">
        <v>-1.06390449053678</v>
      </c>
      <c r="K5333">
        <v>-86.033519553072622</v>
      </c>
      <c r="L5333">
        <v>0.52287735849056605</v>
      </c>
      <c r="M5333">
        <v>-1.075268817204301</v>
      </c>
      <c r="N5333">
        <v>1.0869565217391299</v>
      </c>
      <c r="O5333">
        <v>0</v>
      </c>
      <c r="P5333">
        <v>1</v>
      </c>
      <c r="Q5333">
        <v>0</v>
      </c>
      <c r="R5333">
        <v>0</v>
      </c>
      <c r="S5333">
        <v>0</v>
      </c>
      <c r="T5333">
        <v>0</v>
      </c>
    </row>
    <row r="5334" spans="1:20" x14ac:dyDescent="0.3">
      <c r="A5334" t="s">
        <v>290</v>
      </c>
      <c r="B5334" t="s">
        <v>241</v>
      </c>
      <c r="C5334">
        <v>2</v>
      </c>
      <c r="D5334">
        <v>8</v>
      </c>
      <c r="E5334" t="s">
        <v>510</v>
      </c>
      <c r="F5334" t="s">
        <v>508</v>
      </c>
      <c r="G5334" t="s">
        <v>508</v>
      </c>
      <c r="H5334">
        <v>1.9981834695731151</v>
      </c>
      <c r="I5334">
        <v>16.19047619047619</v>
      </c>
      <c r="J5334">
        <v>-1.305308153320049</v>
      </c>
      <c r="K5334">
        <v>-107.44248985115</v>
      </c>
      <c r="L5334">
        <v>1.080348976289313</v>
      </c>
      <c r="M5334">
        <v>-0.54200542005420049</v>
      </c>
      <c r="N5334">
        <v>-0.18165304268846499</v>
      </c>
      <c r="O5334">
        <v>0</v>
      </c>
      <c r="P5334">
        <v>0</v>
      </c>
      <c r="Q5334">
        <v>0</v>
      </c>
      <c r="R5334">
        <v>0</v>
      </c>
      <c r="S5334">
        <v>0</v>
      </c>
      <c r="T5334">
        <v>1</v>
      </c>
    </row>
    <row r="5335" spans="1:20" x14ac:dyDescent="0.3">
      <c r="A5335" t="s">
        <v>512</v>
      </c>
      <c r="B5335" t="s">
        <v>241</v>
      </c>
      <c r="C5335">
        <v>3</v>
      </c>
      <c r="D5335">
        <v>8</v>
      </c>
      <c r="E5335" t="s">
        <v>510</v>
      </c>
      <c r="F5335" t="s">
        <v>508</v>
      </c>
      <c r="G5335" t="s">
        <v>508</v>
      </c>
      <c r="H5335">
        <v>2.5151835225772379</v>
      </c>
      <c r="I5335">
        <v>25.35211267605634</v>
      </c>
      <c r="J5335">
        <v>-1.4897294418902129</v>
      </c>
      <c r="K5335">
        <v>-92.821216278006403</v>
      </c>
      <c r="L5335">
        <v>0.89635518942478087</v>
      </c>
      <c r="M5335">
        <v>-1.5468607825295719</v>
      </c>
      <c r="N5335">
        <v>-0.55452865064695012</v>
      </c>
      <c r="O5335">
        <v>0</v>
      </c>
      <c r="P5335">
        <v>1</v>
      </c>
      <c r="Q5335">
        <v>0</v>
      </c>
      <c r="R5335">
        <v>0</v>
      </c>
      <c r="S5335">
        <v>0</v>
      </c>
      <c r="T5335">
        <v>0</v>
      </c>
    </row>
    <row r="5336" spans="1:20" x14ac:dyDescent="0.3">
      <c r="A5336" t="s">
        <v>91</v>
      </c>
      <c r="B5336" t="s">
        <v>241</v>
      </c>
      <c r="C5336">
        <v>2</v>
      </c>
      <c r="D5336">
        <v>9</v>
      </c>
      <c r="E5336" t="s">
        <v>510</v>
      </c>
      <c r="F5336" t="s">
        <v>508</v>
      </c>
      <c r="G5336" t="s">
        <v>508</v>
      </c>
      <c r="H5336">
        <v>2.5292087095061069</v>
      </c>
      <c r="I5336">
        <v>23.287671232876711</v>
      </c>
      <c r="J5336">
        <v>-1.5154403441541391</v>
      </c>
      <c r="K5336">
        <v>-140.98877538151081</v>
      </c>
      <c r="L5336">
        <v>1.229472205146219</v>
      </c>
      <c r="M5336">
        <v>-0.55452865064695012</v>
      </c>
      <c r="N5336">
        <v>-2.2304832713754652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1</v>
      </c>
    </row>
    <row r="5337" spans="1:20" x14ac:dyDescent="0.3">
      <c r="A5337" t="s">
        <v>93</v>
      </c>
      <c r="B5337" t="s">
        <v>241</v>
      </c>
      <c r="C5337">
        <v>0</v>
      </c>
      <c r="D5337">
        <v>9</v>
      </c>
      <c r="E5337" t="s">
        <v>510</v>
      </c>
      <c r="F5337" t="s">
        <v>508</v>
      </c>
      <c r="G5337" t="s">
        <v>508</v>
      </c>
      <c r="H5337">
        <v>2.6140684410646391</v>
      </c>
      <c r="I5337">
        <v>8.3333333333333321</v>
      </c>
      <c r="J5337">
        <v>-1.7852689375044419</v>
      </c>
      <c r="K5337">
        <v>-119.610705596107</v>
      </c>
      <c r="L5337">
        <v>0.52312538780965112</v>
      </c>
      <c r="M5337">
        <v>-2.2304832713754652</v>
      </c>
      <c r="N5337">
        <v>1.901140684410646</v>
      </c>
      <c r="O5337">
        <v>0</v>
      </c>
      <c r="P5337">
        <v>0</v>
      </c>
      <c r="Q5337">
        <v>0</v>
      </c>
      <c r="R5337">
        <v>0</v>
      </c>
      <c r="S5337">
        <v>0</v>
      </c>
      <c r="T5337">
        <v>0</v>
      </c>
    </row>
    <row r="5338" spans="1:20" x14ac:dyDescent="0.3">
      <c r="A5338" t="s">
        <v>162</v>
      </c>
      <c r="B5338" t="s">
        <v>241</v>
      </c>
      <c r="C5338">
        <v>3</v>
      </c>
      <c r="D5338">
        <v>10</v>
      </c>
      <c r="E5338" t="s">
        <v>510</v>
      </c>
      <c r="F5338" t="s">
        <v>508</v>
      </c>
      <c r="G5338" t="s">
        <v>508</v>
      </c>
      <c r="H5338">
        <v>2.662642521797451</v>
      </c>
      <c r="I5338">
        <v>19.834710743801651</v>
      </c>
      <c r="J5338">
        <v>-0.92683401067383731</v>
      </c>
      <c r="K5338">
        <v>-57.64895330112693</v>
      </c>
      <c r="L5338">
        <v>0.53990274599542332</v>
      </c>
      <c r="M5338">
        <v>-2.5617566331198529</v>
      </c>
      <c r="N5338">
        <v>-1.502347417840376</v>
      </c>
      <c r="O5338">
        <v>0</v>
      </c>
      <c r="P5338">
        <v>1</v>
      </c>
      <c r="Q5338">
        <v>0</v>
      </c>
      <c r="R5338">
        <v>0</v>
      </c>
      <c r="S5338">
        <v>0</v>
      </c>
      <c r="T5338">
        <v>0</v>
      </c>
    </row>
    <row r="5339" spans="1:20" x14ac:dyDescent="0.3">
      <c r="A5339" t="s">
        <v>220</v>
      </c>
      <c r="B5339" t="s">
        <v>241</v>
      </c>
      <c r="C5339">
        <v>2</v>
      </c>
      <c r="D5339">
        <v>8</v>
      </c>
      <c r="E5339" t="s">
        <v>510</v>
      </c>
      <c r="F5339" t="s">
        <v>508</v>
      </c>
      <c r="G5339" t="s">
        <v>508</v>
      </c>
      <c r="H5339">
        <v>2.805392891188887</v>
      </c>
      <c r="I5339">
        <v>8.0357142857142865</v>
      </c>
      <c r="J5339">
        <v>-1.0795373623379589</v>
      </c>
      <c r="K5339">
        <v>-126.8206039076377</v>
      </c>
      <c r="L5339">
        <v>1.0880925718551699</v>
      </c>
      <c r="M5339">
        <v>-1.502347417840376</v>
      </c>
      <c r="N5339">
        <v>8.1982840800762631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1</v>
      </c>
    </row>
    <row r="5340" spans="1:20" x14ac:dyDescent="0.3">
      <c r="A5340" t="s">
        <v>235</v>
      </c>
      <c r="B5340" t="s">
        <v>241</v>
      </c>
      <c r="C5340">
        <v>11</v>
      </c>
      <c r="D5340">
        <v>17</v>
      </c>
      <c r="E5340" t="s">
        <v>5</v>
      </c>
      <c r="F5340" t="s">
        <v>509</v>
      </c>
      <c r="G5340" t="s">
        <v>509</v>
      </c>
      <c r="H5340">
        <v>3.4193121693121689</v>
      </c>
      <c r="I5340">
        <v>40</v>
      </c>
      <c r="J5340">
        <v>0.92726240704763763</v>
      </c>
      <c r="K5340">
        <v>35.735735735735737</v>
      </c>
      <c r="L5340">
        <v>1.472055888223553</v>
      </c>
      <c r="M5340">
        <v>-2.7027027027027031</v>
      </c>
      <c r="N5340">
        <v>-1.8518518518518521</v>
      </c>
      <c r="O5340">
        <v>1</v>
      </c>
      <c r="P5340">
        <v>1</v>
      </c>
      <c r="Q5340">
        <v>1</v>
      </c>
      <c r="R5340">
        <v>0</v>
      </c>
      <c r="S5340">
        <v>0</v>
      </c>
      <c r="T5340">
        <v>1</v>
      </c>
    </row>
    <row r="5341" spans="1:20" x14ac:dyDescent="0.3">
      <c r="A5341" t="s">
        <v>259</v>
      </c>
      <c r="B5341" t="s">
        <v>241</v>
      </c>
      <c r="C5341">
        <v>11</v>
      </c>
      <c r="D5341">
        <v>15</v>
      </c>
      <c r="E5341" t="s">
        <v>15</v>
      </c>
      <c r="F5341" t="s">
        <v>509</v>
      </c>
      <c r="G5341" t="s">
        <v>509</v>
      </c>
      <c r="H5341">
        <v>3.6522911051212938</v>
      </c>
      <c r="I5341">
        <v>20</v>
      </c>
      <c r="J5341">
        <v>0.36143480530829608</v>
      </c>
      <c r="K5341">
        <v>-87.34082397003786</v>
      </c>
      <c r="L5341">
        <v>2.4553157685687812</v>
      </c>
      <c r="M5341">
        <v>-1.8518518518518521</v>
      </c>
      <c r="N5341">
        <v>-0.84905660377358494</v>
      </c>
      <c r="O5341">
        <v>1</v>
      </c>
      <c r="P5341">
        <v>1</v>
      </c>
      <c r="Q5341">
        <v>1</v>
      </c>
      <c r="R5341">
        <v>0</v>
      </c>
      <c r="S5341">
        <v>0</v>
      </c>
      <c r="T5341">
        <v>1</v>
      </c>
    </row>
    <row r="5342" spans="1:20" x14ac:dyDescent="0.3">
      <c r="A5342" t="s">
        <v>269</v>
      </c>
      <c r="B5342" t="s">
        <v>241</v>
      </c>
      <c r="C5342">
        <v>5</v>
      </c>
      <c r="D5342">
        <v>7</v>
      </c>
      <c r="E5342" t="s">
        <v>510</v>
      </c>
      <c r="F5342" t="s">
        <v>508</v>
      </c>
      <c r="G5342" t="s">
        <v>508</v>
      </c>
      <c r="H5342">
        <v>3.2361795292829769</v>
      </c>
      <c r="I5342">
        <v>4</v>
      </c>
      <c r="J5342">
        <v>-0.53590882118246519</v>
      </c>
      <c r="K5342">
        <v>-92.482269503545837</v>
      </c>
      <c r="L5342">
        <v>1.047242942811174</v>
      </c>
      <c r="M5342">
        <v>-0.66603235014272122</v>
      </c>
      <c r="N5342">
        <v>0.76628352490421447</v>
      </c>
      <c r="O5342">
        <v>0</v>
      </c>
      <c r="P5342">
        <v>1</v>
      </c>
      <c r="Q5342">
        <v>0</v>
      </c>
      <c r="R5342">
        <v>0</v>
      </c>
      <c r="S5342">
        <v>0</v>
      </c>
      <c r="T5342">
        <v>1</v>
      </c>
    </row>
    <row r="5343" spans="1:20" x14ac:dyDescent="0.3">
      <c r="A5343" t="s">
        <v>285</v>
      </c>
      <c r="B5343" t="s">
        <v>241</v>
      </c>
      <c r="C5343">
        <v>3</v>
      </c>
      <c r="D5343">
        <v>6</v>
      </c>
      <c r="E5343" t="s">
        <v>510</v>
      </c>
      <c r="F5343" t="s">
        <v>508</v>
      </c>
      <c r="G5343" t="s">
        <v>508</v>
      </c>
      <c r="H5343">
        <v>3.42503064142721</v>
      </c>
      <c r="I5343">
        <v>14.95327102803738</v>
      </c>
      <c r="J5343">
        <v>-0.71499568264778279</v>
      </c>
      <c r="K5343">
        <v>-75.095785440613028</v>
      </c>
      <c r="L5343">
        <v>0.74713363824321788</v>
      </c>
      <c r="M5343">
        <v>-0.56872037914691942</v>
      </c>
      <c r="N5343">
        <v>-0.2859866539561487</v>
      </c>
      <c r="O5343">
        <v>0</v>
      </c>
      <c r="P5343">
        <v>1</v>
      </c>
      <c r="Q5343">
        <v>0</v>
      </c>
      <c r="R5343">
        <v>0</v>
      </c>
      <c r="S5343">
        <v>0</v>
      </c>
      <c r="T5343">
        <v>0</v>
      </c>
    </row>
    <row r="5344" spans="1:20" x14ac:dyDescent="0.3">
      <c r="A5344" t="s">
        <v>291</v>
      </c>
      <c r="B5344" t="s">
        <v>241</v>
      </c>
      <c r="C5344">
        <v>3</v>
      </c>
      <c r="D5344">
        <v>6</v>
      </c>
      <c r="E5344" t="s">
        <v>510</v>
      </c>
      <c r="F5344" t="s">
        <v>508</v>
      </c>
      <c r="G5344" t="s">
        <v>508</v>
      </c>
      <c r="H5344">
        <v>3.0377668308702792</v>
      </c>
      <c r="I5344">
        <v>10.2803738317757</v>
      </c>
      <c r="J5344">
        <v>-0.60234617058158246</v>
      </c>
      <c r="K5344">
        <v>-55.43735224586289</v>
      </c>
      <c r="L5344">
        <v>0.86073341573959616</v>
      </c>
      <c r="M5344">
        <v>-0.19120458891013381</v>
      </c>
      <c r="N5344">
        <v>-0.19157088122605359</v>
      </c>
      <c r="O5344">
        <v>0</v>
      </c>
      <c r="P5344">
        <v>1</v>
      </c>
      <c r="Q5344">
        <v>0</v>
      </c>
      <c r="R5344">
        <v>0</v>
      </c>
      <c r="S5344">
        <v>0</v>
      </c>
      <c r="T5344">
        <v>0</v>
      </c>
    </row>
    <row r="5345" spans="1:20" x14ac:dyDescent="0.3">
      <c r="A5345" t="s">
        <v>295</v>
      </c>
      <c r="B5345" t="s">
        <v>241</v>
      </c>
      <c r="C5345">
        <v>3</v>
      </c>
      <c r="D5345">
        <v>8</v>
      </c>
      <c r="E5345" t="s">
        <v>510</v>
      </c>
      <c r="F5345" t="s">
        <v>508</v>
      </c>
      <c r="G5345" t="s">
        <v>508</v>
      </c>
      <c r="H5345">
        <v>2.975047984644914</v>
      </c>
      <c r="I5345">
        <v>8.4112149532710276</v>
      </c>
      <c r="J5345">
        <v>-0.44424430964818562</v>
      </c>
      <c r="K5345">
        <v>-49.313015238571147</v>
      </c>
      <c r="L5345">
        <v>0.88910877093787544</v>
      </c>
      <c r="M5345">
        <v>-0.19157088122605359</v>
      </c>
      <c r="N5345">
        <v>-0.28790786948176578</v>
      </c>
      <c r="O5345">
        <v>0</v>
      </c>
      <c r="P5345">
        <v>1</v>
      </c>
      <c r="Q5345">
        <v>0</v>
      </c>
      <c r="R5345">
        <v>0</v>
      </c>
      <c r="S5345">
        <v>0</v>
      </c>
      <c r="T5345">
        <v>0</v>
      </c>
    </row>
    <row r="5346" spans="1:20" x14ac:dyDescent="0.3">
      <c r="A5346" t="s">
        <v>298</v>
      </c>
      <c r="B5346" t="s">
        <v>241</v>
      </c>
      <c r="C5346">
        <v>3</v>
      </c>
      <c r="D5346">
        <v>8</v>
      </c>
      <c r="E5346" t="s">
        <v>510</v>
      </c>
      <c r="F5346" t="s">
        <v>508</v>
      </c>
      <c r="G5346" t="s">
        <v>508</v>
      </c>
      <c r="H5346">
        <v>2.8873917228103938</v>
      </c>
      <c r="I5346">
        <v>5.6074766355140184</v>
      </c>
      <c r="J5346">
        <v>-0.31207731467594702</v>
      </c>
      <c r="K5346">
        <v>-72.346045897308969</v>
      </c>
      <c r="L5346">
        <v>0.82436010591350395</v>
      </c>
      <c r="M5346">
        <v>-0.28790786948176578</v>
      </c>
      <c r="N5346">
        <v>-1.251203079884504</v>
      </c>
      <c r="O5346">
        <v>0</v>
      </c>
      <c r="P5346">
        <v>1</v>
      </c>
      <c r="Q5346">
        <v>0</v>
      </c>
      <c r="R5346">
        <v>0</v>
      </c>
      <c r="S5346">
        <v>0</v>
      </c>
      <c r="T5346">
        <v>0</v>
      </c>
    </row>
    <row r="5347" spans="1:20" x14ac:dyDescent="0.3">
      <c r="A5347" t="s">
        <v>96</v>
      </c>
      <c r="B5347" t="s">
        <v>241</v>
      </c>
      <c r="C5347">
        <v>2</v>
      </c>
      <c r="D5347">
        <v>9</v>
      </c>
      <c r="E5347" t="s">
        <v>510</v>
      </c>
      <c r="F5347" t="s">
        <v>508</v>
      </c>
      <c r="G5347" t="s">
        <v>508</v>
      </c>
      <c r="H5347">
        <v>1.9238841471946271</v>
      </c>
      <c r="I5347">
        <v>7.4766355140186906</v>
      </c>
      <c r="J5347">
        <v>-0.25642512336046602</v>
      </c>
      <c r="K5347">
        <v>-192.36824093086841</v>
      </c>
      <c r="L5347">
        <v>1.358163535326806</v>
      </c>
      <c r="M5347">
        <v>-0.48732943469785572</v>
      </c>
      <c r="N5347">
        <v>0.78354554358472084</v>
      </c>
      <c r="O5347">
        <v>0</v>
      </c>
      <c r="P5347">
        <v>0</v>
      </c>
      <c r="Q5347">
        <v>0</v>
      </c>
      <c r="R5347">
        <v>0</v>
      </c>
      <c r="S5347">
        <v>0</v>
      </c>
      <c r="T5347">
        <v>1</v>
      </c>
    </row>
    <row r="5348" spans="1:20" x14ac:dyDescent="0.3">
      <c r="A5348" t="s">
        <v>164</v>
      </c>
      <c r="B5348" t="s">
        <v>241</v>
      </c>
      <c r="C5348">
        <v>0</v>
      </c>
      <c r="D5348">
        <v>7</v>
      </c>
      <c r="E5348" t="s">
        <v>510</v>
      </c>
      <c r="F5348" t="s">
        <v>508</v>
      </c>
      <c r="G5348" t="s">
        <v>508</v>
      </c>
      <c r="H5348">
        <v>1.700013991884707</v>
      </c>
      <c r="I5348">
        <v>7.4766355140186906</v>
      </c>
      <c r="J5348">
        <v>-6.9644828687428273E-2</v>
      </c>
      <c r="K5348">
        <v>-114.6162858816642</v>
      </c>
      <c r="L5348">
        <v>0.91294569648128188</v>
      </c>
      <c r="M5348">
        <v>-0.7774538386783284</v>
      </c>
      <c r="N5348">
        <v>1.8609206660137121</v>
      </c>
      <c r="O5348">
        <v>0</v>
      </c>
      <c r="P5348">
        <v>0</v>
      </c>
      <c r="Q5348">
        <v>0</v>
      </c>
      <c r="R5348">
        <v>0</v>
      </c>
      <c r="S5348">
        <v>0</v>
      </c>
      <c r="T5348">
        <v>0</v>
      </c>
    </row>
    <row r="5349" spans="1:20" x14ac:dyDescent="0.3">
      <c r="A5349" t="s">
        <v>242</v>
      </c>
      <c r="B5349" t="s">
        <v>241</v>
      </c>
      <c r="C5349">
        <v>11</v>
      </c>
      <c r="D5349">
        <v>15</v>
      </c>
      <c r="E5349" t="s">
        <v>367</v>
      </c>
      <c r="F5349" t="s">
        <v>508</v>
      </c>
      <c r="G5349" t="s">
        <v>509</v>
      </c>
      <c r="H5349">
        <v>1.470180305131761</v>
      </c>
      <c r="I5349">
        <v>38.297872340425528</v>
      </c>
      <c r="J5349">
        <v>0.57573465771818988</v>
      </c>
      <c r="K5349">
        <v>3.8542990258370451</v>
      </c>
      <c r="L5349">
        <v>0.93462377834709165</v>
      </c>
      <c r="M5349">
        <v>-0.96153846153846156</v>
      </c>
      <c r="N5349">
        <v>-0.97087378640776689</v>
      </c>
      <c r="O5349">
        <v>1</v>
      </c>
      <c r="P5349">
        <v>1</v>
      </c>
      <c r="Q5349">
        <v>1</v>
      </c>
      <c r="R5349">
        <v>1</v>
      </c>
      <c r="S5349">
        <v>0</v>
      </c>
      <c r="T5349">
        <v>0</v>
      </c>
    </row>
    <row r="5350" spans="1:20" x14ac:dyDescent="0.3">
      <c r="A5350" t="s">
        <v>77</v>
      </c>
      <c r="B5350" t="s">
        <v>117</v>
      </c>
      <c r="C5350">
        <v>4</v>
      </c>
      <c r="D5350">
        <v>7</v>
      </c>
      <c r="E5350" t="s">
        <v>510</v>
      </c>
      <c r="F5350" t="s">
        <v>508</v>
      </c>
      <c r="G5350" t="s">
        <v>508</v>
      </c>
      <c r="H5350">
        <v>6.002251834253439</v>
      </c>
      <c r="I5350">
        <v>31.182814664353781</v>
      </c>
      <c r="J5350">
        <v>0.1919276741902933</v>
      </c>
      <c r="K5350">
        <v>10.86373312462438</v>
      </c>
      <c r="L5350">
        <v>0.88510685262164268</v>
      </c>
      <c r="M5350">
        <v>-4.5625555169879179</v>
      </c>
      <c r="N5350">
        <v>4.9277087639516583E-2</v>
      </c>
      <c r="O5350">
        <v>0</v>
      </c>
      <c r="P5350">
        <v>1</v>
      </c>
      <c r="Q5350">
        <v>1</v>
      </c>
      <c r="R5350">
        <v>0</v>
      </c>
      <c r="S5350">
        <v>0</v>
      </c>
      <c r="T5350">
        <v>0</v>
      </c>
    </row>
    <row r="5351" spans="1:20" x14ac:dyDescent="0.3">
      <c r="A5351" t="s">
        <v>156</v>
      </c>
      <c r="B5351" t="s">
        <v>117</v>
      </c>
      <c r="C5351">
        <v>6</v>
      </c>
      <c r="D5351">
        <v>8</v>
      </c>
      <c r="E5351" t="s">
        <v>510</v>
      </c>
      <c r="F5351" t="s">
        <v>508</v>
      </c>
      <c r="G5351" t="s">
        <v>508</v>
      </c>
      <c r="H5351">
        <v>6.4780753520305838</v>
      </c>
      <c r="I5351">
        <v>29.24732735314543</v>
      </c>
      <c r="J5351">
        <v>0.1889342792190136</v>
      </c>
      <c r="K5351">
        <v>7.6643310211126963</v>
      </c>
      <c r="L5351">
        <v>1.0360151219067539</v>
      </c>
      <c r="M5351">
        <v>-3.4878142933223302</v>
      </c>
      <c r="N5351">
        <v>0.44554529301311779</v>
      </c>
      <c r="O5351">
        <v>0</v>
      </c>
      <c r="P5351">
        <v>1</v>
      </c>
      <c r="Q5351">
        <v>1</v>
      </c>
      <c r="R5351">
        <v>0</v>
      </c>
      <c r="S5351">
        <v>0</v>
      </c>
      <c r="T5351">
        <v>1</v>
      </c>
    </row>
    <row r="5352" spans="1:20" x14ac:dyDescent="0.3">
      <c r="A5352" t="s">
        <v>228</v>
      </c>
      <c r="B5352" t="s">
        <v>117</v>
      </c>
      <c r="C5352">
        <v>1</v>
      </c>
      <c r="D5352">
        <v>4</v>
      </c>
      <c r="E5352" t="s">
        <v>510</v>
      </c>
      <c r="F5352" t="s">
        <v>508</v>
      </c>
      <c r="G5352" t="s">
        <v>508</v>
      </c>
      <c r="H5352">
        <v>5.6666180104597776</v>
      </c>
      <c r="I5352">
        <v>8.8235279118050105</v>
      </c>
      <c r="J5352">
        <v>0.1665457746791501</v>
      </c>
      <c r="K5352">
        <v>-110.8867115241019</v>
      </c>
      <c r="L5352">
        <v>0.58464457556893179</v>
      </c>
      <c r="M5352">
        <v>-1.083740500604808</v>
      </c>
      <c r="N5352">
        <v>-0.49800986976931239</v>
      </c>
      <c r="O5352">
        <v>0</v>
      </c>
      <c r="P5352">
        <v>0</v>
      </c>
      <c r="Q5352">
        <v>1</v>
      </c>
      <c r="R5352">
        <v>0</v>
      </c>
      <c r="S5352">
        <v>0</v>
      </c>
      <c r="T5352">
        <v>0</v>
      </c>
    </row>
    <row r="5353" spans="1:20" x14ac:dyDescent="0.3">
      <c r="A5353" t="s">
        <v>271</v>
      </c>
      <c r="B5353" t="s">
        <v>117</v>
      </c>
      <c r="C5353">
        <v>6</v>
      </c>
      <c r="D5353">
        <v>9</v>
      </c>
      <c r="E5353" t="s">
        <v>510</v>
      </c>
      <c r="F5353" t="s">
        <v>508</v>
      </c>
      <c r="G5353" t="s">
        <v>508</v>
      </c>
      <c r="H5353">
        <v>4.3575016591400333</v>
      </c>
      <c r="I5353">
        <v>23.208199124572641</v>
      </c>
      <c r="J5353">
        <v>0.20113913545969189</v>
      </c>
      <c r="K5353">
        <v>-39.002158417601471</v>
      </c>
      <c r="L5353">
        <v>0.60900425228271771</v>
      </c>
      <c r="M5353">
        <v>-3.06868508058571</v>
      </c>
      <c r="N5353">
        <v>-1.859291150640193</v>
      </c>
      <c r="O5353">
        <v>0</v>
      </c>
      <c r="P5353">
        <v>1</v>
      </c>
      <c r="Q5353">
        <v>1</v>
      </c>
      <c r="R5353">
        <v>0</v>
      </c>
      <c r="S5353">
        <v>0</v>
      </c>
      <c r="T5353">
        <v>0</v>
      </c>
    </row>
    <row r="5354" spans="1:20" x14ac:dyDescent="0.3">
      <c r="A5354" t="s">
        <v>283</v>
      </c>
      <c r="B5354" t="s">
        <v>117</v>
      </c>
      <c r="C5354">
        <v>5</v>
      </c>
      <c r="D5354">
        <v>6</v>
      </c>
      <c r="E5354" t="s">
        <v>510</v>
      </c>
      <c r="F5354" t="s">
        <v>508</v>
      </c>
      <c r="G5354" t="s">
        <v>508</v>
      </c>
      <c r="H5354">
        <v>4.2783876915117762</v>
      </c>
      <c r="I5354">
        <v>9.5563364328287861</v>
      </c>
      <c r="J5354">
        <v>3.0008850488548951E-2</v>
      </c>
      <c r="K5354">
        <v>-109.6630067236399</v>
      </c>
      <c r="L5354">
        <v>1.106062661684815</v>
      </c>
      <c r="M5354">
        <v>-0.1024613590913985</v>
      </c>
      <c r="N5354">
        <v>-1.2820512820512819</v>
      </c>
      <c r="O5354">
        <v>0</v>
      </c>
      <c r="P5354">
        <v>0</v>
      </c>
      <c r="Q5354">
        <v>1</v>
      </c>
      <c r="R5354">
        <v>0</v>
      </c>
      <c r="S5354">
        <v>0</v>
      </c>
      <c r="T5354">
        <v>1</v>
      </c>
    </row>
    <row r="5355" spans="1:20" x14ac:dyDescent="0.3">
      <c r="A5355" t="s">
        <v>290</v>
      </c>
      <c r="B5355" t="s">
        <v>117</v>
      </c>
      <c r="C5355">
        <v>0</v>
      </c>
      <c r="D5355">
        <v>5</v>
      </c>
      <c r="E5355" t="s">
        <v>510</v>
      </c>
      <c r="F5355" t="s">
        <v>508</v>
      </c>
      <c r="G5355" t="s">
        <v>508</v>
      </c>
      <c r="H5355">
        <v>3.80333880988919</v>
      </c>
      <c r="I5355">
        <v>2.127628490450264</v>
      </c>
      <c r="J5355">
        <v>-1.166672355110232E-2</v>
      </c>
      <c r="K5355">
        <v>-123.95334639359611</v>
      </c>
      <c r="L5355">
        <v>0.90733492678757777</v>
      </c>
      <c r="M5355">
        <v>-1.2820512820512819</v>
      </c>
      <c r="N5355">
        <v>-1.2987012987012989</v>
      </c>
      <c r="O5355">
        <v>0</v>
      </c>
      <c r="P5355">
        <v>0</v>
      </c>
      <c r="Q5355">
        <v>0</v>
      </c>
      <c r="R5355">
        <v>0</v>
      </c>
      <c r="S5355">
        <v>0</v>
      </c>
      <c r="T5355">
        <v>0</v>
      </c>
    </row>
    <row r="5356" spans="1:20" x14ac:dyDescent="0.3">
      <c r="A5356" t="s">
        <v>512</v>
      </c>
      <c r="B5356" t="s">
        <v>117</v>
      </c>
      <c r="C5356">
        <v>0</v>
      </c>
      <c r="D5356">
        <v>7</v>
      </c>
      <c r="E5356" t="s">
        <v>510</v>
      </c>
      <c r="F5356" t="s">
        <v>508</v>
      </c>
      <c r="G5356" t="s">
        <v>508</v>
      </c>
      <c r="H5356">
        <v>3.7324431642811948</v>
      </c>
      <c r="I5356">
        <v>3.6496492636171829</v>
      </c>
      <c r="J5356">
        <v>-0.17692852725298969</v>
      </c>
      <c r="K5356">
        <v>-145.20243653993211</v>
      </c>
      <c r="L5356">
        <v>0.78470649276377247</v>
      </c>
      <c r="M5356">
        <v>-3.1052639609888981</v>
      </c>
      <c r="N5356">
        <v>-4.7256867957392252</v>
      </c>
      <c r="O5356">
        <v>0</v>
      </c>
      <c r="P5356">
        <v>0</v>
      </c>
      <c r="Q5356">
        <v>0</v>
      </c>
      <c r="R5356">
        <v>0</v>
      </c>
      <c r="S5356">
        <v>0</v>
      </c>
      <c r="T5356">
        <v>0</v>
      </c>
    </row>
    <row r="5357" spans="1:20" x14ac:dyDescent="0.3">
      <c r="A5357" t="s">
        <v>91</v>
      </c>
      <c r="B5357" t="s">
        <v>117</v>
      </c>
      <c r="C5357">
        <v>4</v>
      </c>
      <c r="D5357">
        <v>7</v>
      </c>
      <c r="E5357" t="s">
        <v>510</v>
      </c>
      <c r="F5357" t="s">
        <v>508</v>
      </c>
      <c r="G5357" t="s">
        <v>508</v>
      </c>
      <c r="H5357">
        <v>4.556930299165086</v>
      </c>
      <c r="I5357">
        <v>21.651815174492619</v>
      </c>
      <c r="J5357">
        <v>-0.33414152326698149</v>
      </c>
      <c r="K5357">
        <v>-269.51681307017441</v>
      </c>
      <c r="L5357">
        <v>1.241571149908185</v>
      </c>
      <c r="M5357">
        <v>-4.7256867957392252</v>
      </c>
      <c r="N5357">
        <v>-1.482327339285769</v>
      </c>
      <c r="O5357">
        <v>0</v>
      </c>
      <c r="P5357">
        <v>0</v>
      </c>
      <c r="Q5357">
        <v>0</v>
      </c>
      <c r="R5357">
        <v>1</v>
      </c>
      <c r="S5357">
        <v>0</v>
      </c>
      <c r="T5357">
        <v>1</v>
      </c>
    </row>
    <row r="5358" spans="1:20" x14ac:dyDescent="0.3">
      <c r="A5358" t="s">
        <v>93</v>
      </c>
      <c r="B5358" t="s">
        <v>117</v>
      </c>
      <c r="C5358">
        <v>0</v>
      </c>
      <c r="D5358">
        <v>3</v>
      </c>
      <c r="E5358" t="s">
        <v>510</v>
      </c>
      <c r="F5358" t="s">
        <v>508</v>
      </c>
      <c r="G5358" t="s">
        <v>508</v>
      </c>
      <c r="H5358">
        <v>5.0429887445463129</v>
      </c>
      <c r="I5358">
        <v>15.84823804394566</v>
      </c>
      <c r="J5358">
        <v>-0.42545033985173908</v>
      </c>
      <c r="K5358">
        <v>-138.2425668944517</v>
      </c>
      <c r="L5358">
        <v>1.292289302869492</v>
      </c>
      <c r="M5358">
        <v>-1.482327339285769</v>
      </c>
      <c r="N5358">
        <v>1.620363241728725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1</v>
      </c>
    </row>
    <row r="5359" spans="1:20" x14ac:dyDescent="0.3">
      <c r="A5359" t="s">
        <v>259</v>
      </c>
      <c r="B5359" t="s">
        <v>117</v>
      </c>
      <c r="C5359">
        <v>7</v>
      </c>
      <c r="D5359">
        <v>5</v>
      </c>
      <c r="E5359" t="s">
        <v>510</v>
      </c>
      <c r="F5359" t="s">
        <v>508</v>
      </c>
      <c r="G5359" t="s">
        <v>508</v>
      </c>
      <c r="H5359">
        <v>5.6834805269905333</v>
      </c>
      <c r="I5359">
        <v>61.111101299646251</v>
      </c>
      <c r="J5359">
        <v>0.40104724129337171</v>
      </c>
      <c r="K5359">
        <v>61.578778320247331</v>
      </c>
      <c r="L5359">
        <v>0.59863724299881282</v>
      </c>
      <c r="M5359">
        <v>-2.41978425188239</v>
      </c>
      <c r="N5359">
        <v>-2.911045985920373</v>
      </c>
      <c r="O5359">
        <v>1</v>
      </c>
      <c r="P5359">
        <v>1</v>
      </c>
      <c r="Q5359">
        <v>1</v>
      </c>
      <c r="R5359">
        <v>0</v>
      </c>
      <c r="S5359">
        <v>0</v>
      </c>
      <c r="T5359">
        <v>0</v>
      </c>
    </row>
    <row r="5360" spans="1:20" x14ac:dyDescent="0.3">
      <c r="A5360" t="s">
        <v>269</v>
      </c>
      <c r="B5360" t="s">
        <v>117</v>
      </c>
      <c r="C5360">
        <v>4</v>
      </c>
      <c r="D5360">
        <v>5</v>
      </c>
      <c r="E5360" t="s">
        <v>510</v>
      </c>
      <c r="F5360" t="s">
        <v>508</v>
      </c>
      <c r="G5360" t="s">
        <v>508</v>
      </c>
      <c r="H5360">
        <v>6.0271638271834496</v>
      </c>
      <c r="I5360">
        <v>33.950631456066517</v>
      </c>
      <c r="J5360">
        <v>0.1949714187597591</v>
      </c>
      <c r="K5360">
        <v>-50.586264094701178</v>
      </c>
      <c r="L5360">
        <v>0.9995243881032303</v>
      </c>
      <c r="M5360">
        <v>-1.887840912087539</v>
      </c>
      <c r="N5360">
        <v>0.39614994070164311</v>
      </c>
      <c r="O5360">
        <v>0</v>
      </c>
      <c r="P5360">
        <v>1</v>
      </c>
      <c r="Q5360">
        <v>1</v>
      </c>
      <c r="R5360">
        <v>0</v>
      </c>
      <c r="S5360">
        <v>0</v>
      </c>
      <c r="T5360">
        <v>0</v>
      </c>
    </row>
    <row r="5361" spans="1:20" x14ac:dyDescent="0.3">
      <c r="A5361" t="s">
        <v>285</v>
      </c>
      <c r="B5361" t="s">
        <v>117</v>
      </c>
      <c r="C5361">
        <v>-2</v>
      </c>
      <c r="D5361">
        <v>1</v>
      </c>
      <c r="E5361" t="s">
        <v>510</v>
      </c>
      <c r="F5361" t="s">
        <v>508</v>
      </c>
      <c r="G5361" t="s">
        <v>508</v>
      </c>
      <c r="H5361">
        <v>5.0662998139368671</v>
      </c>
      <c r="I5361">
        <v>1.831474192101479</v>
      </c>
      <c r="J5361">
        <v>-6.3955758015738162E-2</v>
      </c>
      <c r="K5361">
        <v>-106.11002160716291</v>
      </c>
      <c r="L5361">
        <v>0.63505584057898989</v>
      </c>
      <c r="M5361">
        <v>-1.777530755722347</v>
      </c>
      <c r="N5361">
        <v>0.40864918623684771</v>
      </c>
      <c r="O5361">
        <v>0</v>
      </c>
      <c r="P5361">
        <v>0</v>
      </c>
      <c r="Q5361">
        <v>0</v>
      </c>
      <c r="R5361">
        <v>0</v>
      </c>
      <c r="S5361">
        <v>0</v>
      </c>
      <c r="T5361">
        <v>0</v>
      </c>
    </row>
    <row r="5362" spans="1:20" x14ac:dyDescent="0.3">
      <c r="A5362" t="s">
        <v>291</v>
      </c>
      <c r="B5362" t="s">
        <v>117</v>
      </c>
      <c r="C5362">
        <v>0</v>
      </c>
      <c r="D5362">
        <v>3</v>
      </c>
      <c r="E5362" t="s">
        <v>510</v>
      </c>
      <c r="F5362" t="s">
        <v>508</v>
      </c>
      <c r="G5362" t="s">
        <v>508</v>
      </c>
      <c r="H5362">
        <v>5.1286389363838341</v>
      </c>
      <c r="I5362">
        <v>4.8701176053856594</v>
      </c>
      <c r="J5362">
        <v>-0.15818028834618181</v>
      </c>
      <c r="K5362">
        <v>-123.41069224880989</v>
      </c>
      <c r="L5362">
        <v>1.327307507935203</v>
      </c>
      <c r="M5362">
        <v>-1.860474348712551</v>
      </c>
      <c r="N5362">
        <v>-0.88862337670555447</v>
      </c>
      <c r="O5362">
        <v>0</v>
      </c>
      <c r="P5362">
        <v>0</v>
      </c>
      <c r="Q5362">
        <v>0</v>
      </c>
      <c r="R5362">
        <v>0</v>
      </c>
      <c r="S5362">
        <v>0</v>
      </c>
      <c r="T5362">
        <v>1</v>
      </c>
    </row>
    <row r="5363" spans="1:20" x14ac:dyDescent="0.3">
      <c r="A5363" t="s">
        <v>295</v>
      </c>
      <c r="B5363" t="s">
        <v>117</v>
      </c>
      <c r="C5363">
        <v>0</v>
      </c>
      <c r="D5363">
        <v>3</v>
      </c>
      <c r="E5363" t="s">
        <v>510</v>
      </c>
      <c r="F5363" t="s">
        <v>508</v>
      </c>
      <c r="G5363" t="s">
        <v>508</v>
      </c>
      <c r="H5363">
        <v>4.8800267742178312</v>
      </c>
      <c r="I5363">
        <v>1.282019931800036</v>
      </c>
      <c r="J5363">
        <v>-0.18307643628729159</v>
      </c>
      <c r="K5363">
        <v>-105.850469177807</v>
      </c>
      <c r="L5363">
        <v>0.99550803659739984</v>
      </c>
      <c r="M5363">
        <v>-0.88862337670555447</v>
      </c>
      <c r="N5363">
        <v>-2.0322783137532721</v>
      </c>
      <c r="O5363">
        <v>0</v>
      </c>
      <c r="P5363">
        <v>0</v>
      </c>
      <c r="Q5363">
        <v>0</v>
      </c>
      <c r="R5363">
        <v>0</v>
      </c>
      <c r="S5363">
        <v>0</v>
      </c>
      <c r="T5363">
        <v>0</v>
      </c>
    </row>
    <row r="5364" spans="1:20" x14ac:dyDescent="0.3">
      <c r="A5364" t="s">
        <v>298</v>
      </c>
      <c r="B5364" t="s">
        <v>117</v>
      </c>
      <c r="C5364">
        <v>2</v>
      </c>
      <c r="D5364">
        <v>6</v>
      </c>
      <c r="E5364" t="s">
        <v>510</v>
      </c>
      <c r="F5364" t="s">
        <v>508</v>
      </c>
      <c r="G5364" t="s">
        <v>508</v>
      </c>
      <c r="H5364">
        <v>4.6456891558589666</v>
      </c>
      <c r="I5364">
        <v>1.156041004698914</v>
      </c>
      <c r="J5364">
        <v>-0.21133898544879209</v>
      </c>
      <c r="K5364">
        <v>-113.9352231809809</v>
      </c>
      <c r="L5364">
        <v>1.189017162757197</v>
      </c>
      <c r="M5364">
        <v>-2.0322783137532721</v>
      </c>
      <c r="N5364">
        <v>0.61013047708155865</v>
      </c>
      <c r="O5364">
        <v>0</v>
      </c>
      <c r="P5364">
        <v>0</v>
      </c>
      <c r="Q5364">
        <v>0</v>
      </c>
      <c r="R5364">
        <v>0</v>
      </c>
      <c r="S5364">
        <v>0</v>
      </c>
      <c r="T5364">
        <v>1</v>
      </c>
    </row>
    <row r="5365" spans="1:20" x14ac:dyDescent="0.3">
      <c r="A5365" t="s">
        <v>96</v>
      </c>
      <c r="B5365" t="s">
        <v>117</v>
      </c>
      <c r="C5365">
        <v>9</v>
      </c>
      <c r="D5365">
        <v>10</v>
      </c>
      <c r="E5365" t="s">
        <v>513</v>
      </c>
      <c r="F5365" t="s">
        <v>508</v>
      </c>
      <c r="G5365" t="s">
        <v>508</v>
      </c>
      <c r="H5365">
        <v>3.9474799453234271</v>
      </c>
      <c r="I5365">
        <v>14.60314730727753</v>
      </c>
      <c r="J5365">
        <v>3.5134312913051469E-2</v>
      </c>
      <c r="K5365">
        <v>-49.448108751579042</v>
      </c>
      <c r="L5365">
        <v>0.83146705763767981</v>
      </c>
      <c r="M5365">
        <v>-0.29656668208232689</v>
      </c>
      <c r="N5365">
        <v>0.71386581228943002</v>
      </c>
      <c r="O5365">
        <v>1</v>
      </c>
      <c r="P5365">
        <v>1</v>
      </c>
      <c r="Q5365">
        <v>1</v>
      </c>
      <c r="R5365">
        <v>0</v>
      </c>
      <c r="S5365">
        <v>0</v>
      </c>
      <c r="T5365">
        <v>0</v>
      </c>
    </row>
    <row r="5366" spans="1:20" x14ac:dyDescent="0.3">
      <c r="A5366" t="s">
        <v>164</v>
      </c>
      <c r="B5366" t="s">
        <v>117</v>
      </c>
      <c r="C5366">
        <v>8</v>
      </c>
      <c r="D5366">
        <v>12</v>
      </c>
      <c r="E5366" t="s">
        <v>513</v>
      </c>
      <c r="F5366" t="s">
        <v>508</v>
      </c>
      <c r="G5366" t="s">
        <v>508</v>
      </c>
      <c r="H5366">
        <v>3.9513669353319889</v>
      </c>
      <c r="I5366">
        <v>9.5959887870993832</v>
      </c>
      <c r="J5366">
        <v>7.184460895624456E-2</v>
      </c>
      <c r="K5366">
        <v>-69.818467290962275</v>
      </c>
      <c r="L5366">
        <v>1.2979494576677659</v>
      </c>
      <c r="M5366">
        <v>-2.8352010253040829</v>
      </c>
      <c r="N5366">
        <v>3.1002936041327658</v>
      </c>
      <c r="O5366">
        <v>0</v>
      </c>
      <c r="P5366">
        <v>1</v>
      </c>
      <c r="Q5366">
        <v>1</v>
      </c>
      <c r="R5366">
        <v>0</v>
      </c>
      <c r="S5366">
        <v>0</v>
      </c>
      <c r="T5366">
        <v>1</v>
      </c>
    </row>
    <row r="5367" spans="1:20" x14ac:dyDescent="0.3">
      <c r="A5367" t="s">
        <v>242</v>
      </c>
      <c r="B5367" t="s">
        <v>117</v>
      </c>
      <c r="C5367">
        <v>6</v>
      </c>
      <c r="D5367">
        <v>12</v>
      </c>
      <c r="E5367" t="s">
        <v>513</v>
      </c>
      <c r="F5367" t="s">
        <v>508</v>
      </c>
      <c r="G5367" t="s">
        <v>508</v>
      </c>
      <c r="H5367">
        <v>3.9438058841998802</v>
      </c>
      <c r="I5367">
        <v>43.055465412762011</v>
      </c>
      <c r="J5367">
        <v>0.26661805879459249</v>
      </c>
      <c r="K5367">
        <v>68.36494763840669</v>
      </c>
      <c r="L5367">
        <v>0.82105570327367217</v>
      </c>
      <c r="M5367">
        <v>-4.6327772137150651</v>
      </c>
      <c r="N5367">
        <v>1.0071095067887721</v>
      </c>
      <c r="O5367">
        <v>0</v>
      </c>
      <c r="P5367">
        <v>1</v>
      </c>
      <c r="Q5367">
        <v>1</v>
      </c>
      <c r="R5367">
        <v>0</v>
      </c>
      <c r="S5367">
        <v>0</v>
      </c>
      <c r="T5367">
        <v>0</v>
      </c>
    </row>
    <row r="5368" spans="1:20" x14ac:dyDescent="0.3">
      <c r="A5368" t="s">
        <v>77</v>
      </c>
      <c r="B5368" t="s">
        <v>662</v>
      </c>
      <c r="C5368">
        <v>11</v>
      </c>
      <c r="D5368">
        <v>12</v>
      </c>
      <c r="E5368" t="s">
        <v>510</v>
      </c>
      <c r="F5368" t="s">
        <v>508</v>
      </c>
      <c r="G5368" t="s">
        <v>508</v>
      </c>
      <c r="H5368">
        <v>4.0227146186509444</v>
      </c>
      <c r="I5368">
        <v>57.389422137176837</v>
      </c>
      <c r="J5368">
        <v>0.61410798300718439</v>
      </c>
      <c r="K5368">
        <v>109.91111182636701</v>
      </c>
      <c r="L5368">
        <v>0.64300842492971455</v>
      </c>
      <c r="M5368">
        <v>-3.9389050453896099</v>
      </c>
      <c r="N5368">
        <v>9.9372386523328746</v>
      </c>
      <c r="O5368">
        <v>1</v>
      </c>
      <c r="P5368">
        <v>1</v>
      </c>
      <c r="Q5368">
        <v>1</v>
      </c>
      <c r="R5368">
        <v>0</v>
      </c>
      <c r="S5368">
        <v>1</v>
      </c>
      <c r="T5368">
        <v>0</v>
      </c>
    </row>
    <row r="5369" spans="1:20" x14ac:dyDescent="0.3">
      <c r="A5369" t="s">
        <v>139</v>
      </c>
      <c r="B5369" t="s">
        <v>662</v>
      </c>
      <c r="C5369">
        <v>11</v>
      </c>
      <c r="D5369">
        <v>8</v>
      </c>
      <c r="E5369" t="s">
        <v>510</v>
      </c>
      <c r="F5369" t="s">
        <v>508</v>
      </c>
      <c r="G5369" t="s">
        <v>508</v>
      </c>
      <c r="H5369">
        <v>4.4275015172554841</v>
      </c>
      <c r="I5369">
        <v>85.849063959751348</v>
      </c>
      <c r="J5369">
        <v>1.0162469656025139</v>
      </c>
      <c r="K5369">
        <v>131.30941545628929</v>
      </c>
      <c r="L5369">
        <v>0.68120752921124095</v>
      </c>
      <c r="M5369">
        <v>-1.202585976608036</v>
      </c>
      <c r="N5369">
        <v>-3.5580551902383761</v>
      </c>
      <c r="O5369">
        <v>1</v>
      </c>
      <c r="P5369">
        <v>1</v>
      </c>
      <c r="Q5369">
        <v>1</v>
      </c>
      <c r="R5369">
        <v>0</v>
      </c>
      <c r="S5369">
        <v>1</v>
      </c>
      <c r="T5369">
        <v>0</v>
      </c>
    </row>
    <row r="5370" spans="1:20" x14ac:dyDescent="0.3">
      <c r="A5370" t="s">
        <v>156</v>
      </c>
      <c r="B5370" t="s">
        <v>662</v>
      </c>
      <c r="C5370">
        <v>11</v>
      </c>
      <c r="D5370">
        <v>10</v>
      </c>
      <c r="E5370" t="s">
        <v>510</v>
      </c>
      <c r="F5370" t="s">
        <v>508</v>
      </c>
      <c r="G5370" t="s">
        <v>508</v>
      </c>
      <c r="H5370">
        <v>4.8307913516993004</v>
      </c>
      <c r="I5370">
        <v>70.911946479082744</v>
      </c>
      <c r="J5370">
        <v>0.79039523240264264</v>
      </c>
      <c r="K5370">
        <v>78.223484002308098</v>
      </c>
      <c r="L5370">
        <v>0.57977753583372504</v>
      </c>
      <c r="M5370">
        <v>-3.5580551902383761</v>
      </c>
      <c r="N5370">
        <v>0.87378788920282158</v>
      </c>
      <c r="O5370">
        <v>1</v>
      </c>
      <c r="P5370">
        <v>1</v>
      </c>
      <c r="Q5370">
        <v>1</v>
      </c>
      <c r="R5370">
        <v>0</v>
      </c>
      <c r="S5370">
        <v>1</v>
      </c>
      <c r="T5370">
        <v>0</v>
      </c>
    </row>
    <row r="5371" spans="1:20" x14ac:dyDescent="0.3">
      <c r="A5371" t="s">
        <v>283</v>
      </c>
      <c r="B5371" t="s">
        <v>662</v>
      </c>
      <c r="C5371">
        <v>9</v>
      </c>
      <c r="D5371">
        <v>6</v>
      </c>
      <c r="E5371" t="s">
        <v>510</v>
      </c>
      <c r="F5371" t="s">
        <v>508</v>
      </c>
      <c r="G5371" t="s">
        <v>508</v>
      </c>
      <c r="H5371">
        <v>5.7133264586066348</v>
      </c>
      <c r="I5371">
        <v>87.226276305228708</v>
      </c>
      <c r="J5371">
        <v>1.726853267859265</v>
      </c>
      <c r="K5371">
        <v>88.465350300383577</v>
      </c>
      <c r="L5371">
        <v>0.95876484368369053</v>
      </c>
      <c r="M5371">
        <v>-3.8734669053696948</v>
      </c>
      <c r="N5371">
        <v>-2.9549993800155971</v>
      </c>
      <c r="O5371">
        <v>1</v>
      </c>
      <c r="P5371">
        <v>1</v>
      </c>
      <c r="Q5371">
        <v>1</v>
      </c>
      <c r="R5371">
        <v>0</v>
      </c>
      <c r="S5371">
        <v>1</v>
      </c>
      <c r="T5371">
        <v>0</v>
      </c>
    </row>
    <row r="5372" spans="1:20" x14ac:dyDescent="0.3">
      <c r="A5372" t="s">
        <v>290</v>
      </c>
      <c r="B5372" t="s">
        <v>662</v>
      </c>
      <c r="C5372">
        <v>9</v>
      </c>
      <c r="D5372">
        <v>6</v>
      </c>
      <c r="E5372" t="s">
        <v>510</v>
      </c>
      <c r="F5372" t="s">
        <v>508</v>
      </c>
      <c r="G5372" t="s">
        <v>508</v>
      </c>
      <c r="H5372">
        <v>6.0405337097499849</v>
      </c>
      <c r="I5372">
        <v>79.19708969203279</v>
      </c>
      <c r="J5372">
        <v>1.238392992560486</v>
      </c>
      <c r="K5372">
        <v>65.046200593725302</v>
      </c>
      <c r="L5372">
        <v>0.63437609218964475</v>
      </c>
      <c r="M5372">
        <v>-2.9549993800155971</v>
      </c>
      <c r="N5372">
        <v>3.8062283737024218</v>
      </c>
      <c r="O5372">
        <v>1</v>
      </c>
      <c r="P5372">
        <v>1</v>
      </c>
      <c r="Q5372">
        <v>1</v>
      </c>
      <c r="R5372">
        <v>0</v>
      </c>
      <c r="S5372">
        <v>1</v>
      </c>
      <c r="T5372">
        <v>0</v>
      </c>
    </row>
    <row r="5373" spans="1:20" x14ac:dyDescent="0.3">
      <c r="A5373" t="s">
        <v>512</v>
      </c>
      <c r="B5373" t="s">
        <v>662</v>
      </c>
      <c r="C5373">
        <v>6</v>
      </c>
      <c r="D5373">
        <v>5</v>
      </c>
      <c r="E5373" t="s">
        <v>510</v>
      </c>
      <c r="F5373" t="s">
        <v>508</v>
      </c>
      <c r="G5373" t="s">
        <v>508</v>
      </c>
      <c r="H5373">
        <v>6.4867280615386571</v>
      </c>
      <c r="I5373">
        <v>76.49325937768829</v>
      </c>
      <c r="J5373">
        <v>0.3641015461521615</v>
      </c>
      <c r="K5373">
        <v>58.97748370817505</v>
      </c>
      <c r="L5373">
        <v>1.015369918158322</v>
      </c>
      <c r="M5373">
        <v>-4.200002034505208</v>
      </c>
      <c r="N5373">
        <v>-4.5928956053518526</v>
      </c>
      <c r="O5373">
        <v>0</v>
      </c>
      <c r="P5373">
        <v>1</v>
      </c>
      <c r="Q5373">
        <v>1</v>
      </c>
      <c r="R5373">
        <v>0</v>
      </c>
      <c r="S5373">
        <v>0</v>
      </c>
      <c r="T5373">
        <v>1</v>
      </c>
    </row>
    <row r="5374" spans="1:20" x14ac:dyDescent="0.3">
      <c r="A5374" t="s">
        <v>91</v>
      </c>
      <c r="B5374" t="s">
        <v>662</v>
      </c>
      <c r="C5374">
        <v>1</v>
      </c>
      <c r="D5374">
        <v>3</v>
      </c>
      <c r="E5374" t="s">
        <v>510</v>
      </c>
      <c r="F5374" t="s">
        <v>508</v>
      </c>
      <c r="G5374" t="s">
        <v>508</v>
      </c>
      <c r="H5374">
        <v>7.0855472515085562</v>
      </c>
      <c r="I5374">
        <v>59.656670629805006</v>
      </c>
      <c r="J5374">
        <v>-0.27476693400155477</v>
      </c>
      <c r="K5374">
        <v>-14.86564947826953</v>
      </c>
      <c r="L5374">
        <v>0.73130918589449145</v>
      </c>
      <c r="M5374">
        <v>-4.5928956053518526</v>
      </c>
      <c r="N5374">
        <v>-1.385856360822376</v>
      </c>
      <c r="O5374">
        <v>0</v>
      </c>
      <c r="P5374">
        <v>1</v>
      </c>
      <c r="Q5374">
        <v>0</v>
      </c>
      <c r="R5374">
        <v>0</v>
      </c>
      <c r="S5374">
        <v>0</v>
      </c>
      <c r="T5374">
        <v>0</v>
      </c>
    </row>
    <row r="5375" spans="1:20" x14ac:dyDescent="0.3">
      <c r="A5375" t="s">
        <v>93</v>
      </c>
      <c r="B5375" t="s">
        <v>662</v>
      </c>
      <c r="C5375">
        <v>1</v>
      </c>
      <c r="D5375">
        <v>1</v>
      </c>
      <c r="E5375" t="s">
        <v>510</v>
      </c>
      <c r="F5375" t="s">
        <v>508</v>
      </c>
      <c r="G5375" t="s">
        <v>508</v>
      </c>
      <c r="H5375">
        <v>7.6024939124056816</v>
      </c>
      <c r="I5375">
        <v>54.901961436148113</v>
      </c>
      <c r="J5375">
        <v>-0.78701392273200987</v>
      </c>
      <c r="K5375">
        <v>-7.2160056757520206</v>
      </c>
      <c r="L5375">
        <v>0.60802796076146981</v>
      </c>
      <c r="M5375">
        <v>-1.385856360822376</v>
      </c>
      <c r="N5375">
        <v>-2.4408307146790338</v>
      </c>
      <c r="O5375">
        <v>0</v>
      </c>
      <c r="P5375">
        <v>1</v>
      </c>
      <c r="Q5375">
        <v>0</v>
      </c>
      <c r="R5375">
        <v>0</v>
      </c>
      <c r="S5375">
        <v>0</v>
      </c>
      <c r="T5375">
        <v>0</v>
      </c>
    </row>
    <row r="5376" spans="1:20" x14ac:dyDescent="0.3">
      <c r="A5376" t="s">
        <v>162</v>
      </c>
      <c r="B5376" t="s">
        <v>662</v>
      </c>
      <c r="C5376">
        <v>0</v>
      </c>
      <c r="D5376">
        <v>5</v>
      </c>
      <c r="E5376" t="s">
        <v>510</v>
      </c>
      <c r="F5376" t="s">
        <v>508</v>
      </c>
      <c r="G5376" t="s">
        <v>508</v>
      </c>
      <c r="H5376">
        <v>8.7628279365183364</v>
      </c>
      <c r="I5376">
        <v>2.439034034780275</v>
      </c>
      <c r="J5376">
        <v>-1.9923460471547121</v>
      </c>
      <c r="K5376">
        <v>-103.9546146239235</v>
      </c>
      <c r="L5376">
        <v>1.4748661268571659</v>
      </c>
      <c r="M5376">
        <v>-3.5797653495105788</v>
      </c>
      <c r="N5376">
        <v>-9.2816786588965492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1</v>
      </c>
    </row>
    <row r="5377" spans="1:20" x14ac:dyDescent="0.3">
      <c r="A5377" t="s">
        <v>220</v>
      </c>
      <c r="B5377" t="s">
        <v>662</v>
      </c>
      <c r="C5377">
        <v>0</v>
      </c>
      <c r="D5377">
        <v>5</v>
      </c>
      <c r="E5377" t="s">
        <v>510</v>
      </c>
      <c r="F5377" t="s">
        <v>508</v>
      </c>
      <c r="G5377" t="s">
        <v>508</v>
      </c>
      <c r="H5377">
        <v>9.5259292310056214</v>
      </c>
      <c r="I5377">
        <v>1.583720873230869</v>
      </c>
      <c r="J5377">
        <v>-2.4800367610927321</v>
      </c>
      <c r="K5377">
        <v>-199.64349500959199</v>
      </c>
      <c r="L5377">
        <v>1.563810238684459</v>
      </c>
      <c r="M5377">
        <v>-9.2816786588965492</v>
      </c>
      <c r="N5377">
        <v>5.9608512965185181</v>
      </c>
      <c r="O5377">
        <v>0</v>
      </c>
      <c r="P5377">
        <v>0</v>
      </c>
      <c r="Q5377">
        <v>0</v>
      </c>
      <c r="R5377">
        <v>0</v>
      </c>
      <c r="S5377">
        <v>0</v>
      </c>
      <c r="T5377">
        <v>1</v>
      </c>
    </row>
    <row r="5378" spans="1:20" x14ac:dyDescent="0.3">
      <c r="A5378" t="s">
        <v>235</v>
      </c>
      <c r="B5378" t="s">
        <v>662</v>
      </c>
      <c r="C5378">
        <v>-2</v>
      </c>
      <c r="D5378">
        <v>1</v>
      </c>
      <c r="E5378" t="s">
        <v>510</v>
      </c>
      <c r="F5378" t="s">
        <v>508</v>
      </c>
      <c r="G5378" t="s">
        <v>508</v>
      </c>
      <c r="H5378">
        <v>8.6608726006945744</v>
      </c>
      <c r="I5378">
        <v>3.9170604124864692</v>
      </c>
      <c r="J5378">
        <v>-2.2027824398430251</v>
      </c>
      <c r="K5378">
        <v>-107.06254612750961</v>
      </c>
      <c r="L5378">
        <v>0.52106746653100944</v>
      </c>
      <c r="M5378">
        <v>-1.391303020974864</v>
      </c>
      <c r="N5378">
        <v>-3.3509726636913819</v>
      </c>
      <c r="O5378">
        <v>0</v>
      </c>
      <c r="P5378">
        <v>0</v>
      </c>
      <c r="Q5378">
        <v>0</v>
      </c>
      <c r="R5378">
        <v>0</v>
      </c>
      <c r="S5378">
        <v>0</v>
      </c>
      <c r="T5378">
        <v>0</v>
      </c>
    </row>
    <row r="5379" spans="1:20" x14ac:dyDescent="0.3">
      <c r="A5379" t="s">
        <v>259</v>
      </c>
      <c r="B5379" t="s">
        <v>662</v>
      </c>
      <c r="C5379">
        <v>-2</v>
      </c>
      <c r="D5379">
        <v>3</v>
      </c>
      <c r="E5379" t="s">
        <v>510</v>
      </c>
      <c r="F5379" t="s">
        <v>508</v>
      </c>
      <c r="G5379" t="s">
        <v>508</v>
      </c>
      <c r="H5379">
        <v>8.4854018763239143</v>
      </c>
      <c r="I5379">
        <v>0.69929012830900583</v>
      </c>
      <c r="J5379">
        <v>-2.1262090017207829</v>
      </c>
      <c r="K5379">
        <v>-102.5183801277666</v>
      </c>
      <c r="L5379">
        <v>0.59192854371609394</v>
      </c>
      <c r="M5379">
        <v>-3.3509726636913819</v>
      </c>
      <c r="N5379">
        <v>0.82116928686948465</v>
      </c>
      <c r="O5379">
        <v>0</v>
      </c>
      <c r="P5379">
        <v>0</v>
      </c>
      <c r="Q5379">
        <v>0</v>
      </c>
      <c r="R5379">
        <v>0</v>
      </c>
      <c r="S5379">
        <v>0</v>
      </c>
      <c r="T5379">
        <v>0</v>
      </c>
    </row>
    <row r="5380" spans="1:20" x14ac:dyDescent="0.3">
      <c r="A5380" t="s">
        <v>282</v>
      </c>
      <c r="B5380" t="s">
        <v>662</v>
      </c>
      <c r="C5380">
        <v>1</v>
      </c>
      <c r="D5380">
        <v>2</v>
      </c>
      <c r="E5380" t="s">
        <v>510</v>
      </c>
      <c r="F5380" t="s">
        <v>508</v>
      </c>
      <c r="G5380" t="s">
        <v>508</v>
      </c>
      <c r="H5380">
        <v>7.3997502338916137</v>
      </c>
      <c r="I5380">
        <v>16.804405629106711</v>
      </c>
      <c r="J5380">
        <v>-1.1807278499745351</v>
      </c>
      <c r="K5380">
        <v>-60.266188594823028</v>
      </c>
      <c r="L5380">
        <v>0.28313679372780981</v>
      </c>
      <c r="M5380">
        <v>-1.0416640451660171</v>
      </c>
      <c r="N5380">
        <v>-0.78947502270079495</v>
      </c>
      <c r="O5380">
        <v>0</v>
      </c>
      <c r="P5380">
        <v>1</v>
      </c>
      <c r="Q5380">
        <v>0</v>
      </c>
      <c r="R5380">
        <v>0</v>
      </c>
      <c r="S5380">
        <v>0</v>
      </c>
      <c r="T5380">
        <v>0</v>
      </c>
    </row>
    <row r="5381" spans="1:20" x14ac:dyDescent="0.3">
      <c r="A5381" t="s">
        <v>285</v>
      </c>
      <c r="B5381" t="s">
        <v>662</v>
      </c>
      <c r="C5381">
        <v>4</v>
      </c>
      <c r="D5381">
        <v>3</v>
      </c>
      <c r="E5381" t="s">
        <v>510</v>
      </c>
      <c r="F5381" t="s">
        <v>508</v>
      </c>
      <c r="G5381" t="s">
        <v>508</v>
      </c>
      <c r="H5381">
        <v>6.5258875025668299</v>
      </c>
      <c r="I5381">
        <v>16.566266583019079</v>
      </c>
      <c r="J5381">
        <v>-0.78727201251390411</v>
      </c>
      <c r="K5381">
        <v>-55.339689787029997</v>
      </c>
      <c r="L5381">
        <v>0.77641278263888358</v>
      </c>
      <c r="M5381">
        <v>-0.70733460049191044</v>
      </c>
      <c r="N5381">
        <v>2.7604616116460292</v>
      </c>
      <c r="O5381">
        <v>1</v>
      </c>
      <c r="P5381">
        <v>1</v>
      </c>
      <c r="Q5381">
        <v>0</v>
      </c>
      <c r="R5381">
        <v>0</v>
      </c>
      <c r="S5381">
        <v>0</v>
      </c>
      <c r="T5381">
        <v>0</v>
      </c>
    </row>
    <row r="5382" spans="1:20" x14ac:dyDescent="0.3">
      <c r="A5382" t="s">
        <v>291</v>
      </c>
      <c r="B5382" t="s">
        <v>662</v>
      </c>
      <c r="C5382">
        <v>1</v>
      </c>
      <c r="D5382">
        <v>4</v>
      </c>
      <c r="E5382" t="s">
        <v>510</v>
      </c>
      <c r="F5382" t="s">
        <v>508</v>
      </c>
      <c r="G5382" t="s">
        <v>508</v>
      </c>
      <c r="H5382">
        <v>6.1233643923130101</v>
      </c>
      <c r="I5382">
        <v>13.855418364322009</v>
      </c>
      <c r="J5382">
        <v>-0.43124876941049828</v>
      </c>
      <c r="K5382">
        <v>-40.064104814193158</v>
      </c>
      <c r="L5382">
        <v>0.74285625889941853</v>
      </c>
      <c r="M5382">
        <v>-3.4662044602338971</v>
      </c>
      <c r="N5382">
        <v>-2.692998167781067</v>
      </c>
      <c r="O5382">
        <v>0</v>
      </c>
      <c r="P5382">
        <v>1</v>
      </c>
      <c r="Q5382">
        <v>0</v>
      </c>
      <c r="R5382">
        <v>0</v>
      </c>
      <c r="S5382">
        <v>0</v>
      </c>
      <c r="T5382">
        <v>0</v>
      </c>
    </row>
    <row r="5383" spans="1:20" x14ac:dyDescent="0.3">
      <c r="A5383" t="s">
        <v>295</v>
      </c>
      <c r="B5383" t="s">
        <v>662</v>
      </c>
      <c r="C5383">
        <v>-2</v>
      </c>
      <c r="D5383">
        <v>3</v>
      </c>
      <c r="E5383" t="s">
        <v>510</v>
      </c>
      <c r="F5383" t="s">
        <v>508</v>
      </c>
      <c r="G5383" t="s">
        <v>508</v>
      </c>
      <c r="H5383">
        <v>5.4823402594285682</v>
      </c>
      <c r="I5383">
        <v>9.5238030362273722</v>
      </c>
      <c r="J5383">
        <v>-0.42215665285490012</v>
      </c>
      <c r="K5383">
        <v>-116.21006776358389</v>
      </c>
      <c r="L5383">
        <v>0.71786135520759453</v>
      </c>
      <c r="M5383">
        <v>-2.692998167781067</v>
      </c>
      <c r="N5383">
        <v>-1.291514304586681</v>
      </c>
      <c r="O5383">
        <v>0</v>
      </c>
      <c r="P5383">
        <v>0</v>
      </c>
      <c r="Q5383">
        <v>0</v>
      </c>
      <c r="R5383">
        <v>0</v>
      </c>
      <c r="S5383">
        <v>0</v>
      </c>
      <c r="T5383">
        <v>0</v>
      </c>
    </row>
    <row r="5384" spans="1:20" x14ac:dyDescent="0.3">
      <c r="A5384" t="s">
        <v>298</v>
      </c>
      <c r="B5384" t="s">
        <v>662</v>
      </c>
      <c r="C5384">
        <v>2</v>
      </c>
      <c r="D5384">
        <v>4</v>
      </c>
      <c r="E5384" t="s">
        <v>510</v>
      </c>
      <c r="F5384" t="s">
        <v>508</v>
      </c>
      <c r="G5384" t="s">
        <v>508</v>
      </c>
      <c r="H5384">
        <v>4.986648152126012</v>
      </c>
      <c r="I5384">
        <v>2.9239768691014398</v>
      </c>
      <c r="J5384">
        <v>-0.43439865834816671</v>
      </c>
      <c r="K5384">
        <v>-150.06622631559861</v>
      </c>
      <c r="L5384">
        <v>1.169494745309563</v>
      </c>
      <c r="M5384">
        <v>-1.291514304586681</v>
      </c>
      <c r="N5384">
        <v>1.682245842764311</v>
      </c>
      <c r="O5384">
        <v>0</v>
      </c>
      <c r="P5384">
        <v>0</v>
      </c>
      <c r="Q5384">
        <v>0</v>
      </c>
      <c r="R5384">
        <v>0</v>
      </c>
      <c r="S5384">
        <v>0</v>
      </c>
      <c r="T5384">
        <v>1</v>
      </c>
    </row>
    <row r="5385" spans="1:20" x14ac:dyDescent="0.3">
      <c r="A5385" t="s">
        <v>96</v>
      </c>
      <c r="B5385" t="s">
        <v>662</v>
      </c>
      <c r="C5385">
        <v>6</v>
      </c>
      <c r="D5385">
        <v>5</v>
      </c>
      <c r="E5385" t="s">
        <v>510</v>
      </c>
      <c r="F5385" t="s">
        <v>508</v>
      </c>
      <c r="G5385" t="s">
        <v>508</v>
      </c>
      <c r="H5385">
        <v>4.2935555799531313</v>
      </c>
      <c r="I5385">
        <v>29.75210155034263</v>
      </c>
      <c r="J5385">
        <v>-6.2361497423020662E-2</v>
      </c>
      <c r="K5385">
        <v>-44.010350542779783</v>
      </c>
      <c r="L5385">
        <v>0.75574321025326852</v>
      </c>
      <c r="M5385">
        <v>-0.90661828860580729</v>
      </c>
      <c r="N5385">
        <v>2.287282644279665</v>
      </c>
      <c r="O5385">
        <v>1</v>
      </c>
      <c r="P5385">
        <v>1</v>
      </c>
      <c r="Q5385">
        <v>0</v>
      </c>
      <c r="R5385">
        <v>0</v>
      </c>
      <c r="S5385">
        <v>0</v>
      </c>
      <c r="T5385">
        <v>0</v>
      </c>
    </row>
    <row r="5386" spans="1:20" x14ac:dyDescent="0.3">
      <c r="A5386" t="s">
        <v>164</v>
      </c>
      <c r="B5386" t="s">
        <v>662</v>
      </c>
      <c r="C5386">
        <v>5</v>
      </c>
      <c r="D5386">
        <v>8</v>
      </c>
      <c r="E5386" t="s">
        <v>510</v>
      </c>
      <c r="F5386" t="s">
        <v>508</v>
      </c>
      <c r="G5386" t="s">
        <v>508</v>
      </c>
      <c r="H5386">
        <v>4.7350765154075489</v>
      </c>
      <c r="I5386">
        <v>6.6115921340351536</v>
      </c>
      <c r="J5386">
        <v>-4.3712554757937998E-2</v>
      </c>
      <c r="K5386">
        <v>-20.082011210443181</v>
      </c>
      <c r="L5386">
        <v>1.4860780736864889</v>
      </c>
      <c r="M5386">
        <v>-4.7406108292360027</v>
      </c>
      <c r="N5386">
        <v>4.600940399886297</v>
      </c>
      <c r="O5386">
        <v>0</v>
      </c>
      <c r="P5386">
        <v>1</v>
      </c>
      <c r="Q5386">
        <v>0</v>
      </c>
      <c r="R5386">
        <v>0</v>
      </c>
      <c r="S5386">
        <v>0</v>
      </c>
      <c r="T5386">
        <v>1</v>
      </c>
    </row>
    <row r="5387" spans="1:20" x14ac:dyDescent="0.3">
      <c r="A5387" t="s">
        <v>77</v>
      </c>
      <c r="B5387" t="s">
        <v>208</v>
      </c>
      <c r="C5387">
        <v>2</v>
      </c>
      <c r="D5387">
        <v>9</v>
      </c>
      <c r="E5387" t="s">
        <v>510</v>
      </c>
      <c r="F5387" t="s">
        <v>508</v>
      </c>
      <c r="G5387" t="s">
        <v>508</v>
      </c>
      <c r="H5387">
        <v>2.502428981072947</v>
      </c>
      <c r="I5387">
        <v>16.5048507732164</v>
      </c>
      <c r="J5387">
        <v>-2.2918195537810101E-2</v>
      </c>
      <c r="K5387">
        <v>-198.30029672409401</v>
      </c>
      <c r="L5387">
        <v>1.352290250834864</v>
      </c>
      <c r="M5387">
        <v>-1.672247131986714</v>
      </c>
      <c r="N5387">
        <v>-0.11337047112810381</v>
      </c>
      <c r="O5387">
        <v>0</v>
      </c>
      <c r="P5387">
        <v>0</v>
      </c>
      <c r="Q5387">
        <v>0</v>
      </c>
      <c r="R5387">
        <v>0</v>
      </c>
      <c r="S5387">
        <v>0</v>
      </c>
      <c r="T5387">
        <v>1</v>
      </c>
    </row>
    <row r="5388" spans="1:20" x14ac:dyDescent="0.3">
      <c r="A5388" t="s">
        <v>139</v>
      </c>
      <c r="B5388" t="s">
        <v>208</v>
      </c>
      <c r="C5388">
        <v>0</v>
      </c>
      <c r="D5388">
        <v>7</v>
      </c>
      <c r="E5388" t="s">
        <v>510</v>
      </c>
      <c r="F5388" t="s">
        <v>508</v>
      </c>
      <c r="G5388" t="s">
        <v>508</v>
      </c>
      <c r="H5388">
        <v>2.6350674459063641</v>
      </c>
      <c r="I5388">
        <v>10.169479196974111</v>
      </c>
      <c r="J5388">
        <v>-4.0653187800201968E-2</v>
      </c>
      <c r="K5388">
        <v>-160.0725510949753</v>
      </c>
      <c r="L5388">
        <v>0.9259942217535484</v>
      </c>
      <c r="M5388">
        <v>-0.80552011742595719</v>
      </c>
      <c r="N5388">
        <v>-1.276098122246224</v>
      </c>
      <c r="O5388">
        <v>0</v>
      </c>
      <c r="P5388">
        <v>0</v>
      </c>
      <c r="Q5388">
        <v>0</v>
      </c>
      <c r="R5388">
        <v>0</v>
      </c>
      <c r="S5388">
        <v>0</v>
      </c>
      <c r="T5388">
        <v>0</v>
      </c>
    </row>
    <row r="5389" spans="1:20" x14ac:dyDescent="0.3">
      <c r="A5389" t="s">
        <v>156</v>
      </c>
      <c r="B5389" t="s">
        <v>208</v>
      </c>
      <c r="C5389">
        <v>2</v>
      </c>
      <c r="D5389">
        <v>8</v>
      </c>
      <c r="E5389" t="s">
        <v>510</v>
      </c>
      <c r="F5389" t="s">
        <v>508</v>
      </c>
      <c r="G5389" t="s">
        <v>508</v>
      </c>
      <c r="H5389">
        <v>2.7446704463781622</v>
      </c>
      <c r="I5389">
        <v>8.5937930736459691</v>
      </c>
      <c r="J5389">
        <v>-4.6414587427334793E-2</v>
      </c>
      <c r="K5389">
        <v>-153.9675088148108</v>
      </c>
      <c r="L5389">
        <v>1.016075107806985</v>
      </c>
      <c r="M5389">
        <v>-1.276098122246224</v>
      </c>
      <c r="N5389">
        <v>1.9976506665297979</v>
      </c>
      <c r="O5389">
        <v>0</v>
      </c>
      <c r="P5389">
        <v>0</v>
      </c>
      <c r="Q5389">
        <v>0</v>
      </c>
      <c r="R5389">
        <v>0</v>
      </c>
      <c r="S5389">
        <v>0</v>
      </c>
      <c r="T5389">
        <v>1</v>
      </c>
    </row>
    <row r="5390" spans="1:20" x14ac:dyDescent="0.3">
      <c r="A5390" t="s">
        <v>271</v>
      </c>
      <c r="B5390" t="s">
        <v>208</v>
      </c>
      <c r="C5390">
        <v>8</v>
      </c>
      <c r="D5390">
        <v>11</v>
      </c>
      <c r="E5390" t="s">
        <v>513</v>
      </c>
      <c r="F5390" t="s">
        <v>508</v>
      </c>
      <c r="G5390" t="s">
        <v>508</v>
      </c>
      <c r="H5390">
        <v>3.7673971182102091</v>
      </c>
      <c r="I5390">
        <v>40.458054723416339</v>
      </c>
      <c r="J5390">
        <v>7.4965273697667617E-2</v>
      </c>
      <c r="K5390">
        <v>25.097151882160482</v>
      </c>
      <c r="L5390">
        <v>0.90260850482772259</v>
      </c>
      <c r="M5390">
        <v>-4.797439272653552</v>
      </c>
      <c r="N5390">
        <v>-0.89585577796326787</v>
      </c>
      <c r="O5390">
        <v>0</v>
      </c>
      <c r="P5390">
        <v>1</v>
      </c>
      <c r="Q5390">
        <v>1</v>
      </c>
      <c r="R5390">
        <v>0</v>
      </c>
      <c r="S5390">
        <v>1</v>
      </c>
      <c r="T5390">
        <v>0</v>
      </c>
    </row>
    <row r="5391" spans="1:20" x14ac:dyDescent="0.3">
      <c r="A5391" t="s">
        <v>512</v>
      </c>
      <c r="B5391" t="s">
        <v>208</v>
      </c>
      <c r="C5391">
        <v>11</v>
      </c>
      <c r="D5391">
        <v>9</v>
      </c>
      <c r="E5391" t="s">
        <v>510</v>
      </c>
      <c r="F5391" t="s">
        <v>508</v>
      </c>
      <c r="G5391" t="s">
        <v>508</v>
      </c>
      <c r="H5391">
        <v>4.9811037684034094</v>
      </c>
      <c r="I5391">
        <v>57.236817338797721</v>
      </c>
      <c r="J5391">
        <v>6.6474010985639417E-2</v>
      </c>
      <c r="K5391">
        <v>93.351362330872249</v>
      </c>
      <c r="L5391">
        <v>0.93663617487579365</v>
      </c>
      <c r="M5391">
        <v>-0.94339782964117758</v>
      </c>
      <c r="N5391">
        <v>-2.1164001407603141</v>
      </c>
      <c r="O5391">
        <v>1</v>
      </c>
      <c r="P5391">
        <v>1</v>
      </c>
      <c r="Q5391">
        <v>1</v>
      </c>
      <c r="R5391">
        <v>0</v>
      </c>
      <c r="S5391">
        <v>1</v>
      </c>
      <c r="T5391">
        <v>0</v>
      </c>
    </row>
    <row r="5392" spans="1:20" x14ac:dyDescent="0.3">
      <c r="A5392" t="s">
        <v>91</v>
      </c>
      <c r="B5392" t="s">
        <v>208</v>
      </c>
      <c r="C5392">
        <v>9</v>
      </c>
      <c r="D5392">
        <v>9</v>
      </c>
      <c r="E5392" t="s">
        <v>510</v>
      </c>
      <c r="F5392" t="s">
        <v>508</v>
      </c>
      <c r="G5392" t="s">
        <v>508</v>
      </c>
      <c r="H5392">
        <v>5.6447879688159839</v>
      </c>
      <c r="I5392">
        <v>45.859870676956618</v>
      </c>
      <c r="J5392">
        <v>4.4256050076563858E-2</v>
      </c>
      <c r="K5392">
        <v>-76.657079474622762</v>
      </c>
      <c r="L5392">
        <v>0.73133482838655339</v>
      </c>
      <c r="M5392">
        <v>-2.1164001407603141</v>
      </c>
      <c r="N5392">
        <v>-0.5405426025390625</v>
      </c>
      <c r="O5392">
        <v>1</v>
      </c>
      <c r="P5392">
        <v>1</v>
      </c>
      <c r="Q5392">
        <v>1</v>
      </c>
      <c r="R5392">
        <v>0</v>
      </c>
      <c r="S5392">
        <v>1</v>
      </c>
      <c r="T5392">
        <v>0</v>
      </c>
    </row>
    <row r="5393" spans="1:20" x14ac:dyDescent="0.3">
      <c r="A5393" t="s">
        <v>93</v>
      </c>
      <c r="B5393" t="s">
        <v>208</v>
      </c>
      <c r="C5393">
        <v>6</v>
      </c>
      <c r="D5393">
        <v>5</v>
      </c>
      <c r="E5393" t="s">
        <v>510</v>
      </c>
      <c r="F5393" t="s">
        <v>508</v>
      </c>
      <c r="G5393" t="s">
        <v>508</v>
      </c>
      <c r="H5393">
        <v>5.3881992841134014</v>
      </c>
      <c r="I5393">
        <v>42.675146467913727</v>
      </c>
      <c r="J5393">
        <v>2.9517354671277651E-2</v>
      </c>
      <c r="K5393">
        <v>7.2280086907498582</v>
      </c>
      <c r="L5393">
        <v>0.49958893279212407</v>
      </c>
      <c r="M5393">
        <v>-0.5405426025390625</v>
      </c>
      <c r="N5393">
        <v>3.260871706026983</v>
      </c>
      <c r="O5393">
        <v>0</v>
      </c>
      <c r="P5393">
        <v>1</v>
      </c>
      <c r="Q5393">
        <v>1</v>
      </c>
      <c r="R5393">
        <v>0</v>
      </c>
      <c r="S5393">
        <v>1</v>
      </c>
      <c r="T5393">
        <v>0</v>
      </c>
    </row>
    <row r="5394" spans="1:20" x14ac:dyDescent="0.3">
      <c r="A5394" t="s">
        <v>162</v>
      </c>
      <c r="B5394" t="s">
        <v>208</v>
      </c>
      <c r="C5394">
        <v>4</v>
      </c>
      <c r="D5394">
        <v>7</v>
      </c>
      <c r="E5394" t="s">
        <v>510</v>
      </c>
      <c r="F5394" t="s">
        <v>508</v>
      </c>
      <c r="G5394" t="s">
        <v>508</v>
      </c>
      <c r="H5394">
        <v>5.8651493320279036</v>
      </c>
      <c r="I5394">
        <v>47.770680904957587</v>
      </c>
      <c r="J5394">
        <v>2.086432773712785E-2</v>
      </c>
      <c r="K5394">
        <v>14.79227898806004</v>
      </c>
      <c r="L5394">
        <v>0.47138524774188167</v>
      </c>
      <c r="M5394">
        <v>-2.3157922845137739</v>
      </c>
      <c r="N5394">
        <v>-1.2931022522848881</v>
      </c>
      <c r="O5394">
        <v>0</v>
      </c>
      <c r="P5394">
        <v>1</v>
      </c>
      <c r="Q5394">
        <v>1</v>
      </c>
      <c r="R5394">
        <v>0</v>
      </c>
      <c r="S5394">
        <v>0</v>
      </c>
      <c r="T5394">
        <v>0</v>
      </c>
    </row>
    <row r="5395" spans="1:20" x14ac:dyDescent="0.3">
      <c r="A5395" t="s">
        <v>220</v>
      </c>
      <c r="B5395" t="s">
        <v>208</v>
      </c>
      <c r="C5395">
        <v>1</v>
      </c>
      <c r="D5395">
        <v>3</v>
      </c>
      <c r="E5395" t="s">
        <v>510</v>
      </c>
      <c r="F5395" t="s">
        <v>508</v>
      </c>
      <c r="G5395" t="s">
        <v>508</v>
      </c>
      <c r="H5395">
        <v>5.8718049901976199</v>
      </c>
      <c r="I5395">
        <v>40.127379249391801</v>
      </c>
      <c r="J5395">
        <v>-4.5103075778014923E-3</v>
      </c>
      <c r="K5395">
        <v>-42.622934665312407</v>
      </c>
      <c r="L5395">
        <v>0.53991113836100446</v>
      </c>
      <c r="M5395">
        <v>-1.2931022522848881</v>
      </c>
      <c r="N5395">
        <v>2.8384304935910172</v>
      </c>
      <c r="O5395">
        <v>0</v>
      </c>
      <c r="P5395">
        <v>1</v>
      </c>
      <c r="Q5395">
        <v>0</v>
      </c>
      <c r="R5395">
        <v>0</v>
      </c>
      <c r="S5395">
        <v>0</v>
      </c>
      <c r="T5395">
        <v>0</v>
      </c>
    </row>
    <row r="5396" spans="1:20" x14ac:dyDescent="0.3">
      <c r="A5396" t="s">
        <v>235</v>
      </c>
      <c r="B5396" t="s">
        <v>208</v>
      </c>
      <c r="C5396">
        <v>0</v>
      </c>
      <c r="D5396">
        <v>2</v>
      </c>
      <c r="E5396" t="s">
        <v>510</v>
      </c>
      <c r="F5396" t="s">
        <v>508</v>
      </c>
      <c r="G5396" t="s">
        <v>508</v>
      </c>
      <c r="H5396">
        <v>5.7320241802733003</v>
      </c>
      <c r="I5396">
        <v>21.019094738696381</v>
      </c>
      <c r="J5396">
        <v>-4.9756007252907727E-2</v>
      </c>
      <c r="K5396">
        <v>-136.72511837232469</v>
      </c>
      <c r="L5396">
        <v>1.010202297747955</v>
      </c>
      <c r="M5396">
        <v>-1.991153826718431</v>
      </c>
      <c r="N5396">
        <v>-0.67719490143732497</v>
      </c>
      <c r="O5396">
        <v>0</v>
      </c>
      <c r="P5396">
        <v>0</v>
      </c>
      <c r="Q5396">
        <v>0</v>
      </c>
      <c r="R5396">
        <v>0</v>
      </c>
      <c r="S5396">
        <v>0</v>
      </c>
      <c r="T5396">
        <v>1</v>
      </c>
    </row>
    <row r="5397" spans="1:20" x14ac:dyDescent="0.3">
      <c r="A5397" t="s">
        <v>259</v>
      </c>
      <c r="B5397" t="s">
        <v>208</v>
      </c>
      <c r="C5397">
        <v>-2</v>
      </c>
      <c r="D5397">
        <v>1</v>
      </c>
      <c r="E5397" t="s">
        <v>510</v>
      </c>
      <c r="F5397" t="s">
        <v>508</v>
      </c>
      <c r="G5397" t="s">
        <v>508</v>
      </c>
      <c r="H5397">
        <v>5.2840925285145914</v>
      </c>
      <c r="I5397">
        <v>17.197474282694461</v>
      </c>
      <c r="J5397">
        <v>-6.5070971918548867E-2</v>
      </c>
      <c r="K5397">
        <v>-111.7551730552599</v>
      </c>
      <c r="L5397">
        <v>0.68573718770786141</v>
      </c>
      <c r="M5397">
        <v>-0.67719490143732497</v>
      </c>
      <c r="N5397">
        <v>4.7727280362578286</v>
      </c>
      <c r="O5397">
        <v>0</v>
      </c>
      <c r="P5397">
        <v>0</v>
      </c>
      <c r="Q5397">
        <v>0</v>
      </c>
      <c r="R5397">
        <v>0</v>
      </c>
      <c r="S5397">
        <v>0</v>
      </c>
      <c r="T5397">
        <v>0</v>
      </c>
    </row>
    <row r="5398" spans="1:20" x14ac:dyDescent="0.3">
      <c r="A5398" t="s">
        <v>269</v>
      </c>
      <c r="B5398" t="s">
        <v>208</v>
      </c>
      <c r="C5398">
        <v>8</v>
      </c>
      <c r="D5398">
        <v>6</v>
      </c>
      <c r="E5398" t="s">
        <v>510</v>
      </c>
      <c r="F5398" t="s">
        <v>508</v>
      </c>
      <c r="G5398" t="s">
        <v>508</v>
      </c>
      <c r="H5398">
        <v>5.1826899535887954</v>
      </c>
      <c r="I5398">
        <v>40.277757541640447</v>
      </c>
      <c r="J5398">
        <v>-3.3823320516816857E-2</v>
      </c>
      <c r="K5398">
        <v>45.48683401298706</v>
      </c>
      <c r="L5398">
        <v>2.0522142382686259</v>
      </c>
      <c r="M5398">
        <v>-1.1930651536413761</v>
      </c>
      <c r="N5398">
        <v>-1.207460601786313</v>
      </c>
      <c r="O5398">
        <v>1</v>
      </c>
      <c r="P5398">
        <v>1</v>
      </c>
      <c r="Q5398">
        <v>0</v>
      </c>
      <c r="R5398">
        <v>1</v>
      </c>
      <c r="S5398">
        <v>0</v>
      </c>
      <c r="T5398">
        <v>1</v>
      </c>
    </row>
    <row r="5399" spans="1:20" x14ac:dyDescent="0.3">
      <c r="A5399" t="s">
        <v>282</v>
      </c>
      <c r="B5399" t="s">
        <v>208</v>
      </c>
      <c r="C5399">
        <v>3</v>
      </c>
      <c r="D5399">
        <v>4</v>
      </c>
      <c r="E5399" t="s">
        <v>510</v>
      </c>
      <c r="F5399" t="s">
        <v>508</v>
      </c>
      <c r="G5399" t="s">
        <v>508</v>
      </c>
      <c r="H5399">
        <v>4.7698429652622769</v>
      </c>
      <c r="I5399">
        <v>38.842996050527397</v>
      </c>
      <c r="J5399">
        <v>-3.095099939556413E-2</v>
      </c>
      <c r="K5399">
        <v>-52.854232483823552</v>
      </c>
      <c r="L5399">
        <v>0.26787056294095368</v>
      </c>
      <c r="M5399">
        <v>-1.207460601786313</v>
      </c>
      <c r="N5399">
        <v>-0.88888804117838538</v>
      </c>
      <c r="O5399">
        <v>0</v>
      </c>
      <c r="P5399">
        <v>1</v>
      </c>
      <c r="Q5399">
        <v>0</v>
      </c>
      <c r="R5399">
        <v>0</v>
      </c>
      <c r="S5399">
        <v>0</v>
      </c>
      <c r="T5399">
        <v>0</v>
      </c>
    </row>
    <row r="5400" spans="1:20" x14ac:dyDescent="0.3">
      <c r="A5400" t="s">
        <v>285</v>
      </c>
      <c r="B5400" t="s">
        <v>208</v>
      </c>
      <c r="C5400">
        <v>0</v>
      </c>
      <c r="D5400">
        <v>5</v>
      </c>
      <c r="E5400" t="s">
        <v>510</v>
      </c>
      <c r="F5400" t="s">
        <v>508</v>
      </c>
      <c r="G5400" t="s">
        <v>508</v>
      </c>
      <c r="H5400">
        <v>4.5424631479287561</v>
      </c>
      <c r="I5400">
        <v>8.6207236744747391</v>
      </c>
      <c r="J5400">
        <v>-4.7478354145530172E-2</v>
      </c>
      <c r="K5400">
        <v>-116.54525674661529</v>
      </c>
      <c r="L5400">
        <v>0.52453039376327693</v>
      </c>
      <c r="M5400">
        <v>-2.6905803706884992</v>
      </c>
      <c r="N5400">
        <v>2.995383249612158</v>
      </c>
      <c r="O5400">
        <v>0</v>
      </c>
      <c r="P5400">
        <v>0</v>
      </c>
      <c r="Q5400">
        <v>0</v>
      </c>
      <c r="R5400">
        <v>0</v>
      </c>
      <c r="S5400">
        <v>0</v>
      </c>
      <c r="T5400">
        <v>0</v>
      </c>
    </row>
    <row r="5401" spans="1:20" x14ac:dyDescent="0.3">
      <c r="A5401" t="s">
        <v>291</v>
      </c>
      <c r="B5401" t="s">
        <v>208</v>
      </c>
      <c r="C5401">
        <v>3</v>
      </c>
      <c r="D5401">
        <v>6</v>
      </c>
      <c r="E5401" t="s">
        <v>510</v>
      </c>
      <c r="F5401" t="s">
        <v>508</v>
      </c>
      <c r="G5401" t="s">
        <v>508</v>
      </c>
      <c r="H5401">
        <v>4.2318985636439637</v>
      </c>
      <c r="I5401">
        <v>16.07145746143792</v>
      </c>
      <c r="J5401">
        <v>-3.4641351336264843E-2</v>
      </c>
      <c r="K5401">
        <v>-99.539853682148774</v>
      </c>
      <c r="L5401">
        <v>0.68487875052626002</v>
      </c>
      <c r="M5401">
        <v>-2.0134156593970149</v>
      </c>
      <c r="N5401">
        <v>-3.652975344035823</v>
      </c>
      <c r="O5401">
        <v>0</v>
      </c>
      <c r="P5401">
        <v>1</v>
      </c>
      <c r="Q5401">
        <v>0</v>
      </c>
      <c r="R5401">
        <v>0</v>
      </c>
      <c r="S5401">
        <v>0</v>
      </c>
      <c r="T5401">
        <v>0</v>
      </c>
    </row>
    <row r="5402" spans="1:20" x14ac:dyDescent="0.3">
      <c r="A5402" t="s">
        <v>295</v>
      </c>
      <c r="B5402" t="s">
        <v>208</v>
      </c>
      <c r="C5402">
        <v>0</v>
      </c>
      <c r="D5402">
        <v>5</v>
      </c>
      <c r="E5402" t="s">
        <v>510</v>
      </c>
      <c r="F5402" t="s">
        <v>508</v>
      </c>
      <c r="G5402" t="s">
        <v>508</v>
      </c>
      <c r="H5402">
        <v>4.3669601421420321</v>
      </c>
      <c r="I5402">
        <v>2.325560764211041</v>
      </c>
      <c r="J5402">
        <v>-5.1712570597172658E-2</v>
      </c>
      <c r="K5402">
        <v>-138.05973964447631</v>
      </c>
      <c r="L5402">
        <v>0.90645645153821042</v>
      </c>
      <c r="M5402">
        <v>-3.652975344035823</v>
      </c>
      <c r="N5402">
        <v>-1.7772467534111089</v>
      </c>
      <c r="O5402">
        <v>0</v>
      </c>
      <c r="P5402">
        <v>0</v>
      </c>
      <c r="Q5402">
        <v>0</v>
      </c>
      <c r="R5402">
        <v>0</v>
      </c>
      <c r="S5402">
        <v>0</v>
      </c>
      <c r="T5402">
        <v>0</v>
      </c>
    </row>
    <row r="5403" spans="1:20" x14ac:dyDescent="0.3">
      <c r="A5403" t="s">
        <v>298</v>
      </c>
      <c r="B5403" t="s">
        <v>208</v>
      </c>
      <c r="C5403">
        <v>2</v>
      </c>
      <c r="D5403">
        <v>4</v>
      </c>
      <c r="E5403" t="s">
        <v>510</v>
      </c>
      <c r="F5403" t="s">
        <v>508</v>
      </c>
      <c r="G5403" t="s">
        <v>508</v>
      </c>
      <c r="H5403">
        <v>4.5235223368587079</v>
      </c>
      <c r="I5403">
        <v>19.428580147879469</v>
      </c>
      <c r="J5403">
        <v>-7.3078692862869221E-2</v>
      </c>
      <c r="K5403">
        <v>-209.0408128285118</v>
      </c>
      <c r="L5403">
        <v>1.143737805997129</v>
      </c>
      <c r="M5403">
        <v>-1.7772467534111089</v>
      </c>
      <c r="N5403">
        <v>0.12063002325515849</v>
      </c>
      <c r="O5403">
        <v>0</v>
      </c>
      <c r="P5403">
        <v>0</v>
      </c>
      <c r="Q5403">
        <v>0</v>
      </c>
      <c r="R5403">
        <v>0</v>
      </c>
      <c r="S5403">
        <v>0</v>
      </c>
      <c r="T5403">
        <v>1</v>
      </c>
    </row>
    <row r="5404" spans="1:20" x14ac:dyDescent="0.3">
      <c r="A5404" t="s">
        <v>96</v>
      </c>
      <c r="B5404" t="s">
        <v>208</v>
      </c>
      <c r="C5404">
        <v>6</v>
      </c>
      <c r="D5404">
        <v>6</v>
      </c>
      <c r="E5404" t="s">
        <v>510</v>
      </c>
      <c r="F5404" t="s">
        <v>508</v>
      </c>
      <c r="G5404" t="s">
        <v>508</v>
      </c>
      <c r="H5404">
        <v>4.5380076934829594</v>
      </c>
      <c r="I5404">
        <v>44.000026157924097</v>
      </c>
      <c r="J5404">
        <v>-7.0230510238248889E-3</v>
      </c>
      <c r="K5404">
        <v>2.1874921406720231</v>
      </c>
      <c r="L5404">
        <v>0.53451483868600136</v>
      </c>
      <c r="M5404">
        <v>-0.68336523652807357</v>
      </c>
      <c r="N5404">
        <v>3.2110060137256911</v>
      </c>
      <c r="O5404">
        <v>1</v>
      </c>
      <c r="P5404">
        <v>1</v>
      </c>
      <c r="Q5404">
        <v>0</v>
      </c>
      <c r="R5404">
        <v>0</v>
      </c>
      <c r="S5404">
        <v>0</v>
      </c>
      <c r="T5404">
        <v>0</v>
      </c>
    </row>
    <row r="5405" spans="1:20" x14ac:dyDescent="0.3">
      <c r="A5405" t="s">
        <v>164</v>
      </c>
      <c r="B5405" t="s">
        <v>208</v>
      </c>
      <c r="C5405">
        <v>11</v>
      </c>
      <c r="D5405">
        <v>14</v>
      </c>
      <c r="E5405" t="s">
        <v>510</v>
      </c>
      <c r="F5405" t="s">
        <v>508</v>
      </c>
      <c r="G5405" t="s">
        <v>508</v>
      </c>
      <c r="H5405">
        <v>4.5104149384219987</v>
      </c>
      <c r="I5405">
        <v>43.428584507533479</v>
      </c>
      <c r="J5405">
        <v>2.2489160052967971E-2</v>
      </c>
      <c r="K5405">
        <v>56.051501013106233</v>
      </c>
      <c r="L5405">
        <v>1.188751271313812</v>
      </c>
      <c r="M5405">
        <v>-3.222221798366971</v>
      </c>
      <c r="N5405">
        <v>3.673934482465258</v>
      </c>
      <c r="O5405">
        <v>1</v>
      </c>
      <c r="P5405">
        <v>1</v>
      </c>
      <c r="Q5405">
        <v>1</v>
      </c>
      <c r="R5405">
        <v>0</v>
      </c>
      <c r="S5405">
        <v>0</v>
      </c>
      <c r="T5405">
        <v>1</v>
      </c>
    </row>
    <row r="5406" spans="1:20" x14ac:dyDescent="0.3">
      <c r="A5406" t="s">
        <v>139</v>
      </c>
      <c r="B5406" t="s">
        <v>260</v>
      </c>
      <c r="C5406">
        <v>3</v>
      </c>
      <c r="D5406">
        <v>8</v>
      </c>
      <c r="E5406" t="s">
        <v>510</v>
      </c>
      <c r="F5406" t="s">
        <v>508</v>
      </c>
      <c r="G5406" t="s">
        <v>508</v>
      </c>
      <c r="H5406">
        <v>3.835558166763926</v>
      </c>
      <c r="I5406">
        <v>8.1632734770684436</v>
      </c>
      <c r="J5406">
        <v>-1.4860982169181509</v>
      </c>
      <c r="K5406">
        <v>-97.468960546583261</v>
      </c>
      <c r="L5406">
        <v>0.63730860002391765</v>
      </c>
      <c r="M5406">
        <v>-2.6137463697967092</v>
      </c>
      <c r="N5406">
        <v>0.29821073558648109</v>
      </c>
      <c r="O5406">
        <v>0</v>
      </c>
      <c r="P5406">
        <v>1</v>
      </c>
      <c r="Q5406">
        <v>0</v>
      </c>
      <c r="R5406">
        <v>0</v>
      </c>
      <c r="S5406">
        <v>0</v>
      </c>
      <c r="T5406">
        <v>0</v>
      </c>
    </row>
    <row r="5407" spans="1:20" x14ac:dyDescent="0.3">
      <c r="A5407" t="s">
        <v>228</v>
      </c>
      <c r="B5407" t="s">
        <v>260</v>
      </c>
      <c r="C5407">
        <v>6</v>
      </c>
      <c r="D5407">
        <v>9</v>
      </c>
      <c r="E5407" t="s">
        <v>510</v>
      </c>
      <c r="F5407" t="s">
        <v>508</v>
      </c>
      <c r="G5407" t="s">
        <v>508</v>
      </c>
      <c r="H5407">
        <v>3.868363604365507</v>
      </c>
      <c r="I5407">
        <v>35.860064015730337</v>
      </c>
      <c r="J5407">
        <v>-1.6432773450103999</v>
      </c>
      <c r="K5407">
        <v>17.47502286262462</v>
      </c>
      <c r="L5407">
        <v>0.81489084945738577</v>
      </c>
      <c r="M5407">
        <v>-2.8837209302325579</v>
      </c>
      <c r="N5407">
        <v>2.873563218390804</v>
      </c>
      <c r="O5407">
        <v>1</v>
      </c>
      <c r="P5407">
        <v>1</v>
      </c>
      <c r="Q5407">
        <v>0</v>
      </c>
      <c r="R5407">
        <v>0</v>
      </c>
      <c r="S5407">
        <v>0</v>
      </c>
      <c r="T5407">
        <v>0</v>
      </c>
    </row>
    <row r="5408" spans="1:20" x14ac:dyDescent="0.3">
      <c r="A5408" t="s">
        <v>271</v>
      </c>
      <c r="B5408" t="s">
        <v>260</v>
      </c>
      <c r="C5408">
        <v>8</v>
      </c>
      <c r="D5408">
        <v>10</v>
      </c>
      <c r="E5408" t="s">
        <v>510</v>
      </c>
      <c r="F5408" t="s">
        <v>508</v>
      </c>
      <c r="G5408" t="s">
        <v>508</v>
      </c>
      <c r="H5408">
        <v>4.0426961077271164</v>
      </c>
      <c r="I5408">
        <v>48.663858134049853</v>
      </c>
      <c r="J5408">
        <v>0.1348443344354919</v>
      </c>
      <c r="K5408">
        <v>86.326653093693878</v>
      </c>
      <c r="L5408">
        <v>0.98915721071978768</v>
      </c>
      <c r="M5408">
        <v>-5</v>
      </c>
      <c r="N5408">
        <v>0.56390977443609014</v>
      </c>
      <c r="O5408">
        <v>0</v>
      </c>
      <c r="P5408">
        <v>1</v>
      </c>
      <c r="Q5408">
        <v>1</v>
      </c>
      <c r="R5408">
        <v>0</v>
      </c>
      <c r="S5408">
        <v>1</v>
      </c>
      <c r="T5408">
        <v>0</v>
      </c>
    </row>
    <row r="5409" spans="1:20" x14ac:dyDescent="0.3">
      <c r="A5409" t="s">
        <v>283</v>
      </c>
      <c r="B5409" t="s">
        <v>260</v>
      </c>
      <c r="C5409">
        <v>5</v>
      </c>
      <c r="D5409">
        <v>8</v>
      </c>
      <c r="E5409" t="s">
        <v>510</v>
      </c>
      <c r="F5409" t="s">
        <v>508</v>
      </c>
      <c r="G5409" t="s">
        <v>508</v>
      </c>
      <c r="H5409">
        <v>3.7210243410177299</v>
      </c>
      <c r="I5409">
        <v>45.850918853723812</v>
      </c>
      <c r="J5409">
        <v>-1.090708875553601</v>
      </c>
      <c r="K5409">
        <v>-28.795450604759541</v>
      </c>
      <c r="L5409">
        <v>1.154909068750642</v>
      </c>
      <c r="M5409">
        <v>-0.84190832553788597</v>
      </c>
      <c r="N5409">
        <v>-0.18867924528301891</v>
      </c>
      <c r="O5409">
        <v>0</v>
      </c>
      <c r="P5409">
        <v>1</v>
      </c>
      <c r="Q5409">
        <v>0</v>
      </c>
      <c r="R5409">
        <v>0</v>
      </c>
      <c r="S5409">
        <v>0</v>
      </c>
      <c r="T5409">
        <v>1</v>
      </c>
    </row>
    <row r="5410" spans="1:20" x14ac:dyDescent="0.3">
      <c r="A5410" t="s">
        <v>290</v>
      </c>
      <c r="B5410" t="s">
        <v>260</v>
      </c>
      <c r="C5410">
        <v>5</v>
      </c>
      <c r="D5410">
        <v>8</v>
      </c>
      <c r="E5410" t="s">
        <v>510</v>
      </c>
      <c r="F5410" t="s">
        <v>508</v>
      </c>
      <c r="G5410" t="s">
        <v>508</v>
      </c>
      <c r="H5410">
        <v>3.7483122617271891</v>
      </c>
      <c r="I5410">
        <v>44.444449213560787</v>
      </c>
      <c r="J5410">
        <v>-1.412018292223181</v>
      </c>
      <c r="K5410">
        <v>-44.58846183069506</v>
      </c>
      <c r="L5410">
        <v>1.107520923491446</v>
      </c>
      <c r="M5410">
        <v>-0.18867924528301891</v>
      </c>
      <c r="N5410">
        <v>9.4517958412098299E-2</v>
      </c>
      <c r="O5410">
        <v>0</v>
      </c>
      <c r="P5410">
        <v>1</v>
      </c>
      <c r="Q5410">
        <v>0</v>
      </c>
      <c r="R5410">
        <v>0</v>
      </c>
      <c r="S5410">
        <v>0</v>
      </c>
      <c r="T5410">
        <v>1</v>
      </c>
    </row>
    <row r="5411" spans="1:20" x14ac:dyDescent="0.3">
      <c r="A5411" t="s">
        <v>512</v>
      </c>
      <c r="B5411" t="s">
        <v>260</v>
      </c>
      <c r="C5411">
        <v>3</v>
      </c>
      <c r="D5411">
        <v>6</v>
      </c>
      <c r="E5411" t="s">
        <v>510</v>
      </c>
      <c r="F5411" t="s">
        <v>508</v>
      </c>
      <c r="G5411" t="s">
        <v>508</v>
      </c>
      <c r="H5411">
        <v>3.9453821874571151</v>
      </c>
      <c r="I5411">
        <v>17.948717948717949</v>
      </c>
      <c r="J5411">
        <v>-1.945249193728128</v>
      </c>
      <c r="K5411">
        <v>-79.648093841642023</v>
      </c>
      <c r="L5411">
        <v>0.90426910702954177</v>
      </c>
      <c r="M5411">
        <v>-1.6997167138810201</v>
      </c>
      <c r="N5411">
        <v>-3.9385206532180601</v>
      </c>
      <c r="O5411">
        <v>0</v>
      </c>
      <c r="P5411">
        <v>1</v>
      </c>
      <c r="Q5411">
        <v>0</v>
      </c>
      <c r="R5411">
        <v>0</v>
      </c>
      <c r="S5411">
        <v>0</v>
      </c>
      <c r="T5411">
        <v>0</v>
      </c>
    </row>
    <row r="5412" spans="1:20" x14ac:dyDescent="0.3">
      <c r="A5412" t="s">
        <v>91</v>
      </c>
      <c r="B5412" t="s">
        <v>260</v>
      </c>
      <c r="C5412">
        <v>2</v>
      </c>
      <c r="D5412">
        <v>9</v>
      </c>
      <c r="E5412" t="s">
        <v>510</v>
      </c>
      <c r="F5412" t="s">
        <v>508</v>
      </c>
      <c r="G5412" t="s">
        <v>508</v>
      </c>
      <c r="H5412">
        <v>3.9342856270926339</v>
      </c>
      <c r="I5412">
        <v>22.947126318409239</v>
      </c>
      <c r="J5412">
        <v>-2.8406241565753909</v>
      </c>
      <c r="K5412">
        <v>-239.51534120881851</v>
      </c>
      <c r="L5412">
        <v>1.499388832804333</v>
      </c>
      <c r="M5412">
        <v>-3.9385206532180601</v>
      </c>
      <c r="N5412">
        <v>-2.55999755859375</v>
      </c>
      <c r="O5412">
        <v>0</v>
      </c>
      <c r="P5412">
        <v>0</v>
      </c>
      <c r="Q5412">
        <v>0</v>
      </c>
      <c r="R5412">
        <v>0</v>
      </c>
      <c r="S5412">
        <v>0</v>
      </c>
      <c r="T5412">
        <v>1</v>
      </c>
    </row>
    <row r="5413" spans="1:20" x14ac:dyDescent="0.3">
      <c r="A5413" t="s">
        <v>93</v>
      </c>
      <c r="B5413" t="s">
        <v>260</v>
      </c>
      <c r="C5413">
        <v>0</v>
      </c>
      <c r="D5413">
        <v>5</v>
      </c>
      <c r="E5413" t="s">
        <v>510</v>
      </c>
      <c r="F5413" t="s">
        <v>508</v>
      </c>
      <c r="G5413" t="s">
        <v>508</v>
      </c>
      <c r="H5413">
        <v>4.1373442208948594</v>
      </c>
      <c r="I5413">
        <v>8.5489388361096097</v>
      </c>
      <c r="J5413">
        <v>-3.5450302899028232</v>
      </c>
      <c r="K5413">
        <v>-156.6418857318111</v>
      </c>
      <c r="L5413">
        <v>0.75433067493986317</v>
      </c>
      <c r="M5413">
        <v>-2.55999755859375</v>
      </c>
      <c r="N5413">
        <v>1.4778287169651301</v>
      </c>
      <c r="O5413">
        <v>0</v>
      </c>
      <c r="P5413">
        <v>0</v>
      </c>
      <c r="Q5413">
        <v>0</v>
      </c>
      <c r="R5413">
        <v>0</v>
      </c>
      <c r="S5413">
        <v>0</v>
      </c>
      <c r="T5413">
        <v>0</v>
      </c>
    </row>
    <row r="5414" spans="1:20" x14ac:dyDescent="0.3">
      <c r="A5414" t="s">
        <v>162</v>
      </c>
      <c r="B5414" t="s">
        <v>260</v>
      </c>
      <c r="C5414">
        <v>3</v>
      </c>
      <c r="D5414">
        <v>4</v>
      </c>
      <c r="E5414" t="s">
        <v>510</v>
      </c>
      <c r="F5414" t="s">
        <v>508</v>
      </c>
      <c r="G5414" t="s">
        <v>508</v>
      </c>
      <c r="H5414">
        <v>4.2373119862012576</v>
      </c>
      <c r="I5414">
        <v>21.59728122344945</v>
      </c>
      <c r="J5414">
        <v>-2.8567709222148561</v>
      </c>
      <c r="K5414">
        <v>-59.439913836634069</v>
      </c>
      <c r="L5414">
        <v>0.63066923645696704</v>
      </c>
      <c r="M5414">
        <v>-1.325422790708457</v>
      </c>
      <c r="N5414">
        <v>-1.242979519082603</v>
      </c>
      <c r="O5414">
        <v>0</v>
      </c>
      <c r="P5414">
        <v>1</v>
      </c>
      <c r="Q5414">
        <v>0</v>
      </c>
      <c r="R5414">
        <v>0</v>
      </c>
      <c r="S5414">
        <v>0</v>
      </c>
      <c r="T5414">
        <v>0</v>
      </c>
    </row>
    <row r="5415" spans="1:20" x14ac:dyDescent="0.3">
      <c r="A5415" t="s">
        <v>220</v>
      </c>
      <c r="B5415" t="s">
        <v>260</v>
      </c>
      <c r="C5415">
        <v>2</v>
      </c>
      <c r="D5415">
        <v>5</v>
      </c>
      <c r="E5415" t="s">
        <v>510</v>
      </c>
      <c r="F5415" t="s">
        <v>508</v>
      </c>
      <c r="G5415" t="s">
        <v>508</v>
      </c>
      <c r="H5415">
        <v>4.4095461588718274</v>
      </c>
      <c r="I5415">
        <v>16.501651273026251</v>
      </c>
      <c r="J5415">
        <v>-2.7344765658509518</v>
      </c>
      <c r="K5415">
        <v>-122.2216036902219</v>
      </c>
      <c r="L5415">
        <v>1.679572225187179</v>
      </c>
      <c r="M5415">
        <v>-1.242979519082603</v>
      </c>
      <c r="N5415">
        <v>3.0247652683449759</v>
      </c>
      <c r="O5415">
        <v>0</v>
      </c>
      <c r="P5415">
        <v>0</v>
      </c>
      <c r="Q5415">
        <v>0</v>
      </c>
      <c r="R5415">
        <v>0</v>
      </c>
      <c r="S5415">
        <v>0</v>
      </c>
      <c r="T5415">
        <v>1</v>
      </c>
    </row>
    <row r="5416" spans="1:20" x14ac:dyDescent="0.3">
      <c r="A5416" t="s">
        <v>259</v>
      </c>
      <c r="B5416" t="s">
        <v>260</v>
      </c>
      <c r="C5416">
        <v>9</v>
      </c>
      <c r="D5416">
        <v>11</v>
      </c>
      <c r="E5416" t="s">
        <v>513</v>
      </c>
      <c r="F5416" t="s">
        <v>508</v>
      </c>
      <c r="G5416" t="s">
        <v>508</v>
      </c>
      <c r="H5416">
        <v>3.7902306460311079</v>
      </c>
      <c r="I5416">
        <v>51.263532536754688</v>
      </c>
      <c r="J5416">
        <v>8.9457910081301328E-2</v>
      </c>
      <c r="K5416">
        <v>34.243618671454662</v>
      </c>
      <c r="L5416">
        <v>0.84041275552426564</v>
      </c>
      <c r="M5416">
        <v>-2.0329138431752178</v>
      </c>
      <c r="N5416">
        <v>0.49407114624505932</v>
      </c>
      <c r="O5416">
        <v>1</v>
      </c>
      <c r="P5416">
        <v>1</v>
      </c>
      <c r="Q5416">
        <v>1</v>
      </c>
      <c r="R5416">
        <v>0</v>
      </c>
      <c r="S5416">
        <v>0</v>
      </c>
      <c r="T5416">
        <v>0</v>
      </c>
    </row>
    <row r="5417" spans="1:20" x14ac:dyDescent="0.3">
      <c r="A5417" t="s">
        <v>269</v>
      </c>
      <c r="B5417" t="s">
        <v>260</v>
      </c>
      <c r="C5417">
        <v>3</v>
      </c>
      <c r="D5417">
        <v>8</v>
      </c>
      <c r="E5417" t="s">
        <v>510</v>
      </c>
      <c r="F5417" t="s">
        <v>508</v>
      </c>
      <c r="G5417" t="s">
        <v>508</v>
      </c>
      <c r="H5417">
        <v>3.7765336597506098</v>
      </c>
      <c r="I5417">
        <v>37.49999298768806</v>
      </c>
      <c r="J5417">
        <v>-0.1389761856992435</v>
      </c>
      <c r="K5417">
        <v>-25.724560105539211</v>
      </c>
      <c r="L5417">
        <v>0.98630992418677543</v>
      </c>
      <c r="M5417">
        <v>-2.0648967551622421</v>
      </c>
      <c r="N5417">
        <v>3.3132530120481931</v>
      </c>
      <c r="O5417">
        <v>0</v>
      </c>
      <c r="P5417">
        <v>1</v>
      </c>
      <c r="Q5417">
        <v>0</v>
      </c>
      <c r="R5417">
        <v>0</v>
      </c>
      <c r="S5417">
        <v>0</v>
      </c>
      <c r="T5417">
        <v>0</v>
      </c>
    </row>
    <row r="5418" spans="1:20" x14ac:dyDescent="0.3">
      <c r="A5418" t="s">
        <v>285</v>
      </c>
      <c r="B5418" t="s">
        <v>260</v>
      </c>
      <c r="C5418">
        <v>3</v>
      </c>
      <c r="D5418">
        <v>8</v>
      </c>
      <c r="E5418" t="s">
        <v>510</v>
      </c>
      <c r="F5418" t="s">
        <v>508</v>
      </c>
      <c r="G5418" t="s">
        <v>508</v>
      </c>
      <c r="H5418">
        <v>3.6150526246261472</v>
      </c>
      <c r="I5418">
        <v>29.955964607670939</v>
      </c>
      <c r="J5418">
        <v>-0.44407023835116299</v>
      </c>
      <c r="K5418">
        <v>-74.362868521405503</v>
      </c>
      <c r="L5418">
        <v>0.97932470534614469</v>
      </c>
      <c r="M5418">
        <v>-2.5396801176525301</v>
      </c>
      <c r="N5418">
        <v>1.628664454639337</v>
      </c>
      <c r="O5418">
        <v>0</v>
      </c>
      <c r="P5418">
        <v>1</v>
      </c>
      <c r="Q5418">
        <v>0</v>
      </c>
      <c r="R5418">
        <v>0</v>
      </c>
      <c r="S5418">
        <v>0</v>
      </c>
      <c r="T5418">
        <v>0</v>
      </c>
    </row>
    <row r="5419" spans="1:20" x14ac:dyDescent="0.3">
      <c r="A5419" t="s">
        <v>291</v>
      </c>
      <c r="B5419" t="s">
        <v>260</v>
      </c>
      <c r="C5419">
        <v>5</v>
      </c>
      <c r="D5419">
        <v>7</v>
      </c>
      <c r="E5419" t="s">
        <v>510</v>
      </c>
      <c r="F5419" t="s">
        <v>508</v>
      </c>
      <c r="G5419" t="s">
        <v>508</v>
      </c>
      <c r="H5419">
        <v>3.2603676967357171</v>
      </c>
      <c r="I5419">
        <v>42.396305263017261</v>
      </c>
      <c r="J5419">
        <v>-0.59098113452742185</v>
      </c>
      <c r="K5419">
        <v>-37.606819670700382</v>
      </c>
      <c r="L5419">
        <v>0.75825787710556081</v>
      </c>
      <c r="M5419">
        <v>-0.64102807066922129</v>
      </c>
      <c r="N5419">
        <v>-0.60483870967741937</v>
      </c>
      <c r="O5419">
        <v>0</v>
      </c>
      <c r="P5419">
        <v>1</v>
      </c>
      <c r="Q5419">
        <v>0</v>
      </c>
      <c r="R5419">
        <v>1</v>
      </c>
      <c r="S5419">
        <v>0</v>
      </c>
      <c r="T5419">
        <v>0</v>
      </c>
    </row>
    <row r="5420" spans="1:20" x14ac:dyDescent="0.3">
      <c r="A5420" t="s">
        <v>295</v>
      </c>
      <c r="B5420" t="s">
        <v>260</v>
      </c>
      <c r="C5420">
        <v>3</v>
      </c>
      <c r="D5420">
        <v>6</v>
      </c>
      <c r="E5420" t="s">
        <v>510</v>
      </c>
      <c r="F5420" t="s">
        <v>508</v>
      </c>
      <c r="G5420" t="s">
        <v>508</v>
      </c>
      <c r="H5420">
        <v>3.090407958206181</v>
      </c>
      <c r="I5420">
        <v>35.483861894579327</v>
      </c>
      <c r="J5420">
        <v>-0.65475428561286209</v>
      </c>
      <c r="K5420">
        <v>-76.524008717272608</v>
      </c>
      <c r="L5420">
        <v>0.95688442816422103</v>
      </c>
      <c r="M5420">
        <v>-0.60483870967741937</v>
      </c>
      <c r="N5420">
        <v>-0.6085192697768762</v>
      </c>
      <c r="O5420">
        <v>0</v>
      </c>
      <c r="P5420">
        <v>1</v>
      </c>
      <c r="Q5420">
        <v>0</v>
      </c>
      <c r="R5420">
        <v>0</v>
      </c>
      <c r="S5420">
        <v>0</v>
      </c>
      <c r="T5420">
        <v>0</v>
      </c>
    </row>
    <row r="5421" spans="1:20" x14ac:dyDescent="0.3">
      <c r="A5421" t="s">
        <v>298</v>
      </c>
      <c r="B5421" t="s">
        <v>260</v>
      </c>
      <c r="C5421">
        <v>0</v>
      </c>
      <c r="D5421">
        <v>7</v>
      </c>
      <c r="E5421" t="s">
        <v>510</v>
      </c>
      <c r="F5421" t="s">
        <v>508</v>
      </c>
      <c r="G5421" t="s">
        <v>508</v>
      </c>
      <c r="H5421">
        <v>2.8994168206484598</v>
      </c>
      <c r="I5421">
        <v>17.989391505130669</v>
      </c>
      <c r="J5421">
        <v>-0.75457362194061428</v>
      </c>
      <c r="K5421">
        <v>-141.95440958186489</v>
      </c>
      <c r="L5421">
        <v>0.9729334900343426</v>
      </c>
      <c r="M5421">
        <v>-0.6085192697768762</v>
      </c>
      <c r="N5421">
        <v>-1.5510216537786989</v>
      </c>
      <c r="O5421">
        <v>0</v>
      </c>
      <c r="P5421">
        <v>0</v>
      </c>
      <c r="Q5421">
        <v>0</v>
      </c>
      <c r="R5421">
        <v>0</v>
      </c>
      <c r="S5421">
        <v>0</v>
      </c>
      <c r="T5421">
        <v>0</v>
      </c>
    </row>
    <row r="5422" spans="1:20" x14ac:dyDescent="0.3">
      <c r="A5422" t="s">
        <v>164</v>
      </c>
      <c r="B5422" t="s">
        <v>260</v>
      </c>
      <c r="C5422">
        <v>0</v>
      </c>
      <c r="D5422">
        <v>7</v>
      </c>
      <c r="E5422" t="s">
        <v>510</v>
      </c>
      <c r="F5422" t="s">
        <v>508</v>
      </c>
      <c r="G5422" t="s">
        <v>508</v>
      </c>
      <c r="H5422">
        <v>2.8932325320136281</v>
      </c>
      <c r="I5422">
        <v>14.686802561104381</v>
      </c>
      <c r="J5422">
        <v>-0.86559466297204057</v>
      </c>
      <c r="K5422">
        <v>-204.60831901796209</v>
      </c>
      <c r="L5422">
        <v>0.90256924633372759</v>
      </c>
      <c r="M5422">
        <v>-0.46102517828033579</v>
      </c>
      <c r="N5422">
        <v>1.9789460834703949</v>
      </c>
      <c r="O5422">
        <v>0</v>
      </c>
      <c r="P5422">
        <v>0</v>
      </c>
      <c r="Q5422">
        <v>0</v>
      </c>
      <c r="R5422">
        <v>0</v>
      </c>
      <c r="S5422">
        <v>0</v>
      </c>
      <c r="T5422">
        <v>0</v>
      </c>
    </row>
    <row r="5423" spans="1:20" x14ac:dyDescent="0.3">
      <c r="A5423" t="s">
        <v>242</v>
      </c>
      <c r="B5423" t="s">
        <v>260</v>
      </c>
      <c r="C5423">
        <v>11</v>
      </c>
      <c r="D5423">
        <v>12</v>
      </c>
      <c r="E5423" t="s">
        <v>510</v>
      </c>
      <c r="F5423" t="s">
        <v>508</v>
      </c>
      <c r="G5423" t="s">
        <v>508</v>
      </c>
      <c r="H5423">
        <v>2.4936597560217231</v>
      </c>
      <c r="I5423">
        <v>82.905978447280873</v>
      </c>
      <c r="J5423">
        <v>1.4360706043315581</v>
      </c>
      <c r="K5423">
        <v>119.34234632597931</v>
      </c>
      <c r="L5423">
        <v>0.77850653789150948</v>
      </c>
      <c r="M5423">
        <v>-0.58823529411764708</v>
      </c>
      <c r="N5423">
        <v>1.2820512820512819</v>
      </c>
      <c r="O5423">
        <v>1</v>
      </c>
      <c r="P5423">
        <v>1</v>
      </c>
      <c r="Q5423">
        <v>1</v>
      </c>
      <c r="R5423">
        <v>1</v>
      </c>
      <c r="S5423">
        <v>0</v>
      </c>
      <c r="T5423">
        <v>0</v>
      </c>
    </row>
    <row r="5424" spans="1:20" x14ac:dyDescent="0.3">
      <c r="A5424" t="s">
        <v>77</v>
      </c>
      <c r="B5424" t="s">
        <v>663</v>
      </c>
      <c r="C5424">
        <v>10</v>
      </c>
      <c r="D5424">
        <v>8</v>
      </c>
      <c r="E5424" t="s">
        <v>510</v>
      </c>
      <c r="F5424" t="s">
        <v>508</v>
      </c>
      <c r="G5424" t="s">
        <v>508</v>
      </c>
      <c r="H5424">
        <v>3.2115177976342211</v>
      </c>
      <c r="I5424">
        <v>90.80455549203819</v>
      </c>
      <c r="J5424">
        <v>6.0800251781300163E-2</v>
      </c>
      <c r="K5424">
        <v>83.139676935860138</v>
      </c>
      <c r="L5424">
        <v>1.11137585836799</v>
      </c>
      <c r="M5424">
        <v>-0.35112494057952592</v>
      </c>
      <c r="N5424">
        <v>1.761804139484316</v>
      </c>
      <c r="O5424">
        <v>0</v>
      </c>
      <c r="P5424">
        <v>1</v>
      </c>
      <c r="Q5424">
        <v>1</v>
      </c>
      <c r="R5424">
        <v>1</v>
      </c>
      <c r="S5424">
        <v>0</v>
      </c>
      <c r="T5424">
        <v>1</v>
      </c>
    </row>
    <row r="5425" spans="1:20" x14ac:dyDescent="0.3">
      <c r="A5425" t="s">
        <v>139</v>
      </c>
      <c r="B5425" t="s">
        <v>663</v>
      </c>
      <c r="C5425">
        <v>11</v>
      </c>
      <c r="D5425">
        <v>9</v>
      </c>
      <c r="E5425" t="s">
        <v>510</v>
      </c>
      <c r="F5425" t="s">
        <v>508</v>
      </c>
      <c r="G5425" t="s">
        <v>508</v>
      </c>
      <c r="H5425">
        <v>3.1857345763722771</v>
      </c>
      <c r="I5425">
        <v>68.306013776685944</v>
      </c>
      <c r="J5425">
        <v>2.033169382017946E-2</v>
      </c>
      <c r="K5425">
        <v>105.03917913894681</v>
      </c>
      <c r="L5425">
        <v>0.77512333578632997</v>
      </c>
      <c r="M5425">
        <v>-1.383124541753227</v>
      </c>
      <c r="N5425">
        <v>-1.753155652085169</v>
      </c>
      <c r="O5425">
        <v>1</v>
      </c>
      <c r="P5425">
        <v>1</v>
      </c>
      <c r="Q5425">
        <v>1</v>
      </c>
      <c r="R5425">
        <v>0</v>
      </c>
      <c r="S5425">
        <v>1</v>
      </c>
      <c r="T5425">
        <v>0</v>
      </c>
    </row>
    <row r="5426" spans="1:20" x14ac:dyDescent="0.3">
      <c r="A5426" t="s">
        <v>156</v>
      </c>
      <c r="B5426" t="s">
        <v>663</v>
      </c>
      <c r="C5426">
        <v>5</v>
      </c>
      <c r="D5426">
        <v>5</v>
      </c>
      <c r="E5426" t="s">
        <v>510</v>
      </c>
      <c r="F5426" t="s">
        <v>508</v>
      </c>
      <c r="G5426" t="s">
        <v>508</v>
      </c>
      <c r="H5426">
        <v>3.176302841914409</v>
      </c>
      <c r="I5426">
        <v>54.644811021348758</v>
      </c>
      <c r="J5426">
        <v>-1.4272748434181359E-2</v>
      </c>
      <c r="K5426">
        <v>28.020816631663269</v>
      </c>
      <c r="L5426">
        <v>0.5729725384749248</v>
      </c>
      <c r="M5426">
        <v>-1.753155652085169</v>
      </c>
      <c r="N5426">
        <v>2.6409698751918751</v>
      </c>
      <c r="O5426">
        <v>0</v>
      </c>
      <c r="P5426">
        <v>1</v>
      </c>
      <c r="Q5426">
        <v>0</v>
      </c>
      <c r="R5426">
        <v>0</v>
      </c>
      <c r="S5426">
        <v>1</v>
      </c>
      <c r="T5426">
        <v>0</v>
      </c>
    </row>
    <row r="5427" spans="1:20" x14ac:dyDescent="0.3">
      <c r="A5427" t="s">
        <v>223</v>
      </c>
      <c r="B5427" t="s">
        <v>663</v>
      </c>
      <c r="C5427">
        <v>3</v>
      </c>
      <c r="D5427">
        <v>5</v>
      </c>
      <c r="E5427" t="s">
        <v>510</v>
      </c>
      <c r="F5427" t="s">
        <v>508</v>
      </c>
      <c r="G5427" t="s">
        <v>508</v>
      </c>
      <c r="H5427">
        <v>2.930274638135443</v>
      </c>
      <c r="I5427">
        <v>61.333338419596352</v>
      </c>
      <c r="J5427">
        <v>-2.8164624550950808E-2</v>
      </c>
      <c r="K5427">
        <v>77.757616638866963</v>
      </c>
      <c r="L5427">
        <v>0.79103914703796896</v>
      </c>
      <c r="M5427">
        <v>-0.83449154801169856</v>
      </c>
      <c r="N5427">
        <v>-0.84151391046991264</v>
      </c>
      <c r="O5427">
        <v>0</v>
      </c>
      <c r="P5427">
        <v>1</v>
      </c>
      <c r="Q5427">
        <v>0</v>
      </c>
      <c r="R5427">
        <v>0</v>
      </c>
      <c r="S5427">
        <v>0</v>
      </c>
      <c r="T5427">
        <v>0</v>
      </c>
    </row>
    <row r="5428" spans="1:20" x14ac:dyDescent="0.3">
      <c r="A5428" t="s">
        <v>228</v>
      </c>
      <c r="B5428" t="s">
        <v>663</v>
      </c>
      <c r="C5428">
        <v>3</v>
      </c>
      <c r="D5428">
        <v>7</v>
      </c>
      <c r="E5428" t="s">
        <v>510</v>
      </c>
      <c r="F5428" t="s">
        <v>508</v>
      </c>
      <c r="G5428" t="s">
        <v>508</v>
      </c>
      <c r="H5428">
        <v>2.8642149619240871</v>
      </c>
      <c r="I5428">
        <v>53.333346048990883</v>
      </c>
      <c r="J5428">
        <v>-4.7218049451681288E-2</v>
      </c>
      <c r="K5428">
        <v>28.62647748070194</v>
      </c>
      <c r="L5428">
        <v>0.97957852237939258</v>
      </c>
      <c r="M5428">
        <v>-0.84151391046991264</v>
      </c>
      <c r="N5428">
        <v>1.980196083258329</v>
      </c>
      <c r="O5428">
        <v>0</v>
      </c>
      <c r="P5428">
        <v>1</v>
      </c>
      <c r="Q5428">
        <v>0</v>
      </c>
      <c r="R5428">
        <v>0</v>
      </c>
      <c r="S5428">
        <v>0</v>
      </c>
      <c r="T5428">
        <v>0</v>
      </c>
    </row>
    <row r="5429" spans="1:20" x14ac:dyDescent="0.3">
      <c r="A5429" t="s">
        <v>283</v>
      </c>
      <c r="B5429" t="s">
        <v>663</v>
      </c>
      <c r="C5429">
        <v>11</v>
      </c>
      <c r="D5429">
        <v>10</v>
      </c>
      <c r="E5429" t="s">
        <v>510</v>
      </c>
      <c r="F5429" t="s">
        <v>508</v>
      </c>
      <c r="G5429" t="s">
        <v>508</v>
      </c>
      <c r="H5429">
        <v>4.9608900095279482</v>
      </c>
      <c r="I5429">
        <v>61.082029312588837</v>
      </c>
      <c r="J5429">
        <v>0.28081930421989432</v>
      </c>
      <c r="K5429">
        <v>75.17844509734546</v>
      </c>
      <c r="L5429">
        <v>0.32772450719281088</v>
      </c>
      <c r="M5429">
        <v>-3.6111089918348518</v>
      </c>
      <c r="N5429">
        <v>-0.92218930198407123</v>
      </c>
      <c r="O5429">
        <v>1</v>
      </c>
      <c r="P5429">
        <v>1</v>
      </c>
      <c r="Q5429">
        <v>1</v>
      </c>
      <c r="R5429">
        <v>0</v>
      </c>
      <c r="S5429">
        <v>1</v>
      </c>
      <c r="T5429">
        <v>0</v>
      </c>
    </row>
    <row r="5430" spans="1:20" x14ac:dyDescent="0.3">
      <c r="A5430" t="s">
        <v>290</v>
      </c>
      <c r="B5430" t="s">
        <v>663</v>
      </c>
      <c r="C5430">
        <v>6</v>
      </c>
      <c r="D5430">
        <v>4</v>
      </c>
      <c r="E5430" t="s">
        <v>510</v>
      </c>
      <c r="F5430" t="s">
        <v>508</v>
      </c>
      <c r="G5430" t="s">
        <v>508</v>
      </c>
      <c r="H5430">
        <v>5.160807649975208</v>
      </c>
      <c r="I5430">
        <v>58.289710635549923</v>
      </c>
      <c r="J5430">
        <v>0.19987242467961261</v>
      </c>
      <c r="K5430">
        <v>54.695773129613762</v>
      </c>
      <c r="L5430">
        <v>0.28848695955965609</v>
      </c>
      <c r="M5430">
        <v>-0.92218930198407123</v>
      </c>
      <c r="N5430">
        <v>-1.105296847903986</v>
      </c>
      <c r="O5430">
        <v>0</v>
      </c>
      <c r="P5430">
        <v>1</v>
      </c>
      <c r="Q5430">
        <v>1</v>
      </c>
      <c r="R5430">
        <v>0</v>
      </c>
      <c r="S5430">
        <v>1</v>
      </c>
      <c r="T5430">
        <v>0</v>
      </c>
    </row>
    <row r="5431" spans="1:20" x14ac:dyDescent="0.3">
      <c r="A5431" t="s">
        <v>512</v>
      </c>
      <c r="B5431" t="s">
        <v>663</v>
      </c>
      <c r="C5431">
        <v>4</v>
      </c>
      <c r="D5431">
        <v>3</v>
      </c>
      <c r="E5431" t="s">
        <v>510</v>
      </c>
      <c r="F5431" t="s">
        <v>508</v>
      </c>
      <c r="G5431" t="s">
        <v>508</v>
      </c>
      <c r="H5431">
        <v>5.4654006905234027</v>
      </c>
      <c r="I5431">
        <v>52.994554537187589</v>
      </c>
      <c r="J5431">
        <v>4.6088798245030982E-2</v>
      </c>
      <c r="K5431">
        <v>30.798640424094121</v>
      </c>
      <c r="L5431">
        <v>0.77232812930302885</v>
      </c>
      <c r="M5431">
        <v>-5.882487577550552E-2</v>
      </c>
      <c r="N5431">
        <v>0.58858377172976994</v>
      </c>
      <c r="O5431">
        <v>0</v>
      </c>
      <c r="P5431">
        <v>1</v>
      </c>
      <c r="Q5431">
        <v>1</v>
      </c>
      <c r="R5431">
        <v>0</v>
      </c>
      <c r="S5431">
        <v>0</v>
      </c>
      <c r="T5431">
        <v>0</v>
      </c>
    </row>
    <row r="5432" spans="1:20" x14ac:dyDescent="0.3">
      <c r="A5432" t="s">
        <v>93</v>
      </c>
      <c r="B5432" t="s">
        <v>663</v>
      </c>
      <c r="C5432">
        <v>3</v>
      </c>
      <c r="D5432">
        <v>6</v>
      </c>
      <c r="E5432" t="s">
        <v>510</v>
      </c>
      <c r="F5432" t="s">
        <v>508</v>
      </c>
      <c r="G5432" t="s">
        <v>508</v>
      </c>
      <c r="H5432">
        <v>6.6344996739051751</v>
      </c>
      <c r="I5432">
        <v>44.954126513914282</v>
      </c>
      <c r="J5432">
        <v>-0.1070269234265397</v>
      </c>
      <c r="K5432">
        <v>23.059346483780821</v>
      </c>
      <c r="L5432">
        <v>1.0534629490967189</v>
      </c>
      <c r="M5432">
        <v>-2.9842025999315629</v>
      </c>
      <c r="N5432">
        <v>3.8600687128675291</v>
      </c>
      <c r="O5432">
        <v>0</v>
      </c>
      <c r="P5432">
        <v>1</v>
      </c>
      <c r="Q5432">
        <v>0</v>
      </c>
      <c r="R5432">
        <v>0</v>
      </c>
      <c r="S5432">
        <v>0</v>
      </c>
      <c r="T5432">
        <v>1</v>
      </c>
    </row>
    <row r="5433" spans="1:20" x14ac:dyDescent="0.3">
      <c r="A5433" t="s">
        <v>162</v>
      </c>
      <c r="B5433" t="s">
        <v>663</v>
      </c>
      <c r="C5433">
        <v>1</v>
      </c>
      <c r="D5433">
        <v>4</v>
      </c>
      <c r="E5433" t="s">
        <v>510</v>
      </c>
      <c r="F5433" t="s">
        <v>508</v>
      </c>
      <c r="G5433" t="s">
        <v>508</v>
      </c>
      <c r="H5433">
        <v>7.0330960253891863</v>
      </c>
      <c r="I5433">
        <v>35.748801284465593</v>
      </c>
      <c r="J5433">
        <v>-0.1399465501211479</v>
      </c>
      <c r="K5433">
        <v>-16.468187890397061</v>
      </c>
      <c r="L5433">
        <v>0.82603086285195204</v>
      </c>
      <c r="M5433">
        <v>-3.0372530858057631</v>
      </c>
      <c r="N5433">
        <v>4.3735210861786777</v>
      </c>
      <c r="O5433">
        <v>0</v>
      </c>
      <c r="P5433">
        <v>1</v>
      </c>
      <c r="Q5433">
        <v>0</v>
      </c>
      <c r="R5433">
        <v>0</v>
      </c>
      <c r="S5433">
        <v>0</v>
      </c>
      <c r="T5433">
        <v>0</v>
      </c>
    </row>
    <row r="5434" spans="1:20" x14ac:dyDescent="0.3">
      <c r="A5434" t="s">
        <v>235</v>
      </c>
      <c r="B5434" t="s">
        <v>663</v>
      </c>
      <c r="C5434">
        <v>9</v>
      </c>
      <c r="D5434">
        <v>3</v>
      </c>
      <c r="E5434" t="s">
        <v>510</v>
      </c>
      <c r="F5434" t="s">
        <v>508</v>
      </c>
      <c r="G5434" t="s">
        <v>508</v>
      </c>
      <c r="H5434">
        <v>5.7430585098560254</v>
      </c>
      <c r="I5434">
        <v>64.792931296495155</v>
      </c>
      <c r="J5434">
        <v>3.5284561654393531E-2</v>
      </c>
      <c r="K5434">
        <v>94.78619016152048</v>
      </c>
      <c r="L5434">
        <v>0.47383277300982218</v>
      </c>
      <c r="M5434">
        <v>-0.70269816630595439</v>
      </c>
      <c r="N5434">
        <v>-4.3549325414323974</v>
      </c>
      <c r="O5434">
        <v>1</v>
      </c>
      <c r="P5434">
        <v>1</v>
      </c>
      <c r="Q5434">
        <v>1</v>
      </c>
      <c r="R5434">
        <v>0</v>
      </c>
      <c r="S5434">
        <v>1</v>
      </c>
      <c r="T5434">
        <v>0</v>
      </c>
    </row>
    <row r="5435" spans="1:20" x14ac:dyDescent="0.3">
      <c r="A5435" t="s">
        <v>259</v>
      </c>
      <c r="B5435" t="s">
        <v>663</v>
      </c>
      <c r="C5435">
        <v>3</v>
      </c>
      <c r="D5435">
        <v>5</v>
      </c>
      <c r="E5435" t="s">
        <v>510</v>
      </c>
      <c r="F5435" t="s">
        <v>508</v>
      </c>
      <c r="G5435" t="s">
        <v>508</v>
      </c>
      <c r="H5435">
        <v>5.7931540155745349</v>
      </c>
      <c r="I5435">
        <v>41.124252508192278</v>
      </c>
      <c r="J5435">
        <v>-3.590973653170515E-2</v>
      </c>
      <c r="K5435">
        <v>41.826468011630233</v>
      </c>
      <c r="L5435">
        <v>0.84999137743887809</v>
      </c>
      <c r="M5435">
        <v>-4.3549325414323974</v>
      </c>
      <c r="N5435">
        <v>0.68298714466539434</v>
      </c>
      <c r="O5435">
        <v>0</v>
      </c>
      <c r="P5435">
        <v>1</v>
      </c>
      <c r="Q5435">
        <v>0</v>
      </c>
      <c r="R5435">
        <v>0</v>
      </c>
      <c r="S5435">
        <v>1</v>
      </c>
      <c r="T5435">
        <v>0</v>
      </c>
    </row>
    <row r="5436" spans="1:20" x14ac:dyDescent="0.3">
      <c r="A5436" t="s">
        <v>269</v>
      </c>
      <c r="B5436" t="s">
        <v>663</v>
      </c>
      <c r="C5436">
        <v>3</v>
      </c>
      <c r="D5436">
        <v>6</v>
      </c>
      <c r="E5436" t="s">
        <v>510</v>
      </c>
      <c r="F5436" t="s">
        <v>508</v>
      </c>
      <c r="G5436" t="s">
        <v>508</v>
      </c>
      <c r="H5436">
        <v>6.3128923048697274</v>
      </c>
      <c r="I5436">
        <v>12.72190567876517</v>
      </c>
      <c r="J5436">
        <v>-0.1734105569745924</v>
      </c>
      <c r="K5436">
        <v>-69.516379158991683</v>
      </c>
      <c r="L5436">
        <v>1.4554868279606219</v>
      </c>
      <c r="M5436">
        <v>-6.1051435336408746</v>
      </c>
      <c r="N5436">
        <v>-1.745941630770389</v>
      </c>
      <c r="O5436">
        <v>0</v>
      </c>
      <c r="P5436">
        <v>1</v>
      </c>
      <c r="Q5436">
        <v>0</v>
      </c>
      <c r="R5436">
        <v>0</v>
      </c>
      <c r="S5436">
        <v>0</v>
      </c>
      <c r="T5436">
        <v>1</v>
      </c>
    </row>
    <row r="5437" spans="1:20" x14ac:dyDescent="0.3">
      <c r="A5437" t="s">
        <v>282</v>
      </c>
      <c r="B5437" t="s">
        <v>663</v>
      </c>
      <c r="C5437">
        <v>-2</v>
      </c>
      <c r="D5437">
        <v>1</v>
      </c>
      <c r="E5437" t="s">
        <v>510</v>
      </c>
      <c r="F5437" t="s">
        <v>508</v>
      </c>
      <c r="G5437" t="s">
        <v>508</v>
      </c>
      <c r="H5437">
        <v>6.4250706991240953</v>
      </c>
      <c r="I5437">
        <v>10.249305283858151</v>
      </c>
      <c r="J5437">
        <v>-0.25531741876557679</v>
      </c>
      <c r="K5437">
        <v>-142.70308360820741</v>
      </c>
      <c r="L5437">
        <v>0.42908004963998342</v>
      </c>
      <c r="M5437">
        <v>-1.745941630770389</v>
      </c>
      <c r="N5437">
        <v>9.0686248156346494</v>
      </c>
      <c r="O5437">
        <v>0</v>
      </c>
      <c r="P5437">
        <v>0</v>
      </c>
      <c r="Q5437">
        <v>0</v>
      </c>
      <c r="R5437">
        <v>0</v>
      </c>
      <c r="S5437">
        <v>0</v>
      </c>
      <c r="T5437">
        <v>0</v>
      </c>
    </row>
    <row r="5438" spans="1:20" x14ac:dyDescent="0.3">
      <c r="A5438" t="s">
        <v>285</v>
      </c>
      <c r="B5438" t="s">
        <v>663</v>
      </c>
      <c r="C5438">
        <v>3</v>
      </c>
      <c r="D5438">
        <v>6</v>
      </c>
      <c r="E5438" t="s">
        <v>510</v>
      </c>
      <c r="F5438" t="s">
        <v>508</v>
      </c>
      <c r="G5438" t="s">
        <v>508</v>
      </c>
      <c r="H5438">
        <v>6.0079320175959552</v>
      </c>
      <c r="I5438">
        <v>27.146830723321091</v>
      </c>
      <c r="J5438">
        <v>-0.24061181531065001</v>
      </c>
      <c r="K5438">
        <v>-35.936415055438793</v>
      </c>
      <c r="L5438">
        <v>1.320650749175309</v>
      </c>
      <c r="M5438">
        <v>-4.887634658283476</v>
      </c>
      <c r="N5438">
        <v>-2.4808037136629251</v>
      </c>
      <c r="O5438">
        <v>0</v>
      </c>
      <c r="P5438">
        <v>1</v>
      </c>
      <c r="Q5438">
        <v>0</v>
      </c>
      <c r="R5438">
        <v>0</v>
      </c>
      <c r="S5438">
        <v>0</v>
      </c>
      <c r="T5438">
        <v>1</v>
      </c>
    </row>
    <row r="5439" spans="1:20" x14ac:dyDescent="0.3">
      <c r="A5439" t="s">
        <v>291</v>
      </c>
      <c r="B5439" t="s">
        <v>663</v>
      </c>
      <c r="C5439">
        <v>-2</v>
      </c>
      <c r="D5439">
        <v>1</v>
      </c>
      <c r="E5439" t="s">
        <v>510</v>
      </c>
      <c r="F5439" t="s">
        <v>508</v>
      </c>
      <c r="G5439" t="s">
        <v>508</v>
      </c>
      <c r="H5439">
        <v>6.0171049665048857</v>
      </c>
      <c r="I5439">
        <v>11.634378667914991</v>
      </c>
      <c r="J5439">
        <v>-0.28886111784094948</v>
      </c>
      <c r="K5439">
        <v>-123.1908855317015</v>
      </c>
      <c r="L5439">
        <v>0.54657284988628008</v>
      </c>
      <c r="M5439">
        <v>-0.84796721809566666</v>
      </c>
      <c r="N5439">
        <v>-2.871112990884459</v>
      </c>
      <c r="O5439">
        <v>0</v>
      </c>
      <c r="P5439">
        <v>0</v>
      </c>
      <c r="Q5439">
        <v>0</v>
      </c>
      <c r="R5439">
        <v>0</v>
      </c>
      <c r="S5439">
        <v>0</v>
      </c>
      <c r="T5439">
        <v>0</v>
      </c>
    </row>
    <row r="5440" spans="1:20" x14ac:dyDescent="0.3">
      <c r="A5440" t="s">
        <v>295</v>
      </c>
      <c r="B5440" t="s">
        <v>663</v>
      </c>
      <c r="C5440">
        <v>-2</v>
      </c>
      <c r="D5440">
        <v>3</v>
      </c>
      <c r="E5440" t="s">
        <v>510</v>
      </c>
      <c r="F5440" t="s">
        <v>508</v>
      </c>
      <c r="G5440" t="s">
        <v>508</v>
      </c>
      <c r="H5440">
        <v>6.3342338429701606</v>
      </c>
      <c r="I5440">
        <v>5.4263577353216093</v>
      </c>
      <c r="J5440">
        <v>-0.30890516987807132</v>
      </c>
      <c r="K5440">
        <v>-112.14952795923119</v>
      </c>
      <c r="L5440">
        <v>0.79178477435978001</v>
      </c>
      <c r="M5440">
        <v>-2.871112990884459</v>
      </c>
      <c r="N5440">
        <v>-1.572327081748125</v>
      </c>
      <c r="O5440">
        <v>0</v>
      </c>
      <c r="P5440">
        <v>0</v>
      </c>
      <c r="Q5440">
        <v>0</v>
      </c>
      <c r="R5440">
        <v>0</v>
      </c>
      <c r="S5440">
        <v>0</v>
      </c>
      <c r="T5440">
        <v>0</v>
      </c>
    </row>
    <row r="5441" spans="1:20" x14ac:dyDescent="0.3">
      <c r="A5441" t="s">
        <v>298</v>
      </c>
      <c r="B5441" t="s">
        <v>663</v>
      </c>
      <c r="C5441">
        <v>-2</v>
      </c>
      <c r="D5441">
        <v>1</v>
      </c>
      <c r="E5441" t="s">
        <v>510</v>
      </c>
      <c r="F5441" t="s">
        <v>508</v>
      </c>
      <c r="G5441" t="s">
        <v>508</v>
      </c>
      <c r="H5441">
        <v>6.0474687985700344</v>
      </c>
      <c r="I5441">
        <v>12.33182399017416</v>
      </c>
      <c r="J5441">
        <v>-0.32501567170341589</v>
      </c>
      <c r="K5441">
        <v>-144.57430158500921</v>
      </c>
      <c r="L5441">
        <v>0.47481572484295109</v>
      </c>
      <c r="M5441">
        <v>-1.572327081748125</v>
      </c>
      <c r="N5441">
        <v>3.3865859397080378</v>
      </c>
      <c r="O5441">
        <v>0</v>
      </c>
      <c r="P5441">
        <v>0</v>
      </c>
      <c r="Q5441">
        <v>0</v>
      </c>
      <c r="R5441">
        <v>0</v>
      </c>
      <c r="S5441">
        <v>0</v>
      </c>
      <c r="T5441">
        <v>0</v>
      </c>
    </row>
    <row r="5442" spans="1:20" x14ac:dyDescent="0.3">
      <c r="A5442" t="s">
        <v>96</v>
      </c>
      <c r="B5442" t="s">
        <v>663</v>
      </c>
      <c r="C5442">
        <v>4</v>
      </c>
      <c r="D5442">
        <v>3</v>
      </c>
      <c r="E5442" t="s">
        <v>510</v>
      </c>
      <c r="F5442" t="s">
        <v>508</v>
      </c>
      <c r="G5442" t="s">
        <v>508</v>
      </c>
      <c r="H5442">
        <v>5.364864269672732</v>
      </c>
      <c r="I5442">
        <v>33.333333333333329</v>
      </c>
      <c r="J5442">
        <v>-0.1456523268312396</v>
      </c>
      <c r="K5442">
        <v>-36.609255182040251</v>
      </c>
      <c r="L5442">
        <v>0.39553975517649248</v>
      </c>
      <c r="M5442">
        <v>-1.8192798133689989</v>
      </c>
      <c r="N5442">
        <v>0.1235240874326699</v>
      </c>
      <c r="O5442">
        <v>1</v>
      </c>
      <c r="P5442">
        <v>1</v>
      </c>
      <c r="Q5442">
        <v>0</v>
      </c>
      <c r="R5442">
        <v>0</v>
      </c>
      <c r="S5442">
        <v>0</v>
      </c>
      <c r="T5442">
        <v>0</v>
      </c>
    </row>
    <row r="5443" spans="1:20" x14ac:dyDescent="0.3">
      <c r="A5443" t="s">
        <v>164</v>
      </c>
      <c r="B5443" t="s">
        <v>663</v>
      </c>
      <c r="C5443">
        <v>3</v>
      </c>
      <c r="D5443">
        <v>4</v>
      </c>
      <c r="E5443" t="s">
        <v>510</v>
      </c>
      <c r="F5443" t="s">
        <v>508</v>
      </c>
      <c r="G5443" t="s">
        <v>508</v>
      </c>
      <c r="H5443">
        <v>5.3135338411867226</v>
      </c>
      <c r="I5443">
        <v>31.294973653877818</v>
      </c>
      <c r="J5443">
        <v>-0.11126427543284299</v>
      </c>
      <c r="K5443">
        <v>-47.772980868780287</v>
      </c>
      <c r="L5443">
        <v>1.2457559288445961</v>
      </c>
      <c r="M5443">
        <v>-1.480560339289219</v>
      </c>
      <c r="N5443">
        <v>4.8215372023447847</v>
      </c>
      <c r="O5443">
        <v>0</v>
      </c>
      <c r="P5443">
        <v>1</v>
      </c>
      <c r="Q5443">
        <v>0</v>
      </c>
      <c r="R5443">
        <v>0</v>
      </c>
      <c r="S5443">
        <v>0</v>
      </c>
      <c r="T5443">
        <v>1</v>
      </c>
    </row>
    <row r="5444" spans="1:20" x14ac:dyDescent="0.3">
      <c r="A5444" t="s">
        <v>77</v>
      </c>
      <c r="B5444" t="s">
        <v>664</v>
      </c>
      <c r="C5444">
        <v>13</v>
      </c>
      <c r="D5444">
        <v>11</v>
      </c>
      <c r="E5444" t="s">
        <v>510</v>
      </c>
      <c r="F5444" t="s">
        <v>508</v>
      </c>
      <c r="G5444" t="s">
        <v>508</v>
      </c>
      <c r="H5444">
        <v>3.157949142030184</v>
      </c>
      <c r="I5444">
        <v>81.868131868131869</v>
      </c>
      <c r="J5444">
        <v>2.142910292908637</v>
      </c>
      <c r="K5444">
        <v>129.9110198494181</v>
      </c>
      <c r="L5444">
        <v>1.1073129587823149</v>
      </c>
      <c r="M5444">
        <v>-0.64701653486700217</v>
      </c>
      <c r="N5444">
        <v>3.6179450072358899</v>
      </c>
      <c r="O5444">
        <v>1</v>
      </c>
      <c r="P5444">
        <v>1</v>
      </c>
      <c r="Q5444">
        <v>1</v>
      </c>
      <c r="R5444">
        <v>0</v>
      </c>
      <c r="S5444">
        <v>1</v>
      </c>
      <c r="T5444">
        <v>1</v>
      </c>
    </row>
    <row r="5445" spans="1:20" x14ac:dyDescent="0.3">
      <c r="A5445" t="s">
        <v>139</v>
      </c>
      <c r="B5445" t="s">
        <v>664</v>
      </c>
      <c r="C5445">
        <v>11</v>
      </c>
      <c r="D5445">
        <v>12</v>
      </c>
      <c r="E5445" t="s">
        <v>510</v>
      </c>
      <c r="F5445" t="s">
        <v>508</v>
      </c>
      <c r="G5445" t="s">
        <v>508</v>
      </c>
      <c r="H5445">
        <v>2.9875644525326051</v>
      </c>
      <c r="I5445">
        <v>84.946236559139791</v>
      </c>
      <c r="J5445">
        <v>2.1792705578193239</v>
      </c>
      <c r="K5445">
        <v>119.04000000000011</v>
      </c>
      <c r="L5445">
        <v>0.8207419021269049</v>
      </c>
      <c r="M5445">
        <v>-0.77247191011235949</v>
      </c>
      <c r="N5445">
        <v>1.415428167020524</v>
      </c>
      <c r="O5445">
        <v>1</v>
      </c>
      <c r="P5445">
        <v>1</v>
      </c>
      <c r="Q5445">
        <v>1</v>
      </c>
      <c r="R5445">
        <v>0</v>
      </c>
      <c r="S5445">
        <v>1</v>
      </c>
      <c r="T5445">
        <v>0</v>
      </c>
    </row>
    <row r="5446" spans="1:20" x14ac:dyDescent="0.3">
      <c r="A5446" t="s">
        <v>223</v>
      </c>
      <c r="B5446" t="s">
        <v>664</v>
      </c>
      <c r="C5446">
        <v>8</v>
      </c>
      <c r="D5446">
        <v>8</v>
      </c>
      <c r="E5446" t="s">
        <v>510</v>
      </c>
      <c r="F5446" t="s">
        <v>508</v>
      </c>
      <c r="G5446" t="s">
        <v>508</v>
      </c>
      <c r="H5446">
        <v>3.223365617433414</v>
      </c>
      <c r="I5446">
        <v>70.873786407766985</v>
      </c>
      <c r="J5446">
        <v>1.307236744084197</v>
      </c>
      <c r="K5446">
        <v>94.349824276831725</v>
      </c>
      <c r="L5446">
        <v>0.70191342521386291</v>
      </c>
      <c r="M5446">
        <v>-3.4764826175869121</v>
      </c>
      <c r="N5446">
        <v>0.2824858757062147</v>
      </c>
      <c r="O5446">
        <v>0</v>
      </c>
      <c r="P5446">
        <v>1</v>
      </c>
      <c r="Q5446">
        <v>1</v>
      </c>
      <c r="R5446">
        <v>0</v>
      </c>
      <c r="S5446">
        <v>1</v>
      </c>
      <c r="T5446">
        <v>0</v>
      </c>
    </row>
    <row r="5447" spans="1:20" x14ac:dyDescent="0.3">
      <c r="A5447" t="s">
        <v>265</v>
      </c>
      <c r="B5447" t="s">
        <v>664</v>
      </c>
      <c r="C5447">
        <v>6</v>
      </c>
      <c r="D5447">
        <v>4</v>
      </c>
      <c r="E5447" t="s">
        <v>510</v>
      </c>
      <c r="F5447" t="s">
        <v>508</v>
      </c>
      <c r="G5447" t="s">
        <v>508</v>
      </c>
      <c r="H5447">
        <v>3.2427088482451798</v>
      </c>
      <c r="I5447">
        <v>78.472222222222214</v>
      </c>
      <c r="J5447">
        <v>-0.25680098009310548</v>
      </c>
      <c r="K5447">
        <v>62.005395683453322</v>
      </c>
      <c r="L5447">
        <v>0.85369766939566183</v>
      </c>
      <c r="M5447">
        <v>-1.027397260273972</v>
      </c>
      <c r="N5447">
        <v>-6.2283737024221448</v>
      </c>
      <c r="O5447">
        <v>1</v>
      </c>
      <c r="P5447">
        <v>1</v>
      </c>
      <c r="Q5447">
        <v>0</v>
      </c>
      <c r="R5447">
        <v>0</v>
      </c>
      <c r="S5447">
        <v>0</v>
      </c>
      <c r="T5447">
        <v>0</v>
      </c>
    </row>
    <row r="5448" spans="1:20" x14ac:dyDescent="0.3">
      <c r="A5448" t="s">
        <v>271</v>
      </c>
      <c r="B5448" t="s">
        <v>664</v>
      </c>
      <c r="C5448">
        <v>2</v>
      </c>
      <c r="D5448">
        <v>6</v>
      </c>
      <c r="E5448" t="s">
        <v>510</v>
      </c>
      <c r="F5448" t="s">
        <v>508</v>
      </c>
      <c r="G5448" t="s">
        <v>508</v>
      </c>
      <c r="H5448">
        <v>4.0524104378593542</v>
      </c>
      <c r="I5448">
        <v>14.81481481481481</v>
      </c>
      <c r="J5448">
        <v>-4.1887017648915883</v>
      </c>
      <c r="K5448">
        <v>-290.9961685823755</v>
      </c>
      <c r="L5448">
        <v>1.160068289346923</v>
      </c>
      <c r="M5448">
        <v>-4.6494464944649447</v>
      </c>
      <c r="N5448">
        <v>1.780185758513932</v>
      </c>
      <c r="O5448">
        <v>0</v>
      </c>
      <c r="P5448">
        <v>0</v>
      </c>
      <c r="Q5448">
        <v>0</v>
      </c>
      <c r="R5448">
        <v>0</v>
      </c>
      <c r="S5448">
        <v>0</v>
      </c>
      <c r="T5448">
        <v>1</v>
      </c>
    </row>
    <row r="5449" spans="1:20" x14ac:dyDescent="0.3">
      <c r="A5449" t="s">
        <v>283</v>
      </c>
      <c r="B5449" t="s">
        <v>664</v>
      </c>
      <c r="C5449">
        <v>0</v>
      </c>
      <c r="D5449">
        <v>7</v>
      </c>
      <c r="E5449" t="s">
        <v>510</v>
      </c>
      <c r="F5449" t="s">
        <v>508</v>
      </c>
      <c r="G5449" t="s">
        <v>508</v>
      </c>
      <c r="H5449">
        <v>3.7834821428571428</v>
      </c>
      <c r="I5449">
        <v>9.2592592592592595</v>
      </c>
      <c r="J5449">
        <v>-5.7496265340949098</v>
      </c>
      <c r="K5449">
        <v>-138.0024115755628</v>
      </c>
      <c r="L5449">
        <v>0.54923455219105088</v>
      </c>
      <c r="M5449">
        <v>-2.3646071700991609</v>
      </c>
      <c r="N5449">
        <v>0.9375</v>
      </c>
      <c r="O5449">
        <v>0</v>
      </c>
      <c r="P5449">
        <v>0</v>
      </c>
      <c r="Q5449">
        <v>0</v>
      </c>
      <c r="R5449">
        <v>0</v>
      </c>
      <c r="S5449">
        <v>0</v>
      </c>
      <c r="T5449">
        <v>0</v>
      </c>
    </row>
    <row r="5450" spans="1:20" x14ac:dyDescent="0.3">
      <c r="A5450" t="s">
        <v>512</v>
      </c>
      <c r="B5450" t="s">
        <v>664</v>
      </c>
      <c r="C5450">
        <v>5</v>
      </c>
      <c r="D5450">
        <v>8</v>
      </c>
      <c r="E5450" t="s">
        <v>510</v>
      </c>
      <c r="F5450" t="s">
        <v>508</v>
      </c>
      <c r="G5450" t="s">
        <v>508</v>
      </c>
      <c r="H5450">
        <v>4.0395284327323164</v>
      </c>
      <c r="I5450">
        <v>0</v>
      </c>
      <c r="J5450">
        <v>-5.6211956081481897</v>
      </c>
      <c r="K5450">
        <v>-91.497130933750725</v>
      </c>
      <c r="L5450">
        <v>1.691807086459866</v>
      </c>
      <c r="M5450">
        <v>-5.2147239263803682</v>
      </c>
      <c r="N5450">
        <v>-1.6990291262135919</v>
      </c>
      <c r="O5450">
        <v>0</v>
      </c>
      <c r="P5450">
        <v>1</v>
      </c>
      <c r="Q5450">
        <v>0</v>
      </c>
      <c r="R5450">
        <v>0</v>
      </c>
      <c r="S5450">
        <v>0</v>
      </c>
      <c r="T5450">
        <v>1</v>
      </c>
    </row>
    <row r="5451" spans="1:20" x14ac:dyDescent="0.3">
      <c r="A5451" t="s">
        <v>91</v>
      </c>
      <c r="B5451" t="s">
        <v>664</v>
      </c>
      <c r="C5451">
        <v>4</v>
      </c>
      <c r="D5451">
        <v>5</v>
      </c>
      <c r="E5451" t="s">
        <v>510</v>
      </c>
      <c r="F5451" t="s">
        <v>508</v>
      </c>
      <c r="G5451" t="s">
        <v>508</v>
      </c>
      <c r="H5451">
        <v>4.3738977072310403</v>
      </c>
      <c r="I5451">
        <v>22.522522522522522</v>
      </c>
      <c r="J5451">
        <v>-5.7177507042568694</v>
      </c>
      <c r="K5451">
        <v>-150.997506234414</v>
      </c>
      <c r="L5451">
        <v>1.458336571780678</v>
      </c>
      <c r="M5451">
        <v>-1.6990291262135919</v>
      </c>
      <c r="N5451">
        <v>-3.2921810699588478</v>
      </c>
      <c r="O5451">
        <v>0</v>
      </c>
      <c r="P5451">
        <v>0</v>
      </c>
      <c r="Q5451">
        <v>0</v>
      </c>
      <c r="R5451">
        <v>1</v>
      </c>
      <c r="S5451">
        <v>0</v>
      </c>
      <c r="T5451">
        <v>1</v>
      </c>
    </row>
    <row r="5452" spans="1:20" x14ac:dyDescent="0.3">
      <c r="A5452" t="s">
        <v>93</v>
      </c>
      <c r="B5452" t="s">
        <v>664</v>
      </c>
      <c r="C5452">
        <v>0</v>
      </c>
      <c r="D5452">
        <v>5</v>
      </c>
      <c r="E5452" t="s">
        <v>510</v>
      </c>
      <c r="F5452" t="s">
        <v>508</v>
      </c>
      <c r="G5452" t="s">
        <v>508</v>
      </c>
      <c r="H5452">
        <v>4.7720364741641337</v>
      </c>
      <c r="I5452">
        <v>10.51051051051051</v>
      </c>
      <c r="J5452">
        <v>-5.9336838013875202</v>
      </c>
      <c r="K5452">
        <v>-110.94582185491269</v>
      </c>
      <c r="L5452">
        <v>0.84908827761536332</v>
      </c>
      <c r="M5452">
        <v>-3.2921810699588478</v>
      </c>
      <c r="N5452">
        <v>4.0851063829787231</v>
      </c>
      <c r="O5452">
        <v>0</v>
      </c>
      <c r="P5452">
        <v>0</v>
      </c>
      <c r="Q5452">
        <v>0</v>
      </c>
      <c r="R5452">
        <v>0</v>
      </c>
      <c r="S5452">
        <v>0</v>
      </c>
      <c r="T5452">
        <v>0</v>
      </c>
    </row>
    <row r="5453" spans="1:20" x14ac:dyDescent="0.3">
      <c r="A5453" t="s">
        <v>162</v>
      </c>
      <c r="B5453" t="s">
        <v>664</v>
      </c>
      <c r="C5453">
        <v>1</v>
      </c>
      <c r="D5453">
        <v>4</v>
      </c>
      <c r="E5453" t="s">
        <v>510</v>
      </c>
      <c r="F5453" t="s">
        <v>508</v>
      </c>
      <c r="G5453" t="s">
        <v>508</v>
      </c>
      <c r="H5453">
        <v>5.1502145922746783</v>
      </c>
      <c r="I5453">
        <v>8.3850931677018643</v>
      </c>
      <c r="J5453">
        <v>-4.2850549591030962</v>
      </c>
      <c r="K5453">
        <v>-97.709796054831244</v>
      </c>
      <c r="L5453">
        <v>0.89863236280542613</v>
      </c>
      <c r="M5453">
        <v>-3.71900826446281</v>
      </c>
      <c r="N5453">
        <v>-1.716738197424893</v>
      </c>
      <c r="O5453">
        <v>0</v>
      </c>
      <c r="P5453">
        <v>1</v>
      </c>
      <c r="Q5453">
        <v>0</v>
      </c>
      <c r="R5453">
        <v>0</v>
      </c>
      <c r="S5453">
        <v>0</v>
      </c>
      <c r="T5453">
        <v>0</v>
      </c>
    </row>
    <row r="5454" spans="1:20" x14ac:dyDescent="0.3">
      <c r="A5454" t="s">
        <v>220</v>
      </c>
      <c r="B5454" t="s">
        <v>664</v>
      </c>
      <c r="C5454">
        <v>-2</v>
      </c>
      <c r="D5454">
        <v>1</v>
      </c>
      <c r="E5454" t="s">
        <v>510</v>
      </c>
      <c r="F5454" t="s">
        <v>508</v>
      </c>
      <c r="G5454" t="s">
        <v>508</v>
      </c>
      <c r="H5454">
        <v>5.3587024329382409</v>
      </c>
      <c r="I5454">
        <v>10.05917159763314</v>
      </c>
      <c r="J5454">
        <v>-4.3114760595447796</v>
      </c>
      <c r="K5454">
        <v>-133.16323731138559</v>
      </c>
      <c r="L5454">
        <v>0.88982089609938786</v>
      </c>
      <c r="M5454">
        <v>-1.716738197424893</v>
      </c>
      <c r="N5454">
        <v>5.0655021834061138</v>
      </c>
      <c r="O5454">
        <v>0</v>
      </c>
      <c r="P5454">
        <v>0</v>
      </c>
      <c r="Q5454">
        <v>0</v>
      </c>
      <c r="R5454">
        <v>0</v>
      </c>
      <c r="S5454">
        <v>0</v>
      </c>
      <c r="T5454">
        <v>0</v>
      </c>
    </row>
    <row r="5455" spans="1:20" x14ac:dyDescent="0.3">
      <c r="A5455" t="s">
        <v>235</v>
      </c>
      <c r="B5455" t="s">
        <v>664</v>
      </c>
      <c r="C5455">
        <v>8</v>
      </c>
      <c r="D5455">
        <v>5</v>
      </c>
      <c r="E5455" t="s">
        <v>510</v>
      </c>
      <c r="F5455" t="s">
        <v>508</v>
      </c>
      <c r="G5455" t="s">
        <v>508</v>
      </c>
      <c r="H5455">
        <v>4.6335299073294021</v>
      </c>
      <c r="I5455">
        <v>38</v>
      </c>
      <c r="J5455">
        <v>-0.52124078064783497</v>
      </c>
      <c r="K5455">
        <v>-55.764809902740843</v>
      </c>
      <c r="L5455">
        <v>0.73925645559261666</v>
      </c>
      <c r="M5455">
        <v>-0.16820857863751049</v>
      </c>
      <c r="N5455">
        <v>-2.2746419545071608</v>
      </c>
      <c r="O5455">
        <v>1</v>
      </c>
      <c r="P5455">
        <v>1</v>
      </c>
      <c r="Q5455">
        <v>0</v>
      </c>
      <c r="R5455">
        <v>1</v>
      </c>
      <c r="S5455">
        <v>0</v>
      </c>
      <c r="T5455">
        <v>0</v>
      </c>
    </row>
    <row r="5456" spans="1:20" x14ac:dyDescent="0.3">
      <c r="A5456" t="s">
        <v>259</v>
      </c>
      <c r="B5456" t="s">
        <v>664</v>
      </c>
      <c r="C5456">
        <v>8</v>
      </c>
      <c r="D5456">
        <v>8</v>
      </c>
      <c r="E5456" t="s">
        <v>510</v>
      </c>
      <c r="F5456" t="s">
        <v>508</v>
      </c>
      <c r="G5456" t="s">
        <v>508</v>
      </c>
      <c r="H5456">
        <v>4.7906403940886699</v>
      </c>
      <c r="I5456">
        <v>24.873096446700512</v>
      </c>
      <c r="J5456">
        <v>-0.55828318107700881</v>
      </c>
      <c r="K5456">
        <v>-74.397208121827347</v>
      </c>
      <c r="L5456">
        <v>1.0309686686267749</v>
      </c>
      <c r="M5456">
        <v>-2.2746419545071608</v>
      </c>
      <c r="N5456">
        <v>1.4655172413793101</v>
      </c>
      <c r="O5456">
        <v>1</v>
      </c>
      <c r="P5456">
        <v>1</v>
      </c>
      <c r="Q5456">
        <v>0</v>
      </c>
      <c r="R5456">
        <v>0</v>
      </c>
      <c r="S5456">
        <v>0</v>
      </c>
      <c r="T5456">
        <v>1</v>
      </c>
    </row>
    <row r="5457" spans="1:20" x14ac:dyDescent="0.3">
      <c r="A5457" t="s">
        <v>269</v>
      </c>
      <c r="B5457" t="s">
        <v>664</v>
      </c>
      <c r="C5457">
        <v>8</v>
      </c>
      <c r="D5457">
        <v>7</v>
      </c>
      <c r="E5457" t="s">
        <v>510</v>
      </c>
      <c r="F5457" t="s">
        <v>508</v>
      </c>
      <c r="G5457" t="s">
        <v>508</v>
      </c>
      <c r="H5457">
        <v>4.7130647130647141</v>
      </c>
      <c r="I5457">
        <v>29.949238578680209</v>
      </c>
      <c r="J5457">
        <v>0.19140420154204391</v>
      </c>
      <c r="K5457">
        <v>-51.569648209496499</v>
      </c>
      <c r="L5457">
        <v>0.65768139857397379</v>
      </c>
      <c r="M5457">
        <v>-0.59473237043330507</v>
      </c>
      <c r="N5457">
        <v>-2.2222222222222219</v>
      </c>
      <c r="O5457">
        <v>0</v>
      </c>
      <c r="P5457">
        <v>1</v>
      </c>
      <c r="Q5457">
        <v>1</v>
      </c>
      <c r="R5457">
        <v>1</v>
      </c>
      <c r="S5457">
        <v>0</v>
      </c>
      <c r="T5457">
        <v>0</v>
      </c>
    </row>
    <row r="5458" spans="1:20" x14ac:dyDescent="0.3">
      <c r="A5458" t="s">
        <v>282</v>
      </c>
      <c r="B5458" t="s">
        <v>664</v>
      </c>
      <c r="C5458">
        <v>3</v>
      </c>
      <c r="D5458">
        <v>8</v>
      </c>
      <c r="E5458" t="s">
        <v>510</v>
      </c>
      <c r="F5458" t="s">
        <v>508</v>
      </c>
      <c r="G5458" t="s">
        <v>508</v>
      </c>
      <c r="H5458">
        <v>4.5329670329670328</v>
      </c>
      <c r="I5458">
        <v>23.913043478260871</v>
      </c>
      <c r="J5458">
        <v>0.1262001059792848</v>
      </c>
      <c r="K5458">
        <v>-107.28291316526619</v>
      </c>
      <c r="L5458">
        <v>0.40161819858989711</v>
      </c>
      <c r="M5458">
        <v>-2.2222222222222219</v>
      </c>
      <c r="N5458">
        <v>4.5454545454545459</v>
      </c>
      <c r="O5458">
        <v>0</v>
      </c>
      <c r="P5458">
        <v>0</v>
      </c>
      <c r="Q5458">
        <v>1</v>
      </c>
      <c r="R5458">
        <v>0</v>
      </c>
      <c r="S5458">
        <v>0</v>
      </c>
      <c r="T5458">
        <v>0</v>
      </c>
    </row>
    <row r="5459" spans="1:20" x14ac:dyDescent="0.3">
      <c r="A5459" t="s">
        <v>285</v>
      </c>
      <c r="B5459" t="s">
        <v>664</v>
      </c>
      <c r="C5459">
        <v>13</v>
      </c>
      <c r="D5459">
        <v>13</v>
      </c>
      <c r="E5459" t="s">
        <v>510</v>
      </c>
      <c r="F5459" t="s">
        <v>508</v>
      </c>
      <c r="G5459" t="s">
        <v>508</v>
      </c>
      <c r="H5459">
        <v>4.3739279588336188</v>
      </c>
      <c r="I5459">
        <v>57.051282051282051</v>
      </c>
      <c r="J5459">
        <v>0.82631658805917496</v>
      </c>
      <c r="K5459">
        <v>-3.2362459546924391</v>
      </c>
      <c r="L5459">
        <v>1.1216373374906321</v>
      </c>
      <c r="M5459">
        <v>-2.508361204013378</v>
      </c>
      <c r="N5459">
        <v>4.6312178387650089</v>
      </c>
      <c r="O5459">
        <v>1</v>
      </c>
      <c r="P5459">
        <v>1</v>
      </c>
      <c r="Q5459">
        <v>1</v>
      </c>
      <c r="R5459">
        <v>1</v>
      </c>
      <c r="S5459">
        <v>0</v>
      </c>
      <c r="T5459">
        <v>1</v>
      </c>
    </row>
    <row r="5460" spans="1:20" x14ac:dyDescent="0.3">
      <c r="A5460" t="s">
        <v>291</v>
      </c>
      <c r="B5460" t="s">
        <v>664</v>
      </c>
      <c r="C5460">
        <v>9</v>
      </c>
      <c r="D5460">
        <v>8</v>
      </c>
      <c r="E5460" t="s">
        <v>510</v>
      </c>
      <c r="F5460" t="s">
        <v>508</v>
      </c>
      <c r="G5460" t="s">
        <v>508</v>
      </c>
      <c r="H5460">
        <v>4.3111811787533352</v>
      </c>
      <c r="I5460">
        <v>64.743589743589752</v>
      </c>
      <c r="J5460">
        <v>1.688466225638855</v>
      </c>
      <c r="K5460">
        <v>66.160657811511356</v>
      </c>
      <c r="L5460">
        <v>0.76313657381839994</v>
      </c>
      <c r="M5460">
        <v>-3.442622950819672</v>
      </c>
      <c r="N5460">
        <v>-0.59422750424448212</v>
      </c>
      <c r="O5460">
        <v>1</v>
      </c>
      <c r="P5460">
        <v>1</v>
      </c>
      <c r="Q5460">
        <v>1</v>
      </c>
      <c r="R5460">
        <v>0</v>
      </c>
      <c r="S5460">
        <v>0</v>
      </c>
      <c r="T5460">
        <v>0</v>
      </c>
    </row>
    <row r="5461" spans="1:20" x14ac:dyDescent="0.3">
      <c r="A5461" t="s">
        <v>295</v>
      </c>
      <c r="B5461" t="s">
        <v>664</v>
      </c>
      <c r="C5461">
        <v>9</v>
      </c>
      <c r="D5461">
        <v>6</v>
      </c>
      <c r="E5461" t="s">
        <v>510</v>
      </c>
      <c r="F5461" t="s">
        <v>508</v>
      </c>
      <c r="G5461" t="s">
        <v>508</v>
      </c>
      <c r="H5461">
        <v>4.1173600097596683</v>
      </c>
      <c r="I5461">
        <v>60.256410256410263</v>
      </c>
      <c r="J5461">
        <v>1.5799569666788751</v>
      </c>
      <c r="K5461">
        <v>6.9690992767914643</v>
      </c>
      <c r="L5461">
        <v>0.51672599475750758</v>
      </c>
      <c r="M5461">
        <v>-0.59422750424448212</v>
      </c>
      <c r="N5461">
        <v>-8.5397096498719044E-2</v>
      </c>
      <c r="O5461">
        <v>1</v>
      </c>
      <c r="P5461">
        <v>1</v>
      </c>
      <c r="Q5461">
        <v>1</v>
      </c>
      <c r="R5461">
        <v>0</v>
      </c>
      <c r="S5461">
        <v>0</v>
      </c>
      <c r="T5461">
        <v>0</v>
      </c>
    </row>
    <row r="5462" spans="1:20" x14ac:dyDescent="0.3">
      <c r="A5462" t="s">
        <v>298</v>
      </c>
      <c r="B5462" t="s">
        <v>664</v>
      </c>
      <c r="C5462">
        <v>8</v>
      </c>
      <c r="D5462">
        <v>9</v>
      </c>
      <c r="E5462" t="s">
        <v>513</v>
      </c>
      <c r="F5462" t="s">
        <v>508</v>
      </c>
      <c r="G5462" t="s">
        <v>508</v>
      </c>
      <c r="H5462">
        <v>3.9865689865689871</v>
      </c>
      <c r="I5462">
        <v>59.615384615384613</v>
      </c>
      <c r="J5462">
        <v>1.437465187303602</v>
      </c>
      <c r="K5462">
        <v>-57.013574660633481</v>
      </c>
      <c r="L5462">
        <v>1.191605658218919</v>
      </c>
      <c r="M5462">
        <v>-8.5397096498719044E-2</v>
      </c>
      <c r="N5462">
        <v>5.2136752136752138</v>
      </c>
      <c r="O5462">
        <v>0</v>
      </c>
      <c r="P5462">
        <v>1</v>
      </c>
      <c r="Q5462">
        <v>1</v>
      </c>
      <c r="R5462">
        <v>0</v>
      </c>
      <c r="S5462">
        <v>0</v>
      </c>
      <c r="T5462">
        <v>1</v>
      </c>
    </row>
    <row r="5463" spans="1:20" x14ac:dyDescent="0.3">
      <c r="A5463" t="s">
        <v>96</v>
      </c>
      <c r="B5463" t="s">
        <v>664</v>
      </c>
      <c r="C5463">
        <v>11</v>
      </c>
      <c r="D5463">
        <v>10</v>
      </c>
      <c r="E5463" t="s">
        <v>510</v>
      </c>
      <c r="F5463" t="s">
        <v>508</v>
      </c>
      <c r="G5463" t="s">
        <v>508</v>
      </c>
      <c r="H5463">
        <v>3.8500111433028752</v>
      </c>
      <c r="I5463">
        <v>89.912280701754383</v>
      </c>
      <c r="J5463">
        <v>4.6288747323936876</v>
      </c>
      <c r="K5463">
        <v>151.06529209621991</v>
      </c>
      <c r="L5463">
        <v>0.46922260938104943</v>
      </c>
      <c r="M5463">
        <v>-0.69713400464756003</v>
      </c>
      <c r="N5463">
        <v>0.85803432137285496</v>
      </c>
      <c r="O5463">
        <v>1</v>
      </c>
      <c r="P5463">
        <v>1</v>
      </c>
      <c r="Q5463">
        <v>1</v>
      </c>
      <c r="R5463">
        <v>0</v>
      </c>
      <c r="S5463">
        <v>1</v>
      </c>
      <c r="T5463">
        <v>0</v>
      </c>
    </row>
    <row r="5464" spans="1:20" x14ac:dyDescent="0.3">
      <c r="A5464" t="s">
        <v>164</v>
      </c>
      <c r="B5464" t="s">
        <v>664</v>
      </c>
      <c r="C5464">
        <v>11</v>
      </c>
      <c r="D5464">
        <v>10</v>
      </c>
      <c r="E5464" t="s">
        <v>510</v>
      </c>
      <c r="F5464" t="s">
        <v>508</v>
      </c>
      <c r="G5464" t="s">
        <v>508</v>
      </c>
      <c r="H5464">
        <v>4.0596094552929083</v>
      </c>
      <c r="I5464">
        <v>71.311475409836063</v>
      </c>
      <c r="J5464">
        <v>3.787633175400464</v>
      </c>
      <c r="K5464">
        <v>86.900072939460131</v>
      </c>
      <c r="L5464">
        <v>0.97058275235610536</v>
      </c>
      <c r="M5464">
        <v>-3.2482598607888629</v>
      </c>
      <c r="N5464">
        <v>9.9920063948840934</v>
      </c>
      <c r="O5464">
        <v>1</v>
      </c>
      <c r="P5464">
        <v>1</v>
      </c>
      <c r="Q5464">
        <v>1</v>
      </c>
      <c r="R5464">
        <v>0</v>
      </c>
      <c r="S5464">
        <v>1</v>
      </c>
      <c r="T5464">
        <v>0</v>
      </c>
    </row>
    <row r="5465" spans="1:20" x14ac:dyDescent="0.3">
      <c r="A5465" t="s">
        <v>242</v>
      </c>
      <c r="B5465" t="s">
        <v>664</v>
      </c>
      <c r="C5465">
        <v>13</v>
      </c>
      <c r="D5465">
        <v>11</v>
      </c>
      <c r="E5465" t="s">
        <v>510</v>
      </c>
      <c r="F5465" t="s">
        <v>508</v>
      </c>
      <c r="G5465" t="s">
        <v>508</v>
      </c>
      <c r="H5465">
        <v>4.2781039356381818</v>
      </c>
      <c r="I5465">
        <v>66.129032258064512</v>
      </c>
      <c r="J5465">
        <v>4.0753050771605484</v>
      </c>
      <c r="K5465">
        <v>75.652701882210152</v>
      </c>
      <c r="L5465">
        <v>1.0869730208277619</v>
      </c>
      <c r="M5465">
        <v>-4.9891540130151846</v>
      </c>
      <c r="N5465">
        <v>0.53272450532724502</v>
      </c>
      <c r="O5465">
        <v>1</v>
      </c>
      <c r="P5465">
        <v>1</v>
      </c>
      <c r="Q5465">
        <v>1</v>
      </c>
      <c r="R5465">
        <v>0</v>
      </c>
      <c r="S5465">
        <v>1</v>
      </c>
      <c r="T5465">
        <v>1</v>
      </c>
    </row>
    <row r="5466" spans="1:20" x14ac:dyDescent="0.3">
      <c r="A5466" t="s">
        <v>139</v>
      </c>
      <c r="B5466" t="s">
        <v>665</v>
      </c>
      <c r="C5466">
        <v>13</v>
      </c>
      <c r="D5466">
        <v>13</v>
      </c>
      <c r="E5466" t="s">
        <v>510</v>
      </c>
      <c r="F5466" t="s">
        <v>508</v>
      </c>
      <c r="G5466" t="s">
        <v>508</v>
      </c>
      <c r="H5466">
        <v>2.4756487313803142</v>
      </c>
      <c r="I5466">
        <v>66.019427543735674</v>
      </c>
      <c r="J5466">
        <v>1.147672758824823</v>
      </c>
      <c r="K5466">
        <v>189.10545441295611</v>
      </c>
      <c r="L5466">
        <v>1.0286026302145019</v>
      </c>
      <c r="M5466">
        <v>-1.1235955056179781</v>
      </c>
      <c r="N5466">
        <v>-0.45454718849875708</v>
      </c>
      <c r="O5466">
        <v>1</v>
      </c>
      <c r="P5466">
        <v>1</v>
      </c>
      <c r="Q5466">
        <v>1</v>
      </c>
      <c r="R5466">
        <v>0</v>
      </c>
      <c r="S5466">
        <v>1</v>
      </c>
      <c r="T5466">
        <v>1</v>
      </c>
    </row>
    <row r="5467" spans="1:20" x14ac:dyDescent="0.3">
      <c r="A5467" t="s">
        <v>156</v>
      </c>
      <c r="B5467" t="s">
        <v>665</v>
      </c>
      <c r="C5467">
        <v>11</v>
      </c>
      <c r="D5467">
        <v>12</v>
      </c>
      <c r="E5467" t="s">
        <v>510</v>
      </c>
      <c r="F5467" t="s">
        <v>508</v>
      </c>
      <c r="G5467" t="s">
        <v>508</v>
      </c>
      <c r="H5467">
        <v>2.421721284750745</v>
      </c>
      <c r="I5467">
        <v>62.135918734380112</v>
      </c>
      <c r="J5467">
        <v>1.0278595059774609</v>
      </c>
      <c r="K5467">
        <v>87.187765198281738</v>
      </c>
      <c r="L5467">
        <v>0.40981668594580772</v>
      </c>
      <c r="M5467">
        <v>-0.45454718849875708</v>
      </c>
      <c r="N5467">
        <v>0.45662275439088651</v>
      </c>
      <c r="O5467">
        <v>1</v>
      </c>
      <c r="P5467">
        <v>1</v>
      </c>
      <c r="Q5467">
        <v>1</v>
      </c>
      <c r="R5467">
        <v>0</v>
      </c>
      <c r="S5467">
        <v>1</v>
      </c>
      <c r="T5467">
        <v>0</v>
      </c>
    </row>
    <row r="5468" spans="1:20" x14ac:dyDescent="0.3">
      <c r="A5468" t="s">
        <v>228</v>
      </c>
      <c r="B5468" t="s">
        <v>665</v>
      </c>
      <c r="C5468">
        <v>6</v>
      </c>
      <c r="D5468">
        <v>10</v>
      </c>
      <c r="E5468" t="s">
        <v>513</v>
      </c>
      <c r="F5468" t="s">
        <v>508</v>
      </c>
      <c r="G5468" t="s">
        <v>508</v>
      </c>
      <c r="H5468">
        <v>2.3564060232038959</v>
      </c>
      <c r="I5468">
        <v>56.923108223157051</v>
      </c>
      <c r="J5468">
        <v>0.55665723887607665</v>
      </c>
      <c r="K5468">
        <v>50.399233466870648</v>
      </c>
      <c r="L5468">
        <v>0.78191710444967022</v>
      </c>
      <c r="M5468">
        <v>-1.188449847761841</v>
      </c>
      <c r="N5468">
        <v>2.6918652829002121</v>
      </c>
      <c r="O5468">
        <v>0</v>
      </c>
      <c r="P5468">
        <v>1</v>
      </c>
      <c r="Q5468">
        <v>1</v>
      </c>
      <c r="R5468">
        <v>0</v>
      </c>
      <c r="S5468">
        <v>0</v>
      </c>
      <c r="T5468">
        <v>0</v>
      </c>
    </row>
    <row r="5469" spans="1:20" x14ac:dyDescent="0.3">
      <c r="A5469" t="s">
        <v>265</v>
      </c>
      <c r="B5469" t="s">
        <v>665</v>
      </c>
      <c r="C5469">
        <v>11</v>
      </c>
      <c r="D5469">
        <v>11</v>
      </c>
      <c r="E5469" t="s">
        <v>510</v>
      </c>
      <c r="F5469" t="s">
        <v>508</v>
      </c>
      <c r="G5469" t="s">
        <v>508</v>
      </c>
      <c r="H5469">
        <v>2.5682189108663351</v>
      </c>
      <c r="I5469">
        <v>74.358974358974365</v>
      </c>
      <c r="J5469">
        <v>9.4081431829375006E-2</v>
      </c>
      <c r="K5469">
        <v>59.143296834560367</v>
      </c>
      <c r="L5469">
        <v>0.9053884068764716</v>
      </c>
      <c r="M5469">
        <v>-0.1122317349423279</v>
      </c>
      <c r="N5469">
        <v>-0.6741555889001053</v>
      </c>
      <c r="O5469">
        <v>1</v>
      </c>
      <c r="P5469">
        <v>1</v>
      </c>
      <c r="Q5469">
        <v>1</v>
      </c>
      <c r="R5469">
        <v>1</v>
      </c>
      <c r="S5469">
        <v>0</v>
      </c>
      <c r="T5469">
        <v>0</v>
      </c>
    </row>
    <row r="5470" spans="1:20" x14ac:dyDescent="0.3">
      <c r="A5470" t="s">
        <v>271</v>
      </c>
      <c r="B5470" t="s">
        <v>665</v>
      </c>
      <c r="C5470">
        <v>5</v>
      </c>
      <c r="D5470">
        <v>10</v>
      </c>
      <c r="E5470" t="s">
        <v>510</v>
      </c>
      <c r="F5470" t="s">
        <v>508</v>
      </c>
      <c r="G5470" t="s">
        <v>508</v>
      </c>
      <c r="H5470">
        <v>3.188102476058468</v>
      </c>
      <c r="I5470">
        <v>35.897435897435898</v>
      </c>
      <c r="J5470">
        <v>-0.64461611397090257</v>
      </c>
      <c r="K5470">
        <v>-46.63143203212195</v>
      </c>
      <c r="L5470">
        <v>1.233769750311096</v>
      </c>
      <c r="M5470">
        <v>-3.563350080889705</v>
      </c>
      <c r="N5470">
        <v>1.407621053656525</v>
      </c>
      <c r="O5470">
        <v>0</v>
      </c>
      <c r="P5470">
        <v>1</v>
      </c>
      <c r="Q5470">
        <v>0</v>
      </c>
      <c r="R5470">
        <v>0</v>
      </c>
      <c r="S5470">
        <v>0</v>
      </c>
      <c r="T5470">
        <v>1</v>
      </c>
    </row>
    <row r="5471" spans="1:20" x14ac:dyDescent="0.3">
      <c r="A5471" t="s">
        <v>283</v>
      </c>
      <c r="B5471" t="s">
        <v>665</v>
      </c>
      <c r="C5471">
        <v>0</v>
      </c>
      <c r="D5471">
        <v>7</v>
      </c>
      <c r="E5471" t="s">
        <v>510</v>
      </c>
      <c r="F5471" t="s">
        <v>508</v>
      </c>
      <c r="G5471" t="s">
        <v>508</v>
      </c>
      <c r="H5471">
        <v>2.7866380034351872</v>
      </c>
      <c r="I5471">
        <v>8.5714067731584827</v>
      </c>
      <c r="J5471">
        <v>-1.208015632913257</v>
      </c>
      <c r="K5471">
        <v>-129.1590759266015</v>
      </c>
      <c r="L5471">
        <v>0.59376707549633989</v>
      </c>
      <c r="M5471">
        <v>-0.98894532204922614</v>
      </c>
      <c r="N5471">
        <v>-1.2925951749054421</v>
      </c>
      <c r="O5471">
        <v>0</v>
      </c>
      <c r="P5471">
        <v>0</v>
      </c>
      <c r="Q5471">
        <v>0</v>
      </c>
      <c r="R5471">
        <v>0</v>
      </c>
      <c r="S5471">
        <v>0</v>
      </c>
      <c r="T5471">
        <v>0</v>
      </c>
    </row>
    <row r="5472" spans="1:20" x14ac:dyDescent="0.3">
      <c r="A5472" t="s">
        <v>290</v>
      </c>
      <c r="B5472" t="s">
        <v>665</v>
      </c>
      <c r="C5472">
        <v>2</v>
      </c>
      <c r="D5472">
        <v>8</v>
      </c>
      <c r="E5472" t="s">
        <v>510</v>
      </c>
      <c r="F5472" t="s">
        <v>508</v>
      </c>
      <c r="G5472" t="s">
        <v>508</v>
      </c>
      <c r="H5472">
        <v>2.767858051118397</v>
      </c>
      <c r="I5472">
        <v>16.766488403775039</v>
      </c>
      <c r="J5472">
        <v>-1.4277429414216991</v>
      </c>
      <c r="K5472">
        <v>-171.41539397510621</v>
      </c>
      <c r="L5472">
        <v>1.179691904913986</v>
      </c>
      <c r="M5472">
        <v>-1.2925951749054421</v>
      </c>
      <c r="N5472">
        <v>-0.59523809523809523</v>
      </c>
      <c r="O5472">
        <v>0</v>
      </c>
      <c r="P5472">
        <v>0</v>
      </c>
      <c r="Q5472">
        <v>0</v>
      </c>
      <c r="R5472">
        <v>0</v>
      </c>
      <c r="S5472">
        <v>0</v>
      </c>
      <c r="T5472">
        <v>1</v>
      </c>
    </row>
    <row r="5473" spans="1:20" x14ac:dyDescent="0.3">
      <c r="A5473" t="s">
        <v>512</v>
      </c>
      <c r="B5473" t="s">
        <v>665</v>
      </c>
      <c r="C5473">
        <v>0</v>
      </c>
      <c r="D5473">
        <v>7</v>
      </c>
      <c r="E5473" t="s">
        <v>510</v>
      </c>
      <c r="F5473" t="s">
        <v>508</v>
      </c>
      <c r="G5473" t="s">
        <v>508</v>
      </c>
      <c r="H5473">
        <v>2.91793432330961</v>
      </c>
      <c r="I5473">
        <v>3.867388410564482</v>
      </c>
      <c r="J5473">
        <v>-1.7627790144297351</v>
      </c>
      <c r="K5473">
        <v>-143.12873509079839</v>
      </c>
      <c r="L5473">
        <v>0.93950620471248347</v>
      </c>
      <c r="M5473">
        <v>-1.4970059880239519</v>
      </c>
      <c r="N5473">
        <v>-3.4042590294927808</v>
      </c>
      <c r="O5473">
        <v>0</v>
      </c>
      <c r="P5473">
        <v>0</v>
      </c>
      <c r="Q5473">
        <v>0</v>
      </c>
      <c r="R5473">
        <v>0</v>
      </c>
      <c r="S5473">
        <v>0</v>
      </c>
      <c r="T5473">
        <v>0</v>
      </c>
    </row>
    <row r="5474" spans="1:20" x14ac:dyDescent="0.3">
      <c r="A5474" t="s">
        <v>91</v>
      </c>
      <c r="B5474" t="s">
        <v>665</v>
      </c>
      <c r="C5474">
        <v>4</v>
      </c>
      <c r="D5474">
        <v>9</v>
      </c>
      <c r="E5474" t="s">
        <v>510</v>
      </c>
      <c r="F5474" t="s">
        <v>508</v>
      </c>
      <c r="G5474" t="s">
        <v>508</v>
      </c>
      <c r="H5474">
        <v>3.555696502769917</v>
      </c>
      <c r="I5474">
        <v>31.750735659340489</v>
      </c>
      <c r="J5474">
        <v>-2.1405859515140748</v>
      </c>
      <c r="K5474">
        <v>-229.25538481256629</v>
      </c>
      <c r="L5474">
        <v>1.3386760988501589</v>
      </c>
      <c r="M5474">
        <v>-3.4042590294927808</v>
      </c>
      <c r="N5474">
        <v>-0.25172681677064862</v>
      </c>
      <c r="O5474">
        <v>0</v>
      </c>
      <c r="P5474">
        <v>0</v>
      </c>
      <c r="Q5474">
        <v>0</v>
      </c>
      <c r="R5474">
        <v>1</v>
      </c>
      <c r="S5474">
        <v>0</v>
      </c>
      <c r="T5474">
        <v>1</v>
      </c>
    </row>
    <row r="5475" spans="1:20" x14ac:dyDescent="0.3">
      <c r="A5475" t="s">
        <v>93</v>
      </c>
      <c r="B5475" t="s">
        <v>665</v>
      </c>
      <c r="C5475">
        <v>2</v>
      </c>
      <c r="D5475">
        <v>5</v>
      </c>
      <c r="E5475" t="s">
        <v>510</v>
      </c>
      <c r="F5475" t="s">
        <v>508</v>
      </c>
      <c r="G5475" t="s">
        <v>508</v>
      </c>
      <c r="H5475">
        <v>3.758450852368747</v>
      </c>
      <c r="I5475">
        <v>30.56381004300081</v>
      </c>
      <c r="J5475">
        <v>-2.2288166130230169</v>
      </c>
      <c r="K5475">
        <v>-130.8315396157972</v>
      </c>
      <c r="L5475">
        <v>0.84197226442550466</v>
      </c>
      <c r="M5475">
        <v>-0.25172681677064862</v>
      </c>
      <c r="N5475">
        <v>0.94637223974763407</v>
      </c>
      <c r="O5475">
        <v>0</v>
      </c>
      <c r="P5475">
        <v>0</v>
      </c>
      <c r="Q5475">
        <v>0</v>
      </c>
      <c r="R5475">
        <v>1</v>
      </c>
      <c r="S5475">
        <v>0</v>
      </c>
      <c r="T5475">
        <v>0</v>
      </c>
    </row>
    <row r="5476" spans="1:20" x14ac:dyDescent="0.3">
      <c r="A5476" t="s">
        <v>162</v>
      </c>
      <c r="B5476" t="s">
        <v>665</v>
      </c>
      <c r="C5476">
        <v>3</v>
      </c>
      <c r="D5476">
        <v>6</v>
      </c>
      <c r="E5476" t="s">
        <v>510</v>
      </c>
      <c r="F5476" t="s">
        <v>508</v>
      </c>
      <c r="G5476" t="s">
        <v>508</v>
      </c>
      <c r="H5476">
        <v>3.714823997560563</v>
      </c>
      <c r="I5476">
        <v>33.234415318920043</v>
      </c>
      <c r="J5476">
        <v>-1.622057374049904</v>
      </c>
      <c r="K5476">
        <v>-85.81122497843657</v>
      </c>
      <c r="L5476">
        <v>0.80455775287139575</v>
      </c>
      <c r="M5476">
        <v>-1.2391574198464479</v>
      </c>
      <c r="N5476">
        <v>0.56462308013506612</v>
      </c>
      <c r="O5476">
        <v>0</v>
      </c>
      <c r="P5476">
        <v>1</v>
      </c>
      <c r="Q5476">
        <v>0</v>
      </c>
      <c r="R5476">
        <v>0</v>
      </c>
      <c r="S5476">
        <v>0</v>
      </c>
      <c r="T5476">
        <v>0</v>
      </c>
    </row>
    <row r="5477" spans="1:20" x14ac:dyDescent="0.3">
      <c r="A5477" t="s">
        <v>235</v>
      </c>
      <c r="B5477" t="s">
        <v>665</v>
      </c>
      <c r="C5477">
        <v>0</v>
      </c>
      <c r="D5477">
        <v>3</v>
      </c>
      <c r="E5477" t="s">
        <v>510</v>
      </c>
      <c r="F5477" t="s">
        <v>508</v>
      </c>
      <c r="G5477" t="s">
        <v>508</v>
      </c>
      <c r="H5477">
        <v>4.8177084257264422</v>
      </c>
      <c r="I5477">
        <v>20.930265567955129</v>
      </c>
      <c r="J5477">
        <v>-0.7694040376300304</v>
      </c>
      <c r="K5477">
        <v>-124.85446121699179</v>
      </c>
      <c r="L5477">
        <v>0.97269955233044414</v>
      </c>
      <c r="M5477">
        <v>-1.2853469932831909</v>
      </c>
      <c r="N5477">
        <v>-2.5390683595709662</v>
      </c>
      <c r="O5477">
        <v>0</v>
      </c>
      <c r="P5477">
        <v>0</v>
      </c>
      <c r="Q5477">
        <v>0</v>
      </c>
      <c r="R5477">
        <v>0</v>
      </c>
      <c r="S5477">
        <v>0</v>
      </c>
      <c r="T5477">
        <v>0</v>
      </c>
    </row>
    <row r="5478" spans="1:20" x14ac:dyDescent="0.3">
      <c r="A5478" t="s">
        <v>259</v>
      </c>
      <c r="B5478" t="s">
        <v>665</v>
      </c>
      <c r="C5478">
        <v>0</v>
      </c>
      <c r="D5478">
        <v>5</v>
      </c>
      <c r="E5478" t="s">
        <v>510</v>
      </c>
      <c r="F5478" t="s">
        <v>508</v>
      </c>
      <c r="G5478" t="s">
        <v>508</v>
      </c>
      <c r="H5478">
        <v>4.9479919038573081</v>
      </c>
      <c r="I5478">
        <v>6.2240648137478489</v>
      </c>
      <c r="J5478">
        <v>-1.099114089831752</v>
      </c>
      <c r="K5478">
        <v>-142.14687138102079</v>
      </c>
      <c r="L5478">
        <v>0.84973203659766072</v>
      </c>
      <c r="M5478">
        <v>-2.5390683595709662</v>
      </c>
      <c r="N5478">
        <v>0.53440418708519299</v>
      </c>
      <c r="O5478">
        <v>0</v>
      </c>
      <c r="P5478">
        <v>0</v>
      </c>
      <c r="Q5478">
        <v>0</v>
      </c>
      <c r="R5478">
        <v>0</v>
      </c>
      <c r="S5478">
        <v>0</v>
      </c>
      <c r="T5478">
        <v>0</v>
      </c>
    </row>
    <row r="5479" spans="1:20" x14ac:dyDescent="0.3">
      <c r="A5479" t="s">
        <v>269</v>
      </c>
      <c r="B5479" t="s">
        <v>665</v>
      </c>
      <c r="C5479">
        <v>0</v>
      </c>
      <c r="D5479">
        <v>3</v>
      </c>
      <c r="E5479" t="s">
        <v>510</v>
      </c>
      <c r="F5479" t="s">
        <v>508</v>
      </c>
      <c r="G5479" t="s">
        <v>508</v>
      </c>
      <c r="H5479">
        <v>4.6204466517836007</v>
      </c>
      <c r="I5479">
        <v>6.7796851259173048</v>
      </c>
      <c r="J5479">
        <v>-1.180002421440667</v>
      </c>
      <c r="K5479">
        <v>-103.0494172072769</v>
      </c>
      <c r="L5479">
        <v>0.30628528045102738</v>
      </c>
      <c r="M5479">
        <v>-0.46511425132371259</v>
      </c>
      <c r="N5479">
        <v>-0.2670288031537818</v>
      </c>
      <c r="O5479">
        <v>0</v>
      </c>
      <c r="P5479">
        <v>0</v>
      </c>
      <c r="Q5479">
        <v>0</v>
      </c>
      <c r="R5479">
        <v>0</v>
      </c>
      <c r="S5479">
        <v>0</v>
      </c>
      <c r="T5479">
        <v>0</v>
      </c>
    </row>
    <row r="5480" spans="1:20" x14ac:dyDescent="0.3">
      <c r="A5480" t="s">
        <v>282</v>
      </c>
      <c r="B5480" t="s">
        <v>665</v>
      </c>
      <c r="C5480">
        <v>0</v>
      </c>
      <c r="D5480">
        <v>3</v>
      </c>
      <c r="E5480" t="s">
        <v>510</v>
      </c>
      <c r="F5480" t="s">
        <v>508</v>
      </c>
      <c r="G5480" t="s">
        <v>508</v>
      </c>
      <c r="H5480">
        <v>4.5132918823793311</v>
      </c>
      <c r="I5480">
        <v>5.0847315165034113</v>
      </c>
      <c r="J5480">
        <v>-1.1191144790499949</v>
      </c>
      <c r="K5480">
        <v>-105.27151445651501</v>
      </c>
      <c r="L5480">
        <v>0.28922715208512589</v>
      </c>
      <c r="M5480">
        <v>-0.2670288031537818</v>
      </c>
      <c r="N5480">
        <v>-1.606421683087399</v>
      </c>
      <c r="O5480">
        <v>0</v>
      </c>
      <c r="P5480">
        <v>0</v>
      </c>
      <c r="Q5480">
        <v>0</v>
      </c>
      <c r="R5480">
        <v>0</v>
      </c>
      <c r="S5480">
        <v>0</v>
      </c>
      <c r="T5480">
        <v>0</v>
      </c>
    </row>
    <row r="5481" spans="1:20" x14ac:dyDescent="0.3">
      <c r="A5481" t="s">
        <v>285</v>
      </c>
      <c r="B5481" t="s">
        <v>665</v>
      </c>
      <c r="C5481">
        <v>0</v>
      </c>
      <c r="D5481">
        <v>3</v>
      </c>
      <c r="E5481" t="s">
        <v>510</v>
      </c>
      <c r="F5481" t="s">
        <v>508</v>
      </c>
      <c r="G5481" t="s">
        <v>508</v>
      </c>
      <c r="H5481">
        <v>4.0098526677474604</v>
      </c>
      <c r="I5481">
        <v>9.4594678189112038</v>
      </c>
      <c r="J5481">
        <v>-1.2631141054424211</v>
      </c>
      <c r="K5481">
        <v>-113.9223513201201</v>
      </c>
      <c r="L5481">
        <v>0.94191730628972326</v>
      </c>
      <c r="M5481">
        <v>-1.360544217687075</v>
      </c>
      <c r="N5481">
        <v>-0.62068544585129315</v>
      </c>
      <c r="O5481">
        <v>0</v>
      </c>
      <c r="P5481">
        <v>0</v>
      </c>
      <c r="Q5481">
        <v>0</v>
      </c>
      <c r="R5481">
        <v>0</v>
      </c>
      <c r="S5481">
        <v>0</v>
      </c>
      <c r="T5481">
        <v>0</v>
      </c>
    </row>
    <row r="5482" spans="1:20" x14ac:dyDescent="0.3">
      <c r="A5482" t="s">
        <v>291</v>
      </c>
      <c r="B5482" t="s">
        <v>665</v>
      </c>
      <c r="C5482">
        <v>0</v>
      </c>
      <c r="D5482">
        <v>5</v>
      </c>
      <c r="E5482" t="s">
        <v>510</v>
      </c>
      <c r="F5482" t="s">
        <v>508</v>
      </c>
      <c r="G5482" t="s">
        <v>508</v>
      </c>
      <c r="H5482">
        <v>3.916084373390281</v>
      </c>
      <c r="I5482">
        <v>2.7027124553964041</v>
      </c>
      <c r="J5482">
        <v>-1.059226554734465</v>
      </c>
      <c r="K5482">
        <v>-100.7104253818171</v>
      </c>
      <c r="L5482">
        <v>0.62776810552266393</v>
      </c>
      <c r="M5482">
        <v>-0.76336298190398766</v>
      </c>
      <c r="N5482">
        <v>-1.328667060478584</v>
      </c>
      <c r="O5482">
        <v>0</v>
      </c>
      <c r="P5482">
        <v>0</v>
      </c>
      <c r="Q5482">
        <v>0</v>
      </c>
      <c r="R5482">
        <v>0</v>
      </c>
      <c r="S5482">
        <v>0</v>
      </c>
      <c r="T5482">
        <v>0</v>
      </c>
    </row>
    <row r="5483" spans="1:20" x14ac:dyDescent="0.3">
      <c r="A5483" t="s">
        <v>295</v>
      </c>
      <c r="B5483" t="s">
        <v>665</v>
      </c>
      <c r="C5483">
        <v>0</v>
      </c>
      <c r="D5483">
        <v>5</v>
      </c>
      <c r="E5483" t="s">
        <v>510</v>
      </c>
      <c r="F5483" t="s">
        <v>508</v>
      </c>
      <c r="G5483" t="s">
        <v>508</v>
      </c>
      <c r="H5483">
        <v>3.9131322753268161</v>
      </c>
      <c r="I5483">
        <v>0.96775177986391137</v>
      </c>
      <c r="J5483">
        <v>-0.97202179519117138</v>
      </c>
      <c r="K5483">
        <v>-108.4531441101087</v>
      </c>
      <c r="L5483">
        <v>0.80278174123483825</v>
      </c>
      <c r="M5483">
        <v>-1.328667060478584</v>
      </c>
      <c r="N5483">
        <v>1.063075786757621</v>
      </c>
      <c r="O5483">
        <v>0</v>
      </c>
      <c r="P5483">
        <v>0</v>
      </c>
      <c r="Q5483">
        <v>0</v>
      </c>
      <c r="R5483">
        <v>0</v>
      </c>
      <c r="S5483">
        <v>0</v>
      </c>
      <c r="T5483">
        <v>0</v>
      </c>
    </row>
    <row r="5484" spans="1:20" x14ac:dyDescent="0.3">
      <c r="A5484" t="s">
        <v>164</v>
      </c>
      <c r="B5484" t="s">
        <v>665</v>
      </c>
      <c r="C5484">
        <v>6</v>
      </c>
      <c r="D5484">
        <v>13</v>
      </c>
      <c r="E5484" t="s">
        <v>367</v>
      </c>
      <c r="F5484" t="s">
        <v>508</v>
      </c>
      <c r="G5484" t="s">
        <v>509</v>
      </c>
      <c r="H5484">
        <v>2.288732394366197</v>
      </c>
      <c r="I5484">
        <v>15.83328247070312</v>
      </c>
      <c r="J5484">
        <v>0.6027096048142262</v>
      </c>
      <c r="K5484">
        <v>-37.84162977803242</v>
      </c>
      <c r="L5484">
        <v>0.84904491597963694</v>
      </c>
      <c r="M5484">
        <v>-2.4054982817869419</v>
      </c>
      <c r="N5484">
        <v>2.887328241912412</v>
      </c>
      <c r="O5484">
        <v>0</v>
      </c>
      <c r="P5484">
        <v>1</v>
      </c>
      <c r="Q5484">
        <v>1</v>
      </c>
      <c r="R5484">
        <v>0</v>
      </c>
      <c r="S5484">
        <v>0</v>
      </c>
      <c r="T5484">
        <v>0</v>
      </c>
    </row>
    <row r="5485" spans="1:20" x14ac:dyDescent="0.3">
      <c r="A5485" t="s">
        <v>242</v>
      </c>
      <c r="B5485" t="s">
        <v>665</v>
      </c>
      <c r="C5485">
        <v>8</v>
      </c>
      <c r="D5485">
        <v>16</v>
      </c>
      <c r="E5485" t="s">
        <v>367</v>
      </c>
      <c r="F5485" t="s">
        <v>508</v>
      </c>
      <c r="G5485" t="s">
        <v>509</v>
      </c>
      <c r="H5485">
        <v>2.233076803852827</v>
      </c>
      <c r="I5485">
        <v>40.506321779137551</v>
      </c>
      <c r="J5485">
        <v>1.0183352559889829</v>
      </c>
      <c r="K5485">
        <v>2.7028671052528939</v>
      </c>
      <c r="L5485">
        <v>1.2338963338884039</v>
      </c>
      <c r="M5485">
        <v>-3.1102035392551191</v>
      </c>
      <c r="N5485">
        <v>1.046755037024125</v>
      </c>
      <c r="O5485">
        <v>0</v>
      </c>
      <c r="P5485">
        <v>1</v>
      </c>
      <c r="Q5485">
        <v>1</v>
      </c>
      <c r="R5485">
        <v>0</v>
      </c>
      <c r="S5485">
        <v>0</v>
      </c>
      <c r="T5485">
        <v>1</v>
      </c>
    </row>
    <row r="5486" spans="1:20" x14ac:dyDescent="0.3">
      <c r="A5486" t="s">
        <v>77</v>
      </c>
      <c r="B5486" t="s">
        <v>666</v>
      </c>
      <c r="C5486">
        <v>8</v>
      </c>
      <c r="D5486">
        <v>11</v>
      </c>
      <c r="E5486" t="s">
        <v>510</v>
      </c>
      <c r="F5486" t="s">
        <v>508</v>
      </c>
      <c r="G5486" t="s">
        <v>508</v>
      </c>
      <c r="H5486">
        <v>2.9830087574117958</v>
      </c>
      <c r="I5486">
        <v>70.718225057789482</v>
      </c>
      <c r="J5486">
        <v>0.82971844939619821</v>
      </c>
      <c r="K5486">
        <v>43.63551688301618</v>
      </c>
      <c r="L5486">
        <v>1.0957935121888449</v>
      </c>
      <c r="M5486">
        <v>-2.9084700440540421</v>
      </c>
      <c r="N5486">
        <v>4.4052863436123353</v>
      </c>
      <c r="O5486">
        <v>0</v>
      </c>
      <c r="P5486">
        <v>1</v>
      </c>
      <c r="Q5486">
        <v>1</v>
      </c>
      <c r="R5486">
        <v>0</v>
      </c>
      <c r="S5486">
        <v>0</v>
      </c>
      <c r="T5486">
        <v>1</v>
      </c>
    </row>
    <row r="5487" spans="1:20" x14ac:dyDescent="0.3">
      <c r="A5487" t="s">
        <v>139</v>
      </c>
      <c r="B5487" t="s">
        <v>666</v>
      </c>
      <c r="C5487">
        <v>6</v>
      </c>
      <c r="D5487">
        <v>6</v>
      </c>
      <c r="E5487" t="s">
        <v>510</v>
      </c>
      <c r="F5487" t="s">
        <v>508</v>
      </c>
      <c r="G5487" t="s">
        <v>508</v>
      </c>
      <c r="H5487">
        <v>3.106928035751567</v>
      </c>
      <c r="I5487">
        <v>79.393930146188453</v>
      </c>
      <c r="J5487">
        <v>0.29724366019881021</v>
      </c>
      <c r="K5487">
        <v>69.412070155685029</v>
      </c>
      <c r="L5487">
        <v>0.88495571514938065</v>
      </c>
      <c r="M5487">
        <v>-1.8596826042973029</v>
      </c>
      <c r="N5487">
        <v>-1.550383674436054</v>
      </c>
      <c r="O5487">
        <v>0</v>
      </c>
      <c r="P5487">
        <v>1</v>
      </c>
      <c r="Q5487">
        <v>1</v>
      </c>
      <c r="R5487">
        <v>0</v>
      </c>
      <c r="S5487">
        <v>0</v>
      </c>
      <c r="T5487">
        <v>0</v>
      </c>
    </row>
    <row r="5488" spans="1:20" x14ac:dyDescent="0.3">
      <c r="A5488" t="s">
        <v>156</v>
      </c>
      <c r="B5488" t="s">
        <v>666</v>
      </c>
      <c r="C5488">
        <v>3</v>
      </c>
      <c r="D5488">
        <v>3</v>
      </c>
      <c r="E5488" t="s">
        <v>510</v>
      </c>
      <c r="F5488" t="s">
        <v>508</v>
      </c>
      <c r="G5488" t="s">
        <v>508</v>
      </c>
      <c r="H5488">
        <v>3.143357187149777</v>
      </c>
      <c r="I5488">
        <v>68.484866980350375</v>
      </c>
      <c r="J5488">
        <v>-5.907380013169039E-2</v>
      </c>
      <c r="K5488">
        <v>18.933948948448808</v>
      </c>
      <c r="L5488">
        <v>0.68836603401452578</v>
      </c>
      <c r="M5488">
        <v>-1.550383674436054</v>
      </c>
      <c r="N5488">
        <v>2.3622019913853922</v>
      </c>
      <c r="O5488">
        <v>0</v>
      </c>
      <c r="P5488">
        <v>1</v>
      </c>
      <c r="Q5488">
        <v>0</v>
      </c>
      <c r="R5488">
        <v>0</v>
      </c>
      <c r="S5488">
        <v>0</v>
      </c>
      <c r="T5488">
        <v>0</v>
      </c>
    </row>
    <row r="5489" spans="1:20" x14ac:dyDescent="0.3">
      <c r="A5489" t="s">
        <v>265</v>
      </c>
      <c r="B5489" t="s">
        <v>666</v>
      </c>
      <c r="C5489">
        <v>11</v>
      </c>
      <c r="D5489">
        <v>12</v>
      </c>
      <c r="E5489" t="s">
        <v>510</v>
      </c>
      <c r="F5489" t="s">
        <v>508</v>
      </c>
      <c r="G5489" t="s">
        <v>508</v>
      </c>
      <c r="H5489">
        <v>2.9761900436851181</v>
      </c>
      <c r="I5489">
        <v>80.74863517509047</v>
      </c>
      <c r="J5489">
        <v>0.5822988024885829</v>
      </c>
      <c r="K5489">
        <v>141.39706115663569</v>
      </c>
      <c r="L5489">
        <v>0.84498477001416017</v>
      </c>
      <c r="M5489">
        <v>-1.1764705882352939</v>
      </c>
      <c r="N5489">
        <v>-1.1111123221261161</v>
      </c>
      <c r="O5489">
        <v>1</v>
      </c>
      <c r="P5489">
        <v>1</v>
      </c>
      <c r="Q5489">
        <v>1</v>
      </c>
      <c r="R5489">
        <v>0</v>
      </c>
      <c r="S5489">
        <v>1</v>
      </c>
      <c r="T5489">
        <v>0</v>
      </c>
    </row>
    <row r="5490" spans="1:20" x14ac:dyDescent="0.3">
      <c r="A5490" t="s">
        <v>271</v>
      </c>
      <c r="B5490" t="s">
        <v>666</v>
      </c>
      <c r="C5490">
        <v>5</v>
      </c>
      <c r="D5490">
        <v>9</v>
      </c>
      <c r="E5490" t="s">
        <v>510</v>
      </c>
      <c r="F5490" t="s">
        <v>508</v>
      </c>
      <c r="G5490" t="s">
        <v>508</v>
      </c>
      <c r="H5490">
        <v>3.4169242607480119</v>
      </c>
      <c r="I5490">
        <v>49.732583667306258</v>
      </c>
      <c r="J5490">
        <v>-3.9621892775845602E-2</v>
      </c>
      <c r="K5490">
        <v>36.281603699611487</v>
      </c>
      <c r="L5490">
        <v>0.79616612033865475</v>
      </c>
      <c r="M5490">
        <v>-3.5313014283806501</v>
      </c>
      <c r="N5490">
        <v>2.1630666967780221</v>
      </c>
      <c r="O5490">
        <v>0</v>
      </c>
      <c r="P5490">
        <v>1</v>
      </c>
      <c r="Q5490">
        <v>0</v>
      </c>
      <c r="R5490">
        <v>0</v>
      </c>
      <c r="S5490">
        <v>1</v>
      </c>
      <c r="T5490">
        <v>0</v>
      </c>
    </row>
    <row r="5491" spans="1:20" x14ac:dyDescent="0.3">
      <c r="A5491" t="s">
        <v>283</v>
      </c>
      <c r="B5491" t="s">
        <v>666</v>
      </c>
      <c r="C5491">
        <v>3</v>
      </c>
      <c r="D5491">
        <v>5</v>
      </c>
      <c r="E5491" t="s">
        <v>510</v>
      </c>
      <c r="F5491" t="s">
        <v>508</v>
      </c>
      <c r="G5491" t="s">
        <v>508</v>
      </c>
      <c r="H5491">
        <v>3.1452087007642562</v>
      </c>
      <c r="I5491">
        <v>51.204800450042192</v>
      </c>
      <c r="J5491">
        <v>-0.61013801646291554</v>
      </c>
      <c r="K5491">
        <v>7.6570715280775081</v>
      </c>
      <c r="L5491">
        <v>0.96465351121881371</v>
      </c>
      <c r="M5491">
        <v>-1.2997550722613991</v>
      </c>
      <c r="N5491">
        <v>-0.41152263374485598</v>
      </c>
      <c r="O5491">
        <v>0</v>
      </c>
      <c r="P5491">
        <v>1</v>
      </c>
      <c r="Q5491">
        <v>0</v>
      </c>
      <c r="R5491">
        <v>0</v>
      </c>
      <c r="S5491">
        <v>0</v>
      </c>
      <c r="T5491">
        <v>0</v>
      </c>
    </row>
    <row r="5492" spans="1:20" x14ac:dyDescent="0.3">
      <c r="A5492" t="s">
        <v>290</v>
      </c>
      <c r="B5492" t="s">
        <v>666</v>
      </c>
      <c r="C5492">
        <v>3</v>
      </c>
      <c r="D5492">
        <v>7</v>
      </c>
      <c r="E5492" t="s">
        <v>510</v>
      </c>
      <c r="F5492" t="s">
        <v>508</v>
      </c>
      <c r="G5492" t="s">
        <v>508</v>
      </c>
      <c r="H5492">
        <v>3.1109797490107551</v>
      </c>
      <c r="I5492">
        <v>48.192753364745592</v>
      </c>
      <c r="J5492">
        <v>-0.80892896529599945</v>
      </c>
      <c r="K5492">
        <v>-25.703639407814588</v>
      </c>
      <c r="L5492">
        <v>0.94879717200653069</v>
      </c>
      <c r="M5492">
        <v>-0.41152263374485598</v>
      </c>
      <c r="N5492">
        <v>-0.16528673408445249</v>
      </c>
      <c r="O5492">
        <v>0</v>
      </c>
      <c r="P5492">
        <v>1</v>
      </c>
      <c r="Q5492">
        <v>0</v>
      </c>
      <c r="R5492">
        <v>0</v>
      </c>
      <c r="S5492">
        <v>0</v>
      </c>
      <c r="T5492">
        <v>0</v>
      </c>
    </row>
    <row r="5493" spans="1:20" x14ac:dyDescent="0.3">
      <c r="A5493" t="s">
        <v>512</v>
      </c>
      <c r="B5493" t="s">
        <v>666</v>
      </c>
      <c r="C5493">
        <v>2</v>
      </c>
      <c r="D5493">
        <v>9</v>
      </c>
      <c r="E5493" t="s">
        <v>510</v>
      </c>
      <c r="F5493" t="s">
        <v>508</v>
      </c>
      <c r="G5493" t="s">
        <v>508</v>
      </c>
      <c r="H5493">
        <v>3.4480631663402042</v>
      </c>
      <c r="I5493">
        <v>4.8276152366821101</v>
      </c>
      <c r="J5493">
        <v>-1.339076812980692</v>
      </c>
      <c r="K5493">
        <v>-108.1565039095329</v>
      </c>
      <c r="L5493">
        <v>1.5171821334771161</v>
      </c>
      <c r="M5493">
        <v>-4.1390727431171559</v>
      </c>
      <c r="N5493">
        <v>-1.5544067394828009</v>
      </c>
      <c r="O5493">
        <v>0</v>
      </c>
      <c r="P5493">
        <v>0</v>
      </c>
      <c r="Q5493">
        <v>0</v>
      </c>
      <c r="R5493">
        <v>0</v>
      </c>
      <c r="S5493">
        <v>0</v>
      </c>
      <c r="T5493">
        <v>1</v>
      </c>
    </row>
    <row r="5494" spans="1:20" x14ac:dyDescent="0.3">
      <c r="A5494" t="s">
        <v>91</v>
      </c>
      <c r="B5494" t="s">
        <v>666</v>
      </c>
      <c r="C5494">
        <v>2</v>
      </c>
      <c r="D5494">
        <v>5</v>
      </c>
      <c r="E5494" t="s">
        <v>510</v>
      </c>
      <c r="F5494" t="s">
        <v>508</v>
      </c>
      <c r="G5494" t="s">
        <v>508</v>
      </c>
      <c r="H5494">
        <v>3.8721811203729541</v>
      </c>
      <c r="I5494">
        <v>27.44185782433166</v>
      </c>
      <c r="J5494">
        <v>-1.633869748639533</v>
      </c>
      <c r="K5494">
        <v>-239.62646394971071</v>
      </c>
      <c r="L5494">
        <v>0.90503648605671383</v>
      </c>
      <c r="M5494">
        <v>-1.5544067394828009</v>
      </c>
      <c r="N5494">
        <v>-0.61403241073876103</v>
      </c>
      <c r="O5494">
        <v>0</v>
      </c>
      <c r="P5494">
        <v>0</v>
      </c>
      <c r="Q5494">
        <v>0</v>
      </c>
      <c r="R5494">
        <v>1</v>
      </c>
      <c r="S5494">
        <v>0</v>
      </c>
      <c r="T5494">
        <v>0</v>
      </c>
    </row>
    <row r="5495" spans="1:20" x14ac:dyDescent="0.3">
      <c r="A5495" t="s">
        <v>93</v>
      </c>
      <c r="B5495" t="s">
        <v>666</v>
      </c>
      <c r="C5495">
        <v>2</v>
      </c>
      <c r="D5495">
        <v>5</v>
      </c>
      <c r="E5495" t="s">
        <v>510</v>
      </c>
      <c r="F5495" t="s">
        <v>508</v>
      </c>
      <c r="G5495" t="s">
        <v>508</v>
      </c>
      <c r="H5495">
        <v>3.7258860491517689</v>
      </c>
      <c r="I5495">
        <v>24.186059220403909</v>
      </c>
      <c r="J5495">
        <v>-1.7546574792103919</v>
      </c>
      <c r="K5495">
        <v>-157.91035088983301</v>
      </c>
      <c r="L5495">
        <v>0.88717104929838408</v>
      </c>
      <c r="M5495">
        <v>-0.61403241073876103</v>
      </c>
      <c r="N5495">
        <v>-2.0300114649662659</v>
      </c>
      <c r="O5495">
        <v>0</v>
      </c>
      <c r="P5495">
        <v>0</v>
      </c>
      <c r="Q5495">
        <v>0</v>
      </c>
      <c r="R5495">
        <v>1</v>
      </c>
      <c r="S5495">
        <v>0</v>
      </c>
      <c r="T5495">
        <v>0</v>
      </c>
    </row>
    <row r="5496" spans="1:20" x14ac:dyDescent="0.3">
      <c r="A5496" t="s">
        <v>162</v>
      </c>
      <c r="B5496" t="s">
        <v>666</v>
      </c>
      <c r="C5496">
        <v>0</v>
      </c>
      <c r="D5496">
        <v>5</v>
      </c>
      <c r="E5496" t="s">
        <v>510</v>
      </c>
      <c r="F5496" t="s">
        <v>508</v>
      </c>
      <c r="G5496" t="s">
        <v>508</v>
      </c>
      <c r="H5496">
        <v>4.1262462527252914</v>
      </c>
      <c r="I5496">
        <v>6.0869611368722873</v>
      </c>
      <c r="J5496">
        <v>-2.1430150443201321</v>
      </c>
      <c r="K5496">
        <v>-123.5844109303714</v>
      </c>
      <c r="L5496">
        <v>0.90659526734264451</v>
      </c>
      <c r="M5496">
        <v>-2.0054667360475622</v>
      </c>
      <c r="N5496">
        <v>-0.55813811546148262</v>
      </c>
      <c r="O5496">
        <v>0</v>
      </c>
      <c r="P5496">
        <v>0</v>
      </c>
      <c r="Q5496">
        <v>0</v>
      </c>
      <c r="R5496">
        <v>0</v>
      </c>
      <c r="S5496">
        <v>0</v>
      </c>
      <c r="T5496">
        <v>0</v>
      </c>
    </row>
    <row r="5497" spans="1:20" x14ac:dyDescent="0.3">
      <c r="A5497" t="s">
        <v>220</v>
      </c>
      <c r="B5497" t="s">
        <v>666</v>
      </c>
      <c r="C5497">
        <v>0</v>
      </c>
      <c r="D5497">
        <v>3</v>
      </c>
      <c r="E5497" t="s">
        <v>510</v>
      </c>
      <c r="F5497" t="s">
        <v>508</v>
      </c>
      <c r="G5497" t="s">
        <v>508</v>
      </c>
      <c r="H5497">
        <v>4.2830413977792823</v>
      </c>
      <c r="I5497">
        <v>15.26717290505453</v>
      </c>
      <c r="J5497">
        <v>-2.1308889737330441</v>
      </c>
      <c r="K5497">
        <v>-142.038111150319</v>
      </c>
      <c r="L5497">
        <v>0.97252442859422805</v>
      </c>
      <c r="M5497">
        <v>-0.55813811546148262</v>
      </c>
      <c r="N5497">
        <v>4.3030855083828063</v>
      </c>
      <c r="O5497">
        <v>0</v>
      </c>
      <c r="P5497">
        <v>0</v>
      </c>
      <c r="Q5497">
        <v>0</v>
      </c>
      <c r="R5497">
        <v>0</v>
      </c>
      <c r="S5497">
        <v>0</v>
      </c>
      <c r="T5497">
        <v>0</v>
      </c>
    </row>
    <row r="5498" spans="1:20" x14ac:dyDescent="0.3">
      <c r="A5498" t="s">
        <v>235</v>
      </c>
      <c r="B5498" t="s">
        <v>666</v>
      </c>
      <c r="C5498">
        <v>6</v>
      </c>
      <c r="D5498">
        <v>7</v>
      </c>
      <c r="E5498" t="s">
        <v>510</v>
      </c>
      <c r="F5498" t="s">
        <v>508</v>
      </c>
      <c r="G5498" t="s">
        <v>508</v>
      </c>
      <c r="H5498">
        <v>4.2279406571765534</v>
      </c>
      <c r="I5498">
        <v>28.640786227682629</v>
      </c>
      <c r="J5498">
        <v>-0.90111571522789391</v>
      </c>
      <c r="K5498">
        <v>-65.465167699349252</v>
      </c>
      <c r="L5498">
        <v>0.76135406926270321</v>
      </c>
      <c r="M5498">
        <v>-2.2461814298759948</v>
      </c>
      <c r="N5498">
        <v>0.27573107899690857</v>
      </c>
      <c r="O5498">
        <v>1</v>
      </c>
      <c r="P5498">
        <v>1</v>
      </c>
      <c r="Q5498">
        <v>0</v>
      </c>
      <c r="R5498">
        <v>0</v>
      </c>
      <c r="S5498">
        <v>0</v>
      </c>
      <c r="T5498">
        <v>0</v>
      </c>
    </row>
    <row r="5499" spans="1:20" x14ac:dyDescent="0.3">
      <c r="A5499" t="s">
        <v>269</v>
      </c>
      <c r="B5499" t="s">
        <v>666</v>
      </c>
      <c r="C5499">
        <v>3</v>
      </c>
      <c r="D5499">
        <v>6</v>
      </c>
      <c r="E5499" t="s">
        <v>510</v>
      </c>
      <c r="F5499" t="s">
        <v>508</v>
      </c>
      <c r="G5499" t="s">
        <v>508</v>
      </c>
      <c r="H5499">
        <v>4.3844633623516192</v>
      </c>
      <c r="I5499">
        <v>29.6296191640687</v>
      </c>
      <c r="J5499">
        <v>-0.30088537802651111</v>
      </c>
      <c r="K5499">
        <v>-32.878758592047603</v>
      </c>
      <c r="L5499">
        <v>0.72368570360479179</v>
      </c>
      <c r="M5499">
        <v>-2.0758149714882368</v>
      </c>
      <c r="N5499">
        <v>-1.7511534800727251</v>
      </c>
      <c r="O5499">
        <v>0</v>
      </c>
      <c r="P5499">
        <v>1</v>
      </c>
      <c r="Q5499">
        <v>0</v>
      </c>
      <c r="R5499">
        <v>0</v>
      </c>
      <c r="S5499">
        <v>0</v>
      </c>
      <c r="T5499">
        <v>0</v>
      </c>
    </row>
    <row r="5500" spans="1:20" x14ac:dyDescent="0.3">
      <c r="A5500" t="s">
        <v>282</v>
      </c>
      <c r="B5500" t="s">
        <v>666</v>
      </c>
      <c r="C5500">
        <v>0</v>
      </c>
      <c r="D5500">
        <v>3</v>
      </c>
      <c r="E5500" t="s">
        <v>510</v>
      </c>
      <c r="F5500" t="s">
        <v>508</v>
      </c>
      <c r="G5500" t="s">
        <v>508</v>
      </c>
      <c r="H5500">
        <v>4.1543817514122994</v>
      </c>
      <c r="I5500">
        <v>28.90623649581784</v>
      </c>
      <c r="J5500">
        <v>-0.32501240518639379</v>
      </c>
      <c r="K5500">
        <v>-134.48265704106529</v>
      </c>
      <c r="L5500">
        <v>0.43019588540361531</v>
      </c>
      <c r="M5500">
        <v>-1.7511534800727251</v>
      </c>
      <c r="N5500">
        <v>1.6885582340742651</v>
      </c>
      <c r="O5500">
        <v>0</v>
      </c>
      <c r="P5500">
        <v>0</v>
      </c>
      <c r="Q5500">
        <v>0</v>
      </c>
      <c r="R5500">
        <v>0</v>
      </c>
      <c r="S5500">
        <v>0</v>
      </c>
      <c r="T5500">
        <v>0</v>
      </c>
    </row>
    <row r="5501" spans="1:20" x14ac:dyDescent="0.3">
      <c r="A5501" t="s">
        <v>285</v>
      </c>
      <c r="B5501" t="s">
        <v>666</v>
      </c>
      <c r="C5501">
        <v>0</v>
      </c>
      <c r="D5501">
        <v>5</v>
      </c>
      <c r="E5501" t="s">
        <v>510</v>
      </c>
      <c r="F5501" t="s">
        <v>508</v>
      </c>
      <c r="G5501" t="s">
        <v>508</v>
      </c>
      <c r="H5501">
        <v>4.0624156330465153</v>
      </c>
      <c r="I5501">
        <v>32.45610923685318</v>
      </c>
      <c r="J5501">
        <v>-0.27882986084544359</v>
      </c>
      <c r="K5501">
        <v>-113.0759300664818</v>
      </c>
      <c r="L5501">
        <v>0.93578282288588566</v>
      </c>
      <c r="M5501">
        <v>-2.0295244895467088</v>
      </c>
      <c r="N5501">
        <v>1.1299478456873731</v>
      </c>
      <c r="O5501">
        <v>0</v>
      </c>
      <c r="P5501">
        <v>0</v>
      </c>
      <c r="Q5501">
        <v>0</v>
      </c>
      <c r="R5501">
        <v>0</v>
      </c>
      <c r="S5501">
        <v>0</v>
      </c>
      <c r="T5501">
        <v>0</v>
      </c>
    </row>
    <row r="5502" spans="1:20" x14ac:dyDescent="0.3">
      <c r="A5502" t="s">
        <v>291</v>
      </c>
      <c r="B5502" t="s">
        <v>666</v>
      </c>
      <c r="C5502">
        <v>3</v>
      </c>
      <c r="D5502">
        <v>6</v>
      </c>
      <c r="E5502" t="s">
        <v>510</v>
      </c>
      <c r="F5502" t="s">
        <v>508</v>
      </c>
      <c r="G5502" t="s">
        <v>508</v>
      </c>
      <c r="H5502">
        <v>3.9285711201053419</v>
      </c>
      <c r="I5502">
        <v>33.653841216183999</v>
      </c>
      <c r="J5502">
        <v>-0.21501032850474289</v>
      </c>
      <c r="K5502">
        <v>-47.042996859408113</v>
      </c>
      <c r="L5502">
        <v>0.68055318826972511</v>
      </c>
      <c r="M5502">
        <v>-1.303539577270457</v>
      </c>
      <c r="N5502">
        <v>0.37735993007443991</v>
      </c>
      <c r="O5502">
        <v>0</v>
      </c>
      <c r="P5502">
        <v>1</v>
      </c>
      <c r="Q5502">
        <v>0</v>
      </c>
      <c r="R5502">
        <v>0</v>
      </c>
      <c r="S5502">
        <v>0</v>
      </c>
      <c r="T5502">
        <v>0</v>
      </c>
    </row>
    <row r="5503" spans="1:20" x14ac:dyDescent="0.3">
      <c r="A5503" t="s">
        <v>298</v>
      </c>
      <c r="B5503" t="s">
        <v>666</v>
      </c>
      <c r="C5503">
        <v>0</v>
      </c>
      <c r="D5503">
        <v>5</v>
      </c>
      <c r="E5503" t="s">
        <v>510</v>
      </c>
      <c r="F5503" t="s">
        <v>508</v>
      </c>
      <c r="G5503" t="s">
        <v>508</v>
      </c>
      <c r="H5503">
        <v>3.516798740185008</v>
      </c>
      <c r="I5503">
        <v>20.19229005779999</v>
      </c>
      <c r="J5503">
        <v>-0.23802183711708519</v>
      </c>
      <c r="K5503">
        <v>-101.2063309742274</v>
      </c>
      <c r="L5503">
        <v>0.80209619808047661</v>
      </c>
      <c r="M5503">
        <v>-1.691732167240628</v>
      </c>
      <c r="N5503">
        <v>1.2428327635964971</v>
      </c>
      <c r="O5503">
        <v>0</v>
      </c>
      <c r="P5503">
        <v>0</v>
      </c>
      <c r="Q5503">
        <v>0</v>
      </c>
      <c r="R5503">
        <v>0</v>
      </c>
      <c r="S5503">
        <v>0</v>
      </c>
      <c r="T5503">
        <v>0</v>
      </c>
    </row>
    <row r="5504" spans="1:20" x14ac:dyDescent="0.3">
      <c r="A5504" t="s">
        <v>164</v>
      </c>
      <c r="B5504" t="s">
        <v>666</v>
      </c>
      <c r="C5504">
        <v>6</v>
      </c>
      <c r="D5504">
        <v>13</v>
      </c>
      <c r="E5504" t="s">
        <v>367</v>
      </c>
      <c r="F5504" t="s">
        <v>508</v>
      </c>
      <c r="G5504" t="s">
        <v>509</v>
      </c>
      <c r="H5504">
        <v>2.9483858635789262</v>
      </c>
      <c r="I5504">
        <v>25.263173956620069</v>
      </c>
      <c r="J5504">
        <v>0.26792981512858521</v>
      </c>
      <c r="K5504">
        <v>-11.4583215365765</v>
      </c>
      <c r="L5504">
        <v>0.974216929049596</v>
      </c>
      <c r="M5504">
        <v>-3.4069953961591271</v>
      </c>
      <c r="N5504">
        <v>6.0057152819097608</v>
      </c>
      <c r="O5504">
        <v>0</v>
      </c>
      <c r="P5504">
        <v>1</v>
      </c>
      <c r="Q5504">
        <v>1</v>
      </c>
      <c r="R5504">
        <v>0</v>
      </c>
      <c r="S5504">
        <v>0</v>
      </c>
      <c r="T5504">
        <v>0</v>
      </c>
    </row>
    <row r="5505" spans="1:20" x14ac:dyDescent="0.3">
      <c r="A5505" t="s">
        <v>242</v>
      </c>
      <c r="B5505" t="s">
        <v>666</v>
      </c>
      <c r="C5505">
        <v>11</v>
      </c>
      <c r="D5505">
        <v>12</v>
      </c>
      <c r="E5505" t="s">
        <v>510</v>
      </c>
      <c r="F5505" t="s">
        <v>508</v>
      </c>
      <c r="G5505" t="s">
        <v>508</v>
      </c>
      <c r="H5505">
        <v>2.9324613459857498</v>
      </c>
      <c r="I5505">
        <v>84.328314444890438</v>
      </c>
      <c r="J5505">
        <v>1.4295668880101979</v>
      </c>
      <c r="K5505">
        <v>133.12179892281159</v>
      </c>
      <c r="L5505">
        <v>0.98402054744116485</v>
      </c>
      <c r="M5505">
        <v>-1.36402903826834</v>
      </c>
      <c r="N5505">
        <v>0.69144604395771059</v>
      </c>
      <c r="O5505">
        <v>1</v>
      </c>
      <c r="P5505">
        <v>1</v>
      </c>
      <c r="Q5505">
        <v>1</v>
      </c>
      <c r="R5505">
        <v>0</v>
      </c>
      <c r="S5505">
        <v>1</v>
      </c>
      <c r="T5505">
        <v>0</v>
      </c>
    </row>
    <row r="5506" spans="1:20" x14ac:dyDescent="0.3">
      <c r="A5506" t="s">
        <v>77</v>
      </c>
      <c r="B5506" t="s">
        <v>667</v>
      </c>
      <c r="C5506">
        <v>-2</v>
      </c>
      <c r="D5506">
        <v>1</v>
      </c>
      <c r="E5506" t="s">
        <v>510</v>
      </c>
      <c r="F5506" t="s">
        <v>508</v>
      </c>
      <c r="G5506" t="s">
        <v>508</v>
      </c>
      <c r="H5506">
        <v>7.5677102881491018</v>
      </c>
      <c r="I5506">
        <v>16.240866131263189</v>
      </c>
      <c r="J5506">
        <v>-0.80131387054597092</v>
      </c>
      <c r="K5506">
        <v>-167.09463199926631</v>
      </c>
      <c r="L5506">
        <v>0.40962058639801607</v>
      </c>
      <c r="M5506">
        <v>-0.85995879049264068</v>
      </c>
      <c r="N5506">
        <v>-1.796772113663802</v>
      </c>
      <c r="O5506">
        <v>0</v>
      </c>
      <c r="P5506">
        <v>0</v>
      </c>
      <c r="Q5506">
        <v>0</v>
      </c>
      <c r="R5506">
        <v>0</v>
      </c>
      <c r="S5506">
        <v>0</v>
      </c>
      <c r="T5506">
        <v>0</v>
      </c>
    </row>
    <row r="5507" spans="1:20" x14ac:dyDescent="0.3">
      <c r="A5507" t="s">
        <v>139</v>
      </c>
      <c r="B5507" t="s">
        <v>667</v>
      </c>
      <c r="C5507">
        <v>-2</v>
      </c>
      <c r="D5507">
        <v>3</v>
      </c>
      <c r="E5507" t="s">
        <v>510</v>
      </c>
      <c r="F5507" t="s">
        <v>508</v>
      </c>
      <c r="G5507" t="s">
        <v>508</v>
      </c>
      <c r="H5507">
        <v>10.48360043882376</v>
      </c>
      <c r="I5507">
        <v>0</v>
      </c>
      <c r="J5507">
        <v>-1.208317762786157</v>
      </c>
      <c r="K5507">
        <v>-178.0423658769048</v>
      </c>
      <c r="L5507">
        <v>0.51806878945040802</v>
      </c>
      <c r="M5507">
        <v>-9.9509462560765822</v>
      </c>
      <c r="N5507">
        <v>0.62256748117625071</v>
      </c>
      <c r="O5507">
        <v>0</v>
      </c>
      <c r="P5507">
        <v>0</v>
      </c>
      <c r="Q5507">
        <v>0</v>
      </c>
      <c r="R5507">
        <v>0</v>
      </c>
      <c r="S5507">
        <v>0</v>
      </c>
      <c r="T5507">
        <v>0</v>
      </c>
    </row>
    <row r="5508" spans="1:20" x14ac:dyDescent="0.3">
      <c r="A5508" t="s">
        <v>223</v>
      </c>
      <c r="B5508" t="s">
        <v>667</v>
      </c>
      <c r="C5508">
        <v>-2</v>
      </c>
      <c r="D5508">
        <v>1</v>
      </c>
      <c r="E5508" t="s">
        <v>510</v>
      </c>
      <c r="F5508" t="s">
        <v>508</v>
      </c>
      <c r="G5508" t="s">
        <v>508</v>
      </c>
      <c r="H5508">
        <v>10.756701891993391</v>
      </c>
      <c r="I5508">
        <v>12.725095189978109</v>
      </c>
      <c r="J5508">
        <v>-1.0642393768144689</v>
      </c>
      <c r="K5508">
        <v>-106.4500681125332</v>
      </c>
      <c r="L5508">
        <v>0.45726854365038611</v>
      </c>
      <c r="M5508">
        <v>-1.712064284029585</v>
      </c>
      <c r="N5508">
        <v>3.0087103008529081</v>
      </c>
      <c r="O5508">
        <v>0</v>
      </c>
      <c r="P5508">
        <v>0</v>
      </c>
      <c r="Q5508">
        <v>0</v>
      </c>
      <c r="R5508">
        <v>0</v>
      </c>
      <c r="S5508">
        <v>0</v>
      </c>
      <c r="T5508">
        <v>0</v>
      </c>
    </row>
    <row r="5509" spans="1:20" x14ac:dyDescent="0.3">
      <c r="A5509" t="s">
        <v>265</v>
      </c>
      <c r="B5509" t="s">
        <v>667</v>
      </c>
      <c r="C5509">
        <v>7</v>
      </c>
      <c r="D5509">
        <v>8</v>
      </c>
      <c r="E5509" t="s">
        <v>510</v>
      </c>
      <c r="F5509" t="s">
        <v>508</v>
      </c>
      <c r="G5509" t="s">
        <v>508</v>
      </c>
      <c r="H5509">
        <v>9.7089954154201301</v>
      </c>
      <c r="I5509">
        <v>30.062309692212761</v>
      </c>
      <c r="J5509">
        <v>0.13272222774368189</v>
      </c>
      <c r="K5509">
        <v>2.9427519792147332</v>
      </c>
      <c r="L5509">
        <v>0.9349038978067713</v>
      </c>
      <c r="M5509">
        <v>-7.1526820122528134</v>
      </c>
      <c r="N5509">
        <v>-10.00000282570168</v>
      </c>
      <c r="O5509">
        <v>1</v>
      </c>
      <c r="P5509">
        <v>1</v>
      </c>
      <c r="Q5509">
        <v>1</v>
      </c>
      <c r="R5509">
        <v>0</v>
      </c>
      <c r="S5509">
        <v>0</v>
      </c>
      <c r="T5509">
        <v>0</v>
      </c>
    </row>
    <row r="5510" spans="1:20" x14ac:dyDescent="0.3">
      <c r="A5510" t="s">
        <v>271</v>
      </c>
      <c r="B5510" t="s">
        <v>667</v>
      </c>
      <c r="C5510">
        <v>0</v>
      </c>
      <c r="D5510">
        <v>5</v>
      </c>
      <c r="E5510" t="s">
        <v>510</v>
      </c>
      <c r="F5510" t="s">
        <v>508</v>
      </c>
      <c r="G5510" t="s">
        <v>508</v>
      </c>
      <c r="H5510">
        <v>11.295378563574889</v>
      </c>
      <c r="I5510">
        <v>0</v>
      </c>
      <c r="J5510">
        <v>-0.1090491358303822</v>
      </c>
      <c r="K5510">
        <v>-137.70308341908401</v>
      </c>
      <c r="L5510">
        <v>1.5783308821493309</v>
      </c>
      <c r="M5510">
        <v>-9.9588483632671956</v>
      </c>
      <c r="N5510">
        <v>-9.9634299883161823</v>
      </c>
      <c r="O5510">
        <v>0</v>
      </c>
      <c r="P5510">
        <v>0</v>
      </c>
      <c r="Q5510">
        <v>0</v>
      </c>
      <c r="R5510">
        <v>0</v>
      </c>
      <c r="S5510">
        <v>0</v>
      </c>
      <c r="T5510">
        <v>1</v>
      </c>
    </row>
    <row r="5511" spans="1:20" x14ac:dyDescent="0.3">
      <c r="A5511" t="s">
        <v>283</v>
      </c>
      <c r="B5511" t="s">
        <v>667</v>
      </c>
      <c r="C5511">
        <v>-2</v>
      </c>
      <c r="D5511">
        <v>1</v>
      </c>
      <c r="E5511" t="s">
        <v>510</v>
      </c>
      <c r="F5511" t="s">
        <v>508</v>
      </c>
      <c r="G5511" t="s">
        <v>508</v>
      </c>
      <c r="H5511">
        <v>11.08198347222501</v>
      </c>
      <c r="I5511">
        <v>17.711160899665671</v>
      </c>
      <c r="J5511">
        <v>-0.31440704704462868</v>
      </c>
      <c r="K5511">
        <v>-110.6712624732242</v>
      </c>
      <c r="L5511">
        <v>0.36284916309102622</v>
      </c>
      <c r="M5511">
        <v>-9.5240275065104157E-2</v>
      </c>
      <c r="N5511">
        <v>-5.6720622148409179</v>
      </c>
      <c r="O5511">
        <v>0</v>
      </c>
      <c r="P5511">
        <v>0</v>
      </c>
      <c r="Q5511">
        <v>0</v>
      </c>
      <c r="R5511">
        <v>0</v>
      </c>
      <c r="S5511">
        <v>0</v>
      </c>
      <c r="T5511">
        <v>0</v>
      </c>
    </row>
    <row r="5512" spans="1:20" x14ac:dyDescent="0.3">
      <c r="A5512" t="s">
        <v>290</v>
      </c>
      <c r="B5512" t="s">
        <v>667</v>
      </c>
      <c r="C5512">
        <v>-2</v>
      </c>
      <c r="D5512">
        <v>3</v>
      </c>
      <c r="E5512" t="s">
        <v>510</v>
      </c>
      <c r="F5512" t="s">
        <v>508</v>
      </c>
      <c r="G5512" t="s">
        <v>508</v>
      </c>
      <c r="H5512">
        <v>11.25387961550673</v>
      </c>
      <c r="I5512">
        <v>6.9028175575162614</v>
      </c>
      <c r="J5512">
        <v>-0.33626754664282238</v>
      </c>
      <c r="K5512">
        <v>-114.99035159460939</v>
      </c>
      <c r="L5512">
        <v>0.33023434274235841</v>
      </c>
      <c r="M5512">
        <v>-5.6720622148409179</v>
      </c>
      <c r="N5512">
        <v>-1.465391117287961</v>
      </c>
      <c r="O5512">
        <v>0</v>
      </c>
      <c r="P5512">
        <v>0</v>
      </c>
      <c r="Q5512">
        <v>0</v>
      </c>
      <c r="R5512">
        <v>0</v>
      </c>
      <c r="S5512">
        <v>0</v>
      </c>
      <c r="T5512">
        <v>0</v>
      </c>
    </row>
    <row r="5513" spans="1:20" x14ac:dyDescent="0.3">
      <c r="A5513" t="s">
        <v>91</v>
      </c>
      <c r="B5513" t="s">
        <v>667</v>
      </c>
      <c r="C5513">
        <v>0</v>
      </c>
      <c r="D5513">
        <v>4</v>
      </c>
      <c r="E5513" t="s">
        <v>510</v>
      </c>
      <c r="F5513" t="s">
        <v>508</v>
      </c>
      <c r="G5513" t="s">
        <v>508</v>
      </c>
      <c r="H5513">
        <v>10.974024559559229</v>
      </c>
      <c r="I5513">
        <v>0</v>
      </c>
      <c r="J5513">
        <v>-0.28297725486010439</v>
      </c>
      <c r="K5513">
        <v>-102.96047045992201</v>
      </c>
      <c r="L5513">
        <v>1.1604855123021669</v>
      </c>
      <c r="M5513">
        <v>-9.9744190879263375</v>
      </c>
      <c r="N5513">
        <v>2.3863640181289152</v>
      </c>
      <c r="O5513">
        <v>0</v>
      </c>
      <c r="P5513">
        <v>0</v>
      </c>
      <c r="Q5513">
        <v>0</v>
      </c>
      <c r="R5513">
        <v>0</v>
      </c>
      <c r="S5513">
        <v>0</v>
      </c>
      <c r="T5513">
        <v>1</v>
      </c>
    </row>
    <row r="5514" spans="1:20" x14ac:dyDescent="0.3">
      <c r="A5514" t="s">
        <v>162</v>
      </c>
      <c r="B5514" t="s">
        <v>667</v>
      </c>
      <c r="C5514">
        <v>4</v>
      </c>
      <c r="D5514">
        <v>7</v>
      </c>
      <c r="E5514" t="s">
        <v>510</v>
      </c>
      <c r="F5514" t="s">
        <v>508</v>
      </c>
      <c r="G5514" t="s">
        <v>508</v>
      </c>
      <c r="H5514">
        <v>9.6972042518533677</v>
      </c>
      <c r="I5514">
        <v>11.07714926423554</v>
      </c>
      <c r="J5514">
        <v>0.17933554547532629</v>
      </c>
      <c r="K5514">
        <v>-59.421495812351317</v>
      </c>
      <c r="L5514">
        <v>0.71390626788052336</v>
      </c>
      <c r="M5514">
        <v>-2.28359164587373</v>
      </c>
      <c r="N5514">
        <v>-1.7391288122742861</v>
      </c>
      <c r="O5514">
        <v>0</v>
      </c>
      <c r="P5514">
        <v>1</v>
      </c>
      <c r="Q5514">
        <v>1</v>
      </c>
      <c r="R5514">
        <v>0</v>
      </c>
      <c r="S5514">
        <v>0</v>
      </c>
      <c r="T5514">
        <v>0</v>
      </c>
    </row>
    <row r="5515" spans="1:20" x14ac:dyDescent="0.3">
      <c r="A5515" t="s">
        <v>220</v>
      </c>
      <c r="B5515" t="s">
        <v>667</v>
      </c>
      <c r="C5515">
        <v>7</v>
      </c>
      <c r="D5515">
        <v>6</v>
      </c>
      <c r="E5515" t="s">
        <v>510</v>
      </c>
      <c r="F5515" t="s">
        <v>508</v>
      </c>
      <c r="G5515" t="s">
        <v>508</v>
      </c>
      <c r="H5515">
        <v>9.0865985262747753</v>
      </c>
      <c r="I5515">
        <v>10.690626238333049</v>
      </c>
      <c r="J5515">
        <v>0.2429560346768804</v>
      </c>
      <c r="K5515">
        <v>-75.798356814285867</v>
      </c>
      <c r="L5515">
        <v>0.94667788971308831</v>
      </c>
      <c r="M5515">
        <v>-1.7391288122742861</v>
      </c>
      <c r="N5515">
        <v>0.66372145873770871</v>
      </c>
      <c r="O5515">
        <v>1</v>
      </c>
      <c r="P5515">
        <v>1</v>
      </c>
      <c r="Q5515">
        <v>1</v>
      </c>
      <c r="R5515">
        <v>0</v>
      </c>
      <c r="S5515">
        <v>0</v>
      </c>
      <c r="T5515">
        <v>0</v>
      </c>
    </row>
    <row r="5516" spans="1:20" x14ac:dyDescent="0.3">
      <c r="A5516" t="s">
        <v>259</v>
      </c>
      <c r="B5516" t="s">
        <v>667</v>
      </c>
      <c r="C5516">
        <v>6</v>
      </c>
      <c r="D5516">
        <v>5</v>
      </c>
      <c r="E5516" t="s">
        <v>510</v>
      </c>
      <c r="F5516" t="s">
        <v>508</v>
      </c>
      <c r="G5516" t="s">
        <v>508</v>
      </c>
      <c r="H5516">
        <v>5.8639526109982292</v>
      </c>
      <c r="I5516">
        <v>28.459534577044192</v>
      </c>
      <c r="J5516">
        <v>0.47882530176567212</v>
      </c>
      <c r="K5516">
        <v>-47.737127844633939</v>
      </c>
      <c r="L5516">
        <v>0.80524993029173186</v>
      </c>
      <c r="M5516">
        <v>-1.258891825252209</v>
      </c>
      <c r="N5516">
        <v>0.60974887705383585</v>
      </c>
      <c r="O5516">
        <v>0</v>
      </c>
      <c r="P5516">
        <v>1</v>
      </c>
      <c r="Q5516">
        <v>1</v>
      </c>
      <c r="R5516">
        <v>1</v>
      </c>
      <c r="S5516">
        <v>0</v>
      </c>
      <c r="T5516">
        <v>0</v>
      </c>
    </row>
    <row r="5517" spans="1:20" x14ac:dyDescent="0.3">
      <c r="A5517" t="s">
        <v>269</v>
      </c>
      <c r="B5517" t="s">
        <v>667</v>
      </c>
      <c r="C5517">
        <v>6</v>
      </c>
      <c r="D5517">
        <v>5</v>
      </c>
      <c r="E5517" t="s">
        <v>510</v>
      </c>
      <c r="F5517" t="s">
        <v>508</v>
      </c>
      <c r="G5517" t="s">
        <v>508</v>
      </c>
      <c r="H5517">
        <v>5.0415513690597331</v>
      </c>
      <c r="I5517">
        <v>36.303594629709828</v>
      </c>
      <c r="J5517">
        <v>0.48777613206970338</v>
      </c>
      <c r="K5517">
        <v>-52.870570518412741</v>
      </c>
      <c r="L5517">
        <v>0.57112719786996946</v>
      </c>
      <c r="M5517">
        <v>-0.55096630066940055</v>
      </c>
      <c r="N5517">
        <v>0.27701466217525672</v>
      </c>
      <c r="O5517">
        <v>0</v>
      </c>
      <c r="P5517">
        <v>1</v>
      </c>
      <c r="Q5517">
        <v>1</v>
      </c>
      <c r="R5517">
        <v>1</v>
      </c>
      <c r="S5517">
        <v>0</v>
      </c>
      <c r="T5517">
        <v>0</v>
      </c>
    </row>
    <row r="5518" spans="1:20" x14ac:dyDescent="0.3">
      <c r="A5518" t="s">
        <v>285</v>
      </c>
      <c r="B5518" t="s">
        <v>667</v>
      </c>
      <c r="C5518">
        <v>5</v>
      </c>
      <c r="D5518">
        <v>8</v>
      </c>
      <c r="E5518" t="s">
        <v>510</v>
      </c>
      <c r="F5518" t="s">
        <v>508</v>
      </c>
      <c r="G5518" t="s">
        <v>508</v>
      </c>
      <c r="H5518">
        <v>4.0653065272739957</v>
      </c>
      <c r="I5518">
        <v>19.13873633142963</v>
      </c>
      <c r="J5518">
        <v>0.42441662786990569</v>
      </c>
      <c r="K5518">
        <v>-194.86412056018901</v>
      </c>
      <c r="L5518">
        <v>1.4898174458266411</v>
      </c>
      <c r="M5518">
        <v>-0.90600140880270563</v>
      </c>
      <c r="N5518">
        <v>10</v>
      </c>
      <c r="O5518">
        <v>0</v>
      </c>
      <c r="P5518">
        <v>0</v>
      </c>
      <c r="Q5518">
        <v>1</v>
      </c>
      <c r="R5518">
        <v>0</v>
      </c>
      <c r="S5518">
        <v>0</v>
      </c>
      <c r="T5518">
        <v>1</v>
      </c>
    </row>
    <row r="5519" spans="1:20" x14ac:dyDescent="0.3">
      <c r="A5519" t="s">
        <v>295</v>
      </c>
      <c r="B5519" t="s">
        <v>667</v>
      </c>
      <c r="C5519">
        <v>11</v>
      </c>
      <c r="D5519">
        <v>12</v>
      </c>
      <c r="E5519" t="s">
        <v>510</v>
      </c>
      <c r="F5519" t="s">
        <v>508</v>
      </c>
      <c r="G5519" t="s">
        <v>508</v>
      </c>
      <c r="H5519">
        <v>4.7430268355820138</v>
      </c>
      <c r="I5519">
        <v>70.319646434977471</v>
      </c>
      <c r="J5519">
        <v>0.70614697128808857</v>
      </c>
      <c r="K5519">
        <v>226.7460669276328</v>
      </c>
      <c r="L5519">
        <v>1.2933536117193341</v>
      </c>
      <c r="M5519">
        <v>-4.631377832245982</v>
      </c>
      <c r="N5519">
        <v>-6.5906833676555268</v>
      </c>
      <c r="O5519">
        <v>1</v>
      </c>
      <c r="P5519">
        <v>1</v>
      </c>
      <c r="Q5519">
        <v>1</v>
      </c>
      <c r="R5519">
        <v>0</v>
      </c>
      <c r="S5519">
        <v>0</v>
      </c>
      <c r="T5519">
        <v>1</v>
      </c>
    </row>
    <row r="5520" spans="1:20" x14ac:dyDescent="0.3">
      <c r="A5520" t="s">
        <v>298</v>
      </c>
      <c r="B5520" t="s">
        <v>667</v>
      </c>
      <c r="C5520">
        <v>7</v>
      </c>
      <c r="D5520">
        <v>8</v>
      </c>
      <c r="E5520" t="s">
        <v>510</v>
      </c>
      <c r="F5520" t="s">
        <v>508</v>
      </c>
      <c r="G5520" t="s">
        <v>508</v>
      </c>
      <c r="H5520">
        <v>5.2519887921623596</v>
      </c>
      <c r="I5520">
        <v>39.954345555027672</v>
      </c>
      <c r="J5520">
        <v>0.6139417329353507</v>
      </c>
      <c r="K5520">
        <v>80.158451572373536</v>
      </c>
      <c r="L5520">
        <v>0.57262147753734516</v>
      </c>
      <c r="M5520">
        <v>-6.5906833676555268</v>
      </c>
      <c r="N5520">
        <v>-5.4641945135345358</v>
      </c>
      <c r="O5520">
        <v>1</v>
      </c>
      <c r="P5520">
        <v>1</v>
      </c>
      <c r="Q5520">
        <v>1</v>
      </c>
      <c r="R5520">
        <v>0</v>
      </c>
      <c r="S5520">
        <v>0</v>
      </c>
      <c r="T5520">
        <v>0</v>
      </c>
    </row>
    <row r="5521" spans="1:20" x14ac:dyDescent="0.3">
      <c r="A5521" t="s">
        <v>96</v>
      </c>
      <c r="B5521" t="s">
        <v>667</v>
      </c>
      <c r="C5521">
        <v>4</v>
      </c>
      <c r="D5521">
        <v>7</v>
      </c>
      <c r="E5521" t="s">
        <v>510</v>
      </c>
      <c r="F5521" t="s">
        <v>508</v>
      </c>
      <c r="G5521" t="s">
        <v>508</v>
      </c>
      <c r="H5521">
        <v>6.0528490891519988</v>
      </c>
      <c r="I5521">
        <v>4.566184792506121</v>
      </c>
      <c r="J5521">
        <v>0.22481836166489419</v>
      </c>
      <c r="K5521">
        <v>-77.976492702319817</v>
      </c>
      <c r="L5521">
        <v>0.53809825539644318</v>
      </c>
      <c r="M5521">
        <v>-2.259895529024134</v>
      </c>
      <c r="N5521">
        <v>-1.6762949188891689</v>
      </c>
      <c r="O5521">
        <v>0</v>
      </c>
      <c r="P5521">
        <v>1</v>
      </c>
      <c r="Q5521">
        <v>1</v>
      </c>
      <c r="R5521">
        <v>0</v>
      </c>
      <c r="S5521">
        <v>0</v>
      </c>
      <c r="T5521">
        <v>0</v>
      </c>
    </row>
    <row r="5522" spans="1:20" x14ac:dyDescent="0.3">
      <c r="A5522" t="s">
        <v>164</v>
      </c>
      <c r="B5522" t="s">
        <v>667</v>
      </c>
      <c r="C5522">
        <v>3</v>
      </c>
      <c r="D5522">
        <v>6</v>
      </c>
      <c r="E5522" t="s">
        <v>510</v>
      </c>
      <c r="F5522" t="s">
        <v>508</v>
      </c>
      <c r="G5522" t="s">
        <v>508</v>
      </c>
      <c r="H5522">
        <v>6.7678358856335343</v>
      </c>
      <c r="I5522">
        <v>6.7641495124404827</v>
      </c>
      <c r="J5522">
        <v>2.3800620032326861E-2</v>
      </c>
      <c r="K5522">
        <v>-132.62931402247929</v>
      </c>
      <c r="L5522">
        <v>1.1165433020106159</v>
      </c>
      <c r="M5522">
        <v>-3.7037099332046739</v>
      </c>
      <c r="N5522">
        <v>1.0989030183036781</v>
      </c>
      <c r="O5522">
        <v>0</v>
      </c>
      <c r="P5522">
        <v>0</v>
      </c>
      <c r="Q5522">
        <v>1</v>
      </c>
      <c r="R5522">
        <v>0</v>
      </c>
      <c r="S5522">
        <v>0</v>
      </c>
      <c r="T5522">
        <v>1</v>
      </c>
    </row>
    <row r="5523" spans="1:20" x14ac:dyDescent="0.3">
      <c r="A5523" t="s">
        <v>242</v>
      </c>
      <c r="B5523" t="s">
        <v>667</v>
      </c>
      <c r="C5523">
        <v>0</v>
      </c>
      <c r="D5523">
        <v>2</v>
      </c>
      <c r="E5523" t="s">
        <v>510</v>
      </c>
      <c r="F5523" t="s">
        <v>508</v>
      </c>
      <c r="G5523" t="s">
        <v>508</v>
      </c>
      <c r="H5523">
        <v>7.1654041261964316</v>
      </c>
      <c r="I5523">
        <v>6.1564048282902046</v>
      </c>
      <c r="J5523">
        <v>-4.142946630175981E-2</v>
      </c>
      <c r="K5523">
        <v>-114.9746140332356</v>
      </c>
      <c r="L5523">
        <v>1.077888112799648</v>
      </c>
      <c r="M5523">
        <v>-1.9801961500356331</v>
      </c>
      <c r="N5523">
        <v>2.967167353705519</v>
      </c>
      <c r="O5523">
        <v>0</v>
      </c>
      <c r="P5523">
        <v>0</v>
      </c>
      <c r="Q5523">
        <v>0</v>
      </c>
      <c r="R5523">
        <v>0</v>
      </c>
      <c r="S5523">
        <v>0</v>
      </c>
      <c r="T5523">
        <v>1</v>
      </c>
    </row>
    <row r="5524" spans="1:20" x14ac:dyDescent="0.3">
      <c r="A5524" t="s">
        <v>77</v>
      </c>
      <c r="B5524" t="s">
        <v>668</v>
      </c>
      <c r="C5524">
        <v>7</v>
      </c>
      <c r="D5524">
        <v>8</v>
      </c>
      <c r="E5524" t="s">
        <v>510</v>
      </c>
      <c r="F5524" t="s">
        <v>508</v>
      </c>
      <c r="G5524" t="s">
        <v>508</v>
      </c>
      <c r="H5524">
        <v>6.3473821796546286</v>
      </c>
      <c r="I5524">
        <v>25.57252311295327</v>
      </c>
      <c r="J5524">
        <v>0.23072619005682371</v>
      </c>
      <c r="K5524">
        <v>43.528819394570263</v>
      </c>
      <c r="L5524">
        <v>0.46012577724772469</v>
      </c>
      <c r="M5524">
        <v>-4.6002198360286037</v>
      </c>
      <c r="N5524">
        <v>-0.2296263797482935</v>
      </c>
      <c r="O5524">
        <v>1</v>
      </c>
      <c r="P5524">
        <v>1</v>
      </c>
      <c r="Q5524">
        <v>1</v>
      </c>
      <c r="R5524">
        <v>0</v>
      </c>
      <c r="S5524">
        <v>0</v>
      </c>
      <c r="T5524">
        <v>0</v>
      </c>
    </row>
    <row r="5525" spans="1:20" x14ac:dyDescent="0.3">
      <c r="A5525" t="s">
        <v>139</v>
      </c>
      <c r="B5525" t="s">
        <v>668</v>
      </c>
      <c r="C5525">
        <v>4</v>
      </c>
      <c r="D5525">
        <v>7</v>
      </c>
      <c r="E5525" t="s">
        <v>510</v>
      </c>
      <c r="F5525" t="s">
        <v>508</v>
      </c>
      <c r="G5525" t="s">
        <v>508</v>
      </c>
      <c r="H5525">
        <v>6.6878428004070942</v>
      </c>
      <c r="I5525">
        <v>10.687013175630049</v>
      </c>
      <c r="J5525">
        <v>0.1029725840255782</v>
      </c>
      <c r="K5525">
        <v>-60.147538241266602</v>
      </c>
      <c r="L5525">
        <v>0.42980768179998452</v>
      </c>
      <c r="M5525">
        <v>-2.1176506491268379</v>
      </c>
      <c r="N5525">
        <v>9.9759609873830719</v>
      </c>
      <c r="O5525">
        <v>0</v>
      </c>
      <c r="P5525">
        <v>1</v>
      </c>
      <c r="Q5525">
        <v>1</v>
      </c>
      <c r="R5525">
        <v>0</v>
      </c>
      <c r="S5525">
        <v>0</v>
      </c>
      <c r="T5525">
        <v>0</v>
      </c>
    </row>
    <row r="5526" spans="1:20" x14ac:dyDescent="0.3">
      <c r="A5526" t="s">
        <v>228</v>
      </c>
      <c r="B5526" t="s">
        <v>668</v>
      </c>
      <c r="C5526">
        <v>13</v>
      </c>
      <c r="D5526">
        <v>9</v>
      </c>
      <c r="E5526" t="s">
        <v>510</v>
      </c>
      <c r="F5526" t="s">
        <v>508</v>
      </c>
      <c r="G5526" t="s">
        <v>508</v>
      </c>
      <c r="H5526">
        <v>6.6619510373642568</v>
      </c>
      <c r="I5526">
        <v>67.938960473109844</v>
      </c>
      <c r="J5526">
        <v>0.22629572983789989</v>
      </c>
      <c r="K5526">
        <v>169.08210091160731</v>
      </c>
      <c r="L5526">
        <v>1.175249861190409</v>
      </c>
      <c r="M5526">
        <v>-2.0368577070802871</v>
      </c>
      <c r="N5526">
        <v>6.9306909190757331</v>
      </c>
      <c r="O5526">
        <v>1</v>
      </c>
      <c r="P5526">
        <v>1</v>
      </c>
      <c r="Q5526">
        <v>1</v>
      </c>
      <c r="R5526">
        <v>1</v>
      </c>
      <c r="S5526">
        <v>1</v>
      </c>
      <c r="T5526">
        <v>1</v>
      </c>
    </row>
    <row r="5527" spans="1:20" x14ac:dyDescent="0.3">
      <c r="A5527" t="s">
        <v>265</v>
      </c>
      <c r="B5527" t="s">
        <v>668</v>
      </c>
      <c r="C5527">
        <v>6</v>
      </c>
      <c r="D5527">
        <v>7</v>
      </c>
      <c r="E5527" t="s">
        <v>510</v>
      </c>
      <c r="F5527" t="s">
        <v>508</v>
      </c>
      <c r="G5527" t="s">
        <v>508</v>
      </c>
      <c r="H5527">
        <v>8.3411652194315149</v>
      </c>
      <c r="I5527">
        <v>30.41825687923691</v>
      </c>
      <c r="J5527">
        <v>0.13051557347556281</v>
      </c>
      <c r="K5527">
        <v>-17.65169094289908</v>
      </c>
      <c r="L5527">
        <v>0.78963485687971324</v>
      </c>
      <c r="M5527">
        <v>-5.4922254292473447</v>
      </c>
      <c r="N5527">
        <v>-2.521924836868882</v>
      </c>
      <c r="O5527">
        <v>0</v>
      </c>
      <c r="P5527">
        <v>1</v>
      </c>
      <c r="Q5527">
        <v>1</v>
      </c>
      <c r="R5527">
        <v>0</v>
      </c>
      <c r="S5527">
        <v>1</v>
      </c>
      <c r="T5527">
        <v>0</v>
      </c>
    </row>
    <row r="5528" spans="1:20" x14ac:dyDescent="0.3">
      <c r="A5528" t="s">
        <v>271</v>
      </c>
      <c r="B5528" t="s">
        <v>668</v>
      </c>
      <c r="C5528">
        <v>1</v>
      </c>
      <c r="D5528">
        <v>4</v>
      </c>
      <c r="E5528" t="s">
        <v>510</v>
      </c>
      <c r="F5528" t="s">
        <v>508</v>
      </c>
      <c r="G5528" t="s">
        <v>508</v>
      </c>
      <c r="H5528">
        <v>7.3655555170296152</v>
      </c>
      <c r="I5528">
        <v>12.92776189327914</v>
      </c>
      <c r="J5528">
        <v>-1.94133832309628E-2</v>
      </c>
      <c r="K5528">
        <v>-55.77510456202014</v>
      </c>
      <c r="L5528">
        <v>0.72649389316837387</v>
      </c>
      <c r="M5528">
        <v>-2.5871820813077591</v>
      </c>
      <c r="N5528">
        <v>6.2355654892349328</v>
      </c>
      <c r="O5528">
        <v>0</v>
      </c>
      <c r="P5528">
        <v>1</v>
      </c>
      <c r="Q5528">
        <v>0</v>
      </c>
      <c r="R5528">
        <v>0</v>
      </c>
      <c r="S5528">
        <v>0</v>
      </c>
      <c r="T5528">
        <v>0</v>
      </c>
    </row>
    <row r="5529" spans="1:20" x14ac:dyDescent="0.3">
      <c r="A5529" t="s">
        <v>283</v>
      </c>
      <c r="B5529" t="s">
        <v>668</v>
      </c>
      <c r="C5529">
        <v>1</v>
      </c>
      <c r="D5529">
        <v>2</v>
      </c>
      <c r="E5529" t="s">
        <v>510</v>
      </c>
      <c r="F5529" t="s">
        <v>508</v>
      </c>
      <c r="G5529" t="s">
        <v>508</v>
      </c>
      <c r="H5529">
        <v>7.2857130141485298</v>
      </c>
      <c r="I5529">
        <v>25.855523786558269</v>
      </c>
      <c r="J5529">
        <v>-7.1137923881349874E-2</v>
      </c>
      <c r="K5529">
        <v>-52.924013473975187</v>
      </c>
      <c r="L5529">
        <v>0.48045231507881708</v>
      </c>
      <c r="M5529">
        <v>-1.098905244810283</v>
      </c>
      <c r="N5529">
        <v>-2.6666641235351558</v>
      </c>
      <c r="O5529">
        <v>0</v>
      </c>
      <c r="P5529">
        <v>1</v>
      </c>
      <c r="Q5529">
        <v>0</v>
      </c>
      <c r="R5529">
        <v>0</v>
      </c>
      <c r="S5529">
        <v>0</v>
      </c>
      <c r="T5529">
        <v>0</v>
      </c>
    </row>
    <row r="5530" spans="1:20" x14ac:dyDescent="0.3">
      <c r="A5530" t="s">
        <v>290</v>
      </c>
      <c r="B5530" t="s">
        <v>668</v>
      </c>
      <c r="C5530">
        <v>1</v>
      </c>
      <c r="D5530">
        <v>4</v>
      </c>
      <c r="E5530" t="s">
        <v>510</v>
      </c>
      <c r="F5530" t="s">
        <v>508</v>
      </c>
      <c r="G5530" t="s">
        <v>508</v>
      </c>
      <c r="H5530">
        <v>7.6484001647187734</v>
      </c>
      <c r="I5530">
        <v>16.730057601200979</v>
      </c>
      <c r="J5530">
        <v>-8.8836598127289904E-2</v>
      </c>
      <c r="K5530">
        <v>-71.185673987608283</v>
      </c>
      <c r="L5530">
        <v>0.44600942920461289</v>
      </c>
      <c r="M5530">
        <v>-2.6666641235351558</v>
      </c>
      <c r="N5530">
        <v>0.22830483523752479</v>
      </c>
      <c r="O5530">
        <v>0</v>
      </c>
      <c r="P5530">
        <v>1</v>
      </c>
      <c r="Q5530">
        <v>0</v>
      </c>
      <c r="R5530">
        <v>0</v>
      </c>
      <c r="S5530">
        <v>0</v>
      </c>
      <c r="T5530">
        <v>0</v>
      </c>
    </row>
    <row r="5531" spans="1:20" x14ac:dyDescent="0.3">
      <c r="A5531" t="s">
        <v>91</v>
      </c>
      <c r="B5531" t="s">
        <v>668</v>
      </c>
      <c r="C5531">
        <v>0</v>
      </c>
      <c r="D5531">
        <v>5</v>
      </c>
      <c r="E5531" t="s">
        <v>510</v>
      </c>
      <c r="F5531" t="s">
        <v>508</v>
      </c>
      <c r="G5531" t="s">
        <v>508</v>
      </c>
      <c r="H5531">
        <v>7.2619038428308329</v>
      </c>
      <c r="I5531">
        <v>14.429524348537241</v>
      </c>
      <c r="J5531">
        <v>-8.1918559650485945E-2</v>
      </c>
      <c r="K5531">
        <v>-129.7795509655418</v>
      </c>
      <c r="L5531">
        <v>1.306846018391058</v>
      </c>
      <c r="M5531">
        <v>-5.0847541643237886</v>
      </c>
      <c r="N5531">
        <v>1.1904807858458371</v>
      </c>
      <c r="O5531">
        <v>0</v>
      </c>
      <c r="P5531">
        <v>0</v>
      </c>
      <c r="Q5531">
        <v>0</v>
      </c>
      <c r="R5531">
        <v>0</v>
      </c>
      <c r="S5531">
        <v>0</v>
      </c>
      <c r="T5531">
        <v>1</v>
      </c>
    </row>
    <row r="5532" spans="1:20" x14ac:dyDescent="0.3">
      <c r="A5532" t="s">
        <v>162</v>
      </c>
      <c r="B5532" t="s">
        <v>668</v>
      </c>
      <c r="C5532">
        <v>3</v>
      </c>
      <c r="D5532">
        <v>5</v>
      </c>
      <c r="E5532" t="s">
        <v>510</v>
      </c>
      <c r="F5532" t="s">
        <v>508</v>
      </c>
      <c r="G5532" t="s">
        <v>508</v>
      </c>
      <c r="H5532">
        <v>6.2094170754113147</v>
      </c>
      <c r="I5532">
        <v>48.538020501760812</v>
      </c>
      <c r="J5532">
        <v>-6.8574018289402896E-3</v>
      </c>
      <c r="K5532">
        <v>32.704149195017727</v>
      </c>
      <c r="L5532">
        <v>0.85173105704724661</v>
      </c>
      <c r="M5532">
        <v>-4.7619003385543914</v>
      </c>
      <c r="N5532">
        <v>-0.34090604910187178</v>
      </c>
      <c r="O5532">
        <v>0</v>
      </c>
      <c r="P5532">
        <v>1</v>
      </c>
      <c r="Q5532">
        <v>0</v>
      </c>
      <c r="R5532">
        <v>1</v>
      </c>
      <c r="S5532">
        <v>0</v>
      </c>
      <c r="T5532">
        <v>0</v>
      </c>
    </row>
    <row r="5533" spans="1:20" x14ac:dyDescent="0.3">
      <c r="A5533" t="s">
        <v>220</v>
      </c>
      <c r="B5533" t="s">
        <v>668</v>
      </c>
      <c r="C5533">
        <v>9</v>
      </c>
      <c r="D5533">
        <v>5</v>
      </c>
      <c r="E5533" t="s">
        <v>510</v>
      </c>
      <c r="F5533" t="s">
        <v>508</v>
      </c>
      <c r="G5533" t="s">
        <v>508</v>
      </c>
      <c r="H5533">
        <v>6.0759090073889794</v>
      </c>
      <c r="I5533">
        <v>51.282095956145653</v>
      </c>
      <c r="J5533">
        <v>3.1828618234734369E-3</v>
      </c>
      <c r="K5533">
        <v>-82.720161660130287</v>
      </c>
      <c r="L5533">
        <v>0.66561969004670352</v>
      </c>
      <c r="M5533">
        <v>-0.34090604910187178</v>
      </c>
      <c r="N5533">
        <v>6.3853983661613327</v>
      </c>
      <c r="O5533">
        <v>1</v>
      </c>
      <c r="P5533">
        <v>1</v>
      </c>
      <c r="Q5533">
        <v>1</v>
      </c>
      <c r="R5533">
        <v>1</v>
      </c>
      <c r="S5533">
        <v>0</v>
      </c>
      <c r="T5533">
        <v>0</v>
      </c>
    </row>
    <row r="5534" spans="1:20" x14ac:dyDescent="0.3">
      <c r="A5534" t="s">
        <v>235</v>
      </c>
      <c r="B5534" t="s">
        <v>668</v>
      </c>
      <c r="C5534">
        <v>7</v>
      </c>
      <c r="D5534">
        <v>4</v>
      </c>
      <c r="E5534" t="s">
        <v>510</v>
      </c>
      <c r="F5534" t="s">
        <v>508</v>
      </c>
      <c r="G5534" t="s">
        <v>508</v>
      </c>
      <c r="H5534">
        <v>5.8363334182055224</v>
      </c>
      <c r="I5534">
        <v>65.536742189232157</v>
      </c>
      <c r="J5534">
        <v>8.4704038293989051E-2</v>
      </c>
      <c r="K5534">
        <v>112.4826458899885</v>
      </c>
      <c r="L5534">
        <v>0.55890936424192306</v>
      </c>
      <c r="M5534">
        <v>-3.5902866209164839</v>
      </c>
      <c r="N5534">
        <v>2.519162533990968</v>
      </c>
      <c r="O5534">
        <v>1</v>
      </c>
      <c r="P5534">
        <v>1</v>
      </c>
      <c r="Q5534">
        <v>1</v>
      </c>
      <c r="R5534">
        <v>0</v>
      </c>
      <c r="S5534">
        <v>0</v>
      </c>
      <c r="T5534">
        <v>0</v>
      </c>
    </row>
    <row r="5535" spans="1:20" x14ac:dyDescent="0.3">
      <c r="A5535" t="s">
        <v>269</v>
      </c>
      <c r="B5535" t="s">
        <v>668</v>
      </c>
      <c r="C5535">
        <v>6</v>
      </c>
      <c r="D5535">
        <v>5</v>
      </c>
      <c r="E5535" t="s">
        <v>510</v>
      </c>
      <c r="F5535" t="s">
        <v>508</v>
      </c>
      <c r="G5535" t="s">
        <v>508</v>
      </c>
      <c r="H5535">
        <v>6.9339556577780233</v>
      </c>
      <c r="I5535">
        <v>51.685418241055082</v>
      </c>
      <c r="J5535">
        <v>4.4749424537283769E-2</v>
      </c>
      <c r="K5535">
        <v>40.985813470489099</v>
      </c>
      <c r="L5535">
        <v>0.78149649317785563</v>
      </c>
      <c r="M5535">
        <v>-3.369559482275081</v>
      </c>
      <c r="N5535">
        <v>-0.22497701902446091</v>
      </c>
      <c r="O5535">
        <v>0</v>
      </c>
      <c r="P5535">
        <v>1</v>
      </c>
      <c r="Q5535">
        <v>1</v>
      </c>
      <c r="R5535">
        <v>0</v>
      </c>
      <c r="S5535">
        <v>1</v>
      </c>
      <c r="T5535">
        <v>0</v>
      </c>
    </row>
    <row r="5536" spans="1:20" x14ac:dyDescent="0.3">
      <c r="A5536" t="s">
        <v>282</v>
      </c>
      <c r="B5536" t="s">
        <v>668</v>
      </c>
      <c r="C5536">
        <v>6</v>
      </c>
      <c r="D5536">
        <v>3</v>
      </c>
      <c r="E5536" t="s">
        <v>510</v>
      </c>
      <c r="F5536" t="s">
        <v>508</v>
      </c>
      <c r="G5536" t="s">
        <v>508</v>
      </c>
      <c r="H5536">
        <v>6.5952658371415147</v>
      </c>
      <c r="I5536">
        <v>50.561797150817952</v>
      </c>
      <c r="J5536">
        <v>2.2954151339654689E-2</v>
      </c>
      <c r="K5536">
        <v>-24.32460733376471</v>
      </c>
      <c r="L5536">
        <v>0.30202529691288721</v>
      </c>
      <c r="M5536">
        <v>-0.22497701902446091</v>
      </c>
      <c r="N5536">
        <v>2.02931575533426</v>
      </c>
      <c r="O5536">
        <v>0</v>
      </c>
      <c r="P5536">
        <v>1</v>
      </c>
      <c r="Q5536">
        <v>1</v>
      </c>
      <c r="R5536">
        <v>0</v>
      </c>
      <c r="S5536">
        <v>1</v>
      </c>
      <c r="T5536">
        <v>0</v>
      </c>
    </row>
    <row r="5537" spans="1:20" x14ac:dyDescent="0.3">
      <c r="A5537" t="s">
        <v>285</v>
      </c>
      <c r="B5537" t="s">
        <v>668</v>
      </c>
      <c r="C5537">
        <v>1</v>
      </c>
      <c r="D5537">
        <v>4</v>
      </c>
      <c r="E5537" t="s">
        <v>510</v>
      </c>
      <c r="F5537" t="s">
        <v>508</v>
      </c>
      <c r="G5537" t="s">
        <v>508</v>
      </c>
      <c r="H5537">
        <v>6.4487492981372974</v>
      </c>
      <c r="I5537">
        <v>34.782641746744197</v>
      </c>
      <c r="J5537">
        <v>-2.8608545827794249E-3</v>
      </c>
      <c r="K5537">
        <v>-11.736172686960231</v>
      </c>
      <c r="L5537">
        <v>0.81289343330701846</v>
      </c>
      <c r="M5537">
        <v>-2.209942597237633</v>
      </c>
      <c r="N5537">
        <v>1.694910870787588</v>
      </c>
      <c r="O5537">
        <v>0</v>
      </c>
      <c r="P5537">
        <v>1</v>
      </c>
      <c r="Q5537">
        <v>0</v>
      </c>
      <c r="R5537">
        <v>0</v>
      </c>
      <c r="S5537">
        <v>0</v>
      </c>
      <c r="T5537">
        <v>0</v>
      </c>
    </row>
    <row r="5538" spans="1:20" x14ac:dyDescent="0.3">
      <c r="A5538" t="s">
        <v>291</v>
      </c>
      <c r="B5538" t="s">
        <v>668</v>
      </c>
      <c r="C5538">
        <v>3</v>
      </c>
      <c r="D5538">
        <v>5</v>
      </c>
      <c r="E5538" t="s">
        <v>510</v>
      </c>
      <c r="F5538" t="s">
        <v>508</v>
      </c>
      <c r="G5538" t="s">
        <v>508</v>
      </c>
      <c r="H5538">
        <v>5.9496751337926854</v>
      </c>
      <c r="I5538">
        <v>31.159439820045819</v>
      </c>
      <c r="J5538">
        <v>-1.8273900711628831E-2</v>
      </c>
      <c r="K5538">
        <v>-97.39128005526338</v>
      </c>
      <c r="L5538">
        <v>1.1191937365646101</v>
      </c>
      <c r="M5538">
        <v>-2.2222201029459638</v>
      </c>
      <c r="N5538">
        <v>-2.954547991437305</v>
      </c>
      <c r="O5538">
        <v>0</v>
      </c>
      <c r="P5538">
        <v>1</v>
      </c>
      <c r="Q5538">
        <v>0</v>
      </c>
      <c r="R5538">
        <v>0</v>
      </c>
      <c r="S5538">
        <v>0</v>
      </c>
      <c r="T5538">
        <v>1</v>
      </c>
    </row>
    <row r="5539" spans="1:20" x14ac:dyDescent="0.3">
      <c r="A5539" t="s">
        <v>295</v>
      </c>
      <c r="B5539" t="s">
        <v>668</v>
      </c>
      <c r="C5539">
        <v>-2</v>
      </c>
      <c r="D5539">
        <v>3</v>
      </c>
      <c r="E5539" t="s">
        <v>510</v>
      </c>
      <c r="F5539" t="s">
        <v>508</v>
      </c>
      <c r="G5539" t="s">
        <v>508</v>
      </c>
      <c r="H5539">
        <v>5.8882561388636594</v>
      </c>
      <c r="I5539">
        <v>12.318845086677239</v>
      </c>
      <c r="J5539">
        <v>-4.3063305917111452E-2</v>
      </c>
      <c r="K5539">
        <v>-110.06190842634859</v>
      </c>
      <c r="L5539">
        <v>0.60855573596834767</v>
      </c>
      <c r="M5539">
        <v>-2.954547991437305</v>
      </c>
      <c r="N5539">
        <v>1.873534521391172</v>
      </c>
      <c r="O5539">
        <v>0</v>
      </c>
      <c r="P5539">
        <v>0</v>
      </c>
      <c r="Q5539">
        <v>0</v>
      </c>
      <c r="R5539">
        <v>0</v>
      </c>
      <c r="S5539">
        <v>0</v>
      </c>
      <c r="T5539">
        <v>0</v>
      </c>
    </row>
    <row r="5540" spans="1:20" x14ac:dyDescent="0.3">
      <c r="A5540" t="s">
        <v>96</v>
      </c>
      <c r="B5540" t="s">
        <v>668</v>
      </c>
      <c r="C5540">
        <v>9</v>
      </c>
      <c r="D5540">
        <v>5</v>
      </c>
      <c r="E5540" t="s">
        <v>510</v>
      </c>
      <c r="F5540" t="s">
        <v>508</v>
      </c>
      <c r="G5540" t="s">
        <v>508</v>
      </c>
      <c r="H5540">
        <v>5.2509646618228167</v>
      </c>
      <c r="I5540">
        <v>61.971835715504177</v>
      </c>
      <c r="J5540">
        <v>6.0371114561895207E-2</v>
      </c>
      <c r="K5540">
        <v>102.4956614637907</v>
      </c>
      <c r="L5540">
        <v>0.7132085219066161</v>
      </c>
      <c r="M5540">
        <v>-3.1413631910281521</v>
      </c>
      <c r="N5540">
        <v>9.9459467707453548</v>
      </c>
      <c r="O5540">
        <v>1</v>
      </c>
      <c r="P5540">
        <v>1</v>
      </c>
      <c r="Q5540">
        <v>1</v>
      </c>
      <c r="R5540">
        <v>0</v>
      </c>
      <c r="S5540">
        <v>1</v>
      </c>
      <c r="T5540">
        <v>0</v>
      </c>
    </row>
    <row r="5541" spans="1:20" x14ac:dyDescent="0.3">
      <c r="A5541" t="s">
        <v>164</v>
      </c>
      <c r="B5541" t="s">
        <v>668</v>
      </c>
      <c r="C5541">
        <v>11</v>
      </c>
      <c r="D5541">
        <v>12</v>
      </c>
      <c r="E5541" t="s">
        <v>510</v>
      </c>
      <c r="F5541" t="s">
        <v>508</v>
      </c>
      <c r="G5541" t="s">
        <v>508</v>
      </c>
      <c r="H5541">
        <v>5.401414962147463</v>
      </c>
      <c r="I5541">
        <v>56.465542755856063</v>
      </c>
      <c r="J5541">
        <v>0.1123342777505589</v>
      </c>
      <c r="K5541">
        <v>196.12851718306601</v>
      </c>
      <c r="L5541">
        <v>1.3836488463111429</v>
      </c>
      <c r="M5541">
        <v>-4.8180901420083879</v>
      </c>
      <c r="N5541">
        <v>2.0661136669406841</v>
      </c>
      <c r="O5541">
        <v>1</v>
      </c>
      <c r="P5541">
        <v>1</v>
      </c>
      <c r="Q5541">
        <v>1</v>
      </c>
      <c r="R5541">
        <v>0</v>
      </c>
      <c r="S5541">
        <v>1</v>
      </c>
      <c r="T5541">
        <v>1</v>
      </c>
    </row>
    <row r="5542" spans="1:20" x14ac:dyDescent="0.3">
      <c r="A5542" t="s">
        <v>242</v>
      </c>
      <c r="B5542" t="s">
        <v>668</v>
      </c>
      <c r="C5542">
        <v>6</v>
      </c>
      <c r="D5542">
        <v>5</v>
      </c>
      <c r="E5542" t="s">
        <v>510</v>
      </c>
      <c r="F5542" t="s">
        <v>508</v>
      </c>
      <c r="G5542" t="s">
        <v>508</v>
      </c>
      <c r="H5542">
        <v>5.7989290551697481</v>
      </c>
      <c r="I5542">
        <v>53.879317432182241</v>
      </c>
      <c r="J5542">
        <v>8.7699108204992771E-2</v>
      </c>
      <c r="K5542">
        <v>44.364661981088233</v>
      </c>
      <c r="L5542">
        <v>0.87545535269177677</v>
      </c>
      <c r="M5542">
        <v>-5.962851260733264</v>
      </c>
      <c r="N5542">
        <v>9.9792104944622935</v>
      </c>
      <c r="O5542">
        <v>0</v>
      </c>
      <c r="P5542">
        <v>1</v>
      </c>
      <c r="Q5542">
        <v>1</v>
      </c>
      <c r="R5542">
        <v>0</v>
      </c>
      <c r="S5542">
        <v>1</v>
      </c>
      <c r="T5542">
        <v>0</v>
      </c>
    </row>
    <row r="5543" spans="1:20" x14ac:dyDescent="0.3">
      <c r="A5543" t="s">
        <v>139</v>
      </c>
      <c r="B5543" t="s">
        <v>125</v>
      </c>
      <c r="C5543">
        <v>11</v>
      </c>
      <c r="D5543">
        <v>12</v>
      </c>
      <c r="E5543" t="s">
        <v>510</v>
      </c>
      <c r="F5543" t="s">
        <v>508</v>
      </c>
      <c r="G5543" t="s">
        <v>508</v>
      </c>
      <c r="H5543">
        <v>2.5349256421811628</v>
      </c>
      <c r="I5543">
        <v>82.44274809160305</v>
      </c>
      <c r="J5543">
        <v>1.6872917688046261</v>
      </c>
      <c r="K5543">
        <v>169.17721095266819</v>
      </c>
      <c r="L5543">
        <v>0.82269084223320754</v>
      </c>
      <c r="M5543">
        <v>-1.0920436817472701</v>
      </c>
      <c r="N5543">
        <v>1.7350157728706621</v>
      </c>
      <c r="O5543">
        <v>1</v>
      </c>
      <c r="P5543">
        <v>1</v>
      </c>
      <c r="Q5543">
        <v>1</v>
      </c>
      <c r="R5543">
        <v>0</v>
      </c>
      <c r="S5543">
        <v>1</v>
      </c>
      <c r="T5543">
        <v>0</v>
      </c>
    </row>
    <row r="5544" spans="1:20" x14ac:dyDescent="0.3">
      <c r="A5544" t="s">
        <v>228</v>
      </c>
      <c r="B5544" t="s">
        <v>125</v>
      </c>
      <c r="C5544">
        <v>11</v>
      </c>
      <c r="D5544">
        <v>12</v>
      </c>
      <c r="E5544" t="s">
        <v>510</v>
      </c>
      <c r="F5544" t="s">
        <v>508</v>
      </c>
      <c r="G5544" t="s">
        <v>508</v>
      </c>
      <c r="H5544">
        <v>2.6165299956840751</v>
      </c>
      <c r="I5544">
        <v>84.659090909090907</v>
      </c>
      <c r="J5544">
        <v>2.3148323940794282</v>
      </c>
      <c r="K5544">
        <v>131.90789473684191</v>
      </c>
      <c r="L5544">
        <v>0.98875724417521693</v>
      </c>
      <c r="M5544">
        <v>-0.60060060060060061</v>
      </c>
      <c r="N5544">
        <v>1.8126888217522661</v>
      </c>
      <c r="O5544">
        <v>1</v>
      </c>
      <c r="P5544">
        <v>1</v>
      </c>
      <c r="Q5544">
        <v>1</v>
      </c>
      <c r="R5544">
        <v>0</v>
      </c>
      <c r="S5544">
        <v>1</v>
      </c>
      <c r="T5544">
        <v>0</v>
      </c>
    </row>
    <row r="5545" spans="1:20" x14ac:dyDescent="0.3">
      <c r="A5545" t="s">
        <v>265</v>
      </c>
      <c r="B5545" t="s">
        <v>125</v>
      </c>
      <c r="C5545">
        <v>11</v>
      </c>
      <c r="D5545">
        <v>12</v>
      </c>
      <c r="E5545" t="s">
        <v>510</v>
      </c>
      <c r="F5545" t="s">
        <v>508</v>
      </c>
      <c r="G5545" t="s">
        <v>508</v>
      </c>
      <c r="H5545">
        <v>2.7536231884057969</v>
      </c>
      <c r="I5545">
        <v>86.238532110091754</v>
      </c>
      <c r="J5545">
        <v>2.3006819927313811</v>
      </c>
      <c r="K5545">
        <v>111.46953405017921</v>
      </c>
      <c r="L5545">
        <v>0.90159097555037571</v>
      </c>
      <c r="M5545">
        <v>-0.79079798705966931</v>
      </c>
      <c r="N5545">
        <v>-4.8550724637681162</v>
      </c>
      <c r="O5545">
        <v>1</v>
      </c>
      <c r="P5545">
        <v>1</v>
      </c>
      <c r="Q5545">
        <v>1</v>
      </c>
      <c r="R5545">
        <v>0</v>
      </c>
      <c r="S5545">
        <v>1</v>
      </c>
      <c r="T5545">
        <v>0</v>
      </c>
    </row>
    <row r="5546" spans="1:20" x14ac:dyDescent="0.3">
      <c r="A5546" t="s">
        <v>271</v>
      </c>
      <c r="B5546" t="s">
        <v>125</v>
      </c>
      <c r="C5546">
        <v>5</v>
      </c>
      <c r="D5546">
        <v>9</v>
      </c>
      <c r="E5546" t="s">
        <v>510</v>
      </c>
      <c r="F5546" t="s">
        <v>508</v>
      </c>
      <c r="G5546" t="s">
        <v>508</v>
      </c>
      <c r="H5546">
        <v>3.657142857142857</v>
      </c>
      <c r="I5546">
        <v>26.60550458715597</v>
      </c>
      <c r="J5546">
        <v>-1.5106634619701</v>
      </c>
      <c r="K5546">
        <v>-45.998940116587178</v>
      </c>
      <c r="L5546">
        <v>1.090064614201141</v>
      </c>
      <c r="M5546">
        <v>-4.7981721249047986</v>
      </c>
      <c r="N5546">
        <v>2.56</v>
      </c>
      <c r="O5546">
        <v>0</v>
      </c>
      <c r="P5546">
        <v>1</v>
      </c>
      <c r="Q5546">
        <v>0</v>
      </c>
      <c r="R5546">
        <v>0</v>
      </c>
      <c r="S5546">
        <v>0</v>
      </c>
      <c r="T5546">
        <v>1</v>
      </c>
    </row>
    <row r="5547" spans="1:20" x14ac:dyDescent="0.3">
      <c r="A5547" t="s">
        <v>283</v>
      </c>
      <c r="B5547" t="s">
        <v>125</v>
      </c>
      <c r="C5547">
        <v>0</v>
      </c>
      <c r="D5547">
        <v>7</v>
      </c>
      <c r="E5547" t="s">
        <v>510</v>
      </c>
      <c r="F5547" t="s">
        <v>508</v>
      </c>
      <c r="G5547" t="s">
        <v>508</v>
      </c>
      <c r="H5547">
        <v>3.5714285714285712</v>
      </c>
      <c r="I5547">
        <v>2.7624309392265189</v>
      </c>
      <c r="J5547">
        <v>-4.2455397714791978</v>
      </c>
      <c r="K5547">
        <v>-114.2279942279941</v>
      </c>
      <c r="L5547">
        <v>0.87727075791169684</v>
      </c>
      <c r="M5547">
        <v>-2.2961203483768799</v>
      </c>
      <c r="N5547">
        <v>-0.48622366288492708</v>
      </c>
      <c r="O5547">
        <v>0</v>
      </c>
      <c r="P5547">
        <v>0</v>
      </c>
      <c r="Q5547">
        <v>0</v>
      </c>
      <c r="R5547">
        <v>0</v>
      </c>
      <c r="S5547">
        <v>0</v>
      </c>
      <c r="T5547">
        <v>0</v>
      </c>
    </row>
    <row r="5548" spans="1:20" x14ac:dyDescent="0.3">
      <c r="A5548" t="s">
        <v>290</v>
      </c>
      <c r="B5548" t="s">
        <v>125</v>
      </c>
      <c r="C5548">
        <v>0</v>
      </c>
      <c r="D5548">
        <v>5</v>
      </c>
      <c r="E5548" t="s">
        <v>510</v>
      </c>
      <c r="F5548" t="s">
        <v>508</v>
      </c>
      <c r="G5548" t="s">
        <v>508</v>
      </c>
      <c r="H5548">
        <v>3.5772452303396931</v>
      </c>
      <c r="I5548">
        <v>3.191489361702128</v>
      </c>
      <c r="J5548">
        <v>-4.9140778475431688</v>
      </c>
      <c r="K5548">
        <v>-121.9983883964545</v>
      </c>
      <c r="L5548">
        <v>0.63599041656859534</v>
      </c>
      <c r="M5548">
        <v>-0.48622366288492708</v>
      </c>
      <c r="N5548">
        <v>1.4657980456026061</v>
      </c>
      <c r="O5548">
        <v>0</v>
      </c>
      <c r="P5548">
        <v>0</v>
      </c>
      <c r="Q5548">
        <v>0</v>
      </c>
      <c r="R5548">
        <v>0</v>
      </c>
      <c r="S5548">
        <v>0</v>
      </c>
      <c r="T5548">
        <v>0</v>
      </c>
    </row>
    <row r="5549" spans="1:20" x14ac:dyDescent="0.3">
      <c r="A5549" t="s">
        <v>512</v>
      </c>
      <c r="B5549" t="s">
        <v>125</v>
      </c>
      <c r="C5549">
        <v>5</v>
      </c>
      <c r="D5549">
        <v>7</v>
      </c>
      <c r="E5549" t="s">
        <v>510</v>
      </c>
      <c r="F5549" t="s">
        <v>508</v>
      </c>
      <c r="G5549" t="s">
        <v>508</v>
      </c>
      <c r="H5549">
        <v>3.652729384436701</v>
      </c>
      <c r="I5549">
        <v>10</v>
      </c>
      <c r="J5549">
        <v>-4.8407624347872584</v>
      </c>
      <c r="K5549">
        <v>-92.559318129463264</v>
      </c>
      <c r="L5549">
        <v>1.0664248616089389</v>
      </c>
      <c r="M5549">
        <v>-1.284109149277689</v>
      </c>
      <c r="N5549">
        <v>-6.0162601626016263</v>
      </c>
      <c r="O5549">
        <v>0</v>
      </c>
      <c r="P5549">
        <v>1</v>
      </c>
      <c r="Q5549">
        <v>0</v>
      </c>
      <c r="R5549">
        <v>0</v>
      </c>
      <c r="S5549">
        <v>0</v>
      </c>
      <c r="T5549">
        <v>1</v>
      </c>
    </row>
    <row r="5550" spans="1:20" x14ac:dyDescent="0.3">
      <c r="A5550" t="s">
        <v>91</v>
      </c>
      <c r="B5550" t="s">
        <v>125</v>
      </c>
      <c r="C5550">
        <v>0</v>
      </c>
      <c r="D5550">
        <v>5</v>
      </c>
      <c r="E5550" t="s">
        <v>510</v>
      </c>
      <c r="F5550" t="s">
        <v>508</v>
      </c>
      <c r="G5550" t="s">
        <v>508</v>
      </c>
      <c r="H5550">
        <v>4.3746910528917446</v>
      </c>
      <c r="I5550">
        <v>9.6085409252669027</v>
      </c>
      <c r="J5550">
        <v>-5.6233483206061647</v>
      </c>
      <c r="K5550">
        <v>-160.8675954241703</v>
      </c>
      <c r="L5550">
        <v>0.96697268133336101</v>
      </c>
      <c r="M5550">
        <v>-6.0162601626016263</v>
      </c>
      <c r="N5550">
        <v>-0.69204152249134954</v>
      </c>
      <c r="O5550">
        <v>0</v>
      </c>
      <c r="P5550">
        <v>0</v>
      </c>
      <c r="Q5550">
        <v>0</v>
      </c>
      <c r="R5550">
        <v>0</v>
      </c>
      <c r="S5550">
        <v>0</v>
      </c>
      <c r="T5550">
        <v>0</v>
      </c>
    </row>
    <row r="5551" spans="1:20" x14ac:dyDescent="0.3">
      <c r="A5551" t="s">
        <v>93</v>
      </c>
      <c r="B5551" t="s">
        <v>125</v>
      </c>
      <c r="C5551">
        <v>0</v>
      </c>
      <c r="D5551">
        <v>3</v>
      </c>
      <c r="E5551" t="s">
        <v>510</v>
      </c>
      <c r="F5551" t="s">
        <v>508</v>
      </c>
      <c r="G5551" t="s">
        <v>508</v>
      </c>
      <c r="H5551">
        <v>4.4425087108013939</v>
      </c>
      <c r="I5551">
        <v>6.7615658362989333</v>
      </c>
      <c r="J5551">
        <v>-5.8082325522807503</v>
      </c>
      <c r="K5551">
        <v>-127.7777777777779</v>
      </c>
      <c r="L5551">
        <v>0.81653709048418444</v>
      </c>
      <c r="M5551">
        <v>-0.69204152249134954</v>
      </c>
      <c r="N5551">
        <v>0.26132404181184671</v>
      </c>
      <c r="O5551">
        <v>0</v>
      </c>
      <c r="P5551">
        <v>0</v>
      </c>
      <c r="Q5551">
        <v>0</v>
      </c>
      <c r="R5551">
        <v>0</v>
      </c>
      <c r="S5551">
        <v>0</v>
      </c>
      <c r="T5551">
        <v>0</v>
      </c>
    </row>
    <row r="5552" spans="1:20" x14ac:dyDescent="0.3">
      <c r="A5552" t="s">
        <v>162</v>
      </c>
      <c r="B5552" t="s">
        <v>125</v>
      </c>
      <c r="C5552">
        <v>2</v>
      </c>
      <c r="D5552">
        <v>6</v>
      </c>
      <c r="E5552" t="s">
        <v>510</v>
      </c>
      <c r="F5552" t="s">
        <v>508</v>
      </c>
      <c r="G5552" t="s">
        <v>508</v>
      </c>
      <c r="H5552">
        <v>4.5941411795070328</v>
      </c>
      <c r="I5552">
        <v>1.0033444816053509</v>
      </c>
      <c r="J5552">
        <v>-5.4468540692323133</v>
      </c>
      <c r="K5552">
        <v>-119.66515482389821</v>
      </c>
      <c r="L5552">
        <v>1.159188373189779</v>
      </c>
      <c r="M5552">
        <v>-2.6385224274406331</v>
      </c>
      <c r="N5552">
        <v>1.897018970189702</v>
      </c>
      <c r="O5552">
        <v>0</v>
      </c>
      <c r="P5552">
        <v>0</v>
      </c>
      <c r="Q5552">
        <v>0</v>
      </c>
      <c r="R5552">
        <v>0</v>
      </c>
      <c r="S5552">
        <v>0</v>
      </c>
      <c r="T5552">
        <v>1</v>
      </c>
    </row>
    <row r="5553" spans="1:20" x14ac:dyDescent="0.3">
      <c r="A5553" t="s">
        <v>235</v>
      </c>
      <c r="B5553" t="s">
        <v>125</v>
      </c>
      <c r="C5553">
        <v>8</v>
      </c>
      <c r="D5553">
        <v>6</v>
      </c>
      <c r="E5553" t="s">
        <v>510</v>
      </c>
      <c r="F5553" t="s">
        <v>508</v>
      </c>
      <c r="G5553" t="s">
        <v>508</v>
      </c>
      <c r="H5553">
        <v>3.9533178540877429</v>
      </c>
      <c r="I5553">
        <v>54.502369668246438</v>
      </c>
      <c r="J5553">
        <v>-0.45684563856913218</v>
      </c>
      <c r="K5553">
        <v>-28.5809906291834</v>
      </c>
      <c r="L5553">
        <v>0.59147493178370658</v>
      </c>
      <c r="M5553">
        <v>-0.17079419299743809</v>
      </c>
      <c r="N5553">
        <v>-0.7698887938408896</v>
      </c>
      <c r="O5553">
        <v>1</v>
      </c>
      <c r="P5553">
        <v>1</v>
      </c>
      <c r="Q5553">
        <v>0</v>
      </c>
      <c r="R5553">
        <v>1</v>
      </c>
      <c r="S5553">
        <v>0</v>
      </c>
      <c r="T5553">
        <v>0</v>
      </c>
    </row>
    <row r="5554" spans="1:20" x14ac:dyDescent="0.3">
      <c r="A5554" t="s">
        <v>259</v>
      </c>
      <c r="B5554" t="s">
        <v>125</v>
      </c>
      <c r="C5554">
        <v>6</v>
      </c>
      <c r="D5554">
        <v>6</v>
      </c>
      <c r="E5554" t="s">
        <v>510</v>
      </c>
      <c r="F5554" t="s">
        <v>508</v>
      </c>
      <c r="G5554" t="s">
        <v>508</v>
      </c>
      <c r="H5554">
        <v>3.8977832512315271</v>
      </c>
      <c r="I5554">
        <v>50.236966824644547</v>
      </c>
      <c r="J5554">
        <v>-0.116333881889676</v>
      </c>
      <c r="K5554">
        <v>-14.49122807017566</v>
      </c>
      <c r="L5554">
        <v>0.71470668658766701</v>
      </c>
      <c r="M5554">
        <v>-0.7698887938408896</v>
      </c>
      <c r="N5554">
        <v>1.6379310344827589</v>
      </c>
      <c r="O5554">
        <v>1</v>
      </c>
      <c r="P5554">
        <v>1</v>
      </c>
      <c r="Q5554">
        <v>0</v>
      </c>
      <c r="R5554">
        <v>0</v>
      </c>
      <c r="S5554">
        <v>0</v>
      </c>
      <c r="T5554">
        <v>0</v>
      </c>
    </row>
    <row r="5555" spans="1:20" x14ac:dyDescent="0.3">
      <c r="A5555" t="s">
        <v>269</v>
      </c>
      <c r="B5555" t="s">
        <v>125</v>
      </c>
      <c r="C5555">
        <v>6</v>
      </c>
      <c r="D5555">
        <v>8</v>
      </c>
      <c r="E5555" t="s">
        <v>513</v>
      </c>
      <c r="F5555" t="s">
        <v>508</v>
      </c>
      <c r="G5555" t="s">
        <v>508</v>
      </c>
      <c r="H5555">
        <v>3.7771772509519721</v>
      </c>
      <c r="I5555">
        <v>53.960396039603957</v>
      </c>
      <c r="J5555">
        <v>0.71789487737054802</v>
      </c>
      <c r="K5555">
        <v>45.87155963302741</v>
      </c>
      <c r="L5555">
        <v>0.85058181445519476</v>
      </c>
      <c r="M5555">
        <v>-1.3570822731128069</v>
      </c>
      <c r="N5555">
        <v>-0.42992261392949271</v>
      </c>
      <c r="O5555">
        <v>0</v>
      </c>
      <c r="P5555">
        <v>1</v>
      </c>
      <c r="Q5555">
        <v>1</v>
      </c>
      <c r="R5555">
        <v>0</v>
      </c>
      <c r="S5555">
        <v>0</v>
      </c>
      <c r="T5555">
        <v>0</v>
      </c>
    </row>
    <row r="5556" spans="1:20" x14ac:dyDescent="0.3">
      <c r="A5556" t="s">
        <v>282</v>
      </c>
      <c r="B5556" t="s">
        <v>125</v>
      </c>
      <c r="C5556">
        <v>8</v>
      </c>
      <c r="D5556">
        <v>6</v>
      </c>
      <c r="E5556" t="s">
        <v>510</v>
      </c>
      <c r="F5556" t="s">
        <v>508</v>
      </c>
      <c r="G5556" t="s">
        <v>508</v>
      </c>
      <c r="H5556">
        <v>3.6269430051813472</v>
      </c>
      <c r="I5556">
        <v>75.362318840579718</v>
      </c>
      <c r="J5556">
        <v>0.73106164008251184</v>
      </c>
      <c r="K5556">
        <v>12.113346311918789</v>
      </c>
      <c r="L5556">
        <v>0.50975870628554931</v>
      </c>
      <c r="M5556">
        <v>-0.42992261392949271</v>
      </c>
      <c r="N5556">
        <v>2.0725388601036272</v>
      </c>
      <c r="O5556">
        <v>0</v>
      </c>
      <c r="P5556">
        <v>1</v>
      </c>
      <c r="Q5556">
        <v>1</v>
      </c>
      <c r="R5556">
        <v>1</v>
      </c>
      <c r="S5556">
        <v>0</v>
      </c>
      <c r="T5556">
        <v>0</v>
      </c>
    </row>
    <row r="5557" spans="1:20" x14ac:dyDescent="0.3">
      <c r="A5557" t="s">
        <v>285</v>
      </c>
      <c r="B5557" t="s">
        <v>125</v>
      </c>
      <c r="C5557">
        <v>11</v>
      </c>
      <c r="D5557">
        <v>11</v>
      </c>
      <c r="E5557" t="s">
        <v>510</v>
      </c>
      <c r="F5557" t="s">
        <v>508</v>
      </c>
      <c r="G5557" t="s">
        <v>508</v>
      </c>
      <c r="H5557">
        <v>3.289150711831125</v>
      </c>
      <c r="I5557">
        <v>79.710144927536234</v>
      </c>
      <c r="J5557">
        <v>0.84107540794838442</v>
      </c>
      <c r="K5557">
        <v>73.388290002113862</v>
      </c>
      <c r="L5557">
        <v>1.1649316876955289</v>
      </c>
      <c r="M5557">
        <v>-1.522842639593909</v>
      </c>
      <c r="N5557">
        <v>1.202749140893471</v>
      </c>
      <c r="O5557">
        <v>1</v>
      </c>
      <c r="P5557">
        <v>1</v>
      </c>
      <c r="Q5557">
        <v>1</v>
      </c>
      <c r="R5557">
        <v>0</v>
      </c>
      <c r="S5557">
        <v>0</v>
      </c>
      <c r="T5557">
        <v>1</v>
      </c>
    </row>
    <row r="5558" spans="1:20" x14ac:dyDescent="0.3">
      <c r="A5558" t="s">
        <v>291</v>
      </c>
      <c r="B5558" t="s">
        <v>125</v>
      </c>
      <c r="C5558">
        <v>11</v>
      </c>
      <c r="D5558">
        <v>10</v>
      </c>
      <c r="E5558" t="s">
        <v>510</v>
      </c>
      <c r="F5558" t="s">
        <v>508</v>
      </c>
      <c r="G5558" t="s">
        <v>508</v>
      </c>
      <c r="H5558">
        <v>3.0603553175955218</v>
      </c>
      <c r="I5558">
        <v>83.333333333333343</v>
      </c>
      <c r="J5558">
        <v>1.028892903715235</v>
      </c>
      <c r="K5558">
        <v>62.391611211937708</v>
      </c>
      <c r="L5558">
        <v>0.69564391515523516</v>
      </c>
      <c r="M5558">
        <v>-0.3395585738539898</v>
      </c>
      <c r="N5558">
        <v>0.1703577512776831</v>
      </c>
      <c r="O5558">
        <v>1</v>
      </c>
      <c r="P5558">
        <v>1</v>
      </c>
      <c r="Q5558">
        <v>1</v>
      </c>
      <c r="R5558">
        <v>1</v>
      </c>
      <c r="S5558">
        <v>0</v>
      </c>
      <c r="T5558">
        <v>0</v>
      </c>
    </row>
    <row r="5559" spans="1:20" x14ac:dyDescent="0.3">
      <c r="A5559" t="s">
        <v>298</v>
      </c>
      <c r="B5559" t="s">
        <v>125</v>
      </c>
      <c r="C5559">
        <v>6</v>
      </c>
      <c r="D5559">
        <v>12</v>
      </c>
      <c r="E5559" t="s">
        <v>367</v>
      </c>
      <c r="F5559" t="s">
        <v>508</v>
      </c>
      <c r="G5559" t="s">
        <v>509</v>
      </c>
      <c r="H5559">
        <v>2.6592455163883741</v>
      </c>
      <c r="I5559">
        <v>46.25</v>
      </c>
      <c r="J5559">
        <v>0.70464316505352187</v>
      </c>
      <c r="K5559">
        <v>-47.113731269957867</v>
      </c>
      <c r="L5559">
        <v>0.74011242729250259</v>
      </c>
      <c r="M5559">
        <v>-1.785714285714286</v>
      </c>
      <c r="N5559">
        <v>1.9047619047619051</v>
      </c>
      <c r="O5559">
        <v>0</v>
      </c>
      <c r="P5559">
        <v>1</v>
      </c>
      <c r="Q5559">
        <v>1</v>
      </c>
      <c r="R5559">
        <v>0</v>
      </c>
      <c r="S5559">
        <v>0</v>
      </c>
      <c r="T5559">
        <v>0</v>
      </c>
    </row>
    <row r="5560" spans="1:20" x14ac:dyDescent="0.3">
      <c r="A5560" t="s">
        <v>96</v>
      </c>
      <c r="B5560" t="s">
        <v>125</v>
      </c>
      <c r="C5560">
        <v>9</v>
      </c>
      <c r="D5560">
        <v>12</v>
      </c>
      <c r="E5560" t="s">
        <v>513</v>
      </c>
      <c r="F5560" t="s">
        <v>508</v>
      </c>
      <c r="G5560" t="s">
        <v>508</v>
      </c>
      <c r="H5560">
        <v>2.4915540540540539</v>
      </c>
      <c r="I5560">
        <v>58.407079646017699</v>
      </c>
      <c r="J5560">
        <v>1.298444718850682</v>
      </c>
      <c r="K5560">
        <v>97.271053072158949</v>
      </c>
      <c r="L5560">
        <v>0.57569675700032019</v>
      </c>
      <c r="M5560">
        <v>-1.2510425354462049</v>
      </c>
      <c r="N5560">
        <v>0.42229729729729731</v>
      </c>
      <c r="O5560">
        <v>1</v>
      </c>
      <c r="P5560">
        <v>1</v>
      </c>
      <c r="Q5560">
        <v>1</v>
      </c>
      <c r="R5560">
        <v>0</v>
      </c>
      <c r="S5560">
        <v>0</v>
      </c>
      <c r="T5560">
        <v>0</v>
      </c>
    </row>
    <row r="5561" spans="1:20" x14ac:dyDescent="0.3">
      <c r="A5561" t="s">
        <v>164</v>
      </c>
      <c r="B5561" t="s">
        <v>125</v>
      </c>
      <c r="C5561">
        <v>10</v>
      </c>
      <c r="D5561">
        <v>15</v>
      </c>
      <c r="E5561" t="s">
        <v>367</v>
      </c>
      <c r="F5561" t="s">
        <v>508</v>
      </c>
      <c r="G5561" t="s">
        <v>509</v>
      </c>
      <c r="H5561">
        <v>2.5623776908023479</v>
      </c>
      <c r="I5561">
        <v>44.247787610619469</v>
      </c>
      <c r="J5561">
        <v>0.80864683146468996</v>
      </c>
      <c r="K5561">
        <v>25.948991696323059</v>
      </c>
      <c r="L5561">
        <v>1.0850639225651311</v>
      </c>
      <c r="M5561">
        <v>-1.76619007569386</v>
      </c>
      <c r="N5561">
        <v>8.5616438356164384</v>
      </c>
      <c r="O5561">
        <v>0</v>
      </c>
      <c r="P5561">
        <v>1</v>
      </c>
      <c r="Q5561">
        <v>1</v>
      </c>
      <c r="R5561">
        <v>0</v>
      </c>
      <c r="S5561">
        <v>1</v>
      </c>
      <c r="T5561">
        <v>1</v>
      </c>
    </row>
    <row r="5562" spans="1:20" x14ac:dyDescent="0.3">
      <c r="A5562" t="s">
        <v>242</v>
      </c>
      <c r="B5562" t="s">
        <v>125</v>
      </c>
      <c r="C5562">
        <v>13</v>
      </c>
      <c r="D5562">
        <v>15</v>
      </c>
      <c r="E5562" t="s">
        <v>510</v>
      </c>
      <c r="F5562" t="s">
        <v>508</v>
      </c>
      <c r="G5562" t="s">
        <v>508</v>
      </c>
      <c r="H5562">
        <v>2.7624309392265189</v>
      </c>
      <c r="I5562">
        <v>76.712328767123282</v>
      </c>
      <c r="J5562">
        <v>3.377023191493016</v>
      </c>
      <c r="K5562">
        <v>105.33444660914719</v>
      </c>
      <c r="L5562">
        <v>1.013258333998331</v>
      </c>
      <c r="M5562">
        <v>-2.0108275328692962</v>
      </c>
      <c r="N5562">
        <v>2.4467245461720601</v>
      </c>
      <c r="O5562">
        <v>1</v>
      </c>
      <c r="P5562">
        <v>1</v>
      </c>
      <c r="Q5562">
        <v>1</v>
      </c>
      <c r="R5562">
        <v>0</v>
      </c>
      <c r="S5562">
        <v>1</v>
      </c>
      <c r="T5562">
        <v>1</v>
      </c>
    </row>
    <row r="5563" spans="1:20" x14ac:dyDescent="0.3">
      <c r="A5563" t="s">
        <v>77</v>
      </c>
      <c r="B5563" t="s">
        <v>669</v>
      </c>
      <c r="C5563">
        <v>11</v>
      </c>
      <c r="D5563">
        <v>12</v>
      </c>
      <c r="E5563" t="s">
        <v>510</v>
      </c>
      <c r="F5563" t="s">
        <v>508</v>
      </c>
      <c r="G5563" t="s">
        <v>508</v>
      </c>
      <c r="H5563">
        <v>3.5427655848746689</v>
      </c>
      <c r="I5563">
        <v>65.497067869820668</v>
      </c>
      <c r="J5563">
        <v>0.11118130234938529</v>
      </c>
      <c r="K5563">
        <v>28.833876381798579</v>
      </c>
      <c r="L5563">
        <v>0.63081196880590007</v>
      </c>
      <c r="M5563">
        <v>-2.1978001412995041</v>
      </c>
      <c r="N5563">
        <v>-0.56179530184519133</v>
      </c>
      <c r="O5563">
        <v>1</v>
      </c>
      <c r="P5563">
        <v>1</v>
      </c>
      <c r="Q5563">
        <v>1</v>
      </c>
      <c r="R5563">
        <v>0</v>
      </c>
      <c r="S5563">
        <v>1</v>
      </c>
      <c r="T5563">
        <v>0</v>
      </c>
    </row>
    <row r="5564" spans="1:20" x14ac:dyDescent="0.3">
      <c r="A5564" t="s">
        <v>139</v>
      </c>
      <c r="B5564" t="s">
        <v>669</v>
      </c>
      <c r="C5564">
        <v>3</v>
      </c>
      <c r="D5564">
        <v>8</v>
      </c>
      <c r="E5564" t="s">
        <v>510</v>
      </c>
      <c r="F5564" t="s">
        <v>508</v>
      </c>
      <c r="G5564" t="s">
        <v>508</v>
      </c>
      <c r="H5564">
        <v>3.5626111484744141</v>
      </c>
      <c r="I5564">
        <v>29.13383875550803</v>
      </c>
      <c r="J5564">
        <v>-5.5057314049014483E-2</v>
      </c>
      <c r="K5564">
        <v>-48.15304132759379</v>
      </c>
      <c r="L5564">
        <v>0.63881804922209651</v>
      </c>
      <c r="M5564">
        <v>-2.7221790137587178</v>
      </c>
      <c r="N5564">
        <v>-1.316871213461517</v>
      </c>
      <c r="O5564">
        <v>0</v>
      </c>
      <c r="P5564">
        <v>1</v>
      </c>
      <c r="Q5564">
        <v>0</v>
      </c>
      <c r="R5564">
        <v>0</v>
      </c>
      <c r="S5564">
        <v>0</v>
      </c>
      <c r="T5564">
        <v>0</v>
      </c>
    </row>
    <row r="5565" spans="1:20" x14ac:dyDescent="0.3">
      <c r="A5565" t="s">
        <v>156</v>
      </c>
      <c r="B5565" t="s">
        <v>669</v>
      </c>
      <c r="C5565">
        <v>0</v>
      </c>
      <c r="D5565">
        <v>5</v>
      </c>
      <c r="E5565" t="s">
        <v>510</v>
      </c>
      <c r="F5565" t="s">
        <v>508</v>
      </c>
      <c r="G5565" t="s">
        <v>508</v>
      </c>
      <c r="H5565">
        <v>3.496962888694445</v>
      </c>
      <c r="I5565">
        <v>11.666617658395401</v>
      </c>
      <c r="J5565">
        <v>-0.117452714018617</v>
      </c>
      <c r="K5565">
        <v>-165.00315063254629</v>
      </c>
      <c r="L5565">
        <v>0.77966593955340169</v>
      </c>
      <c r="M5565">
        <v>-1.316871213461517</v>
      </c>
      <c r="N5565">
        <v>1.9182693936715161</v>
      </c>
      <c r="O5565">
        <v>0</v>
      </c>
      <c r="P5565">
        <v>0</v>
      </c>
      <c r="Q5565">
        <v>0</v>
      </c>
      <c r="R5565">
        <v>0</v>
      </c>
      <c r="S5565">
        <v>0</v>
      </c>
      <c r="T5565">
        <v>0</v>
      </c>
    </row>
    <row r="5566" spans="1:20" x14ac:dyDescent="0.3">
      <c r="A5566" t="s">
        <v>223</v>
      </c>
      <c r="B5566" t="s">
        <v>669</v>
      </c>
      <c r="C5566">
        <v>5</v>
      </c>
      <c r="D5566">
        <v>8</v>
      </c>
      <c r="E5566" t="s">
        <v>510</v>
      </c>
      <c r="F5566" t="s">
        <v>508</v>
      </c>
      <c r="G5566" t="s">
        <v>508</v>
      </c>
      <c r="H5566">
        <v>3.3884311990433078</v>
      </c>
      <c r="I5566">
        <v>20.83333664470301</v>
      </c>
      <c r="J5566">
        <v>-0.15789349754762971</v>
      </c>
      <c r="K5566">
        <v>-90.247502885317317</v>
      </c>
      <c r="L5566">
        <v>1.2952762447585351</v>
      </c>
      <c r="M5566">
        <v>-0.98199576871416061</v>
      </c>
      <c r="N5566">
        <v>2.3140473069735661</v>
      </c>
      <c r="O5566">
        <v>0</v>
      </c>
      <c r="P5566">
        <v>1</v>
      </c>
      <c r="Q5566">
        <v>0</v>
      </c>
      <c r="R5566">
        <v>0</v>
      </c>
      <c r="S5566">
        <v>0</v>
      </c>
      <c r="T5566">
        <v>1</v>
      </c>
    </row>
    <row r="5567" spans="1:20" x14ac:dyDescent="0.3">
      <c r="A5567" t="s">
        <v>271</v>
      </c>
      <c r="B5567" t="s">
        <v>669</v>
      </c>
      <c r="C5567">
        <v>2</v>
      </c>
      <c r="D5567">
        <v>7</v>
      </c>
      <c r="E5567" t="s">
        <v>510</v>
      </c>
      <c r="F5567" t="s">
        <v>508</v>
      </c>
      <c r="G5567" t="s">
        <v>508</v>
      </c>
      <c r="H5567">
        <v>4.2173264389699936</v>
      </c>
      <c r="I5567">
        <v>0</v>
      </c>
      <c r="J5567">
        <v>-0.15377244006272961</v>
      </c>
      <c r="K5567">
        <v>-165.7624869523689</v>
      </c>
      <c r="L5567">
        <v>1.552033407000839</v>
      </c>
      <c r="M5567">
        <v>-9.6877506831102824</v>
      </c>
      <c r="N5567">
        <v>-0.62056468511795426</v>
      </c>
      <c r="O5567">
        <v>0</v>
      </c>
      <c r="P5567">
        <v>0</v>
      </c>
      <c r="Q5567">
        <v>0</v>
      </c>
      <c r="R5567">
        <v>0</v>
      </c>
      <c r="S5567">
        <v>0</v>
      </c>
      <c r="T5567">
        <v>1</v>
      </c>
    </row>
    <row r="5568" spans="1:20" x14ac:dyDescent="0.3">
      <c r="A5568" t="s">
        <v>283</v>
      </c>
      <c r="B5568" t="s">
        <v>669</v>
      </c>
      <c r="C5568">
        <v>0</v>
      </c>
      <c r="D5568">
        <v>3</v>
      </c>
      <c r="E5568" t="s">
        <v>510</v>
      </c>
      <c r="F5568" t="s">
        <v>508</v>
      </c>
      <c r="G5568" t="s">
        <v>508</v>
      </c>
      <c r="H5568">
        <v>4.2906750712996882</v>
      </c>
      <c r="I5568">
        <v>19.718321210172888</v>
      </c>
      <c r="J5568">
        <v>-0.27418431041101088</v>
      </c>
      <c r="K5568">
        <v>-110.92794014631529</v>
      </c>
      <c r="L5568">
        <v>0.44473154746073251</v>
      </c>
      <c r="M5568">
        <v>-1.8739294518192191</v>
      </c>
      <c r="N5568">
        <v>-8.2465340728282648</v>
      </c>
      <c r="O5568">
        <v>0</v>
      </c>
      <c r="P5568">
        <v>0</v>
      </c>
      <c r="Q5568">
        <v>0</v>
      </c>
      <c r="R5568">
        <v>0</v>
      </c>
      <c r="S5568">
        <v>0</v>
      </c>
      <c r="T5568">
        <v>0</v>
      </c>
    </row>
    <row r="5569" spans="1:20" x14ac:dyDescent="0.3">
      <c r="A5569" t="s">
        <v>290</v>
      </c>
      <c r="B5569" t="s">
        <v>669</v>
      </c>
      <c r="C5569">
        <v>0</v>
      </c>
      <c r="D5569">
        <v>5</v>
      </c>
      <c r="E5569" t="s">
        <v>510</v>
      </c>
      <c r="F5569" t="s">
        <v>508</v>
      </c>
      <c r="G5569" t="s">
        <v>508</v>
      </c>
      <c r="H5569">
        <v>5.1493452218118403</v>
      </c>
      <c r="I5569">
        <v>4.3165430606293356</v>
      </c>
      <c r="J5569">
        <v>-0.38888487309331438</v>
      </c>
      <c r="K5569">
        <v>-191.59339447876701</v>
      </c>
      <c r="L5569">
        <v>1.9872365639929981</v>
      </c>
      <c r="M5569">
        <v>-8.2465340728282648</v>
      </c>
      <c r="N5569">
        <v>-1.229897050087662</v>
      </c>
      <c r="O5569">
        <v>0</v>
      </c>
      <c r="P5569">
        <v>0</v>
      </c>
      <c r="Q5569">
        <v>0</v>
      </c>
      <c r="R5569">
        <v>0</v>
      </c>
      <c r="S5569">
        <v>0</v>
      </c>
      <c r="T5569">
        <v>1</v>
      </c>
    </row>
    <row r="5570" spans="1:20" x14ac:dyDescent="0.3">
      <c r="A5570" t="s">
        <v>91</v>
      </c>
      <c r="B5570" t="s">
        <v>669</v>
      </c>
      <c r="C5570">
        <v>0</v>
      </c>
      <c r="D5570">
        <v>3</v>
      </c>
      <c r="E5570" t="s">
        <v>510</v>
      </c>
      <c r="F5570" t="s">
        <v>508</v>
      </c>
      <c r="G5570" t="s">
        <v>508</v>
      </c>
      <c r="H5570">
        <v>6.2131726488449992</v>
      </c>
      <c r="I5570">
        <v>29.26829622871205</v>
      </c>
      <c r="J5570">
        <v>-0.34085480945542412</v>
      </c>
      <c r="K5570">
        <v>-101.267026341952</v>
      </c>
      <c r="L5570">
        <v>0.77425546380172772</v>
      </c>
      <c r="M5570">
        <v>-3.4513304136271108</v>
      </c>
      <c r="N5570">
        <v>4.2163157156788253</v>
      </c>
      <c r="O5570">
        <v>0</v>
      </c>
      <c r="P5570">
        <v>0</v>
      </c>
      <c r="Q5570">
        <v>0</v>
      </c>
      <c r="R5570">
        <v>1</v>
      </c>
      <c r="S5570">
        <v>0</v>
      </c>
      <c r="T5570">
        <v>0</v>
      </c>
    </row>
    <row r="5571" spans="1:20" x14ac:dyDescent="0.3">
      <c r="A5571" t="s">
        <v>220</v>
      </c>
      <c r="B5571" t="s">
        <v>669</v>
      </c>
      <c r="C5571">
        <v>9</v>
      </c>
      <c r="D5571">
        <v>6</v>
      </c>
      <c r="E5571" t="s">
        <v>510</v>
      </c>
      <c r="F5571" t="s">
        <v>508</v>
      </c>
      <c r="G5571" t="s">
        <v>508</v>
      </c>
      <c r="H5571">
        <v>7.2725209344360904</v>
      </c>
      <c r="I5571">
        <v>71.578950802705123</v>
      </c>
      <c r="J5571">
        <v>0.34279689480031789</v>
      </c>
      <c r="K5571">
        <v>169.37471414301999</v>
      </c>
      <c r="L5571">
        <v>1.794139599687893</v>
      </c>
      <c r="M5571">
        <v>-1.6304350642941601</v>
      </c>
      <c r="N5571">
        <v>-4.6566704738368827</v>
      </c>
      <c r="O5571">
        <v>1</v>
      </c>
      <c r="P5571">
        <v>1</v>
      </c>
      <c r="Q5571">
        <v>1</v>
      </c>
      <c r="R5571">
        <v>0</v>
      </c>
      <c r="S5571">
        <v>0</v>
      </c>
      <c r="T5571">
        <v>1</v>
      </c>
    </row>
    <row r="5572" spans="1:20" x14ac:dyDescent="0.3">
      <c r="A5572" t="s">
        <v>235</v>
      </c>
      <c r="B5572" t="s">
        <v>669</v>
      </c>
      <c r="C5572">
        <v>6</v>
      </c>
      <c r="D5572">
        <v>6</v>
      </c>
      <c r="E5572" t="s">
        <v>510</v>
      </c>
      <c r="F5572" t="s">
        <v>508</v>
      </c>
      <c r="G5572" t="s">
        <v>508</v>
      </c>
      <c r="H5572">
        <v>8.0514877030890659</v>
      </c>
      <c r="I5572">
        <v>36.052626757740889</v>
      </c>
      <c r="J5572">
        <v>9.2663275090190095E-2</v>
      </c>
      <c r="K5572">
        <v>9.4701070637699765</v>
      </c>
      <c r="L5572">
        <v>0.5020110663240549</v>
      </c>
      <c r="M5572">
        <v>-4.9538216637012811</v>
      </c>
      <c r="N5572">
        <v>-0.26501531607733192</v>
      </c>
      <c r="O5572">
        <v>0</v>
      </c>
      <c r="P5572">
        <v>1</v>
      </c>
      <c r="Q5572">
        <v>1</v>
      </c>
      <c r="R5572">
        <v>0</v>
      </c>
      <c r="S5572">
        <v>1</v>
      </c>
      <c r="T5572">
        <v>0</v>
      </c>
    </row>
    <row r="5573" spans="1:20" x14ac:dyDescent="0.3">
      <c r="A5573" t="s">
        <v>259</v>
      </c>
      <c r="B5573" t="s">
        <v>669</v>
      </c>
      <c r="C5573">
        <v>4</v>
      </c>
      <c r="D5573">
        <v>4</v>
      </c>
      <c r="E5573" t="s">
        <v>510</v>
      </c>
      <c r="F5573" t="s">
        <v>508</v>
      </c>
      <c r="G5573" t="s">
        <v>508</v>
      </c>
      <c r="H5573">
        <v>8.1298231795134974</v>
      </c>
      <c r="I5573">
        <v>35.263160140230269</v>
      </c>
      <c r="J5573">
        <v>2.7844908546804381E-3</v>
      </c>
      <c r="K5573">
        <v>-16.657432845569971</v>
      </c>
      <c r="L5573">
        <v>0.4352717760862988</v>
      </c>
      <c r="M5573">
        <v>-0.26501531607733192</v>
      </c>
      <c r="N5573">
        <v>-8.8575986852302876E-2</v>
      </c>
      <c r="O5573">
        <v>0</v>
      </c>
      <c r="P5573">
        <v>1</v>
      </c>
      <c r="Q5573">
        <v>1</v>
      </c>
      <c r="R5573">
        <v>0</v>
      </c>
      <c r="S5573">
        <v>0</v>
      </c>
      <c r="T5573">
        <v>0</v>
      </c>
    </row>
    <row r="5574" spans="1:20" x14ac:dyDescent="0.3">
      <c r="A5574" t="s">
        <v>269</v>
      </c>
      <c r="B5574" t="s">
        <v>669</v>
      </c>
      <c r="C5574">
        <v>1</v>
      </c>
      <c r="D5574">
        <v>4</v>
      </c>
      <c r="E5574" t="s">
        <v>510</v>
      </c>
      <c r="F5574" t="s">
        <v>508</v>
      </c>
      <c r="G5574" t="s">
        <v>508</v>
      </c>
      <c r="H5574">
        <v>7.8039905371379348</v>
      </c>
      <c r="I5574">
        <v>28.157910389252191</v>
      </c>
      <c r="J5574">
        <v>-0.15792965566386169</v>
      </c>
      <c r="K5574">
        <v>-52.96920091026896</v>
      </c>
      <c r="L5574">
        <v>0.60397500003279847</v>
      </c>
      <c r="M5574">
        <v>-2.3049581681065772</v>
      </c>
      <c r="N5574">
        <v>0.54445974092598826</v>
      </c>
      <c r="O5574">
        <v>0</v>
      </c>
      <c r="P5574">
        <v>1</v>
      </c>
      <c r="Q5574">
        <v>0</v>
      </c>
      <c r="R5574">
        <v>0</v>
      </c>
      <c r="S5574">
        <v>0</v>
      </c>
      <c r="T5574">
        <v>0</v>
      </c>
    </row>
    <row r="5575" spans="1:20" x14ac:dyDescent="0.3">
      <c r="A5575" t="s">
        <v>285</v>
      </c>
      <c r="B5575" t="s">
        <v>669</v>
      </c>
      <c r="C5575">
        <v>-2</v>
      </c>
      <c r="D5575">
        <v>3</v>
      </c>
      <c r="E5575" t="s">
        <v>510</v>
      </c>
      <c r="F5575" t="s">
        <v>508</v>
      </c>
      <c r="G5575" t="s">
        <v>508</v>
      </c>
      <c r="H5575">
        <v>6.4897939461429104</v>
      </c>
      <c r="I5575">
        <v>6.0693651974477909</v>
      </c>
      <c r="J5575">
        <v>-0.27018522965963943</v>
      </c>
      <c r="K5575">
        <v>-116.0399535047796</v>
      </c>
      <c r="L5575">
        <v>0.70538358721979677</v>
      </c>
      <c r="M5575">
        <v>-3.0470907297396161</v>
      </c>
      <c r="N5575">
        <v>-0.19048055013020829</v>
      </c>
      <c r="O5575">
        <v>0</v>
      </c>
      <c r="P5575">
        <v>0</v>
      </c>
      <c r="Q5575">
        <v>0</v>
      </c>
      <c r="R5575">
        <v>0</v>
      </c>
      <c r="S5575">
        <v>0</v>
      </c>
      <c r="T5575">
        <v>0</v>
      </c>
    </row>
    <row r="5576" spans="1:20" x14ac:dyDescent="0.3">
      <c r="A5576" t="s">
        <v>291</v>
      </c>
      <c r="B5576" t="s">
        <v>669</v>
      </c>
      <c r="C5576">
        <v>0</v>
      </c>
      <c r="D5576">
        <v>4</v>
      </c>
      <c r="E5576" t="s">
        <v>510</v>
      </c>
      <c r="F5576" t="s">
        <v>508</v>
      </c>
      <c r="G5576" t="s">
        <v>508</v>
      </c>
      <c r="H5576">
        <v>6.2800557463758429</v>
      </c>
      <c r="I5576">
        <v>1.6172619676485911</v>
      </c>
      <c r="J5576">
        <v>-0.30880063513788192</v>
      </c>
      <c r="K5576">
        <v>-116.7024360367909</v>
      </c>
      <c r="L5576">
        <v>1.1748708140216131</v>
      </c>
      <c r="M5576">
        <v>-3.6259463489014001</v>
      </c>
      <c r="N5576">
        <v>-0.79207842261896333</v>
      </c>
      <c r="O5576">
        <v>0</v>
      </c>
      <c r="P5576">
        <v>0</v>
      </c>
      <c r="Q5576">
        <v>0</v>
      </c>
      <c r="R5576">
        <v>0</v>
      </c>
      <c r="S5576">
        <v>0</v>
      </c>
      <c r="T5576">
        <v>1</v>
      </c>
    </row>
    <row r="5577" spans="1:20" x14ac:dyDescent="0.3">
      <c r="A5577" t="s">
        <v>295</v>
      </c>
      <c r="B5577" t="s">
        <v>669</v>
      </c>
      <c r="C5577">
        <v>-2</v>
      </c>
      <c r="D5577">
        <v>1</v>
      </c>
      <c r="E5577" t="s">
        <v>510</v>
      </c>
      <c r="F5577" t="s">
        <v>508</v>
      </c>
      <c r="G5577" t="s">
        <v>508</v>
      </c>
      <c r="H5577">
        <v>5.4997147135216329</v>
      </c>
      <c r="I5577">
        <v>2.990915911726225</v>
      </c>
      <c r="J5577">
        <v>-0.31459695692548151</v>
      </c>
      <c r="K5577">
        <v>-124.4051858347334</v>
      </c>
      <c r="L5577">
        <v>0.88491627359820491</v>
      </c>
      <c r="M5577">
        <v>-0.79207842261896333</v>
      </c>
      <c r="N5577">
        <v>-1.6467156485955861</v>
      </c>
      <c r="O5577">
        <v>0</v>
      </c>
      <c r="P5577">
        <v>0</v>
      </c>
      <c r="Q5577">
        <v>0</v>
      </c>
      <c r="R5577">
        <v>0</v>
      </c>
      <c r="S5577">
        <v>0</v>
      </c>
      <c r="T5577">
        <v>0</v>
      </c>
    </row>
    <row r="5578" spans="1:20" x14ac:dyDescent="0.3">
      <c r="A5578" t="s">
        <v>298</v>
      </c>
      <c r="B5578" t="s">
        <v>669</v>
      </c>
      <c r="C5578">
        <v>2</v>
      </c>
      <c r="D5578">
        <v>4</v>
      </c>
      <c r="E5578" t="s">
        <v>510</v>
      </c>
      <c r="F5578" t="s">
        <v>508</v>
      </c>
      <c r="G5578" t="s">
        <v>508</v>
      </c>
      <c r="H5578">
        <v>4.9539757596810841</v>
      </c>
      <c r="I5578">
        <v>1.3119280212088309</v>
      </c>
      <c r="J5578">
        <v>-0.31805122525519891</v>
      </c>
      <c r="K5578">
        <v>-122.3608973379428</v>
      </c>
      <c r="L5578">
        <v>1.0436662409884181</v>
      </c>
      <c r="M5578">
        <v>-1.6467156485955861</v>
      </c>
      <c r="N5578">
        <v>2.2831089997054299</v>
      </c>
      <c r="O5578">
        <v>0</v>
      </c>
      <c r="P5578">
        <v>0</v>
      </c>
      <c r="Q5578">
        <v>0</v>
      </c>
      <c r="R5578">
        <v>0</v>
      </c>
      <c r="S5578">
        <v>0</v>
      </c>
      <c r="T5578">
        <v>1</v>
      </c>
    </row>
    <row r="5579" spans="1:20" x14ac:dyDescent="0.3">
      <c r="A5579" t="s">
        <v>96</v>
      </c>
      <c r="B5579" t="s">
        <v>669</v>
      </c>
      <c r="C5579">
        <v>13</v>
      </c>
      <c r="D5579">
        <v>11</v>
      </c>
      <c r="E5579" t="s">
        <v>510</v>
      </c>
      <c r="F5579" t="s">
        <v>508</v>
      </c>
      <c r="G5579" t="s">
        <v>508</v>
      </c>
      <c r="H5579">
        <v>3.9404448940215202</v>
      </c>
      <c r="I5579">
        <v>72.527467920905792</v>
      </c>
      <c r="J5579">
        <v>0.15166644951105279</v>
      </c>
      <c r="K5579">
        <v>87.212172823141316</v>
      </c>
      <c r="L5579">
        <v>1.0009727052281461</v>
      </c>
      <c r="M5579">
        <v>-0.71364784508313683</v>
      </c>
      <c r="N5579">
        <v>0.89846744624614339</v>
      </c>
      <c r="O5579">
        <v>1</v>
      </c>
      <c r="P5579">
        <v>1</v>
      </c>
      <c r="Q5579">
        <v>1</v>
      </c>
      <c r="R5579">
        <v>1</v>
      </c>
      <c r="S5579">
        <v>0</v>
      </c>
      <c r="T5579">
        <v>1</v>
      </c>
    </row>
    <row r="5580" spans="1:20" x14ac:dyDescent="0.3">
      <c r="A5580" t="s">
        <v>164</v>
      </c>
      <c r="B5580" t="s">
        <v>669</v>
      </c>
      <c r="C5580">
        <v>11</v>
      </c>
      <c r="D5580">
        <v>13</v>
      </c>
      <c r="E5580" t="s">
        <v>510</v>
      </c>
      <c r="F5580" t="s">
        <v>508</v>
      </c>
      <c r="G5580" t="s">
        <v>508</v>
      </c>
      <c r="H5580">
        <v>4.5424617353104964</v>
      </c>
      <c r="I5580">
        <v>53.886026492389632</v>
      </c>
      <c r="J5580">
        <v>0.214795124920377</v>
      </c>
      <c r="K5580">
        <v>91.70639871232207</v>
      </c>
      <c r="L5580">
        <v>1.1163991244810101</v>
      </c>
      <c r="M5580">
        <v>-3.38378607530138</v>
      </c>
      <c r="N5580">
        <v>2.949305839387188</v>
      </c>
      <c r="O5580">
        <v>1</v>
      </c>
      <c r="P5580">
        <v>1</v>
      </c>
      <c r="Q5580">
        <v>1</v>
      </c>
      <c r="R5580">
        <v>0</v>
      </c>
      <c r="S5580">
        <v>0</v>
      </c>
      <c r="T5580">
        <v>1</v>
      </c>
    </row>
    <row r="5581" spans="1:20" x14ac:dyDescent="0.3">
      <c r="A5581" t="s">
        <v>139</v>
      </c>
      <c r="B5581" t="s">
        <v>152</v>
      </c>
      <c r="C5581">
        <v>10</v>
      </c>
      <c r="D5581">
        <v>16</v>
      </c>
      <c r="E5581" t="s">
        <v>513</v>
      </c>
      <c r="F5581" t="s">
        <v>508</v>
      </c>
      <c r="G5581" t="s">
        <v>508</v>
      </c>
      <c r="H5581">
        <v>3.085715157645089</v>
      </c>
      <c r="I5581">
        <v>44.859822413440277</v>
      </c>
      <c r="J5581">
        <v>0.1576365566107647</v>
      </c>
      <c r="K5581">
        <v>111.2657796686057</v>
      </c>
      <c r="L5581">
        <v>1.4307424961250179</v>
      </c>
      <c r="M5581">
        <v>-2.1526389568840649</v>
      </c>
      <c r="N5581">
        <v>-0.6999969482421875</v>
      </c>
      <c r="O5581">
        <v>0</v>
      </c>
      <c r="P5581">
        <v>1</v>
      </c>
      <c r="Q5581">
        <v>1</v>
      </c>
      <c r="R5581">
        <v>0</v>
      </c>
      <c r="S5581">
        <v>1</v>
      </c>
      <c r="T5581">
        <v>1</v>
      </c>
    </row>
    <row r="5582" spans="1:20" x14ac:dyDescent="0.3">
      <c r="A5582" t="s">
        <v>156</v>
      </c>
      <c r="B5582" t="s">
        <v>152</v>
      </c>
      <c r="C5582">
        <v>3</v>
      </c>
      <c r="D5582">
        <v>6</v>
      </c>
      <c r="E5582" t="s">
        <v>510</v>
      </c>
      <c r="F5582" t="s">
        <v>508</v>
      </c>
      <c r="G5582" t="s">
        <v>508</v>
      </c>
      <c r="H5582">
        <v>3.226155398830949</v>
      </c>
      <c r="I5582">
        <v>38.317797658561211</v>
      </c>
      <c r="J5582">
        <v>-3.1769888699128217E-2</v>
      </c>
      <c r="K5582">
        <v>-8.5513079235502261</v>
      </c>
      <c r="L5582">
        <v>0.92440209199773804</v>
      </c>
      <c r="M5582">
        <v>-0.6999969482421875</v>
      </c>
      <c r="N5582">
        <v>3.222554733028824</v>
      </c>
      <c r="O5582">
        <v>0</v>
      </c>
      <c r="P5582">
        <v>1</v>
      </c>
      <c r="Q5582">
        <v>0</v>
      </c>
      <c r="R5582">
        <v>0</v>
      </c>
      <c r="S5582">
        <v>0</v>
      </c>
      <c r="T5582">
        <v>0</v>
      </c>
    </row>
    <row r="5583" spans="1:20" x14ac:dyDescent="0.3">
      <c r="A5583" t="s">
        <v>223</v>
      </c>
      <c r="B5583" t="s">
        <v>152</v>
      </c>
      <c r="C5583">
        <v>5</v>
      </c>
      <c r="D5583">
        <v>5</v>
      </c>
      <c r="E5583" t="s">
        <v>510</v>
      </c>
      <c r="F5583" t="s">
        <v>508</v>
      </c>
      <c r="G5583" t="s">
        <v>508</v>
      </c>
      <c r="H5583">
        <v>3.1527101112703968</v>
      </c>
      <c r="I5583">
        <v>55.329926827511358</v>
      </c>
      <c r="J5583">
        <v>-9.0586754585664231E-3</v>
      </c>
      <c r="K5583">
        <v>86.515677013594981</v>
      </c>
      <c r="L5583">
        <v>0.43433000156039892</v>
      </c>
      <c r="M5583">
        <v>-0.97560975609756095</v>
      </c>
      <c r="N5583">
        <v>-1.576353176473984</v>
      </c>
      <c r="O5583">
        <v>0</v>
      </c>
      <c r="P5583">
        <v>1</v>
      </c>
      <c r="Q5583">
        <v>0</v>
      </c>
      <c r="R5583">
        <v>1</v>
      </c>
      <c r="S5583">
        <v>0</v>
      </c>
      <c r="T5583">
        <v>0</v>
      </c>
    </row>
    <row r="5584" spans="1:20" x14ac:dyDescent="0.3">
      <c r="A5584" t="s">
        <v>228</v>
      </c>
      <c r="B5584" t="s">
        <v>152</v>
      </c>
      <c r="C5584">
        <v>3</v>
      </c>
      <c r="D5584">
        <v>6</v>
      </c>
      <c r="E5584" t="s">
        <v>510</v>
      </c>
      <c r="F5584" t="s">
        <v>508</v>
      </c>
      <c r="G5584" t="s">
        <v>508</v>
      </c>
      <c r="H5584">
        <v>3.031603639900831</v>
      </c>
      <c r="I5584">
        <v>25.465866765232722</v>
      </c>
      <c r="J5584">
        <v>-0.13978714242847309</v>
      </c>
      <c r="K5584">
        <v>-50.190029063268788</v>
      </c>
      <c r="L5584">
        <v>0.81831890497001758</v>
      </c>
      <c r="M5584">
        <v>-1.576353176473984</v>
      </c>
      <c r="N5584">
        <v>1.301296699206276</v>
      </c>
      <c r="O5584">
        <v>0</v>
      </c>
      <c r="P5584">
        <v>1</v>
      </c>
      <c r="Q5584">
        <v>0</v>
      </c>
      <c r="R5584">
        <v>0</v>
      </c>
      <c r="S5584">
        <v>0</v>
      </c>
      <c r="T5584">
        <v>0</v>
      </c>
    </row>
    <row r="5585" spans="1:20" x14ac:dyDescent="0.3">
      <c r="A5585" t="s">
        <v>271</v>
      </c>
      <c r="B5585" t="s">
        <v>152</v>
      </c>
      <c r="C5585">
        <v>5</v>
      </c>
      <c r="D5585">
        <v>8</v>
      </c>
      <c r="E5585" t="s">
        <v>510</v>
      </c>
      <c r="F5585" t="s">
        <v>508</v>
      </c>
      <c r="G5585" t="s">
        <v>508</v>
      </c>
      <c r="H5585">
        <v>3.587887492845943</v>
      </c>
      <c r="I5585">
        <v>1.4563250624795381</v>
      </c>
      <c r="J5585">
        <v>-0.20800366402170581</v>
      </c>
      <c r="K5585">
        <v>-71.662711418443564</v>
      </c>
      <c r="L5585">
        <v>0.99880969638516304</v>
      </c>
      <c r="M5585">
        <v>-5.6521724387643424</v>
      </c>
      <c r="N5585">
        <v>1.587296874698467</v>
      </c>
      <c r="O5585">
        <v>0</v>
      </c>
      <c r="P5585">
        <v>1</v>
      </c>
      <c r="Q5585">
        <v>0</v>
      </c>
      <c r="R5585">
        <v>0</v>
      </c>
      <c r="S5585">
        <v>1</v>
      </c>
      <c r="T5585">
        <v>0</v>
      </c>
    </row>
    <row r="5586" spans="1:20" x14ac:dyDescent="0.3">
      <c r="A5586" t="s">
        <v>283</v>
      </c>
      <c r="B5586" t="s">
        <v>152</v>
      </c>
      <c r="C5586">
        <v>0</v>
      </c>
      <c r="D5586">
        <v>5</v>
      </c>
      <c r="E5586" t="s">
        <v>510</v>
      </c>
      <c r="F5586" t="s">
        <v>508</v>
      </c>
      <c r="G5586" t="s">
        <v>508</v>
      </c>
      <c r="H5586">
        <v>3.551230709035301</v>
      </c>
      <c r="I5586">
        <v>4.5248856281579126</v>
      </c>
      <c r="J5586">
        <v>-0.68121391746688809</v>
      </c>
      <c r="K5586">
        <v>-142.8429485898636</v>
      </c>
      <c r="L5586">
        <v>0.58454323537353403</v>
      </c>
      <c r="M5586">
        <v>-1.2188897769829881</v>
      </c>
      <c r="N5586">
        <v>-2.5192770676012208</v>
      </c>
      <c r="O5586">
        <v>0</v>
      </c>
      <c r="P5586">
        <v>0</v>
      </c>
      <c r="Q5586">
        <v>0</v>
      </c>
      <c r="R5586">
        <v>0</v>
      </c>
      <c r="S5586">
        <v>0</v>
      </c>
      <c r="T5586">
        <v>0</v>
      </c>
    </row>
    <row r="5587" spans="1:20" x14ac:dyDescent="0.3">
      <c r="A5587" t="s">
        <v>290</v>
      </c>
      <c r="B5587" t="s">
        <v>152</v>
      </c>
      <c r="C5587">
        <v>0</v>
      </c>
      <c r="D5587">
        <v>7</v>
      </c>
      <c r="E5587" t="s">
        <v>510</v>
      </c>
      <c r="F5587" t="s">
        <v>508</v>
      </c>
      <c r="G5587" t="s">
        <v>508</v>
      </c>
      <c r="H5587">
        <v>3.4094338587045838</v>
      </c>
      <c r="I5587">
        <v>1.515185668765328</v>
      </c>
      <c r="J5587">
        <v>-0.92512825119504216</v>
      </c>
      <c r="K5587">
        <v>-161.9727556696792</v>
      </c>
      <c r="L5587">
        <v>0.64696375908829751</v>
      </c>
      <c r="M5587">
        <v>-2.5192770676012208</v>
      </c>
      <c r="N5587">
        <v>-5.2745833489596418E-2</v>
      </c>
      <c r="O5587">
        <v>0</v>
      </c>
      <c r="P5587">
        <v>0</v>
      </c>
      <c r="Q5587">
        <v>0</v>
      </c>
      <c r="R5587">
        <v>0</v>
      </c>
      <c r="S5587">
        <v>0</v>
      </c>
      <c r="T5587">
        <v>0</v>
      </c>
    </row>
    <row r="5588" spans="1:20" x14ac:dyDescent="0.3">
      <c r="A5588" t="s">
        <v>512</v>
      </c>
      <c r="B5588" t="s">
        <v>152</v>
      </c>
      <c r="C5588">
        <v>0</v>
      </c>
      <c r="D5588">
        <v>5</v>
      </c>
      <c r="E5588" t="s">
        <v>510</v>
      </c>
      <c r="F5588" t="s">
        <v>508</v>
      </c>
      <c r="G5588" t="s">
        <v>508</v>
      </c>
      <c r="H5588">
        <v>3.2453754980077609</v>
      </c>
      <c r="I5588">
        <v>8.4175049578199967</v>
      </c>
      <c r="J5588">
        <v>-1.1332980272609521</v>
      </c>
      <c r="K5588">
        <v>-130.34685561165881</v>
      </c>
      <c r="L5588">
        <v>0.93476252107371127</v>
      </c>
      <c r="M5588">
        <v>-0.58047815488951193</v>
      </c>
      <c r="N5588">
        <v>-4.9893812107282578</v>
      </c>
      <c r="O5588">
        <v>0</v>
      </c>
      <c r="P5588">
        <v>0</v>
      </c>
      <c r="Q5588">
        <v>0</v>
      </c>
      <c r="R5588">
        <v>0</v>
      </c>
      <c r="S5588">
        <v>0</v>
      </c>
      <c r="T5588">
        <v>0</v>
      </c>
    </row>
    <row r="5589" spans="1:20" x14ac:dyDescent="0.3">
      <c r="A5589" t="s">
        <v>91</v>
      </c>
      <c r="B5589" t="s">
        <v>152</v>
      </c>
      <c r="C5589">
        <v>4</v>
      </c>
      <c r="D5589">
        <v>9</v>
      </c>
      <c r="E5589" t="s">
        <v>510</v>
      </c>
      <c r="F5589" t="s">
        <v>508</v>
      </c>
      <c r="G5589" t="s">
        <v>508</v>
      </c>
      <c r="H5589">
        <v>3.934557306604773</v>
      </c>
      <c r="I5589">
        <v>20.08732824285061</v>
      </c>
      <c r="J5589">
        <v>-1.394999620794152</v>
      </c>
      <c r="K5589">
        <v>-212.15349088214521</v>
      </c>
      <c r="L5589">
        <v>1.3474921011967509</v>
      </c>
      <c r="M5589">
        <v>-4.9893812107282578</v>
      </c>
      <c r="N5589">
        <v>-2.4580971488739518</v>
      </c>
      <c r="O5589">
        <v>0</v>
      </c>
      <c r="P5589">
        <v>0</v>
      </c>
      <c r="Q5589">
        <v>0</v>
      </c>
      <c r="R5589">
        <v>1</v>
      </c>
      <c r="S5589">
        <v>0</v>
      </c>
      <c r="T5589">
        <v>1</v>
      </c>
    </row>
    <row r="5590" spans="1:20" x14ac:dyDescent="0.3">
      <c r="A5590" t="s">
        <v>93</v>
      </c>
      <c r="B5590" t="s">
        <v>152</v>
      </c>
      <c r="C5590">
        <v>2</v>
      </c>
      <c r="D5590">
        <v>7</v>
      </c>
      <c r="E5590" t="s">
        <v>510</v>
      </c>
      <c r="F5590" t="s">
        <v>508</v>
      </c>
      <c r="G5590" t="s">
        <v>508</v>
      </c>
      <c r="H5590">
        <v>4.2300771371586308</v>
      </c>
      <c r="I5590">
        <v>10.480355309875</v>
      </c>
      <c r="J5590">
        <v>-1.5599963201772109</v>
      </c>
      <c r="K5590">
        <v>-147.05099947298211</v>
      </c>
      <c r="L5590">
        <v>1.236903392754457</v>
      </c>
      <c r="M5590">
        <v>-2.4580971488739518</v>
      </c>
      <c r="N5590">
        <v>-1.4318441652962011</v>
      </c>
      <c r="O5590">
        <v>0</v>
      </c>
      <c r="P5590">
        <v>0</v>
      </c>
      <c r="Q5590">
        <v>0</v>
      </c>
      <c r="R5590">
        <v>0</v>
      </c>
      <c r="S5590">
        <v>0</v>
      </c>
      <c r="T5590">
        <v>1</v>
      </c>
    </row>
    <row r="5591" spans="1:20" x14ac:dyDescent="0.3">
      <c r="A5591" t="s">
        <v>162</v>
      </c>
      <c r="B5591" t="s">
        <v>152</v>
      </c>
      <c r="C5591">
        <v>3</v>
      </c>
      <c r="D5591">
        <v>4</v>
      </c>
      <c r="E5591" t="s">
        <v>510</v>
      </c>
      <c r="F5591" t="s">
        <v>508</v>
      </c>
      <c r="G5591" t="s">
        <v>508</v>
      </c>
      <c r="H5591">
        <v>4.4129720853858787</v>
      </c>
      <c r="I5591">
        <v>9.1702984025914613</v>
      </c>
      <c r="J5591">
        <v>-1.357887884748908</v>
      </c>
      <c r="K5591">
        <v>-91.700158041841718</v>
      </c>
      <c r="L5591">
        <v>0.60875928554870906</v>
      </c>
      <c r="M5591">
        <v>-1.3605408047194989</v>
      </c>
      <c r="N5591">
        <v>-1.896553478021731</v>
      </c>
      <c r="O5591">
        <v>0</v>
      </c>
      <c r="P5591">
        <v>1</v>
      </c>
      <c r="Q5591">
        <v>0</v>
      </c>
      <c r="R5591">
        <v>0</v>
      </c>
      <c r="S5591">
        <v>0</v>
      </c>
      <c r="T5591">
        <v>0</v>
      </c>
    </row>
    <row r="5592" spans="1:20" x14ac:dyDescent="0.3">
      <c r="A5592" t="s">
        <v>220</v>
      </c>
      <c r="B5592" t="s">
        <v>152</v>
      </c>
      <c r="C5592">
        <v>2</v>
      </c>
      <c r="D5592">
        <v>5</v>
      </c>
      <c r="E5592" t="s">
        <v>510</v>
      </c>
      <c r="F5592" t="s">
        <v>508</v>
      </c>
      <c r="G5592" t="s">
        <v>508</v>
      </c>
      <c r="H5592">
        <v>4.5401289622458938</v>
      </c>
      <c r="I5592">
        <v>9.6311406850883188</v>
      </c>
      <c r="J5592">
        <v>-1.261443033346352</v>
      </c>
      <c r="K5592">
        <v>-110.1276028168847</v>
      </c>
      <c r="L5592">
        <v>1.2140971352737879</v>
      </c>
      <c r="M5592">
        <v>-1.896553478021731</v>
      </c>
      <c r="N5592">
        <v>4.8623334505825744</v>
      </c>
      <c r="O5592">
        <v>0</v>
      </c>
      <c r="P5592">
        <v>0</v>
      </c>
      <c r="Q5592">
        <v>0</v>
      </c>
      <c r="R5592">
        <v>0</v>
      </c>
      <c r="S5592">
        <v>0</v>
      </c>
      <c r="T5592">
        <v>1</v>
      </c>
    </row>
    <row r="5593" spans="1:20" x14ac:dyDescent="0.3">
      <c r="A5593" t="s">
        <v>259</v>
      </c>
      <c r="B5593" t="s">
        <v>152</v>
      </c>
      <c r="C5593">
        <v>13</v>
      </c>
      <c r="D5593">
        <v>14</v>
      </c>
      <c r="E5593" t="s">
        <v>15</v>
      </c>
      <c r="F5593" t="s">
        <v>509</v>
      </c>
      <c r="G5593" t="s">
        <v>509</v>
      </c>
      <c r="H5593">
        <v>3.8715644964880629</v>
      </c>
      <c r="I5593">
        <v>39.236117549883787</v>
      </c>
      <c r="J5593">
        <v>0.1560203661823425</v>
      </c>
      <c r="K5593">
        <v>-11.86369759425687</v>
      </c>
      <c r="L5593">
        <v>1.1043688883286209</v>
      </c>
      <c r="M5593">
        <v>-0.61658681746638755</v>
      </c>
      <c r="N5593">
        <v>0.45121434742687161</v>
      </c>
      <c r="O5593">
        <v>1</v>
      </c>
      <c r="P5593">
        <v>1</v>
      </c>
      <c r="Q5593">
        <v>1</v>
      </c>
      <c r="R5593">
        <v>1</v>
      </c>
      <c r="S5593">
        <v>0</v>
      </c>
      <c r="T5593">
        <v>1</v>
      </c>
    </row>
    <row r="5594" spans="1:20" x14ac:dyDescent="0.3">
      <c r="A5594" t="s">
        <v>269</v>
      </c>
      <c r="B5594" t="s">
        <v>152</v>
      </c>
      <c r="C5594">
        <v>9</v>
      </c>
      <c r="D5594">
        <v>11</v>
      </c>
      <c r="E5594" t="s">
        <v>513</v>
      </c>
      <c r="F5594" t="s">
        <v>508</v>
      </c>
      <c r="G5594" t="s">
        <v>508</v>
      </c>
      <c r="H5594">
        <v>3.8324551368135999</v>
      </c>
      <c r="I5594">
        <v>39.179100016226698</v>
      </c>
      <c r="J5594">
        <v>0.33552481186310112</v>
      </c>
      <c r="K5594">
        <v>27.859352857049458</v>
      </c>
      <c r="L5594">
        <v>0.65758717653052023</v>
      </c>
      <c r="M5594">
        <v>-0.89837509752002287</v>
      </c>
      <c r="N5594">
        <v>0</v>
      </c>
      <c r="O5594">
        <v>1</v>
      </c>
      <c r="P5594">
        <v>1</v>
      </c>
      <c r="Q5594">
        <v>1</v>
      </c>
      <c r="R5594">
        <v>0</v>
      </c>
      <c r="S5594">
        <v>0</v>
      </c>
      <c r="T5594">
        <v>0</v>
      </c>
    </row>
    <row r="5595" spans="1:20" x14ac:dyDescent="0.3">
      <c r="A5595" t="s">
        <v>285</v>
      </c>
      <c r="B5595" t="s">
        <v>152</v>
      </c>
      <c r="C5595">
        <v>9</v>
      </c>
      <c r="D5595">
        <v>10</v>
      </c>
      <c r="E5595" t="s">
        <v>510</v>
      </c>
      <c r="F5595" t="s">
        <v>508</v>
      </c>
      <c r="G5595" t="s">
        <v>508</v>
      </c>
      <c r="H5595">
        <v>2.9969457779810429</v>
      </c>
      <c r="I5595">
        <v>76.623426808315841</v>
      </c>
      <c r="J5595">
        <v>0.49768262524615059</v>
      </c>
      <c r="K5595">
        <v>114.9374366602469</v>
      </c>
      <c r="L5595">
        <v>0.90253067598563119</v>
      </c>
      <c r="M5595">
        <v>-1.222220526801215</v>
      </c>
      <c r="N5595">
        <v>-5.6246401461822873E-2</v>
      </c>
      <c r="O5595">
        <v>1</v>
      </c>
      <c r="P5595">
        <v>1</v>
      </c>
      <c r="Q5595">
        <v>1</v>
      </c>
      <c r="R5595">
        <v>0</v>
      </c>
      <c r="S5595">
        <v>0</v>
      </c>
      <c r="T5595">
        <v>0</v>
      </c>
    </row>
    <row r="5596" spans="1:20" x14ac:dyDescent="0.3">
      <c r="A5596" t="s">
        <v>291</v>
      </c>
      <c r="B5596" t="s">
        <v>152</v>
      </c>
      <c r="C5596">
        <v>8</v>
      </c>
      <c r="D5596">
        <v>13</v>
      </c>
      <c r="E5596" t="s">
        <v>367</v>
      </c>
      <c r="F5596" t="s">
        <v>508</v>
      </c>
      <c r="G5596" t="s">
        <v>509</v>
      </c>
      <c r="H5596">
        <v>2.9809729253843331</v>
      </c>
      <c r="I5596">
        <v>49.101787106046771</v>
      </c>
      <c r="J5596">
        <v>0.34942082717675138</v>
      </c>
      <c r="K5596">
        <v>-35.242284925194703</v>
      </c>
      <c r="L5596">
        <v>1.0334407976535851</v>
      </c>
      <c r="M5596">
        <v>-1.9696117389464149</v>
      </c>
      <c r="N5596">
        <v>-0.17221759874482001</v>
      </c>
      <c r="O5596">
        <v>0</v>
      </c>
      <c r="P5596">
        <v>1</v>
      </c>
      <c r="Q5596">
        <v>1</v>
      </c>
      <c r="R5596">
        <v>0</v>
      </c>
      <c r="S5596">
        <v>0</v>
      </c>
      <c r="T5596">
        <v>1</v>
      </c>
    </row>
    <row r="5597" spans="1:20" x14ac:dyDescent="0.3">
      <c r="A5597" t="s">
        <v>295</v>
      </c>
      <c r="B5597" t="s">
        <v>152</v>
      </c>
      <c r="C5597">
        <v>6</v>
      </c>
      <c r="D5597">
        <v>10</v>
      </c>
      <c r="E5597" t="s">
        <v>513</v>
      </c>
      <c r="F5597" t="s">
        <v>508</v>
      </c>
      <c r="G5597" t="s">
        <v>508</v>
      </c>
      <c r="H5597">
        <v>3.0354048292383129</v>
      </c>
      <c r="I5597">
        <v>47.305361318140328</v>
      </c>
      <c r="J5597">
        <v>0.26280428782890958</v>
      </c>
      <c r="K5597">
        <v>-95.153608413190469</v>
      </c>
      <c r="L5597">
        <v>0.69397419866197863</v>
      </c>
      <c r="M5597">
        <v>-0.17221759874482001</v>
      </c>
      <c r="N5597">
        <v>-0.97757159741714927</v>
      </c>
      <c r="O5597">
        <v>0</v>
      </c>
      <c r="P5597">
        <v>1</v>
      </c>
      <c r="Q5597">
        <v>1</v>
      </c>
      <c r="R5597">
        <v>0</v>
      </c>
      <c r="S5597">
        <v>0</v>
      </c>
      <c r="T5597">
        <v>0</v>
      </c>
    </row>
    <row r="5598" spans="1:20" x14ac:dyDescent="0.3">
      <c r="A5598" t="s">
        <v>298</v>
      </c>
      <c r="B5598" t="s">
        <v>152</v>
      </c>
      <c r="C5598">
        <v>3</v>
      </c>
      <c r="D5598">
        <v>10</v>
      </c>
      <c r="E5598" t="s">
        <v>513</v>
      </c>
      <c r="F5598" t="s">
        <v>508</v>
      </c>
      <c r="G5598" t="s">
        <v>508</v>
      </c>
      <c r="H5598">
        <v>2.9616710073116241</v>
      </c>
      <c r="I5598">
        <v>13.934404700708781</v>
      </c>
      <c r="J5598">
        <v>0.1532572368706413</v>
      </c>
      <c r="K5598">
        <v>-177.945025477229</v>
      </c>
      <c r="L5598">
        <v>0.76312755314622571</v>
      </c>
      <c r="M5598">
        <v>-0.97757159741714927</v>
      </c>
      <c r="N5598">
        <v>1.8583025580447621</v>
      </c>
      <c r="O5598">
        <v>0</v>
      </c>
      <c r="P5598">
        <v>0</v>
      </c>
      <c r="Q5598">
        <v>1</v>
      </c>
      <c r="R5598">
        <v>0</v>
      </c>
      <c r="S5598">
        <v>0</v>
      </c>
      <c r="T5598">
        <v>0</v>
      </c>
    </row>
    <row r="5599" spans="1:20" x14ac:dyDescent="0.3">
      <c r="A5599" t="s">
        <v>96</v>
      </c>
      <c r="B5599" t="s">
        <v>152</v>
      </c>
      <c r="C5599">
        <v>11</v>
      </c>
      <c r="D5599">
        <v>13</v>
      </c>
      <c r="E5599" t="s">
        <v>510</v>
      </c>
      <c r="F5599" t="s">
        <v>508</v>
      </c>
      <c r="G5599" t="s">
        <v>508</v>
      </c>
      <c r="H5599">
        <v>2.4504681756650188</v>
      </c>
      <c r="I5599">
        <v>62.295147578792267</v>
      </c>
      <c r="J5599">
        <v>0.44080890121478111</v>
      </c>
      <c r="K5599">
        <v>64.798491978088634</v>
      </c>
      <c r="L5599">
        <v>1.1133217081933831</v>
      </c>
      <c r="M5599">
        <v>-0.39149716795002348</v>
      </c>
      <c r="N5599">
        <v>0.112294745305031</v>
      </c>
      <c r="O5599">
        <v>1</v>
      </c>
      <c r="P5599">
        <v>1</v>
      </c>
      <c r="Q5599">
        <v>1</v>
      </c>
      <c r="R5599">
        <v>0</v>
      </c>
      <c r="S5599">
        <v>0</v>
      </c>
      <c r="T5599">
        <v>1</v>
      </c>
    </row>
    <row r="5600" spans="1:20" x14ac:dyDescent="0.3">
      <c r="A5600" t="s">
        <v>164</v>
      </c>
      <c r="B5600" t="s">
        <v>152</v>
      </c>
      <c r="C5600">
        <v>6</v>
      </c>
      <c r="D5600">
        <v>13</v>
      </c>
      <c r="E5600" t="s">
        <v>367</v>
      </c>
      <c r="F5600" t="s">
        <v>508</v>
      </c>
      <c r="G5600" t="s">
        <v>509</v>
      </c>
      <c r="H5600">
        <v>2.7415350387157442</v>
      </c>
      <c r="I5600">
        <v>20.491808404593151</v>
      </c>
      <c r="J5600">
        <v>0.30568421691596209</v>
      </c>
      <c r="K5600">
        <v>-40.263802879846921</v>
      </c>
      <c r="L5600">
        <v>0.95680831096270103</v>
      </c>
      <c r="M5600">
        <v>-2.9725198884148649</v>
      </c>
      <c r="N5600">
        <v>4.2196549432126087</v>
      </c>
      <c r="O5600">
        <v>0</v>
      </c>
      <c r="P5600">
        <v>1</v>
      </c>
      <c r="Q5600">
        <v>1</v>
      </c>
      <c r="R5600">
        <v>0</v>
      </c>
      <c r="S5600">
        <v>0</v>
      </c>
      <c r="T5600">
        <v>0</v>
      </c>
    </row>
    <row r="5601" spans="1:20" x14ac:dyDescent="0.3">
      <c r="A5601" t="s">
        <v>242</v>
      </c>
      <c r="B5601" t="s">
        <v>152</v>
      </c>
      <c r="C5601">
        <v>11</v>
      </c>
      <c r="D5601">
        <v>12</v>
      </c>
      <c r="E5601" t="s">
        <v>510</v>
      </c>
      <c r="F5601" t="s">
        <v>508</v>
      </c>
      <c r="G5601" t="s">
        <v>508</v>
      </c>
      <c r="H5601">
        <v>3.0312444989166631</v>
      </c>
      <c r="I5601">
        <v>67.171722231512788</v>
      </c>
      <c r="J5601">
        <v>0.77318929786053847</v>
      </c>
      <c r="K5601">
        <v>157.45040516285849</v>
      </c>
      <c r="L5601">
        <v>0.59280597389030121</v>
      </c>
      <c r="M5601">
        <v>-2.4933670812955899</v>
      </c>
      <c r="N5601">
        <v>3.1556055252755031</v>
      </c>
      <c r="O5601">
        <v>1</v>
      </c>
      <c r="P5601">
        <v>1</v>
      </c>
      <c r="Q5601">
        <v>1</v>
      </c>
      <c r="R5601">
        <v>0</v>
      </c>
      <c r="S5601">
        <v>1</v>
      </c>
      <c r="T5601">
        <v>0</v>
      </c>
    </row>
    <row r="5602" spans="1:20" x14ac:dyDescent="0.3">
      <c r="A5602" t="s">
        <v>139</v>
      </c>
      <c r="B5602" t="s">
        <v>670</v>
      </c>
      <c r="C5602">
        <v>13</v>
      </c>
      <c r="D5602">
        <v>12</v>
      </c>
      <c r="E5602" t="s">
        <v>510</v>
      </c>
      <c r="F5602" t="s">
        <v>508</v>
      </c>
      <c r="G5602" t="s">
        <v>508</v>
      </c>
      <c r="H5602">
        <v>4.7070041608876556</v>
      </c>
      <c r="I5602">
        <v>76.223776223776213</v>
      </c>
      <c r="J5602">
        <v>2.6527550340146369</v>
      </c>
      <c r="K5602">
        <v>181.98489751887811</v>
      </c>
      <c r="L5602">
        <v>1.505218985220764</v>
      </c>
      <c r="M5602">
        <v>-2.0214030915576702</v>
      </c>
      <c r="N5602">
        <v>0.42475728155339798</v>
      </c>
      <c r="O5602">
        <v>1</v>
      </c>
      <c r="P5602">
        <v>1</v>
      </c>
      <c r="Q5602">
        <v>1</v>
      </c>
      <c r="R5602">
        <v>0</v>
      </c>
      <c r="S5602">
        <v>1</v>
      </c>
      <c r="T5602">
        <v>1</v>
      </c>
    </row>
    <row r="5603" spans="1:20" x14ac:dyDescent="0.3">
      <c r="A5603" t="s">
        <v>271</v>
      </c>
      <c r="B5603" t="s">
        <v>670</v>
      </c>
      <c r="C5603">
        <v>6</v>
      </c>
      <c r="D5603">
        <v>3</v>
      </c>
      <c r="E5603" t="s">
        <v>510</v>
      </c>
      <c r="F5603" t="s">
        <v>508</v>
      </c>
      <c r="G5603" t="s">
        <v>508</v>
      </c>
      <c r="H5603">
        <v>5.5336617405582924</v>
      </c>
      <c r="I5603">
        <v>83.78378378378379</v>
      </c>
      <c r="J5603">
        <v>0.90937780590185824</v>
      </c>
      <c r="K5603">
        <v>54.700016347883007</v>
      </c>
      <c r="L5603">
        <v>1.047652581049126</v>
      </c>
      <c r="M5603">
        <v>-0.2293577981651376</v>
      </c>
      <c r="N5603">
        <v>6.8965517241379306</v>
      </c>
      <c r="O5603">
        <v>0</v>
      </c>
      <c r="P5603">
        <v>1</v>
      </c>
      <c r="Q5603">
        <v>1</v>
      </c>
      <c r="R5603">
        <v>0</v>
      </c>
      <c r="S5603">
        <v>0</v>
      </c>
      <c r="T5603">
        <v>1</v>
      </c>
    </row>
    <row r="5604" spans="1:20" x14ac:dyDescent="0.3">
      <c r="A5604" t="s">
        <v>283</v>
      </c>
      <c r="B5604" t="s">
        <v>670</v>
      </c>
      <c r="C5604">
        <v>11</v>
      </c>
      <c r="D5604">
        <v>8</v>
      </c>
      <c r="E5604" t="s">
        <v>510</v>
      </c>
      <c r="F5604" t="s">
        <v>508</v>
      </c>
      <c r="G5604" t="s">
        <v>508</v>
      </c>
      <c r="H5604">
        <v>4.8337595907928392</v>
      </c>
      <c r="I5604">
        <v>90.417690417690423</v>
      </c>
      <c r="J5604">
        <v>4.6809284415493408</v>
      </c>
      <c r="K5604">
        <v>216.3681441003844</v>
      </c>
      <c r="L5604">
        <v>0.79554756498394219</v>
      </c>
      <c r="M5604">
        <v>-0.5089058524173028</v>
      </c>
      <c r="N5604">
        <v>-1.2276214833759591</v>
      </c>
      <c r="O5604">
        <v>1</v>
      </c>
      <c r="P5604">
        <v>1</v>
      </c>
      <c r="Q5604">
        <v>1</v>
      </c>
      <c r="R5604">
        <v>0</v>
      </c>
      <c r="S5604">
        <v>1</v>
      </c>
      <c r="T5604">
        <v>0</v>
      </c>
    </row>
    <row r="5605" spans="1:20" x14ac:dyDescent="0.3">
      <c r="A5605" t="s">
        <v>290</v>
      </c>
      <c r="B5605" t="s">
        <v>670</v>
      </c>
      <c r="C5605">
        <v>11</v>
      </c>
      <c r="D5605">
        <v>8</v>
      </c>
      <c r="E5605" t="s">
        <v>510</v>
      </c>
      <c r="F5605" t="s">
        <v>508</v>
      </c>
      <c r="G5605" t="s">
        <v>508</v>
      </c>
      <c r="H5605">
        <v>4.7532736553969066</v>
      </c>
      <c r="I5605">
        <v>81.29675810473816</v>
      </c>
      <c r="J5605">
        <v>4.2926345684985137</v>
      </c>
      <c r="K5605">
        <v>166.8694111872293</v>
      </c>
      <c r="L5605">
        <v>0.63071553200042907</v>
      </c>
      <c r="M5605">
        <v>-1.2276214833759591</v>
      </c>
      <c r="N5605">
        <v>1.50181253236665</v>
      </c>
      <c r="O5605">
        <v>1</v>
      </c>
      <c r="P5605">
        <v>1</v>
      </c>
      <c r="Q5605">
        <v>1</v>
      </c>
      <c r="R5605">
        <v>0</v>
      </c>
      <c r="S5605">
        <v>1</v>
      </c>
      <c r="T5605">
        <v>0</v>
      </c>
    </row>
    <row r="5606" spans="1:20" x14ac:dyDescent="0.3">
      <c r="A5606" t="s">
        <v>512</v>
      </c>
      <c r="B5606" t="s">
        <v>670</v>
      </c>
      <c r="C5606">
        <v>13</v>
      </c>
      <c r="D5606">
        <v>9</v>
      </c>
      <c r="E5606" t="s">
        <v>510</v>
      </c>
      <c r="F5606" t="s">
        <v>508</v>
      </c>
      <c r="G5606" t="s">
        <v>508</v>
      </c>
      <c r="H5606">
        <v>4.5733510795622596</v>
      </c>
      <c r="I5606">
        <v>80.343980343980348</v>
      </c>
      <c r="J5606">
        <v>3.1608822679514859</v>
      </c>
      <c r="K5606">
        <v>106.66733691918429</v>
      </c>
      <c r="L5606">
        <v>1.033245305565818</v>
      </c>
      <c r="M5606">
        <v>-1.428571428571429</v>
      </c>
      <c r="N5606">
        <v>-9.9896480331262936</v>
      </c>
      <c r="O5606">
        <v>1</v>
      </c>
      <c r="P5606">
        <v>1</v>
      </c>
      <c r="Q5606">
        <v>1</v>
      </c>
      <c r="R5606">
        <v>0</v>
      </c>
      <c r="S5606">
        <v>1</v>
      </c>
      <c r="T5606">
        <v>1</v>
      </c>
    </row>
    <row r="5607" spans="1:20" x14ac:dyDescent="0.3">
      <c r="A5607" t="s">
        <v>91</v>
      </c>
      <c r="B5607" t="s">
        <v>670</v>
      </c>
      <c r="C5607">
        <v>5</v>
      </c>
      <c r="D5607">
        <v>6</v>
      </c>
      <c r="E5607" t="s">
        <v>510</v>
      </c>
      <c r="F5607" t="s">
        <v>508</v>
      </c>
      <c r="G5607" t="s">
        <v>508</v>
      </c>
      <c r="H5607">
        <v>5.4957693255565587</v>
      </c>
      <c r="I5607">
        <v>32.923832923832933</v>
      </c>
      <c r="J5607">
        <v>-0.89240540807068314</v>
      </c>
      <c r="K5607">
        <v>4.6556532932846801</v>
      </c>
      <c r="L5607">
        <v>1.471405671482636</v>
      </c>
      <c r="M5607">
        <v>-9.9896480331262936</v>
      </c>
      <c r="N5607">
        <v>8.1081081081081088</v>
      </c>
      <c r="O5607">
        <v>0</v>
      </c>
      <c r="P5607">
        <v>1</v>
      </c>
      <c r="Q5607">
        <v>0</v>
      </c>
      <c r="R5607">
        <v>0</v>
      </c>
      <c r="S5607">
        <v>1</v>
      </c>
      <c r="T5607">
        <v>1</v>
      </c>
    </row>
    <row r="5608" spans="1:20" x14ac:dyDescent="0.3">
      <c r="A5608" t="s">
        <v>235</v>
      </c>
      <c r="B5608" t="s">
        <v>670</v>
      </c>
      <c r="C5608">
        <v>9</v>
      </c>
      <c r="D5608">
        <v>6</v>
      </c>
      <c r="E5608" t="s">
        <v>510</v>
      </c>
      <c r="F5608" t="s">
        <v>508</v>
      </c>
      <c r="G5608" t="s">
        <v>508</v>
      </c>
      <c r="H5608">
        <v>6.008251676121712</v>
      </c>
      <c r="I5608">
        <v>67.264038231780162</v>
      </c>
      <c r="J5608">
        <v>7.2215152571209842</v>
      </c>
      <c r="K5608">
        <v>99.442468940690986</v>
      </c>
      <c r="L5608">
        <v>0.20013447771229681</v>
      </c>
      <c r="M5608">
        <v>-3.0621172353455819</v>
      </c>
      <c r="N5608">
        <v>2.978339350180506</v>
      </c>
      <c r="O5608">
        <v>1</v>
      </c>
      <c r="P5608">
        <v>1</v>
      </c>
      <c r="Q5608">
        <v>1</v>
      </c>
      <c r="R5608">
        <v>0</v>
      </c>
      <c r="S5608">
        <v>1</v>
      </c>
      <c r="T5608">
        <v>0</v>
      </c>
    </row>
    <row r="5609" spans="1:20" x14ac:dyDescent="0.3">
      <c r="A5609" t="s">
        <v>298</v>
      </c>
      <c r="B5609" t="s">
        <v>670</v>
      </c>
      <c r="C5609">
        <v>4</v>
      </c>
      <c r="D5609">
        <v>2</v>
      </c>
      <c r="E5609" t="s">
        <v>510</v>
      </c>
      <c r="F5609" t="s">
        <v>508</v>
      </c>
      <c r="G5609" t="s">
        <v>508</v>
      </c>
      <c r="H5609">
        <v>6.7965367965367962</v>
      </c>
      <c r="I5609">
        <v>53.846153846153847</v>
      </c>
      <c r="J5609">
        <v>-3.2970922706516319</v>
      </c>
      <c r="K5609">
        <v>8.5025886101151045</v>
      </c>
      <c r="L5609">
        <v>0.81097221473858139</v>
      </c>
      <c r="M5609">
        <v>-0.77319587628865982</v>
      </c>
      <c r="N5609">
        <v>-1.0389610389610391</v>
      </c>
      <c r="O5609">
        <v>1</v>
      </c>
      <c r="P5609">
        <v>1</v>
      </c>
      <c r="Q5609">
        <v>0</v>
      </c>
      <c r="R5609">
        <v>0</v>
      </c>
      <c r="S5609">
        <v>0</v>
      </c>
      <c r="T5609">
        <v>0</v>
      </c>
    </row>
    <row r="5610" spans="1:20" x14ac:dyDescent="0.3">
      <c r="A5610" t="s">
        <v>96</v>
      </c>
      <c r="B5610" t="s">
        <v>670</v>
      </c>
      <c r="C5610">
        <v>0</v>
      </c>
      <c r="D5610">
        <v>5</v>
      </c>
      <c r="E5610" t="s">
        <v>510</v>
      </c>
      <c r="F5610" t="s">
        <v>508</v>
      </c>
      <c r="G5610" t="s">
        <v>508</v>
      </c>
      <c r="H5610">
        <v>6.2920459042342696</v>
      </c>
      <c r="I5610">
        <v>19.075144508670519</v>
      </c>
      <c r="J5610">
        <v>-7.5394491151363141</v>
      </c>
      <c r="K5610">
        <v>-173.00813008130081</v>
      </c>
      <c r="L5610">
        <v>1.973849526707288</v>
      </c>
      <c r="M5610">
        <v>-2.869955156950672</v>
      </c>
      <c r="N5610">
        <v>-0.73868882733148655</v>
      </c>
      <c r="O5610">
        <v>0</v>
      </c>
      <c r="P5610">
        <v>0</v>
      </c>
      <c r="Q5610">
        <v>0</v>
      </c>
      <c r="R5610">
        <v>0</v>
      </c>
      <c r="S5610">
        <v>0</v>
      </c>
      <c r="T5610">
        <v>1</v>
      </c>
    </row>
    <row r="5611" spans="1:20" x14ac:dyDescent="0.3">
      <c r="A5611" t="s">
        <v>77</v>
      </c>
      <c r="B5611" t="s">
        <v>671</v>
      </c>
      <c r="C5611">
        <v>11</v>
      </c>
      <c r="D5611">
        <v>10</v>
      </c>
      <c r="E5611" t="s">
        <v>510</v>
      </c>
      <c r="F5611" t="s">
        <v>508</v>
      </c>
      <c r="G5611" t="s">
        <v>508</v>
      </c>
      <c r="H5611">
        <v>3.117692766139545</v>
      </c>
      <c r="I5611">
        <v>85.377358660238258</v>
      </c>
      <c r="J5611">
        <v>2.4005053962919831</v>
      </c>
      <c r="K5611">
        <v>109.482390200933</v>
      </c>
      <c r="L5611">
        <v>0.71019739361554768</v>
      </c>
      <c r="M5611">
        <v>-1.610428450295575</v>
      </c>
      <c r="N5611">
        <v>1.3250249471259239</v>
      </c>
      <c r="O5611">
        <v>1</v>
      </c>
      <c r="P5611">
        <v>1</v>
      </c>
      <c r="Q5611">
        <v>1</v>
      </c>
      <c r="R5611">
        <v>0</v>
      </c>
      <c r="S5611">
        <v>1</v>
      </c>
      <c r="T5611">
        <v>0</v>
      </c>
    </row>
    <row r="5612" spans="1:20" x14ac:dyDescent="0.3">
      <c r="A5612" t="s">
        <v>139</v>
      </c>
      <c r="B5612" t="s">
        <v>671</v>
      </c>
      <c r="C5612">
        <v>13</v>
      </c>
      <c r="D5612">
        <v>13</v>
      </c>
      <c r="E5612" t="s">
        <v>510</v>
      </c>
      <c r="F5612" t="s">
        <v>508</v>
      </c>
      <c r="G5612" t="s">
        <v>508</v>
      </c>
      <c r="H5612">
        <v>2.9531904272349698</v>
      </c>
      <c r="I5612">
        <v>83.87096889830076</v>
      </c>
      <c r="J5612">
        <v>1.0538395659066571</v>
      </c>
      <c r="K5612">
        <v>90.936282570828453</v>
      </c>
      <c r="L5612">
        <v>1.181435528332168</v>
      </c>
      <c r="M5612">
        <v>-0.46154388154750903</v>
      </c>
      <c r="N5612">
        <v>-2.9366249142012188</v>
      </c>
      <c r="O5612">
        <v>1</v>
      </c>
      <c r="P5612">
        <v>1</v>
      </c>
      <c r="Q5612">
        <v>1</v>
      </c>
      <c r="R5612">
        <v>0</v>
      </c>
      <c r="S5612">
        <v>1</v>
      </c>
      <c r="T5612">
        <v>1</v>
      </c>
    </row>
    <row r="5613" spans="1:20" x14ac:dyDescent="0.3">
      <c r="A5613" t="s">
        <v>156</v>
      </c>
      <c r="B5613" t="s">
        <v>671</v>
      </c>
      <c r="C5613">
        <v>5</v>
      </c>
      <c r="D5613">
        <v>6</v>
      </c>
      <c r="E5613" t="s">
        <v>510</v>
      </c>
      <c r="F5613" t="s">
        <v>508</v>
      </c>
      <c r="G5613" t="s">
        <v>508</v>
      </c>
      <c r="H5613">
        <v>3.13353018663862</v>
      </c>
      <c r="I5613">
        <v>66.359483338221324</v>
      </c>
      <c r="J5613">
        <v>-0.13555180834991629</v>
      </c>
      <c r="K5613">
        <v>47.98735212872662</v>
      </c>
      <c r="L5613">
        <v>1.187959150590391</v>
      </c>
      <c r="M5613">
        <v>-2.9366249142012188</v>
      </c>
      <c r="N5613">
        <v>0.95540445119200124</v>
      </c>
      <c r="O5613">
        <v>0</v>
      </c>
      <c r="P5613">
        <v>1</v>
      </c>
      <c r="Q5613">
        <v>0</v>
      </c>
      <c r="R5613">
        <v>0</v>
      </c>
      <c r="S5613">
        <v>0</v>
      </c>
      <c r="T5613">
        <v>1</v>
      </c>
    </row>
    <row r="5614" spans="1:20" x14ac:dyDescent="0.3">
      <c r="A5614" t="s">
        <v>223</v>
      </c>
      <c r="B5614" t="s">
        <v>671</v>
      </c>
      <c r="C5614">
        <v>5</v>
      </c>
      <c r="D5614">
        <v>5</v>
      </c>
      <c r="E5614" t="s">
        <v>510</v>
      </c>
      <c r="F5614" t="s">
        <v>508</v>
      </c>
      <c r="G5614" t="s">
        <v>508</v>
      </c>
      <c r="H5614">
        <v>3.3630237075748379</v>
      </c>
      <c r="I5614">
        <v>64.055308854098087</v>
      </c>
      <c r="J5614">
        <v>-1.636605612092334</v>
      </c>
      <c r="K5614">
        <v>33.951076004266859</v>
      </c>
      <c r="L5614">
        <v>1.4823661090026661</v>
      </c>
      <c r="M5614">
        <v>-1.340689291248659</v>
      </c>
      <c r="N5614">
        <v>0.79935950275518752</v>
      </c>
      <c r="O5614">
        <v>0</v>
      </c>
      <c r="P5614">
        <v>1</v>
      </c>
      <c r="Q5614">
        <v>0</v>
      </c>
      <c r="R5614">
        <v>0</v>
      </c>
      <c r="S5614">
        <v>0</v>
      </c>
      <c r="T5614">
        <v>1</v>
      </c>
    </row>
    <row r="5615" spans="1:20" x14ac:dyDescent="0.3">
      <c r="A5615" t="s">
        <v>265</v>
      </c>
      <c r="B5615" t="s">
        <v>671</v>
      </c>
      <c r="C5615">
        <v>11</v>
      </c>
      <c r="D5615">
        <v>12</v>
      </c>
      <c r="E5615" t="s">
        <v>510</v>
      </c>
      <c r="F5615" t="s">
        <v>508</v>
      </c>
      <c r="G5615" t="s">
        <v>508</v>
      </c>
      <c r="H5615">
        <v>3.3983162702619532</v>
      </c>
      <c r="I5615">
        <v>66.27221070952119</v>
      </c>
      <c r="J5615">
        <v>0.24611659240289011</v>
      </c>
      <c r="K5615">
        <v>142.5998887683966</v>
      </c>
      <c r="L5615">
        <v>0.9458722632108082</v>
      </c>
      <c r="M5615">
        <v>-3.7329476894808891</v>
      </c>
      <c r="N5615">
        <v>0</v>
      </c>
      <c r="O5615">
        <v>1</v>
      </c>
      <c r="P5615">
        <v>1</v>
      </c>
      <c r="Q5615">
        <v>1</v>
      </c>
      <c r="R5615">
        <v>0</v>
      </c>
      <c r="S5615">
        <v>1</v>
      </c>
      <c r="T5615">
        <v>0</v>
      </c>
    </row>
    <row r="5616" spans="1:20" x14ac:dyDescent="0.3">
      <c r="A5616" t="s">
        <v>271</v>
      </c>
      <c r="B5616" t="s">
        <v>671</v>
      </c>
      <c r="C5616">
        <v>8</v>
      </c>
      <c r="D5616">
        <v>6</v>
      </c>
      <c r="E5616" t="s">
        <v>510</v>
      </c>
      <c r="F5616" t="s">
        <v>508</v>
      </c>
      <c r="G5616" t="s">
        <v>508</v>
      </c>
      <c r="H5616">
        <v>3.4607490222025472</v>
      </c>
      <c r="I5616">
        <v>55.62127415470097</v>
      </c>
      <c r="J5616">
        <v>-0.42536832554139892</v>
      </c>
      <c r="K5616">
        <v>51.089186929293511</v>
      </c>
      <c r="L5616">
        <v>0.97118140568844524</v>
      </c>
      <c r="M5616">
        <v>-1.3422879523937361</v>
      </c>
      <c r="N5616">
        <v>0.15117336887012109</v>
      </c>
      <c r="O5616">
        <v>1</v>
      </c>
      <c r="P5616">
        <v>1</v>
      </c>
      <c r="Q5616">
        <v>0</v>
      </c>
      <c r="R5616">
        <v>0</v>
      </c>
      <c r="S5616">
        <v>1</v>
      </c>
      <c r="T5616">
        <v>0</v>
      </c>
    </row>
    <row r="5617" spans="1:20" x14ac:dyDescent="0.3">
      <c r="A5617" t="s">
        <v>283</v>
      </c>
      <c r="B5617" t="s">
        <v>671</v>
      </c>
      <c r="C5617">
        <v>3</v>
      </c>
      <c r="D5617">
        <v>5</v>
      </c>
      <c r="E5617" t="s">
        <v>510</v>
      </c>
      <c r="F5617" t="s">
        <v>508</v>
      </c>
      <c r="G5617" t="s">
        <v>508</v>
      </c>
      <c r="H5617">
        <v>3.3444983475364429</v>
      </c>
      <c r="I5617">
        <v>55.029628375985439</v>
      </c>
      <c r="J5617">
        <v>-1.3736653891894961</v>
      </c>
      <c r="K5617">
        <v>8.7979377322711354</v>
      </c>
      <c r="L5617">
        <v>0.89379217472931993</v>
      </c>
      <c r="M5617">
        <v>-0.89954130885676398</v>
      </c>
      <c r="N5617">
        <v>-2.7987929751890328</v>
      </c>
      <c r="O5617">
        <v>0</v>
      </c>
      <c r="P5617">
        <v>1</v>
      </c>
      <c r="Q5617">
        <v>0</v>
      </c>
      <c r="R5617">
        <v>0</v>
      </c>
      <c r="S5617">
        <v>0</v>
      </c>
      <c r="T5617">
        <v>0</v>
      </c>
    </row>
    <row r="5618" spans="1:20" x14ac:dyDescent="0.3">
      <c r="A5618" t="s">
        <v>290</v>
      </c>
      <c r="B5618" t="s">
        <v>671</v>
      </c>
      <c r="C5618">
        <v>5</v>
      </c>
      <c r="D5618">
        <v>9</v>
      </c>
      <c r="E5618" t="s">
        <v>510</v>
      </c>
      <c r="F5618" t="s">
        <v>508</v>
      </c>
      <c r="G5618" t="s">
        <v>508</v>
      </c>
      <c r="H5618">
        <v>3.4797097034901832</v>
      </c>
      <c r="I5618">
        <v>33.136109487629483</v>
      </c>
      <c r="J5618">
        <v>-2.3242590315773088</v>
      </c>
      <c r="K5618">
        <v>-20.91122280413277</v>
      </c>
      <c r="L5618">
        <v>1.07953873256426</v>
      </c>
      <c r="M5618">
        <v>-2.7987929751890328</v>
      </c>
      <c r="N5618">
        <v>0.38909948737444822</v>
      </c>
      <c r="O5618">
        <v>0</v>
      </c>
      <c r="P5618">
        <v>1</v>
      </c>
      <c r="Q5618">
        <v>0</v>
      </c>
      <c r="R5618">
        <v>0</v>
      </c>
      <c r="S5618">
        <v>0</v>
      </c>
      <c r="T5618">
        <v>1</v>
      </c>
    </row>
    <row r="5619" spans="1:20" x14ac:dyDescent="0.3">
      <c r="A5619" t="s">
        <v>512</v>
      </c>
      <c r="B5619" t="s">
        <v>671</v>
      </c>
      <c r="C5619">
        <v>3</v>
      </c>
      <c r="D5619">
        <v>6</v>
      </c>
      <c r="E5619" t="s">
        <v>510</v>
      </c>
      <c r="F5619" t="s">
        <v>508</v>
      </c>
      <c r="G5619" t="s">
        <v>508</v>
      </c>
      <c r="H5619">
        <v>3.5152728196602858</v>
      </c>
      <c r="I5619">
        <v>25.44378786695771</v>
      </c>
      <c r="J5619">
        <v>-3.3410934306921258</v>
      </c>
      <c r="K5619">
        <v>-75.586874618716735</v>
      </c>
      <c r="L5619">
        <v>0.96591862076767898</v>
      </c>
      <c r="M5619">
        <v>-1.395345120585836</v>
      </c>
      <c r="N5619">
        <v>-1.3364732374532149</v>
      </c>
      <c r="O5619">
        <v>0</v>
      </c>
      <c r="P5619">
        <v>1</v>
      </c>
      <c r="Q5619">
        <v>0</v>
      </c>
      <c r="R5619">
        <v>0</v>
      </c>
      <c r="S5619">
        <v>0</v>
      </c>
      <c r="T5619">
        <v>0</v>
      </c>
    </row>
    <row r="5620" spans="1:20" x14ac:dyDescent="0.3">
      <c r="A5620" t="s">
        <v>91</v>
      </c>
      <c r="B5620" t="s">
        <v>671</v>
      </c>
      <c r="C5620">
        <v>2</v>
      </c>
      <c r="D5620">
        <v>5</v>
      </c>
      <c r="E5620" t="s">
        <v>510</v>
      </c>
      <c r="F5620" t="s">
        <v>508</v>
      </c>
      <c r="G5620" t="s">
        <v>508</v>
      </c>
      <c r="H5620">
        <v>3.8019333772227371</v>
      </c>
      <c r="I5620">
        <v>35.585597644785381</v>
      </c>
      <c r="J5620">
        <v>-3.7637934673533699</v>
      </c>
      <c r="K5620">
        <v>-178.34388544910021</v>
      </c>
      <c r="L5620">
        <v>0.78116245515885019</v>
      </c>
      <c r="M5620">
        <v>-1.3364732374532149</v>
      </c>
      <c r="N5620">
        <v>-3.585657909005286</v>
      </c>
      <c r="O5620">
        <v>0</v>
      </c>
      <c r="P5620">
        <v>0</v>
      </c>
      <c r="Q5620">
        <v>0</v>
      </c>
      <c r="R5620">
        <v>1</v>
      </c>
      <c r="S5620">
        <v>0</v>
      </c>
      <c r="T5620">
        <v>0</v>
      </c>
    </row>
    <row r="5621" spans="1:20" x14ac:dyDescent="0.3">
      <c r="A5621" t="s">
        <v>93</v>
      </c>
      <c r="B5621" t="s">
        <v>671</v>
      </c>
      <c r="C5621">
        <v>2</v>
      </c>
      <c r="D5621">
        <v>6</v>
      </c>
      <c r="E5621" t="s">
        <v>510</v>
      </c>
      <c r="F5621" t="s">
        <v>508</v>
      </c>
      <c r="G5621" t="s">
        <v>508</v>
      </c>
      <c r="H5621">
        <v>4.1440360500694853</v>
      </c>
      <c r="I5621">
        <v>15.315317461198161</v>
      </c>
      <c r="J5621">
        <v>-4.5223622442334719</v>
      </c>
      <c r="K5621">
        <v>-161.70685590142861</v>
      </c>
      <c r="L5621">
        <v>1.0590553257751989</v>
      </c>
      <c r="M5621">
        <v>-3.585657909005286</v>
      </c>
      <c r="N5621">
        <v>-4.13223684132487</v>
      </c>
      <c r="O5621">
        <v>0</v>
      </c>
      <c r="P5621">
        <v>0</v>
      </c>
      <c r="Q5621">
        <v>0</v>
      </c>
      <c r="R5621">
        <v>0</v>
      </c>
      <c r="S5621">
        <v>0</v>
      </c>
      <c r="T5621">
        <v>1</v>
      </c>
    </row>
    <row r="5622" spans="1:20" x14ac:dyDescent="0.3">
      <c r="A5622" t="s">
        <v>162</v>
      </c>
      <c r="B5622" t="s">
        <v>671</v>
      </c>
      <c r="C5622">
        <v>2</v>
      </c>
      <c r="D5622">
        <v>4</v>
      </c>
      <c r="E5622" t="s">
        <v>510</v>
      </c>
      <c r="F5622" t="s">
        <v>508</v>
      </c>
      <c r="G5622" t="s">
        <v>508</v>
      </c>
      <c r="H5622">
        <v>4.3534473132313982</v>
      </c>
      <c r="I5622">
        <v>1.754385567401237</v>
      </c>
      <c r="J5622">
        <v>-5.7722991298215902</v>
      </c>
      <c r="K5622">
        <v>-109.5731079395099</v>
      </c>
      <c r="L5622">
        <v>1.0583428717333281</v>
      </c>
      <c r="M5622">
        <v>-1.6949131926187599</v>
      </c>
      <c r="N5622">
        <v>-0.3448204104887046</v>
      </c>
      <c r="O5622">
        <v>0</v>
      </c>
      <c r="P5622">
        <v>0</v>
      </c>
      <c r="Q5622">
        <v>0</v>
      </c>
      <c r="R5622">
        <v>0</v>
      </c>
      <c r="S5622">
        <v>0</v>
      </c>
      <c r="T5622">
        <v>1</v>
      </c>
    </row>
    <row r="5623" spans="1:20" x14ac:dyDescent="0.3">
      <c r="A5623" t="s">
        <v>220</v>
      </c>
      <c r="B5623" t="s">
        <v>671</v>
      </c>
      <c r="C5623">
        <v>0</v>
      </c>
      <c r="D5623">
        <v>3</v>
      </c>
      <c r="E5623" t="s">
        <v>510</v>
      </c>
      <c r="F5623" t="s">
        <v>508</v>
      </c>
      <c r="G5623" t="s">
        <v>508</v>
      </c>
      <c r="H5623">
        <v>4.2572896175790564</v>
      </c>
      <c r="I5623">
        <v>17.054266706357641</v>
      </c>
      <c r="J5623">
        <v>-5.501133169480255</v>
      </c>
      <c r="K5623">
        <v>-136.6172016624609</v>
      </c>
      <c r="L5623">
        <v>0.80959975903347581</v>
      </c>
      <c r="M5623">
        <v>-0.3448204104887046</v>
      </c>
      <c r="N5623">
        <v>5.2768108286265107</v>
      </c>
      <c r="O5623">
        <v>0</v>
      </c>
      <c r="P5623">
        <v>0</v>
      </c>
      <c r="Q5623">
        <v>0</v>
      </c>
      <c r="R5623">
        <v>0</v>
      </c>
      <c r="S5623">
        <v>0</v>
      </c>
      <c r="T5623">
        <v>0</v>
      </c>
    </row>
    <row r="5624" spans="1:20" x14ac:dyDescent="0.3">
      <c r="A5624" t="s">
        <v>259</v>
      </c>
      <c r="B5624" t="s">
        <v>671</v>
      </c>
      <c r="C5624">
        <v>6</v>
      </c>
      <c r="D5624">
        <v>6</v>
      </c>
      <c r="E5624" t="s">
        <v>510</v>
      </c>
      <c r="F5624" t="s">
        <v>508</v>
      </c>
      <c r="G5624" t="s">
        <v>508</v>
      </c>
      <c r="H5624">
        <v>4.3243867227140314</v>
      </c>
      <c r="I5624">
        <v>49.999992155542188</v>
      </c>
      <c r="J5624">
        <v>-0.30366696346355232</v>
      </c>
      <c r="K5624">
        <v>33.453385195652871</v>
      </c>
      <c r="L5624">
        <v>0.77773846399756241</v>
      </c>
      <c r="M5624">
        <v>-1.8518526300572691</v>
      </c>
      <c r="N5624">
        <v>3.4454448398500328</v>
      </c>
      <c r="O5624">
        <v>1</v>
      </c>
      <c r="P5624">
        <v>1</v>
      </c>
      <c r="Q5624">
        <v>0</v>
      </c>
      <c r="R5624">
        <v>0</v>
      </c>
      <c r="S5624">
        <v>0</v>
      </c>
      <c r="T5624">
        <v>0</v>
      </c>
    </row>
    <row r="5625" spans="1:20" x14ac:dyDescent="0.3">
      <c r="A5625" t="s">
        <v>269</v>
      </c>
      <c r="B5625" t="s">
        <v>671</v>
      </c>
      <c r="C5625">
        <v>13</v>
      </c>
      <c r="D5625">
        <v>12</v>
      </c>
      <c r="E5625" t="s">
        <v>510</v>
      </c>
      <c r="F5625" t="s">
        <v>508</v>
      </c>
      <c r="G5625" t="s">
        <v>508</v>
      </c>
      <c r="H5625">
        <v>4.4049536195592118</v>
      </c>
      <c r="I5625">
        <v>64.893644184163875</v>
      </c>
      <c r="J5625">
        <v>0.90352500040515649</v>
      </c>
      <c r="K5625">
        <v>87.177375948425151</v>
      </c>
      <c r="L5625">
        <v>1.2811157147872061</v>
      </c>
      <c r="M5625">
        <v>-2.1411520261915382</v>
      </c>
      <c r="N5625">
        <v>0.56725702409734735</v>
      </c>
      <c r="O5625">
        <v>1</v>
      </c>
      <c r="P5625">
        <v>1</v>
      </c>
      <c r="Q5625">
        <v>1</v>
      </c>
      <c r="R5625">
        <v>1</v>
      </c>
      <c r="S5625">
        <v>0</v>
      </c>
      <c r="T5625">
        <v>1</v>
      </c>
    </row>
    <row r="5626" spans="1:20" x14ac:dyDescent="0.3">
      <c r="A5626" t="s">
        <v>285</v>
      </c>
      <c r="B5626" t="s">
        <v>671</v>
      </c>
      <c r="C5626">
        <v>3</v>
      </c>
      <c r="D5626">
        <v>7</v>
      </c>
      <c r="E5626" t="s">
        <v>510</v>
      </c>
      <c r="F5626" t="s">
        <v>508</v>
      </c>
      <c r="G5626" t="s">
        <v>508</v>
      </c>
      <c r="H5626">
        <v>4.5905586619046428</v>
      </c>
      <c r="I5626">
        <v>41.903765288858942</v>
      </c>
      <c r="J5626">
        <v>-0.114059250904186</v>
      </c>
      <c r="K5626">
        <v>-75.682454969352534</v>
      </c>
      <c r="L5626">
        <v>0.77067471093668161</v>
      </c>
      <c r="M5626">
        <v>-2.72887323943662</v>
      </c>
      <c r="N5626">
        <v>0.81447963800904988</v>
      </c>
      <c r="O5626">
        <v>0</v>
      </c>
      <c r="P5626">
        <v>1</v>
      </c>
      <c r="Q5626">
        <v>0</v>
      </c>
      <c r="R5626">
        <v>0</v>
      </c>
      <c r="S5626">
        <v>0</v>
      </c>
      <c r="T5626">
        <v>0</v>
      </c>
    </row>
    <row r="5627" spans="1:20" x14ac:dyDescent="0.3">
      <c r="A5627" t="s">
        <v>291</v>
      </c>
      <c r="B5627" t="s">
        <v>671</v>
      </c>
      <c r="C5627">
        <v>3</v>
      </c>
      <c r="D5627">
        <v>6</v>
      </c>
      <c r="E5627" t="s">
        <v>510</v>
      </c>
      <c r="F5627" t="s">
        <v>508</v>
      </c>
      <c r="G5627" t="s">
        <v>508</v>
      </c>
      <c r="H5627">
        <v>4.2628329005891299</v>
      </c>
      <c r="I5627">
        <v>32.186437465062163</v>
      </c>
      <c r="J5627">
        <v>-1.0784071556179911</v>
      </c>
      <c r="K5627">
        <v>-71.152662391186468</v>
      </c>
      <c r="L5627">
        <v>0.38408983416511011</v>
      </c>
      <c r="M5627">
        <v>-2.1543985637342908</v>
      </c>
      <c r="N5627">
        <v>2.6605504587155959</v>
      </c>
      <c r="O5627">
        <v>0</v>
      </c>
      <c r="P5627">
        <v>1</v>
      </c>
      <c r="Q5627">
        <v>0</v>
      </c>
      <c r="R5627">
        <v>0</v>
      </c>
      <c r="S5627">
        <v>0</v>
      </c>
      <c r="T5627">
        <v>0</v>
      </c>
    </row>
    <row r="5628" spans="1:20" x14ac:dyDescent="0.3">
      <c r="A5628" t="s">
        <v>298</v>
      </c>
      <c r="B5628" t="s">
        <v>671</v>
      </c>
      <c r="C5628">
        <v>0</v>
      </c>
      <c r="D5628">
        <v>5</v>
      </c>
      <c r="E5628" t="s">
        <v>510</v>
      </c>
      <c r="F5628" t="s">
        <v>508</v>
      </c>
      <c r="G5628" t="s">
        <v>508</v>
      </c>
      <c r="H5628">
        <v>4.1376198456594908</v>
      </c>
      <c r="I5628">
        <v>19.305114280587969</v>
      </c>
      <c r="J5628">
        <v>-1.3039379018367581</v>
      </c>
      <c r="K5628">
        <v>-100.914468035111</v>
      </c>
      <c r="L5628">
        <v>0.77796062527850796</v>
      </c>
      <c r="M5628">
        <v>-2.9490616621983912</v>
      </c>
      <c r="N5628">
        <v>0.82872928176795579</v>
      </c>
      <c r="O5628">
        <v>0</v>
      </c>
      <c r="P5628">
        <v>0</v>
      </c>
      <c r="Q5628">
        <v>0</v>
      </c>
      <c r="R5628">
        <v>0</v>
      </c>
      <c r="S5628">
        <v>0</v>
      </c>
      <c r="T5628">
        <v>0</v>
      </c>
    </row>
    <row r="5629" spans="1:20" x14ac:dyDescent="0.3">
      <c r="A5629" t="s">
        <v>96</v>
      </c>
      <c r="B5629" t="s">
        <v>671</v>
      </c>
      <c r="C5629">
        <v>0</v>
      </c>
      <c r="D5629">
        <v>3</v>
      </c>
      <c r="E5629" t="s">
        <v>510</v>
      </c>
      <c r="F5629" t="s">
        <v>508</v>
      </c>
      <c r="G5629" t="s">
        <v>508</v>
      </c>
      <c r="H5629">
        <v>4.0232802074955556</v>
      </c>
      <c r="I5629">
        <v>3.504361662061942</v>
      </c>
      <c r="J5629">
        <v>-1.4545806596004149</v>
      </c>
      <c r="K5629">
        <v>-131.29873998505451</v>
      </c>
      <c r="L5629">
        <v>0.87810587480128799</v>
      </c>
      <c r="M5629">
        <v>-1.948051948051948</v>
      </c>
      <c r="N5629">
        <v>0.66225165562913912</v>
      </c>
      <c r="O5629">
        <v>0</v>
      </c>
      <c r="P5629">
        <v>0</v>
      </c>
      <c r="Q5629">
        <v>0</v>
      </c>
      <c r="R5629">
        <v>0</v>
      </c>
      <c r="S5629">
        <v>0</v>
      </c>
      <c r="T5629">
        <v>0</v>
      </c>
    </row>
    <row r="5630" spans="1:20" x14ac:dyDescent="0.3">
      <c r="A5630" t="s">
        <v>164</v>
      </c>
      <c r="B5630" t="s">
        <v>671</v>
      </c>
      <c r="C5630">
        <v>2</v>
      </c>
      <c r="D5630">
        <v>7</v>
      </c>
      <c r="E5630" t="s">
        <v>510</v>
      </c>
      <c r="F5630" t="s">
        <v>508</v>
      </c>
      <c r="G5630" t="s">
        <v>508</v>
      </c>
      <c r="H5630">
        <v>4.175848438597467</v>
      </c>
      <c r="I5630">
        <v>0</v>
      </c>
      <c r="J5630">
        <v>-2.0252543985188769</v>
      </c>
      <c r="K5630">
        <v>-170.87178705816291</v>
      </c>
      <c r="L5630">
        <v>1.4386894032105431</v>
      </c>
      <c r="M5630">
        <v>-5.2631578947368416</v>
      </c>
      <c r="N5630">
        <v>7.6388888888888893</v>
      </c>
      <c r="O5630">
        <v>0</v>
      </c>
      <c r="P5630">
        <v>0</v>
      </c>
      <c r="Q5630">
        <v>0</v>
      </c>
      <c r="R5630">
        <v>0</v>
      </c>
      <c r="S5630">
        <v>0</v>
      </c>
      <c r="T5630">
        <v>1</v>
      </c>
    </row>
    <row r="5631" spans="1:20" x14ac:dyDescent="0.3">
      <c r="A5631" t="s">
        <v>242</v>
      </c>
      <c r="B5631" t="s">
        <v>671</v>
      </c>
      <c r="C5631">
        <v>11</v>
      </c>
      <c r="D5631">
        <v>10</v>
      </c>
      <c r="E5631" t="s">
        <v>510</v>
      </c>
      <c r="F5631" t="s">
        <v>508</v>
      </c>
      <c r="G5631" t="s">
        <v>508</v>
      </c>
      <c r="H5631">
        <v>3.2599118942731282</v>
      </c>
      <c r="I5631">
        <v>93.382352941176478</v>
      </c>
      <c r="J5631">
        <v>1.8835002896279629</v>
      </c>
      <c r="K5631">
        <v>101.8572351421186</v>
      </c>
      <c r="L5631">
        <v>0.74315350256561497</v>
      </c>
      <c r="M5631">
        <v>-0.35118525021949082</v>
      </c>
      <c r="N5631">
        <v>4.8458149779735686</v>
      </c>
      <c r="O5631">
        <v>1</v>
      </c>
      <c r="P5631">
        <v>1</v>
      </c>
      <c r="Q5631">
        <v>1</v>
      </c>
      <c r="R5631">
        <v>1</v>
      </c>
      <c r="S5631">
        <v>0</v>
      </c>
      <c r="T5631">
        <v>0</v>
      </c>
    </row>
    <row r="5632" spans="1:20" x14ac:dyDescent="0.3">
      <c r="A5632" t="s">
        <v>139</v>
      </c>
      <c r="B5632" t="s">
        <v>672</v>
      </c>
      <c r="C5632">
        <v>11</v>
      </c>
      <c r="D5632">
        <v>12</v>
      </c>
      <c r="E5632" t="s">
        <v>510</v>
      </c>
      <c r="F5632" t="s">
        <v>508</v>
      </c>
      <c r="G5632" t="s">
        <v>508</v>
      </c>
      <c r="H5632">
        <v>3.1557546592544852</v>
      </c>
      <c r="I5632">
        <v>81.499045601915014</v>
      </c>
      <c r="J5632">
        <v>0.67779800693468295</v>
      </c>
      <c r="K5632">
        <v>160.85809817691711</v>
      </c>
      <c r="L5632">
        <v>0.81920598938650269</v>
      </c>
      <c r="M5632">
        <v>-3.044716455471812</v>
      </c>
      <c r="N5632">
        <v>1.570165309285841</v>
      </c>
      <c r="O5632">
        <v>1</v>
      </c>
      <c r="P5632">
        <v>1</v>
      </c>
      <c r="Q5632">
        <v>1</v>
      </c>
      <c r="R5632">
        <v>0</v>
      </c>
      <c r="S5632">
        <v>1</v>
      </c>
      <c r="T5632">
        <v>0</v>
      </c>
    </row>
    <row r="5633" spans="1:20" x14ac:dyDescent="0.3">
      <c r="A5633" t="s">
        <v>223</v>
      </c>
      <c r="B5633" t="s">
        <v>672</v>
      </c>
      <c r="C5633">
        <v>13</v>
      </c>
      <c r="D5633">
        <v>13</v>
      </c>
      <c r="E5633" t="s">
        <v>510</v>
      </c>
      <c r="F5633" t="s">
        <v>508</v>
      </c>
      <c r="G5633" t="s">
        <v>508</v>
      </c>
      <c r="H5633">
        <v>3.4094487488527729</v>
      </c>
      <c r="I5633">
        <v>71.270143962492909</v>
      </c>
      <c r="J5633">
        <v>0.3357378422113162</v>
      </c>
      <c r="K5633">
        <v>70.214112365199043</v>
      </c>
      <c r="L5633">
        <v>1.0325076648527329</v>
      </c>
      <c r="M5633">
        <v>-2.4366472097273739</v>
      </c>
      <c r="N5633">
        <v>6.8931085225368589</v>
      </c>
      <c r="O5633">
        <v>1</v>
      </c>
      <c r="P5633">
        <v>1</v>
      </c>
      <c r="Q5633">
        <v>1</v>
      </c>
      <c r="R5633">
        <v>0</v>
      </c>
      <c r="S5633">
        <v>1</v>
      </c>
      <c r="T5633">
        <v>1</v>
      </c>
    </row>
    <row r="5634" spans="1:20" x14ac:dyDescent="0.3">
      <c r="A5634" t="s">
        <v>265</v>
      </c>
      <c r="B5634" t="s">
        <v>672</v>
      </c>
      <c r="C5634">
        <v>11</v>
      </c>
      <c r="D5634">
        <v>10</v>
      </c>
      <c r="E5634" t="s">
        <v>510</v>
      </c>
      <c r="F5634" t="s">
        <v>508</v>
      </c>
      <c r="G5634" t="s">
        <v>508</v>
      </c>
      <c r="H5634">
        <v>3.9740267666903408</v>
      </c>
      <c r="I5634">
        <v>90.816313820254635</v>
      </c>
      <c r="J5634">
        <v>0.3190359705901793</v>
      </c>
      <c r="K5634">
        <v>132.6398606978523</v>
      </c>
      <c r="L5634">
        <v>0.54836736352277737</v>
      </c>
      <c r="M5634">
        <v>-0.18148543900243519</v>
      </c>
      <c r="N5634">
        <v>-9.0907703746448867E-2</v>
      </c>
      <c r="O5634">
        <v>1</v>
      </c>
      <c r="P5634">
        <v>1</v>
      </c>
      <c r="Q5634">
        <v>1</v>
      </c>
      <c r="R5634">
        <v>0</v>
      </c>
      <c r="S5634">
        <v>1</v>
      </c>
      <c r="T5634">
        <v>0</v>
      </c>
    </row>
    <row r="5635" spans="1:20" x14ac:dyDescent="0.3">
      <c r="A5635" t="s">
        <v>271</v>
      </c>
      <c r="B5635" t="s">
        <v>672</v>
      </c>
      <c r="C5635">
        <v>10</v>
      </c>
      <c r="D5635">
        <v>8</v>
      </c>
      <c r="E5635" t="s">
        <v>510</v>
      </c>
      <c r="F5635" t="s">
        <v>508</v>
      </c>
      <c r="G5635" t="s">
        <v>508</v>
      </c>
      <c r="H5635">
        <v>4.5518757297991623</v>
      </c>
      <c r="I5635">
        <v>65.989832381853816</v>
      </c>
      <c r="J5635">
        <v>1.6447403667753321E-2</v>
      </c>
      <c r="K5635">
        <v>30.439697010879279</v>
      </c>
      <c r="L5635">
        <v>1.051248546858164</v>
      </c>
      <c r="M5635">
        <v>-4.2766192105374783</v>
      </c>
      <c r="N5635">
        <v>-3.4220518807545899</v>
      </c>
      <c r="O5635">
        <v>0</v>
      </c>
      <c r="P5635">
        <v>1</v>
      </c>
      <c r="Q5635">
        <v>1</v>
      </c>
      <c r="R5635">
        <v>0</v>
      </c>
      <c r="S5635">
        <v>1</v>
      </c>
      <c r="T5635">
        <v>1</v>
      </c>
    </row>
    <row r="5636" spans="1:20" x14ac:dyDescent="0.3">
      <c r="A5636" t="s">
        <v>290</v>
      </c>
      <c r="B5636" t="s">
        <v>672</v>
      </c>
      <c r="C5636">
        <v>0</v>
      </c>
      <c r="D5636">
        <v>5</v>
      </c>
      <c r="E5636" t="s">
        <v>510</v>
      </c>
      <c r="F5636" t="s">
        <v>508</v>
      </c>
      <c r="G5636" t="s">
        <v>508</v>
      </c>
      <c r="H5636">
        <v>4.8458868922241338</v>
      </c>
      <c r="I5636">
        <v>8.5679387145920778</v>
      </c>
      <c r="J5636">
        <v>-0.8542804789094558</v>
      </c>
      <c r="K5636">
        <v>-123.60088964519311</v>
      </c>
      <c r="L5636">
        <v>0.85124471297445903</v>
      </c>
      <c r="M5636">
        <v>-3.0400009155273442</v>
      </c>
      <c r="N5636">
        <v>-2.599006463346762</v>
      </c>
      <c r="O5636">
        <v>0</v>
      </c>
      <c r="P5636">
        <v>0</v>
      </c>
      <c r="Q5636">
        <v>0</v>
      </c>
      <c r="R5636">
        <v>0</v>
      </c>
      <c r="S5636">
        <v>0</v>
      </c>
      <c r="T5636">
        <v>0</v>
      </c>
    </row>
    <row r="5637" spans="1:20" x14ac:dyDescent="0.3">
      <c r="A5637" t="s">
        <v>91</v>
      </c>
      <c r="B5637" t="s">
        <v>672</v>
      </c>
      <c r="C5637">
        <v>3</v>
      </c>
      <c r="D5637">
        <v>6</v>
      </c>
      <c r="E5637" t="s">
        <v>510</v>
      </c>
      <c r="F5637" t="s">
        <v>508</v>
      </c>
      <c r="G5637" t="s">
        <v>508</v>
      </c>
      <c r="H5637">
        <v>5.7416267091958906</v>
      </c>
      <c r="I5637">
        <v>0</v>
      </c>
      <c r="J5637">
        <v>-1.167634686196271</v>
      </c>
      <c r="K5637">
        <v>-76.079353560945734</v>
      </c>
      <c r="L5637">
        <v>3.3889248119690949</v>
      </c>
      <c r="M5637">
        <v>-3.0775698287028801</v>
      </c>
      <c r="N5637">
        <v>5.8286218613681919</v>
      </c>
      <c r="O5637">
        <v>0</v>
      </c>
      <c r="P5637">
        <v>1</v>
      </c>
      <c r="Q5637">
        <v>0</v>
      </c>
      <c r="R5637">
        <v>0</v>
      </c>
      <c r="S5637">
        <v>0</v>
      </c>
      <c r="T5637">
        <v>1</v>
      </c>
    </row>
    <row r="5638" spans="1:20" x14ac:dyDescent="0.3">
      <c r="A5638" t="s">
        <v>162</v>
      </c>
      <c r="B5638" t="s">
        <v>672</v>
      </c>
      <c r="C5638">
        <v>1</v>
      </c>
      <c r="D5638">
        <v>2</v>
      </c>
      <c r="E5638" t="s">
        <v>510</v>
      </c>
      <c r="F5638" t="s">
        <v>508</v>
      </c>
      <c r="G5638" t="s">
        <v>508</v>
      </c>
      <c r="H5638">
        <v>6.2786522510241483</v>
      </c>
      <c r="I5638">
        <v>17.046414072592551</v>
      </c>
      <c r="J5638">
        <v>-0.76662745836194213</v>
      </c>
      <c r="K5638">
        <v>-95.259874990171554</v>
      </c>
      <c r="L5638">
        <v>0.70464235326895808</v>
      </c>
      <c r="M5638">
        <v>-1.3264927777434541</v>
      </c>
      <c r="N5638">
        <v>-1.777969891186006</v>
      </c>
      <c r="O5638">
        <v>0</v>
      </c>
      <c r="P5638">
        <v>1</v>
      </c>
      <c r="Q5638">
        <v>0</v>
      </c>
      <c r="R5638">
        <v>0</v>
      </c>
      <c r="S5638">
        <v>0</v>
      </c>
      <c r="T5638">
        <v>0</v>
      </c>
    </row>
    <row r="5639" spans="1:20" x14ac:dyDescent="0.3">
      <c r="A5639" t="s">
        <v>220</v>
      </c>
      <c r="B5639" t="s">
        <v>672</v>
      </c>
      <c r="C5639">
        <v>3</v>
      </c>
      <c r="D5639">
        <v>4</v>
      </c>
      <c r="E5639" t="s">
        <v>510</v>
      </c>
      <c r="F5639" t="s">
        <v>508</v>
      </c>
      <c r="G5639" t="s">
        <v>508</v>
      </c>
      <c r="H5639">
        <v>7.0703249618070121</v>
      </c>
      <c r="I5639">
        <v>10.126586760846211</v>
      </c>
      <c r="J5639">
        <v>-0.71572111986008546</v>
      </c>
      <c r="K5639">
        <v>-66.140394249616904</v>
      </c>
      <c r="L5639">
        <v>1.388025891758085</v>
      </c>
      <c r="M5639">
        <v>-1.777969891186006</v>
      </c>
      <c r="N5639">
        <v>-2.2075055559424519</v>
      </c>
      <c r="O5639">
        <v>0</v>
      </c>
      <c r="P5639">
        <v>1</v>
      </c>
      <c r="Q5639">
        <v>0</v>
      </c>
      <c r="R5639">
        <v>0</v>
      </c>
      <c r="S5639">
        <v>0</v>
      </c>
      <c r="T5639">
        <v>1</v>
      </c>
    </row>
    <row r="5640" spans="1:20" x14ac:dyDescent="0.3">
      <c r="A5640" t="s">
        <v>235</v>
      </c>
      <c r="B5640" t="s">
        <v>672</v>
      </c>
      <c r="C5640">
        <v>-2</v>
      </c>
      <c r="D5640">
        <v>1</v>
      </c>
      <c r="E5640" t="s">
        <v>510</v>
      </c>
      <c r="F5640" t="s">
        <v>508</v>
      </c>
      <c r="G5640" t="s">
        <v>508</v>
      </c>
      <c r="H5640">
        <v>6.8985304946391892</v>
      </c>
      <c r="I5640">
        <v>12.67759713201399</v>
      </c>
      <c r="J5640">
        <v>-0.5505666995288605</v>
      </c>
      <c r="K5640">
        <v>-113.9454292231417</v>
      </c>
      <c r="L5640">
        <v>0.55824014019254609</v>
      </c>
      <c r="M5640">
        <v>-0.77448779218711794</v>
      </c>
      <c r="N5640">
        <v>-4.8668564732459334</v>
      </c>
      <c r="O5640">
        <v>0</v>
      </c>
      <c r="P5640">
        <v>0</v>
      </c>
      <c r="Q5640">
        <v>0</v>
      </c>
      <c r="R5640">
        <v>0</v>
      </c>
      <c r="S5640">
        <v>0</v>
      </c>
      <c r="T5640">
        <v>0</v>
      </c>
    </row>
    <row r="5641" spans="1:20" x14ac:dyDescent="0.3">
      <c r="A5641" t="s">
        <v>259</v>
      </c>
      <c r="B5641" t="s">
        <v>672</v>
      </c>
      <c r="C5641">
        <v>-2</v>
      </c>
      <c r="D5641">
        <v>3</v>
      </c>
      <c r="E5641" t="s">
        <v>510</v>
      </c>
      <c r="F5641" t="s">
        <v>508</v>
      </c>
      <c r="G5641" t="s">
        <v>508</v>
      </c>
      <c r="H5641">
        <v>7.3531441776635873</v>
      </c>
      <c r="I5641">
        <v>0.39406019556059341</v>
      </c>
      <c r="J5641">
        <v>-0.61446211280340024</v>
      </c>
      <c r="K5641">
        <v>-140.39758050981101</v>
      </c>
      <c r="L5641">
        <v>0.60069101141650494</v>
      </c>
      <c r="M5641">
        <v>-4.8668564732459334</v>
      </c>
      <c r="N5641">
        <v>0.28958192702421293</v>
      </c>
      <c r="O5641">
        <v>0</v>
      </c>
      <c r="P5641">
        <v>0</v>
      </c>
      <c r="Q5641">
        <v>0</v>
      </c>
      <c r="R5641">
        <v>0</v>
      </c>
      <c r="S5641">
        <v>0</v>
      </c>
      <c r="T5641">
        <v>0</v>
      </c>
    </row>
    <row r="5642" spans="1:20" x14ac:dyDescent="0.3">
      <c r="A5642" t="s">
        <v>282</v>
      </c>
      <c r="B5642" t="s">
        <v>672</v>
      </c>
      <c r="C5642">
        <v>-2</v>
      </c>
      <c r="D5642">
        <v>3</v>
      </c>
      <c r="E5642" t="s">
        <v>510</v>
      </c>
      <c r="F5642" t="s">
        <v>508</v>
      </c>
      <c r="G5642" t="s">
        <v>508</v>
      </c>
      <c r="H5642">
        <v>7.1673668403827646</v>
      </c>
      <c r="I5642">
        <v>4.6140233952293608</v>
      </c>
      <c r="J5642">
        <v>-0.52927707003433389</v>
      </c>
      <c r="K5642">
        <v>-111.4391883074715</v>
      </c>
      <c r="L5642">
        <v>0.59980429428710391</v>
      </c>
      <c r="M5642">
        <v>-2.2988484747559021</v>
      </c>
      <c r="N5642">
        <v>-1.519605253623612</v>
      </c>
      <c r="O5642">
        <v>0</v>
      </c>
      <c r="P5642">
        <v>0</v>
      </c>
      <c r="Q5642">
        <v>0</v>
      </c>
      <c r="R5642">
        <v>0</v>
      </c>
      <c r="S5642">
        <v>0</v>
      </c>
      <c r="T5642">
        <v>0</v>
      </c>
    </row>
    <row r="5643" spans="1:20" x14ac:dyDescent="0.3">
      <c r="A5643" t="s">
        <v>285</v>
      </c>
      <c r="B5643" t="s">
        <v>672</v>
      </c>
      <c r="C5643">
        <v>-2</v>
      </c>
      <c r="D5643">
        <v>1</v>
      </c>
      <c r="E5643" t="s">
        <v>510</v>
      </c>
      <c r="F5643" t="s">
        <v>508</v>
      </c>
      <c r="G5643" t="s">
        <v>508</v>
      </c>
      <c r="H5643">
        <v>6.1392264057752923</v>
      </c>
      <c r="I5643">
        <v>5.1587337629408294</v>
      </c>
      <c r="J5643">
        <v>-0.45594329853648108</v>
      </c>
      <c r="K5643">
        <v>-103.5562755966981</v>
      </c>
      <c r="L5643">
        <v>0.96468762427688415</v>
      </c>
      <c r="M5643">
        <v>-9.9554293737003863E-2</v>
      </c>
      <c r="N5643">
        <v>2.6407608106849541</v>
      </c>
      <c r="O5643">
        <v>0</v>
      </c>
      <c r="P5643">
        <v>0</v>
      </c>
      <c r="Q5643">
        <v>0</v>
      </c>
      <c r="R5643">
        <v>0</v>
      </c>
      <c r="S5643">
        <v>0</v>
      </c>
      <c r="T5643">
        <v>0</v>
      </c>
    </row>
    <row r="5644" spans="1:20" x14ac:dyDescent="0.3">
      <c r="A5644" t="s">
        <v>295</v>
      </c>
      <c r="B5644" t="s">
        <v>672</v>
      </c>
      <c r="C5644">
        <v>1</v>
      </c>
      <c r="D5644">
        <v>4</v>
      </c>
      <c r="E5644" t="s">
        <v>510</v>
      </c>
      <c r="F5644" t="s">
        <v>508</v>
      </c>
      <c r="G5644" t="s">
        <v>508</v>
      </c>
      <c r="H5644">
        <v>5.2102967278335877</v>
      </c>
      <c r="I5644">
        <v>3.91792850574909</v>
      </c>
      <c r="J5644">
        <v>-0.16884902064762519</v>
      </c>
      <c r="K5644">
        <v>-83.412039852790173</v>
      </c>
      <c r="L5644">
        <v>0.7376817421733145</v>
      </c>
      <c r="M5644">
        <v>-4.4616878702714384</v>
      </c>
      <c r="N5644">
        <v>1.3705509642566751</v>
      </c>
      <c r="O5644">
        <v>0</v>
      </c>
      <c r="P5644">
        <v>1</v>
      </c>
      <c r="Q5644">
        <v>0</v>
      </c>
      <c r="R5644">
        <v>0</v>
      </c>
      <c r="S5644">
        <v>0</v>
      </c>
      <c r="T5644">
        <v>0</v>
      </c>
    </row>
    <row r="5645" spans="1:20" x14ac:dyDescent="0.3">
      <c r="A5645" t="s">
        <v>164</v>
      </c>
      <c r="B5645" t="s">
        <v>672</v>
      </c>
      <c r="C5645">
        <v>11</v>
      </c>
      <c r="D5645">
        <v>10</v>
      </c>
      <c r="E5645" t="s">
        <v>510</v>
      </c>
      <c r="F5645" t="s">
        <v>508</v>
      </c>
      <c r="G5645" t="s">
        <v>508</v>
      </c>
      <c r="H5645">
        <v>3.9734235237603168</v>
      </c>
      <c r="I5645">
        <v>81.758973237473015</v>
      </c>
      <c r="J5645">
        <v>0.54799297131049385</v>
      </c>
      <c r="K5645">
        <v>162.375103546004</v>
      </c>
      <c r="L5645">
        <v>0.80464723513698677</v>
      </c>
      <c r="M5645">
        <v>-1.149425287356322</v>
      </c>
      <c r="N5645">
        <v>3.2093048095703121</v>
      </c>
      <c r="O5645">
        <v>1</v>
      </c>
      <c r="P5645">
        <v>1</v>
      </c>
      <c r="Q5645">
        <v>1</v>
      </c>
      <c r="R5645">
        <v>1</v>
      </c>
      <c r="S5645">
        <v>0</v>
      </c>
      <c r="T5645">
        <v>0</v>
      </c>
    </row>
    <row r="5646" spans="1:20" x14ac:dyDescent="0.3">
      <c r="A5646" t="s">
        <v>77</v>
      </c>
      <c r="B5646" t="s">
        <v>673</v>
      </c>
      <c r="C5646">
        <v>6</v>
      </c>
      <c r="D5646">
        <v>8</v>
      </c>
      <c r="E5646" t="s">
        <v>513</v>
      </c>
      <c r="F5646" t="s">
        <v>508</v>
      </c>
      <c r="G5646" t="s">
        <v>508</v>
      </c>
      <c r="H5646">
        <v>3.9060085576016301</v>
      </c>
      <c r="I5646">
        <v>51.940315333268053</v>
      </c>
      <c r="J5646">
        <v>0.1182845148640265</v>
      </c>
      <c r="K5646">
        <v>41.037853529983018</v>
      </c>
      <c r="L5646">
        <v>0.85569407993610058</v>
      </c>
      <c r="M5646">
        <v>-0.86393004026647691</v>
      </c>
      <c r="N5646">
        <v>-0.59913184474265757</v>
      </c>
      <c r="O5646">
        <v>0</v>
      </c>
      <c r="P5646">
        <v>1</v>
      </c>
      <c r="Q5646">
        <v>1</v>
      </c>
      <c r="R5646">
        <v>0</v>
      </c>
      <c r="S5646">
        <v>0</v>
      </c>
      <c r="T5646">
        <v>0</v>
      </c>
    </row>
    <row r="5647" spans="1:20" x14ac:dyDescent="0.3">
      <c r="A5647" t="s">
        <v>139</v>
      </c>
      <c r="B5647" t="s">
        <v>673</v>
      </c>
      <c r="C5647">
        <v>3</v>
      </c>
      <c r="D5647">
        <v>8</v>
      </c>
      <c r="E5647" t="s">
        <v>510</v>
      </c>
      <c r="F5647" t="s">
        <v>508</v>
      </c>
      <c r="G5647" t="s">
        <v>508</v>
      </c>
      <c r="H5647">
        <v>3.8498291184243878</v>
      </c>
      <c r="I5647">
        <v>38.905749701288237</v>
      </c>
      <c r="J5647">
        <v>-2.0540102450534611E-2</v>
      </c>
      <c r="K5647">
        <v>13.650895656405821</v>
      </c>
      <c r="L5647">
        <v>0.71385853293147117</v>
      </c>
      <c r="M5647">
        <v>-3.1805939453040248</v>
      </c>
      <c r="N5647">
        <v>-5.566994455944705E-2</v>
      </c>
      <c r="O5647">
        <v>0</v>
      </c>
      <c r="P5647">
        <v>1</v>
      </c>
      <c r="Q5647">
        <v>0</v>
      </c>
      <c r="R5647">
        <v>0</v>
      </c>
      <c r="S5647">
        <v>0</v>
      </c>
      <c r="T5647">
        <v>0</v>
      </c>
    </row>
    <row r="5648" spans="1:20" x14ac:dyDescent="0.3">
      <c r="A5648" t="s">
        <v>156</v>
      </c>
      <c r="B5648" t="s">
        <v>673</v>
      </c>
      <c r="C5648">
        <v>3</v>
      </c>
      <c r="D5648">
        <v>6</v>
      </c>
      <c r="E5648" t="s">
        <v>510</v>
      </c>
      <c r="F5648" t="s">
        <v>508</v>
      </c>
      <c r="G5648" t="s">
        <v>508</v>
      </c>
      <c r="H5648">
        <v>3.867890344991006</v>
      </c>
      <c r="I5648">
        <v>38.601849259119483</v>
      </c>
      <c r="J5648">
        <v>-7.0257196796819466E-2</v>
      </c>
      <c r="K5648">
        <v>-36.863529665926521</v>
      </c>
      <c r="L5648">
        <v>0.53287880995059289</v>
      </c>
      <c r="M5648">
        <v>-5.566994455944705E-2</v>
      </c>
      <c r="N5648">
        <v>3.0640624717749598</v>
      </c>
      <c r="O5648">
        <v>0</v>
      </c>
      <c r="P5648">
        <v>1</v>
      </c>
      <c r="Q5648">
        <v>0</v>
      </c>
      <c r="R5648">
        <v>0</v>
      </c>
      <c r="S5648">
        <v>0</v>
      </c>
      <c r="T5648">
        <v>0</v>
      </c>
    </row>
    <row r="5649" spans="1:20" x14ac:dyDescent="0.3">
      <c r="A5649" t="s">
        <v>223</v>
      </c>
      <c r="B5649" t="s">
        <v>673</v>
      </c>
      <c r="C5649">
        <v>8</v>
      </c>
      <c r="D5649">
        <v>6</v>
      </c>
      <c r="E5649" t="s">
        <v>510</v>
      </c>
      <c r="F5649" t="s">
        <v>508</v>
      </c>
      <c r="G5649" t="s">
        <v>508</v>
      </c>
      <c r="H5649">
        <v>3.855368653005562</v>
      </c>
      <c r="I5649">
        <v>53.015881858205873</v>
      </c>
      <c r="J5649">
        <v>-5.7038619639279142E-2</v>
      </c>
      <c r="K5649">
        <v>14.670019257457851</v>
      </c>
      <c r="L5649">
        <v>0.81037607463270001</v>
      </c>
      <c r="M5649">
        <v>-5.4055291253167229E-2</v>
      </c>
      <c r="N5649">
        <v>-0.37858137204284881</v>
      </c>
      <c r="O5649">
        <v>1</v>
      </c>
      <c r="P5649">
        <v>1</v>
      </c>
      <c r="Q5649">
        <v>0</v>
      </c>
      <c r="R5649">
        <v>1</v>
      </c>
      <c r="S5649">
        <v>0</v>
      </c>
      <c r="T5649">
        <v>0</v>
      </c>
    </row>
    <row r="5650" spans="1:20" x14ac:dyDescent="0.3">
      <c r="A5650" t="s">
        <v>228</v>
      </c>
      <c r="B5650" t="s">
        <v>673</v>
      </c>
      <c r="C5650">
        <v>3</v>
      </c>
      <c r="D5650">
        <v>7</v>
      </c>
      <c r="E5650" t="s">
        <v>510</v>
      </c>
      <c r="F5650" t="s">
        <v>508</v>
      </c>
      <c r="G5650" t="s">
        <v>508</v>
      </c>
      <c r="H5650">
        <v>3.8002205418074211</v>
      </c>
      <c r="I5650">
        <v>42.804436874480928</v>
      </c>
      <c r="J5650">
        <v>-5.785664338076657E-2</v>
      </c>
      <c r="K5650">
        <v>-12.525453807358121</v>
      </c>
      <c r="L5650">
        <v>0.83045627807524203</v>
      </c>
      <c r="M5650">
        <v>-0.37858137204284881</v>
      </c>
      <c r="N5650">
        <v>1.411510465824859</v>
      </c>
      <c r="O5650">
        <v>0</v>
      </c>
      <c r="P5650">
        <v>1</v>
      </c>
      <c r="Q5650">
        <v>0</v>
      </c>
      <c r="R5650">
        <v>0</v>
      </c>
      <c r="S5650">
        <v>0</v>
      </c>
      <c r="T5650">
        <v>0</v>
      </c>
    </row>
    <row r="5651" spans="1:20" x14ac:dyDescent="0.3">
      <c r="A5651" t="s">
        <v>265</v>
      </c>
      <c r="B5651" t="s">
        <v>673</v>
      </c>
      <c r="C5651">
        <v>13</v>
      </c>
      <c r="D5651">
        <v>14</v>
      </c>
      <c r="E5651" t="s">
        <v>510</v>
      </c>
      <c r="F5651" t="s">
        <v>508</v>
      </c>
      <c r="G5651" t="s">
        <v>508</v>
      </c>
      <c r="H5651">
        <v>3.4420839169014932</v>
      </c>
      <c r="I5651">
        <v>60.107788303894537</v>
      </c>
      <c r="J5651">
        <v>0.15145794658527079</v>
      </c>
      <c r="K5651">
        <v>185.34160133488001</v>
      </c>
      <c r="L5651">
        <v>1.2051411047915961</v>
      </c>
      <c r="M5651">
        <v>-4.1465796520845233</v>
      </c>
      <c r="N5651">
        <v>-6.5392318508046516</v>
      </c>
      <c r="O5651">
        <v>1</v>
      </c>
      <c r="P5651">
        <v>1</v>
      </c>
      <c r="Q5651">
        <v>1</v>
      </c>
      <c r="R5651">
        <v>0</v>
      </c>
      <c r="S5651">
        <v>1</v>
      </c>
      <c r="T5651">
        <v>1</v>
      </c>
    </row>
    <row r="5652" spans="1:20" x14ac:dyDescent="0.3">
      <c r="A5652" t="s">
        <v>271</v>
      </c>
      <c r="B5652" t="s">
        <v>673</v>
      </c>
      <c r="C5652">
        <v>5</v>
      </c>
      <c r="D5652">
        <v>6</v>
      </c>
      <c r="E5652" t="s">
        <v>510</v>
      </c>
      <c r="F5652" t="s">
        <v>508</v>
      </c>
      <c r="G5652" t="s">
        <v>508</v>
      </c>
      <c r="H5652">
        <v>4.5688204040893163</v>
      </c>
      <c r="I5652">
        <v>3.508756834068786</v>
      </c>
      <c r="J5652">
        <v>-8.1097321766083752E-2</v>
      </c>
      <c r="K5652">
        <v>-76.32539904536354</v>
      </c>
      <c r="L5652">
        <v>0.67362389036760639</v>
      </c>
      <c r="M5652">
        <v>-5.7588788978358156</v>
      </c>
      <c r="N5652">
        <v>-0.97087420943341285</v>
      </c>
      <c r="O5652">
        <v>0</v>
      </c>
      <c r="P5652">
        <v>1</v>
      </c>
      <c r="Q5652">
        <v>0</v>
      </c>
      <c r="R5652">
        <v>0</v>
      </c>
      <c r="S5652">
        <v>1</v>
      </c>
      <c r="T5652">
        <v>0</v>
      </c>
    </row>
    <row r="5653" spans="1:20" x14ac:dyDescent="0.3">
      <c r="A5653" t="s">
        <v>283</v>
      </c>
      <c r="B5653" t="s">
        <v>673</v>
      </c>
      <c r="C5653">
        <v>0</v>
      </c>
      <c r="D5653">
        <v>5</v>
      </c>
      <c r="E5653" t="s">
        <v>510</v>
      </c>
      <c r="F5653" t="s">
        <v>508</v>
      </c>
      <c r="G5653" t="s">
        <v>508</v>
      </c>
      <c r="H5653">
        <v>4.7534192919774831</v>
      </c>
      <c r="I5653">
        <v>1.948054896951587</v>
      </c>
      <c r="J5653">
        <v>-0.29797036980120251</v>
      </c>
      <c r="K5653">
        <v>-132.5314864500221</v>
      </c>
      <c r="L5653">
        <v>0.74166013800760999</v>
      </c>
      <c r="M5653">
        <v>-2.3781894017131839</v>
      </c>
      <c r="N5653">
        <v>-0.89126333458261087</v>
      </c>
      <c r="O5653">
        <v>0</v>
      </c>
      <c r="P5653">
        <v>0</v>
      </c>
      <c r="Q5653">
        <v>0</v>
      </c>
      <c r="R5653">
        <v>0</v>
      </c>
      <c r="S5653">
        <v>0</v>
      </c>
      <c r="T5653">
        <v>0</v>
      </c>
    </row>
    <row r="5654" spans="1:20" x14ac:dyDescent="0.3">
      <c r="A5654" t="s">
        <v>290</v>
      </c>
      <c r="B5654" t="s">
        <v>673</v>
      </c>
      <c r="C5654">
        <v>0</v>
      </c>
      <c r="D5654">
        <v>3</v>
      </c>
      <c r="E5654" t="s">
        <v>510</v>
      </c>
      <c r="F5654" t="s">
        <v>508</v>
      </c>
      <c r="G5654" t="s">
        <v>508</v>
      </c>
      <c r="H5654">
        <v>4.8004473284606526</v>
      </c>
      <c r="I5654">
        <v>7.5099004937242224</v>
      </c>
      <c r="J5654">
        <v>-0.34337332100825502</v>
      </c>
      <c r="K5654">
        <v>-137.50346054954099</v>
      </c>
      <c r="L5654">
        <v>0.88193391780144692</v>
      </c>
      <c r="M5654">
        <v>-0.89126333458261087</v>
      </c>
      <c r="N5654">
        <v>-2.7577996607023532</v>
      </c>
      <c r="O5654">
        <v>0</v>
      </c>
      <c r="P5654">
        <v>0</v>
      </c>
      <c r="Q5654">
        <v>0</v>
      </c>
      <c r="R5654">
        <v>0</v>
      </c>
      <c r="S5654">
        <v>0</v>
      </c>
      <c r="T5654">
        <v>0</v>
      </c>
    </row>
    <row r="5655" spans="1:20" x14ac:dyDescent="0.3">
      <c r="A5655" t="s">
        <v>512</v>
      </c>
      <c r="B5655" t="s">
        <v>673</v>
      </c>
      <c r="C5655">
        <v>-2</v>
      </c>
      <c r="D5655">
        <v>1</v>
      </c>
      <c r="E5655" t="s">
        <v>510</v>
      </c>
      <c r="F5655" t="s">
        <v>508</v>
      </c>
      <c r="G5655" t="s">
        <v>508</v>
      </c>
      <c r="H5655">
        <v>5.2858937579012766</v>
      </c>
      <c r="I5655">
        <v>4.6595186680008993</v>
      </c>
      <c r="J5655">
        <v>-0.40772702623004092</v>
      </c>
      <c r="K5655">
        <v>-117.4989412354458</v>
      </c>
      <c r="L5655">
        <v>0.89600536205944348</v>
      </c>
      <c r="M5655">
        <v>-1.109731229636671</v>
      </c>
      <c r="N5655">
        <v>-6.4214502983502149</v>
      </c>
      <c r="O5655">
        <v>0</v>
      </c>
      <c r="P5655">
        <v>0</v>
      </c>
      <c r="Q5655">
        <v>0</v>
      </c>
      <c r="R5655">
        <v>0</v>
      </c>
      <c r="S5655">
        <v>0</v>
      </c>
      <c r="T5655">
        <v>0</v>
      </c>
    </row>
    <row r="5656" spans="1:20" x14ac:dyDescent="0.3">
      <c r="A5656" t="s">
        <v>91</v>
      </c>
      <c r="B5656" t="s">
        <v>673</v>
      </c>
      <c r="C5656">
        <v>0</v>
      </c>
      <c r="D5656">
        <v>4</v>
      </c>
      <c r="E5656" t="s">
        <v>510</v>
      </c>
      <c r="F5656" t="s">
        <v>508</v>
      </c>
      <c r="G5656" t="s">
        <v>508</v>
      </c>
      <c r="H5656">
        <v>6.2815286839035052</v>
      </c>
      <c r="I5656">
        <v>8.2370023650292641</v>
      </c>
      <c r="J5656">
        <v>-0.44659135811350742</v>
      </c>
      <c r="K5656">
        <v>-155.14424642394451</v>
      </c>
      <c r="L5656">
        <v>1.1240005479699671</v>
      </c>
      <c r="M5656">
        <v>-6.4214502983502149</v>
      </c>
      <c r="N5656">
        <v>4.0639550124956108</v>
      </c>
      <c r="O5656">
        <v>0</v>
      </c>
      <c r="P5656">
        <v>0</v>
      </c>
      <c r="Q5656">
        <v>0</v>
      </c>
      <c r="R5656">
        <v>0</v>
      </c>
      <c r="S5656">
        <v>0</v>
      </c>
      <c r="T5656">
        <v>1</v>
      </c>
    </row>
    <row r="5657" spans="1:20" x14ac:dyDescent="0.3">
      <c r="A5657" t="s">
        <v>162</v>
      </c>
      <c r="B5657" t="s">
        <v>673</v>
      </c>
      <c r="C5657">
        <v>1</v>
      </c>
      <c r="D5657">
        <v>2</v>
      </c>
      <c r="E5657" t="s">
        <v>510</v>
      </c>
      <c r="F5657" t="s">
        <v>508</v>
      </c>
      <c r="G5657" t="s">
        <v>508</v>
      </c>
      <c r="H5657">
        <v>5.6533965349755739</v>
      </c>
      <c r="I5657">
        <v>12.65625542495351</v>
      </c>
      <c r="J5657">
        <v>-0.2534918354784198</v>
      </c>
      <c r="K5657">
        <v>-83.82458638688604</v>
      </c>
      <c r="L5657">
        <v>0.50959901829547982</v>
      </c>
      <c r="M5657">
        <v>-1.612903225806452</v>
      </c>
      <c r="N5657">
        <v>0.52458966364626025</v>
      </c>
      <c r="O5657">
        <v>0</v>
      </c>
      <c r="P5657">
        <v>1</v>
      </c>
      <c r="Q5657">
        <v>0</v>
      </c>
      <c r="R5657">
        <v>0</v>
      </c>
      <c r="S5657">
        <v>0</v>
      </c>
      <c r="T5657">
        <v>0</v>
      </c>
    </row>
    <row r="5658" spans="1:20" x14ac:dyDescent="0.3">
      <c r="A5658" t="s">
        <v>259</v>
      </c>
      <c r="B5658" t="s">
        <v>673</v>
      </c>
      <c r="C5658">
        <v>13</v>
      </c>
      <c r="D5658">
        <v>12</v>
      </c>
      <c r="E5658" t="s">
        <v>510</v>
      </c>
      <c r="F5658" t="s">
        <v>508</v>
      </c>
      <c r="G5658" t="s">
        <v>508</v>
      </c>
      <c r="H5658">
        <v>4.3166116343844649</v>
      </c>
      <c r="I5658">
        <v>50.592917855461408</v>
      </c>
      <c r="J5658">
        <v>6.8024001613061325E-2</v>
      </c>
      <c r="K5658">
        <v>61.472621714089676</v>
      </c>
      <c r="L5658">
        <v>1.0140144115480869</v>
      </c>
      <c r="M5658">
        <v>-2.4813929986346839</v>
      </c>
      <c r="N5658">
        <v>0.89058134395883437</v>
      </c>
      <c r="O5658">
        <v>1</v>
      </c>
      <c r="P5658">
        <v>1</v>
      </c>
      <c r="Q5658">
        <v>1</v>
      </c>
      <c r="R5658">
        <v>1</v>
      </c>
      <c r="S5658">
        <v>0</v>
      </c>
      <c r="T5658">
        <v>1</v>
      </c>
    </row>
    <row r="5659" spans="1:20" x14ac:dyDescent="0.3">
      <c r="A5659" t="s">
        <v>291</v>
      </c>
      <c r="B5659" t="s">
        <v>673</v>
      </c>
      <c r="C5659">
        <v>8</v>
      </c>
      <c r="D5659">
        <v>8</v>
      </c>
      <c r="E5659" t="s">
        <v>513</v>
      </c>
      <c r="F5659" t="s">
        <v>508</v>
      </c>
      <c r="G5659" t="s">
        <v>508</v>
      </c>
      <c r="H5659">
        <v>3.1937045588056949</v>
      </c>
      <c r="I5659">
        <v>57.516321536449666</v>
      </c>
      <c r="J5659">
        <v>9.876756249141827E-2</v>
      </c>
      <c r="K5659">
        <v>44.055992985621423</v>
      </c>
      <c r="L5659">
        <v>1.0442158596457971</v>
      </c>
      <c r="M5659">
        <v>-0.50409530108976675</v>
      </c>
      <c r="N5659">
        <v>1.013298592771704</v>
      </c>
      <c r="O5659">
        <v>0</v>
      </c>
      <c r="P5659">
        <v>1</v>
      </c>
      <c r="Q5659">
        <v>1</v>
      </c>
      <c r="R5659">
        <v>0</v>
      </c>
      <c r="S5659">
        <v>0</v>
      </c>
      <c r="T5659">
        <v>1</v>
      </c>
    </row>
    <row r="5660" spans="1:20" x14ac:dyDescent="0.3">
      <c r="A5660" t="s">
        <v>298</v>
      </c>
      <c r="B5660" t="s">
        <v>673</v>
      </c>
      <c r="C5660">
        <v>8</v>
      </c>
      <c r="D5660">
        <v>11</v>
      </c>
      <c r="E5660" t="s">
        <v>513</v>
      </c>
      <c r="F5660" t="s">
        <v>508</v>
      </c>
      <c r="G5660" t="s">
        <v>508</v>
      </c>
      <c r="H5660">
        <v>3.3934215469877769</v>
      </c>
      <c r="I5660">
        <v>48.245616236551307</v>
      </c>
      <c r="J5660">
        <v>8.8777914295178451E-2</v>
      </c>
      <c r="K5660">
        <v>-50.216137031957672</v>
      </c>
      <c r="L5660">
        <v>1.5691132071475959</v>
      </c>
      <c r="M5660">
        <v>-0.62695566765663446</v>
      </c>
      <c r="N5660">
        <v>-0.44164445939302988</v>
      </c>
      <c r="O5660">
        <v>0</v>
      </c>
      <c r="P5660">
        <v>1</v>
      </c>
      <c r="Q5660">
        <v>1</v>
      </c>
      <c r="R5660">
        <v>0</v>
      </c>
      <c r="S5660">
        <v>0</v>
      </c>
      <c r="T5660">
        <v>1</v>
      </c>
    </row>
    <row r="5661" spans="1:20" x14ac:dyDescent="0.3">
      <c r="A5661" t="s">
        <v>96</v>
      </c>
      <c r="B5661" t="s">
        <v>673</v>
      </c>
      <c r="C5661">
        <v>6</v>
      </c>
      <c r="D5661">
        <v>9</v>
      </c>
      <c r="E5661" t="s">
        <v>513</v>
      </c>
      <c r="F5661" t="s">
        <v>508</v>
      </c>
      <c r="G5661" t="s">
        <v>508</v>
      </c>
      <c r="H5661">
        <v>3.2781680829601778</v>
      </c>
      <c r="I5661">
        <v>48.226944598317338</v>
      </c>
      <c r="J5661">
        <v>4.5208785830261333E-2</v>
      </c>
      <c r="K5661">
        <v>-55.628951204665007</v>
      </c>
      <c r="L5661">
        <v>0.91797060690955368</v>
      </c>
      <c r="M5661">
        <v>-0.12714243274867981</v>
      </c>
      <c r="N5661">
        <v>0.12730429052064121</v>
      </c>
      <c r="O5661">
        <v>0</v>
      </c>
      <c r="P5661">
        <v>1</v>
      </c>
      <c r="Q5661">
        <v>1</v>
      </c>
      <c r="R5661">
        <v>0</v>
      </c>
      <c r="S5661">
        <v>0</v>
      </c>
      <c r="T5661">
        <v>0</v>
      </c>
    </row>
    <row r="5662" spans="1:20" x14ac:dyDescent="0.3">
      <c r="A5662" t="s">
        <v>164</v>
      </c>
      <c r="B5662" t="s">
        <v>673</v>
      </c>
      <c r="C5662">
        <v>5</v>
      </c>
      <c r="D5662">
        <v>10</v>
      </c>
      <c r="E5662" t="s">
        <v>513</v>
      </c>
      <c r="F5662" t="s">
        <v>508</v>
      </c>
      <c r="G5662" t="s">
        <v>508</v>
      </c>
      <c r="H5662">
        <v>3.3849329486194701</v>
      </c>
      <c r="I5662">
        <v>20.567361495793349</v>
      </c>
      <c r="J5662">
        <v>1.468065765458015E-2</v>
      </c>
      <c r="K5662">
        <v>-151.99979790602131</v>
      </c>
      <c r="L5662">
        <v>1.1796457142349239</v>
      </c>
      <c r="M5662">
        <v>-2.606483530474534</v>
      </c>
      <c r="N5662">
        <v>2.0887771205807901</v>
      </c>
      <c r="O5662">
        <v>0</v>
      </c>
      <c r="P5662">
        <v>0</v>
      </c>
      <c r="Q5662">
        <v>1</v>
      </c>
      <c r="R5662">
        <v>0</v>
      </c>
      <c r="S5662">
        <v>0</v>
      </c>
      <c r="T5662">
        <v>1</v>
      </c>
    </row>
    <row r="5663" spans="1:20" x14ac:dyDescent="0.3">
      <c r="A5663" t="s">
        <v>242</v>
      </c>
      <c r="B5663" t="s">
        <v>673</v>
      </c>
      <c r="C5663">
        <v>8</v>
      </c>
      <c r="D5663">
        <v>12</v>
      </c>
      <c r="E5663" t="s">
        <v>513</v>
      </c>
      <c r="F5663" t="s">
        <v>508</v>
      </c>
      <c r="G5663" t="s">
        <v>508</v>
      </c>
      <c r="H5663">
        <v>2.9784718591255461</v>
      </c>
      <c r="I5663">
        <v>53.846116225898342</v>
      </c>
      <c r="J5663">
        <v>4.3135077905413322E-2</v>
      </c>
      <c r="K5663">
        <v>-18.750052774948749</v>
      </c>
      <c r="L5663">
        <v>1.183202359973168</v>
      </c>
      <c r="M5663">
        <v>-2.002501276539062</v>
      </c>
      <c r="N5663">
        <v>2.298854494631775</v>
      </c>
      <c r="O5663">
        <v>0</v>
      </c>
      <c r="P5663">
        <v>1</v>
      </c>
      <c r="Q5663">
        <v>1</v>
      </c>
      <c r="R5663">
        <v>0</v>
      </c>
      <c r="S5663">
        <v>0</v>
      </c>
      <c r="T5663">
        <v>1</v>
      </c>
    </row>
    <row r="5664" spans="1:20" x14ac:dyDescent="0.3">
      <c r="A5664" t="s">
        <v>77</v>
      </c>
      <c r="B5664" t="s">
        <v>236</v>
      </c>
      <c r="C5664">
        <v>11</v>
      </c>
      <c r="D5664">
        <v>9</v>
      </c>
      <c r="E5664" t="s">
        <v>510</v>
      </c>
      <c r="F5664" t="s">
        <v>508</v>
      </c>
      <c r="G5664" t="s">
        <v>508</v>
      </c>
      <c r="H5664">
        <v>3.2666669573102678</v>
      </c>
      <c r="I5664">
        <v>60.439559863739902</v>
      </c>
      <c r="J5664">
        <v>4.0510902547548328E-2</v>
      </c>
      <c r="K5664">
        <v>108.8519093827322</v>
      </c>
      <c r="L5664">
        <v>0.32633402256731991</v>
      </c>
      <c r="M5664">
        <v>-1.5748016714081301</v>
      </c>
      <c r="N5664">
        <v>1.4666684468587241</v>
      </c>
      <c r="O5664">
        <v>1</v>
      </c>
      <c r="P5664">
        <v>1</v>
      </c>
      <c r="Q5664">
        <v>1</v>
      </c>
      <c r="R5664">
        <v>0</v>
      </c>
      <c r="S5664">
        <v>1</v>
      </c>
      <c r="T5664">
        <v>0</v>
      </c>
    </row>
    <row r="5665" spans="1:20" x14ac:dyDescent="0.3">
      <c r="A5665" t="s">
        <v>139</v>
      </c>
      <c r="B5665" t="s">
        <v>236</v>
      </c>
      <c r="C5665">
        <v>8</v>
      </c>
      <c r="D5665">
        <v>9</v>
      </c>
      <c r="E5665" t="s">
        <v>513</v>
      </c>
      <c r="F5665" t="s">
        <v>508</v>
      </c>
      <c r="G5665" t="s">
        <v>508</v>
      </c>
      <c r="H5665">
        <v>3.2270230657349481</v>
      </c>
      <c r="I5665">
        <v>57.446830096757409</v>
      </c>
      <c r="J5665">
        <v>3.4962408851486493E-2</v>
      </c>
      <c r="K5665">
        <v>104.1218527932885</v>
      </c>
      <c r="L5665">
        <v>0.63530278451037547</v>
      </c>
      <c r="M5665">
        <v>-3.443877240708852</v>
      </c>
      <c r="N5665">
        <v>0.92469872175519396</v>
      </c>
      <c r="O5665">
        <v>0</v>
      </c>
      <c r="P5665">
        <v>1</v>
      </c>
      <c r="Q5665">
        <v>1</v>
      </c>
      <c r="R5665">
        <v>0</v>
      </c>
      <c r="S5665">
        <v>1</v>
      </c>
      <c r="T5665">
        <v>0</v>
      </c>
    </row>
    <row r="5666" spans="1:20" x14ac:dyDescent="0.3">
      <c r="A5666" t="s">
        <v>223</v>
      </c>
      <c r="B5666" t="s">
        <v>236</v>
      </c>
      <c r="C5666">
        <v>13</v>
      </c>
      <c r="D5666">
        <v>9</v>
      </c>
      <c r="E5666" t="s">
        <v>510</v>
      </c>
      <c r="F5666" t="s">
        <v>508</v>
      </c>
      <c r="G5666" t="s">
        <v>508</v>
      </c>
      <c r="H5666">
        <v>3.2101690361135811</v>
      </c>
      <c r="I5666">
        <v>81.609210521988771</v>
      </c>
      <c r="J5666">
        <v>3.1038482077094611E-2</v>
      </c>
      <c r="K5666">
        <v>117.8177540022734</v>
      </c>
      <c r="L5666">
        <v>0.71665667928239618</v>
      </c>
      <c r="M5666">
        <v>-1.1392424240686629</v>
      </c>
      <c r="N5666">
        <v>-0.89628901631546276</v>
      </c>
      <c r="O5666">
        <v>1</v>
      </c>
      <c r="P5666">
        <v>1</v>
      </c>
      <c r="Q5666">
        <v>1</v>
      </c>
      <c r="R5666">
        <v>1</v>
      </c>
      <c r="S5666">
        <v>1</v>
      </c>
      <c r="T5666">
        <v>0</v>
      </c>
    </row>
    <row r="5667" spans="1:20" x14ac:dyDescent="0.3">
      <c r="A5667" t="s">
        <v>228</v>
      </c>
      <c r="B5667" t="s">
        <v>236</v>
      </c>
      <c r="C5667">
        <v>10</v>
      </c>
      <c r="D5667">
        <v>8</v>
      </c>
      <c r="E5667" t="s">
        <v>510</v>
      </c>
      <c r="F5667" t="s">
        <v>508</v>
      </c>
      <c r="G5667" t="s">
        <v>508</v>
      </c>
      <c r="H5667">
        <v>3.257658622816094</v>
      </c>
      <c r="I5667">
        <v>70.512807972720012</v>
      </c>
      <c r="J5667">
        <v>2.0408322690321109E-2</v>
      </c>
      <c r="K5667">
        <v>93.575572676934399</v>
      </c>
      <c r="L5667">
        <v>1.067352719982769</v>
      </c>
      <c r="M5667">
        <v>-0.89628901631546276</v>
      </c>
      <c r="N5667">
        <v>1.6795880915399231</v>
      </c>
      <c r="O5667">
        <v>0</v>
      </c>
      <c r="P5667">
        <v>1</v>
      </c>
      <c r="Q5667">
        <v>1</v>
      </c>
      <c r="R5667">
        <v>0</v>
      </c>
      <c r="S5667">
        <v>1</v>
      </c>
      <c r="T5667">
        <v>1</v>
      </c>
    </row>
    <row r="5668" spans="1:20" x14ac:dyDescent="0.3">
      <c r="A5668" t="s">
        <v>265</v>
      </c>
      <c r="B5668" t="s">
        <v>236</v>
      </c>
      <c r="C5668">
        <v>13</v>
      </c>
      <c r="D5668">
        <v>11</v>
      </c>
      <c r="E5668" t="s">
        <v>510</v>
      </c>
      <c r="F5668" t="s">
        <v>508</v>
      </c>
      <c r="G5668" t="s">
        <v>508</v>
      </c>
      <c r="H5668">
        <v>3.7248545423144521</v>
      </c>
      <c r="I5668">
        <v>79.562061579521483</v>
      </c>
      <c r="J5668">
        <v>6.7671436790844697E-2</v>
      </c>
      <c r="K5668">
        <v>213.65327199000251</v>
      </c>
      <c r="L5668">
        <v>1.3289787720709321</v>
      </c>
      <c r="M5668">
        <v>-1.5276158747882811</v>
      </c>
      <c r="N5668">
        <v>-7.5179010243122084</v>
      </c>
      <c r="O5668">
        <v>1</v>
      </c>
      <c r="P5668">
        <v>1</v>
      </c>
      <c r="Q5668">
        <v>1</v>
      </c>
      <c r="R5668">
        <v>0</v>
      </c>
      <c r="S5668">
        <v>1</v>
      </c>
      <c r="T5668">
        <v>1</v>
      </c>
    </row>
    <row r="5669" spans="1:20" x14ac:dyDescent="0.3">
      <c r="A5669" t="s">
        <v>271</v>
      </c>
      <c r="B5669" t="s">
        <v>236</v>
      </c>
      <c r="C5669">
        <v>5</v>
      </c>
      <c r="D5669">
        <v>6</v>
      </c>
      <c r="E5669" t="s">
        <v>510</v>
      </c>
      <c r="F5669" t="s">
        <v>508</v>
      </c>
      <c r="G5669" t="s">
        <v>508</v>
      </c>
      <c r="H5669">
        <v>4.7326296225808857</v>
      </c>
      <c r="I5669">
        <v>8.2192026891002214</v>
      </c>
      <c r="J5669">
        <v>-3.2606035306260328E-2</v>
      </c>
      <c r="K5669">
        <v>-96.330288964249561</v>
      </c>
      <c r="L5669">
        <v>0.68889415854363967</v>
      </c>
      <c r="M5669">
        <v>-5.5483848817886843</v>
      </c>
      <c r="N5669">
        <v>1.092895106966884</v>
      </c>
      <c r="O5669">
        <v>0</v>
      </c>
      <c r="P5669">
        <v>1</v>
      </c>
      <c r="Q5669">
        <v>0</v>
      </c>
      <c r="R5669">
        <v>0</v>
      </c>
      <c r="S5669">
        <v>1</v>
      </c>
      <c r="T5669">
        <v>0</v>
      </c>
    </row>
    <row r="5670" spans="1:20" x14ac:dyDescent="0.3">
      <c r="A5670" t="s">
        <v>283</v>
      </c>
      <c r="B5670" t="s">
        <v>236</v>
      </c>
      <c r="C5670">
        <v>0</v>
      </c>
      <c r="D5670">
        <v>3</v>
      </c>
      <c r="E5670" t="s">
        <v>510</v>
      </c>
      <c r="F5670" t="s">
        <v>508</v>
      </c>
      <c r="G5670" t="s">
        <v>508</v>
      </c>
      <c r="H5670">
        <v>4.49951426094841</v>
      </c>
      <c r="I5670">
        <v>10.273978866316421</v>
      </c>
      <c r="J5670">
        <v>-9.1182838054056581E-2</v>
      </c>
      <c r="K5670">
        <v>-106.8337161833784</v>
      </c>
      <c r="L5670">
        <v>0.34459733770258982</v>
      </c>
      <c r="M5670">
        <v>-1.076715014190559</v>
      </c>
      <c r="N5670">
        <v>-3.4013605883508871</v>
      </c>
      <c r="O5670">
        <v>0</v>
      </c>
      <c r="P5670">
        <v>0</v>
      </c>
      <c r="Q5670">
        <v>0</v>
      </c>
      <c r="R5670">
        <v>0</v>
      </c>
      <c r="S5670">
        <v>0</v>
      </c>
      <c r="T5670">
        <v>0</v>
      </c>
    </row>
    <row r="5671" spans="1:20" x14ac:dyDescent="0.3">
      <c r="A5671" t="s">
        <v>290</v>
      </c>
      <c r="B5671" t="s">
        <v>236</v>
      </c>
      <c r="C5671">
        <v>0</v>
      </c>
      <c r="D5671">
        <v>5</v>
      </c>
      <c r="E5671" t="s">
        <v>510</v>
      </c>
      <c r="F5671" t="s">
        <v>508</v>
      </c>
      <c r="G5671" t="s">
        <v>508</v>
      </c>
      <c r="H5671">
        <v>4.6378271583863953</v>
      </c>
      <c r="I5671">
        <v>0</v>
      </c>
      <c r="J5671">
        <v>-0.1137725700402203</v>
      </c>
      <c r="K5671">
        <v>-119.4603785961521</v>
      </c>
      <c r="L5671">
        <v>0.73976819292306695</v>
      </c>
      <c r="M5671">
        <v>-3.4013605883508871</v>
      </c>
      <c r="N5671">
        <v>0</v>
      </c>
      <c r="O5671">
        <v>0</v>
      </c>
      <c r="P5671">
        <v>0</v>
      </c>
      <c r="Q5671">
        <v>0</v>
      </c>
      <c r="R5671">
        <v>0</v>
      </c>
      <c r="S5671">
        <v>0</v>
      </c>
      <c r="T5671">
        <v>0</v>
      </c>
    </row>
    <row r="5672" spans="1:20" x14ac:dyDescent="0.3">
      <c r="A5672" t="s">
        <v>512</v>
      </c>
      <c r="B5672" t="s">
        <v>236</v>
      </c>
      <c r="C5672">
        <v>2</v>
      </c>
      <c r="D5672">
        <v>4</v>
      </c>
      <c r="E5672" t="s">
        <v>510</v>
      </c>
      <c r="F5672" t="s">
        <v>508</v>
      </c>
      <c r="G5672" t="s">
        <v>508</v>
      </c>
      <c r="H5672">
        <v>4.5881871225623758</v>
      </c>
      <c r="I5672">
        <v>0.59522339681228653</v>
      </c>
      <c r="J5672">
        <v>-0.13535659191953511</v>
      </c>
      <c r="K5672">
        <v>-102.6119258808847</v>
      </c>
      <c r="L5672">
        <v>1.062103070671816</v>
      </c>
      <c r="M5672">
        <v>-1.549297675942672</v>
      </c>
      <c r="N5672">
        <v>-5.5793974142463938</v>
      </c>
      <c r="O5672">
        <v>0</v>
      </c>
      <c r="P5672">
        <v>0</v>
      </c>
      <c r="Q5672">
        <v>0</v>
      </c>
      <c r="R5672">
        <v>0</v>
      </c>
      <c r="S5672">
        <v>0</v>
      </c>
      <c r="T5672">
        <v>1</v>
      </c>
    </row>
    <row r="5673" spans="1:20" x14ac:dyDescent="0.3">
      <c r="A5673" t="s">
        <v>91</v>
      </c>
      <c r="B5673" t="s">
        <v>236</v>
      </c>
      <c r="C5673">
        <v>0</v>
      </c>
      <c r="D5673">
        <v>5</v>
      </c>
      <c r="E5673" t="s">
        <v>510</v>
      </c>
      <c r="F5673" t="s">
        <v>508</v>
      </c>
      <c r="G5673" t="s">
        <v>508</v>
      </c>
      <c r="H5673">
        <v>5.1515149576026227</v>
      </c>
      <c r="I5673">
        <v>3.738314425104809</v>
      </c>
      <c r="J5673">
        <v>-0.15161104438689049</v>
      </c>
      <c r="K5673">
        <v>-149.64838756690719</v>
      </c>
      <c r="L5673">
        <v>1.3469254337083829</v>
      </c>
      <c r="M5673">
        <v>-5.5793974142463938</v>
      </c>
      <c r="N5673">
        <v>-0.15151139680560999</v>
      </c>
      <c r="O5673">
        <v>0</v>
      </c>
      <c r="P5673">
        <v>0</v>
      </c>
      <c r="Q5673">
        <v>0</v>
      </c>
      <c r="R5673">
        <v>0</v>
      </c>
      <c r="S5673">
        <v>0</v>
      </c>
      <c r="T5673">
        <v>1</v>
      </c>
    </row>
    <row r="5674" spans="1:20" x14ac:dyDescent="0.3">
      <c r="A5674" t="s">
        <v>93</v>
      </c>
      <c r="B5674" t="s">
        <v>236</v>
      </c>
      <c r="C5674">
        <v>3</v>
      </c>
      <c r="D5674">
        <v>4</v>
      </c>
      <c r="E5674" t="s">
        <v>510</v>
      </c>
      <c r="F5674" t="s">
        <v>508</v>
      </c>
      <c r="G5674" t="s">
        <v>508</v>
      </c>
      <c r="H5674">
        <v>5.6904394120983532</v>
      </c>
      <c r="I5674">
        <v>3.2710362630225021</v>
      </c>
      <c r="J5674">
        <v>-0.149741700900864</v>
      </c>
      <c r="K5674">
        <v>-95.768212711173007</v>
      </c>
      <c r="L5674">
        <v>1.557902122012804</v>
      </c>
      <c r="M5674">
        <v>-0.15151139680560999</v>
      </c>
      <c r="N5674">
        <v>1.517449200563348</v>
      </c>
      <c r="O5674">
        <v>0</v>
      </c>
      <c r="P5674">
        <v>1</v>
      </c>
      <c r="Q5674">
        <v>0</v>
      </c>
      <c r="R5674">
        <v>0</v>
      </c>
      <c r="S5674">
        <v>0</v>
      </c>
      <c r="T5674">
        <v>1</v>
      </c>
    </row>
    <row r="5675" spans="1:20" x14ac:dyDescent="0.3">
      <c r="A5675" t="s">
        <v>162</v>
      </c>
      <c r="B5675" t="s">
        <v>236</v>
      </c>
      <c r="C5675">
        <v>1</v>
      </c>
      <c r="D5675">
        <v>4</v>
      </c>
      <c r="E5675" t="s">
        <v>510</v>
      </c>
      <c r="F5675" t="s">
        <v>508</v>
      </c>
      <c r="G5675" t="s">
        <v>508</v>
      </c>
      <c r="H5675">
        <v>5.023665250131307</v>
      </c>
      <c r="I5675">
        <v>5.6074716376572136</v>
      </c>
      <c r="J5675">
        <v>-9.8213951669374633E-2</v>
      </c>
      <c r="K5675">
        <v>-88.281894856481983</v>
      </c>
      <c r="L5675">
        <v>0.59478280849779097</v>
      </c>
      <c r="M5675">
        <v>-2.352945878843816</v>
      </c>
      <c r="N5675">
        <v>-1.3554168307290531</v>
      </c>
      <c r="O5675">
        <v>0</v>
      </c>
      <c r="P5675">
        <v>1</v>
      </c>
      <c r="Q5675">
        <v>0</v>
      </c>
      <c r="R5675">
        <v>0</v>
      </c>
      <c r="S5675">
        <v>0</v>
      </c>
      <c r="T5675">
        <v>0</v>
      </c>
    </row>
    <row r="5676" spans="1:20" x14ac:dyDescent="0.3">
      <c r="A5676" t="s">
        <v>220</v>
      </c>
      <c r="B5676" t="s">
        <v>236</v>
      </c>
      <c r="C5676">
        <v>-2</v>
      </c>
      <c r="D5676">
        <v>1</v>
      </c>
      <c r="E5676" t="s">
        <v>510</v>
      </c>
      <c r="F5676" t="s">
        <v>508</v>
      </c>
      <c r="G5676" t="s">
        <v>508</v>
      </c>
      <c r="H5676">
        <v>5.0272622927315807</v>
      </c>
      <c r="I5676">
        <v>7.0422591966344692</v>
      </c>
      <c r="J5676">
        <v>-8.7015454446979279E-2</v>
      </c>
      <c r="K5676">
        <v>-113.1271263190386</v>
      </c>
      <c r="L5676">
        <v>0.92473997699168275</v>
      </c>
      <c r="M5676">
        <v>-1.3554168307290531</v>
      </c>
      <c r="N5676">
        <v>4.4274802047065496</v>
      </c>
      <c r="O5676">
        <v>0</v>
      </c>
      <c r="P5676">
        <v>0</v>
      </c>
      <c r="Q5676">
        <v>0</v>
      </c>
      <c r="R5676">
        <v>0</v>
      </c>
      <c r="S5676">
        <v>0</v>
      </c>
      <c r="T5676">
        <v>0</v>
      </c>
    </row>
    <row r="5677" spans="1:20" x14ac:dyDescent="0.3">
      <c r="A5677" t="s">
        <v>235</v>
      </c>
      <c r="B5677" t="s">
        <v>236</v>
      </c>
      <c r="C5677">
        <v>9</v>
      </c>
      <c r="D5677">
        <v>12</v>
      </c>
      <c r="E5677" t="s">
        <v>513</v>
      </c>
      <c r="F5677" t="s">
        <v>508</v>
      </c>
      <c r="G5677" t="s">
        <v>508</v>
      </c>
      <c r="H5677">
        <v>3.8575657444054912</v>
      </c>
      <c r="I5677">
        <v>31.775679693683291</v>
      </c>
      <c r="J5677">
        <v>5.9054892821972238E-3</v>
      </c>
      <c r="K5677">
        <v>-23.698916497616029</v>
      </c>
      <c r="L5677">
        <v>0.85497162208918742</v>
      </c>
      <c r="M5677">
        <v>-2.0348886772384982</v>
      </c>
      <c r="N5677">
        <v>0.29674270686738918</v>
      </c>
      <c r="O5677">
        <v>1</v>
      </c>
      <c r="P5677">
        <v>1</v>
      </c>
      <c r="Q5677">
        <v>1</v>
      </c>
      <c r="R5677">
        <v>0</v>
      </c>
      <c r="S5677">
        <v>0</v>
      </c>
      <c r="T5677">
        <v>0</v>
      </c>
    </row>
    <row r="5678" spans="1:20" x14ac:dyDescent="0.3">
      <c r="A5678" t="s">
        <v>282</v>
      </c>
      <c r="B5678" t="s">
        <v>236</v>
      </c>
      <c r="C5678">
        <v>6</v>
      </c>
      <c r="D5678">
        <v>9</v>
      </c>
      <c r="E5678" t="s">
        <v>513</v>
      </c>
      <c r="F5678" t="s">
        <v>508</v>
      </c>
      <c r="G5678" t="s">
        <v>508</v>
      </c>
      <c r="H5678">
        <v>3.967080909264368</v>
      </c>
      <c r="I5678">
        <v>45.121954056141199</v>
      </c>
      <c r="J5678">
        <v>3.3799359872549728E-2</v>
      </c>
      <c r="K5678">
        <v>5.8772983053674759</v>
      </c>
      <c r="L5678">
        <v>0.77111645433367448</v>
      </c>
      <c r="M5678">
        <v>-1.884059603538242</v>
      </c>
      <c r="N5678">
        <v>0.59084138797225105</v>
      </c>
      <c r="O5678">
        <v>0</v>
      </c>
      <c r="P5678">
        <v>1</v>
      </c>
      <c r="Q5678">
        <v>1</v>
      </c>
      <c r="R5678">
        <v>0</v>
      </c>
      <c r="S5678">
        <v>0</v>
      </c>
      <c r="T5678">
        <v>0</v>
      </c>
    </row>
    <row r="5679" spans="1:20" x14ac:dyDescent="0.3">
      <c r="A5679" t="s">
        <v>285</v>
      </c>
      <c r="B5679" t="s">
        <v>236</v>
      </c>
      <c r="C5679">
        <v>8</v>
      </c>
      <c r="D5679">
        <v>9</v>
      </c>
      <c r="E5679" t="s">
        <v>513</v>
      </c>
      <c r="F5679" t="s">
        <v>508</v>
      </c>
      <c r="G5679" t="s">
        <v>508</v>
      </c>
      <c r="H5679">
        <v>3.4064294135329369</v>
      </c>
      <c r="I5679">
        <v>48.43750116415346</v>
      </c>
      <c r="J5679">
        <v>2.4478017235106508E-2</v>
      </c>
      <c r="K5679">
        <v>22.303884513360721</v>
      </c>
      <c r="L5679">
        <v>0.98373216592032564</v>
      </c>
      <c r="M5679">
        <v>-1.468427393139637</v>
      </c>
      <c r="N5679">
        <v>-1.1922492287816351</v>
      </c>
      <c r="O5679">
        <v>0</v>
      </c>
      <c r="P5679">
        <v>1</v>
      </c>
      <c r="Q5679">
        <v>1</v>
      </c>
      <c r="R5679">
        <v>1</v>
      </c>
      <c r="S5679">
        <v>0</v>
      </c>
      <c r="T5679">
        <v>0</v>
      </c>
    </row>
    <row r="5680" spans="1:20" x14ac:dyDescent="0.3">
      <c r="A5680" t="s">
        <v>291</v>
      </c>
      <c r="B5680" t="s">
        <v>236</v>
      </c>
      <c r="C5680">
        <v>8</v>
      </c>
      <c r="D5680">
        <v>10</v>
      </c>
      <c r="E5680" t="s">
        <v>513</v>
      </c>
      <c r="F5680" t="s">
        <v>508</v>
      </c>
      <c r="G5680" t="s">
        <v>508</v>
      </c>
      <c r="H5680">
        <v>3.3982688189334822</v>
      </c>
      <c r="I5680">
        <v>31.249976716930782</v>
      </c>
      <c r="J5680">
        <v>8.0885777107678192E-3</v>
      </c>
      <c r="K5680">
        <v>-82.927975573909094</v>
      </c>
      <c r="L5680">
        <v>1.363428868631972</v>
      </c>
      <c r="M5680">
        <v>-0.45249184450247038</v>
      </c>
      <c r="N5680">
        <v>0.30303001841675181</v>
      </c>
      <c r="O5680">
        <v>0</v>
      </c>
      <c r="P5680">
        <v>1</v>
      </c>
      <c r="Q5680">
        <v>1</v>
      </c>
      <c r="R5680">
        <v>0</v>
      </c>
      <c r="S5680">
        <v>0</v>
      </c>
      <c r="T5680">
        <v>1</v>
      </c>
    </row>
    <row r="5681" spans="1:20" x14ac:dyDescent="0.3">
      <c r="A5681" t="s">
        <v>298</v>
      </c>
      <c r="B5681" t="s">
        <v>236</v>
      </c>
      <c r="C5681">
        <v>2</v>
      </c>
      <c r="D5681">
        <v>9</v>
      </c>
      <c r="E5681" t="s">
        <v>510</v>
      </c>
      <c r="F5681" t="s">
        <v>508</v>
      </c>
      <c r="G5681" t="s">
        <v>508</v>
      </c>
      <c r="H5681">
        <v>3.4161494822281528</v>
      </c>
      <c r="I5681">
        <v>7.6923359075200146</v>
      </c>
      <c r="J5681">
        <v>-6.9197812187928032E-3</v>
      </c>
      <c r="K5681">
        <v>-187.8389048839089</v>
      </c>
      <c r="L5681">
        <v>1.784245380930181</v>
      </c>
      <c r="M5681">
        <v>-2.719030686560524</v>
      </c>
      <c r="N5681">
        <v>0</v>
      </c>
      <c r="O5681">
        <v>0</v>
      </c>
      <c r="P5681">
        <v>0</v>
      </c>
      <c r="Q5681">
        <v>0</v>
      </c>
      <c r="R5681">
        <v>0</v>
      </c>
      <c r="S5681">
        <v>0</v>
      </c>
      <c r="T5681">
        <v>1</v>
      </c>
    </row>
    <row r="5682" spans="1:20" x14ac:dyDescent="0.3">
      <c r="A5682" t="s">
        <v>96</v>
      </c>
      <c r="B5682" t="s">
        <v>236</v>
      </c>
      <c r="C5682">
        <v>3</v>
      </c>
      <c r="D5682">
        <v>6</v>
      </c>
      <c r="E5682" t="s">
        <v>510</v>
      </c>
      <c r="F5682" t="s">
        <v>508</v>
      </c>
      <c r="G5682" t="s">
        <v>508</v>
      </c>
      <c r="H5682">
        <v>3.2907784581527149</v>
      </c>
      <c r="I5682">
        <v>23.611062360384359</v>
      </c>
      <c r="J5682">
        <v>-2.2388014004389441E-3</v>
      </c>
      <c r="K5682">
        <v>-87.070092915440441</v>
      </c>
      <c r="L5682">
        <v>0.74370654686926085</v>
      </c>
      <c r="M5682">
        <v>-0.15384967510516831</v>
      </c>
      <c r="N5682">
        <v>2.0030834980833938</v>
      </c>
      <c r="O5682">
        <v>0</v>
      </c>
      <c r="P5682">
        <v>1</v>
      </c>
      <c r="Q5682">
        <v>0</v>
      </c>
      <c r="R5682">
        <v>0</v>
      </c>
      <c r="S5682">
        <v>0</v>
      </c>
      <c r="T5682">
        <v>0</v>
      </c>
    </row>
    <row r="5683" spans="1:20" x14ac:dyDescent="0.3">
      <c r="A5683" t="s">
        <v>164</v>
      </c>
      <c r="B5683" t="s">
        <v>236</v>
      </c>
      <c r="C5683">
        <v>6</v>
      </c>
      <c r="D5683">
        <v>10</v>
      </c>
      <c r="E5683" t="s">
        <v>513</v>
      </c>
      <c r="F5683" t="s">
        <v>508</v>
      </c>
      <c r="G5683" t="s">
        <v>508</v>
      </c>
      <c r="H5683">
        <v>3.6105538979135861</v>
      </c>
      <c r="I5683">
        <v>9.7221826697457985</v>
      </c>
      <c r="J5683">
        <v>4.0156146677250149E-3</v>
      </c>
      <c r="K5683">
        <v>-46.426621217448613</v>
      </c>
      <c r="L5683">
        <v>0.88281756611515638</v>
      </c>
      <c r="M5683">
        <v>-3.474320589872065</v>
      </c>
      <c r="N5683">
        <v>3.599374395605158</v>
      </c>
      <c r="O5683">
        <v>0</v>
      </c>
      <c r="P5683">
        <v>1</v>
      </c>
      <c r="Q5683">
        <v>1</v>
      </c>
      <c r="R5683">
        <v>0</v>
      </c>
      <c r="S5683">
        <v>0</v>
      </c>
      <c r="T5683">
        <v>0</v>
      </c>
    </row>
    <row r="5684" spans="1:20" x14ac:dyDescent="0.3">
      <c r="A5684" t="s">
        <v>242</v>
      </c>
      <c r="B5684" t="s">
        <v>236</v>
      </c>
      <c r="C5684">
        <v>6</v>
      </c>
      <c r="D5684">
        <v>7</v>
      </c>
      <c r="E5684" t="s">
        <v>513</v>
      </c>
      <c r="F5684" t="s">
        <v>508</v>
      </c>
      <c r="G5684" t="s">
        <v>508</v>
      </c>
      <c r="H5684">
        <v>3.017804681451862</v>
      </c>
      <c r="I5684">
        <v>54.166612856920047</v>
      </c>
      <c r="J5684">
        <v>3.3464323728507217E-2</v>
      </c>
      <c r="K5684">
        <v>0.36405758893216073</v>
      </c>
      <c r="L5684">
        <v>0.81557901373770503</v>
      </c>
      <c r="M5684">
        <v>-1.9374085499531331</v>
      </c>
      <c r="N5684">
        <v>2.1276575700436111</v>
      </c>
      <c r="O5684">
        <v>0</v>
      </c>
      <c r="P5684">
        <v>1</v>
      </c>
      <c r="Q5684">
        <v>1</v>
      </c>
      <c r="R5684">
        <v>0</v>
      </c>
      <c r="S5684">
        <v>0</v>
      </c>
      <c r="T5684">
        <v>0</v>
      </c>
    </row>
    <row r="5685" spans="1:20" x14ac:dyDescent="0.3">
      <c r="A5685" t="s">
        <v>77</v>
      </c>
      <c r="B5685" t="s">
        <v>121</v>
      </c>
      <c r="C5685">
        <v>11</v>
      </c>
      <c r="D5685">
        <v>11</v>
      </c>
      <c r="E5685" t="s">
        <v>510</v>
      </c>
      <c r="F5685" t="s">
        <v>508</v>
      </c>
      <c r="G5685" t="s">
        <v>508</v>
      </c>
      <c r="H5685">
        <v>3.0433888321049958</v>
      </c>
      <c r="I5685">
        <v>62.773721316263376</v>
      </c>
      <c r="J5685">
        <v>5.8152192869965078E-2</v>
      </c>
      <c r="K5685">
        <v>122.13635329391749</v>
      </c>
      <c r="L5685">
        <v>0.76627140770694357</v>
      </c>
      <c r="M5685">
        <v>-2.3470872279935069</v>
      </c>
      <c r="N5685">
        <v>2.403499456768206</v>
      </c>
      <c r="O5685">
        <v>1</v>
      </c>
      <c r="P5685">
        <v>1</v>
      </c>
      <c r="Q5685">
        <v>1</v>
      </c>
      <c r="R5685">
        <v>0</v>
      </c>
      <c r="S5685">
        <v>1</v>
      </c>
      <c r="T5685">
        <v>0</v>
      </c>
    </row>
    <row r="5686" spans="1:20" x14ac:dyDescent="0.3">
      <c r="A5686" t="s">
        <v>139</v>
      </c>
      <c r="B5686" t="s">
        <v>121</v>
      </c>
      <c r="C5686">
        <v>5</v>
      </c>
      <c r="D5686">
        <v>8</v>
      </c>
      <c r="E5686" t="s">
        <v>510</v>
      </c>
      <c r="F5686" t="s">
        <v>508</v>
      </c>
      <c r="G5686" t="s">
        <v>508</v>
      </c>
      <c r="H5686">
        <v>3.5496199262920651</v>
      </c>
      <c r="I5686">
        <v>16.788363989791101</v>
      </c>
      <c r="J5686">
        <v>-3.8145743822345919E-3</v>
      </c>
      <c r="K5686">
        <v>-28.478722137287988</v>
      </c>
      <c r="L5686">
        <v>0.80215166487609413</v>
      </c>
      <c r="M5686">
        <v>-3.178117087824365</v>
      </c>
      <c r="N5686">
        <v>-0.61068395901395045</v>
      </c>
      <c r="O5686">
        <v>0</v>
      </c>
      <c r="P5686">
        <v>1</v>
      </c>
      <c r="Q5686">
        <v>0</v>
      </c>
      <c r="R5686">
        <v>0</v>
      </c>
      <c r="S5686">
        <v>1</v>
      </c>
      <c r="T5686">
        <v>0</v>
      </c>
    </row>
    <row r="5687" spans="1:20" x14ac:dyDescent="0.3">
      <c r="A5687" t="s">
        <v>156</v>
      </c>
      <c r="B5687" t="s">
        <v>121</v>
      </c>
      <c r="C5687">
        <v>3</v>
      </c>
      <c r="D5687">
        <v>6</v>
      </c>
      <c r="E5687" t="s">
        <v>510</v>
      </c>
      <c r="F5687" t="s">
        <v>508</v>
      </c>
      <c r="G5687" t="s">
        <v>508</v>
      </c>
      <c r="H5687">
        <v>3.5714303077446199</v>
      </c>
      <c r="I5687">
        <v>11.594257644279359</v>
      </c>
      <c r="J5687">
        <v>-3.8603389946945038E-2</v>
      </c>
      <c r="K5687">
        <v>-92.964105554954955</v>
      </c>
      <c r="L5687">
        <v>0.88284631530301938</v>
      </c>
      <c r="M5687">
        <v>-0.61068395901395045</v>
      </c>
      <c r="N5687">
        <v>2.7649745172996991</v>
      </c>
      <c r="O5687">
        <v>0</v>
      </c>
      <c r="P5687">
        <v>1</v>
      </c>
      <c r="Q5687">
        <v>0</v>
      </c>
      <c r="R5687">
        <v>0</v>
      </c>
      <c r="S5687">
        <v>0</v>
      </c>
      <c r="T5687">
        <v>0</v>
      </c>
    </row>
    <row r="5688" spans="1:20" x14ac:dyDescent="0.3">
      <c r="A5688" t="s">
        <v>265</v>
      </c>
      <c r="B5688" t="s">
        <v>121</v>
      </c>
      <c r="C5688">
        <v>11</v>
      </c>
      <c r="D5688">
        <v>9</v>
      </c>
      <c r="E5688" t="s">
        <v>510</v>
      </c>
      <c r="F5688" t="s">
        <v>508</v>
      </c>
      <c r="G5688" t="s">
        <v>508</v>
      </c>
      <c r="H5688">
        <v>3.2243467020151071</v>
      </c>
      <c r="I5688">
        <v>80.722861506873528</v>
      </c>
      <c r="J5688">
        <v>7.4859244533413249E-2</v>
      </c>
      <c r="K5688">
        <v>119.0072853591851</v>
      </c>
      <c r="L5688">
        <v>0.56063716730287472</v>
      </c>
      <c r="M5688">
        <v>-1.320364321217079</v>
      </c>
      <c r="N5688">
        <v>-0.14083909181276949</v>
      </c>
      <c r="O5688">
        <v>1</v>
      </c>
      <c r="P5688">
        <v>1</v>
      </c>
      <c r="Q5688">
        <v>1</v>
      </c>
      <c r="R5688">
        <v>0</v>
      </c>
      <c r="S5688">
        <v>1</v>
      </c>
      <c r="T5688">
        <v>0</v>
      </c>
    </row>
    <row r="5689" spans="1:20" x14ac:dyDescent="0.3">
      <c r="A5689" t="s">
        <v>271</v>
      </c>
      <c r="B5689" t="s">
        <v>121</v>
      </c>
      <c r="C5689">
        <v>10</v>
      </c>
      <c r="D5689">
        <v>13</v>
      </c>
      <c r="E5689" t="s">
        <v>513</v>
      </c>
      <c r="F5689" t="s">
        <v>508</v>
      </c>
      <c r="G5689" t="s">
        <v>508</v>
      </c>
      <c r="H5689">
        <v>3.6011238388092148</v>
      </c>
      <c r="I5689">
        <v>22.289116674151369</v>
      </c>
      <c r="J5689">
        <v>3.9652816828770754E-3</v>
      </c>
      <c r="K5689">
        <v>-16.777815581761441</v>
      </c>
      <c r="L5689">
        <v>1.049512773054647</v>
      </c>
      <c r="M5689">
        <v>-6.6995846341273939</v>
      </c>
      <c r="N5689">
        <v>0.52910452677981556</v>
      </c>
      <c r="O5689">
        <v>0</v>
      </c>
      <c r="P5689">
        <v>1</v>
      </c>
      <c r="Q5689">
        <v>1</v>
      </c>
      <c r="R5689">
        <v>0</v>
      </c>
      <c r="S5689">
        <v>1</v>
      </c>
      <c r="T5689">
        <v>1</v>
      </c>
    </row>
    <row r="5690" spans="1:20" x14ac:dyDescent="0.3">
      <c r="A5690" t="s">
        <v>283</v>
      </c>
      <c r="B5690" t="s">
        <v>121</v>
      </c>
      <c r="C5690">
        <v>5</v>
      </c>
      <c r="D5690">
        <v>7</v>
      </c>
      <c r="E5690" t="s">
        <v>510</v>
      </c>
      <c r="F5690" t="s">
        <v>508</v>
      </c>
      <c r="G5690" t="s">
        <v>508</v>
      </c>
      <c r="H5690">
        <v>3.2648328603518069</v>
      </c>
      <c r="I5690">
        <v>4.2168747424131423</v>
      </c>
      <c r="J5690">
        <v>-0.11128564220047971</v>
      </c>
      <c r="K5690">
        <v>-92.638895472560051</v>
      </c>
      <c r="L5690">
        <v>1.01501852839351</v>
      </c>
      <c r="M5690">
        <v>-1.673001189419119</v>
      </c>
      <c r="N5690">
        <v>-1.778806848819972</v>
      </c>
      <c r="O5690">
        <v>0</v>
      </c>
      <c r="P5690">
        <v>1</v>
      </c>
      <c r="Q5690">
        <v>0</v>
      </c>
      <c r="R5690">
        <v>0</v>
      </c>
      <c r="S5690">
        <v>0</v>
      </c>
      <c r="T5690">
        <v>1</v>
      </c>
    </row>
    <row r="5691" spans="1:20" x14ac:dyDescent="0.3">
      <c r="A5691" t="s">
        <v>290</v>
      </c>
      <c r="B5691" t="s">
        <v>121</v>
      </c>
      <c r="C5691">
        <v>2</v>
      </c>
      <c r="D5691">
        <v>6</v>
      </c>
      <c r="E5691" t="s">
        <v>510</v>
      </c>
      <c r="F5691" t="s">
        <v>508</v>
      </c>
      <c r="G5691" t="s">
        <v>508</v>
      </c>
      <c r="H5691">
        <v>3.3183358730594739</v>
      </c>
      <c r="I5691">
        <v>6.1855623605142256</v>
      </c>
      <c r="J5691">
        <v>-0.14665700323768929</v>
      </c>
      <c r="K5691">
        <v>-115.5694069032641</v>
      </c>
      <c r="L5691">
        <v>1.0149940902422521</v>
      </c>
      <c r="M5691">
        <v>-1.778806848819972</v>
      </c>
      <c r="N5691">
        <v>2.0472436606576081</v>
      </c>
      <c r="O5691">
        <v>0</v>
      </c>
      <c r="P5691">
        <v>0</v>
      </c>
      <c r="Q5691">
        <v>0</v>
      </c>
      <c r="R5691">
        <v>0</v>
      </c>
      <c r="S5691">
        <v>0</v>
      </c>
      <c r="T5691">
        <v>1</v>
      </c>
    </row>
    <row r="5692" spans="1:20" x14ac:dyDescent="0.3">
      <c r="A5692" t="s">
        <v>91</v>
      </c>
      <c r="B5692" t="s">
        <v>121</v>
      </c>
      <c r="C5692">
        <v>0</v>
      </c>
      <c r="D5692">
        <v>5</v>
      </c>
      <c r="E5692" t="s">
        <v>510</v>
      </c>
      <c r="F5692" t="s">
        <v>508</v>
      </c>
      <c r="G5692" t="s">
        <v>508</v>
      </c>
      <c r="H5692">
        <v>4.0448906137162757</v>
      </c>
      <c r="I5692">
        <v>5.7377197946555709</v>
      </c>
      <c r="J5692">
        <v>-0.16783526917404501</v>
      </c>
      <c r="K5692">
        <v>-149.8615912773891</v>
      </c>
      <c r="L5692">
        <v>0.64752461481505419</v>
      </c>
      <c r="M5692">
        <v>-5.8551520689800167</v>
      </c>
      <c r="N5692">
        <v>-2.4549937311842478</v>
      </c>
      <c r="O5692">
        <v>0</v>
      </c>
      <c r="P5692">
        <v>0</v>
      </c>
      <c r="Q5692">
        <v>0</v>
      </c>
      <c r="R5692">
        <v>0</v>
      </c>
      <c r="S5692">
        <v>0</v>
      </c>
      <c r="T5692">
        <v>0</v>
      </c>
    </row>
    <row r="5693" spans="1:20" x14ac:dyDescent="0.3">
      <c r="A5693" t="s">
        <v>93</v>
      </c>
      <c r="B5693" t="s">
        <v>121</v>
      </c>
      <c r="C5693">
        <v>0</v>
      </c>
      <c r="D5693">
        <v>5</v>
      </c>
      <c r="E5693" t="s">
        <v>510</v>
      </c>
      <c r="F5693" t="s">
        <v>508</v>
      </c>
      <c r="G5693" t="s">
        <v>508</v>
      </c>
      <c r="H5693">
        <v>4.1886383417336344</v>
      </c>
      <c r="I5693">
        <v>1.886799824092698</v>
      </c>
      <c r="J5693">
        <v>-0.18732154183449251</v>
      </c>
      <c r="K5693">
        <v>-136.45917639762689</v>
      </c>
      <c r="L5693">
        <v>0.65373266924119611</v>
      </c>
      <c r="M5693">
        <v>-2.4549937311842478</v>
      </c>
      <c r="N5693">
        <v>0.58724431911332786</v>
      </c>
      <c r="O5693">
        <v>0</v>
      </c>
      <c r="P5693">
        <v>0</v>
      </c>
      <c r="Q5693">
        <v>0</v>
      </c>
      <c r="R5693">
        <v>0</v>
      </c>
      <c r="S5693">
        <v>0</v>
      </c>
      <c r="T5693">
        <v>0</v>
      </c>
    </row>
    <row r="5694" spans="1:20" x14ac:dyDescent="0.3">
      <c r="A5694" t="s">
        <v>162</v>
      </c>
      <c r="B5694" t="s">
        <v>121</v>
      </c>
      <c r="C5694">
        <v>0</v>
      </c>
      <c r="D5694">
        <v>5</v>
      </c>
      <c r="E5694" t="s">
        <v>510</v>
      </c>
      <c r="F5694" t="s">
        <v>508</v>
      </c>
      <c r="G5694" t="s">
        <v>508</v>
      </c>
      <c r="H5694">
        <v>4.1977271587256437</v>
      </c>
      <c r="I5694">
        <v>4.4217409012516269</v>
      </c>
      <c r="J5694">
        <v>-0.16192975746596289</v>
      </c>
      <c r="K5694">
        <v>-109.3006330425374</v>
      </c>
      <c r="L5694">
        <v>0.91693334938381477</v>
      </c>
      <c r="M5694">
        <v>-3.944129736421456</v>
      </c>
      <c r="N5694">
        <v>0.25663152904574321</v>
      </c>
      <c r="O5694">
        <v>0</v>
      </c>
      <c r="P5694">
        <v>0</v>
      </c>
      <c r="Q5694">
        <v>0</v>
      </c>
      <c r="R5694">
        <v>0</v>
      </c>
      <c r="S5694">
        <v>0</v>
      </c>
      <c r="T5694">
        <v>0</v>
      </c>
    </row>
    <row r="5695" spans="1:20" x14ac:dyDescent="0.3">
      <c r="A5695" t="s">
        <v>269</v>
      </c>
      <c r="B5695" t="s">
        <v>121</v>
      </c>
      <c r="C5695">
        <v>11</v>
      </c>
      <c r="D5695">
        <v>12</v>
      </c>
      <c r="E5695" t="s">
        <v>513</v>
      </c>
      <c r="F5695" t="s">
        <v>508</v>
      </c>
      <c r="G5695" t="s">
        <v>508</v>
      </c>
      <c r="H5695">
        <v>3.79067451302712</v>
      </c>
      <c r="I5695">
        <v>54.661023360958133</v>
      </c>
      <c r="J5695">
        <v>7.4072130609201758E-2</v>
      </c>
      <c r="K5695">
        <v>77.521458359161883</v>
      </c>
      <c r="L5695">
        <v>1.0847327614511499</v>
      </c>
      <c r="M5695">
        <v>-1.823947128125528</v>
      </c>
      <c r="N5695">
        <v>0</v>
      </c>
      <c r="O5695">
        <v>1</v>
      </c>
      <c r="P5695">
        <v>1</v>
      </c>
      <c r="Q5695">
        <v>1</v>
      </c>
      <c r="R5695">
        <v>0</v>
      </c>
      <c r="S5695">
        <v>0</v>
      </c>
      <c r="T5695">
        <v>1</v>
      </c>
    </row>
    <row r="5696" spans="1:20" x14ac:dyDescent="0.3">
      <c r="A5696" t="s">
        <v>285</v>
      </c>
      <c r="B5696" t="s">
        <v>121</v>
      </c>
      <c r="C5696">
        <v>6</v>
      </c>
      <c r="D5696">
        <v>5</v>
      </c>
      <c r="E5696" t="s">
        <v>510</v>
      </c>
      <c r="F5696" t="s">
        <v>508</v>
      </c>
      <c r="G5696" t="s">
        <v>508</v>
      </c>
      <c r="H5696">
        <v>3.5773409463969759</v>
      </c>
      <c r="I5696">
        <v>61.111099902786492</v>
      </c>
      <c r="J5696">
        <v>5.0324064084941E-2</v>
      </c>
      <c r="K5696">
        <v>3.3428115066274731</v>
      </c>
      <c r="L5696">
        <v>0.51358458881577662</v>
      </c>
      <c r="M5696">
        <v>-1.868405512961931</v>
      </c>
      <c r="N5696">
        <v>-0.24833796603501879</v>
      </c>
      <c r="O5696">
        <v>0</v>
      </c>
      <c r="P5696">
        <v>1</v>
      </c>
      <c r="Q5696">
        <v>1</v>
      </c>
      <c r="R5696">
        <v>0</v>
      </c>
      <c r="S5696">
        <v>0</v>
      </c>
      <c r="T5696">
        <v>0</v>
      </c>
    </row>
    <row r="5697" spans="1:20" x14ac:dyDescent="0.3">
      <c r="A5697" t="s">
        <v>291</v>
      </c>
      <c r="B5697" t="s">
        <v>121</v>
      </c>
      <c r="C5697">
        <v>8</v>
      </c>
      <c r="D5697">
        <v>12</v>
      </c>
      <c r="E5697" t="s">
        <v>513</v>
      </c>
      <c r="F5697" t="s">
        <v>508</v>
      </c>
      <c r="G5697" t="s">
        <v>508</v>
      </c>
      <c r="H5697">
        <v>3.902228489462134</v>
      </c>
      <c r="I5697">
        <v>35.185164103364571</v>
      </c>
      <c r="J5697">
        <v>2.635488321375334E-3</v>
      </c>
      <c r="K5697">
        <v>-74.706015248138897</v>
      </c>
      <c r="L5697">
        <v>1.903622314902828</v>
      </c>
      <c r="M5697">
        <v>-3.2365220954762162</v>
      </c>
      <c r="N5697">
        <v>-0.21759899373967809</v>
      </c>
      <c r="O5697">
        <v>0</v>
      </c>
      <c r="P5697">
        <v>1</v>
      </c>
      <c r="Q5697">
        <v>1</v>
      </c>
      <c r="R5697">
        <v>0</v>
      </c>
      <c r="S5697">
        <v>0</v>
      </c>
      <c r="T5697">
        <v>1</v>
      </c>
    </row>
    <row r="5698" spans="1:20" x14ac:dyDescent="0.3">
      <c r="A5698" t="s">
        <v>295</v>
      </c>
      <c r="B5698" t="s">
        <v>121</v>
      </c>
      <c r="C5698">
        <v>2</v>
      </c>
      <c r="D5698">
        <v>6</v>
      </c>
      <c r="E5698" t="s">
        <v>510</v>
      </c>
      <c r="F5698" t="s">
        <v>508</v>
      </c>
      <c r="G5698" t="s">
        <v>508</v>
      </c>
      <c r="H5698">
        <v>3.6590974238252372</v>
      </c>
      <c r="I5698">
        <v>33.618988666426873</v>
      </c>
      <c r="J5698">
        <v>-1.9367278756045991E-2</v>
      </c>
      <c r="K5698">
        <v>-126.58864311870769</v>
      </c>
      <c r="L5698">
        <v>1.056364658032741</v>
      </c>
      <c r="M5698">
        <v>-0.21759899373967809</v>
      </c>
      <c r="N5698">
        <v>-0.18018429798489491</v>
      </c>
      <c r="O5698">
        <v>0</v>
      </c>
      <c r="P5698">
        <v>0</v>
      </c>
      <c r="Q5698">
        <v>0</v>
      </c>
      <c r="R5698">
        <v>0</v>
      </c>
      <c r="S5698">
        <v>0</v>
      </c>
      <c r="T5698">
        <v>1</v>
      </c>
    </row>
    <row r="5699" spans="1:20" x14ac:dyDescent="0.3">
      <c r="A5699" t="s">
        <v>298</v>
      </c>
      <c r="B5699" t="s">
        <v>121</v>
      </c>
      <c r="C5699">
        <v>0</v>
      </c>
      <c r="D5699">
        <v>5</v>
      </c>
      <c r="E5699" t="s">
        <v>510</v>
      </c>
      <c r="F5699" t="s">
        <v>508</v>
      </c>
      <c r="G5699" t="s">
        <v>508</v>
      </c>
      <c r="H5699">
        <v>3.4013063680073592</v>
      </c>
      <c r="I5699">
        <v>9.5158899055576338</v>
      </c>
      <c r="J5699">
        <v>-3.4377488617426573E-2</v>
      </c>
      <c r="K5699">
        <v>-170.3038316109832</v>
      </c>
      <c r="L5699">
        <v>0.9753361104067001</v>
      </c>
      <c r="M5699">
        <v>-0.18018429798489491</v>
      </c>
      <c r="N5699">
        <v>0.27075571460073672</v>
      </c>
      <c r="O5699">
        <v>0</v>
      </c>
      <c r="P5699">
        <v>0</v>
      </c>
      <c r="Q5699">
        <v>0</v>
      </c>
      <c r="R5699">
        <v>0</v>
      </c>
      <c r="S5699">
        <v>0</v>
      </c>
      <c r="T5699">
        <v>0</v>
      </c>
    </row>
    <row r="5700" spans="1:20" x14ac:dyDescent="0.3">
      <c r="A5700" t="s">
        <v>96</v>
      </c>
      <c r="B5700" t="s">
        <v>121</v>
      </c>
      <c r="C5700">
        <v>9</v>
      </c>
      <c r="D5700">
        <v>12</v>
      </c>
      <c r="E5700" t="s">
        <v>367</v>
      </c>
      <c r="F5700" t="s">
        <v>508</v>
      </c>
      <c r="G5700" t="s">
        <v>509</v>
      </c>
      <c r="H5700">
        <v>2.9316597281203252</v>
      </c>
      <c r="I5700">
        <v>31.142979918844091</v>
      </c>
      <c r="J5700">
        <v>1.295739189190087E-2</v>
      </c>
      <c r="K5700">
        <v>-44.027869912470408</v>
      </c>
      <c r="L5700">
        <v>0.65857089271762737</v>
      </c>
      <c r="M5700">
        <v>-0.70113869216395641</v>
      </c>
      <c r="N5700">
        <v>1.6769685378379759</v>
      </c>
      <c r="O5700">
        <v>1</v>
      </c>
      <c r="P5700">
        <v>1</v>
      </c>
      <c r="Q5700">
        <v>1</v>
      </c>
      <c r="R5700">
        <v>0</v>
      </c>
      <c r="S5700">
        <v>0</v>
      </c>
      <c r="T5700">
        <v>0</v>
      </c>
    </row>
    <row r="5701" spans="1:20" x14ac:dyDescent="0.3">
      <c r="A5701" t="s">
        <v>164</v>
      </c>
      <c r="B5701" t="s">
        <v>121</v>
      </c>
      <c r="C5701">
        <v>9</v>
      </c>
      <c r="D5701">
        <v>12</v>
      </c>
      <c r="E5701" t="s">
        <v>367</v>
      </c>
      <c r="F5701" t="s">
        <v>508</v>
      </c>
      <c r="G5701" t="s">
        <v>509</v>
      </c>
      <c r="H5701">
        <v>2.9241240364812429</v>
      </c>
      <c r="I5701">
        <v>33.738207620214148</v>
      </c>
      <c r="J5701">
        <v>4.0864369724316167E-2</v>
      </c>
      <c r="K5701">
        <v>-10.51271107300561</v>
      </c>
      <c r="L5701">
        <v>0.91327977400667248</v>
      </c>
      <c r="M5701">
        <v>-1.3888957875743531</v>
      </c>
      <c r="N5701">
        <v>5.7218361958534807</v>
      </c>
      <c r="O5701">
        <v>1</v>
      </c>
      <c r="P5701">
        <v>1</v>
      </c>
      <c r="Q5701">
        <v>1</v>
      </c>
      <c r="R5701">
        <v>0</v>
      </c>
      <c r="S5701">
        <v>0</v>
      </c>
      <c r="T5701">
        <v>0</v>
      </c>
    </row>
    <row r="5702" spans="1:20" x14ac:dyDescent="0.3">
      <c r="A5702" t="s">
        <v>242</v>
      </c>
      <c r="B5702" t="s">
        <v>121</v>
      </c>
      <c r="C5702">
        <v>13</v>
      </c>
      <c r="D5702">
        <v>12</v>
      </c>
      <c r="E5702" t="s">
        <v>510</v>
      </c>
      <c r="F5702" t="s">
        <v>508</v>
      </c>
      <c r="G5702" t="s">
        <v>508</v>
      </c>
      <c r="H5702">
        <v>2.7994154558653972</v>
      </c>
      <c r="I5702">
        <v>91.111115820615908</v>
      </c>
      <c r="J5702">
        <v>0.14602132474153029</v>
      </c>
      <c r="K5702">
        <v>108.4890288689577</v>
      </c>
      <c r="L5702">
        <v>0.63659122282845348</v>
      </c>
      <c r="M5702">
        <v>-0.73230392894420182</v>
      </c>
      <c r="N5702">
        <v>0.16393818095376339</v>
      </c>
      <c r="O5702">
        <v>1</v>
      </c>
      <c r="P5702">
        <v>1</v>
      </c>
      <c r="Q5702">
        <v>1</v>
      </c>
      <c r="R5702">
        <v>1</v>
      </c>
      <c r="S5702">
        <v>1</v>
      </c>
      <c r="T5702">
        <v>0</v>
      </c>
    </row>
    <row r="5703" spans="1:20" x14ac:dyDescent="0.3">
      <c r="A5703" t="s">
        <v>77</v>
      </c>
      <c r="B5703" t="s">
        <v>176</v>
      </c>
      <c r="C5703">
        <v>8</v>
      </c>
      <c r="D5703">
        <v>13</v>
      </c>
      <c r="E5703" t="s">
        <v>367</v>
      </c>
      <c r="F5703" t="s">
        <v>508</v>
      </c>
      <c r="G5703" t="s">
        <v>509</v>
      </c>
      <c r="H5703">
        <v>2.2280457703037668</v>
      </c>
      <c r="I5703">
        <v>42.857240170775697</v>
      </c>
      <c r="J5703">
        <v>2.9843945646711289E-3</v>
      </c>
      <c r="K5703">
        <v>-50.909049070873181</v>
      </c>
      <c r="L5703">
        <v>1.2738877981667069</v>
      </c>
      <c r="M5703">
        <v>-0.90909002241026227</v>
      </c>
      <c r="N5703">
        <v>1.834860579271824</v>
      </c>
      <c r="O5703">
        <v>0</v>
      </c>
      <c r="P5703">
        <v>1</v>
      </c>
      <c r="Q5703">
        <v>1</v>
      </c>
      <c r="R5703">
        <v>0</v>
      </c>
      <c r="S5703">
        <v>0</v>
      </c>
      <c r="T5703">
        <v>1</v>
      </c>
    </row>
    <row r="5704" spans="1:20" x14ac:dyDescent="0.3">
      <c r="A5704" t="s">
        <v>139</v>
      </c>
      <c r="B5704" t="s">
        <v>176</v>
      </c>
      <c r="C5704">
        <v>2</v>
      </c>
      <c r="D5704">
        <v>9</v>
      </c>
      <c r="E5704" t="s">
        <v>510</v>
      </c>
      <c r="F5704" t="s">
        <v>508</v>
      </c>
      <c r="G5704" t="s">
        <v>508</v>
      </c>
      <c r="H5704">
        <v>2.2911038633001621</v>
      </c>
      <c r="I5704">
        <v>0</v>
      </c>
      <c r="J5704">
        <v>-8.6357453844680774E-4</v>
      </c>
      <c r="K5704">
        <v>-138.09554828283851</v>
      </c>
      <c r="L5704">
        <v>1.378127718896146</v>
      </c>
      <c r="M5704">
        <v>-1.851861050099137</v>
      </c>
      <c r="N5704">
        <v>-0.94339537764830206</v>
      </c>
      <c r="O5704">
        <v>0</v>
      </c>
      <c r="P5704">
        <v>0</v>
      </c>
      <c r="Q5704">
        <v>0</v>
      </c>
      <c r="R5704">
        <v>0</v>
      </c>
      <c r="S5704">
        <v>0</v>
      </c>
      <c r="T5704">
        <v>1</v>
      </c>
    </row>
    <row r="5705" spans="1:20" x14ac:dyDescent="0.3">
      <c r="A5705" t="s">
        <v>156</v>
      </c>
      <c r="B5705" t="s">
        <v>176</v>
      </c>
      <c r="C5705">
        <v>0</v>
      </c>
      <c r="D5705">
        <v>7</v>
      </c>
      <c r="E5705" t="s">
        <v>510</v>
      </c>
      <c r="F5705" t="s">
        <v>508</v>
      </c>
      <c r="G5705" t="s">
        <v>508</v>
      </c>
      <c r="H5705">
        <v>2.3129246912227859</v>
      </c>
      <c r="I5705">
        <v>0</v>
      </c>
      <c r="J5705">
        <v>-2.9591695098713038E-3</v>
      </c>
      <c r="K5705">
        <v>-198.23021658325831</v>
      </c>
      <c r="L5705">
        <v>0.77393863154611342</v>
      </c>
      <c r="M5705">
        <v>-0.94339537764830206</v>
      </c>
      <c r="N5705">
        <v>2.8571516153767731</v>
      </c>
      <c r="O5705">
        <v>0</v>
      </c>
      <c r="P5705">
        <v>0</v>
      </c>
      <c r="Q5705">
        <v>0</v>
      </c>
      <c r="R5705">
        <v>0</v>
      </c>
      <c r="S5705">
        <v>0</v>
      </c>
      <c r="T5705">
        <v>0</v>
      </c>
    </row>
    <row r="5706" spans="1:20" x14ac:dyDescent="0.3">
      <c r="A5706" t="s">
        <v>265</v>
      </c>
      <c r="B5706" t="s">
        <v>176</v>
      </c>
      <c r="C5706">
        <v>13</v>
      </c>
      <c r="D5706">
        <v>14</v>
      </c>
      <c r="E5706" t="s">
        <v>513</v>
      </c>
      <c r="F5706" t="s">
        <v>508</v>
      </c>
      <c r="G5706" t="s">
        <v>508</v>
      </c>
      <c r="H5706">
        <v>2.7272723894896238</v>
      </c>
      <c r="I5706">
        <v>55.555614424318691</v>
      </c>
      <c r="J5706">
        <v>4.3463765315418131E-3</v>
      </c>
      <c r="K5706">
        <v>56.410265815328913</v>
      </c>
      <c r="L5706">
        <v>1.0290163456556669</v>
      </c>
      <c r="M5706">
        <v>-1.785712575121809</v>
      </c>
      <c r="N5706">
        <v>-3.6363709268489548</v>
      </c>
      <c r="O5706">
        <v>1</v>
      </c>
      <c r="P5706">
        <v>1</v>
      </c>
      <c r="Q5706">
        <v>1</v>
      </c>
      <c r="R5706">
        <v>0</v>
      </c>
      <c r="S5706">
        <v>1</v>
      </c>
      <c r="T5706">
        <v>1</v>
      </c>
    </row>
    <row r="5707" spans="1:20" x14ac:dyDescent="0.3">
      <c r="A5707" t="s">
        <v>271</v>
      </c>
      <c r="B5707" t="s">
        <v>176</v>
      </c>
      <c r="C5707">
        <v>0</v>
      </c>
      <c r="D5707">
        <v>5</v>
      </c>
      <c r="E5707" t="s">
        <v>510</v>
      </c>
      <c r="F5707" t="s">
        <v>508</v>
      </c>
      <c r="G5707" t="s">
        <v>508</v>
      </c>
      <c r="H5707">
        <v>3.2967043673700318</v>
      </c>
      <c r="I5707">
        <v>0</v>
      </c>
      <c r="J5707">
        <v>-1.747074986467548E-3</v>
      </c>
      <c r="K5707">
        <v>-135.0427120525722</v>
      </c>
      <c r="L5707">
        <v>0.8530015936622013</v>
      </c>
      <c r="M5707">
        <v>-1.8867907552966039</v>
      </c>
      <c r="N5707">
        <v>0</v>
      </c>
      <c r="O5707">
        <v>0</v>
      </c>
      <c r="P5707">
        <v>0</v>
      </c>
      <c r="Q5707">
        <v>0</v>
      </c>
      <c r="R5707">
        <v>0</v>
      </c>
      <c r="S5707">
        <v>0</v>
      </c>
      <c r="T5707">
        <v>0</v>
      </c>
    </row>
    <row r="5708" spans="1:20" x14ac:dyDescent="0.3">
      <c r="A5708" t="s">
        <v>290</v>
      </c>
      <c r="B5708" t="s">
        <v>176</v>
      </c>
      <c r="C5708">
        <v>5</v>
      </c>
      <c r="D5708">
        <v>8</v>
      </c>
      <c r="E5708" t="s">
        <v>510</v>
      </c>
      <c r="F5708" t="s">
        <v>508</v>
      </c>
      <c r="G5708" t="s">
        <v>508</v>
      </c>
      <c r="H5708">
        <v>3.2280231116691089</v>
      </c>
      <c r="I5708">
        <v>9.0908992389029724</v>
      </c>
      <c r="J5708">
        <v>-4.8614843306964764E-3</v>
      </c>
      <c r="K5708">
        <v>-90.058547043671311</v>
      </c>
      <c r="L5708">
        <v>1.4786894584488239</v>
      </c>
      <c r="M5708">
        <v>-0.95238008737019531</v>
      </c>
      <c r="N5708">
        <v>-1.92307515962583</v>
      </c>
      <c r="O5708">
        <v>0</v>
      </c>
      <c r="P5708">
        <v>1</v>
      </c>
      <c r="Q5708">
        <v>0</v>
      </c>
      <c r="R5708">
        <v>0</v>
      </c>
      <c r="S5708">
        <v>0</v>
      </c>
      <c r="T5708">
        <v>1</v>
      </c>
    </row>
    <row r="5709" spans="1:20" x14ac:dyDescent="0.3">
      <c r="A5709" t="s">
        <v>512</v>
      </c>
      <c r="B5709" t="s">
        <v>176</v>
      </c>
      <c r="C5709">
        <v>0</v>
      </c>
      <c r="D5709">
        <v>5</v>
      </c>
      <c r="E5709" t="s">
        <v>510</v>
      </c>
      <c r="F5709" t="s">
        <v>508</v>
      </c>
      <c r="G5709" t="s">
        <v>508</v>
      </c>
      <c r="H5709">
        <v>3.3239032096098269</v>
      </c>
      <c r="I5709">
        <v>0</v>
      </c>
      <c r="J5709">
        <v>-7.129320662836466E-3</v>
      </c>
      <c r="K5709">
        <v>-122.22216519313599</v>
      </c>
      <c r="L5709">
        <v>0.7858683687876884</v>
      </c>
      <c r="M5709">
        <v>-0.98039124022074753</v>
      </c>
      <c r="N5709">
        <v>-4.9504962765391163</v>
      </c>
      <c r="O5709">
        <v>0</v>
      </c>
      <c r="P5709">
        <v>0</v>
      </c>
      <c r="Q5709">
        <v>0</v>
      </c>
      <c r="R5709">
        <v>0</v>
      </c>
      <c r="S5709">
        <v>0</v>
      </c>
      <c r="T5709">
        <v>0</v>
      </c>
    </row>
    <row r="5710" spans="1:20" x14ac:dyDescent="0.3">
      <c r="A5710" t="s">
        <v>91</v>
      </c>
      <c r="B5710" t="s">
        <v>176</v>
      </c>
      <c r="C5710">
        <v>2</v>
      </c>
      <c r="D5710">
        <v>8</v>
      </c>
      <c r="E5710" t="s">
        <v>510</v>
      </c>
      <c r="F5710" t="s">
        <v>508</v>
      </c>
      <c r="G5710" t="s">
        <v>508</v>
      </c>
      <c r="H5710">
        <v>3.7946424275148738</v>
      </c>
      <c r="I5710">
        <v>5.2631529414421996</v>
      </c>
      <c r="J5710">
        <v>-9.9636220943219514E-3</v>
      </c>
      <c r="K5710">
        <v>-207.4904912230202</v>
      </c>
      <c r="L5710">
        <v>1.1142584365788151</v>
      </c>
      <c r="M5710">
        <v>-4.9504962765391163</v>
      </c>
      <c r="N5710">
        <v>0</v>
      </c>
      <c r="O5710">
        <v>0</v>
      </c>
      <c r="P5710">
        <v>0</v>
      </c>
      <c r="Q5710">
        <v>0</v>
      </c>
      <c r="R5710">
        <v>0</v>
      </c>
      <c r="S5710">
        <v>0</v>
      </c>
      <c r="T5710">
        <v>1</v>
      </c>
    </row>
    <row r="5711" spans="1:20" x14ac:dyDescent="0.3">
      <c r="A5711" t="s">
        <v>162</v>
      </c>
      <c r="B5711" t="s">
        <v>176</v>
      </c>
      <c r="C5711">
        <v>0</v>
      </c>
      <c r="D5711">
        <v>5</v>
      </c>
      <c r="E5711" t="s">
        <v>510</v>
      </c>
      <c r="F5711" t="s">
        <v>508</v>
      </c>
      <c r="G5711" t="s">
        <v>508</v>
      </c>
      <c r="H5711">
        <v>3.533836190390145</v>
      </c>
      <c r="I5711">
        <v>5.2631529414421996</v>
      </c>
      <c r="J5711">
        <v>-9.6291138213305712E-3</v>
      </c>
      <c r="K5711">
        <v>-102.3864451967558</v>
      </c>
      <c r="L5711">
        <v>0.71881611559761671</v>
      </c>
      <c r="M5711">
        <v>-1.041665696538963</v>
      </c>
      <c r="N5711">
        <v>-3.1578917648653202</v>
      </c>
      <c r="O5711">
        <v>0</v>
      </c>
      <c r="P5711">
        <v>0</v>
      </c>
      <c r="Q5711">
        <v>0</v>
      </c>
      <c r="R5711">
        <v>0</v>
      </c>
      <c r="S5711">
        <v>0</v>
      </c>
      <c r="T5711">
        <v>0</v>
      </c>
    </row>
    <row r="5712" spans="1:20" x14ac:dyDescent="0.3">
      <c r="A5712" t="s">
        <v>220</v>
      </c>
      <c r="B5712" t="s">
        <v>176</v>
      </c>
      <c r="C5712">
        <v>2</v>
      </c>
      <c r="D5712">
        <v>8</v>
      </c>
      <c r="E5712" t="s">
        <v>510</v>
      </c>
      <c r="F5712" t="s">
        <v>508</v>
      </c>
      <c r="G5712" t="s">
        <v>508</v>
      </c>
      <c r="H5712">
        <v>3.5714301911199762</v>
      </c>
      <c r="I5712">
        <v>4.9999955296513754</v>
      </c>
      <c r="J5712">
        <v>-1.0247685308798439E-2</v>
      </c>
      <c r="K5712">
        <v>-120.2020301452533</v>
      </c>
      <c r="L5712">
        <v>1.004745868326171</v>
      </c>
      <c r="M5712">
        <v>-3.1578917648653202</v>
      </c>
      <c r="N5712">
        <v>9.7826056675334598</v>
      </c>
      <c r="O5712">
        <v>0</v>
      </c>
      <c r="P5712">
        <v>0</v>
      </c>
      <c r="Q5712">
        <v>0</v>
      </c>
      <c r="R5712">
        <v>0</v>
      </c>
      <c r="S5712">
        <v>0</v>
      </c>
      <c r="T5712">
        <v>1</v>
      </c>
    </row>
    <row r="5713" spans="1:20" x14ac:dyDescent="0.3">
      <c r="A5713" t="s">
        <v>269</v>
      </c>
      <c r="B5713" t="s">
        <v>176</v>
      </c>
      <c r="C5713">
        <v>11</v>
      </c>
      <c r="D5713">
        <v>13</v>
      </c>
      <c r="E5713" t="s">
        <v>510</v>
      </c>
      <c r="F5713" t="s">
        <v>508</v>
      </c>
      <c r="G5713" t="s">
        <v>508</v>
      </c>
      <c r="H5713">
        <v>4.6130958201718606</v>
      </c>
      <c r="I5713">
        <v>33.333320087849351</v>
      </c>
      <c r="J5713">
        <v>4.3717636635683824E-3</v>
      </c>
      <c r="K5713">
        <v>7.3145306787562303</v>
      </c>
      <c r="L5713">
        <v>1.0564916547743011</v>
      </c>
      <c r="M5713">
        <v>-2.0408204226431468</v>
      </c>
      <c r="N5713">
        <v>-1.041665696538963</v>
      </c>
      <c r="O5713">
        <v>1</v>
      </c>
      <c r="P5713">
        <v>1</v>
      </c>
      <c r="Q5713">
        <v>1</v>
      </c>
      <c r="R5713">
        <v>0</v>
      </c>
      <c r="S5713">
        <v>0</v>
      </c>
      <c r="T5713">
        <v>1</v>
      </c>
    </row>
    <row r="5714" spans="1:20" x14ac:dyDescent="0.3">
      <c r="A5714" t="s">
        <v>282</v>
      </c>
      <c r="B5714" t="s">
        <v>176</v>
      </c>
      <c r="C5714">
        <v>9</v>
      </c>
      <c r="D5714">
        <v>8</v>
      </c>
      <c r="E5714" t="s">
        <v>510</v>
      </c>
      <c r="F5714" t="s">
        <v>508</v>
      </c>
      <c r="G5714" t="s">
        <v>508</v>
      </c>
      <c r="H5714">
        <v>4.5112788795151246</v>
      </c>
      <c r="I5714">
        <v>26.66665607027948</v>
      </c>
      <c r="J5714">
        <v>4.3327451753644788E-3</v>
      </c>
      <c r="K5714">
        <v>-45.480328069466573</v>
      </c>
      <c r="L5714">
        <v>0.34916783070850982</v>
      </c>
      <c r="M5714">
        <v>-1.041665696538963</v>
      </c>
      <c r="N5714">
        <v>-1.0526305882884399</v>
      </c>
      <c r="O5714">
        <v>1</v>
      </c>
      <c r="P5714">
        <v>1</v>
      </c>
      <c r="Q5714">
        <v>1</v>
      </c>
      <c r="R5714">
        <v>0</v>
      </c>
      <c r="S5714">
        <v>0</v>
      </c>
      <c r="T5714">
        <v>0</v>
      </c>
    </row>
    <row r="5715" spans="1:20" x14ac:dyDescent="0.3">
      <c r="A5715" t="s">
        <v>291</v>
      </c>
      <c r="B5715" t="s">
        <v>176</v>
      </c>
      <c r="C5715">
        <v>3</v>
      </c>
      <c r="D5715">
        <v>5</v>
      </c>
      <c r="E5715" t="s">
        <v>510</v>
      </c>
      <c r="F5715" t="s">
        <v>508</v>
      </c>
      <c r="G5715" t="s">
        <v>508</v>
      </c>
      <c r="H5715">
        <v>4.3478251010574054</v>
      </c>
      <c r="I5715">
        <v>6.666664017569869</v>
      </c>
      <c r="J5715">
        <v>7.1578396260723112E-4</v>
      </c>
      <c r="K5715">
        <v>-104.9999810700016</v>
      </c>
      <c r="L5715">
        <v>0.45879593430512899</v>
      </c>
      <c r="M5715">
        <v>-1.075267783478246</v>
      </c>
      <c r="N5715">
        <v>0</v>
      </c>
      <c r="O5715">
        <v>0</v>
      </c>
      <c r="P5715">
        <v>0</v>
      </c>
      <c r="Q5715">
        <v>1</v>
      </c>
      <c r="R5715">
        <v>0</v>
      </c>
      <c r="S5715">
        <v>0</v>
      </c>
      <c r="T5715">
        <v>0</v>
      </c>
    </row>
    <row r="5716" spans="1:20" x14ac:dyDescent="0.3">
      <c r="A5716" t="s">
        <v>298</v>
      </c>
      <c r="B5716" t="s">
        <v>176</v>
      </c>
      <c r="C5716">
        <v>0</v>
      </c>
      <c r="D5716">
        <v>3</v>
      </c>
      <c r="E5716" t="s">
        <v>510</v>
      </c>
      <c r="F5716" t="s">
        <v>508</v>
      </c>
      <c r="G5716" t="s">
        <v>508</v>
      </c>
      <c r="H5716">
        <v>4.2386176348954363</v>
      </c>
      <c r="I5716">
        <v>6.2500325962969114</v>
      </c>
      <c r="J5716">
        <v>-7.6227580196855729E-4</v>
      </c>
      <c r="K5716">
        <v>-111.1111596778714</v>
      </c>
      <c r="L5716">
        <v>0.97669187256726964</v>
      </c>
      <c r="M5716">
        <v>-1.0869554654186491</v>
      </c>
      <c r="N5716">
        <v>1.0989000192372349</v>
      </c>
      <c r="O5716">
        <v>0</v>
      </c>
      <c r="P5716">
        <v>0</v>
      </c>
      <c r="Q5716">
        <v>0</v>
      </c>
      <c r="R5716">
        <v>0</v>
      </c>
      <c r="S5716">
        <v>0</v>
      </c>
      <c r="T5716">
        <v>0</v>
      </c>
    </row>
    <row r="5717" spans="1:20" x14ac:dyDescent="0.3">
      <c r="A5717" t="s">
        <v>164</v>
      </c>
      <c r="B5717" t="s">
        <v>176</v>
      </c>
      <c r="C5717">
        <v>9</v>
      </c>
      <c r="D5717">
        <v>13</v>
      </c>
      <c r="E5717" t="s">
        <v>513</v>
      </c>
      <c r="F5717" t="s">
        <v>508</v>
      </c>
      <c r="G5717" t="s">
        <v>508</v>
      </c>
      <c r="H5717">
        <v>3.0395125985060738</v>
      </c>
      <c r="I5717">
        <v>40.000011920926113</v>
      </c>
      <c r="J5717">
        <v>6.7431821585665803E-3</v>
      </c>
      <c r="K5717">
        <v>80.769288375317529</v>
      </c>
      <c r="L5717">
        <v>0.92098343342721889</v>
      </c>
      <c r="M5717">
        <v>-3.092786609233189</v>
      </c>
      <c r="N5717">
        <v>3.1914926670751491</v>
      </c>
      <c r="O5717">
        <v>1</v>
      </c>
      <c r="P5717">
        <v>1</v>
      </c>
      <c r="Q5717">
        <v>1</v>
      </c>
      <c r="R5717">
        <v>0</v>
      </c>
      <c r="S5717">
        <v>0</v>
      </c>
      <c r="T5717">
        <v>0</v>
      </c>
    </row>
    <row r="5718" spans="1:20" x14ac:dyDescent="0.3">
      <c r="A5718" t="s">
        <v>242</v>
      </c>
      <c r="B5718" t="s">
        <v>176</v>
      </c>
      <c r="C5718">
        <v>8</v>
      </c>
      <c r="D5718">
        <v>9</v>
      </c>
      <c r="E5718" t="s">
        <v>513</v>
      </c>
      <c r="F5718" t="s">
        <v>508</v>
      </c>
      <c r="G5718" t="s">
        <v>508</v>
      </c>
      <c r="H5718">
        <v>3.3482142718553178</v>
      </c>
      <c r="I5718">
        <v>59.999988079073887</v>
      </c>
      <c r="J5718">
        <v>7.7586751638929648E-3</v>
      </c>
      <c r="K5718">
        <v>36.781644395934023</v>
      </c>
      <c r="L5718">
        <v>0.4474015782247327</v>
      </c>
      <c r="M5718">
        <v>-2.0408204226431468</v>
      </c>
      <c r="N5718">
        <v>4.166668994973155</v>
      </c>
      <c r="O5718">
        <v>0</v>
      </c>
      <c r="P5718">
        <v>1</v>
      </c>
      <c r="Q5718">
        <v>1</v>
      </c>
      <c r="R5718">
        <v>0</v>
      </c>
      <c r="S5718">
        <v>1</v>
      </c>
      <c r="T5718">
        <v>0</v>
      </c>
    </row>
    <row r="5719" spans="1:20" x14ac:dyDescent="0.3">
      <c r="A5719" t="s">
        <v>77</v>
      </c>
      <c r="B5719" t="s">
        <v>279</v>
      </c>
      <c r="C5719">
        <v>6</v>
      </c>
      <c r="D5719">
        <v>8</v>
      </c>
      <c r="E5719" t="s">
        <v>510</v>
      </c>
      <c r="F5719" t="s">
        <v>508</v>
      </c>
      <c r="G5719" t="s">
        <v>508</v>
      </c>
      <c r="H5719">
        <v>2.754401203424647</v>
      </c>
      <c r="I5719">
        <v>83.125011026864541</v>
      </c>
      <c r="J5719">
        <v>0.21269390244491551</v>
      </c>
      <c r="K5719">
        <v>49.925356319781699</v>
      </c>
      <c r="L5719">
        <v>0.85881541119683924</v>
      </c>
      <c r="M5719">
        <v>-1.7293256028254229</v>
      </c>
      <c r="N5719">
        <v>3.5195150810426181</v>
      </c>
      <c r="O5719">
        <v>0</v>
      </c>
      <c r="P5719">
        <v>1</v>
      </c>
      <c r="Q5719">
        <v>1</v>
      </c>
      <c r="R5719">
        <v>0</v>
      </c>
      <c r="S5719">
        <v>0</v>
      </c>
      <c r="T5719">
        <v>0</v>
      </c>
    </row>
    <row r="5720" spans="1:20" x14ac:dyDescent="0.3">
      <c r="A5720" t="s">
        <v>139</v>
      </c>
      <c r="B5720" t="s">
        <v>279</v>
      </c>
      <c r="C5720">
        <v>13</v>
      </c>
      <c r="D5720">
        <v>13</v>
      </c>
      <c r="E5720" t="s">
        <v>510</v>
      </c>
      <c r="F5720" t="s">
        <v>508</v>
      </c>
      <c r="G5720" t="s">
        <v>508</v>
      </c>
      <c r="H5720">
        <v>2.9036020101903448</v>
      </c>
      <c r="I5720">
        <v>75.428564702251023</v>
      </c>
      <c r="J5720">
        <v>0.23534333794639781</v>
      </c>
      <c r="K5720">
        <v>158.4162652808441</v>
      </c>
      <c r="L5720">
        <v>1.1676613858336531</v>
      </c>
      <c r="M5720">
        <v>-1.3848352323222981</v>
      </c>
      <c r="N5720">
        <v>-0.81301262284142561</v>
      </c>
      <c r="O5720">
        <v>1</v>
      </c>
      <c r="P5720">
        <v>1</v>
      </c>
      <c r="Q5720">
        <v>1</v>
      </c>
      <c r="R5720">
        <v>0</v>
      </c>
      <c r="S5720">
        <v>1</v>
      </c>
      <c r="T5720">
        <v>1</v>
      </c>
    </row>
    <row r="5721" spans="1:20" x14ac:dyDescent="0.3">
      <c r="A5721" t="s">
        <v>156</v>
      </c>
      <c r="B5721" t="s">
        <v>279</v>
      </c>
      <c r="C5721">
        <v>11</v>
      </c>
      <c r="D5721">
        <v>12</v>
      </c>
      <c r="E5721" t="s">
        <v>510</v>
      </c>
      <c r="F5721" t="s">
        <v>508</v>
      </c>
      <c r="G5721" t="s">
        <v>508</v>
      </c>
      <c r="H5721">
        <v>2.9061114862640758</v>
      </c>
      <c r="I5721">
        <v>69.142818279672554</v>
      </c>
      <c r="J5721">
        <v>0.1406809343151538</v>
      </c>
      <c r="K5721">
        <v>67.868846905879991</v>
      </c>
      <c r="L5721">
        <v>0.80360483404556982</v>
      </c>
      <c r="M5721">
        <v>-0.81301262284142561</v>
      </c>
      <c r="N5721">
        <v>0.29806942203412401</v>
      </c>
      <c r="O5721">
        <v>1</v>
      </c>
      <c r="P5721">
        <v>1</v>
      </c>
      <c r="Q5721">
        <v>1</v>
      </c>
      <c r="R5721">
        <v>0</v>
      </c>
      <c r="S5721">
        <v>1</v>
      </c>
      <c r="T5721">
        <v>0</v>
      </c>
    </row>
    <row r="5722" spans="1:20" x14ac:dyDescent="0.3">
      <c r="A5722" t="s">
        <v>223</v>
      </c>
      <c r="B5722" t="s">
        <v>279</v>
      </c>
      <c r="C5722">
        <v>7</v>
      </c>
      <c r="D5722">
        <v>6</v>
      </c>
      <c r="E5722" t="s">
        <v>510</v>
      </c>
      <c r="F5722" t="s">
        <v>508</v>
      </c>
      <c r="G5722" t="s">
        <v>508</v>
      </c>
      <c r="H5722">
        <v>3.0069566525642468</v>
      </c>
      <c r="I5722">
        <v>59.60262491486408</v>
      </c>
      <c r="J5722">
        <v>-4.3942556555140122E-2</v>
      </c>
      <c r="K5722">
        <v>70.445213701040572</v>
      </c>
      <c r="L5722">
        <v>1.194497479748766</v>
      </c>
      <c r="M5722">
        <v>-0.81724075307221988</v>
      </c>
      <c r="N5722">
        <v>2.097380563114466</v>
      </c>
      <c r="O5722">
        <v>0</v>
      </c>
      <c r="P5722">
        <v>1</v>
      </c>
      <c r="Q5722">
        <v>0</v>
      </c>
      <c r="R5722">
        <v>0</v>
      </c>
      <c r="S5722">
        <v>1</v>
      </c>
      <c r="T5722">
        <v>1</v>
      </c>
    </row>
    <row r="5723" spans="1:20" x14ac:dyDescent="0.3">
      <c r="A5723" t="s">
        <v>271</v>
      </c>
      <c r="B5723" t="s">
        <v>279</v>
      </c>
      <c r="C5723">
        <v>11</v>
      </c>
      <c r="D5723">
        <v>14</v>
      </c>
      <c r="E5723" t="s">
        <v>513</v>
      </c>
      <c r="F5723" t="s">
        <v>508</v>
      </c>
      <c r="G5723" t="s">
        <v>508</v>
      </c>
      <c r="H5723">
        <v>3.712036388662884</v>
      </c>
      <c r="I5723">
        <v>52.845515343763061</v>
      </c>
      <c r="J5723">
        <v>0.1441570439224216</v>
      </c>
      <c r="K5723">
        <v>61.363555268875423</v>
      </c>
      <c r="L5723">
        <v>0.61691296502231907</v>
      </c>
      <c r="M5723">
        <v>-3.8540990955938441</v>
      </c>
      <c r="N5723">
        <v>0.85898137040531042</v>
      </c>
      <c r="O5723">
        <v>1</v>
      </c>
      <c r="P5723">
        <v>1</v>
      </c>
      <c r="Q5723">
        <v>1</v>
      </c>
      <c r="R5723">
        <v>0</v>
      </c>
      <c r="S5723">
        <v>1</v>
      </c>
      <c r="T5723">
        <v>0</v>
      </c>
    </row>
    <row r="5724" spans="1:20" x14ac:dyDescent="0.3">
      <c r="A5724" t="s">
        <v>283</v>
      </c>
      <c r="B5724" t="s">
        <v>279</v>
      </c>
      <c r="C5724">
        <v>3</v>
      </c>
      <c r="D5724">
        <v>7</v>
      </c>
      <c r="E5724" t="s">
        <v>510</v>
      </c>
      <c r="F5724" t="s">
        <v>508</v>
      </c>
      <c r="G5724" t="s">
        <v>508</v>
      </c>
      <c r="H5724">
        <v>3.332315977179384</v>
      </c>
      <c r="I5724">
        <v>43.814412312735811</v>
      </c>
      <c r="J5724">
        <v>-0.17832571619238369</v>
      </c>
      <c r="K5724">
        <v>9.9777678347523491</v>
      </c>
      <c r="L5724">
        <v>0.94825713474436357</v>
      </c>
      <c r="M5724">
        <v>-0.6369491407185367</v>
      </c>
      <c r="N5724">
        <v>1.1396055363758031</v>
      </c>
      <c r="O5724">
        <v>0</v>
      </c>
      <c r="P5724">
        <v>1</v>
      </c>
      <c r="Q5724">
        <v>0</v>
      </c>
      <c r="R5724">
        <v>0</v>
      </c>
      <c r="S5724">
        <v>0</v>
      </c>
      <c r="T5724">
        <v>0</v>
      </c>
    </row>
    <row r="5725" spans="1:20" x14ac:dyDescent="0.3">
      <c r="A5725" t="s">
        <v>512</v>
      </c>
      <c r="B5725" t="s">
        <v>279</v>
      </c>
      <c r="C5725">
        <v>5</v>
      </c>
      <c r="D5725">
        <v>10</v>
      </c>
      <c r="E5725" t="s">
        <v>510</v>
      </c>
      <c r="F5725" t="s">
        <v>508</v>
      </c>
      <c r="G5725" t="s">
        <v>508</v>
      </c>
      <c r="H5725">
        <v>3.742248260525237</v>
      </c>
      <c r="I5725">
        <v>20.61854697069921</v>
      </c>
      <c r="J5725">
        <v>-0.51009493774676384</v>
      </c>
      <c r="K5725">
        <v>-40.423784016098871</v>
      </c>
      <c r="L5725">
        <v>1.6366859080430971</v>
      </c>
      <c r="M5725">
        <v>-4.4975467449186253</v>
      </c>
      <c r="N5725">
        <v>-3.164082403303174</v>
      </c>
      <c r="O5725">
        <v>0</v>
      </c>
      <c r="P5725">
        <v>1</v>
      </c>
      <c r="Q5725">
        <v>0</v>
      </c>
      <c r="R5725">
        <v>0</v>
      </c>
      <c r="S5725">
        <v>0</v>
      </c>
      <c r="T5725">
        <v>1</v>
      </c>
    </row>
    <row r="5726" spans="1:20" x14ac:dyDescent="0.3">
      <c r="A5726" t="s">
        <v>91</v>
      </c>
      <c r="B5726" t="s">
        <v>279</v>
      </c>
      <c r="C5726">
        <v>0</v>
      </c>
      <c r="D5726">
        <v>5</v>
      </c>
      <c r="E5726" t="s">
        <v>510</v>
      </c>
      <c r="F5726" t="s">
        <v>508</v>
      </c>
      <c r="G5726" t="s">
        <v>508</v>
      </c>
      <c r="H5726">
        <v>4.0653490242442132</v>
      </c>
      <c r="I5726">
        <v>15.08620888101103</v>
      </c>
      <c r="J5726">
        <v>-0.78565457754804058</v>
      </c>
      <c r="K5726">
        <v>-205.88012499984589</v>
      </c>
      <c r="L5726">
        <v>0.84635605375110667</v>
      </c>
      <c r="M5726">
        <v>-3.164082403303174</v>
      </c>
      <c r="N5726">
        <v>-2.8115535000251608</v>
      </c>
      <c r="O5726">
        <v>0</v>
      </c>
      <c r="P5726">
        <v>0</v>
      </c>
      <c r="Q5726">
        <v>0</v>
      </c>
      <c r="R5726">
        <v>0</v>
      </c>
      <c r="S5726">
        <v>0</v>
      </c>
      <c r="T5726">
        <v>0</v>
      </c>
    </row>
    <row r="5727" spans="1:20" x14ac:dyDescent="0.3">
      <c r="A5727" t="s">
        <v>93</v>
      </c>
      <c r="B5727" t="s">
        <v>279</v>
      </c>
      <c r="C5727">
        <v>0</v>
      </c>
      <c r="D5727">
        <v>5</v>
      </c>
      <c r="E5727" t="s">
        <v>510</v>
      </c>
      <c r="F5727" t="s">
        <v>508</v>
      </c>
      <c r="G5727" t="s">
        <v>508</v>
      </c>
      <c r="H5727">
        <v>4.1997089479332654</v>
      </c>
      <c r="I5727">
        <v>3.305797109216654</v>
      </c>
      <c r="J5727">
        <v>-1.0200129246055629</v>
      </c>
      <c r="K5727">
        <v>-187.96674858472309</v>
      </c>
      <c r="L5727">
        <v>0.65866246859517275</v>
      </c>
      <c r="M5727">
        <v>-2.8115535000251608</v>
      </c>
      <c r="N5727">
        <v>-2.345582458334051</v>
      </c>
      <c r="O5727">
        <v>0</v>
      </c>
      <c r="P5727">
        <v>0</v>
      </c>
      <c r="Q5727">
        <v>0</v>
      </c>
      <c r="R5727">
        <v>0</v>
      </c>
      <c r="S5727">
        <v>0</v>
      </c>
      <c r="T5727">
        <v>0</v>
      </c>
    </row>
    <row r="5728" spans="1:20" x14ac:dyDescent="0.3">
      <c r="A5728" t="s">
        <v>162</v>
      </c>
      <c r="B5728" t="s">
        <v>279</v>
      </c>
      <c r="C5728">
        <v>0</v>
      </c>
      <c r="D5728">
        <v>5</v>
      </c>
      <c r="E5728" t="s">
        <v>510</v>
      </c>
      <c r="F5728" t="s">
        <v>508</v>
      </c>
      <c r="G5728" t="s">
        <v>508</v>
      </c>
      <c r="H5728">
        <v>4.6531304077853397</v>
      </c>
      <c r="I5728">
        <v>3.4985330655260389</v>
      </c>
      <c r="J5728">
        <v>-1.547292676691185</v>
      </c>
      <c r="K5728">
        <v>-148.65593004758841</v>
      </c>
      <c r="L5728">
        <v>0.77794881967053797</v>
      </c>
      <c r="M5728">
        <v>-3.4313762461422161</v>
      </c>
      <c r="N5728">
        <v>-0.33840432048363389</v>
      </c>
      <c r="O5728">
        <v>0</v>
      </c>
      <c r="P5728">
        <v>0</v>
      </c>
      <c r="Q5728">
        <v>0</v>
      </c>
      <c r="R5728">
        <v>0</v>
      </c>
      <c r="S5728">
        <v>0</v>
      </c>
      <c r="T5728">
        <v>0</v>
      </c>
    </row>
    <row r="5729" spans="1:20" x14ac:dyDescent="0.3">
      <c r="A5729" t="s">
        <v>220</v>
      </c>
      <c r="B5729" t="s">
        <v>279</v>
      </c>
      <c r="C5729">
        <v>0</v>
      </c>
      <c r="D5729">
        <v>3</v>
      </c>
      <c r="E5729" t="s">
        <v>510</v>
      </c>
      <c r="F5729" t="s">
        <v>508</v>
      </c>
      <c r="G5729" t="s">
        <v>508</v>
      </c>
      <c r="H5729">
        <v>4.571913166574844</v>
      </c>
      <c r="I5729">
        <v>10.187674908457501</v>
      </c>
      <c r="J5729">
        <v>-1.591836754864066</v>
      </c>
      <c r="K5729">
        <v>-146.3556388556874</v>
      </c>
      <c r="L5729">
        <v>0.79570154804727222</v>
      </c>
      <c r="M5729">
        <v>-0.33840432048363389</v>
      </c>
      <c r="N5729">
        <v>4.4991471010697861</v>
      </c>
      <c r="O5729">
        <v>0</v>
      </c>
      <c r="P5729">
        <v>0</v>
      </c>
      <c r="Q5729">
        <v>0</v>
      </c>
      <c r="R5729">
        <v>0</v>
      </c>
      <c r="S5729">
        <v>0</v>
      </c>
      <c r="T5729">
        <v>0</v>
      </c>
    </row>
    <row r="5730" spans="1:20" x14ac:dyDescent="0.3">
      <c r="A5730" t="s">
        <v>235</v>
      </c>
      <c r="B5730" t="s">
        <v>279</v>
      </c>
      <c r="C5730">
        <v>6</v>
      </c>
      <c r="D5730">
        <v>5</v>
      </c>
      <c r="E5730" t="s">
        <v>510</v>
      </c>
      <c r="F5730" t="s">
        <v>508</v>
      </c>
      <c r="G5730" t="s">
        <v>508</v>
      </c>
      <c r="H5730">
        <v>4.3103447195884392</v>
      </c>
      <c r="I5730">
        <v>26.174504204615221</v>
      </c>
      <c r="J5730">
        <v>-0.67401840602003626</v>
      </c>
      <c r="K5730">
        <v>-66.841485586795116</v>
      </c>
      <c r="L5730">
        <v>0.77824667601482767</v>
      </c>
      <c r="M5730">
        <v>-1.535969234727919</v>
      </c>
      <c r="N5730">
        <v>-1.4778349808356881</v>
      </c>
      <c r="O5730">
        <v>1</v>
      </c>
      <c r="P5730">
        <v>1</v>
      </c>
      <c r="Q5730">
        <v>0</v>
      </c>
      <c r="R5730">
        <v>0</v>
      </c>
      <c r="S5730">
        <v>0</v>
      </c>
      <c r="T5730">
        <v>0</v>
      </c>
    </row>
    <row r="5731" spans="1:20" x14ac:dyDescent="0.3">
      <c r="A5731" t="s">
        <v>259</v>
      </c>
      <c r="B5731" t="s">
        <v>279</v>
      </c>
      <c r="C5731">
        <v>6</v>
      </c>
      <c r="D5731">
        <v>5</v>
      </c>
      <c r="E5731" t="s">
        <v>510</v>
      </c>
      <c r="F5731" t="s">
        <v>508</v>
      </c>
      <c r="G5731" t="s">
        <v>508</v>
      </c>
      <c r="H5731">
        <v>4.410713740757533</v>
      </c>
      <c r="I5731">
        <v>20.134226126014031</v>
      </c>
      <c r="J5731">
        <v>-0.56072396858994566</v>
      </c>
      <c r="K5731">
        <v>-60.235160509146162</v>
      </c>
      <c r="L5731">
        <v>0.72980607967183431</v>
      </c>
      <c r="M5731">
        <v>-1.4778349808356881</v>
      </c>
      <c r="N5731">
        <v>0.83333333333333337</v>
      </c>
      <c r="O5731">
        <v>1</v>
      </c>
      <c r="P5731">
        <v>1</v>
      </c>
      <c r="Q5731">
        <v>0</v>
      </c>
      <c r="R5731">
        <v>0</v>
      </c>
      <c r="S5731">
        <v>0</v>
      </c>
      <c r="T5731">
        <v>0</v>
      </c>
    </row>
    <row r="5732" spans="1:20" x14ac:dyDescent="0.3">
      <c r="A5732" t="s">
        <v>269</v>
      </c>
      <c r="B5732" t="s">
        <v>279</v>
      </c>
      <c r="C5732">
        <v>5</v>
      </c>
      <c r="D5732">
        <v>7</v>
      </c>
      <c r="E5732" t="s">
        <v>510</v>
      </c>
      <c r="F5732" t="s">
        <v>508</v>
      </c>
      <c r="G5732" t="s">
        <v>508</v>
      </c>
      <c r="H5732">
        <v>4.4605174648107857</v>
      </c>
      <c r="I5732">
        <v>15.100669594510521</v>
      </c>
      <c r="J5732">
        <v>-0.32977991259216433</v>
      </c>
      <c r="K5732">
        <v>-75.016200093581304</v>
      </c>
      <c r="L5732">
        <v>1.147622802686461</v>
      </c>
      <c r="M5732">
        <v>-2.0661157024793391</v>
      </c>
      <c r="N5732">
        <v>-0.16877379598496839</v>
      </c>
      <c r="O5732">
        <v>0</v>
      </c>
      <c r="P5732">
        <v>1</v>
      </c>
      <c r="Q5732">
        <v>0</v>
      </c>
      <c r="R5732">
        <v>0</v>
      </c>
      <c r="S5732">
        <v>0</v>
      </c>
      <c r="T5732">
        <v>1</v>
      </c>
    </row>
    <row r="5733" spans="1:20" x14ac:dyDescent="0.3">
      <c r="A5733" t="s">
        <v>282</v>
      </c>
      <c r="B5733" t="s">
        <v>279</v>
      </c>
      <c r="C5733">
        <v>5</v>
      </c>
      <c r="D5733">
        <v>4</v>
      </c>
      <c r="E5733" t="s">
        <v>510</v>
      </c>
      <c r="F5733" t="s">
        <v>508</v>
      </c>
      <c r="G5733" t="s">
        <v>508</v>
      </c>
      <c r="H5733">
        <v>4.0212523546230932</v>
      </c>
      <c r="I5733">
        <v>22.395852787630211</v>
      </c>
      <c r="J5733">
        <v>-0.25749204548489429</v>
      </c>
      <c r="K5733">
        <v>-92.8944317355636</v>
      </c>
      <c r="L5733">
        <v>0.35588616304824972</v>
      </c>
      <c r="M5733">
        <v>-0.16877379598496839</v>
      </c>
      <c r="N5733">
        <v>1.8596761551051351</v>
      </c>
      <c r="O5733">
        <v>0</v>
      </c>
      <c r="P5733">
        <v>1</v>
      </c>
      <c r="Q5733">
        <v>0</v>
      </c>
      <c r="R5733">
        <v>1</v>
      </c>
      <c r="S5733">
        <v>0</v>
      </c>
      <c r="T5733">
        <v>0</v>
      </c>
    </row>
    <row r="5734" spans="1:20" x14ac:dyDescent="0.3">
      <c r="A5734" t="s">
        <v>285</v>
      </c>
      <c r="B5734" t="s">
        <v>279</v>
      </c>
      <c r="C5734">
        <v>5</v>
      </c>
      <c r="D5734">
        <v>8</v>
      </c>
      <c r="E5734" t="s">
        <v>510</v>
      </c>
      <c r="F5734" t="s">
        <v>508</v>
      </c>
      <c r="G5734" t="s">
        <v>508</v>
      </c>
      <c r="H5734">
        <v>4.1635500069679328</v>
      </c>
      <c r="I5734">
        <v>6.6666632758263784</v>
      </c>
      <c r="J5734">
        <v>-0.24074916149307099</v>
      </c>
      <c r="K5734">
        <v>-82.066309178232231</v>
      </c>
      <c r="L5734">
        <v>1.448528029580767</v>
      </c>
      <c r="M5734">
        <v>-4.8962668264555242</v>
      </c>
      <c r="N5734">
        <v>2.6178010819759812</v>
      </c>
      <c r="O5734">
        <v>0</v>
      </c>
      <c r="P5734">
        <v>1</v>
      </c>
      <c r="Q5734">
        <v>0</v>
      </c>
      <c r="R5734">
        <v>0</v>
      </c>
      <c r="S5734">
        <v>0</v>
      </c>
      <c r="T5734">
        <v>1</v>
      </c>
    </row>
    <row r="5735" spans="1:20" x14ac:dyDescent="0.3">
      <c r="A5735" t="s">
        <v>291</v>
      </c>
      <c r="B5735" t="s">
        <v>279</v>
      </c>
      <c r="C5735">
        <v>3</v>
      </c>
      <c r="D5735">
        <v>6</v>
      </c>
      <c r="E5735" t="s">
        <v>510</v>
      </c>
      <c r="F5735" t="s">
        <v>508</v>
      </c>
      <c r="G5735" t="s">
        <v>508</v>
      </c>
      <c r="H5735">
        <v>3.950449278985551</v>
      </c>
      <c r="I5735">
        <v>16.666685095151799</v>
      </c>
      <c r="J5735">
        <v>-0.163082612016902</v>
      </c>
      <c r="K5735">
        <v>-82.428165479357546</v>
      </c>
      <c r="L5735">
        <v>0.84227856726669292</v>
      </c>
      <c r="M5735">
        <v>-1.4455756550169401</v>
      </c>
      <c r="N5735">
        <v>0.94909271754882507</v>
      </c>
      <c r="O5735">
        <v>0</v>
      </c>
      <c r="P5735">
        <v>1</v>
      </c>
      <c r="Q5735">
        <v>0</v>
      </c>
      <c r="R5735">
        <v>0</v>
      </c>
      <c r="S5735">
        <v>0</v>
      </c>
      <c r="T5735">
        <v>0</v>
      </c>
    </row>
    <row r="5736" spans="1:20" x14ac:dyDescent="0.3">
      <c r="A5736" t="s">
        <v>164</v>
      </c>
      <c r="B5736" t="s">
        <v>279</v>
      </c>
      <c r="C5736">
        <v>6</v>
      </c>
      <c r="D5736">
        <v>11</v>
      </c>
      <c r="E5736" t="s">
        <v>513</v>
      </c>
      <c r="F5736" t="s">
        <v>508</v>
      </c>
      <c r="G5736" t="s">
        <v>508</v>
      </c>
      <c r="H5736">
        <v>3.352896867631503</v>
      </c>
      <c r="I5736">
        <v>9.5238441242319514</v>
      </c>
      <c r="J5736">
        <v>0.1921437038974825</v>
      </c>
      <c r="K5736">
        <v>-92.397487832566881</v>
      </c>
      <c r="L5736">
        <v>0.92369101333620762</v>
      </c>
      <c r="M5736">
        <v>-3.1329356444089691</v>
      </c>
      <c r="N5736">
        <v>6.6433552209366589</v>
      </c>
      <c r="O5736">
        <v>0</v>
      </c>
      <c r="P5736">
        <v>1</v>
      </c>
      <c r="Q5736">
        <v>1</v>
      </c>
      <c r="R5736">
        <v>0</v>
      </c>
      <c r="S5736">
        <v>0</v>
      </c>
      <c r="T5736">
        <v>0</v>
      </c>
    </row>
    <row r="5737" spans="1:20" x14ac:dyDescent="0.3">
      <c r="A5737" t="s">
        <v>242</v>
      </c>
      <c r="B5737" t="s">
        <v>279</v>
      </c>
      <c r="C5737">
        <v>11</v>
      </c>
      <c r="D5737">
        <v>11</v>
      </c>
      <c r="E5737" t="s">
        <v>510</v>
      </c>
      <c r="F5737" t="s">
        <v>508</v>
      </c>
      <c r="G5737" t="s">
        <v>508</v>
      </c>
      <c r="H5737">
        <v>3.1847863349071259</v>
      </c>
      <c r="I5737">
        <v>78.030286391353357</v>
      </c>
      <c r="J5737">
        <v>0.76304252253195881</v>
      </c>
      <c r="K5737">
        <v>126.1235033740827</v>
      </c>
      <c r="L5737">
        <v>1.0514330799745171</v>
      </c>
      <c r="M5737">
        <v>-1.888278170489178</v>
      </c>
      <c r="N5737">
        <v>0.48115967778624952</v>
      </c>
      <c r="O5737">
        <v>1</v>
      </c>
      <c r="P5737">
        <v>1</v>
      </c>
      <c r="Q5737">
        <v>1</v>
      </c>
      <c r="R5737">
        <v>0</v>
      </c>
      <c r="S5737">
        <v>0</v>
      </c>
      <c r="T5737">
        <v>1</v>
      </c>
    </row>
    <row r="5738" spans="1:20" x14ac:dyDescent="0.3">
      <c r="A5738" t="s">
        <v>77</v>
      </c>
      <c r="B5738" t="s">
        <v>192</v>
      </c>
      <c r="C5738">
        <v>13</v>
      </c>
      <c r="D5738">
        <v>13</v>
      </c>
      <c r="E5738" t="s">
        <v>510</v>
      </c>
      <c r="F5738" t="s">
        <v>508</v>
      </c>
      <c r="G5738" t="s">
        <v>508</v>
      </c>
      <c r="H5738">
        <v>2.4680851063829792</v>
      </c>
      <c r="I5738">
        <v>80</v>
      </c>
      <c r="J5738">
        <v>1.2529287563571929</v>
      </c>
      <c r="K5738">
        <v>88.92952938307748</v>
      </c>
      <c r="L5738">
        <v>1.1308314683105729</v>
      </c>
      <c r="M5738">
        <v>-0.8438818565400843</v>
      </c>
      <c r="N5738">
        <v>1.8723404255319149</v>
      </c>
      <c r="O5738">
        <v>1</v>
      </c>
      <c r="P5738">
        <v>1</v>
      </c>
      <c r="Q5738">
        <v>1</v>
      </c>
      <c r="R5738">
        <v>0</v>
      </c>
      <c r="S5738">
        <v>1</v>
      </c>
      <c r="T5738">
        <v>1</v>
      </c>
    </row>
    <row r="5739" spans="1:20" x14ac:dyDescent="0.3">
      <c r="A5739" t="s">
        <v>223</v>
      </c>
      <c r="B5739" t="s">
        <v>192</v>
      </c>
      <c r="C5739">
        <v>5</v>
      </c>
      <c r="D5739">
        <v>10</v>
      </c>
      <c r="E5739" t="s">
        <v>510</v>
      </c>
      <c r="F5739" t="s">
        <v>508</v>
      </c>
      <c r="G5739" t="s">
        <v>508</v>
      </c>
      <c r="H5739">
        <v>3.0494015788133439</v>
      </c>
      <c r="I5739">
        <v>0</v>
      </c>
      <c r="J5739">
        <v>-1.4815933797526279</v>
      </c>
      <c r="K5739">
        <v>-68.75</v>
      </c>
      <c r="L5739">
        <v>2.2868375966977101</v>
      </c>
      <c r="M5739">
        <v>-7.6543209876543212</v>
      </c>
      <c r="N5739">
        <v>-2.8520499108734398</v>
      </c>
      <c r="O5739">
        <v>0</v>
      </c>
      <c r="P5739">
        <v>1</v>
      </c>
      <c r="Q5739">
        <v>0</v>
      </c>
      <c r="R5739">
        <v>0</v>
      </c>
      <c r="S5739">
        <v>0</v>
      </c>
      <c r="T5739">
        <v>1</v>
      </c>
    </row>
    <row r="5740" spans="1:20" x14ac:dyDescent="0.3">
      <c r="A5740" t="s">
        <v>228</v>
      </c>
      <c r="B5740" t="s">
        <v>192</v>
      </c>
      <c r="C5740">
        <v>2</v>
      </c>
      <c r="D5740">
        <v>8</v>
      </c>
      <c r="E5740" t="s">
        <v>510</v>
      </c>
      <c r="F5740" t="s">
        <v>508</v>
      </c>
      <c r="G5740" t="s">
        <v>508</v>
      </c>
      <c r="H5740">
        <v>3.2110091743119269</v>
      </c>
      <c r="I5740">
        <v>1.2738853503184711</v>
      </c>
      <c r="J5740">
        <v>-4.8335274611474723</v>
      </c>
      <c r="K5740">
        <v>-165.70907432740529</v>
      </c>
      <c r="L5740">
        <v>1.1896299500022041</v>
      </c>
      <c r="M5740">
        <v>-2.8520499108734398</v>
      </c>
      <c r="N5740">
        <v>2.7522935779816522</v>
      </c>
      <c r="O5740">
        <v>0</v>
      </c>
      <c r="P5740">
        <v>0</v>
      </c>
      <c r="Q5740">
        <v>0</v>
      </c>
      <c r="R5740">
        <v>0</v>
      </c>
      <c r="S5740">
        <v>0</v>
      </c>
      <c r="T5740">
        <v>1</v>
      </c>
    </row>
    <row r="5741" spans="1:20" x14ac:dyDescent="0.3">
      <c r="A5741" t="s">
        <v>265</v>
      </c>
      <c r="B5741" t="s">
        <v>192</v>
      </c>
      <c r="C5741">
        <v>3</v>
      </c>
      <c r="D5741">
        <v>6</v>
      </c>
      <c r="E5741" t="s">
        <v>510</v>
      </c>
      <c r="F5741" t="s">
        <v>508</v>
      </c>
      <c r="G5741" t="s">
        <v>508</v>
      </c>
      <c r="H5741">
        <v>3.1290074378045651</v>
      </c>
      <c r="I5741">
        <v>16.560509554140129</v>
      </c>
      <c r="J5741">
        <v>-6.4266232899827571</v>
      </c>
      <c r="K5741">
        <v>-79.545454545454547</v>
      </c>
      <c r="L5741">
        <v>0.62282706041995539</v>
      </c>
      <c r="M5741">
        <v>-0.26857654431512978</v>
      </c>
      <c r="N5741">
        <v>-1.6157989228007179</v>
      </c>
      <c r="O5741">
        <v>0</v>
      </c>
      <c r="P5741">
        <v>1</v>
      </c>
      <c r="Q5741">
        <v>0</v>
      </c>
      <c r="R5741">
        <v>0</v>
      </c>
      <c r="S5741">
        <v>0</v>
      </c>
      <c r="T5741">
        <v>0</v>
      </c>
    </row>
    <row r="5742" spans="1:20" x14ac:dyDescent="0.3">
      <c r="A5742" t="s">
        <v>271</v>
      </c>
      <c r="B5742" t="s">
        <v>192</v>
      </c>
      <c r="C5742">
        <v>0</v>
      </c>
      <c r="D5742">
        <v>7</v>
      </c>
      <c r="E5742" t="s">
        <v>510</v>
      </c>
      <c r="F5742" t="s">
        <v>508</v>
      </c>
      <c r="G5742" t="s">
        <v>508</v>
      </c>
      <c r="H5742">
        <v>3.3373461744248272</v>
      </c>
      <c r="I5742">
        <v>1.666666666666667</v>
      </c>
      <c r="J5742">
        <v>-7.5037485407903564</v>
      </c>
      <c r="K5742">
        <v>-107.3497404989117</v>
      </c>
      <c r="L5742">
        <v>0.74289716215483459</v>
      </c>
      <c r="M5742">
        <v>-2.554744525547445</v>
      </c>
      <c r="N5742">
        <v>0.74906367041198507</v>
      </c>
      <c r="O5742">
        <v>0</v>
      </c>
      <c r="P5742">
        <v>0</v>
      </c>
      <c r="Q5742">
        <v>0</v>
      </c>
      <c r="R5742">
        <v>0</v>
      </c>
      <c r="S5742">
        <v>0</v>
      </c>
      <c r="T5742">
        <v>0</v>
      </c>
    </row>
    <row r="5743" spans="1:20" x14ac:dyDescent="0.3">
      <c r="A5743" t="s">
        <v>283</v>
      </c>
      <c r="B5743" t="s">
        <v>192</v>
      </c>
      <c r="C5743">
        <v>3</v>
      </c>
      <c r="D5743">
        <v>6</v>
      </c>
      <c r="E5743" t="s">
        <v>510</v>
      </c>
      <c r="F5743" t="s">
        <v>508</v>
      </c>
      <c r="G5743" t="s">
        <v>508</v>
      </c>
      <c r="H5743">
        <v>3.0469063209942528</v>
      </c>
      <c r="I5743">
        <v>3.8251366120218582</v>
      </c>
      <c r="J5743">
        <v>-5.1699575533771966</v>
      </c>
      <c r="K5743">
        <v>-91.830649970184851</v>
      </c>
      <c r="L5743">
        <v>0.62886081557676732</v>
      </c>
      <c r="M5743">
        <v>-1.201478743068392</v>
      </c>
      <c r="N5743">
        <v>-1.028999064546305</v>
      </c>
      <c r="O5743">
        <v>0</v>
      </c>
      <c r="P5743">
        <v>1</v>
      </c>
      <c r="Q5743">
        <v>0</v>
      </c>
      <c r="R5743">
        <v>0</v>
      </c>
      <c r="S5743">
        <v>0</v>
      </c>
      <c r="T5743">
        <v>0</v>
      </c>
    </row>
    <row r="5744" spans="1:20" x14ac:dyDescent="0.3">
      <c r="A5744" t="s">
        <v>290</v>
      </c>
      <c r="B5744" t="s">
        <v>192</v>
      </c>
      <c r="C5744">
        <v>0</v>
      </c>
      <c r="D5744">
        <v>5</v>
      </c>
      <c r="E5744" t="s">
        <v>510</v>
      </c>
      <c r="F5744" t="s">
        <v>508</v>
      </c>
      <c r="G5744" t="s">
        <v>508</v>
      </c>
      <c r="H5744">
        <v>3.0043208209559822</v>
      </c>
      <c r="I5744">
        <v>3.1088082901554399</v>
      </c>
      <c r="J5744">
        <v>-4.9017545663097621</v>
      </c>
      <c r="K5744">
        <v>-106.2820141103702</v>
      </c>
      <c r="L5744">
        <v>0.80684951904464097</v>
      </c>
      <c r="M5744">
        <v>-1.028999064546305</v>
      </c>
      <c r="N5744">
        <v>1.3232514177693759</v>
      </c>
      <c r="O5744">
        <v>0</v>
      </c>
      <c r="P5744">
        <v>0</v>
      </c>
      <c r="Q5744">
        <v>0</v>
      </c>
      <c r="R5744">
        <v>0</v>
      </c>
      <c r="S5744">
        <v>0</v>
      </c>
      <c r="T5744">
        <v>0</v>
      </c>
    </row>
    <row r="5745" spans="1:20" x14ac:dyDescent="0.3">
      <c r="A5745" t="s">
        <v>512</v>
      </c>
      <c r="B5745" t="s">
        <v>192</v>
      </c>
      <c r="C5745">
        <v>2</v>
      </c>
      <c r="D5745">
        <v>9</v>
      </c>
      <c r="E5745" t="s">
        <v>510</v>
      </c>
      <c r="F5745" t="s">
        <v>508</v>
      </c>
      <c r="G5745" t="s">
        <v>508</v>
      </c>
      <c r="H5745">
        <v>3.0961699748392508</v>
      </c>
      <c r="I5745">
        <v>0</v>
      </c>
      <c r="J5745">
        <v>-4.7563674683643473</v>
      </c>
      <c r="K5745">
        <v>-124.0379810094955</v>
      </c>
      <c r="L5745">
        <v>1.991768554527295</v>
      </c>
      <c r="M5745">
        <v>-4.6641791044776122</v>
      </c>
      <c r="N5745">
        <v>-7.0450097847358117</v>
      </c>
      <c r="O5745">
        <v>0</v>
      </c>
      <c r="P5745">
        <v>0</v>
      </c>
      <c r="Q5745">
        <v>0</v>
      </c>
      <c r="R5745">
        <v>0</v>
      </c>
      <c r="S5745">
        <v>0</v>
      </c>
      <c r="T5745">
        <v>1</v>
      </c>
    </row>
    <row r="5746" spans="1:20" x14ac:dyDescent="0.3">
      <c r="A5746" t="s">
        <v>91</v>
      </c>
      <c r="B5746" t="s">
        <v>192</v>
      </c>
      <c r="C5746">
        <v>2</v>
      </c>
      <c r="D5746">
        <v>9</v>
      </c>
      <c r="E5746" t="s">
        <v>510</v>
      </c>
      <c r="F5746" t="s">
        <v>508</v>
      </c>
      <c r="G5746" t="s">
        <v>508</v>
      </c>
      <c r="H5746">
        <v>3.1729323308270678</v>
      </c>
      <c r="I5746">
        <v>0</v>
      </c>
      <c r="J5746">
        <v>-7.1217894048645434</v>
      </c>
      <c r="K5746">
        <v>-256.52610441767052</v>
      </c>
      <c r="L5746">
        <v>2.088866210768642</v>
      </c>
      <c r="M5746">
        <v>-7.0450097847358117</v>
      </c>
      <c r="N5746">
        <v>-2.789473684210527</v>
      </c>
      <c r="O5746">
        <v>0</v>
      </c>
      <c r="P5746">
        <v>0</v>
      </c>
      <c r="Q5746">
        <v>0</v>
      </c>
      <c r="R5746">
        <v>0</v>
      </c>
      <c r="S5746">
        <v>0</v>
      </c>
      <c r="T5746">
        <v>1</v>
      </c>
    </row>
    <row r="5747" spans="1:20" x14ac:dyDescent="0.3">
      <c r="A5747" t="s">
        <v>93</v>
      </c>
      <c r="B5747" t="s">
        <v>192</v>
      </c>
      <c r="C5747">
        <v>2</v>
      </c>
      <c r="D5747">
        <v>9</v>
      </c>
      <c r="E5747" t="s">
        <v>510</v>
      </c>
      <c r="F5747" t="s">
        <v>508</v>
      </c>
      <c r="G5747" t="s">
        <v>508</v>
      </c>
      <c r="H5747">
        <v>3.4070693789156161</v>
      </c>
      <c r="I5747">
        <v>0</v>
      </c>
      <c r="J5747">
        <v>-8.8505244358563608</v>
      </c>
      <c r="K5747">
        <v>-226.1766878768376</v>
      </c>
      <c r="L5747">
        <v>1.2654244283447791</v>
      </c>
      <c r="M5747">
        <v>-2.789473684210527</v>
      </c>
      <c r="N5747">
        <v>1.245262587980509</v>
      </c>
      <c r="O5747">
        <v>0</v>
      </c>
      <c r="P5747">
        <v>0</v>
      </c>
      <c r="Q5747">
        <v>0</v>
      </c>
      <c r="R5747">
        <v>0</v>
      </c>
      <c r="S5747">
        <v>0</v>
      </c>
      <c r="T5747">
        <v>1</v>
      </c>
    </row>
    <row r="5748" spans="1:20" x14ac:dyDescent="0.3">
      <c r="A5748" t="s">
        <v>220</v>
      </c>
      <c r="B5748" t="s">
        <v>192</v>
      </c>
      <c r="C5748">
        <v>2</v>
      </c>
      <c r="D5748">
        <v>6</v>
      </c>
      <c r="E5748" t="s">
        <v>510</v>
      </c>
      <c r="F5748" t="s">
        <v>508</v>
      </c>
      <c r="G5748" t="s">
        <v>508</v>
      </c>
      <c r="H5748">
        <v>4.1112012987012987</v>
      </c>
      <c r="I5748">
        <v>0</v>
      </c>
      <c r="J5748">
        <v>-8.4615410062229586</v>
      </c>
      <c r="K5748">
        <v>-111.37667793831341</v>
      </c>
      <c r="L5748">
        <v>1.0236909111448691</v>
      </c>
      <c r="M5748">
        <v>-5.376344086021505</v>
      </c>
      <c r="N5748">
        <v>2.3863636363636371</v>
      </c>
      <c r="O5748">
        <v>0</v>
      </c>
      <c r="P5748">
        <v>0</v>
      </c>
      <c r="Q5748">
        <v>0</v>
      </c>
      <c r="R5748">
        <v>0</v>
      </c>
      <c r="S5748">
        <v>0</v>
      </c>
      <c r="T5748">
        <v>1</v>
      </c>
    </row>
    <row r="5749" spans="1:20" x14ac:dyDescent="0.3">
      <c r="A5749" t="s">
        <v>235</v>
      </c>
      <c r="B5749" t="s">
        <v>192</v>
      </c>
      <c r="C5749">
        <v>3</v>
      </c>
      <c r="D5749">
        <v>6</v>
      </c>
      <c r="E5749" t="s">
        <v>510</v>
      </c>
      <c r="F5749" t="s">
        <v>508</v>
      </c>
      <c r="G5749" t="s">
        <v>508</v>
      </c>
      <c r="H5749">
        <v>3.9402173913043481</v>
      </c>
      <c r="I5749">
        <v>19.801980198019798</v>
      </c>
      <c r="J5749">
        <v>-1.393685450306968</v>
      </c>
      <c r="K5749">
        <v>-59.186075968229893</v>
      </c>
      <c r="L5749">
        <v>0.45034833123604029</v>
      </c>
      <c r="M5749">
        <v>-0.16277807921866519</v>
      </c>
      <c r="N5749">
        <v>-0.21739130434782611</v>
      </c>
      <c r="O5749">
        <v>0</v>
      </c>
      <c r="P5749">
        <v>1</v>
      </c>
      <c r="Q5749">
        <v>0</v>
      </c>
      <c r="R5749">
        <v>0</v>
      </c>
      <c r="S5749">
        <v>0</v>
      </c>
      <c r="T5749">
        <v>0</v>
      </c>
    </row>
    <row r="5750" spans="1:20" x14ac:dyDescent="0.3">
      <c r="A5750" t="s">
        <v>259</v>
      </c>
      <c r="B5750" t="s">
        <v>192</v>
      </c>
      <c r="C5750">
        <v>9</v>
      </c>
      <c r="D5750">
        <v>10</v>
      </c>
      <c r="E5750" t="s">
        <v>513</v>
      </c>
      <c r="F5750" t="s">
        <v>508</v>
      </c>
      <c r="G5750" t="s">
        <v>508</v>
      </c>
      <c r="H5750">
        <v>3.9176781823840652</v>
      </c>
      <c r="I5750">
        <v>18.905472636815919</v>
      </c>
      <c r="J5750">
        <v>1.595859990598569E-2</v>
      </c>
      <c r="K5750">
        <v>-44.824038597984988</v>
      </c>
      <c r="L5750">
        <v>0.60202336212724139</v>
      </c>
      <c r="M5750">
        <v>-0.21739130434782611</v>
      </c>
      <c r="N5750">
        <v>0.4357298474945534</v>
      </c>
      <c r="O5750">
        <v>1</v>
      </c>
      <c r="P5750">
        <v>1</v>
      </c>
      <c r="Q5750">
        <v>1</v>
      </c>
      <c r="R5750">
        <v>0</v>
      </c>
      <c r="S5750">
        <v>0</v>
      </c>
      <c r="T5750">
        <v>0</v>
      </c>
    </row>
    <row r="5751" spans="1:20" x14ac:dyDescent="0.3">
      <c r="A5751" t="s">
        <v>269</v>
      </c>
      <c r="B5751" t="s">
        <v>192</v>
      </c>
      <c r="C5751">
        <v>9</v>
      </c>
      <c r="D5751">
        <v>11</v>
      </c>
      <c r="E5751" t="s">
        <v>513</v>
      </c>
      <c r="F5751" t="s">
        <v>508</v>
      </c>
      <c r="G5751" t="s">
        <v>508</v>
      </c>
      <c r="H5751">
        <v>3.766375545851528</v>
      </c>
      <c r="I5751">
        <v>18.2741116751269</v>
      </c>
      <c r="J5751">
        <v>2.0416592132815019</v>
      </c>
      <c r="K5751">
        <v>-35.69327319082177</v>
      </c>
      <c r="L5751">
        <v>0.87280365816183791</v>
      </c>
      <c r="M5751">
        <v>-0.65075921908893708</v>
      </c>
      <c r="N5751">
        <v>0.16375545851528381</v>
      </c>
      <c r="O5751">
        <v>1</v>
      </c>
      <c r="P5751">
        <v>1</v>
      </c>
      <c r="Q5751">
        <v>1</v>
      </c>
      <c r="R5751">
        <v>0</v>
      </c>
      <c r="S5751">
        <v>0</v>
      </c>
      <c r="T5751">
        <v>0</v>
      </c>
    </row>
    <row r="5752" spans="1:20" x14ac:dyDescent="0.3">
      <c r="A5752" t="s">
        <v>285</v>
      </c>
      <c r="B5752" t="s">
        <v>192</v>
      </c>
      <c r="C5752">
        <v>8</v>
      </c>
      <c r="D5752">
        <v>11</v>
      </c>
      <c r="E5752" t="s">
        <v>367</v>
      </c>
      <c r="F5752" t="s">
        <v>508</v>
      </c>
      <c r="G5752" t="s">
        <v>509</v>
      </c>
      <c r="H5752">
        <v>2.924944812362031</v>
      </c>
      <c r="I5752">
        <v>30.232558139534881</v>
      </c>
      <c r="J5752">
        <v>3.133819705848147</v>
      </c>
      <c r="K5752">
        <v>-70.096021947873894</v>
      </c>
      <c r="L5752">
        <v>0.81279511953084815</v>
      </c>
      <c r="M5752">
        <v>-0.22026431718061679</v>
      </c>
      <c r="N5752">
        <v>-0.38631346578366449</v>
      </c>
      <c r="O5752">
        <v>0</v>
      </c>
      <c r="P5752">
        <v>1</v>
      </c>
      <c r="Q5752">
        <v>1</v>
      </c>
      <c r="R5752">
        <v>1</v>
      </c>
      <c r="S5752">
        <v>0</v>
      </c>
      <c r="T5752">
        <v>0</v>
      </c>
    </row>
    <row r="5753" spans="1:20" x14ac:dyDescent="0.3">
      <c r="A5753" t="s">
        <v>295</v>
      </c>
      <c r="B5753" t="s">
        <v>192</v>
      </c>
      <c r="C5753">
        <v>6</v>
      </c>
      <c r="D5753">
        <v>11</v>
      </c>
      <c r="E5753" t="s">
        <v>367</v>
      </c>
      <c r="F5753" t="s">
        <v>508</v>
      </c>
      <c r="G5753" t="s">
        <v>509</v>
      </c>
      <c r="H5753">
        <v>2.4484126984126982</v>
      </c>
      <c r="I5753">
        <v>39.603960396039597</v>
      </c>
      <c r="J5753">
        <v>2.9487357884716299</v>
      </c>
      <c r="K5753">
        <v>-40.636704119850187</v>
      </c>
      <c r="L5753">
        <v>0.63586837561106113</v>
      </c>
      <c r="M5753">
        <v>-0.77177508269018735</v>
      </c>
      <c r="N5753">
        <v>-1.333333333333333</v>
      </c>
      <c r="O5753">
        <v>0</v>
      </c>
      <c r="P5753">
        <v>1</v>
      </c>
      <c r="Q5753">
        <v>1</v>
      </c>
      <c r="R5753">
        <v>0</v>
      </c>
      <c r="S5753">
        <v>0</v>
      </c>
      <c r="T5753">
        <v>0</v>
      </c>
    </row>
    <row r="5754" spans="1:20" x14ac:dyDescent="0.3">
      <c r="A5754" t="s">
        <v>298</v>
      </c>
      <c r="B5754" t="s">
        <v>192</v>
      </c>
      <c r="C5754">
        <v>3</v>
      </c>
      <c r="D5754">
        <v>10</v>
      </c>
      <c r="E5754" t="s">
        <v>513</v>
      </c>
      <c r="F5754" t="s">
        <v>508</v>
      </c>
      <c r="G5754" t="s">
        <v>508</v>
      </c>
      <c r="H5754">
        <v>2.1758365508365509</v>
      </c>
      <c r="I5754">
        <v>15.84158415841584</v>
      </c>
      <c r="J5754">
        <v>2.4676500726400228</v>
      </c>
      <c r="K5754">
        <v>-140.25316455696159</v>
      </c>
      <c r="L5754">
        <v>0.99316150978611539</v>
      </c>
      <c r="M5754">
        <v>-1.333333333333333</v>
      </c>
      <c r="N5754">
        <v>0.1126126126126126</v>
      </c>
      <c r="O5754">
        <v>0</v>
      </c>
      <c r="P5754">
        <v>0</v>
      </c>
      <c r="Q5754">
        <v>1</v>
      </c>
      <c r="R5754">
        <v>0</v>
      </c>
      <c r="S5754">
        <v>0</v>
      </c>
      <c r="T5754">
        <v>0</v>
      </c>
    </row>
    <row r="5755" spans="1:20" x14ac:dyDescent="0.3">
      <c r="A5755" t="s">
        <v>96</v>
      </c>
      <c r="B5755" t="s">
        <v>192</v>
      </c>
      <c r="C5755">
        <v>6</v>
      </c>
      <c r="D5755">
        <v>11</v>
      </c>
      <c r="E5755" t="s">
        <v>367</v>
      </c>
      <c r="F5755" t="s">
        <v>508</v>
      </c>
      <c r="G5755" t="s">
        <v>509</v>
      </c>
      <c r="H5755">
        <v>1.8617873158231899</v>
      </c>
      <c r="I5755">
        <v>26.666666666666671</v>
      </c>
      <c r="J5755">
        <v>2.5157350439935899</v>
      </c>
      <c r="K5755">
        <v>-68.748848350838131</v>
      </c>
      <c r="L5755">
        <v>0.69545721344817701</v>
      </c>
      <c r="M5755">
        <v>-0.66815144766146994</v>
      </c>
      <c r="N5755">
        <v>0.61659192825112108</v>
      </c>
      <c r="O5755">
        <v>0</v>
      </c>
      <c r="P5755">
        <v>1</v>
      </c>
      <c r="Q5755">
        <v>1</v>
      </c>
      <c r="R5755">
        <v>0</v>
      </c>
      <c r="S5755">
        <v>0</v>
      </c>
      <c r="T5755">
        <v>0</v>
      </c>
    </row>
    <row r="5756" spans="1:20" x14ac:dyDescent="0.3">
      <c r="A5756" t="s">
        <v>164</v>
      </c>
      <c r="B5756" t="s">
        <v>192</v>
      </c>
      <c r="C5756">
        <v>13</v>
      </c>
      <c r="D5756">
        <v>17</v>
      </c>
      <c r="E5756" t="s">
        <v>15</v>
      </c>
      <c r="F5756" t="s">
        <v>509</v>
      </c>
      <c r="G5756" t="s">
        <v>509</v>
      </c>
      <c r="H5756">
        <v>1.876547153238042</v>
      </c>
      <c r="I5756">
        <v>34.020618556701031</v>
      </c>
      <c r="J5756">
        <v>2.7446294440307781</v>
      </c>
      <c r="K5756">
        <v>-40.727862772369313</v>
      </c>
      <c r="L5756">
        <v>1.284904095319543</v>
      </c>
      <c r="M5756">
        <v>-0.33426183844011143</v>
      </c>
      <c r="N5756">
        <v>2.1799888205701512</v>
      </c>
      <c r="O5756">
        <v>1</v>
      </c>
      <c r="P5756">
        <v>1</v>
      </c>
      <c r="Q5756">
        <v>1</v>
      </c>
      <c r="R5756">
        <v>1</v>
      </c>
      <c r="S5756">
        <v>0</v>
      </c>
      <c r="T5756">
        <v>1</v>
      </c>
    </row>
    <row r="5757" spans="1:20" x14ac:dyDescent="0.3">
      <c r="A5757" t="s">
        <v>77</v>
      </c>
      <c r="B5757" t="s">
        <v>255</v>
      </c>
      <c r="C5757">
        <v>11</v>
      </c>
      <c r="D5757">
        <v>11</v>
      </c>
      <c r="E5757" t="s">
        <v>510</v>
      </c>
      <c r="F5757" t="s">
        <v>508</v>
      </c>
      <c r="G5757" t="s">
        <v>508</v>
      </c>
      <c r="H5757">
        <v>4.8701295475939261</v>
      </c>
      <c r="I5757">
        <v>55.128215708911689</v>
      </c>
      <c r="J5757">
        <v>9.9614172370266957E-2</v>
      </c>
      <c r="K5757">
        <v>130.32520365861581</v>
      </c>
      <c r="L5757">
        <v>0.63769789194423276</v>
      </c>
      <c r="M5757">
        <v>-3.8251287807803172</v>
      </c>
      <c r="N5757">
        <v>9.8484840959009787</v>
      </c>
      <c r="O5757">
        <v>1</v>
      </c>
      <c r="P5757">
        <v>1</v>
      </c>
      <c r="Q5757">
        <v>1</v>
      </c>
      <c r="R5757">
        <v>0</v>
      </c>
      <c r="S5757">
        <v>1</v>
      </c>
      <c r="T5757">
        <v>0</v>
      </c>
    </row>
    <row r="5758" spans="1:20" x14ac:dyDescent="0.3">
      <c r="A5758" t="s">
        <v>139</v>
      </c>
      <c r="B5758" t="s">
        <v>255</v>
      </c>
      <c r="C5758">
        <v>6</v>
      </c>
      <c r="D5758">
        <v>5</v>
      </c>
      <c r="E5758" t="s">
        <v>510</v>
      </c>
      <c r="F5758" t="s">
        <v>508</v>
      </c>
      <c r="G5758" t="s">
        <v>508</v>
      </c>
      <c r="H5758">
        <v>6.5332625900589401</v>
      </c>
      <c r="I5758">
        <v>50.279322614356317</v>
      </c>
      <c r="J5758">
        <v>8.9069522976337717E-2</v>
      </c>
      <c r="K5758">
        <v>81.366970638132344</v>
      </c>
      <c r="L5758">
        <v>0.55347479065457317</v>
      </c>
      <c r="M5758">
        <v>-3.4050189931591812</v>
      </c>
      <c r="N5758">
        <v>-1.113171507714013</v>
      </c>
      <c r="O5758">
        <v>0</v>
      </c>
      <c r="P5758">
        <v>1</v>
      </c>
      <c r="Q5758">
        <v>1</v>
      </c>
      <c r="R5758">
        <v>0</v>
      </c>
      <c r="S5758">
        <v>1</v>
      </c>
      <c r="T5758">
        <v>0</v>
      </c>
    </row>
    <row r="5759" spans="1:20" x14ac:dyDescent="0.3">
      <c r="A5759" t="s">
        <v>156</v>
      </c>
      <c r="B5759" t="s">
        <v>255</v>
      </c>
      <c r="C5759">
        <v>6</v>
      </c>
      <c r="D5759">
        <v>5</v>
      </c>
      <c r="E5759" t="s">
        <v>510</v>
      </c>
      <c r="F5759" t="s">
        <v>508</v>
      </c>
      <c r="G5759" t="s">
        <v>508</v>
      </c>
      <c r="H5759">
        <v>6.7274183542561454</v>
      </c>
      <c r="I5759">
        <v>46.927371325258008</v>
      </c>
      <c r="J5759">
        <v>6.4890131235650905E-2</v>
      </c>
      <c r="K5759">
        <v>51.322749921113768</v>
      </c>
      <c r="L5759">
        <v>0.53171136509929895</v>
      </c>
      <c r="M5759">
        <v>-1.113171507714013</v>
      </c>
      <c r="N5759">
        <v>1.500936676382336</v>
      </c>
      <c r="O5759">
        <v>0</v>
      </c>
      <c r="P5759">
        <v>1</v>
      </c>
      <c r="Q5759">
        <v>1</v>
      </c>
      <c r="R5759">
        <v>0</v>
      </c>
      <c r="S5759">
        <v>1</v>
      </c>
      <c r="T5759">
        <v>0</v>
      </c>
    </row>
    <row r="5760" spans="1:20" x14ac:dyDescent="0.3">
      <c r="A5760" t="s">
        <v>223</v>
      </c>
      <c r="B5760" t="s">
        <v>255</v>
      </c>
      <c r="C5760">
        <v>4</v>
      </c>
      <c r="D5760">
        <v>6</v>
      </c>
      <c r="E5760" t="s">
        <v>510</v>
      </c>
      <c r="F5760" t="s">
        <v>508</v>
      </c>
      <c r="G5760" t="s">
        <v>508</v>
      </c>
      <c r="H5760">
        <v>7.2664830756207426</v>
      </c>
      <c r="I5760">
        <v>37.931020308053213</v>
      </c>
      <c r="J5760">
        <v>1.009157401297728E-2</v>
      </c>
      <c r="K5760">
        <v>17.38621931226664</v>
      </c>
      <c r="L5760">
        <v>0.51806167791560143</v>
      </c>
      <c r="M5760">
        <v>-3.8817013691308482</v>
      </c>
      <c r="N5760">
        <v>0.96154216478575794</v>
      </c>
      <c r="O5760">
        <v>0</v>
      </c>
      <c r="P5760">
        <v>1</v>
      </c>
      <c r="Q5760">
        <v>1</v>
      </c>
      <c r="R5760">
        <v>0</v>
      </c>
      <c r="S5760">
        <v>0</v>
      </c>
      <c r="T5760">
        <v>0</v>
      </c>
    </row>
    <row r="5761" spans="1:20" x14ac:dyDescent="0.3">
      <c r="A5761" t="s">
        <v>265</v>
      </c>
      <c r="B5761" t="s">
        <v>255</v>
      </c>
      <c r="C5761">
        <v>1</v>
      </c>
      <c r="D5761">
        <v>2</v>
      </c>
      <c r="E5761" t="s">
        <v>510</v>
      </c>
      <c r="F5761" t="s">
        <v>508</v>
      </c>
      <c r="G5761" t="s">
        <v>508</v>
      </c>
      <c r="H5761">
        <v>7.0321165941342594</v>
      </c>
      <c r="I5761">
        <v>3.4482716096579229</v>
      </c>
      <c r="J5761">
        <v>-4.9312665256135008E-2</v>
      </c>
      <c r="K5761">
        <v>-92.978608909690067</v>
      </c>
      <c r="L5761">
        <v>0.72586519039394493</v>
      </c>
      <c r="M5761">
        <v>-0.193428021939305</v>
      </c>
      <c r="N5761">
        <v>0.58139943208323142</v>
      </c>
      <c r="O5761">
        <v>0</v>
      </c>
      <c r="P5761">
        <v>1</v>
      </c>
      <c r="Q5761">
        <v>0</v>
      </c>
      <c r="R5761">
        <v>0</v>
      </c>
      <c r="S5761">
        <v>0</v>
      </c>
      <c r="T5761">
        <v>0</v>
      </c>
    </row>
    <row r="5762" spans="1:20" x14ac:dyDescent="0.3">
      <c r="A5762" t="s">
        <v>271</v>
      </c>
      <c r="B5762" t="s">
        <v>255</v>
      </c>
      <c r="C5762">
        <v>-2</v>
      </c>
      <c r="D5762">
        <v>3</v>
      </c>
      <c r="E5762" t="s">
        <v>510</v>
      </c>
      <c r="F5762" t="s">
        <v>508</v>
      </c>
      <c r="G5762" t="s">
        <v>508</v>
      </c>
      <c r="H5762">
        <v>6.4226928899811266</v>
      </c>
      <c r="I5762">
        <v>2.0689795785483831</v>
      </c>
      <c r="J5762">
        <v>-6.5402021944567845E-2</v>
      </c>
      <c r="K5762">
        <v>-131.4034699381142</v>
      </c>
      <c r="L5762">
        <v>0.79749306822507982</v>
      </c>
      <c r="M5762">
        <v>-6.3583799627699511</v>
      </c>
      <c r="N5762">
        <v>1.234566689942729</v>
      </c>
      <c r="O5762">
        <v>0</v>
      </c>
      <c r="P5762">
        <v>0</v>
      </c>
      <c r="Q5762">
        <v>0</v>
      </c>
      <c r="R5762">
        <v>0</v>
      </c>
      <c r="S5762">
        <v>0</v>
      </c>
      <c r="T5762">
        <v>0</v>
      </c>
    </row>
    <row r="5763" spans="1:20" x14ac:dyDescent="0.3">
      <c r="A5763" t="s">
        <v>283</v>
      </c>
      <c r="B5763" t="s">
        <v>255</v>
      </c>
      <c r="C5763">
        <v>0</v>
      </c>
      <c r="D5763">
        <v>3</v>
      </c>
      <c r="E5763" t="s">
        <v>510</v>
      </c>
      <c r="F5763" t="s">
        <v>508</v>
      </c>
      <c r="G5763" t="s">
        <v>508</v>
      </c>
      <c r="H5763">
        <v>4.4826574176145746</v>
      </c>
      <c r="I5763">
        <v>3.0000209808349609</v>
      </c>
      <c r="J5763">
        <v>-6.8663070884289426E-2</v>
      </c>
      <c r="K5763">
        <v>-139.37260494569591</v>
      </c>
      <c r="L5763">
        <v>0.47302265448018938</v>
      </c>
      <c r="M5763">
        <v>-1.219511013193658</v>
      </c>
      <c r="N5763">
        <v>-2.6748994006078588</v>
      </c>
      <c r="O5763">
        <v>0</v>
      </c>
      <c r="P5763">
        <v>0</v>
      </c>
      <c r="Q5763">
        <v>0</v>
      </c>
      <c r="R5763">
        <v>0</v>
      </c>
      <c r="S5763">
        <v>0</v>
      </c>
      <c r="T5763">
        <v>0</v>
      </c>
    </row>
    <row r="5764" spans="1:20" x14ac:dyDescent="0.3">
      <c r="A5764" t="s">
        <v>290</v>
      </c>
      <c r="B5764" t="s">
        <v>255</v>
      </c>
      <c r="C5764">
        <v>0</v>
      </c>
      <c r="D5764">
        <v>5</v>
      </c>
      <c r="E5764" t="s">
        <v>510</v>
      </c>
      <c r="F5764" t="s">
        <v>508</v>
      </c>
      <c r="G5764" t="s">
        <v>508</v>
      </c>
      <c r="H5764">
        <v>4.2283308007870133</v>
      </c>
      <c r="I5764">
        <v>3.260892100052867</v>
      </c>
      <c r="J5764">
        <v>-7.3015634803020021E-2</v>
      </c>
      <c r="K5764">
        <v>-139.6634511873724</v>
      </c>
      <c r="L5764">
        <v>0.67138279199711792</v>
      </c>
      <c r="M5764">
        <v>-2.6748994006078588</v>
      </c>
      <c r="N5764">
        <v>-1.268497728067532</v>
      </c>
      <c r="O5764">
        <v>0</v>
      </c>
      <c r="P5764">
        <v>0</v>
      </c>
      <c r="Q5764">
        <v>0</v>
      </c>
      <c r="R5764">
        <v>0</v>
      </c>
      <c r="S5764">
        <v>0</v>
      </c>
      <c r="T5764">
        <v>0</v>
      </c>
    </row>
    <row r="5765" spans="1:20" x14ac:dyDescent="0.3">
      <c r="A5765" t="s">
        <v>512</v>
      </c>
      <c r="B5765" t="s">
        <v>255</v>
      </c>
      <c r="C5765">
        <v>2</v>
      </c>
      <c r="D5765">
        <v>6</v>
      </c>
      <c r="E5765" t="s">
        <v>510</v>
      </c>
      <c r="F5765" t="s">
        <v>508</v>
      </c>
      <c r="G5765" t="s">
        <v>508</v>
      </c>
      <c r="H5765">
        <v>3.7941638912571638</v>
      </c>
      <c r="I5765">
        <v>5.8139747642290116</v>
      </c>
      <c r="J5765">
        <v>-7.5379463270399322E-2</v>
      </c>
      <c r="K5765">
        <v>-129.51327151138489</v>
      </c>
      <c r="L5765">
        <v>1.018793822828455</v>
      </c>
      <c r="M5765">
        <v>-0.42826510920285488</v>
      </c>
      <c r="N5765">
        <v>-5.3763439757573943</v>
      </c>
      <c r="O5765">
        <v>0</v>
      </c>
      <c r="P5765">
        <v>0</v>
      </c>
      <c r="Q5765">
        <v>0</v>
      </c>
      <c r="R5765">
        <v>0</v>
      </c>
      <c r="S5765">
        <v>0</v>
      </c>
      <c r="T5765">
        <v>1</v>
      </c>
    </row>
    <row r="5766" spans="1:20" x14ac:dyDescent="0.3">
      <c r="A5766" t="s">
        <v>91</v>
      </c>
      <c r="B5766" t="s">
        <v>255</v>
      </c>
      <c r="C5766">
        <v>2</v>
      </c>
      <c r="D5766">
        <v>7</v>
      </c>
      <c r="E5766" t="s">
        <v>510</v>
      </c>
      <c r="F5766" t="s">
        <v>508</v>
      </c>
      <c r="G5766" t="s">
        <v>508</v>
      </c>
      <c r="H5766">
        <v>4.3344163884097426</v>
      </c>
      <c r="I5766">
        <v>17.073173568335221</v>
      </c>
      <c r="J5766">
        <v>-8.7076072827545647E-2</v>
      </c>
      <c r="K5766">
        <v>-186.96785172312539</v>
      </c>
      <c r="L5766">
        <v>1.465630502502997</v>
      </c>
      <c r="M5766">
        <v>-5.3763439757573943</v>
      </c>
      <c r="N5766">
        <v>-0.68182293541164973</v>
      </c>
      <c r="O5766">
        <v>0</v>
      </c>
      <c r="P5766">
        <v>0</v>
      </c>
      <c r="Q5766">
        <v>0</v>
      </c>
      <c r="R5766">
        <v>0</v>
      </c>
      <c r="S5766">
        <v>0</v>
      </c>
      <c r="T5766">
        <v>1</v>
      </c>
    </row>
    <row r="5767" spans="1:20" x14ac:dyDescent="0.3">
      <c r="A5767" t="s">
        <v>93</v>
      </c>
      <c r="B5767" t="s">
        <v>255</v>
      </c>
      <c r="C5767">
        <v>2</v>
      </c>
      <c r="D5767">
        <v>5</v>
      </c>
      <c r="E5767" t="s">
        <v>510</v>
      </c>
      <c r="F5767" t="s">
        <v>508</v>
      </c>
      <c r="G5767" t="s">
        <v>508</v>
      </c>
      <c r="H5767">
        <v>4.5276242731350749</v>
      </c>
      <c r="I5767">
        <v>14.99998807906915</v>
      </c>
      <c r="J5767">
        <v>-8.7898057646731115E-2</v>
      </c>
      <c r="K5767">
        <v>-137.50001951342469</v>
      </c>
      <c r="L5767">
        <v>1.412389331268987</v>
      </c>
      <c r="M5767">
        <v>-0.68182293541164973</v>
      </c>
      <c r="N5767">
        <v>-6.4073167117570593</v>
      </c>
      <c r="O5767">
        <v>0</v>
      </c>
      <c r="P5767">
        <v>0</v>
      </c>
      <c r="Q5767">
        <v>0</v>
      </c>
      <c r="R5767">
        <v>0</v>
      </c>
      <c r="S5767">
        <v>0</v>
      </c>
      <c r="T5767">
        <v>1</v>
      </c>
    </row>
    <row r="5768" spans="1:20" x14ac:dyDescent="0.3">
      <c r="A5768" t="s">
        <v>220</v>
      </c>
      <c r="B5768" t="s">
        <v>255</v>
      </c>
      <c r="C5768">
        <v>1</v>
      </c>
      <c r="D5768">
        <v>4</v>
      </c>
      <c r="E5768" t="s">
        <v>510</v>
      </c>
      <c r="F5768" t="s">
        <v>508</v>
      </c>
      <c r="G5768" t="s">
        <v>508</v>
      </c>
      <c r="H5768">
        <v>6.3361340210217394</v>
      </c>
      <c r="I5768">
        <v>20.833332643464669</v>
      </c>
      <c r="J5768">
        <v>-6.5886931649198177E-2</v>
      </c>
      <c r="K5768">
        <v>-79.115505209985812</v>
      </c>
      <c r="L5768">
        <v>0.40914272354956371</v>
      </c>
      <c r="M5768">
        <v>-2.7459928764673109</v>
      </c>
      <c r="N5768">
        <v>3.0588262221392459</v>
      </c>
      <c r="O5768">
        <v>0</v>
      </c>
      <c r="P5768">
        <v>1</v>
      </c>
      <c r="Q5768">
        <v>0</v>
      </c>
      <c r="R5768">
        <v>0</v>
      </c>
      <c r="S5768">
        <v>0</v>
      </c>
      <c r="T5768">
        <v>0</v>
      </c>
    </row>
    <row r="5769" spans="1:20" x14ac:dyDescent="0.3">
      <c r="A5769" t="s">
        <v>235</v>
      </c>
      <c r="B5769" t="s">
        <v>255</v>
      </c>
      <c r="C5769">
        <v>1</v>
      </c>
      <c r="D5769">
        <v>2</v>
      </c>
      <c r="E5769" t="s">
        <v>510</v>
      </c>
      <c r="F5769" t="s">
        <v>508</v>
      </c>
      <c r="G5769" t="s">
        <v>508</v>
      </c>
      <c r="H5769">
        <v>5.7176390050599739</v>
      </c>
      <c r="I5769">
        <v>31.632678630902902</v>
      </c>
      <c r="J5769">
        <v>-8.3443786100336204E-3</v>
      </c>
      <c r="K5769">
        <v>-64.45815408654471</v>
      </c>
      <c r="L5769">
        <v>0.62619798761436662</v>
      </c>
      <c r="M5769">
        <v>-1.388887509151796</v>
      </c>
      <c r="N5769">
        <v>-0.23474714423808371</v>
      </c>
      <c r="O5769">
        <v>0</v>
      </c>
      <c r="P5769">
        <v>1</v>
      </c>
      <c r="Q5769">
        <v>0</v>
      </c>
      <c r="R5769">
        <v>0</v>
      </c>
      <c r="S5769">
        <v>0</v>
      </c>
      <c r="T5769">
        <v>0</v>
      </c>
    </row>
    <row r="5770" spans="1:20" x14ac:dyDescent="0.3">
      <c r="A5770" t="s">
        <v>259</v>
      </c>
      <c r="B5770" t="s">
        <v>255</v>
      </c>
      <c r="C5770">
        <v>4</v>
      </c>
      <c r="D5770">
        <v>4</v>
      </c>
      <c r="E5770" t="s">
        <v>510</v>
      </c>
      <c r="F5770" t="s">
        <v>508</v>
      </c>
      <c r="G5770" t="s">
        <v>508</v>
      </c>
      <c r="H5770">
        <v>5.7310933826350361</v>
      </c>
      <c r="I5770">
        <v>31.578940764028609</v>
      </c>
      <c r="J5770">
        <v>5.3565305560898668E-4</v>
      </c>
      <c r="K5770">
        <v>-54.042237499536242</v>
      </c>
      <c r="L5770">
        <v>0.80658759931733892</v>
      </c>
      <c r="M5770">
        <v>-0.23474714423808371</v>
      </c>
      <c r="N5770">
        <v>4.4705895816578582</v>
      </c>
      <c r="O5770">
        <v>0</v>
      </c>
      <c r="P5770">
        <v>1</v>
      </c>
      <c r="Q5770">
        <v>1</v>
      </c>
      <c r="R5770">
        <v>0</v>
      </c>
      <c r="S5770">
        <v>0</v>
      </c>
      <c r="T5770">
        <v>0</v>
      </c>
    </row>
    <row r="5771" spans="1:20" x14ac:dyDescent="0.3">
      <c r="A5771" t="s">
        <v>285</v>
      </c>
      <c r="B5771" t="s">
        <v>255</v>
      </c>
      <c r="C5771">
        <v>7</v>
      </c>
      <c r="D5771">
        <v>8</v>
      </c>
      <c r="E5771" t="s">
        <v>510</v>
      </c>
      <c r="F5771" t="s">
        <v>508</v>
      </c>
      <c r="G5771" t="s">
        <v>508</v>
      </c>
      <c r="H5771">
        <v>5.9049857209684546</v>
      </c>
      <c r="I5771">
        <v>44.444433406547702</v>
      </c>
      <c r="J5771">
        <v>3.2725195159455683E-2</v>
      </c>
      <c r="K5771">
        <v>11.564669955950921</v>
      </c>
      <c r="L5771">
        <v>0.5898659492815459</v>
      </c>
      <c r="M5771">
        <v>-3.6117348445160982</v>
      </c>
      <c r="N5771">
        <v>-1.405150891043379</v>
      </c>
      <c r="O5771">
        <v>1</v>
      </c>
      <c r="P5771">
        <v>1</v>
      </c>
      <c r="Q5771">
        <v>1</v>
      </c>
      <c r="R5771">
        <v>0</v>
      </c>
      <c r="S5771">
        <v>0</v>
      </c>
      <c r="T5771">
        <v>0</v>
      </c>
    </row>
    <row r="5772" spans="1:20" x14ac:dyDescent="0.3">
      <c r="A5772" t="s">
        <v>291</v>
      </c>
      <c r="B5772" t="s">
        <v>255</v>
      </c>
      <c r="C5772">
        <v>1</v>
      </c>
      <c r="D5772">
        <v>5</v>
      </c>
      <c r="E5772" t="s">
        <v>510</v>
      </c>
      <c r="F5772" t="s">
        <v>508</v>
      </c>
      <c r="G5772" t="s">
        <v>508</v>
      </c>
      <c r="H5772">
        <v>5.4446798763028292</v>
      </c>
      <c r="I5772">
        <v>0</v>
      </c>
      <c r="J5772">
        <v>2.9782167247528468E-3</v>
      </c>
      <c r="K5772">
        <v>-178.91150918353259</v>
      </c>
      <c r="L5772">
        <v>0.67613244329917077</v>
      </c>
      <c r="M5772">
        <v>-3.0878886760803308</v>
      </c>
      <c r="N5772">
        <v>-0.49019562011037382</v>
      </c>
      <c r="O5772">
        <v>0</v>
      </c>
      <c r="P5772">
        <v>0</v>
      </c>
      <c r="Q5772">
        <v>1</v>
      </c>
      <c r="R5772">
        <v>0</v>
      </c>
      <c r="S5772">
        <v>0</v>
      </c>
      <c r="T5772">
        <v>0</v>
      </c>
    </row>
    <row r="5773" spans="1:20" x14ac:dyDescent="0.3">
      <c r="A5773" t="s">
        <v>295</v>
      </c>
      <c r="B5773" t="s">
        <v>255</v>
      </c>
      <c r="C5773">
        <v>0</v>
      </c>
      <c r="D5773">
        <v>3</v>
      </c>
      <c r="E5773" t="s">
        <v>510</v>
      </c>
      <c r="F5773" t="s">
        <v>508</v>
      </c>
      <c r="G5773" t="s">
        <v>508</v>
      </c>
      <c r="H5773">
        <v>4.8909231629592353</v>
      </c>
      <c r="I5773">
        <v>4.6874592546288607</v>
      </c>
      <c r="J5773">
        <v>-7.4159976684621542E-3</v>
      </c>
      <c r="K5773">
        <v>-185.54532392527489</v>
      </c>
      <c r="L5773">
        <v>0.58765413325558613</v>
      </c>
      <c r="M5773">
        <v>-0.49019562011037382</v>
      </c>
      <c r="N5773">
        <v>1.7241421834467741</v>
      </c>
      <c r="O5773">
        <v>0</v>
      </c>
      <c r="P5773">
        <v>0</v>
      </c>
      <c r="Q5773">
        <v>0</v>
      </c>
      <c r="R5773">
        <v>0</v>
      </c>
      <c r="S5773">
        <v>0</v>
      </c>
      <c r="T5773">
        <v>0</v>
      </c>
    </row>
    <row r="5774" spans="1:20" x14ac:dyDescent="0.3">
      <c r="A5774" t="s">
        <v>164</v>
      </c>
      <c r="B5774" t="s">
        <v>255</v>
      </c>
      <c r="C5774">
        <v>3</v>
      </c>
      <c r="D5774">
        <v>6</v>
      </c>
      <c r="E5774" t="s">
        <v>510</v>
      </c>
      <c r="F5774" t="s">
        <v>508</v>
      </c>
      <c r="G5774" t="s">
        <v>508</v>
      </c>
      <c r="H5774">
        <v>4.9909591934578081</v>
      </c>
      <c r="I5774">
        <v>1.369861671503624</v>
      </c>
      <c r="J5774">
        <v>-2.9665733510216841E-3</v>
      </c>
      <c r="K5774">
        <v>-93.970379805850868</v>
      </c>
      <c r="L5774">
        <v>0.91388991072878911</v>
      </c>
      <c r="M5774">
        <v>-3.1862715307174292</v>
      </c>
      <c r="N5774">
        <v>4.5569636603613306</v>
      </c>
      <c r="O5774">
        <v>0</v>
      </c>
      <c r="P5774">
        <v>1</v>
      </c>
      <c r="Q5774">
        <v>0</v>
      </c>
      <c r="R5774">
        <v>0</v>
      </c>
      <c r="S5774">
        <v>0</v>
      </c>
      <c r="T5774">
        <v>0</v>
      </c>
    </row>
    <row r="5775" spans="1:20" x14ac:dyDescent="0.3">
      <c r="A5775" t="s">
        <v>242</v>
      </c>
      <c r="B5775" t="s">
        <v>255</v>
      </c>
      <c r="C5775">
        <v>13</v>
      </c>
      <c r="D5775">
        <v>15</v>
      </c>
      <c r="E5775" t="s">
        <v>510</v>
      </c>
      <c r="F5775" t="s">
        <v>508</v>
      </c>
      <c r="G5775" t="s">
        <v>508</v>
      </c>
      <c r="H5775">
        <v>4.2926650530665702</v>
      </c>
      <c r="I5775">
        <v>46.511631775314363</v>
      </c>
      <c r="J5775">
        <v>2.431360744437094E-2</v>
      </c>
      <c r="K5775">
        <v>-80.459797519402841</v>
      </c>
      <c r="L5775">
        <v>2.3205338265455251</v>
      </c>
      <c r="M5775">
        <v>-4.6403668659019939</v>
      </c>
      <c r="N5775">
        <v>0.97323504996638355</v>
      </c>
      <c r="O5775">
        <v>1</v>
      </c>
      <c r="P5775">
        <v>1</v>
      </c>
      <c r="Q5775">
        <v>1</v>
      </c>
      <c r="R5775">
        <v>1</v>
      </c>
      <c r="S5775">
        <v>0</v>
      </c>
      <c r="T5775">
        <v>1</v>
      </c>
    </row>
    <row r="5776" spans="1:20" x14ac:dyDescent="0.3">
      <c r="A5776" t="s">
        <v>139</v>
      </c>
      <c r="B5776" t="s">
        <v>115</v>
      </c>
      <c r="C5776">
        <v>3</v>
      </c>
      <c r="D5776">
        <v>6</v>
      </c>
      <c r="E5776" t="s">
        <v>510</v>
      </c>
      <c r="F5776" t="s">
        <v>508</v>
      </c>
      <c r="G5776" t="s">
        <v>508</v>
      </c>
      <c r="H5776">
        <v>4.4205795350892334</v>
      </c>
      <c r="I5776">
        <v>38.888863133787957</v>
      </c>
      <c r="J5776">
        <v>-8.1867009204235341E-3</v>
      </c>
      <c r="K5776">
        <v>7.9095282660232478</v>
      </c>
      <c r="L5776">
        <v>0.39652235686023363</v>
      </c>
      <c r="M5776">
        <v>-3.0508525807840932</v>
      </c>
      <c r="N5776">
        <v>-1.398600116091512</v>
      </c>
      <c r="O5776">
        <v>0</v>
      </c>
      <c r="P5776">
        <v>1</v>
      </c>
      <c r="Q5776">
        <v>0</v>
      </c>
      <c r="R5776">
        <v>0</v>
      </c>
      <c r="S5776">
        <v>0</v>
      </c>
      <c r="T5776">
        <v>0</v>
      </c>
    </row>
    <row r="5777" spans="1:20" x14ac:dyDescent="0.3">
      <c r="A5777" t="s">
        <v>156</v>
      </c>
      <c r="B5777" t="s">
        <v>115</v>
      </c>
      <c r="C5777">
        <v>3</v>
      </c>
      <c r="D5777">
        <v>4</v>
      </c>
      <c r="E5777" t="s">
        <v>510</v>
      </c>
      <c r="F5777" t="s">
        <v>508</v>
      </c>
      <c r="G5777" t="s">
        <v>508</v>
      </c>
      <c r="H5777">
        <v>4.2553194187625456</v>
      </c>
      <c r="I5777">
        <v>27.777759381277122</v>
      </c>
      <c r="J5777">
        <v>-1.5496401094800411E-2</v>
      </c>
      <c r="K5777">
        <v>-93.835103476064546</v>
      </c>
      <c r="L5777">
        <v>0.52527948450361905</v>
      </c>
      <c r="M5777">
        <v>-1.398600116091512</v>
      </c>
      <c r="N5777">
        <v>2.8368852488815248</v>
      </c>
      <c r="O5777">
        <v>0</v>
      </c>
      <c r="P5777">
        <v>1</v>
      </c>
      <c r="Q5777">
        <v>0</v>
      </c>
      <c r="R5777">
        <v>0</v>
      </c>
      <c r="S5777">
        <v>0</v>
      </c>
      <c r="T5777">
        <v>0</v>
      </c>
    </row>
    <row r="5778" spans="1:20" x14ac:dyDescent="0.3">
      <c r="A5778" t="s">
        <v>223</v>
      </c>
      <c r="B5778" t="s">
        <v>115</v>
      </c>
      <c r="C5778">
        <v>3</v>
      </c>
      <c r="D5778">
        <v>4</v>
      </c>
      <c r="E5778" t="s">
        <v>510</v>
      </c>
      <c r="F5778" t="s">
        <v>508</v>
      </c>
      <c r="G5778" t="s">
        <v>508</v>
      </c>
      <c r="H5778">
        <v>4.0100261529056436</v>
      </c>
      <c r="I5778">
        <v>30.30300840967546</v>
      </c>
      <c r="J5778">
        <v>-1.7874660037092802E-2</v>
      </c>
      <c r="K5778">
        <v>-77.777777777777359</v>
      </c>
      <c r="L5778">
        <v>0.60378709274449871</v>
      </c>
      <c r="M5778">
        <v>-1.72414445139969</v>
      </c>
      <c r="N5778">
        <v>-0.70175374020204173</v>
      </c>
      <c r="O5778">
        <v>0</v>
      </c>
      <c r="P5778">
        <v>1</v>
      </c>
      <c r="Q5778">
        <v>0</v>
      </c>
      <c r="R5778">
        <v>0</v>
      </c>
      <c r="S5778">
        <v>0</v>
      </c>
      <c r="T5778">
        <v>0</v>
      </c>
    </row>
    <row r="5779" spans="1:20" x14ac:dyDescent="0.3">
      <c r="A5779" t="s">
        <v>228</v>
      </c>
      <c r="B5779" t="s">
        <v>115</v>
      </c>
      <c r="C5779">
        <v>2</v>
      </c>
      <c r="D5779">
        <v>7</v>
      </c>
      <c r="E5779" t="s">
        <v>510</v>
      </c>
      <c r="F5779" t="s">
        <v>508</v>
      </c>
      <c r="G5779" t="s">
        <v>508</v>
      </c>
      <c r="H5779">
        <v>3.6850089710859999</v>
      </c>
      <c r="I5779">
        <v>10.71427659112487</v>
      </c>
      <c r="J5779">
        <v>-2.0104849680184458E-2</v>
      </c>
      <c r="K5779">
        <v>-129.47570073285021</v>
      </c>
      <c r="L5779">
        <v>1.259762759023672</v>
      </c>
      <c r="M5779">
        <v>-0.70175374020204173</v>
      </c>
      <c r="N5779">
        <v>1.0600696889943291</v>
      </c>
      <c r="O5779">
        <v>0</v>
      </c>
      <c r="P5779">
        <v>0</v>
      </c>
      <c r="Q5779">
        <v>0</v>
      </c>
      <c r="R5779">
        <v>0</v>
      </c>
      <c r="S5779">
        <v>0</v>
      </c>
      <c r="T5779">
        <v>1</v>
      </c>
    </row>
    <row r="5780" spans="1:20" x14ac:dyDescent="0.3">
      <c r="A5780" t="s">
        <v>265</v>
      </c>
      <c r="B5780" t="s">
        <v>115</v>
      </c>
      <c r="C5780">
        <v>12</v>
      </c>
      <c r="D5780">
        <v>11</v>
      </c>
      <c r="E5780" t="s">
        <v>510</v>
      </c>
      <c r="F5780" t="s">
        <v>508</v>
      </c>
      <c r="G5780" t="s">
        <v>508</v>
      </c>
      <c r="H5780">
        <v>3.2687671585605571</v>
      </c>
      <c r="I5780">
        <v>53.571468105125582</v>
      </c>
      <c r="J5780">
        <v>-4.8063627307967996E-3</v>
      </c>
      <c r="K5780">
        <v>84.102597020317944</v>
      </c>
      <c r="L5780">
        <v>1.52568206898633</v>
      </c>
      <c r="M5780">
        <v>-0.33783751129669087</v>
      </c>
      <c r="N5780">
        <v>-2.7118698586953718</v>
      </c>
      <c r="O5780">
        <v>1</v>
      </c>
      <c r="P5780">
        <v>1</v>
      </c>
      <c r="Q5780">
        <v>0</v>
      </c>
      <c r="R5780">
        <v>1</v>
      </c>
      <c r="S5780">
        <v>1</v>
      </c>
      <c r="T5780">
        <v>1</v>
      </c>
    </row>
    <row r="5781" spans="1:20" x14ac:dyDescent="0.3">
      <c r="A5781" t="s">
        <v>271</v>
      </c>
      <c r="B5781" t="s">
        <v>115</v>
      </c>
      <c r="C5781">
        <v>0</v>
      </c>
      <c r="D5781">
        <v>7</v>
      </c>
      <c r="E5781" t="s">
        <v>510</v>
      </c>
      <c r="F5781" t="s">
        <v>508</v>
      </c>
      <c r="G5781" t="s">
        <v>508</v>
      </c>
      <c r="H5781">
        <v>3.6780411347021089</v>
      </c>
      <c r="I5781">
        <v>8.1081028834480744</v>
      </c>
      <c r="J5781">
        <v>-2.15021675096943E-2</v>
      </c>
      <c r="K5781">
        <v>-172.93225462942951</v>
      </c>
      <c r="L5781">
        <v>0.83450102920642732</v>
      </c>
      <c r="M5781">
        <v>-6.6202030096899289</v>
      </c>
      <c r="N5781">
        <v>0.37313396321503889</v>
      </c>
      <c r="O5781">
        <v>0</v>
      </c>
      <c r="P5781">
        <v>0</v>
      </c>
      <c r="Q5781">
        <v>0</v>
      </c>
      <c r="R5781">
        <v>0</v>
      </c>
      <c r="S5781">
        <v>0</v>
      </c>
      <c r="T5781">
        <v>0</v>
      </c>
    </row>
    <row r="5782" spans="1:20" x14ac:dyDescent="0.3">
      <c r="A5782" t="s">
        <v>283</v>
      </c>
      <c r="B5782" t="s">
        <v>115</v>
      </c>
      <c r="C5782">
        <v>0</v>
      </c>
      <c r="D5782">
        <v>5</v>
      </c>
      <c r="E5782" t="s">
        <v>510</v>
      </c>
      <c r="F5782" t="s">
        <v>508</v>
      </c>
      <c r="G5782" t="s">
        <v>508</v>
      </c>
      <c r="H5782">
        <v>3.3440366986520891</v>
      </c>
      <c r="I5782">
        <v>5.5555518762554232</v>
      </c>
      <c r="J5782">
        <v>-3.2753823864837009E-2</v>
      </c>
      <c r="K5782">
        <v>-148.836102720209</v>
      </c>
      <c r="L5782">
        <v>0.53683250868294319</v>
      </c>
      <c r="M5782">
        <v>-1.4760133317333191</v>
      </c>
      <c r="N5782">
        <v>-2.2471977334698239</v>
      </c>
      <c r="O5782">
        <v>0</v>
      </c>
      <c r="P5782">
        <v>0</v>
      </c>
      <c r="Q5782">
        <v>0</v>
      </c>
      <c r="R5782">
        <v>0</v>
      </c>
      <c r="S5782">
        <v>0</v>
      </c>
      <c r="T5782">
        <v>0</v>
      </c>
    </row>
    <row r="5783" spans="1:20" x14ac:dyDescent="0.3">
      <c r="A5783" t="s">
        <v>290</v>
      </c>
      <c r="B5783" t="s">
        <v>115</v>
      </c>
      <c r="C5783">
        <v>0</v>
      </c>
      <c r="D5783">
        <v>7</v>
      </c>
      <c r="E5783" t="s">
        <v>510</v>
      </c>
      <c r="F5783" t="s">
        <v>508</v>
      </c>
      <c r="G5783" t="s">
        <v>508</v>
      </c>
      <c r="H5783">
        <v>3.3388096095245081</v>
      </c>
      <c r="I5783">
        <v>2.4390215536165472</v>
      </c>
      <c r="J5783">
        <v>-3.719817457078315E-2</v>
      </c>
      <c r="K5783">
        <v>-144.4980453862394</v>
      </c>
      <c r="L5783">
        <v>0.79375699186100235</v>
      </c>
      <c r="M5783">
        <v>-2.2471977334698239</v>
      </c>
      <c r="N5783">
        <v>-0.76628282491863386</v>
      </c>
      <c r="O5783">
        <v>0</v>
      </c>
      <c r="P5783">
        <v>0</v>
      </c>
      <c r="Q5783">
        <v>0</v>
      </c>
      <c r="R5783">
        <v>0</v>
      </c>
      <c r="S5783">
        <v>0</v>
      </c>
      <c r="T5783">
        <v>0</v>
      </c>
    </row>
    <row r="5784" spans="1:20" x14ac:dyDescent="0.3">
      <c r="A5784" t="s">
        <v>512</v>
      </c>
      <c r="B5784" t="s">
        <v>115</v>
      </c>
      <c r="C5784">
        <v>2</v>
      </c>
      <c r="D5784">
        <v>9</v>
      </c>
      <c r="E5784" t="s">
        <v>510</v>
      </c>
      <c r="F5784" t="s">
        <v>508</v>
      </c>
      <c r="G5784" t="s">
        <v>508</v>
      </c>
      <c r="H5784">
        <v>3.7330994205587711</v>
      </c>
      <c r="I5784">
        <v>1.694913884408999</v>
      </c>
      <c r="J5784">
        <v>-4.9318975693756567E-2</v>
      </c>
      <c r="K5784">
        <v>-163.63636872127091</v>
      </c>
      <c r="L5784">
        <v>1.8306875235501341</v>
      </c>
      <c r="M5784">
        <v>-6.1776004909029503</v>
      </c>
      <c r="N5784">
        <v>-5.7613210311966281</v>
      </c>
      <c r="O5784">
        <v>0</v>
      </c>
      <c r="P5784">
        <v>0</v>
      </c>
      <c r="Q5784">
        <v>0</v>
      </c>
      <c r="R5784">
        <v>0</v>
      </c>
      <c r="S5784">
        <v>0</v>
      </c>
      <c r="T5784">
        <v>1</v>
      </c>
    </row>
    <row r="5785" spans="1:20" x14ac:dyDescent="0.3">
      <c r="A5785" t="s">
        <v>91</v>
      </c>
      <c r="B5785" t="s">
        <v>115</v>
      </c>
      <c r="C5785">
        <v>2</v>
      </c>
      <c r="D5785">
        <v>6</v>
      </c>
      <c r="E5785" t="s">
        <v>510</v>
      </c>
      <c r="F5785" t="s">
        <v>508</v>
      </c>
      <c r="G5785" t="s">
        <v>508</v>
      </c>
      <c r="H5785">
        <v>4.429196314307501</v>
      </c>
      <c r="I5785">
        <v>9.9999910593027508</v>
      </c>
      <c r="J5785">
        <v>-6.0621848895809551E-2</v>
      </c>
      <c r="K5785">
        <v>-205.8823544899854</v>
      </c>
      <c r="L5785">
        <v>1.063576068319203</v>
      </c>
      <c r="M5785">
        <v>-5.7613210311966281</v>
      </c>
      <c r="N5785">
        <v>1.7467232541200599</v>
      </c>
      <c r="O5785">
        <v>0</v>
      </c>
      <c r="P5785">
        <v>0</v>
      </c>
      <c r="Q5785">
        <v>0</v>
      </c>
      <c r="R5785">
        <v>0</v>
      </c>
      <c r="S5785">
        <v>0</v>
      </c>
      <c r="T5785">
        <v>1</v>
      </c>
    </row>
    <row r="5786" spans="1:20" x14ac:dyDescent="0.3">
      <c r="A5786" t="s">
        <v>162</v>
      </c>
      <c r="B5786" t="s">
        <v>115</v>
      </c>
      <c r="C5786">
        <v>3</v>
      </c>
      <c r="D5786">
        <v>6</v>
      </c>
      <c r="E5786" t="s">
        <v>510</v>
      </c>
      <c r="F5786" t="s">
        <v>508</v>
      </c>
      <c r="G5786" t="s">
        <v>508</v>
      </c>
      <c r="H5786">
        <v>4.959452331543365</v>
      </c>
      <c r="I5786">
        <v>9.9999910593027508</v>
      </c>
      <c r="J5786">
        <v>-4.3033290939775537E-2</v>
      </c>
      <c r="K5786">
        <v>-91.850641627571946</v>
      </c>
      <c r="L5786">
        <v>0.88459509876252496</v>
      </c>
      <c r="M5786">
        <v>-3.375524370001509</v>
      </c>
      <c r="N5786">
        <v>0.43668081353001509</v>
      </c>
      <c r="O5786">
        <v>0</v>
      </c>
      <c r="P5786">
        <v>1</v>
      </c>
      <c r="Q5786">
        <v>0</v>
      </c>
      <c r="R5786">
        <v>0</v>
      </c>
      <c r="S5786">
        <v>0</v>
      </c>
      <c r="T5786">
        <v>0</v>
      </c>
    </row>
    <row r="5787" spans="1:20" x14ac:dyDescent="0.3">
      <c r="A5787" t="s">
        <v>235</v>
      </c>
      <c r="B5787" t="s">
        <v>115</v>
      </c>
      <c r="C5787">
        <v>6</v>
      </c>
      <c r="D5787">
        <v>5</v>
      </c>
      <c r="E5787" t="s">
        <v>510</v>
      </c>
      <c r="F5787" t="s">
        <v>508</v>
      </c>
      <c r="G5787" t="s">
        <v>508</v>
      </c>
      <c r="H5787">
        <v>4.1692226133203114</v>
      </c>
      <c r="I5787">
        <v>23.529389765297939</v>
      </c>
      <c r="J5787">
        <v>-3.1841001676198582E-4</v>
      </c>
      <c r="K5787">
        <v>-48.1931812809636</v>
      </c>
      <c r="L5787">
        <v>0.76945857468370193</v>
      </c>
      <c r="M5787">
        <v>-1.2711852848854639</v>
      </c>
      <c r="N5787">
        <v>0.42918415410722582</v>
      </c>
      <c r="O5787">
        <v>1</v>
      </c>
      <c r="P5787">
        <v>1</v>
      </c>
      <c r="Q5787">
        <v>0</v>
      </c>
      <c r="R5787">
        <v>0</v>
      </c>
      <c r="S5787">
        <v>0</v>
      </c>
      <c r="T5787">
        <v>0</v>
      </c>
    </row>
    <row r="5788" spans="1:20" x14ac:dyDescent="0.3">
      <c r="A5788" t="s">
        <v>269</v>
      </c>
      <c r="B5788" t="s">
        <v>115</v>
      </c>
      <c r="C5788">
        <v>8</v>
      </c>
      <c r="D5788">
        <v>6</v>
      </c>
      <c r="E5788" t="s">
        <v>510</v>
      </c>
      <c r="F5788" t="s">
        <v>508</v>
      </c>
      <c r="G5788" t="s">
        <v>508</v>
      </c>
      <c r="H5788">
        <v>4.1385673332096067</v>
      </c>
      <c r="I5788">
        <v>35.294092897719104</v>
      </c>
      <c r="J5788">
        <v>1.2086728342940761E-2</v>
      </c>
      <c r="K5788">
        <v>4.9646156377319821</v>
      </c>
      <c r="L5788">
        <v>0.60071135262552444</v>
      </c>
      <c r="M5788">
        <v>-1.2711852848854639</v>
      </c>
      <c r="N5788">
        <v>0</v>
      </c>
      <c r="O5788">
        <v>0</v>
      </c>
      <c r="P5788">
        <v>1</v>
      </c>
      <c r="Q5788">
        <v>1</v>
      </c>
      <c r="R5788">
        <v>1</v>
      </c>
      <c r="S5788">
        <v>0</v>
      </c>
      <c r="T5788">
        <v>0</v>
      </c>
    </row>
    <row r="5789" spans="1:20" x14ac:dyDescent="0.3">
      <c r="A5789" t="s">
        <v>291</v>
      </c>
      <c r="B5789" t="s">
        <v>115</v>
      </c>
      <c r="C5789">
        <v>8</v>
      </c>
      <c r="D5789">
        <v>11</v>
      </c>
      <c r="E5789" t="s">
        <v>513</v>
      </c>
      <c r="F5789" t="s">
        <v>508</v>
      </c>
      <c r="G5789" t="s">
        <v>508</v>
      </c>
      <c r="H5789">
        <v>2.8940896634458868</v>
      </c>
      <c r="I5789">
        <v>52.631512903460589</v>
      </c>
      <c r="J5789">
        <v>1.556780317366813E-2</v>
      </c>
      <c r="K5789">
        <v>17.391104539055871</v>
      </c>
      <c r="L5789">
        <v>1.4156451584935501</v>
      </c>
      <c r="M5789">
        <v>-0.42918415410722582</v>
      </c>
      <c r="N5789">
        <v>-1.7241363363798501</v>
      </c>
      <c r="O5789">
        <v>0</v>
      </c>
      <c r="P5789">
        <v>1</v>
      </c>
      <c r="Q5789">
        <v>1</v>
      </c>
      <c r="R5789">
        <v>0</v>
      </c>
      <c r="S5789">
        <v>0</v>
      </c>
      <c r="T5789">
        <v>1</v>
      </c>
    </row>
    <row r="5790" spans="1:20" x14ac:dyDescent="0.3">
      <c r="A5790" t="s">
        <v>295</v>
      </c>
      <c r="B5790" t="s">
        <v>115</v>
      </c>
      <c r="C5790">
        <v>5</v>
      </c>
      <c r="D5790">
        <v>10</v>
      </c>
      <c r="E5790" t="s">
        <v>513</v>
      </c>
      <c r="F5790" t="s">
        <v>508</v>
      </c>
      <c r="G5790" t="s">
        <v>508</v>
      </c>
      <c r="H5790">
        <v>2.850877497649388</v>
      </c>
      <c r="I5790">
        <v>31.57890774207635</v>
      </c>
      <c r="J5790">
        <v>1.237099603557067E-2</v>
      </c>
      <c r="K5790">
        <v>-103.2787024784369</v>
      </c>
      <c r="L5790">
        <v>1.0516550233996851</v>
      </c>
      <c r="M5790">
        <v>-1.7241363363798501</v>
      </c>
      <c r="N5790">
        <v>-1.7543843138140669</v>
      </c>
      <c r="O5790">
        <v>0</v>
      </c>
      <c r="P5790">
        <v>0</v>
      </c>
      <c r="Q5790">
        <v>1</v>
      </c>
      <c r="R5790">
        <v>0</v>
      </c>
      <c r="S5790">
        <v>0</v>
      </c>
      <c r="T5790">
        <v>1</v>
      </c>
    </row>
    <row r="5791" spans="1:20" x14ac:dyDescent="0.3">
      <c r="A5791" t="s">
        <v>298</v>
      </c>
      <c r="B5791" t="s">
        <v>115</v>
      </c>
      <c r="C5791">
        <v>5</v>
      </c>
      <c r="D5791">
        <v>11</v>
      </c>
      <c r="E5791" t="s">
        <v>513</v>
      </c>
      <c r="F5791" t="s">
        <v>508</v>
      </c>
      <c r="G5791" t="s">
        <v>508</v>
      </c>
      <c r="H5791">
        <v>2.742347352847498</v>
      </c>
      <c r="I5791">
        <v>0</v>
      </c>
      <c r="J5791">
        <v>7.6637903574582186E-3</v>
      </c>
      <c r="K5791">
        <v>-238.29774893984001</v>
      </c>
      <c r="L5791">
        <v>1.217150554073879</v>
      </c>
      <c r="M5791">
        <v>-1.7543843138140669</v>
      </c>
      <c r="N5791">
        <v>1.339284431341357</v>
      </c>
      <c r="O5791">
        <v>0</v>
      </c>
      <c r="P5791">
        <v>0</v>
      </c>
      <c r="Q5791">
        <v>1</v>
      </c>
      <c r="R5791">
        <v>0</v>
      </c>
      <c r="S5791">
        <v>0</v>
      </c>
      <c r="T5791">
        <v>1</v>
      </c>
    </row>
    <row r="5792" spans="1:20" x14ac:dyDescent="0.3">
      <c r="A5792" t="s">
        <v>96</v>
      </c>
      <c r="B5792" t="s">
        <v>115</v>
      </c>
      <c r="C5792">
        <v>9</v>
      </c>
      <c r="D5792">
        <v>13</v>
      </c>
      <c r="E5792" t="s">
        <v>367</v>
      </c>
      <c r="F5792" t="s">
        <v>508</v>
      </c>
      <c r="G5792" t="s">
        <v>509</v>
      </c>
      <c r="H5792">
        <v>2.4737166732618818</v>
      </c>
      <c r="I5792">
        <v>41.176412839816443</v>
      </c>
      <c r="J5792">
        <v>1.3342354508975319E-2</v>
      </c>
      <c r="K5792">
        <v>9.3332585652596354</v>
      </c>
      <c r="L5792">
        <v>0.86232785366249343</v>
      </c>
      <c r="M5792">
        <v>-0.85836830821445154</v>
      </c>
      <c r="N5792">
        <v>2.1645001538883588</v>
      </c>
      <c r="O5792">
        <v>1</v>
      </c>
      <c r="P5792">
        <v>1</v>
      </c>
      <c r="Q5792">
        <v>1</v>
      </c>
      <c r="R5792">
        <v>0</v>
      </c>
      <c r="S5792">
        <v>0</v>
      </c>
      <c r="T5792">
        <v>0</v>
      </c>
    </row>
    <row r="5793" spans="1:20" x14ac:dyDescent="0.3">
      <c r="A5793" t="s">
        <v>164</v>
      </c>
      <c r="B5793" t="s">
        <v>115</v>
      </c>
      <c r="C5793">
        <v>13</v>
      </c>
      <c r="D5793">
        <v>13</v>
      </c>
      <c r="E5793" t="s">
        <v>510</v>
      </c>
      <c r="F5793" t="s">
        <v>508</v>
      </c>
      <c r="G5793" t="s">
        <v>508</v>
      </c>
      <c r="H5793">
        <v>2.503053118860822</v>
      </c>
      <c r="I5793">
        <v>62.499906867792497</v>
      </c>
      <c r="J5793">
        <v>1.7438867522235321E-2</v>
      </c>
      <c r="K5793">
        <v>105.1913614844383</v>
      </c>
      <c r="L5793">
        <v>1.4320950549946141</v>
      </c>
      <c r="M5793">
        <v>-0.847456856590309</v>
      </c>
      <c r="N5793">
        <v>2.991460437135387</v>
      </c>
      <c r="O5793">
        <v>1</v>
      </c>
      <c r="P5793">
        <v>1</v>
      </c>
      <c r="Q5793">
        <v>1</v>
      </c>
      <c r="R5793">
        <v>1</v>
      </c>
      <c r="S5793">
        <v>0</v>
      </c>
      <c r="T5793">
        <v>1</v>
      </c>
    </row>
    <row r="5794" spans="1:20" x14ac:dyDescent="0.3">
      <c r="A5794" t="s">
        <v>242</v>
      </c>
      <c r="B5794" t="s">
        <v>115</v>
      </c>
      <c r="C5794">
        <v>11</v>
      </c>
      <c r="D5794">
        <v>13</v>
      </c>
      <c r="E5794" t="s">
        <v>510</v>
      </c>
      <c r="F5794" t="s">
        <v>508</v>
      </c>
      <c r="G5794" t="s">
        <v>508</v>
      </c>
      <c r="H5794">
        <v>2.7010820195935978</v>
      </c>
      <c r="I5794">
        <v>70.000035762778339</v>
      </c>
      <c r="J5794">
        <v>2.2765346052377549E-2</v>
      </c>
      <c r="K5794">
        <v>75.151440801773433</v>
      </c>
      <c r="L5794">
        <v>0.61821488060014262</v>
      </c>
      <c r="M5794">
        <v>-2.0576111499045489</v>
      </c>
      <c r="N5794">
        <v>1.2605029389596381</v>
      </c>
      <c r="O5794">
        <v>1</v>
      </c>
      <c r="P5794">
        <v>1</v>
      </c>
      <c r="Q5794">
        <v>1</v>
      </c>
      <c r="R5794">
        <v>0</v>
      </c>
      <c r="S5794">
        <v>1</v>
      </c>
      <c r="T5794">
        <v>0</v>
      </c>
    </row>
    <row r="5795" spans="1:20" x14ac:dyDescent="0.3">
      <c r="A5795" t="s">
        <v>77</v>
      </c>
      <c r="B5795" t="s">
        <v>78</v>
      </c>
      <c r="C5795">
        <v>13</v>
      </c>
      <c r="D5795">
        <v>16</v>
      </c>
      <c r="E5795" t="s">
        <v>513</v>
      </c>
      <c r="F5795" t="s">
        <v>508</v>
      </c>
      <c r="G5795" t="s">
        <v>508</v>
      </c>
      <c r="H5795">
        <v>3.9260814639475008</v>
      </c>
      <c r="I5795">
        <v>53.694611154150209</v>
      </c>
      <c r="J5795">
        <v>0.84604227829741596</v>
      </c>
      <c r="K5795">
        <v>56.643896400190279</v>
      </c>
      <c r="L5795">
        <v>1.3390674553919979</v>
      </c>
      <c r="M5795">
        <v>-6.209147485307791</v>
      </c>
      <c r="N5795">
        <v>1.916374643324724</v>
      </c>
      <c r="O5795">
        <v>1</v>
      </c>
      <c r="P5795">
        <v>1</v>
      </c>
      <c r="Q5795">
        <v>1</v>
      </c>
      <c r="R5795">
        <v>0</v>
      </c>
      <c r="S5795">
        <v>1</v>
      </c>
      <c r="T5795">
        <v>1</v>
      </c>
    </row>
    <row r="5796" spans="1:20" x14ac:dyDescent="0.3">
      <c r="A5796" t="s">
        <v>139</v>
      </c>
      <c r="B5796" t="s">
        <v>78</v>
      </c>
      <c r="C5796">
        <v>3</v>
      </c>
      <c r="D5796">
        <v>6</v>
      </c>
      <c r="E5796" t="s">
        <v>510</v>
      </c>
      <c r="F5796" t="s">
        <v>508</v>
      </c>
      <c r="G5796" t="s">
        <v>508</v>
      </c>
      <c r="H5796">
        <v>3.8789015966613678</v>
      </c>
      <c r="I5796">
        <v>30.254780555167638</v>
      </c>
      <c r="J5796">
        <v>-1.2348136284854101</v>
      </c>
      <c r="K5796">
        <v>-8.9869910264762698</v>
      </c>
      <c r="L5796">
        <v>0.76006182597946403</v>
      </c>
      <c r="M5796">
        <v>-1.1780118318885491</v>
      </c>
      <c r="N5796">
        <v>-1.545251773157825</v>
      </c>
      <c r="O5796">
        <v>0</v>
      </c>
      <c r="P5796">
        <v>1</v>
      </c>
      <c r="Q5796">
        <v>0</v>
      </c>
      <c r="R5796">
        <v>0</v>
      </c>
      <c r="S5796">
        <v>0</v>
      </c>
      <c r="T5796">
        <v>0</v>
      </c>
    </row>
    <row r="5797" spans="1:20" x14ac:dyDescent="0.3">
      <c r="A5797" t="s">
        <v>156</v>
      </c>
      <c r="B5797" t="s">
        <v>78</v>
      </c>
      <c r="C5797">
        <v>3</v>
      </c>
      <c r="D5797">
        <v>6</v>
      </c>
      <c r="E5797" t="s">
        <v>510</v>
      </c>
      <c r="F5797" t="s">
        <v>508</v>
      </c>
      <c r="G5797" t="s">
        <v>508</v>
      </c>
      <c r="H5797">
        <v>3.9077503904222559</v>
      </c>
      <c r="I5797">
        <v>19.108293536618021</v>
      </c>
      <c r="J5797">
        <v>-1.904959114958283</v>
      </c>
      <c r="K5797">
        <v>-58.333225687908786</v>
      </c>
      <c r="L5797">
        <v>0.71943423513769489</v>
      </c>
      <c r="M5797">
        <v>-1.545251773157825</v>
      </c>
      <c r="N5797">
        <v>-1.434977642359671</v>
      </c>
      <c r="O5797">
        <v>0</v>
      </c>
      <c r="P5797">
        <v>1</v>
      </c>
      <c r="Q5797">
        <v>0</v>
      </c>
      <c r="R5797">
        <v>0</v>
      </c>
      <c r="S5797">
        <v>0</v>
      </c>
      <c r="T5797">
        <v>0</v>
      </c>
    </row>
    <row r="5798" spans="1:20" x14ac:dyDescent="0.3">
      <c r="A5798" t="s">
        <v>223</v>
      </c>
      <c r="B5798" t="s">
        <v>78</v>
      </c>
      <c r="C5798">
        <v>2</v>
      </c>
      <c r="D5798">
        <v>8</v>
      </c>
      <c r="E5798" t="s">
        <v>510</v>
      </c>
      <c r="F5798" t="s">
        <v>508</v>
      </c>
      <c r="G5798" t="s">
        <v>508</v>
      </c>
      <c r="H5798">
        <v>3.874598836477404</v>
      </c>
      <c r="I5798">
        <v>2.5787802896892038</v>
      </c>
      <c r="J5798">
        <v>-3.4335300000959048</v>
      </c>
      <c r="K5798">
        <v>-132.54505322361609</v>
      </c>
      <c r="L5798">
        <v>1.089664999854711</v>
      </c>
      <c r="M5798">
        <v>-2.4567817109189312</v>
      </c>
      <c r="N5798">
        <v>0.69962275004173025</v>
      </c>
      <c r="O5798">
        <v>0</v>
      </c>
      <c r="P5798">
        <v>0</v>
      </c>
      <c r="Q5798">
        <v>0</v>
      </c>
      <c r="R5798">
        <v>0</v>
      </c>
      <c r="S5798">
        <v>0</v>
      </c>
      <c r="T5798">
        <v>1</v>
      </c>
    </row>
    <row r="5799" spans="1:20" x14ac:dyDescent="0.3">
      <c r="A5799" t="s">
        <v>265</v>
      </c>
      <c r="B5799" t="s">
        <v>78</v>
      </c>
      <c r="C5799">
        <v>6</v>
      </c>
      <c r="D5799">
        <v>7</v>
      </c>
      <c r="E5799" t="s">
        <v>510</v>
      </c>
      <c r="F5799" t="s">
        <v>508</v>
      </c>
      <c r="G5799" t="s">
        <v>508</v>
      </c>
      <c r="H5799">
        <v>3.353895003261445</v>
      </c>
      <c r="I5799">
        <v>18.62465662154661</v>
      </c>
      <c r="J5799">
        <v>-2.0293349054231258</v>
      </c>
      <c r="K5799">
        <v>-55.233785404029518</v>
      </c>
      <c r="L5799">
        <v>0.85565005158606877</v>
      </c>
      <c r="M5799">
        <v>-1.565993395166642</v>
      </c>
      <c r="N5799">
        <v>0.95454413521134562</v>
      </c>
      <c r="O5799">
        <v>1</v>
      </c>
      <c r="P5799">
        <v>1</v>
      </c>
      <c r="Q5799">
        <v>0</v>
      </c>
      <c r="R5799">
        <v>0</v>
      </c>
      <c r="S5799">
        <v>0</v>
      </c>
      <c r="T5799">
        <v>0</v>
      </c>
    </row>
    <row r="5800" spans="1:20" x14ac:dyDescent="0.3">
      <c r="A5800" t="s">
        <v>271</v>
      </c>
      <c r="B5800" t="s">
        <v>78</v>
      </c>
      <c r="C5800">
        <v>7</v>
      </c>
      <c r="D5800">
        <v>8</v>
      </c>
      <c r="E5800" t="s">
        <v>510</v>
      </c>
      <c r="F5800" t="s">
        <v>508</v>
      </c>
      <c r="G5800" t="s">
        <v>508</v>
      </c>
      <c r="H5800">
        <v>3.282811611494187</v>
      </c>
      <c r="I5800">
        <v>30.30301593912554</v>
      </c>
      <c r="J5800">
        <v>-1.3597372934593399</v>
      </c>
      <c r="K5800">
        <v>11.661341622486409</v>
      </c>
      <c r="L5800">
        <v>1.5144074130245411</v>
      </c>
      <c r="M5800">
        <v>-0.27015127699098979</v>
      </c>
      <c r="N5800">
        <v>4.5150764181703718E-2</v>
      </c>
      <c r="O5800">
        <v>0</v>
      </c>
      <c r="P5800">
        <v>1</v>
      </c>
      <c r="Q5800">
        <v>0</v>
      </c>
      <c r="R5800">
        <v>1</v>
      </c>
      <c r="S5800">
        <v>0</v>
      </c>
      <c r="T5800">
        <v>1</v>
      </c>
    </row>
    <row r="5801" spans="1:20" x14ac:dyDescent="0.3">
      <c r="A5801" t="s">
        <v>283</v>
      </c>
      <c r="B5801" t="s">
        <v>78</v>
      </c>
      <c r="C5801">
        <v>6</v>
      </c>
      <c r="D5801">
        <v>12</v>
      </c>
      <c r="E5801" t="s">
        <v>510</v>
      </c>
      <c r="F5801" t="s">
        <v>508</v>
      </c>
      <c r="G5801" t="s">
        <v>508</v>
      </c>
      <c r="H5801">
        <v>2.8378377786396989</v>
      </c>
      <c r="I5801">
        <v>42.929247362391429</v>
      </c>
      <c r="J5801">
        <v>-0.55157640008488329</v>
      </c>
      <c r="K5801">
        <v>52.457576196123732</v>
      </c>
      <c r="L5801">
        <v>0.82007484169356704</v>
      </c>
      <c r="M5801">
        <v>-2.2026442199027869</v>
      </c>
      <c r="N5801">
        <v>-1.93693845177438</v>
      </c>
      <c r="O5801">
        <v>1</v>
      </c>
      <c r="P5801">
        <v>1</v>
      </c>
      <c r="Q5801">
        <v>0</v>
      </c>
      <c r="R5801">
        <v>0</v>
      </c>
      <c r="S5801">
        <v>0</v>
      </c>
      <c r="T5801">
        <v>0</v>
      </c>
    </row>
    <row r="5802" spans="1:20" x14ac:dyDescent="0.3">
      <c r="A5802" t="s">
        <v>290</v>
      </c>
      <c r="B5802" t="s">
        <v>78</v>
      </c>
      <c r="C5802">
        <v>3</v>
      </c>
      <c r="D5802">
        <v>8</v>
      </c>
      <c r="E5802" t="s">
        <v>510</v>
      </c>
      <c r="F5802" t="s">
        <v>508</v>
      </c>
      <c r="G5802" t="s">
        <v>508</v>
      </c>
      <c r="H5802">
        <v>2.8742046226321438</v>
      </c>
      <c r="I5802">
        <v>25.766798292221001</v>
      </c>
      <c r="J5802">
        <v>-0.80323134026509235</v>
      </c>
      <c r="K5802">
        <v>-60.67448775222713</v>
      </c>
      <c r="L5802">
        <v>0.68449749434555252</v>
      </c>
      <c r="M5802">
        <v>-1.93693845177438</v>
      </c>
      <c r="N5802">
        <v>-0.82682690600026298</v>
      </c>
      <c r="O5802">
        <v>0</v>
      </c>
      <c r="P5802">
        <v>1</v>
      </c>
      <c r="Q5802">
        <v>0</v>
      </c>
      <c r="R5802">
        <v>0</v>
      </c>
      <c r="S5802">
        <v>0</v>
      </c>
      <c r="T5802">
        <v>0</v>
      </c>
    </row>
    <row r="5803" spans="1:20" x14ac:dyDescent="0.3">
      <c r="A5803" t="s">
        <v>220</v>
      </c>
      <c r="B5803" t="s">
        <v>78</v>
      </c>
      <c r="C5803">
        <v>13</v>
      </c>
      <c r="D5803">
        <v>14</v>
      </c>
      <c r="E5803" t="s">
        <v>510</v>
      </c>
      <c r="F5803" t="s">
        <v>508</v>
      </c>
      <c r="G5803" t="s">
        <v>508</v>
      </c>
      <c r="H5803">
        <v>4.4155842347039798</v>
      </c>
      <c r="I5803">
        <v>58.301155955613261</v>
      </c>
      <c r="J5803">
        <v>3.283860545079095</v>
      </c>
      <c r="K5803">
        <v>199.33004641305519</v>
      </c>
      <c r="L5803">
        <v>1.209175446764414</v>
      </c>
      <c r="M5803">
        <v>-3.0038797632935581</v>
      </c>
      <c r="N5803">
        <v>-0.89909879384913272</v>
      </c>
      <c r="O5803">
        <v>1</v>
      </c>
      <c r="P5803">
        <v>1</v>
      </c>
      <c r="Q5803">
        <v>1</v>
      </c>
      <c r="R5803">
        <v>0</v>
      </c>
      <c r="S5803">
        <v>1</v>
      </c>
      <c r="T5803">
        <v>1</v>
      </c>
    </row>
    <row r="5804" spans="1:20" x14ac:dyDescent="0.3">
      <c r="A5804" t="s">
        <v>235</v>
      </c>
      <c r="B5804" t="s">
        <v>78</v>
      </c>
      <c r="C5804">
        <v>13</v>
      </c>
      <c r="D5804">
        <v>8</v>
      </c>
      <c r="E5804" t="s">
        <v>510</v>
      </c>
      <c r="F5804" t="s">
        <v>508</v>
      </c>
      <c r="G5804" t="s">
        <v>508</v>
      </c>
      <c r="H5804">
        <v>4.8210892495520774</v>
      </c>
      <c r="I5804">
        <v>78.764492348054404</v>
      </c>
      <c r="J5804">
        <v>3.2561619462385112</v>
      </c>
      <c r="K5804">
        <v>108.31929187312311</v>
      </c>
      <c r="L5804">
        <v>0.81277993052577413</v>
      </c>
      <c r="M5804">
        <v>-0.47214374125901398</v>
      </c>
      <c r="N5804">
        <v>0.74270229871012272</v>
      </c>
      <c r="O5804">
        <v>1</v>
      </c>
      <c r="P5804">
        <v>1</v>
      </c>
      <c r="Q5804">
        <v>1</v>
      </c>
      <c r="R5804">
        <v>1</v>
      </c>
      <c r="S5804">
        <v>1</v>
      </c>
      <c r="T5804">
        <v>0</v>
      </c>
    </row>
    <row r="5805" spans="1:20" x14ac:dyDescent="0.3">
      <c r="A5805" t="s">
        <v>282</v>
      </c>
      <c r="B5805" t="s">
        <v>78</v>
      </c>
      <c r="C5805">
        <v>6</v>
      </c>
      <c r="D5805">
        <v>2</v>
      </c>
      <c r="E5805" t="s">
        <v>510</v>
      </c>
      <c r="F5805" t="s">
        <v>508</v>
      </c>
      <c r="G5805" t="s">
        <v>508</v>
      </c>
      <c r="H5805">
        <v>5.1604308175542331</v>
      </c>
      <c r="I5805">
        <v>76.825981994409375</v>
      </c>
      <c r="J5805">
        <v>1.417934004485973</v>
      </c>
      <c r="K5805">
        <v>91.325107853461944</v>
      </c>
      <c r="L5805">
        <v>0.69046224841624693</v>
      </c>
      <c r="M5805">
        <v>-0.58881256133464177</v>
      </c>
      <c r="N5805">
        <v>0.69101678183613036</v>
      </c>
      <c r="O5805">
        <v>0</v>
      </c>
      <c r="P5805">
        <v>1</v>
      </c>
      <c r="Q5805">
        <v>1</v>
      </c>
      <c r="R5805">
        <v>0</v>
      </c>
      <c r="S5805">
        <v>1</v>
      </c>
      <c r="T5805">
        <v>0</v>
      </c>
    </row>
    <row r="5806" spans="1:20" x14ac:dyDescent="0.3">
      <c r="A5806" t="s">
        <v>291</v>
      </c>
      <c r="B5806" t="s">
        <v>78</v>
      </c>
      <c r="C5806">
        <v>0</v>
      </c>
      <c r="D5806">
        <v>4</v>
      </c>
      <c r="E5806" t="s">
        <v>510</v>
      </c>
      <c r="F5806" t="s">
        <v>508</v>
      </c>
      <c r="G5806" t="s">
        <v>508</v>
      </c>
      <c r="H5806">
        <v>5.2886477931017906</v>
      </c>
      <c r="I5806">
        <v>27.94729939896364</v>
      </c>
      <c r="J5806">
        <v>-1.231739945549023</v>
      </c>
      <c r="K5806">
        <v>-126.13832579774819</v>
      </c>
      <c r="L5806">
        <v>1.127512100100952</v>
      </c>
      <c r="M5806">
        <v>-4.1117776653723803</v>
      </c>
      <c r="N5806">
        <v>0.1248971921604381</v>
      </c>
      <c r="O5806">
        <v>0</v>
      </c>
      <c r="P5806">
        <v>0</v>
      </c>
      <c r="Q5806">
        <v>0</v>
      </c>
      <c r="R5806">
        <v>0</v>
      </c>
      <c r="S5806">
        <v>0</v>
      </c>
      <c r="T5806">
        <v>1</v>
      </c>
    </row>
    <row r="5807" spans="1:20" x14ac:dyDescent="0.3">
      <c r="A5807" t="s">
        <v>96</v>
      </c>
      <c r="B5807" t="s">
        <v>78</v>
      </c>
      <c r="C5807">
        <v>10</v>
      </c>
      <c r="D5807">
        <v>4</v>
      </c>
      <c r="E5807" t="s">
        <v>510</v>
      </c>
      <c r="F5807" t="s">
        <v>508</v>
      </c>
      <c r="G5807" t="s">
        <v>508</v>
      </c>
      <c r="H5807">
        <v>4.0814329397933582</v>
      </c>
      <c r="I5807">
        <v>66.929133858267718</v>
      </c>
      <c r="J5807">
        <v>-0.93237020672636461</v>
      </c>
      <c r="K5807">
        <v>78.590966683957944</v>
      </c>
      <c r="L5807">
        <v>0.51628777486468713</v>
      </c>
      <c r="M5807">
        <v>-0.29296875</v>
      </c>
      <c r="N5807">
        <v>0.48971596474045059</v>
      </c>
      <c r="O5807">
        <v>1</v>
      </c>
      <c r="P5807">
        <v>1</v>
      </c>
      <c r="Q5807">
        <v>0</v>
      </c>
      <c r="R5807">
        <v>1</v>
      </c>
      <c r="S5807">
        <v>1</v>
      </c>
      <c r="T5807">
        <v>0</v>
      </c>
    </row>
    <row r="5808" spans="1:20" x14ac:dyDescent="0.3">
      <c r="A5808" t="s">
        <v>77</v>
      </c>
      <c r="B5808" t="s">
        <v>674</v>
      </c>
      <c r="C5808">
        <v>6</v>
      </c>
      <c r="D5808">
        <v>8</v>
      </c>
      <c r="E5808" t="s">
        <v>513</v>
      </c>
      <c r="F5808" t="s">
        <v>508</v>
      </c>
      <c r="G5808" t="s">
        <v>508</v>
      </c>
      <c r="H5808">
        <v>3.825503691378036</v>
      </c>
      <c r="I5808">
        <v>32.258039706698952</v>
      </c>
      <c r="J5808">
        <v>2.9573967451422729E-2</v>
      </c>
      <c r="K5808">
        <v>-18.95720875360059</v>
      </c>
      <c r="L5808">
        <v>0.46592422033066572</v>
      </c>
      <c r="M5808">
        <v>-0.66666920979817712</v>
      </c>
      <c r="N5808">
        <v>0.67114351697943553</v>
      </c>
      <c r="O5808">
        <v>0</v>
      </c>
      <c r="P5808">
        <v>1</v>
      </c>
      <c r="Q5808">
        <v>1</v>
      </c>
      <c r="R5808">
        <v>0</v>
      </c>
      <c r="S5808">
        <v>0</v>
      </c>
      <c r="T5808">
        <v>0</v>
      </c>
    </row>
    <row r="5809" spans="1:20" x14ac:dyDescent="0.3">
      <c r="A5809" t="s">
        <v>139</v>
      </c>
      <c r="B5809" t="s">
        <v>674</v>
      </c>
      <c r="C5809">
        <v>3</v>
      </c>
      <c r="D5809">
        <v>6</v>
      </c>
      <c r="E5809" t="s">
        <v>510</v>
      </c>
      <c r="F5809" t="s">
        <v>508</v>
      </c>
      <c r="G5809" t="s">
        <v>508</v>
      </c>
      <c r="H5809">
        <v>3.7062002490569839</v>
      </c>
      <c r="I5809">
        <v>26.27118541330675</v>
      </c>
      <c r="J5809">
        <v>-1.39827159915088E-2</v>
      </c>
      <c r="K5809">
        <v>-25.43440016769614</v>
      </c>
      <c r="L5809">
        <v>0.7344121179594697</v>
      </c>
      <c r="M5809">
        <v>-1.9815071593916671</v>
      </c>
      <c r="N5809">
        <v>-0.67385701106133666</v>
      </c>
      <c r="O5809">
        <v>0</v>
      </c>
      <c r="P5809">
        <v>1</v>
      </c>
      <c r="Q5809">
        <v>0</v>
      </c>
      <c r="R5809">
        <v>0</v>
      </c>
      <c r="S5809">
        <v>0</v>
      </c>
      <c r="T5809">
        <v>0</v>
      </c>
    </row>
    <row r="5810" spans="1:20" x14ac:dyDescent="0.3">
      <c r="A5810" t="s">
        <v>156</v>
      </c>
      <c r="B5810" t="s">
        <v>674</v>
      </c>
      <c r="C5810">
        <v>3</v>
      </c>
      <c r="D5810">
        <v>6</v>
      </c>
      <c r="E5810" t="s">
        <v>510</v>
      </c>
      <c r="F5810" t="s">
        <v>508</v>
      </c>
      <c r="G5810" t="s">
        <v>508</v>
      </c>
      <c r="H5810">
        <v>3.750727756664606</v>
      </c>
      <c r="I5810">
        <v>22.033880497316979</v>
      </c>
      <c r="J5810">
        <v>-3.1160291181317998E-2</v>
      </c>
      <c r="K5810">
        <v>-65.891482710115795</v>
      </c>
      <c r="L5810">
        <v>0.66424594988605268</v>
      </c>
      <c r="M5810">
        <v>-0.67385701106133666</v>
      </c>
      <c r="N5810">
        <v>3.2564484624427652</v>
      </c>
      <c r="O5810">
        <v>0</v>
      </c>
      <c r="P5810">
        <v>1</v>
      </c>
      <c r="Q5810">
        <v>0</v>
      </c>
      <c r="R5810">
        <v>0</v>
      </c>
      <c r="S5810">
        <v>0</v>
      </c>
      <c r="T5810">
        <v>0</v>
      </c>
    </row>
    <row r="5811" spans="1:20" x14ac:dyDescent="0.3">
      <c r="A5811" t="s">
        <v>228</v>
      </c>
      <c r="B5811" t="s">
        <v>674</v>
      </c>
      <c r="C5811">
        <v>10</v>
      </c>
      <c r="D5811">
        <v>11</v>
      </c>
      <c r="E5811" t="s">
        <v>510</v>
      </c>
      <c r="F5811" t="s">
        <v>508</v>
      </c>
      <c r="G5811" t="s">
        <v>508</v>
      </c>
      <c r="H5811">
        <v>3.6971505192205072</v>
      </c>
      <c r="I5811">
        <v>40.384624201870849</v>
      </c>
      <c r="J5811">
        <v>-1.9957868912026389E-3</v>
      </c>
      <c r="K5811">
        <v>17.857982000687841</v>
      </c>
      <c r="L5811">
        <v>1.0043269365690131</v>
      </c>
      <c r="M5811">
        <v>-0.64766470539585119</v>
      </c>
      <c r="N5811">
        <v>1.564535650136063</v>
      </c>
      <c r="O5811">
        <v>1</v>
      </c>
      <c r="P5811">
        <v>1</v>
      </c>
      <c r="Q5811">
        <v>0</v>
      </c>
      <c r="R5811">
        <v>0</v>
      </c>
      <c r="S5811">
        <v>1</v>
      </c>
      <c r="T5811">
        <v>1</v>
      </c>
    </row>
    <row r="5812" spans="1:20" x14ac:dyDescent="0.3">
      <c r="A5812" t="s">
        <v>271</v>
      </c>
      <c r="B5812" t="s">
        <v>674</v>
      </c>
      <c r="C5812">
        <v>8</v>
      </c>
      <c r="D5812">
        <v>10</v>
      </c>
      <c r="E5812" t="s">
        <v>513</v>
      </c>
      <c r="F5812" t="s">
        <v>508</v>
      </c>
      <c r="G5812" t="s">
        <v>508</v>
      </c>
      <c r="H5812">
        <v>3.658067146382836</v>
      </c>
      <c r="I5812">
        <v>11.504433741162689</v>
      </c>
      <c r="J5812">
        <v>7.8898166944267045E-3</v>
      </c>
      <c r="K5812">
        <v>-7.7875331244691948</v>
      </c>
      <c r="L5812">
        <v>0.81442776464103517</v>
      </c>
      <c r="M5812">
        <v>-6.7839190862458238</v>
      </c>
      <c r="N5812">
        <v>0.94339210383379646</v>
      </c>
      <c r="O5812">
        <v>0</v>
      </c>
      <c r="P5812">
        <v>1</v>
      </c>
      <c r="Q5812">
        <v>1</v>
      </c>
      <c r="R5812">
        <v>0</v>
      </c>
      <c r="S5812">
        <v>1</v>
      </c>
      <c r="T5812">
        <v>0</v>
      </c>
    </row>
    <row r="5813" spans="1:20" x14ac:dyDescent="0.3">
      <c r="A5813" t="s">
        <v>283</v>
      </c>
      <c r="B5813" t="s">
        <v>674</v>
      </c>
      <c r="C5813">
        <v>3</v>
      </c>
      <c r="D5813">
        <v>6</v>
      </c>
      <c r="E5813" t="s">
        <v>510</v>
      </c>
      <c r="F5813" t="s">
        <v>508</v>
      </c>
      <c r="G5813" t="s">
        <v>508</v>
      </c>
      <c r="H5813">
        <v>3.649068941683363</v>
      </c>
      <c r="I5813">
        <v>6.1947048293893703</v>
      </c>
      <c r="J5813">
        <v>-6.03138625886257E-2</v>
      </c>
      <c r="K5813">
        <v>-84.172015368661079</v>
      </c>
      <c r="L5813">
        <v>0.50728093647769568</v>
      </c>
      <c r="M5813">
        <v>-1.997338093154295</v>
      </c>
      <c r="N5813">
        <v>-1.630439676893592</v>
      </c>
      <c r="O5813">
        <v>0</v>
      </c>
      <c r="P5813">
        <v>1</v>
      </c>
      <c r="Q5813">
        <v>0</v>
      </c>
      <c r="R5813">
        <v>0</v>
      </c>
      <c r="S5813">
        <v>0</v>
      </c>
      <c r="T5813">
        <v>0</v>
      </c>
    </row>
    <row r="5814" spans="1:20" x14ac:dyDescent="0.3">
      <c r="A5814" t="s">
        <v>290</v>
      </c>
      <c r="B5814" t="s">
        <v>674</v>
      </c>
      <c r="C5814">
        <v>0</v>
      </c>
      <c r="D5814">
        <v>5</v>
      </c>
      <c r="E5814" t="s">
        <v>510</v>
      </c>
      <c r="F5814" t="s">
        <v>508</v>
      </c>
      <c r="G5814" t="s">
        <v>508</v>
      </c>
      <c r="H5814">
        <v>3.7194165123782899</v>
      </c>
      <c r="I5814">
        <v>2.47931669631464</v>
      </c>
      <c r="J5814">
        <v>-8.1369952147299154E-2</v>
      </c>
      <c r="K5814">
        <v>-111.501155621729</v>
      </c>
      <c r="L5814">
        <v>0.62167250516839245</v>
      </c>
      <c r="M5814">
        <v>-1.630439676893592</v>
      </c>
      <c r="N5814">
        <v>0.27624942535851699</v>
      </c>
      <c r="O5814">
        <v>0</v>
      </c>
      <c r="P5814">
        <v>0</v>
      </c>
      <c r="Q5814">
        <v>0</v>
      </c>
      <c r="R5814">
        <v>0</v>
      </c>
      <c r="S5814">
        <v>0</v>
      </c>
      <c r="T5814">
        <v>0</v>
      </c>
    </row>
    <row r="5815" spans="1:20" x14ac:dyDescent="0.3">
      <c r="A5815" t="s">
        <v>512</v>
      </c>
      <c r="B5815" t="s">
        <v>674</v>
      </c>
      <c r="C5815">
        <v>0</v>
      </c>
      <c r="D5815">
        <v>5</v>
      </c>
      <c r="E5815" t="s">
        <v>510</v>
      </c>
      <c r="F5815" t="s">
        <v>508</v>
      </c>
      <c r="G5815" t="s">
        <v>508</v>
      </c>
      <c r="H5815">
        <v>3.7698415589290608</v>
      </c>
      <c r="I5815">
        <v>3.9369854054035791</v>
      </c>
      <c r="J5815">
        <v>-9.8146285416233173E-2</v>
      </c>
      <c r="K5815">
        <v>-100.931468826358</v>
      </c>
      <c r="L5815">
        <v>0.97600536279536521</v>
      </c>
      <c r="M5815">
        <v>-0.82645203478100038</v>
      </c>
      <c r="N5815">
        <v>-5.9722199962462312</v>
      </c>
      <c r="O5815">
        <v>0</v>
      </c>
      <c r="P5815">
        <v>0</v>
      </c>
      <c r="Q5815">
        <v>0</v>
      </c>
      <c r="R5815">
        <v>0</v>
      </c>
      <c r="S5815">
        <v>0</v>
      </c>
      <c r="T5815">
        <v>0</v>
      </c>
    </row>
    <row r="5816" spans="1:20" x14ac:dyDescent="0.3">
      <c r="A5816" t="s">
        <v>91</v>
      </c>
      <c r="B5816" t="s">
        <v>674</v>
      </c>
      <c r="C5816">
        <v>2</v>
      </c>
      <c r="D5816">
        <v>7</v>
      </c>
      <c r="E5816" t="s">
        <v>510</v>
      </c>
      <c r="F5816" t="s">
        <v>508</v>
      </c>
      <c r="G5816" t="s">
        <v>508</v>
      </c>
      <c r="H5816">
        <v>4.5684747971537849</v>
      </c>
      <c r="I5816">
        <v>14.507780597622631</v>
      </c>
      <c r="J5816">
        <v>-0.1207720613616209</v>
      </c>
      <c r="K5816">
        <v>-185.8185880104478</v>
      </c>
      <c r="L5816">
        <v>1.495584822386653</v>
      </c>
      <c r="M5816">
        <v>-5.9722199962462312</v>
      </c>
      <c r="N5816">
        <v>0.44313456267165169</v>
      </c>
      <c r="O5816">
        <v>0</v>
      </c>
      <c r="P5816">
        <v>0</v>
      </c>
      <c r="Q5816">
        <v>0</v>
      </c>
      <c r="R5816">
        <v>0</v>
      </c>
      <c r="S5816">
        <v>0</v>
      </c>
      <c r="T5816">
        <v>1</v>
      </c>
    </row>
    <row r="5817" spans="1:20" x14ac:dyDescent="0.3">
      <c r="A5817" t="s">
        <v>162</v>
      </c>
      <c r="B5817" t="s">
        <v>674</v>
      </c>
      <c r="C5817">
        <v>3</v>
      </c>
      <c r="D5817">
        <v>4</v>
      </c>
      <c r="E5817" t="s">
        <v>510</v>
      </c>
      <c r="F5817" t="s">
        <v>508</v>
      </c>
      <c r="G5817" t="s">
        <v>508</v>
      </c>
      <c r="H5817">
        <v>4.8109236537850579</v>
      </c>
      <c r="I5817">
        <v>16.062195367811871</v>
      </c>
      <c r="J5817">
        <v>-8.5613522162966138E-2</v>
      </c>
      <c r="K5817">
        <v>-91.662023616032869</v>
      </c>
      <c r="L5817">
        <v>0.64817944719016052</v>
      </c>
      <c r="M5817">
        <v>-1.875896692986289</v>
      </c>
      <c r="N5817">
        <v>-1.1764764455773851</v>
      </c>
      <c r="O5817">
        <v>0</v>
      </c>
      <c r="P5817">
        <v>1</v>
      </c>
      <c r="Q5817">
        <v>0</v>
      </c>
      <c r="R5817">
        <v>0</v>
      </c>
      <c r="S5817">
        <v>0</v>
      </c>
      <c r="T5817">
        <v>0</v>
      </c>
    </row>
    <row r="5818" spans="1:20" x14ac:dyDescent="0.3">
      <c r="A5818" t="s">
        <v>220</v>
      </c>
      <c r="B5818" t="s">
        <v>674</v>
      </c>
      <c r="C5818">
        <v>0</v>
      </c>
      <c r="D5818">
        <v>3</v>
      </c>
      <c r="E5818" t="s">
        <v>510</v>
      </c>
      <c r="F5818" t="s">
        <v>508</v>
      </c>
      <c r="G5818" t="s">
        <v>508</v>
      </c>
      <c r="H5818">
        <v>4.8575678544923253</v>
      </c>
      <c r="I5818">
        <v>11.91709754950211</v>
      </c>
      <c r="J5818">
        <v>-7.693457632525641E-2</v>
      </c>
      <c r="K5818">
        <v>-106.01058644008759</v>
      </c>
      <c r="L5818">
        <v>0.79371467463983603</v>
      </c>
      <c r="M5818">
        <v>-1.1764764455773851</v>
      </c>
      <c r="N5818">
        <v>2.9761948265863118</v>
      </c>
      <c r="O5818">
        <v>0</v>
      </c>
      <c r="P5818">
        <v>0</v>
      </c>
      <c r="Q5818">
        <v>0</v>
      </c>
      <c r="R5818">
        <v>0</v>
      </c>
      <c r="S5818">
        <v>0</v>
      </c>
      <c r="T5818">
        <v>0</v>
      </c>
    </row>
    <row r="5819" spans="1:20" x14ac:dyDescent="0.3">
      <c r="A5819" t="s">
        <v>269</v>
      </c>
      <c r="B5819" t="s">
        <v>674</v>
      </c>
      <c r="C5819">
        <v>11</v>
      </c>
      <c r="D5819">
        <v>8</v>
      </c>
      <c r="E5819" t="s">
        <v>510</v>
      </c>
      <c r="F5819" t="s">
        <v>508</v>
      </c>
      <c r="G5819" t="s">
        <v>508</v>
      </c>
      <c r="H5819">
        <v>4.9436336797900573</v>
      </c>
      <c r="I5819">
        <v>70.454550380548525</v>
      </c>
      <c r="J5819">
        <v>0.1254539933237834</v>
      </c>
      <c r="K5819">
        <v>85.828704278143661</v>
      </c>
      <c r="L5819">
        <v>0.30302247625649809</v>
      </c>
      <c r="M5819">
        <v>-1.528660981107347</v>
      </c>
      <c r="N5819">
        <v>-3.104789745965467</v>
      </c>
      <c r="O5819">
        <v>1</v>
      </c>
      <c r="P5819">
        <v>1</v>
      </c>
      <c r="Q5819">
        <v>1</v>
      </c>
      <c r="R5819">
        <v>0</v>
      </c>
      <c r="S5819">
        <v>1</v>
      </c>
      <c r="T5819">
        <v>0</v>
      </c>
    </row>
    <row r="5820" spans="1:20" x14ac:dyDescent="0.3">
      <c r="A5820" t="s">
        <v>282</v>
      </c>
      <c r="B5820" t="s">
        <v>674</v>
      </c>
      <c r="C5820">
        <v>6</v>
      </c>
      <c r="D5820">
        <v>5</v>
      </c>
      <c r="E5820" t="s">
        <v>510</v>
      </c>
      <c r="F5820" t="s">
        <v>508</v>
      </c>
      <c r="G5820" t="s">
        <v>508</v>
      </c>
      <c r="H5820">
        <v>5.1497241438294434</v>
      </c>
      <c r="I5820">
        <v>56.818174429177233</v>
      </c>
      <c r="J5820">
        <v>9.7988884783733923E-2</v>
      </c>
      <c r="K5820">
        <v>43.660225597924338</v>
      </c>
      <c r="L5820">
        <v>0.43236053411250969</v>
      </c>
      <c r="M5820">
        <v>-3.104789745965467</v>
      </c>
      <c r="N5820">
        <v>-0.93457539336838547</v>
      </c>
      <c r="O5820">
        <v>0</v>
      </c>
      <c r="P5820">
        <v>1</v>
      </c>
      <c r="Q5820">
        <v>1</v>
      </c>
      <c r="R5820">
        <v>0</v>
      </c>
      <c r="S5820">
        <v>1</v>
      </c>
      <c r="T5820">
        <v>0</v>
      </c>
    </row>
    <row r="5821" spans="1:20" x14ac:dyDescent="0.3">
      <c r="A5821" t="s">
        <v>285</v>
      </c>
      <c r="B5821" t="s">
        <v>674</v>
      </c>
      <c r="C5821">
        <v>6</v>
      </c>
      <c r="D5821">
        <v>7</v>
      </c>
      <c r="E5821" t="s">
        <v>510</v>
      </c>
      <c r="F5821" t="s">
        <v>508</v>
      </c>
      <c r="G5821" t="s">
        <v>508</v>
      </c>
      <c r="H5821">
        <v>4.5834959294181532</v>
      </c>
      <c r="I5821">
        <v>46.783635841422367</v>
      </c>
      <c r="J5821">
        <v>4.0041533158911867E-2</v>
      </c>
      <c r="K5821">
        <v>2.1732794525568329</v>
      </c>
      <c r="L5821">
        <v>0.68784799043884326</v>
      </c>
      <c r="M5821">
        <v>-1.0781660765967549</v>
      </c>
      <c r="N5821">
        <v>-1.3624029889763569</v>
      </c>
      <c r="O5821">
        <v>0</v>
      </c>
      <c r="P5821">
        <v>1</v>
      </c>
      <c r="Q5821">
        <v>1</v>
      </c>
      <c r="R5821">
        <v>0</v>
      </c>
      <c r="S5821">
        <v>0</v>
      </c>
      <c r="T5821">
        <v>0</v>
      </c>
    </row>
    <row r="5822" spans="1:20" x14ac:dyDescent="0.3">
      <c r="A5822" t="s">
        <v>291</v>
      </c>
      <c r="B5822" t="s">
        <v>674</v>
      </c>
      <c r="C5822">
        <v>3</v>
      </c>
      <c r="D5822">
        <v>4</v>
      </c>
      <c r="E5822" t="s">
        <v>510</v>
      </c>
      <c r="F5822" t="s">
        <v>508</v>
      </c>
      <c r="G5822" t="s">
        <v>508</v>
      </c>
      <c r="H5822">
        <v>4.6423597843202566</v>
      </c>
      <c r="I5822">
        <v>36.842111133729119</v>
      </c>
      <c r="J5822">
        <v>-2.133232513265533E-2</v>
      </c>
      <c r="K5822">
        <v>-20.052065023072359</v>
      </c>
      <c r="L5822">
        <v>0.86782541499718246</v>
      </c>
      <c r="M5822">
        <v>-0.96684664415960087</v>
      </c>
      <c r="N5822">
        <v>-0.2789397589079432</v>
      </c>
      <c r="O5822">
        <v>0</v>
      </c>
      <c r="P5822">
        <v>1</v>
      </c>
      <c r="Q5822">
        <v>0</v>
      </c>
      <c r="R5822">
        <v>0</v>
      </c>
      <c r="S5822">
        <v>0</v>
      </c>
      <c r="T5822">
        <v>0</v>
      </c>
    </row>
    <row r="5823" spans="1:20" x14ac:dyDescent="0.3">
      <c r="A5823" t="s">
        <v>295</v>
      </c>
      <c r="B5823" t="s">
        <v>674</v>
      </c>
      <c r="C5823">
        <v>3</v>
      </c>
      <c r="D5823">
        <v>4</v>
      </c>
      <c r="E5823" t="s">
        <v>510</v>
      </c>
      <c r="F5823" t="s">
        <v>508</v>
      </c>
      <c r="G5823" t="s">
        <v>508</v>
      </c>
      <c r="H5823">
        <v>4.6353653928782288</v>
      </c>
      <c r="I5823">
        <v>35.672521631954233</v>
      </c>
      <c r="J5823">
        <v>-4.0910624269708033E-2</v>
      </c>
      <c r="K5823">
        <v>-48.288237058005613</v>
      </c>
      <c r="L5823">
        <v>0.61163411028527903</v>
      </c>
      <c r="M5823">
        <v>-0.2789397589079432</v>
      </c>
      <c r="N5823">
        <v>-1.5384633852756819</v>
      </c>
      <c r="O5823">
        <v>0</v>
      </c>
      <c r="P5823">
        <v>1</v>
      </c>
      <c r="Q5823">
        <v>0</v>
      </c>
      <c r="R5823">
        <v>0</v>
      </c>
      <c r="S5823">
        <v>0</v>
      </c>
      <c r="T5823">
        <v>0</v>
      </c>
    </row>
    <row r="5824" spans="1:20" x14ac:dyDescent="0.3">
      <c r="A5824" t="s">
        <v>298</v>
      </c>
      <c r="B5824" t="s">
        <v>674</v>
      </c>
      <c r="C5824">
        <v>3</v>
      </c>
      <c r="D5824">
        <v>4</v>
      </c>
      <c r="E5824" t="s">
        <v>510</v>
      </c>
      <c r="F5824" t="s">
        <v>508</v>
      </c>
      <c r="G5824" t="s">
        <v>508</v>
      </c>
      <c r="H5824">
        <v>4.5758931141636987</v>
      </c>
      <c r="I5824">
        <v>15.972222912090769</v>
      </c>
      <c r="J5824">
        <v>-5.6045856169373548E-2</v>
      </c>
      <c r="K5824">
        <v>-74.274261163655424</v>
      </c>
      <c r="L5824">
        <v>0.83014174927196316</v>
      </c>
      <c r="M5824">
        <v>-1.5384633852756819</v>
      </c>
      <c r="N5824">
        <v>0.99432062557784329</v>
      </c>
      <c r="O5824">
        <v>0</v>
      </c>
      <c r="P5824">
        <v>1</v>
      </c>
      <c r="Q5824">
        <v>0</v>
      </c>
      <c r="R5824">
        <v>0</v>
      </c>
      <c r="S5824">
        <v>0</v>
      </c>
      <c r="T5824">
        <v>0</v>
      </c>
    </row>
    <row r="5825" spans="1:20" x14ac:dyDescent="0.3">
      <c r="A5825" t="s">
        <v>96</v>
      </c>
      <c r="B5825" t="s">
        <v>674</v>
      </c>
      <c r="C5825">
        <v>11</v>
      </c>
      <c r="D5825">
        <v>9</v>
      </c>
      <c r="E5825" t="s">
        <v>510</v>
      </c>
      <c r="F5825" t="s">
        <v>508</v>
      </c>
      <c r="G5825" t="s">
        <v>508</v>
      </c>
      <c r="H5825">
        <v>4.5995673992974808</v>
      </c>
      <c r="I5825">
        <v>63.571414704226449</v>
      </c>
      <c r="J5825">
        <v>6.4725474509635075E-2</v>
      </c>
      <c r="K5825">
        <v>121.1129735008516</v>
      </c>
      <c r="L5825">
        <v>0.81592804558617371</v>
      </c>
      <c r="M5825">
        <v>-2.7027058691622159</v>
      </c>
      <c r="N5825">
        <v>-0.25252500926581289</v>
      </c>
      <c r="O5825">
        <v>1</v>
      </c>
      <c r="P5825">
        <v>1</v>
      </c>
      <c r="Q5825">
        <v>1</v>
      </c>
      <c r="R5825">
        <v>0</v>
      </c>
      <c r="S5825">
        <v>1</v>
      </c>
      <c r="T5825">
        <v>0</v>
      </c>
    </row>
    <row r="5826" spans="1:20" x14ac:dyDescent="0.3">
      <c r="A5826" t="s">
        <v>164</v>
      </c>
      <c r="B5826" t="s">
        <v>674</v>
      </c>
      <c r="C5826">
        <v>11</v>
      </c>
      <c r="D5826">
        <v>12</v>
      </c>
      <c r="E5826" t="s">
        <v>510</v>
      </c>
      <c r="F5826" t="s">
        <v>508</v>
      </c>
      <c r="G5826" t="s">
        <v>508</v>
      </c>
      <c r="H5826">
        <v>4.7555638649565282</v>
      </c>
      <c r="I5826">
        <v>34.285713312577293</v>
      </c>
      <c r="J5826">
        <v>4.8630309474762781E-2</v>
      </c>
      <c r="K5826">
        <v>50.992315233652043</v>
      </c>
      <c r="L5826">
        <v>0.49396395432973239</v>
      </c>
      <c r="M5826">
        <v>-4.93670711110867</v>
      </c>
      <c r="N5826">
        <v>6.9240943840394298</v>
      </c>
      <c r="O5826">
        <v>1</v>
      </c>
      <c r="P5826">
        <v>1</v>
      </c>
      <c r="Q5826">
        <v>1</v>
      </c>
      <c r="R5826">
        <v>0</v>
      </c>
      <c r="S5826">
        <v>1</v>
      </c>
      <c r="T5826">
        <v>0</v>
      </c>
    </row>
    <row r="5827" spans="1:20" x14ac:dyDescent="0.3">
      <c r="A5827" t="s">
        <v>242</v>
      </c>
      <c r="B5827" t="s">
        <v>674</v>
      </c>
      <c r="C5827">
        <v>15</v>
      </c>
      <c r="D5827">
        <v>9</v>
      </c>
      <c r="E5827" t="s">
        <v>510</v>
      </c>
      <c r="F5827" t="s">
        <v>508</v>
      </c>
      <c r="G5827" t="s">
        <v>508</v>
      </c>
      <c r="H5827">
        <v>4.7946440322058539</v>
      </c>
      <c r="I5827">
        <v>69.285694579690215</v>
      </c>
      <c r="J5827">
        <v>5.4114267476368771E-2</v>
      </c>
      <c r="K5827">
        <v>77.138966274081042</v>
      </c>
      <c r="L5827">
        <v>1.8281574698076239</v>
      </c>
      <c r="M5827">
        <v>-0.37359569076960808</v>
      </c>
      <c r="N5827">
        <v>1.999998092651367</v>
      </c>
      <c r="O5827">
        <v>1</v>
      </c>
      <c r="P5827">
        <v>1</v>
      </c>
      <c r="Q5827">
        <v>1</v>
      </c>
      <c r="R5827">
        <v>1</v>
      </c>
      <c r="S5827">
        <v>1</v>
      </c>
      <c r="T5827">
        <v>1</v>
      </c>
    </row>
    <row r="5828" spans="1:20" x14ac:dyDescent="0.3">
      <c r="A5828" t="s">
        <v>77</v>
      </c>
      <c r="B5828" t="s">
        <v>244</v>
      </c>
      <c r="C5828">
        <v>6</v>
      </c>
      <c r="D5828">
        <v>9</v>
      </c>
      <c r="E5828" t="s">
        <v>513</v>
      </c>
      <c r="F5828" t="s">
        <v>508</v>
      </c>
      <c r="G5828" t="s">
        <v>508</v>
      </c>
      <c r="H5828">
        <v>3.6610129568137828</v>
      </c>
      <c r="I5828">
        <v>48.120329325988848</v>
      </c>
      <c r="J5828">
        <v>4.4740863654404592E-2</v>
      </c>
      <c r="K5828">
        <v>41.390229172109308</v>
      </c>
      <c r="L5828">
        <v>0.95041660143646811</v>
      </c>
      <c r="M5828">
        <v>-1.967211269428867</v>
      </c>
      <c r="N5828">
        <v>0.83612358821714661</v>
      </c>
      <c r="O5828">
        <v>0</v>
      </c>
      <c r="P5828">
        <v>1</v>
      </c>
      <c r="Q5828">
        <v>1</v>
      </c>
      <c r="R5828">
        <v>0</v>
      </c>
      <c r="S5828">
        <v>0</v>
      </c>
      <c r="T5828">
        <v>0</v>
      </c>
    </row>
    <row r="5829" spans="1:20" x14ac:dyDescent="0.3">
      <c r="A5829" t="s">
        <v>139</v>
      </c>
      <c r="B5829" t="s">
        <v>244</v>
      </c>
      <c r="C5829">
        <v>8</v>
      </c>
      <c r="D5829">
        <v>8</v>
      </c>
      <c r="E5829" t="s">
        <v>513</v>
      </c>
      <c r="F5829" t="s">
        <v>508</v>
      </c>
      <c r="G5829" t="s">
        <v>508</v>
      </c>
      <c r="H5829">
        <v>3.643945396622946</v>
      </c>
      <c r="I5829">
        <v>33.600006103515618</v>
      </c>
      <c r="J5829">
        <v>6.6038026584700413E-3</v>
      </c>
      <c r="K5829">
        <v>-19.747577139138929</v>
      </c>
      <c r="L5829">
        <v>0.8203076656087479</v>
      </c>
      <c r="M5829">
        <v>-1.3355580427863849</v>
      </c>
      <c r="N5829">
        <v>-0.253804854024893</v>
      </c>
      <c r="O5829">
        <v>0</v>
      </c>
      <c r="P5829">
        <v>1</v>
      </c>
      <c r="Q5829">
        <v>1</v>
      </c>
      <c r="R5829">
        <v>0</v>
      </c>
      <c r="S5829">
        <v>1</v>
      </c>
      <c r="T5829">
        <v>0</v>
      </c>
    </row>
    <row r="5830" spans="1:20" x14ac:dyDescent="0.3">
      <c r="A5830" t="s">
        <v>156</v>
      </c>
      <c r="B5830" t="s">
        <v>244</v>
      </c>
      <c r="C5830">
        <v>5</v>
      </c>
      <c r="D5830">
        <v>6</v>
      </c>
      <c r="E5830" t="s">
        <v>510</v>
      </c>
      <c r="F5830" t="s">
        <v>508</v>
      </c>
      <c r="G5830" t="s">
        <v>508</v>
      </c>
      <c r="H5830">
        <v>3.568399589470534</v>
      </c>
      <c r="I5830">
        <v>31.200027465820309</v>
      </c>
      <c r="J5830">
        <v>-1.9684259831654821E-4</v>
      </c>
      <c r="K5830">
        <v>-62.264139909427712</v>
      </c>
      <c r="L5830">
        <v>0.69117700187900311</v>
      </c>
      <c r="M5830">
        <v>-0.253804854024893</v>
      </c>
      <c r="N5830">
        <v>0.67854049164459163</v>
      </c>
      <c r="O5830">
        <v>0</v>
      </c>
      <c r="P5830">
        <v>1</v>
      </c>
      <c r="Q5830">
        <v>0</v>
      </c>
      <c r="R5830">
        <v>0</v>
      </c>
      <c r="S5830">
        <v>1</v>
      </c>
      <c r="T5830">
        <v>0</v>
      </c>
    </row>
    <row r="5831" spans="1:20" x14ac:dyDescent="0.3">
      <c r="A5831" t="s">
        <v>265</v>
      </c>
      <c r="B5831" t="s">
        <v>244</v>
      </c>
      <c r="C5831">
        <v>11</v>
      </c>
      <c r="D5831">
        <v>11</v>
      </c>
      <c r="E5831" t="s">
        <v>510</v>
      </c>
      <c r="F5831" t="s">
        <v>508</v>
      </c>
      <c r="G5831" t="s">
        <v>508</v>
      </c>
      <c r="H5831">
        <v>2.8627237676742538</v>
      </c>
      <c r="I5831">
        <v>81.294952182507146</v>
      </c>
      <c r="J5831">
        <v>9.5748866769732793E-2</v>
      </c>
      <c r="K5831">
        <v>112.41134415268201</v>
      </c>
      <c r="L5831">
        <v>0.97126846918967769</v>
      </c>
      <c r="M5831">
        <v>-0.23382488814953731</v>
      </c>
      <c r="N5831">
        <v>-1.5624984866008389</v>
      </c>
      <c r="O5831">
        <v>1</v>
      </c>
      <c r="P5831">
        <v>1</v>
      </c>
      <c r="Q5831">
        <v>1</v>
      </c>
      <c r="R5831">
        <v>0</v>
      </c>
      <c r="S5831">
        <v>1</v>
      </c>
      <c r="T5831">
        <v>0</v>
      </c>
    </row>
    <row r="5832" spans="1:20" x14ac:dyDescent="0.3">
      <c r="A5832" t="s">
        <v>271</v>
      </c>
      <c r="B5832" t="s">
        <v>244</v>
      </c>
      <c r="C5832">
        <v>6</v>
      </c>
      <c r="D5832">
        <v>10</v>
      </c>
      <c r="E5832" t="s">
        <v>513</v>
      </c>
      <c r="F5832" t="s">
        <v>508</v>
      </c>
      <c r="G5832" t="s">
        <v>508</v>
      </c>
      <c r="H5832">
        <v>3.2676655178211491</v>
      </c>
      <c r="I5832">
        <v>30.147034074207049</v>
      </c>
      <c r="J5832">
        <v>2.7451311071274829E-2</v>
      </c>
      <c r="K5832">
        <v>-17.163148859571081</v>
      </c>
      <c r="L5832">
        <v>0.70707796409325108</v>
      </c>
      <c r="M5832">
        <v>-3.8888945234724219</v>
      </c>
      <c r="N5832">
        <v>2.2295661884251019</v>
      </c>
      <c r="O5832">
        <v>0</v>
      </c>
      <c r="P5832">
        <v>1</v>
      </c>
      <c r="Q5832">
        <v>1</v>
      </c>
      <c r="R5832">
        <v>0</v>
      </c>
      <c r="S5832">
        <v>0</v>
      </c>
      <c r="T5832">
        <v>0</v>
      </c>
    </row>
    <row r="5833" spans="1:20" x14ac:dyDescent="0.3">
      <c r="A5833" t="s">
        <v>283</v>
      </c>
      <c r="B5833" t="s">
        <v>244</v>
      </c>
      <c r="C5833">
        <v>3</v>
      </c>
      <c r="D5833">
        <v>7</v>
      </c>
      <c r="E5833" t="s">
        <v>510</v>
      </c>
      <c r="F5833" t="s">
        <v>508</v>
      </c>
      <c r="G5833" t="s">
        <v>508</v>
      </c>
      <c r="H5833">
        <v>3.0944624304954078</v>
      </c>
      <c r="I5833">
        <v>42.647034074207049</v>
      </c>
      <c r="J5833">
        <v>-3.109730557356874E-2</v>
      </c>
      <c r="K5833">
        <v>-15.53886904258264</v>
      </c>
      <c r="L5833">
        <v>0.51356563734936878</v>
      </c>
      <c r="M5833">
        <v>-0.9677410423445254</v>
      </c>
      <c r="N5833">
        <v>0.89577046208084432</v>
      </c>
      <c r="O5833">
        <v>0</v>
      </c>
      <c r="P5833">
        <v>1</v>
      </c>
      <c r="Q5833">
        <v>0</v>
      </c>
      <c r="R5833">
        <v>0</v>
      </c>
      <c r="S5833">
        <v>0</v>
      </c>
      <c r="T5833">
        <v>0</v>
      </c>
    </row>
    <row r="5834" spans="1:20" x14ac:dyDescent="0.3">
      <c r="A5834" t="s">
        <v>512</v>
      </c>
      <c r="B5834" t="s">
        <v>244</v>
      </c>
      <c r="C5834">
        <v>5</v>
      </c>
      <c r="D5834">
        <v>7</v>
      </c>
      <c r="E5834" t="s">
        <v>510</v>
      </c>
      <c r="F5834" t="s">
        <v>508</v>
      </c>
      <c r="G5834" t="s">
        <v>508</v>
      </c>
      <c r="H5834">
        <v>3.2962524875796491</v>
      </c>
      <c r="I5834">
        <v>32.283440915767308</v>
      </c>
      <c r="J5834">
        <v>-5.2059765419882657E-2</v>
      </c>
      <c r="K5834">
        <v>-61.586092003441351</v>
      </c>
      <c r="L5834">
        <v>1.1830255155046261</v>
      </c>
      <c r="M5834">
        <v>-1.7713386930546251</v>
      </c>
      <c r="N5834">
        <v>-0.98360563471443352</v>
      </c>
      <c r="O5834">
        <v>0</v>
      </c>
      <c r="P5834">
        <v>1</v>
      </c>
      <c r="Q5834">
        <v>0</v>
      </c>
      <c r="R5834">
        <v>0</v>
      </c>
      <c r="S5834">
        <v>0</v>
      </c>
      <c r="T5834">
        <v>1</v>
      </c>
    </row>
    <row r="5835" spans="1:20" x14ac:dyDescent="0.3">
      <c r="A5835" t="s">
        <v>91</v>
      </c>
      <c r="B5835" t="s">
        <v>244</v>
      </c>
      <c r="C5835">
        <v>4</v>
      </c>
      <c r="D5835">
        <v>8</v>
      </c>
      <c r="E5835" t="s">
        <v>510</v>
      </c>
      <c r="F5835" t="s">
        <v>508</v>
      </c>
      <c r="G5835" t="s">
        <v>508</v>
      </c>
      <c r="H5835">
        <v>3.382213428027689</v>
      </c>
      <c r="I5835">
        <v>47.311818584542692</v>
      </c>
      <c r="J5835">
        <v>-6.4671619757250498E-2</v>
      </c>
      <c r="K5835">
        <v>-216.51743086584591</v>
      </c>
      <c r="L5835">
        <v>1.353214314585137</v>
      </c>
      <c r="M5835">
        <v>-0.98360563471443352</v>
      </c>
      <c r="N5835">
        <v>1.4072854086723421</v>
      </c>
      <c r="O5835">
        <v>0</v>
      </c>
      <c r="P5835">
        <v>0</v>
      </c>
      <c r="Q5835">
        <v>0</v>
      </c>
      <c r="R5835">
        <v>1</v>
      </c>
      <c r="S5835">
        <v>0</v>
      </c>
      <c r="T5835">
        <v>1</v>
      </c>
    </row>
    <row r="5836" spans="1:20" x14ac:dyDescent="0.3">
      <c r="A5836" t="s">
        <v>162</v>
      </c>
      <c r="B5836" t="s">
        <v>244</v>
      </c>
      <c r="C5836">
        <v>6</v>
      </c>
      <c r="D5836">
        <v>6</v>
      </c>
      <c r="E5836" t="s">
        <v>510</v>
      </c>
      <c r="F5836" t="s">
        <v>508</v>
      </c>
      <c r="G5836" t="s">
        <v>508</v>
      </c>
      <c r="H5836">
        <v>3.647292318435956</v>
      </c>
      <c r="I5836">
        <v>55.913958095769381</v>
      </c>
      <c r="J5836">
        <v>-3.1734646563329208E-2</v>
      </c>
      <c r="K5836">
        <v>-66.666615905570367</v>
      </c>
      <c r="L5836">
        <v>0.69667144858671382</v>
      </c>
      <c r="M5836">
        <v>-0.89069317371528489</v>
      </c>
      <c r="N5836">
        <v>-1.6339854003679131</v>
      </c>
      <c r="O5836">
        <v>1</v>
      </c>
      <c r="P5836">
        <v>1</v>
      </c>
      <c r="Q5836">
        <v>0</v>
      </c>
      <c r="R5836">
        <v>0</v>
      </c>
      <c r="S5836">
        <v>0</v>
      </c>
      <c r="T5836">
        <v>0</v>
      </c>
    </row>
    <row r="5837" spans="1:20" x14ac:dyDescent="0.3">
      <c r="A5837" t="s">
        <v>220</v>
      </c>
      <c r="B5837" t="s">
        <v>244</v>
      </c>
      <c r="C5837">
        <v>3</v>
      </c>
      <c r="D5837">
        <v>5</v>
      </c>
      <c r="E5837" t="s">
        <v>510</v>
      </c>
      <c r="F5837" t="s">
        <v>508</v>
      </c>
      <c r="G5837" t="s">
        <v>508</v>
      </c>
      <c r="H5837">
        <v>3.6307545710425981</v>
      </c>
      <c r="I5837">
        <v>50.602423481991643</v>
      </c>
      <c r="J5837">
        <v>-4.3720812299094358E-2</v>
      </c>
      <c r="K5837">
        <v>-82.344157599684024</v>
      </c>
      <c r="L5837">
        <v>0.72599389261255842</v>
      </c>
      <c r="M5837">
        <v>-1.6339854003679131</v>
      </c>
      <c r="N5837">
        <v>1.7441863688731469</v>
      </c>
      <c r="O5837">
        <v>0</v>
      </c>
      <c r="P5837">
        <v>1</v>
      </c>
      <c r="Q5837">
        <v>0</v>
      </c>
      <c r="R5837">
        <v>0</v>
      </c>
      <c r="S5837">
        <v>0</v>
      </c>
      <c r="T5837">
        <v>0</v>
      </c>
    </row>
    <row r="5838" spans="1:20" x14ac:dyDescent="0.3">
      <c r="A5838" t="s">
        <v>259</v>
      </c>
      <c r="B5838" t="s">
        <v>244</v>
      </c>
      <c r="C5838">
        <v>11</v>
      </c>
      <c r="D5838">
        <v>11</v>
      </c>
      <c r="E5838" t="s">
        <v>510</v>
      </c>
      <c r="F5838" t="s">
        <v>508</v>
      </c>
      <c r="G5838" t="s">
        <v>508</v>
      </c>
      <c r="H5838">
        <v>3.7879628858513721</v>
      </c>
      <c r="I5838">
        <v>68.029723434503154</v>
      </c>
      <c r="J5838">
        <v>9.2020095946562241E-2</v>
      </c>
      <c r="K5838">
        <v>244.03166543116711</v>
      </c>
      <c r="L5838">
        <v>0.85751575050472351</v>
      </c>
      <c r="M5838">
        <v>-3.2665220886047668</v>
      </c>
      <c r="N5838">
        <v>7.0606300471823609</v>
      </c>
      <c r="O5838">
        <v>1</v>
      </c>
      <c r="P5838">
        <v>1</v>
      </c>
      <c r="Q5838">
        <v>1</v>
      </c>
      <c r="R5838">
        <v>0</v>
      </c>
      <c r="S5838">
        <v>1</v>
      </c>
      <c r="T5838">
        <v>0</v>
      </c>
    </row>
    <row r="5839" spans="1:20" x14ac:dyDescent="0.3">
      <c r="A5839" t="s">
        <v>269</v>
      </c>
      <c r="B5839" t="s">
        <v>244</v>
      </c>
      <c r="C5839">
        <v>11</v>
      </c>
      <c r="D5839">
        <v>10</v>
      </c>
      <c r="E5839" t="s">
        <v>510</v>
      </c>
      <c r="F5839" t="s">
        <v>508</v>
      </c>
      <c r="G5839" t="s">
        <v>508</v>
      </c>
      <c r="H5839">
        <v>4.1243060335158201</v>
      </c>
      <c r="I5839">
        <v>81.000010172526032</v>
      </c>
      <c r="J5839">
        <v>0.15608722859954011</v>
      </c>
      <c r="K5839">
        <v>162.82663509421229</v>
      </c>
      <c r="L5839">
        <v>0.69575659304631277</v>
      </c>
      <c r="M5839">
        <v>-2.2939046537598178</v>
      </c>
      <c r="N5839">
        <v>-0.6603092577566152</v>
      </c>
      <c r="O5839">
        <v>1</v>
      </c>
      <c r="P5839">
        <v>1</v>
      </c>
      <c r="Q5839">
        <v>1</v>
      </c>
      <c r="R5839">
        <v>0</v>
      </c>
      <c r="S5839">
        <v>1</v>
      </c>
      <c r="T5839">
        <v>0</v>
      </c>
    </row>
    <row r="5840" spans="1:20" x14ac:dyDescent="0.3">
      <c r="A5840" t="s">
        <v>282</v>
      </c>
      <c r="B5840" t="s">
        <v>244</v>
      </c>
      <c r="C5840">
        <v>11</v>
      </c>
      <c r="D5840">
        <v>8</v>
      </c>
      <c r="E5840" t="s">
        <v>510</v>
      </c>
      <c r="F5840" t="s">
        <v>508</v>
      </c>
      <c r="G5840" t="s">
        <v>508</v>
      </c>
      <c r="H5840">
        <v>4.3838369891871869</v>
      </c>
      <c r="I5840">
        <v>78.00000508626303</v>
      </c>
      <c r="J5840">
        <v>0.1475427902358348</v>
      </c>
      <c r="K5840">
        <v>85.485462229744627</v>
      </c>
      <c r="L5840">
        <v>0.31767241615070801</v>
      </c>
      <c r="M5840">
        <v>-0.6603092577566152</v>
      </c>
      <c r="N5840">
        <v>-1.69866722957399</v>
      </c>
      <c r="O5840">
        <v>1</v>
      </c>
      <c r="P5840">
        <v>1</v>
      </c>
      <c r="Q5840">
        <v>1</v>
      </c>
      <c r="R5840">
        <v>0</v>
      </c>
      <c r="S5840">
        <v>1</v>
      </c>
      <c r="T5840">
        <v>0</v>
      </c>
    </row>
    <row r="5841" spans="1:20" x14ac:dyDescent="0.3">
      <c r="A5841" t="s">
        <v>285</v>
      </c>
      <c r="B5841" t="s">
        <v>244</v>
      </c>
      <c r="C5841">
        <v>8</v>
      </c>
      <c r="D5841">
        <v>9</v>
      </c>
      <c r="E5841" t="s">
        <v>510</v>
      </c>
      <c r="F5841" t="s">
        <v>508</v>
      </c>
      <c r="G5841" t="s">
        <v>508</v>
      </c>
      <c r="H5841">
        <v>4.6899853431324763</v>
      </c>
      <c r="I5841">
        <v>31.645571148332579</v>
      </c>
      <c r="J5841">
        <v>4.0887696758355407E-2</v>
      </c>
      <c r="K5841">
        <v>15.991682137878239</v>
      </c>
      <c r="L5841">
        <v>1.064609535768003</v>
      </c>
      <c r="M5841">
        <v>-5.4846015995217154</v>
      </c>
      <c r="N5841">
        <v>0.23847164668625459</v>
      </c>
      <c r="O5841">
        <v>0</v>
      </c>
      <c r="P5841">
        <v>1</v>
      </c>
      <c r="Q5841">
        <v>1</v>
      </c>
      <c r="R5841">
        <v>0</v>
      </c>
      <c r="S5841">
        <v>0</v>
      </c>
      <c r="T5841">
        <v>1</v>
      </c>
    </row>
    <row r="5842" spans="1:20" x14ac:dyDescent="0.3">
      <c r="A5842" t="s">
        <v>295</v>
      </c>
      <c r="B5842" t="s">
        <v>244</v>
      </c>
      <c r="C5842">
        <v>5</v>
      </c>
      <c r="D5842">
        <v>4</v>
      </c>
      <c r="E5842" t="s">
        <v>510</v>
      </c>
      <c r="F5842" t="s">
        <v>508</v>
      </c>
      <c r="G5842" t="s">
        <v>508</v>
      </c>
      <c r="H5842">
        <v>4.5307087172977418</v>
      </c>
      <c r="I5842">
        <v>37.554612431332323</v>
      </c>
      <c r="J5842">
        <v>-5.7458717242285962E-2</v>
      </c>
      <c r="K5842">
        <v>-10.64698436859217</v>
      </c>
      <c r="L5842">
        <v>0.42482971913143491</v>
      </c>
      <c r="M5842">
        <v>-1.0077454620995769</v>
      </c>
      <c r="N5842">
        <v>-1.331245655442336</v>
      </c>
      <c r="O5842">
        <v>0</v>
      </c>
      <c r="P5842">
        <v>1</v>
      </c>
      <c r="Q5842">
        <v>0</v>
      </c>
      <c r="R5842">
        <v>1</v>
      </c>
      <c r="S5842">
        <v>0</v>
      </c>
      <c r="T5842">
        <v>0</v>
      </c>
    </row>
    <row r="5843" spans="1:20" x14ac:dyDescent="0.3">
      <c r="A5843" t="s">
        <v>298</v>
      </c>
      <c r="B5843" t="s">
        <v>244</v>
      </c>
      <c r="C5843">
        <v>3</v>
      </c>
      <c r="D5843">
        <v>4</v>
      </c>
      <c r="E5843" t="s">
        <v>510</v>
      </c>
      <c r="F5843" t="s">
        <v>508</v>
      </c>
      <c r="G5843" t="s">
        <v>508</v>
      </c>
      <c r="H5843">
        <v>4.5578235102683147</v>
      </c>
      <c r="I5843">
        <v>23.809530297105962</v>
      </c>
      <c r="J5843">
        <v>-8.8599026826005428E-2</v>
      </c>
      <c r="K5843">
        <v>-42.800067577199677</v>
      </c>
      <c r="L5843">
        <v>0.455083585106001</v>
      </c>
      <c r="M5843">
        <v>-1.331245655442336</v>
      </c>
      <c r="N5843">
        <v>0.79364622831658782</v>
      </c>
      <c r="O5843">
        <v>0</v>
      </c>
      <c r="P5843">
        <v>1</v>
      </c>
      <c r="Q5843">
        <v>0</v>
      </c>
      <c r="R5843">
        <v>0</v>
      </c>
      <c r="S5843">
        <v>0</v>
      </c>
      <c r="T5843">
        <v>0</v>
      </c>
    </row>
    <row r="5844" spans="1:20" x14ac:dyDescent="0.3">
      <c r="A5844" t="s">
        <v>164</v>
      </c>
      <c r="B5844" t="s">
        <v>244</v>
      </c>
      <c r="C5844">
        <v>5</v>
      </c>
      <c r="D5844">
        <v>8</v>
      </c>
      <c r="E5844" t="s">
        <v>510</v>
      </c>
      <c r="F5844" t="s">
        <v>508</v>
      </c>
      <c r="G5844" t="s">
        <v>508</v>
      </c>
      <c r="H5844">
        <v>3.3421238589380331</v>
      </c>
      <c r="I5844">
        <v>3.333356292157037</v>
      </c>
      <c r="J5844">
        <v>-7.0002085833870339E-2</v>
      </c>
      <c r="K5844">
        <v>-68.162889465696381</v>
      </c>
      <c r="L5844">
        <v>1.3540809070980251</v>
      </c>
      <c r="M5844">
        <v>-1.8897620056897559</v>
      </c>
      <c r="N5844">
        <v>3.5312967819921188</v>
      </c>
      <c r="O5844">
        <v>0</v>
      </c>
      <c r="P5844">
        <v>1</v>
      </c>
      <c r="Q5844">
        <v>0</v>
      </c>
      <c r="R5844">
        <v>0</v>
      </c>
      <c r="S5844">
        <v>0</v>
      </c>
      <c r="T5844">
        <v>1</v>
      </c>
    </row>
    <row r="5845" spans="1:20" x14ac:dyDescent="0.3">
      <c r="A5845" t="s">
        <v>242</v>
      </c>
      <c r="B5845" t="s">
        <v>244</v>
      </c>
      <c r="C5845">
        <v>11</v>
      </c>
      <c r="D5845">
        <v>13</v>
      </c>
      <c r="E5845" t="s">
        <v>513</v>
      </c>
      <c r="F5845" t="s">
        <v>508</v>
      </c>
      <c r="G5845" t="s">
        <v>508</v>
      </c>
      <c r="H5845">
        <v>2.7043142256946191</v>
      </c>
      <c r="I5845">
        <v>55.714311988975531</v>
      </c>
      <c r="J5845">
        <v>4.6797798460687573E-2</v>
      </c>
      <c r="K5845">
        <v>151.08250824614319</v>
      </c>
      <c r="L5845">
        <v>0.75971209453164912</v>
      </c>
      <c r="M5845">
        <v>-1.7883738431724521</v>
      </c>
      <c r="N5845">
        <v>2.4279187209013569</v>
      </c>
      <c r="O5845">
        <v>1</v>
      </c>
      <c r="P5845">
        <v>1</v>
      </c>
      <c r="Q5845">
        <v>1</v>
      </c>
      <c r="R5845">
        <v>0</v>
      </c>
      <c r="S5845">
        <v>1</v>
      </c>
      <c r="T5845">
        <v>0</v>
      </c>
    </row>
    <row r="5846" spans="1:20" x14ac:dyDescent="0.3">
      <c r="A5846" t="s">
        <v>139</v>
      </c>
      <c r="B5846" t="s">
        <v>675</v>
      </c>
      <c r="C5846">
        <v>11</v>
      </c>
      <c r="D5846">
        <v>9</v>
      </c>
      <c r="E5846" t="s">
        <v>510</v>
      </c>
      <c r="F5846" t="s">
        <v>508</v>
      </c>
      <c r="G5846" t="s">
        <v>508</v>
      </c>
      <c r="H5846">
        <v>4.0540537736289561</v>
      </c>
      <c r="I5846">
        <v>58.62073689564361</v>
      </c>
      <c r="J5846">
        <v>1.5938159804489399E-2</v>
      </c>
      <c r="K5846">
        <v>41.357968306621729</v>
      </c>
      <c r="L5846">
        <v>0.55782025011842973</v>
      </c>
      <c r="M5846">
        <v>-0.48899315534869309</v>
      </c>
      <c r="N5846">
        <v>0</v>
      </c>
      <c r="O5846">
        <v>1</v>
      </c>
      <c r="P5846">
        <v>1</v>
      </c>
      <c r="Q5846">
        <v>1</v>
      </c>
      <c r="R5846">
        <v>0</v>
      </c>
      <c r="S5846">
        <v>1</v>
      </c>
      <c r="T5846">
        <v>0</v>
      </c>
    </row>
    <row r="5847" spans="1:20" x14ac:dyDescent="0.3">
      <c r="A5847" t="s">
        <v>228</v>
      </c>
      <c r="B5847" t="s">
        <v>675</v>
      </c>
      <c r="C5847">
        <v>9</v>
      </c>
      <c r="D5847">
        <v>7</v>
      </c>
      <c r="E5847" t="s">
        <v>510</v>
      </c>
      <c r="F5847" t="s">
        <v>508</v>
      </c>
      <c r="G5847" t="s">
        <v>508</v>
      </c>
      <c r="H5847">
        <v>3.7530241743524249</v>
      </c>
      <c r="I5847">
        <v>67.796640029991224</v>
      </c>
      <c r="J5847">
        <v>1.2599319928472691E-2</v>
      </c>
      <c r="K5847">
        <v>66.83187972396496</v>
      </c>
      <c r="L5847">
        <v>0.84275748337382528</v>
      </c>
      <c r="M5847">
        <v>-1.66665480502177</v>
      </c>
      <c r="N5847">
        <v>1.6949029870966741</v>
      </c>
      <c r="O5847">
        <v>1</v>
      </c>
      <c r="P5847">
        <v>1</v>
      </c>
      <c r="Q5847">
        <v>1</v>
      </c>
      <c r="R5847">
        <v>0</v>
      </c>
      <c r="S5847">
        <v>0</v>
      </c>
      <c r="T5847">
        <v>0</v>
      </c>
    </row>
    <row r="5848" spans="1:20" x14ac:dyDescent="0.3">
      <c r="A5848" t="s">
        <v>271</v>
      </c>
      <c r="B5848" t="s">
        <v>675</v>
      </c>
      <c r="C5848">
        <v>5</v>
      </c>
      <c r="D5848">
        <v>7</v>
      </c>
      <c r="E5848" t="s">
        <v>510</v>
      </c>
      <c r="F5848" t="s">
        <v>508</v>
      </c>
      <c r="G5848" t="s">
        <v>508</v>
      </c>
      <c r="H5848">
        <v>4.6071402531580592</v>
      </c>
      <c r="I5848">
        <v>15.78945880091136</v>
      </c>
      <c r="J5848">
        <v>-8.7745900241205793E-3</v>
      </c>
      <c r="K5848">
        <v>-78.787946173424217</v>
      </c>
      <c r="L5848">
        <v>1.000956209819821</v>
      </c>
      <c r="M5848">
        <v>-5.2132709038509226</v>
      </c>
      <c r="N5848">
        <v>2.0000008791571502</v>
      </c>
      <c r="O5848">
        <v>0</v>
      </c>
      <c r="P5848">
        <v>1</v>
      </c>
      <c r="Q5848">
        <v>0</v>
      </c>
      <c r="R5848">
        <v>0</v>
      </c>
      <c r="S5848">
        <v>0</v>
      </c>
      <c r="T5848">
        <v>1</v>
      </c>
    </row>
    <row r="5849" spans="1:20" x14ac:dyDescent="0.3">
      <c r="A5849" t="s">
        <v>283</v>
      </c>
      <c r="B5849" t="s">
        <v>675</v>
      </c>
      <c r="C5849">
        <v>3</v>
      </c>
      <c r="D5849">
        <v>8</v>
      </c>
      <c r="E5849" t="s">
        <v>510</v>
      </c>
      <c r="F5849" t="s">
        <v>508</v>
      </c>
      <c r="G5849" t="s">
        <v>508</v>
      </c>
      <c r="H5849">
        <v>3.771287607971515</v>
      </c>
      <c r="I5849">
        <v>33.928571050759601</v>
      </c>
      <c r="J5849">
        <v>-2.0609618966086901E-2</v>
      </c>
      <c r="K5849">
        <v>-14.532891164025241</v>
      </c>
      <c r="L5849">
        <v>0.64716632505729954</v>
      </c>
      <c r="M5849">
        <v>-2.1428470184519548</v>
      </c>
      <c r="N5849">
        <v>-2.9197122671845581</v>
      </c>
      <c r="O5849">
        <v>0</v>
      </c>
      <c r="P5849">
        <v>1</v>
      </c>
      <c r="Q5849">
        <v>0</v>
      </c>
      <c r="R5849">
        <v>0</v>
      </c>
      <c r="S5849">
        <v>0</v>
      </c>
      <c r="T5849">
        <v>0</v>
      </c>
    </row>
    <row r="5850" spans="1:20" x14ac:dyDescent="0.3">
      <c r="A5850" t="s">
        <v>290</v>
      </c>
      <c r="B5850" t="s">
        <v>675</v>
      </c>
      <c r="C5850">
        <v>5</v>
      </c>
      <c r="D5850">
        <v>9</v>
      </c>
      <c r="E5850" t="s">
        <v>510</v>
      </c>
      <c r="F5850" t="s">
        <v>508</v>
      </c>
      <c r="G5850" t="s">
        <v>508</v>
      </c>
      <c r="H5850">
        <v>3.9563174776937191</v>
      </c>
      <c r="I5850">
        <v>12.49997548617621</v>
      </c>
      <c r="J5850">
        <v>-3.0690101689944901E-2</v>
      </c>
      <c r="K5850">
        <v>-93.65636160296566</v>
      </c>
      <c r="L5850">
        <v>1.004863633283188</v>
      </c>
      <c r="M5850">
        <v>-2.9197122671845581</v>
      </c>
      <c r="N5850">
        <v>0.50126122695966113</v>
      </c>
      <c r="O5850">
        <v>0</v>
      </c>
      <c r="P5850">
        <v>1</v>
      </c>
      <c r="Q5850">
        <v>0</v>
      </c>
      <c r="R5850">
        <v>0</v>
      </c>
      <c r="S5850">
        <v>0</v>
      </c>
      <c r="T5850">
        <v>1</v>
      </c>
    </row>
    <row r="5851" spans="1:20" x14ac:dyDescent="0.3">
      <c r="A5851" t="s">
        <v>512</v>
      </c>
      <c r="B5851" t="s">
        <v>675</v>
      </c>
      <c r="C5851">
        <v>2</v>
      </c>
      <c r="D5851">
        <v>5</v>
      </c>
      <c r="E5851" t="s">
        <v>510</v>
      </c>
      <c r="F5851" t="s">
        <v>508</v>
      </c>
      <c r="G5851" t="s">
        <v>508</v>
      </c>
      <c r="H5851">
        <v>4.1666656605942221</v>
      </c>
      <c r="I5851">
        <v>13.333320511078441</v>
      </c>
      <c r="J5851">
        <v>-4.1438749103604892E-2</v>
      </c>
      <c r="K5851">
        <v>-105.35346907620119</v>
      </c>
      <c r="L5851">
        <v>1.227026193272849</v>
      </c>
      <c r="M5851">
        <v>-1.246887166906109</v>
      </c>
      <c r="N5851">
        <v>-2.2727353457954602</v>
      </c>
      <c r="O5851">
        <v>0</v>
      </c>
      <c r="P5851">
        <v>0</v>
      </c>
      <c r="Q5851">
        <v>0</v>
      </c>
      <c r="R5851">
        <v>0</v>
      </c>
      <c r="S5851">
        <v>0</v>
      </c>
      <c r="T5851">
        <v>1</v>
      </c>
    </row>
    <row r="5852" spans="1:20" x14ac:dyDescent="0.3">
      <c r="A5852" t="s">
        <v>91</v>
      </c>
      <c r="B5852" t="s">
        <v>675</v>
      </c>
      <c r="C5852">
        <v>4</v>
      </c>
      <c r="D5852">
        <v>7</v>
      </c>
      <c r="E5852" t="s">
        <v>510</v>
      </c>
      <c r="F5852" t="s">
        <v>508</v>
      </c>
      <c r="G5852" t="s">
        <v>508</v>
      </c>
      <c r="H5852">
        <v>4.5773345991192693</v>
      </c>
      <c r="I5852">
        <v>30.681798979472561</v>
      </c>
      <c r="J5852">
        <v>-4.653262858650354E-2</v>
      </c>
      <c r="K5852">
        <v>-200.08062603138629</v>
      </c>
      <c r="L5852">
        <v>1.2401684691251491</v>
      </c>
      <c r="M5852">
        <v>-2.2727353457954602</v>
      </c>
      <c r="N5852">
        <v>-0.25839238139053011</v>
      </c>
      <c r="O5852">
        <v>0</v>
      </c>
      <c r="P5852">
        <v>0</v>
      </c>
      <c r="Q5852">
        <v>0</v>
      </c>
      <c r="R5852">
        <v>1</v>
      </c>
      <c r="S5852">
        <v>0</v>
      </c>
      <c r="T5852">
        <v>1</v>
      </c>
    </row>
    <row r="5853" spans="1:20" x14ac:dyDescent="0.3">
      <c r="A5853" t="s">
        <v>93</v>
      </c>
      <c r="B5853" t="s">
        <v>675</v>
      </c>
      <c r="C5853">
        <v>2</v>
      </c>
      <c r="D5853">
        <v>3</v>
      </c>
      <c r="E5853" t="s">
        <v>510</v>
      </c>
      <c r="F5853" t="s">
        <v>508</v>
      </c>
      <c r="G5853" t="s">
        <v>508</v>
      </c>
      <c r="H5853">
        <v>4.6076984006530823</v>
      </c>
      <c r="I5853">
        <v>29.545460421278349</v>
      </c>
      <c r="J5853">
        <v>-4.5923959334766798E-2</v>
      </c>
      <c r="K5853">
        <v>-113.2013097248206</v>
      </c>
      <c r="L5853">
        <v>0.80344982377004126</v>
      </c>
      <c r="M5853">
        <v>-0.25839238139053011</v>
      </c>
      <c r="N5853">
        <v>-1.813471485731982</v>
      </c>
      <c r="O5853">
        <v>0</v>
      </c>
      <c r="P5853">
        <v>0</v>
      </c>
      <c r="Q5853">
        <v>0</v>
      </c>
      <c r="R5853">
        <v>1</v>
      </c>
      <c r="S5853">
        <v>0</v>
      </c>
      <c r="T5853">
        <v>0</v>
      </c>
    </row>
    <row r="5854" spans="1:20" x14ac:dyDescent="0.3">
      <c r="A5854" t="s">
        <v>162</v>
      </c>
      <c r="B5854" t="s">
        <v>675</v>
      </c>
      <c r="C5854">
        <v>3</v>
      </c>
      <c r="D5854">
        <v>4</v>
      </c>
      <c r="E5854" t="s">
        <v>510</v>
      </c>
      <c r="F5854" t="s">
        <v>508</v>
      </c>
      <c r="G5854" t="s">
        <v>508</v>
      </c>
      <c r="H5854">
        <v>4.578267725758268</v>
      </c>
      <c r="I5854">
        <v>18.181817942902541</v>
      </c>
      <c r="J5854">
        <v>-4.568397404520258E-2</v>
      </c>
      <c r="K5854">
        <v>-91.324281451964453</v>
      </c>
      <c r="L5854">
        <v>0.7033141478604007</v>
      </c>
      <c r="M5854">
        <v>-1.8276762744565389</v>
      </c>
      <c r="N5854">
        <v>1.3297853507028781</v>
      </c>
      <c r="O5854">
        <v>0</v>
      </c>
      <c r="P5854">
        <v>1</v>
      </c>
      <c r="Q5854">
        <v>0</v>
      </c>
      <c r="R5854">
        <v>0</v>
      </c>
      <c r="S5854">
        <v>0</v>
      </c>
      <c r="T5854">
        <v>0</v>
      </c>
    </row>
    <row r="5855" spans="1:20" x14ac:dyDescent="0.3">
      <c r="A5855" t="s">
        <v>282</v>
      </c>
      <c r="B5855" t="s">
        <v>675</v>
      </c>
      <c r="C5855">
        <v>11</v>
      </c>
      <c r="D5855">
        <v>9</v>
      </c>
      <c r="E5855" t="s">
        <v>510</v>
      </c>
      <c r="F5855" t="s">
        <v>508</v>
      </c>
      <c r="G5855" t="s">
        <v>508</v>
      </c>
      <c r="H5855">
        <v>3.966387421269872</v>
      </c>
      <c r="I5855">
        <v>76.470602540743769</v>
      </c>
      <c r="J5855">
        <v>4.6815925239078619E-2</v>
      </c>
      <c r="K5855">
        <v>152.576775304904</v>
      </c>
      <c r="L5855">
        <v>0.28606009272126087</v>
      </c>
      <c r="M5855">
        <v>-0.23474851094606619</v>
      </c>
      <c r="N5855">
        <v>-3.2941117923848608</v>
      </c>
      <c r="O5855">
        <v>1</v>
      </c>
      <c r="P5855">
        <v>1</v>
      </c>
      <c r="Q5855">
        <v>1</v>
      </c>
      <c r="R5855">
        <v>0</v>
      </c>
      <c r="S5855">
        <v>1</v>
      </c>
      <c r="T5855">
        <v>0</v>
      </c>
    </row>
    <row r="5856" spans="1:20" x14ac:dyDescent="0.3">
      <c r="A5856" t="s">
        <v>295</v>
      </c>
      <c r="B5856" t="s">
        <v>675</v>
      </c>
      <c r="C5856">
        <v>9</v>
      </c>
      <c r="D5856">
        <v>7</v>
      </c>
      <c r="E5856" t="s">
        <v>510</v>
      </c>
      <c r="F5856" t="s">
        <v>508</v>
      </c>
      <c r="G5856" t="s">
        <v>508</v>
      </c>
      <c r="H5856">
        <v>5.7371700713643872</v>
      </c>
      <c r="I5856">
        <v>50.724614361035151</v>
      </c>
      <c r="J5856">
        <v>6.0750589860313987E-2</v>
      </c>
      <c r="K5856">
        <v>115.865509894968</v>
      </c>
      <c r="L5856">
        <v>0.65883165741258176</v>
      </c>
      <c r="M5856">
        <v>-7.8059088052757488</v>
      </c>
      <c r="N5856">
        <v>2.9748333998568981</v>
      </c>
      <c r="O5856">
        <v>1</v>
      </c>
      <c r="P5856">
        <v>1</v>
      </c>
      <c r="Q5856">
        <v>1</v>
      </c>
      <c r="R5856">
        <v>0</v>
      </c>
      <c r="S5856">
        <v>1</v>
      </c>
      <c r="T5856">
        <v>0</v>
      </c>
    </row>
    <row r="5857" spans="1:20" x14ac:dyDescent="0.3">
      <c r="A5857" t="s">
        <v>164</v>
      </c>
      <c r="B5857" t="s">
        <v>675</v>
      </c>
      <c r="C5857">
        <v>9</v>
      </c>
      <c r="D5857">
        <v>5</v>
      </c>
      <c r="E5857" t="s">
        <v>510</v>
      </c>
      <c r="F5857" t="s">
        <v>508</v>
      </c>
      <c r="G5857" t="s">
        <v>508</v>
      </c>
      <c r="H5857">
        <v>6.5475541271094118</v>
      </c>
      <c r="I5857">
        <v>60.416648586757233</v>
      </c>
      <c r="J5857">
        <v>2.1307009216131049E-2</v>
      </c>
      <c r="K5857">
        <v>69.272083948502114</v>
      </c>
      <c r="L5857">
        <v>0.83275405245885581</v>
      </c>
      <c r="M5857">
        <v>-4.157550330055817</v>
      </c>
      <c r="N5857">
        <v>1.598166506741149</v>
      </c>
      <c r="O5857">
        <v>1</v>
      </c>
      <c r="P5857">
        <v>1</v>
      </c>
      <c r="Q5857">
        <v>1</v>
      </c>
      <c r="R5857">
        <v>0</v>
      </c>
      <c r="S5857">
        <v>1</v>
      </c>
      <c r="T5857">
        <v>0</v>
      </c>
    </row>
    <row r="5858" spans="1:20" x14ac:dyDescent="0.3">
      <c r="A5858" t="s">
        <v>242</v>
      </c>
      <c r="B5858" t="s">
        <v>675</v>
      </c>
      <c r="C5858">
        <v>7</v>
      </c>
      <c r="D5858">
        <v>4</v>
      </c>
      <c r="E5858" t="s">
        <v>510</v>
      </c>
      <c r="F5858" t="s">
        <v>508</v>
      </c>
      <c r="G5858" t="s">
        <v>508</v>
      </c>
      <c r="H5858">
        <v>6.6011072693352073</v>
      </c>
      <c r="I5858">
        <v>71.328461317318457</v>
      </c>
      <c r="J5858">
        <v>1.891512646892704E-2</v>
      </c>
      <c r="K5858">
        <v>89.660252786443124</v>
      </c>
      <c r="L5858">
        <v>0.95133481352404792</v>
      </c>
      <c r="M5858">
        <v>-3.1250018626450751</v>
      </c>
      <c r="N5858">
        <v>3.010749755146688</v>
      </c>
      <c r="O5858">
        <v>1</v>
      </c>
      <c r="P5858">
        <v>1</v>
      </c>
      <c r="Q5858">
        <v>1</v>
      </c>
      <c r="R5858">
        <v>0</v>
      </c>
      <c r="S5858">
        <v>0</v>
      </c>
      <c r="T5858">
        <v>0</v>
      </c>
    </row>
    <row r="5859" spans="1:20" x14ac:dyDescent="0.3">
      <c r="A5859" t="s">
        <v>77</v>
      </c>
      <c r="B5859" t="s">
        <v>676</v>
      </c>
      <c r="C5859">
        <v>4</v>
      </c>
      <c r="D5859">
        <v>6</v>
      </c>
      <c r="E5859" t="s">
        <v>510</v>
      </c>
      <c r="F5859" t="s">
        <v>508</v>
      </c>
      <c r="G5859" t="s">
        <v>508</v>
      </c>
      <c r="H5859">
        <v>5.2180203955043822</v>
      </c>
      <c r="I5859">
        <v>54.831446958391851</v>
      </c>
      <c r="J5859">
        <v>1.5487900270162811</v>
      </c>
      <c r="K5859">
        <v>71.659814369227945</v>
      </c>
      <c r="L5859">
        <v>0.70286495615355138</v>
      </c>
      <c r="M5859">
        <v>-3.8974390274439101</v>
      </c>
      <c r="N5859">
        <v>0.32017402511072401</v>
      </c>
      <c r="O5859">
        <v>0</v>
      </c>
      <c r="P5859">
        <v>1</v>
      </c>
      <c r="Q5859">
        <v>1</v>
      </c>
      <c r="R5859">
        <v>0</v>
      </c>
      <c r="S5859">
        <v>0</v>
      </c>
      <c r="T5859">
        <v>0</v>
      </c>
    </row>
    <row r="5860" spans="1:20" x14ac:dyDescent="0.3">
      <c r="A5860" t="s">
        <v>139</v>
      </c>
      <c r="B5860" t="s">
        <v>676</v>
      </c>
      <c r="C5860">
        <v>1</v>
      </c>
      <c r="D5860">
        <v>5</v>
      </c>
      <c r="E5860" t="s">
        <v>510</v>
      </c>
      <c r="F5860" t="s">
        <v>508</v>
      </c>
      <c r="G5860" t="s">
        <v>508</v>
      </c>
      <c r="H5860">
        <v>5.3299678778796462</v>
      </c>
      <c r="I5860">
        <v>40.355320709588021</v>
      </c>
      <c r="J5860">
        <v>-0.4517008309565691</v>
      </c>
      <c r="K5860">
        <v>17.057596304207721</v>
      </c>
      <c r="L5860">
        <v>0.53615292515245738</v>
      </c>
      <c r="M5860">
        <v>-3.0047427727673481</v>
      </c>
      <c r="N5860">
        <v>-0.38043312404466711</v>
      </c>
      <c r="O5860">
        <v>0</v>
      </c>
      <c r="P5860">
        <v>1</v>
      </c>
      <c r="Q5860">
        <v>0</v>
      </c>
      <c r="R5860">
        <v>0</v>
      </c>
      <c r="S5860">
        <v>0</v>
      </c>
      <c r="T5860">
        <v>0</v>
      </c>
    </row>
    <row r="5861" spans="1:20" x14ac:dyDescent="0.3">
      <c r="A5861" t="s">
        <v>156</v>
      </c>
      <c r="B5861" t="s">
        <v>676</v>
      </c>
      <c r="C5861">
        <v>1</v>
      </c>
      <c r="D5861">
        <v>2</v>
      </c>
      <c r="E5861" t="s">
        <v>510</v>
      </c>
      <c r="F5861" t="s">
        <v>508</v>
      </c>
      <c r="G5861" t="s">
        <v>508</v>
      </c>
      <c r="H5861">
        <v>5.4204650171485076</v>
      </c>
      <c r="I5861">
        <v>38.578678433750888</v>
      </c>
      <c r="J5861">
        <v>-1.076267104709429</v>
      </c>
      <c r="K5861">
        <v>-22.238184745271312</v>
      </c>
      <c r="L5861">
        <v>0.55833832040154829</v>
      </c>
      <c r="M5861">
        <v>-0.38043312404466711</v>
      </c>
      <c r="N5861">
        <v>5.9465323049703276</v>
      </c>
      <c r="O5861">
        <v>0</v>
      </c>
      <c r="P5861">
        <v>1</v>
      </c>
      <c r="Q5861">
        <v>0</v>
      </c>
      <c r="R5861">
        <v>0</v>
      </c>
      <c r="S5861">
        <v>0</v>
      </c>
      <c r="T5861">
        <v>0</v>
      </c>
    </row>
    <row r="5862" spans="1:20" x14ac:dyDescent="0.3">
      <c r="A5862" t="s">
        <v>228</v>
      </c>
      <c r="B5862" t="s">
        <v>676</v>
      </c>
      <c r="C5862">
        <v>4</v>
      </c>
      <c r="D5862">
        <v>0</v>
      </c>
      <c r="E5862" t="s">
        <v>510</v>
      </c>
      <c r="F5862" t="s">
        <v>508</v>
      </c>
      <c r="G5862" t="s">
        <v>508</v>
      </c>
      <c r="H5862">
        <v>5.565626159623708</v>
      </c>
      <c r="I5862">
        <v>67.987807856507857</v>
      </c>
      <c r="J5862">
        <v>-0.2822713192195625</v>
      </c>
      <c r="K5862">
        <v>127.2252933398282</v>
      </c>
      <c r="L5862">
        <v>0.89274696958699284</v>
      </c>
      <c r="M5862">
        <v>-1.0050251256281411</v>
      </c>
      <c r="N5862">
        <v>1.6243639331178621</v>
      </c>
      <c r="O5862">
        <v>1</v>
      </c>
      <c r="P5862">
        <v>1</v>
      </c>
      <c r="Q5862">
        <v>0</v>
      </c>
      <c r="R5862">
        <v>0</v>
      </c>
      <c r="S5862">
        <v>0</v>
      </c>
      <c r="T5862">
        <v>0</v>
      </c>
    </row>
    <row r="5863" spans="1:20" x14ac:dyDescent="0.3">
      <c r="A5863" t="s">
        <v>271</v>
      </c>
      <c r="B5863" t="s">
        <v>676</v>
      </c>
      <c r="C5863">
        <v>5</v>
      </c>
      <c r="D5863">
        <v>8</v>
      </c>
      <c r="E5863" t="s">
        <v>510</v>
      </c>
      <c r="F5863" t="s">
        <v>508</v>
      </c>
      <c r="G5863" t="s">
        <v>508</v>
      </c>
      <c r="H5863">
        <v>4.7456985279616797</v>
      </c>
      <c r="I5863">
        <v>37.735849056603783</v>
      </c>
      <c r="J5863">
        <v>-0.76774052389428338</v>
      </c>
      <c r="K5863">
        <v>36.340695449516332</v>
      </c>
      <c r="L5863">
        <v>1.439387772183742</v>
      </c>
      <c r="M5863">
        <v>-3.045685279187818</v>
      </c>
      <c r="N5863">
        <v>-2.722511491226276</v>
      </c>
      <c r="O5863">
        <v>0</v>
      </c>
      <c r="P5863">
        <v>1</v>
      </c>
      <c r="Q5863">
        <v>0</v>
      </c>
      <c r="R5863">
        <v>0</v>
      </c>
      <c r="S5863">
        <v>0</v>
      </c>
      <c r="T5863">
        <v>1</v>
      </c>
    </row>
    <row r="5864" spans="1:20" x14ac:dyDescent="0.3">
      <c r="A5864" t="s">
        <v>283</v>
      </c>
      <c r="B5864" t="s">
        <v>676</v>
      </c>
      <c r="C5864">
        <v>5</v>
      </c>
      <c r="D5864">
        <v>5</v>
      </c>
      <c r="E5864" t="s">
        <v>510</v>
      </c>
      <c r="F5864" t="s">
        <v>508</v>
      </c>
      <c r="G5864" t="s">
        <v>508</v>
      </c>
      <c r="H5864">
        <v>4.6592210043289128</v>
      </c>
      <c r="I5864">
        <v>16.981132075471699</v>
      </c>
      <c r="J5864">
        <v>-2.3434475115385731</v>
      </c>
      <c r="K5864">
        <v>-62.858966111813572</v>
      </c>
      <c r="L5864">
        <v>1.1129205271841069</v>
      </c>
      <c r="M5864">
        <v>-0.58949950028694043</v>
      </c>
      <c r="N5864">
        <v>-3.989215038536051</v>
      </c>
      <c r="O5864">
        <v>0</v>
      </c>
      <c r="P5864">
        <v>1</v>
      </c>
      <c r="Q5864">
        <v>0</v>
      </c>
      <c r="R5864">
        <v>0</v>
      </c>
      <c r="S5864">
        <v>0</v>
      </c>
      <c r="T5864">
        <v>1</v>
      </c>
    </row>
    <row r="5865" spans="1:20" x14ac:dyDescent="0.3">
      <c r="A5865" t="s">
        <v>290</v>
      </c>
      <c r="B5865" t="s">
        <v>676</v>
      </c>
      <c r="C5865">
        <v>0</v>
      </c>
      <c r="D5865">
        <v>5</v>
      </c>
      <c r="E5865" t="s">
        <v>510</v>
      </c>
      <c r="F5865" t="s">
        <v>508</v>
      </c>
      <c r="G5865" t="s">
        <v>508</v>
      </c>
      <c r="H5865">
        <v>4.8848948568250261</v>
      </c>
      <c r="I5865">
        <v>0</v>
      </c>
      <c r="J5865">
        <v>-2.9248479109648642</v>
      </c>
      <c r="K5865">
        <v>-125.64097286357411</v>
      </c>
      <c r="L5865">
        <v>0.71352083107488184</v>
      </c>
      <c r="M5865">
        <v>-3.989215038536051</v>
      </c>
      <c r="N5865">
        <v>5.2217784807729837</v>
      </c>
      <c r="O5865">
        <v>0</v>
      </c>
      <c r="P5865">
        <v>0</v>
      </c>
      <c r="Q5865">
        <v>0</v>
      </c>
      <c r="R5865">
        <v>0</v>
      </c>
      <c r="S5865">
        <v>0</v>
      </c>
      <c r="T5865">
        <v>0</v>
      </c>
    </row>
    <row r="5866" spans="1:20" x14ac:dyDescent="0.3">
      <c r="A5866" t="s">
        <v>512</v>
      </c>
      <c r="B5866" t="s">
        <v>676</v>
      </c>
      <c r="C5866">
        <v>7</v>
      </c>
      <c r="D5866">
        <v>5</v>
      </c>
      <c r="E5866" t="s">
        <v>510</v>
      </c>
      <c r="F5866" t="s">
        <v>508</v>
      </c>
      <c r="G5866" t="s">
        <v>508</v>
      </c>
      <c r="H5866">
        <v>4.7863697546481418</v>
      </c>
      <c r="I5866">
        <v>29.153572327152329</v>
      </c>
      <c r="J5866">
        <v>-2.4167011426364402</v>
      </c>
      <c r="K5866">
        <v>-53.80427178383232</v>
      </c>
      <c r="L5866">
        <v>1.0461080557786979</v>
      </c>
      <c r="M5866">
        <v>-1.3340448673551959</v>
      </c>
      <c r="N5866">
        <v>-2.37966146118301</v>
      </c>
      <c r="O5866">
        <v>0</v>
      </c>
      <c r="P5866">
        <v>1</v>
      </c>
      <c r="Q5866">
        <v>0</v>
      </c>
      <c r="R5866">
        <v>1</v>
      </c>
      <c r="S5866">
        <v>0</v>
      </c>
      <c r="T5866">
        <v>1</v>
      </c>
    </row>
    <row r="5867" spans="1:20" x14ac:dyDescent="0.3">
      <c r="A5867" t="s">
        <v>91</v>
      </c>
      <c r="B5867" t="s">
        <v>676</v>
      </c>
      <c r="C5867">
        <v>3</v>
      </c>
      <c r="D5867">
        <v>4</v>
      </c>
      <c r="E5867" t="s">
        <v>510</v>
      </c>
      <c r="F5867" t="s">
        <v>508</v>
      </c>
      <c r="G5867" t="s">
        <v>508</v>
      </c>
      <c r="H5867">
        <v>5.6509678383613222</v>
      </c>
      <c r="I5867">
        <v>33.985320221965047</v>
      </c>
      <c r="J5867">
        <v>-2.4593704708590112</v>
      </c>
      <c r="K5867">
        <v>-92.895025425309043</v>
      </c>
      <c r="L5867">
        <v>0.96228119813283453</v>
      </c>
      <c r="M5867">
        <v>-2.37966146118301</v>
      </c>
      <c r="N5867">
        <v>0.2770083102493075</v>
      </c>
      <c r="O5867">
        <v>0</v>
      </c>
      <c r="P5867">
        <v>1</v>
      </c>
      <c r="Q5867">
        <v>0</v>
      </c>
      <c r="R5867">
        <v>1</v>
      </c>
      <c r="S5867">
        <v>0</v>
      </c>
      <c r="T5867">
        <v>0</v>
      </c>
    </row>
    <row r="5868" spans="1:20" x14ac:dyDescent="0.3">
      <c r="A5868" t="s">
        <v>162</v>
      </c>
      <c r="B5868" t="s">
        <v>676</v>
      </c>
      <c r="C5868">
        <v>-2</v>
      </c>
      <c r="D5868">
        <v>3</v>
      </c>
      <c r="E5868" t="s">
        <v>510</v>
      </c>
      <c r="F5868" t="s">
        <v>508</v>
      </c>
      <c r="G5868" t="s">
        <v>508</v>
      </c>
      <c r="H5868">
        <v>6.0477541424502759</v>
      </c>
      <c r="I5868">
        <v>16.870403242474509</v>
      </c>
      <c r="J5868">
        <v>-2.0799924860114212</v>
      </c>
      <c r="K5868">
        <v>-115.1883791902079</v>
      </c>
      <c r="L5868">
        <v>0.84502346258335392</v>
      </c>
      <c r="M5868">
        <v>-2.5828219797151499</v>
      </c>
      <c r="N5868">
        <v>6.6282420749279538</v>
      </c>
      <c r="O5868">
        <v>0</v>
      </c>
      <c r="P5868">
        <v>0</v>
      </c>
      <c r="Q5868">
        <v>0</v>
      </c>
      <c r="R5868">
        <v>0</v>
      </c>
      <c r="S5868">
        <v>0</v>
      </c>
      <c r="T5868">
        <v>0</v>
      </c>
    </row>
    <row r="5869" spans="1:20" x14ac:dyDescent="0.3">
      <c r="A5869" t="s">
        <v>235</v>
      </c>
      <c r="B5869" t="s">
        <v>676</v>
      </c>
      <c r="C5869">
        <v>7</v>
      </c>
      <c r="D5869">
        <v>7</v>
      </c>
      <c r="E5869" t="s">
        <v>510</v>
      </c>
      <c r="F5869" t="s">
        <v>508</v>
      </c>
      <c r="G5869" t="s">
        <v>508</v>
      </c>
      <c r="H5869">
        <v>6.0146309753817508</v>
      </c>
      <c r="I5869">
        <v>52.646231503496779</v>
      </c>
      <c r="J5869">
        <v>0.82983838416520528</v>
      </c>
      <c r="K5869">
        <v>73.261861191817815</v>
      </c>
      <c r="L5869">
        <v>0.82490111736852312</v>
      </c>
      <c r="M5869">
        <v>-6.0759493670886071</v>
      </c>
      <c r="N5869">
        <v>-1.4016205409787741</v>
      </c>
      <c r="O5869">
        <v>1</v>
      </c>
      <c r="P5869">
        <v>1</v>
      </c>
      <c r="Q5869">
        <v>1</v>
      </c>
      <c r="R5869">
        <v>0</v>
      </c>
      <c r="S5869">
        <v>0</v>
      </c>
      <c r="T5869">
        <v>0</v>
      </c>
    </row>
    <row r="5870" spans="1:20" x14ac:dyDescent="0.3">
      <c r="A5870" t="s">
        <v>259</v>
      </c>
      <c r="B5870" t="s">
        <v>676</v>
      </c>
      <c r="C5870">
        <v>6</v>
      </c>
      <c r="D5870">
        <v>6</v>
      </c>
      <c r="E5870" t="s">
        <v>510</v>
      </c>
      <c r="F5870" t="s">
        <v>508</v>
      </c>
      <c r="G5870" t="s">
        <v>508</v>
      </c>
      <c r="H5870">
        <v>6.0064038766931516</v>
      </c>
      <c r="I5870">
        <v>45.403873437886517</v>
      </c>
      <c r="J5870">
        <v>0.40617972785768319</v>
      </c>
      <c r="K5870">
        <v>-20.499850562147991</v>
      </c>
      <c r="L5870">
        <v>0.51045924783068175</v>
      </c>
      <c r="M5870">
        <v>-1.4016205409787741</v>
      </c>
      <c r="N5870">
        <v>1.7495966723992109</v>
      </c>
      <c r="O5870">
        <v>0</v>
      </c>
      <c r="P5870">
        <v>1</v>
      </c>
      <c r="Q5870">
        <v>1</v>
      </c>
      <c r="R5870">
        <v>0</v>
      </c>
      <c r="S5870">
        <v>1</v>
      </c>
      <c r="T5870">
        <v>0</v>
      </c>
    </row>
    <row r="5871" spans="1:20" x14ac:dyDescent="0.3">
      <c r="A5871" t="s">
        <v>269</v>
      </c>
      <c r="B5871" t="s">
        <v>676</v>
      </c>
      <c r="C5871">
        <v>4</v>
      </c>
      <c r="D5871">
        <v>7</v>
      </c>
      <c r="E5871" t="s">
        <v>510</v>
      </c>
      <c r="F5871" t="s">
        <v>508</v>
      </c>
      <c r="G5871" t="s">
        <v>508</v>
      </c>
      <c r="H5871">
        <v>5.8462983378579532</v>
      </c>
      <c r="I5871">
        <v>42.339831566742127</v>
      </c>
      <c r="J5871">
        <v>5.6998383791484072E-2</v>
      </c>
      <c r="K5871">
        <v>-2.622272152733705</v>
      </c>
      <c r="L5871">
        <v>0.61253029728178898</v>
      </c>
      <c r="M5871">
        <v>-2.3105872706774631</v>
      </c>
      <c r="N5871">
        <v>-0.44004567564834107</v>
      </c>
      <c r="O5871">
        <v>0</v>
      </c>
      <c r="P5871">
        <v>1</v>
      </c>
      <c r="Q5871">
        <v>1</v>
      </c>
      <c r="R5871">
        <v>0</v>
      </c>
      <c r="S5871">
        <v>0</v>
      </c>
      <c r="T5871">
        <v>0</v>
      </c>
    </row>
    <row r="5872" spans="1:20" x14ac:dyDescent="0.3">
      <c r="A5872" t="s">
        <v>282</v>
      </c>
      <c r="B5872" t="s">
        <v>676</v>
      </c>
      <c r="C5872">
        <v>1</v>
      </c>
      <c r="D5872">
        <v>3</v>
      </c>
      <c r="E5872" t="s">
        <v>510</v>
      </c>
      <c r="F5872" t="s">
        <v>508</v>
      </c>
      <c r="G5872" t="s">
        <v>508</v>
      </c>
      <c r="H5872">
        <v>5.6393052050704169</v>
      </c>
      <c r="I5872">
        <v>40.111410430892967</v>
      </c>
      <c r="J5872">
        <v>-0.30147683754872401</v>
      </c>
      <c r="K5872">
        <v>-65.503425189155067</v>
      </c>
      <c r="L5872">
        <v>0.2597408494706418</v>
      </c>
      <c r="M5872">
        <v>-0.44004567564834107</v>
      </c>
      <c r="N5872">
        <v>2.2651967422738259</v>
      </c>
      <c r="O5872">
        <v>0</v>
      </c>
      <c r="P5872">
        <v>1</v>
      </c>
      <c r="Q5872">
        <v>0</v>
      </c>
      <c r="R5872">
        <v>0</v>
      </c>
      <c r="S5872">
        <v>0</v>
      </c>
      <c r="T5872">
        <v>0</v>
      </c>
    </row>
    <row r="5873" spans="1:20" x14ac:dyDescent="0.3">
      <c r="A5873" t="s">
        <v>285</v>
      </c>
      <c r="B5873" t="s">
        <v>676</v>
      </c>
      <c r="C5873">
        <v>5</v>
      </c>
      <c r="D5873">
        <v>7</v>
      </c>
      <c r="E5873" t="s">
        <v>510</v>
      </c>
      <c r="F5873" t="s">
        <v>508</v>
      </c>
      <c r="G5873" t="s">
        <v>508</v>
      </c>
      <c r="H5873">
        <v>4.6695680546581304</v>
      </c>
      <c r="I5873">
        <v>27.868852459016392</v>
      </c>
      <c r="J5873">
        <v>-0.62981086505656081</v>
      </c>
      <c r="K5873">
        <v>-28.197376472211651</v>
      </c>
      <c r="L5873">
        <v>1.010087495703645</v>
      </c>
      <c r="M5873">
        <v>-2.4851463813259471</v>
      </c>
      <c r="N5873">
        <v>-1.2742399178713639</v>
      </c>
      <c r="O5873">
        <v>0</v>
      </c>
      <c r="P5873">
        <v>1</v>
      </c>
      <c r="Q5873">
        <v>0</v>
      </c>
      <c r="R5873">
        <v>0</v>
      </c>
      <c r="S5873">
        <v>0</v>
      </c>
      <c r="T5873">
        <v>1</v>
      </c>
    </row>
    <row r="5874" spans="1:20" x14ac:dyDescent="0.3">
      <c r="A5874" t="s">
        <v>291</v>
      </c>
      <c r="B5874" t="s">
        <v>676</v>
      </c>
      <c r="C5874">
        <v>3</v>
      </c>
      <c r="D5874">
        <v>4</v>
      </c>
      <c r="E5874" t="s">
        <v>510</v>
      </c>
      <c r="F5874" t="s">
        <v>508</v>
      </c>
      <c r="G5874" t="s">
        <v>508</v>
      </c>
      <c r="H5874">
        <v>4.7238306174631797</v>
      </c>
      <c r="I5874">
        <v>10.16395443775615</v>
      </c>
      <c r="J5874">
        <v>-1.216709525181048</v>
      </c>
      <c r="K5874">
        <v>-95.002024842930098</v>
      </c>
      <c r="L5874">
        <v>0.98013041082187535</v>
      </c>
      <c r="M5874">
        <v>-1.739613298437344</v>
      </c>
      <c r="N5874">
        <v>-2.3415225360367971</v>
      </c>
      <c r="O5874">
        <v>0</v>
      </c>
      <c r="P5874">
        <v>1</v>
      </c>
      <c r="Q5874">
        <v>0</v>
      </c>
      <c r="R5874">
        <v>0</v>
      </c>
      <c r="S5874">
        <v>0</v>
      </c>
      <c r="T5874">
        <v>0</v>
      </c>
    </row>
    <row r="5875" spans="1:20" x14ac:dyDescent="0.3">
      <c r="A5875" t="s">
        <v>295</v>
      </c>
      <c r="B5875" t="s">
        <v>676</v>
      </c>
      <c r="C5875">
        <v>2</v>
      </c>
      <c r="D5875">
        <v>6</v>
      </c>
      <c r="E5875" t="s">
        <v>510</v>
      </c>
      <c r="F5875" t="s">
        <v>508</v>
      </c>
      <c r="G5875" t="s">
        <v>508</v>
      </c>
      <c r="H5875">
        <v>4.7702588533100334</v>
      </c>
      <c r="I5875">
        <v>3.0769230769230771</v>
      </c>
      <c r="J5875">
        <v>-1.528915652201883</v>
      </c>
      <c r="K5875">
        <v>-145.67563685066091</v>
      </c>
      <c r="L5875">
        <v>1.0929433658009069</v>
      </c>
      <c r="M5875">
        <v>-2.3415225360367971</v>
      </c>
      <c r="N5875">
        <v>-3.5087719298245612</v>
      </c>
      <c r="O5875">
        <v>0</v>
      </c>
      <c r="P5875">
        <v>0</v>
      </c>
      <c r="Q5875">
        <v>0</v>
      </c>
      <c r="R5875">
        <v>0</v>
      </c>
      <c r="S5875">
        <v>0</v>
      </c>
      <c r="T5875">
        <v>1</v>
      </c>
    </row>
    <row r="5876" spans="1:20" x14ac:dyDescent="0.3">
      <c r="A5876" t="s">
        <v>298</v>
      </c>
      <c r="B5876" t="s">
        <v>676</v>
      </c>
      <c r="C5876">
        <v>2</v>
      </c>
      <c r="D5876">
        <v>7</v>
      </c>
      <c r="E5876" t="s">
        <v>510</v>
      </c>
      <c r="F5876" t="s">
        <v>508</v>
      </c>
      <c r="G5876" t="s">
        <v>508</v>
      </c>
      <c r="H5876">
        <v>4.6580089222301133</v>
      </c>
      <c r="I5876">
        <v>0.26597363638798549</v>
      </c>
      <c r="J5876">
        <v>-2.0527002126596461</v>
      </c>
      <c r="K5876">
        <v>-172.30650120328579</v>
      </c>
      <c r="L5876">
        <v>1.219847328244275</v>
      </c>
      <c r="M5876">
        <v>-3.5087719298245612</v>
      </c>
      <c r="N5876">
        <v>-5.5757557262073858</v>
      </c>
      <c r="O5876">
        <v>0</v>
      </c>
      <c r="P5876">
        <v>0</v>
      </c>
      <c r="Q5876">
        <v>0</v>
      </c>
      <c r="R5876">
        <v>0</v>
      </c>
      <c r="S5876">
        <v>0</v>
      </c>
      <c r="T5876">
        <v>1</v>
      </c>
    </row>
    <row r="5877" spans="1:20" x14ac:dyDescent="0.3">
      <c r="A5877" t="s">
        <v>164</v>
      </c>
      <c r="B5877" t="s">
        <v>676</v>
      </c>
      <c r="C5877">
        <v>8</v>
      </c>
      <c r="D5877">
        <v>8</v>
      </c>
      <c r="E5877" t="s">
        <v>510</v>
      </c>
      <c r="F5877" t="s">
        <v>508</v>
      </c>
      <c r="G5877" t="s">
        <v>508</v>
      </c>
      <c r="H5877">
        <v>4.457537499166607</v>
      </c>
      <c r="I5877">
        <v>13.573430268191141</v>
      </c>
      <c r="J5877">
        <v>-1.5157860547693769</v>
      </c>
      <c r="K5877">
        <v>-73.333327681930726</v>
      </c>
      <c r="L5877">
        <v>1.0653034561625221</v>
      </c>
      <c r="M5877">
        <v>-3.3475349347786612</v>
      </c>
      <c r="N5877">
        <v>4.9748071439957871</v>
      </c>
      <c r="O5877">
        <v>1</v>
      </c>
      <c r="P5877">
        <v>1</v>
      </c>
      <c r="Q5877">
        <v>0</v>
      </c>
      <c r="R5877">
        <v>0</v>
      </c>
      <c r="S5877">
        <v>0</v>
      </c>
      <c r="T5877">
        <v>1</v>
      </c>
    </row>
    <row r="5878" spans="1:20" x14ac:dyDescent="0.3">
      <c r="A5878" t="s">
        <v>77</v>
      </c>
      <c r="B5878" t="s">
        <v>190</v>
      </c>
      <c r="C5878">
        <v>11</v>
      </c>
      <c r="D5878">
        <v>9</v>
      </c>
      <c r="E5878" t="s">
        <v>510</v>
      </c>
      <c r="F5878" t="s">
        <v>508</v>
      </c>
      <c r="G5878" t="s">
        <v>508</v>
      </c>
      <c r="H5878">
        <v>3.2123455322288841</v>
      </c>
      <c r="I5878">
        <v>84.444460927702494</v>
      </c>
      <c r="J5878">
        <v>4.035673036491047E-2</v>
      </c>
      <c r="K5878">
        <v>79.038734233266283</v>
      </c>
      <c r="L5878">
        <v>0.77391925573296971</v>
      </c>
      <c r="M5878">
        <v>-1.340481288488141</v>
      </c>
      <c r="N5878">
        <v>0.54347773270932453</v>
      </c>
      <c r="O5878">
        <v>1</v>
      </c>
      <c r="P5878">
        <v>1</v>
      </c>
      <c r="Q5878">
        <v>1</v>
      </c>
      <c r="R5878">
        <v>0</v>
      </c>
      <c r="S5878">
        <v>1</v>
      </c>
      <c r="T5878">
        <v>0</v>
      </c>
    </row>
    <row r="5879" spans="1:20" x14ac:dyDescent="0.3">
      <c r="A5879" t="s">
        <v>139</v>
      </c>
      <c r="B5879" t="s">
        <v>190</v>
      </c>
      <c r="C5879">
        <v>6</v>
      </c>
      <c r="D5879">
        <v>5</v>
      </c>
      <c r="E5879" t="s">
        <v>510</v>
      </c>
      <c r="F5879" t="s">
        <v>508</v>
      </c>
      <c r="G5879" t="s">
        <v>508</v>
      </c>
      <c r="H5879">
        <v>3.187721512996561</v>
      </c>
      <c r="I5879">
        <v>61.290352351961261</v>
      </c>
      <c r="J5879">
        <v>9.0939020567571416E-3</v>
      </c>
      <c r="K5879">
        <v>66.666633466511612</v>
      </c>
      <c r="L5879">
        <v>0.88173671819681099</v>
      </c>
      <c r="M5879">
        <v>-1.7591290927259879</v>
      </c>
      <c r="N5879">
        <v>0.96418309390328905</v>
      </c>
      <c r="O5879">
        <v>0</v>
      </c>
      <c r="P5879">
        <v>1</v>
      </c>
      <c r="Q5879">
        <v>1</v>
      </c>
      <c r="R5879">
        <v>0</v>
      </c>
      <c r="S5879">
        <v>0</v>
      </c>
      <c r="T5879">
        <v>0</v>
      </c>
    </row>
    <row r="5880" spans="1:20" x14ac:dyDescent="0.3">
      <c r="A5880" t="s">
        <v>228</v>
      </c>
      <c r="B5880" t="s">
        <v>190</v>
      </c>
      <c r="C5880">
        <v>9</v>
      </c>
      <c r="D5880">
        <v>9</v>
      </c>
      <c r="E5880" t="s">
        <v>510</v>
      </c>
      <c r="F5880" t="s">
        <v>508</v>
      </c>
      <c r="G5880" t="s">
        <v>508</v>
      </c>
      <c r="H5880">
        <v>2.98178443606036</v>
      </c>
      <c r="I5880">
        <v>61.333338419596352</v>
      </c>
      <c r="J5880">
        <v>3.8241598111009019E-3</v>
      </c>
      <c r="K5880">
        <v>99.813686871290585</v>
      </c>
      <c r="L5880">
        <v>0.78092189099377196</v>
      </c>
      <c r="M5880">
        <v>-1.8445367655891189</v>
      </c>
      <c r="N5880">
        <v>0.80537478057489542</v>
      </c>
      <c r="O5880">
        <v>1</v>
      </c>
      <c r="P5880">
        <v>1</v>
      </c>
      <c r="Q5880">
        <v>1</v>
      </c>
      <c r="R5880">
        <v>0</v>
      </c>
      <c r="S5880">
        <v>0</v>
      </c>
      <c r="T5880">
        <v>0</v>
      </c>
    </row>
    <row r="5881" spans="1:20" x14ac:dyDescent="0.3">
      <c r="A5881" t="s">
        <v>271</v>
      </c>
      <c r="B5881" t="s">
        <v>190</v>
      </c>
      <c r="C5881">
        <v>5</v>
      </c>
      <c r="D5881">
        <v>9</v>
      </c>
      <c r="E5881" t="s">
        <v>510</v>
      </c>
      <c r="F5881" t="s">
        <v>508</v>
      </c>
      <c r="G5881" t="s">
        <v>508</v>
      </c>
      <c r="H5881">
        <v>3.401835514847523</v>
      </c>
      <c r="I5881">
        <v>6.2499906867792498</v>
      </c>
      <c r="J5881">
        <v>-3.2669541717333488E-2</v>
      </c>
      <c r="K5881">
        <v>-59.607832357546947</v>
      </c>
      <c r="L5881">
        <v>1.1673363189976631</v>
      </c>
      <c r="M5881">
        <v>-5.1655673307313386</v>
      </c>
      <c r="N5881">
        <v>2.5139707962541382</v>
      </c>
      <c r="O5881">
        <v>0</v>
      </c>
      <c r="P5881">
        <v>1</v>
      </c>
      <c r="Q5881">
        <v>0</v>
      </c>
      <c r="R5881">
        <v>0</v>
      </c>
      <c r="S5881">
        <v>0</v>
      </c>
      <c r="T5881">
        <v>1</v>
      </c>
    </row>
    <row r="5882" spans="1:20" x14ac:dyDescent="0.3">
      <c r="A5882" t="s">
        <v>283</v>
      </c>
      <c r="B5882" t="s">
        <v>190</v>
      </c>
      <c r="C5882">
        <v>3</v>
      </c>
      <c r="D5882">
        <v>6</v>
      </c>
      <c r="E5882" t="s">
        <v>510</v>
      </c>
      <c r="F5882" t="s">
        <v>508</v>
      </c>
      <c r="G5882" t="s">
        <v>508</v>
      </c>
      <c r="H5882">
        <v>3.2778867846777948</v>
      </c>
      <c r="I5882">
        <v>20.833351959774831</v>
      </c>
      <c r="J5882">
        <v>-4.8367654265115939E-2</v>
      </c>
      <c r="K5882">
        <v>-63.188400188431487</v>
      </c>
      <c r="L5882">
        <v>0.47031927218580077</v>
      </c>
      <c r="M5882">
        <v>-1.6172491148951329</v>
      </c>
      <c r="N5882">
        <v>-1.369868203519319</v>
      </c>
      <c r="O5882">
        <v>0</v>
      </c>
      <c r="P5882">
        <v>1</v>
      </c>
      <c r="Q5882">
        <v>0</v>
      </c>
      <c r="R5882">
        <v>0</v>
      </c>
      <c r="S5882">
        <v>0</v>
      </c>
      <c r="T5882">
        <v>0</v>
      </c>
    </row>
    <row r="5883" spans="1:20" x14ac:dyDescent="0.3">
      <c r="A5883" t="s">
        <v>290</v>
      </c>
      <c r="B5883" t="s">
        <v>190</v>
      </c>
      <c r="C5883">
        <v>0</v>
      </c>
      <c r="D5883">
        <v>5</v>
      </c>
      <c r="E5883" t="s">
        <v>510</v>
      </c>
      <c r="F5883" t="s">
        <v>508</v>
      </c>
      <c r="G5883" t="s">
        <v>508</v>
      </c>
      <c r="H5883">
        <v>3.27381027280971</v>
      </c>
      <c r="I5883">
        <v>10.41665114463208</v>
      </c>
      <c r="J5883">
        <v>-5.7970600962293811E-2</v>
      </c>
      <c r="K5883">
        <v>-119.72261787223199</v>
      </c>
      <c r="L5883">
        <v>0.7038978806097782</v>
      </c>
      <c r="M5883">
        <v>-1.369868203519319</v>
      </c>
      <c r="N5883">
        <v>-0.8333325606805102</v>
      </c>
      <c r="O5883">
        <v>0</v>
      </c>
      <c r="P5883">
        <v>0</v>
      </c>
      <c r="Q5883">
        <v>0</v>
      </c>
      <c r="R5883">
        <v>0</v>
      </c>
      <c r="S5883">
        <v>0</v>
      </c>
      <c r="T5883">
        <v>0</v>
      </c>
    </row>
    <row r="5884" spans="1:20" x14ac:dyDescent="0.3">
      <c r="A5884" t="s">
        <v>512</v>
      </c>
      <c r="B5884" t="s">
        <v>190</v>
      </c>
      <c r="C5884">
        <v>0</v>
      </c>
      <c r="D5884">
        <v>5</v>
      </c>
      <c r="E5884" t="s">
        <v>510</v>
      </c>
      <c r="F5884" t="s">
        <v>508</v>
      </c>
      <c r="G5884" t="s">
        <v>508</v>
      </c>
      <c r="H5884">
        <v>3.3882783198552442</v>
      </c>
      <c r="I5884">
        <v>1.886789906530957</v>
      </c>
      <c r="J5884">
        <v>-7.7727258878009478E-2</v>
      </c>
      <c r="K5884">
        <v>-134.98149922943759</v>
      </c>
      <c r="L5884">
        <v>0.7055681225250332</v>
      </c>
      <c r="M5884">
        <v>-1.680670697521282</v>
      </c>
      <c r="N5884">
        <v>-2.2792001117782381</v>
      </c>
      <c r="O5884">
        <v>0</v>
      </c>
      <c r="P5884">
        <v>0</v>
      </c>
      <c r="Q5884">
        <v>0</v>
      </c>
      <c r="R5884">
        <v>0</v>
      </c>
      <c r="S5884">
        <v>0</v>
      </c>
      <c r="T5884">
        <v>0</v>
      </c>
    </row>
    <row r="5885" spans="1:20" x14ac:dyDescent="0.3">
      <c r="A5885" t="s">
        <v>91</v>
      </c>
      <c r="B5885" t="s">
        <v>190</v>
      </c>
      <c r="C5885">
        <v>2</v>
      </c>
      <c r="D5885">
        <v>9</v>
      </c>
      <c r="E5885" t="s">
        <v>510</v>
      </c>
      <c r="F5885" t="s">
        <v>508</v>
      </c>
      <c r="G5885" t="s">
        <v>508</v>
      </c>
      <c r="H5885">
        <v>3.633902231563102</v>
      </c>
      <c r="I5885">
        <v>18.367342304790359</v>
      </c>
      <c r="J5885">
        <v>-8.9452393934371793E-2</v>
      </c>
      <c r="K5885">
        <v>-194.7431014358182</v>
      </c>
      <c r="L5885">
        <v>1.600267989448358</v>
      </c>
      <c r="M5885">
        <v>-2.2792001117782381</v>
      </c>
      <c r="N5885">
        <v>0.72885878898795342</v>
      </c>
      <c r="O5885">
        <v>0</v>
      </c>
      <c r="P5885">
        <v>0</v>
      </c>
      <c r="Q5885">
        <v>0</v>
      </c>
      <c r="R5885">
        <v>0</v>
      </c>
      <c r="S5885">
        <v>0</v>
      </c>
      <c r="T5885">
        <v>1</v>
      </c>
    </row>
    <row r="5886" spans="1:20" x14ac:dyDescent="0.3">
      <c r="A5886" t="s">
        <v>235</v>
      </c>
      <c r="B5886" t="s">
        <v>190</v>
      </c>
      <c r="C5886">
        <v>9</v>
      </c>
      <c r="D5886">
        <v>5</v>
      </c>
      <c r="E5886" t="s">
        <v>510</v>
      </c>
      <c r="F5886" t="s">
        <v>508</v>
      </c>
      <c r="G5886" t="s">
        <v>508</v>
      </c>
      <c r="H5886">
        <v>5.4713181976534928</v>
      </c>
      <c r="I5886">
        <v>69.491545971155915</v>
      </c>
      <c r="J5886">
        <v>9.482449816924253E-2</v>
      </c>
      <c r="K5886">
        <v>90.971473609670497</v>
      </c>
      <c r="L5886">
        <v>0.43018690168232437</v>
      </c>
      <c r="M5886">
        <v>-2.2499978542327881</v>
      </c>
      <c r="N5886">
        <v>0.89513674280837197</v>
      </c>
      <c r="O5886">
        <v>1</v>
      </c>
      <c r="P5886">
        <v>1</v>
      </c>
      <c r="Q5886">
        <v>1</v>
      </c>
      <c r="R5886">
        <v>0</v>
      </c>
      <c r="S5886">
        <v>1</v>
      </c>
      <c r="T5886">
        <v>0</v>
      </c>
    </row>
    <row r="5887" spans="1:20" x14ac:dyDescent="0.3">
      <c r="A5887" t="s">
        <v>285</v>
      </c>
      <c r="B5887" t="s">
        <v>190</v>
      </c>
      <c r="C5887">
        <v>4</v>
      </c>
      <c r="D5887">
        <v>3</v>
      </c>
      <c r="E5887" t="s">
        <v>510</v>
      </c>
      <c r="F5887" t="s">
        <v>508</v>
      </c>
      <c r="G5887" t="s">
        <v>508</v>
      </c>
      <c r="H5887">
        <v>6.0809587797511044</v>
      </c>
      <c r="I5887">
        <v>59.770120612412462</v>
      </c>
      <c r="J5887">
        <v>1.340054925728601E-2</v>
      </c>
      <c r="K5887">
        <v>29.137507293326141</v>
      </c>
      <c r="L5887">
        <v>0.64311513148391686</v>
      </c>
      <c r="M5887">
        <v>-0.50568852875659676</v>
      </c>
      <c r="N5887">
        <v>-3.3036817766892179</v>
      </c>
      <c r="O5887">
        <v>0</v>
      </c>
      <c r="P5887">
        <v>1</v>
      </c>
      <c r="Q5887">
        <v>1</v>
      </c>
      <c r="R5887">
        <v>0</v>
      </c>
      <c r="S5887">
        <v>0</v>
      </c>
      <c r="T5887">
        <v>0</v>
      </c>
    </row>
    <row r="5888" spans="1:20" x14ac:dyDescent="0.3">
      <c r="A5888" t="s">
        <v>291</v>
      </c>
      <c r="B5888" t="s">
        <v>190</v>
      </c>
      <c r="C5888">
        <v>-2</v>
      </c>
      <c r="D5888">
        <v>3</v>
      </c>
      <c r="E5888" t="s">
        <v>510</v>
      </c>
      <c r="F5888" t="s">
        <v>508</v>
      </c>
      <c r="G5888" t="s">
        <v>508</v>
      </c>
      <c r="H5888">
        <v>6.4708143203902706</v>
      </c>
      <c r="I5888">
        <v>33.136099516221783</v>
      </c>
      <c r="J5888">
        <v>-4.8744254585611158E-2</v>
      </c>
      <c r="K5888">
        <v>-127.3507305373922</v>
      </c>
      <c r="L5888">
        <v>0.80125987796277975</v>
      </c>
      <c r="M5888">
        <v>-2.23390372288255</v>
      </c>
      <c r="N5888">
        <v>-1.2096794609637971</v>
      </c>
      <c r="O5888">
        <v>0</v>
      </c>
      <c r="P5888">
        <v>0</v>
      </c>
      <c r="Q5888">
        <v>0</v>
      </c>
      <c r="R5888">
        <v>0</v>
      </c>
      <c r="S5888">
        <v>0</v>
      </c>
      <c r="T5888">
        <v>0</v>
      </c>
    </row>
    <row r="5889" spans="1:20" x14ac:dyDescent="0.3">
      <c r="A5889" t="s">
        <v>295</v>
      </c>
      <c r="B5889" t="s">
        <v>190</v>
      </c>
      <c r="C5889">
        <v>-2</v>
      </c>
      <c r="D5889">
        <v>1</v>
      </c>
      <c r="E5889" t="s">
        <v>510</v>
      </c>
      <c r="F5889" t="s">
        <v>508</v>
      </c>
      <c r="G5889" t="s">
        <v>508</v>
      </c>
      <c r="H5889">
        <v>5.9766765550677086</v>
      </c>
      <c r="I5889">
        <v>0.81298827367826898</v>
      </c>
      <c r="J5889">
        <v>-7.2616985838086456E-2</v>
      </c>
      <c r="K5889">
        <v>-209.11933410443351</v>
      </c>
      <c r="L5889">
        <v>0.37311449701460431</v>
      </c>
      <c r="M5889">
        <v>-1.2096794609637971</v>
      </c>
      <c r="N5889">
        <v>2.721092363228991</v>
      </c>
      <c r="O5889">
        <v>0</v>
      </c>
      <c r="P5889">
        <v>0</v>
      </c>
      <c r="Q5889">
        <v>0</v>
      </c>
      <c r="R5889">
        <v>0</v>
      </c>
      <c r="S5889">
        <v>0</v>
      </c>
      <c r="T5889">
        <v>0</v>
      </c>
    </row>
    <row r="5890" spans="1:20" x14ac:dyDescent="0.3">
      <c r="A5890" t="s">
        <v>96</v>
      </c>
      <c r="B5890" t="s">
        <v>190</v>
      </c>
      <c r="C5890">
        <v>8</v>
      </c>
      <c r="D5890">
        <v>7</v>
      </c>
      <c r="E5890" t="s">
        <v>510</v>
      </c>
      <c r="F5890" t="s">
        <v>508</v>
      </c>
      <c r="G5890" t="s">
        <v>508</v>
      </c>
      <c r="H5890">
        <v>4.5254083074855274</v>
      </c>
      <c r="I5890">
        <v>17.037039653427669</v>
      </c>
      <c r="J5890">
        <v>-6.3971798406976574E-2</v>
      </c>
      <c r="K5890">
        <v>-48.760485587627088</v>
      </c>
      <c r="L5890">
        <v>1.321365280633972</v>
      </c>
      <c r="M5890">
        <v>-0.4010723226183307</v>
      </c>
      <c r="N5890">
        <v>7.3825530847780652</v>
      </c>
      <c r="O5890">
        <v>1</v>
      </c>
      <c r="P5890">
        <v>1</v>
      </c>
      <c r="Q5890">
        <v>0</v>
      </c>
      <c r="R5890">
        <v>0</v>
      </c>
      <c r="S5890">
        <v>0</v>
      </c>
      <c r="T5890">
        <v>1</v>
      </c>
    </row>
    <row r="5891" spans="1:20" x14ac:dyDescent="0.3">
      <c r="A5891" t="s">
        <v>164</v>
      </c>
      <c r="B5891" t="s">
        <v>190</v>
      </c>
      <c r="C5891">
        <v>15</v>
      </c>
      <c r="D5891">
        <v>13</v>
      </c>
      <c r="E5891" t="s">
        <v>510</v>
      </c>
      <c r="F5891" t="s">
        <v>508</v>
      </c>
      <c r="G5891" t="s">
        <v>508</v>
      </c>
      <c r="H5891">
        <v>4.7346419026235624</v>
      </c>
      <c r="I5891">
        <v>47.407436187704313</v>
      </c>
      <c r="J5891">
        <v>1.119391007510274E-3</v>
      </c>
      <c r="K5891">
        <v>73.160825230610484</v>
      </c>
      <c r="L5891">
        <v>1.683621225705668</v>
      </c>
      <c r="M5891">
        <v>-1.7499983310699461</v>
      </c>
      <c r="N5891">
        <v>1.781168754548077</v>
      </c>
      <c r="O5891">
        <v>1</v>
      </c>
      <c r="P5891">
        <v>1</v>
      </c>
      <c r="Q5891">
        <v>1</v>
      </c>
      <c r="R5891">
        <v>1</v>
      </c>
      <c r="S5891">
        <v>1</v>
      </c>
      <c r="T5891">
        <v>1</v>
      </c>
    </row>
    <row r="5892" spans="1:20" x14ac:dyDescent="0.3">
      <c r="A5892" t="s">
        <v>242</v>
      </c>
      <c r="B5892" t="s">
        <v>190</v>
      </c>
      <c r="C5892">
        <v>10</v>
      </c>
      <c r="D5892">
        <v>5</v>
      </c>
      <c r="E5892" t="s">
        <v>510</v>
      </c>
      <c r="F5892" t="s">
        <v>508</v>
      </c>
      <c r="G5892" t="s">
        <v>508</v>
      </c>
      <c r="H5892">
        <v>4.4131019198175796</v>
      </c>
      <c r="I5892">
        <v>61.16504719529533</v>
      </c>
      <c r="J5892">
        <v>2.547085324228519E-2</v>
      </c>
      <c r="K5892">
        <v>66.194746907879434</v>
      </c>
      <c r="L5892">
        <v>0.80043045362874965</v>
      </c>
      <c r="M5892">
        <v>-0.25412936743763209</v>
      </c>
      <c r="N5892">
        <v>0</v>
      </c>
      <c r="O5892">
        <v>0</v>
      </c>
      <c r="P5892">
        <v>1</v>
      </c>
      <c r="Q5892">
        <v>1</v>
      </c>
      <c r="R5892">
        <v>1</v>
      </c>
      <c r="S5892">
        <v>1</v>
      </c>
      <c r="T5892">
        <v>0</v>
      </c>
    </row>
    <row r="5893" spans="1:20" x14ac:dyDescent="0.3">
      <c r="A5893" t="s">
        <v>223</v>
      </c>
      <c r="B5893" t="s">
        <v>677</v>
      </c>
      <c r="C5893">
        <v>6</v>
      </c>
      <c r="D5893">
        <v>9</v>
      </c>
      <c r="E5893" t="s">
        <v>513</v>
      </c>
      <c r="F5893" t="s">
        <v>508</v>
      </c>
      <c r="G5893" t="s">
        <v>508</v>
      </c>
      <c r="H5893">
        <v>3.9735105095611201</v>
      </c>
      <c r="I5893">
        <v>58.050868005043156</v>
      </c>
      <c r="J5893">
        <v>8.5838139180421491E-2</v>
      </c>
      <c r="K5893">
        <v>63.717341121563273</v>
      </c>
      <c r="L5893">
        <v>0.91610148262098834</v>
      </c>
      <c r="M5893">
        <v>-2.1213831324060801</v>
      </c>
      <c r="N5893">
        <v>5.1173897825829329</v>
      </c>
      <c r="O5893">
        <v>0</v>
      </c>
      <c r="P5893">
        <v>1</v>
      </c>
      <c r="Q5893">
        <v>1</v>
      </c>
      <c r="R5893">
        <v>0</v>
      </c>
      <c r="S5893">
        <v>0</v>
      </c>
      <c r="T5893">
        <v>0</v>
      </c>
    </row>
    <row r="5894" spans="1:20" x14ac:dyDescent="0.3">
      <c r="A5894" t="s">
        <v>265</v>
      </c>
      <c r="B5894" t="s">
        <v>677</v>
      </c>
      <c r="C5894">
        <v>11</v>
      </c>
      <c r="D5894">
        <v>12</v>
      </c>
      <c r="E5894" t="s">
        <v>510</v>
      </c>
      <c r="F5894" t="s">
        <v>508</v>
      </c>
      <c r="G5894" t="s">
        <v>508</v>
      </c>
      <c r="H5894">
        <v>5.2003247942313502</v>
      </c>
      <c r="I5894">
        <v>53.950940083788211</v>
      </c>
      <c r="J5894">
        <v>0.1173008631856288</v>
      </c>
      <c r="K5894">
        <v>133.86220406476789</v>
      </c>
      <c r="L5894">
        <v>1.2274569870550649</v>
      </c>
      <c r="M5894">
        <v>-4.2841696998232601</v>
      </c>
      <c r="N5894">
        <v>-4.7592077662483154</v>
      </c>
      <c r="O5894">
        <v>1</v>
      </c>
      <c r="P5894">
        <v>1</v>
      </c>
      <c r="Q5894">
        <v>1</v>
      </c>
      <c r="R5894">
        <v>0</v>
      </c>
      <c r="S5894">
        <v>1</v>
      </c>
      <c r="T5894">
        <v>1</v>
      </c>
    </row>
    <row r="5895" spans="1:20" x14ac:dyDescent="0.3">
      <c r="A5895" t="s">
        <v>271</v>
      </c>
      <c r="B5895" t="s">
        <v>677</v>
      </c>
      <c r="C5895">
        <v>-2</v>
      </c>
      <c r="D5895">
        <v>3</v>
      </c>
      <c r="E5895" t="s">
        <v>510</v>
      </c>
      <c r="F5895" t="s">
        <v>508</v>
      </c>
      <c r="G5895" t="s">
        <v>508</v>
      </c>
      <c r="H5895">
        <v>6.1596864244861287</v>
      </c>
      <c r="I5895">
        <v>9.7087288747823273</v>
      </c>
      <c r="J5895">
        <v>-0.10530711068567079</v>
      </c>
      <c r="K5895">
        <v>-164.400231131477</v>
      </c>
      <c r="L5895">
        <v>0.56130517901013621</v>
      </c>
      <c r="M5895">
        <v>-7.079117300356133</v>
      </c>
      <c r="N5895">
        <v>3.2010304567068188</v>
      </c>
      <c r="O5895">
        <v>0</v>
      </c>
      <c r="P5895">
        <v>0</v>
      </c>
      <c r="Q5895">
        <v>0</v>
      </c>
      <c r="R5895">
        <v>0</v>
      </c>
      <c r="S5895">
        <v>0</v>
      </c>
      <c r="T5895">
        <v>0</v>
      </c>
    </row>
    <row r="5896" spans="1:20" x14ac:dyDescent="0.3">
      <c r="A5896" t="s">
        <v>283</v>
      </c>
      <c r="B5896" t="s">
        <v>677</v>
      </c>
      <c r="C5896">
        <v>-2</v>
      </c>
      <c r="D5896">
        <v>1</v>
      </c>
      <c r="E5896" t="s">
        <v>510</v>
      </c>
      <c r="F5896" t="s">
        <v>508</v>
      </c>
      <c r="G5896" t="s">
        <v>508</v>
      </c>
      <c r="H5896">
        <v>5.7403583275764634</v>
      </c>
      <c r="I5896">
        <v>16.262138225837031</v>
      </c>
      <c r="J5896">
        <v>-0.21372014841544409</v>
      </c>
      <c r="K5896">
        <v>-102.9274722082291</v>
      </c>
      <c r="L5896">
        <v>0.50467377311732808</v>
      </c>
      <c r="M5896">
        <v>-1.3656130272735449</v>
      </c>
      <c r="N5896">
        <v>0.69225710698911225</v>
      </c>
      <c r="O5896">
        <v>0</v>
      </c>
      <c r="P5896">
        <v>0</v>
      </c>
      <c r="Q5896">
        <v>0</v>
      </c>
      <c r="R5896">
        <v>0</v>
      </c>
      <c r="S5896">
        <v>0</v>
      </c>
      <c r="T5896">
        <v>0</v>
      </c>
    </row>
    <row r="5897" spans="1:20" x14ac:dyDescent="0.3">
      <c r="A5897" t="s">
        <v>512</v>
      </c>
      <c r="B5897" t="s">
        <v>677</v>
      </c>
      <c r="C5897">
        <v>-2</v>
      </c>
      <c r="D5897">
        <v>1</v>
      </c>
      <c r="E5897" t="s">
        <v>510</v>
      </c>
      <c r="F5897" t="s">
        <v>508</v>
      </c>
      <c r="G5897" t="s">
        <v>508</v>
      </c>
      <c r="H5897">
        <v>6.0167315399866794</v>
      </c>
      <c r="I5897">
        <v>8.4337429689508969</v>
      </c>
      <c r="J5897">
        <v>-0.24478870410568379</v>
      </c>
      <c r="K5897">
        <v>-108.7155534386842</v>
      </c>
      <c r="L5897">
        <v>0.90253950021767704</v>
      </c>
      <c r="M5897">
        <v>-0.76628280158580331</v>
      </c>
      <c r="N5897">
        <v>-5.4054064005784399</v>
      </c>
      <c r="O5897">
        <v>0</v>
      </c>
      <c r="P5897">
        <v>0</v>
      </c>
      <c r="Q5897">
        <v>0</v>
      </c>
      <c r="R5897">
        <v>0</v>
      </c>
      <c r="S5897">
        <v>0</v>
      </c>
      <c r="T5897">
        <v>0</v>
      </c>
    </row>
    <row r="5898" spans="1:20" x14ac:dyDescent="0.3">
      <c r="A5898" t="s">
        <v>91</v>
      </c>
      <c r="B5898" t="s">
        <v>677</v>
      </c>
      <c r="C5898">
        <v>0</v>
      </c>
      <c r="D5898">
        <v>5</v>
      </c>
      <c r="E5898" t="s">
        <v>510</v>
      </c>
      <c r="F5898" t="s">
        <v>508</v>
      </c>
      <c r="G5898" t="s">
        <v>508</v>
      </c>
      <c r="H5898">
        <v>6.6326534253233937</v>
      </c>
      <c r="I5898">
        <v>9.7276258093939134</v>
      </c>
      <c r="J5898">
        <v>-0.27846500037316652</v>
      </c>
      <c r="K5898">
        <v>-149.3648865672923</v>
      </c>
      <c r="L5898">
        <v>1.220695422904998</v>
      </c>
      <c r="M5898">
        <v>-5.4054064005784399</v>
      </c>
      <c r="N5898">
        <v>-2.8571434132211828</v>
      </c>
      <c r="O5898">
        <v>0</v>
      </c>
      <c r="P5898">
        <v>0</v>
      </c>
      <c r="Q5898">
        <v>0</v>
      </c>
      <c r="R5898">
        <v>0</v>
      </c>
      <c r="S5898">
        <v>0</v>
      </c>
      <c r="T5898">
        <v>1</v>
      </c>
    </row>
    <row r="5899" spans="1:20" x14ac:dyDescent="0.3">
      <c r="A5899" t="s">
        <v>93</v>
      </c>
      <c r="B5899" t="s">
        <v>677</v>
      </c>
      <c r="C5899">
        <v>-2</v>
      </c>
      <c r="D5899">
        <v>3</v>
      </c>
      <c r="E5899" t="s">
        <v>510</v>
      </c>
      <c r="F5899" t="s">
        <v>508</v>
      </c>
      <c r="G5899" t="s">
        <v>508</v>
      </c>
      <c r="H5899">
        <v>6.4475798009371781</v>
      </c>
      <c r="I5899">
        <v>1.556418645185123</v>
      </c>
      <c r="J5899">
        <v>-0.29902899442619119</v>
      </c>
      <c r="K5899">
        <v>-126.2528732842445</v>
      </c>
      <c r="L5899">
        <v>0.94982856225528778</v>
      </c>
      <c r="M5899">
        <v>-2.8571434132211828</v>
      </c>
      <c r="N5899">
        <v>0.84033534876064075</v>
      </c>
      <c r="O5899">
        <v>0</v>
      </c>
      <c r="P5899">
        <v>0</v>
      </c>
      <c r="Q5899">
        <v>0</v>
      </c>
      <c r="R5899">
        <v>0</v>
      </c>
      <c r="S5899">
        <v>0</v>
      </c>
      <c r="T5899">
        <v>0</v>
      </c>
    </row>
    <row r="5900" spans="1:20" x14ac:dyDescent="0.3">
      <c r="A5900" t="s">
        <v>162</v>
      </c>
      <c r="B5900" t="s">
        <v>677</v>
      </c>
      <c r="C5900">
        <v>1</v>
      </c>
      <c r="D5900">
        <v>4</v>
      </c>
      <c r="E5900" t="s">
        <v>510</v>
      </c>
      <c r="F5900" t="s">
        <v>508</v>
      </c>
      <c r="G5900" t="s">
        <v>508</v>
      </c>
      <c r="H5900">
        <v>5.6983464895037867</v>
      </c>
      <c r="I5900">
        <v>3.2482675102663801</v>
      </c>
      <c r="J5900">
        <v>-0.22325005276498319</v>
      </c>
      <c r="K5900">
        <v>-86.103847755798753</v>
      </c>
      <c r="L5900">
        <v>0.706298649557763</v>
      </c>
      <c r="M5900">
        <v>-4.3999989827473964</v>
      </c>
      <c r="N5900">
        <v>-2.0920515170337941</v>
      </c>
      <c r="O5900">
        <v>0</v>
      </c>
      <c r="P5900">
        <v>1</v>
      </c>
      <c r="Q5900">
        <v>0</v>
      </c>
      <c r="R5900">
        <v>0</v>
      </c>
      <c r="S5900">
        <v>0</v>
      </c>
      <c r="T5900">
        <v>0</v>
      </c>
    </row>
    <row r="5901" spans="1:20" x14ac:dyDescent="0.3">
      <c r="A5901" t="s">
        <v>220</v>
      </c>
      <c r="B5901" t="s">
        <v>677</v>
      </c>
      <c r="C5901">
        <v>-2</v>
      </c>
      <c r="D5901">
        <v>3</v>
      </c>
      <c r="E5901" t="s">
        <v>510</v>
      </c>
      <c r="F5901" t="s">
        <v>508</v>
      </c>
      <c r="G5901" t="s">
        <v>508</v>
      </c>
      <c r="H5901">
        <v>5.4690684691098346</v>
      </c>
      <c r="I5901">
        <v>2.6178105888288812</v>
      </c>
      <c r="J5901">
        <v>-0.22241969994745181</v>
      </c>
      <c r="K5901">
        <v>-113.51269862351241</v>
      </c>
      <c r="L5901">
        <v>0.71285660207308654</v>
      </c>
      <c r="M5901">
        <v>-2.0920515170337941</v>
      </c>
      <c r="N5901">
        <v>2.2792001117782381</v>
      </c>
      <c r="O5901">
        <v>0</v>
      </c>
      <c r="P5901">
        <v>0</v>
      </c>
      <c r="Q5901">
        <v>0</v>
      </c>
      <c r="R5901">
        <v>0</v>
      </c>
      <c r="S5901">
        <v>0</v>
      </c>
      <c r="T5901">
        <v>0</v>
      </c>
    </row>
    <row r="5902" spans="1:20" x14ac:dyDescent="0.3">
      <c r="A5902" t="s">
        <v>235</v>
      </c>
      <c r="B5902" t="s">
        <v>677</v>
      </c>
      <c r="C5902">
        <v>2</v>
      </c>
      <c r="D5902">
        <v>4</v>
      </c>
      <c r="E5902" t="s">
        <v>510</v>
      </c>
      <c r="F5902" t="s">
        <v>508</v>
      </c>
      <c r="G5902" t="s">
        <v>508</v>
      </c>
      <c r="H5902">
        <v>4.5792855900734262</v>
      </c>
      <c r="I5902">
        <v>5.319135984503129</v>
      </c>
      <c r="J5902">
        <v>-0.1129512812236928</v>
      </c>
      <c r="K5902">
        <v>-101.0381634636846</v>
      </c>
      <c r="L5902">
        <v>1.0365275942023351</v>
      </c>
      <c r="M5902">
        <v>-0.14451197646794869</v>
      </c>
      <c r="N5902">
        <v>-0.21707477303654879</v>
      </c>
      <c r="O5902">
        <v>0</v>
      </c>
      <c r="P5902">
        <v>0</v>
      </c>
      <c r="Q5902">
        <v>0</v>
      </c>
      <c r="R5902">
        <v>0</v>
      </c>
      <c r="S5902">
        <v>0</v>
      </c>
      <c r="T5902">
        <v>1</v>
      </c>
    </row>
    <row r="5903" spans="1:20" x14ac:dyDescent="0.3">
      <c r="A5903" t="s">
        <v>259</v>
      </c>
      <c r="B5903" t="s">
        <v>677</v>
      </c>
      <c r="C5903">
        <v>3</v>
      </c>
      <c r="D5903">
        <v>4</v>
      </c>
      <c r="E5903" t="s">
        <v>510</v>
      </c>
      <c r="F5903" t="s">
        <v>508</v>
      </c>
      <c r="G5903" t="s">
        <v>508</v>
      </c>
      <c r="H5903">
        <v>4.5840678336401144</v>
      </c>
      <c r="I5903">
        <v>4.2553155512508694</v>
      </c>
      <c r="J5903">
        <v>-9.1947212844991633E-2</v>
      </c>
      <c r="K5903">
        <v>-98.525290342468949</v>
      </c>
      <c r="L5903">
        <v>0.62136133518055758</v>
      </c>
      <c r="M5903">
        <v>-0.21707477303654879</v>
      </c>
      <c r="N5903">
        <v>3.6258158185869389</v>
      </c>
      <c r="O5903">
        <v>0</v>
      </c>
      <c r="P5903">
        <v>1</v>
      </c>
      <c r="Q5903">
        <v>0</v>
      </c>
      <c r="R5903">
        <v>0</v>
      </c>
      <c r="S5903">
        <v>0</v>
      </c>
      <c r="T5903">
        <v>0</v>
      </c>
    </row>
    <row r="5904" spans="1:20" x14ac:dyDescent="0.3">
      <c r="A5904" t="s">
        <v>269</v>
      </c>
      <c r="B5904" t="s">
        <v>677</v>
      </c>
      <c r="C5904">
        <v>3</v>
      </c>
      <c r="D5904">
        <v>6</v>
      </c>
      <c r="E5904" t="s">
        <v>510</v>
      </c>
      <c r="F5904" t="s">
        <v>508</v>
      </c>
      <c r="G5904" t="s">
        <v>508</v>
      </c>
      <c r="H5904">
        <v>4.4546300564298402</v>
      </c>
      <c r="I5904">
        <v>9.090901209302487</v>
      </c>
      <c r="J5904">
        <v>-2.6897013074238859E-2</v>
      </c>
      <c r="K5904">
        <v>-60.666645756475653</v>
      </c>
      <c r="L5904">
        <v>0.87335867033327241</v>
      </c>
      <c r="M5904">
        <v>-2.9391188062640321</v>
      </c>
      <c r="N5904">
        <v>0.28839194075750352</v>
      </c>
      <c r="O5904">
        <v>0</v>
      </c>
      <c r="P5904">
        <v>1</v>
      </c>
      <c r="Q5904">
        <v>0</v>
      </c>
      <c r="R5904">
        <v>0</v>
      </c>
      <c r="S5904">
        <v>0</v>
      </c>
      <c r="T5904">
        <v>0</v>
      </c>
    </row>
    <row r="5905" spans="1:20" x14ac:dyDescent="0.3">
      <c r="A5905" t="s">
        <v>285</v>
      </c>
      <c r="B5905" t="s">
        <v>677</v>
      </c>
      <c r="C5905">
        <v>2</v>
      </c>
      <c r="D5905">
        <v>6</v>
      </c>
      <c r="E5905" t="s">
        <v>510</v>
      </c>
      <c r="F5905" t="s">
        <v>508</v>
      </c>
      <c r="G5905" t="s">
        <v>508</v>
      </c>
      <c r="H5905">
        <v>3.534663525979481</v>
      </c>
      <c r="I5905">
        <v>12.195165918943511</v>
      </c>
      <c r="J5905">
        <v>-1.920289999086999E-3</v>
      </c>
      <c r="K5905">
        <v>-114.4929772208624</v>
      </c>
      <c r="L5905">
        <v>1.1638036171918791</v>
      </c>
      <c r="M5905">
        <v>-0.7299228407856021</v>
      </c>
      <c r="N5905">
        <v>7.3524080345936937E-2</v>
      </c>
      <c r="O5905">
        <v>0</v>
      </c>
      <c r="P5905">
        <v>0</v>
      </c>
      <c r="Q5905">
        <v>0</v>
      </c>
      <c r="R5905">
        <v>0</v>
      </c>
      <c r="S5905">
        <v>0</v>
      </c>
      <c r="T5905">
        <v>1</v>
      </c>
    </row>
    <row r="5906" spans="1:20" x14ac:dyDescent="0.3">
      <c r="A5906" t="s">
        <v>291</v>
      </c>
      <c r="B5906" t="s">
        <v>677</v>
      </c>
      <c r="C5906">
        <v>0</v>
      </c>
      <c r="D5906">
        <v>7</v>
      </c>
      <c r="E5906" t="s">
        <v>510</v>
      </c>
      <c r="F5906" t="s">
        <v>508</v>
      </c>
      <c r="G5906" t="s">
        <v>508</v>
      </c>
      <c r="H5906">
        <v>3.5822831907549491</v>
      </c>
      <c r="I5906">
        <v>0</v>
      </c>
      <c r="J5906">
        <v>-9.2050454871046572E-3</v>
      </c>
      <c r="K5906">
        <v>-141.17645487437159</v>
      </c>
      <c r="L5906">
        <v>0.72737115538870645</v>
      </c>
      <c r="M5906">
        <v>-3.306391040534383</v>
      </c>
      <c r="N5906">
        <v>-3.0395108143480161</v>
      </c>
      <c r="O5906">
        <v>0</v>
      </c>
      <c r="P5906">
        <v>0</v>
      </c>
      <c r="Q5906">
        <v>0</v>
      </c>
      <c r="R5906">
        <v>0</v>
      </c>
      <c r="S5906">
        <v>0</v>
      </c>
      <c r="T5906">
        <v>0</v>
      </c>
    </row>
    <row r="5907" spans="1:20" x14ac:dyDescent="0.3">
      <c r="A5907" t="s">
        <v>295</v>
      </c>
      <c r="B5907" t="s">
        <v>677</v>
      </c>
      <c r="C5907">
        <v>2</v>
      </c>
      <c r="D5907">
        <v>8</v>
      </c>
      <c r="E5907" t="s">
        <v>510</v>
      </c>
      <c r="F5907" t="s">
        <v>508</v>
      </c>
      <c r="G5907" t="s">
        <v>508</v>
      </c>
      <c r="H5907">
        <v>3.6497981343132588</v>
      </c>
      <c r="I5907">
        <v>3.804382755081944</v>
      </c>
      <c r="J5907">
        <v>-4.0447487540501759E-2</v>
      </c>
      <c r="K5907">
        <v>-221.29317723124561</v>
      </c>
      <c r="L5907">
        <v>1.101861735133655</v>
      </c>
      <c r="M5907">
        <v>-3.0395108143480161</v>
      </c>
      <c r="N5907">
        <v>0.39185101753908691</v>
      </c>
      <c r="O5907">
        <v>0</v>
      </c>
      <c r="P5907">
        <v>0</v>
      </c>
      <c r="Q5907">
        <v>0</v>
      </c>
      <c r="R5907">
        <v>0</v>
      </c>
      <c r="S5907">
        <v>0</v>
      </c>
      <c r="T5907">
        <v>1</v>
      </c>
    </row>
    <row r="5908" spans="1:20" x14ac:dyDescent="0.3">
      <c r="A5908" t="s">
        <v>96</v>
      </c>
      <c r="B5908" t="s">
        <v>677</v>
      </c>
      <c r="C5908">
        <v>6</v>
      </c>
      <c r="D5908">
        <v>7</v>
      </c>
      <c r="E5908" t="s">
        <v>510</v>
      </c>
      <c r="F5908" t="s">
        <v>508</v>
      </c>
      <c r="G5908" t="s">
        <v>508</v>
      </c>
      <c r="H5908">
        <v>3.3518613675865292</v>
      </c>
      <c r="I5908">
        <v>17.948739266883582</v>
      </c>
      <c r="J5908">
        <v>-2.2401860219716241E-3</v>
      </c>
      <c r="K5908">
        <v>-71.767130466686709</v>
      </c>
      <c r="L5908">
        <v>0.88576733818164166</v>
      </c>
      <c r="M5908">
        <v>-0.54179330039367857</v>
      </c>
      <c r="N5908">
        <v>1.945525234073231</v>
      </c>
      <c r="O5908">
        <v>1</v>
      </c>
      <c r="P5908">
        <v>1</v>
      </c>
      <c r="Q5908">
        <v>0</v>
      </c>
      <c r="R5908">
        <v>0</v>
      </c>
      <c r="S5908">
        <v>0</v>
      </c>
      <c r="T5908">
        <v>0</v>
      </c>
    </row>
    <row r="5909" spans="1:20" x14ac:dyDescent="0.3">
      <c r="A5909" t="s">
        <v>164</v>
      </c>
      <c r="B5909" t="s">
        <v>677</v>
      </c>
      <c r="C5909">
        <v>8</v>
      </c>
      <c r="D5909">
        <v>11</v>
      </c>
      <c r="E5909" t="s">
        <v>513</v>
      </c>
      <c r="F5909" t="s">
        <v>508</v>
      </c>
      <c r="G5909" t="s">
        <v>508</v>
      </c>
      <c r="H5909">
        <v>3.366945838393951</v>
      </c>
      <c r="I5909">
        <v>13.08900628126904</v>
      </c>
      <c r="J5909">
        <v>3.2948694005579982E-2</v>
      </c>
      <c r="K5909">
        <v>-48.120036556424303</v>
      </c>
      <c r="L5909">
        <v>1.1251255039994059</v>
      </c>
      <c r="M5909">
        <v>-2.6717585593723401</v>
      </c>
      <c r="N5909">
        <v>5.4901945824716609</v>
      </c>
      <c r="O5909">
        <v>0</v>
      </c>
      <c r="P5909">
        <v>1</v>
      </c>
      <c r="Q5909">
        <v>1</v>
      </c>
      <c r="R5909">
        <v>0</v>
      </c>
      <c r="S5909">
        <v>0</v>
      </c>
      <c r="T5909">
        <v>1</v>
      </c>
    </row>
    <row r="5910" spans="1:20" x14ac:dyDescent="0.3">
      <c r="A5910" t="s">
        <v>242</v>
      </c>
      <c r="B5910" t="s">
        <v>677</v>
      </c>
      <c r="C5910">
        <v>8</v>
      </c>
      <c r="D5910">
        <v>12</v>
      </c>
      <c r="E5910" t="s">
        <v>513</v>
      </c>
      <c r="F5910" t="s">
        <v>508</v>
      </c>
      <c r="G5910" t="s">
        <v>508</v>
      </c>
      <c r="H5910">
        <v>3.3964115537879649</v>
      </c>
      <c r="I5910">
        <v>38.888929361190343</v>
      </c>
      <c r="J5910">
        <v>0.1184671437086455</v>
      </c>
      <c r="K5910">
        <v>6.6370391908492694</v>
      </c>
      <c r="L5910">
        <v>1.09020102795923</v>
      </c>
      <c r="M5910">
        <v>-2.3916269961675551</v>
      </c>
      <c r="N5910">
        <v>0</v>
      </c>
      <c r="O5910">
        <v>0</v>
      </c>
      <c r="P5910">
        <v>1</v>
      </c>
      <c r="Q5910">
        <v>1</v>
      </c>
      <c r="R5910">
        <v>0</v>
      </c>
      <c r="S5910">
        <v>0</v>
      </c>
      <c r="T5910">
        <v>1</v>
      </c>
    </row>
    <row r="5911" spans="1:20" x14ac:dyDescent="0.3">
      <c r="A5911" t="s">
        <v>139</v>
      </c>
      <c r="B5911" t="s">
        <v>196</v>
      </c>
      <c r="C5911">
        <v>1</v>
      </c>
      <c r="D5911">
        <v>4</v>
      </c>
      <c r="E5911" t="s">
        <v>510</v>
      </c>
      <c r="F5911" t="s">
        <v>508</v>
      </c>
      <c r="G5911" t="s">
        <v>508</v>
      </c>
      <c r="H5911">
        <v>10.69433742352814</v>
      </c>
      <c r="I5911">
        <v>0.68493083575181213</v>
      </c>
      <c r="J5911">
        <v>-7.3682456902812721E-2</v>
      </c>
      <c r="K5911">
        <v>-79.405176484250717</v>
      </c>
      <c r="L5911">
        <v>0.70361075006174167</v>
      </c>
      <c r="M5911">
        <v>-3.7634436512754008</v>
      </c>
      <c r="N5911">
        <v>1.6759827507484211</v>
      </c>
      <c r="O5911">
        <v>0</v>
      </c>
      <c r="P5911">
        <v>1</v>
      </c>
      <c r="Q5911">
        <v>0</v>
      </c>
      <c r="R5911">
        <v>0</v>
      </c>
      <c r="S5911">
        <v>0</v>
      </c>
      <c r="T5911">
        <v>0</v>
      </c>
    </row>
    <row r="5912" spans="1:20" x14ac:dyDescent="0.3">
      <c r="A5912" t="s">
        <v>223</v>
      </c>
      <c r="B5912" t="s">
        <v>196</v>
      </c>
      <c r="C5912">
        <v>1</v>
      </c>
      <c r="D5912">
        <v>2</v>
      </c>
      <c r="E5912" t="s">
        <v>510</v>
      </c>
      <c r="F5912" t="s">
        <v>508</v>
      </c>
      <c r="G5912" t="s">
        <v>508</v>
      </c>
      <c r="H5912">
        <v>10.75397105549176</v>
      </c>
      <c r="I5912">
        <v>1.369861671503624</v>
      </c>
      <c r="J5912">
        <v>-2.411526833196254E-2</v>
      </c>
      <c r="K5912">
        <v>-73.995462567527866</v>
      </c>
      <c r="L5912">
        <v>0.89850337315279794</v>
      </c>
      <c r="M5912">
        <v>-1.639349174619001</v>
      </c>
      <c r="N5912">
        <v>0</v>
      </c>
      <c r="O5912">
        <v>0</v>
      </c>
      <c r="P5912">
        <v>1</v>
      </c>
      <c r="Q5912">
        <v>0</v>
      </c>
      <c r="R5912">
        <v>0</v>
      </c>
      <c r="S5912">
        <v>0</v>
      </c>
      <c r="T5912">
        <v>0</v>
      </c>
    </row>
    <row r="5913" spans="1:20" x14ac:dyDescent="0.3">
      <c r="A5913" t="s">
        <v>265</v>
      </c>
      <c r="B5913" t="s">
        <v>196</v>
      </c>
      <c r="C5913">
        <v>9</v>
      </c>
      <c r="D5913">
        <v>10</v>
      </c>
      <c r="E5913" t="s">
        <v>510</v>
      </c>
      <c r="F5913" t="s">
        <v>508</v>
      </c>
      <c r="G5913" t="s">
        <v>508</v>
      </c>
      <c r="H5913">
        <v>4.9247993649224728</v>
      </c>
      <c r="I5913">
        <v>28.571423705745271</v>
      </c>
      <c r="J5913">
        <v>3.4993625796102101E-2</v>
      </c>
      <c r="K5913">
        <v>-5.0178398270252123</v>
      </c>
      <c r="L5913">
        <v>0.91078195054702893</v>
      </c>
      <c r="M5913">
        <v>-2.083331393077926</v>
      </c>
      <c r="N5913">
        <v>-2.127657550770317</v>
      </c>
      <c r="O5913">
        <v>1</v>
      </c>
      <c r="P5913">
        <v>1</v>
      </c>
      <c r="Q5913">
        <v>1</v>
      </c>
      <c r="R5913">
        <v>0</v>
      </c>
      <c r="S5913">
        <v>0</v>
      </c>
      <c r="T5913">
        <v>0</v>
      </c>
    </row>
    <row r="5914" spans="1:20" x14ac:dyDescent="0.3">
      <c r="A5914" t="s">
        <v>271</v>
      </c>
      <c r="B5914" t="s">
        <v>196</v>
      </c>
      <c r="C5914">
        <v>1</v>
      </c>
      <c r="D5914">
        <v>5</v>
      </c>
      <c r="E5914" t="s">
        <v>510</v>
      </c>
      <c r="F5914" t="s">
        <v>508</v>
      </c>
      <c r="G5914" t="s">
        <v>508</v>
      </c>
      <c r="H5914">
        <v>5.3953620109123284</v>
      </c>
      <c r="I5914">
        <v>2.4999970197684722</v>
      </c>
      <c r="J5914">
        <v>3.1594784341685438E-2</v>
      </c>
      <c r="K5914">
        <v>-104.0540713482167</v>
      </c>
      <c r="L5914">
        <v>0.70432975084745486</v>
      </c>
      <c r="M5914">
        <v>-5.4347838058588636</v>
      </c>
      <c r="N5914">
        <v>-0.57471209243954136</v>
      </c>
      <c r="O5914">
        <v>0</v>
      </c>
      <c r="P5914">
        <v>0</v>
      </c>
      <c r="Q5914">
        <v>1</v>
      </c>
      <c r="R5914">
        <v>0</v>
      </c>
      <c r="S5914">
        <v>0</v>
      </c>
      <c r="T5914">
        <v>0</v>
      </c>
    </row>
    <row r="5915" spans="1:20" x14ac:dyDescent="0.3">
      <c r="A5915" t="s">
        <v>283</v>
      </c>
      <c r="B5915" t="s">
        <v>196</v>
      </c>
      <c r="C5915">
        <v>5</v>
      </c>
      <c r="D5915">
        <v>8</v>
      </c>
      <c r="E5915" t="s">
        <v>510</v>
      </c>
      <c r="F5915" t="s">
        <v>508</v>
      </c>
      <c r="G5915" t="s">
        <v>508</v>
      </c>
      <c r="H5915">
        <v>4.5530488297970244</v>
      </c>
      <c r="I5915">
        <v>3.9999961853027339</v>
      </c>
      <c r="J5915">
        <v>2.4656711908620871E-2</v>
      </c>
      <c r="K5915">
        <v>-116.5311686735824</v>
      </c>
      <c r="L5915">
        <v>1.011595428842557</v>
      </c>
      <c r="M5915">
        <v>-2.2857121058872769</v>
      </c>
      <c r="N5915">
        <v>-1.754391223965668</v>
      </c>
      <c r="O5915">
        <v>0</v>
      </c>
      <c r="P5915">
        <v>0</v>
      </c>
      <c r="Q5915">
        <v>1</v>
      </c>
      <c r="R5915">
        <v>0</v>
      </c>
      <c r="S5915">
        <v>0</v>
      </c>
      <c r="T5915">
        <v>1</v>
      </c>
    </row>
    <row r="5916" spans="1:20" x14ac:dyDescent="0.3">
      <c r="A5916" t="s">
        <v>290</v>
      </c>
      <c r="B5916" t="s">
        <v>196</v>
      </c>
      <c r="C5916">
        <v>3</v>
      </c>
      <c r="D5916">
        <v>5</v>
      </c>
      <c r="E5916" t="s">
        <v>510</v>
      </c>
      <c r="F5916" t="s">
        <v>508</v>
      </c>
      <c r="G5916" t="s">
        <v>508</v>
      </c>
      <c r="H5916">
        <v>4.5493195860960078</v>
      </c>
      <c r="I5916">
        <v>6.8965432193158458</v>
      </c>
      <c r="J5916">
        <v>2.121816776720778E-2</v>
      </c>
      <c r="K5916">
        <v>-158.66667789883101</v>
      </c>
      <c r="L5916">
        <v>0.7782337093222047</v>
      </c>
      <c r="M5916">
        <v>-1.754391223965668</v>
      </c>
      <c r="N5916">
        <v>0</v>
      </c>
      <c r="O5916">
        <v>0</v>
      </c>
      <c r="P5916">
        <v>0</v>
      </c>
      <c r="Q5916">
        <v>1</v>
      </c>
      <c r="R5916">
        <v>0</v>
      </c>
      <c r="S5916">
        <v>0</v>
      </c>
      <c r="T5916">
        <v>0</v>
      </c>
    </row>
    <row r="5917" spans="1:20" x14ac:dyDescent="0.3">
      <c r="A5917" t="s">
        <v>512</v>
      </c>
      <c r="B5917" t="s">
        <v>196</v>
      </c>
      <c r="C5917">
        <v>3</v>
      </c>
      <c r="D5917">
        <v>5</v>
      </c>
      <c r="E5917" t="s">
        <v>510</v>
      </c>
      <c r="F5917" t="s">
        <v>508</v>
      </c>
      <c r="G5917" t="s">
        <v>508</v>
      </c>
      <c r="H5917">
        <v>4.2857149049833314</v>
      </c>
      <c r="I5917">
        <v>6.2499930150818352</v>
      </c>
      <c r="J5917">
        <v>1.6767066498948491E-2</v>
      </c>
      <c r="K5917">
        <v>-126.5957265125428</v>
      </c>
      <c r="L5917">
        <v>0.64936788860440908</v>
      </c>
      <c r="M5917">
        <v>-1.7857126384770281</v>
      </c>
      <c r="N5917">
        <v>-3.6363602210010209</v>
      </c>
      <c r="O5917">
        <v>0</v>
      </c>
      <c r="P5917">
        <v>0</v>
      </c>
      <c r="Q5917">
        <v>1</v>
      </c>
      <c r="R5917">
        <v>0</v>
      </c>
      <c r="S5917">
        <v>0</v>
      </c>
      <c r="T5917">
        <v>0</v>
      </c>
    </row>
    <row r="5918" spans="1:20" x14ac:dyDescent="0.3">
      <c r="A5918" t="s">
        <v>91</v>
      </c>
      <c r="B5918" t="s">
        <v>196</v>
      </c>
      <c r="C5918">
        <v>5</v>
      </c>
      <c r="D5918">
        <v>7</v>
      </c>
      <c r="E5918" t="s">
        <v>510</v>
      </c>
      <c r="F5918" t="s">
        <v>508</v>
      </c>
      <c r="G5918" t="s">
        <v>508</v>
      </c>
      <c r="H5918">
        <v>4.9415992845900449</v>
      </c>
      <c r="I5918">
        <v>20.000005298190089</v>
      </c>
      <c r="J5918">
        <v>1.269672183860765E-2</v>
      </c>
      <c r="K5918">
        <v>-177.39129896951169</v>
      </c>
      <c r="L5918">
        <v>0.86269055079947288</v>
      </c>
      <c r="M5918">
        <v>-3.6363602210010209</v>
      </c>
      <c r="N5918">
        <v>-1.8867981112750469</v>
      </c>
      <c r="O5918">
        <v>0</v>
      </c>
      <c r="P5918">
        <v>0</v>
      </c>
      <c r="Q5918">
        <v>1</v>
      </c>
      <c r="R5918">
        <v>1</v>
      </c>
      <c r="S5918">
        <v>0</v>
      </c>
      <c r="T5918">
        <v>0</v>
      </c>
    </row>
    <row r="5919" spans="1:20" x14ac:dyDescent="0.3">
      <c r="A5919" t="s">
        <v>93</v>
      </c>
      <c r="B5919" t="s">
        <v>196</v>
      </c>
      <c r="C5919">
        <v>1</v>
      </c>
      <c r="D5919">
        <v>3</v>
      </c>
      <c r="E5919" t="s">
        <v>510</v>
      </c>
      <c r="F5919" t="s">
        <v>508</v>
      </c>
      <c r="G5919" t="s">
        <v>508</v>
      </c>
      <c r="H5919">
        <v>5.1282053381397823</v>
      </c>
      <c r="I5919">
        <v>13.33331920482644</v>
      </c>
      <c r="J5919">
        <v>1.021394491712224E-2</v>
      </c>
      <c r="K5919">
        <v>-128.68218429672689</v>
      </c>
      <c r="L5919">
        <v>0.65194592962593734</v>
      </c>
      <c r="M5919">
        <v>-1.8867981112750469</v>
      </c>
      <c r="N5919">
        <v>2.5641078544558451</v>
      </c>
      <c r="O5919">
        <v>0</v>
      </c>
      <c r="P5919">
        <v>0</v>
      </c>
      <c r="Q5919">
        <v>1</v>
      </c>
      <c r="R5919">
        <v>0</v>
      </c>
      <c r="S5919">
        <v>0</v>
      </c>
      <c r="T5919">
        <v>0</v>
      </c>
    </row>
    <row r="5920" spans="1:20" x14ac:dyDescent="0.3">
      <c r="A5920" t="s">
        <v>162</v>
      </c>
      <c r="B5920" t="s">
        <v>196</v>
      </c>
      <c r="C5920">
        <v>4</v>
      </c>
      <c r="D5920">
        <v>6</v>
      </c>
      <c r="E5920" t="s">
        <v>510</v>
      </c>
      <c r="F5920" t="s">
        <v>508</v>
      </c>
      <c r="G5920" t="s">
        <v>508</v>
      </c>
      <c r="H5920">
        <v>5.1537068477877517</v>
      </c>
      <c r="I5920">
        <v>17.77778543071901</v>
      </c>
      <c r="J5920">
        <v>1.6573658654068731E-2</v>
      </c>
      <c r="K5920">
        <v>-69.675953626063261</v>
      </c>
      <c r="L5920">
        <v>0.9201656617131212</v>
      </c>
      <c r="M5920">
        <v>-3.067481746168903</v>
      </c>
      <c r="N5920">
        <v>-1.2658290881372349</v>
      </c>
      <c r="O5920">
        <v>0</v>
      </c>
      <c r="P5920">
        <v>1</v>
      </c>
      <c r="Q5920">
        <v>1</v>
      </c>
      <c r="R5920">
        <v>0</v>
      </c>
      <c r="S5920">
        <v>0</v>
      </c>
      <c r="T5920">
        <v>0</v>
      </c>
    </row>
    <row r="5921" spans="1:20" x14ac:dyDescent="0.3">
      <c r="A5921" t="s">
        <v>220</v>
      </c>
      <c r="B5921" t="s">
        <v>196</v>
      </c>
      <c r="C5921">
        <v>1</v>
      </c>
      <c r="D5921">
        <v>3</v>
      </c>
      <c r="E5921" t="s">
        <v>510</v>
      </c>
      <c r="F5921" t="s">
        <v>508</v>
      </c>
      <c r="G5921" t="s">
        <v>508</v>
      </c>
      <c r="H5921">
        <v>5.1739933877704978</v>
      </c>
      <c r="I5921">
        <v>13.33331920482644</v>
      </c>
      <c r="J5921">
        <v>1.640584538854661E-2</v>
      </c>
      <c r="K5921">
        <v>-104.84579588437759</v>
      </c>
      <c r="L5921">
        <v>0.90638955510986174</v>
      </c>
      <c r="M5921">
        <v>-1.2658290881372349</v>
      </c>
      <c r="N5921">
        <v>4.4871830140816744</v>
      </c>
      <c r="O5921">
        <v>0</v>
      </c>
      <c r="P5921">
        <v>0</v>
      </c>
      <c r="Q5921">
        <v>1</v>
      </c>
      <c r="R5921">
        <v>0</v>
      </c>
      <c r="S5921">
        <v>0</v>
      </c>
      <c r="T5921">
        <v>0</v>
      </c>
    </row>
    <row r="5922" spans="1:20" x14ac:dyDescent="0.3">
      <c r="A5922" t="s">
        <v>235</v>
      </c>
      <c r="B5922" t="s">
        <v>196</v>
      </c>
      <c r="C5922">
        <v>9</v>
      </c>
      <c r="D5922">
        <v>9</v>
      </c>
      <c r="E5922" t="s">
        <v>510</v>
      </c>
      <c r="F5922" t="s">
        <v>508</v>
      </c>
      <c r="G5922" t="s">
        <v>508</v>
      </c>
      <c r="H5922">
        <v>4.45326325705323</v>
      </c>
      <c r="I5922">
        <v>40.00000794728723</v>
      </c>
      <c r="J5922">
        <v>2.9397571395510941E-2</v>
      </c>
      <c r="K5922">
        <v>-13.79308927356942</v>
      </c>
      <c r="L5922">
        <v>0.87908726660094216</v>
      </c>
      <c r="M5922">
        <v>-1.219511042741837</v>
      </c>
      <c r="N5922">
        <v>0</v>
      </c>
      <c r="O5922">
        <v>1</v>
      </c>
      <c r="P5922">
        <v>1</v>
      </c>
      <c r="Q5922">
        <v>1</v>
      </c>
      <c r="R5922">
        <v>0</v>
      </c>
      <c r="S5922">
        <v>0</v>
      </c>
      <c r="T5922">
        <v>0</v>
      </c>
    </row>
    <row r="5923" spans="1:20" x14ac:dyDescent="0.3">
      <c r="A5923" t="s">
        <v>282</v>
      </c>
      <c r="B5923" t="s">
        <v>196</v>
      </c>
      <c r="C5923">
        <v>6</v>
      </c>
      <c r="D5923">
        <v>5</v>
      </c>
      <c r="E5923" t="s">
        <v>510</v>
      </c>
      <c r="F5923" t="s">
        <v>508</v>
      </c>
      <c r="G5923" t="s">
        <v>508</v>
      </c>
      <c r="H5923">
        <v>3.9000870687519051</v>
      </c>
      <c r="I5923">
        <v>72.222240618722893</v>
      </c>
      <c r="J5923">
        <v>2.9931908654668549E-2</v>
      </c>
      <c r="K5923">
        <v>55.216287823774572</v>
      </c>
      <c r="L5923">
        <v>0.33629210407527882</v>
      </c>
      <c r="M5923">
        <v>-1.212120073667007</v>
      </c>
      <c r="N5923">
        <v>1.840489047701342</v>
      </c>
      <c r="O5923">
        <v>0</v>
      </c>
      <c r="P5923">
        <v>1</v>
      </c>
      <c r="Q5923">
        <v>1</v>
      </c>
      <c r="R5923">
        <v>0</v>
      </c>
      <c r="S5923">
        <v>0</v>
      </c>
      <c r="T5923">
        <v>0</v>
      </c>
    </row>
    <row r="5924" spans="1:20" x14ac:dyDescent="0.3">
      <c r="A5924" t="s">
        <v>285</v>
      </c>
      <c r="B5924" t="s">
        <v>196</v>
      </c>
      <c r="C5924">
        <v>11</v>
      </c>
      <c r="D5924">
        <v>10</v>
      </c>
      <c r="E5924" t="s">
        <v>510</v>
      </c>
      <c r="F5924" t="s">
        <v>508</v>
      </c>
      <c r="G5924" t="s">
        <v>508</v>
      </c>
      <c r="H5924">
        <v>3.5930727986577469</v>
      </c>
      <c r="I5924">
        <v>76.47055111131057</v>
      </c>
      <c r="J5924">
        <v>2.8180365871957588E-2</v>
      </c>
      <c r="K5924">
        <v>132.03262225470911</v>
      </c>
      <c r="L5924">
        <v>1.1079946906448801</v>
      </c>
      <c r="M5924">
        <v>-0.60240907616461192</v>
      </c>
      <c r="N5924">
        <v>0.60606003683350351</v>
      </c>
      <c r="O5924">
        <v>1</v>
      </c>
      <c r="P5924">
        <v>1</v>
      </c>
      <c r="Q5924">
        <v>1</v>
      </c>
      <c r="R5924">
        <v>0</v>
      </c>
      <c r="S5924">
        <v>0</v>
      </c>
      <c r="T5924">
        <v>1</v>
      </c>
    </row>
    <row r="5925" spans="1:20" x14ac:dyDescent="0.3">
      <c r="A5925" t="s">
        <v>291</v>
      </c>
      <c r="B5925" t="s">
        <v>196</v>
      </c>
      <c r="C5925">
        <v>8</v>
      </c>
      <c r="D5925">
        <v>11</v>
      </c>
      <c r="E5925" t="s">
        <v>513</v>
      </c>
      <c r="F5925" t="s">
        <v>508</v>
      </c>
      <c r="G5925" t="s">
        <v>508</v>
      </c>
      <c r="H5925">
        <v>3.6155199772009601</v>
      </c>
      <c r="I5925">
        <v>55.555548196960167</v>
      </c>
      <c r="J5925">
        <v>2.3207420400817299E-2</v>
      </c>
      <c r="K5925">
        <v>88.888972776904126</v>
      </c>
      <c r="L5925">
        <v>1.213607885802926</v>
      </c>
      <c r="M5925">
        <v>-2.4096363046584481</v>
      </c>
      <c r="N5925">
        <v>-3.0864168005624908</v>
      </c>
      <c r="O5925">
        <v>0</v>
      </c>
      <c r="P5925">
        <v>1</v>
      </c>
      <c r="Q5925">
        <v>1</v>
      </c>
      <c r="R5925">
        <v>0</v>
      </c>
      <c r="S5925">
        <v>0</v>
      </c>
      <c r="T5925">
        <v>1</v>
      </c>
    </row>
    <row r="5926" spans="1:20" x14ac:dyDescent="0.3">
      <c r="A5926" t="s">
        <v>295</v>
      </c>
      <c r="B5926" t="s">
        <v>196</v>
      </c>
      <c r="C5926">
        <v>6</v>
      </c>
      <c r="D5926">
        <v>10</v>
      </c>
      <c r="E5926" t="s">
        <v>513</v>
      </c>
      <c r="F5926" t="s">
        <v>508</v>
      </c>
      <c r="G5926" t="s">
        <v>508</v>
      </c>
      <c r="H5926">
        <v>3.6396720909422591</v>
      </c>
      <c r="I5926">
        <v>27.777807212159349</v>
      </c>
      <c r="J5926">
        <v>1.7083219420654688E-2</v>
      </c>
      <c r="K5926">
        <v>-92.473221652175653</v>
      </c>
      <c r="L5926">
        <v>0.96508685979088349</v>
      </c>
      <c r="M5926">
        <v>-3.0864168005624908</v>
      </c>
      <c r="N5926">
        <v>-0.63694963939191118</v>
      </c>
      <c r="O5926">
        <v>0</v>
      </c>
      <c r="P5926">
        <v>1</v>
      </c>
      <c r="Q5926">
        <v>1</v>
      </c>
      <c r="R5926">
        <v>0</v>
      </c>
      <c r="S5926">
        <v>0</v>
      </c>
      <c r="T5926">
        <v>0</v>
      </c>
    </row>
    <row r="5927" spans="1:20" x14ac:dyDescent="0.3">
      <c r="A5927" t="s">
        <v>298</v>
      </c>
      <c r="B5927" t="s">
        <v>196</v>
      </c>
      <c r="C5927">
        <v>3</v>
      </c>
      <c r="D5927">
        <v>7</v>
      </c>
      <c r="E5927" t="s">
        <v>513</v>
      </c>
      <c r="F5927" t="s">
        <v>508</v>
      </c>
      <c r="G5927" t="s">
        <v>508</v>
      </c>
      <c r="H5927">
        <v>3.617216075229186</v>
      </c>
      <c r="I5927">
        <v>12.4999813735585</v>
      </c>
      <c r="J5927">
        <v>1.2007766667762021E-2</v>
      </c>
      <c r="K5927">
        <v>-211.29942361301539</v>
      </c>
      <c r="L5927">
        <v>0.66349113562529616</v>
      </c>
      <c r="M5927">
        <v>-0.63694963939191118</v>
      </c>
      <c r="N5927">
        <v>0.64103269483001524</v>
      </c>
      <c r="O5927">
        <v>0</v>
      </c>
      <c r="P5927">
        <v>0</v>
      </c>
      <c r="Q5927">
        <v>1</v>
      </c>
      <c r="R5927">
        <v>0</v>
      </c>
      <c r="S5927">
        <v>0</v>
      </c>
      <c r="T5927">
        <v>0</v>
      </c>
    </row>
    <row r="5928" spans="1:20" x14ac:dyDescent="0.3">
      <c r="A5928" t="s">
        <v>164</v>
      </c>
      <c r="B5928" t="s">
        <v>196</v>
      </c>
      <c r="C5928">
        <v>11</v>
      </c>
      <c r="D5928">
        <v>14</v>
      </c>
      <c r="E5928" t="s">
        <v>15</v>
      </c>
      <c r="F5928" t="s">
        <v>509</v>
      </c>
      <c r="G5928" t="s">
        <v>509</v>
      </c>
      <c r="H5928">
        <v>3.9439092813333709</v>
      </c>
      <c r="I5928">
        <v>34.615398722993362</v>
      </c>
      <c r="J5928">
        <v>1.4856077473537571E-2</v>
      </c>
      <c r="K5928">
        <v>165.5913305883582</v>
      </c>
      <c r="L5928">
        <v>3.0390911012917439</v>
      </c>
      <c r="M5928">
        <v>-1.807227228493836</v>
      </c>
      <c r="N5928">
        <v>4.9079781073236113</v>
      </c>
      <c r="O5928">
        <v>1</v>
      </c>
      <c r="P5928">
        <v>1</v>
      </c>
      <c r="Q5928">
        <v>1</v>
      </c>
      <c r="R5928">
        <v>0</v>
      </c>
      <c r="S5928">
        <v>0</v>
      </c>
      <c r="T5928">
        <v>1</v>
      </c>
    </row>
    <row r="5929" spans="1:20" x14ac:dyDescent="0.3">
      <c r="A5929" t="s">
        <v>242</v>
      </c>
      <c r="B5929" t="s">
        <v>196</v>
      </c>
      <c r="C5929">
        <v>11</v>
      </c>
      <c r="D5929">
        <v>9</v>
      </c>
      <c r="E5929" t="s">
        <v>510</v>
      </c>
      <c r="F5929" t="s">
        <v>508</v>
      </c>
      <c r="G5929" t="s">
        <v>508</v>
      </c>
      <c r="H5929">
        <v>4.1060753654608666</v>
      </c>
      <c r="I5929">
        <v>50</v>
      </c>
      <c r="J5929">
        <v>1.8809534978253651E-2</v>
      </c>
      <c r="K5929">
        <v>30.849387327342981</v>
      </c>
      <c r="L5929">
        <v>0.54642080282290961</v>
      </c>
      <c r="M5929">
        <v>-1.7647111622106</v>
      </c>
      <c r="N5929">
        <v>2.395214496421044</v>
      </c>
      <c r="O5929">
        <v>1</v>
      </c>
      <c r="P5929">
        <v>1</v>
      </c>
      <c r="Q5929">
        <v>1</v>
      </c>
      <c r="R5929">
        <v>0</v>
      </c>
      <c r="S5929">
        <v>1</v>
      </c>
      <c r="T5929">
        <v>0</v>
      </c>
    </row>
    <row r="5930" spans="1:20" x14ac:dyDescent="0.3">
      <c r="A5930" t="s">
        <v>77</v>
      </c>
      <c r="B5930" t="s">
        <v>678</v>
      </c>
      <c r="C5930">
        <v>11</v>
      </c>
      <c r="D5930">
        <v>12</v>
      </c>
      <c r="E5930" t="s">
        <v>510</v>
      </c>
      <c r="F5930" t="s">
        <v>508</v>
      </c>
      <c r="G5930" t="s">
        <v>508</v>
      </c>
      <c r="H5930">
        <v>0.30069634944081031</v>
      </c>
      <c r="I5930">
        <v>82.35294117647058</v>
      </c>
      <c r="J5930">
        <v>1.1009481378473429</v>
      </c>
      <c r="K5930">
        <v>166.97247706422019</v>
      </c>
      <c r="L5930">
        <v>0.73418787171061561</v>
      </c>
      <c r="M5930">
        <v>-0.12294074256208511</v>
      </c>
      <c r="N5930">
        <v>7.3855243722304287E-2</v>
      </c>
      <c r="O5930">
        <v>1</v>
      </c>
      <c r="P5930">
        <v>1</v>
      </c>
      <c r="Q5930">
        <v>1</v>
      </c>
      <c r="R5930">
        <v>0</v>
      </c>
      <c r="S5930">
        <v>1</v>
      </c>
      <c r="T5930">
        <v>0</v>
      </c>
    </row>
    <row r="5931" spans="1:20" x14ac:dyDescent="0.3">
      <c r="A5931" t="s">
        <v>156</v>
      </c>
      <c r="B5931" t="s">
        <v>678</v>
      </c>
      <c r="C5931">
        <v>11</v>
      </c>
      <c r="D5931">
        <v>12</v>
      </c>
      <c r="E5931" t="s">
        <v>510</v>
      </c>
      <c r="F5931" t="s">
        <v>508</v>
      </c>
      <c r="G5931" t="s">
        <v>508</v>
      </c>
      <c r="H5931">
        <v>0.30126812863448471</v>
      </c>
      <c r="I5931">
        <v>90.625</v>
      </c>
      <c r="J5931">
        <v>1.6587644524979801</v>
      </c>
      <c r="K5931">
        <v>144.09426462237511</v>
      </c>
      <c r="L5931">
        <v>0.93289164351357134</v>
      </c>
      <c r="M5931">
        <v>-2.4515812699190981E-2</v>
      </c>
      <c r="N5931">
        <v>-2.452182442373713E-2</v>
      </c>
      <c r="O5931">
        <v>1</v>
      </c>
      <c r="P5931">
        <v>1</v>
      </c>
      <c r="Q5931">
        <v>1</v>
      </c>
      <c r="R5931">
        <v>0</v>
      </c>
      <c r="S5931">
        <v>1</v>
      </c>
      <c r="T5931">
        <v>0</v>
      </c>
    </row>
    <row r="5932" spans="1:20" x14ac:dyDescent="0.3">
      <c r="A5932" t="s">
        <v>228</v>
      </c>
      <c r="B5932" t="s">
        <v>678</v>
      </c>
      <c r="C5932">
        <v>11</v>
      </c>
      <c r="D5932">
        <v>12</v>
      </c>
      <c r="E5932" t="s">
        <v>510</v>
      </c>
      <c r="F5932" t="s">
        <v>508</v>
      </c>
      <c r="G5932" t="s">
        <v>508</v>
      </c>
      <c r="H5932">
        <v>0.28396143733567047</v>
      </c>
      <c r="I5932">
        <v>81.25</v>
      </c>
      <c r="J5932">
        <v>0.30539400425890761</v>
      </c>
      <c r="K5932">
        <v>102.5799793601651</v>
      </c>
      <c r="L5932">
        <v>0.43623645168729341</v>
      </c>
      <c r="M5932">
        <v>-9.8063250796763909E-2</v>
      </c>
      <c r="N5932">
        <v>9.815950920245399E-2</v>
      </c>
      <c r="O5932">
        <v>1</v>
      </c>
      <c r="P5932">
        <v>1</v>
      </c>
      <c r="Q5932">
        <v>1</v>
      </c>
      <c r="R5932">
        <v>0</v>
      </c>
      <c r="S5932">
        <v>1</v>
      </c>
      <c r="T5932">
        <v>0</v>
      </c>
    </row>
    <row r="5933" spans="1:20" x14ac:dyDescent="0.3">
      <c r="A5933" t="s">
        <v>283</v>
      </c>
      <c r="B5933" t="s">
        <v>678</v>
      </c>
      <c r="C5933">
        <v>11</v>
      </c>
      <c r="D5933">
        <v>12</v>
      </c>
      <c r="E5933" t="s">
        <v>510</v>
      </c>
      <c r="F5933" t="s">
        <v>508</v>
      </c>
      <c r="G5933" t="s">
        <v>508</v>
      </c>
      <c r="H5933">
        <v>0.31448726413455191</v>
      </c>
      <c r="I5933">
        <v>89.583333333333343</v>
      </c>
      <c r="J5933">
        <v>1.33898481398694</v>
      </c>
      <c r="K5933">
        <v>100.4566210045666</v>
      </c>
      <c r="L5933">
        <v>0.72310163780268011</v>
      </c>
      <c r="M5933">
        <v>-4.8626306831996112E-2</v>
      </c>
      <c r="N5933">
        <v>-0.1702748722938458</v>
      </c>
      <c r="O5933">
        <v>1</v>
      </c>
      <c r="P5933">
        <v>1</v>
      </c>
      <c r="Q5933">
        <v>1</v>
      </c>
      <c r="R5933">
        <v>0</v>
      </c>
      <c r="S5933">
        <v>1</v>
      </c>
      <c r="T5933">
        <v>0</v>
      </c>
    </row>
    <row r="5934" spans="1:20" x14ac:dyDescent="0.3">
      <c r="A5934" t="s">
        <v>290</v>
      </c>
      <c r="B5934" t="s">
        <v>678</v>
      </c>
      <c r="C5934">
        <v>9</v>
      </c>
      <c r="D5934">
        <v>10</v>
      </c>
      <c r="E5934" t="s">
        <v>510</v>
      </c>
      <c r="F5934" t="s">
        <v>508</v>
      </c>
      <c r="G5934" t="s">
        <v>508</v>
      </c>
      <c r="H5934">
        <v>0.32024505708716228</v>
      </c>
      <c r="I5934">
        <v>75</v>
      </c>
      <c r="J5934">
        <v>0.38546498123152523</v>
      </c>
      <c r="K5934">
        <v>86.234357224117915</v>
      </c>
      <c r="L5934">
        <v>0.80718778077268638</v>
      </c>
      <c r="M5934">
        <v>-0.1702748722938458</v>
      </c>
      <c r="N5934">
        <v>-2.436647173489279E-2</v>
      </c>
      <c r="O5934">
        <v>1</v>
      </c>
      <c r="P5934">
        <v>1</v>
      </c>
      <c r="Q5934">
        <v>1</v>
      </c>
      <c r="R5934">
        <v>0</v>
      </c>
      <c r="S5934">
        <v>0</v>
      </c>
      <c r="T5934">
        <v>0</v>
      </c>
    </row>
    <row r="5935" spans="1:20" x14ac:dyDescent="0.3">
      <c r="A5935" t="s">
        <v>91</v>
      </c>
      <c r="B5935" t="s">
        <v>678</v>
      </c>
      <c r="C5935">
        <v>5</v>
      </c>
      <c r="D5935">
        <v>7</v>
      </c>
      <c r="E5935" t="s">
        <v>510</v>
      </c>
      <c r="F5935" t="s">
        <v>508</v>
      </c>
      <c r="G5935" t="s">
        <v>508</v>
      </c>
      <c r="H5935">
        <v>0.35496780929180438</v>
      </c>
      <c r="I5935">
        <v>66.666666666666657</v>
      </c>
      <c r="J5935">
        <v>-1.082010088933679</v>
      </c>
      <c r="K5935">
        <v>98.412698412696642</v>
      </c>
      <c r="L5935">
        <v>1.4438325607333311</v>
      </c>
      <c r="M5935">
        <v>-0.24301336573511539</v>
      </c>
      <c r="N5935">
        <v>0.51157125456760044</v>
      </c>
      <c r="O5935">
        <v>0</v>
      </c>
      <c r="P5935">
        <v>1</v>
      </c>
      <c r="Q5935">
        <v>0</v>
      </c>
      <c r="R5935">
        <v>0</v>
      </c>
      <c r="S5935">
        <v>0</v>
      </c>
      <c r="T5935">
        <v>1</v>
      </c>
    </row>
    <row r="5936" spans="1:20" x14ac:dyDescent="0.3">
      <c r="A5936" t="s">
        <v>259</v>
      </c>
      <c r="B5936" t="s">
        <v>678</v>
      </c>
      <c r="C5936">
        <v>13</v>
      </c>
      <c r="D5936">
        <v>13</v>
      </c>
      <c r="E5936" t="s">
        <v>510</v>
      </c>
      <c r="F5936" t="s">
        <v>508</v>
      </c>
      <c r="G5936" t="s">
        <v>508</v>
      </c>
      <c r="H5936">
        <v>0.39481397193200229</v>
      </c>
      <c r="I5936">
        <v>88.235294117647058</v>
      </c>
      <c r="J5936">
        <v>0.54119474055399053</v>
      </c>
      <c r="K5936">
        <v>170.73170731707319</v>
      </c>
      <c r="L5936">
        <v>1.0797911775608551</v>
      </c>
      <c r="M5936">
        <v>-0.14461315979754161</v>
      </c>
      <c r="N5936">
        <v>0</v>
      </c>
      <c r="O5936">
        <v>1</v>
      </c>
      <c r="P5936">
        <v>1</v>
      </c>
      <c r="Q5936">
        <v>1</v>
      </c>
      <c r="R5936">
        <v>0</v>
      </c>
      <c r="S5936">
        <v>1</v>
      </c>
      <c r="T5936">
        <v>1</v>
      </c>
    </row>
    <row r="5937" spans="1:20" x14ac:dyDescent="0.3">
      <c r="A5937" t="s">
        <v>298</v>
      </c>
      <c r="B5937" t="s">
        <v>678</v>
      </c>
      <c r="C5937">
        <v>6</v>
      </c>
      <c r="D5937">
        <v>6</v>
      </c>
      <c r="E5937" t="s">
        <v>510</v>
      </c>
      <c r="F5937" t="s">
        <v>508</v>
      </c>
      <c r="G5937" t="s">
        <v>508</v>
      </c>
      <c r="H5937">
        <v>0.4329004329004329</v>
      </c>
      <c r="I5937">
        <v>76.785714285714292</v>
      </c>
      <c r="J5937">
        <v>-0.26947392503709722</v>
      </c>
      <c r="K5937">
        <v>109.21985815602839</v>
      </c>
      <c r="L5937">
        <v>0.82503733200597307</v>
      </c>
      <c r="M5937">
        <v>-0.21598272138228941</v>
      </c>
      <c r="N5937">
        <v>-4.8100048100048101E-2</v>
      </c>
      <c r="O5937">
        <v>1</v>
      </c>
      <c r="P5937">
        <v>1</v>
      </c>
      <c r="Q5937">
        <v>0</v>
      </c>
      <c r="R5937">
        <v>0</v>
      </c>
      <c r="S5937">
        <v>0</v>
      </c>
      <c r="T5937">
        <v>0</v>
      </c>
    </row>
    <row r="5938" spans="1:20" x14ac:dyDescent="0.3">
      <c r="A5938" t="s">
        <v>77</v>
      </c>
      <c r="B5938" t="s">
        <v>110</v>
      </c>
      <c r="C5938">
        <v>11</v>
      </c>
      <c r="D5938">
        <v>10</v>
      </c>
      <c r="E5938" t="s">
        <v>510</v>
      </c>
      <c r="F5938" t="s">
        <v>508</v>
      </c>
      <c r="G5938" t="s">
        <v>508</v>
      </c>
      <c r="H5938">
        <v>3.5043398051562882</v>
      </c>
      <c r="I5938">
        <v>84.539496077230041</v>
      </c>
      <c r="J5938">
        <v>0.2093958940640426</v>
      </c>
      <c r="K5938">
        <v>96.012372461792637</v>
      </c>
      <c r="L5938">
        <v>0.76267127721677108</v>
      </c>
      <c r="M5938">
        <v>-0.82191571797410101</v>
      </c>
      <c r="N5938">
        <v>1.8784538421113699</v>
      </c>
      <c r="O5938">
        <v>1</v>
      </c>
      <c r="P5938">
        <v>1</v>
      </c>
      <c r="Q5938">
        <v>1</v>
      </c>
      <c r="R5938">
        <v>0</v>
      </c>
      <c r="S5938">
        <v>1</v>
      </c>
      <c r="T5938">
        <v>0</v>
      </c>
    </row>
    <row r="5939" spans="1:20" x14ac:dyDescent="0.3">
      <c r="A5939" t="s">
        <v>139</v>
      </c>
      <c r="B5939" t="s">
        <v>110</v>
      </c>
      <c r="C5939">
        <v>13</v>
      </c>
      <c r="D5939">
        <v>11</v>
      </c>
      <c r="E5939" t="s">
        <v>510</v>
      </c>
      <c r="F5939" t="s">
        <v>508</v>
      </c>
      <c r="G5939" t="s">
        <v>508</v>
      </c>
      <c r="H5939">
        <v>3.917548777946239</v>
      </c>
      <c r="I5939">
        <v>83.450662132012695</v>
      </c>
      <c r="J5939">
        <v>0.17972529652591601</v>
      </c>
      <c r="K5939">
        <v>117.33884556325209</v>
      </c>
      <c r="L5939">
        <v>1.010954371656039</v>
      </c>
      <c r="M5939">
        <v>-0.80559355058053772</v>
      </c>
      <c r="N5939">
        <v>-1.245260155857342</v>
      </c>
      <c r="O5939">
        <v>1</v>
      </c>
      <c r="P5939">
        <v>1</v>
      </c>
      <c r="Q5939">
        <v>1</v>
      </c>
      <c r="R5939">
        <v>0</v>
      </c>
      <c r="S5939">
        <v>1</v>
      </c>
      <c r="T5939">
        <v>1</v>
      </c>
    </row>
    <row r="5940" spans="1:20" x14ac:dyDescent="0.3">
      <c r="A5940" t="s">
        <v>156</v>
      </c>
      <c r="B5940" t="s">
        <v>110</v>
      </c>
      <c r="C5940">
        <v>8</v>
      </c>
      <c r="D5940">
        <v>6</v>
      </c>
      <c r="E5940" t="s">
        <v>510</v>
      </c>
      <c r="F5940" t="s">
        <v>508</v>
      </c>
      <c r="G5940" t="s">
        <v>508</v>
      </c>
      <c r="H5940">
        <v>3.8572989496092922</v>
      </c>
      <c r="I5940">
        <v>72.86818668064403</v>
      </c>
      <c r="J5940">
        <v>0.1054958725862245</v>
      </c>
      <c r="K5940">
        <v>69.51727192108379</v>
      </c>
      <c r="L5940">
        <v>0.73740727385817151</v>
      </c>
      <c r="M5940">
        <v>-1.245260155857342</v>
      </c>
      <c r="N5940">
        <v>1.7543843138140669</v>
      </c>
      <c r="O5940">
        <v>0</v>
      </c>
      <c r="P5940">
        <v>1</v>
      </c>
      <c r="Q5940">
        <v>1</v>
      </c>
      <c r="R5940">
        <v>0</v>
      </c>
      <c r="S5940">
        <v>1</v>
      </c>
      <c r="T5940">
        <v>0</v>
      </c>
    </row>
    <row r="5941" spans="1:20" x14ac:dyDescent="0.3">
      <c r="A5941" t="s">
        <v>223</v>
      </c>
      <c r="B5941" t="s">
        <v>110</v>
      </c>
      <c r="C5941">
        <v>8</v>
      </c>
      <c r="D5941">
        <v>7</v>
      </c>
      <c r="E5941" t="s">
        <v>510</v>
      </c>
      <c r="F5941" t="s">
        <v>508</v>
      </c>
      <c r="G5941" t="s">
        <v>508</v>
      </c>
      <c r="H5941">
        <v>3.8840986296485638</v>
      </c>
      <c r="I5941">
        <v>70.742342075212875</v>
      </c>
      <c r="J5941">
        <v>1.3162879242234469E-2</v>
      </c>
      <c r="K5941">
        <v>101.2496267756071</v>
      </c>
      <c r="L5941">
        <v>1.7122141209803641</v>
      </c>
      <c r="M5941">
        <v>-0.91594871328469396</v>
      </c>
      <c r="N5941">
        <v>1.631327647449774</v>
      </c>
      <c r="O5941">
        <v>0</v>
      </c>
      <c r="P5941">
        <v>1</v>
      </c>
      <c r="Q5941">
        <v>1</v>
      </c>
      <c r="R5941">
        <v>0</v>
      </c>
      <c r="S5941">
        <v>0</v>
      </c>
      <c r="T5941">
        <v>1</v>
      </c>
    </row>
    <row r="5942" spans="1:20" x14ac:dyDescent="0.3">
      <c r="A5942" t="s">
        <v>271</v>
      </c>
      <c r="B5942" t="s">
        <v>110</v>
      </c>
      <c r="C5942">
        <v>8</v>
      </c>
      <c r="D5942">
        <v>6</v>
      </c>
      <c r="E5942" t="s">
        <v>510</v>
      </c>
      <c r="F5942" t="s">
        <v>508</v>
      </c>
      <c r="G5942" t="s">
        <v>508</v>
      </c>
      <c r="H5942">
        <v>4.1277634612449461</v>
      </c>
      <c r="I5942">
        <v>72.63427783680315</v>
      </c>
      <c r="J5942">
        <v>0.25179576056334652</v>
      </c>
      <c r="K5942">
        <v>75.956723299700784</v>
      </c>
      <c r="L5942">
        <v>0.5410525780095391</v>
      </c>
      <c r="M5942">
        <v>-2.1634561158494261</v>
      </c>
      <c r="N5942">
        <v>0.98279534074571795</v>
      </c>
      <c r="O5942">
        <v>0</v>
      </c>
      <c r="P5942">
        <v>1</v>
      </c>
      <c r="Q5942">
        <v>1</v>
      </c>
      <c r="R5942">
        <v>0</v>
      </c>
      <c r="S5942">
        <v>1</v>
      </c>
      <c r="T5942">
        <v>0</v>
      </c>
    </row>
    <row r="5943" spans="1:20" x14ac:dyDescent="0.3">
      <c r="A5943" t="s">
        <v>290</v>
      </c>
      <c r="B5943" t="s">
        <v>110</v>
      </c>
      <c r="C5943">
        <v>5</v>
      </c>
      <c r="D5943">
        <v>7</v>
      </c>
      <c r="E5943" t="s">
        <v>510</v>
      </c>
      <c r="F5943" t="s">
        <v>508</v>
      </c>
      <c r="G5943" t="s">
        <v>508</v>
      </c>
      <c r="H5943">
        <v>3.86817431649076</v>
      </c>
      <c r="I5943">
        <v>69.773973857476918</v>
      </c>
      <c r="J5943">
        <v>-2.405765496155032E-2</v>
      </c>
      <c r="K5943">
        <v>71.264645763951549</v>
      </c>
      <c r="L5943">
        <v>1.5221201660551009</v>
      </c>
      <c r="M5943">
        <v>-3.079116566013596</v>
      </c>
      <c r="N5943">
        <v>2.4926698519203812</v>
      </c>
      <c r="O5943">
        <v>0</v>
      </c>
      <c r="P5943">
        <v>1</v>
      </c>
      <c r="Q5943">
        <v>0</v>
      </c>
      <c r="R5943">
        <v>0</v>
      </c>
      <c r="S5943">
        <v>0</v>
      </c>
      <c r="T5943">
        <v>1</v>
      </c>
    </row>
    <row r="5944" spans="1:20" x14ac:dyDescent="0.3">
      <c r="A5944" t="s">
        <v>512</v>
      </c>
      <c r="B5944" t="s">
        <v>110</v>
      </c>
      <c r="C5944">
        <v>3</v>
      </c>
      <c r="D5944">
        <v>3</v>
      </c>
      <c r="E5944" t="s">
        <v>510</v>
      </c>
      <c r="F5944" t="s">
        <v>508</v>
      </c>
      <c r="G5944" t="s">
        <v>508</v>
      </c>
      <c r="H5944">
        <v>4.1452210452206364</v>
      </c>
      <c r="I5944">
        <v>70.967747348449677</v>
      </c>
      <c r="J5944">
        <v>-0.1474766745549978</v>
      </c>
      <c r="K5944">
        <v>50.104882258717403</v>
      </c>
      <c r="L5944">
        <v>0.88231458000728058</v>
      </c>
      <c r="M5944">
        <v>-2.050540829313757</v>
      </c>
      <c r="N5944">
        <v>-4.138268469244144</v>
      </c>
      <c r="O5944">
        <v>0</v>
      </c>
      <c r="P5944">
        <v>1</v>
      </c>
      <c r="Q5944">
        <v>0</v>
      </c>
      <c r="R5944">
        <v>0</v>
      </c>
      <c r="S5944">
        <v>0</v>
      </c>
      <c r="T5944">
        <v>0</v>
      </c>
    </row>
    <row r="5945" spans="1:20" x14ac:dyDescent="0.3">
      <c r="A5945" t="s">
        <v>91</v>
      </c>
      <c r="B5945" t="s">
        <v>110</v>
      </c>
      <c r="C5945">
        <v>0</v>
      </c>
      <c r="D5945">
        <v>6</v>
      </c>
      <c r="E5945" t="s">
        <v>510</v>
      </c>
      <c r="F5945" t="s">
        <v>508</v>
      </c>
      <c r="G5945" t="s">
        <v>508</v>
      </c>
      <c r="H5945">
        <v>4.6542841093064764</v>
      </c>
      <c r="I5945">
        <v>46.04104882924586</v>
      </c>
      <c r="J5945">
        <v>-0.32610671570558919</v>
      </c>
      <c r="K5945">
        <v>-133.44317220527131</v>
      </c>
      <c r="L5945">
        <v>0.81931797192309419</v>
      </c>
      <c r="M5945">
        <v>-4.138268469244144</v>
      </c>
      <c r="N5945">
        <v>-8.0243772516569667</v>
      </c>
      <c r="O5945">
        <v>0</v>
      </c>
      <c r="P5945">
        <v>0</v>
      </c>
      <c r="Q5945">
        <v>0</v>
      </c>
      <c r="R5945">
        <v>0</v>
      </c>
      <c r="S5945">
        <v>0</v>
      </c>
      <c r="T5945">
        <v>0</v>
      </c>
    </row>
    <row r="5946" spans="1:20" x14ac:dyDescent="0.3">
      <c r="A5946" t="s">
        <v>93</v>
      </c>
      <c r="B5946" t="s">
        <v>110</v>
      </c>
      <c r="C5946">
        <v>0</v>
      </c>
      <c r="D5946">
        <v>4</v>
      </c>
      <c r="E5946" t="s">
        <v>510</v>
      </c>
      <c r="F5946" t="s">
        <v>508</v>
      </c>
      <c r="G5946" t="s">
        <v>508</v>
      </c>
      <c r="H5946">
        <v>5.4271514416407607</v>
      </c>
      <c r="I5946">
        <v>0.58140856565741694</v>
      </c>
      <c r="J5946">
        <v>-0.62778042993501382</v>
      </c>
      <c r="K5946">
        <v>-201.18515416526711</v>
      </c>
      <c r="L5946">
        <v>1.1229103001373091</v>
      </c>
      <c r="M5946">
        <v>-8.0243772516569667</v>
      </c>
      <c r="N5946">
        <v>-2.3743804013457388</v>
      </c>
      <c r="O5946">
        <v>0</v>
      </c>
      <c r="P5946">
        <v>0</v>
      </c>
      <c r="Q5946">
        <v>0</v>
      </c>
      <c r="R5946">
        <v>0</v>
      </c>
      <c r="S5946">
        <v>0</v>
      </c>
      <c r="T5946">
        <v>1</v>
      </c>
    </row>
    <row r="5947" spans="1:20" x14ac:dyDescent="0.3">
      <c r="A5947" t="s">
        <v>162</v>
      </c>
      <c r="B5947" t="s">
        <v>110</v>
      </c>
      <c r="C5947">
        <v>0</v>
      </c>
      <c r="D5947">
        <v>5</v>
      </c>
      <c r="E5947" t="s">
        <v>510</v>
      </c>
      <c r="F5947" t="s">
        <v>508</v>
      </c>
      <c r="G5947" t="s">
        <v>508</v>
      </c>
      <c r="H5947">
        <v>4.9725589855405019</v>
      </c>
      <c r="I5947">
        <v>3.118026654455103</v>
      </c>
      <c r="J5947">
        <v>-1.0657517175849109</v>
      </c>
      <c r="K5947">
        <v>-143.35480912108599</v>
      </c>
      <c r="L5947">
        <v>0.59338836345669199</v>
      </c>
      <c r="M5947">
        <v>-3.4288958907199718</v>
      </c>
      <c r="N5947">
        <v>2.211869348175274</v>
      </c>
      <c r="O5947">
        <v>0</v>
      </c>
      <c r="P5947">
        <v>0</v>
      </c>
      <c r="Q5947">
        <v>0</v>
      </c>
      <c r="R5947">
        <v>0</v>
      </c>
      <c r="S5947">
        <v>0</v>
      </c>
      <c r="T5947">
        <v>0</v>
      </c>
    </row>
    <row r="5948" spans="1:20" x14ac:dyDescent="0.3">
      <c r="A5948" t="s">
        <v>235</v>
      </c>
      <c r="B5948" t="s">
        <v>110</v>
      </c>
      <c r="C5948">
        <v>0</v>
      </c>
      <c r="D5948">
        <v>4</v>
      </c>
      <c r="E5948" t="s">
        <v>510</v>
      </c>
      <c r="F5948" t="s">
        <v>508</v>
      </c>
      <c r="G5948" t="s">
        <v>508</v>
      </c>
      <c r="H5948">
        <v>6.6158540450271532</v>
      </c>
      <c r="I5948">
        <v>9.6830846392626349</v>
      </c>
      <c r="J5948">
        <v>-0.76606060065120918</v>
      </c>
      <c r="K5948">
        <v>-112.5288099055677</v>
      </c>
      <c r="L5948">
        <v>1.069457494735178</v>
      </c>
      <c r="M5948">
        <v>-2.9585799484383841</v>
      </c>
      <c r="N5948">
        <v>-2.8658495383343938</v>
      </c>
      <c r="O5948">
        <v>0</v>
      </c>
      <c r="P5948">
        <v>0</v>
      </c>
      <c r="Q5948">
        <v>0</v>
      </c>
      <c r="R5948">
        <v>0</v>
      </c>
      <c r="S5948">
        <v>0</v>
      </c>
      <c r="T5948">
        <v>1</v>
      </c>
    </row>
    <row r="5949" spans="1:20" x14ac:dyDescent="0.3">
      <c r="A5949" t="s">
        <v>259</v>
      </c>
      <c r="B5949" t="s">
        <v>110</v>
      </c>
      <c r="C5949">
        <v>-2</v>
      </c>
      <c r="D5949">
        <v>3</v>
      </c>
      <c r="E5949" t="s">
        <v>510</v>
      </c>
      <c r="F5949" t="s">
        <v>508</v>
      </c>
      <c r="G5949" t="s">
        <v>508</v>
      </c>
      <c r="H5949">
        <v>6.8872739703824042</v>
      </c>
      <c r="I5949">
        <v>1.408449285348742</v>
      </c>
      <c r="J5949">
        <v>-0.75988768822554409</v>
      </c>
      <c r="K5949">
        <v>-110.4877994488773</v>
      </c>
      <c r="L5949">
        <v>0.85333540353473591</v>
      </c>
      <c r="M5949">
        <v>-2.8658495383343938</v>
      </c>
      <c r="N5949">
        <v>2.7620874176296</v>
      </c>
      <c r="O5949">
        <v>0</v>
      </c>
      <c r="P5949">
        <v>0</v>
      </c>
      <c r="Q5949">
        <v>0</v>
      </c>
      <c r="R5949">
        <v>0</v>
      </c>
      <c r="S5949">
        <v>0</v>
      </c>
      <c r="T5949">
        <v>0</v>
      </c>
    </row>
    <row r="5950" spans="1:20" x14ac:dyDescent="0.3">
      <c r="A5950" t="s">
        <v>269</v>
      </c>
      <c r="B5950" t="s">
        <v>110</v>
      </c>
      <c r="C5950">
        <v>1</v>
      </c>
      <c r="D5950">
        <v>2</v>
      </c>
      <c r="E5950" t="s">
        <v>510</v>
      </c>
      <c r="F5950" t="s">
        <v>508</v>
      </c>
      <c r="G5950" t="s">
        <v>508</v>
      </c>
      <c r="H5950">
        <v>6.3810104268004357</v>
      </c>
      <c r="I5950">
        <v>6.8645449681377197</v>
      </c>
      <c r="J5950">
        <v>-0.55897744921990222</v>
      </c>
      <c r="K5950">
        <v>-89.094080577704574</v>
      </c>
      <c r="L5950">
        <v>0.56135042180423034</v>
      </c>
      <c r="M5950">
        <v>-0.91631959797706874</v>
      </c>
      <c r="N5950">
        <v>-0.49321779958515749</v>
      </c>
      <c r="O5950">
        <v>0</v>
      </c>
      <c r="P5950">
        <v>1</v>
      </c>
      <c r="Q5950">
        <v>0</v>
      </c>
      <c r="R5950">
        <v>0</v>
      </c>
      <c r="S5950">
        <v>0</v>
      </c>
      <c r="T5950">
        <v>0</v>
      </c>
    </row>
    <row r="5951" spans="1:20" x14ac:dyDescent="0.3">
      <c r="A5951" t="s">
        <v>282</v>
      </c>
      <c r="B5951" t="s">
        <v>110</v>
      </c>
      <c r="C5951">
        <v>-2</v>
      </c>
      <c r="D5951">
        <v>1</v>
      </c>
      <c r="E5951" t="s">
        <v>510</v>
      </c>
      <c r="F5951" t="s">
        <v>508</v>
      </c>
      <c r="G5951" t="s">
        <v>508</v>
      </c>
      <c r="H5951">
        <v>6.1338278101367907</v>
      </c>
      <c r="I5951">
        <v>7.1960073454242544</v>
      </c>
      <c r="J5951">
        <v>-0.47867813556335292</v>
      </c>
      <c r="K5951">
        <v>-105.7014416986766</v>
      </c>
      <c r="L5951">
        <v>0.222346673362599</v>
      </c>
      <c r="M5951">
        <v>-0.49321779958515749</v>
      </c>
      <c r="N5951">
        <v>2.540271765283133</v>
      </c>
      <c r="O5951">
        <v>0</v>
      </c>
      <c r="P5951">
        <v>0</v>
      </c>
      <c r="Q5951">
        <v>0</v>
      </c>
      <c r="R5951">
        <v>0</v>
      </c>
      <c r="S5951">
        <v>0</v>
      </c>
      <c r="T5951">
        <v>0</v>
      </c>
    </row>
    <row r="5952" spans="1:20" x14ac:dyDescent="0.3">
      <c r="A5952" t="s">
        <v>285</v>
      </c>
      <c r="B5952" t="s">
        <v>110</v>
      </c>
      <c r="C5952">
        <v>8</v>
      </c>
      <c r="D5952">
        <v>7</v>
      </c>
      <c r="E5952" t="s">
        <v>510</v>
      </c>
      <c r="F5952" t="s">
        <v>508</v>
      </c>
      <c r="G5952" t="s">
        <v>508</v>
      </c>
      <c r="H5952">
        <v>5.4655678145693756</v>
      </c>
      <c r="I5952">
        <v>27.16046984357974</v>
      </c>
      <c r="J5952">
        <v>-0.29072559679101628</v>
      </c>
      <c r="K5952">
        <v>-48.758254703149113</v>
      </c>
      <c r="L5952">
        <v>1.3664705752450319</v>
      </c>
      <c r="M5952">
        <v>-2.4773405819499579</v>
      </c>
      <c r="N5952">
        <v>0.74349965161933196</v>
      </c>
      <c r="O5952">
        <v>1</v>
      </c>
      <c r="P5952">
        <v>1</v>
      </c>
      <c r="Q5952">
        <v>0</v>
      </c>
      <c r="R5952">
        <v>1</v>
      </c>
      <c r="S5952">
        <v>0</v>
      </c>
      <c r="T5952">
        <v>1</v>
      </c>
    </row>
    <row r="5953" spans="1:20" x14ac:dyDescent="0.3">
      <c r="A5953" t="s">
        <v>291</v>
      </c>
      <c r="B5953" t="s">
        <v>110</v>
      </c>
      <c r="C5953">
        <v>1</v>
      </c>
      <c r="D5953">
        <v>4</v>
      </c>
      <c r="E5953" t="s">
        <v>510</v>
      </c>
      <c r="F5953" t="s">
        <v>508</v>
      </c>
      <c r="G5953" t="s">
        <v>508</v>
      </c>
      <c r="H5953">
        <v>5.5043345042823422</v>
      </c>
      <c r="I5953">
        <v>12.037019049351469</v>
      </c>
      <c r="J5953">
        <v>-0.18048485387867391</v>
      </c>
      <c r="K5953">
        <v>-74.680816551446512</v>
      </c>
      <c r="L5953">
        <v>0.95564072000573541</v>
      </c>
      <c r="M5953">
        <v>-3.751541216266705</v>
      </c>
      <c r="N5953">
        <v>-0.83066558425136938</v>
      </c>
      <c r="O5953">
        <v>0</v>
      </c>
      <c r="P5953">
        <v>1</v>
      </c>
      <c r="Q5953">
        <v>0</v>
      </c>
      <c r="R5953">
        <v>0</v>
      </c>
      <c r="S5953">
        <v>0</v>
      </c>
      <c r="T5953">
        <v>0</v>
      </c>
    </row>
    <row r="5954" spans="1:20" x14ac:dyDescent="0.3">
      <c r="A5954" t="s">
        <v>295</v>
      </c>
      <c r="B5954" t="s">
        <v>110</v>
      </c>
      <c r="C5954">
        <v>-2</v>
      </c>
      <c r="D5954">
        <v>1</v>
      </c>
      <c r="E5954" t="s">
        <v>510</v>
      </c>
      <c r="F5954" t="s">
        <v>508</v>
      </c>
      <c r="G5954" t="s">
        <v>508</v>
      </c>
      <c r="H5954">
        <v>5.3801529706199149</v>
      </c>
      <c r="I5954">
        <v>8.0246989891640226</v>
      </c>
      <c r="J5954">
        <v>-0.157937164288668</v>
      </c>
      <c r="K5954">
        <v>-115.2772888279782</v>
      </c>
      <c r="L5954">
        <v>0.61575452085691917</v>
      </c>
      <c r="M5954">
        <v>-0.83066558425136938</v>
      </c>
      <c r="N5954">
        <v>-3.0283521466888699</v>
      </c>
      <c r="O5954">
        <v>0</v>
      </c>
      <c r="P5954">
        <v>0</v>
      </c>
      <c r="Q5954">
        <v>0</v>
      </c>
      <c r="R5954">
        <v>0</v>
      </c>
      <c r="S5954">
        <v>0</v>
      </c>
      <c r="T5954">
        <v>0</v>
      </c>
    </row>
    <row r="5955" spans="1:20" x14ac:dyDescent="0.3">
      <c r="A5955" t="s">
        <v>298</v>
      </c>
      <c r="B5955" t="s">
        <v>110</v>
      </c>
      <c r="C5955">
        <v>0</v>
      </c>
      <c r="D5955">
        <v>5</v>
      </c>
      <c r="E5955" t="s">
        <v>510</v>
      </c>
      <c r="F5955" t="s">
        <v>508</v>
      </c>
      <c r="G5955" t="s">
        <v>508</v>
      </c>
      <c r="H5955">
        <v>4.8837194923686278</v>
      </c>
      <c r="I5955">
        <v>1.146130787286892</v>
      </c>
      <c r="J5955">
        <v>-0.1936779997459763</v>
      </c>
      <c r="K5955">
        <v>-136.28626802506551</v>
      </c>
      <c r="L5955">
        <v>0.77016182289198998</v>
      </c>
      <c r="M5955">
        <v>-3.0283521466888699</v>
      </c>
      <c r="N5955">
        <v>-0.33222717675209462</v>
      </c>
      <c r="O5955">
        <v>0</v>
      </c>
      <c r="P5955">
        <v>0</v>
      </c>
      <c r="Q5955">
        <v>0</v>
      </c>
      <c r="R5955">
        <v>0</v>
      </c>
      <c r="S5955">
        <v>0</v>
      </c>
      <c r="T5955">
        <v>0</v>
      </c>
    </row>
    <row r="5956" spans="1:20" x14ac:dyDescent="0.3">
      <c r="A5956" t="s">
        <v>96</v>
      </c>
      <c r="B5956" t="s">
        <v>110</v>
      </c>
      <c r="C5956">
        <v>11</v>
      </c>
      <c r="D5956">
        <v>12</v>
      </c>
      <c r="E5956" t="s">
        <v>513</v>
      </c>
      <c r="F5956" t="s">
        <v>508</v>
      </c>
      <c r="G5956" t="s">
        <v>508</v>
      </c>
      <c r="H5956">
        <v>3.7526367577221631</v>
      </c>
      <c r="I5956">
        <v>35.195537869662019</v>
      </c>
      <c r="J5956">
        <v>3.6975713529754373E-2</v>
      </c>
      <c r="K5956">
        <v>-52.083897694190142</v>
      </c>
      <c r="L5956">
        <v>0.51948822254607008</v>
      </c>
      <c r="M5956">
        <v>-0.63816452445976812</v>
      </c>
      <c r="N5956">
        <v>1.2202988939092729</v>
      </c>
      <c r="O5956">
        <v>1</v>
      </c>
      <c r="P5956">
        <v>1</v>
      </c>
      <c r="Q5956">
        <v>1</v>
      </c>
      <c r="R5956">
        <v>1</v>
      </c>
      <c r="S5956">
        <v>0</v>
      </c>
      <c r="T5956">
        <v>0</v>
      </c>
    </row>
    <row r="5957" spans="1:20" x14ac:dyDescent="0.3">
      <c r="A5957" t="s">
        <v>164</v>
      </c>
      <c r="B5957" t="s">
        <v>110</v>
      </c>
      <c r="C5957">
        <v>11</v>
      </c>
      <c r="D5957">
        <v>14</v>
      </c>
      <c r="E5957" t="s">
        <v>15</v>
      </c>
      <c r="F5957" t="s">
        <v>509</v>
      </c>
      <c r="G5957" t="s">
        <v>509</v>
      </c>
      <c r="H5957">
        <v>3.6684525074465602</v>
      </c>
      <c r="I5957">
        <v>29.050305522094082</v>
      </c>
      <c r="J5957">
        <v>0.1339940079307127</v>
      </c>
      <c r="K5957">
        <v>-27.1301705919029</v>
      </c>
      <c r="L5957">
        <v>1.085581457708509</v>
      </c>
      <c r="M5957">
        <v>-1.903554482093736</v>
      </c>
      <c r="N5957">
        <v>9.1203156378221308</v>
      </c>
      <c r="O5957">
        <v>1</v>
      </c>
      <c r="P5957">
        <v>1</v>
      </c>
      <c r="Q5957">
        <v>1</v>
      </c>
      <c r="R5957">
        <v>0</v>
      </c>
      <c r="S5957">
        <v>0</v>
      </c>
      <c r="T5957">
        <v>1</v>
      </c>
    </row>
    <row r="5958" spans="1:20" x14ac:dyDescent="0.3">
      <c r="A5958" t="s">
        <v>242</v>
      </c>
      <c r="B5958" t="s">
        <v>110</v>
      </c>
      <c r="C5958">
        <v>9</v>
      </c>
      <c r="D5958">
        <v>8</v>
      </c>
      <c r="E5958" t="s">
        <v>510</v>
      </c>
      <c r="F5958" t="s">
        <v>508</v>
      </c>
      <c r="G5958" t="s">
        <v>508</v>
      </c>
      <c r="H5958">
        <v>3.51308377937759</v>
      </c>
      <c r="I5958">
        <v>86.956523378027867</v>
      </c>
      <c r="J5958">
        <v>0.62789976063402908</v>
      </c>
      <c r="K5958">
        <v>117.5766761234335</v>
      </c>
      <c r="L5958">
        <v>0.92661012632600326</v>
      </c>
      <c r="M5958">
        <v>-1.888952127512648</v>
      </c>
      <c r="N5958">
        <v>-0.17502205580586261</v>
      </c>
      <c r="O5958">
        <v>1</v>
      </c>
      <c r="P5958">
        <v>1</v>
      </c>
      <c r="Q5958">
        <v>1</v>
      </c>
      <c r="R5958">
        <v>0</v>
      </c>
      <c r="S5958">
        <v>0</v>
      </c>
      <c r="T5958">
        <v>0</v>
      </c>
    </row>
    <row r="5959" spans="1:20" x14ac:dyDescent="0.3">
      <c r="A5959" t="s">
        <v>139</v>
      </c>
      <c r="B5959" t="s">
        <v>200</v>
      </c>
      <c r="C5959">
        <v>3</v>
      </c>
      <c r="D5959">
        <v>4</v>
      </c>
      <c r="E5959" t="s">
        <v>510</v>
      </c>
      <c r="F5959" t="s">
        <v>508</v>
      </c>
      <c r="G5959" t="s">
        <v>508</v>
      </c>
      <c r="H5959">
        <v>4.4817927007182279</v>
      </c>
      <c r="I5959">
        <v>23.529395265146071</v>
      </c>
      <c r="J5959">
        <v>-2.8936162412564049E-3</v>
      </c>
      <c r="K5959">
        <v>-51.851910720634812</v>
      </c>
      <c r="L5959">
        <v>0.55361316526324944</v>
      </c>
      <c r="M5959">
        <v>-1.4492740269210289</v>
      </c>
      <c r="N5959">
        <v>0</v>
      </c>
      <c r="O5959">
        <v>0</v>
      </c>
      <c r="P5959">
        <v>1</v>
      </c>
      <c r="Q5959">
        <v>0</v>
      </c>
      <c r="R5959">
        <v>0</v>
      </c>
      <c r="S5959">
        <v>0</v>
      </c>
      <c r="T5959">
        <v>0</v>
      </c>
    </row>
    <row r="5960" spans="1:20" x14ac:dyDescent="0.3">
      <c r="A5960" t="s">
        <v>223</v>
      </c>
      <c r="B5960" t="s">
        <v>200</v>
      </c>
      <c r="C5960">
        <v>5</v>
      </c>
      <c r="D5960">
        <v>7</v>
      </c>
      <c r="E5960" t="s">
        <v>510</v>
      </c>
      <c r="F5960" t="s">
        <v>508</v>
      </c>
      <c r="G5960" t="s">
        <v>508</v>
      </c>
      <c r="H5960">
        <v>3.692201407005324</v>
      </c>
      <c r="I5960">
        <v>20.68963816276263</v>
      </c>
      <c r="J5960">
        <v>-4.406192892688815E-3</v>
      </c>
      <c r="K5960">
        <v>-31.111185285775669</v>
      </c>
      <c r="L5960">
        <v>1.037665595202248</v>
      </c>
      <c r="M5960">
        <v>-0.48076878990645738</v>
      </c>
      <c r="N5960">
        <v>-0.96618268461401924</v>
      </c>
      <c r="O5960">
        <v>0</v>
      </c>
      <c r="P5960">
        <v>1</v>
      </c>
      <c r="Q5960">
        <v>0</v>
      </c>
      <c r="R5960">
        <v>0</v>
      </c>
      <c r="S5960">
        <v>0</v>
      </c>
      <c r="T5960">
        <v>1</v>
      </c>
    </row>
    <row r="5961" spans="1:20" x14ac:dyDescent="0.3">
      <c r="A5961" t="s">
        <v>228</v>
      </c>
      <c r="B5961" t="s">
        <v>200</v>
      </c>
      <c r="C5961">
        <v>5</v>
      </c>
      <c r="D5961">
        <v>7</v>
      </c>
      <c r="E5961" t="s">
        <v>510</v>
      </c>
      <c r="F5961" t="s">
        <v>508</v>
      </c>
      <c r="G5961" t="s">
        <v>508</v>
      </c>
      <c r="H5961">
        <v>3.6236933311630319</v>
      </c>
      <c r="I5961">
        <v>13.79309210850842</v>
      </c>
      <c r="J5961">
        <v>-5.6473009075778263E-3</v>
      </c>
      <c r="K5961">
        <v>-48.353498671815878</v>
      </c>
      <c r="L5961">
        <v>1.036198259347348</v>
      </c>
      <c r="M5961">
        <v>-0.96618268461401924</v>
      </c>
      <c r="N5961">
        <v>3.414630969318087</v>
      </c>
      <c r="O5961">
        <v>0</v>
      </c>
      <c r="P5961">
        <v>1</v>
      </c>
      <c r="Q5961">
        <v>0</v>
      </c>
      <c r="R5961">
        <v>0</v>
      </c>
      <c r="S5961">
        <v>0</v>
      </c>
      <c r="T5961">
        <v>1</v>
      </c>
    </row>
    <row r="5962" spans="1:20" x14ac:dyDescent="0.3">
      <c r="A5962" t="s">
        <v>271</v>
      </c>
      <c r="B5962" t="s">
        <v>200</v>
      </c>
      <c r="C5962">
        <v>10</v>
      </c>
      <c r="D5962">
        <v>14</v>
      </c>
      <c r="E5962" t="s">
        <v>513</v>
      </c>
      <c r="F5962" t="s">
        <v>508</v>
      </c>
      <c r="G5962" t="s">
        <v>508</v>
      </c>
      <c r="H5962">
        <v>3.7957209803568261</v>
      </c>
      <c r="I5962">
        <v>18.18180504580528</v>
      </c>
      <c r="J5962">
        <v>5.380485708185917E-3</v>
      </c>
      <c r="K5962">
        <v>52.681451820415347</v>
      </c>
      <c r="L5962">
        <v>1.2793389976420679</v>
      </c>
      <c r="M5962">
        <v>-8.0000029669867612</v>
      </c>
      <c r="N5962">
        <v>0</v>
      </c>
      <c r="O5962">
        <v>0</v>
      </c>
      <c r="P5962">
        <v>1</v>
      </c>
      <c r="Q5962">
        <v>1</v>
      </c>
      <c r="R5962">
        <v>0</v>
      </c>
      <c r="S5962">
        <v>1</v>
      </c>
      <c r="T5962">
        <v>1</v>
      </c>
    </row>
    <row r="5963" spans="1:20" x14ac:dyDescent="0.3">
      <c r="A5963" t="s">
        <v>283</v>
      </c>
      <c r="B5963" t="s">
        <v>200</v>
      </c>
      <c r="C5963">
        <v>3</v>
      </c>
      <c r="D5963">
        <v>6</v>
      </c>
      <c r="E5963" t="s">
        <v>510</v>
      </c>
      <c r="F5963" t="s">
        <v>508</v>
      </c>
      <c r="G5963" t="s">
        <v>508</v>
      </c>
      <c r="H5963">
        <v>3.8488208249937812</v>
      </c>
      <c r="I5963">
        <v>15.15150420483773</v>
      </c>
      <c r="J5963">
        <v>-9.6200700230454905E-3</v>
      </c>
      <c r="K5963">
        <v>-58.333355685066778</v>
      </c>
      <c r="L5963">
        <v>0.23002731691853451</v>
      </c>
      <c r="M5963">
        <v>-1.9047601747403911</v>
      </c>
      <c r="N5963">
        <v>-2.9126186624346979</v>
      </c>
      <c r="O5963">
        <v>0</v>
      </c>
      <c r="P5963">
        <v>1</v>
      </c>
      <c r="Q5963">
        <v>0</v>
      </c>
      <c r="R5963">
        <v>0</v>
      </c>
      <c r="S5963">
        <v>0</v>
      </c>
      <c r="T5963">
        <v>0</v>
      </c>
    </row>
    <row r="5964" spans="1:20" x14ac:dyDescent="0.3">
      <c r="A5964" t="s">
        <v>290</v>
      </c>
      <c r="B5964" t="s">
        <v>200</v>
      </c>
      <c r="C5964">
        <v>3</v>
      </c>
      <c r="D5964">
        <v>8</v>
      </c>
      <c r="E5964" t="s">
        <v>510</v>
      </c>
      <c r="F5964" t="s">
        <v>508</v>
      </c>
      <c r="G5964" t="s">
        <v>508</v>
      </c>
      <c r="H5964">
        <v>3.9999995912824362</v>
      </c>
      <c r="I5964">
        <v>0</v>
      </c>
      <c r="J5964">
        <v>-1.6497400456902889E-2</v>
      </c>
      <c r="K5964">
        <v>-94.963584472135608</v>
      </c>
      <c r="L5964">
        <v>0.47129096830943201</v>
      </c>
      <c r="M5964">
        <v>-2.9126186624346979</v>
      </c>
      <c r="N5964">
        <v>0.4999995231628418</v>
      </c>
      <c r="O5964">
        <v>0</v>
      </c>
      <c r="P5964">
        <v>1</v>
      </c>
      <c r="Q5964">
        <v>0</v>
      </c>
      <c r="R5964">
        <v>0</v>
      </c>
      <c r="S5964">
        <v>0</v>
      </c>
      <c r="T5964">
        <v>0</v>
      </c>
    </row>
    <row r="5965" spans="1:20" x14ac:dyDescent="0.3">
      <c r="A5965" t="s">
        <v>512</v>
      </c>
      <c r="B5965" t="s">
        <v>200</v>
      </c>
      <c r="C5965">
        <v>0</v>
      </c>
      <c r="D5965">
        <v>3</v>
      </c>
      <c r="E5965" t="s">
        <v>510</v>
      </c>
      <c r="F5965" t="s">
        <v>508</v>
      </c>
      <c r="G5965" t="s">
        <v>508</v>
      </c>
      <c r="H5965">
        <v>4.4597525844513086</v>
      </c>
      <c r="I5965">
        <v>5.1282019931800038</v>
      </c>
      <c r="J5965">
        <v>-2.4762429584758949E-2</v>
      </c>
      <c r="K5965">
        <v>-127.6221118400878</v>
      </c>
      <c r="L5965">
        <v>0.56923277700106667</v>
      </c>
      <c r="M5965">
        <v>-1.9900478628265219</v>
      </c>
      <c r="N5965">
        <v>-4.5685295467783904</v>
      </c>
      <c r="O5965">
        <v>0</v>
      </c>
      <c r="P5965">
        <v>0</v>
      </c>
      <c r="Q5965">
        <v>0</v>
      </c>
      <c r="R5965">
        <v>0</v>
      </c>
      <c r="S5965">
        <v>0</v>
      </c>
      <c r="T5965">
        <v>0</v>
      </c>
    </row>
    <row r="5966" spans="1:20" x14ac:dyDescent="0.3">
      <c r="A5966" t="s">
        <v>91</v>
      </c>
      <c r="B5966" t="s">
        <v>200</v>
      </c>
      <c r="C5966">
        <v>-2</v>
      </c>
      <c r="D5966">
        <v>3</v>
      </c>
      <c r="E5966" t="s">
        <v>510</v>
      </c>
      <c r="F5966" t="s">
        <v>508</v>
      </c>
      <c r="G5966" t="s">
        <v>508</v>
      </c>
      <c r="H5966">
        <v>5.0531907593850072</v>
      </c>
      <c r="I5966">
        <v>11.538453602929801</v>
      </c>
      <c r="J5966">
        <v>-3.2295781174706099E-2</v>
      </c>
      <c r="K5966">
        <v>-205.66029538179231</v>
      </c>
      <c r="L5966">
        <v>0.68230174301963564</v>
      </c>
      <c r="M5966">
        <v>-4.5685295467783904</v>
      </c>
      <c r="N5966">
        <v>-1.063828775385159</v>
      </c>
      <c r="O5966">
        <v>0</v>
      </c>
      <c r="P5966">
        <v>0</v>
      </c>
      <c r="Q5966">
        <v>0</v>
      </c>
      <c r="R5966">
        <v>0</v>
      </c>
      <c r="S5966">
        <v>0</v>
      </c>
      <c r="T5966">
        <v>0</v>
      </c>
    </row>
    <row r="5967" spans="1:20" x14ac:dyDescent="0.3">
      <c r="A5967" t="s">
        <v>93</v>
      </c>
      <c r="B5967" t="s">
        <v>200</v>
      </c>
      <c r="C5967">
        <v>-2</v>
      </c>
      <c r="D5967">
        <v>1</v>
      </c>
      <c r="E5967" t="s">
        <v>510</v>
      </c>
      <c r="F5967" t="s">
        <v>508</v>
      </c>
      <c r="G5967" t="s">
        <v>508</v>
      </c>
      <c r="H5967">
        <v>5.1843309333353922</v>
      </c>
      <c r="I5967">
        <v>7.6923024019531994</v>
      </c>
      <c r="J5967">
        <v>-3.4746044782624552E-2</v>
      </c>
      <c r="K5967">
        <v>-153.06663136800799</v>
      </c>
      <c r="L5967">
        <v>0.45819310836150812</v>
      </c>
      <c r="M5967">
        <v>-1.063828775385159</v>
      </c>
      <c r="N5967">
        <v>-0.53763389173912324</v>
      </c>
      <c r="O5967">
        <v>0</v>
      </c>
      <c r="P5967">
        <v>0</v>
      </c>
      <c r="Q5967">
        <v>0</v>
      </c>
      <c r="R5967">
        <v>0</v>
      </c>
      <c r="S5967">
        <v>0</v>
      </c>
      <c r="T5967">
        <v>0</v>
      </c>
    </row>
    <row r="5968" spans="1:20" x14ac:dyDescent="0.3">
      <c r="A5968" t="s">
        <v>162</v>
      </c>
      <c r="B5968" t="s">
        <v>200</v>
      </c>
      <c r="C5968">
        <v>3</v>
      </c>
      <c r="D5968">
        <v>6</v>
      </c>
      <c r="E5968" t="s">
        <v>510</v>
      </c>
      <c r="F5968" t="s">
        <v>508</v>
      </c>
      <c r="G5968" t="s">
        <v>508</v>
      </c>
      <c r="H5968">
        <v>4.7876424614278559</v>
      </c>
      <c r="I5968">
        <v>5.7692268014648986</v>
      </c>
      <c r="J5968">
        <v>-2.901397297266262E-2</v>
      </c>
      <c r="K5968">
        <v>-91.989199014539409</v>
      </c>
      <c r="L5968">
        <v>0.64086648476417862</v>
      </c>
      <c r="M5968">
        <v>-2.1164001140624769</v>
      </c>
      <c r="N5968">
        <v>-1.0810800361494111</v>
      </c>
      <c r="O5968">
        <v>0</v>
      </c>
      <c r="P5968">
        <v>1</v>
      </c>
      <c r="Q5968">
        <v>0</v>
      </c>
      <c r="R5968">
        <v>0</v>
      </c>
      <c r="S5968">
        <v>0</v>
      </c>
      <c r="T5968">
        <v>0</v>
      </c>
    </row>
    <row r="5969" spans="1:20" x14ac:dyDescent="0.3">
      <c r="A5969" t="s">
        <v>220</v>
      </c>
      <c r="B5969" t="s">
        <v>200</v>
      </c>
      <c r="C5969">
        <v>2</v>
      </c>
      <c r="D5969">
        <v>5</v>
      </c>
      <c r="E5969" t="s">
        <v>510</v>
      </c>
      <c r="F5969" t="s">
        <v>508</v>
      </c>
      <c r="G5969" t="s">
        <v>508</v>
      </c>
      <c r="H5969">
        <v>4.9570627412435124</v>
      </c>
      <c r="I5969">
        <v>8.9285851133126979</v>
      </c>
      <c r="J5969">
        <v>-2.6563865851651991E-2</v>
      </c>
      <c r="K5969">
        <v>-108.4886198115089</v>
      </c>
      <c r="L5969">
        <v>1.40086683516053</v>
      </c>
      <c r="M5969">
        <v>-1.0810800361494111</v>
      </c>
      <c r="N5969">
        <v>3.2786853209006521</v>
      </c>
      <c r="O5969">
        <v>0</v>
      </c>
      <c r="P5969">
        <v>0</v>
      </c>
      <c r="Q5969">
        <v>0</v>
      </c>
      <c r="R5969">
        <v>0</v>
      </c>
      <c r="S5969">
        <v>0</v>
      </c>
      <c r="T5969">
        <v>1</v>
      </c>
    </row>
    <row r="5970" spans="1:20" x14ac:dyDescent="0.3">
      <c r="A5970" t="s">
        <v>235</v>
      </c>
      <c r="B5970" t="s">
        <v>200</v>
      </c>
      <c r="C5970">
        <v>8</v>
      </c>
      <c r="D5970">
        <v>7</v>
      </c>
      <c r="E5970" t="s">
        <v>510</v>
      </c>
      <c r="F5970" t="s">
        <v>508</v>
      </c>
      <c r="G5970" t="s">
        <v>508</v>
      </c>
      <c r="H5970">
        <v>3.74149395984186</v>
      </c>
      <c r="I5970">
        <v>34.375011641534613</v>
      </c>
      <c r="J5970">
        <v>-2.2175611427030441E-3</v>
      </c>
      <c r="K5970">
        <v>-31.014946845421839</v>
      </c>
      <c r="L5970">
        <v>0.44908395713123028</v>
      </c>
      <c r="M5970">
        <v>-1.047119438535471</v>
      </c>
      <c r="N5970">
        <v>-0.52910002851561921</v>
      </c>
      <c r="O5970">
        <v>1</v>
      </c>
      <c r="P5970">
        <v>1</v>
      </c>
      <c r="Q5970">
        <v>0</v>
      </c>
      <c r="R5970">
        <v>1</v>
      </c>
      <c r="S5970">
        <v>0</v>
      </c>
      <c r="T5970">
        <v>0</v>
      </c>
    </row>
    <row r="5971" spans="1:20" x14ac:dyDescent="0.3">
      <c r="A5971" t="s">
        <v>259</v>
      </c>
      <c r="B5971" t="s">
        <v>200</v>
      </c>
      <c r="C5971">
        <v>9</v>
      </c>
      <c r="D5971">
        <v>10</v>
      </c>
      <c r="E5971" t="s">
        <v>513</v>
      </c>
      <c r="F5971" t="s">
        <v>508</v>
      </c>
      <c r="G5971" t="s">
        <v>508</v>
      </c>
      <c r="H5971">
        <v>3.7613955045289069</v>
      </c>
      <c r="I5971">
        <v>31.250013969841529</v>
      </c>
      <c r="J5971">
        <v>3.3391485365236168E-4</v>
      </c>
      <c r="K5971">
        <v>-29.787237400392911</v>
      </c>
      <c r="L5971">
        <v>0.54159260789199748</v>
      </c>
      <c r="M5971">
        <v>-0.52910002851561921</v>
      </c>
      <c r="N5971">
        <v>1.063828775385159</v>
      </c>
      <c r="O5971">
        <v>1</v>
      </c>
      <c r="P5971">
        <v>1</v>
      </c>
      <c r="Q5971">
        <v>1</v>
      </c>
      <c r="R5971">
        <v>0</v>
      </c>
      <c r="S5971">
        <v>0</v>
      </c>
      <c r="T5971">
        <v>0</v>
      </c>
    </row>
    <row r="5972" spans="1:20" x14ac:dyDescent="0.3">
      <c r="A5972" t="s">
        <v>269</v>
      </c>
      <c r="B5972" t="s">
        <v>200</v>
      </c>
      <c r="C5972">
        <v>8</v>
      </c>
      <c r="D5972">
        <v>8</v>
      </c>
      <c r="E5972" t="s">
        <v>513</v>
      </c>
      <c r="F5972" t="s">
        <v>508</v>
      </c>
      <c r="G5972" t="s">
        <v>508</v>
      </c>
      <c r="H5972">
        <v>3.437736355297011</v>
      </c>
      <c r="I5972">
        <v>34.615398722993362</v>
      </c>
      <c r="J5972">
        <v>3.6233149839445052E-3</v>
      </c>
      <c r="K5972">
        <v>8.6021327575397155</v>
      </c>
      <c r="L5972">
        <v>0.57114483910718661</v>
      </c>
      <c r="M5972">
        <v>-1.5789458824326601</v>
      </c>
      <c r="N5972">
        <v>0</v>
      </c>
      <c r="O5972">
        <v>0</v>
      </c>
      <c r="P5972">
        <v>1</v>
      </c>
      <c r="Q5972">
        <v>1</v>
      </c>
      <c r="R5972">
        <v>1</v>
      </c>
      <c r="S5972">
        <v>0</v>
      </c>
      <c r="T5972">
        <v>0</v>
      </c>
    </row>
    <row r="5973" spans="1:20" x14ac:dyDescent="0.3">
      <c r="A5973" t="s">
        <v>285</v>
      </c>
      <c r="B5973" t="s">
        <v>200</v>
      </c>
      <c r="C5973">
        <v>6</v>
      </c>
      <c r="D5973">
        <v>10</v>
      </c>
      <c r="E5973" t="s">
        <v>513</v>
      </c>
      <c r="F5973" t="s">
        <v>508</v>
      </c>
      <c r="G5973" t="s">
        <v>508</v>
      </c>
      <c r="H5973">
        <v>3.078135905368709</v>
      </c>
      <c r="I5973">
        <v>19.999984105425529</v>
      </c>
      <c r="J5973">
        <v>1.0486438132967241E-4</v>
      </c>
      <c r="K5973">
        <v>-92.105339567075063</v>
      </c>
      <c r="L5973">
        <v>0.76902261807813665</v>
      </c>
      <c r="M5973">
        <v>-2.6881758677971548</v>
      </c>
      <c r="N5973">
        <v>0</v>
      </c>
      <c r="O5973">
        <v>0</v>
      </c>
      <c r="P5973">
        <v>1</v>
      </c>
      <c r="Q5973">
        <v>1</v>
      </c>
      <c r="R5973">
        <v>0</v>
      </c>
      <c r="S5973">
        <v>0</v>
      </c>
      <c r="T5973">
        <v>0</v>
      </c>
    </row>
    <row r="5974" spans="1:20" x14ac:dyDescent="0.3">
      <c r="A5974" t="s">
        <v>291</v>
      </c>
      <c r="B5974" t="s">
        <v>200</v>
      </c>
      <c r="C5974">
        <v>2</v>
      </c>
      <c r="D5974">
        <v>6</v>
      </c>
      <c r="E5974" t="s">
        <v>510</v>
      </c>
      <c r="F5974" t="s">
        <v>508</v>
      </c>
      <c r="G5974" t="s">
        <v>508</v>
      </c>
      <c r="H5974">
        <v>3.0497587619164079</v>
      </c>
      <c r="I5974">
        <v>0</v>
      </c>
      <c r="J5974">
        <v>-4.4939672814455559E-3</v>
      </c>
      <c r="K5974">
        <v>-125.9999707937223</v>
      </c>
      <c r="L5974">
        <v>1.092575508323202</v>
      </c>
      <c r="M5974">
        <v>-1.6574570352582889</v>
      </c>
      <c r="N5974">
        <v>-1.6853916782002769</v>
      </c>
      <c r="O5974">
        <v>0</v>
      </c>
      <c r="P5974">
        <v>0</v>
      </c>
      <c r="Q5974">
        <v>0</v>
      </c>
      <c r="R5974">
        <v>0</v>
      </c>
      <c r="S5974">
        <v>0</v>
      </c>
      <c r="T5974">
        <v>1</v>
      </c>
    </row>
    <row r="5975" spans="1:20" x14ac:dyDescent="0.3">
      <c r="A5975" t="s">
        <v>295</v>
      </c>
      <c r="B5975" t="s">
        <v>200</v>
      </c>
      <c r="C5975">
        <v>2</v>
      </c>
      <c r="D5975">
        <v>7</v>
      </c>
      <c r="E5975" t="s">
        <v>510</v>
      </c>
      <c r="F5975" t="s">
        <v>508</v>
      </c>
      <c r="G5975" t="s">
        <v>508</v>
      </c>
      <c r="H5975">
        <v>3.2653059278215681</v>
      </c>
      <c r="I5975">
        <v>9.9999940395333908</v>
      </c>
      <c r="J5975">
        <v>-7.2976841698265266E-3</v>
      </c>
      <c r="K5975">
        <v>-137.93733735228969</v>
      </c>
      <c r="L5975">
        <v>1.951083663684456</v>
      </c>
      <c r="M5975">
        <v>-1.6853916782002769</v>
      </c>
      <c r="N5975">
        <v>-2.2857121058872769</v>
      </c>
      <c r="O5975">
        <v>0</v>
      </c>
      <c r="P5975">
        <v>0</v>
      </c>
      <c r="Q5975">
        <v>0</v>
      </c>
      <c r="R5975">
        <v>0</v>
      </c>
      <c r="S5975">
        <v>0</v>
      </c>
      <c r="T5975">
        <v>1</v>
      </c>
    </row>
    <row r="5976" spans="1:20" x14ac:dyDescent="0.3">
      <c r="A5976" t="s">
        <v>298</v>
      </c>
      <c r="B5976" t="s">
        <v>200</v>
      </c>
      <c r="C5976">
        <v>0</v>
      </c>
      <c r="D5976">
        <v>7</v>
      </c>
      <c r="E5976" t="s">
        <v>510</v>
      </c>
      <c r="F5976" t="s">
        <v>508</v>
      </c>
      <c r="G5976" t="s">
        <v>508</v>
      </c>
      <c r="H5976">
        <v>3.2581446732669641</v>
      </c>
      <c r="I5976">
        <v>4.3478238334718062</v>
      </c>
      <c r="J5976">
        <v>-1.1062905700549479E-2</v>
      </c>
      <c r="K5976">
        <v>-190.4651042743248</v>
      </c>
      <c r="L5976">
        <v>0.78440181889896465</v>
      </c>
      <c r="M5976">
        <v>-2.2857121058872769</v>
      </c>
      <c r="N5976">
        <v>0</v>
      </c>
      <c r="O5976">
        <v>0</v>
      </c>
      <c r="P5976">
        <v>0</v>
      </c>
      <c r="Q5976">
        <v>0</v>
      </c>
      <c r="R5976">
        <v>0</v>
      </c>
      <c r="S5976">
        <v>0</v>
      </c>
      <c r="T5976">
        <v>0</v>
      </c>
    </row>
    <row r="5977" spans="1:20" x14ac:dyDescent="0.3">
      <c r="A5977" t="s">
        <v>164</v>
      </c>
      <c r="B5977" t="s">
        <v>200</v>
      </c>
      <c r="C5977">
        <v>11</v>
      </c>
      <c r="D5977">
        <v>16</v>
      </c>
      <c r="E5977" t="s">
        <v>5</v>
      </c>
      <c r="F5977" t="s">
        <v>509</v>
      </c>
      <c r="G5977" t="s">
        <v>509</v>
      </c>
      <c r="H5977">
        <v>3.261766941136127</v>
      </c>
      <c r="I5977">
        <v>21.739159730068732</v>
      </c>
      <c r="J5977">
        <v>2.4353169757500778E-3</v>
      </c>
      <c r="K5977">
        <v>-42.47574283785562</v>
      </c>
      <c r="L5977">
        <v>1.742295673725232</v>
      </c>
      <c r="M5977">
        <v>-3.3519521820228659</v>
      </c>
      <c r="N5977">
        <v>5.2023140107710084</v>
      </c>
      <c r="O5977">
        <v>1</v>
      </c>
      <c r="P5977">
        <v>1</v>
      </c>
      <c r="Q5977">
        <v>1</v>
      </c>
      <c r="R5977">
        <v>0</v>
      </c>
      <c r="S5977">
        <v>0</v>
      </c>
      <c r="T5977">
        <v>1</v>
      </c>
    </row>
    <row r="5978" spans="1:20" x14ac:dyDescent="0.3">
      <c r="A5978" t="s">
        <v>242</v>
      </c>
      <c r="B5978" t="s">
        <v>200</v>
      </c>
      <c r="C5978">
        <v>9</v>
      </c>
      <c r="D5978">
        <v>11</v>
      </c>
      <c r="E5978" t="s">
        <v>513</v>
      </c>
      <c r="F5978" t="s">
        <v>508</v>
      </c>
      <c r="G5978" t="s">
        <v>508</v>
      </c>
      <c r="H5978">
        <v>3.4920640387022241</v>
      </c>
      <c r="I5978">
        <v>57.142849033383143</v>
      </c>
      <c r="J5978">
        <v>1.4500303857723589E-2</v>
      </c>
      <c r="K5978">
        <v>27.272650919659231</v>
      </c>
      <c r="L5978">
        <v>0.79749691118074173</v>
      </c>
      <c r="M5978">
        <v>-2.1739174096029168</v>
      </c>
      <c r="N5978">
        <v>1.666671744099504</v>
      </c>
      <c r="O5978">
        <v>1</v>
      </c>
      <c r="P5978">
        <v>1</v>
      </c>
      <c r="Q5978">
        <v>1</v>
      </c>
      <c r="R5978">
        <v>0</v>
      </c>
      <c r="S5978">
        <v>0</v>
      </c>
      <c r="T5978">
        <v>0</v>
      </c>
    </row>
    <row r="5979" spans="1:20" x14ac:dyDescent="0.3">
      <c r="A5979" t="s">
        <v>139</v>
      </c>
      <c r="B5979" t="s">
        <v>146</v>
      </c>
      <c r="C5979">
        <v>11</v>
      </c>
      <c r="D5979">
        <v>13</v>
      </c>
      <c r="E5979" t="s">
        <v>513</v>
      </c>
      <c r="F5979" t="s">
        <v>508</v>
      </c>
      <c r="G5979" t="s">
        <v>508</v>
      </c>
      <c r="H5979">
        <v>3.312710343217514</v>
      </c>
      <c r="I5979">
        <v>57.017557280916741</v>
      </c>
      <c r="J5979">
        <v>3.311097176026645E-2</v>
      </c>
      <c r="K5979">
        <v>118.1589677801977</v>
      </c>
      <c r="L5979">
        <v>0.76295604771271031</v>
      </c>
      <c r="M5979">
        <v>-2.5326203115035981</v>
      </c>
      <c r="N5979">
        <v>0.78740223075083948</v>
      </c>
      <c r="O5979">
        <v>1</v>
      </c>
      <c r="P5979">
        <v>1</v>
      </c>
      <c r="Q5979">
        <v>1</v>
      </c>
      <c r="R5979">
        <v>0</v>
      </c>
      <c r="S5979">
        <v>1</v>
      </c>
      <c r="T5979">
        <v>0</v>
      </c>
    </row>
    <row r="5980" spans="1:20" x14ac:dyDescent="0.3">
      <c r="A5980" t="s">
        <v>271</v>
      </c>
      <c r="B5980" t="s">
        <v>146</v>
      </c>
      <c r="C5980">
        <v>13</v>
      </c>
      <c r="D5980">
        <v>13</v>
      </c>
      <c r="E5980" t="s">
        <v>510</v>
      </c>
      <c r="F5980" t="s">
        <v>508</v>
      </c>
      <c r="G5980" t="s">
        <v>508</v>
      </c>
      <c r="H5980">
        <v>4.5482089775622789</v>
      </c>
      <c r="I5980">
        <v>57.803478037036648</v>
      </c>
      <c r="J5980">
        <v>0.61012943964171695</v>
      </c>
      <c r="K5980">
        <v>109.13035628672959</v>
      </c>
      <c r="L5980">
        <v>1.1008799633812529</v>
      </c>
      <c r="M5980">
        <v>-6.9078899462958354</v>
      </c>
      <c r="N5980">
        <v>2.1908167854723142</v>
      </c>
      <c r="O5980">
        <v>1</v>
      </c>
      <c r="P5980">
        <v>1</v>
      </c>
      <c r="Q5980">
        <v>1</v>
      </c>
      <c r="R5980">
        <v>0</v>
      </c>
      <c r="S5980">
        <v>1</v>
      </c>
      <c r="T5980">
        <v>1</v>
      </c>
    </row>
    <row r="5981" spans="1:20" x14ac:dyDescent="0.3">
      <c r="A5981" t="s">
        <v>290</v>
      </c>
      <c r="B5981" t="s">
        <v>146</v>
      </c>
      <c r="C5981">
        <v>11</v>
      </c>
      <c r="D5981">
        <v>9</v>
      </c>
      <c r="E5981" t="s">
        <v>510</v>
      </c>
      <c r="F5981" t="s">
        <v>508</v>
      </c>
      <c r="G5981" t="s">
        <v>508</v>
      </c>
      <c r="H5981">
        <v>5.6976108958983689</v>
      </c>
      <c r="I5981">
        <v>68.149891693695906</v>
      </c>
      <c r="J5981">
        <v>0.89643315217568276</v>
      </c>
      <c r="K5981">
        <v>119.45604880444451</v>
      </c>
      <c r="L5981">
        <v>1.1267008089383119</v>
      </c>
      <c r="M5981">
        <v>-7.2760053678473922</v>
      </c>
      <c r="N5981">
        <v>-0.12970601237189311</v>
      </c>
      <c r="O5981">
        <v>1</v>
      </c>
      <c r="P5981">
        <v>1</v>
      </c>
      <c r="Q5981">
        <v>1</v>
      </c>
      <c r="R5981">
        <v>0</v>
      </c>
      <c r="S5981">
        <v>1</v>
      </c>
      <c r="T5981">
        <v>1</v>
      </c>
    </row>
    <row r="5982" spans="1:20" x14ac:dyDescent="0.3">
      <c r="A5982" t="s">
        <v>91</v>
      </c>
      <c r="B5982" t="s">
        <v>146</v>
      </c>
      <c r="C5982">
        <v>4</v>
      </c>
      <c r="D5982">
        <v>7</v>
      </c>
      <c r="E5982" t="s">
        <v>510</v>
      </c>
      <c r="F5982" t="s">
        <v>508</v>
      </c>
      <c r="G5982" t="s">
        <v>508</v>
      </c>
      <c r="H5982">
        <v>6.6569477748012513</v>
      </c>
      <c r="I5982">
        <v>45.118764157189133</v>
      </c>
      <c r="J5982">
        <v>6.2470672739483044E-3</v>
      </c>
      <c r="K5982">
        <v>25.34004194868265</v>
      </c>
      <c r="L5982">
        <v>0.68228007816806646</v>
      </c>
      <c r="M5982">
        <v>-6.1901612140276541</v>
      </c>
      <c r="N5982">
        <v>1.088438432270421</v>
      </c>
      <c r="O5982">
        <v>0</v>
      </c>
      <c r="P5982">
        <v>1</v>
      </c>
      <c r="Q5982">
        <v>1</v>
      </c>
      <c r="R5982">
        <v>0</v>
      </c>
      <c r="S5982">
        <v>0</v>
      </c>
      <c r="T5982">
        <v>0</v>
      </c>
    </row>
    <row r="5983" spans="1:20" x14ac:dyDescent="0.3">
      <c r="A5983" t="s">
        <v>220</v>
      </c>
      <c r="B5983" t="s">
        <v>146</v>
      </c>
      <c r="C5983">
        <v>0</v>
      </c>
      <c r="D5983">
        <v>5</v>
      </c>
      <c r="E5983" t="s">
        <v>510</v>
      </c>
      <c r="F5983" t="s">
        <v>508</v>
      </c>
      <c r="G5983" t="s">
        <v>508</v>
      </c>
      <c r="H5983">
        <v>8.5478327902661544</v>
      </c>
      <c r="I5983">
        <v>0</v>
      </c>
      <c r="J5983">
        <v>-1.26564230280539</v>
      </c>
      <c r="K5983">
        <v>-165.4179235330343</v>
      </c>
      <c r="L5983">
        <v>2.2667554377740919</v>
      </c>
      <c r="M5983">
        <v>-9.9999989002306879</v>
      </c>
      <c r="N5983">
        <v>1.501502804197868</v>
      </c>
      <c r="O5983">
        <v>0</v>
      </c>
      <c r="P5983">
        <v>0</v>
      </c>
      <c r="Q5983">
        <v>0</v>
      </c>
      <c r="R5983">
        <v>0</v>
      </c>
      <c r="S5983">
        <v>0</v>
      </c>
      <c r="T5983">
        <v>1</v>
      </c>
    </row>
    <row r="5984" spans="1:20" x14ac:dyDescent="0.3">
      <c r="A5984" t="s">
        <v>235</v>
      </c>
      <c r="B5984" t="s">
        <v>146</v>
      </c>
      <c r="C5984">
        <v>-2</v>
      </c>
      <c r="D5984">
        <v>1</v>
      </c>
      <c r="E5984" t="s">
        <v>510</v>
      </c>
      <c r="F5984" t="s">
        <v>508</v>
      </c>
      <c r="G5984" t="s">
        <v>508</v>
      </c>
      <c r="H5984">
        <v>7.4015419428535827</v>
      </c>
      <c r="I5984">
        <v>11.68478286175475</v>
      </c>
      <c r="J5984">
        <v>-1.1799648934444831</v>
      </c>
      <c r="K5984">
        <v>-104.3670079113197</v>
      </c>
      <c r="L5984">
        <v>0.41321386126553572</v>
      </c>
      <c r="M5984">
        <v>-1.956522175018816</v>
      </c>
      <c r="N5984">
        <v>9.9778293182919882</v>
      </c>
      <c r="O5984">
        <v>0</v>
      </c>
      <c r="P5984">
        <v>0</v>
      </c>
      <c r="Q5984">
        <v>0</v>
      </c>
      <c r="R5984">
        <v>0</v>
      </c>
      <c r="S5984">
        <v>0</v>
      </c>
      <c r="T5984">
        <v>0</v>
      </c>
    </row>
    <row r="5985" spans="1:20" x14ac:dyDescent="0.3">
      <c r="A5985" t="s">
        <v>269</v>
      </c>
      <c r="B5985" t="s">
        <v>146</v>
      </c>
      <c r="C5985">
        <v>8</v>
      </c>
      <c r="D5985">
        <v>0</v>
      </c>
      <c r="E5985" t="s">
        <v>510</v>
      </c>
      <c r="F5985" t="s">
        <v>508</v>
      </c>
      <c r="G5985" t="s">
        <v>508</v>
      </c>
      <c r="H5985">
        <v>6.5988640978226609</v>
      </c>
      <c r="I5985">
        <v>70.422550770540909</v>
      </c>
      <c r="J5985">
        <v>-5.4110225525481059E-3</v>
      </c>
      <c r="K5985">
        <v>102.462283547705</v>
      </c>
      <c r="L5985">
        <v>0.81529657990697968</v>
      </c>
      <c r="M5985">
        <v>-0.78844118656088802</v>
      </c>
      <c r="N5985">
        <v>0.52980824888731759</v>
      </c>
      <c r="O5985">
        <v>1</v>
      </c>
      <c r="P5985">
        <v>1</v>
      </c>
      <c r="Q5985">
        <v>0</v>
      </c>
      <c r="R5985">
        <v>1</v>
      </c>
      <c r="S5985">
        <v>1</v>
      </c>
      <c r="T5985">
        <v>0</v>
      </c>
    </row>
    <row r="5986" spans="1:20" x14ac:dyDescent="0.3">
      <c r="A5986" t="s">
        <v>96</v>
      </c>
      <c r="B5986" t="s">
        <v>146</v>
      </c>
      <c r="C5986">
        <v>11</v>
      </c>
      <c r="D5986">
        <v>8</v>
      </c>
      <c r="E5986" t="s">
        <v>510</v>
      </c>
      <c r="F5986" t="s">
        <v>508</v>
      </c>
      <c r="G5986" t="s">
        <v>508</v>
      </c>
      <c r="H5986">
        <v>4.8298932048621328</v>
      </c>
      <c r="I5986">
        <v>81.573032346165419</v>
      </c>
      <c r="J5986">
        <v>1.1019457360769529</v>
      </c>
      <c r="K5986">
        <v>108.25236080817881</v>
      </c>
      <c r="L5986">
        <v>0.35925038060328979</v>
      </c>
      <c r="M5986">
        <v>-0.56785963280357565</v>
      </c>
      <c r="N5986">
        <v>4.0548216942428201</v>
      </c>
      <c r="O5986">
        <v>1</v>
      </c>
      <c r="P5986">
        <v>1</v>
      </c>
      <c r="Q5986">
        <v>1</v>
      </c>
      <c r="R5986">
        <v>0</v>
      </c>
      <c r="S5986">
        <v>1</v>
      </c>
      <c r="T5986">
        <v>0</v>
      </c>
    </row>
    <row r="5987" spans="1:20" x14ac:dyDescent="0.3">
      <c r="A5987" t="s">
        <v>164</v>
      </c>
      <c r="B5987" t="s">
        <v>146</v>
      </c>
      <c r="C5987">
        <v>8</v>
      </c>
      <c r="D5987">
        <v>6</v>
      </c>
      <c r="E5987" t="s">
        <v>510</v>
      </c>
      <c r="F5987" t="s">
        <v>508</v>
      </c>
      <c r="G5987" t="s">
        <v>508</v>
      </c>
      <c r="H5987">
        <v>4.9596316085754797</v>
      </c>
      <c r="I5987">
        <v>63.063057328883232</v>
      </c>
      <c r="J5987">
        <v>0.87642471665786648</v>
      </c>
      <c r="K5987">
        <v>77.281810737587577</v>
      </c>
      <c r="L5987">
        <v>0.88014017992398963</v>
      </c>
      <c r="M5987">
        <v>-4.8298578684248001</v>
      </c>
      <c r="N5987">
        <v>6.1130406051060042</v>
      </c>
      <c r="O5987">
        <v>0</v>
      </c>
      <c r="P5987">
        <v>1</v>
      </c>
      <c r="Q5987">
        <v>1</v>
      </c>
      <c r="R5987">
        <v>0</v>
      </c>
      <c r="S5987">
        <v>1</v>
      </c>
      <c r="T5987">
        <v>0</v>
      </c>
    </row>
    <row r="5988" spans="1:20" x14ac:dyDescent="0.3">
      <c r="A5988" t="s">
        <v>223</v>
      </c>
      <c r="B5988" t="s">
        <v>679</v>
      </c>
      <c r="C5988">
        <v>9</v>
      </c>
      <c r="D5988">
        <v>4</v>
      </c>
      <c r="E5988" t="s">
        <v>510</v>
      </c>
      <c r="F5988" t="s">
        <v>508</v>
      </c>
      <c r="G5988" t="s">
        <v>508</v>
      </c>
      <c r="H5988">
        <v>6.3876874713106417</v>
      </c>
      <c r="I5988">
        <v>72.843453127003315</v>
      </c>
      <c r="J5988">
        <v>0.75778527097120651</v>
      </c>
      <c r="K5988">
        <v>117.1345498968076</v>
      </c>
      <c r="L5988">
        <v>0.85553900645321135</v>
      </c>
      <c r="M5988">
        <v>-0.99999745686848962</v>
      </c>
      <c r="N5988">
        <v>5.6397279260364899</v>
      </c>
      <c r="O5988">
        <v>1</v>
      </c>
      <c r="P5988">
        <v>1</v>
      </c>
      <c r="Q5988">
        <v>1</v>
      </c>
      <c r="R5988">
        <v>0</v>
      </c>
      <c r="S5988">
        <v>1</v>
      </c>
      <c r="T5988">
        <v>0</v>
      </c>
    </row>
    <row r="5989" spans="1:20" x14ac:dyDescent="0.3">
      <c r="A5989" t="s">
        <v>271</v>
      </c>
      <c r="B5989" t="s">
        <v>679</v>
      </c>
      <c r="C5989">
        <v>9</v>
      </c>
      <c r="D5989">
        <v>6</v>
      </c>
      <c r="E5989" t="s">
        <v>510</v>
      </c>
      <c r="F5989" t="s">
        <v>508</v>
      </c>
      <c r="G5989" t="s">
        <v>508</v>
      </c>
      <c r="H5989">
        <v>7.9656748263779331</v>
      </c>
      <c r="I5989">
        <v>70.219958907130007</v>
      </c>
      <c r="J5989">
        <v>1.3498974767848431</v>
      </c>
      <c r="K5989">
        <v>89.437854223467497</v>
      </c>
      <c r="L5989">
        <v>0.92792835396676288</v>
      </c>
      <c r="M5989">
        <v>-8.1168831168831161</v>
      </c>
      <c r="N5989">
        <v>-6.501764627732995</v>
      </c>
      <c r="O5989">
        <v>1</v>
      </c>
      <c r="P5989">
        <v>1</v>
      </c>
      <c r="Q5989">
        <v>1</v>
      </c>
      <c r="R5989">
        <v>0</v>
      </c>
      <c r="S5989">
        <v>1</v>
      </c>
      <c r="T5989">
        <v>0</v>
      </c>
    </row>
    <row r="5990" spans="1:20" x14ac:dyDescent="0.3">
      <c r="A5990" t="s">
        <v>290</v>
      </c>
      <c r="B5990" t="s">
        <v>679</v>
      </c>
      <c r="C5990">
        <v>1</v>
      </c>
      <c r="D5990">
        <v>3</v>
      </c>
      <c r="E5990" t="s">
        <v>510</v>
      </c>
      <c r="F5990" t="s">
        <v>508</v>
      </c>
      <c r="G5990" t="s">
        <v>508</v>
      </c>
      <c r="H5990">
        <v>8.8516015707721003</v>
      </c>
      <c r="I5990">
        <v>54.041552534104099</v>
      </c>
      <c r="J5990">
        <v>-0.34367546002017502</v>
      </c>
      <c r="K5990">
        <v>49.902506782288427</v>
      </c>
      <c r="L5990">
        <v>0.77275737091106955</v>
      </c>
      <c r="M5990">
        <v>-3.1988915200926309</v>
      </c>
      <c r="N5990">
        <v>1.0775862305210651</v>
      </c>
      <c r="O5990">
        <v>0</v>
      </c>
      <c r="P5990">
        <v>1</v>
      </c>
      <c r="Q5990">
        <v>0</v>
      </c>
      <c r="R5990">
        <v>0</v>
      </c>
      <c r="S5990">
        <v>0</v>
      </c>
      <c r="T5990">
        <v>0</v>
      </c>
    </row>
    <row r="5991" spans="1:20" x14ac:dyDescent="0.3">
      <c r="A5991" t="s">
        <v>512</v>
      </c>
      <c r="B5991" t="s">
        <v>679</v>
      </c>
      <c r="C5991">
        <v>4</v>
      </c>
      <c r="D5991">
        <v>2</v>
      </c>
      <c r="E5991" t="s">
        <v>510</v>
      </c>
      <c r="F5991" t="s">
        <v>508</v>
      </c>
      <c r="G5991" t="s">
        <v>508</v>
      </c>
      <c r="H5991">
        <v>8.8069640363233255</v>
      </c>
      <c r="I5991">
        <v>54.734400179863407</v>
      </c>
      <c r="J5991">
        <v>-0.80484920724111397</v>
      </c>
      <c r="K5991">
        <v>6.4196634275388869</v>
      </c>
      <c r="L5991">
        <v>0.87339704897917891</v>
      </c>
      <c r="M5991">
        <v>-0.85287631433539957</v>
      </c>
      <c r="N5991">
        <v>-9.9641587999131946</v>
      </c>
      <c r="O5991">
        <v>1</v>
      </c>
      <c r="P5991">
        <v>1</v>
      </c>
      <c r="Q5991">
        <v>0</v>
      </c>
      <c r="R5991">
        <v>0</v>
      </c>
      <c r="S5991">
        <v>0</v>
      </c>
      <c r="T5991">
        <v>0</v>
      </c>
    </row>
    <row r="5992" spans="1:20" x14ac:dyDescent="0.3">
      <c r="A5992" t="s">
        <v>91</v>
      </c>
      <c r="B5992" t="s">
        <v>679</v>
      </c>
      <c r="C5992">
        <v>3</v>
      </c>
      <c r="D5992">
        <v>6</v>
      </c>
      <c r="E5992" t="s">
        <v>510</v>
      </c>
      <c r="F5992" t="s">
        <v>508</v>
      </c>
      <c r="G5992" t="s">
        <v>508</v>
      </c>
      <c r="H5992">
        <v>10.083030757229301</v>
      </c>
      <c r="I5992">
        <v>16.873436494855749</v>
      </c>
      <c r="J5992">
        <v>-1.3851747334716971</v>
      </c>
      <c r="K5992">
        <v>-97.973409186525274</v>
      </c>
      <c r="L5992">
        <v>1.480759740153242</v>
      </c>
      <c r="M5992">
        <v>-9.9641587999131946</v>
      </c>
      <c r="N5992">
        <v>-1.353500771413193</v>
      </c>
      <c r="O5992">
        <v>0</v>
      </c>
      <c r="P5992">
        <v>1</v>
      </c>
      <c r="Q5992">
        <v>0</v>
      </c>
      <c r="R5992">
        <v>0</v>
      </c>
      <c r="S5992">
        <v>0</v>
      </c>
      <c r="T5992">
        <v>1</v>
      </c>
    </row>
    <row r="5993" spans="1:20" x14ac:dyDescent="0.3">
      <c r="A5993" t="s">
        <v>93</v>
      </c>
      <c r="B5993" t="s">
        <v>679</v>
      </c>
      <c r="C5993">
        <v>0</v>
      </c>
      <c r="D5993">
        <v>2</v>
      </c>
      <c r="E5993" t="s">
        <v>510</v>
      </c>
      <c r="F5993" t="s">
        <v>508</v>
      </c>
      <c r="G5993" t="s">
        <v>508</v>
      </c>
      <c r="H5993">
        <v>10.157961628482759</v>
      </c>
      <c r="I5993">
        <v>2.7624305899059749</v>
      </c>
      <c r="J5993">
        <v>-1.7021926385731629</v>
      </c>
      <c r="K5993">
        <v>-140.0000158869712</v>
      </c>
      <c r="L5993">
        <v>1.1431709756621009</v>
      </c>
      <c r="M5993">
        <v>-1.353500771413193</v>
      </c>
      <c r="N5993">
        <v>-2.5827316692714781</v>
      </c>
      <c r="O5993">
        <v>0</v>
      </c>
      <c r="P5993">
        <v>0</v>
      </c>
      <c r="Q5993">
        <v>0</v>
      </c>
      <c r="R5993">
        <v>0</v>
      </c>
      <c r="S5993">
        <v>0</v>
      </c>
      <c r="T5993">
        <v>1</v>
      </c>
    </row>
    <row r="5994" spans="1:20" x14ac:dyDescent="0.3">
      <c r="A5994" t="s">
        <v>235</v>
      </c>
      <c r="B5994" t="s">
        <v>679</v>
      </c>
      <c r="C5994">
        <v>6</v>
      </c>
      <c r="D5994">
        <v>2</v>
      </c>
      <c r="E5994" t="s">
        <v>510</v>
      </c>
      <c r="F5994" t="s">
        <v>508</v>
      </c>
      <c r="G5994" t="s">
        <v>508</v>
      </c>
      <c r="H5994">
        <v>7.2714676966077976</v>
      </c>
      <c r="I5994">
        <v>66.666640978473552</v>
      </c>
      <c r="J5994">
        <v>0.1643014413177539</v>
      </c>
      <c r="K5994">
        <v>76.041431385367787</v>
      </c>
      <c r="L5994">
        <v>0.75723831367000227</v>
      </c>
      <c r="M5994">
        <v>-1.500690392521403</v>
      </c>
      <c r="N5994">
        <v>-2.5623248647050461</v>
      </c>
      <c r="O5994">
        <v>0</v>
      </c>
      <c r="P5994">
        <v>1</v>
      </c>
      <c r="Q5994">
        <v>1</v>
      </c>
      <c r="R5994">
        <v>0</v>
      </c>
      <c r="S5994">
        <v>1</v>
      </c>
      <c r="T5994">
        <v>0</v>
      </c>
    </row>
    <row r="5995" spans="1:20" x14ac:dyDescent="0.3">
      <c r="A5995" t="s">
        <v>259</v>
      </c>
      <c r="B5995" t="s">
        <v>679</v>
      </c>
      <c r="C5995">
        <v>8</v>
      </c>
      <c r="D5995">
        <v>6</v>
      </c>
      <c r="E5995" t="s">
        <v>510</v>
      </c>
      <c r="F5995" t="s">
        <v>508</v>
      </c>
      <c r="G5995" t="s">
        <v>508</v>
      </c>
      <c r="H5995">
        <v>7.1530095285709558</v>
      </c>
      <c r="I5995">
        <v>57.323215781592808</v>
      </c>
      <c r="J5995">
        <v>1.151108868242323E-2</v>
      </c>
      <c r="K5995">
        <v>22.518109754757511</v>
      </c>
      <c r="L5995">
        <v>1.1277275872486821</v>
      </c>
      <c r="M5995">
        <v>-2.5623248647050461</v>
      </c>
      <c r="N5995">
        <v>0</v>
      </c>
      <c r="O5995">
        <v>0</v>
      </c>
      <c r="P5995">
        <v>1</v>
      </c>
      <c r="Q5995">
        <v>1</v>
      </c>
      <c r="R5995">
        <v>0</v>
      </c>
      <c r="S5995">
        <v>1</v>
      </c>
      <c r="T5995">
        <v>1</v>
      </c>
    </row>
    <row r="5996" spans="1:20" x14ac:dyDescent="0.3">
      <c r="A5996" t="s">
        <v>269</v>
      </c>
      <c r="B5996" t="s">
        <v>679</v>
      </c>
      <c r="C5996">
        <v>3</v>
      </c>
      <c r="D5996">
        <v>6</v>
      </c>
      <c r="E5996" t="s">
        <v>510</v>
      </c>
      <c r="F5996" t="s">
        <v>508</v>
      </c>
      <c r="G5996" t="s">
        <v>508</v>
      </c>
      <c r="H5996">
        <v>7.2112335632740443</v>
      </c>
      <c r="I5996">
        <v>44.94949572792504</v>
      </c>
      <c r="J5996">
        <v>-0.52997498583351987</v>
      </c>
      <c r="K5996">
        <v>-19.607629882589979</v>
      </c>
      <c r="L5996">
        <v>1.1168270313624451</v>
      </c>
      <c r="M5996">
        <v>-3.4825828022490168</v>
      </c>
      <c r="N5996">
        <v>7.1428547350954048</v>
      </c>
      <c r="O5996">
        <v>0</v>
      </c>
      <c r="P5996">
        <v>1</v>
      </c>
      <c r="Q5996">
        <v>0</v>
      </c>
      <c r="R5996">
        <v>0</v>
      </c>
      <c r="S5996">
        <v>0</v>
      </c>
      <c r="T5996">
        <v>1</v>
      </c>
    </row>
    <row r="5997" spans="1:20" x14ac:dyDescent="0.3">
      <c r="A5997" t="s">
        <v>295</v>
      </c>
      <c r="B5997" t="s">
        <v>679</v>
      </c>
      <c r="C5997">
        <v>9</v>
      </c>
      <c r="D5997">
        <v>4</v>
      </c>
      <c r="E5997" t="s">
        <v>510</v>
      </c>
      <c r="F5997" t="s">
        <v>508</v>
      </c>
      <c r="G5997" t="s">
        <v>508</v>
      </c>
      <c r="H5997">
        <v>5.6535950561865356</v>
      </c>
      <c r="I5997">
        <v>78.260872187452691</v>
      </c>
      <c r="J5997">
        <v>0.15439196286573109</v>
      </c>
      <c r="K5997">
        <v>93.43616501203104</v>
      </c>
      <c r="L5997">
        <v>0.66559744579800673</v>
      </c>
      <c r="M5997">
        <v>-0.39062895812078491</v>
      </c>
      <c r="N5997">
        <v>-4.5751633986928102</v>
      </c>
      <c r="O5997">
        <v>1</v>
      </c>
      <c r="P5997">
        <v>1</v>
      </c>
      <c r="Q5997">
        <v>1</v>
      </c>
      <c r="R5997">
        <v>0</v>
      </c>
      <c r="S5997">
        <v>1</v>
      </c>
      <c r="T5997">
        <v>0</v>
      </c>
    </row>
    <row r="5998" spans="1:20" x14ac:dyDescent="0.3">
      <c r="A5998" t="s">
        <v>298</v>
      </c>
      <c r="B5998" t="s">
        <v>679</v>
      </c>
      <c r="C5998">
        <v>6</v>
      </c>
      <c r="D5998">
        <v>4</v>
      </c>
      <c r="E5998" t="s">
        <v>510</v>
      </c>
      <c r="F5998" t="s">
        <v>508</v>
      </c>
      <c r="G5998" t="s">
        <v>508</v>
      </c>
      <c r="H5998">
        <v>5.3962819496946093</v>
      </c>
      <c r="I5998">
        <v>50.592891335119759</v>
      </c>
      <c r="J5998">
        <v>-1.2979637889330761E-2</v>
      </c>
      <c r="K5998">
        <v>65.803461937692703</v>
      </c>
      <c r="L5998">
        <v>0.71581749025305574</v>
      </c>
      <c r="M5998">
        <v>-4.5751633986928102</v>
      </c>
      <c r="N5998">
        <v>-0.82191571797410101</v>
      </c>
      <c r="O5998">
        <v>1</v>
      </c>
      <c r="P5998">
        <v>1</v>
      </c>
      <c r="Q5998">
        <v>0</v>
      </c>
      <c r="R5998">
        <v>0</v>
      </c>
      <c r="S5998">
        <v>1</v>
      </c>
      <c r="T5998">
        <v>0</v>
      </c>
    </row>
    <row r="5999" spans="1:20" x14ac:dyDescent="0.3">
      <c r="A5999" t="s">
        <v>164</v>
      </c>
      <c r="B5999" t="s">
        <v>679</v>
      </c>
      <c r="C5999">
        <v>1</v>
      </c>
      <c r="D5999">
        <v>4</v>
      </c>
      <c r="E5999" t="s">
        <v>510</v>
      </c>
      <c r="F5999" t="s">
        <v>508</v>
      </c>
      <c r="G5999" t="s">
        <v>508</v>
      </c>
      <c r="H5999">
        <v>5.7942080807376213</v>
      </c>
      <c r="I5999">
        <v>38.735185255548501</v>
      </c>
      <c r="J5999">
        <v>-0.47629745421013903</v>
      </c>
      <c r="K5999">
        <v>-17.59083422926367</v>
      </c>
      <c r="L5999">
        <v>0.88100606870441522</v>
      </c>
      <c r="M5999">
        <v>-4.0268456375838921</v>
      </c>
      <c r="N5999">
        <v>0.76923503742351396</v>
      </c>
      <c r="O5999">
        <v>0</v>
      </c>
      <c r="P5999">
        <v>1</v>
      </c>
      <c r="Q5999">
        <v>0</v>
      </c>
      <c r="R5999">
        <v>0</v>
      </c>
      <c r="S5999">
        <v>0</v>
      </c>
      <c r="T5999">
        <v>0</v>
      </c>
    </row>
    <row r="6000" spans="1:20" x14ac:dyDescent="0.3">
      <c r="A6000" t="s">
        <v>223</v>
      </c>
      <c r="B6000" t="s">
        <v>680</v>
      </c>
      <c r="C6000">
        <v>5</v>
      </c>
      <c r="D6000">
        <v>7</v>
      </c>
      <c r="E6000" t="s">
        <v>510</v>
      </c>
      <c r="F6000" t="s">
        <v>508</v>
      </c>
      <c r="G6000" t="s">
        <v>508</v>
      </c>
      <c r="H6000">
        <v>4.4549763033175358</v>
      </c>
      <c r="I6000">
        <v>17.30769230769231</v>
      </c>
      <c r="J6000">
        <v>-0.82910912715898455</v>
      </c>
      <c r="K6000">
        <v>-22.838633686690152</v>
      </c>
      <c r="L6000">
        <v>1.068770085082615</v>
      </c>
      <c r="M6000">
        <v>-3.828623518687329</v>
      </c>
      <c r="N6000">
        <v>-0.6635071090047393</v>
      </c>
      <c r="O6000">
        <v>0</v>
      </c>
      <c r="P6000">
        <v>1</v>
      </c>
      <c r="Q6000">
        <v>0</v>
      </c>
      <c r="R6000">
        <v>0</v>
      </c>
      <c r="S6000">
        <v>0</v>
      </c>
      <c r="T6000">
        <v>1</v>
      </c>
    </row>
    <row r="6001" spans="1:20" x14ac:dyDescent="0.3">
      <c r="A6001" t="s">
        <v>228</v>
      </c>
      <c r="B6001" t="s">
        <v>680</v>
      </c>
      <c r="C6001">
        <v>3</v>
      </c>
      <c r="D6001">
        <v>4</v>
      </c>
      <c r="E6001" t="s">
        <v>510</v>
      </c>
      <c r="F6001" t="s">
        <v>508</v>
      </c>
      <c r="G6001" t="s">
        <v>508</v>
      </c>
      <c r="H6001">
        <v>4.4302071973827708</v>
      </c>
      <c r="I6001">
        <v>14.705882352941179</v>
      </c>
      <c r="J6001">
        <v>-0.53894784709325272</v>
      </c>
      <c r="K6001">
        <v>-71.34188387808571</v>
      </c>
      <c r="L6001">
        <v>0.91795204204919256</v>
      </c>
      <c r="M6001">
        <v>-0.6635071090047393</v>
      </c>
      <c r="N6001">
        <v>0.47709923664122139</v>
      </c>
      <c r="O6001">
        <v>0</v>
      </c>
      <c r="P6001">
        <v>1</v>
      </c>
      <c r="Q6001">
        <v>0</v>
      </c>
      <c r="R6001">
        <v>0</v>
      </c>
      <c r="S6001">
        <v>0</v>
      </c>
      <c r="T6001">
        <v>0</v>
      </c>
    </row>
    <row r="6002" spans="1:20" x14ac:dyDescent="0.3">
      <c r="A6002" t="s">
        <v>265</v>
      </c>
      <c r="B6002" t="s">
        <v>680</v>
      </c>
      <c r="C6002">
        <v>3</v>
      </c>
      <c r="D6002">
        <v>6</v>
      </c>
      <c r="E6002" t="s">
        <v>510</v>
      </c>
      <c r="F6002" t="s">
        <v>508</v>
      </c>
      <c r="G6002" t="s">
        <v>508</v>
      </c>
      <c r="H6002">
        <v>4.2380952380952381</v>
      </c>
      <c r="I6002">
        <v>20.33898305084746</v>
      </c>
      <c r="J6002">
        <v>0.53732996564410129</v>
      </c>
      <c r="K6002">
        <v>-107.3746312684364</v>
      </c>
      <c r="L6002">
        <v>0.68683060909000693</v>
      </c>
      <c r="M6002">
        <v>-0.94339622641509435</v>
      </c>
      <c r="N6002">
        <v>-9.5238095238095233E-2</v>
      </c>
      <c r="O6002">
        <v>0</v>
      </c>
      <c r="P6002">
        <v>0</v>
      </c>
      <c r="Q6002">
        <v>1</v>
      </c>
      <c r="R6002">
        <v>0</v>
      </c>
      <c r="S6002">
        <v>0</v>
      </c>
      <c r="T6002">
        <v>0</v>
      </c>
    </row>
    <row r="6003" spans="1:20" x14ac:dyDescent="0.3">
      <c r="A6003" t="s">
        <v>271</v>
      </c>
      <c r="B6003" t="s">
        <v>680</v>
      </c>
      <c r="C6003">
        <v>3</v>
      </c>
      <c r="D6003">
        <v>10</v>
      </c>
      <c r="E6003" t="s">
        <v>513</v>
      </c>
      <c r="F6003" t="s">
        <v>508</v>
      </c>
      <c r="G6003" t="s">
        <v>508</v>
      </c>
      <c r="H6003">
        <v>3.926113218148616</v>
      </c>
      <c r="I6003">
        <v>15.83333333333333</v>
      </c>
      <c r="J6003">
        <v>0.1261537989753396</v>
      </c>
      <c r="K6003">
        <v>-182.8092243186581</v>
      </c>
      <c r="L6003">
        <v>0.805537730682784</v>
      </c>
      <c r="M6003">
        <v>-3.0505243088655858</v>
      </c>
      <c r="N6003">
        <v>-2.9301856236940762</v>
      </c>
      <c r="O6003">
        <v>0</v>
      </c>
      <c r="P6003">
        <v>0</v>
      </c>
      <c r="Q6003">
        <v>1</v>
      </c>
      <c r="R6003">
        <v>0</v>
      </c>
      <c r="S6003">
        <v>0</v>
      </c>
      <c r="T6003">
        <v>0</v>
      </c>
    </row>
    <row r="6004" spans="1:20" x14ac:dyDescent="0.3">
      <c r="A6004" t="s">
        <v>283</v>
      </c>
      <c r="B6004" t="s">
        <v>680</v>
      </c>
      <c r="C6004">
        <v>0</v>
      </c>
      <c r="D6004">
        <v>5</v>
      </c>
      <c r="E6004" t="s">
        <v>510</v>
      </c>
      <c r="F6004" t="s">
        <v>508</v>
      </c>
      <c r="G6004" t="s">
        <v>508</v>
      </c>
      <c r="H6004">
        <v>4.3262303090181389</v>
      </c>
      <c r="I6004">
        <v>0</v>
      </c>
      <c r="J6004">
        <v>-1.405453045532294</v>
      </c>
      <c r="K6004">
        <v>-190.44653205743461</v>
      </c>
      <c r="L6004">
        <v>0.79415121555007839</v>
      </c>
      <c r="M6004">
        <v>-3.2520325203252041</v>
      </c>
      <c r="N6004">
        <v>0</v>
      </c>
      <c r="O6004">
        <v>0</v>
      </c>
      <c r="P6004">
        <v>0</v>
      </c>
      <c r="Q6004">
        <v>0</v>
      </c>
      <c r="R6004">
        <v>0</v>
      </c>
      <c r="S6004">
        <v>0</v>
      </c>
      <c r="T6004">
        <v>0</v>
      </c>
    </row>
    <row r="6005" spans="1:20" x14ac:dyDescent="0.3">
      <c r="A6005" t="s">
        <v>512</v>
      </c>
      <c r="B6005" t="s">
        <v>680</v>
      </c>
      <c r="C6005">
        <v>3</v>
      </c>
      <c r="D6005">
        <v>4</v>
      </c>
      <c r="E6005" t="s">
        <v>510</v>
      </c>
      <c r="F6005" t="s">
        <v>508</v>
      </c>
      <c r="G6005" t="s">
        <v>508</v>
      </c>
      <c r="H6005">
        <v>4.2625769793270294</v>
      </c>
      <c r="I6005">
        <v>17.049186998377731</v>
      </c>
      <c r="J6005">
        <v>-0.9900825277305465</v>
      </c>
      <c r="K6005">
        <v>-83.106250616161006</v>
      </c>
      <c r="L6005">
        <v>0.72786229625852272</v>
      </c>
      <c r="M6005">
        <v>-1.8344883587508589</v>
      </c>
      <c r="N6005">
        <v>9.9460118956453449</v>
      </c>
      <c r="O6005">
        <v>0</v>
      </c>
      <c r="P6005">
        <v>1</v>
      </c>
      <c r="Q6005">
        <v>0</v>
      </c>
      <c r="R6005">
        <v>0</v>
      </c>
      <c r="S6005">
        <v>0</v>
      </c>
      <c r="T6005">
        <v>0</v>
      </c>
    </row>
    <row r="6006" spans="1:20" x14ac:dyDescent="0.3">
      <c r="A6006" t="s">
        <v>269</v>
      </c>
      <c r="B6006" t="s">
        <v>680</v>
      </c>
      <c r="C6006">
        <v>9</v>
      </c>
      <c r="D6006">
        <v>6</v>
      </c>
      <c r="E6006" t="s">
        <v>510</v>
      </c>
      <c r="F6006" t="s">
        <v>508</v>
      </c>
      <c r="G6006" t="s">
        <v>508</v>
      </c>
      <c r="H6006">
        <v>7.2380952986459883</v>
      </c>
      <c r="I6006">
        <v>82.322506157243865</v>
      </c>
      <c r="J6006">
        <v>6.3891901506809816</v>
      </c>
      <c r="K6006">
        <v>90.012728834647831</v>
      </c>
      <c r="L6006">
        <v>0.44792540952766852</v>
      </c>
      <c r="M6006">
        <v>-6.0052219321148828</v>
      </c>
      <c r="N6006">
        <v>10</v>
      </c>
      <c r="O6006">
        <v>1</v>
      </c>
      <c r="P6006">
        <v>1</v>
      </c>
      <c r="Q6006">
        <v>1</v>
      </c>
      <c r="R6006">
        <v>0</v>
      </c>
      <c r="S6006">
        <v>1</v>
      </c>
      <c r="T6006">
        <v>0</v>
      </c>
    </row>
    <row r="6007" spans="1:20" x14ac:dyDescent="0.3">
      <c r="A6007" t="s">
        <v>291</v>
      </c>
      <c r="B6007" t="s">
        <v>680</v>
      </c>
      <c r="C6007">
        <v>9</v>
      </c>
      <c r="D6007">
        <v>6</v>
      </c>
      <c r="E6007" t="s">
        <v>510</v>
      </c>
      <c r="F6007" t="s">
        <v>508</v>
      </c>
      <c r="G6007" t="s">
        <v>508</v>
      </c>
      <c r="H6007">
        <v>5.7680988816951144</v>
      </c>
      <c r="I6007">
        <v>89.808917197452232</v>
      </c>
      <c r="J6007">
        <v>5.7242249873516542</v>
      </c>
      <c r="K6007">
        <v>144.87757624344451</v>
      </c>
      <c r="L6007">
        <v>0.6431362681437246</v>
      </c>
      <c r="M6007">
        <v>-2.1313364055299542</v>
      </c>
      <c r="N6007">
        <v>1.471453796350795</v>
      </c>
      <c r="O6007">
        <v>1</v>
      </c>
      <c r="P6007">
        <v>1</v>
      </c>
      <c r="Q6007">
        <v>1</v>
      </c>
      <c r="R6007">
        <v>0</v>
      </c>
      <c r="S6007">
        <v>1</v>
      </c>
      <c r="T6007">
        <v>0</v>
      </c>
    </row>
    <row r="6008" spans="1:20" x14ac:dyDescent="0.3">
      <c r="A6008" t="s">
        <v>77</v>
      </c>
      <c r="B6008" t="s">
        <v>270</v>
      </c>
      <c r="C6008">
        <v>6</v>
      </c>
      <c r="D6008">
        <v>9</v>
      </c>
      <c r="E6008" t="s">
        <v>513</v>
      </c>
      <c r="F6008" t="s">
        <v>508</v>
      </c>
      <c r="G6008" t="s">
        <v>508</v>
      </c>
      <c r="H6008">
        <v>2.582283629291827</v>
      </c>
      <c r="I6008">
        <v>57.812451105591059</v>
      </c>
      <c r="J6008">
        <v>2.5021717656128591E-2</v>
      </c>
      <c r="K6008">
        <v>-11.498283352049221</v>
      </c>
      <c r="L6008">
        <v>0.74668454826482866</v>
      </c>
      <c r="M6008">
        <v>-0.97087288747823275</v>
      </c>
      <c r="N6008">
        <v>1.5931386871550819</v>
      </c>
      <c r="O6008">
        <v>0</v>
      </c>
      <c r="P6008">
        <v>1</v>
      </c>
      <c r="Q6008">
        <v>1</v>
      </c>
      <c r="R6008">
        <v>0</v>
      </c>
      <c r="S6008">
        <v>0</v>
      </c>
      <c r="T6008">
        <v>0</v>
      </c>
    </row>
    <row r="6009" spans="1:20" x14ac:dyDescent="0.3">
      <c r="A6009" t="s">
        <v>139</v>
      </c>
      <c r="B6009" t="s">
        <v>270</v>
      </c>
      <c r="C6009">
        <v>8</v>
      </c>
      <c r="D6009">
        <v>9</v>
      </c>
      <c r="E6009" t="s">
        <v>513</v>
      </c>
      <c r="F6009" t="s">
        <v>508</v>
      </c>
      <c r="G6009" t="s">
        <v>508</v>
      </c>
      <c r="H6009">
        <v>2.4956991505257018</v>
      </c>
      <c r="I6009">
        <v>53.124995343389628</v>
      </c>
      <c r="J6009">
        <v>1.9211797791772178E-2</v>
      </c>
      <c r="K6009">
        <v>74.188045658040778</v>
      </c>
      <c r="L6009">
        <v>0.96322641090756667</v>
      </c>
      <c r="M6009">
        <v>-1.190469432579651</v>
      </c>
      <c r="N6009">
        <v>-1.4457817204996659</v>
      </c>
      <c r="O6009">
        <v>0</v>
      </c>
      <c r="P6009">
        <v>1</v>
      </c>
      <c r="Q6009">
        <v>1</v>
      </c>
      <c r="R6009">
        <v>0</v>
      </c>
      <c r="S6009">
        <v>1</v>
      </c>
      <c r="T6009">
        <v>0</v>
      </c>
    </row>
    <row r="6010" spans="1:20" x14ac:dyDescent="0.3">
      <c r="A6010" t="s">
        <v>156</v>
      </c>
      <c r="B6010" t="s">
        <v>270</v>
      </c>
      <c r="C6010">
        <v>6</v>
      </c>
      <c r="D6010">
        <v>10</v>
      </c>
      <c r="E6010" t="s">
        <v>367</v>
      </c>
      <c r="F6010" t="s">
        <v>508</v>
      </c>
      <c r="G6010" t="s">
        <v>509</v>
      </c>
      <c r="H6010">
        <v>2.6196313267777751</v>
      </c>
      <c r="I6010">
        <v>34.375023283051867</v>
      </c>
      <c r="J6010">
        <v>7.111782726384068E-3</v>
      </c>
      <c r="K6010">
        <v>-26.10733515938179</v>
      </c>
      <c r="L6010">
        <v>0.92701544461966268</v>
      </c>
      <c r="M6010">
        <v>-1.4457817204996659</v>
      </c>
      <c r="N6010">
        <v>3.4229794929717241</v>
      </c>
      <c r="O6010">
        <v>0</v>
      </c>
      <c r="P6010">
        <v>1</v>
      </c>
      <c r="Q6010">
        <v>1</v>
      </c>
      <c r="R6010">
        <v>0</v>
      </c>
      <c r="S6010">
        <v>0</v>
      </c>
      <c r="T6010">
        <v>0</v>
      </c>
    </row>
    <row r="6011" spans="1:20" x14ac:dyDescent="0.3">
      <c r="A6011" t="s">
        <v>228</v>
      </c>
      <c r="B6011" t="s">
        <v>270</v>
      </c>
      <c r="C6011">
        <v>8</v>
      </c>
      <c r="D6011">
        <v>7</v>
      </c>
      <c r="E6011" t="s">
        <v>510</v>
      </c>
      <c r="F6011" t="s">
        <v>508</v>
      </c>
      <c r="G6011" t="s">
        <v>508</v>
      </c>
      <c r="H6011">
        <v>2.619049295005961</v>
      </c>
      <c r="I6011">
        <v>67.213022487930559</v>
      </c>
      <c r="J6011">
        <v>1.566636877436316E-2</v>
      </c>
      <c r="K6011">
        <v>124.8126669048039</v>
      </c>
      <c r="L6011">
        <v>0.76092786401924373</v>
      </c>
      <c r="M6011">
        <v>-0.70922481496632883</v>
      </c>
      <c r="N6011">
        <v>2.7381012661389521</v>
      </c>
      <c r="O6011">
        <v>0</v>
      </c>
      <c r="P6011">
        <v>1</v>
      </c>
      <c r="Q6011">
        <v>1</v>
      </c>
      <c r="R6011">
        <v>0</v>
      </c>
      <c r="S6011">
        <v>1</v>
      </c>
      <c r="T6011">
        <v>0</v>
      </c>
    </row>
    <row r="6012" spans="1:20" x14ac:dyDescent="0.3">
      <c r="A6012" t="s">
        <v>265</v>
      </c>
      <c r="B6012" t="s">
        <v>270</v>
      </c>
      <c r="C6012">
        <v>11</v>
      </c>
      <c r="D6012">
        <v>11</v>
      </c>
      <c r="E6012" t="s">
        <v>510</v>
      </c>
      <c r="F6012" t="s">
        <v>508</v>
      </c>
      <c r="G6012" t="s">
        <v>508</v>
      </c>
      <c r="H6012">
        <v>2.6011100818520672</v>
      </c>
      <c r="I6012">
        <v>85.555552023430707</v>
      </c>
      <c r="J6012">
        <v>4.4596959212913179E-2</v>
      </c>
      <c r="K6012">
        <v>156.05059785200231</v>
      </c>
      <c r="L6012">
        <v>0.84912755418916974</v>
      </c>
      <c r="M6012">
        <v>-0.68026607730601052</v>
      </c>
      <c r="N6012">
        <v>-3.424659622105473</v>
      </c>
      <c r="O6012">
        <v>1</v>
      </c>
      <c r="P6012">
        <v>1</v>
      </c>
      <c r="Q6012">
        <v>1</v>
      </c>
      <c r="R6012">
        <v>0</v>
      </c>
      <c r="S6012">
        <v>1</v>
      </c>
      <c r="T6012">
        <v>0</v>
      </c>
    </row>
    <row r="6013" spans="1:20" x14ac:dyDescent="0.3">
      <c r="A6013" t="s">
        <v>271</v>
      </c>
      <c r="B6013" t="s">
        <v>270</v>
      </c>
      <c r="C6013">
        <v>3</v>
      </c>
      <c r="D6013">
        <v>8</v>
      </c>
      <c r="E6013" t="s">
        <v>510</v>
      </c>
      <c r="F6013" t="s">
        <v>508</v>
      </c>
      <c r="G6013" t="s">
        <v>508</v>
      </c>
      <c r="H6013">
        <v>3.227513781938796</v>
      </c>
      <c r="I6013">
        <v>12.22228226834471</v>
      </c>
      <c r="J6013">
        <v>-1.605667914955548E-2</v>
      </c>
      <c r="K6013">
        <v>-60.149384885764498</v>
      </c>
      <c r="L6013">
        <v>0.84633933866244349</v>
      </c>
      <c r="M6013">
        <v>-4.2553150715599548</v>
      </c>
      <c r="N6013">
        <v>0.37036705627596561</v>
      </c>
      <c r="O6013">
        <v>0</v>
      </c>
      <c r="P6013">
        <v>1</v>
      </c>
      <c r="Q6013">
        <v>0</v>
      </c>
      <c r="R6013">
        <v>0</v>
      </c>
      <c r="S6013">
        <v>0</v>
      </c>
      <c r="T6013">
        <v>0</v>
      </c>
    </row>
    <row r="6014" spans="1:20" x14ac:dyDescent="0.3">
      <c r="A6014" t="s">
        <v>283</v>
      </c>
      <c r="B6014" t="s">
        <v>270</v>
      </c>
      <c r="C6014">
        <v>0</v>
      </c>
      <c r="D6014">
        <v>7</v>
      </c>
      <c r="E6014" t="s">
        <v>510</v>
      </c>
      <c r="F6014" t="s">
        <v>508</v>
      </c>
      <c r="G6014" t="s">
        <v>508</v>
      </c>
      <c r="H6014">
        <v>2.9769238187889711</v>
      </c>
      <c r="I6014">
        <v>10.344736868067359</v>
      </c>
      <c r="J6014">
        <v>-6.0449264530689113E-2</v>
      </c>
      <c r="K6014">
        <v>-107.7713758467612</v>
      </c>
      <c r="L6014">
        <v>0.69754547562859082</v>
      </c>
      <c r="M6014">
        <v>-0.97680009529757028</v>
      </c>
      <c r="N6014">
        <v>0.61652518929142475</v>
      </c>
      <c r="O6014">
        <v>0</v>
      </c>
      <c r="P6014">
        <v>0</v>
      </c>
      <c r="Q6014">
        <v>0</v>
      </c>
      <c r="R6014">
        <v>0</v>
      </c>
      <c r="S6014">
        <v>0</v>
      </c>
      <c r="T6014">
        <v>0</v>
      </c>
    </row>
    <row r="6015" spans="1:20" x14ac:dyDescent="0.3">
      <c r="A6015" t="s">
        <v>512</v>
      </c>
      <c r="B6015" t="s">
        <v>270</v>
      </c>
      <c r="C6015">
        <v>0</v>
      </c>
      <c r="D6015">
        <v>5</v>
      </c>
      <c r="E6015" t="s">
        <v>510</v>
      </c>
      <c r="F6015" t="s">
        <v>508</v>
      </c>
      <c r="G6015" t="s">
        <v>508</v>
      </c>
      <c r="H6015">
        <v>3.7888193459777848</v>
      </c>
      <c r="I6015">
        <v>10.41670598917381</v>
      </c>
      <c r="J6015">
        <v>-6.441684210642698E-2</v>
      </c>
      <c r="K6015">
        <v>-106.9390303277775</v>
      </c>
      <c r="L6015">
        <v>0.78050534329701549</v>
      </c>
      <c r="M6015">
        <v>-1.7093943445829261</v>
      </c>
      <c r="N6015">
        <v>-7.9503146355122016</v>
      </c>
      <c r="O6015">
        <v>0</v>
      </c>
      <c r="P6015">
        <v>0</v>
      </c>
      <c r="Q6015">
        <v>0</v>
      </c>
      <c r="R6015">
        <v>0</v>
      </c>
      <c r="S6015">
        <v>0</v>
      </c>
      <c r="T6015">
        <v>0</v>
      </c>
    </row>
    <row r="6016" spans="1:20" x14ac:dyDescent="0.3">
      <c r="A6016" t="s">
        <v>91</v>
      </c>
      <c r="B6016" t="s">
        <v>270</v>
      </c>
      <c r="C6016">
        <v>2</v>
      </c>
      <c r="D6016">
        <v>6</v>
      </c>
      <c r="E6016" t="s">
        <v>510</v>
      </c>
      <c r="F6016" t="s">
        <v>508</v>
      </c>
      <c r="G6016" t="s">
        <v>508</v>
      </c>
      <c r="H6016">
        <v>4.7426250471689126</v>
      </c>
      <c r="I6016">
        <v>9.0908880732884434</v>
      </c>
      <c r="J6016">
        <v>-0.1016793260461725</v>
      </c>
      <c r="K6016">
        <v>-236.89964483677369</v>
      </c>
      <c r="L6016">
        <v>1.065983589228773</v>
      </c>
      <c r="M6016">
        <v>-7.9503146355122016</v>
      </c>
      <c r="N6016">
        <v>-1.0796211248775409</v>
      </c>
      <c r="O6016">
        <v>0</v>
      </c>
      <c r="P6016">
        <v>0</v>
      </c>
      <c r="Q6016">
        <v>0</v>
      </c>
      <c r="R6016">
        <v>0</v>
      </c>
      <c r="S6016">
        <v>0</v>
      </c>
      <c r="T6016">
        <v>1</v>
      </c>
    </row>
    <row r="6017" spans="1:20" x14ac:dyDescent="0.3">
      <c r="A6017" t="s">
        <v>93</v>
      </c>
      <c r="B6017" t="s">
        <v>270</v>
      </c>
      <c r="C6017">
        <v>0</v>
      </c>
      <c r="D6017">
        <v>3</v>
      </c>
      <c r="E6017" t="s">
        <v>510</v>
      </c>
      <c r="F6017" t="s">
        <v>508</v>
      </c>
      <c r="G6017" t="s">
        <v>508</v>
      </c>
      <c r="H6017">
        <v>4.8625997106376264</v>
      </c>
      <c r="I6017">
        <v>4.2424067277403692</v>
      </c>
      <c r="J6017">
        <v>-0.1209088917770849</v>
      </c>
      <c r="K6017">
        <v>-187.3163439146204</v>
      </c>
      <c r="L6017">
        <v>0.44978601607295837</v>
      </c>
      <c r="M6017">
        <v>-1.0796211248775409</v>
      </c>
      <c r="N6017">
        <v>-0.40927330536756018</v>
      </c>
      <c r="O6017">
        <v>0</v>
      </c>
      <c r="P6017">
        <v>0</v>
      </c>
      <c r="Q6017">
        <v>0</v>
      </c>
      <c r="R6017">
        <v>0</v>
      </c>
      <c r="S6017">
        <v>0</v>
      </c>
      <c r="T6017">
        <v>0</v>
      </c>
    </row>
    <row r="6018" spans="1:20" x14ac:dyDescent="0.3">
      <c r="A6018" t="s">
        <v>162</v>
      </c>
      <c r="B6018" t="s">
        <v>270</v>
      </c>
      <c r="C6018">
        <v>0</v>
      </c>
      <c r="D6018">
        <v>5</v>
      </c>
      <c r="E6018" t="s">
        <v>510</v>
      </c>
      <c r="F6018" t="s">
        <v>508</v>
      </c>
      <c r="G6018" t="s">
        <v>508</v>
      </c>
      <c r="H6018">
        <v>4.748822150964263</v>
      </c>
      <c r="I6018">
        <v>4.6783858923128836</v>
      </c>
      <c r="J6018">
        <v>-0.1124353907437939</v>
      </c>
      <c r="K6018">
        <v>-100.9082197005979</v>
      </c>
      <c r="L6018">
        <v>0.62658339751799264</v>
      </c>
      <c r="M6018">
        <v>-2.4128663192786539</v>
      </c>
      <c r="N6018">
        <v>-1.6483565788166279</v>
      </c>
      <c r="O6018">
        <v>0</v>
      </c>
      <c r="P6018">
        <v>0</v>
      </c>
      <c r="Q6018">
        <v>0</v>
      </c>
      <c r="R6018">
        <v>0</v>
      </c>
      <c r="S6018">
        <v>0</v>
      </c>
      <c r="T6018">
        <v>0</v>
      </c>
    </row>
    <row r="6019" spans="1:20" x14ac:dyDescent="0.3">
      <c r="A6019" t="s">
        <v>220</v>
      </c>
      <c r="B6019" t="s">
        <v>270</v>
      </c>
      <c r="C6019">
        <v>2</v>
      </c>
      <c r="D6019">
        <v>4</v>
      </c>
      <c r="E6019" t="s">
        <v>510</v>
      </c>
      <c r="F6019" t="s">
        <v>508</v>
      </c>
      <c r="G6019" t="s">
        <v>508</v>
      </c>
      <c r="H6019">
        <v>4.918195786677436</v>
      </c>
      <c r="I6019">
        <v>7.8947183498017868</v>
      </c>
      <c r="J6019">
        <v>-0.1111154919939777</v>
      </c>
      <c r="K6019">
        <v>-108.4049996942056</v>
      </c>
      <c r="L6019">
        <v>1.072250702211698</v>
      </c>
      <c r="M6019">
        <v>-1.6483565788166279</v>
      </c>
      <c r="N6019">
        <v>3.6312881902617602</v>
      </c>
      <c r="O6019">
        <v>0</v>
      </c>
      <c r="P6019">
        <v>0</v>
      </c>
      <c r="Q6019">
        <v>0</v>
      </c>
      <c r="R6019">
        <v>0</v>
      </c>
      <c r="S6019">
        <v>0</v>
      </c>
      <c r="T6019">
        <v>1</v>
      </c>
    </row>
    <row r="6020" spans="1:20" x14ac:dyDescent="0.3">
      <c r="A6020" t="s">
        <v>235</v>
      </c>
      <c r="B6020" t="s">
        <v>270</v>
      </c>
      <c r="C6020">
        <v>3</v>
      </c>
      <c r="D6020">
        <v>4</v>
      </c>
      <c r="E6020" t="s">
        <v>510</v>
      </c>
      <c r="F6020" t="s">
        <v>508</v>
      </c>
      <c r="G6020" t="s">
        <v>508</v>
      </c>
      <c r="H6020">
        <v>4.4999021542142348</v>
      </c>
      <c r="I6020">
        <v>13.684200223461</v>
      </c>
      <c r="J6020">
        <v>-3.1460406179292848E-2</v>
      </c>
      <c r="K6020">
        <v>-57.311063365880962</v>
      </c>
      <c r="L6020">
        <v>0.75478292307276917</v>
      </c>
      <c r="M6020">
        <v>-0.81855311601701886</v>
      </c>
      <c r="N6020">
        <v>0</v>
      </c>
      <c r="O6020">
        <v>0</v>
      </c>
      <c r="P6020">
        <v>1</v>
      </c>
      <c r="Q6020">
        <v>0</v>
      </c>
      <c r="R6020">
        <v>0</v>
      </c>
      <c r="S6020">
        <v>0</v>
      </c>
      <c r="T6020">
        <v>0</v>
      </c>
    </row>
    <row r="6021" spans="1:20" x14ac:dyDescent="0.3">
      <c r="A6021" t="s">
        <v>269</v>
      </c>
      <c r="B6021" t="s">
        <v>270</v>
      </c>
      <c r="C6021">
        <v>11</v>
      </c>
      <c r="D6021">
        <v>12</v>
      </c>
      <c r="E6021" t="s">
        <v>513</v>
      </c>
      <c r="F6021" t="s">
        <v>508</v>
      </c>
      <c r="G6021" t="s">
        <v>508</v>
      </c>
      <c r="H6021">
        <v>3.5079163681852719</v>
      </c>
      <c r="I6021">
        <v>23.076897683231991</v>
      </c>
      <c r="J6021">
        <v>7.6463369537925763E-3</v>
      </c>
      <c r="K6021">
        <v>5.7899026217028284</v>
      </c>
      <c r="L6021">
        <v>0.8615452570712383</v>
      </c>
      <c r="M6021">
        <v>-0.13661514545519809</v>
      </c>
      <c r="N6021">
        <v>-2.599180009681556</v>
      </c>
      <c r="O6021">
        <v>1</v>
      </c>
      <c r="P6021">
        <v>1</v>
      </c>
      <c r="Q6021">
        <v>1</v>
      </c>
      <c r="R6021">
        <v>1</v>
      </c>
      <c r="S6021">
        <v>0</v>
      </c>
      <c r="T6021">
        <v>0</v>
      </c>
    </row>
    <row r="6022" spans="1:20" x14ac:dyDescent="0.3">
      <c r="A6022" t="s">
        <v>282</v>
      </c>
      <c r="B6022" t="s">
        <v>270</v>
      </c>
      <c r="C6022">
        <v>5</v>
      </c>
      <c r="D6022">
        <v>10</v>
      </c>
      <c r="E6022" t="s">
        <v>513</v>
      </c>
      <c r="F6022" t="s">
        <v>508</v>
      </c>
      <c r="G6022" t="s">
        <v>508</v>
      </c>
      <c r="H6022">
        <v>3.4610767407996019</v>
      </c>
      <c r="I6022">
        <v>16.66661850128602</v>
      </c>
      <c r="J6022">
        <v>5.7431131736203622E-3</v>
      </c>
      <c r="K6022">
        <v>-107.2796894966704</v>
      </c>
      <c r="L6022">
        <v>1.008851051964599</v>
      </c>
      <c r="M6022">
        <v>-2.599180009681556</v>
      </c>
      <c r="N6022">
        <v>1.264047107225811</v>
      </c>
      <c r="O6022">
        <v>0</v>
      </c>
      <c r="P6022">
        <v>0</v>
      </c>
      <c r="Q6022">
        <v>1</v>
      </c>
      <c r="R6022">
        <v>0</v>
      </c>
      <c r="S6022">
        <v>0</v>
      </c>
      <c r="T6022">
        <v>1</v>
      </c>
    </row>
    <row r="6023" spans="1:20" x14ac:dyDescent="0.3">
      <c r="A6023" t="s">
        <v>285</v>
      </c>
      <c r="B6023" t="s">
        <v>270</v>
      </c>
      <c r="C6023">
        <v>3</v>
      </c>
      <c r="D6023">
        <v>9</v>
      </c>
      <c r="E6023" t="s">
        <v>513</v>
      </c>
      <c r="F6023" t="s">
        <v>508</v>
      </c>
      <c r="G6023" t="s">
        <v>508</v>
      </c>
      <c r="H6023">
        <v>2.9175056450276591</v>
      </c>
      <c r="I6023">
        <v>29.999976158138299</v>
      </c>
      <c r="J6023">
        <v>7.0135779369053797E-3</v>
      </c>
      <c r="K6023">
        <v>-110.6877485212346</v>
      </c>
      <c r="L6023">
        <v>0.61833995071585879</v>
      </c>
      <c r="M6023">
        <v>-1.5256606509349651</v>
      </c>
      <c r="N6023">
        <v>-0.56337975197617107</v>
      </c>
      <c r="O6023">
        <v>0</v>
      </c>
      <c r="P6023">
        <v>0</v>
      </c>
      <c r="Q6023">
        <v>1</v>
      </c>
      <c r="R6023">
        <v>0</v>
      </c>
      <c r="S6023">
        <v>0</v>
      </c>
      <c r="T6023">
        <v>0</v>
      </c>
    </row>
    <row r="6024" spans="1:20" x14ac:dyDescent="0.3">
      <c r="A6024" t="s">
        <v>291</v>
      </c>
      <c r="B6024" t="s">
        <v>270</v>
      </c>
      <c r="C6024">
        <v>3</v>
      </c>
      <c r="D6024">
        <v>9</v>
      </c>
      <c r="E6024" t="s">
        <v>513</v>
      </c>
      <c r="F6024" t="s">
        <v>508</v>
      </c>
      <c r="G6024" t="s">
        <v>508</v>
      </c>
      <c r="H6024">
        <v>2.8571434368840669</v>
      </c>
      <c r="I6024">
        <v>21.666689183980491</v>
      </c>
      <c r="J6024">
        <v>4.3448107157195706E-3</v>
      </c>
      <c r="K6024">
        <v>-115.3058362867242</v>
      </c>
      <c r="L6024">
        <v>0.51852820062392968</v>
      </c>
      <c r="M6024">
        <v>-0.14163954852301039</v>
      </c>
      <c r="N6024">
        <v>-0.85106975877180824</v>
      </c>
      <c r="O6024">
        <v>0</v>
      </c>
      <c r="P6024">
        <v>0</v>
      </c>
      <c r="Q6024">
        <v>1</v>
      </c>
      <c r="R6024">
        <v>0</v>
      </c>
      <c r="S6024">
        <v>0</v>
      </c>
      <c r="T6024">
        <v>0</v>
      </c>
    </row>
    <row r="6025" spans="1:20" x14ac:dyDescent="0.3">
      <c r="A6025" t="s">
        <v>295</v>
      </c>
      <c r="B6025" t="s">
        <v>270</v>
      </c>
      <c r="C6025">
        <v>3</v>
      </c>
      <c r="D6025">
        <v>9</v>
      </c>
      <c r="E6025" t="s">
        <v>513</v>
      </c>
      <c r="F6025" t="s">
        <v>508</v>
      </c>
      <c r="G6025" t="s">
        <v>508</v>
      </c>
      <c r="H6025">
        <v>2.7999190828853129</v>
      </c>
      <c r="I6025">
        <v>13.114738720654</v>
      </c>
      <c r="J6025">
        <v>2.1839607350171431E-3</v>
      </c>
      <c r="K6025">
        <v>-132.06713337549249</v>
      </c>
      <c r="L6025">
        <v>0.97820067582862924</v>
      </c>
      <c r="M6025">
        <v>-0.85106975877180824</v>
      </c>
      <c r="N6025">
        <v>-0.42918074325476641</v>
      </c>
      <c r="O6025">
        <v>0</v>
      </c>
      <c r="P6025">
        <v>0</v>
      </c>
      <c r="Q6025">
        <v>1</v>
      </c>
      <c r="R6025">
        <v>0</v>
      </c>
      <c r="S6025">
        <v>0</v>
      </c>
      <c r="T6025">
        <v>0</v>
      </c>
    </row>
    <row r="6026" spans="1:20" x14ac:dyDescent="0.3">
      <c r="A6026" t="s">
        <v>298</v>
      </c>
      <c r="B6026" t="s">
        <v>270</v>
      </c>
      <c r="C6026">
        <v>5</v>
      </c>
      <c r="D6026">
        <v>10</v>
      </c>
      <c r="E6026" t="s">
        <v>513</v>
      </c>
      <c r="F6026" t="s">
        <v>508</v>
      </c>
      <c r="G6026" t="s">
        <v>508</v>
      </c>
      <c r="H6026">
        <v>2.6375211765318678</v>
      </c>
      <c r="I6026">
        <v>8.1967507854131636</v>
      </c>
      <c r="J6026">
        <v>1.5351025609300351E-4</v>
      </c>
      <c r="K6026">
        <v>-132.9113666144774</v>
      </c>
      <c r="L6026">
        <v>1.0831779634741761</v>
      </c>
      <c r="M6026">
        <v>-0.42918074325476641</v>
      </c>
      <c r="N6026">
        <v>0</v>
      </c>
      <c r="O6026">
        <v>0</v>
      </c>
      <c r="P6026">
        <v>0</v>
      </c>
      <c r="Q6026">
        <v>1</v>
      </c>
      <c r="R6026">
        <v>0</v>
      </c>
      <c r="S6026">
        <v>0</v>
      </c>
      <c r="T6026">
        <v>1</v>
      </c>
    </row>
    <row r="6027" spans="1:20" x14ac:dyDescent="0.3">
      <c r="A6027" t="s">
        <v>164</v>
      </c>
      <c r="B6027" t="s">
        <v>270</v>
      </c>
      <c r="C6027">
        <v>6</v>
      </c>
      <c r="D6027">
        <v>12</v>
      </c>
      <c r="E6027" t="s">
        <v>367</v>
      </c>
      <c r="F6027" t="s">
        <v>508</v>
      </c>
      <c r="G6027" t="s">
        <v>509</v>
      </c>
      <c r="H6027">
        <v>2.5228408064322161</v>
      </c>
      <c r="I6027">
        <v>1.538496525324818</v>
      </c>
      <c r="J6027">
        <v>2.0698217902651809E-2</v>
      </c>
      <c r="K6027">
        <v>-80.888969447084165</v>
      </c>
      <c r="L6027">
        <v>0.95025699683138887</v>
      </c>
      <c r="M6027">
        <v>-2.4113485346760708</v>
      </c>
      <c r="N6027">
        <v>2.7616286927329319</v>
      </c>
      <c r="O6027">
        <v>0</v>
      </c>
      <c r="P6027">
        <v>1</v>
      </c>
      <c r="Q6027">
        <v>1</v>
      </c>
      <c r="R6027">
        <v>0</v>
      </c>
      <c r="S6027">
        <v>0</v>
      </c>
      <c r="T6027">
        <v>0</v>
      </c>
    </row>
    <row r="6028" spans="1:20" x14ac:dyDescent="0.3">
      <c r="A6028" t="s">
        <v>242</v>
      </c>
      <c r="B6028" t="s">
        <v>270</v>
      </c>
      <c r="C6028">
        <v>11</v>
      </c>
      <c r="D6028">
        <v>11</v>
      </c>
      <c r="E6028" t="s">
        <v>510</v>
      </c>
      <c r="F6028" t="s">
        <v>508</v>
      </c>
      <c r="G6028" t="s">
        <v>508</v>
      </c>
      <c r="H6028">
        <v>2.230259897707366</v>
      </c>
      <c r="I6028">
        <v>60.000047683704452</v>
      </c>
      <c r="J6028">
        <v>4.5150038122769631E-2</v>
      </c>
      <c r="K6028">
        <v>60.912340764768437</v>
      </c>
      <c r="L6028">
        <v>0.61418406366606282</v>
      </c>
      <c r="M6028">
        <v>-0.8368192767238295</v>
      </c>
      <c r="N6028">
        <v>0.98452452193722506</v>
      </c>
      <c r="O6028">
        <v>1</v>
      </c>
      <c r="P6028">
        <v>1</v>
      </c>
      <c r="Q6028">
        <v>1</v>
      </c>
      <c r="R6028">
        <v>1</v>
      </c>
      <c r="S6028">
        <v>0</v>
      </c>
      <c r="T6028">
        <v>0</v>
      </c>
    </row>
    <row r="6029" spans="1:20" x14ac:dyDescent="0.3">
      <c r="A6029" t="s">
        <v>77</v>
      </c>
      <c r="B6029" t="s">
        <v>681</v>
      </c>
      <c r="C6029">
        <v>11</v>
      </c>
      <c r="D6029">
        <v>12</v>
      </c>
      <c r="E6029" t="s">
        <v>510</v>
      </c>
      <c r="F6029" t="s">
        <v>508</v>
      </c>
      <c r="G6029" t="s">
        <v>508</v>
      </c>
      <c r="H6029">
        <v>2.835997991550312</v>
      </c>
      <c r="I6029">
        <v>67.999976021902896</v>
      </c>
      <c r="J6029">
        <v>0.20172336567551341</v>
      </c>
      <c r="K6029">
        <v>39.834015810681272</v>
      </c>
      <c r="L6029">
        <v>0.70270551326982267</v>
      </c>
      <c r="M6029">
        <v>-1.019107320738232</v>
      </c>
      <c r="N6029">
        <v>3.4105517005933952</v>
      </c>
      <c r="O6029">
        <v>1</v>
      </c>
      <c r="P6029">
        <v>1</v>
      </c>
      <c r="Q6029">
        <v>1</v>
      </c>
      <c r="R6029">
        <v>0</v>
      </c>
      <c r="S6029">
        <v>1</v>
      </c>
      <c r="T6029">
        <v>0</v>
      </c>
    </row>
    <row r="6030" spans="1:20" x14ac:dyDescent="0.3">
      <c r="A6030" t="s">
        <v>139</v>
      </c>
      <c r="B6030" t="s">
        <v>681</v>
      </c>
      <c r="C6030">
        <v>8</v>
      </c>
      <c r="D6030">
        <v>12</v>
      </c>
      <c r="E6030" t="s">
        <v>513</v>
      </c>
      <c r="F6030" t="s">
        <v>508</v>
      </c>
      <c r="G6030" t="s">
        <v>508</v>
      </c>
      <c r="H6030">
        <v>3.085348464768868</v>
      </c>
      <c r="I6030">
        <v>49.999978712633762</v>
      </c>
      <c r="J6030">
        <v>0.15526866292510369</v>
      </c>
      <c r="K6030">
        <v>82.70748859307507</v>
      </c>
      <c r="L6030">
        <v>0.88792297408653065</v>
      </c>
      <c r="M6030">
        <v>-3.6330059168915101</v>
      </c>
      <c r="N6030">
        <v>-1.4057464454759701</v>
      </c>
      <c r="O6030">
        <v>0</v>
      </c>
      <c r="P6030">
        <v>1</v>
      </c>
      <c r="Q6030">
        <v>1</v>
      </c>
      <c r="R6030">
        <v>0</v>
      </c>
      <c r="S6030">
        <v>1</v>
      </c>
      <c r="T6030">
        <v>0</v>
      </c>
    </row>
    <row r="6031" spans="1:20" x14ac:dyDescent="0.3">
      <c r="A6031" t="s">
        <v>156</v>
      </c>
      <c r="B6031" t="s">
        <v>681</v>
      </c>
      <c r="C6031">
        <v>8</v>
      </c>
      <c r="D6031">
        <v>9</v>
      </c>
      <c r="E6031" t="s">
        <v>513</v>
      </c>
      <c r="F6031" t="s">
        <v>508</v>
      </c>
      <c r="G6031" t="s">
        <v>508</v>
      </c>
      <c r="H6031">
        <v>3.1895187018346358</v>
      </c>
      <c r="I6031">
        <v>40.17858397291225</v>
      </c>
      <c r="J6031">
        <v>6.6962997351962872E-2</v>
      </c>
      <c r="K6031">
        <v>6.7558847362326224</v>
      </c>
      <c r="L6031">
        <v>0.8461180764094991</v>
      </c>
      <c r="M6031">
        <v>-1.4057464454759701</v>
      </c>
      <c r="N6031">
        <v>3.9533415313475149</v>
      </c>
      <c r="O6031">
        <v>0</v>
      </c>
      <c r="P6031">
        <v>1</v>
      </c>
      <c r="Q6031">
        <v>1</v>
      </c>
      <c r="R6031">
        <v>0</v>
      </c>
      <c r="S6031">
        <v>1</v>
      </c>
      <c r="T6031">
        <v>0</v>
      </c>
    </row>
    <row r="6032" spans="1:20" x14ac:dyDescent="0.3">
      <c r="A6032" t="s">
        <v>223</v>
      </c>
      <c r="B6032" t="s">
        <v>681</v>
      </c>
      <c r="C6032">
        <v>10</v>
      </c>
      <c r="D6032">
        <v>7</v>
      </c>
      <c r="E6032" t="s">
        <v>510</v>
      </c>
      <c r="F6032" t="s">
        <v>508</v>
      </c>
      <c r="G6032" t="s">
        <v>508</v>
      </c>
      <c r="H6032">
        <v>3.2553126098337559</v>
      </c>
      <c r="I6032">
        <v>62.500005321841563</v>
      </c>
      <c r="J6032">
        <v>4.9948855724396002E-2</v>
      </c>
      <c r="K6032">
        <v>81.267593682514402</v>
      </c>
      <c r="L6032">
        <v>0.5395869647295809</v>
      </c>
      <c r="M6032">
        <v>-0.68578930220058554</v>
      </c>
      <c r="N6032">
        <v>-0.69052484773539169</v>
      </c>
      <c r="O6032">
        <v>0</v>
      </c>
      <c r="P6032">
        <v>1</v>
      </c>
      <c r="Q6032">
        <v>1</v>
      </c>
      <c r="R6032">
        <v>1</v>
      </c>
      <c r="S6032">
        <v>1</v>
      </c>
      <c r="T6032">
        <v>0</v>
      </c>
    </row>
    <row r="6033" spans="1:20" x14ac:dyDescent="0.3">
      <c r="A6033" t="s">
        <v>228</v>
      </c>
      <c r="B6033" t="s">
        <v>681</v>
      </c>
      <c r="C6033">
        <v>6</v>
      </c>
      <c r="D6033">
        <v>9</v>
      </c>
      <c r="E6033" t="s">
        <v>513</v>
      </c>
      <c r="F6033" t="s">
        <v>508</v>
      </c>
      <c r="G6033" t="s">
        <v>508</v>
      </c>
      <c r="H6033">
        <v>3.1876461298803509</v>
      </c>
      <c r="I6033">
        <v>46.927358824306637</v>
      </c>
      <c r="J6033">
        <v>2.108486214451533E-2</v>
      </c>
      <c r="K6033">
        <v>34.534652197681297</v>
      </c>
      <c r="L6033">
        <v>0.80651973128856458</v>
      </c>
      <c r="M6033">
        <v>-0.69052484773539169</v>
      </c>
      <c r="N6033">
        <v>3.1605563188701158</v>
      </c>
      <c r="O6033">
        <v>0</v>
      </c>
      <c r="P6033">
        <v>1</v>
      </c>
      <c r="Q6033">
        <v>1</v>
      </c>
      <c r="R6033">
        <v>0</v>
      </c>
      <c r="S6033">
        <v>0</v>
      </c>
      <c r="T6033">
        <v>0</v>
      </c>
    </row>
    <row r="6034" spans="1:20" x14ac:dyDescent="0.3">
      <c r="A6034" t="s">
        <v>265</v>
      </c>
      <c r="B6034" t="s">
        <v>681</v>
      </c>
      <c r="C6034">
        <v>13</v>
      </c>
      <c r="D6034">
        <v>10</v>
      </c>
      <c r="E6034" t="s">
        <v>510</v>
      </c>
      <c r="F6034" t="s">
        <v>508</v>
      </c>
      <c r="G6034" t="s">
        <v>508</v>
      </c>
      <c r="H6034">
        <v>3.0815712872119452</v>
      </c>
      <c r="I6034">
        <v>83.707811290326902</v>
      </c>
      <c r="J6034">
        <v>0.13090542841376829</v>
      </c>
      <c r="K6034">
        <v>145.97532687531611</v>
      </c>
      <c r="L6034">
        <v>0.86867828852094298</v>
      </c>
      <c r="M6034">
        <v>-1.370687962891499</v>
      </c>
      <c r="N6034">
        <v>-4.10875760029485</v>
      </c>
      <c r="O6034">
        <v>1</v>
      </c>
      <c r="P6034">
        <v>1</v>
      </c>
      <c r="Q6034">
        <v>1</v>
      </c>
      <c r="R6034">
        <v>1</v>
      </c>
      <c r="S6034">
        <v>1</v>
      </c>
      <c r="T6034">
        <v>0</v>
      </c>
    </row>
    <row r="6035" spans="1:20" x14ac:dyDescent="0.3">
      <c r="A6035" t="s">
        <v>271</v>
      </c>
      <c r="B6035" t="s">
        <v>681</v>
      </c>
      <c r="C6035">
        <v>2</v>
      </c>
      <c r="D6035">
        <v>8</v>
      </c>
      <c r="E6035" t="s">
        <v>510</v>
      </c>
      <c r="F6035" t="s">
        <v>508</v>
      </c>
      <c r="G6035" t="s">
        <v>508</v>
      </c>
      <c r="H6035">
        <v>3.916436383715697</v>
      </c>
      <c r="I6035">
        <v>7.575784577548875</v>
      </c>
      <c r="J6035">
        <v>-0.14239090321010001</v>
      </c>
      <c r="K6035">
        <v>-120.68601299749839</v>
      </c>
      <c r="L6035">
        <v>1.184518601746823</v>
      </c>
      <c r="M6035">
        <v>-5.4190274913599934</v>
      </c>
      <c r="N6035">
        <v>0.66621869600637285</v>
      </c>
      <c r="O6035">
        <v>0</v>
      </c>
      <c r="P6035">
        <v>0</v>
      </c>
      <c r="Q6035">
        <v>0</v>
      </c>
      <c r="R6035">
        <v>0</v>
      </c>
      <c r="S6035">
        <v>0</v>
      </c>
      <c r="T6035">
        <v>1</v>
      </c>
    </row>
    <row r="6036" spans="1:20" x14ac:dyDescent="0.3">
      <c r="A6036" t="s">
        <v>283</v>
      </c>
      <c r="B6036" t="s">
        <v>681</v>
      </c>
      <c r="C6036">
        <v>0</v>
      </c>
      <c r="D6036">
        <v>7</v>
      </c>
      <c r="E6036" t="s">
        <v>510</v>
      </c>
      <c r="F6036" t="s">
        <v>508</v>
      </c>
      <c r="G6036" t="s">
        <v>508</v>
      </c>
      <c r="H6036">
        <v>3.5642516043008139</v>
      </c>
      <c r="I6036">
        <v>4.9751427901755427</v>
      </c>
      <c r="J6036">
        <v>-0.33274845382134299</v>
      </c>
      <c r="K6036">
        <v>-113.10885131902739</v>
      </c>
      <c r="L6036">
        <v>0.82386459870740303</v>
      </c>
      <c r="M6036">
        <v>-2.098358654585041</v>
      </c>
      <c r="N6036">
        <v>3.8178143548102739</v>
      </c>
      <c r="O6036">
        <v>0</v>
      </c>
      <c r="P6036">
        <v>0</v>
      </c>
      <c r="Q6036">
        <v>0</v>
      </c>
      <c r="R6036">
        <v>0</v>
      </c>
      <c r="S6036">
        <v>0</v>
      </c>
      <c r="T6036">
        <v>0</v>
      </c>
    </row>
    <row r="6037" spans="1:20" x14ac:dyDescent="0.3">
      <c r="A6037" t="s">
        <v>512</v>
      </c>
      <c r="B6037" t="s">
        <v>681</v>
      </c>
      <c r="C6037">
        <v>3</v>
      </c>
      <c r="D6037">
        <v>6</v>
      </c>
      <c r="E6037" t="s">
        <v>510</v>
      </c>
      <c r="F6037" t="s">
        <v>508</v>
      </c>
      <c r="G6037" t="s">
        <v>508</v>
      </c>
      <c r="H6037">
        <v>4.4068916840864434</v>
      </c>
      <c r="I6037">
        <v>20.091343687592051</v>
      </c>
      <c r="J6037">
        <v>-0.26109660028446952</v>
      </c>
      <c r="K6037">
        <v>-71.361480205936047</v>
      </c>
      <c r="L6037">
        <v>0.97587546708144579</v>
      </c>
      <c r="M6037">
        <v>-2.707930819445413</v>
      </c>
      <c r="N6037">
        <v>-6.2955586458507389</v>
      </c>
      <c r="O6037">
        <v>0</v>
      </c>
      <c r="P6037">
        <v>1</v>
      </c>
      <c r="Q6037">
        <v>0</v>
      </c>
      <c r="R6037">
        <v>0</v>
      </c>
      <c r="S6037">
        <v>0</v>
      </c>
      <c r="T6037">
        <v>0</v>
      </c>
    </row>
    <row r="6038" spans="1:20" x14ac:dyDescent="0.3">
      <c r="A6038" t="s">
        <v>91</v>
      </c>
      <c r="B6038" t="s">
        <v>681</v>
      </c>
      <c r="C6038">
        <v>-2</v>
      </c>
      <c r="D6038">
        <v>3</v>
      </c>
      <c r="E6038" t="s">
        <v>510</v>
      </c>
      <c r="F6038" t="s">
        <v>508</v>
      </c>
      <c r="G6038" t="s">
        <v>508</v>
      </c>
      <c r="H6038">
        <v>5.1121441672647201</v>
      </c>
      <c r="I6038">
        <v>7.8498454592087814</v>
      </c>
      <c r="J6038">
        <v>-0.36400050870562539</v>
      </c>
      <c r="K6038">
        <v>-178.7564441471967</v>
      </c>
      <c r="L6038">
        <v>0.65251401729644576</v>
      </c>
      <c r="M6038">
        <v>-6.2955586458507389</v>
      </c>
      <c r="N6038">
        <v>-0.35360812956751142</v>
      </c>
      <c r="O6038">
        <v>0</v>
      </c>
      <c r="P6038">
        <v>0</v>
      </c>
      <c r="Q6038">
        <v>0</v>
      </c>
      <c r="R6038">
        <v>0</v>
      </c>
      <c r="S6038">
        <v>0</v>
      </c>
      <c r="T6038">
        <v>0</v>
      </c>
    </row>
    <row r="6039" spans="1:20" x14ac:dyDescent="0.3">
      <c r="A6039" t="s">
        <v>93</v>
      </c>
      <c r="B6039" t="s">
        <v>681</v>
      </c>
      <c r="C6039">
        <v>-2</v>
      </c>
      <c r="D6039">
        <v>1</v>
      </c>
      <c r="E6039" t="s">
        <v>510</v>
      </c>
      <c r="F6039" t="s">
        <v>508</v>
      </c>
      <c r="G6039" t="s">
        <v>508</v>
      </c>
      <c r="H6039">
        <v>5.4091051984271052</v>
      </c>
      <c r="I6039">
        <v>6.1433544855887794</v>
      </c>
      <c r="J6039">
        <v>-0.39711693970427631</v>
      </c>
      <c r="K6039">
        <v>-133.6673929652278</v>
      </c>
      <c r="L6039">
        <v>0.69917707096713289</v>
      </c>
      <c r="M6039">
        <v>-0.35360812956751142</v>
      </c>
      <c r="N6039">
        <v>-1.49041899129009</v>
      </c>
      <c r="O6039">
        <v>0</v>
      </c>
      <c r="P6039">
        <v>0</v>
      </c>
      <c r="Q6039">
        <v>0</v>
      </c>
      <c r="R6039">
        <v>0</v>
      </c>
      <c r="S6039">
        <v>0</v>
      </c>
      <c r="T6039">
        <v>0</v>
      </c>
    </row>
    <row r="6040" spans="1:20" x14ac:dyDescent="0.3">
      <c r="A6040" t="s">
        <v>162</v>
      </c>
      <c r="B6040" t="s">
        <v>681</v>
      </c>
      <c r="C6040">
        <v>1</v>
      </c>
      <c r="D6040">
        <v>4</v>
      </c>
      <c r="E6040" t="s">
        <v>510</v>
      </c>
      <c r="F6040" t="s">
        <v>508</v>
      </c>
      <c r="G6040" t="s">
        <v>508</v>
      </c>
      <c r="H6040">
        <v>5.6468899689645369</v>
      </c>
      <c r="I6040">
        <v>17.732550322267109</v>
      </c>
      <c r="J6040">
        <v>-0.34153688257710441</v>
      </c>
      <c r="K6040">
        <v>-92.219262496199477</v>
      </c>
      <c r="L6040">
        <v>0.44322382241630798</v>
      </c>
      <c r="M6040">
        <v>-2.1678350732998739</v>
      </c>
      <c r="N6040">
        <v>-1.358109960627361</v>
      </c>
      <c r="O6040">
        <v>0</v>
      </c>
      <c r="P6040">
        <v>1</v>
      </c>
      <c r="Q6040">
        <v>0</v>
      </c>
      <c r="R6040">
        <v>0</v>
      </c>
      <c r="S6040">
        <v>0</v>
      </c>
      <c r="T6040">
        <v>0</v>
      </c>
    </row>
    <row r="6041" spans="1:20" x14ac:dyDescent="0.3">
      <c r="A6041" t="s">
        <v>220</v>
      </c>
      <c r="B6041" t="s">
        <v>681</v>
      </c>
      <c r="C6041">
        <v>-2</v>
      </c>
      <c r="D6041">
        <v>1</v>
      </c>
      <c r="E6041" t="s">
        <v>510</v>
      </c>
      <c r="F6041" t="s">
        <v>508</v>
      </c>
      <c r="G6041" t="s">
        <v>508</v>
      </c>
      <c r="H6041">
        <v>5.8488603142882036</v>
      </c>
      <c r="I6041">
        <v>12.28070713574442</v>
      </c>
      <c r="J6041">
        <v>-0.34026156502217431</v>
      </c>
      <c r="K6041">
        <v>-115.5655458811059</v>
      </c>
      <c r="L6041">
        <v>0.36679765327842828</v>
      </c>
      <c r="M6041">
        <v>-1.358109960627361</v>
      </c>
      <c r="N6041">
        <v>3.5507229300412861</v>
      </c>
      <c r="O6041">
        <v>0</v>
      </c>
      <c r="P6041">
        <v>0</v>
      </c>
      <c r="Q6041">
        <v>0</v>
      </c>
      <c r="R6041">
        <v>0</v>
      </c>
      <c r="S6041">
        <v>0</v>
      </c>
      <c r="T6041">
        <v>0</v>
      </c>
    </row>
    <row r="6042" spans="1:20" x14ac:dyDescent="0.3">
      <c r="A6042" t="s">
        <v>235</v>
      </c>
      <c r="B6042" t="s">
        <v>681</v>
      </c>
      <c r="C6042">
        <v>6</v>
      </c>
      <c r="D6042">
        <v>4</v>
      </c>
      <c r="E6042" t="s">
        <v>510</v>
      </c>
      <c r="F6042" t="s">
        <v>508</v>
      </c>
      <c r="G6042" t="s">
        <v>508</v>
      </c>
      <c r="H6042">
        <v>5.5768840643559612</v>
      </c>
      <c r="I6042">
        <v>25.58923099499048</v>
      </c>
      <c r="J6042">
        <v>-4.0759658758437123E-2</v>
      </c>
      <c r="K6042">
        <v>-45.642838756594287</v>
      </c>
      <c r="L6042">
        <v>1.0514586963097019</v>
      </c>
      <c r="M6042">
        <v>-1.941745710747274</v>
      </c>
      <c r="N6042">
        <v>0.42432435986973649</v>
      </c>
      <c r="O6042">
        <v>1</v>
      </c>
      <c r="P6042">
        <v>1</v>
      </c>
      <c r="Q6042">
        <v>0</v>
      </c>
      <c r="R6042">
        <v>0</v>
      </c>
      <c r="S6042">
        <v>0</v>
      </c>
      <c r="T6042">
        <v>1</v>
      </c>
    </row>
    <row r="6043" spans="1:20" x14ac:dyDescent="0.3">
      <c r="A6043" t="s">
        <v>285</v>
      </c>
      <c r="B6043" t="s">
        <v>681</v>
      </c>
      <c r="C6043">
        <v>9</v>
      </c>
      <c r="D6043">
        <v>10</v>
      </c>
      <c r="E6043" t="s">
        <v>510</v>
      </c>
      <c r="F6043" t="s">
        <v>508</v>
      </c>
      <c r="G6043" t="s">
        <v>508</v>
      </c>
      <c r="H6043">
        <v>4.321109564972887</v>
      </c>
      <c r="I6043">
        <v>56.930688161169108</v>
      </c>
      <c r="J6043">
        <v>0.21090929527366961</v>
      </c>
      <c r="K6043">
        <v>152.32016432807151</v>
      </c>
      <c r="L6043">
        <v>0.67429116772060038</v>
      </c>
      <c r="M6043">
        <v>-2.8093650946647761</v>
      </c>
      <c r="N6043">
        <v>-1.169993664268173</v>
      </c>
      <c r="O6043">
        <v>1</v>
      </c>
      <c r="P6043">
        <v>1</v>
      </c>
      <c r="Q6043">
        <v>1</v>
      </c>
      <c r="R6043">
        <v>0</v>
      </c>
      <c r="S6043">
        <v>0</v>
      </c>
      <c r="T6043">
        <v>0</v>
      </c>
    </row>
    <row r="6044" spans="1:20" x14ac:dyDescent="0.3">
      <c r="A6044" t="s">
        <v>291</v>
      </c>
      <c r="B6044" t="s">
        <v>681</v>
      </c>
      <c r="C6044">
        <v>6</v>
      </c>
      <c r="D6044">
        <v>8</v>
      </c>
      <c r="E6044" t="s">
        <v>510</v>
      </c>
      <c r="F6044" t="s">
        <v>508</v>
      </c>
      <c r="G6044" t="s">
        <v>508</v>
      </c>
      <c r="H6044">
        <v>4.2193884752234627</v>
      </c>
      <c r="I6044">
        <v>28.934004746104701</v>
      </c>
      <c r="J6044">
        <v>9.5409016286049364E-2</v>
      </c>
      <c r="K6044">
        <v>-30.483574703394918</v>
      </c>
      <c r="L6044">
        <v>0.73886328226805131</v>
      </c>
      <c r="M6044">
        <v>-2.50696145741097</v>
      </c>
      <c r="N6044">
        <v>1.571430478777204</v>
      </c>
      <c r="O6044">
        <v>0</v>
      </c>
      <c r="P6044">
        <v>1</v>
      </c>
      <c r="Q6044">
        <v>1</v>
      </c>
      <c r="R6044">
        <v>0</v>
      </c>
      <c r="S6044">
        <v>0</v>
      </c>
      <c r="T6044">
        <v>0</v>
      </c>
    </row>
    <row r="6045" spans="1:20" x14ac:dyDescent="0.3">
      <c r="A6045" t="s">
        <v>164</v>
      </c>
      <c r="B6045" t="s">
        <v>681</v>
      </c>
      <c r="C6045">
        <v>9</v>
      </c>
      <c r="D6045">
        <v>10</v>
      </c>
      <c r="E6045" t="s">
        <v>510</v>
      </c>
      <c r="F6045" t="s">
        <v>508</v>
      </c>
      <c r="G6045" t="s">
        <v>508</v>
      </c>
      <c r="H6045">
        <v>4.2448978034817442</v>
      </c>
      <c r="I6045">
        <v>13.580264356184429</v>
      </c>
      <c r="J6045">
        <v>5.0614679183157207E-2</v>
      </c>
      <c r="K6045">
        <v>-34.554887153635619</v>
      </c>
      <c r="L6045">
        <v>0.73187128579318717</v>
      </c>
      <c r="M6045">
        <v>-3.2481013016962161</v>
      </c>
      <c r="N6045">
        <v>1.2857164655412949</v>
      </c>
      <c r="O6045">
        <v>1</v>
      </c>
      <c r="P6045">
        <v>1</v>
      </c>
      <c r="Q6045">
        <v>1</v>
      </c>
      <c r="R6045">
        <v>0</v>
      </c>
      <c r="S6045">
        <v>0</v>
      </c>
      <c r="T6045">
        <v>0</v>
      </c>
    </row>
    <row r="6046" spans="1:20" x14ac:dyDescent="0.3">
      <c r="A6046" t="s">
        <v>242</v>
      </c>
      <c r="B6046" t="s">
        <v>681</v>
      </c>
      <c r="C6046">
        <v>0</v>
      </c>
      <c r="D6046">
        <v>5</v>
      </c>
      <c r="E6046" t="s">
        <v>510</v>
      </c>
      <c r="F6046" t="s">
        <v>508</v>
      </c>
      <c r="G6046" t="s">
        <v>508</v>
      </c>
      <c r="H6046">
        <v>3.6509074605555769</v>
      </c>
      <c r="I6046">
        <v>13.207548301500211</v>
      </c>
      <c r="J6046">
        <v>-1.282975641434669E-2</v>
      </c>
      <c r="K6046">
        <v>-113.9840416349018</v>
      </c>
      <c r="L6046">
        <v>0.70862858469128132</v>
      </c>
      <c r="M6046">
        <v>-1.485148748572271</v>
      </c>
      <c r="N6046">
        <v>1.36395962829021</v>
      </c>
      <c r="O6046">
        <v>0</v>
      </c>
      <c r="P6046">
        <v>0</v>
      </c>
      <c r="Q6046">
        <v>0</v>
      </c>
      <c r="R6046">
        <v>0</v>
      </c>
      <c r="S6046">
        <v>0</v>
      </c>
      <c r="T6046">
        <v>0</v>
      </c>
    </row>
    <row r="6047" spans="1:20" x14ac:dyDescent="0.3">
      <c r="A6047" t="s">
        <v>139</v>
      </c>
      <c r="B6047" t="s">
        <v>682</v>
      </c>
      <c r="C6047">
        <v>1</v>
      </c>
      <c r="D6047">
        <v>2</v>
      </c>
      <c r="E6047" t="s">
        <v>510</v>
      </c>
      <c r="F6047" t="s">
        <v>508</v>
      </c>
      <c r="G6047" t="s">
        <v>508</v>
      </c>
      <c r="H6047">
        <v>11.150016022202889</v>
      </c>
      <c r="I6047">
        <v>14.031066860523779</v>
      </c>
      <c r="J6047">
        <v>-1.00853995502474</v>
      </c>
      <c r="K6047">
        <v>-88.961394994717963</v>
      </c>
      <c r="L6047">
        <v>0.57873416041002135</v>
      </c>
      <c r="M6047">
        <v>-1.71306043681142</v>
      </c>
      <c r="N6047">
        <v>-3.355121708784857</v>
      </c>
      <c r="O6047">
        <v>0</v>
      </c>
      <c r="P6047">
        <v>1</v>
      </c>
      <c r="Q6047">
        <v>0</v>
      </c>
      <c r="R6047">
        <v>0</v>
      </c>
      <c r="S6047">
        <v>0</v>
      </c>
      <c r="T6047">
        <v>0</v>
      </c>
    </row>
    <row r="6048" spans="1:20" x14ac:dyDescent="0.3">
      <c r="A6048" t="s">
        <v>156</v>
      </c>
      <c r="B6048" t="s">
        <v>682</v>
      </c>
      <c r="C6048">
        <v>1</v>
      </c>
      <c r="D6048">
        <v>4</v>
      </c>
      <c r="E6048" t="s">
        <v>510</v>
      </c>
      <c r="F6048" t="s">
        <v>508</v>
      </c>
      <c r="G6048" t="s">
        <v>508</v>
      </c>
      <c r="H6048">
        <v>10.789965415148201</v>
      </c>
      <c r="I6048">
        <v>5.1753971102186496</v>
      </c>
      <c r="J6048">
        <v>-1.072103739597464</v>
      </c>
      <c r="K6048">
        <v>-97.870291782700477</v>
      </c>
      <c r="L6048">
        <v>0.80464104352006793</v>
      </c>
      <c r="M6048">
        <v>-3.355121708784857</v>
      </c>
      <c r="N6048">
        <v>2.930566319147407</v>
      </c>
      <c r="O6048">
        <v>0</v>
      </c>
      <c r="P6048">
        <v>1</v>
      </c>
      <c r="Q6048">
        <v>0</v>
      </c>
      <c r="R6048">
        <v>0</v>
      </c>
      <c r="S6048">
        <v>0</v>
      </c>
      <c r="T6048">
        <v>0</v>
      </c>
    </row>
    <row r="6049" spans="1:20" x14ac:dyDescent="0.3">
      <c r="A6049" t="s">
        <v>223</v>
      </c>
      <c r="B6049" t="s">
        <v>682</v>
      </c>
      <c r="C6049">
        <v>-2</v>
      </c>
      <c r="D6049">
        <v>3</v>
      </c>
      <c r="E6049" t="s">
        <v>510</v>
      </c>
      <c r="F6049" t="s">
        <v>508</v>
      </c>
      <c r="G6049" t="s">
        <v>508</v>
      </c>
      <c r="H6049">
        <v>9.4778972078088657</v>
      </c>
      <c r="I6049">
        <v>9.8220721925387782</v>
      </c>
      <c r="J6049">
        <v>-0.97748632655867396</v>
      </c>
      <c r="K6049">
        <v>-105.84648858147079</v>
      </c>
      <c r="L6049">
        <v>0.95613691245086185</v>
      </c>
      <c r="M6049">
        <v>-3.4603548437089451</v>
      </c>
      <c r="N6049">
        <v>0.18148369563147951</v>
      </c>
      <c r="O6049">
        <v>0</v>
      </c>
      <c r="P6049">
        <v>0</v>
      </c>
      <c r="Q6049">
        <v>0</v>
      </c>
      <c r="R6049">
        <v>0</v>
      </c>
      <c r="S6049">
        <v>0</v>
      </c>
      <c r="T6049">
        <v>0</v>
      </c>
    </row>
    <row r="6050" spans="1:20" x14ac:dyDescent="0.3">
      <c r="A6050" t="s">
        <v>265</v>
      </c>
      <c r="B6050" t="s">
        <v>682</v>
      </c>
      <c r="C6050">
        <v>0</v>
      </c>
      <c r="D6050">
        <v>4</v>
      </c>
      <c r="E6050" t="s">
        <v>510</v>
      </c>
      <c r="F6050" t="s">
        <v>508</v>
      </c>
      <c r="G6050" t="s">
        <v>508</v>
      </c>
      <c r="H6050">
        <v>7.9042410212127461</v>
      </c>
      <c r="I6050">
        <v>3.0909104780717329</v>
      </c>
      <c r="J6050">
        <v>-0.87886014312209693</v>
      </c>
      <c r="K6050">
        <v>-153.5308247309913</v>
      </c>
      <c r="L6050">
        <v>1.1063743201221821</v>
      </c>
      <c r="M6050">
        <v>-3.7690794021262568</v>
      </c>
      <c r="N6050">
        <v>2.6772385034017852</v>
      </c>
      <c r="O6050">
        <v>0</v>
      </c>
      <c r="P6050">
        <v>0</v>
      </c>
      <c r="Q6050">
        <v>0</v>
      </c>
      <c r="R6050">
        <v>0</v>
      </c>
      <c r="S6050">
        <v>0</v>
      </c>
      <c r="T6050">
        <v>1</v>
      </c>
    </row>
    <row r="6051" spans="1:20" x14ac:dyDescent="0.3">
      <c r="A6051" t="s">
        <v>271</v>
      </c>
      <c r="B6051" t="s">
        <v>682</v>
      </c>
      <c r="C6051">
        <v>-2</v>
      </c>
      <c r="D6051">
        <v>3</v>
      </c>
      <c r="E6051" t="s">
        <v>510</v>
      </c>
      <c r="F6051" t="s">
        <v>508</v>
      </c>
      <c r="G6051" t="s">
        <v>508</v>
      </c>
      <c r="H6051">
        <v>7.2769431911728839</v>
      </c>
      <c r="I6051">
        <v>1.697767138937895</v>
      </c>
      <c r="J6051">
        <v>-0.79439321606211233</v>
      </c>
      <c r="K6051">
        <v>-142.89423597489599</v>
      </c>
      <c r="L6051">
        <v>0.6470295300209068</v>
      </c>
      <c r="M6051">
        <v>-4.8285854379865771</v>
      </c>
      <c r="N6051">
        <v>1.9786976920983701</v>
      </c>
      <c r="O6051">
        <v>0</v>
      </c>
      <c r="P6051">
        <v>0</v>
      </c>
      <c r="Q6051">
        <v>0</v>
      </c>
      <c r="R6051">
        <v>0</v>
      </c>
      <c r="S6051">
        <v>0</v>
      </c>
      <c r="T6051">
        <v>0</v>
      </c>
    </row>
    <row r="6052" spans="1:20" x14ac:dyDescent="0.3">
      <c r="A6052" t="s">
        <v>283</v>
      </c>
      <c r="B6052" t="s">
        <v>682</v>
      </c>
      <c r="C6052">
        <v>-2</v>
      </c>
      <c r="D6052">
        <v>3</v>
      </c>
      <c r="E6052" t="s">
        <v>510</v>
      </c>
      <c r="F6052" t="s">
        <v>508</v>
      </c>
      <c r="G6052" t="s">
        <v>508</v>
      </c>
      <c r="H6052">
        <v>6.6842093503564817</v>
      </c>
      <c r="I6052">
        <v>0</v>
      </c>
      <c r="J6052">
        <v>-0.60634398510343557</v>
      </c>
      <c r="K6052">
        <v>-116.35881972909991</v>
      </c>
      <c r="L6052">
        <v>0.78182313460851727</v>
      </c>
      <c r="M6052">
        <v>-6.1728395061728394</v>
      </c>
      <c r="N6052">
        <v>-5.2631578947368416</v>
      </c>
      <c r="O6052">
        <v>0</v>
      </c>
      <c r="P6052">
        <v>0</v>
      </c>
      <c r="Q6052">
        <v>0</v>
      </c>
      <c r="R6052">
        <v>0</v>
      </c>
      <c r="S6052">
        <v>0</v>
      </c>
      <c r="T6052">
        <v>0</v>
      </c>
    </row>
    <row r="6053" spans="1:20" x14ac:dyDescent="0.3">
      <c r="A6053" t="s">
        <v>290</v>
      </c>
      <c r="B6053" t="s">
        <v>682</v>
      </c>
      <c r="C6053">
        <v>0</v>
      </c>
      <c r="D6053">
        <v>5</v>
      </c>
      <c r="E6053" t="s">
        <v>510</v>
      </c>
      <c r="F6053" t="s">
        <v>508</v>
      </c>
      <c r="G6053" t="s">
        <v>508</v>
      </c>
      <c r="H6053">
        <v>7.4404746767074341</v>
      </c>
      <c r="I6053">
        <v>9.9999910593027508</v>
      </c>
      <c r="J6053">
        <v>-0.70533390038773947</v>
      </c>
      <c r="K6053">
        <v>-177.7628544812913</v>
      </c>
      <c r="L6053">
        <v>1.8704208760171639</v>
      </c>
      <c r="M6053">
        <v>-5.2631578947368416</v>
      </c>
      <c r="N6053">
        <v>-7.5000021192762576</v>
      </c>
      <c r="O6053">
        <v>0</v>
      </c>
      <c r="P6053">
        <v>0</v>
      </c>
      <c r="Q6053">
        <v>0</v>
      </c>
      <c r="R6053">
        <v>0</v>
      </c>
      <c r="S6053">
        <v>0</v>
      </c>
      <c r="T6053">
        <v>1</v>
      </c>
    </row>
    <row r="6054" spans="1:20" x14ac:dyDescent="0.3">
      <c r="A6054" t="s">
        <v>512</v>
      </c>
      <c r="B6054" t="s">
        <v>682</v>
      </c>
      <c r="C6054">
        <v>0</v>
      </c>
      <c r="D6054">
        <v>2</v>
      </c>
      <c r="E6054" t="s">
        <v>510</v>
      </c>
      <c r="F6054" t="s">
        <v>508</v>
      </c>
      <c r="G6054" t="s">
        <v>508</v>
      </c>
      <c r="H6054">
        <v>7.7902319322934357</v>
      </c>
      <c r="I6054">
        <v>6.3583891503836876</v>
      </c>
      <c r="J6054">
        <v>-0.94435406553338463</v>
      </c>
      <c r="K6054">
        <v>-175.23044186904869</v>
      </c>
      <c r="L6054">
        <v>1.114110517820148</v>
      </c>
      <c r="M6054">
        <v>-1.2612557914952871</v>
      </c>
      <c r="N6054">
        <v>-8.6374697698593685</v>
      </c>
      <c r="O6054">
        <v>0</v>
      </c>
      <c r="P6054">
        <v>0</v>
      </c>
      <c r="Q6054">
        <v>0</v>
      </c>
      <c r="R6054">
        <v>0</v>
      </c>
      <c r="S6054">
        <v>0</v>
      </c>
      <c r="T6054">
        <v>1</v>
      </c>
    </row>
    <row r="6055" spans="1:20" x14ac:dyDescent="0.3">
      <c r="A6055" t="s">
        <v>91</v>
      </c>
      <c r="B6055" t="s">
        <v>682</v>
      </c>
      <c r="C6055">
        <v>0</v>
      </c>
      <c r="D6055">
        <v>5</v>
      </c>
      <c r="E6055" t="s">
        <v>510</v>
      </c>
      <c r="F6055" t="s">
        <v>508</v>
      </c>
      <c r="G6055" t="s">
        <v>508</v>
      </c>
      <c r="H6055">
        <v>8.8881486640523502</v>
      </c>
      <c r="I6055">
        <v>2.7093629326284279</v>
      </c>
      <c r="J6055">
        <v>-1.109635851711487</v>
      </c>
      <c r="K6055">
        <v>-179.8549587438732</v>
      </c>
      <c r="L6055">
        <v>1.3321145596960351</v>
      </c>
      <c r="M6055">
        <v>-8.6374697698593685</v>
      </c>
      <c r="N6055">
        <v>-0.86551338534561983</v>
      </c>
      <c r="O6055">
        <v>0</v>
      </c>
      <c r="P6055">
        <v>0</v>
      </c>
      <c r="Q6055">
        <v>0</v>
      </c>
      <c r="R6055">
        <v>0</v>
      </c>
      <c r="S6055">
        <v>0</v>
      </c>
      <c r="T6055">
        <v>1</v>
      </c>
    </row>
    <row r="6056" spans="1:20" x14ac:dyDescent="0.3">
      <c r="A6056" t="s">
        <v>93</v>
      </c>
      <c r="B6056" t="s">
        <v>682</v>
      </c>
      <c r="C6056">
        <v>-2</v>
      </c>
      <c r="D6056">
        <v>1</v>
      </c>
      <c r="E6056" t="s">
        <v>510</v>
      </c>
      <c r="F6056" t="s">
        <v>508</v>
      </c>
      <c r="G6056" t="s">
        <v>508</v>
      </c>
      <c r="H6056">
        <v>8.8266330203763417</v>
      </c>
      <c r="I6056">
        <v>7.2039094361013136</v>
      </c>
      <c r="J6056">
        <v>-1.1314426764707211</v>
      </c>
      <c r="K6056">
        <v>-149.86393288460741</v>
      </c>
      <c r="L6056">
        <v>0.87232465975444595</v>
      </c>
      <c r="M6056">
        <v>-0.86551338534561983</v>
      </c>
      <c r="N6056">
        <v>9.9395598508117793</v>
      </c>
      <c r="O6056">
        <v>0</v>
      </c>
      <c r="P6056">
        <v>0</v>
      </c>
      <c r="Q6056">
        <v>0</v>
      </c>
      <c r="R6056">
        <v>0</v>
      </c>
      <c r="S6056">
        <v>0</v>
      </c>
      <c r="T6056">
        <v>0</v>
      </c>
    </row>
    <row r="6057" spans="1:20" x14ac:dyDescent="0.3">
      <c r="A6057" t="s">
        <v>220</v>
      </c>
      <c r="B6057" t="s">
        <v>682</v>
      </c>
      <c r="C6057">
        <v>7</v>
      </c>
      <c r="D6057">
        <v>7</v>
      </c>
      <c r="E6057" t="s">
        <v>510</v>
      </c>
      <c r="F6057" t="s">
        <v>508</v>
      </c>
      <c r="G6057" t="s">
        <v>508</v>
      </c>
      <c r="H6057">
        <v>9.0371184545780601</v>
      </c>
      <c r="I6057">
        <v>35.479259495846058</v>
      </c>
      <c r="J6057">
        <v>4.8901272138573322E-2</v>
      </c>
      <c r="K6057">
        <v>-19.06032622388728</v>
      </c>
      <c r="L6057">
        <v>0.98142922970660795</v>
      </c>
      <c r="M6057">
        <v>-9.9785341411323429</v>
      </c>
      <c r="N6057">
        <v>2.026222518920886</v>
      </c>
      <c r="O6057">
        <v>1</v>
      </c>
      <c r="P6057">
        <v>1</v>
      </c>
      <c r="Q6057">
        <v>1</v>
      </c>
      <c r="R6057">
        <v>0</v>
      </c>
      <c r="S6057">
        <v>0</v>
      </c>
      <c r="T6057">
        <v>0</v>
      </c>
    </row>
    <row r="6058" spans="1:20" x14ac:dyDescent="0.3">
      <c r="A6058" t="s">
        <v>235</v>
      </c>
      <c r="B6058" t="s">
        <v>682</v>
      </c>
      <c r="C6058">
        <v>4</v>
      </c>
      <c r="D6058">
        <v>7</v>
      </c>
      <c r="E6058" t="s">
        <v>510</v>
      </c>
      <c r="F6058" t="s">
        <v>508</v>
      </c>
      <c r="G6058" t="s">
        <v>508</v>
      </c>
      <c r="H6058">
        <v>9.6704721384168693</v>
      </c>
      <c r="I6058">
        <v>16.134454939848791</v>
      </c>
      <c r="J6058">
        <v>0.1103129823385065</v>
      </c>
      <c r="K6058">
        <v>-85.007931970468718</v>
      </c>
      <c r="L6058">
        <v>0.66256500560130849</v>
      </c>
      <c r="M6058">
        <v>-3.417721236292667</v>
      </c>
      <c r="N6058">
        <v>9.9606843706780772</v>
      </c>
      <c r="O6058">
        <v>0</v>
      </c>
      <c r="P6058">
        <v>1</v>
      </c>
      <c r="Q6058">
        <v>1</v>
      </c>
      <c r="R6058">
        <v>0</v>
      </c>
      <c r="S6058">
        <v>0</v>
      </c>
      <c r="T6058">
        <v>0</v>
      </c>
    </row>
    <row r="6059" spans="1:20" x14ac:dyDescent="0.3">
      <c r="A6059" t="s">
        <v>285</v>
      </c>
      <c r="B6059" t="s">
        <v>682</v>
      </c>
      <c r="C6059">
        <v>7</v>
      </c>
      <c r="D6059">
        <v>9</v>
      </c>
      <c r="E6059" t="s">
        <v>510</v>
      </c>
      <c r="F6059" t="s">
        <v>508</v>
      </c>
      <c r="G6059" t="s">
        <v>508</v>
      </c>
      <c r="H6059">
        <v>9.3497292760101356</v>
      </c>
      <c r="I6059">
        <v>46.515999280164401</v>
      </c>
      <c r="J6059">
        <v>0.68424160059955508</v>
      </c>
      <c r="K6059">
        <v>39.846412945067769</v>
      </c>
      <c r="L6059">
        <v>0.95805250139070897</v>
      </c>
      <c r="M6059">
        <v>-7.1193928155212642</v>
      </c>
      <c r="N6059">
        <v>-2.476404431706793</v>
      </c>
      <c r="O6059">
        <v>1</v>
      </c>
      <c r="P6059">
        <v>1</v>
      </c>
      <c r="Q6059">
        <v>1</v>
      </c>
      <c r="R6059">
        <v>0</v>
      </c>
      <c r="S6059">
        <v>0</v>
      </c>
      <c r="T6059">
        <v>0</v>
      </c>
    </row>
    <row r="6060" spans="1:20" x14ac:dyDescent="0.3">
      <c r="A6060" t="s">
        <v>291</v>
      </c>
      <c r="B6060" t="s">
        <v>682</v>
      </c>
      <c r="C6060">
        <v>4</v>
      </c>
      <c r="D6060">
        <v>5</v>
      </c>
      <c r="E6060" t="s">
        <v>510</v>
      </c>
      <c r="F6060" t="s">
        <v>508</v>
      </c>
      <c r="G6060" t="s">
        <v>508</v>
      </c>
      <c r="H6060">
        <v>8.6131878736901104</v>
      </c>
      <c r="I6060">
        <v>31.99195920038715</v>
      </c>
      <c r="J6060">
        <v>0.40920897717437432</v>
      </c>
      <c r="K6060">
        <v>-62.367470918055133</v>
      </c>
      <c r="L6060">
        <v>0.94456704142411918</v>
      </c>
      <c r="M6060">
        <v>-0.72551893948654267</v>
      </c>
      <c r="N6060">
        <v>-2.070646473861832</v>
      </c>
      <c r="O6060">
        <v>0</v>
      </c>
      <c r="P6060">
        <v>1</v>
      </c>
      <c r="Q6060">
        <v>1</v>
      </c>
      <c r="R6060">
        <v>0</v>
      </c>
      <c r="S6060">
        <v>0</v>
      </c>
      <c r="T6060">
        <v>0</v>
      </c>
    </row>
    <row r="6061" spans="1:20" x14ac:dyDescent="0.3">
      <c r="A6061" t="s">
        <v>295</v>
      </c>
      <c r="B6061" t="s">
        <v>682</v>
      </c>
      <c r="C6061">
        <v>4</v>
      </c>
      <c r="D6061">
        <v>7</v>
      </c>
      <c r="E6061" t="s">
        <v>510</v>
      </c>
      <c r="F6061" t="s">
        <v>508</v>
      </c>
      <c r="G6061" t="s">
        <v>508</v>
      </c>
      <c r="H6061">
        <v>8.0623657592826046</v>
      </c>
      <c r="I6061">
        <v>28.280542498272819</v>
      </c>
      <c r="J6061">
        <v>0.25153420193308751</v>
      </c>
      <c r="K6061">
        <v>-62.37385792604158</v>
      </c>
      <c r="L6061">
        <v>0.63640812443688288</v>
      </c>
      <c r="M6061">
        <v>-2.070646473861832</v>
      </c>
      <c r="N6061">
        <v>-1.92785738441058</v>
      </c>
      <c r="O6061">
        <v>0</v>
      </c>
      <c r="P6061">
        <v>1</v>
      </c>
      <c r="Q6061">
        <v>1</v>
      </c>
      <c r="R6061">
        <v>0</v>
      </c>
      <c r="S6061">
        <v>0</v>
      </c>
      <c r="T6061">
        <v>0</v>
      </c>
    </row>
    <row r="6062" spans="1:20" x14ac:dyDescent="0.3">
      <c r="A6062" t="s">
        <v>298</v>
      </c>
      <c r="B6062" t="s">
        <v>682</v>
      </c>
      <c r="C6062">
        <v>6</v>
      </c>
      <c r="D6062">
        <v>6</v>
      </c>
      <c r="E6062" t="s">
        <v>510</v>
      </c>
      <c r="F6062" t="s">
        <v>508</v>
      </c>
      <c r="G6062" t="s">
        <v>508</v>
      </c>
      <c r="H6062">
        <v>7.5776782783458634</v>
      </c>
      <c r="I6062">
        <v>21.26698004145247</v>
      </c>
      <c r="J6062">
        <v>0.1064835348661541</v>
      </c>
      <c r="K6062">
        <v>-82.267452856896895</v>
      </c>
      <c r="L6062">
        <v>1.0105205450667389</v>
      </c>
      <c r="M6062">
        <v>-1.92785738441058</v>
      </c>
      <c r="N6062">
        <v>9.3214918876606774</v>
      </c>
      <c r="O6062">
        <v>0</v>
      </c>
      <c r="P6062">
        <v>1</v>
      </c>
      <c r="Q6062">
        <v>1</v>
      </c>
      <c r="R6062">
        <v>0</v>
      </c>
      <c r="S6062">
        <v>0</v>
      </c>
      <c r="T6062">
        <v>1</v>
      </c>
    </row>
    <row r="6063" spans="1:20" x14ac:dyDescent="0.3">
      <c r="A6063" t="s">
        <v>164</v>
      </c>
      <c r="B6063" t="s">
        <v>682</v>
      </c>
      <c r="C6063">
        <v>4</v>
      </c>
      <c r="D6063">
        <v>6</v>
      </c>
      <c r="E6063" t="s">
        <v>510</v>
      </c>
      <c r="F6063" t="s">
        <v>508</v>
      </c>
      <c r="G6063" t="s">
        <v>508</v>
      </c>
      <c r="H6063">
        <v>6.5065423401706806</v>
      </c>
      <c r="I6063">
        <v>8.3102289637521842</v>
      </c>
      <c r="J6063">
        <v>9.9173824666601185E-2</v>
      </c>
      <c r="K6063">
        <v>-46.32696450993059</v>
      </c>
      <c r="L6063">
        <v>0.83019554614946456</v>
      </c>
      <c r="M6063">
        <v>-3.3939419370709039</v>
      </c>
      <c r="N6063">
        <v>3.5131771289747622</v>
      </c>
      <c r="O6063">
        <v>0</v>
      </c>
      <c r="P6063">
        <v>1</v>
      </c>
      <c r="Q6063">
        <v>1</v>
      </c>
      <c r="R6063">
        <v>0</v>
      </c>
      <c r="S6063">
        <v>0</v>
      </c>
      <c r="T6063">
        <v>0</v>
      </c>
    </row>
    <row r="6064" spans="1:20" x14ac:dyDescent="0.3">
      <c r="A6064" t="s">
        <v>242</v>
      </c>
      <c r="B6064" t="s">
        <v>682</v>
      </c>
      <c r="C6064">
        <v>5</v>
      </c>
      <c r="D6064">
        <v>9</v>
      </c>
      <c r="E6064" t="s">
        <v>510</v>
      </c>
      <c r="F6064" t="s">
        <v>508</v>
      </c>
      <c r="G6064" t="s">
        <v>508</v>
      </c>
      <c r="H6064">
        <v>4.686653133918198</v>
      </c>
      <c r="I6064">
        <v>12.643640361694731</v>
      </c>
      <c r="J6064">
        <v>0.1213242014319014</v>
      </c>
      <c r="K6064">
        <v>-118.0140589099841</v>
      </c>
      <c r="L6064">
        <v>1.1081783440859829</v>
      </c>
      <c r="M6064">
        <v>-3.9465673687261749</v>
      </c>
      <c r="N6064">
        <v>1.327439923339534</v>
      </c>
      <c r="O6064">
        <v>0</v>
      </c>
      <c r="P6064">
        <v>0</v>
      </c>
      <c r="Q6064">
        <v>1</v>
      </c>
      <c r="R6064">
        <v>0</v>
      </c>
      <c r="S6064">
        <v>0</v>
      </c>
      <c r="T6064">
        <v>1</v>
      </c>
    </row>
    <row r="6065" spans="1:20" x14ac:dyDescent="0.3">
      <c r="A6065" t="s">
        <v>156</v>
      </c>
      <c r="B6065" t="s">
        <v>683</v>
      </c>
      <c r="C6065">
        <v>11</v>
      </c>
      <c r="D6065">
        <v>13</v>
      </c>
      <c r="E6065" t="s">
        <v>510</v>
      </c>
      <c r="F6065" t="s">
        <v>508</v>
      </c>
      <c r="G6065" t="s">
        <v>508</v>
      </c>
      <c r="H6065">
        <v>4.4708981502453096</v>
      </c>
      <c r="I6065">
        <v>33.716508135095793</v>
      </c>
      <c r="J6065">
        <v>0.31900990585429612</v>
      </c>
      <c r="K6065">
        <v>47.751930031881308</v>
      </c>
      <c r="L6065">
        <v>0.44731541665154623</v>
      </c>
      <c r="M6065">
        <v>-4.8178594169788989</v>
      </c>
      <c r="N6065">
        <v>0.61727450254112981</v>
      </c>
      <c r="O6065">
        <v>1</v>
      </c>
      <c r="P6065">
        <v>1</v>
      </c>
      <c r="Q6065">
        <v>1</v>
      </c>
      <c r="R6065">
        <v>0</v>
      </c>
      <c r="S6065">
        <v>1</v>
      </c>
      <c r="T6065">
        <v>0</v>
      </c>
    </row>
    <row r="6066" spans="1:20" x14ac:dyDescent="0.3">
      <c r="A6066" t="s">
        <v>223</v>
      </c>
      <c r="B6066" t="s">
        <v>683</v>
      </c>
      <c r="C6066">
        <v>8</v>
      </c>
      <c r="D6066">
        <v>7</v>
      </c>
      <c r="E6066" t="s">
        <v>510</v>
      </c>
      <c r="F6066" t="s">
        <v>508</v>
      </c>
      <c r="G6066" t="s">
        <v>508</v>
      </c>
      <c r="H6066">
        <v>4.4948807507243078</v>
      </c>
      <c r="I6066">
        <v>24.799957275390621</v>
      </c>
      <c r="J6066">
        <v>0.15964731971146481</v>
      </c>
      <c r="K6066">
        <v>-12.420030495279731</v>
      </c>
      <c r="L6066">
        <v>0.68977024335650372</v>
      </c>
      <c r="M6066">
        <v>-1.5337424030768461</v>
      </c>
      <c r="N6066">
        <v>0.56074864091005128</v>
      </c>
      <c r="O6066">
        <v>0</v>
      </c>
      <c r="P6066">
        <v>1</v>
      </c>
      <c r="Q6066">
        <v>1</v>
      </c>
      <c r="R6066">
        <v>0</v>
      </c>
      <c r="S6066">
        <v>1</v>
      </c>
      <c r="T6066">
        <v>0</v>
      </c>
    </row>
    <row r="6067" spans="1:20" x14ac:dyDescent="0.3">
      <c r="A6067" t="s">
        <v>271</v>
      </c>
      <c r="B6067" t="s">
        <v>683</v>
      </c>
      <c r="C6067">
        <v>-2</v>
      </c>
      <c r="D6067">
        <v>3</v>
      </c>
      <c r="E6067" t="s">
        <v>510</v>
      </c>
      <c r="F6067" t="s">
        <v>508</v>
      </c>
      <c r="G6067" t="s">
        <v>508</v>
      </c>
      <c r="H6067">
        <v>5.0612767626129553</v>
      </c>
      <c r="I6067">
        <v>4.3165758846699296</v>
      </c>
      <c r="J6067">
        <v>-0.1281543605046809</v>
      </c>
      <c r="K6067">
        <v>-153.52551996567439</v>
      </c>
      <c r="L6067">
        <v>0.96228030586152802</v>
      </c>
      <c r="M6067">
        <v>-5.0963311811549694</v>
      </c>
      <c r="N6067">
        <v>0.39292379923850962</v>
      </c>
      <c r="O6067">
        <v>0</v>
      </c>
      <c r="P6067">
        <v>0</v>
      </c>
      <c r="Q6067">
        <v>0</v>
      </c>
      <c r="R6067">
        <v>0</v>
      </c>
      <c r="S6067">
        <v>0</v>
      </c>
      <c r="T6067">
        <v>0</v>
      </c>
    </row>
    <row r="6068" spans="1:20" x14ac:dyDescent="0.3">
      <c r="A6068" t="s">
        <v>283</v>
      </c>
      <c r="B6068" t="s">
        <v>683</v>
      </c>
      <c r="C6068">
        <v>0</v>
      </c>
      <c r="D6068">
        <v>3</v>
      </c>
      <c r="E6068" t="s">
        <v>510</v>
      </c>
      <c r="F6068" t="s">
        <v>508</v>
      </c>
      <c r="G6068" t="s">
        <v>508</v>
      </c>
      <c r="H6068">
        <v>4.0890951390772479</v>
      </c>
      <c r="I6068">
        <v>1.700686450755706</v>
      </c>
      <c r="J6068">
        <v>-0.25739032647558352</v>
      </c>
      <c r="K6068">
        <v>-166.24068047540379</v>
      </c>
      <c r="L6068">
        <v>0.64248405649673301</v>
      </c>
      <c r="M6068">
        <v>-0.92226838279455969</v>
      </c>
      <c r="N6068">
        <v>-2.1941484344618081</v>
      </c>
      <c r="O6068">
        <v>0</v>
      </c>
      <c r="P6068">
        <v>0</v>
      </c>
      <c r="Q6068">
        <v>0</v>
      </c>
      <c r="R6068">
        <v>0</v>
      </c>
      <c r="S6068">
        <v>0</v>
      </c>
      <c r="T6068">
        <v>0</v>
      </c>
    </row>
    <row r="6069" spans="1:20" x14ac:dyDescent="0.3">
      <c r="A6069" t="s">
        <v>290</v>
      </c>
      <c r="B6069" t="s">
        <v>683</v>
      </c>
      <c r="C6069">
        <v>0</v>
      </c>
      <c r="D6069">
        <v>7</v>
      </c>
      <c r="E6069" t="s">
        <v>510</v>
      </c>
      <c r="F6069" t="s">
        <v>508</v>
      </c>
      <c r="G6069" t="s">
        <v>508</v>
      </c>
      <c r="H6069">
        <v>3.8846256540279831</v>
      </c>
      <c r="I6069">
        <v>7.8431321217053336</v>
      </c>
      <c r="J6069">
        <v>-0.30393054473976799</v>
      </c>
      <c r="K6069">
        <v>-161.98014797059409</v>
      </c>
      <c r="L6069">
        <v>0.98093795998136368</v>
      </c>
      <c r="M6069">
        <v>-2.1941484344618081</v>
      </c>
      <c r="N6069">
        <v>5.1665549076203376</v>
      </c>
      <c r="O6069">
        <v>0</v>
      </c>
      <c r="P6069">
        <v>0</v>
      </c>
      <c r="Q6069">
        <v>0</v>
      </c>
      <c r="R6069">
        <v>0</v>
      </c>
      <c r="S6069">
        <v>0</v>
      </c>
      <c r="T6069">
        <v>0</v>
      </c>
    </row>
    <row r="6070" spans="1:20" x14ac:dyDescent="0.3">
      <c r="A6070" t="s">
        <v>512</v>
      </c>
      <c r="B6070" t="s">
        <v>683</v>
      </c>
      <c r="C6070">
        <v>5</v>
      </c>
      <c r="D6070">
        <v>8</v>
      </c>
      <c r="E6070" t="s">
        <v>510</v>
      </c>
      <c r="F6070" t="s">
        <v>508</v>
      </c>
      <c r="G6070" t="s">
        <v>508</v>
      </c>
      <c r="H6070">
        <v>4.0657856980446434</v>
      </c>
      <c r="I6070">
        <v>14.150959522802729</v>
      </c>
      <c r="J6070">
        <v>-0.2323112823869522</v>
      </c>
      <c r="K6070">
        <v>-69.338826286029942</v>
      </c>
      <c r="L6070">
        <v>1.9303881458722181</v>
      </c>
      <c r="M6070">
        <v>-4.2663208533923953</v>
      </c>
      <c r="N6070">
        <v>-5.4692801935630397</v>
      </c>
      <c r="O6070">
        <v>0</v>
      </c>
      <c r="P6070">
        <v>1</v>
      </c>
      <c r="Q6070">
        <v>0</v>
      </c>
      <c r="R6070">
        <v>0</v>
      </c>
      <c r="S6070">
        <v>0</v>
      </c>
      <c r="T6070">
        <v>1</v>
      </c>
    </row>
    <row r="6071" spans="1:20" x14ac:dyDescent="0.3">
      <c r="A6071" t="s">
        <v>91</v>
      </c>
      <c r="B6071" t="s">
        <v>683</v>
      </c>
      <c r="C6071">
        <v>2</v>
      </c>
      <c r="D6071">
        <v>6</v>
      </c>
      <c r="E6071" t="s">
        <v>510</v>
      </c>
      <c r="F6071" t="s">
        <v>508</v>
      </c>
      <c r="G6071" t="s">
        <v>508</v>
      </c>
      <c r="H6071">
        <v>4.8010203303122996</v>
      </c>
      <c r="I6071">
        <v>20.30303730890385</v>
      </c>
      <c r="J6071">
        <v>-0.32393105917575471</v>
      </c>
      <c r="K6071">
        <v>-175.22682398567051</v>
      </c>
      <c r="L6071">
        <v>1.16789143091956</v>
      </c>
      <c r="M6071">
        <v>-5.4692801935630397</v>
      </c>
      <c r="N6071">
        <v>-1.571430478777204</v>
      </c>
      <c r="O6071">
        <v>0</v>
      </c>
      <c r="P6071">
        <v>0</v>
      </c>
      <c r="Q6071">
        <v>0</v>
      </c>
      <c r="R6071">
        <v>0</v>
      </c>
      <c r="S6071">
        <v>0</v>
      </c>
      <c r="T6071">
        <v>1</v>
      </c>
    </row>
    <row r="6072" spans="1:20" x14ac:dyDescent="0.3">
      <c r="A6072" t="s">
        <v>93</v>
      </c>
      <c r="B6072" t="s">
        <v>683</v>
      </c>
      <c r="C6072">
        <v>0</v>
      </c>
      <c r="D6072">
        <v>3</v>
      </c>
      <c r="E6072" t="s">
        <v>510</v>
      </c>
      <c r="F6072" t="s">
        <v>508</v>
      </c>
      <c r="G6072" t="s">
        <v>508</v>
      </c>
      <c r="H6072">
        <v>4.8880367447181783</v>
      </c>
      <c r="I6072">
        <v>13.63636100916105</v>
      </c>
      <c r="J6072">
        <v>-0.36978329871875948</v>
      </c>
      <c r="K6072">
        <v>-141.0818434774082</v>
      </c>
      <c r="L6072">
        <v>0.63905381636208991</v>
      </c>
      <c r="M6072">
        <v>-1.571430478777204</v>
      </c>
      <c r="N6072">
        <v>1.0885382809238069</v>
      </c>
      <c r="O6072">
        <v>0</v>
      </c>
      <c r="P6072">
        <v>0</v>
      </c>
      <c r="Q6072">
        <v>0</v>
      </c>
      <c r="R6072">
        <v>0</v>
      </c>
      <c r="S6072">
        <v>0</v>
      </c>
      <c r="T6072">
        <v>0</v>
      </c>
    </row>
    <row r="6073" spans="1:20" x14ac:dyDescent="0.3">
      <c r="A6073" t="s">
        <v>162</v>
      </c>
      <c r="B6073" t="s">
        <v>683</v>
      </c>
      <c r="C6073">
        <v>5</v>
      </c>
      <c r="D6073">
        <v>6</v>
      </c>
      <c r="E6073" t="s">
        <v>510</v>
      </c>
      <c r="F6073" t="s">
        <v>508</v>
      </c>
      <c r="G6073" t="s">
        <v>508</v>
      </c>
      <c r="H6073">
        <v>5.5726183117825681</v>
      </c>
      <c r="I6073">
        <v>33.333333333333329</v>
      </c>
      <c r="J6073">
        <v>-0.1437582577767488</v>
      </c>
      <c r="K6073">
        <v>-6.1916996853116757</v>
      </c>
      <c r="L6073">
        <v>1.517904960106959</v>
      </c>
      <c r="M6073">
        <v>-2.3035240333031339</v>
      </c>
      <c r="N6073">
        <v>0.97087616215002903</v>
      </c>
      <c r="O6073">
        <v>0</v>
      </c>
      <c r="P6073">
        <v>1</v>
      </c>
      <c r="Q6073">
        <v>0</v>
      </c>
      <c r="R6073">
        <v>1</v>
      </c>
      <c r="S6073">
        <v>0</v>
      </c>
      <c r="T6073">
        <v>1</v>
      </c>
    </row>
    <row r="6074" spans="1:20" x14ac:dyDescent="0.3">
      <c r="A6074" t="s">
        <v>235</v>
      </c>
      <c r="B6074" t="s">
        <v>683</v>
      </c>
      <c r="C6074">
        <v>6</v>
      </c>
      <c r="D6074">
        <v>9</v>
      </c>
      <c r="E6074" t="s">
        <v>510</v>
      </c>
      <c r="F6074" t="s">
        <v>508</v>
      </c>
      <c r="G6074" t="s">
        <v>508</v>
      </c>
      <c r="H6074">
        <v>5.9834664660364361</v>
      </c>
      <c r="I6074">
        <v>34.710749012631851</v>
      </c>
      <c r="J6074">
        <v>0.11615675444538789</v>
      </c>
      <c r="K6074">
        <v>-26.205366224904811</v>
      </c>
      <c r="L6074">
        <v>2.224349492970517</v>
      </c>
      <c r="M6074">
        <v>-4.771505596010873</v>
      </c>
      <c r="N6074">
        <v>-4.7282997366728221</v>
      </c>
      <c r="O6074">
        <v>0</v>
      </c>
      <c r="P6074">
        <v>1</v>
      </c>
      <c r="Q6074">
        <v>1</v>
      </c>
      <c r="R6074">
        <v>0</v>
      </c>
      <c r="S6074">
        <v>0</v>
      </c>
      <c r="T6074">
        <v>1</v>
      </c>
    </row>
    <row r="6075" spans="1:20" x14ac:dyDescent="0.3">
      <c r="A6075" t="s">
        <v>259</v>
      </c>
      <c r="B6075" t="s">
        <v>683</v>
      </c>
      <c r="C6075">
        <v>3</v>
      </c>
      <c r="D6075">
        <v>7</v>
      </c>
      <c r="E6075" t="s">
        <v>510</v>
      </c>
      <c r="F6075" t="s">
        <v>508</v>
      </c>
      <c r="G6075" t="s">
        <v>508</v>
      </c>
      <c r="H6075">
        <v>6.6613762466995814</v>
      </c>
      <c r="I6075">
        <v>7.0247963196054153</v>
      </c>
      <c r="J6075">
        <v>2.7122782805923951E-3</v>
      </c>
      <c r="K6075">
        <v>-126.50673179496211</v>
      </c>
      <c r="L6075">
        <v>1.364345311883949</v>
      </c>
      <c r="M6075">
        <v>-4.7282997366728221</v>
      </c>
      <c r="N6075">
        <v>-0.37037178322120951</v>
      </c>
      <c r="O6075">
        <v>0</v>
      </c>
      <c r="P6075">
        <v>0</v>
      </c>
      <c r="Q6075">
        <v>1</v>
      </c>
      <c r="R6075">
        <v>0</v>
      </c>
      <c r="S6075">
        <v>0</v>
      </c>
      <c r="T6075">
        <v>1</v>
      </c>
    </row>
    <row r="6076" spans="1:20" x14ac:dyDescent="0.3">
      <c r="A6076" t="s">
        <v>269</v>
      </c>
      <c r="B6076" t="s">
        <v>683</v>
      </c>
      <c r="C6076">
        <v>0</v>
      </c>
      <c r="D6076">
        <v>4</v>
      </c>
      <c r="E6076" t="s">
        <v>510</v>
      </c>
      <c r="F6076" t="s">
        <v>508</v>
      </c>
      <c r="G6076" t="s">
        <v>508</v>
      </c>
      <c r="H6076">
        <v>6.8610456653074161</v>
      </c>
      <c r="I6076">
        <v>0.3876057820758016</v>
      </c>
      <c r="J6076">
        <v>-0.15705195889768131</v>
      </c>
      <c r="K6076">
        <v>-125.55632808849791</v>
      </c>
      <c r="L6076">
        <v>1.132788347489329</v>
      </c>
      <c r="M6076">
        <v>-2.0074312856373742</v>
      </c>
      <c r="N6076">
        <v>-1.9726875786166249</v>
      </c>
      <c r="O6076">
        <v>0</v>
      </c>
      <c r="P6076">
        <v>0</v>
      </c>
      <c r="Q6076">
        <v>0</v>
      </c>
      <c r="R6076">
        <v>0</v>
      </c>
      <c r="S6076">
        <v>0</v>
      </c>
      <c r="T6076">
        <v>1</v>
      </c>
    </row>
    <row r="6077" spans="1:20" x14ac:dyDescent="0.3">
      <c r="A6077" t="s">
        <v>282</v>
      </c>
      <c r="B6077" t="s">
        <v>683</v>
      </c>
      <c r="C6077">
        <v>-2</v>
      </c>
      <c r="D6077">
        <v>1</v>
      </c>
      <c r="E6077" t="s">
        <v>510</v>
      </c>
      <c r="F6077" t="s">
        <v>508</v>
      </c>
      <c r="G6077" t="s">
        <v>508</v>
      </c>
      <c r="H6077">
        <v>6.8056182299167904</v>
      </c>
      <c r="I6077">
        <v>0.70177035391685705</v>
      </c>
      <c r="J6077">
        <v>-0.22224363728299881</v>
      </c>
      <c r="K6077">
        <v>-141.26075388551729</v>
      </c>
      <c r="L6077">
        <v>0.61023595267956898</v>
      </c>
      <c r="M6077">
        <v>-1.9726875786166249</v>
      </c>
      <c r="N6077">
        <v>-1.0061928302883421</v>
      </c>
      <c r="O6077">
        <v>0</v>
      </c>
      <c r="P6077">
        <v>0</v>
      </c>
      <c r="Q6077">
        <v>0</v>
      </c>
      <c r="R6077">
        <v>0</v>
      </c>
      <c r="S6077">
        <v>0</v>
      </c>
      <c r="T6077">
        <v>0</v>
      </c>
    </row>
    <row r="6078" spans="1:20" x14ac:dyDescent="0.3">
      <c r="A6078" t="s">
        <v>285</v>
      </c>
      <c r="B6078" t="s">
        <v>683</v>
      </c>
      <c r="C6078">
        <v>0</v>
      </c>
      <c r="D6078">
        <v>4</v>
      </c>
      <c r="E6078" t="s">
        <v>510</v>
      </c>
      <c r="F6078" t="s">
        <v>508</v>
      </c>
      <c r="G6078" t="s">
        <v>508</v>
      </c>
      <c r="H6078">
        <v>6.9150809189512934</v>
      </c>
      <c r="I6078">
        <v>8.3333250549107767</v>
      </c>
      <c r="J6078">
        <v>-0.34095010654487767</v>
      </c>
      <c r="K6078">
        <v>-144.01181384344491</v>
      </c>
      <c r="L6078">
        <v>1.1518199316453119</v>
      </c>
      <c r="M6078">
        <v>-4.3784239350034042</v>
      </c>
      <c r="N6078">
        <v>-1.7170817034573389</v>
      </c>
      <c r="O6078">
        <v>0</v>
      </c>
      <c r="P6078">
        <v>0</v>
      </c>
      <c r="Q6078">
        <v>0</v>
      </c>
      <c r="R6078">
        <v>0</v>
      </c>
      <c r="S6078">
        <v>0</v>
      </c>
      <c r="T6078">
        <v>1</v>
      </c>
    </row>
    <row r="6079" spans="1:20" x14ac:dyDescent="0.3">
      <c r="A6079" t="s">
        <v>295</v>
      </c>
      <c r="B6079" t="s">
        <v>683</v>
      </c>
      <c r="C6079">
        <v>-2</v>
      </c>
      <c r="D6079">
        <v>3</v>
      </c>
      <c r="E6079" t="s">
        <v>510</v>
      </c>
      <c r="F6079" t="s">
        <v>508</v>
      </c>
      <c r="G6079" t="s">
        <v>508</v>
      </c>
      <c r="H6079">
        <v>6.4194537223653594</v>
      </c>
      <c r="I6079">
        <v>0.53477149432321647</v>
      </c>
      <c r="J6079">
        <v>-0.35420880898230189</v>
      </c>
      <c r="K6079">
        <v>-106.7338875812075</v>
      </c>
      <c r="L6079">
        <v>0.54522187352469431</v>
      </c>
      <c r="M6079">
        <v>-2.3275123789386529</v>
      </c>
      <c r="N6079">
        <v>-1.4468091599484709</v>
      </c>
      <c r="O6079">
        <v>0</v>
      </c>
      <c r="P6079">
        <v>0</v>
      </c>
      <c r="Q6079">
        <v>0</v>
      </c>
      <c r="R6079">
        <v>0</v>
      </c>
      <c r="S6079">
        <v>0</v>
      </c>
      <c r="T6079">
        <v>0</v>
      </c>
    </row>
    <row r="6080" spans="1:20" x14ac:dyDescent="0.3">
      <c r="A6080" t="s">
        <v>298</v>
      </c>
      <c r="B6080" t="s">
        <v>683</v>
      </c>
      <c r="C6080">
        <v>-2</v>
      </c>
      <c r="D6080">
        <v>1</v>
      </c>
      <c r="E6080" t="s">
        <v>510</v>
      </c>
      <c r="F6080" t="s">
        <v>508</v>
      </c>
      <c r="G6080" t="s">
        <v>508</v>
      </c>
      <c r="H6080">
        <v>6.1929441041667426</v>
      </c>
      <c r="I6080">
        <v>0.76529929559475462</v>
      </c>
      <c r="J6080">
        <v>-0.33225949042004549</v>
      </c>
      <c r="K6080">
        <v>-111.4151940520578</v>
      </c>
      <c r="L6080">
        <v>0.77592399635866416</v>
      </c>
      <c r="M6080">
        <v>-1.4468091599484709</v>
      </c>
      <c r="N6080">
        <v>9.9309121425471343</v>
      </c>
      <c r="O6080">
        <v>0</v>
      </c>
      <c r="P6080">
        <v>0</v>
      </c>
      <c r="Q6080">
        <v>0</v>
      </c>
      <c r="R6080">
        <v>0</v>
      </c>
      <c r="S6080">
        <v>0</v>
      </c>
      <c r="T6080">
        <v>0</v>
      </c>
    </row>
    <row r="6081" spans="1:20" x14ac:dyDescent="0.3">
      <c r="A6081" t="s">
        <v>96</v>
      </c>
      <c r="B6081" t="s">
        <v>683</v>
      </c>
      <c r="C6081">
        <v>9</v>
      </c>
      <c r="D6081">
        <v>6</v>
      </c>
      <c r="E6081" t="s">
        <v>510</v>
      </c>
      <c r="F6081" t="s">
        <v>508</v>
      </c>
      <c r="G6081" t="s">
        <v>508</v>
      </c>
      <c r="H6081">
        <v>5.7542778497035716</v>
      </c>
      <c r="I6081">
        <v>50.34481896798647</v>
      </c>
      <c r="J6081">
        <v>0.23712530299014969</v>
      </c>
      <c r="K6081">
        <v>27.34721859578357</v>
      </c>
      <c r="L6081">
        <v>0.4303643980085089</v>
      </c>
      <c r="M6081">
        <v>-0.15528305579165</v>
      </c>
      <c r="N6081">
        <v>2.6438581777982679</v>
      </c>
      <c r="O6081">
        <v>1</v>
      </c>
      <c r="P6081">
        <v>1</v>
      </c>
      <c r="Q6081">
        <v>1</v>
      </c>
      <c r="R6081">
        <v>1</v>
      </c>
      <c r="S6081">
        <v>0</v>
      </c>
      <c r="T6081">
        <v>0</v>
      </c>
    </row>
    <row r="6082" spans="1:20" x14ac:dyDescent="0.3">
      <c r="A6082" t="s">
        <v>164</v>
      </c>
      <c r="B6082" t="s">
        <v>683</v>
      </c>
      <c r="C6082">
        <v>4</v>
      </c>
      <c r="D6082">
        <v>6</v>
      </c>
      <c r="E6082" t="s">
        <v>510</v>
      </c>
      <c r="F6082" t="s">
        <v>508</v>
      </c>
      <c r="G6082" t="s">
        <v>508</v>
      </c>
      <c r="H6082">
        <v>5.8328634606938952</v>
      </c>
      <c r="I6082">
        <v>51.440322757884488</v>
      </c>
      <c r="J6082">
        <v>0.33024633541099302</v>
      </c>
      <c r="K6082">
        <v>48.869234014326523</v>
      </c>
      <c r="L6082">
        <v>0.72967441306574654</v>
      </c>
      <c r="M6082">
        <v>-4.1666681718344858</v>
      </c>
      <c r="N6082">
        <v>2.766801517978156</v>
      </c>
      <c r="O6082">
        <v>0</v>
      </c>
      <c r="P6082">
        <v>1</v>
      </c>
      <c r="Q6082">
        <v>1</v>
      </c>
      <c r="R6082">
        <v>0</v>
      </c>
      <c r="S6082">
        <v>0</v>
      </c>
      <c r="T6082">
        <v>0</v>
      </c>
    </row>
    <row r="6083" spans="1:20" x14ac:dyDescent="0.3">
      <c r="A6083" t="s">
        <v>242</v>
      </c>
      <c r="B6083" t="s">
        <v>683</v>
      </c>
      <c r="C6083">
        <v>6</v>
      </c>
      <c r="D6083">
        <v>8</v>
      </c>
      <c r="E6083" t="s">
        <v>510</v>
      </c>
      <c r="F6083" t="s">
        <v>508</v>
      </c>
      <c r="G6083" t="s">
        <v>508</v>
      </c>
      <c r="H6083">
        <v>5.1092436333664324</v>
      </c>
      <c r="I6083">
        <v>55.555564276855939</v>
      </c>
      <c r="J6083">
        <v>0.30638459937262641</v>
      </c>
      <c r="K6083">
        <v>27.365140519086651</v>
      </c>
      <c r="L6083">
        <v>1.2361538766716349</v>
      </c>
      <c r="M6083">
        <v>-3.0418222823871068</v>
      </c>
      <c r="N6083">
        <v>2.5098015280330879</v>
      </c>
      <c r="O6083">
        <v>0</v>
      </c>
      <c r="P6083">
        <v>1</v>
      </c>
      <c r="Q6083">
        <v>1</v>
      </c>
      <c r="R6083">
        <v>0</v>
      </c>
      <c r="S6083">
        <v>0</v>
      </c>
      <c r="T6083">
        <v>1</v>
      </c>
    </row>
    <row r="6084" spans="1:20" x14ac:dyDescent="0.3">
      <c r="A6084" t="s">
        <v>156</v>
      </c>
      <c r="B6084" t="s">
        <v>181</v>
      </c>
      <c r="C6084">
        <v>0</v>
      </c>
      <c r="D6084">
        <v>5</v>
      </c>
      <c r="E6084" t="s">
        <v>510</v>
      </c>
      <c r="F6084" t="s">
        <v>508</v>
      </c>
      <c r="G6084" t="s">
        <v>508</v>
      </c>
      <c r="H6084">
        <v>3.0991719078406099</v>
      </c>
      <c r="I6084">
        <v>14.285702121499821</v>
      </c>
      <c r="J6084">
        <v>-1.057455217997751E-2</v>
      </c>
      <c r="K6084">
        <v>-121.839062316133</v>
      </c>
      <c r="L6084">
        <v>0.6852512568635174</v>
      </c>
      <c r="M6084">
        <v>-0.41152222998090993</v>
      </c>
      <c r="N6084">
        <v>3.7190046004932311</v>
      </c>
      <c r="O6084">
        <v>0</v>
      </c>
      <c r="P6084">
        <v>0</v>
      </c>
      <c r="Q6084">
        <v>0</v>
      </c>
      <c r="R6084">
        <v>0</v>
      </c>
      <c r="S6084">
        <v>0</v>
      </c>
      <c r="T6084">
        <v>0</v>
      </c>
    </row>
    <row r="6085" spans="1:20" x14ac:dyDescent="0.3">
      <c r="A6085" t="s">
        <v>228</v>
      </c>
      <c r="B6085" t="s">
        <v>181</v>
      </c>
      <c r="C6085">
        <v>13</v>
      </c>
      <c r="D6085">
        <v>11</v>
      </c>
      <c r="E6085" t="s">
        <v>510</v>
      </c>
      <c r="F6085" t="s">
        <v>508</v>
      </c>
      <c r="G6085" t="s">
        <v>508</v>
      </c>
      <c r="H6085">
        <v>2.985488956203703</v>
      </c>
      <c r="I6085">
        <v>69.230705746529864</v>
      </c>
      <c r="J6085">
        <v>9.7242856647404823E-3</v>
      </c>
      <c r="K6085">
        <v>65.624975358738055</v>
      </c>
      <c r="L6085">
        <v>0.71974052630454965</v>
      </c>
      <c r="M6085">
        <v>-0.38910469739347259</v>
      </c>
      <c r="N6085">
        <v>1.953123181010556</v>
      </c>
      <c r="O6085">
        <v>1</v>
      </c>
      <c r="P6085">
        <v>1</v>
      </c>
      <c r="Q6085">
        <v>1</v>
      </c>
      <c r="R6085">
        <v>1</v>
      </c>
      <c r="S6085">
        <v>1</v>
      </c>
      <c r="T6085">
        <v>0</v>
      </c>
    </row>
    <row r="6086" spans="1:20" x14ac:dyDescent="0.3">
      <c r="A6086" t="s">
        <v>271</v>
      </c>
      <c r="B6086" t="s">
        <v>181</v>
      </c>
      <c r="C6086">
        <v>8</v>
      </c>
      <c r="D6086">
        <v>10</v>
      </c>
      <c r="E6086" t="s">
        <v>513</v>
      </c>
      <c r="F6086" t="s">
        <v>508</v>
      </c>
      <c r="G6086" t="s">
        <v>508</v>
      </c>
      <c r="H6086">
        <v>3.96501349914847</v>
      </c>
      <c r="I6086">
        <v>18.91890672804551</v>
      </c>
      <c r="J6086">
        <v>5.6242934705515056E-3</v>
      </c>
      <c r="K6086">
        <v>0.30425884989288948</v>
      </c>
      <c r="L6086">
        <v>0.63685843396988873</v>
      </c>
      <c r="M6086">
        <v>-5.405400429540081</v>
      </c>
      <c r="N6086">
        <v>0</v>
      </c>
      <c r="O6086">
        <v>0</v>
      </c>
      <c r="P6086">
        <v>1</v>
      </c>
      <c r="Q6086">
        <v>1</v>
      </c>
      <c r="R6086">
        <v>0</v>
      </c>
      <c r="S6086">
        <v>1</v>
      </c>
      <c r="T6086">
        <v>0</v>
      </c>
    </row>
    <row r="6087" spans="1:20" x14ac:dyDescent="0.3">
      <c r="A6087" t="s">
        <v>283</v>
      </c>
      <c r="B6087" t="s">
        <v>181</v>
      </c>
      <c r="C6087">
        <v>0</v>
      </c>
      <c r="D6087">
        <v>3</v>
      </c>
      <c r="E6087" t="s">
        <v>510</v>
      </c>
      <c r="F6087" t="s">
        <v>508</v>
      </c>
      <c r="G6087" t="s">
        <v>508</v>
      </c>
      <c r="H6087">
        <v>4.1243270037359894</v>
      </c>
      <c r="I6087">
        <v>10.00004768370445</v>
      </c>
      <c r="J6087">
        <v>-1.9936796923207351E-2</v>
      </c>
      <c r="K6087">
        <v>-124.1135176934804</v>
      </c>
      <c r="L6087">
        <v>0.81567037099948958</v>
      </c>
      <c r="M6087">
        <v>-1.646088919923639</v>
      </c>
      <c r="N6087">
        <v>-1.255238849018897</v>
      </c>
      <c r="O6087">
        <v>0</v>
      </c>
      <c r="P6087">
        <v>0</v>
      </c>
      <c r="Q6087">
        <v>0</v>
      </c>
      <c r="R6087">
        <v>0</v>
      </c>
      <c r="S6087">
        <v>0</v>
      </c>
      <c r="T6087">
        <v>0</v>
      </c>
    </row>
    <row r="6088" spans="1:20" x14ac:dyDescent="0.3">
      <c r="A6088" t="s">
        <v>290</v>
      </c>
      <c r="B6088" t="s">
        <v>181</v>
      </c>
      <c r="C6088">
        <v>2</v>
      </c>
      <c r="D6088">
        <v>5</v>
      </c>
      <c r="E6088" t="s">
        <v>510</v>
      </c>
      <c r="F6088" t="s">
        <v>508</v>
      </c>
      <c r="G6088" t="s">
        <v>508</v>
      </c>
      <c r="H6088">
        <v>4.2675549288937482</v>
      </c>
      <c r="I6088">
        <v>4.8780431072330943</v>
      </c>
      <c r="J6088">
        <v>-2.5924621559491028E-2</v>
      </c>
      <c r="K6088">
        <v>-106.8406837671719</v>
      </c>
      <c r="L6088">
        <v>1.4173762679285189</v>
      </c>
      <c r="M6088">
        <v>-1.255238849018897</v>
      </c>
      <c r="N6088">
        <v>-1.694913713180618</v>
      </c>
      <c r="O6088">
        <v>0</v>
      </c>
      <c r="P6088">
        <v>0</v>
      </c>
      <c r="Q6088">
        <v>0</v>
      </c>
      <c r="R6088">
        <v>0</v>
      </c>
      <c r="S6088">
        <v>0</v>
      </c>
      <c r="T6088">
        <v>1</v>
      </c>
    </row>
    <row r="6089" spans="1:20" x14ac:dyDescent="0.3">
      <c r="A6089" t="s">
        <v>512</v>
      </c>
      <c r="B6089" t="s">
        <v>181</v>
      </c>
      <c r="C6089">
        <v>0</v>
      </c>
      <c r="D6089">
        <v>3</v>
      </c>
      <c r="E6089" t="s">
        <v>510</v>
      </c>
      <c r="F6089" t="s">
        <v>508</v>
      </c>
      <c r="G6089" t="s">
        <v>508</v>
      </c>
      <c r="H6089">
        <v>4.2980840375823188</v>
      </c>
      <c r="I6089">
        <v>4.3478215799894269</v>
      </c>
      <c r="J6089">
        <v>-3.3475462947376827E-2</v>
      </c>
      <c r="K6089">
        <v>-122.48293642857659</v>
      </c>
      <c r="L6089">
        <v>0.67596678574248759</v>
      </c>
      <c r="M6089">
        <v>-0.43103408409496252</v>
      </c>
      <c r="N6089">
        <v>-5.6277004001097346</v>
      </c>
      <c r="O6089">
        <v>0</v>
      </c>
      <c r="P6089">
        <v>0</v>
      </c>
      <c r="Q6089">
        <v>0</v>
      </c>
      <c r="R6089">
        <v>0</v>
      </c>
      <c r="S6089">
        <v>0</v>
      </c>
      <c r="T6089">
        <v>0</v>
      </c>
    </row>
    <row r="6090" spans="1:20" x14ac:dyDescent="0.3">
      <c r="A6090" t="s">
        <v>91</v>
      </c>
      <c r="B6090" t="s">
        <v>181</v>
      </c>
      <c r="C6090">
        <v>2</v>
      </c>
      <c r="D6090">
        <v>6</v>
      </c>
      <c r="E6090" t="s">
        <v>510</v>
      </c>
      <c r="F6090" t="s">
        <v>508</v>
      </c>
      <c r="G6090" t="s">
        <v>508</v>
      </c>
      <c r="H6090">
        <v>4.9803421075273686</v>
      </c>
      <c r="I6090">
        <v>14.92539278566813</v>
      </c>
      <c r="J6090">
        <v>-4.0343862006095223E-2</v>
      </c>
      <c r="K6090">
        <v>-177.46998815634379</v>
      </c>
      <c r="L6090">
        <v>1.167617259145681</v>
      </c>
      <c r="M6090">
        <v>-5.6277004001097346</v>
      </c>
      <c r="N6090">
        <v>-1.3761454344538679</v>
      </c>
      <c r="O6090">
        <v>0</v>
      </c>
      <c r="P6090">
        <v>0</v>
      </c>
      <c r="Q6090">
        <v>0</v>
      </c>
      <c r="R6090">
        <v>0</v>
      </c>
      <c r="S6090">
        <v>0</v>
      </c>
      <c r="T6090">
        <v>1</v>
      </c>
    </row>
    <row r="6091" spans="1:20" x14ac:dyDescent="0.3">
      <c r="A6091" t="s">
        <v>93</v>
      </c>
      <c r="B6091" t="s">
        <v>181</v>
      </c>
      <c r="C6091">
        <v>-2</v>
      </c>
      <c r="D6091">
        <v>1</v>
      </c>
      <c r="E6091" t="s">
        <v>510</v>
      </c>
      <c r="F6091" t="s">
        <v>508</v>
      </c>
      <c r="G6091" t="s">
        <v>508</v>
      </c>
      <c r="H6091">
        <v>5.0166126256525274</v>
      </c>
      <c r="I6091">
        <v>10.44778562542524</v>
      </c>
      <c r="J6091">
        <v>-4.2729236592929182E-2</v>
      </c>
      <c r="K6091">
        <v>-128.38280419955009</v>
      </c>
      <c r="L6091">
        <v>0.67257035749223748</v>
      </c>
      <c r="M6091">
        <v>-1.3761454344538679</v>
      </c>
      <c r="N6091">
        <v>0.46511581486920128</v>
      </c>
      <c r="O6091">
        <v>0</v>
      </c>
      <c r="P6091">
        <v>0</v>
      </c>
      <c r="Q6091">
        <v>0</v>
      </c>
      <c r="R6091">
        <v>0</v>
      </c>
      <c r="S6091">
        <v>0</v>
      </c>
      <c r="T6091">
        <v>0</v>
      </c>
    </row>
    <row r="6092" spans="1:20" x14ac:dyDescent="0.3">
      <c r="A6092" t="s">
        <v>162</v>
      </c>
      <c r="B6092" t="s">
        <v>181</v>
      </c>
      <c r="C6092">
        <v>3</v>
      </c>
      <c r="D6092">
        <v>4</v>
      </c>
      <c r="E6092" t="s">
        <v>510</v>
      </c>
      <c r="F6092" t="s">
        <v>508</v>
      </c>
      <c r="G6092" t="s">
        <v>508</v>
      </c>
      <c r="H6092">
        <v>4.5216254003334519</v>
      </c>
      <c r="I6092">
        <v>16.129052105600952</v>
      </c>
      <c r="J6092">
        <v>-2.8437890171415809E-2</v>
      </c>
      <c r="K6092">
        <v>-80.928676350256836</v>
      </c>
      <c r="L6092">
        <v>0.6206507447137557</v>
      </c>
      <c r="M6092">
        <v>-1.801800060249019</v>
      </c>
      <c r="N6092">
        <v>-0.91743028963591189</v>
      </c>
      <c r="O6092">
        <v>0</v>
      </c>
      <c r="P6092">
        <v>1</v>
      </c>
      <c r="Q6092">
        <v>0</v>
      </c>
      <c r="R6092">
        <v>0</v>
      </c>
      <c r="S6092">
        <v>0</v>
      </c>
      <c r="T6092">
        <v>0</v>
      </c>
    </row>
    <row r="6093" spans="1:20" x14ac:dyDescent="0.3">
      <c r="A6093" t="s">
        <v>220</v>
      </c>
      <c r="B6093" t="s">
        <v>181</v>
      </c>
      <c r="C6093">
        <v>5</v>
      </c>
      <c r="D6093">
        <v>5</v>
      </c>
      <c r="E6093" t="s">
        <v>510</v>
      </c>
      <c r="F6093" t="s">
        <v>508</v>
      </c>
      <c r="G6093" t="s">
        <v>508</v>
      </c>
      <c r="H6093">
        <v>4.5965610108152619</v>
      </c>
      <c r="I6093">
        <v>13.114777805658409</v>
      </c>
      <c r="J6093">
        <v>-2.4266766609107749E-2</v>
      </c>
      <c r="K6093">
        <v>-86.792426154660987</v>
      </c>
      <c r="L6093">
        <v>1.1647821917219841</v>
      </c>
      <c r="M6093">
        <v>-0.91743028963591189</v>
      </c>
      <c r="N6093">
        <v>2.777775018303593</v>
      </c>
      <c r="O6093">
        <v>0</v>
      </c>
      <c r="P6093">
        <v>1</v>
      </c>
      <c r="Q6093">
        <v>0</v>
      </c>
      <c r="R6093">
        <v>0</v>
      </c>
      <c r="S6093">
        <v>0</v>
      </c>
      <c r="T6093">
        <v>1</v>
      </c>
    </row>
    <row r="6094" spans="1:20" x14ac:dyDescent="0.3">
      <c r="A6094" t="s">
        <v>235</v>
      </c>
      <c r="B6094" t="s">
        <v>181</v>
      </c>
      <c r="C6094">
        <v>11</v>
      </c>
      <c r="D6094">
        <v>13</v>
      </c>
      <c r="E6094" t="s">
        <v>510</v>
      </c>
      <c r="F6094" t="s">
        <v>508</v>
      </c>
      <c r="G6094" t="s">
        <v>508</v>
      </c>
      <c r="H6094">
        <v>4.1269832187228728</v>
      </c>
      <c r="I6094">
        <v>44.736848709653941</v>
      </c>
      <c r="J6094">
        <v>9.2032696097520406E-3</v>
      </c>
      <c r="K6094">
        <v>28.28279902533821</v>
      </c>
      <c r="L6094">
        <v>0.61077774076862956</v>
      </c>
      <c r="M6094">
        <v>-2.173911015342858</v>
      </c>
      <c r="N6094">
        <v>-0.88888804117838538</v>
      </c>
      <c r="O6094">
        <v>1</v>
      </c>
      <c r="P6094">
        <v>1</v>
      </c>
      <c r="Q6094">
        <v>1</v>
      </c>
      <c r="R6094">
        <v>1</v>
      </c>
      <c r="S6094">
        <v>0</v>
      </c>
      <c r="T6094">
        <v>0</v>
      </c>
    </row>
    <row r="6095" spans="1:20" x14ac:dyDescent="0.3">
      <c r="A6095" t="s">
        <v>259</v>
      </c>
      <c r="B6095" t="s">
        <v>181</v>
      </c>
      <c r="C6095">
        <v>9</v>
      </c>
      <c r="D6095">
        <v>8</v>
      </c>
      <c r="E6095" t="s">
        <v>510</v>
      </c>
      <c r="F6095" t="s">
        <v>508</v>
      </c>
      <c r="G6095" t="s">
        <v>508</v>
      </c>
      <c r="H6095">
        <v>4.2280571592425016</v>
      </c>
      <c r="I6095">
        <v>39.473697419307882</v>
      </c>
      <c r="J6095">
        <v>1.081820491005156E-2</v>
      </c>
      <c r="K6095">
        <v>16.50587905903236</v>
      </c>
      <c r="L6095">
        <v>0.92967766371496485</v>
      </c>
      <c r="M6095">
        <v>-0.88888804117838538</v>
      </c>
      <c r="N6095">
        <v>4.4843006178141662</v>
      </c>
      <c r="O6095">
        <v>1</v>
      </c>
      <c r="P6095">
        <v>1</v>
      </c>
      <c r="Q6095">
        <v>1</v>
      </c>
      <c r="R6095">
        <v>0</v>
      </c>
      <c r="S6095">
        <v>0</v>
      </c>
      <c r="T6095">
        <v>0</v>
      </c>
    </row>
    <row r="6096" spans="1:20" x14ac:dyDescent="0.3">
      <c r="A6096" t="s">
        <v>269</v>
      </c>
      <c r="B6096" t="s">
        <v>181</v>
      </c>
      <c r="C6096">
        <v>9</v>
      </c>
      <c r="D6096">
        <v>9</v>
      </c>
      <c r="E6096" t="s">
        <v>510</v>
      </c>
      <c r="F6096" t="s">
        <v>508</v>
      </c>
      <c r="G6096" t="s">
        <v>508</v>
      </c>
      <c r="H6096">
        <v>4.4563823531127156</v>
      </c>
      <c r="I6096">
        <v>56.249990686779249</v>
      </c>
      <c r="J6096">
        <v>1.7456811040532368E-2</v>
      </c>
      <c r="K6096">
        <v>101.0533689306917</v>
      </c>
      <c r="L6096">
        <v>0.68371009008393391</v>
      </c>
      <c r="M6096">
        <v>-3.0042890787505798</v>
      </c>
      <c r="N6096">
        <v>0.44247745599357408</v>
      </c>
      <c r="O6096">
        <v>1</v>
      </c>
      <c r="P6096">
        <v>1</v>
      </c>
      <c r="Q6096">
        <v>1</v>
      </c>
      <c r="R6096">
        <v>0</v>
      </c>
      <c r="S6096">
        <v>0</v>
      </c>
      <c r="T6096">
        <v>0</v>
      </c>
    </row>
    <row r="6097" spans="1:20" x14ac:dyDescent="0.3">
      <c r="A6097" t="s">
        <v>285</v>
      </c>
      <c r="B6097" t="s">
        <v>181</v>
      </c>
      <c r="C6097">
        <v>6</v>
      </c>
      <c r="D6097">
        <v>8</v>
      </c>
      <c r="E6097" t="s">
        <v>513</v>
      </c>
      <c r="F6097" t="s">
        <v>508</v>
      </c>
      <c r="G6097" t="s">
        <v>508</v>
      </c>
      <c r="H6097">
        <v>3.8931766644059862</v>
      </c>
      <c r="I6097">
        <v>33.333303898938773</v>
      </c>
      <c r="J6097">
        <v>1.136005668910953E-2</v>
      </c>
      <c r="K6097">
        <v>-27.222236350737479</v>
      </c>
      <c r="L6097">
        <v>0.7847330512878099</v>
      </c>
      <c r="M6097">
        <v>-0.89285628756090452</v>
      </c>
      <c r="N6097">
        <v>0</v>
      </c>
      <c r="O6097">
        <v>0</v>
      </c>
      <c r="P6097">
        <v>1</v>
      </c>
      <c r="Q6097">
        <v>1</v>
      </c>
      <c r="R6097">
        <v>0</v>
      </c>
      <c r="S6097">
        <v>0</v>
      </c>
      <c r="T6097">
        <v>0</v>
      </c>
    </row>
    <row r="6098" spans="1:20" x14ac:dyDescent="0.3">
      <c r="A6098" t="s">
        <v>291</v>
      </c>
      <c r="B6098" t="s">
        <v>181</v>
      </c>
      <c r="C6098">
        <v>8</v>
      </c>
      <c r="D6098">
        <v>10</v>
      </c>
      <c r="E6098" t="s">
        <v>513</v>
      </c>
      <c r="F6098" t="s">
        <v>508</v>
      </c>
      <c r="G6098" t="s">
        <v>508</v>
      </c>
      <c r="H6098">
        <v>3.8663149258415901</v>
      </c>
      <c r="I6098">
        <v>18.518502166077099</v>
      </c>
      <c r="J6098">
        <v>4.397099111136768E-3</v>
      </c>
      <c r="K6098">
        <v>-54.07986322383487</v>
      </c>
      <c r="L6098">
        <v>1.28301479681483</v>
      </c>
      <c r="M6098">
        <v>-1.801800060249019</v>
      </c>
      <c r="N6098">
        <v>-0.91743028963591189</v>
      </c>
      <c r="O6098">
        <v>0</v>
      </c>
      <c r="P6098">
        <v>1</v>
      </c>
      <c r="Q6098">
        <v>1</v>
      </c>
      <c r="R6098">
        <v>0</v>
      </c>
      <c r="S6098">
        <v>0</v>
      </c>
      <c r="T6098">
        <v>1</v>
      </c>
    </row>
    <row r="6099" spans="1:20" x14ac:dyDescent="0.3">
      <c r="A6099" t="s">
        <v>295</v>
      </c>
      <c r="B6099" t="s">
        <v>181</v>
      </c>
      <c r="C6099">
        <v>3</v>
      </c>
      <c r="D6099">
        <v>7</v>
      </c>
      <c r="E6099" t="s">
        <v>513</v>
      </c>
      <c r="F6099" t="s">
        <v>508</v>
      </c>
      <c r="G6099" t="s">
        <v>508</v>
      </c>
      <c r="H6099">
        <v>3.869045352336681</v>
      </c>
      <c r="I6099">
        <v>11.111101299646259</v>
      </c>
      <c r="J6099">
        <v>1.023564164085639E-3</v>
      </c>
      <c r="K6099">
        <v>-114.61985613413729</v>
      </c>
      <c r="L6099">
        <v>0.74702720232713549</v>
      </c>
      <c r="M6099">
        <v>-0.91743028963591189</v>
      </c>
      <c r="N6099">
        <v>0.92592500610119755</v>
      </c>
      <c r="O6099">
        <v>0</v>
      </c>
      <c r="P6099">
        <v>0</v>
      </c>
      <c r="Q6099">
        <v>1</v>
      </c>
      <c r="R6099">
        <v>0</v>
      </c>
      <c r="S6099">
        <v>0</v>
      </c>
      <c r="T6099">
        <v>0</v>
      </c>
    </row>
    <row r="6100" spans="1:20" x14ac:dyDescent="0.3">
      <c r="A6100" t="s">
        <v>164</v>
      </c>
      <c r="B6100" t="s">
        <v>181</v>
      </c>
      <c r="C6100">
        <v>9</v>
      </c>
      <c r="D6100">
        <v>12</v>
      </c>
      <c r="E6100" t="s">
        <v>513</v>
      </c>
      <c r="F6100" t="s">
        <v>508</v>
      </c>
      <c r="G6100" t="s">
        <v>508</v>
      </c>
      <c r="H6100">
        <v>3.7508132748350889</v>
      </c>
      <c r="I6100">
        <v>26.92311924586436</v>
      </c>
      <c r="J6100">
        <v>9.2724368246801248E-3</v>
      </c>
      <c r="K6100">
        <v>28.777761768405639</v>
      </c>
      <c r="L6100">
        <v>0.85802220434713872</v>
      </c>
      <c r="M6100">
        <v>-3.5242257435351281</v>
      </c>
      <c r="N6100">
        <v>2.739723343007249</v>
      </c>
      <c r="O6100">
        <v>1</v>
      </c>
      <c r="P6100">
        <v>1</v>
      </c>
      <c r="Q6100">
        <v>1</v>
      </c>
      <c r="R6100">
        <v>0</v>
      </c>
      <c r="S6100">
        <v>0</v>
      </c>
      <c r="T6100">
        <v>0</v>
      </c>
    </row>
    <row r="6101" spans="1:20" x14ac:dyDescent="0.3">
      <c r="A6101" t="s">
        <v>242</v>
      </c>
      <c r="B6101" t="s">
        <v>181</v>
      </c>
      <c r="C6101">
        <v>13</v>
      </c>
      <c r="D6101">
        <v>15</v>
      </c>
      <c r="E6101" t="s">
        <v>510</v>
      </c>
      <c r="F6101" t="s">
        <v>508</v>
      </c>
      <c r="G6101" t="s">
        <v>508</v>
      </c>
      <c r="H6101">
        <v>4.6808496884861857</v>
      </c>
      <c r="I6101">
        <v>41.071418688008528</v>
      </c>
      <c r="J6101">
        <v>2.768949691471486E-2</v>
      </c>
      <c r="K6101">
        <v>116.6666406361153</v>
      </c>
      <c r="L6101">
        <v>1.229179130366008</v>
      </c>
      <c r="M6101">
        <v>-3.6885307572662458</v>
      </c>
      <c r="N6101">
        <v>2.127667777190017</v>
      </c>
      <c r="O6101">
        <v>1</v>
      </c>
      <c r="P6101">
        <v>1</v>
      </c>
      <c r="Q6101">
        <v>1</v>
      </c>
      <c r="R6101">
        <v>0</v>
      </c>
      <c r="S6101">
        <v>1</v>
      </c>
      <c r="T6101">
        <v>1</v>
      </c>
    </row>
    <row r="6102" spans="1:20" x14ac:dyDescent="0.3">
      <c r="A6102" t="s">
        <v>77</v>
      </c>
      <c r="B6102" t="s">
        <v>684</v>
      </c>
      <c r="C6102">
        <v>10</v>
      </c>
      <c r="D6102">
        <v>12</v>
      </c>
      <c r="E6102" t="s">
        <v>510</v>
      </c>
      <c r="F6102" t="s">
        <v>508</v>
      </c>
      <c r="G6102" t="s">
        <v>508</v>
      </c>
      <c r="H6102">
        <v>3.78446065807689</v>
      </c>
      <c r="I6102">
        <v>67.0731541847112</v>
      </c>
      <c r="J6102">
        <v>0.40182913942684162</v>
      </c>
      <c r="K6102">
        <v>91.812177331014837</v>
      </c>
      <c r="L6102">
        <v>1.4244580647415039</v>
      </c>
      <c r="M6102">
        <v>-5.1186076339503606</v>
      </c>
      <c r="N6102">
        <v>1.885966313879659</v>
      </c>
      <c r="O6102">
        <v>0</v>
      </c>
      <c r="P6102">
        <v>1</v>
      </c>
      <c r="Q6102">
        <v>1</v>
      </c>
      <c r="R6102">
        <v>0</v>
      </c>
      <c r="S6102">
        <v>1</v>
      </c>
      <c r="T6102">
        <v>1</v>
      </c>
    </row>
    <row r="6103" spans="1:20" x14ac:dyDescent="0.3">
      <c r="A6103" t="s">
        <v>139</v>
      </c>
      <c r="B6103" t="s">
        <v>684</v>
      </c>
      <c r="C6103">
        <v>6</v>
      </c>
      <c r="D6103">
        <v>5</v>
      </c>
      <c r="E6103" t="s">
        <v>510</v>
      </c>
      <c r="F6103" t="s">
        <v>508</v>
      </c>
      <c r="G6103" t="s">
        <v>508</v>
      </c>
      <c r="H6103">
        <v>4.0883666931345113</v>
      </c>
      <c r="I6103">
        <v>58.476642241355073</v>
      </c>
      <c r="J6103">
        <v>1.1387582457897279E-2</v>
      </c>
      <c r="K6103">
        <v>48.97967282482724</v>
      </c>
      <c r="L6103">
        <v>0.4563288223236302</v>
      </c>
      <c r="M6103">
        <v>-0.87222311503549688</v>
      </c>
      <c r="N6103">
        <v>-1.319838289055377</v>
      </c>
      <c r="O6103">
        <v>0</v>
      </c>
      <c r="P6103">
        <v>1</v>
      </c>
      <c r="Q6103">
        <v>1</v>
      </c>
      <c r="R6103">
        <v>0</v>
      </c>
      <c r="S6103">
        <v>0</v>
      </c>
      <c r="T6103">
        <v>0</v>
      </c>
    </row>
    <row r="6104" spans="1:20" x14ac:dyDescent="0.3">
      <c r="A6104" t="s">
        <v>156</v>
      </c>
      <c r="B6104" t="s">
        <v>684</v>
      </c>
      <c r="C6104">
        <v>3</v>
      </c>
      <c r="D6104">
        <v>3</v>
      </c>
      <c r="E6104" t="s">
        <v>510</v>
      </c>
      <c r="F6104" t="s">
        <v>508</v>
      </c>
      <c r="G6104" t="s">
        <v>508</v>
      </c>
      <c r="H6104">
        <v>4.2353993259835034</v>
      </c>
      <c r="I6104">
        <v>51.105653063099027</v>
      </c>
      <c r="J6104">
        <v>-0.14394261889612259</v>
      </c>
      <c r="K6104">
        <v>9.2727193829550902</v>
      </c>
      <c r="L6104">
        <v>0.52937635433859054</v>
      </c>
      <c r="M6104">
        <v>-1.319838289055377</v>
      </c>
      <c r="N6104">
        <v>2.050820678618138</v>
      </c>
      <c r="O6104">
        <v>0</v>
      </c>
      <c r="P6104">
        <v>1</v>
      </c>
      <c r="Q6104">
        <v>0</v>
      </c>
      <c r="R6104">
        <v>0</v>
      </c>
      <c r="S6104">
        <v>0</v>
      </c>
      <c r="T6104">
        <v>0</v>
      </c>
    </row>
    <row r="6105" spans="1:20" x14ac:dyDescent="0.3">
      <c r="A6105" t="s">
        <v>265</v>
      </c>
      <c r="B6105" t="s">
        <v>684</v>
      </c>
      <c r="C6105">
        <v>8</v>
      </c>
      <c r="D6105">
        <v>7</v>
      </c>
      <c r="E6105" t="s">
        <v>510</v>
      </c>
      <c r="F6105" t="s">
        <v>508</v>
      </c>
      <c r="G6105" t="s">
        <v>508</v>
      </c>
      <c r="H6105">
        <v>3.3241756920569512</v>
      </c>
      <c r="I6105">
        <v>59.683787314853419</v>
      </c>
      <c r="J6105">
        <v>-0.13127119266785711</v>
      </c>
      <c r="K6105">
        <v>95.125078342019265</v>
      </c>
      <c r="L6105">
        <v>1.036988603816027</v>
      </c>
      <c r="M6105">
        <v>-0.76336007531034256</v>
      </c>
      <c r="N6105">
        <v>0.64102402126318814</v>
      </c>
      <c r="O6105">
        <v>1</v>
      </c>
      <c r="P6105">
        <v>1</v>
      </c>
      <c r="Q6105">
        <v>0</v>
      </c>
      <c r="R6105">
        <v>0</v>
      </c>
      <c r="S6105">
        <v>0</v>
      </c>
      <c r="T6105">
        <v>1</v>
      </c>
    </row>
    <row r="6106" spans="1:20" x14ac:dyDescent="0.3">
      <c r="A6106" t="s">
        <v>271</v>
      </c>
      <c r="B6106" t="s">
        <v>684</v>
      </c>
      <c r="C6106">
        <v>5</v>
      </c>
      <c r="D6106">
        <v>10</v>
      </c>
      <c r="E6106" t="s">
        <v>510</v>
      </c>
      <c r="F6106" t="s">
        <v>508</v>
      </c>
      <c r="G6106" t="s">
        <v>508</v>
      </c>
      <c r="H6106">
        <v>3.3661372257001299</v>
      </c>
      <c r="I6106">
        <v>41.666740252653071</v>
      </c>
      <c r="J6106">
        <v>-0.20439981632429391</v>
      </c>
      <c r="K6106">
        <v>24.437891467942141</v>
      </c>
      <c r="L6106">
        <v>1.04839775162393</v>
      </c>
      <c r="M6106">
        <v>-3.227169198108494</v>
      </c>
      <c r="N6106">
        <v>1.5357545417325189</v>
      </c>
      <c r="O6106">
        <v>0</v>
      </c>
      <c r="P6106">
        <v>1</v>
      </c>
      <c r="Q6106">
        <v>0</v>
      </c>
      <c r="R6106">
        <v>0</v>
      </c>
      <c r="S6106">
        <v>0</v>
      </c>
      <c r="T6106">
        <v>1</v>
      </c>
    </row>
    <row r="6107" spans="1:20" x14ac:dyDescent="0.3">
      <c r="A6107" t="s">
        <v>283</v>
      </c>
      <c r="B6107" t="s">
        <v>684</v>
      </c>
      <c r="C6107">
        <v>6</v>
      </c>
      <c r="D6107">
        <v>6</v>
      </c>
      <c r="E6107" t="s">
        <v>510</v>
      </c>
      <c r="F6107" t="s">
        <v>508</v>
      </c>
      <c r="G6107" t="s">
        <v>508</v>
      </c>
      <c r="H6107">
        <v>2.9814717352494662</v>
      </c>
      <c r="I6107">
        <v>66.808486807236889</v>
      </c>
      <c r="J6107">
        <v>-0.12737525741194469</v>
      </c>
      <c r="K6107">
        <v>166.1682323718932</v>
      </c>
      <c r="L6107">
        <v>0.96875860231960853</v>
      </c>
      <c r="M6107">
        <v>-0.75471824862373005</v>
      </c>
      <c r="N6107">
        <v>0.59146341021202675</v>
      </c>
      <c r="O6107">
        <v>1</v>
      </c>
      <c r="P6107">
        <v>1</v>
      </c>
      <c r="Q6107">
        <v>0</v>
      </c>
      <c r="R6107">
        <v>0</v>
      </c>
      <c r="S6107">
        <v>0</v>
      </c>
      <c r="T6107">
        <v>0</v>
      </c>
    </row>
    <row r="6108" spans="1:20" x14ac:dyDescent="0.3">
      <c r="A6108" t="s">
        <v>512</v>
      </c>
      <c r="B6108" t="s">
        <v>684</v>
      </c>
      <c r="C6108">
        <v>2</v>
      </c>
      <c r="D6108">
        <v>7</v>
      </c>
      <c r="E6108" t="s">
        <v>510</v>
      </c>
      <c r="F6108" t="s">
        <v>508</v>
      </c>
      <c r="G6108" t="s">
        <v>508</v>
      </c>
      <c r="H6108">
        <v>3.4040420490350081</v>
      </c>
      <c r="I6108">
        <v>28.318554196124371</v>
      </c>
      <c r="J6108">
        <v>-0.25642017430747788</v>
      </c>
      <c r="K6108">
        <v>-149.40883603011531</v>
      </c>
      <c r="L6108">
        <v>1.2156710267293589</v>
      </c>
      <c r="M6108">
        <v>-1.7219097133557919</v>
      </c>
      <c r="N6108">
        <v>-2.8471293066248831</v>
      </c>
      <c r="O6108">
        <v>0</v>
      </c>
      <c r="P6108">
        <v>0</v>
      </c>
      <c r="Q6108">
        <v>0</v>
      </c>
      <c r="R6108">
        <v>0</v>
      </c>
      <c r="S6108">
        <v>0</v>
      </c>
      <c r="T6108">
        <v>1</v>
      </c>
    </row>
    <row r="6109" spans="1:20" x14ac:dyDescent="0.3">
      <c r="A6109" t="s">
        <v>91</v>
      </c>
      <c r="B6109" t="s">
        <v>684</v>
      </c>
      <c r="C6109">
        <v>2</v>
      </c>
      <c r="D6109">
        <v>6</v>
      </c>
      <c r="E6109" t="s">
        <v>510</v>
      </c>
      <c r="F6109" t="s">
        <v>508</v>
      </c>
      <c r="G6109" t="s">
        <v>508</v>
      </c>
      <c r="H6109">
        <v>4.0190639775778552</v>
      </c>
      <c r="I6109">
        <v>41.038954991035467</v>
      </c>
      <c r="J6109">
        <v>-0.39383930105655712</v>
      </c>
      <c r="K6109">
        <v>-332.82306488146412</v>
      </c>
      <c r="L6109">
        <v>0.88160839282441861</v>
      </c>
      <c r="M6109">
        <v>-2.8471293066248831</v>
      </c>
      <c r="N6109">
        <v>-4.0126211785522514</v>
      </c>
      <c r="O6109">
        <v>0</v>
      </c>
      <c r="P6109">
        <v>0</v>
      </c>
      <c r="Q6109">
        <v>0</v>
      </c>
      <c r="R6109">
        <v>1</v>
      </c>
      <c r="S6109">
        <v>0</v>
      </c>
      <c r="T6109">
        <v>0</v>
      </c>
    </row>
    <row r="6110" spans="1:20" x14ac:dyDescent="0.3">
      <c r="A6110" t="s">
        <v>93</v>
      </c>
      <c r="B6110" t="s">
        <v>684</v>
      </c>
      <c r="C6110">
        <v>0</v>
      </c>
      <c r="D6110">
        <v>5</v>
      </c>
      <c r="E6110" t="s">
        <v>510</v>
      </c>
      <c r="F6110" t="s">
        <v>508</v>
      </c>
      <c r="G6110" t="s">
        <v>508</v>
      </c>
      <c r="H6110">
        <v>4.374956901320239</v>
      </c>
      <c r="I6110">
        <v>17.922090017929079</v>
      </c>
      <c r="J6110">
        <v>-0.56425998634961771</v>
      </c>
      <c r="K6110">
        <v>-198.68170684135879</v>
      </c>
      <c r="L6110">
        <v>0.60277610433827411</v>
      </c>
      <c r="M6110">
        <v>-4.0126211785522514</v>
      </c>
      <c r="N6110">
        <v>-2.5364062578950262</v>
      </c>
      <c r="O6110">
        <v>0</v>
      </c>
      <c r="P6110">
        <v>0</v>
      </c>
      <c r="Q6110">
        <v>0</v>
      </c>
      <c r="R6110">
        <v>0</v>
      </c>
      <c r="S6110">
        <v>0</v>
      </c>
      <c r="T6110">
        <v>0</v>
      </c>
    </row>
    <row r="6111" spans="1:20" x14ac:dyDescent="0.3">
      <c r="A6111" t="s">
        <v>162</v>
      </c>
      <c r="B6111" t="s">
        <v>684</v>
      </c>
      <c r="C6111">
        <v>0</v>
      </c>
      <c r="D6111">
        <v>3</v>
      </c>
      <c r="E6111" t="s">
        <v>510</v>
      </c>
      <c r="F6111" t="s">
        <v>508</v>
      </c>
      <c r="G6111" t="s">
        <v>508</v>
      </c>
      <c r="H6111">
        <v>4.6345998734498091</v>
      </c>
      <c r="I6111">
        <v>9.1133180808133005</v>
      </c>
      <c r="J6111">
        <v>-0.79147385903942158</v>
      </c>
      <c r="K6111">
        <v>-119.3625652783339</v>
      </c>
      <c r="L6111">
        <v>0.78570639728668501</v>
      </c>
      <c r="M6111">
        <v>-1.377667547218433</v>
      </c>
      <c r="N6111">
        <v>-0.33718542414481001</v>
      </c>
      <c r="O6111">
        <v>0</v>
      </c>
      <c r="P6111">
        <v>0</v>
      </c>
      <c r="Q6111">
        <v>0</v>
      </c>
      <c r="R6111">
        <v>0</v>
      </c>
      <c r="S6111">
        <v>0</v>
      </c>
      <c r="T6111">
        <v>0</v>
      </c>
    </row>
    <row r="6112" spans="1:20" x14ac:dyDescent="0.3">
      <c r="A6112" t="s">
        <v>220</v>
      </c>
      <c r="B6112" t="s">
        <v>684</v>
      </c>
      <c r="C6112">
        <v>4</v>
      </c>
      <c r="D6112">
        <v>5</v>
      </c>
      <c r="E6112" t="s">
        <v>510</v>
      </c>
      <c r="F6112" t="s">
        <v>508</v>
      </c>
      <c r="G6112" t="s">
        <v>508</v>
      </c>
      <c r="H6112">
        <v>4.9437275538700209</v>
      </c>
      <c r="I6112">
        <v>23.108400171778349</v>
      </c>
      <c r="J6112">
        <v>-0.77766289693914192</v>
      </c>
      <c r="K6112">
        <v>-126.63574486152611</v>
      </c>
      <c r="L6112">
        <v>1.6526473011617271</v>
      </c>
      <c r="M6112">
        <v>-0.33718542414481001</v>
      </c>
      <c r="N6112">
        <v>5.7515640212291874</v>
      </c>
      <c r="O6112">
        <v>0</v>
      </c>
      <c r="P6112">
        <v>0</v>
      </c>
      <c r="Q6112">
        <v>0</v>
      </c>
      <c r="R6112">
        <v>1</v>
      </c>
      <c r="S6112">
        <v>0</v>
      </c>
      <c r="T6112">
        <v>1</v>
      </c>
    </row>
    <row r="6113" spans="1:20" x14ac:dyDescent="0.3">
      <c r="A6113" t="s">
        <v>235</v>
      </c>
      <c r="B6113" t="s">
        <v>684</v>
      </c>
      <c r="C6113">
        <v>7</v>
      </c>
      <c r="D6113">
        <v>4</v>
      </c>
      <c r="E6113" t="s">
        <v>510</v>
      </c>
      <c r="F6113" t="s">
        <v>508</v>
      </c>
      <c r="G6113" t="s">
        <v>508</v>
      </c>
      <c r="H6113">
        <v>5.3116825344252527</v>
      </c>
      <c r="I6113">
        <v>57.287441655022441</v>
      </c>
      <c r="J6113">
        <v>3.918648879104783E-2</v>
      </c>
      <c r="K6113">
        <v>30.241023528977252</v>
      </c>
      <c r="L6113">
        <v>0.78874336075543794</v>
      </c>
      <c r="M6113">
        <v>-1.4524644968280671</v>
      </c>
      <c r="N6113">
        <v>-1.9205016386672309</v>
      </c>
      <c r="O6113">
        <v>1</v>
      </c>
      <c r="P6113">
        <v>1</v>
      </c>
      <c r="Q6113">
        <v>1</v>
      </c>
      <c r="R6113">
        <v>0</v>
      </c>
      <c r="S6113">
        <v>0</v>
      </c>
      <c r="T6113">
        <v>0</v>
      </c>
    </row>
    <row r="6114" spans="1:20" x14ac:dyDescent="0.3">
      <c r="A6114" t="s">
        <v>259</v>
      </c>
      <c r="B6114" t="s">
        <v>684</v>
      </c>
      <c r="C6114">
        <v>7</v>
      </c>
      <c r="D6114">
        <v>6</v>
      </c>
      <c r="E6114" t="s">
        <v>510</v>
      </c>
      <c r="F6114" t="s">
        <v>508</v>
      </c>
      <c r="G6114" t="s">
        <v>508</v>
      </c>
      <c r="H6114">
        <v>5.4124382264446282</v>
      </c>
      <c r="I6114">
        <v>48.582982977108337</v>
      </c>
      <c r="J6114">
        <v>6.827609585435479E-2</v>
      </c>
      <c r="K6114">
        <v>4.3814629804165577</v>
      </c>
      <c r="L6114">
        <v>0.66881344731877301</v>
      </c>
      <c r="M6114">
        <v>-1.9205016386672309</v>
      </c>
      <c r="N6114">
        <v>-0.50090486151571334</v>
      </c>
      <c r="O6114">
        <v>1</v>
      </c>
      <c r="P6114">
        <v>1</v>
      </c>
      <c r="Q6114">
        <v>1</v>
      </c>
      <c r="R6114">
        <v>0</v>
      </c>
      <c r="S6114">
        <v>0</v>
      </c>
      <c r="T6114">
        <v>0</v>
      </c>
    </row>
    <row r="6115" spans="1:20" x14ac:dyDescent="0.3">
      <c r="A6115" t="s">
        <v>269</v>
      </c>
      <c r="B6115" t="s">
        <v>684</v>
      </c>
      <c r="C6115">
        <v>4</v>
      </c>
      <c r="D6115">
        <v>5</v>
      </c>
      <c r="E6115" t="s">
        <v>510</v>
      </c>
      <c r="F6115" t="s">
        <v>508</v>
      </c>
      <c r="G6115" t="s">
        <v>508</v>
      </c>
      <c r="H6115">
        <v>5.056216513937704</v>
      </c>
      <c r="I6115">
        <v>41.295560627231907</v>
      </c>
      <c r="J6115">
        <v>3.6160897033001071E-2</v>
      </c>
      <c r="K6115">
        <v>7.5523621482824552</v>
      </c>
      <c r="L6115">
        <v>0.35494001849361578</v>
      </c>
      <c r="M6115">
        <v>-1.1441647397499219</v>
      </c>
      <c r="N6115">
        <v>-0.87963208658373648</v>
      </c>
      <c r="O6115">
        <v>0</v>
      </c>
      <c r="P6115">
        <v>1</v>
      </c>
      <c r="Q6115">
        <v>1</v>
      </c>
      <c r="R6115">
        <v>0</v>
      </c>
      <c r="S6115">
        <v>0</v>
      </c>
      <c r="T6115">
        <v>0</v>
      </c>
    </row>
    <row r="6116" spans="1:20" x14ac:dyDescent="0.3">
      <c r="A6116" t="s">
        <v>282</v>
      </c>
      <c r="B6116" t="s">
        <v>684</v>
      </c>
      <c r="C6116">
        <v>3</v>
      </c>
      <c r="D6116">
        <v>4</v>
      </c>
      <c r="E6116" t="s">
        <v>510</v>
      </c>
      <c r="F6116" t="s">
        <v>508</v>
      </c>
      <c r="G6116" t="s">
        <v>508</v>
      </c>
      <c r="H6116">
        <v>4.8108361176568</v>
      </c>
      <c r="I6116">
        <v>37.449396385999442</v>
      </c>
      <c r="J6116">
        <v>-4.2682756762620899E-3</v>
      </c>
      <c r="K6116">
        <v>-22.98901929737027</v>
      </c>
      <c r="L6116">
        <v>0.60440465890966444</v>
      </c>
      <c r="M6116">
        <v>-0.87963208658373648</v>
      </c>
      <c r="N6116">
        <v>2.7090141421750689</v>
      </c>
      <c r="O6116">
        <v>0</v>
      </c>
      <c r="P6116">
        <v>1</v>
      </c>
      <c r="Q6116">
        <v>0</v>
      </c>
      <c r="R6116">
        <v>0</v>
      </c>
      <c r="S6116">
        <v>0</v>
      </c>
      <c r="T6116">
        <v>0</v>
      </c>
    </row>
    <row r="6117" spans="1:20" x14ac:dyDescent="0.3">
      <c r="A6117" t="s">
        <v>285</v>
      </c>
      <c r="B6117" t="s">
        <v>684</v>
      </c>
      <c r="C6117">
        <v>5</v>
      </c>
      <c r="D6117">
        <v>7</v>
      </c>
      <c r="E6117" t="s">
        <v>510</v>
      </c>
      <c r="F6117" t="s">
        <v>508</v>
      </c>
      <c r="G6117" t="s">
        <v>508</v>
      </c>
      <c r="H6117">
        <v>4.7641202856931972</v>
      </c>
      <c r="I6117">
        <v>39.271261626041557</v>
      </c>
      <c r="J6117">
        <v>-4.1417211502082107E-2</v>
      </c>
      <c r="K6117">
        <v>28.343779063914511</v>
      </c>
      <c r="L6117">
        <v>1.035781508542392</v>
      </c>
      <c r="M6117">
        <v>-2.2282845667044229</v>
      </c>
      <c r="N6117">
        <v>1.9069760344749269</v>
      </c>
      <c r="O6117">
        <v>0</v>
      </c>
      <c r="P6117">
        <v>1</v>
      </c>
      <c r="Q6117">
        <v>0</v>
      </c>
      <c r="R6117">
        <v>0</v>
      </c>
      <c r="S6117">
        <v>0</v>
      </c>
      <c r="T6117">
        <v>1</v>
      </c>
    </row>
    <row r="6118" spans="1:20" x14ac:dyDescent="0.3">
      <c r="A6118" t="s">
        <v>295</v>
      </c>
      <c r="B6118" t="s">
        <v>684</v>
      </c>
      <c r="C6118">
        <v>7</v>
      </c>
      <c r="D6118">
        <v>8</v>
      </c>
      <c r="E6118" t="s">
        <v>510</v>
      </c>
      <c r="F6118" t="s">
        <v>508</v>
      </c>
      <c r="G6118" t="s">
        <v>508</v>
      </c>
      <c r="H6118">
        <v>5.1011066404103866</v>
      </c>
      <c r="I6118">
        <v>45.951421302765297</v>
      </c>
      <c r="J6118">
        <v>4.3336066830932503E-2</v>
      </c>
      <c r="K6118">
        <v>56.626004587903672</v>
      </c>
      <c r="L6118">
        <v>0.63322060727481455</v>
      </c>
      <c r="M6118">
        <v>-2.2829016356240128</v>
      </c>
      <c r="N6118">
        <v>-9.161913803743349E-2</v>
      </c>
      <c r="O6118">
        <v>1</v>
      </c>
      <c r="P6118">
        <v>1</v>
      </c>
      <c r="Q6118">
        <v>1</v>
      </c>
      <c r="R6118">
        <v>0</v>
      </c>
      <c r="S6118">
        <v>0</v>
      </c>
      <c r="T6118">
        <v>0</v>
      </c>
    </row>
    <row r="6119" spans="1:20" x14ac:dyDescent="0.3">
      <c r="A6119" t="s">
        <v>298</v>
      </c>
      <c r="B6119" t="s">
        <v>684</v>
      </c>
      <c r="C6119">
        <v>8</v>
      </c>
      <c r="D6119">
        <v>8</v>
      </c>
      <c r="E6119" t="s">
        <v>510</v>
      </c>
      <c r="F6119" t="s">
        <v>508</v>
      </c>
      <c r="G6119" t="s">
        <v>508</v>
      </c>
      <c r="H6119">
        <v>4.9911580702318838</v>
      </c>
      <c r="I6119">
        <v>35.799518110022603</v>
      </c>
      <c r="J6119">
        <v>3.7695285098644671E-2</v>
      </c>
      <c r="K6119">
        <v>-50.716164844615378</v>
      </c>
      <c r="L6119">
        <v>1.2040238990128369</v>
      </c>
      <c r="M6119">
        <v>-9.161913803743349E-2</v>
      </c>
      <c r="N6119">
        <v>-1.192114787934047</v>
      </c>
      <c r="O6119">
        <v>0</v>
      </c>
      <c r="P6119">
        <v>1</v>
      </c>
      <c r="Q6119">
        <v>1</v>
      </c>
      <c r="R6119">
        <v>0</v>
      </c>
      <c r="S6119">
        <v>0</v>
      </c>
      <c r="T6119">
        <v>1</v>
      </c>
    </row>
    <row r="6120" spans="1:20" x14ac:dyDescent="0.3">
      <c r="A6120" t="s">
        <v>164</v>
      </c>
      <c r="B6120" t="s">
        <v>684</v>
      </c>
      <c r="C6120">
        <v>0</v>
      </c>
      <c r="D6120">
        <v>5</v>
      </c>
      <c r="E6120" t="s">
        <v>510</v>
      </c>
      <c r="F6120" t="s">
        <v>508</v>
      </c>
      <c r="G6120" t="s">
        <v>508</v>
      </c>
      <c r="H6120">
        <v>4.7057575377251988</v>
      </c>
      <c r="I6120">
        <v>1.680657452978777</v>
      </c>
      <c r="J6120">
        <v>-0.30759601103736839</v>
      </c>
      <c r="K6120">
        <v>-178.76343549699979</v>
      </c>
      <c r="L6120">
        <v>0.83783939428231302</v>
      </c>
      <c r="M6120">
        <v>-4.6411451246844777</v>
      </c>
      <c r="N6120">
        <v>7.9779233730115431</v>
      </c>
      <c r="O6120">
        <v>0</v>
      </c>
      <c r="P6120">
        <v>0</v>
      </c>
      <c r="Q6120">
        <v>0</v>
      </c>
      <c r="R6120">
        <v>0</v>
      </c>
      <c r="S6120">
        <v>0</v>
      </c>
      <c r="T6120">
        <v>0</v>
      </c>
    </row>
    <row r="6121" spans="1:20" x14ac:dyDescent="0.3">
      <c r="A6121" t="s">
        <v>242</v>
      </c>
      <c r="B6121" t="s">
        <v>684</v>
      </c>
      <c r="C6121">
        <v>6</v>
      </c>
      <c r="D6121">
        <v>7</v>
      </c>
      <c r="E6121" t="s">
        <v>510</v>
      </c>
      <c r="F6121" t="s">
        <v>508</v>
      </c>
      <c r="G6121" t="s">
        <v>508</v>
      </c>
      <c r="H6121">
        <v>4.2707778350765127</v>
      </c>
      <c r="I6121">
        <v>32.773114182340407</v>
      </c>
      <c r="J6121">
        <v>-4.7506352386083028E-3</v>
      </c>
      <c r="K6121">
        <v>-42.684854176337012</v>
      </c>
      <c r="L6121">
        <v>0.82948593990607322</v>
      </c>
      <c r="M6121">
        <v>-2.0939919049957529</v>
      </c>
      <c r="N6121">
        <v>2.091248134805304</v>
      </c>
      <c r="O6121">
        <v>1</v>
      </c>
      <c r="P6121">
        <v>1</v>
      </c>
      <c r="Q6121">
        <v>0</v>
      </c>
      <c r="R6121">
        <v>0</v>
      </c>
      <c r="S6121">
        <v>0</v>
      </c>
      <c r="T6121">
        <v>0</v>
      </c>
    </row>
    <row r="6122" spans="1:20" x14ac:dyDescent="0.3">
      <c r="A6122" t="s">
        <v>77</v>
      </c>
      <c r="B6122" t="s">
        <v>685</v>
      </c>
      <c r="C6122">
        <v>1</v>
      </c>
      <c r="D6122">
        <v>2</v>
      </c>
      <c r="E6122" t="s">
        <v>510</v>
      </c>
      <c r="F6122" t="s">
        <v>508</v>
      </c>
      <c r="G6122" t="s">
        <v>508</v>
      </c>
      <c r="H6122">
        <v>6.521954627594682</v>
      </c>
      <c r="I6122">
        <v>20.537905063918341</v>
      </c>
      <c r="J6122">
        <v>-0.150651664855804</v>
      </c>
      <c r="K6122">
        <v>-47.240592135290207</v>
      </c>
      <c r="L6122">
        <v>0.66128683379670139</v>
      </c>
      <c r="M6122">
        <v>-1.168385388765822</v>
      </c>
      <c r="N6122">
        <v>-0.20862122901560051</v>
      </c>
      <c r="O6122">
        <v>0</v>
      </c>
      <c r="P6122">
        <v>1</v>
      </c>
      <c r="Q6122">
        <v>0</v>
      </c>
      <c r="R6122">
        <v>0</v>
      </c>
      <c r="S6122">
        <v>0</v>
      </c>
      <c r="T6122">
        <v>0</v>
      </c>
    </row>
    <row r="6123" spans="1:20" x14ac:dyDescent="0.3">
      <c r="A6123" t="s">
        <v>139</v>
      </c>
      <c r="B6123" t="s">
        <v>685</v>
      </c>
      <c r="C6123">
        <v>3</v>
      </c>
      <c r="D6123">
        <v>4</v>
      </c>
      <c r="E6123" t="s">
        <v>510</v>
      </c>
      <c r="F6123" t="s">
        <v>508</v>
      </c>
      <c r="G6123" t="s">
        <v>508</v>
      </c>
      <c r="H6123">
        <v>6.6286527603579728</v>
      </c>
      <c r="I6123">
        <v>7.2164895240820019</v>
      </c>
      <c r="J6123">
        <v>-0.29552423909924419</v>
      </c>
      <c r="K6123">
        <v>-64.376101699328387</v>
      </c>
      <c r="L6123">
        <v>1.4619845612678251</v>
      </c>
      <c r="M6123">
        <v>-1.543861523009183</v>
      </c>
      <c r="N6123">
        <v>2.280831465352902</v>
      </c>
      <c r="O6123">
        <v>0</v>
      </c>
      <c r="P6123">
        <v>1</v>
      </c>
      <c r="Q6123">
        <v>0</v>
      </c>
      <c r="R6123">
        <v>0</v>
      </c>
      <c r="S6123">
        <v>0</v>
      </c>
      <c r="T6123">
        <v>1</v>
      </c>
    </row>
    <row r="6124" spans="1:20" x14ac:dyDescent="0.3">
      <c r="A6124" t="s">
        <v>228</v>
      </c>
      <c r="B6124" t="s">
        <v>685</v>
      </c>
      <c r="C6124">
        <v>3</v>
      </c>
      <c r="D6124">
        <v>4</v>
      </c>
      <c r="E6124" t="s">
        <v>510</v>
      </c>
      <c r="F6124" t="s">
        <v>508</v>
      </c>
      <c r="G6124" t="s">
        <v>508</v>
      </c>
      <c r="H6124">
        <v>4.8427862936590067</v>
      </c>
      <c r="I6124">
        <v>13.06818120243144</v>
      </c>
      <c r="J6124">
        <v>-0.1535216710496807</v>
      </c>
      <c r="K6124">
        <v>-70.991598329878229</v>
      </c>
      <c r="L6124">
        <v>0.62778443075629498</v>
      </c>
      <c r="M6124">
        <v>-0.70273669017767693</v>
      </c>
      <c r="N6124">
        <v>0</v>
      </c>
      <c r="O6124">
        <v>0</v>
      </c>
      <c r="P6124">
        <v>1</v>
      </c>
      <c r="Q6124">
        <v>0</v>
      </c>
      <c r="R6124">
        <v>0</v>
      </c>
      <c r="S6124">
        <v>0</v>
      </c>
      <c r="T6124">
        <v>0</v>
      </c>
    </row>
    <row r="6125" spans="1:20" x14ac:dyDescent="0.3">
      <c r="A6125" t="s">
        <v>265</v>
      </c>
      <c r="B6125" t="s">
        <v>685</v>
      </c>
      <c r="C6125">
        <v>7</v>
      </c>
      <c r="D6125">
        <v>7</v>
      </c>
      <c r="E6125" t="s">
        <v>510</v>
      </c>
      <c r="F6125" t="s">
        <v>508</v>
      </c>
      <c r="G6125" t="s">
        <v>508</v>
      </c>
      <c r="H6125">
        <v>3.299799048154346</v>
      </c>
      <c r="I6125">
        <v>38.970578438680477</v>
      </c>
      <c r="J6125">
        <v>-2.4254316893252411E-2</v>
      </c>
      <c r="K6125">
        <v>-36.61612795514089</v>
      </c>
      <c r="L6125">
        <v>1.0266818250844449</v>
      </c>
      <c r="M6125">
        <v>-1.0453001269483371</v>
      </c>
      <c r="N6125">
        <v>-2.8168987598808548</v>
      </c>
      <c r="O6125">
        <v>0</v>
      </c>
      <c r="P6125">
        <v>1</v>
      </c>
      <c r="Q6125">
        <v>0</v>
      </c>
      <c r="R6125">
        <v>1</v>
      </c>
      <c r="S6125">
        <v>0</v>
      </c>
      <c r="T6125">
        <v>1</v>
      </c>
    </row>
    <row r="6126" spans="1:20" x14ac:dyDescent="0.3">
      <c r="A6126" t="s">
        <v>271</v>
      </c>
      <c r="B6126" t="s">
        <v>685</v>
      </c>
      <c r="C6126">
        <v>0</v>
      </c>
      <c r="D6126">
        <v>5</v>
      </c>
      <c r="E6126" t="s">
        <v>510</v>
      </c>
      <c r="F6126" t="s">
        <v>508</v>
      </c>
      <c r="G6126" t="s">
        <v>508</v>
      </c>
      <c r="H6126">
        <v>3.395094698385908</v>
      </c>
      <c r="I6126">
        <v>0</v>
      </c>
      <c r="J6126">
        <v>-0.10550648357683499</v>
      </c>
      <c r="K6126">
        <v>-186.63882496774951</v>
      </c>
      <c r="L6126">
        <v>0.8303008161350065</v>
      </c>
      <c r="M6126">
        <v>-1.6666702371864011</v>
      </c>
      <c r="N6126">
        <v>1.179070383274478</v>
      </c>
      <c r="O6126">
        <v>0</v>
      </c>
      <c r="P6126">
        <v>0</v>
      </c>
      <c r="Q6126">
        <v>0</v>
      </c>
      <c r="R6126">
        <v>0</v>
      </c>
      <c r="S6126">
        <v>0</v>
      </c>
      <c r="T6126">
        <v>0</v>
      </c>
    </row>
    <row r="6127" spans="1:20" x14ac:dyDescent="0.3">
      <c r="A6127" t="s">
        <v>290</v>
      </c>
      <c r="B6127" t="s">
        <v>685</v>
      </c>
      <c r="C6127">
        <v>2</v>
      </c>
      <c r="D6127">
        <v>9</v>
      </c>
      <c r="E6127" t="s">
        <v>510</v>
      </c>
      <c r="F6127" t="s">
        <v>508</v>
      </c>
      <c r="G6127" t="s">
        <v>508</v>
      </c>
      <c r="H6127">
        <v>3.3131871904645638</v>
      </c>
      <c r="I6127">
        <v>2.9762012888224851</v>
      </c>
      <c r="J6127">
        <v>-0.16964769166245869</v>
      </c>
      <c r="K6127">
        <v>-168.19317896978939</v>
      </c>
      <c r="L6127">
        <v>1.40207206306987</v>
      </c>
      <c r="M6127">
        <v>-4.4117673870600704</v>
      </c>
      <c r="N6127">
        <v>0.15384967510516831</v>
      </c>
      <c r="O6127">
        <v>0</v>
      </c>
      <c r="P6127">
        <v>0</v>
      </c>
      <c r="Q6127">
        <v>0</v>
      </c>
      <c r="R6127">
        <v>0</v>
      </c>
      <c r="S6127">
        <v>0</v>
      </c>
      <c r="T6127">
        <v>1</v>
      </c>
    </row>
    <row r="6128" spans="1:20" x14ac:dyDescent="0.3">
      <c r="A6128" t="s">
        <v>512</v>
      </c>
      <c r="B6128" t="s">
        <v>685</v>
      </c>
      <c r="C6128">
        <v>2</v>
      </c>
      <c r="D6128">
        <v>9</v>
      </c>
      <c r="E6128" t="s">
        <v>510</v>
      </c>
      <c r="F6128" t="s">
        <v>508</v>
      </c>
      <c r="G6128" t="s">
        <v>508</v>
      </c>
      <c r="H6128">
        <v>3.2513877463445779</v>
      </c>
      <c r="I6128">
        <v>3.3492674504135032</v>
      </c>
      <c r="J6128">
        <v>-0.24891892909968291</v>
      </c>
      <c r="K6128">
        <v>-159.80395216155071</v>
      </c>
      <c r="L6128">
        <v>1.2359945269843211</v>
      </c>
      <c r="M6128">
        <v>-3.1490075781214522</v>
      </c>
      <c r="N6128">
        <v>-6.4234693734783086</v>
      </c>
      <c r="O6128">
        <v>0</v>
      </c>
      <c r="P6128">
        <v>0</v>
      </c>
      <c r="Q6128">
        <v>0</v>
      </c>
      <c r="R6128">
        <v>0</v>
      </c>
      <c r="S6128">
        <v>0</v>
      </c>
      <c r="T6128">
        <v>1</v>
      </c>
    </row>
    <row r="6129" spans="1:20" x14ac:dyDescent="0.3">
      <c r="A6129" t="s">
        <v>91</v>
      </c>
      <c r="B6129" t="s">
        <v>685</v>
      </c>
      <c r="C6129">
        <v>2</v>
      </c>
      <c r="D6129">
        <v>9</v>
      </c>
      <c r="E6129" t="s">
        <v>510</v>
      </c>
      <c r="F6129" t="s">
        <v>508</v>
      </c>
      <c r="G6129" t="s">
        <v>508</v>
      </c>
      <c r="H6129">
        <v>3.934624633737402</v>
      </c>
      <c r="I6129">
        <v>13.2013360250234</v>
      </c>
      <c r="J6129">
        <v>-0.35807469960650012</v>
      </c>
      <c r="K6129">
        <v>-240.55415558105909</v>
      </c>
      <c r="L6129">
        <v>1.2619749288452271</v>
      </c>
      <c r="M6129">
        <v>-6.4234693734783086</v>
      </c>
      <c r="N6129">
        <v>1.271183187336304</v>
      </c>
      <c r="O6129">
        <v>0</v>
      </c>
      <c r="P6129">
        <v>0</v>
      </c>
      <c r="Q6129">
        <v>0</v>
      </c>
      <c r="R6129">
        <v>0</v>
      </c>
      <c r="S6129">
        <v>0</v>
      </c>
      <c r="T6129">
        <v>1</v>
      </c>
    </row>
    <row r="6130" spans="1:20" x14ac:dyDescent="0.3">
      <c r="A6130" t="s">
        <v>162</v>
      </c>
      <c r="B6130" t="s">
        <v>685</v>
      </c>
      <c r="C6130">
        <v>1</v>
      </c>
      <c r="D6130">
        <v>4</v>
      </c>
      <c r="E6130" t="s">
        <v>510</v>
      </c>
      <c r="F6130" t="s">
        <v>508</v>
      </c>
      <c r="G6130" t="s">
        <v>508</v>
      </c>
      <c r="H6130">
        <v>5.071606054862472</v>
      </c>
      <c r="I6130">
        <v>22.558923099499051</v>
      </c>
      <c r="J6130">
        <v>-0.2096286158921454</v>
      </c>
      <c r="K6130">
        <v>-83.066742027794717</v>
      </c>
      <c r="L6130">
        <v>0.55943435351675075</v>
      </c>
      <c r="M6130">
        <v>-4.2823154365994496</v>
      </c>
      <c r="N6130">
        <v>2.4855028858327759</v>
      </c>
      <c r="O6130">
        <v>0</v>
      </c>
      <c r="P6130">
        <v>1</v>
      </c>
      <c r="Q6130">
        <v>0</v>
      </c>
      <c r="R6130">
        <v>0</v>
      </c>
      <c r="S6130">
        <v>0</v>
      </c>
      <c r="T6130">
        <v>0</v>
      </c>
    </row>
    <row r="6131" spans="1:20" x14ac:dyDescent="0.3">
      <c r="A6131" t="s">
        <v>235</v>
      </c>
      <c r="B6131" t="s">
        <v>685</v>
      </c>
      <c r="C6131">
        <v>1</v>
      </c>
      <c r="D6131">
        <v>3</v>
      </c>
      <c r="E6131" t="s">
        <v>510</v>
      </c>
      <c r="F6131" t="s">
        <v>508</v>
      </c>
      <c r="G6131" t="s">
        <v>508</v>
      </c>
      <c r="H6131">
        <v>5.5976427226181276</v>
      </c>
      <c r="I6131">
        <v>23.36064724792605</v>
      </c>
      <c r="J6131">
        <v>2.631104551838925E-2</v>
      </c>
      <c r="K6131">
        <v>-128.66484202777681</v>
      </c>
      <c r="L6131">
        <v>0.79590505144694945</v>
      </c>
      <c r="M6131">
        <v>-1.899253086349266</v>
      </c>
      <c r="N6131">
        <v>0.16834599239645431</v>
      </c>
      <c r="O6131">
        <v>0</v>
      </c>
      <c r="P6131">
        <v>0</v>
      </c>
      <c r="Q6131">
        <v>1</v>
      </c>
      <c r="R6131">
        <v>0</v>
      </c>
      <c r="S6131">
        <v>0</v>
      </c>
      <c r="T6131">
        <v>0</v>
      </c>
    </row>
    <row r="6132" spans="1:20" x14ac:dyDescent="0.3">
      <c r="A6132" t="s">
        <v>269</v>
      </c>
      <c r="B6132" t="s">
        <v>685</v>
      </c>
      <c r="C6132">
        <v>4</v>
      </c>
      <c r="D6132">
        <v>4</v>
      </c>
      <c r="E6132" t="s">
        <v>510</v>
      </c>
      <c r="F6132" t="s">
        <v>508</v>
      </c>
      <c r="G6132" t="s">
        <v>508</v>
      </c>
      <c r="H6132">
        <v>5.1887369898525533</v>
      </c>
      <c r="I6132">
        <v>24.468098058054441</v>
      </c>
      <c r="J6132">
        <v>3.027091636517221E-2</v>
      </c>
      <c r="K6132">
        <v>-82.244040441655713</v>
      </c>
      <c r="L6132">
        <v>0.64981741394049553</v>
      </c>
      <c r="M6132">
        <v>-1.752913960741733</v>
      </c>
      <c r="N6132">
        <v>0.4248023374337816</v>
      </c>
      <c r="O6132">
        <v>0</v>
      </c>
      <c r="P6132">
        <v>1</v>
      </c>
      <c r="Q6132">
        <v>1</v>
      </c>
      <c r="R6132">
        <v>0</v>
      </c>
      <c r="S6132">
        <v>0</v>
      </c>
      <c r="T6132">
        <v>0</v>
      </c>
    </row>
    <row r="6133" spans="1:20" x14ac:dyDescent="0.3">
      <c r="A6133" t="s">
        <v>285</v>
      </c>
      <c r="B6133" t="s">
        <v>685</v>
      </c>
      <c r="C6133">
        <v>2</v>
      </c>
      <c r="D6133">
        <v>6</v>
      </c>
      <c r="E6133" t="s">
        <v>510</v>
      </c>
      <c r="F6133" t="s">
        <v>508</v>
      </c>
      <c r="G6133" t="s">
        <v>508</v>
      </c>
      <c r="H6133">
        <v>4.569141862063443</v>
      </c>
      <c r="I6133">
        <v>2.0100485655107239</v>
      </c>
      <c r="J6133">
        <v>-3.5062280624965643E-2</v>
      </c>
      <c r="K6133">
        <v>-140.341853108972</v>
      </c>
      <c r="L6133">
        <v>1.031925602481925</v>
      </c>
      <c r="M6133">
        <v>-3.103453435455406</v>
      </c>
      <c r="N6133">
        <v>-0.35587155398178549</v>
      </c>
      <c r="O6133">
        <v>0</v>
      </c>
      <c r="P6133">
        <v>0</v>
      </c>
      <c r="Q6133">
        <v>0</v>
      </c>
      <c r="R6133">
        <v>0</v>
      </c>
      <c r="S6133">
        <v>0</v>
      </c>
      <c r="T6133">
        <v>1</v>
      </c>
    </row>
    <row r="6134" spans="1:20" x14ac:dyDescent="0.3">
      <c r="A6134" t="s">
        <v>291</v>
      </c>
      <c r="B6134" t="s">
        <v>685</v>
      </c>
      <c r="C6134">
        <v>2</v>
      </c>
      <c r="D6134">
        <v>7</v>
      </c>
      <c r="E6134" t="s">
        <v>510</v>
      </c>
      <c r="F6134" t="s">
        <v>508</v>
      </c>
      <c r="G6134" t="s">
        <v>508</v>
      </c>
      <c r="H6134">
        <v>4.2097691166560613</v>
      </c>
      <c r="I6134">
        <v>8.1521525049497772</v>
      </c>
      <c r="J6134">
        <v>-8.8285210021793237E-2</v>
      </c>
      <c r="K6134">
        <v>-154.4464149434607</v>
      </c>
      <c r="L6134">
        <v>1.238696170473147</v>
      </c>
      <c r="M6134">
        <v>-2.589285417783012</v>
      </c>
      <c r="N6134">
        <v>-2.8414250254633671</v>
      </c>
      <c r="O6134">
        <v>0</v>
      </c>
      <c r="P6134">
        <v>0</v>
      </c>
      <c r="Q6134">
        <v>0</v>
      </c>
      <c r="R6134">
        <v>0</v>
      </c>
      <c r="S6134">
        <v>0</v>
      </c>
      <c r="T6134">
        <v>1</v>
      </c>
    </row>
    <row r="6135" spans="1:20" x14ac:dyDescent="0.3">
      <c r="A6135" t="s">
        <v>295</v>
      </c>
      <c r="B6135" t="s">
        <v>685</v>
      </c>
      <c r="C6135">
        <v>2</v>
      </c>
      <c r="D6135">
        <v>6</v>
      </c>
      <c r="E6135" t="s">
        <v>510</v>
      </c>
      <c r="F6135" t="s">
        <v>508</v>
      </c>
      <c r="G6135" t="s">
        <v>508</v>
      </c>
      <c r="H6135">
        <v>4.3665776390731512</v>
      </c>
      <c r="I6135">
        <v>13.419929147378159</v>
      </c>
      <c r="J6135">
        <v>-0.13572271092059671</v>
      </c>
      <c r="K6135">
        <v>-179.1626117443445</v>
      </c>
      <c r="L6135">
        <v>1.0091499022972741</v>
      </c>
      <c r="M6135">
        <v>-2.8414250254633671</v>
      </c>
      <c r="N6135">
        <v>3.0188649368694609</v>
      </c>
      <c r="O6135">
        <v>0</v>
      </c>
      <c r="P6135">
        <v>0</v>
      </c>
      <c r="Q6135">
        <v>0</v>
      </c>
      <c r="R6135">
        <v>0</v>
      </c>
      <c r="S6135">
        <v>0</v>
      </c>
      <c r="T6135">
        <v>1</v>
      </c>
    </row>
    <row r="6136" spans="1:20" x14ac:dyDescent="0.3">
      <c r="A6136" t="s">
        <v>96</v>
      </c>
      <c r="B6136" t="s">
        <v>685</v>
      </c>
      <c r="C6136">
        <v>7</v>
      </c>
      <c r="D6136">
        <v>8</v>
      </c>
      <c r="E6136" t="s">
        <v>510</v>
      </c>
      <c r="F6136" t="s">
        <v>508</v>
      </c>
      <c r="G6136" t="s">
        <v>508</v>
      </c>
      <c r="H6136">
        <v>5.3092257812305794</v>
      </c>
      <c r="I6136">
        <v>36.764715163355341</v>
      </c>
      <c r="J6136">
        <v>0.1407256998248696</v>
      </c>
      <c r="K6136">
        <v>-31.984640265622559</v>
      </c>
      <c r="L6136">
        <v>0.34442062010014901</v>
      </c>
      <c r="M6136">
        <v>-2.443278639085118</v>
      </c>
      <c r="N6136">
        <v>0.53666783814492436</v>
      </c>
      <c r="O6136">
        <v>1</v>
      </c>
      <c r="P6136">
        <v>1</v>
      </c>
      <c r="Q6136">
        <v>1</v>
      </c>
      <c r="R6136">
        <v>0</v>
      </c>
      <c r="S6136">
        <v>0</v>
      </c>
      <c r="T6136">
        <v>0</v>
      </c>
    </row>
    <row r="6137" spans="1:20" x14ac:dyDescent="0.3">
      <c r="A6137" t="s">
        <v>164</v>
      </c>
      <c r="B6137" t="s">
        <v>685</v>
      </c>
      <c r="C6137">
        <v>4</v>
      </c>
      <c r="D6137">
        <v>6</v>
      </c>
      <c r="E6137" t="s">
        <v>510</v>
      </c>
      <c r="F6137" t="s">
        <v>508</v>
      </c>
      <c r="G6137" t="s">
        <v>508</v>
      </c>
      <c r="H6137">
        <v>5.7646441680659297</v>
      </c>
      <c r="I6137">
        <v>22.058808061074441</v>
      </c>
      <c r="J6137">
        <v>9.7319138534325056E-2</v>
      </c>
      <c r="K6137">
        <v>-63.168939390831227</v>
      </c>
      <c r="L6137">
        <v>0.39461874031217731</v>
      </c>
      <c r="M6137">
        <v>-4.092527113114091</v>
      </c>
      <c r="N6137">
        <v>3.9888712043341048</v>
      </c>
      <c r="O6137">
        <v>0</v>
      </c>
      <c r="P6137">
        <v>1</v>
      </c>
      <c r="Q6137">
        <v>1</v>
      </c>
      <c r="R6137">
        <v>0</v>
      </c>
      <c r="S6137">
        <v>0</v>
      </c>
      <c r="T6137">
        <v>0</v>
      </c>
    </row>
    <row r="6138" spans="1:20" x14ac:dyDescent="0.3">
      <c r="A6138" t="s">
        <v>271</v>
      </c>
      <c r="B6138" t="s">
        <v>163</v>
      </c>
      <c r="C6138">
        <v>13</v>
      </c>
      <c r="D6138">
        <v>13</v>
      </c>
      <c r="E6138" t="s">
        <v>510</v>
      </c>
      <c r="F6138" t="s">
        <v>508</v>
      </c>
      <c r="G6138" t="s">
        <v>508</v>
      </c>
      <c r="H6138">
        <v>3.4239627550114751</v>
      </c>
      <c r="I6138">
        <v>64.056963657892837</v>
      </c>
      <c r="J6138">
        <v>0.71673663033031954</v>
      </c>
      <c r="K6138">
        <v>62.213796426252152</v>
      </c>
      <c r="L6138">
        <v>1.1046785551215981</v>
      </c>
      <c r="M6138">
        <v>-3.9057641814721982</v>
      </c>
      <c r="N6138">
        <v>-0.90322085545353259</v>
      </c>
      <c r="O6138">
        <v>1</v>
      </c>
      <c r="P6138">
        <v>1</v>
      </c>
      <c r="Q6138">
        <v>1</v>
      </c>
      <c r="R6138">
        <v>0</v>
      </c>
      <c r="S6138">
        <v>1</v>
      </c>
      <c r="T6138">
        <v>1</v>
      </c>
    </row>
    <row r="6139" spans="1:20" x14ac:dyDescent="0.3">
      <c r="A6139" t="s">
        <v>283</v>
      </c>
      <c r="B6139" t="s">
        <v>163</v>
      </c>
      <c r="C6139">
        <v>3</v>
      </c>
      <c r="D6139">
        <v>7</v>
      </c>
      <c r="E6139" t="s">
        <v>510</v>
      </c>
      <c r="F6139" t="s">
        <v>508</v>
      </c>
      <c r="G6139" t="s">
        <v>508</v>
      </c>
      <c r="H6139">
        <v>3.6328421948967722</v>
      </c>
      <c r="I6139">
        <v>46.53842755356203</v>
      </c>
      <c r="J6139">
        <v>-0.99365993302031974</v>
      </c>
      <c r="K6139">
        <v>-37.27966603329174</v>
      </c>
      <c r="L6139">
        <v>0.37906516345353541</v>
      </c>
      <c r="M6139">
        <v>-0.85246486860824799</v>
      </c>
      <c r="N6139">
        <v>-2.5793617345887738</v>
      </c>
      <c r="O6139">
        <v>0</v>
      </c>
      <c r="P6139">
        <v>1</v>
      </c>
      <c r="Q6139">
        <v>0</v>
      </c>
      <c r="R6139">
        <v>0</v>
      </c>
      <c r="S6139">
        <v>0</v>
      </c>
      <c r="T6139">
        <v>0</v>
      </c>
    </row>
    <row r="6140" spans="1:20" x14ac:dyDescent="0.3">
      <c r="A6140" t="s">
        <v>290</v>
      </c>
      <c r="B6140" t="s">
        <v>163</v>
      </c>
      <c r="C6140">
        <v>5</v>
      </c>
      <c r="D6140">
        <v>9</v>
      </c>
      <c r="E6140" t="s">
        <v>510</v>
      </c>
      <c r="F6140" t="s">
        <v>508</v>
      </c>
      <c r="G6140" t="s">
        <v>508</v>
      </c>
      <c r="H6140">
        <v>3.636893023247358</v>
      </c>
      <c r="I6140">
        <v>24.894538881703831</v>
      </c>
      <c r="J6140">
        <v>-1.580484607009466</v>
      </c>
      <c r="K6140">
        <v>-87.616614092477462</v>
      </c>
      <c r="L6140">
        <v>1.031881940957436</v>
      </c>
      <c r="M6140">
        <v>-2.5793617345887738</v>
      </c>
      <c r="N6140">
        <v>-1.4256650397273849</v>
      </c>
      <c r="O6140">
        <v>0</v>
      </c>
      <c r="P6140">
        <v>1</v>
      </c>
      <c r="Q6140">
        <v>0</v>
      </c>
      <c r="R6140">
        <v>0</v>
      </c>
      <c r="S6140">
        <v>0</v>
      </c>
      <c r="T6140">
        <v>1</v>
      </c>
    </row>
    <row r="6141" spans="1:20" x14ac:dyDescent="0.3">
      <c r="A6141" t="s">
        <v>91</v>
      </c>
      <c r="B6141" t="s">
        <v>163</v>
      </c>
      <c r="C6141">
        <v>2</v>
      </c>
      <c r="D6141">
        <v>8</v>
      </c>
      <c r="E6141" t="s">
        <v>510</v>
      </c>
      <c r="F6141" t="s">
        <v>508</v>
      </c>
      <c r="G6141" t="s">
        <v>508</v>
      </c>
      <c r="H6141">
        <v>3.6730347084573669</v>
      </c>
      <c r="I6141">
        <v>10.90909252879287</v>
      </c>
      <c r="J6141">
        <v>-2.6029435775624452</v>
      </c>
      <c r="K6141">
        <v>-170.28512662518071</v>
      </c>
      <c r="L6141">
        <v>1.1373970690858339</v>
      </c>
      <c r="M6141">
        <v>-3.5665318754567039</v>
      </c>
      <c r="N6141">
        <v>4.0540546703583624</v>
      </c>
      <c r="O6141">
        <v>0</v>
      </c>
      <c r="P6141">
        <v>0</v>
      </c>
      <c r="Q6141">
        <v>0</v>
      </c>
      <c r="R6141">
        <v>0</v>
      </c>
      <c r="S6141">
        <v>0</v>
      </c>
      <c r="T6141">
        <v>1</v>
      </c>
    </row>
    <row r="6142" spans="1:20" x14ac:dyDescent="0.3">
      <c r="A6142" t="s">
        <v>162</v>
      </c>
      <c r="B6142" t="s">
        <v>163</v>
      </c>
      <c r="C6142">
        <v>12</v>
      </c>
      <c r="D6142">
        <v>10</v>
      </c>
      <c r="E6142" t="s">
        <v>510</v>
      </c>
      <c r="F6142" t="s">
        <v>508</v>
      </c>
      <c r="G6142" t="s">
        <v>508</v>
      </c>
      <c r="H6142">
        <v>4.0721848502604212</v>
      </c>
      <c r="I6142">
        <v>49.816821897723642</v>
      </c>
      <c r="J6142">
        <v>-0.92948497082460113</v>
      </c>
      <c r="K6142">
        <v>11.256536174695119</v>
      </c>
      <c r="L6142">
        <v>1.184029096537293</v>
      </c>
      <c r="M6142">
        <v>-0.72226527247017691</v>
      </c>
      <c r="N6142">
        <v>-0.59523487667976371</v>
      </c>
      <c r="O6142">
        <v>1</v>
      </c>
      <c r="P6142">
        <v>1</v>
      </c>
      <c r="Q6142">
        <v>0</v>
      </c>
      <c r="R6142">
        <v>1</v>
      </c>
      <c r="S6142">
        <v>1</v>
      </c>
      <c r="T6142">
        <v>1</v>
      </c>
    </row>
    <row r="6143" spans="1:20" x14ac:dyDescent="0.3">
      <c r="A6143" t="s">
        <v>220</v>
      </c>
      <c r="B6143" t="s">
        <v>163</v>
      </c>
      <c r="C6143">
        <v>10</v>
      </c>
      <c r="D6143">
        <v>9</v>
      </c>
      <c r="E6143" t="s">
        <v>510</v>
      </c>
      <c r="F6143" t="s">
        <v>508</v>
      </c>
      <c r="G6143" t="s">
        <v>508</v>
      </c>
      <c r="H6143">
        <v>4.452999040612422</v>
      </c>
      <c r="I6143">
        <v>46.691159848721007</v>
      </c>
      <c r="J6143">
        <v>-0.64577448666712245</v>
      </c>
      <c r="K6143">
        <v>54.64162530732775</v>
      </c>
      <c r="L6143">
        <v>1.045250556917189</v>
      </c>
      <c r="M6143">
        <v>-0.59523487667976371</v>
      </c>
      <c r="N6143">
        <v>2.4617404553121802</v>
      </c>
      <c r="O6143">
        <v>1</v>
      </c>
      <c r="P6143">
        <v>1</v>
      </c>
      <c r="Q6143">
        <v>0</v>
      </c>
      <c r="R6143">
        <v>0</v>
      </c>
      <c r="S6143">
        <v>1</v>
      </c>
      <c r="T6143">
        <v>1</v>
      </c>
    </row>
    <row r="6144" spans="1:20" x14ac:dyDescent="0.3">
      <c r="A6144" t="s">
        <v>291</v>
      </c>
      <c r="B6144" t="s">
        <v>163</v>
      </c>
      <c r="C6144">
        <v>8</v>
      </c>
      <c r="D6144">
        <v>5</v>
      </c>
      <c r="E6144" t="s">
        <v>510</v>
      </c>
      <c r="F6144" t="s">
        <v>508</v>
      </c>
      <c r="G6144" t="s">
        <v>508</v>
      </c>
      <c r="H6144">
        <v>6.3079789370995991</v>
      </c>
      <c r="I6144">
        <v>73.487020717391488</v>
      </c>
      <c r="J6144">
        <v>2.6252730344657582</v>
      </c>
      <c r="K6144">
        <v>69.607649355142399</v>
      </c>
      <c r="L6144">
        <v>1.0618915039312371</v>
      </c>
      <c r="M6144">
        <v>-5.5214725782874989</v>
      </c>
      <c r="N6144">
        <v>2.197806245467846</v>
      </c>
      <c r="O6144">
        <v>0</v>
      </c>
      <c r="P6144">
        <v>1</v>
      </c>
      <c r="Q6144">
        <v>1</v>
      </c>
      <c r="R6144">
        <v>0</v>
      </c>
      <c r="S6144">
        <v>1</v>
      </c>
      <c r="T6144">
        <v>1</v>
      </c>
    </row>
    <row r="6145" spans="1:20" x14ac:dyDescent="0.3">
      <c r="A6145" t="s">
        <v>164</v>
      </c>
      <c r="B6145" t="s">
        <v>163</v>
      </c>
      <c r="C6145">
        <v>6</v>
      </c>
      <c r="D6145">
        <v>0</v>
      </c>
      <c r="E6145" t="s">
        <v>510</v>
      </c>
      <c r="F6145" t="s">
        <v>508</v>
      </c>
      <c r="G6145" t="s">
        <v>508</v>
      </c>
      <c r="H6145">
        <v>5.3892159080852844</v>
      </c>
      <c r="I6145">
        <v>75.669206199936696</v>
      </c>
      <c r="J6145">
        <v>-0.55707570430111275</v>
      </c>
      <c r="K6145">
        <v>128.31150024828059</v>
      </c>
      <c r="L6145">
        <v>0.95676326925829169</v>
      </c>
      <c r="M6145">
        <v>-0.26372718470846201</v>
      </c>
      <c r="N6145">
        <v>1.9230769230769229</v>
      </c>
      <c r="O6145">
        <v>1</v>
      </c>
      <c r="P6145">
        <v>1</v>
      </c>
      <c r="Q6145">
        <v>0</v>
      </c>
      <c r="R6145">
        <v>0</v>
      </c>
      <c r="S6145">
        <v>1</v>
      </c>
      <c r="T6145">
        <v>0</v>
      </c>
    </row>
    <row r="6146" spans="1:20" x14ac:dyDescent="0.3">
      <c r="A6146" t="s">
        <v>77</v>
      </c>
      <c r="B6146" t="s">
        <v>99</v>
      </c>
      <c r="C6146">
        <v>11</v>
      </c>
      <c r="D6146">
        <v>10</v>
      </c>
      <c r="E6146" t="s">
        <v>510</v>
      </c>
      <c r="F6146" t="s">
        <v>508</v>
      </c>
      <c r="G6146" t="s">
        <v>508</v>
      </c>
      <c r="H6146">
        <v>3.6422898444956711</v>
      </c>
      <c r="I6146">
        <v>79.783402202196967</v>
      </c>
      <c r="J6146">
        <v>0.30956391066725342</v>
      </c>
      <c r="K6146">
        <v>139.2242729932025</v>
      </c>
      <c r="L6146">
        <v>0.98056831906584441</v>
      </c>
      <c r="M6146">
        <v>-1.850053803201003</v>
      </c>
      <c r="N6146">
        <v>1.587300085546858</v>
      </c>
      <c r="O6146">
        <v>1</v>
      </c>
      <c r="P6146">
        <v>1</v>
      </c>
      <c r="Q6146">
        <v>1</v>
      </c>
      <c r="R6146">
        <v>0</v>
      </c>
      <c r="S6146">
        <v>1</v>
      </c>
      <c r="T6146">
        <v>0</v>
      </c>
    </row>
    <row r="6147" spans="1:20" x14ac:dyDescent="0.3">
      <c r="A6147" t="s">
        <v>139</v>
      </c>
      <c r="B6147" t="s">
        <v>99</v>
      </c>
      <c r="C6147">
        <v>8</v>
      </c>
      <c r="D6147">
        <v>8</v>
      </c>
      <c r="E6147" t="s">
        <v>510</v>
      </c>
      <c r="F6147" t="s">
        <v>508</v>
      </c>
      <c r="G6147" t="s">
        <v>508</v>
      </c>
      <c r="H6147">
        <v>4.3163318546336207</v>
      </c>
      <c r="I6147">
        <v>37.40154435225589</v>
      </c>
      <c r="J6147">
        <v>7.3180494468492951E-2</v>
      </c>
      <c r="K6147">
        <v>11.242873134399341</v>
      </c>
      <c r="L6147">
        <v>0.82543983758612827</v>
      </c>
      <c r="M6147">
        <v>-3.1392447556121441</v>
      </c>
      <c r="N6147">
        <v>0</v>
      </c>
      <c r="O6147">
        <v>0</v>
      </c>
      <c r="P6147">
        <v>1</v>
      </c>
      <c r="Q6147">
        <v>1</v>
      </c>
      <c r="R6147">
        <v>0</v>
      </c>
      <c r="S6147">
        <v>1</v>
      </c>
      <c r="T6147">
        <v>0</v>
      </c>
    </row>
    <row r="6148" spans="1:20" x14ac:dyDescent="0.3">
      <c r="A6148" t="s">
        <v>265</v>
      </c>
      <c r="B6148" t="s">
        <v>99</v>
      </c>
      <c r="C6148">
        <v>11</v>
      </c>
      <c r="D6148">
        <v>8</v>
      </c>
      <c r="E6148" t="s">
        <v>510</v>
      </c>
      <c r="F6148" t="s">
        <v>508</v>
      </c>
      <c r="G6148" t="s">
        <v>508</v>
      </c>
      <c r="H6148">
        <v>4.0307095679421296</v>
      </c>
      <c r="I6148">
        <v>71.969699159032459</v>
      </c>
      <c r="J6148">
        <v>0.2144209384347355</v>
      </c>
      <c r="K6148">
        <v>143.59720669060309</v>
      </c>
      <c r="L6148">
        <v>0.82649783072607719</v>
      </c>
      <c r="M6148">
        <v>-1.138518842442054</v>
      </c>
      <c r="N6148">
        <v>3.598848342171753</v>
      </c>
      <c r="O6148">
        <v>1</v>
      </c>
      <c r="P6148">
        <v>1</v>
      </c>
      <c r="Q6148">
        <v>1</v>
      </c>
      <c r="R6148">
        <v>0</v>
      </c>
      <c r="S6148">
        <v>1</v>
      </c>
      <c r="T6148">
        <v>0</v>
      </c>
    </row>
    <row r="6149" spans="1:20" x14ac:dyDescent="0.3">
      <c r="A6149" t="s">
        <v>271</v>
      </c>
      <c r="B6149" t="s">
        <v>99</v>
      </c>
      <c r="C6149">
        <v>10</v>
      </c>
      <c r="D6149">
        <v>12</v>
      </c>
      <c r="E6149" t="s">
        <v>510</v>
      </c>
      <c r="F6149" t="s">
        <v>508</v>
      </c>
      <c r="G6149" t="s">
        <v>508</v>
      </c>
      <c r="H6149">
        <v>4.005275250228955</v>
      </c>
      <c r="I6149">
        <v>54.125414203269308</v>
      </c>
      <c r="J6149">
        <v>0.16843896714855611</v>
      </c>
      <c r="K6149">
        <v>72.466559930775531</v>
      </c>
      <c r="L6149">
        <v>1.2972076014760781</v>
      </c>
      <c r="M6149">
        <v>-4.6780927361909814</v>
      </c>
      <c r="N6149">
        <v>2.040816704815184</v>
      </c>
      <c r="O6149">
        <v>0</v>
      </c>
      <c r="P6149">
        <v>1</v>
      </c>
      <c r="Q6149">
        <v>1</v>
      </c>
      <c r="R6149">
        <v>0</v>
      </c>
      <c r="S6149">
        <v>1</v>
      </c>
      <c r="T6149">
        <v>1</v>
      </c>
    </row>
    <row r="6150" spans="1:20" x14ac:dyDescent="0.3">
      <c r="A6150" t="s">
        <v>283</v>
      </c>
      <c r="B6150" t="s">
        <v>99</v>
      </c>
      <c r="C6150">
        <v>11</v>
      </c>
      <c r="D6150">
        <v>10</v>
      </c>
      <c r="E6150" t="s">
        <v>510</v>
      </c>
      <c r="F6150" t="s">
        <v>508</v>
      </c>
      <c r="G6150" t="s">
        <v>508</v>
      </c>
      <c r="H6150">
        <v>3.5299186890838721</v>
      </c>
      <c r="I6150">
        <v>84.818505947405001</v>
      </c>
      <c r="J6150">
        <v>0.13033075140951361</v>
      </c>
      <c r="K6150">
        <v>92.357730604519446</v>
      </c>
      <c r="L6150">
        <v>0.93390632250312511</v>
      </c>
      <c r="M6150">
        <v>-0.37054156155930118</v>
      </c>
      <c r="N6150">
        <v>0.41841074676998802</v>
      </c>
      <c r="O6150">
        <v>1</v>
      </c>
      <c r="P6150">
        <v>1</v>
      </c>
      <c r="Q6150">
        <v>1</v>
      </c>
      <c r="R6150">
        <v>1</v>
      </c>
      <c r="S6150">
        <v>0</v>
      </c>
      <c r="T6150">
        <v>0</v>
      </c>
    </row>
    <row r="6151" spans="1:20" x14ac:dyDescent="0.3">
      <c r="A6151" t="s">
        <v>512</v>
      </c>
      <c r="B6151" t="s">
        <v>99</v>
      </c>
      <c r="C6151">
        <v>13</v>
      </c>
      <c r="D6151">
        <v>10</v>
      </c>
      <c r="E6151" t="s">
        <v>510</v>
      </c>
      <c r="F6151" t="s">
        <v>508</v>
      </c>
      <c r="G6151" t="s">
        <v>508</v>
      </c>
      <c r="H6151">
        <v>3.6027695633971302</v>
      </c>
      <c r="I6151">
        <v>77.859757041708306</v>
      </c>
      <c r="J6151">
        <v>9.3009778677878518E-2</v>
      </c>
      <c r="K6151">
        <v>107.03992554526791</v>
      </c>
      <c r="L6151">
        <v>1.1328624818925179</v>
      </c>
      <c r="M6151">
        <v>-1.635622928704765</v>
      </c>
      <c r="N6151">
        <v>-8.7297894824477673</v>
      </c>
      <c r="O6151">
        <v>1</v>
      </c>
      <c r="P6151">
        <v>1</v>
      </c>
      <c r="Q6151">
        <v>1</v>
      </c>
      <c r="R6151">
        <v>0</v>
      </c>
      <c r="S6151">
        <v>1</v>
      </c>
      <c r="T6151">
        <v>1</v>
      </c>
    </row>
    <row r="6152" spans="1:20" x14ac:dyDescent="0.3">
      <c r="A6152" t="s">
        <v>91</v>
      </c>
      <c r="B6152" t="s">
        <v>99</v>
      </c>
      <c r="C6152">
        <v>2</v>
      </c>
      <c r="D6152">
        <v>6</v>
      </c>
      <c r="E6152" t="s">
        <v>510</v>
      </c>
      <c r="F6152" t="s">
        <v>508</v>
      </c>
      <c r="G6152" t="s">
        <v>508</v>
      </c>
      <c r="H6152">
        <v>4.5076617098814928</v>
      </c>
      <c r="I6152">
        <v>8.118058585887022</v>
      </c>
      <c r="J6152">
        <v>-0.20540907611288481</v>
      </c>
      <c r="K6152">
        <v>-116.6799201785431</v>
      </c>
      <c r="L6152">
        <v>1.0602541198331339</v>
      </c>
      <c r="M6152">
        <v>-8.7297894824477673</v>
      </c>
      <c r="N6152">
        <v>-6.1740855223842708</v>
      </c>
      <c r="O6152">
        <v>0</v>
      </c>
      <c r="P6152">
        <v>0</v>
      </c>
      <c r="Q6152">
        <v>0</v>
      </c>
      <c r="R6152">
        <v>0</v>
      </c>
      <c r="S6152">
        <v>0</v>
      </c>
      <c r="T6152">
        <v>1</v>
      </c>
    </row>
    <row r="6153" spans="1:20" x14ac:dyDescent="0.3">
      <c r="A6153" t="s">
        <v>93</v>
      </c>
      <c r="B6153" t="s">
        <v>99</v>
      </c>
      <c r="C6153">
        <v>0</v>
      </c>
      <c r="D6153">
        <v>5</v>
      </c>
      <c r="E6153" t="s">
        <v>510</v>
      </c>
      <c r="F6153" t="s">
        <v>508</v>
      </c>
      <c r="G6153" t="s">
        <v>508</v>
      </c>
      <c r="H6153">
        <v>5.1587281991590501</v>
      </c>
      <c r="I6153">
        <v>0.80215744602942529</v>
      </c>
      <c r="J6153">
        <v>-0.52473834015857523</v>
      </c>
      <c r="K6153">
        <v>-244.84761972933251</v>
      </c>
      <c r="L6153">
        <v>1.254567070329337</v>
      </c>
      <c r="M6153">
        <v>-6.1740855223842708</v>
      </c>
      <c r="N6153">
        <v>-0.70119235003034885</v>
      </c>
      <c r="O6153">
        <v>0</v>
      </c>
      <c r="P6153">
        <v>0</v>
      </c>
      <c r="Q6153">
        <v>0</v>
      </c>
      <c r="R6153">
        <v>0</v>
      </c>
      <c r="S6153">
        <v>0</v>
      </c>
      <c r="T6153">
        <v>1</v>
      </c>
    </row>
    <row r="6154" spans="1:20" x14ac:dyDescent="0.3">
      <c r="A6154" t="s">
        <v>162</v>
      </c>
      <c r="B6154" t="s">
        <v>99</v>
      </c>
      <c r="C6154">
        <v>-2</v>
      </c>
      <c r="D6154">
        <v>3</v>
      </c>
      <c r="E6154" t="s">
        <v>510</v>
      </c>
      <c r="F6154" t="s">
        <v>508</v>
      </c>
      <c r="G6154" t="s">
        <v>508</v>
      </c>
      <c r="H6154">
        <v>5.2723000583609219</v>
      </c>
      <c r="I6154">
        <v>2.558652997200793</v>
      </c>
      <c r="J6154">
        <v>-0.94010622390071152</v>
      </c>
      <c r="K6154">
        <v>-146.01123443461179</v>
      </c>
      <c r="L6154">
        <v>0.82658186876895168</v>
      </c>
      <c r="M6154">
        <v>-5.4039604067499933</v>
      </c>
      <c r="N6154">
        <v>-1.300902365759554</v>
      </c>
      <c r="O6154">
        <v>0</v>
      </c>
      <c r="P6154">
        <v>0</v>
      </c>
      <c r="Q6154">
        <v>0</v>
      </c>
      <c r="R6154">
        <v>0</v>
      </c>
      <c r="S6154">
        <v>0</v>
      </c>
      <c r="T6154">
        <v>0</v>
      </c>
    </row>
    <row r="6155" spans="1:20" x14ac:dyDescent="0.3">
      <c r="A6155" t="s">
        <v>220</v>
      </c>
      <c r="B6155" t="s">
        <v>99</v>
      </c>
      <c r="C6155">
        <v>0</v>
      </c>
      <c r="D6155">
        <v>2</v>
      </c>
      <c r="E6155" t="s">
        <v>510</v>
      </c>
      <c r="F6155" t="s">
        <v>508</v>
      </c>
      <c r="G6155" t="s">
        <v>508</v>
      </c>
      <c r="H6155">
        <v>5.4686852717496208</v>
      </c>
      <c r="I6155">
        <v>14.59077366053747</v>
      </c>
      <c r="J6155">
        <v>-1.00920146718008</v>
      </c>
      <c r="K6155">
        <v>-155.0237879196614</v>
      </c>
      <c r="L6155">
        <v>1.1733098656391849</v>
      </c>
      <c r="M6155">
        <v>-1.300902365759554</v>
      </c>
      <c r="N6155">
        <v>6.0171873418512938</v>
      </c>
      <c r="O6155">
        <v>0</v>
      </c>
      <c r="P6155">
        <v>0</v>
      </c>
      <c r="Q6155">
        <v>0</v>
      </c>
      <c r="R6155">
        <v>0</v>
      </c>
      <c r="S6155">
        <v>0</v>
      </c>
      <c r="T6155">
        <v>1</v>
      </c>
    </row>
    <row r="6156" spans="1:20" x14ac:dyDescent="0.3">
      <c r="A6156" t="s">
        <v>235</v>
      </c>
      <c r="B6156" t="s">
        <v>99</v>
      </c>
      <c r="C6156">
        <v>1</v>
      </c>
      <c r="D6156">
        <v>4</v>
      </c>
      <c r="E6156" t="s">
        <v>510</v>
      </c>
      <c r="F6156" t="s">
        <v>508</v>
      </c>
      <c r="G6156" t="s">
        <v>508</v>
      </c>
      <c r="H6156">
        <v>5.1518881412976416</v>
      </c>
      <c r="I6156">
        <v>13.701073714941019</v>
      </c>
      <c r="J6156">
        <v>-0.58360405823559736</v>
      </c>
      <c r="K6156">
        <v>-84.827672100002417</v>
      </c>
      <c r="L6156">
        <v>0.75478096264336558</v>
      </c>
      <c r="M6156">
        <v>-2.95594354503449</v>
      </c>
      <c r="N6156">
        <v>0.5172422675920304</v>
      </c>
      <c r="O6156">
        <v>0</v>
      </c>
      <c r="P6156">
        <v>1</v>
      </c>
      <c r="Q6156">
        <v>0</v>
      </c>
      <c r="R6156">
        <v>0</v>
      </c>
      <c r="S6156">
        <v>0</v>
      </c>
      <c r="T6156">
        <v>0</v>
      </c>
    </row>
    <row r="6157" spans="1:20" x14ac:dyDescent="0.3">
      <c r="A6157" t="s">
        <v>269</v>
      </c>
      <c r="B6157" t="s">
        <v>99</v>
      </c>
      <c r="C6157">
        <v>3</v>
      </c>
      <c r="D6157">
        <v>4</v>
      </c>
      <c r="E6157" t="s">
        <v>510</v>
      </c>
      <c r="F6157" t="s">
        <v>508</v>
      </c>
      <c r="G6157" t="s">
        <v>508</v>
      </c>
      <c r="H6157">
        <v>4.95807792392874</v>
      </c>
      <c r="I6157">
        <v>19.395017612427491</v>
      </c>
      <c r="J6157">
        <v>-0.23430127645949941</v>
      </c>
      <c r="K6157">
        <v>-45.058044530736147</v>
      </c>
      <c r="L6157">
        <v>0.94655198416776198</v>
      </c>
      <c r="M6157">
        <v>-1.5008363601935171</v>
      </c>
      <c r="N6157">
        <v>-1.8623021246809739</v>
      </c>
      <c r="O6157">
        <v>0</v>
      </c>
      <c r="P6157">
        <v>1</v>
      </c>
      <c r="Q6157">
        <v>0</v>
      </c>
      <c r="R6157">
        <v>0</v>
      </c>
      <c r="S6157">
        <v>0</v>
      </c>
      <c r="T6157">
        <v>0</v>
      </c>
    </row>
    <row r="6158" spans="1:20" x14ac:dyDescent="0.3">
      <c r="A6158" t="s">
        <v>282</v>
      </c>
      <c r="B6158" t="s">
        <v>99</v>
      </c>
      <c r="C6158">
        <v>3</v>
      </c>
      <c r="D6158">
        <v>4</v>
      </c>
      <c r="E6158" t="s">
        <v>510</v>
      </c>
      <c r="F6158" t="s">
        <v>508</v>
      </c>
      <c r="G6158" t="s">
        <v>508</v>
      </c>
      <c r="H6158">
        <v>4.8550070277173978</v>
      </c>
      <c r="I6158">
        <v>17.924526604353971</v>
      </c>
      <c r="J6158">
        <v>-0.1828198972221369</v>
      </c>
      <c r="K6158">
        <v>-79.983549164593668</v>
      </c>
      <c r="L6158">
        <v>0.43159602110604761</v>
      </c>
      <c r="M6158">
        <v>-1.8623021246809739</v>
      </c>
      <c r="N6158">
        <v>5.7505631011054943E-2</v>
      </c>
      <c r="O6158">
        <v>0</v>
      </c>
      <c r="P6158">
        <v>1</v>
      </c>
      <c r="Q6158">
        <v>0</v>
      </c>
      <c r="R6158">
        <v>0</v>
      </c>
      <c r="S6158">
        <v>0</v>
      </c>
      <c r="T6158">
        <v>0</v>
      </c>
    </row>
    <row r="6159" spans="1:20" x14ac:dyDescent="0.3">
      <c r="A6159" t="s">
        <v>285</v>
      </c>
      <c r="B6159" t="s">
        <v>99</v>
      </c>
      <c r="C6159">
        <v>0</v>
      </c>
      <c r="D6159">
        <v>5</v>
      </c>
      <c r="E6159" t="s">
        <v>510</v>
      </c>
      <c r="F6159" t="s">
        <v>508</v>
      </c>
      <c r="G6159" t="s">
        <v>508</v>
      </c>
      <c r="H6159">
        <v>4.5162407981135146</v>
      </c>
      <c r="I6159">
        <v>18.305111046455242</v>
      </c>
      <c r="J6159">
        <v>-0.20513091733647901</v>
      </c>
      <c r="K6159">
        <v>-106.4682895460403</v>
      </c>
      <c r="L6159">
        <v>0.98971628197650641</v>
      </c>
      <c r="M6159">
        <v>-4.1953997600029203</v>
      </c>
      <c r="N6159">
        <v>2.099582362734687</v>
      </c>
      <c r="O6159">
        <v>0</v>
      </c>
      <c r="P6159">
        <v>0</v>
      </c>
      <c r="Q6159">
        <v>0</v>
      </c>
      <c r="R6159">
        <v>0</v>
      </c>
      <c r="S6159">
        <v>0</v>
      </c>
      <c r="T6159">
        <v>0</v>
      </c>
    </row>
    <row r="6160" spans="1:20" x14ac:dyDescent="0.3">
      <c r="A6160" t="s">
        <v>291</v>
      </c>
      <c r="B6160" t="s">
        <v>99</v>
      </c>
      <c r="C6160">
        <v>0</v>
      </c>
      <c r="D6160">
        <v>5</v>
      </c>
      <c r="E6160" t="s">
        <v>510</v>
      </c>
      <c r="F6160" t="s">
        <v>508</v>
      </c>
      <c r="G6160" t="s">
        <v>508</v>
      </c>
      <c r="H6160">
        <v>4.5595461820951124</v>
      </c>
      <c r="I6160">
        <v>17.76065500852047</v>
      </c>
      <c r="J6160">
        <v>-0.1622611423449549</v>
      </c>
      <c r="K6160">
        <v>-103.0133276962198</v>
      </c>
      <c r="L6160">
        <v>0.59872374177640286</v>
      </c>
      <c r="M6160">
        <v>-2.5264412080531802</v>
      </c>
      <c r="N6160">
        <v>0</v>
      </c>
      <c r="O6160">
        <v>0</v>
      </c>
      <c r="P6160">
        <v>0</v>
      </c>
      <c r="Q6160">
        <v>0</v>
      </c>
      <c r="R6160">
        <v>0</v>
      </c>
      <c r="S6160">
        <v>0</v>
      </c>
      <c r="T6160">
        <v>0</v>
      </c>
    </row>
    <row r="6161" spans="1:20" x14ac:dyDescent="0.3">
      <c r="A6161" t="s">
        <v>298</v>
      </c>
      <c r="B6161" t="s">
        <v>99</v>
      </c>
      <c r="C6161">
        <v>0</v>
      </c>
      <c r="D6161">
        <v>3</v>
      </c>
      <c r="E6161" t="s">
        <v>510</v>
      </c>
      <c r="F6161" t="s">
        <v>508</v>
      </c>
      <c r="G6161" t="s">
        <v>508</v>
      </c>
      <c r="H6161">
        <v>4.0124004970964728</v>
      </c>
      <c r="I6161">
        <v>9.2369997809231563</v>
      </c>
      <c r="J6161">
        <v>-0.15292834738182171</v>
      </c>
      <c r="K6161">
        <v>-119.61699713112441</v>
      </c>
      <c r="L6161">
        <v>0.86365023908745353</v>
      </c>
      <c r="M6161">
        <v>-1.386374563718435</v>
      </c>
      <c r="N6161">
        <v>0.91686804971977365</v>
      </c>
      <c r="O6161">
        <v>0</v>
      </c>
      <c r="P6161">
        <v>0</v>
      </c>
      <c r="Q6161">
        <v>0</v>
      </c>
      <c r="R6161">
        <v>0</v>
      </c>
      <c r="S6161">
        <v>0</v>
      </c>
      <c r="T6161">
        <v>0</v>
      </c>
    </row>
    <row r="6162" spans="1:20" x14ac:dyDescent="0.3">
      <c r="A6162" t="s">
        <v>96</v>
      </c>
      <c r="B6162" t="s">
        <v>99</v>
      </c>
      <c r="C6162">
        <v>11</v>
      </c>
      <c r="D6162">
        <v>12</v>
      </c>
      <c r="E6162" t="s">
        <v>513</v>
      </c>
      <c r="F6162" t="s">
        <v>508</v>
      </c>
      <c r="G6162" t="s">
        <v>508</v>
      </c>
      <c r="H6162">
        <v>3.4904972646716081</v>
      </c>
      <c r="I6162">
        <v>51.428558453413018</v>
      </c>
      <c r="J6162">
        <v>0.20872499463523719</v>
      </c>
      <c r="K6162">
        <v>28.735744639550941</v>
      </c>
      <c r="L6162">
        <v>0.94775980626533618</v>
      </c>
      <c r="M6162">
        <v>-0.57770297258806058</v>
      </c>
      <c r="N6162">
        <v>2.091810746674386</v>
      </c>
      <c r="O6162">
        <v>1</v>
      </c>
      <c r="P6162">
        <v>1</v>
      </c>
      <c r="Q6162">
        <v>1</v>
      </c>
      <c r="R6162">
        <v>1</v>
      </c>
      <c r="S6162">
        <v>0</v>
      </c>
      <c r="T6162">
        <v>0</v>
      </c>
    </row>
    <row r="6163" spans="1:20" x14ac:dyDescent="0.3">
      <c r="A6163" t="s">
        <v>164</v>
      </c>
      <c r="B6163" t="s">
        <v>99</v>
      </c>
      <c r="C6163">
        <v>11</v>
      </c>
      <c r="D6163">
        <v>17</v>
      </c>
      <c r="E6163" t="s">
        <v>5</v>
      </c>
      <c r="F6163" t="s">
        <v>509</v>
      </c>
      <c r="G6163" t="s">
        <v>509</v>
      </c>
      <c r="H6163">
        <v>3.548550782423161</v>
      </c>
      <c r="I6163">
        <v>49.52384412423195</v>
      </c>
      <c r="J6163">
        <v>0.30609305429869987</v>
      </c>
      <c r="K6163">
        <v>60.524375166490863</v>
      </c>
      <c r="L6163">
        <v>1.024641401716043</v>
      </c>
      <c r="M6163">
        <v>-2.2766057226973411</v>
      </c>
      <c r="N6163">
        <v>9.3185810970309451</v>
      </c>
      <c r="O6163">
        <v>1</v>
      </c>
      <c r="P6163">
        <v>1</v>
      </c>
      <c r="Q6163">
        <v>1</v>
      </c>
      <c r="R6163">
        <v>0</v>
      </c>
      <c r="S6163">
        <v>0</v>
      </c>
      <c r="T6163">
        <v>1</v>
      </c>
    </row>
    <row r="6164" spans="1:20" x14ac:dyDescent="0.3">
      <c r="A6164" t="s">
        <v>242</v>
      </c>
      <c r="B6164" t="s">
        <v>99</v>
      </c>
      <c r="C6164">
        <v>13</v>
      </c>
      <c r="D6164">
        <v>11</v>
      </c>
      <c r="E6164" t="s">
        <v>510</v>
      </c>
      <c r="F6164" t="s">
        <v>508</v>
      </c>
      <c r="G6164" t="s">
        <v>508</v>
      </c>
      <c r="H6164">
        <v>3.3781260753534839</v>
      </c>
      <c r="I6164">
        <v>87.898113546794448</v>
      </c>
      <c r="J6164">
        <v>0.72744620822852646</v>
      </c>
      <c r="K6164">
        <v>118.5646369493808</v>
      </c>
      <c r="L6164">
        <v>1.139514779918251</v>
      </c>
      <c r="M6164">
        <v>-1.551987781917328</v>
      </c>
      <c r="N6164">
        <v>-0.84077688722518462</v>
      </c>
      <c r="O6164">
        <v>1</v>
      </c>
      <c r="P6164">
        <v>1</v>
      </c>
      <c r="Q6164">
        <v>1</v>
      </c>
      <c r="R6164">
        <v>0</v>
      </c>
      <c r="S6164">
        <v>1</v>
      </c>
      <c r="T6164">
        <v>1</v>
      </c>
    </row>
    <row r="6165" spans="1:20" x14ac:dyDescent="0.3">
      <c r="A6165" t="s">
        <v>139</v>
      </c>
      <c r="B6165" t="s">
        <v>171</v>
      </c>
      <c r="C6165">
        <v>8</v>
      </c>
      <c r="D6165">
        <v>8</v>
      </c>
      <c r="E6165" t="s">
        <v>510</v>
      </c>
      <c r="F6165" t="s">
        <v>508</v>
      </c>
      <c r="G6165" t="s">
        <v>508</v>
      </c>
      <c r="H6165">
        <v>4.264068871552773</v>
      </c>
      <c r="I6165">
        <v>33.333333333333329</v>
      </c>
      <c r="J6165">
        <v>3.3552297261317962E-2</v>
      </c>
      <c r="K6165">
        <v>44.950979381559002</v>
      </c>
      <c r="L6165">
        <v>0.49231983861420459</v>
      </c>
      <c r="M6165">
        <v>-4.0697704237044618</v>
      </c>
      <c r="N6165">
        <v>-1.8181801105005111</v>
      </c>
      <c r="O6165">
        <v>0</v>
      </c>
      <c r="P6165">
        <v>1</v>
      </c>
      <c r="Q6165">
        <v>1</v>
      </c>
      <c r="R6165">
        <v>0</v>
      </c>
      <c r="S6165">
        <v>1</v>
      </c>
      <c r="T6165">
        <v>0</v>
      </c>
    </row>
    <row r="6166" spans="1:20" x14ac:dyDescent="0.3">
      <c r="A6166" t="s">
        <v>156</v>
      </c>
      <c r="B6166" t="s">
        <v>171</v>
      </c>
      <c r="C6166">
        <v>8</v>
      </c>
      <c r="D6166">
        <v>6</v>
      </c>
      <c r="E6166" t="s">
        <v>510</v>
      </c>
      <c r="F6166" t="s">
        <v>508</v>
      </c>
      <c r="G6166" t="s">
        <v>508</v>
      </c>
      <c r="H6166">
        <v>4.4753080401146619</v>
      </c>
      <c r="I6166">
        <v>24.637690173354478</v>
      </c>
      <c r="J6166">
        <v>1.5985241858312609E-2</v>
      </c>
      <c r="K6166">
        <v>-17.310670792131351</v>
      </c>
      <c r="L6166">
        <v>0.32530712784695548</v>
      </c>
      <c r="M6166">
        <v>-1.8181801105005111</v>
      </c>
      <c r="N6166">
        <v>-0.61728336011249818</v>
      </c>
      <c r="O6166">
        <v>0</v>
      </c>
      <c r="P6166">
        <v>1</v>
      </c>
      <c r="Q6166">
        <v>1</v>
      </c>
      <c r="R6166">
        <v>0</v>
      </c>
      <c r="S6166">
        <v>1</v>
      </c>
      <c r="T6166">
        <v>0</v>
      </c>
    </row>
    <row r="6167" spans="1:20" x14ac:dyDescent="0.3">
      <c r="A6167" t="s">
        <v>228</v>
      </c>
      <c r="B6167" t="s">
        <v>171</v>
      </c>
      <c r="C6167">
        <v>3</v>
      </c>
      <c r="D6167">
        <v>4</v>
      </c>
      <c r="E6167" t="s">
        <v>510</v>
      </c>
      <c r="F6167" t="s">
        <v>508</v>
      </c>
      <c r="G6167" t="s">
        <v>508</v>
      </c>
      <c r="H6167">
        <v>4.4973528231760938</v>
      </c>
      <c r="I6167">
        <v>17.460304244873338</v>
      </c>
      <c r="J6167">
        <v>-1.218311490510288E-2</v>
      </c>
      <c r="K6167">
        <v>-38.631362576808449</v>
      </c>
      <c r="L6167">
        <v>0.88669513993194615</v>
      </c>
      <c r="M6167">
        <v>-0.30769201425405651</v>
      </c>
      <c r="N6167">
        <v>0.92592504016874733</v>
      </c>
      <c r="O6167">
        <v>0</v>
      </c>
      <c r="P6167">
        <v>1</v>
      </c>
      <c r="Q6167">
        <v>0</v>
      </c>
      <c r="R6167">
        <v>0</v>
      </c>
      <c r="S6167">
        <v>0</v>
      </c>
      <c r="T6167">
        <v>0</v>
      </c>
    </row>
    <row r="6168" spans="1:20" x14ac:dyDescent="0.3">
      <c r="A6168" t="s">
        <v>271</v>
      </c>
      <c r="B6168" t="s">
        <v>171</v>
      </c>
      <c r="C6168">
        <v>5</v>
      </c>
      <c r="D6168">
        <v>6</v>
      </c>
      <c r="E6168" t="s">
        <v>510</v>
      </c>
      <c r="F6168" t="s">
        <v>508</v>
      </c>
      <c r="G6168" t="s">
        <v>508</v>
      </c>
      <c r="H6168">
        <v>4.9708890172745086</v>
      </c>
      <c r="I6168">
        <v>0</v>
      </c>
      <c r="J6168">
        <v>-2.8092064555168129E-3</v>
      </c>
      <c r="K6168">
        <v>-38.596452702442242</v>
      </c>
      <c r="L6168">
        <v>0.73177800703196427</v>
      </c>
      <c r="M6168">
        <v>-5.6213032777333698</v>
      </c>
      <c r="N6168">
        <v>0.94043795773189942</v>
      </c>
      <c r="O6168">
        <v>0</v>
      </c>
      <c r="P6168">
        <v>1</v>
      </c>
      <c r="Q6168">
        <v>0</v>
      </c>
      <c r="R6168">
        <v>0</v>
      </c>
      <c r="S6168">
        <v>1</v>
      </c>
      <c r="T6168">
        <v>0</v>
      </c>
    </row>
    <row r="6169" spans="1:20" x14ac:dyDescent="0.3">
      <c r="A6169" t="s">
        <v>290</v>
      </c>
      <c r="B6169" t="s">
        <v>171</v>
      </c>
      <c r="C6169">
        <v>3</v>
      </c>
      <c r="D6169">
        <v>6</v>
      </c>
      <c r="E6169" t="s">
        <v>510</v>
      </c>
      <c r="F6169" t="s">
        <v>508</v>
      </c>
      <c r="G6169" t="s">
        <v>508</v>
      </c>
      <c r="H6169">
        <v>3.8257387332670181</v>
      </c>
      <c r="I6169">
        <v>12.195114859646999</v>
      </c>
      <c r="J6169">
        <v>-1.2604932297826809E-2</v>
      </c>
      <c r="K6169">
        <v>-69.087505198826037</v>
      </c>
      <c r="L6169">
        <v>0.62876486004160614</v>
      </c>
      <c r="M6169">
        <v>-1.5243888034272961</v>
      </c>
      <c r="N6169">
        <v>2.167180582954829</v>
      </c>
      <c r="O6169">
        <v>0</v>
      </c>
      <c r="P6169">
        <v>1</v>
      </c>
      <c r="Q6169">
        <v>0</v>
      </c>
      <c r="R6169">
        <v>0</v>
      </c>
      <c r="S6169">
        <v>0</v>
      </c>
      <c r="T6169">
        <v>0</v>
      </c>
    </row>
    <row r="6170" spans="1:20" x14ac:dyDescent="0.3">
      <c r="A6170" t="s">
        <v>91</v>
      </c>
      <c r="B6170" t="s">
        <v>171</v>
      </c>
      <c r="C6170">
        <v>0</v>
      </c>
      <c r="D6170">
        <v>5</v>
      </c>
      <c r="E6170" t="s">
        <v>510</v>
      </c>
      <c r="F6170" t="s">
        <v>508</v>
      </c>
      <c r="G6170" t="s">
        <v>508</v>
      </c>
      <c r="H6170">
        <v>4.6000909606034721</v>
      </c>
      <c r="I6170">
        <v>12.28069148088489</v>
      </c>
      <c r="J6170">
        <v>-2.1163450601636321E-2</v>
      </c>
      <c r="K6170">
        <v>-173.81914478231189</v>
      </c>
      <c r="L6170">
        <v>0.85329609250693728</v>
      </c>
      <c r="M6170">
        <v>-6.3636376115573183</v>
      </c>
      <c r="N6170">
        <v>0.64724859165215509</v>
      </c>
      <c r="O6170">
        <v>0</v>
      </c>
      <c r="P6170">
        <v>0</v>
      </c>
      <c r="Q6170">
        <v>0</v>
      </c>
      <c r="R6170">
        <v>0</v>
      </c>
      <c r="S6170">
        <v>0</v>
      </c>
      <c r="T6170">
        <v>0</v>
      </c>
    </row>
    <row r="6171" spans="1:20" x14ac:dyDescent="0.3">
      <c r="A6171" t="s">
        <v>220</v>
      </c>
      <c r="B6171" t="s">
        <v>171</v>
      </c>
      <c r="C6171">
        <v>6</v>
      </c>
      <c r="D6171">
        <v>5</v>
      </c>
      <c r="E6171" t="s">
        <v>510</v>
      </c>
      <c r="F6171" t="s">
        <v>508</v>
      </c>
      <c r="G6171" t="s">
        <v>508</v>
      </c>
      <c r="H6171">
        <v>4.4327058609520238</v>
      </c>
      <c r="I6171">
        <v>16.363622176744482</v>
      </c>
      <c r="J6171">
        <v>-1.6104919460611839E-2</v>
      </c>
      <c r="K6171">
        <v>-83.760693514091287</v>
      </c>
      <c r="L6171">
        <v>0.81825142527397643</v>
      </c>
      <c r="M6171">
        <v>-1.582284473948659</v>
      </c>
      <c r="N6171">
        <v>4.8231543545698363</v>
      </c>
      <c r="O6171">
        <v>1</v>
      </c>
      <c r="P6171">
        <v>1</v>
      </c>
      <c r="Q6171">
        <v>0</v>
      </c>
      <c r="R6171">
        <v>0</v>
      </c>
      <c r="S6171">
        <v>0</v>
      </c>
      <c r="T6171">
        <v>0</v>
      </c>
    </row>
    <row r="6172" spans="1:20" x14ac:dyDescent="0.3">
      <c r="A6172" t="s">
        <v>235</v>
      </c>
      <c r="B6172" t="s">
        <v>171</v>
      </c>
      <c r="C6172">
        <v>11</v>
      </c>
      <c r="D6172">
        <v>10</v>
      </c>
      <c r="E6172" t="s">
        <v>510</v>
      </c>
      <c r="F6172" t="s">
        <v>508</v>
      </c>
      <c r="G6172" t="s">
        <v>508</v>
      </c>
      <c r="H6172">
        <v>4.0848211974038637</v>
      </c>
      <c r="I6172">
        <v>50</v>
      </c>
      <c r="J6172">
        <v>6.1926487600708069E-3</v>
      </c>
      <c r="K6172">
        <v>-11.6128514898831</v>
      </c>
      <c r="L6172">
        <v>1.118537385953454</v>
      </c>
      <c r="M6172">
        <v>-1.5384600712702821</v>
      </c>
      <c r="N6172">
        <v>-0.3124996973201678</v>
      </c>
      <c r="O6172">
        <v>1</v>
      </c>
      <c r="P6172">
        <v>1</v>
      </c>
      <c r="Q6172">
        <v>1</v>
      </c>
      <c r="R6172">
        <v>0</v>
      </c>
      <c r="S6172">
        <v>0</v>
      </c>
      <c r="T6172">
        <v>1</v>
      </c>
    </row>
    <row r="6173" spans="1:20" x14ac:dyDescent="0.3">
      <c r="A6173" t="s">
        <v>259</v>
      </c>
      <c r="B6173" t="s">
        <v>171</v>
      </c>
      <c r="C6173">
        <v>11</v>
      </c>
      <c r="D6173">
        <v>12</v>
      </c>
      <c r="E6173" t="s">
        <v>510</v>
      </c>
      <c r="F6173" t="s">
        <v>508</v>
      </c>
      <c r="G6173" t="s">
        <v>508</v>
      </c>
      <c r="H6173">
        <v>4.1871917868698096</v>
      </c>
      <c r="I6173">
        <v>47.222225901519913</v>
      </c>
      <c r="J6173">
        <v>6.2974854538629388E-3</v>
      </c>
      <c r="K6173">
        <v>46.979863337618177</v>
      </c>
      <c r="L6173">
        <v>1.1569620146021291</v>
      </c>
      <c r="M6173">
        <v>-0.3124996973201678</v>
      </c>
      <c r="N6173">
        <v>3.4482725116836308</v>
      </c>
      <c r="O6173">
        <v>1</v>
      </c>
      <c r="P6173">
        <v>1</v>
      </c>
      <c r="Q6173">
        <v>1</v>
      </c>
      <c r="R6173">
        <v>0</v>
      </c>
      <c r="S6173">
        <v>0</v>
      </c>
      <c r="T6173">
        <v>1</v>
      </c>
    </row>
    <row r="6174" spans="1:20" x14ac:dyDescent="0.3">
      <c r="A6174" t="s">
        <v>269</v>
      </c>
      <c r="B6174" t="s">
        <v>171</v>
      </c>
      <c r="C6174">
        <v>13</v>
      </c>
      <c r="D6174">
        <v>9</v>
      </c>
      <c r="E6174" t="s">
        <v>510</v>
      </c>
      <c r="F6174" t="s">
        <v>508</v>
      </c>
      <c r="G6174" t="s">
        <v>508</v>
      </c>
      <c r="H6174">
        <v>4.1901863888767537</v>
      </c>
      <c r="I6174">
        <v>67.499979138379302</v>
      </c>
      <c r="J6174">
        <v>1.6008584158944631E-2</v>
      </c>
      <c r="K6174">
        <v>142.8571936295142</v>
      </c>
      <c r="L6174">
        <v>1.7810049444627429</v>
      </c>
      <c r="M6174">
        <v>-0.30303001841675181</v>
      </c>
      <c r="N6174">
        <v>-1.519755407174008</v>
      </c>
      <c r="O6174">
        <v>1</v>
      </c>
      <c r="P6174">
        <v>1</v>
      </c>
      <c r="Q6174">
        <v>1</v>
      </c>
      <c r="R6174">
        <v>1</v>
      </c>
      <c r="S6174">
        <v>0</v>
      </c>
      <c r="T6174">
        <v>1</v>
      </c>
    </row>
    <row r="6175" spans="1:20" x14ac:dyDescent="0.3">
      <c r="A6175" t="s">
        <v>282</v>
      </c>
      <c r="B6175" t="s">
        <v>171</v>
      </c>
      <c r="C6175">
        <v>6</v>
      </c>
      <c r="D6175">
        <v>5</v>
      </c>
      <c r="E6175" t="s">
        <v>510</v>
      </c>
      <c r="F6175" t="s">
        <v>508</v>
      </c>
      <c r="G6175" t="s">
        <v>508</v>
      </c>
      <c r="H6175">
        <v>4.1446205257686808</v>
      </c>
      <c r="I6175">
        <v>54.999994039536951</v>
      </c>
      <c r="J6175">
        <v>1.4585598360208051E-2</v>
      </c>
      <c r="K6175">
        <v>73.593046516807533</v>
      </c>
      <c r="L6175">
        <v>0.29112050815046953</v>
      </c>
      <c r="M6175">
        <v>-1.519755407174008</v>
      </c>
      <c r="N6175">
        <v>-0.30864168005624909</v>
      </c>
      <c r="O6175">
        <v>0</v>
      </c>
      <c r="P6175">
        <v>1</v>
      </c>
      <c r="Q6175">
        <v>1</v>
      </c>
      <c r="R6175">
        <v>0</v>
      </c>
      <c r="S6175">
        <v>0</v>
      </c>
      <c r="T6175">
        <v>0</v>
      </c>
    </row>
    <row r="6176" spans="1:20" x14ac:dyDescent="0.3">
      <c r="A6176" t="s">
        <v>285</v>
      </c>
      <c r="B6176" t="s">
        <v>171</v>
      </c>
      <c r="C6176">
        <v>9</v>
      </c>
      <c r="D6176">
        <v>10</v>
      </c>
      <c r="E6176" t="s">
        <v>513</v>
      </c>
      <c r="F6176" t="s">
        <v>508</v>
      </c>
      <c r="G6176" t="s">
        <v>508</v>
      </c>
      <c r="H6176">
        <v>3.827324810306032</v>
      </c>
      <c r="I6176">
        <v>38.235310617195303</v>
      </c>
      <c r="J6176">
        <v>7.4518489509830012E-3</v>
      </c>
      <c r="K6176">
        <v>39.252333897609063</v>
      </c>
      <c r="L6176">
        <v>0.64697647413696202</v>
      </c>
      <c r="M6176">
        <v>-0.61919445227280823</v>
      </c>
      <c r="N6176">
        <v>1.246104715815455</v>
      </c>
      <c r="O6176">
        <v>1</v>
      </c>
      <c r="P6176">
        <v>1</v>
      </c>
      <c r="Q6176">
        <v>1</v>
      </c>
      <c r="R6176">
        <v>0</v>
      </c>
      <c r="S6176">
        <v>0</v>
      </c>
      <c r="T6176">
        <v>0</v>
      </c>
    </row>
    <row r="6177" spans="1:20" x14ac:dyDescent="0.3">
      <c r="A6177" t="s">
        <v>291</v>
      </c>
      <c r="B6177" t="s">
        <v>171</v>
      </c>
      <c r="C6177">
        <v>5</v>
      </c>
      <c r="D6177">
        <v>10</v>
      </c>
      <c r="E6177" t="s">
        <v>510</v>
      </c>
      <c r="F6177" t="s">
        <v>508</v>
      </c>
      <c r="G6177" t="s">
        <v>508</v>
      </c>
      <c r="H6177">
        <v>3.9936089894530422</v>
      </c>
      <c r="I6177">
        <v>14.7059318515859</v>
      </c>
      <c r="J6177">
        <v>-7.8288815977647051E-4</v>
      </c>
      <c r="K6177">
        <v>-64.654680045621276</v>
      </c>
      <c r="L6177">
        <v>1.268655714665381</v>
      </c>
      <c r="M6177">
        <v>-3.6923041710486779</v>
      </c>
      <c r="N6177">
        <v>0.95846550456529667</v>
      </c>
      <c r="O6177">
        <v>0</v>
      </c>
      <c r="P6177">
        <v>1</v>
      </c>
      <c r="Q6177">
        <v>0</v>
      </c>
      <c r="R6177">
        <v>0</v>
      </c>
      <c r="S6177">
        <v>0</v>
      </c>
      <c r="T6177">
        <v>1</v>
      </c>
    </row>
    <row r="6178" spans="1:20" x14ac:dyDescent="0.3">
      <c r="A6178" t="s">
        <v>298</v>
      </c>
      <c r="B6178" t="s">
        <v>171</v>
      </c>
      <c r="C6178">
        <v>0</v>
      </c>
      <c r="D6178">
        <v>5</v>
      </c>
      <c r="E6178" t="s">
        <v>510</v>
      </c>
      <c r="F6178" t="s">
        <v>508</v>
      </c>
      <c r="G6178" t="s">
        <v>508</v>
      </c>
      <c r="H6178">
        <v>3.8461530484021611</v>
      </c>
      <c r="I6178">
        <v>6.2499906867792498</v>
      </c>
      <c r="J6178">
        <v>-8.6678889535021786E-3</v>
      </c>
      <c r="K6178">
        <v>-169.46703372356171</v>
      </c>
      <c r="L6178">
        <v>0.82517822135147567</v>
      </c>
      <c r="M6178">
        <v>-1.2658290881372349</v>
      </c>
      <c r="N6178">
        <v>1.282057748038625</v>
      </c>
      <c r="O6178">
        <v>0</v>
      </c>
      <c r="P6178">
        <v>0</v>
      </c>
      <c r="Q6178">
        <v>0</v>
      </c>
      <c r="R6178">
        <v>0</v>
      </c>
      <c r="S6178">
        <v>0</v>
      </c>
      <c r="T6178">
        <v>0</v>
      </c>
    </row>
    <row r="6179" spans="1:20" x14ac:dyDescent="0.3">
      <c r="A6179" t="s">
        <v>164</v>
      </c>
      <c r="B6179" t="s">
        <v>171</v>
      </c>
      <c r="C6179">
        <v>10</v>
      </c>
      <c r="D6179">
        <v>13</v>
      </c>
      <c r="E6179" t="s">
        <v>513</v>
      </c>
      <c r="F6179" t="s">
        <v>508</v>
      </c>
      <c r="G6179" t="s">
        <v>508</v>
      </c>
      <c r="H6179">
        <v>3.594322869158979</v>
      </c>
      <c r="I6179">
        <v>5.8823446914023494</v>
      </c>
      <c r="J6179">
        <v>4.5862213954244932E-4</v>
      </c>
      <c r="K6179">
        <v>-18.706155280714679</v>
      </c>
      <c r="L6179">
        <v>1.0716906340224981</v>
      </c>
      <c r="M6179">
        <v>-4.0000035212590141</v>
      </c>
      <c r="N6179">
        <v>1.282057748038625</v>
      </c>
      <c r="O6179">
        <v>0</v>
      </c>
      <c r="P6179">
        <v>1</v>
      </c>
      <c r="Q6179">
        <v>1</v>
      </c>
      <c r="R6179">
        <v>0</v>
      </c>
      <c r="S6179">
        <v>1</v>
      </c>
      <c r="T6179">
        <v>1</v>
      </c>
    </row>
    <row r="6180" spans="1:20" x14ac:dyDescent="0.3">
      <c r="A6180" t="s">
        <v>242</v>
      </c>
      <c r="B6180" t="s">
        <v>171</v>
      </c>
      <c r="C6180">
        <v>0</v>
      </c>
      <c r="D6180">
        <v>7</v>
      </c>
      <c r="E6180" t="s">
        <v>510</v>
      </c>
      <c r="F6180" t="s">
        <v>508</v>
      </c>
      <c r="G6180" t="s">
        <v>508</v>
      </c>
      <c r="H6180">
        <v>3.3991738801431319</v>
      </c>
      <c r="I6180">
        <v>2.9411723457011751</v>
      </c>
      <c r="J6180">
        <v>-3.3321720130045332E-3</v>
      </c>
      <c r="K6180">
        <v>-105.5073347133971</v>
      </c>
      <c r="L6180">
        <v>0.7498731073740672</v>
      </c>
      <c r="M6180">
        <v>-2.5078420278882469</v>
      </c>
      <c r="N6180">
        <v>1.6077232289849539</v>
      </c>
      <c r="O6180">
        <v>0</v>
      </c>
      <c r="P6180">
        <v>0</v>
      </c>
      <c r="Q6180">
        <v>0</v>
      </c>
      <c r="R6180">
        <v>0</v>
      </c>
      <c r="S6180">
        <v>0</v>
      </c>
      <c r="T6180">
        <v>0</v>
      </c>
    </row>
    <row r="6181" spans="1:20" x14ac:dyDescent="0.3">
      <c r="A6181" t="s">
        <v>139</v>
      </c>
      <c r="B6181" t="s">
        <v>153</v>
      </c>
      <c r="C6181">
        <v>9</v>
      </c>
      <c r="D6181">
        <v>13</v>
      </c>
      <c r="E6181" t="s">
        <v>367</v>
      </c>
      <c r="F6181" t="s">
        <v>508</v>
      </c>
      <c r="G6181" t="s">
        <v>509</v>
      </c>
      <c r="H6181">
        <v>2.5681482397944571</v>
      </c>
      <c r="I6181">
        <v>34.905636611886173</v>
      </c>
      <c r="J6181">
        <v>0.27246324271506839</v>
      </c>
      <c r="K6181">
        <v>83.765923936286413</v>
      </c>
      <c r="L6181">
        <v>0.66606567039977804</v>
      </c>
      <c r="M6181">
        <v>-1.307759407070314</v>
      </c>
      <c r="N6181">
        <v>-2.8268525039848762</v>
      </c>
      <c r="O6181">
        <v>1</v>
      </c>
      <c r="P6181">
        <v>1</v>
      </c>
      <c r="Q6181">
        <v>1</v>
      </c>
      <c r="R6181">
        <v>0</v>
      </c>
      <c r="S6181">
        <v>0</v>
      </c>
      <c r="T6181">
        <v>0</v>
      </c>
    </row>
    <row r="6182" spans="1:20" x14ac:dyDescent="0.3">
      <c r="A6182" t="s">
        <v>156</v>
      </c>
      <c r="B6182" t="s">
        <v>153</v>
      </c>
      <c r="C6182">
        <v>8</v>
      </c>
      <c r="D6182">
        <v>14</v>
      </c>
      <c r="E6182" t="s">
        <v>367</v>
      </c>
      <c r="F6182" t="s">
        <v>508</v>
      </c>
      <c r="G6182" t="s">
        <v>509</v>
      </c>
      <c r="H6182">
        <v>2.8896108850256188</v>
      </c>
      <c r="I6182">
        <v>21.705447446193549</v>
      </c>
      <c r="J6182">
        <v>0.16604198126702799</v>
      </c>
      <c r="K6182">
        <v>-82.539724942167808</v>
      </c>
      <c r="L6182">
        <v>1.066714991041755</v>
      </c>
      <c r="M6182">
        <v>-2.8268525039848762</v>
      </c>
      <c r="N6182">
        <v>1.363636363636364</v>
      </c>
      <c r="O6182">
        <v>0</v>
      </c>
      <c r="P6182">
        <v>1</v>
      </c>
      <c r="Q6182">
        <v>1</v>
      </c>
      <c r="R6182">
        <v>0</v>
      </c>
      <c r="S6182">
        <v>0</v>
      </c>
      <c r="T6182">
        <v>1</v>
      </c>
    </row>
    <row r="6183" spans="1:20" x14ac:dyDescent="0.3">
      <c r="A6183" t="s">
        <v>271</v>
      </c>
      <c r="B6183" t="s">
        <v>153</v>
      </c>
      <c r="C6183">
        <v>6</v>
      </c>
      <c r="D6183">
        <v>7</v>
      </c>
      <c r="E6183" t="s">
        <v>510</v>
      </c>
      <c r="F6183" t="s">
        <v>508</v>
      </c>
      <c r="G6183" t="s">
        <v>508</v>
      </c>
      <c r="H6183">
        <v>5.0000002818741818</v>
      </c>
      <c r="I6183">
        <v>32.958816695060207</v>
      </c>
      <c r="J6183">
        <v>0.40305230162070488</v>
      </c>
      <c r="K6183">
        <v>12.60638530870362</v>
      </c>
      <c r="L6183">
        <v>0.60896500898189798</v>
      </c>
      <c r="M6183">
        <v>-3.654486270860358</v>
      </c>
      <c r="N6183">
        <v>1.2068978671369881</v>
      </c>
      <c r="O6183">
        <v>0</v>
      </c>
      <c r="P6183">
        <v>1</v>
      </c>
      <c r="Q6183">
        <v>1</v>
      </c>
      <c r="R6183">
        <v>0</v>
      </c>
      <c r="S6183">
        <v>1</v>
      </c>
      <c r="T6183">
        <v>0</v>
      </c>
    </row>
    <row r="6184" spans="1:20" x14ac:dyDescent="0.3">
      <c r="A6184" t="s">
        <v>283</v>
      </c>
      <c r="B6184" t="s">
        <v>153</v>
      </c>
      <c r="C6184">
        <v>3</v>
      </c>
      <c r="D6184">
        <v>4</v>
      </c>
      <c r="E6184" t="s">
        <v>510</v>
      </c>
      <c r="F6184" t="s">
        <v>508</v>
      </c>
      <c r="G6184" t="s">
        <v>508</v>
      </c>
      <c r="H6184">
        <v>4.6240598635565959</v>
      </c>
      <c r="I6184">
        <v>25.468179134775131</v>
      </c>
      <c r="J6184">
        <v>-0.13189636558070689</v>
      </c>
      <c r="K6184">
        <v>-55.337653570369319</v>
      </c>
      <c r="L6184">
        <v>0.90694436709918136</v>
      </c>
      <c r="M6184">
        <v>-1.8932848588818041</v>
      </c>
      <c r="N6184">
        <v>-0.8771929824561403</v>
      </c>
      <c r="O6184">
        <v>0</v>
      </c>
      <c r="P6184">
        <v>1</v>
      </c>
      <c r="Q6184">
        <v>0</v>
      </c>
      <c r="R6184">
        <v>0</v>
      </c>
      <c r="S6184">
        <v>0</v>
      </c>
      <c r="T6184">
        <v>0</v>
      </c>
    </row>
    <row r="6185" spans="1:20" x14ac:dyDescent="0.3">
      <c r="A6185" t="s">
        <v>290</v>
      </c>
      <c r="B6185" t="s">
        <v>153</v>
      </c>
      <c r="C6185">
        <v>5</v>
      </c>
      <c r="D6185">
        <v>5</v>
      </c>
      <c r="E6185" t="s">
        <v>510</v>
      </c>
      <c r="F6185" t="s">
        <v>508</v>
      </c>
      <c r="G6185" t="s">
        <v>508</v>
      </c>
      <c r="H6185">
        <v>4.4879894039573616</v>
      </c>
      <c r="I6185">
        <v>21.722860354632591</v>
      </c>
      <c r="J6185">
        <v>-0.26450356210096659</v>
      </c>
      <c r="K6185">
        <v>-72.149284995050721</v>
      </c>
      <c r="L6185">
        <v>1.1366674640811669</v>
      </c>
      <c r="M6185">
        <v>-0.8771929824561403</v>
      </c>
      <c r="N6185">
        <v>-3.7168114586214052</v>
      </c>
      <c r="O6185">
        <v>0</v>
      </c>
      <c r="P6185">
        <v>1</v>
      </c>
      <c r="Q6185">
        <v>0</v>
      </c>
      <c r="R6185">
        <v>0</v>
      </c>
      <c r="S6185">
        <v>0</v>
      </c>
      <c r="T6185">
        <v>1</v>
      </c>
    </row>
    <row r="6186" spans="1:20" x14ac:dyDescent="0.3">
      <c r="A6186" t="s">
        <v>512</v>
      </c>
      <c r="B6186" t="s">
        <v>153</v>
      </c>
      <c r="C6186">
        <v>2</v>
      </c>
      <c r="D6186">
        <v>4</v>
      </c>
      <c r="E6186" t="s">
        <v>510</v>
      </c>
      <c r="F6186" t="s">
        <v>508</v>
      </c>
      <c r="G6186" t="s">
        <v>508</v>
      </c>
      <c r="H6186">
        <v>4.8773986561894791</v>
      </c>
      <c r="I6186">
        <v>0</v>
      </c>
      <c r="J6186">
        <v>-0.67048875832945565</v>
      </c>
      <c r="K6186">
        <v>-131.11502750457299</v>
      </c>
      <c r="L6186">
        <v>1.1770696312640561</v>
      </c>
      <c r="M6186">
        <v>-1.470593803893993</v>
      </c>
      <c r="N6186">
        <v>-1.2126823315031801</v>
      </c>
      <c r="O6186">
        <v>0</v>
      </c>
      <c r="P6186">
        <v>0</v>
      </c>
      <c r="Q6186">
        <v>0</v>
      </c>
      <c r="R6186">
        <v>0</v>
      </c>
      <c r="S6186">
        <v>0</v>
      </c>
      <c r="T6186">
        <v>1</v>
      </c>
    </row>
    <row r="6187" spans="1:20" x14ac:dyDescent="0.3">
      <c r="A6187" t="s">
        <v>91</v>
      </c>
      <c r="B6187" t="s">
        <v>153</v>
      </c>
      <c r="C6187">
        <v>-2</v>
      </c>
      <c r="D6187">
        <v>1</v>
      </c>
      <c r="E6187" t="s">
        <v>510</v>
      </c>
      <c r="F6187" t="s">
        <v>508</v>
      </c>
      <c r="G6187" t="s">
        <v>508</v>
      </c>
      <c r="H6187">
        <v>5.0114659619451407</v>
      </c>
      <c r="I6187">
        <v>13.312704833328411</v>
      </c>
      <c r="J6187">
        <v>-0.76537604914681412</v>
      </c>
      <c r="K6187">
        <v>-173.98672491752851</v>
      </c>
      <c r="L6187">
        <v>0.7487082752398917</v>
      </c>
      <c r="M6187">
        <v>-1.2126823315031801</v>
      </c>
      <c r="N6187">
        <v>-1.605292307027292</v>
      </c>
      <c r="O6187">
        <v>0</v>
      </c>
      <c r="P6187">
        <v>0</v>
      </c>
      <c r="Q6187">
        <v>0</v>
      </c>
      <c r="R6187">
        <v>0</v>
      </c>
      <c r="S6187">
        <v>0</v>
      </c>
      <c r="T6187">
        <v>0</v>
      </c>
    </row>
    <row r="6188" spans="1:20" x14ac:dyDescent="0.3">
      <c r="A6188" t="s">
        <v>93</v>
      </c>
      <c r="B6188" t="s">
        <v>153</v>
      </c>
      <c r="C6188">
        <v>-2</v>
      </c>
      <c r="D6188">
        <v>1</v>
      </c>
      <c r="E6188" t="s">
        <v>510</v>
      </c>
      <c r="F6188" t="s">
        <v>508</v>
      </c>
      <c r="G6188" t="s">
        <v>508</v>
      </c>
      <c r="H6188">
        <v>5.4085552396944756</v>
      </c>
      <c r="I6188">
        <v>8.0495320204316627</v>
      </c>
      <c r="J6188">
        <v>-0.81299245478534599</v>
      </c>
      <c r="K6188">
        <v>-112.7430712452683</v>
      </c>
      <c r="L6188">
        <v>0.42353644484106012</v>
      </c>
      <c r="M6188">
        <v>-1.605292307027292</v>
      </c>
      <c r="N6188">
        <v>3.454900392467195</v>
      </c>
      <c r="O6188">
        <v>0</v>
      </c>
      <c r="P6188">
        <v>0</v>
      </c>
      <c r="Q6188">
        <v>0</v>
      </c>
      <c r="R6188">
        <v>0</v>
      </c>
      <c r="S6188">
        <v>0</v>
      </c>
      <c r="T6188">
        <v>0</v>
      </c>
    </row>
    <row r="6189" spans="1:20" x14ac:dyDescent="0.3">
      <c r="A6189" t="s">
        <v>220</v>
      </c>
      <c r="B6189" t="s">
        <v>153</v>
      </c>
      <c r="C6189">
        <v>8</v>
      </c>
      <c r="D6189">
        <v>8</v>
      </c>
      <c r="E6189" t="s">
        <v>510</v>
      </c>
      <c r="F6189" t="s">
        <v>508</v>
      </c>
      <c r="G6189" t="s">
        <v>508</v>
      </c>
      <c r="H6189">
        <v>4.2682925395368434</v>
      </c>
      <c r="I6189">
        <v>15.47987835483776</v>
      </c>
      <c r="J6189">
        <v>-0.31618380071780561</v>
      </c>
      <c r="K6189">
        <v>-89.22280986390922</v>
      </c>
      <c r="L6189">
        <v>1.066245018827916</v>
      </c>
      <c r="M6189">
        <v>-2.6484032199807359</v>
      </c>
      <c r="N6189">
        <v>-0.65665755934520331</v>
      </c>
      <c r="O6189">
        <v>1</v>
      </c>
      <c r="P6189">
        <v>1</v>
      </c>
      <c r="Q6189">
        <v>0</v>
      </c>
      <c r="R6189">
        <v>0</v>
      </c>
      <c r="S6189">
        <v>0</v>
      </c>
      <c r="T6189">
        <v>1</v>
      </c>
    </row>
    <row r="6190" spans="1:20" x14ac:dyDescent="0.3">
      <c r="A6190" t="s">
        <v>259</v>
      </c>
      <c r="B6190" t="s">
        <v>153</v>
      </c>
      <c r="C6190">
        <v>5</v>
      </c>
      <c r="D6190">
        <v>4</v>
      </c>
      <c r="E6190" t="s">
        <v>510</v>
      </c>
      <c r="F6190" t="s">
        <v>508</v>
      </c>
      <c r="G6190" t="s">
        <v>508</v>
      </c>
      <c r="H6190">
        <v>4.016173432136803</v>
      </c>
      <c r="I6190">
        <v>30.55556291415289</v>
      </c>
      <c r="J6190">
        <v>-5.0353914652352394E-3</v>
      </c>
      <c r="K6190">
        <v>-87.673550369849309</v>
      </c>
      <c r="L6190">
        <v>0.94717986113312835</v>
      </c>
      <c r="M6190">
        <v>-0.74906650645891093</v>
      </c>
      <c r="N6190">
        <v>4.8113193152085776</v>
      </c>
      <c r="O6190">
        <v>0</v>
      </c>
      <c r="P6190">
        <v>1</v>
      </c>
      <c r="Q6190">
        <v>0</v>
      </c>
      <c r="R6190">
        <v>1</v>
      </c>
      <c r="S6190">
        <v>0</v>
      </c>
      <c r="T6190">
        <v>0</v>
      </c>
    </row>
    <row r="6191" spans="1:20" x14ac:dyDescent="0.3">
      <c r="A6191" t="s">
        <v>282</v>
      </c>
      <c r="B6191" t="s">
        <v>153</v>
      </c>
      <c r="C6191">
        <v>9</v>
      </c>
      <c r="D6191">
        <v>8</v>
      </c>
      <c r="E6191" t="s">
        <v>510</v>
      </c>
      <c r="F6191" t="s">
        <v>508</v>
      </c>
      <c r="G6191" t="s">
        <v>508</v>
      </c>
      <c r="H6191">
        <v>3.8073982511247899</v>
      </c>
      <c r="I6191">
        <v>67.532470749449232</v>
      </c>
      <c r="J6191">
        <v>0.45164518752775179</v>
      </c>
      <c r="K6191">
        <v>90.337048084323328</v>
      </c>
      <c r="L6191">
        <v>0.29514272105208122</v>
      </c>
      <c r="M6191">
        <v>-1.754385964912281</v>
      </c>
      <c r="N6191">
        <v>3.928572790963309</v>
      </c>
      <c r="O6191">
        <v>1</v>
      </c>
      <c r="P6191">
        <v>1</v>
      </c>
      <c r="Q6191">
        <v>1</v>
      </c>
      <c r="R6191">
        <v>0</v>
      </c>
      <c r="S6191">
        <v>0</v>
      </c>
      <c r="T6191">
        <v>0</v>
      </c>
    </row>
    <row r="6192" spans="1:20" x14ac:dyDescent="0.3">
      <c r="A6192" t="s">
        <v>285</v>
      </c>
      <c r="B6192" t="s">
        <v>153</v>
      </c>
      <c r="C6192">
        <v>13</v>
      </c>
      <c r="D6192">
        <v>15</v>
      </c>
      <c r="E6192" t="s">
        <v>513</v>
      </c>
      <c r="F6192" t="s">
        <v>508</v>
      </c>
      <c r="G6192" t="s">
        <v>508</v>
      </c>
      <c r="H6192">
        <v>3.9575294484809862</v>
      </c>
      <c r="I6192">
        <v>53.846153846153847</v>
      </c>
      <c r="J6192">
        <v>0.530857512479464</v>
      </c>
      <c r="K6192">
        <v>80.719314974222257</v>
      </c>
      <c r="L6192">
        <v>1.077485996802072</v>
      </c>
      <c r="M6192">
        <v>-4.6391765078098706</v>
      </c>
      <c r="N6192">
        <v>-0.90090090090090091</v>
      </c>
      <c r="O6192">
        <v>1</v>
      </c>
      <c r="P6192">
        <v>1</v>
      </c>
      <c r="Q6192">
        <v>1</v>
      </c>
      <c r="R6192">
        <v>0</v>
      </c>
      <c r="S6192">
        <v>1</v>
      </c>
      <c r="T6192">
        <v>1</v>
      </c>
    </row>
    <row r="6193" spans="1:20" x14ac:dyDescent="0.3">
      <c r="A6193" t="s">
        <v>295</v>
      </c>
      <c r="B6193" t="s">
        <v>153</v>
      </c>
      <c r="C6193">
        <v>8</v>
      </c>
      <c r="D6193">
        <v>11</v>
      </c>
      <c r="E6193" t="s">
        <v>513</v>
      </c>
      <c r="F6193" t="s">
        <v>508</v>
      </c>
      <c r="G6193" t="s">
        <v>508</v>
      </c>
      <c r="H6193">
        <v>3.97041735144699</v>
      </c>
      <c r="I6193">
        <v>46.923065185546882</v>
      </c>
      <c r="J6193">
        <v>0.29834557808692519</v>
      </c>
      <c r="K6193">
        <v>23.281586394673159</v>
      </c>
      <c r="L6193">
        <v>1.0144145639663571</v>
      </c>
      <c r="M6193">
        <v>-1.696429933820452</v>
      </c>
      <c r="N6193">
        <v>-1.907355588760246</v>
      </c>
      <c r="O6193">
        <v>0</v>
      </c>
      <c r="P6193">
        <v>1</v>
      </c>
      <c r="Q6193">
        <v>1</v>
      </c>
      <c r="R6193">
        <v>0</v>
      </c>
      <c r="S6193">
        <v>0</v>
      </c>
      <c r="T6193">
        <v>1</v>
      </c>
    </row>
    <row r="6194" spans="1:20" x14ac:dyDescent="0.3">
      <c r="A6194" t="s">
        <v>298</v>
      </c>
      <c r="B6194" t="s">
        <v>153</v>
      </c>
      <c r="C6194">
        <v>8</v>
      </c>
      <c r="D6194">
        <v>11</v>
      </c>
      <c r="E6194" t="s">
        <v>513</v>
      </c>
      <c r="F6194" t="s">
        <v>508</v>
      </c>
      <c r="G6194" t="s">
        <v>508</v>
      </c>
      <c r="H6194">
        <v>3.9351856897747708</v>
      </c>
      <c r="I6194">
        <v>30.76923076923077</v>
      </c>
      <c r="J6194">
        <v>0.13356644713460819</v>
      </c>
      <c r="K6194">
        <v>-71.208209490249175</v>
      </c>
      <c r="L6194">
        <v>1.203879310344828</v>
      </c>
      <c r="M6194">
        <v>-1.907355588760246</v>
      </c>
      <c r="N6194">
        <v>-1.296297709147135</v>
      </c>
      <c r="O6194">
        <v>0</v>
      </c>
      <c r="P6194">
        <v>1</v>
      </c>
      <c r="Q6194">
        <v>1</v>
      </c>
      <c r="R6194">
        <v>0</v>
      </c>
      <c r="S6194">
        <v>0</v>
      </c>
      <c r="T6194">
        <v>1</v>
      </c>
    </row>
    <row r="6195" spans="1:20" x14ac:dyDescent="0.3">
      <c r="A6195" t="s">
        <v>164</v>
      </c>
      <c r="B6195" t="s">
        <v>153</v>
      </c>
      <c r="C6195">
        <v>3</v>
      </c>
      <c r="D6195">
        <v>8</v>
      </c>
      <c r="E6195" t="s">
        <v>510</v>
      </c>
      <c r="F6195" t="s">
        <v>508</v>
      </c>
      <c r="G6195" t="s">
        <v>508</v>
      </c>
      <c r="H6195">
        <v>2.7425884236543969</v>
      </c>
      <c r="I6195">
        <v>11.290333496791041</v>
      </c>
      <c r="J6195">
        <v>-0.18307002319030091</v>
      </c>
      <c r="K6195">
        <v>-84.466871833977336</v>
      </c>
      <c r="L6195">
        <v>0.82732871117069184</v>
      </c>
      <c r="M6195">
        <v>-0.74906650645891093</v>
      </c>
      <c r="N6195">
        <v>1.8867924528301889</v>
      </c>
      <c r="O6195">
        <v>0</v>
      </c>
      <c r="P6195">
        <v>1</v>
      </c>
      <c r="Q6195">
        <v>0</v>
      </c>
      <c r="R6195">
        <v>0</v>
      </c>
      <c r="S6195">
        <v>0</v>
      </c>
      <c r="T6195">
        <v>0</v>
      </c>
    </row>
    <row r="6196" spans="1:20" x14ac:dyDescent="0.3">
      <c r="A6196" t="s">
        <v>242</v>
      </c>
      <c r="B6196" t="s">
        <v>153</v>
      </c>
      <c r="C6196">
        <v>8</v>
      </c>
      <c r="D6196">
        <v>13</v>
      </c>
      <c r="E6196" t="s">
        <v>367</v>
      </c>
      <c r="F6196" t="s">
        <v>508</v>
      </c>
      <c r="G6196" t="s">
        <v>509</v>
      </c>
      <c r="H6196">
        <v>1.946227771709663</v>
      </c>
      <c r="I6196">
        <v>23.40430021824935</v>
      </c>
      <c r="J6196">
        <v>7.1317080068256322E-2</v>
      </c>
      <c r="K6196">
        <v>-43.215873202130616</v>
      </c>
      <c r="L6196">
        <v>1.0977963488036611</v>
      </c>
      <c r="M6196">
        <v>-3.0852940023957132</v>
      </c>
      <c r="N6196">
        <v>2.059922177320554</v>
      </c>
      <c r="O6196">
        <v>0</v>
      </c>
      <c r="P6196">
        <v>1</v>
      </c>
      <c r="Q6196">
        <v>1</v>
      </c>
      <c r="R6196">
        <v>0</v>
      </c>
      <c r="S6196">
        <v>0</v>
      </c>
      <c r="T6196">
        <v>1</v>
      </c>
    </row>
    <row r="6197" spans="1:20" x14ac:dyDescent="0.3">
      <c r="A6197" t="s">
        <v>77</v>
      </c>
      <c r="B6197" t="s">
        <v>109</v>
      </c>
      <c r="C6197">
        <v>6</v>
      </c>
      <c r="D6197">
        <v>9</v>
      </c>
      <c r="E6197" t="s">
        <v>513</v>
      </c>
      <c r="F6197" t="s">
        <v>508</v>
      </c>
      <c r="G6197" t="s">
        <v>508</v>
      </c>
      <c r="H6197">
        <v>2.8975731236569269</v>
      </c>
      <c r="I6197">
        <v>50.862026795774398</v>
      </c>
      <c r="J6197">
        <v>2.1685624480289298E-2</v>
      </c>
      <c r="K6197">
        <v>2.0114759241932889</v>
      </c>
      <c r="L6197">
        <v>0.710817575042891</v>
      </c>
      <c r="M6197">
        <v>-0.11778832922770351</v>
      </c>
      <c r="N6197">
        <v>4.0094359780852828</v>
      </c>
      <c r="O6197">
        <v>0</v>
      </c>
      <c r="P6197">
        <v>1</v>
      </c>
      <c r="Q6197">
        <v>1</v>
      </c>
      <c r="R6197">
        <v>0</v>
      </c>
      <c r="S6197">
        <v>0</v>
      </c>
      <c r="T6197">
        <v>0</v>
      </c>
    </row>
    <row r="6198" spans="1:20" x14ac:dyDescent="0.3">
      <c r="A6198" t="s">
        <v>156</v>
      </c>
      <c r="B6198" t="s">
        <v>109</v>
      </c>
      <c r="C6198">
        <v>11</v>
      </c>
      <c r="D6198">
        <v>11</v>
      </c>
      <c r="E6198" t="s">
        <v>510</v>
      </c>
      <c r="F6198" t="s">
        <v>508</v>
      </c>
      <c r="G6198" t="s">
        <v>508</v>
      </c>
      <c r="H6198">
        <v>3.797072864039706</v>
      </c>
      <c r="I6198">
        <v>68.098192172967259</v>
      </c>
      <c r="J6198">
        <v>5.3806051553738847E-2</v>
      </c>
      <c r="K6198">
        <v>110.8910474287176</v>
      </c>
      <c r="L6198">
        <v>0.56297562861051931</v>
      </c>
      <c r="M6198">
        <v>-2.3404183221540382</v>
      </c>
      <c r="N6198">
        <v>9.9128520387852461</v>
      </c>
      <c r="O6198">
        <v>1</v>
      </c>
      <c r="P6198">
        <v>1</v>
      </c>
      <c r="Q6198">
        <v>1</v>
      </c>
      <c r="R6198">
        <v>0</v>
      </c>
      <c r="S6198">
        <v>1</v>
      </c>
      <c r="T6198">
        <v>0</v>
      </c>
    </row>
    <row r="6199" spans="1:20" x14ac:dyDescent="0.3">
      <c r="A6199" t="s">
        <v>223</v>
      </c>
      <c r="B6199" t="s">
        <v>109</v>
      </c>
      <c r="C6199">
        <v>13</v>
      </c>
      <c r="D6199">
        <v>10</v>
      </c>
      <c r="E6199" t="s">
        <v>510</v>
      </c>
      <c r="F6199" t="s">
        <v>508</v>
      </c>
      <c r="G6199" t="s">
        <v>508</v>
      </c>
      <c r="H6199">
        <v>4.3579916083687733</v>
      </c>
      <c r="I6199">
        <v>80</v>
      </c>
      <c r="J6199">
        <v>0.12688909734573819</v>
      </c>
      <c r="K6199">
        <v>205.8643073613776</v>
      </c>
      <c r="L6199">
        <v>1.368831285271831</v>
      </c>
      <c r="M6199">
        <v>-9.9110294654168762E-2</v>
      </c>
      <c r="N6199">
        <v>2.6785759901514199</v>
      </c>
      <c r="O6199">
        <v>1</v>
      </c>
      <c r="P6199">
        <v>1</v>
      </c>
      <c r="Q6199">
        <v>1</v>
      </c>
      <c r="R6199">
        <v>0</v>
      </c>
      <c r="S6199">
        <v>1</v>
      </c>
      <c r="T6199">
        <v>1</v>
      </c>
    </row>
    <row r="6200" spans="1:20" x14ac:dyDescent="0.3">
      <c r="A6200" t="s">
        <v>271</v>
      </c>
      <c r="B6200" t="s">
        <v>109</v>
      </c>
      <c r="C6200">
        <v>3</v>
      </c>
      <c r="D6200">
        <v>6</v>
      </c>
      <c r="E6200" t="s">
        <v>510</v>
      </c>
      <c r="F6200" t="s">
        <v>508</v>
      </c>
      <c r="G6200" t="s">
        <v>508</v>
      </c>
      <c r="H6200">
        <v>6.6887313965787083</v>
      </c>
      <c r="I6200">
        <v>34.020612475240512</v>
      </c>
      <c r="J6200">
        <v>-2.6909280076439002E-2</v>
      </c>
      <c r="K6200">
        <v>-15.995023944635379</v>
      </c>
      <c r="L6200">
        <v>1.2838643707865549</v>
      </c>
      <c r="M6200">
        <v>-7.1071076517903027</v>
      </c>
      <c r="N6200">
        <v>1.5086244326639631</v>
      </c>
      <c r="O6200">
        <v>0</v>
      </c>
      <c r="P6200">
        <v>1</v>
      </c>
      <c r="Q6200">
        <v>0</v>
      </c>
      <c r="R6200">
        <v>0</v>
      </c>
      <c r="S6200">
        <v>0</v>
      </c>
      <c r="T6200">
        <v>1</v>
      </c>
    </row>
    <row r="6201" spans="1:20" x14ac:dyDescent="0.3">
      <c r="A6201" t="s">
        <v>283</v>
      </c>
      <c r="B6201" t="s">
        <v>109</v>
      </c>
      <c r="C6201">
        <v>1</v>
      </c>
      <c r="D6201">
        <v>2</v>
      </c>
      <c r="E6201" t="s">
        <v>510</v>
      </c>
      <c r="F6201" t="s">
        <v>508</v>
      </c>
      <c r="G6201" t="s">
        <v>508</v>
      </c>
      <c r="H6201">
        <v>6.3714895642108669</v>
      </c>
      <c r="I6201">
        <v>11.41552730143648</v>
      </c>
      <c r="J6201">
        <v>-0.1576888608493012</v>
      </c>
      <c r="K6201">
        <v>-75.305770134353722</v>
      </c>
      <c r="L6201">
        <v>0.54896171076918265</v>
      </c>
      <c r="M6201">
        <v>-0.43010710787809819</v>
      </c>
      <c r="N6201">
        <v>-1.187911529510246</v>
      </c>
      <c r="O6201">
        <v>0</v>
      </c>
      <c r="P6201">
        <v>1</v>
      </c>
      <c r="Q6201">
        <v>0</v>
      </c>
      <c r="R6201">
        <v>0</v>
      </c>
      <c r="S6201">
        <v>0</v>
      </c>
      <c r="T6201">
        <v>0</v>
      </c>
    </row>
    <row r="6202" spans="1:20" x14ac:dyDescent="0.3">
      <c r="A6202" t="s">
        <v>290</v>
      </c>
      <c r="B6202" t="s">
        <v>109</v>
      </c>
      <c r="C6202">
        <v>-2</v>
      </c>
      <c r="D6202">
        <v>1</v>
      </c>
      <c r="E6202" t="s">
        <v>510</v>
      </c>
      <c r="F6202" t="s">
        <v>508</v>
      </c>
      <c r="G6202" t="s">
        <v>508</v>
      </c>
      <c r="H6202">
        <v>6.2295080990850531</v>
      </c>
      <c r="I6202">
        <v>5.9632660292795601</v>
      </c>
      <c r="J6202">
        <v>-0.17476630441137589</v>
      </c>
      <c r="K6202">
        <v>-102.4738255776936</v>
      </c>
      <c r="L6202">
        <v>0.55089614097575912</v>
      </c>
      <c r="M6202">
        <v>-1.187911529510246</v>
      </c>
      <c r="N6202">
        <v>-1.7486322850558711</v>
      </c>
      <c r="O6202">
        <v>0</v>
      </c>
      <c r="P6202">
        <v>0</v>
      </c>
      <c r="Q6202">
        <v>0</v>
      </c>
      <c r="R6202">
        <v>0</v>
      </c>
      <c r="S6202">
        <v>0</v>
      </c>
      <c r="T6202">
        <v>0</v>
      </c>
    </row>
    <row r="6203" spans="1:20" x14ac:dyDescent="0.3">
      <c r="A6203" t="s">
        <v>91</v>
      </c>
      <c r="B6203" t="s">
        <v>109</v>
      </c>
      <c r="C6203">
        <v>0</v>
      </c>
      <c r="D6203">
        <v>5</v>
      </c>
      <c r="E6203" t="s">
        <v>510</v>
      </c>
      <c r="F6203" t="s">
        <v>508</v>
      </c>
      <c r="G6203" t="s">
        <v>508</v>
      </c>
      <c r="H6203">
        <v>6.3039865580719976</v>
      </c>
      <c r="I6203">
        <v>15.58443207144879</v>
      </c>
      <c r="J6203">
        <v>-0.21459012464691779</v>
      </c>
      <c r="K6203">
        <v>-139.47976476640369</v>
      </c>
      <c r="L6203">
        <v>1.3444925298698931</v>
      </c>
      <c r="M6203">
        <v>-4.4444402058919277</v>
      </c>
      <c r="N6203">
        <v>-2.209308437555515</v>
      </c>
      <c r="O6203">
        <v>0</v>
      </c>
      <c r="P6203">
        <v>0</v>
      </c>
      <c r="Q6203">
        <v>0</v>
      </c>
      <c r="R6203">
        <v>0</v>
      </c>
      <c r="S6203">
        <v>0</v>
      </c>
      <c r="T6203">
        <v>1</v>
      </c>
    </row>
    <row r="6204" spans="1:20" x14ac:dyDescent="0.3">
      <c r="A6204" t="s">
        <v>93</v>
      </c>
      <c r="B6204" t="s">
        <v>109</v>
      </c>
      <c r="C6204">
        <v>-2</v>
      </c>
      <c r="D6204">
        <v>3</v>
      </c>
      <c r="E6204" t="s">
        <v>510</v>
      </c>
      <c r="F6204" t="s">
        <v>508</v>
      </c>
      <c r="G6204" t="s">
        <v>508</v>
      </c>
      <c r="H6204">
        <v>6.4124344553416366</v>
      </c>
      <c r="I6204">
        <v>9.4155834102775131</v>
      </c>
      <c r="J6204">
        <v>-0.21689980649090801</v>
      </c>
      <c r="K6204">
        <v>-117.2330187916711</v>
      </c>
      <c r="L6204">
        <v>0.99498514659494974</v>
      </c>
      <c r="M6204">
        <v>-2.209308437555515</v>
      </c>
      <c r="N6204">
        <v>-0.71343004793092357</v>
      </c>
      <c r="O6204">
        <v>0</v>
      </c>
      <c r="P6204">
        <v>0</v>
      </c>
      <c r="Q6204">
        <v>0</v>
      </c>
      <c r="R6204">
        <v>0</v>
      </c>
      <c r="S6204">
        <v>0</v>
      </c>
      <c r="T6204">
        <v>0</v>
      </c>
    </row>
    <row r="6205" spans="1:20" x14ac:dyDescent="0.3">
      <c r="A6205" t="s">
        <v>220</v>
      </c>
      <c r="B6205" t="s">
        <v>109</v>
      </c>
      <c r="C6205">
        <v>4</v>
      </c>
      <c r="D6205">
        <v>5</v>
      </c>
      <c r="E6205" t="s">
        <v>510</v>
      </c>
      <c r="F6205" t="s">
        <v>508</v>
      </c>
      <c r="G6205" t="s">
        <v>508</v>
      </c>
      <c r="H6205">
        <v>6.0072415520719344</v>
      </c>
      <c r="I6205">
        <v>19.512210520789271</v>
      </c>
      <c r="J6205">
        <v>-0.1065873739917847</v>
      </c>
      <c r="K6205">
        <v>-70.552978672062437</v>
      </c>
      <c r="L6205">
        <v>0.88535321681027268</v>
      </c>
      <c r="M6205">
        <v>-2.6905803706884992</v>
      </c>
      <c r="N6205">
        <v>9.3317907541937508</v>
      </c>
      <c r="O6205">
        <v>1</v>
      </c>
      <c r="P6205">
        <v>1</v>
      </c>
      <c r="Q6205">
        <v>0</v>
      </c>
      <c r="R6205">
        <v>0</v>
      </c>
      <c r="S6205">
        <v>0</v>
      </c>
      <c r="T6205">
        <v>0</v>
      </c>
    </row>
    <row r="6206" spans="1:20" x14ac:dyDescent="0.3">
      <c r="A6206" t="s">
        <v>235</v>
      </c>
      <c r="B6206" t="s">
        <v>109</v>
      </c>
      <c r="C6206">
        <v>1</v>
      </c>
      <c r="D6206">
        <v>4</v>
      </c>
      <c r="E6206" t="s">
        <v>510</v>
      </c>
      <c r="F6206" t="s">
        <v>508</v>
      </c>
      <c r="G6206" t="s">
        <v>508</v>
      </c>
      <c r="H6206">
        <v>5.943877626322684</v>
      </c>
      <c r="I6206">
        <v>19.178063401050739</v>
      </c>
      <c r="J6206">
        <v>-4.6509384903376992E-2</v>
      </c>
      <c r="K6206">
        <v>-77.202508259006663</v>
      </c>
      <c r="L6206">
        <v>0.46923111961667657</v>
      </c>
      <c r="M6206">
        <v>-2.5522073079997449</v>
      </c>
      <c r="N6206">
        <v>-0.83332973813237421</v>
      </c>
      <c r="O6206">
        <v>0</v>
      </c>
      <c r="P6206">
        <v>1</v>
      </c>
      <c r="Q6206">
        <v>0</v>
      </c>
      <c r="R6206">
        <v>0</v>
      </c>
      <c r="S6206">
        <v>0</v>
      </c>
      <c r="T6206">
        <v>0</v>
      </c>
    </row>
    <row r="6207" spans="1:20" x14ac:dyDescent="0.3">
      <c r="A6207" t="s">
        <v>259</v>
      </c>
      <c r="B6207" t="s">
        <v>109</v>
      </c>
      <c r="C6207">
        <v>1</v>
      </c>
      <c r="D6207">
        <v>2</v>
      </c>
      <c r="E6207" t="s">
        <v>510</v>
      </c>
      <c r="F6207" t="s">
        <v>508</v>
      </c>
      <c r="G6207" t="s">
        <v>508</v>
      </c>
      <c r="H6207">
        <v>5.8566283538514794</v>
      </c>
      <c r="I6207">
        <v>14.788734286201681</v>
      </c>
      <c r="J6207">
        <v>-5.3863058600078589E-2</v>
      </c>
      <c r="K6207">
        <v>-93.490105771081687</v>
      </c>
      <c r="L6207">
        <v>0.37847795690285752</v>
      </c>
      <c r="M6207">
        <v>-0.83332973813237421</v>
      </c>
      <c r="N6207">
        <v>1.2004847825405009</v>
      </c>
      <c r="O6207">
        <v>0</v>
      </c>
      <c r="P6207">
        <v>1</v>
      </c>
      <c r="Q6207">
        <v>0</v>
      </c>
      <c r="R6207">
        <v>0</v>
      </c>
      <c r="S6207">
        <v>0</v>
      </c>
      <c r="T6207">
        <v>0</v>
      </c>
    </row>
    <row r="6208" spans="1:20" x14ac:dyDescent="0.3">
      <c r="A6208" t="s">
        <v>269</v>
      </c>
      <c r="B6208" t="s">
        <v>109</v>
      </c>
      <c r="C6208">
        <v>1</v>
      </c>
      <c r="D6208">
        <v>2</v>
      </c>
      <c r="E6208" t="s">
        <v>510</v>
      </c>
      <c r="F6208" t="s">
        <v>508</v>
      </c>
      <c r="G6208" t="s">
        <v>508</v>
      </c>
      <c r="H6208">
        <v>5.8121571995929084</v>
      </c>
      <c r="I6208">
        <v>14.084492853487429</v>
      </c>
      <c r="J6208">
        <v>-5.7371117177078379E-2</v>
      </c>
      <c r="K6208">
        <v>-78.563410347092358</v>
      </c>
      <c r="L6208">
        <v>0.58220487338877414</v>
      </c>
      <c r="M6208">
        <v>-1.3048707754378761</v>
      </c>
      <c r="N6208">
        <v>-1.322111306634731</v>
      </c>
      <c r="O6208">
        <v>0</v>
      </c>
      <c r="P6208">
        <v>1</v>
      </c>
      <c r="Q6208">
        <v>0</v>
      </c>
      <c r="R6208">
        <v>0</v>
      </c>
      <c r="S6208">
        <v>0</v>
      </c>
      <c r="T6208">
        <v>0</v>
      </c>
    </row>
    <row r="6209" spans="1:20" x14ac:dyDescent="0.3">
      <c r="A6209" t="s">
        <v>282</v>
      </c>
      <c r="B6209" t="s">
        <v>109</v>
      </c>
      <c r="C6209">
        <v>-2</v>
      </c>
      <c r="D6209">
        <v>1</v>
      </c>
      <c r="E6209" t="s">
        <v>510</v>
      </c>
      <c r="F6209" t="s">
        <v>508</v>
      </c>
      <c r="G6209" t="s">
        <v>508</v>
      </c>
      <c r="H6209">
        <v>5.6116240934140844</v>
      </c>
      <c r="I6209">
        <v>6.3380385741092216</v>
      </c>
      <c r="J6209">
        <v>-6.030247499424557E-2</v>
      </c>
      <c r="K6209">
        <v>-112.66799777296541</v>
      </c>
      <c r="L6209">
        <v>0.62579949474842078</v>
      </c>
      <c r="M6209">
        <v>-1.322111306634731</v>
      </c>
      <c r="N6209">
        <v>-0.85261503652828163</v>
      </c>
      <c r="O6209">
        <v>0</v>
      </c>
      <c r="P6209">
        <v>0</v>
      </c>
      <c r="Q6209">
        <v>0</v>
      </c>
      <c r="R6209">
        <v>0</v>
      </c>
      <c r="S6209">
        <v>0</v>
      </c>
      <c r="T6209">
        <v>0</v>
      </c>
    </row>
    <row r="6210" spans="1:20" x14ac:dyDescent="0.3">
      <c r="A6210" t="s">
        <v>285</v>
      </c>
      <c r="B6210" t="s">
        <v>109</v>
      </c>
      <c r="C6210">
        <v>-2</v>
      </c>
      <c r="D6210">
        <v>1</v>
      </c>
      <c r="E6210" t="s">
        <v>510</v>
      </c>
      <c r="F6210" t="s">
        <v>508</v>
      </c>
      <c r="G6210" t="s">
        <v>508</v>
      </c>
      <c r="H6210">
        <v>5.1350393010238253</v>
      </c>
      <c r="I6210">
        <v>17.582425355996889</v>
      </c>
      <c r="J6210">
        <v>-7.0944228816311489E-2</v>
      </c>
      <c r="K6210">
        <v>-114.02955529665439</v>
      </c>
      <c r="L6210">
        <v>0.98146653579686161</v>
      </c>
      <c r="M6210">
        <v>-1.228505863046516</v>
      </c>
      <c r="N6210">
        <v>0</v>
      </c>
      <c r="O6210">
        <v>0</v>
      </c>
      <c r="P6210">
        <v>0</v>
      </c>
      <c r="Q6210">
        <v>0</v>
      </c>
      <c r="R6210">
        <v>0</v>
      </c>
      <c r="S6210">
        <v>0</v>
      </c>
      <c r="T6210">
        <v>0</v>
      </c>
    </row>
    <row r="6211" spans="1:20" x14ac:dyDescent="0.3">
      <c r="A6211" t="s">
        <v>291</v>
      </c>
      <c r="B6211" t="s">
        <v>109</v>
      </c>
      <c r="C6211">
        <v>0</v>
      </c>
      <c r="D6211">
        <v>3</v>
      </c>
      <c r="E6211" t="s">
        <v>510</v>
      </c>
      <c r="F6211" t="s">
        <v>508</v>
      </c>
      <c r="G6211" t="s">
        <v>508</v>
      </c>
      <c r="H6211">
        <v>4.7829220480323889</v>
      </c>
      <c r="I6211">
        <v>11.53846254614775</v>
      </c>
      <c r="J6211">
        <v>-5.9561850253886488E-2</v>
      </c>
      <c r="K6211">
        <v>-109.7757819534216</v>
      </c>
      <c r="L6211">
        <v>0.59466259666563082</v>
      </c>
      <c r="M6211">
        <v>-1.368160871098461</v>
      </c>
      <c r="N6211">
        <v>-1.5132394471214341</v>
      </c>
      <c r="O6211">
        <v>0</v>
      </c>
      <c r="P6211">
        <v>0</v>
      </c>
      <c r="Q6211">
        <v>0</v>
      </c>
      <c r="R6211">
        <v>0</v>
      </c>
      <c r="S6211">
        <v>0</v>
      </c>
      <c r="T6211">
        <v>0</v>
      </c>
    </row>
    <row r="6212" spans="1:20" x14ac:dyDescent="0.3">
      <c r="A6212" t="s">
        <v>295</v>
      </c>
      <c r="B6212" t="s">
        <v>109</v>
      </c>
      <c r="C6212">
        <v>0</v>
      </c>
      <c r="D6212">
        <v>3</v>
      </c>
      <c r="E6212" t="s">
        <v>510</v>
      </c>
      <c r="F6212" t="s">
        <v>508</v>
      </c>
      <c r="G6212" t="s">
        <v>508</v>
      </c>
      <c r="H6212">
        <v>4.5180172795076663</v>
      </c>
      <c r="I6212">
        <v>4.9450628625894302</v>
      </c>
      <c r="J6212">
        <v>-5.8589582744173307E-2</v>
      </c>
      <c r="K6212">
        <v>-113.1722295771131</v>
      </c>
      <c r="L6212">
        <v>0.67974546110562717</v>
      </c>
      <c r="M6212">
        <v>-1.5132394471214341</v>
      </c>
      <c r="N6212">
        <v>0</v>
      </c>
      <c r="O6212">
        <v>0</v>
      </c>
      <c r="P6212">
        <v>0</v>
      </c>
      <c r="Q6212">
        <v>0</v>
      </c>
      <c r="R6212">
        <v>0</v>
      </c>
      <c r="S6212">
        <v>0</v>
      </c>
      <c r="T6212">
        <v>0</v>
      </c>
    </row>
    <row r="6213" spans="1:20" x14ac:dyDescent="0.3">
      <c r="A6213" t="s">
        <v>96</v>
      </c>
      <c r="B6213" t="s">
        <v>109</v>
      </c>
      <c r="C6213">
        <v>11</v>
      </c>
      <c r="D6213">
        <v>13</v>
      </c>
      <c r="E6213" t="s">
        <v>513</v>
      </c>
      <c r="F6213" t="s">
        <v>508</v>
      </c>
      <c r="G6213" t="s">
        <v>508</v>
      </c>
      <c r="H6213">
        <v>2.7223374337545279</v>
      </c>
      <c r="I6213">
        <v>51.764718422016642</v>
      </c>
      <c r="J6213">
        <v>3.5460134326059538E-2</v>
      </c>
      <c r="K6213">
        <v>14.81473553819259</v>
      </c>
      <c r="L6213">
        <v>0.58211049588797414</v>
      </c>
      <c r="M6213">
        <v>-0.24450436451716101</v>
      </c>
      <c r="N6213">
        <v>0.73529927375829496</v>
      </c>
      <c r="O6213">
        <v>1</v>
      </c>
      <c r="P6213">
        <v>1</v>
      </c>
      <c r="Q6213">
        <v>1</v>
      </c>
      <c r="R6213">
        <v>1</v>
      </c>
      <c r="S6213">
        <v>0</v>
      </c>
      <c r="T6213">
        <v>0</v>
      </c>
    </row>
    <row r="6214" spans="1:20" x14ac:dyDescent="0.3">
      <c r="A6214" t="s">
        <v>164</v>
      </c>
      <c r="B6214" t="s">
        <v>109</v>
      </c>
      <c r="C6214">
        <v>11</v>
      </c>
      <c r="D6214">
        <v>15</v>
      </c>
      <c r="E6214" t="s">
        <v>513</v>
      </c>
      <c r="F6214" t="s">
        <v>508</v>
      </c>
      <c r="G6214" t="s">
        <v>508</v>
      </c>
      <c r="H6214">
        <v>2.6939260572382309</v>
      </c>
      <c r="I6214">
        <v>53.164597456105348</v>
      </c>
      <c r="J6214">
        <v>4.9421820570318083E-2</v>
      </c>
      <c r="K6214">
        <v>51.047369490728151</v>
      </c>
      <c r="L6214">
        <v>1.2451538524101169</v>
      </c>
      <c r="M6214">
        <v>-0.97323504996638355</v>
      </c>
      <c r="N6214">
        <v>3.68549415733915</v>
      </c>
      <c r="O6214">
        <v>1</v>
      </c>
      <c r="P6214">
        <v>1</v>
      </c>
      <c r="Q6214">
        <v>1</v>
      </c>
      <c r="R6214">
        <v>0</v>
      </c>
      <c r="S6214">
        <v>0</v>
      </c>
      <c r="T6214">
        <v>1</v>
      </c>
    </row>
    <row r="6215" spans="1:20" x14ac:dyDescent="0.3">
      <c r="A6215" t="s">
        <v>242</v>
      </c>
      <c r="B6215" t="s">
        <v>109</v>
      </c>
      <c r="C6215">
        <v>11</v>
      </c>
      <c r="D6215">
        <v>11</v>
      </c>
      <c r="E6215" t="s">
        <v>510</v>
      </c>
      <c r="F6215" t="s">
        <v>508</v>
      </c>
      <c r="G6215" t="s">
        <v>508</v>
      </c>
      <c r="H6215">
        <v>2.661562411191102</v>
      </c>
      <c r="I6215">
        <v>81.57889618436036</v>
      </c>
      <c r="J6215">
        <v>7.4694105812455641E-2</v>
      </c>
      <c r="K6215">
        <v>79.288096156276637</v>
      </c>
      <c r="L6215">
        <v>0.9023002754099303</v>
      </c>
      <c r="M6215">
        <v>-0.5917182469050446</v>
      </c>
      <c r="N6215">
        <v>2.5000005676633088</v>
      </c>
      <c r="O6215">
        <v>1</v>
      </c>
      <c r="P6215">
        <v>1</v>
      </c>
      <c r="Q6215">
        <v>1</v>
      </c>
      <c r="R6215">
        <v>1</v>
      </c>
      <c r="S6215">
        <v>0</v>
      </c>
      <c r="T6215">
        <v>0</v>
      </c>
    </row>
    <row r="6216" spans="1:20" x14ac:dyDescent="0.3">
      <c r="A6216" t="s">
        <v>139</v>
      </c>
      <c r="B6216" t="s">
        <v>686</v>
      </c>
      <c r="C6216">
        <v>8</v>
      </c>
      <c r="D6216">
        <v>5</v>
      </c>
      <c r="E6216" t="s">
        <v>510</v>
      </c>
      <c r="F6216" t="s">
        <v>508</v>
      </c>
      <c r="G6216" t="s">
        <v>508</v>
      </c>
      <c r="H6216">
        <v>4.6293221538949414</v>
      </c>
      <c r="I6216">
        <v>51.010124363012842</v>
      </c>
      <c r="J6216">
        <v>-7.4116051306459485E-2</v>
      </c>
      <c r="K6216">
        <v>32.628885009869791</v>
      </c>
      <c r="L6216">
        <v>1.0625048656486691</v>
      </c>
      <c r="M6216">
        <v>-0.91953933950344768</v>
      </c>
      <c r="N6216">
        <v>4.7177079836035878</v>
      </c>
      <c r="O6216">
        <v>1</v>
      </c>
      <c r="P6216">
        <v>1</v>
      </c>
      <c r="Q6216">
        <v>0</v>
      </c>
      <c r="R6216">
        <v>0</v>
      </c>
      <c r="S6216">
        <v>0</v>
      </c>
      <c r="T6216">
        <v>1</v>
      </c>
    </row>
    <row r="6217" spans="1:20" x14ac:dyDescent="0.3">
      <c r="A6217" t="s">
        <v>265</v>
      </c>
      <c r="B6217" t="s">
        <v>686</v>
      </c>
      <c r="C6217">
        <v>3</v>
      </c>
      <c r="D6217">
        <v>5</v>
      </c>
      <c r="E6217" t="s">
        <v>510</v>
      </c>
      <c r="F6217" t="s">
        <v>508</v>
      </c>
      <c r="G6217" t="s">
        <v>508</v>
      </c>
      <c r="H6217">
        <v>3.7124395510745738</v>
      </c>
      <c r="I6217">
        <v>65.128234973637007</v>
      </c>
      <c r="J6217">
        <v>-9.7292026131012843E-3</v>
      </c>
      <c r="K6217">
        <v>65.627954200761863</v>
      </c>
      <c r="L6217">
        <v>0.7282581778535927</v>
      </c>
      <c r="M6217">
        <v>-2.2456118935032889</v>
      </c>
      <c r="N6217">
        <v>-3.0868650090123251</v>
      </c>
      <c r="O6217">
        <v>0</v>
      </c>
      <c r="P6217">
        <v>1</v>
      </c>
      <c r="Q6217">
        <v>0</v>
      </c>
      <c r="R6217">
        <v>0</v>
      </c>
      <c r="S6217">
        <v>0</v>
      </c>
      <c r="T6217">
        <v>0</v>
      </c>
    </row>
    <row r="6218" spans="1:20" x14ac:dyDescent="0.3">
      <c r="A6218" t="s">
        <v>271</v>
      </c>
      <c r="B6218" t="s">
        <v>686</v>
      </c>
      <c r="C6218">
        <v>5</v>
      </c>
      <c r="D6218">
        <v>7</v>
      </c>
      <c r="E6218" t="s">
        <v>510</v>
      </c>
      <c r="F6218" t="s">
        <v>508</v>
      </c>
      <c r="G6218" t="s">
        <v>508</v>
      </c>
      <c r="H6218">
        <v>4.5106854166835397</v>
      </c>
      <c r="I6218">
        <v>3.535338939783641</v>
      </c>
      <c r="J6218">
        <v>-0.1539073279824639</v>
      </c>
      <c r="K6218">
        <v>-82.535997550217914</v>
      </c>
      <c r="L6218">
        <v>1.157582621400477</v>
      </c>
      <c r="M6218">
        <v>-5.9259273387767646</v>
      </c>
      <c r="N6218">
        <v>-7.8741960882081172E-2</v>
      </c>
      <c r="O6218">
        <v>0</v>
      </c>
      <c r="P6218">
        <v>1</v>
      </c>
      <c r="Q6218">
        <v>0</v>
      </c>
      <c r="R6218">
        <v>0</v>
      </c>
      <c r="S6218">
        <v>0</v>
      </c>
      <c r="T6218">
        <v>1</v>
      </c>
    </row>
    <row r="6219" spans="1:20" x14ac:dyDescent="0.3">
      <c r="A6219" t="s">
        <v>283</v>
      </c>
      <c r="B6219" t="s">
        <v>686</v>
      </c>
      <c r="C6219">
        <v>0</v>
      </c>
      <c r="D6219">
        <v>3</v>
      </c>
      <c r="E6219" t="s">
        <v>510</v>
      </c>
      <c r="F6219" t="s">
        <v>508</v>
      </c>
      <c r="G6219" t="s">
        <v>508</v>
      </c>
      <c r="H6219">
        <v>4.5744431731735471</v>
      </c>
      <c r="I6219">
        <v>3.7815188344657882</v>
      </c>
      <c r="J6219">
        <v>-0.28124854193717291</v>
      </c>
      <c r="K6219">
        <v>-134.41144657253119</v>
      </c>
      <c r="L6219">
        <v>0.55778019227227538</v>
      </c>
      <c r="M6219">
        <v>-0.72522283396045806</v>
      </c>
      <c r="N6219">
        <v>-3.0844165897224869</v>
      </c>
      <c r="O6219">
        <v>0</v>
      </c>
      <c r="P6219">
        <v>0</v>
      </c>
      <c r="Q6219">
        <v>0</v>
      </c>
      <c r="R6219">
        <v>0</v>
      </c>
      <c r="S6219">
        <v>0</v>
      </c>
      <c r="T6219">
        <v>0</v>
      </c>
    </row>
    <row r="6220" spans="1:20" x14ac:dyDescent="0.3">
      <c r="A6220" t="s">
        <v>290</v>
      </c>
      <c r="B6220" t="s">
        <v>686</v>
      </c>
      <c r="C6220">
        <v>0</v>
      </c>
      <c r="D6220">
        <v>5</v>
      </c>
      <c r="E6220" t="s">
        <v>510</v>
      </c>
      <c r="F6220" t="s">
        <v>508</v>
      </c>
      <c r="G6220" t="s">
        <v>508</v>
      </c>
      <c r="H6220">
        <v>4.6721707909126717</v>
      </c>
      <c r="I6220">
        <v>0</v>
      </c>
      <c r="J6220">
        <v>-0.31052683496114281</v>
      </c>
      <c r="K6220">
        <v>-132.0383080060956</v>
      </c>
      <c r="L6220">
        <v>0.65789464870650893</v>
      </c>
      <c r="M6220">
        <v>-3.0844165897224869</v>
      </c>
      <c r="N6220">
        <v>-2.0938024186427522</v>
      </c>
      <c r="O6220">
        <v>0</v>
      </c>
      <c r="P6220">
        <v>0</v>
      </c>
      <c r="Q6220">
        <v>0</v>
      </c>
      <c r="R6220">
        <v>0</v>
      </c>
      <c r="S6220">
        <v>0</v>
      </c>
      <c r="T6220">
        <v>0</v>
      </c>
    </row>
    <row r="6221" spans="1:20" x14ac:dyDescent="0.3">
      <c r="A6221" t="s">
        <v>512</v>
      </c>
      <c r="B6221" t="s">
        <v>686</v>
      </c>
      <c r="C6221">
        <v>2</v>
      </c>
      <c r="D6221">
        <v>5</v>
      </c>
      <c r="E6221" t="s">
        <v>510</v>
      </c>
      <c r="F6221" t="s">
        <v>508</v>
      </c>
      <c r="G6221" t="s">
        <v>508</v>
      </c>
      <c r="H6221">
        <v>4.3602487315302314</v>
      </c>
      <c r="I6221">
        <v>2.8125049360099399</v>
      </c>
      <c r="J6221">
        <v>-0.34015259660108849</v>
      </c>
      <c r="K6221">
        <v>-118.8113256080636</v>
      </c>
      <c r="L6221">
        <v>1.42812587217064</v>
      </c>
      <c r="M6221">
        <v>-1.62531725580328</v>
      </c>
      <c r="N6221">
        <v>-4.0869588437287696</v>
      </c>
      <c r="O6221">
        <v>0</v>
      </c>
      <c r="P6221">
        <v>0</v>
      </c>
      <c r="Q6221">
        <v>0</v>
      </c>
      <c r="R6221">
        <v>0</v>
      </c>
      <c r="S6221">
        <v>0</v>
      </c>
      <c r="T6221">
        <v>1</v>
      </c>
    </row>
    <row r="6222" spans="1:20" x14ac:dyDescent="0.3">
      <c r="A6222" t="s">
        <v>91</v>
      </c>
      <c r="B6222" t="s">
        <v>686</v>
      </c>
      <c r="C6222">
        <v>2</v>
      </c>
      <c r="D6222">
        <v>6</v>
      </c>
      <c r="E6222" t="s">
        <v>510</v>
      </c>
      <c r="F6222" t="s">
        <v>508</v>
      </c>
      <c r="G6222" t="s">
        <v>508</v>
      </c>
      <c r="H6222">
        <v>4.8827879148203923</v>
      </c>
      <c r="I6222">
        <v>13.734933667923681</v>
      </c>
      <c r="J6222">
        <v>-0.35328015706197391</v>
      </c>
      <c r="K6222">
        <v>-151.7412728187625</v>
      </c>
      <c r="L6222">
        <v>1.1155343491644121</v>
      </c>
      <c r="M6222">
        <v>-4.0869588437287696</v>
      </c>
      <c r="N6222">
        <v>9.0663908648546621E-2</v>
      </c>
      <c r="O6222">
        <v>0</v>
      </c>
      <c r="P6222">
        <v>0</v>
      </c>
      <c r="Q6222">
        <v>0</v>
      </c>
      <c r="R6222">
        <v>0</v>
      </c>
      <c r="S6222">
        <v>0</v>
      </c>
      <c r="T6222">
        <v>1</v>
      </c>
    </row>
    <row r="6223" spans="1:20" x14ac:dyDescent="0.3">
      <c r="A6223" t="s">
        <v>162</v>
      </c>
      <c r="B6223" t="s">
        <v>686</v>
      </c>
      <c r="C6223">
        <v>3</v>
      </c>
      <c r="D6223">
        <v>6</v>
      </c>
      <c r="E6223" t="s">
        <v>510</v>
      </c>
      <c r="F6223" t="s">
        <v>508</v>
      </c>
      <c r="G6223" t="s">
        <v>508</v>
      </c>
      <c r="H6223">
        <v>5.1442000391498999</v>
      </c>
      <c r="I6223">
        <v>4.9868650776268284</v>
      </c>
      <c r="J6223">
        <v>-0.24732682518217611</v>
      </c>
      <c r="K6223">
        <v>-90.978769485945989</v>
      </c>
      <c r="L6223">
        <v>1.2571670581985159</v>
      </c>
      <c r="M6223">
        <v>-4.1404145127088912</v>
      </c>
      <c r="N6223">
        <v>3.8497729180483011</v>
      </c>
      <c r="O6223">
        <v>0</v>
      </c>
      <c r="P6223">
        <v>1</v>
      </c>
      <c r="Q6223">
        <v>0</v>
      </c>
      <c r="R6223">
        <v>0</v>
      </c>
      <c r="S6223">
        <v>0</v>
      </c>
      <c r="T6223">
        <v>1</v>
      </c>
    </row>
    <row r="6224" spans="1:20" x14ac:dyDescent="0.3">
      <c r="A6224" t="s">
        <v>235</v>
      </c>
      <c r="B6224" t="s">
        <v>686</v>
      </c>
      <c r="C6224">
        <v>8</v>
      </c>
      <c r="D6224">
        <v>5</v>
      </c>
      <c r="E6224" t="s">
        <v>510</v>
      </c>
      <c r="F6224" t="s">
        <v>508</v>
      </c>
      <c r="G6224" t="s">
        <v>508</v>
      </c>
      <c r="H6224">
        <v>4.3714803960351176</v>
      </c>
      <c r="I6224">
        <v>37.089198094263317</v>
      </c>
      <c r="J6224">
        <v>-9.1560455408717933E-3</v>
      </c>
      <c r="K6224">
        <v>-48.381459186060617</v>
      </c>
      <c r="L6224">
        <v>0.60169675735085404</v>
      </c>
      <c r="M6224">
        <v>-8.9527563236632302E-2</v>
      </c>
      <c r="N6224">
        <v>-8.9607786904718364E-2</v>
      </c>
      <c r="O6224">
        <v>1</v>
      </c>
      <c r="P6224">
        <v>1</v>
      </c>
      <c r="Q6224">
        <v>0</v>
      </c>
      <c r="R6224">
        <v>1</v>
      </c>
      <c r="S6224">
        <v>0</v>
      </c>
      <c r="T6224">
        <v>0</v>
      </c>
    </row>
    <row r="6225" spans="1:20" x14ac:dyDescent="0.3">
      <c r="A6225" t="s">
        <v>259</v>
      </c>
      <c r="B6225" t="s">
        <v>686</v>
      </c>
      <c r="C6225">
        <v>11</v>
      </c>
      <c r="D6225">
        <v>10</v>
      </c>
      <c r="E6225" t="s">
        <v>510</v>
      </c>
      <c r="F6225" t="s">
        <v>508</v>
      </c>
      <c r="G6225" t="s">
        <v>508</v>
      </c>
      <c r="H6225">
        <v>4.3882130786839131</v>
      </c>
      <c r="I6225">
        <v>38.99998664855957</v>
      </c>
      <c r="J6225">
        <v>1.181895325614335E-2</v>
      </c>
      <c r="K6225">
        <v>4.7020156408682157</v>
      </c>
      <c r="L6225">
        <v>0.94632488654781466</v>
      </c>
      <c r="M6225">
        <v>-8.9607786904718364E-2</v>
      </c>
      <c r="N6225">
        <v>1.6143525680183639</v>
      </c>
      <c r="O6225">
        <v>1</v>
      </c>
      <c r="P6225">
        <v>1</v>
      </c>
      <c r="Q6225">
        <v>1</v>
      </c>
      <c r="R6225">
        <v>1</v>
      </c>
      <c r="S6225">
        <v>0</v>
      </c>
      <c r="T6225">
        <v>0</v>
      </c>
    </row>
    <row r="6226" spans="1:20" x14ac:dyDescent="0.3">
      <c r="A6226" t="s">
        <v>269</v>
      </c>
      <c r="B6226" t="s">
        <v>686</v>
      </c>
      <c r="C6226">
        <v>6</v>
      </c>
      <c r="D6226">
        <v>7</v>
      </c>
      <c r="E6226" t="s">
        <v>510</v>
      </c>
      <c r="F6226" t="s">
        <v>508</v>
      </c>
      <c r="G6226" t="s">
        <v>508</v>
      </c>
      <c r="H6226">
        <v>4.3665037548509682</v>
      </c>
      <c r="I6226">
        <v>47.239288570711437</v>
      </c>
      <c r="J6226">
        <v>4.789131578928002E-2</v>
      </c>
      <c r="K6226">
        <v>36.380718031115343</v>
      </c>
      <c r="L6226">
        <v>0.93752200794333207</v>
      </c>
      <c r="M6226">
        <v>-1.6769601205888769</v>
      </c>
      <c r="N6226">
        <v>0</v>
      </c>
      <c r="O6226">
        <v>0</v>
      </c>
      <c r="P6226">
        <v>1</v>
      </c>
      <c r="Q6226">
        <v>1</v>
      </c>
      <c r="R6226">
        <v>0</v>
      </c>
      <c r="S6226">
        <v>0</v>
      </c>
      <c r="T6226">
        <v>0</v>
      </c>
    </row>
    <row r="6227" spans="1:20" x14ac:dyDescent="0.3">
      <c r="A6227" t="s">
        <v>285</v>
      </c>
      <c r="B6227" t="s">
        <v>686</v>
      </c>
      <c r="C6227">
        <v>6</v>
      </c>
      <c r="D6227">
        <v>9</v>
      </c>
      <c r="E6227" t="s">
        <v>513</v>
      </c>
      <c r="F6227" t="s">
        <v>508</v>
      </c>
      <c r="G6227" t="s">
        <v>508</v>
      </c>
      <c r="H6227">
        <v>3.7008283429046092</v>
      </c>
      <c r="I6227">
        <v>59.292036145096887</v>
      </c>
      <c r="J6227">
        <v>5.0273463823680919E-2</v>
      </c>
      <c r="K6227">
        <v>14.37913255788691</v>
      </c>
      <c r="L6227">
        <v>0.89444883902419725</v>
      </c>
      <c r="M6227">
        <v>-2.5595760265298222</v>
      </c>
      <c r="N6227">
        <v>-0.72463699259494352</v>
      </c>
      <c r="O6227">
        <v>0</v>
      </c>
      <c r="P6227">
        <v>1</v>
      </c>
      <c r="Q6227">
        <v>1</v>
      </c>
      <c r="R6227">
        <v>0</v>
      </c>
      <c r="S6227">
        <v>0</v>
      </c>
      <c r="T6227">
        <v>0</v>
      </c>
    </row>
    <row r="6228" spans="1:20" x14ac:dyDescent="0.3">
      <c r="A6228" t="s">
        <v>295</v>
      </c>
      <c r="B6228" t="s">
        <v>686</v>
      </c>
      <c r="C6228">
        <v>8</v>
      </c>
      <c r="D6228">
        <v>5</v>
      </c>
      <c r="E6228" t="s">
        <v>510</v>
      </c>
      <c r="F6228" t="s">
        <v>508</v>
      </c>
      <c r="G6228" t="s">
        <v>508</v>
      </c>
      <c r="H6228">
        <v>3.532817650431809</v>
      </c>
      <c r="I6228">
        <v>64.60180725484453</v>
      </c>
      <c r="J6228">
        <v>4.82447475748215E-2</v>
      </c>
      <c r="K6228">
        <v>31.29805937107227</v>
      </c>
      <c r="L6228">
        <v>0.79889451008987611</v>
      </c>
      <c r="M6228">
        <v>-0.89285204909277049</v>
      </c>
      <c r="N6228">
        <v>-2.3423443238423549</v>
      </c>
      <c r="O6228">
        <v>0</v>
      </c>
      <c r="P6228">
        <v>1</v>
      </c>
      <c r="Q6228">
        <v>1</v>
      </c>
      <c r="R6228">
        <v>1</v>
      </c>
      <c r="S6228">
        <v>0</v>
      </c>
      <c r="T6228">
        <v>0</v>
      </c>
    </row>
    <row r="6229" spans="1:20" x14ac:dyDescent="0.3">
      <c r="A6229" t="s">
        <v>298</v>
      </c>
      <c r="B6229" t="s">
        <v>686</v>
      </c>
      <c r="C6229">
        <v>3</v>
      </c>
      <c r="D6229">
        <v>9</v>
      </c>
      <c r="E6229" t="s">
        <v>513</v>
      </c>
      <c r="F6229" t="s">
        <v>508</v>
      </c>
      <c r="G6229" t="s">
        <v>508</v>
      </c>
      <c r="H6229">
        <v>3.367157141142842</v>
      </c>
      <c r="I6229">
        <v>0</v>
      </c>
      <c r="J6229">
        <v>2.933079396328292E-2</v>
      </c>
      <c r="K6229">
        <v>-163.03023708758519</v>
      </c>
      <c r="L6229">
        <v>0.98112301403153579</v>
      </c>
      <c r="M6229">
        <v>-2.3423443238423549</v>
      </c>
      <c r="N6229">
        <v>-0.55350939826670575</v>
      </c>
      <c r="O6229">
        <v>0</v>
      </c>
      <c r="P6229">
        <v>0</v>
      </c>
      <c r="Q6229">
        <v>1</v>
      </c>
      <c r="R6229">
        <v>0</v>
      </c>
      <c r="S6229">
        <v>0</v>
      </c>
      <c r="T6229">
        <v>0</v>
      </c>
    </row>
    <row r="6230" spans="1:20" x14ac:dyDescent="0.3">
      <c r="A6230" t="s">
        <v>96</v>
      </c>
      <c r="B6230" t="s">
        <v>686</v>
      </c>
      <c r="C6230">
        <v>6</v>
      </c>
      <c r="D6230">
        <v>8</v>
      </c>
      <c r="E6230" t="s">
        <v>513</v>
      </c>
      <c r="F6230" t="s">
        <v>508</v>
      </c>
      <c r="G6230" t="s">
        <v>508</v>
      </c>
      <c r="H6230">
        <v>3.017921686799987</v>
      </c>
      <c r="I6230">
        <v>27.472532079094201</v>
      </c>
      <c r="J6230">
        <v>1.8381853208126742E-2</v>
      </c>
      <c r="K6230">
        <v>-67.008575516342333</v>
      </c>
      <c r="L6230">
        <v>0.94851744293075679</v>
      </c>
      <c r="M6230">
        <v>-0.36764670434089231</v>
      </c>
      <c r="N6230">
        <v>0.64575363319997137</v>
      </c>
      <c r="O6230">
        <v>0</v>
      </c>
      <c r="P6230">
        <v>1</v>
      </c>
      <c r="Q6230">
        <v>1</v>
      </c>
      <c r="R6230">
        <v>0</v>
      </c>
      <c r="S6230">
        <v>0</v>
      </c>
      <c r="T6230">
        <v>0</v>
      </c>
    </row>
    <row r="6231" spans="1:20" x14ac:dyDescent="0.3">
      <c r="A6231" t="s">
        <v>164</v>
      </c>
      <c r="B6231" t="s">
        <v>686</v>
      </c>
      <c r="C6231">
        <v>5</v>
      </c>
      <c r="D6231">
        <v>10</v>
      </c>
      <c r="E6231" t="s">
        <v>513</v>
      </c>
      <c r="F6231" t="s">
        <v>508</v>
      </c>
      <c r="G6231" t="s">
        <v>508</v>
      </c>
      <c r="H6231">
        <v>3.082421234067156</v>
      </c>
      <c r="I6231">
        <v>7.3683904082429601</v>
      </c>
      <c r="J6231">
        <v>7.1055300107633057E-3</v>
      </c>
      <c r="K6231">
        <v>-126.90340700506761</v>
      </c>
      <c r="L6231">
        <v>1.140044953713947</v>
      </c>
      <c r="M6231">
        <v>-2.9330861530683139</v>
      </c>
      <c r="N6231">
        <v>4.0604371952789968</v>
      </c>
      <c r="O6231">
        <v>0</v>
      </c>
      <c r="P6231">
        <v>0</v>
      </c>
      <c r="Q6231">
        <v>1</v>
      </c>
      <c r="R6231">
        <v>0</v>
      </c>
      <c r="S6231">
        <v>0</v>
      </c>
      <c r="T6231">
        <v>1</v>
      </c>
    </row>
    <row r="6232" spans="1:20" x14ac:dyDescent="0.3">
      <c r="A6232" t="s">
        <v>242</v>
      </c>
      <c r="B6232" t="s">
        <v>686</v>
      </c>
      <c r="C6232">
        <v>13</v>
      </c>
      <c r="D6232">
        <v>13</v>
      </c>
      <c r="E6232" t="s">
        <v>510</v>
      </c>
      <c r="F6232" t="s">
        <v>508</v>
      </c>
      <c r="G6232" t="s">
        <v>508</v>
      </c>
      <c r="H6232">
        <v>3.3743820818977421</v>
      </c>
      <c r="I6232">
        <v>74.482763156596633</v>
      </c>
      <c r="J6232">
        <v>0.12174081818052949</v>
      </c>
      <c r="K6232">
        <v>237.8568129583274</v>
      </c>
      <c r="L6232">
        <v>1.149346444426492</v>
      </c>
      <c r="M6232">
        <v>-2.1922367852779701</v>
      </c>
      <c r="N6232">
        <v>0.68965449202785845</v>
      </c>
      <c r="O6232">
        <v>1</v>
      </c>
      <c r="P6232">
        <v>1</v>
      </c>
      <c r="Q6232">
        <v>1</v>
      </c>
      <c r="R6232">
        <v>1</v>
      </c>
      <c r="S6232">
        <v>0</v>
      </c>
      <c r="T6232">
        <v>1</v>
      </c>
    </row>
    <row r="6233" spans="1:20" x14ac:dyDescent="0.3">
      <c r="A6233" t="s">
        <v>139</v>
      </c>
      <c r="B6233" t="s">
        <v>687</v>
      </c>
      <c r="C6233">
        <v>6</v>
      </c>
      <c r="D6233">
        <v>10</v>
      </c>
      <c r="E6233" t="s">
        <v>513</v>
      </c>
      <c r="F6233" t="s">
        <v>508</v>
      </c>
      <c r="G6233" t="s">
        <v>508</v>
      </c>
      <c r="H6233">
        <v>3.7059502923928211</v>
      </c>
      <c r="I6233">
        <v>21.10087248063779</v>
      </c>
      <c r="J6233">
        <v>4.6682024860277161E-3</v>
      </c>
      <c r="K6233">
        <v>-15.177370687446659</v>
      </c>
      <c r="L6233">
        <v>0.99858396558536233</v>
      </c>
      <c r="M6233">
        <v>-2.2565383887887771</v>
      </c>
      <c r="N6233">
        <v>2.6731504163489679</v>
      </c>
      <c r="O6233">
        <v>0</v>
      </c>
      <c r="P6233">
        <v>1</v>
      </c>
      <c r="Q6233">
        <v>1</v>
      </c>
      <c r="R6233">
        <v>0</v>
      </c>
      <c r="S6233">
        <v>0</v>
      </c>
      <c r="T6233">
        <v>0</v>
      </c>
    </row>
    <row r="6234" spans="1:20" x14ac:dyDescent="0.3">
      <c r="A6234" t="s">
        <v>228</v>
      </c>
      <c r="B6234" t="s">
        <v>687</v>
      </c>
      <c r="C6234">
        <v>15</v>
      </c>
      <c r="D6234">
        <v>11</v>
      </c>
      <c r="E6234" t="s">
        <v>510</v>
      </c>
      <c r="F6234" t="s">
        <v>508</v>
      </c>
      <c r="G6234" t="s">
        <v>508</v>
      </c>
      <c r="H6234">
        <v>3.8953560096552451</v>
      </c>
      <c r="I6234">
        <v>60.204066737705631</v>
      </c>
      <c r="J6234">
        <v>3.4410306153387901E-2</v>
      </c>
      <c r="K6234">
        <v>162.57979620319219</v>
      </c>
      <c r="L6234">
        <v>1.58538146938649</v>
      </c>
      <c r="M6234">
        <v>-0.34324638165697968</v>
      </c>
      <c r="N6234">
        <v>1.033296810490461</v>
      </c>
      <c r="O6234">
        <v>1</v>
      </c>
      <c r="P6234">
        <v>1</v>
      </c>
      <c r="Q6234">
        <v>1</v>
      </c>
      <c r="R6234">
        <v>1</v>
      </c>
      <c r="S6234">
        <v>1</v>
      </c>
      <c r="T6234">
        <v>1</v>
      </c>
    </row>
    <row r="6235" spans="1:20" x14ac:dyDescent="0.3">
      <c r="A6235" t="s">
        <v>271</v>
      </c>
      <c r="B6235" t="s">
        <v>687</v>
      </c>
      <c r="C6235">
        <v>8</v>
      </c>
      <c r="D6235">
        <v>10</v>
      </c>
      <c r="E6235" t="s">
        <v>513</v>
      </c>
      <c r="F6235" t="s">
        <v>508</v>
      </c>
      <c r="G6235" t="s">
        <v>508</v>
      </c>
      <c r="H6235">
        <v>3.7226877292665108</v>
      </c>
      <c r="I6235">
        <v>29.230773745203209</v>
      </c>
      <c r="J6235">
        <v>2.8800170519031359E-2</v>
      </c>
      <c r="K6235">
        <v>24.822675158255521</v>
      </c>
      <c r="L6235">
        <v>0.72368847048660456</v>
      </c>
      <c r="M6235">
        <v>-5.9734509306605972</v>
      </c>
      <c r="N6235">
        <v>2.000000897575827</v>
      </c>
      <c r="O6235">
        <v>0</v>
      </c>
      <c r="P6235">
        <v>1</v>
      </c>
      <c r="Q6235">
        <v>1</v>
      </c>
      <c r="R6235">
        <v>0</v>
      </c>
      <c r="S6235">
        <v>1</v>
      </c>
      <c r="T6235">
        <v>0</v>
      </c>
    </row>
    <row r="6236" spans="1:20" x14ac:dyDescent="0.3">
      <c r="A6236" t="s">
        <v>290</v>
      </c>
      <c r="B6236" t="s">
        <v>687</v>
      </c>
      <c r="C6236">
        <v>5</v>
      </c>
      <c r="D6236">
        <v>10</v>
      </c>
      <c r="E6236" t="s">
        <v>510</v>
      </c>
      <c r="F6236" t="s">
        <v>508</v>
      </c>
      <c r="G6236" t="s">
        <v>508</v>
      </c>
      <c r="H6236">
        <v>3.8683401973397111</v>
      </c>
      <c r="I6236">
        <v>23.076934363008011</v>
      </c>
      <c r="J6236">
        <v>-4.417025223311119E-2</v>
      </c>
      <c r="K6236">
        <v>-53.257509884343342</v>
      </c>
      <c r="L6236">
        <v>1.3254926258239179</v>
      </c>
      <c r="M6236">
        <v>-2.6589543627680241</v>
      </c>
      <c r="N6236">
        <v>-1.425176775199031</v>
      </c>
      <c r="O6236">
        <v>0</v>
      </c>
      <c r="P6236">
        <v>1</v>
      </c>
      <c r="Q6236">
        <v>0</v>
      </c>
      <c r="R6236">
        <v>0</v>
      </c>
      <c r="S6236">
        <v>0</v>
      </c>
      <c r="T6236">
        <v>1</v>
      </c>
    </row>
    <row r="6237" spans="1:20" x14ac:dyDescent="0.3">
      <c r="A6237" t="s">
        <v>91</v>
      </c>
      <c r="B6237" t="s">
        <v>687</v>
      </c>
      <c r="C6237">
        <v>4</v>
      </c>
      <c r="D6237">
        <v>7</v>
      </c>
      <c r="E6237" t="s">
        <v>510</v>
      </c>
      <c r="F6237" t="s">
        <v>508</v>
      </c>
      <c r="G6237" t="s">
        <v>508</v>
      </c>
      <c r="H6237">
        <v>4.5808437700568074</v>
      </c>
      <c r="I6237">
        <v>21.538462290867201</v>
      </c>
      <c r="J6237">
        <v>-0.1064107000704478</v>
      </c>
      <c r="K6237">
        <v>-241.0255840673841</v>
      </c>
      <c r="L6237">
        <v>1.6680739758113019</v>
      </c>
      <c r="M6237">
        <v>-4.9397628292459963</v>
      </c>
      <c r="N6237">
        <v>-1.267425935675089</v>
      </c>
      <c r="O6237">
        <v>0</v>
      </c>
      <c r="P6237">
        <v>0</v>
      </c>
      <c r="Q6237">
        <v>0</v>
      </c>
      <c r="R6237">
        <v>1</v>
      </c>
      <c r="S6237">
        <v>0</v>
      </c>
      <c r="T6237">
        <v>1</v>
      </c>
    </row>
    <row r="6238" spans="1:20" x14ac:dyDescent="0.3">
      <c r="A6238" t="s">
        <v>93</v>
      </c>
      <c r="B6238" t="s">
        <v>687</v>
      </c>
      <c r="C6238">
        <v>2</v>
      </c>
      <c r="D6238">
        <v>5</v>
      </c>
      <c r="E6238" t="s">
        <v>510</v>
      </c>
      <c r="F6238" t="s">
        <v>508</v>
      </c>
      <c r="G6238" t="s">
        <v>508</v>
      </c>
      <c r="H6238">
        <v>4.5846318977144849</v>
      </c>
      <c r="I6238">
        <v>16.410262805704541</v>
      </c>
      <c r="J6238">
        <v>-0.1194414485919443</v>
      </c>
      <c r="K6238">
        <v>-154.46001554320429</v>
      </c>
      <c r="L6238">
        <v>1.2059877851057901</v>
      </c>
      <c r="M6238">
        <v>-1.267425935675089</v>
      </c>
      <c r="N6238">
        <v>1.4120684730817159</v>
      </c>
      <c r="O6238">
        <v>0</v>
      </c>
      <c r="P6238">
        <v>0</v>
      </c>
      <c r="Q6238">
        <v>0</v>
      </c>
      <c r="R6238">
        <v>0</v>
      </c>
      <c r="S6238">
        <v>0</v>
      </c>
      <c r="T6238">
        <v>1</v>
      </c>
    </row>
    <row r="6239" spans="1:20" x14ac:dyDescent="0.3">
      <c r="A6239" t="s">
        <v>162</v>
      </c>
      <c r="B6239" t="s">
        <v>687</v>
      </c>
      <c r="C6239">
        <v>5</v>
      </c>
      <c r="D6239">
        <v>4</v>
      </c>
      <c r="E6239" t="s">
        <v>510</v>
      </c>
      <c r="F6239" t="s">
        <v>508</v>
      </c>
      <c r="G6239" t="s">
        <v>508</v>
      </c>
      <c r="H6239">
        <v>4.5968885565791746</v>
      </c>
      <c r="I6239">
        <v>31.282053539268269</v>
      </c>
      <c r="J6239">
        <v>-7.683891353696419E-2</v>
      </c>
      <c r="K6239">
        <v>-64.450620186893346</v>
      </c>
      <c r="L6239">
        <v>0.83141472016849394</v>
      </c>
      <c r="M6239">
        <v>-0.1236122211769921</v>
      </c>
      <c r="N6239">
        <v>-0.37128382740666438</v>
      </c>
      <c r="O6239">
        <v>0</v>
      </c>
      <c r="P6239">
        <v>1</v>
      </c>
      <c r="Q6239">
        <v>0</v>
      </c>
      <c r="R6239">
        <v>1</v>
      </c>
      <c r="S6239">
        <v>0</v>
      </c>
      <c r="T6239">
        <v>0</v>
      </c>
    </row>
    <row r="6240" spans="1:20" x14ac:dyDescent="0.3">
      <c r="A6240" t="s">
        <v>220</v>
      </c>
      <c r="B6240" t="s">
        <v>687</v>
      </c>
      <c r="C6240">
        <v>6</v>
      </c>
      <c r="D6240">
        <v>5</v>
      </c>
      <c r="E6240" t="s">
        <v>510</v>
      </c>
      <c r="F6240" t="s">
        <v>508</v>
      </c>
      <c r="G6240" t="s">
        <v>508</v>
      </c>
      <c r="H6240">
        <v>4.6406387712112354</v>
      </c>
      <c r="I6240">
        <v>29.74360592031147</v>
      </c>
      <c r="J6240">
        <v>-6.0486945538529208E-2</v>
      </c>
      <c r="K6240">
        <v>-68.110212895738115</v>
      </c>
      <c r="L6240">
        <v>0.62113705395653307</v>
      </c>
      <c r="M6240">
        <v>-0.37128382740666438</v>
      </c>
      <c r="N6240">
        <v>2.236016735858402</v>
      </c>
      <c r="O6240">
        <v>1</v>
      </c>
      <c r="P6240">
        <v>1</v>
      </c>
      <c r="Q6240">
        <v>0</v>
      </c>
      <c r="R6240">
        <v>0</v>
      </c>
      <c r="S6240">
        <v>0</v>
      </c>
      <c r="T6240">
        <v>0</v>
      </c>
    </row>
    <row r="6241" spans="1:20" x14ac:dyDescent="0.3">
      <c r="A6241" t="s">
        <v>235</v>
      </c>
      <c r="B6241" t="s">
        <v>687</v>
      </c>
      <c r="C6241">
        <v>6</v>
      </c>
      <c r="D6241">
        <v>11</v>
      </c>
      <c r="E6241" t="s">
        <v>513</v>
      </c>
      <c r="F6241" t="s">
        <v>508</v>
      </c>
      <c r="G6241" t="s">
        <v>508</v>
      </c>
      <c r="H6241">
        <v>3.9633047752002568</v>
      </c>
      <c r="I6241">
        <v>40.740793068553288</v>
      </c>
      <c r="J6241">
        <v>2.843022527375783E-3</v>
      </c>
      <c r="K6241">
        <v>-25.96486919069233</v>
      </c>
      <c r="L6241">
        <v>0.69922028566561567</v>
      </c>
      <c r="M6241">
        <v>-2.0756914692256041</v>
      </c>
      <c r="N6241">
        <v>-0.24938225214576709</v>
      </c>
      <c r="O6241">
        <v>0</v>
      </c>
      <c r="P6241">
        <v>1</v>
      </c>
      <c r="Q6241">
        <v>1</v>
      </c>
      <c r="R6241">
        <v>0</v>
      </c>
      <c r="S6241">
        <v>0</v>
      </c>
      <c r="T6241">
        <v>0</v>
      </c>
    </row>
    <row r="6242" spans="1:20" x14ac:dyDescent="0.3">
      <c r="A6242" t="s">
        <v>259</v>
      </c>
      <c r="B6242" t="s">
        <v>687</v>
      </c>
      <c r="C6242">
        <v>6</v>
      </c>
      <c r="D6242">
        <v>8</v>
      </c>
      <c r="E6242" t="s">
        <v>513</v>
      </c>
      <c r="F6242" t="s">
        <v>508</v>
      </c>
      <c r="G6242" t="s">
        <v>508</v>
      </c>
      <c r="H6242">
        <v>3.919642312186105</v>
      </c>
      <c r="I6242">
        <v>39.25927757399365</v>
      </c>
      <c r="J6242">
        <v>1.935879718147709E-3</v>
      </c>
      <c r="K6242">
        <v>-33.527978816683166</v>
      </c>
      <c r="L6242">
        <v>0.77944116485809911</v>
      </c>
      <c r="M6242">
        <v>-0.24938225214576709</v>
      </c>
      <c r="N6242">
        <v>0.99999904632568359</v>
      </c>
      <c r="O6242">
        <v>0</v>
      </c>
      <c r="P6242">
        <v>1</v>
      </c>
      <c r="Q6242">
        <v>1</v>
      </c>
      <c r="R6242">
        <v>0</v>
      </c>
      <c r="S6242">
        <v>0</v>
      </c>
      <c r="T6242">
        <v>0</v>
      </c>
    </row>
    <row r="6243" spans="1:20" x14ac:dyDescent="0.3">
      <c r="A6243" t="s">
        <v>269</v>
      </c>
      <c r="B6243" t="s">
        <v>687</v>
      </c>
      <c r="C6243">
        <v>8</v>
      </c>
      <c r="D6243">
        <v>5</v>
      </c>
      <c r="E6243" t="s">
        <v>510</v>
      </c>
      <c r="F6243" t="s">
        <v>508</v>
      </c>
      <c r="G6243" t="s">
        <v>508</v>
      </c>
      <c r="H6243">
        <v>3.575854234935389</v>
      </c>
      <c r="I6243">
        <v>61.855673650611998</v>
      </c>
      <c r="J6243">
        <v>7.5121510284884147E-3</v>
      </c>
      <c r="K6243">
        <v>24.651786070216371</v>
      </c>
      <c r="L6243">
        <v>0.98991194088251844</v>
      </c>
      <c r="M6243">
        <v>-0.1237652101022438</v>
      </c>
      <c r="N6243">
        <v>-0.49566249523753703</v>
      </c>
      <c r="O6243">
        <v>0</v>
      </c>
      <c r="P6243">
        <v>1</v>
      </c>
      <c r="Q6243">
        <v>1</v>
      </c>
      <c r="R6243">
        <v>1</v>
      </c>
      <c r="S6243">
        <v>0</v>
      </c>
      <c r="T6243">
        <v>0</v>
      </c>
    </row>
    <row r="6244" spans="1:20" x14ac:dyDescent="0.3">
      <c r="A6244" t="s">
        <v>282</v>
      </c>
      <c r="B6244" t="s">
        <v>687</v>
      </c>
      <c r="C6244">
        <v>8</v>
      </c>
      <c r="D6244">
        <v>5</v>
      </c>
      <c r="E6244" t="s">
        <v>510</v>
      </c>
      <c r="F6244" t="s">
        <v>508</v>
      </c>
      <c r="G6244" t="s">
        <v>508</v>
      </c>
      <c r="H6244">
        <v>3.6025616870450019</v>
      </c>
      <c r="I6244">
        <v>65.882353601158769</v>
      </c>
      <c r="J6244">
        <v>7.2017075347100418E-3</v>
      </c>
      <c r="K6244">
        <v>8.9945272823175433</v>
      </c>
      <c r="L6244">
        <v>0.37449214541126569</v>
      </c>
      <c r="M6244">
        <v>-0.49566249523753703</v>
      </c>
      <c r="N6244">
        <v>0.871739113652923</v>
      </c>
      <c r="O6244">
        <v>0</v>
      </c>
      <c r="P6244">
        <v>1</v>
      </c>
      <c r="Q6244">
        <v>1</v>
      </c>
      <c r="R6244">
        <v>1</v>
      </c>
      <c r="S6244">
        <v>0</v>
      </c>
      <c r="T6244">
        <v>0</v>
      </c>
    </row>
    <row r="6245" spans="1:20" x14ac:dyDescent="0.3">
      <c r="A6245" t="s">
        <v>291</v>
      </c>
      <c r="B6245" t="s">
        <v>687</v>
      </c>
      <c r="C6245">
        <v>11</v>
      </c>
      <c r="D6245">
        <v>9</v>
      </c>
      <c r="E6245" t="s">
        <v>510</v>
      </c>
      <c r="F6245" t="s">
        <v>508</v>
      </c>
      <c r="G6245" t="s">
        <v>508</v>
      </c>
      <c r="H6245">
        <v>3.4674060629945549</v>
      </c>
      <c r="I6245">
        <v>66.666632484802747</v>
      </c>
      <c r="J6245">
        <v>3.3230329160473221E-2</v>
      </c>
      <c r="K6245">
        <v>95.071133601667142</v>
      </c>
      <c r="L6245">
        <v>0.6545572205472594</v>
      </c>
      <c r="M6245">
        <v>-0.48309134230700962</v>
      </c>
      <c r="N6245">
        <v>-0.60679844810333383</v>
      </c>
      <c r="O6245">
        <v>1</v>
      </c>
      <c r="P6245">
        <v>1</v>
      </c>
      <c r="Q6245">
        <v>1</v>
      </c>
      <c r="R6245">
        <v>1</v>
      </c>
      <c r="S6245">
        <v>0</v>
      </c>
      <c r="T6245">
        <v>0</v>
      </c>
    </row>
    <row r="6246" spans="1:20" x14ac:dyDescent="0.3">
      <c r="A6246" t="s">
        <v>295</v>
      </c>
      <c r="B6246" t="s">
        <v>687</v>
      </c>
      <c r="C6246">
        <v>11</v>
      </c>
      <c r="D6246">
        <v>11</v>
      </c>
      <c r="E6246" t="s">
        <v>510</v>
      </c>
      <c r="F6246" t="s">
        <v>508</v>
      </c>
      <c r="G6246" t="s">
        <v>508</v>
      </c>
      <c r="H6246">
        <v>3.7763828906260928</v>
      </c>
      <c r="I6246">
        <v>61.290269653888117</v>
      </c>
      <c r="J6246">
        <v>3.3449511569123187E-2</v>
      </c>
      <c r="K6246">
        <v>86.260404751076763</v>
      </c>
      <c r="L6246">
        <v>1.5439086697794639</v>
      </c>
      <c r="M6246">
        <v>-0.60679844810333383</v>
      </c>
      <c r="N6246">
        <v>0.12210292300610739</v>
      </c>
      <c r="O6246">
        <v>1</v>
      </c>
      <c r="P6246">
        <v>1</v>
      </c>
      <c r="Q6246">
        <v>1</v>
      </c>
      <c r="R6246">
        <v>0</v>
      </c>
      <c r="S6246">
        <v>0</v>
      </c>
      <c r="T6246">
        <v>1</v>
      </c>
    </row>
    <row r="6247" spans="1:20" x14ac:dyDescent="0.3">
      <c r="A6247" t="s">
        <v>164</v>
      </c>
      <c r="B6247" t="s">
        <v>687</v>
      </c>
      <c r="C6247">
        <v>13</v>
      </c>
      <c r="D6247">
        <v>11</v>
      </c>
      <c r="E6247" t="s">
        <v>510</v>
      </c>
      <c r="F6247" t="s">
        <v>508</v>
      </c>
      <c r="G6247" t="s">
        <v>508</v>
      </c>
      <c r="H6247">
        <v>4.4527992969739367</v>
      </c>
      <c r="I6247">
        <v>57.764006428121682</v>
      </c>
      <c r="J6247">
        <v>5.798608961189116E-2</v>
      </c>
      <c r="K6247">
        <v>230.47736499058149</v>
      </c>
      <c r="L6247">
        <v>1.49678112307792</v>
      </c>
      <c r="M6247">
        <v>-1.724133584124107</v>
      </c>
      <c r="N6247">
        <v>1.520469140828693</v>
      </c>
      <c r="O6247">
        <v>1</v>
      </c>
      <c r="P6247">
        <v>1</v>
      </c>
      <c r="Q6247">
        <v>1</v>
      </c>
      <c r="R6247">
        <v>0</v>
      </c>
      <c r="S6247">
        <v>1</v>
      </c>
      <c r="T6247">
        <v>1</v>
      </c>
    </row>
    <row r="6248" spans="1:20" x14ac:dyDescent="0.3">
      <c r="A6248" t="s">
        <v>77</v>
      </c>
      <c r="B6248" t="s">
        <v>182</v>
      </c>
      <c r="C6248">
        <v>11</v>
      </c>
      <c r="D6248">
        <v>11</v>
      </c>
      <c r="E6248" t="s">
        <v>510</v>
      </c>
      <c r="F6248" t="s">
        <v>508</v>
      </c>
      <c r="G6248" t="s">
        <v>508</v>
      </c>
      <c r="H6248">
        <v>2.388255212400082</v>
      </c>
      <c r="I6248">
        <v>82.758634864364481</v>
      </c>
      <c r="J6248">
        <v>2.224100880650701E-2</v>
      </c>
      <c r="K6248">
        <v>91.469428860049817</v>
      </c>
      <c r="L6248">
        <v>0.93920335279230716</v>
      </c>
      <c r="M6248">
        <v>-1.212120073667007</v>
      </c>
      <c r="N6248">
        <v>3.680985408856051</v>
      </c>
      <c r="O6248">
        <v>1</v>
      </c>
      <c r="P6248">
        <v>1</v>
      </c>
      <c r="Q6248">
        <v>1</v>
      </c>
      <c r="R6248">
        <v>0</v>
      </c>
      <c r="S6248">
        <v>1</v>
      </c>
      <c r="T6248">
        <v>0</v>
      </c>
    </row>
    <row r="6249" spans="1:20" x14ac:dyDescent="0.3">
      <c r="A6249" t="s">
        <v>139</v>
      </c>
      <c r="B6249" t="s">
        <v>182</v>
      </c>
      <c r="C6249">
        <v>11</v>
      </c>
      <c r="D6249">
        <v>11</v>
      </c>
      <c r="E6249" t="s">
        <v>510</v>
      </c>
      <c r="F6249" t="s">
        <v>508</v>
      </c>
      <c r="G6249" t="s">
        <v>508</v>
      </c>
      <c r="H6249">
        <v>3.0523250949748508</v>
      </c>
      <c r="I6249">
        <v>65.573771773278835</v>
      </c>
      <c r="J6249">
        <v>3.5135760230174728E-2</v>
      </c>
      <c r="K6249">
        <v>177.82956115695299</v>
      </c>
      <c r="L6249">
        <v>0.80614416820213985</v>
      </c>
      <c r="M6249">
        <v>-2.272725117600642</v>
      </c>
      <c r="N6249">
        <v>-0.58139478470456118</v>
      </c>
      <c r="O6249">
        <v>1</v>
      </c>
      <c r="P6249">
        <v>1</v>
      </c>
      <c r="Q6249">
        <v>1</v>
      </c>
      <c r="R6249">
        <v>0</v>
      </c>
      <c r="S6249">
        <v>1</v>
      </c>
      <c r="T6249">
        <v>0</v>
      </c>
    </row>
    <row r="6250" spans="1:20" x14ac:dyDescent="0.3">
      <c r="A6250" t="s">
        <v>156</v>
      </c>
      <c r="B6250" t="s">
        <v>182</v>
      </c>
      <c r="C6250">
        <v>11</v>
      </c>
      <c r="D6250">
        <v>9</v>
      </c>
      <c r="E6250" t="s">
        <v>510</v>
      </c>
      <c r="F6250" t="s">
        <v>508</v>
      </c>
      <c r="G6250" t="s">
        <v>508</v>
      </c>
      <c r="H6250">
        <v>3.1119459855451019</v>
      </c>
      <c r="I6250">
        <v>62.295087093115328</v>
      </c>
      <c r="J6250">
        <v>3.0999756586063649E-2</v>
      </c>
      <c r="K6250">
        <v>92.634948884826727</v>
      </c>
      <c r="L6250">
        <v>0.57015685777211988</v>
      </c>
      <c r="M6250">
        <v>-0.58139478470456118</v>
      </c>
      <c r="N6250">
        <v>3.801165880768405</v>
      </c>
      <c r="O6250">
        <v>1</v>
      </c>
      <c r="P6250">
        <v>1</v>
      </c>
      <c r="Q6250">
        <v>1</v>
      </c>
      <c r="R6250">
        <v>0</v>
      </c>
      <c r="S6250">
        <v>1</v>
      </c>
      <c r="T6250">
        <v>0</v>
      </c>
    </row>
    <row r="6251" spans="1:20" x14ac:dyDescent="0.3">
      <c r="A6251" t="s">
        <v>223</v>
      </c>
      <c r="B6251" t="s">
        <v>182</v>
      </c>
      <c r="C6251">
        <v>13</v>
      </c>
      <c r="D6251">
        <v>9</v>
      </c>
      <c r="E6251" t="s">
        <v>510</v>
      </c>
      <c r="F6251" t="s">
        <v>508</v>
      </c>
      <c r="G6251" t="s">
        <v>508</v>
      </c>
      <c r="H6251">
        <v>3.288941999936652</v>
      </c>
      <c r="I6251">
        <v>81.355914395629256</v>
      </c>
      <c r="J6251">
        <v>3.2352059669370187E-2</v>
      </c>
      <c r="K6251">
        <v>111.8311737108872</v>
      </c>
      <c r="L6251">
        <v>0.90749757081336002</v>
      </c>
      <c r="M6251">
        <v>-0.28168987598808548</v>
      </c>
      <c r="N6251">
        <v>-1.977399265455249</v>
      </c>
      <c r="O6251">
        <v>1</v>
      </c>
      <c r="P6251">
        <v>1</v>
      </c>
      <c r="Q6251">
        <v>1</v>
      </c>
      <c r="R6251">
        <v>1</v>
      </c>
      <c r="S6251">
        <v>1</v>
      </c>
      <c r="T6251">
        <v>0</v>
      </c>
    </row>
    <row r="6252" spans="1:20" x14ac:dyDescent="0.3">
      <c r="A6252" t="s">
        <v>228</v>
      </c>
      <c r="B6252" t="s">
        <v>182</v>
      </c>
      <c r="C6252">
        <v>8</v>
      </c>
      <c r="D6252">
        <v>5</v>
      </c>
      <c r="E6252" t="s">
        <v>510</v>
      </c>
      <c r="F6252" t="s">
        <v>508</v>
      </c>
      <c r="G6252" t="s">
        <v>508</v>
      </c>
      <c r="H6252">
        <v>3.417043218004931</v>
      </c>
      <c r="I6252">
        <v>67.857141336616706</v>
      </c>
      <c r="J6252">
        <v>2.416265999013803E-2</v>
      </c>
      <c r="K6252">
        <v>76.52329866259555</v>
      </c>
      <c r="L6252">
        <v>0.69545225404538091</v>
      </c>
      <c r="M6252">
        <v>-1.977399265455249</v>
      </c>
      <c r="N6252">
        <v>3.170025769131803</v>
      </c>
      <c r="O6252">
        <v>0</v>
      </c>
      <c r="P6252">
        <v>1</v>
      </c>
      <c r="Q6252">
        <v>1</v>
      </c>
      <c r="R6252">
        <v>0</v>
      </c>
      <c r="S6252">
        <v>1</v>
      </c>
      <c r="T6252">
        <v>0</v>
      </c>
    </row>
    <row r="6253" spans="1:20" x14ac:dyDescent="0.3">
      <c r="A6253" t="s">
        <v>271</v>
      </c>
      <c r="B6253" t="s">
        <v>182</v>
      </c>
      <c r="C6253">
        <v>5</v>
      </c>
      <c r="D6253">
        <v>7</v>
      </c>
      <c r="E6253" t="s">
        <v>510</v>
      </c>
      <c r="F6253" t="s">
        <v>508</v>
      </c>
      <c r="G6253" t="s">
        <v>508</v>
      </c>
      <c r="H6253">
        <v>4.1735869605316864</v>
      </c>
      <c r="I6253">
        <v>44.262299567133397</v>
      </c>
      <c r="J6253">
        <v>-4.0711238591727428E-3</v>
      </c>
      <c r="K6253">
        <v>-3.6546283096565899</v>
      </c>
      <c r="L6253">
        <v>0.62414284034743905</v>
      </c>
      <c r="M6253">
        <v>-3.9106108790266769</v>
      </c>
      <c r="N6253">
        <v>0.58139478470456118</v>
      </c>
      <c r="O6253">
        <v>0</v>
      </c>
      <c r="P6253">
        <v>1</v>
      </c>
      <c r="Q6253">
        <v>0</v>
      </c>
      <c r="R6253">
        <v>0</v>
      </c>
      <c r="S6253">
        <v>1</v>
      </c>
      <c r="T6253">
        <v>0</v>
      </c>
    </row>
    <row r="6254" spans="1:20" x14ac:dyDescent="0.3">
      <c r="A6254" t="s">
        <v>283</v>
      </c>
      <c r="B6254" t="s">
        <v>182</v>
      </c>
      <c r="C6254">
        <v>0</v>
      </c>
      <c r="D6254">
        <v>5</v>
      </c>
      <c r="E6254" t="s">
        <v>510</v>
      </c>
      <c r="F6254" t="s">
        <v>508</v>
      </c>
      <c r="G6254" t="s">
        <v>508</v>
      </c>
      <c r="H6254">
        <v>3.6028472351520979</v>
      </c>
      <c r="I6254">
        <v>9.7561443653269677</v>
      </c>
      <c r="J6254">
        <v>-2.9162805749954571E-2</v>
      </c>
      <c r="K6254">
        <v>-113.3826569049964</v>
      </c>
      <c r="L6254">
        <v>0.59831971252794003</v>
      </c>
      <c r="M6254">
        <v>-1.159419168120962</v>
      </c>
      <c r="N6254">
        <v>2.932548449136124</v>
      </c>
      <c r="O6254">
        <v>0</v>
      </c>
      <c r="P6254">
        <v>0</v>
      </c>
      <c r="Q6254">
        <v>0</v>
      </c>
      <c r="R6254">
        <v>0</v>
      </c>
      <c r="S6254">
        <v>0</v>
      </c>
      <c r="T6254">
        <v>0</v>
      </c>
    </row>
    <row r="6255" spans="1:20" x14ac:dyDescent="0.3">
      <c r="A6255" t="s">
        <v>512</v>
      </c>
      <c r="B6255" t="s">
        <v>182</v>
      </c>
      <c r="C6255">
        <v>5</v>
      </c>
      <c r="D6255">
        <v>7</v>
      </c>
      <c r="E6255" t="s">
        <v>510</v>
      </c>
      <c r="F6255" t="s">
        <v>508</v>
      </c>
      <c r="G6255" t="s">
        <v>508</v>
      </c>
      <c r="H6255">
        <v>4.5146242262311214</v>
      </c>
      <c r="I6255">
        <v>12.76594449514362</v>
      </c>
      <c r="J6255">
        <v>-3.2595619565264689E-2</v>
      </c>
      <c r="K6255">
        <v>-83.539174777160056</v>
      </c>
      <c r="L6255">
        <v>1.0378626611933881</v>
      </c>
      <c r="M6255">
        <v>-4.8022620939509304</v>
      </c>
      <c r="N6255">
        <v>-8.9020760386914457</v>
      </c>
      <c r="O6255">
        <v>0</v>
      </c>
      <c r="P6255">
        <v>1</v>
      </c>
      <c r="Q6255">
        <v>0</v>
      </c>
      <c r="R6255">
        <v>0</v>
      </c>
      <c r="S6255">
        <v>0</v>
      </c>
      <c r="T6255">
        <v>1</v>
      </c>
    </row>
    <row r="6256" spans="1:20" x14ac:dyDescent="0.3">
      <c r="A6256" t="s">
        <v>91</v>
      </c>
      <c r="B6256" t="s">
        <v>182</v>
      </c>
      <c r="C6256">
        <v>0</v>
      </c>
      <c r="D6256">
        <v>4</v>
      </c>
      <c r="E6256" t="s">
        <v>510</v>
      </c>
      <c r="F6256" t="s">
        <v>508</v>
      </c>
      <c r="G6256" t="s">
        <v>508</v>
      </c>
      <c r="H6256">
        <v>5.490925332702373</v>
      </c>
      <c r="I6256">
        <v>4.0540501355602911</v>
      </c>
      <c r="J6256">
        <v>-5.4646053409183201E-2</v>
      </c>
      <c r="K6256">
        <v>-296.26034299271578</v>
      </c>
      <c r="L6256">
        <v>1.1726982061982449</v>
      </c>
      <c r="M6256">
        <v>-8.9020760386914457</v>
      </c>
      <c r="N6256">
        <v>-2.9315933591648609</v>
      </c>
      <c r="O6256">
        <v>0</v>
      </c>
      <c r="P6256">
        <v>0</v>
      </c>
      <c r="Q6256">
        <v>0</v>
      </c>
      <c r="R6256">
        <v>0</v>
      </c>
      <c r="S6256">
        <v>0</v>
      </c>
      <c r="T6256">
        <v>1</v>
      </c>
    </row>
    <row r="6257" spans="1:20" x14ac:dyDescent="0.3">
      <c r="A6257" t="s">
        <v>93</v>
      </c>
      <c r="B6257" t="s">
        <v>182</v>
      </c>
      <c r="C6257">
        <v>-2</v>
      </c>
      <c r="D6257">
        <v>3</v>
      </c>
      <c r="E6257" t="s">
        <v>510</v>
      </c>
      <c r="F6257" t="s">
        <v>508</v>
      </c>
      <c r="G6257" t="s">
        <v>508</v>
      </c>
      <c r="H6257">
        <v>5.8005742664611279</v>
      </c>
      <c r="I6257">
        <v>0</v>
      </c>
      <c r="J6257">
        <v>-7.0318806543763407E-2</v>
      </c>
      <c r="K6257">
        <v>-214.18991741471871</v>
      </c>
      <c r="L6257">
        <v>0.66617777095464292</v>
      </c>
      <c r="M6257">
        <v>-2.9315933591648609</v>
      </c>
      <c r="N6257">
        <v>-0.33557014762590298</v>
      </c>
      <c r="O6257">
        <v>0</v>
      </c>
      <c r="P6257">
        <v>0</v>
      </c>
      <c r="Q6257">
        <v>0</v>
      </c>
      <c r="R6257">
        <v>0</v>
      </c>
      <c r="S6257">
        <v>0</v>
      </c>
      <c r="T6257">
        <v>0</v>
      </c>
    </row>
    <row r="6258" spans="1:20" x14ac:dyDescent="0.3">
      <c r="A6258" t="s">
        <v>162</v>
      </c>
      <c r="B6258" t="s">
        <v>182</v>
      </c>
      <c r="C6258">
        <v>-2</v>
      </c>
      <c r="D6258">
        <v>3</v>
      </c>
      <c r="E6258" t="s">
        <v>510</v>
      </c>
      <c r="F6258" t="s">
        <v>508</v>
      </c>
      <c r="G6258" t="s">
        <v>508</v>
      </c>
      <c r="H6258">
        <v>5.7384972649232973</v>
      </c>
      <c r="I6258">
        <v>2.352939196523689</v>
      </c>
      <c r="J6258">
        <v>-7.3372570099023524E-2</v>
      </c>
      <c r="K6258">
        <v>-100.6331470358104</v>
      </c>
      <c r="L6258">
        <v>0.71406942148362962</v>
      </c>
      <c r="M6258">
        <v>-2.317878598837686</v>
      </c>
      <c r="N6258">
        <v>-1.0169481662661639</v>
      </c>
      <c r="O6258">
        <v>0</v>
      </c>
      <c r="P6258">
        <v>0</v>
      </c>
      <c r="Q6258">
        <v>0</v>
      </c>
      <c r="R6258">
        <v>0</v>
      </c>
      <c r="S6258">
        <v>0</v>
      </c>
      <c r="T6258">
        <v>0</v>
      </c>
    </row>
    <row r="6259" spans="1:20" x14ac:dyDescent="0.3">
      <c r="A6259" t="s">
        <v>220</v>
      </c>
      <c r="B6259" t="s">
        <v>182</v>
      </c>
      <c r="C6259">
        <v>-2</v>
      </c>
      <c r="D6259">
        <v>1</v>
      </c>
      <c r="E6259" t="s">
        <v>510</v>
      </c>
      <c r="F6259" t="s">
        <v>508</v>
      </c>
      <c r="G6259" t="s">
        <v>508</v>
      </c>
      <c r="H6259">
        <v>5.5283743996494374</v>
      </c>
      <c r="I6259">
        <v>5.6818391173311857</v>
      </c>
      <c r="J6259">
        <v>-7.1310644411727978E-2</v>
      </c>
      <c r="K6259">
        <v>-104.0739251639923</v>
      </c>
      <c r="L6259">
        <v>0.92560325552238465</v>
      </c>
      <c r="M6259">
        <v>-1.0169481662661639</v>
      </c>
      <c r="N6259">
        <v>2.739723343007249</v>
      </c>
      <c r="O6259">
        <v>0</v>
      </c>
      <c r="P6259">
        <v>0</v>
      </c>
      <c r="Q6259">
        <v>0</v>
      </c>
      <c r="R6259">
        <v>0</v>
      </c>
      <c r="S6259">
        <v>0</v>
      </c>
      <c r="T6259">
        <v>0</v>
      </c>
    </row>
    <row r="6260" spans="1:20" x14ac:dyDescent="0.3">
      <c r="A6260" t="s">
        <v>235</v>
      </c>
      <c r="B6260" t="s">
        <v>182</v>
      </c>
      <c r="C6260">
        <v>3</v>
      </c>
      <c r="D6260">
        <v>4</v>
      </c>
      <c r="E6260" t="s">
        <v>510</v>
      </c>
      <c r="F6260" t="s">
        <v>508</v>
      </c>
      <c r="G6260" t="s">
        <v>508</v>
      </c>
      <c r="H6260">
        <v>4.9657520584947603</v>
      </c>
      <c r="I6260">
        <v>5.9524025776449694</v>
      </c>
      <c r="J6260">
        <v>-3.0561434282812942E-2</v>
      </c>
      <c r="K6260">
        <v>-66.193834560037544</v>
      </c>
      <c r="L6260">
        <v>0.81947044660400736</v>
      </c>
      <c r="M6260">
        <v>-1.3513500451867639</v>
      </c>
      <c r="N6260">
        <v>-0.68493083575181213</v>
      </c>
      <c r="O6260">
        <v>0</v>
      </c>
      <c r="P6260">
        <v>1</v>
      </c>
      <c r="Q6260">
        <v>0</v>
      </c>
      <c r="R6260">
        <v>0</v>
      </c>
      <c r="S6260">
        <v>0</v>
      </c>
      <c r="T6260">
        <v>0</v>
      </c>
    </row>
    <row r="6261" spans="1:20" x14ac:dyDescent="0.3">
      <c r="A6261" t="s">
        <v>259</v>
      </c>
      <c r="B6261" t="s">
        <v>182</v>
      </c>
      <c r="C6261">
        <v>3</v>
      </c>
      <c r="D6261">
        <v>4</v>
      </c>
      <c r="E6261" t="s">
        <v>510</v>
      </c>
      <c r="F6261" t="s">
        <v>508</v>
      </c>
      <c r="G6261" t="s">
        <v>508</v>
      </c>
      <c r="H6261">
        <v>4.9999985906291364</v>
      </c>
      <c r="I6261">
        <v>3.5714528998505908</v>
      </c>
      <c r="J6261">
        <v>-2.360201881373894E-2</v>
      </c>
      <c r="K6261">
        <v>-64.498624814872556</v>
      </c>
      <c r="L6261">
        <v>0.94030097267804758</v>
      </c>
      <c r="M6261">
        <v>-0.68493083575181213</v>
      </c>
      <c r="N6261">
        <v>1.0344817380417879</v>
      </c>
      <c r="O6261">
        <v>0</v>
      </c>
      <c r="P6261">
        <v>1</v>
      </c>
      <c r="Q6261">
        <v>0</v>
      </c>
      <c r="R6261">
        <v>0</v>
      </c>
      <c r="S6261">
        <v>0</v>
      </c>
      <c r="T6261">
        <v>0</v>
      </c>
    </row>
    <row r="6262" spans="1:20" x14ac:dyDescent="0.3">
      <c r="A6262" t="s">
        <v>269</v>
      </c>
      <c r="B6262" t="s">
        <v>182</v>
      </c>
      <c r="C6262">
        <v>3</v>
      </c>
      <c r="D6262">
        <v>6</v>
      </c>
      <c r="E6262" t="s">
        <v>510</v>
      </c>
      <c r="F6262" t="s">
        <v>508</v>
      </c>
      <c r="G6262" t="s">
        <v>508</v>
      </c>
      <c r="H6262">
        <v>3.7931014678668018</v>
      </c>
      <c r="I6262">
        <v>4.3478561334038224</v>
      </c>
      <c r="J6262">
        <v>-1.0348377395320379E-2</v>
      </c>
      <c r="K6262">
        <v>-68.335395301553206</v>
      </c>
      <c r="L6262">
        <v>0.8641517434683359</v>
      </c>
      <c r="M6262">
        <v>-1.023889785196257</v>
      </c>
      <c r="N6262">
        <v>0</v>
      </c>
      <c r="O6262">
        <v>0</v>
      </c>
      <c r="P6262">
        <v>1</v>
      </c>
      <c r="Q6262">
        <v>0</v>
      </c>
      <c r="R6262">
        <v>0</v>
      </c>
      <c r="S6262">
        <v>0</v>
      </c>
      <c r="T6262">
        <v>0</v>
      </c>
    </row>
    <row r="6263" spans="1:20" x14ac:dyDescent="0.3">
      <c r="A6263" t="s">
        <v>285</v>
      </c>
      <c r="B6263" t="s">
        <v>182</v>
      </c>
      <c r="C6263">
        <v>6</v>
      </c>
      <c r="D6263">
        <v>12</v>
      </c>
      <c r="E6263" t="s">
        <v>367</v>
      </c>
      <c r="F6263" t="s">
        <v>508</v>
      </c>
      <c r="G6263" t="s">
        <v>509</v>
      </c>
      <c r="H6263">
        <v>2.6223770040246408</v>
      </c>
      <c r="I6263">
        <v>12.49998758236617</v>
      </c>
      <c r="J6263">
        <v>3.314810937995738E-4</v>
      </c>
      <c r="K6263">
        <v>-94.230881797767836</v>
      </c>
      <c r="L6263">
        <v>0.85801594287738903</v>
      </c>
      <c r="M6263">
        <v>-2.0548006722750549</v>
      </c>
      <c r="N6263">
        <v>-0.69930005804575623</v>
      </c>
      <c r="O6263">
        <v>0</v>
      </c>
      <c r="P6263">
        <v>1</v>
      </c>
      <c r="Q6263">
        <v>1</v>
      </c>
      <c r="R6263">
        <v>0</v>
      </c>
      <c r="S6263">
        <v>0</v>
      </c>
      <c r="T6263">
        <v>0</v>
      </c>
    </row>
    <row r="6264" spans="1:20" x14ac:dyDescent="0.3">
      <c r="A6264" t="s">
        <v>291</v>
      </c>
      <c r="B6264" t="s">
        <v>182</v>
      </c>
      <c r="C6264">
        <v>0</v>
      </c>
      <c r="D6264">
        <v>9</v>
      </c>
      <c r="E6264" t="s">
        <v>510</v>
      </c>
      <c r="F6264" t="s">
        <v>508</v>
      </c>
      <c r="G6264" t="s">
        <v>508</v>
      </c>
      <c r="H6264">
        <v>2.620760512394122</v>
      </c>
      <c r="I6264">
        <v>0</v>
      </c>
      <c r="J6264">
        <v>-2.2897254333282958E-3</v>
      </c>
      <c r="K6264">
        <v>-190.12349276547181</v>
      </c>
      <c r="L6264">
        <v>0.97538862979615437</v>
      </c>
      <c r="M6264">
        <v>-2.112674105382526</v>
      </c>
      <c r="N6264">
        <v>-1.438847563477875</v>
      </c>
      <c r="O6264">
        <v>0</v>
      </c>
      <c r="P6264">
        <v>0</v>
      </c>
      <c r="Q6264">
        <v>0</v>
      </c>
      <c r="R6264">
        <v>0</v>
      </c>
      <c r="S6264">
        <v>0</v>
      </c>
      <c r="T6264">
        <v>0</v>
      </c>
    </row>
    <row r="6265" spans="1:20" x14ac:dyDescent="0.3">
      <c r="A6265" t="s">
        <v>295</v>
      </c>
      <c r="B6265" t="s">
        <v>182</v>
      </c>
      <c r="C6265">
        <v>0</v>
      </c>
      <c r="D6265">
        <v>7</v>
      </c>
      <c r="E6265" t="s">
        <v>510</v>
      </c>
      <c r="F6265" t="s">
        <v>508</v>
      </c>
      <c r="G6265" t="s">
        <v>508</v>
      </c>
      <c r="H6265">
        <v>2.5286757696404671</v>
      </c>
      <c r="I6265">
        <v>6.6666613684751779</v>
      </c>
      <c r="J6265">
        <v>-5.1918233467402181E-3</v>
      </c>
      <c r="K6265">
        <v>-205.22724758413929</v>
      </c>
      <c r="L6265">
        <v>0.78120251457350864</v>
      </c>
      <c r="M6265">
        <v>-1.438847563477875</v>
      </c>
      <c r="N6265">
        <v>1.094889462969113</v>
      </c>
      <c r="O6265">
        <v>0</v>
      </c>
      <c r="P6265">
        <v>0</v>
      </c>
      <c r="Q6265">
        <v>0</v>
      </c>
      <c r="R6265">
        <v>0</v>
      </c>
      <c r="S6265">
        <v>0</v>
      </c>
      <c r="T6265">
        <v>0</v>
      </c>
    </row>
    <row r="6266" spans="1:20" x14ac:dyDescent="0.3">
      <c r="A6266" t="s">
        <v>164</v>
      </c>
      <c r="B6266" t="s">
        <v>182</v>
      </c>
      <c r="C6266">
        <v>9</v>
      </c>
      <c r="D6266">
        <v>14</v>
      </c>
      <c r="E6266" t="s">
        <v>367</v>
      </c>
      <c r="F6266" t="s">
        <v>508</v>
      </c>
      <c r="G6266" t="s">
        <v>509</v>
      </c>
      <c r="H6266">
        <v>2.6020420284035111</v>
      </c>
      <c r="I6266">
        <v>38.461503192516588</v>
      </c>
      <c r="J6266">
        <v>1.8731016577450198E-2</v>
      </c>
      <c r="K6266">
        <v>19.846745764565981</v>
      </c>
      <c r="L6266">
        <v>0.83861457224272218</v>
      </c>
      <c r="M6266">
        <v>-3.4482806814693361</v>
      </c>
      <c r="N6266">
        <v>2.8571486959653019</v>
      </c>
      <c r="O6266">
        <v>1</v>
      </c>
      <c r="P6266">
        <v>1</v>
      </c>
      <c r="Q6266">
        <v>1</v>
      </c>
      <c r="R6266">
        <v>0</v>
      </c>
      <c r="S6266">
        <v>0</v>
      </c>
      <c r="T6266">
        <v>0</v>
      </c>
    </row>
    <row r="6267" spans="1:20" x14ac:dyDescent="0.3">
      <c r="A6267" t="s">
        <v>242</v>
      </c>
      <c r="B6267" t="s">
        <v>182</v>
      </c>
      <c r="C6267">
        <v>8</v>
      </c>
      <c r="D6267">
        <v>7</v>
      </c>
      <c r="E6267" t="s">
        <v>510</v>
      </c>
      <c r="F6267" t="s">
        <v>508</v>
      </c>
      <c r="G6267" t="s">
        <v>508</v>
      </c>
      <c r="H6267">
        <v>2.6847311132970462</v>
      </c>
      <c r="I6267">
        <v>86.956535260031714</v>
      </c>
      <c r="J6267">
        <v>2.6284242546224291E-2</v>
      </c>
      <c r="K6267">
        <v>75.473199747586506</v>
      </c>
      <c r="L6267">
        <v>0.76745832306620387</v>
      </c>
      <c r="M6267">
        <v>-0.68493083575181213</v>
      </c>
      <c r="N6267">
        <v>1.3793089840557169</v>
      </c>
      <c r="O6267">
        <v>0</v>
      </c>
      <c r="P6267">
        <v>1</v>
      </c>
      <c r="Q6267">
        <v>1</v>
      </c>
      <c r="R6267">
        <v>1</v>
      </c>
      <c r="S6267">
        <v>0</v>
      </c>
      <c r="T6267">
        <v>0</v>
      </c>
    </row>
    <row r="6268" spans="1:20" x14ac:dyDescent="0.3">
      <c r="A6268" t="s">
        <v>139</v>
      </c>
      <c r="B6268" t="s">
        <v>688</v>
      </c>
      <c r="C6268">
        <v>0</v>
      </c>
      <c r="D6268">
        <v>5</v>
      </c>
      <c r="E6268" t="s">
        <v>510</v>
      </c>
      <c r="F6268" t="s">
        <v>508</v>
      </c>
      <c r="G6268" t="s">
        <v>508</v>
      </c>
      <c r="H6268">
        <v>3.6062868229607732</v>
      </c>
      <c r="I6268">
        <v>0</v>
      </c>
      <c r="J6268">
        <v>-0.25071590405060112</v>
      </c>
      <c r="K6268">
        <v>-187.4644322371997</v>
      </c>
      <c r="L6268">
        <v>0.87479716629081294</v>
      </c>
      <c r="M6268">
        <v>-1.9999960194463311</v>
      </c>
      <c r="N6268">
        <v>-0.26619951576701978</v>
      </c>
      <c r="O6268">
        <v>0</v>
      </c>
      <c r="P6268">
        <v>0</v>
      </c>
      <c r="Q6268">
        <v>0</v>
      </c>
      <c r="R6268">
        <v>0</v>
      </c>
      <c r="S6268">
        <v>0</v>
      </c>
      <c r="T6268">
        <v>0</v>
      </c>
    </row>
    <row r="6269" spans="1:20" x14ac:dyDescent="0.3">
      <c r="A6269" t="s">
        <v>156</v>
      </c>
      <c r="B6269" t="s">
        <v>688</v>
      </c>
      <c r="C6269">
        <v>0</v>
      </c>
      <c r="D6269">
        <v>5</v>
      </c>
      <c r="E6269" t="s">
        <v>510</v>
      </c>
      <c r="F6269" t="s">
        <v>508</v>
      </c>
      <c r="G6269" t="s">
        <v>508</v>
      </c>
      <c r="H6269">
        <v>3.4316221925302668</v>
      </c>
      <c r="I6269">
        <v>2.8735729831851939</v>
      </c>
      <c r="J6269">
        <v>-0.27255911921547882</v>
      </c>
      <c r="K6269">
        <v>-179.53961493487861</v>
      </c>
      <c r="L6269">
        <v>0.63925127361551026</v>
      </c>
      <c r="M6269">
        <v>-0.26619951576701978</v>
      </c>
      <c r="N6269">
        <v>0.71174310796357099</v>
      </c>
      <c r="O6269">
        <v>0</v>
      </c>
      <c r="P6269">
        <v>0</v>
      </c>
      <c r="Q6269">
        <v>0</v>
      </c>
      <c r="R6269">
        <v>0</v>
      </c>
      <c r="S6269">
        <v>0</v>
      </c>
      <c r="T6269">
        <v>0</v>
      </c>
    </row>
    <row r="6270" spans="1:20" x14ac:dyDescent="0.3">
      <c r="A6270" t="s">
        <v>228</v>
      </c>
      <c r="B6270" t="s">
        <v>688</v>
      </c>
      <c r="C6270">
        <v>10</v>
      </c>
      <c r="D6270">
        <v>10</v>
      </c>
      <c r="E6270" t="s">
        <v>510</v>
      </c>
      <c r="F6270" t="s">
        <v>508</v>
      </c>
      <c r="G6270" t="s">
        <v>508</v>
      </c>
      <c r="H6270">
        <v>3.5098531583543031</v>
      </c>
      <c r="I6270">
        <v>23.563254615041849</v>
      </c>
      <c r="J6270">
        <v>-0.14784809772506419</v>
      </c>
      <c r="K6270">
        <v>-54.012642934052501</v>
      </c>
      <c r="L6270">
        <v>1.0786215021807011</v>
      </c>
      <c r="M6270">
        <v>-0.17211277354838991</v>
      </c>
      <c r="N6270">
        <v>0.25861837917793612</v>
      </c>
      <c r="O6270">
        <v>1</v>
      </c>
      <c r="P6270">
        <v>1</v>
      </c>
      <c r="Q6270">
        <v>0</v>
      </c>
      <c r="R6270">
        <v>1</v>
      </c>
      <c r="S6270">
        <v>0</v>
      </c>
      <c r="T6270">
        <v>1</v>
      </c>
    </row>
    <row r="6271" spans="1:20" x14ac:dyDescent="0.3">
      <c r="A6271" t="s">
        <v>265</v>
      </c>
      <c r="B6271" t="s">
        <v>688</v>
      </c>
      <c r="C6271">
        <v>5</v>
      </c>
      <c r="D6271">
        <v>10</v>
      </c>
      <c r="E6271" t="s">
        <v>510</v>
      </c>
      <c r="F6271" t="s">
        <v>508</v>
      </c>
      <c r="G6271" t="s">
        <v>508</v>
      </c>
      <c r="H6271">
        <v>2.9720719220790128</v>
      </c>
      <c r="I6271">
        <v>29.365140636660751</v>
      </c>
      <c r="J6271">
        <v>-7.4834450034404476E-3</v>
      </c>
      <c r="K6271">
        <v>-0.11745411356286629</v>
      </c>
      <c r="L6271">
        <v>1.2255712752922041</v>
      </c>
      <c r="M6271">
        <v>-0.68728454764991798</v>
      </c>
      <c r="N6271">
        <v>0.3460204186943589</v>
      </c>
      <c r="O6271">
        <v>0</v>
      </c>
      <c r="P6271">
        <v>1</v>
      </c>
      <c r="Q6271">
        <v>0</v>
      </c>
      <c r="R6271">
        <v>0</v>
      </c>
      <c r="S6271">
        <v>0</v>
      </c>
      <c r="T6271">
        <v>1</v>
      </c>
    </row>
    <row r="6272" spans="1:20" x14ac:dyDescent="0.3">
      <c r="A6272" t="s">
        <v>271</v>
      </c>
      <c r="B6272" t="s">
        <v>688</v>
      </c>
      <c r="C6272">
        <v>5</v>
      </c>
      <c r="D6272">
        <v>9</v>
      </c>
      <c r="E6272" t="s">
        <v>510</v>
      </c>
      <c r="F6272" t="s">
        <v>508</v>
      </c>
      <c r="G6272" t="s">
        <v>508</v>
      </c>
      <c r="H6272">
        <v>3.0349216763935392</v>
      </c>
      <c r="I6272">
        <v>6.3158285716580256</v>
      </c>
      <c r="J6272">
        <v>-2.0187005750894989E-2</v>
      </c>
      <c r="K6272">
        <v>-71.122040835942599</v>
      </c>
      <c r="L6272">
        <v>1.0061131535713821</v>
      </c>
      <c r="M6272">
        <v>-3.017244568619414</v>
      </c>
      <c r="N6272">
        <v>0.88889227973090279</v>
      </c>
      <c r="O6272">
        <v>0</v>
      </c>
      <c r="P6272">
        <v>1</v>
      </c>
      <c r="Q6272">
        <v>0</v>
      </c>
      <c r="R6272">
        <v>0</v>
      </c>
      <c r="S6272">
        <v>0</v>
      </c>
      <c r="T6272">
        <v>1</v>
      </c>
    </row>
    <row r="6273" spans="1:20" x14ac:dyDescent="0.3">
      <c r="A6273" t="s">
        <v>283</v>
      </c>
      <c r="B6273" t="s">
        <v>688</v>
      </c>
      <c r="C6273">
        <v>3</v>
      </c>
      <c r="D6273">
        <v>8</v>
      </c>
      <c r="E6273" t="s">
        <v>510</v>
      </c>
      <c r="F6273" t="s">
        <v>508</v>
      </c>
      <c r="G6273" t="s">
        <v>508</v>
      </c>
      <c r="H6273">
        <v>2.691236132604649</v>
      </c>
      <c r="I6273">
        <v>12.857150642230829</v>
      </c>
      <c r="J6273">
        <v>-3.4453200119945099E-2</v>
      </c>
      <c r="K6273">
        <v>-98.015999388438303</v>
      </c>
      <c r="L6273">
        <v>0.69294156655083827</v>
      </c>
      <c r="M6273">
        <v>-1.7421586867605079</v>
      </c>
      <c r="N6273">
        <v>-1.4184383971608909</v>
      </c>
      <c r="O6273">
        <v>0</v>
      </c>
      <c r="P6273">
        <v>1</v>
      </c>
      <c r="Q6273">
        <v>0</v>
      </c>
      <c r="R6273">
        <v>0</v>
      </c>
      <c r="S6273">
        <v>0</v>
      </c>
      <c r="T6273">
        <v>0</v>
      </c>
    </row>
    <row r="6274" spans="1:20" x14ac:dyDescent="0.3">
      <c r="A6274" t="s">
        <v>290</v>
      </c>
      <c r="B6274" t="s">
        <v>688</v>
      </c>
      <c r="C6274">
        <v>0</v>
      </c>
      <c r="D6274">
        <v>7</v>
      </c>
      <c r="E6274" t="s">
        <v>510</v>
      </c>
      <c r="F6274" t="s">
        <v>508</v>
      </c>
      <c r="G6274" t="s">
        <v>508</v>
      </c>
      <c r="H6274">
        <v>2.5757966791820079</v>
      </c>
      <c r="I6274">
        <v>2.531582918364268</v>
      </c>
      <c r="J6274">
        <v>-6.0412676178776159E-2</v>
      </c>
      <c r="K6274">
        <v>-130.62586814968611</v>
      </c>
      <c r="L6274">
        <v>0.73529401138978767</v>
      </c>
      <c r="M6274">
        <v>-1.4184383971608909</v>
      </c>
      <c r="N6274">
        <v>0.17986023353871919</v>
      </c>
      <c r="O6274">
        <v>0</v>
      </c>
      <c r="P6274">
        <v>0</v>
      </c>
      <c r="Q6274">
        <v>0</v>
      </c>
      <c r="R6274">
        <v>0</v>
      </c>
      <c r="S6274">
        <v>0</v>
      </c>
      <c r="T6274">
        <v>0</v>
      </c>
    </row>
    <row r="6275" spans="1:20" x14ac:dyDescent="0.3">
      <c r="A6275" t="s">
        <v>91</v>
      </c>
      <c r="B6275" t="s">
        <v>688</v>
      </c>
      <c r="C6275">
        <v>2</v>
      </c>
      <c r="D6275">
        <v>9</v>
      </c>
      <c r="E6275" t="s">
        <v>510</v>
      </c>
      <c r="F6275" t="s">
        <v>508</v>
      </c>
      <c r="G6275" t="s">
        <v>508</v>
      </c>
      <c r="H6275">
        <v>3.0777602131534221</v>
      </c>
      <c r="I6275">
        <v>0</v>
      </c>
      <c r="J6275">
        <v>-0.12682157596325949</v>
      </c>
      <c r="K6275">
        <v>-201.62235928672791</v>
      </c>
      <c r="L6275">
        <v>1.782526582671462</v>
      </c>
      <c r="M6275">
        <v>-7.9824550689715696</v>
      </c>
      <c r="N6275">
        <v>4.5757912905986613</v>
      </c>
      <c r="O6275">
        <v>0</v>
      </c>
      <c r="P6275">
        <v>0</v>
      </c>
      <c r="Q6275">
        <v>0</v>
      </c>
      <c r="R6275">
        <v>0</v>
      </c>
      <c r="S6275">
        <v>0</v>
      </c>
      <c r="T6275">
        <v>1</v>
      </c>
    </row>
    <row r="6276" spans="1:20" x14ac:dyDescent="0.3">
      <c r="A6276" t="s">
        <v>162</v>
      </c>
      <c r="B6276" t="s">
        <v>688</v>
      </c>
      <c r="C6276">
        <v>3</v>
      </c>
      <c r="D6276">
        <v>6</v>
      </c>
      <c r="E6276" t="s">
        <v>510</v>
      </c>
      <c r="F6276" t="s">
        <v>508</v>
      </c>
      <c r="G6276" t="s">
        <v>508</v>
      </c>
      <c r="H6276">
        <v>3.3886118256092992</v>
      </c>
      <c r="I6276">
        <v>32.142830381598998</v>
      </c>
      <c r="J6276">
        <v>-4.8912041696206672E-2</v>
      </c>
      <c r="K6276">
        <v>-76.595043269921788</v>
      </c>
      <c r="L6276">
        <v>0.56959031152110107</v>
      </c>
      <c r="M6276">
        <v>-0.635791526279054</v>
      </c>
      <c r="N6276">
        <v>-0.54844120880926606</v>
      </c>
      <c r="O6276">
        <v>0</v>
      </c>
      <c r="P6276">
        <v>1</v>
      </c>
      <c r="Q6276">
        <v>0</v>
      </c>
      <c r="R6276">
        <v>0</v>
      </c>
      <c r="S6276">
        <v>0</v>
      </c>
      <c r="T6276">
        <v>0</v>
      </c>
    </row>
    <row r="6277" spans="1:20" x14ac:dyDescent="0.3">
      <c r="A6277" t="s">
        <v>220</v>
      </c>
      <c r="B6277" t="s">
        <v>688</v>
      </c>
      <c r="C6277">
        <v>5</v>
      </c>
      <c r="D6277">
        <v>8</v>
      </c>
      <c r="E6277" t="s">
        <v>510</v>
      </c>
      <c r="F6277" t="s">
        <v>508</v>
      </c>
      <c r="G6277" t="s">
        <v>508</v>
      </c>
      <c r="H6277">
        <v>3.6173826876983739</v>
      </c>
      <c r="I6277">
        <v>32.089571359028447</v>
      </c>
      <c r="J6277">
        <v>-3.9169091182675357E-2</v>
      </c>
      <c r="K6277">
        <v>-114.0643338498808</v>
      </c>
      <c r="L6277">
        <v>1.3270733237529551</v>
      </c>
      <c r="M6277">
        <v>-0.54844120880926606</v>
      </c>
      <c r="N6277">
        <v>3.4007342065004651</v>
      </c>
      <c r="O6277">
        <v>1</v>
      </c>
      <c r="P6277">
        <v>0</v>
      </c>
      <c r="Q6277">
        <v>0</v>
      </c>
      <c r="R6277">
        <v>0</v>
      </c>
      <c r="S6277">
        <v>0</v>
      </c>
      <c r="T6277">
        <v>1</v>
      </c>
    </row>
    <row r="6278" spans="1:20" x14ac:dyDescent="0.3">
      <c r="A6278" t="s">
        <v>235</v>
      </c>
      <c r="B6278" t="s">
        <v>688</v>
      </c>
      <c r="C6278">
        <v>0</v>
      </c>
      <c r="D6278">
        <v>7</v>
      </c>
      <c r="E6278" t="s">
        <v>510</v>
      </c>
      <c r="F6278" t="s">
        <v>508</v>
      </c>
      <c r="G6278" t="s">
        <v>508</v>
      </c>
      <c r="H6278">
        <v>3.9913973989286271</v>
      </c>
      <c r="I6278">
        <v>17.475762314670011</v>
      </c>
      <c r="J6278">
        <v>-6.8643286155523064E-5</v>
      </c>
      <c r="K6278">
        <v>-113.41551421132689</v>
      </c>
      <c r="L6278">
        <v>0.77176930697350665</v>
      </c>
      <c r="M6278">
        <v>-2.6556772877921828</v>
      </c>
      <c r="N6278">
        <v>1.5051725840976109</v>
      </c>
      <c r="O6278">
        <v>0</v>
      </c>
      <c r="P6278">
        <v>0</v>
      </c>
      <c r="Q6278">
        <v>0</v>
      </c>
      <c r="R6278">
        <v>0</v>
      </c>
      <c r="S6278">
        <v>0</v>
      </c>
      <c r="T6278">
        <v>0</v>
      </c>
    </row>
    <row r="6279" spans="1:20" x14ac:dyDescent="0.3">
      <c r="A6279" t="s">
        <v>269</v>
      </c>
      <c r="B6279" t="s">
        <v>688</v>
      </c>
      <c r="C6279">
        <v>8</v>
      </c>
      <c r="D6279">
        <v>7</v>
      </c>
      <c r="E6279" t="s">
        <v>510</v>
      </c>
      <c r="F6279" t="s">
        <v>508</v>
      </c>
      <c r="G6279" t="s">
        <v>508</v>
      </c>
      <c r="H6279">
        <v>4.1061516603603776</v>
      </c>
      <c r="I6279">
        <v>38.947364194240407</v>
      </c>
      <c r="J6279">
        <v>9.8543620692083111E-3</v>
      </c>
      <c r="K6279">
        <v>-10.009525934803399</v>
      </c>
      <c r="L6279">
        <v>1.161157140873073</v>
      </c>
      <c r="M6279">
        <v>-0.82493266587202552</v>
      </c>
      <c r="N6279">
        <v>-5.4528666287312291</v>
      </c>
      <c r="O6279">
        <v>0</v>
      </c>
      <c r="P6279">
        <v>1</v>
      </c>
      <c r="Q6279">
        <v>1</v>
      </c>
      <c r="R6279">
        <v>0</v>
      </c>
      <c r="S6279">
        <v>0</v>
      </c>
      <c r="T6279">
        <v>1</v>
      </c>
    </row>
    <row r="6280" spans="1:20" x14ac:dyDescent="0.3">
      <c r="A6280" t="s">
        <v>282</v>
      </c>
      <c r="B6280" t="s">
        <v>688</v>
      </c>
      <c r="C6280">
        <v>2</v>
      </c>
      <c r="D6280">
        <v>7</v>
      </c>
      <c r="E6280" t="s">
        <v>510</v>
      </c>
      <c r="F6280" t="s">
        <v>508</v>
      </c>
      <c r="G6280" t="s">
        <v>508</v>
      </c>
      <c r="H6280">
        <v>4.4826137480076182</v>
      </c>
      <c r="I6280">
        <v>0</v>
      </c>
      <c r="J6280">
        <v>-6.0759288652797339E-2</v>
      </c>
      <c r="K6280">
        <v>-163.76434369441111</v>
      </c>
      <c r="L6280">
        <v>1.4676754290181719</v>
      </c>
      <c r="M6280">
        <v>-5.4528666287312291</v>
      </c>
      <c r="N6280">
        <v>3.8123202421717601</v>
      </c>
      <c r="O6280">
        <v>0</v>
      </c>
      <c r="P6280">
        <v>0</v>
      </c>
      <c r="Q6280">
        <v>0</v>
      </c>
      <c r="R6280">
        <v>0</v>
      </c>
      <c r="S6280">
        <v>0</v>
      </c>
      <c r="T6280">
        <v>1</v>
      </c>
    </row>
    <row r="6281" spans="1:20" x14ac:dyDescent="0.3">
      <c r="A6281" t="s">
        <v>291</v>
      </c>
      <c r="B6281" t="s">
        <v>688</v>
      </c>
      <c r="C6281">
        <v>11</v>
      </c>
      <c r="D6281">
        <v>10</v>
      </c>
      <c r="E6281" t="s">
        <v>510</v>
      </c>
      <c r="F6281" t="s">
        <v>508</v>
      </c>
      <c r="G6281" t="s">
        <v>508</v>
      </c>
      <c r="H6281">
        <v>3.905560292863512</v>
      </c>
      <c r="I6281">
        <v>88.778875394767581</v>
      </c>
      <c r="J6281">
        <v>0.1477955410398947</v>
      </c>
      <c r="K6281">
        <v>128.8965703013543</v>
      </c>
      <c r="L6281">
        <v>0.67238385361884534</v>
      </c>
      <c r="M6281">
        <v>-8.818543868849768E-2</v>
      </c>
      <c r="N6281">
        <v>0.88261590594094497</v>
      </c>
      <c r="O6281">
        <v>1</v>
      </c>
      <c r="P6281">
        <v>1</v>
      </c>
      <c r="Q6281">
        <v>1</v>
      </c>
      <c r="R6281">
        <v>1</v>
      </c>
      <c r="S6281">
        <v>0</v>
      </c>
      <c r="T6281">
        <v>0</v>
      </c>
    </row>
    <row r="6282" spans="1:20" x14ac:dyDescent="0.3">
      <c r="A6282" t="s">
        <v>96</v>
      </c>
      <c r="B6282" t="s">
        <v>688</v>
      </c>
      <c r="C6282">
        <v>6</v>
      </c>
      <c r="D6282">
        <v>9</v>
      </c>
      <c r="E6282" t="s">
        <v>513</v>
      </c>
      <c r="F6282" t="s">
        <v>508</v>
      </c>
      <c r="G6282" t="s">
        <v>508</v>
      </c>
      <c r="H6282">
        <v>3.6608797743100481</v>
      </c>
      <c r="I6282">
        <v>47.747753423919988</v>
      </c>
      <c r="J6282">
        <v>3.1571637894797833E-2</v>
      </c>
      <c r="K6282">
        <v>-32.901517435229991</v>
      </c>
      <c r="L6282">
        <v>0.40396103755700102</v>
      </c>
      <c r="M6282">
        <v>-0.73664757122590629</v>
      </c>
      <c r="N6282">
        <v>-0.27829066525331769</v>
      </c>
      <c r="O6282">
        <v>0</v>
      </c>
      <c r="P6282">
        <v>1</v>
      </c>
      <c r="Q6282">
        <v>1</v>
      </c>
      <c r="R6282">
        <v>0</v>
      </c>
      <c r="S6282">
        <v>0</v>
      </c>
      <c r="T6282">
        <v>0</v>
      </c>
    </row>
    <row r="6283" spans="1:20" x14ac:dyDescent="0.3">
      <c r="A6283" t="s">
        <v>164</v>
      </c>
      <c r="B6283" t="s">
        <v>688</v>
      </c>
      <c r="C6283">
        <v>3</v>
      </c>
      <c r="D6283">
        <v>6</v>
      </c>
      <c r="E6283" t="s">
        <v>510</v>
      </c>
      <c r="F6283" t="s">
        <v>508</v>
      </c>
      <c r="G6283" t="s">
        <v>508</v>
      </c>
      <c r="H6283">
        <v>3.6050887046191389</v>
      </c>
      <c r="I6283">
        <v>37.537538397563637</v>
      </c>
      <c r="J6283">
        <v>-7.2174804233775591E-2</v>
      </c>
      <c r="K6283">
        <v>-62.03015979769566</v>
      </c>
      <c r="L6283">
        <v>0.59268808830500441</v>
      </c>
      <c r="M6283">
        <v>-1.3023287750953849</v>
      </c>
      <c r="N6283">
        <v>1.885021389360608</v>
      </c>
      <c r="O6283">
        <v>0</v>
      </c>
      <c r="P6283">
        <v>1</v>
      </c>
      <c r="Q6283">
        <v>0</v>
      </c>
      <c r="R6283">
        <v>0</v>
      </c>
      <c r="S6283">
        <v>0</v>
      </c>
      <c r="T6283">
        <v>0</v>
      </c>
    </row>
    <row r="6284" spans="1:20" x14ac:dyDescent="0.3">
      <c r="A6284" t="s">
        <v>242</v>
      </c>
      <c r="B6284" t="s">
        <v>688</v>
      </c>
      <c r="C6284">
        <v>3</v>
      </c>
      <c r="D6284">
        <v>8</v>
      </c>
      <c r="E6284" t="s">
        <v>510</v>
      </c>
      <c r="F6284" t="s">
        <v>508</v>
      </c>
      <c r="G6284" t="s">
        <v>508</v>
      </c>
      <c r="H6284">
        <v>2.7394467819627741</v>
      </c>
      <c r="I6284">
        <v>0.90911218943796479</v>
      </c>
      <c r="J6284">
        <v>-8.8954678344776938E-2</v>
      </c>
      <c r="K6284">
        <v>-82.250505043392295</v>
      </c>
      <c r="L6284">
        <v>0.73824360398626576</v>
      </c>
      <c r="M6284">
        <v>-1.949860995554479</v>
      </c>
      <c r="N6284">
        <v>2.1780258816000742</v>
      </c>
      <c r="O6284">
        <v>0</v>
      </c>
      <c r="P6284">
        <v>1</v>
      </c>
      <c r="Q6284">
        <v>0</v>
      </c>
      <c r="R6284">
        <v>0</v>
      </c>
      <c r="S6284">
        <v>0</v>
      </c>
      <c r="T6284">
        <v>0</v>
      </c>
    </row>
  </sheetData>
  <autoFilter ref="A1:T6284" xr:uid="{00000000-0009-0000-0000-000011000000}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8B949E"/>
  </sheetPr>
  <dimension ref="A1:P19373"/>
  <sheetViews>
    <sheetView showGridLines="0" workbookViewId="0"/>
  </sheetViews>
  <sheetFormatPr defaultRowHeight="14.4" x14ac:dyDescent="0.3"/>
  <cols>
    <col min="1" max="1" width="10" customWidth="1"/>
    <col min="2" max="2" width="12" customWidth="1"/>
    <col min="3" max="6" width="10" customWidth="1"/>
    <col min="7" max="7" width="14" customWidth="1"/>
    <col min="8" max="8" width="10" customWidth="1"/>
  </cols>
  <sheetData>
    <row r="1" spans="1:16" ht="15.6" x14ac:dyDescent="0.3">
      <c r="A1" s="316" t="s">
        <v>689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</row>
    <row r="2" spans="1:16" x14ac:dyDescent="0.3">
      <c r="A2" s="317" t="s">
        <v>690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</row>
    <row r="3" spans="1:16" x14ac:dyDescent="0.3">
      <c r="A3" s="33" t="s">
        <v>27</v>
      </c>
      <c r="B3" s="33" t="s">
        <v>302</v>
      </c>
      <c r="C3" s="33" t="s">
        <v>691</v>
      </c>
      <c r="D3" s="33" t="s">
        <v>692</v>
      </c>
      <c r="E3" s="33" t="s">
        <v>693</v>
      </c>
      <c r="F3" s="33" t="s">
        <v>694</v>
      </c>
      <c r="G3" s="33" t="s">
        <v>493</v>
      </c>
      <c r="H3" s="33" t="s">
        <v>695</v>
      </c>
      <c r="I3" s="1"/>
      <c r="J3" s="1"/>
      <c r="K3" s="1"/>
      <c r="L3" s="1"/>
      <c r="M3" s="1"/>
      <c r="N3" s="1"/>
      <c r="O3" s="1"/>
      <c r="P3" s="1"/>
    </row>
    <row r="4" spans="1:16" x14ac:dyDescent="0.3">
      <c r="A4" t="s">
        <v>507</v>
      </c>
      <c r="B4" t="s">
        <v>696</v>
      </c>
      <c r="C4">
        <v>103.9</v>
      </c>
      <c r="D4">
        <v>105</v>
      </c>
      <c r="E4">
        <v>103</v>
      </c>
      <c r="F4">
        <v>104.7</v>
      </c>
      <c r="G4">
        <v>205303</v>
      </c>
      <c r="H4">
        <v>104.2333</v>
      </c>
    </row>
    <row r="5" spans="1:16" x14ac:dyDescent="0.3">
      <c r="A5" t="s">
        <v>507</v>
      </c>
      <c r="B5" t="s">
        <v>697</v>
      </c>
      <c r="C5">
        <v>104.7</v>
      </c>
      <c r="D5">
        <v>105.6</v>
      </c>
      <c r="E5">
        <v>103.5</v>
      </c>
      <c r="F5">
        <v>104.4</v>
      </c>
      <c r="G5">
        <v>205744</v>
      </c>
      <c r="H5">
        <v>104.5</v>
      </c>
    </row>
    <row r="6" spans="1:16" x14ac:dyDescent="0.3">
      <c r="A6" t="s">
        <v>507</v>
      </c>
      <c r="B6" t="s">
        <v>698</v>
      </c>
      <c r="C6">
        <v>103.9</v>
      </c>
      <c r="D6">
        <v>104.9</v>
      </c>
      <c r="E6">
        <v>103.5</v>
      </c>
      <c r="F6">
        <v>104</v>
      </c>
      <c r="G6">
        <v>130269</v>
      </c>
      <c r="H6">
        <v>104.13330000000001</v>
      </c>
    </row>
    <row r="7" spans="1:16" x14ac:dyDescent="0.3">
      <c r="A7" t="s">
        <v>507</v>
      </c>
      <c r="B7" t="s">
        <v>699</v>
      </c>
      <c r="C7">
        <v>104</v>
      </c>
      <c r="D7">
        <v>109.5</v>
      </c>
      <c r="E7">
        <v>102.9</v>
      </c>
      <c r="F7">
        <v>106</v>
      </c>
      <c r="G7">
        <v>444771</v>
      </c>
      <c r="H7">
        <v>106.13330000000001</v>
      </c>
    </row>
    <row r="8" spans="1:16" x14ac:dyDescent="0.3">
      <c r="A8" t="s">
        <v>507</v>
      </c>
      <c r="B8" t="s">
        <v>700</v>
      </c>
      <c r="C8">
        <v>106</v>
      </c>
      <c r="D8">
        <v>106.9</v>
      </c>
      <c r="E8">
        <v>103</v>
      </c>
      <c r="F8">
        <v>104.2</v>
      </c>
      <c r="G8">
        <v>177876</v>
      </c>
      <c r="H8">
        <v>104.7</v>
      </c>
    </row>
    <row r="9" spans="1:16" x14ac:dyDescent="0.3">
      <c r="A9" t="s">
        <v>507</v>
      </c>
      <c r="B9" t="s">
        <v>77</v>
      </c>
      <c r="C9">
        <v>103.7</v>
      </c>
      <c r="D9">
        <v>104.1</v>
      </c>
      <c r="E9">
        <v>100.9</v>
      </c>
      <c r="F9">
        <v>103.3</v>
      </c>
      <c r="G9">
        <v>164012</v>
      </c>
      <c r="H9">
        <v>102.7667</v>
      </c>
    </row>
    <row r="10" spans="1:16" x14ac:dyDescent="0.3">
      <c r="A10" t="s">
        <v>507</v>
      </c>
      <c r="B10" t="s">
        <v>701</v>
      </c>
      <c r="C10">
        <v>103.5</v>
      </c>
      <c r="D10">
        <v>104.8</v>
      </c>
      <c r="E10">
        <v>102.9</v>
      </c>
      <c r="F10">
        <v>103.2</v>
      </c>
      <c r="G10">
        <v>127010</v>
      </c>
      <c r="H10">
        <v>103.63330000000001</v>
      </c>
    </row>
    <row r="11" spans="1:16" x14ac:dyDescent="0.3">
      <c r="A11" t="s">
        <v>507</v>
      </c>
      <c r="B11" t="s">
        <v>702</v>
      </c>
      <c r="C11">
        <v>101.5</v>
      </c>
      <c r="D11">
        <v>106.9</v>
      </c>
      <c r="E11">
        <v>101.5</v>
      </c>
      <c r="F11">
        <v>104.9</v>
      </c>
      <c r="G11">
        <v>252441</v>
      </c>
      <c r="H11">
        <v>104.4333</v>
      </c>
    </row>
    <row r="12" spans="1:16" x14ac:dyDescent="0.3">
      <c r="A12" t="s">
        <v>507</v>
      </c>
      <c r="B12" t="s">
        <v>139</v>
      </c>
      <c r="C12">
        <v>104.9</v>
      </c>
      <c r="D12">
        <v>111.8</v>
      </c>
      <c r="E12">
        <v>103</v>
      </c>
      <c r="F12">
        <v>107</v>
      </c>
      <c r="G12">
        <v>717643</v>
      </c>
      <c r="H12">
        <v>107.2667</v>
      </c>
    </row>
    <row r="13" spans="1:16" x14ac:dyDescent="0.3">
      <c r="A13" t="s">
        <v>507</v>
      </c>
      <c r="B13" t="s">
        <v>156</v>
      </c>
      <c r="C13">
        <v>108.2</v>
      </c>
      <c r="D13">
        <v>114.2</v>
      </c>
      <c r="E13">
        <v>108.2</v>
      </c>
      <c r="F13">
        <v>111.7</v>
      </c>
      <c r="G13">
        <v>978684</v>
      </c>
      <c r="H13">
        <v>111.36669999999999</v>
      </c>
    </row>
    <row r="14" spans="1:16" x14ac:dyDescent="0.3">
      <c r="A14" t="s">
        <v>507</v>
      </c>
      <c r="B14" t="s">
        <v>703</v>
      </c>
      <c r="C14">
        <v>114</v>
      </c>
      <c r="D14">
        <v>118.8</v>
      </c>
      <c r="E14">
        <v>113.4</v>
      </c>
      <c r="F14">
        <v>116.6</v>
      </c>
      <c r="G14">
        <v>516145</v>
      </c>
      <c r="H14">
        <v>116.2667</v>
      </c>
    </row>
    <row r="15" spans="1:16" x14ac:dyDescent="0.3">
      <c r="A15" t="s">
        <v>507</v>
      </c>
      <c r="B15" t="s">
        <v>223</v>
      </c>
      <c r="C15">
        <v>119.2</v>
      </c>
      <c r="D15">
        <v>119.4</v>
      </c>
      <c r="E15">
        <v>110.1</v>
      </c>
      <c r="F15">
        <v>112.8</v>
      </c>
      <c r="G15">
        <v>369619</v>
      </c>
      <c r="H15">
        <v>114.1</v>
      </c>
    </row>
    <row r="16" spans="1:16" x14ac:dyDescent="0.3">
      <c r="A16" t="s">
        <v>507</v>
      </c>
      <c r="B16" t="s">
        <v>228</v>
      </c>
      <c r="C16">
        <v>112.8</v>
      </c>
      <c r="D16">
        <v>114.9</v>
      </c>
      <c r="E16">
        <v>110.2</v>
      </c>
      <c r="F16">
        <v>111.3</v>
      </c>
      <c r="G16">
        <v>196287</v>
      </c>
      <c r="H16">
        <v>112.13330000000001</v>
      </c>
    </row>
    <row r="17" spans="1:8" x14ac:dyDescent="0.3">
      <c r="A17" t="s">
        <v>507</v>
      </c>
      <c r="B17" t="s">
        <v>704</v>
      </c>
      <c r="C17">
        <v>111.3</v>
      </c>
      <c r="D17">
        <v>112.6</v>
      </c>
      <c r="E17">
        <v>110</v>
      </c>
      <c r="F17">
        <v>112.4</v>
      </c>
      <c r="G17">
        <v>227700</v>
      </c>
      <c r="H17">
        <v>111.66670000000001</v>
      </c>
    </row>
    <row r="18" spans="1:8" x14ac:dyDescent="0.3">
      <c r="A18" t="s">
        <v>507</v>
      </c>
      <c r="B18" t="s">
        <v>705</v>
      </c>
      <c r="C18">
        <v>112.4</v>
      </c>
      <c r="D18">
        <v>112.9</v>
      </c>
      <c r="E18">
        <v>111.1</v>
      </c>
      <c r="F18">
        <v>112.4</v>
      </c>
      <c r="G18">
        <v>142236</v>
      </c>
      <c r="H18">
        <v>112.13330000000001</v>
      </c>
    </row>
    <row r="19" spans="1:8" x14ac:dyDescent="0.3">
      <c r="A19" t="s">
        <v>507</v>
      </c>
      <c r="B19" t="s">
        <v>706</v>
      </c>
      <c r="C19">
        <v>112.4</v>
      </c>
      <c r="D19">
        <v>123</v>
      </c>
      <c r="E19">
        <v>111.5</v>
      </c>
      <c r="F19">
        <v>122.3</v>
      </c>
      <c r="G19">
        <v>792323</v>
      </c>
      <c r="H19">
        <v>118.9333</v>
      </c>
    </row>
    <row r="20" spans="1:8" x14ac:dyDescent="0.3">
      <c r="A20" t="s">
        <v>507</v>
      </c>
      <c r="B20" t="s">
        <v>265</v>
      </c>
      <c r="C20">
        <v>122.5</v>
      </c>
      <c r="D20">
        <v>129.69999999999999</v>
      </c>
      <c r="E20">
        <v>120.3</v>
      </c>
      <c r="F20">
        <v>124.2</v>
      </c>
      <c r="G20">
        <v>1121402</v>
      </c>
      <c r="H20">
        <v>124.7333</v>
      </c>
    </row>
    <row r="21" spans="1:8" x14ac:dyDescent="0.3">
      <c r="A21" t="s">
        <v>507</v>
      </c>
      <c r="B21" t="s">
        <v>707</v>
      </c>
      <c r="C21">
        <v>125</v>
      </c>
      <c r="D21">
        <v>129.80000000000001</v>
      </c>
      <c r="E21">
        <v>120</v>
      </c>
      <c r="F21">
        <v>120.6</v>
      </c>
      <c r="G21">
        <v>703372</v>
      </c>
      <c r="H21">
        <v>123.4667</v>
      </c>
    </row>
    <row r="22" spans="1:8" x14ac:dyDescent="0.3">
      <c r="A22" t="s">
        <v>507</v>
      </c>
      <c r="B22" t="s">
        <v>271</v>
      </c>
      <c r="C22">
        <v>120.5</v>
      </c>
      <c r="D22">
        <v>125.9</v>
      </c>
      <c r="E22">
        <v>115.7</v>
      </c>
      <c r="F22">
        <v>117</v>
      </c>
      <c r="G22">
        <v>757520</v>
      </c>
      <c r="H22">
        <v>119.5333</v>
      </c>
    </row>
    <row r="23" spans="1:8" x14ac:dyDescent="0.3">
      <c r="A23" t="s">
        <v>507</v>
      </c>
      <c r="B23" t="s">
        <v>708</v>
      </c>
      <c r="C23">
        <v>117</v>
      </c>
      <c r="D23">
        <v>121.9</v>
      </c>
      <c r="E23">
        <v>114.9</v>
      </c>
      <c r="F23">
        <v>116.7</v>
      </c>
      <c r="G23">
        <v>345145</v>
      </c>
      <c r="H23">
        <v>117.83329999999999</v>
      </c>
    </row>
    <row r="24" spans="1:8" x14ac:dyDescent="0.3">
      <c r="A24" t="s">
        <v>507</v>
      </c>
      <c r="B24" t="s">
        <v>709</v>
      </c>
      <c r="C24">
        <v>116.9</v>
      </c>
      <c r="D24">
        <v>121.4</v>
      </c>
      <c r="E24">
        <v>111</v>
      </c>
      <c r="F24">
        <v>111.5</v>
      </c>
      <c r="G24">
        <v>441211</v>
      </c>
      <c r="H24">
        <v>114.63330000000001</v>
      </c>
    </row>
    <row r="25" spans="1:8" x14ac:dyDescent="0.3">
      <c r="A25" t="s">
        <v>507</v>
      </c>
      <c r="B25" t="s">
        <v>283</v>
      </c>
      <c r="C25">
        <v>112</v>
      </c>
      <c r="D25">
        <v>113.1</v>
      </c>
      <c r="E25">
        <v>107.3</v>
      </c>
      <c r="F25">
        <v>110.2</v>
      </c>
      <c r="G25">
        <v>270812</v>
      </c>
      <c r="H25">
        <v>110.2</v>
      </c>
    </row>
    <row r="26" spans="1:8" x14ac:dyDescent="0.3">
      <c r="A26" t="s">
        <v>507</v>
      </c>
      <c r="B26" t="s">
        <v>290</v>
      </c>
      <c r="C26">
        <v>110.6</v>
      </c>
      <c r="D26">
        <v>112.2</v>
      </c>
      <c r="E26">
        <v>105.9</v>
      </c>
      <c r="F26">
        <v>106.8</v>
      </c>
      <c r="G26">
        <v>213379</v>
      </c>
      <c r="H26">
        <v>108.3</v>
      </c>
    </row>
    <row r="27" spans="1:8" x14ac:dyDescent="0.3">
      <c r="A27" t="s">
        <v>507</v>
      </c>
      <c r="B27" t="s">
        <v>710</v>
      </c>
      <c r="C27">
        <v>106.8</v>
      </c>
      <c r="D27">
        <v>107.5</v>
      </c>
      <c r="E27">
        <v>103.5</v>
      </c>
      <c r="F27">
        <v>104</v>
      </c>
      <c r="G27">
        <v>248962</v>
      </c>
      <c r="H27">
        <v>105</v>
      </c>
    </row>
    <row r="28" spans="1:8" x14ac:dyDescent="0.3">
      <c r="A28" t="s">
        <v>507</v>
      </c>
      <c r="B28" t="s">
        <v>512</v>
      </c>
      <c r="C28">
        <v>104.4</v>
      </c>
      <c r="D28">
        <v>107</v>
      </c>
      <c r="E28">
        <v>102.6</v>
      </c>
      <c r="F28">
        <v>104.5</v>
      </c>
      <c r="G28">
        <v>207150</v>
      </c>
      <c r="H28">
        <v>104.7</v>
      </c>
    </row>
    <row r="29" spans="1:8" x14ac:dyDescent="0.3">
      <c r="A29" t="s">
        <v>507</v>
      </c>
      <c r="B29" t="s">
        <v>91</v>
      </c>
      <c r="C29">
        <v>94.05</v>
      </c>
      <c r="D29">
        <v>103.3</v>
      </c>
      <c r="E29">
        <v>94.05</v>
      </c>
      <c r="F29">
        <v>101</v>
      </c>
      <c r="G29">
        <v>237703</v>
      </c>
      <c r="H29">
        <v>99.45</v>
      </c>
    </row>
    <row r="30" spans="1:8" x14ac:dyDescent="0.3">
      <c r="A30" t="s">
        <v>507</v>
      </c>
      <c r="B30" t="s">
        <v>93</v>
      </c>
      <c r="C30">
        <v>98.55</v>
      </c>
      <c r="D30">
        <v>102.1</v>
      </c>
      <c r="E30">
        <v>98.55</v>
      </c>
      <c r="F30">
        <v>98.8</v>
      </c>
      <c r="G30">
        <v>173302</v>
      </c>
      <c r="H30">
        <v>99.816699999999997</v>
      </c>
    </row>
    <row r="31" spans="1:8" x14ac:dyDescent="0.3">
      <c r="A31" t="s">
        <v>507</v>
      </c>
      <c r="B31" t="s">
        <v>711</v>
      </c>
      <c r="C31">
        <v>98.8</v>
      </c>
      <c r="D31">
        <v>103.3</v>
      </c>
      <c r="E31">
        <v>98.45</v>
      </c>
      <c r="F31">
        <v>100.4</v>
      </c>
      <c r="G31">
        <v>185132</v>
      </c>
      <c r="H31">
        <v>100.7167</v>
      </c>
    </row>
    <row r="32" spans="1:8" x14ac:dyDescent="0.3">
      <c r="A32" t="s">
        <v>507</v>
      </c>
      <c r="B32" t="s">
        <v>712</v>
      </c>
      <c r="C32">
        <v>101.7</v>
      </c>
      <c r="D32">
        <v>107</v>
      </c>
      <c r="E32">
        <v>101.7</v>
      </c>
      <c r="F32">
        <v>105</v>
      </c>
      <c r="G32">
        <v>268424</v>
      </c>
      <c r="H32">
        <v>104.5667</v>
      </c>
    </row>
    <row r="33" spans="1:8" x14ac:dyDescent="0.3">
      <c r="A33" t="s">
        <v>507</v>
      </c>
      <c r="B33" t="s">
        <v>162</v>
      </c>
      <c r="C33">
        <v>105</v>
      </c>
      <c r="D33">
        <v>105.2</v>
      </c>
      <c r="E33">
        <v>101</v>
      </c>
      <c r="F33">
        <v>101.7</v>
      </c>
      <c r="G33">
        <v>122982</v>
      </c>
      <c r="H33">
        <v>102.63330000000001</v>
      </c>
    </row>
    <row r="34" spans="1:8" x14ac:dyDescent="0.3">
      <c r="A34" t="s">
        <v>507</v>
      </c>
      <c r="B34" t="s">
        <v>220</v>
      </c>
      <c r="C34">
        <v>101.7</v>
      </c>
      <c r="D34">
        <v>107</v>
      </c>
      <c r="E34">
        <v>99.85</v>
      </c>
      <c r="F34">
        <v>102.2</v>
      </c>
      <c r="G34">
        <v>226474</v>
      </c>
      <c r="H34">
        <v>103.0167</v>
      </c>
    </row>
    <row r="35" spans="1:8" x14ac:dyDescent="0.3">
      <c r="A35" t="s">
        <v>507</v>
      </c>
      <c r="B35" t="s">
        <v>713</v>
      </c>
      <c r="C35">
        <v>104.8</v>
      </c>
      <c r="D35">
        <v>106</v>
      </c>
      <c r="E35">
        <v>103.5</v>
      </c>
      <c r="F35">
        <v>105.6</v>
      </c>
      <c r="G35">
        <v>212383</v>
      </c>
      <c r="H35">
        <v>105.0333</v>
      </c>
    </row>
    <row r="36" spans="1:8" x14ac:dyDescent="0.3">
      <c r="A36" t="s">
        <v>507</v>
      </c>
      <c r="B36" t="s">
        <v>714</v>
      </c>
      <c r="C36">
        <v>105.6</v>
      </c>
      <c r="D36">
        <v>107.3</v>
      </c>
      <c r="E36">
        <v>104</v>
      </c>
      <c r="F36">
        <v>104.1</v>
      </c>
      <c r="G36">
        <v>133204</v>
      </c>
      <c r="H36">
        <v>105.13330000000001</v>
      </c>
    </row>
    <row r="37" spans="1:8" x14ac:dyDescent="0.3">
      <c r="A37" t="s">
        <v>507</v>
      </c>
      <c r="B37" t="s">
        <v>715</v>
      </c>
      <c r="C37">
        <v>103.9</v>
      </c>
      <c r="D37">
        <v>105.7</v>
      </c>
      <c r="E37">
        <v>103.6</v>
      </c>
      <c r="F37">
        <v>105</v>
      </c>
      <c r="G37">
        <v>145259</v>
      </c>
      <c r="H37">
        <v>104.7667</v>
      </c>
    </row>
    <row r="38" spans="1:8" x14ac:dyDescent="0.3">
      <c r="A38" t="s">
        <v>507</v>
      </c>
      <c r="B38" t="s">
        <v>235</v>
      </c>
      <c r="C38">
        <v>104.1</v>
      </c>
      <c r="D38">
        <v>104.2</v>
      </c>
      <c r="E38">
        <v>101.9</v>
      </c>
      <c r="F38">
        <v>102.7</v>
      </c>
      <c r="G38">
        <v>109765</v>
      </c>
      <c r="H38">
        <v>102.9333</v>
      </c>
    </row>
    <row r="39" spans="1:8" x14ac:dyDescent="0.3">
      <c r="A39" t="s">
        <v>507</v>
      </c>
      <c r="B39" t="s">
        <v>259</v>
      </c>
      <c r="C39">
        <v>102.7</v>
      </c>
      <c r="D39">
        <v>104.5</v>
      </c>
      <c r="E39">
        <v>102.2</v>
      </c>
      <c r="F39">
        <v>103.3</v>
      </c>
      <c r="G39">
        <v>109845</v>
      </c>
      <c r="H39">
        <v>103.33329999999999</v>
      </c>
    </row>
    <row r="40" spans="1:8" x14ac:dyDescent="0.3">
      <c r="A40" t="s">
        <v>507</v>
      </c>
      <c r="B40" t="s">
        <v>716</v>
      </c>
      <c r="C40">
        <v>102.5</v>
      </c>
      <c r="D40">
        <v>104.3</v>
      </c>
      <c r="E40">
        <v>102.5</v>
      </c>
      <c r="F40">
        <v>103.5</v>
      </c>
      <c r="G40">
        <v>147925</v>
      </c>
      <c r="H40">
        <v>103.4333</v>
      </c>
    </row>
    <row r="41" spans="1:8" x14ac:dyDescent="0.3">
      <c r="A41" t="s">
        <v>507</v>
      </c>
      <c r="B41" t="s">
        <v>269</v>
      </c>
      <c r="C41">
        <v>103.2</v>
      </c>
      <c r="D41">
        <v>104</v>
      </c>
      <c r="E41">
        <v>101.8</v>
      </c>
      <c r="F41">
        <v>102.2</v>
      </c>
      <c r="G41">
        <v>125809</v>
      </c>
      <c r="H41">
        <v>102.66670000000001</v>
      </c>
    </row>
    <row r="42" spans="1:8" x14ac:dyDescent="0.3">
      <c r="A42" t="s">
        <v>507</v>
      </c>
      <c r="B42" t="s">
        <v>282</v>
      </c>
      <c r="C42">
        <v>100</v>
      </c>
      <c r="D42">
        <v>102.8</v>
      </c>
      <c r="E42">
        <v>100</v>
      </c>
      <c r="F42">
        <v>102.8</v>
      </c>
      <c r="G42">
        <v>45915</v>
      </c>
      <c r="H42">
        <v>101.86669999999999</v>
      </c>
    </row>
    <row r="43" spans="1:8" x14ac:dyDescent="0.3">
      <c r="A43" t="s">
        <v>507</v>
      </c>
      <c r="B43" t="s">
        <v>717</v>
      </c>
      <c r="C43">
        <v>102.8</v>
      </c>
      <c r="D43">
        <v>109.1</v>
      </c>
      <c r="E43">
        <v>99.25</v>
      </c>
      <c r="F43">
        <v>105.5</v>
      </c>
      <c r="G43">
        <v>312417</v>
      </c>
      <c r="H43">
        <v>104.61669999999999</v>
      </c>
    </row>
    <row r="44" spans="1:8" x14ac:dyDescent="0.3">
      <c r="A44" t="s">
        <v>507</v>
      </c>
      <c r="B44" t="s">
        <v>285</v>
      </c>
      <c r="C44">
        <v>110.1</v>
      </c>
      <c r="D44">
        <v>114.1</v>
      </c>
      <c r="E44">
        <v>107</v>
      </c>
      <c r="F44">
        <v>107</v>
      </c>
      <c r="G44">
        <v>817536</v>
      </c>
      <c r="H44">
        <v>109.36669999999999</v>
      </c>
    </row>
    <row r="45" spans="1:8" x14ac:dyDescent="0.3">
      <c r="A45" t="s">
        <v>507</v>
      </c>
      <c r="B45" t="s">
        <v>718</v>
      </c>
      <c r="C45">
        <v>109.8</v>
      </c>
      <c r="D45">
        <v>109.9</v>
      </c>
      <c r="E45">
        <v>105.6</v>
      </c>
      <c r="F45">
        <v>105.6</v>
      </c>
      <c r="G45">
        <v>274961</v>
      </c>
      <c r="H45">
        <v>107.0333</v>
      </c>
    </row>
    <row r="46" spans="1:8" x14ac:dyDescent="0.3">
      <c r="A46" t="s">
        <v>507</v>
      </c>
      <c r="B46" t="s">
        <v>291</v>
      </c>
      <c r="C46">
        <v>104</v>
      </c>
      <c r="D46">
        <v>116.1</v>
      </c>
      <c r="E46">
        <v>104</v>
      </c>
      <c r="F46">
        <v>116.1</v>
      </c>
      <c r="G46">
        <v>785893</v>
      </c>
      <c r="H46">
        <v>112.0667</v>
      </c>
    </row>
    <row r="47" spans="1:8" x14ac:dyDescent="0.3">
      <c r="A47" t="s">
        <v>507</v>
      </c>
      <c r="B47" t="s">
        <v>295</v>
      </c>
      <c r="C47">
        <v>118.2</v>
      </c>
      <c r="D47">
        <v>122</v>
      </c>
      <c r="E47">
        <v>109.9</v>
      </c>
      <c r="F47">
        <v>110.8</v>
      </c>
      <c r="G47">
        <v>1127850</v>
      </c>
      <c r="H47">
        <v>114.2333</v>
      </c>
    </row>
    <row r="48" spans="1:8" x14ac:dyDescent="0.3">
      <c r="A48" t="s">
        <v>507</v>
      </c>
      <c r="B48" t="s">
        <v>298</v>
      </c>
      <c r="C48">
        <v>112</v>
      </c>
      <c r="D48">
        <v>113.7</v>
      </c>
      <c r="E48">
        <v>106.5</v>
      </c>
      <c r="F48">
        <v>107.1</v>
      </c>
      <c r="G48">
        <v>286585</v>
      </c>
      <c r="H48">
        <v>109.1</v>
      </c>
    </row>
    <row r="49" spans="1:8" x14ac:dyDescent="0.3">
      <c r="A49" t="s">
        <v>507</v>
      </c>
      <c r="B49" t="s">
        <v>719</v>
      </c>
      <c r="C49">
        <v>108.8</v>
      </c>
      <c r="D49">
        <v>108.8</v>
      </c>
      <c r="E49">
        <v>105.9</v>
      </c>
      <c r="F49">
        <v>106</v>
      </c>
      <c r="G49">
        <v>202946</v>
      </c>
      <c r="H49">
        <v>106.9</v>
      </c>
    </row>
    <row r="50" spans="1:8" x14ac:dyDescent="0.3">
      <c r="A50" t="s">
        <v>507</v>
      </c>
      <c r="B50" t="s">
        <v>720</v>
      </c>
      <c r="C50">
        <v>107.7</v>
      </c>
      <c r="D50">
        <v>109</v>
      </c>
      <c r="E50">
        <v>107</v>
      </c>
      <c r="F50">
        <v>107.2</v>
      </c>
      <c r="G50">
        <v>157201</v>
      </c>
      <c r="H50">
        <v>107.7333</v>
      </c>
    </row>
    <row r="51" spans="1:8" x14ac:dyDescent="0.3">
      <c r="A51" t="s">
        <v>507</v>
      </c>
      <c r="B51" t="s">
        <v>721</v>
      </c>
      <c r="C51">
        <v>107.5</v>
      </c>
      <c r="D51">
        <v>107.5</v>
      </c>
      <c r="E51">
        <v>105.7</v>
      </c>
      <c r="F51">
        <v>106.7</v>
      </c>
      <c r="G51">
        <v>112742</v>
      </c>
      <c r="H51">
        <v>106.63330000000001</v>
      </c>
    </row>
    <row r="52" spans="1:8" x14ac:dyDescent="0.3">
      <c r="A52" t="s">
        <v>507</v>
      </c>
      <c r="B52" t="s">
        <v>96</v>
      </c>
      <c r="C52">
        <v>107.9</v>
      </c>
      <c r="D52">
        <v>108.2</v>
      </c>
      <c r="E52">
        <v>105.5</v>
      </c>
      <c r="F52">
        <v>105.8</v>
      </c>
      <c r="G52">
        <v>130954</v>
      </c>
      <c r="H52">
        <v>106.5</v>
      </c>
    </row>
    <row r="53" spans="1:8" x14ac:dyDescent="0.3">
      <c r="A53" t="s">
        <v>507</v>
      </c>
      <c r="B53" t="s">
        <v>722</v>
      </c>
      <c r="C53">
        <v>106.5</v>
      </c>
      <c r="D53">
        <v>107.6</v>
      </c>
      <c r="E53">
        <v>106.3</v>
      </c>
      <c r="F53">
        <v>106.5</v>
      </c>
      <c r="G53">
        <v>110576</v>
      </c>
      <c r="H53">
        <v>106.8</v>
      </c>
    </row>
    <row r="54" spans="1:8" x14ac:dyDescent="0.3">
      <c r="A54" t="s">
        <v>507</v>
      </c>
      <c r="B54" t="s">
        <v>164</v>
      </c>
      <c r="C54">
        <v>106.5</v>
      </c>
      <c r="D54">
        <v>113.1</v>
      </c>
      <c r="E54">
        <v>106</v>
      </c>
      <c r="F54">
        <v>110.1</v>
      </c>
      <c r="G54">
        <v>451073</v>
      </c>
      <c r="H54">
        <v>109.7333</v>
      </c>
    </row>
    <row r="55" spans="1:8" x14ac:dyDescent="0.3">
      <c r="A55" t="s">
        <v>507</v>
      </c>
      <c r="B55" t="s">
        <v>723</v>
      </c>
      <c r="C55">
        <v>115</v>
      </c>
      <c r="D55">
        <v>119</v>
      </c>
      <c r="E55">
        <v>111</v>
      </c>
      <c r="F55">
        <v>117</v>
      </c>
      <c r="G55">
        <v>349257</v>
      </c>
      <c r="H55">
        <v>115.66670000000001</v>
      </c>
    </row>
    <row r="56" spans="1:8" x14ac:dyDescent="0.3">
      <c r="A56" t="s">
        <v>507</v>
      </c>
      <c r="B56" t="s">
        <v>724</v>
      </c>
      <c r="C56">
        <v>119.4</v>
      </c>
      <c r="D56">
        <v>119.4</v>
      </c>
      <c r="E56">
        <v>112.3</v>
      </c>
      <c r="F56">
        <v>112.8</v>
      </c>
      <c r="G56">
        <v>325748</v>
      </c>
      <c r="H56">
        <v>114.83329999999999</v>
      </c>
    </row>
    <row r="57" spans="1:8" x14ac:dyDescent="0.3">
      <c r="A57" t="s">
        <v>507</v>
      </c>
      <c r="B57" t="s">
        <v>725</v>
      </c>
      <c r="C57">
        <v>114.1</v>
      </c>
      <c r="D57">
        <v>114.4</v>
      </c>
      <c r="E57">
        <v>112.7</v>
      </c>
      <c r="F57">
        <v>113.5</v>
      </c>
      <c r="G57">
        <v>229326</v>
      </c>
      <c r="H57">
        <v>113.5333</v>
      </c>
    </row>
    <row r="58" spans="1:8" x14ac:dyDescent="0.3">
      <c r="A58" t="s">
        <v>507</v>
      </c>
      <c r="B58" t="s">
        <v>242</v>
      </c>
      <c r="C58">
        <v>113.5</v>
      </c>
      <c r="D58">
        <v>115.1</v>
      </c>
      <c r="E58">
        <v>109.4</v>
      </c>
      <c r="F58">
        <v>113.7</v>
      </c>
      <c r="G58">
        <v>224902</v>
      </c>
      <c r="H58">
        <v>112.7333</v>
      </c>
    </row>
    <row r="59" spans="1:8" x14ac:dyDescent="0.3">
      <c r="A59" t="s">
        <v>507</v>
      </c>
      <c r="B59" t="s">
        <v>726</v>
      </c>
      <c r="C59">
        <v>113.7</v>
      </c>
      <c r="D59">
        <v>118.5</v>
      </c>
      <c r="E59">
        <v>113.5</v>
      </c>
      <c r="F59">
        <v>116.8</v>
      </c>
      <c r="G59">
        <v>397627</v>
      </c>
      <c r="H59">
        <v>116.2667</v>
      </c>
    </row>
    <row r="60" spans="1:8" x14ac:dyDescent="0.3">
      <c r="A60" t="s">
        <v>507</v>
      </c>
      <c r="B60" t="s">
        <v>727</v>
      </c>
      <c r="C60">
        <v>116.8</v>
      </c>
      <c r="D60">
        <v>119.9</v>
      </c>
      <c r="E60">
        <v>115.9</v>
      </c>
      <c r="F60">
        <v>117.2</v>
      </c>
      <c r="G60">
        <v>219062</v>
      </c>
      <c r="H60">
        <v>117.66670000000001</v>
      </c>
    </row>
    <row r="61" spans="1:8" x14ac:dyDescent="0.3">
      <c r="A61" t="s">
        <v>507</v>
      </c>
      <c r="B61" t="s">
        <v>728</v>
      </c>
      <c r="C61">
        <v>117.2</v>
      </c>
      <c r="D61">
        <v>118.3</v>
      </c>
      <c r="E61">
        <v>114</v>
      </c>
      <c r="F61">
        <v>115.1</v>
      </c>
      <c r="G61">
        <v>218837</v>
      </c>
      <c r="H61">
        <v>115.8</v>
      </c>
    </row>
    <row r="62" spans="1:8" x14ac:dyDescent="0.3">
      <c r="A62" t="s">
        <v>507</v>
      </c>
      <c r="B62" t="s">
        <v>729</v>
      </c>
      <c r="C62">
        <v>115.1</v>
      </c>
      <c r="D62">
        <v>123.7</v>
      </c>
      <c r="E62">
        <v>115.1</v>
      </c>
      <c r="F62">
        <v>123.2</v>
      </c>
      <c r="G62">
        <v>749377</v>
      </c>
      <c r="H62">
        <v>120.66670000000001</v>
      </c>
    </row>
    <row r="63" spans="1:8" x14ac:dyDescent="0.3">
      <c r="A63" t="s">
        <v>507</v>
      </c>
      <c r="B63" t="s">
        <v>730</v>
      </c>
      <c r="C63">
        <v>122.7</v>
      </c>
      <c r="D63">
        <v>128.4</v>
      </c>
      <c r="E63">
        <v>120.7</v>
      </c>
      <c r="F63">
        <v>122.3</v>
      </c>
      <c r="G63">
        <v>611799</v>
      </c>
      <c r="H63">
        <v>123.8</v>
      </c>
    </row>
    <row r="64" spans="1:8" x14ac:dyDescent="0.3">
      <c r="A64" t="s">
        <v>507</v>
      </c>
      <c r="B64" t="s">
        <v>731</v>
      </c>
      <c r="C64">
        <v>124.4</v>
      </c>
      <c r="D64">
        <v>124.4</v>
      </c>
      <c r="E64">
        <v>117.3</v>
      </c>
      <c r="F64">
        <v>117.6</v>
      </c>
      <c r="G64">
        <v>350446</v>
      </c>
      <c r="H64">
        <v>119.7667</v>
      </c>
    </row>
    <row r="65" spans="1:8" x14ac:dyDescent="0.3">
      <c r="A65" t="s">
        <v>507</v>
      </c>
      <c r="B65" t="s">
        <v>732</v>
      </c>
      <c r="C65">
        <v>118.8</v>
      </c>
      <c r="D65">
        <v>123.8</v>
      </c>
      <c r="E65">
        <v>118.2</v>
      </c>
      <c r="F65">
        <v>121</v>
      </c>
      <c r="G65">
        <v>463370</v>
      </c>
      <c r="H65">
        <v>121</v>
      </c>
    </row>
    <row r="66" spans="1:8" x14ac:dyDescent="0.3">
      <c r="A66" t="s">
        <v>507</v>
      </c>
      <c r="B66" t="s">
        <v>733</v>
      </c>
      <c r="C66">
        <v>120.4</v>
      </c>
      <c r="D66">
        <v>124.5</v>
      </c>
      <c r="E66">
        <v>118.1</v>
      </c>
      <c r="F66">
        <v>120</v>
      </c>
      <c r="G66">
        <v>263902</v>
      </c>
      <c r="H66">
        <v>120.86669999999999</v>
      </c>
    </row>
    <row r="67" spans="1:8" x14ac:dyDescent="0.3">
      <c r="A67" t="s">
        <v>507</v>
      </c>
      <c r="B67" t="s">
        <v>734</v>
      </c>
      <c r="C67">
        <v>120</v>
      </c>
      <c r="D67">
        <v>125.2</v>
      </c>
      <c r="E67">
        <v>119.7</v>
      </c>
      <c r="F67">
        <v>123</v>
      </c>
      <c r="G67">
        <v>345150</v>
      </c>
      <c r="H67">
        <v>122.63330000000001</v>
      </c>
    </row>
    <row r="68" spans="1:8" x14ac:dyDescent="0.3">
      <c r="A68" t="s">
        <v>507</v>
      </c>
      <c r="B68" t="s">
        <v>735</v>
      </c>
      <c r="C68">
        <v>124.6</v>
      </c>
      <c r="D68">
        <v>124.6</v>
      </c>
      <c r="E68">
        <v>120</v>
      </c>
      <c r="F68">
        <v>120.1</v>
      </c>
      <c r="G68">
        <v>110133</v>
      </c>
      <c r="H68">
        <v>121.5667</v>
      </c>
    </row>
    <row r="69" spans="1:8" x14ac:dyDescent="0.3">
      <c r="A69" t="s">
        <v>511</v>
      </c>
      <c r="B69" t="s">
        <v>696</v>
      </c>
      <c r="C69">
        <v>34.1</v>
      </c>
      <c r="D69">
        <v>35.9</v>
      </c>
      <c r="E69">
        <v>33.799999999999997</v>
      </c>
      <c r="F69">
        <v>35.200000000000003</v>
      </c>
      <c r="G69">
        <v>3633796</v>
      </c>
      <c r="H69">
        <v>34.966700000000003</v>
      </c>
    </row>
    <row r="70" spans="1:8" x14ac:dyDescent="0.3">
      <c r="A70" t="s">
        <v>511</v>
      </c>
      <c r="B70" t="s">
        <v>697</v>
      </c>
      <c r="C70">
        <v>35.18</v>
      </c>
      <c r="D70">
        <v>35.18</v>
      </c>
      <c r="E70">
        <v>34.22</v>
      </c>
      <c r="F70">
        <v>34.4</v>
      </c>
      <c r="G70">
        <v>2195457</v>
      </c>
      <c r="H70">
        <v>34.6</v>
      </c>
    </row>
    <row r="71" spans="1:8" x14ac:dyDescent="0.3">
      <c r="A71" t="s">
        <v>511</v>
      </c>
      <c r="B71" t="s">
        <v>698</v>
      </c>
      <c r="C71">
        <v>34.4</v>
      </c>
      <c r="D71">
        <v>34.4</v>
      </c>
      <c r="E71">
        <v>33.78</v>
      </c>
      <c r="F71">
        <v>33.94</v>
      </c>
      <c r="G71">
        <v>1966395</v>
      </c>
      <c r="H71">
        <v>34.04</v>
      </c>
    </row>
    <row r="72" spans="1:8" x14ac:dyDescent="0.3">
      <c r="A72" t="s">
        <v>511</v>
      </c>
      <c r="B72" t="s">
        <v>699</v>
      </c>
      <c r="C72">
        <v>33.5</v>
      </c>
      <c r="D72">
        <v>34.44</v>
      </c>
      <c r="E72">
        <v>33.5</v>
      </c>
      <c r="F72">
        <v>33.880000000000003</v>
      </c>
      <c r="G72">
        <v>2233080</v>
      </c>
      <c r="H72">
        <v>33.94</v>
      </c>
    </row>
    <row r="73" spans="1:8" x14ac:dyDescent="0.3">
      <c r="A73" t="s">
        <v>511</v>
      </c>
      <c r="B73" t="s">
        <v>700</v>
      </c>
      <c r="C73">
        <v>33.880000000000003</v>
      </c>
      <c r="D73">
        <v>35.14</v>
      </c>
      <c r="E73">
        <v>33.299999999999997</v>
      </c>
      <c r="F73">
        <v>34.200000000000003</v>
      </c>
      <c r="G73">
        <v>2215054</v>
      </c>
      <c r="H73">
        <v>34.213299999999997</v>
      </c>
    </row>
    <row r="74" spans="1:8" x14ac:dyDescent="0.3">
      <c r="A74" t="s">
        <v>511</v>
      </c>
      <c r="B74" t="s">
        <v>77</v>
      </c>
      <c r="C74">
        <v>34.200000000000003</v>
      </c>
      <c r="D74">
        <v>34.42</v>
      </c>
      <c r="E74">
        <v>33.619999999999997</v>
      </c>
      <c r="F74">
        <v>34.200000000000003</v>
      </c>
      <c r="G74">
        <v>1355593</v>
      </c>
      <c r="H74">
        <v>34.08</v>
      </c>
    </row>
    <row r="75" spans="1:8" x14ac:dyDescent="0.3">
      <c r="A75" t="s">
        <v>511</v>
      </c>
      <c r="B75" t="s">
        <v>701</v>
      </c>
      <c r="C75">
        <v>34.200000000000003</v>
      </c>
      <c r="D75">
        <v>34.380000000000003</v>
      </c>
      <c r="E75">
        <v>33.86</v>
      </c>
      <c r="F75">
        <v>34.020000000000003</v>
      </c>
      <c r="G75">
        <v>1843055</v>
      </c>
      <c r="H75">
        <v>34.0867</v>
      </c>
    </row>
    <row r="76" spans="1:8" x14ac:dyDescent="0.3">
      <c r="A76" t="s">
        <v>511</v>
      </c>
      <c r="B76" t="s">
        <v>702</v>
      </c>
      <c r="C76">
        <v>34.020000000000003</v>
      </c>
      <c r="D76">
        <v>35.479999999999997</v>
      </c>
      <c r="E76">
        <v>33.880000000000003</v>
      </c>
      <c r="F76">
        <v>34.6</v>
      </c>
      <c r="G76">
        <v>3435280</v>
      </c>
      <c r="H76">
        <v>34.653300000000002</v>
      </c>
    </row>
    <row r="77" spans="1:8" x14ac:dyDescent="0.3">
      <c r="A77" t="s">
        <v>511</v>
      </c>
      <c r="B77" t="s">
        <v>139</v>
      </c>
      <c r="C77">
        <v>34.6</v>
      </c>
      <c r="D77">
        <v>34.74</v>
      </c>
      <c r="E77">
        <v>33.94</v>
      </c>
      <c r="F77">
        <v>34.26</v>
      </c>
      <c r="G77">
        <v>1538832</v>
      </c>
      <c r="H77">
        <v>34.313299999999998</v>
      </c>
    </row>
    <row r="78" spans="1:8" x14ac:dyDescent="0.3">
      <c r="A78" t="s">
        <v>511</v>
      </c>
      <c r="B78" t="s">
        <v>156</v>
      </c>
      <c r="C78">
        <v>33.9</v>
      </c>
      <c r="D78">
        <v>36.24</v>
      </c>
      <c r="E78">
        <v>33.9</v>
      </c>
      <c r="F78">
        <v>35.08</v>
      </c>
      <c r="G78">
        <v>4355463</v>
      </c>
      <c r="H78">
        <v>35.073300000000003</v>
      </c>
    </row>
    <row r="79" spans="1:8" x14ac:dyDescent="0.3">
      <c r="A79" t="s">
        <v>511</v>
      </c>
      <c r="B79" t="s">
        <v>703</v>
      </c>
      <c r="C79">
        <v>35.6</v>
      </c>
      <c r="D79">
        <v>38.58</v>
      </c>
      <c r="E79">
        <v>35.24</v>
      </c>
      <c r="F79">
        <v>37.020000000000003</v>
      </c>
      <c r="G79">
        <v>8549200</v>
      </c>
      <c r="H79">
        <v>36.9467</v>
      </c>
    </row>
    <row r="80" spans="1:8" x14ac:dyDescent="0.3">
      <c r="A80" t="s">
        <v>511</v>
      </c>
      <c r="B80" t="s">
        <v>223</v>
      </c>
      <c r="C80">
        <v>37.020000000000003</v>
      </c>
      <c r="D80">
        <v>38</v>
      </c>
      <c r="E80">
        <v>35.799999999999997</v>
      </c>
      <c r="F80">
        <v>36.68</v>
      </c>
      <c r="G80">
        <v>3828187</v>
      </c>
      <c r="H80">
        <v>36.826700000000002</v>
      </c>
    </row>
    <row r="81" spans="1:8" x14ac:dyDescent="0.3">
      <c r="A81" t="s">
        <v>511</v>
      </c>
      <c r="B81" t="s">
        <v>228</v>
      </c>
      <c r="C81">
        <v>36.6</v>
      </c>
      <c r="D81">
        <v>38</v>
      </c>
      <c r="E81">
        <v>35.82</v>
      </c>
      <c r="F81">
        <v>36.26</v>
      </c>
      <c r="G81">
        <v>2471608</v>
      </c>
      <c r="H81">
        <v>36.693300000000001</v>
      </c>
    </row>
    <row r="82" spans="1:8" x14ac:dyDescent="0.3">
      <c r="A82" t="s">
        <v>511</v>
      </c>
      <c r="B82" t="s">
        <v>704</v>
      </c>
      <c r="C82">
        <v>36.28</v>
      </c>
      <c r="D82">
        <v>38.18</v>
      </c>
      <c r="E82">
        <v>36.28</v>
      </c>
      <c r="F82">
        <v>37.72</v>
      </c>
      <c r="G82">
        <v>4214999</v>
      </c>
      <c r="H82">
        <v>37.393300000000004</v>
      </c>
    </row>
    <row r="83" spans="1:8" x14ac:dyDescent="0.3">
      <c r="A83" t="s">
        <v>511</v>
      </c>
      <c r="B83" t="s">
        <v>705</v>
      </c>
      <c r="C83">
        <v>37.700000000000003</v>
      </c>
      <c r="D83">
        <v>39.119999999999997</v>
      </c>
      <c r="E83">
        <v>37</v>
      </c>
      <c r="F83">
        <v>38.4</v>
      </c>
      <c r="G83">
        <v>3683620</v>
      </c>
      <c r="H83">
        <v>38.173299999999998</v>
      </c>
    </row>
    <row r="84" spans="1:8" x14ac:dyDescent="0.3">
      <c r="A84" t="s">
        <v>511</v>
      </c>
      <c r="B84" t="s">
        <v>706</v>
      </c>
      <c r="C84">
        <v>38.4</v>
      </c>
      <c r="D84">
        <v>40.32</v>
      </c>
      <c r="E84">
        <v>38.24</v>
      </c>
      <c r="F84">
        <v>39.76</v>
      </c>
      <c r="G84">
        <v>3555336</v>
      </c>
      <c r="H84">
        <v>39.44</v>
      </c>
    </row>
    <row r="85" spans="1:8" x14ac:dyDescent="0.3">
      <c r="A85" t="s">
        <v>511</v>
      </c>
      <c r="B85" t="s">
        <v>265</v>
      </c>
      <c r="C85">
        <v>39.78</v>
      </c>
      <c r="D85">
        <v>41.02</v>
      </c>
      <c r="E85">
        <v>38.04</v>
      </c>
      <c r="F85">
        <v>40.78</v>
      </c>
      <c r="G85">
        <v>4344724</v>
      </c>
      <c r="H85">
        <v>39.9467</v>
      </c>
    </row>
    <row r="86" spans="1:8" x14ac:dyDescent="0.3">
      <c r="A86" t="s">
        <v>511</v>
      </c>
      <c r="B86" t="s">
        <v>707</v>
      </c>
      <c r="C86">
        <v>40.78</v>
      </c>
      <c r="D86">
        <v>40.78</v>
      </c>
      <c r="E86">
        <v>36.94</v>
      </c>
      <c r="F86">
        <v>37.24</v>
      </c>
      <c r="G86">
        <v>4359744</v>
      </c>
      <c r="H86">
        <v>38.32</v>
      </c>
    </row>
    <row r="87" spans="1:8" x14ac:dyDescent="0.3">
      <c r="A87" t="s">
        <v>511</v>
      </c>
      <c r="B87" t="s">
        <v>271</v>
      </c>
      <c r="C87">
        <v>37.299999999999997</v>
      </c>
      <c r="D87">
        <v>38.64</v>
      </c>
      <c r="E87">
        <v>35.479999999999997</v>
      </c>
      <c r="F87">
        <v>35.6</v>
      </c>
      <c r="G87">
        <v>4168330</v>
      </c>
      <c r="H87">
        <v>36.573300000000003</v>
      </c>
    </row>
    <row r="88" spans="1:8" x14ac:dyDescent="0.3">
      <c r="A88" t="s">
        <v>511</v>
      </c>
      <c r="B88" t="s">
        <v>708</v>
      </c>
      <c r="C88">
        <v>35.58</v>
      </c>
      <c r="D88">
        <v>36.700000000000003</v>
      </c>
      <c r="E88">
        <v>34.46</v>
      </c>
      <c r="F88">
        <v>34.76</v>
      </c>
      <c r="G88">
        <v>2630126</v>
      </c>
      <c r="H88">
        <v>35.306699999999999</v>
      </c>
    </row>
    <row r="89" spans="1:8" x14ac:dyDescent="0.3">
      <c r="A89" t="s">
        <v>511</v>
      </c>
      <c r="B89" t="s">
        <v>709</v>
      </c>
      <c r="C89">
        <v>34.979999999999997</v>
      </c>
      <c r="D89">
        <v>36.979999999999997</v>
      </c>
      <c r="E89">
        <v>34.979999999999997</v>
      </c>
      <c r="F89">
        <v>36</v>
      </c>
      <c r="G89">
        <v>2308407</v>
      </c>
      <c r="H89">
        <v>35.986699999999999</v>
      </c>
    </row>
    <row r="90" spans="1:8" x14ac:dyDescent="0.3">
      <c r="A90" t="s">
        <v>511</v>
      </c>
      <c r="B90" t="s">
        <v>283</v>
      </c>
      <c r="C90">
        <v>36</v>
      </c>
      <c r="D90">
        <v>36.58</v>
      </c>
      <c r="E90">
        <v>35.159999999999997</v>
      </c>
      <c r="F90">
        <v>35.4</v>
      </c>
      <c r="G90">
        <v>1539103</v>
      </c>
      <c r="H90">
        <v>35.713299999999997</v>
      </c>
    </row>
    <row r="91" spans="1:8" x14ac:dyDescent="0.3">
      <c r="A91" t="s">
        <v>511</v>
      </c>
      <c r="B91" t="s">
        <v>290</v>
      </c>
      <c r="C91">
        <v>35.4</v>
      </c>
      <c r="D91">
        <v>36.44</v>
      </c>
      <c r="E91">
        <v>34.619999999999997</v>
      </c>
      <c r="F91">
        <v>35.96</v>
      </c>
      <c r="G91">
        <v>2343566</v>
      </c>
      <c r="H91">
        <v>35.673299999999998</v>
      </c>
    </row>
    <row r="92" spans="1:8" x14ac:dyDescent="0.3">
      <c r="A92" t="s">
        <v>511</v>
      </c>
      <c r="B92" t="s">
        <v>710</v>
      </c>
      <c r="C92">
        <v>35.96</v>
      </c>
      <c r="D92">
        <v>36.200000000000003</v>
      </c>
      <c r="E92">
        <v>34.299999999999997</v>
      </c>
      <c r="F92">
        <v>34.799999999999997</v>
      </c>
      <c r="G92">
        <v>2351498</v>
      </c>
      <c r="H92">
        <v>35.1</v>
      </c>
    </row>
    <row r="93" spans="1:8" x14ac:dyDescent="0.3">
      <c r="A93" t="s">
        <v>511</v>
      </c>
      <c r="B93" t="s">
        <v>512</v>
      </c>
      <c r="C93">
        <v>34.82</v>
      </c>
      <c r="D93">
        <v>35.76</v>
      </c>
      <c r="E93">
        <v>33.92</v>
      </c>
      <c r="F93">
        <v>34.119999999999997</v>
      </c>
      <c r="G93">
        <v>2500452</v>
      </c>
      <c r="H93">
        <v>34.6</v>
      </c>
    </row>
    <row r="94" spans="1:8" x14ac:dyDescent="0.3">
      <c r="A94" t="s">
        <v>511</v>
      </c>
      <c r="B94" t="s">
        <v>91</v>
      </c>
      <c r="C94">
        <v>30.72</v>
      </c>
      <c r="D94">
        <v>32.86</v>
      </c>
      <c r="E94">
        <v>30.72</v>
      </c>
      <c r="F94">
        <v>32.24</v>
      </c>
      <c r="G94">
        <v>1868710</v>
      </c>
      <c r="H94">
        <v>31.94</v>
      </c>
    </row>
    <row r="95" spans="1:8" x14ac:dyDescent="0.3">
      <c r="A95" t="s">
        <v>511</v>
      </c>
      <c r="B95" t="s">
        <v>93</v>
      </c>
      <c r="C95">
        <v>29.58</v>
      </c>
      <c r="D95">
        <v>33.92</v>
      </c>
      <c r="E95">
        <v>29.58</v>
      </c>
      <c r="F95">
        <v>32.799999999999997</v>
      </c>
      <c r="G95">
        <v>3911908</v>
      </c>
      <c r="H95">
        <v>32.1</v>
      </c>
    </row>
    <row r="96" spans="1:8" x14ac:dyDescent="0.3">
      <c r="A96" t="s">
        <v>511</v>
      </c>
      <c r="B96" t="s">
        <v>711</v>
      </c>
      <c r="C96">
        <v>32.799999999999997</v>
      </c>
      <c r="D96">
        <v>33.119999999999997</v>
      </c>
      <c r="E96">
        <v>32.26</v>
      </c>
      <c r="F96">
        <v>32.520000000000003</v>
      </c>
      <c r="G96">
        <v>1139010</v>
      </c>
      <c r="H96">
        <v>32.633299999999998</v>
      </c>
    </row>
    <row r="97" spans="1:8" x14ac:dyDescent="0.3">
      <c r="A97" t="s">
        <v>511</v>
      </c>
      <c r="B97" t="s">
        <v>712</v>
      </c>
      <c r="C97">
        <v>32.619999999999997</v>
      </c>
      <c r="D97">
        <v>33.72</v>
      </c>
      <c r="E97">
        <v>32.619999999999997</v>
      </c>
      <c r="F97">
        <v>33.28</v>
      </c>
      <c r="G97">
        <v>1114962</v>
      </c>
      <c r="H97">
        <v>33.206699999999998</v>
      </c>
    </row>
    <row r="98" spans="1:8" x14ac:dyDescent="0.3">
      <c r="A98" t="s">
        <v>511</v>
      </c>
      <c r="B98" t="s">
        <v>162</v>
      </c>
      <c r="C98">
        <v>33.28</v>
      </c>
      <c r="D98">
        <v>33.5</v>
      </c>
      <c r="E98">
        <v>31.98</v>
      </c>
      <c r="F98">
        <v>32.22</v>
      </c>
      <c r="G98">
        <v>951880</v>
      </c>
      <c r="H98">
        <v>32.566699999999997</v>
      </c>
    </row>
    <row r="99" spans="1:8" x14ac:dyDescent="0.3">
      <c r="A99" t="s">
        <v>511</v>
      </c>
      <c r="B99" t="s">
        <v>220</v>
      </c>
      <c r="C99">
        <v>31.8</v>
      </c>
      <c r="D99">
        <v>33.9</v>
      </c>
      <c r="E99">
        <v>30.86</v>
      </c>
      <c r="F99">
        <v>32.799999999999997</v>
      </c>
      <c r="G99">
        <v>2138670</v>
      </c>
      <c r="H99">
        <v>32.520000000000003</v>
      </c>
    </row>
    <row r="100" spans="1:8" x14ac:dyDescent="0.3">
      <c r="A100" t="s">
        <v>511</v>
      </c>
      <c r="B100" t="s">
        <v>713</v>
      </c>
      <c r="C100">
        <v>33.119999999999997</v>
      </c>
      <c r="D100">
        <v>34.4</v>
      </c>
      <c r="E100">
        <v>32.840000000000003</v>
      </c>
      <c r="F100">
        <v>34.299999999999997</v>
      </c>
      <c r="G100">
        <v>1831590</v>
      </c>
      <c r="H100">
        <v>33.846699999999998</v>
      </c>
    </row>
    <row r="101" spans="1:8" x14ac:dyDescent="0.3">
      <c r="A101" t="s">
        <v>511</v>
      </c>
      <c r="B101" t="s">
        <v>714</v>
      </c>
      <c r="C101">
        <v>34.42</v>
      </c>
      <c r="D101">
        <v>34.5</v>
      </c>
      <c r="E101">
        <v>32.82</v>
      </c>
      <c r="F101">
        <v>33</v>
      </c>
      <c r="G101">
        <v>1472861</v>
      </c>
      <c r="H101">
        <v>33.44</v>
      </c>
    </row>
    <row r="102" spans="1:8" x14ac:dyDescent="0.3">
      <c r="A102" t="s">
        <v>511</v>
      </c>
      <c r="B102" t="s">
        <v>715</v>
      </c>
      <c r="C102">
        <v>33</v>
      </c>
      <c r="D102">
        <v>33.6</v>
      </c>
      <c r="E102">
        <v>32.619999999999997</v>
      </c>
      <c r="F102">
        <v>32.96</v>
      </c>
      <c r="G102">
        <v>1069760</v>
      </c>
      <c r="H102">
        <v>33.06</v>
      </c>
    </row>
    <row r="103" spans="1:8" x14ac:dyDescent="0.3">
      <c r="A103" t="s">
        <v>511</v>
      </c>
      <c r="B103" t="s">
        <v>235</v>
      </c>
      <c r="C103">
        <v>32.78</v>
      </c>
      <c r="D103">
        <v>32.9</v>
      </c>
      <c r="E103">
        <v>32</v>
      </c>
      <c r="F103">
        <v>32.380000000000003</v>
      </c>
      <c r="G103">
        <v>937410</v>
      </c>
      <c r="H103">
        <v>32.426699999999997</v>
      </c>
    </row>
    <row r="104" spans="1:8" x14ac:dyDescent="0.3">
      <c r="A104" t="s">
        <v>511</v>
      </c>
      <c r="B104" t="s">
        <v>259</v>
      </c>
      <c r="C104">
        <v>32.380000000000003</v>
      </c>
      <c r="D104">
        <v>33.020000000000003</v>
      </c>
      <c r="E104">
        <v>32.380000000000003</v>
      </c>
      <c r="F104">
        <v>32.659999999999997</v>
      </c>
      <c r="G104">
        <v>755322</v>
      </c>
      <c r="H104">
        <v>32.686700000000002</v>
      </c>
    </row>
    <row r="105" spans="1:8" x14ac:dyDescent="0.3">
      <c r="A105" t="s">
        <v>511</v>
      </c>
      <c r="B105" t="s">
        <v>716</v>
      </c>
      <c r="C105">
        <v>32.42</v>
      </c>
      <c r="D105">
        <v>34</v>
      </c>
      <c r="E105">
        <v>32.36</v>
      </c>
      <c r="F105">
        <v>33.74</v>
      </c>
      <c r="G105">
        <v>1424762</v>
      </c>
      <c r="H105">
        <v>33.366700000000002</v>
      </c>
    </row>
    <row r="106" spans="1:8" x14ac:dyDescent="0.3">
      <c r="A106" t="s">
        <v>511</v>
      </c>
      <c r="B106" t="s">
        <v>269</v>
      </c>
      <c r="C106">
        <v>33.74</v>
      </c>
      <c r="D106">
        <v>33.74</v>
      </c>
      <c r="E106">
        <v>32.840000000000003</v>
      </c>
      <c r="F106">
        <v>33.04</v>
      </c>
      <c r="G106">
        <v>1394021</v>
      </c>
      <c r="H106">
        <v>33.206699999999998</v>
      </c>
    </row>
    <row r="107" spans="1:8" x14ac:dyDescent="0.3">
      <c r="A107" t="s">
        <v>511</v>
      </c>
      <c r="B107" t="s">
        <v>282</v>
      </c>
      <c r="C107">
        <v>33</v>
      </c>
      <c r="D107">
        <v>34.200000000000003</v>
      </c>
      <c r="E107">
        <v>32.68</v>
      </c>
      <c r="F107">
        <v>33.799999999999997</v>
      </c>
      <c r="G107">
        <v>829293</v>
      </c>
      <c r="H107">
        <v>33.56</v>
      </c>
    </row>
    <row r="108" spans="1:8" x14ac:dyDescent="0.3">
      <c r="A108" t="s">
        <v>511</v>
      </c>
      <c r="B108" t="s">
        <v>717</v>
      </c>
      <c r="C108">
        <v>33.6</v>
      </c>
      <c r="D108">
        <v>34</v>
      </c>
      <c r="E108">
        <v>32.299999999999997</v>
      </c>
      <c r="F108">
        <v>33.96</v>
      </c>
      <c r="G108">
        <v>1813393</v>
      </c>
      <c r="H108">
        <v>33.42</v>
      </c>
    </row>
    <row r="109" spans="1:8" x14ac:dyDescent="0.3">
      <c r="A109" t="s">
        <v>511</v>
      </c>
      <c r="B109" t="s">
        <v>285</v>
      </c>
      <c r="C109">
        <v>33.32</v>
      </c>
      <c r="D109">
        <v>34.979999999999997</v>
      </c>
      <c r="E109">
        <v>33.32</v>
      </c>
      <c r="F109">
        <v>34</v>
      </c>
      <c r="G109">
        <v>2045705</v>
      </c>
      <c r="H109">
        <v>34.1</v>
      </c>
    </row>
    <row r="110" spans="1:8" x14ac:dyDescent="0.3">
      <c r="A110" t="s">
        <v>511</v>
      </c>
      <c r="B110" t="s">
        <v>718</v>
      </c>
      <c r="C110">
        <v>34</v>
      </c>
      <c r="D110">
        <v>34.299999999999997</v>
      </c>
      <c r="E110">
        <v>33.28</v>
      </c>
      <c r="F110">
        <v>33.4</v>
      </c>
      <c r="G110">
        <v>1949103</v>
      </c>
      <c r="H110">
        <v>33.659999999999997</v>
      </c>
    </row>
    <row r="111" spans="1:8" x14ac:dyDescent="0.3">
      <c r="A111" t="s">
        <v>511</v>
      </c>
      <c r="B111" t="s">
        <v>291</v>
      </c>
      <c r="C111">
        <v>33.4</v>
      </c>
      <c r="D111">
        <v>33.4</v>
      </c>
      <c r="E111">
        <v>32.1</v>
      </c>
      <c r="F111">
        <v>32.1</v>
      </c>
      <c r="G111">
        <v>1349964</v>
      </c>
      <c r="H111">
        <v>32.533299999999997</v>
      </c>
    </row>
    <row r="112" spans="1:8" x14ac:dyDescent="0.3">
      <c r="A112" t="s">
        <v>511</v>
      </c>
      <c r="B112" t="s">
        <v>295</v>
      </c>
      <c r="C112">
        <v>33.06</v>
      </c>
      <c r="D112">
        <v>33.06</v>
      </c>
      <c r="E112">
        <v>32</v>
      </c>
      <c r="F112">
        <v>32.74</v>
      </c>
      <c r="G112">
        <v>1122315</v>
      </c>
      <c r="H112">
        <v>32.6</v>
      </c>
    </row>
    <row r="113" spans="1:8" x14ac:dyDescent="0.3">
      <c r="A113" t="s">
        <v>511</v>
      </c>
      <c r="B113" t="s">
        <v>298</v>
      </c>
      <c r="C113">
        <v>32.96</v>
      </c>
      <c r="D113">
        <v>36</v>
      </c>
      <c r="E113">
        <v>32.96</v>
      </c>
      <c r="F113">
        <v>36</v>
      </c>
      <c r="G113">
        <v>7909627</v>
      </c>
      <c r="H113">
        <v>34.986699999999999</v>
      </c>
    </row>
    <row r="114" spans="1:8" x14ac:dyDescent="0.3">
      <c r="A114" t="s">
        <v>511</v>
      </c>
      <c r="B114" t="s">
        <v>719</v>
      </c>
      <c r="C114">
        <v>36.5</v>
      </c>
      <c r="D114">
        <v>39.6</v>
      </c>
      <c r="E114">
        <v>36</v>
      </c>
      <c r="F114">
        <v>39.6</v>
      </c>
      <c r="G114">
        <v>12123690</v>
      </c>
      <c r="H114">
        <v>38.4</v>
      </c>
    </row>
    <row r="115" spans="1:8" x14ac:dyDescent="0.3">
      <c r="A115" t="s">
        <v>511</v>
      </c>
      <c r="B115" t="s">
        <v>720</v>
      </c>
      <c r="C115">
        <v>41.5</v>
      </c>
      <c r="D115">
        <v>43.56</v>
      </c>
      <c r="E115">
        <v>41.5</v>
      </c>
      <c r="F115">
        <v>41.5</v>
      </c>
      <c r="G115">
        <v>21233370</v>
      </c>
      <c r="H115">
        <v>42.186700000000002</v>
      </c>
    </row>
    <row r="116" spans="1:8" x14ac:dyDescent="0.3">
      <c r="A116" t="s">
        <v>511</v>
      </c>
      <c r="B116" t="s">
        <v>721</v>
      </c>
      <c r="C116">
        <v>42.02</v>
      </c>
      <c r="D116">
        <v>45.06</v>
      </c>
      <c r="E116">
        <v>42.02</v>
      </c>
      <c r="F116">
        <v>44.18</v>
      </c>
      <c r="G116">
        <v>10547490</v>
      </c>
      <c r="H116">
        <v>43.753300000000003</v>
      </c>
    </row>
    <row r="117" spans="1:8" x14ac:dyDescent="0.3">
      <c r="A117" t="s">
        <v>511</v>
      </c>
      <c r="B117" t="s">
        <v>96</v>
      </c>
      <c r="C117">
        <v>43.84</v>
      </c>
      <c r="D117">
        <v>48.58</v>
      </c>
      <c r="E117">
        <v>43</v>
      </c>
      <c r="F117">
        <v>48.58</v>
      </c>
      <c r="G117">
        <v>13613160</v>
      </c>
      <c r="H117">
        <v>46.72</v>
      </c>
    </row>
    <row r="118" spans="1:8" x14ac:dyDescent="0.3">
      <c r="A118" t="s">
        <v>511</v>
      </c>
      <c r="B118" t="s">
        <v>722</v>
      </c>
      <c r="C118">
        <v>50</v>
      </c>
      <c r="D118">
        <v>50.45</v>
      </c>
      <c r="E118">
        <v>46.26</v>
      </c>
      <c r="F118">
        <v>46.72</v>
      </c>
      <c r="G118">
        <v>15351260</v>
      </c>
      <c r="H118">
        <v>47.81</v>
      </c>
    </row>
    <row r="119" spans="1:8" x14ac:dyDescent="0.3">
      <c r="A119" t="s">
        <v>511</v>
      </c>
      <c r="B119" t="s">
        <v>164</v>
      </c>
      <c r="C119">
        <v>46.7</v>
      </c>
      <c r="D119">
        <v>46.72</v>
      </c>
      <c r="E119">
        <v>42.06</v>
      </c>
      <c r="F119">
        <v>42.06</v>
      </c>
      <c r="G119">
        <v>17492740</v>
      </c>
      <c r="H119">
        <v>43.613300000000002</v>
      </c>
    </row>
    <row r="120" spans="1:8" x14ac:dyDescent="0.3">
      <c r="A120" t="s">
        <v>511</v>
      </c>
      <c r="B120" t="s">
        <v>723</v>
      </c>
      <c r="C120">
        <v>40.9</v>
      </c>
      <c r="D120">
        <v>43.66</v>
      </c>
      <c r="E120">
        <v>40</v>
      </c>
      <c r="F120">
        <v>41.58</v>
      </c>
      <c r="G120">
        <v>17046350</v>
      </c>
      <c r="H120">
        <v>41.746699999999997</v>
      </c>
    </row>
    <row r="121" spans="1:8" x14ac:dyDescent="0.3">
      <c r="A121" t="s">
        <v>511</v>
      </c>
      <c r="B121" t="s">
        <v>724</v>
      </c>
      <c r="C121">
        <v>41.98</v>
      </c>
      <c r="D121">
        <v>45.72</v>
      </c>
      <c r="E121">
        <v>41.98</v>
      </c>
      <c r="F121">
        <v>45.72</v>
      </c>
      <c r="G121">
        <v>16398400</v>
      </c>
      <c r="H121">
        <v>44.473300000000002</v>
      </c>
    </row>
    <row r="122" spans="1:8" x14ac:dyDescent="0.3">
      <c r="A122" t="s">
        <v>511</v>
      </c>
      <c r="B122" t="s">
        <v>725</v>
      </c>
      <c r="C122">
        <v>47.1</v>
      </c>
      <c r="D122">
        <v>48.98</v>
      </c>
      <c r="E122">
        <v>45.3</v>
      </c>
      <c r="F122">
        <v>45.94</v>
      </c>
      <c r="G122">
        <v>12318890</v>
      </c>
      <c r="H122">
        <v>46.74</v>
      </c>
    </row>
    <row r="123" spans="1:8" x14ac:dyDescent="0.3">
      <c r="A123" t="s">
        <v>511</v>
      </c>
      <c r="B123" t="s">
        <v>242</v>
      </c>
      <c r="C123">
        <v>45.18</v>
      </c>
      <c r="D123">
        <v>45.18</v>
      </c>
      <c r="E123">
        <v>43</v>
      </c>
      <c r="F123">
        <v>43.1</v>
      </c>
      <c r="G123">
        <v>6183749</v>
      </c>
      <c r="H123">
        <v>43.76</v>
      </c>
    </row>
    <row r="124" spans="1:8" x14ac:dyDescent="0.3">
      <c r="A124" t="s">
        <v>511</v>
      </c>
      <c r="B124" t="s">
        <v>726</v>
      </c>
      <c r="C124">
        <v>43.1</v>
      </c>
      <c r="D124">
        <v>44.3</v>
      </c>
      <c r="E124">
        <v>42.52</v>
      </c>
      <c r="F124">
        <v>43</v>
      </c>
      <c r="G124">
        <v>7181955</v>
      </c>
      <c r="H124">
        <v>43.273299999999999</v>
      </c>
    </row>
    <row r="125" spans="1:8" x14ac:dyDescent="0.3">
      <c r="A125" t="s">
        <v>511</v>
      </c>
      <c r="B125" t="s">
        <v>727</v>
      </c>
      <c r="C125">
        <v>43.1</v>
      </c>
      <c r="D125">
        <v>45.76</v>
      </c>
      <c r="E125">
        <v>42.72</v>
      </c>
      <c r="F125">
        <v>43.6</v>
      </c>
      <c r="G125">
        <v>7572030</v>
      </c>
      <c r="H125">
        <v>44.026699999999998</v>
      </c>
    </row>
    <row r="126" spans="1:8" x14ac:dyDescent="0.3">
      <c r="A126" t="s">
        <v>511</v>
      </c>
      <c r="B126" t="s">
        <v>728</v>
      </c>
      <c r="C126">
        <v>44.58</v>
      </c>
      <c r="D126">
        <v>44.74</v>
      </c>
      <c r="E126">
        <v>41.88</v>
      </c>
      <c r="F126">
        <v>42</v>
      </c>
      <c r="G126">
        <v>3548858</v>
      </c>
      <c r="H126">
        <v>42.8733</v>
      </c>
    </row>
    <row r="127" spans="1:8" x14ac:dyDescent="0.3">
      <c r="A127" t="s">
        <v>511</v>
      </c>
      <c r="B127" t="s">
        <v>729</v>
      </c>
      <c r="C127">
        <v>42.06</v>
      </c>
      <c r="D127">
        <v>42.52</v>
      </c>
      <c r="E127">
        <v>41.68</v>
      </c>
      <c r="F127">
        <v>42.18</v>
      </c>
      <c r="G127">
        <v>3366300</v>
      </c>
      <c r="H127">
        <v>42.1267</v>
      </c>
    </row>
    <row r="128" spans="1:8" x14ac:dyDescent="0.3">
      <c r="A128" t="s">
        <v>511</v>
      </c>
      <c r="B128" t="s">
        <v>730</v>
      </c>
      <c r="C128">
        <v>42.18</v>
      </c>
      <c r="D128">
        <v>44.98</v>
      </c>
      <c r="E128">
        <v>41.9</v>
      </c>
      <c r="F128">
        <v>43.5</v>
      </c>
      <c r="G128">
        <v>7947558</v>
      </c>
      <c r="H128">
        <v>43.46</v>
      </c>
    </row>
    <row r="129" spans="1:8" x14ac:dyDescent="0.3">
      <c r="A129" t="s">
        <v>511</v>
      </c>
      <c r="B129" t="s">
        <v>731</v>
      </c>
      <c r="C129">
        <v>44.78</v>
      </c>
      <c r="D129">
        <v>47.78</v>
      </c>
      <c r="E129">
        <v>44.6</v>
      </c>
      <c r="F129">
        <v>46.1</v>
      </c>
      <c r="G129">
        <v>11478410</v>
      </c>
      <c r="H129">
        <v>46.16</v>
      </c>
    </row>
    <row r="130" spans="1:8" x14ac:dyDescent="0.3">
      <c r="A130" t="s">
        <v>511</v>
      </c>
      <c r="B130" t="s">
        <v>732</v>
      </c>
      <c r="C130">
        <v>46.08</v>
      </c>
      <c r="D130">
        <v>46.92</v>
      </c>
      <c r="E130">
        <v>42.96</v>
      </c>
      <c r="F130">
        <v>43.74</v>
      </c>
      <c r="G130">
        <v>7173607</v>
      </c>
      <c r="H130">
        <v>44.54</v>
      </c>
    </row>
    <row r="131" spans="1:8" x14ac:dyDescent="0.3">
      <c r="A131" t="s">
        <v>511</v>
      </c>
      <c r="B131" t="s">
        <v>733</v>
      </c>
      <c r="C131">
        <v>43.74</v>
      </c>
      <c r="D131">
        <v>44.78</v>
      </c>
      <c r="E131">
        <v>43.26</v>
      </c>
      <c r="F131">
        <v>43.74</v>
      </c>
      <c r="G131">
        <v>3089574</v>
      </c>
      <c r="H131">
        <v>43.926699999999997</v>
      </c>
    </row>
    <row r="132" spans="1:8" x14ac:dyDescent="0.3">
      <c r="A132" t="s">
        <v>511</v>
      </c>
      <c r="B132" t="s">
        <v>734</v>
      </c>
      <c r="C132">
        <v>45.66</v>
      </c>
      <c r="D132">
        <v>47.72</v>
      </c>
      <c r="E132">
        <v>45</v>
      </c>
      <c r="F132">
        <v>46.86</v>
      </c>
      <c r="G132">
        <v>6225742</v>
      </c>
      <c r="H132">
        <v>46.526699999999998</v>
      </c>
    </row>
    <row r="133" spans="1:8" x14ac:dyDescent="0.3">
      <c r="A133" t="s">
        <v>511</v>
      </c>
      <c r="B133" t="s">
        <v>735</v>
      </c>
      <c r="C133">
        <v>46.86</v>
      </c>
      <c r="D133">
        <v>46.9</v>
      </c>
      <c r="E133">
        <v>44.9</v>
      </c>
      <c r="F133">
        <v>45.26</v>
      </c>
      <c r="G133">
        <v>2803921</v>
      </c>
      <c r="H133">
        <v>45.686700000000002</v>
      </c>
    </row>
    <row r="134" spans="1:8" x14ac:dyDescent="0.3">
      <c r="A134" t="s">
        <v>253</v>
      </c>
      <c r="B134" t="s">
        <v>696</v>
      </c>
      <c r="C134">
        <v>1.55</v>
      </c>
      <c r="D134">
        <v>1.55</v>
      </c>
      <c r="E134">
        <v>1.52</v>
      </c>
      <c r="F134">
        <v>1.52</v>
      </c>
      <c r="G134">
        <v>203143200</v>
      </c>
      <c r="H134">
        <v>1.53</v>
      </c>
    </row>
    <row r="135" spans="1:8" x14ac:dyDescent="0.3">
      <c r="A135" t="s">
        <v>253</v>
      </c>
      <c r="B135" t="s">
        <v>697</v>
      </c>
      <c r="C135">
        <v>1.52</v>
      </c>
      <c r="D135">
        <v>1.53</v>
      </c>
      <c r="E135">
        <v>1.5</v>
      </c>
      <c r="F135">
        <v>1.5</v>
      </c>
      <c r="G135">
        <v>141501000</v>
      </c>
      <c r="H135">
        <v>1.51</v>
      </c>
    </row>
    <row r="136" spans="1:8" x14ac:dyDescent="0.3">
      <c r="A136" t="s">
        <v>253</v>
      </c>
      <c r="B136" t="s">
        <v>698</v>
      </c>
      <c r="C136">
        <v>1.51</v>
      </c>
      <c r="D136">
        <v>1.58</v>
      </c>
      <c r="E136">
        <v>1.5</v>
      </c>
      <c r="F136">
        <v>1.56</v>
      </c>
      <c r="G136">
        <v>417353800</v>
      </c>
      <c r="H136">
        <v>1.5467</v>
      </c>
    </row>
    <row r="137" spans="1:8" x14ac:dyDescent="0.3">
      <c r="A137" t="s">
        <v>253</v>
      </c>
      <c r="B137" t="s">
        <v>699</v>
      </c>
      <c r="C137">
        <v>1.55</v>
      </c>
      <c r="D137">
        <v>1.56</v>
      </c>
      <c r="E137">
        <v>1.41</v>
      </c>
      <c r="F137">
        <v>1.41</v>
      </c>
      <c r="G137">
        <v>943692200</v>
      </c>
      <c r="H137">
        <v>1.46</v>
      </c>
    </row>
    <row r="138" spans="1:8" x14ac:dyDescent="0.3">
      <c r="A138" t="s">
        <v>253</v>
      </c>
      <c r="B138" t="s">
        <v>700</v>
      </c>
      <c r="C138">
        <v>1.31</v>
      </c>
      <c r="D138">
        <v>1.48</v>
      </c>
      <c r="E138">
        <v>1.27</v>
      </c>
      <c r="F138">
        <v>1.32</v>
      </c>
      <c r="G138">
        <v>1367504000</v>
      </c>
      <c r="H138">
        <v>1.3567</v>
      </c>
    </row>
    <row r="139" spans="1:8" x14ac:dyDescent="0.3">
      <c r="A139" t="s">
        <v>253</v>
      </c>
      <c r="B139" t="s">
        <v>77</v>
      </c>
      <c r="C139">
        <v>1.3</v>
      </c>
      <c r="D139">
        <v>1.39</v>
      </c>
      <c r="E139">
        <v>1.25</v>
      </c>
      <c r="F139">
        <v>1.39</v>
      </c>
      <c r="G139">
        <v>601070600</v>
      </c>
      <c r="H139">
        <v>1.3432999999999999</v>
      </c>
    </row>
    <row r="140" spans="1:8" x14ac:dyDescent="0.3">
      <c r="A140" t="s">
        <v>253</v>
      </c>
      <c r="B140" t="s">
        <v>701</v>
      </c>
      <c r="C140">
        <v>1.39</v>
      </c>
      <c r="D140">
        <v>1.45</v>
      </c>
      <c r="E140">
        <v>1.26</v>
      </c>
      <c r="F140">
        <v>1.26</v>
      </c>
      <c r="G140">
        <v>1281580000</v>
      </c>
      <c r="H140">
        <v>1.3232999999999999</v>
      </c>
    </row>
    <row r="141" spans="1:8" x14ac:dyDescent="0.3">
      <c r="A141" t="s">
        <v>253</v>
      </c>
      <c r="B141" t="s">
        <v>702</v>
      </c>
      <c r="C141">
        <v>1.22</v>
      </c>
      <c r="D141">
        <v>1.27</v>
      </c>
      <c r="E141">
        <v>1.1399999999999999</v>
      </c>
      <c r="F141">
        <v>1.1399999999999999</v>
      </c>
      <c r="G141">
        <v>1208986000</v>
      </c>
      <c r="H141">
        <v>1.1833</v>
      </c>
    </row>
    <row r="142" spans="1:8" x14ac:dyDescent="0.3">
      <c r="A142" t="s">
        <v>253</v>
      </c>
      <c r="B142" t="s">
        <v>139</v>
      </c>
      <c r="C142">
        <v>1.08</v>
      </c>
      <c r="D142">
        <v>1.21</v>
      </c>
      <c r="E142">
        <v>1.04</v>
      </c>
      <c r="F142">
        <v>1.1599999999999999</v>
      </c>
      <c r="G142">
        <v>2582681000</v>
      </c>
      <c r="H142">
        <v>1.1367</v>
      </c>
    </row>
    <row r="143" spans="1:8" x14ac:dyDescent="0.3">
      <c r="A143" t="s">
        <v>253</v>
      </c>
      <c r="B143" t="s">
        <v>156</v>
      </c>
      <c r="C143">
        <v>1.1499999999999999</v>
      </c>
      <c r="D143">
        <v>1.2</v>
      </c>
      <c r="E143">
        <v>1.1399999999999999</v>
      </c>
      <c r="F143">
        <v>1.18</v>
      </c>
      <c r="G143">
        <v>481984600</v>
      </c>
      <c r="H143">
        <v>1.1733</v>
      </c>
    </row>
    <row r="144" spans="1:8" x14ac:dyDescent="0.3">
      <c r="A144" t="s">
        <v>253</v>
      </c>
      <c r="B144" t="s">
        <v>703</v>
      </c>
      <c r="C144">
        <v>1.19</v>
      </c>
      <c r="D144">
        <v>1.22</v>
      </c>
      <c r="E144">
        <v>1.17</v>
      </c>
      <c r="F144">
        <v>1.19</v>
      </c>
      <c r="G144">
        <v>527312300</v>
      </c>
      <c r="H144">
        <v>1.1933</v>
      </c>
    </row>
    <row r="145" spans="1:8" x14ac:dyDescent="0.3">
      <c r="A145" t="s">
        <v>253</v>
      </c>
      <c r="B145" t="s">
        <v>223</v>
      </c>
      <c r="C145">
        <v>1.19</v>
      </c>
      <c r="D145">
        <v>1.26</v>
      </c>
      <c r="E145">
        <v>1.18</v>
      </c>
      <c r="F145">
        <v>1.21</v>
      </c>
      <c r="G145">
        <v>545138200</v>
      </c>
      <c r="H145">
        <v>1.2166999999999999</v>
      </c>
    </row>
    <row r="146" spans="1:8" x14ac:dyDescent="0.3">
      <c r="A146" t="s">
        <v>253</v>
      </c>
      <c r="B146" t="s">
        <v>228</v>
      </c>
      <c r="C146">
        <v>1.21</v>
      </c>
      <c r="D146">
        <v>1.21</v>
      </c>
      <c r="E146">
        <v>1.17</v>
      </c>
      <c r="F146">
        <v>1.18</v>
      </c>
      <c r="G146">
        <v>403136100</v>
      </c>
      <c r="H146">
        <v>1.1867000000000001</v>
      </c>
    </row>
    <row r="147" spans="1:8" x14ac:dyDescent="0.3">
      <c r="A147" t="s">
        <v>253</v>
      </c>
      <c r="B147" t="s">
        <v>704</v>
      </c>
      <c r="C147">
        <v>1.18</v>
      </c>
      <c r="D147">
        <v>1.22</v>
      </c>
      <c r="E147">
        <v>1.18</v>
      </c>
      <c r="F147">
        <v>1.2</v>
      </c>
      <c r="G147">
        <v>336702200</v>
      </c>
      <c r="H147">
        <v>1.2</v>
      </c>
    </row>
    <row r="148" spans="1:8" x14ac:dyDescent="0.3">
      <c r="A148" t="s">
        <v>253</v>
      </c>
      <c r="B148" t="s">
        <v>705</v>
      </c>
      <c r="C148">
        <v>1.21</v>
      </c>
      <c r="D148">
        <v>1.23</v>
      </c>
      <c r="E148">
        <v>1.2</v>
      </c>
      <c r="F148">
        <v>1.2</v>
      </c>
      <c r="G148">
        <v>261788300</v>
      </c>
      <c r="H148">
        <v>1.21</v>
      </c>
    </row>
    <row r="149" spans="1:8" x14ac:dyDescent="0.3">
      <c r="A149" t="s">
        <v>253</v>
      </c>
      <c r="B149" t="s">
        <v>706</v>
      </c>
      <c r="C149">
        <v>1.21</v>
      </c>
      <c r="D149">
        <v>1.32</v>
      </c>
      <c r="E149">
        <v>1.21</v>
      </c>
      <c r="F149">
        <v>1.32</v>
      </c>
      <c r="G149">
        <v>762041200</v>
      </c>
      <c r="H149">
        <v>1.2833000000000001</v>
      </c>
    </row>
    <row r="150" spans="1:8" x14ac:dyDescent="0.3">
      <c r="A150" t="s">
        <v>253</v>
      </c>
      <c r="B150" t="s">
        <v>265</v>
      </c>
      <c r="C150">
        <v>1.34</v>
      </c>
      <c r="D150">
        <v>1.45</v>
      </c>
      <c r="E150">
        <v>1.31</v>
      </c>
      <c r="F150">
        <v>1.45</v>
      </c>
      <c r="G150">
        <v>1834764000</v>
      </c>
      <c r="H150">
        <v>1.4033</v>
      </c>
    </row>
    <row r="151" spans="1:8" x14ac:dyDescent="0.3">
      <c r="A151" t="s">
        <v>253</v>
      </c>
      <c r="B151" t="s">
        <v>707</v>
      </c>
      <c r="C151">
        <v>1.45</v>
      </c>
      <c r="D151">
        <v>1.54</v>
      </c>
      <c r="E151">
        <v>1.31</v>
      </c>
      <c r="F151">
        <v>1.31</v>
      </c>
      <c r="G151">
        <v>4815612000</v>
      </c>
      <c r="H151">
        <v>1.3867</v>
      </c>
    </row>
    <row r="152" spans="1:8" x14ac:dyDescent="0.3">
      <c r="A152" t="s">
        <v>253</v>
      </c>
      <c r="B152" t="s">
        <v>271</v>
      </c>
      <c r="C152">
        <v>1.25</v>
      </c>
      <c r="D152">
        <v>1.34</v>
      </c>
      <c r="E152">
        <v>1.18</v>
      </c>
      <c r="F152">
        <v>1.18</v>
      </c>
      <c r="G152">
        <v>1719452000</v>
      </c>
      <c r="H152">
        <v>1.2333000000000001</v>
      </c>
    </row>
    <row r="153" spans="1:8" x14ac:dyDescent="0.3">
      <c r="A153" t="s">
        <v>253</v>
      </c>
      <c r="B153" t="s">
        <v>708</v>
      </c>
      <c r="C153">
        <v>1.1299999999999999</v>
      </c>
      <c r="D153">
        <v>1.22</v>
      </c>
      <c r="E153">
        <v>1.1100000000000001</v>
      </c>
      <c r="F153">
        <v>1.1499999999999999</v>
      </c>
      <c r="G153">
        <v>1330833000</v>
      </c>
      <c r="H153">
        <v>1.1599999999999999</v>
      </c>
    </row>
    <row r="154" spans="1:8" x14ac:dyDescent="0.3">
      <c r="A154" t="s">
        <v>253</v>
      </c>
      <c r="B154" t="s">
        <v>709</v>
      </c>
      <c r="C154">
        <v>1.17</v>
      </c>
      <c r="D154">
        <v>1.2</v>
      </c>
      <c r="E154">
        <v>1.1299999999999999</v>
      </c>
      <c r="F154">
        <v>1.1399999999999999</v>
      </c>
      <c r="G154">
        <v>632668000</v>
      </c>
      <c r="H154">
        <v>1.1567000000000001</v>
      </c>
    </row>
    <row r="155" spans="1:8" x14ac:dyDescent="0.3">
      <c r="A155" t="s">
        <v>253</v>
      </c>
      <c r="B155" t="s">
        <v>283</v>
      </c>
      <c r="C155">
        <v>1.1399999999999999</v>
      </c>
      <c r="D155">
        <v>1.1599999999999999</v>
      </c>
      <c r="E155">
        <v>1.1100000000000001</v>
      </c>
      <c r="F155">
        <v>1.1299999999999999</v>
      </c>
      <c r="G155">
        <v>460043900</v>
      </c>
      <c r="H155">
        <v>1.1333</v>
      </c>
    </row>
    <row r="156" spans="1:8" x14ac:dyDescent="0.3">
      <c r="A156" t="s">
        <v>253</v>
      </c>
      <c r="B156" t="s">
        <v>290</v>
      </c>
      <c r="C156">
        <v>1.1299999999999999</v>
      </c>
      <c r="D156">
        <v>1.1399999999999999</v>
      </c>
      <c r="E156">
        <v>1.1000000000000001</v>
      </c>
      <c r="F156">
        <v>1.1100000000000001</v>
      </c>
      <c r="G156">
        <v>397759400</v>
      </c>
      <c r="H156">
        <v>1.1167</v>
      </c>
    </row>
    <row r="157" spans="1:8" x14ac:dyDescent="0.3">
      <c r="A157" t="s">
        <v>253</v>
      </c>
      <c r="B157" t="s">
        <v>710</v>
      </c>
      <c r="C157">
        <v>1.1100000000000001</v>
      </c>
      <c r="D157">
        <v>1.1399999999999999</v>
      </c>
      <c r="E157">
        <v>1.1000000000000001</v>
      </c>
      <c r="F157">
        <v>1.1100000000000001</v>
      </c>
      <c r="G157">
        <v>275123600</v>
      </c>
      <c r="H157">
        <v>1.1167</v>
      </c>
    </row>
    <row r="158" spans="1:8" x14ac:dyDescent="0.3">
      <c r="A158" t="s">
        <v>253</v>
      </c>
      <c r="B158" t="s">
        <v>512</v>
      </c>
      <c r="C158">
        <v>1.1200000000000001</v>
      </c>
      <c r="D158">
        <v>1.1599999999999999</v>
      </c>
      <c r="E158">
        <v>1.07</v>
      </c>
      <c r="F158">
        <v>1.08</v>
      </c>
      <c r="G158">
        <v>608153800</v>
      </c>
      <c r="H158">
        <v>1.1032999999999999</v>
      </c>
    </row>
    <row r="159" spans="1:8" x14ac:dyDescent="0.3">
      <c r="A159" t="s">
        <v>253</v>
      </c>
      <c r="B159" t="s">
        <v>91</v>
      </c>
      <c r="C159">
        <v>0.99</v>
      </c>
      <c r="D159">
        <v>1.04</v>
      </c>
      <c r="E159">
        <v>0.98</v>
      </c>
      <c r="F159">
        <v>1.02</v>
      </c>
      <c r="G159">
        <v>410336800</v>
      </c>
      <c r="H159">
        <v>1.0133000000000001</v>
      </c>
    </row>
    <row r="160" spans="1:8" x14ac:dyDescent="0.3">
      <c r="A160" t="s">
        <v>253</v>
      </c>
      <c r="B160" t="s">
        <v>93</v>
      </c>
      <c r="C160">
        <v>1.02</v>
      </c>
      <c r="D160">
        <v>1.05</v>
      </c>
      <c r="E160">
        <v>1.01</v>
      </c>
      <c r="F160">
        <v>1.02</v>
      </c>
      <c r="G160">
        <v>317500900</v>
      </c>
      <c r="H160">
        <v>1.0266999999999999</v>
      </c>
    </row>
    <row r="161" spans="1:8" x14ac:dyDescent="0.3">
      <c r="A161" t="s">
        <v>253</v>
      </c>
      <c r="B161" t="s">
        <v>711</v>
      </c>
      <c r="C161">
        <v>1.03</v>
      </c>
      <c r="D161">
        <v>1.04</v>
      </c>
      <c r="E161">
        <v>1.01</v>
      </c>
      <c r="F161">
        <v>1.02</v>
      </c>
      <c r="G161">
        <v>255339800</v>
      </c>
      <c r="H161">
        <v>1.0233000000000001</v>
      </c>
    </row>
    <row r="162" spans="1:8" x14ac:dyDescent="0.3">
      <c r="A162" t="s">
        <v>253</v>
      </c>
      <c r="B162" t="s">
        <v>712</v>
      </c>
      <c r="C162">
        <v>1.03</v>
      </c>
      <c r="D162">
        <v>1.05</v>
      </c>
      <c r="E162">
        <v>1.02</v>
      </c>
      <c r="F162">
        <v>1.03</v>
      </c>
      <c r="G162">
        <v>142114800</v>
      </c>
      <c r="H162">
        <v>1.0333000000000001</v>
      </c>
    </row>
    <row r="163" spans="1:8" x14ac:dyDescent="0.3">
      <c r="A163" t="s">
        <v>253</v>
      </c>
      <c r="B163" t="s">
        <v>162</v>
      </c>
      <c r="C163">
        <v>1.03</v>
      </c>
      <c r="D163">
        <v>1.05</v>
      </c>
      <c r="E163">
        <v>1</v>
      </c>
      <c r="F163">
        <v>1.02</v>
      </c>
      <c r="G163">
        <v>221713600</v>
      </c>
      <c r="H163">
        <v>1.0233000000000001</v>
      </c>
    </row>
    <row r="164" spans="1:8" x14ac:dyDescent="0.3">
      <c r="A164" t="s">
        <v>253</v>
      </c>
      <c r="B164" t="s">
        <v>220</v>
      </c>
      <c r="C164">
        <v>1.01</v>
      </c>
      <c r="D164">
        <v>1.01</v>
      </c>
      <c r="E164">
        <v>0.98</v>
      </c>
      <c r="F164">
        <v>1</v>
      </c>
      <c r="G164">
        <v>226106300</v>
      </c>
      <c r="H164">
        <v>0.99670000000000003</v>
      </c>
    </row>
    <row r="165" spans="1:8" x14ac:dyDescent="0.3">
      <c r="A165" t="s">
        <v>253</v>
      </c>
      <c r="B165" t="s">
        <v>713</v>
      </c>
      <c r="C165">
        <v>1.02</v>
      </c>
      <c r="D165">
        <v>1.04</v>
      </c>
      <c r="E165">
        <v>1.02</v>
      </c>
      <c r="F165">
        <v>1.04</v>
      </c>
      <c r="G165">
        <v>156203100</v>
      </c>
      <c r="H165">
        <v>1.0333000000000001</v>
      </c>
    </row>
    <row r="166" spans="1:8" x14ac:dyDescent="0.3">
      <c r="A166" t="s">
        <v>253</v>
      </c>
      <c r="B166" t="s">
        <v>714</v>
      </c>
      <c r="C166">
        <v>1.04</v>
      </c>
      <c r="D166">
        <v>1.06</v>
      </c>
      <c r="E166">
        <v>1.03</v>
      </c>
      <c r="F166">
        <v>1.04</v>
      </c>
      <c r="G166">
        <v>147063700</v>
      </c>
      <c r="H166">
        <v>1.0432999999999999</v>
      </c>
    </row>
    <row r="167" spans="1:8" x14ac:dyDescent="0.3">
      <c r="A167" t="s">
        <v>253</v>
      </c>
      <c r="B167" t="s">
        <v>715</v>
      </c>
      <c r="C167">
        <v>1.04</v>
      </c>
      <c r="D167">
        <v>1.07</v>
      </c>
      <c r="E167">
        <v>1.02</v>
      </c>
      <c r="F167">
        <v>1.06</v>
      </c>
      <c r="G167">
        <v>226098200</v>
      </c>
      <c r="H167">
        <v>1.05</v>
      </c>
    </row>
    <row r="168" spans="1:8" x14ac:dyDescent="0.3">
      <c r="A168" t="s">
        <v>253</v>
      </c>
      <c r="B168" t="s">
        <v>235</v>
      </c>
      <c r="C168">
        <v>1.06</v>
      </c>
      <c r="D168">
        <v>1.07</v>
      </c>
      <c r="E168">
        <v>1.03</v>
      </c>
      <c r="F168">
        <v>1.03</v>
      </c>
      <c r="G168">
        <v>121824300</v>
      </c>
      <c r="H168">
        <v>1.0432999999999999</v>
      </c>
    </row>
    <row r="169" spans="1:8" x14ac:dyDescent="0.3">
      <c r="A169" t="s">
        <v>253</v>
      </c>
      <c r="B169" t="s">
        <v>259</v>
      </c>
      <c r="C169">
        <v>1.03</v>
      </c>
      <c r="D169">
        <v>1.04</v>
      </c>
      <c r="E169">
        <v>1.01</v>
      </c>
      <c r="F169">
        <v>1.01</v>
      </c>
      <c r="G169">
        <v>139889300</v>
      </c>
      <c r="H169">
        <v>1.02</v>
      </c>
    </row>
    <row r="170" spans="1:8" x14ac:dyDescent="0.3">
      <c r="A170" t="s">
        <v>253</v>
      </c>
      <c r="B170" t="s">
        <v>716</v>
      </c>
      <c r="C170">
        <v>1.02</v>
      </c>
      <c r="D170">
        <v>1.03</v>
      </c>
      <c r="E170">
        <v>1</v>
      </c>
      <c r="F170">
        <v>1.01</v>
      </c>
      <c r="G170">
        <v>183484300</v>
      </c>
      <c r="H170">
        <v>1.0133000000000001</v>
      </c>
    </row>
    <row r="171" spans="1:8" x14ac:dyDescent="0.3">
      <c r="A171" t="s">
        <v>253</v>
      </c>
      <c r="B171" t="s">
        <v>269</v>
      </c>
      <c r="C171">
        <v>1.02</v>
      </c>
      <c r="D171">
        <v>1.02</v>
      </c>
      <c r="E171">
        <v>0.98</v>
      </c>
      <c r="F171">
        <v>0.99</v>
      </c>
      <c r="G171">
        <v>193334700</v>
      </c>
      <c r="H171">
        <v>0.99670000000000003</v>
      </c>
    </row>
    <row r="172" spans="1:8" x14ac:dyDescent="0.3">
      <c r="A172" t="s">
        <v>253</v>
      </c>
      <c r="B172" t="s">
        <v>282</v>
      </c>
      <c r="C172">
        <v>0.99</v>
      </c>
      <c r="D172">
        <v>1</v>
      </c>
      <c r="E172">
        <v>0.98</v>
      </c>
      <c r="F172">
        <v>1</v>
      </c>
      <c r="G172">
        <v>71640090</v>
      </c>
      <c r="H172">
        <v>0.99329999999999996</v>
      </c>
    </row>
    <row r="173" spans="1:8" x14ac:dyDescent="0.3">
      <c r="A173" t="s">
        <v>253</v>
      </c>
      <c r="B173" t="s">
        <v>717</v>
      </c>
      <c r="C173">
        <v>1</v>
      </c>
      <c r="D173">
        <v>1.01</v>
      </c>
      <c r="E173">
        <v>0.96</v>
      </c>
      <c r="F173">
        <v>1</v>
      </c>
      <c r="G173">
        <v>268369900</v>
      </c>
      <c r="H173">
        <v>0.99</v>
      </c>
    </row>
    <row r="174" spans="1:8" x14ac:dyDescent="0.3">
      <c r="A174" t="s">
        <v>253</v>
      </c>
      <c r="B174" t="s">
        <v>285</v>
      </c>
      <c r="C174">
        <v>1</v>
      </c>
      <c r="D174">
        <v>1</v>
      </c>
      <c r="E174">
        <v>0.98</v>
      </c>
      <c r="F174">
        <v>0.98</v>
      </c>
      <c r="G174">
        <v>134852500</v>
      </c>
      <c r="H174">
        <v>0.98670000000000002</v>
      </c>
    </row>
    <row r="175" spans="1:8" x14ac:dyDescent="0.3">
      <c r="A175" t="s">
        <v>253</v>
      </c>
      <c r="B175" t="s">
        <v>718</v>
      </c>
      <c r="C175">
        <v>0.99</v>
      </c>
      <c r="D175">
        <v>1</v>
      </c>
      <c r="E175">
        <v>0.96</v>
      </c>
      <c r="F175">
        <v>0.97</v>
      </c>
      <c r="G175">
        <v>173017600</v>
      </c>
      <c r="H175">
        <v>0.97670000000000001</v>
      </c>
    </row>
    <row r="176" spans="1:8" x14ac:dyDescent="0.3">
      <c r="A176" t="s">
        <v>253</v>
      </c>
      <c r="B176" t="s">
        <v>291</v>
      </c>
      <c r="C176">
        <v>0.97</v>
      </c>
      <c r="D176">
        <v>0.98</v>
      </c>
      <c r="E176">
        <v>0.95</v>
      </c>
      <c r="F176">
        <v>0.95</v>
      </c>
      <c r="G176">
        <v>161515900</v>
      </c>
      <c r="H176">
        <v>0.96</v>
      </c>
    </row>
    <row r="177" spans="1:8" x14ac:dyDescent="0.3">
      <c r="A177" t="s">
        <v>253</v>
      </c>
      <c r="B177" t="s">
        <v>295</v>
      </c>
      <c r="C177">
        <v>0.96</v>
      </c>
      <c r="D177">
        <v>1</v>
      </c>
      <c r="E177">
        <v>0.94</v>
      </c>
      <c r="F177">
        <v>0.96</v>
      </c>
      <c r="G177">
        <v>392437500</v>
      </c>
      <c r="H177">
        <v>0.9667</v>
      </c>
    </row>
    <row r="178" spans="1:8" x14ac:dyDescent="0.3">
      <c r="A178" t="s">
        <v>253</v>
      </c>
      <c r="B178" t="s">
        <v>298</v>
      </c>
      <c r="C178">
        <v>0.97</v>
      </c>
      <c r="D178">
        <v>0.98</v>
      </c>
      <c r="E178">
        <v>0.95</v>
      </c>
      <c r="F178">
        <v>0.95</v>
      </c>
      <c r="G178">
        <v>202405900</v>
      </c>
      <c r="H178">
        <v>0.96</v>
      </c>
    </row>
    <row r="179" spans="1:8" x14ac:dyDescent="0.3">
      <c r="A179" t="s">
        <v>253</v>
      </c>
      <c r="B179" t="s">
        <v>719</v>
      </c>
      <c r="C179">
        <v>0.95</v>
      </c>
      <c r="D179">
        <v>0.97</v>
      </c>
      <c r="E179">
        <v>0.95</v>
      </c>
      <c r="F179">
        <v>0.95</v>
      </c>
      <c r="G179">
        <v>122452900</v>
      </c>
      <c r="H179">
        <v>0.95669999999999999</v>
      </c>
    </row>
    <row r="180" spans="1:8" x14ac:dyDescent="0.3">
      <c r="A180" t="s">
        <v>253</v>
      </c>
      <c r="B180" t="s">
        <v>720</v>
      </c>
      <c r="C180">
        <v>0.96</v>
      </c>
      <c r="D180">
        <v>0.97</v>
      </c>
      <c r="E180">
        <v>0.95</v>
      </c>
      <c r="F180">
        <v>0.97</v>
      </c>
      <c r="G180">
        <v>165106400</v>
      </c>
      <c r="H180">
        <v>0.96330000000000005</v>
      </c>
    </row>
    <row r="181" spans="1:8" x14ac:dyDescent="0.3">
      <c r="A181" t="s">
        <v>253</v>
      </c>
      <c r="B181" t="s">
        <v>721</v>
      </c>
      <c r="C181">
        <v>0.96</v>
      </c>
      <c r="D181">
        <v>0.97</v>
      </c>
      <c r="E181">
        <v>0.95</v>
      </c>
      <c r="F181">
        <v>0.96</v>
      </c>
      <c r="G181">
        <v>242760000</v>
      </c>
      <c r="H181">
        <v>0.96</v>
      </c>
    </row>
    <row r="182" spans="1:8" x14ac:dyDescent="0.3">
      <c r="A182" t="s">
        <v>253</v>
      </c>
      <c r="B182" t="s">
        <v>96</v>
      </c>
      <c r="C182">
        <v>0.97</v>
      </c>
      <c r="D182">
        <v>0.97</v>
      </c>
      <c r="E182">
        <v>0.95</v>
      </c>
      <c r="F182">
        <v>0.95</v>
      </c>
      <c r="G182">
        <v>119378300</v>
      </c>
      <c r="H182">
        <v>0.95669999999999999</v>
      </c>
    </row>
    <row r="183" spans="1:8" x14ac:dyDescent="0.3">
      <c r="A183" t="s">
        <v>253</v>
      </c>
      <c r="B183" t="s">
        <v>722</v>
      </c>
      <c r="C183">
        <v>0.96</v>
      </c>
      <c r="D183">
        <v>0.98</v>
      </c>
      <c r="E183">
        <v>0.96</v>
      </c>
      <c r="F183">
        <v>0.96</v>
      </c>
      <c r="G183">
        <v>181557900</v>
      </c>
      <c r="H183">
        <v>0.9667</v>
      </c>
    </row>
    <row r="184" spans="1:8" x14ac:dyDescent="0.3">
      <c r="A184" t="s">
        <v>253</v>
      </c>
      <c r="B184" t="s">
        <v>164</v>
      </c>
      <c r="C184">
        <v>0.97</v>
      </c>
      <c r="D184">
        <v>0.98</v>
      </c>
      <c r="E184">
        <v>0.93</v>
      </c>
      <c r="F184">
        <v>0.93</v>
      </c>
      <c r="G184">
        <v>331373200</v>
      </c>
      <c r="H184">
        <v>0.94669999999999999</v>
      </c>
    </row>
    <row r="185" spans="1:8" x14ac:dyDescent="0.3">
      <c r="A185" t="s">
        <v>253</v>
      </c>
      <c r="B185" t="s">
        <v>723</v>
      </c>
      <c r="C185">
        <v>0.96</v>
      </c>
      <c r="D185">
        <v>0.98</v>
      </c>
      <c r="E185">
        <v>0.95</v>
      </c>
      <c r="F185">
        <v>0.96</v>
      </c>
      <c r="G185">
        <v>293391700</v>
      </c>
      <c r="H185">
        <v>0.96330000000000005</v>
      </c>
    </row>
    <row r="186" spans="1:8" x14ac:dyDescent="0.3">
      <c r="A186" t="s">
        <v>253</v>
      </c>
      <c r="B186" t="s">
        <v>724</v>
      </c>
      <c r="C186">
        <v>0.96</v>
      </c>
      <c r="D186">
        <v>0.96</v>
      </c>
      <c r="E186">
        <v>0.94</v>
      </c>
      <c r="F186">
        <v>0.95</v>
      </c>
      <c r="G186">
        <v>159256400</v>
      </c>
      <c r="H186">
        <v>0.95</v>
      </c>
    </row>
    <row r="187" spans="1:8" x14ac:dyDescent="0.3">
      <c r="A187" t="s">
        <v>253</v>
      </c>
      <c r="B187" t="s">
        <v>725</v>
      </c>
      <c r="C187">
        <v>0.96</v>
      </c>
      <c r="D187">
        <v>1.04</v>
      </c>
      <c r="E187">
        <v>0.95</v>
      </c>
      <c r="F187">
        <v>1.01</v>
      </c>
      <c r="G187">
        <v>938286400</v>
      </c>
      <c r="H187">
        <v>1</v>
      </c>
    </row>
    <row r="188" spans="1:8" x14ac:dyDescent="0.3">
      <c r="A188" t="s">
        <v>253</v>
      </c>
      <c r="B188" t="s">
        <v>242</v>
      </c>
      <c r="C188">
        <v>1</v>
      </c>
      <c r="D188">
        <v>1</v>
      </c>
      <c r="E188">
        <v>0.97</v>
      </c>
      <c r="F188">
        <v>0.98</v>
      </c>
      <c r="G188">
        <v>219674900</v>
      </c>
      <c r="H188">
        <v>0.98329999999999995</v>
      </c>
    </row>
    <row r="189" spans="1:8" x14ac:dyDescent="0.3">
      <c r="A189" t="s">
        <v>253</v>
      </c>
      <c r="B189" t="s">
        <v>726</v>
      </c>
      <c r="C189">
        <v>0.99</v>
      </c>
      <c r="D189">
        <v>1.01</v>
      </c>
      <c r="E189">
        <v>0.98</v>
      </c>
      <c r="F189">
        <v>1</v>
      </c>
      <c r="G189">
        <v>215164900</v>
      </c>
      <c r="H189">
        <v>0.99670000000000003</v>
      </c>
    </row>
    <row r="190" spans="1:8" x14ac:dyDescent="0.3">
      <c r="A190" t="s">
        <v>253</v>
      </c>
      <c r="B190" t="s">
        <v>727</v>
      </c>
      <c r="C190">
        <v>1</v>
      </c>
      <c r="D190">
        <v>1.1000000000000001</v>
      </c>
      <c r="E190">
        <v>0.99</v>
      </c>
      <c r="F190">
        <v>1.1000000000000001</v>
      </c>
      <c r="G190">
        <v>447691700</v>
      </c>
      <c r="H190">
        <v>1.0632999999999999</v>
      </c>
    </row>
    <row r="191" spans="1:8" x14ac:dyDescent="0.3">
      <c r="A191" t="s">
        <v>253</v>
      </c>
      <c r="B191" t="s">
        <v>728</v>
      </c>
      <c r="C191">
        <v>1.1299999999999999</v>
      </c>
      <c r="D191">
        <v>1.19</v>
      </c>
      <c r="E191">
        <v>1.1200000000000001</v>
      </c>
      <c r="F191">
        <v>1.1200000000000001</v>
      </c>
      <c r="G191">
        <v>1084643000</v>
      </c>
      <c r="H191">
        <v>1.1433</v>
      </c>
    </row>
    <row r="192" spans="1:8" x14ac:dyDescent="0.3">
      <c r="A192" t="s">
        <v>253</v>
      </c>
      <c r="B192" t="s">
        <v>729</v>
      </c>
      <c r="C192">
        <v>1.1299999999999999</v>
      </c>
      <c r="D192">
        <v>1.18</v>
      </c>
      <c r="E192">
        <v>1.1100000000000001</v>
      </c>
      <c r="F192">
        <v>1.17</v>
      </c>
      <c r="G192">
        <v>789363300</v>
      </c>
      <c r="H192">
        <v>1.1533</v>
      </c>
    </row>
    <row r="193" spans="1:8" x14ac:dyDescent="0.3">
      <c r="A193" t="s">
        <v>253</v>
      </c>
      <c r="B193" t="s">
        <v>730</v>
      </c>
      <c r="C193">
        <v>1.1499999999999999</v>
      </c>
      <c r="D193">
        <v>1.1499999999999999</v>
      </c>
      <c r="E193">
        <v>1.07</v>
      </c>
      <c r="F193">
        <v>1.07</v>
      </c>
      <c r="G193">
        <v>760741100</v>
      </c>
      <c r="H193">
        <v>1.0967</v>
      </c>
    </row>
    <row r="194" spans="1:8" x14ac:dyDescent="0.3">
      <c r="A194" t="s">
        <v>253</v>
      </c>
      <c r="B194" t="s">
        <v>731</v>
      </c>
      <c r="C194">
        <v>1.07</v>
      </c>
      <c r="D194">
        <v>1.1100000000000001</v>
      </c>
      <c r="E194">
        <v>1.05</v>
      </c>
      <c r="F194">
        <v>1.06</v>
      </c>
      <c r="G194">
        <v>405468100</v>
      </c>
      <c r="H194">
        <v>1.0732999999999999</v>
      </c>
    </row>
    <row r="195" spans="1:8" x14ac:dyDescent="0.3">
      <c r="A195" t="s">
        <v>253</v>
      </c>
      <c r="B195" t="s">
        <v>732</v>
      </c>
      <c r="C195">
        <v>1.07</v>
      </c>
      <c r="D195">
        <v>1.08</v>
      </c>
      <c r="E195">
        <v>1.03</v>
      </c>
      <c r="F195">
        <v>1.03</v>
      </c>
      <c r="G195">
        <v>272305500</v>
      </c>
      <c r="H195">
        <v>1.0467</v>
      </c>
    </row>
    <row r="196" spans="1:8" x14ac:dyDescent="0.3">
      <c r="A196" t="s">
        <v>253</v>
      </c>
      <c r="B196" t="s">
        <v>733</v>
      </c>
      <c r="C196">
        <v>1.03</v>
      </c>
      <c r="D196">
        <v>1.07</v>
      </c>
      <c r="E196">
        <v>1.02</v>
      </c>
      <c r="F196">
        <v>1.05</v>
      </c>
      <c r="G196">
        <v>356899800</v>
      </c>
      <c r="H196">
        <v>1.0467</v>
      </c>
    </row>
    <row r="197" spans="1:8" x14ac:dyDescent="0.3">
      <c r="A197" t="s">
        <v>253</v>
      </c>
      <c r="B197" t="s">
        <v>734</v>
      </c>
      <c r="C197">
        <v>1.07</v>
      </c>
      <c r="D197">
        <v>1.1499999999999999</v>
      </c>
      <c r="E197">
        <v>1.06</v>
      </c>
      <c r="F197">
        <v>1.1200000000000001</v>
      </c>
      <c r="G197">
        <v>1630594000</v>
      </c>
      <c r="H197">
        <v>1.1100000000000001</v>
      </c>
    </row>
    <row r="198" spans="1:8" x14ac:dyDescent="0.3">
      <c r="A198" t="s">
        <v>253</v>
      </c>
      <c r="B198" t="s">
        <v>735</v>
      </c>
      <c r="C198">
        <v>1.1200000000000001</v>
      </c>
      <c r="D198">
        <v>1.1299999999999999</v>
      </c>
      <c r="E198">
        <v>1.06</v>
      </c>
      <c r="F198">
        <v>1.07</v>
      </c>
      <c r="G198">
        <v>305436901</v>
      </c>
      <c r="H198">
        <v>1.0867</v>
      </c>
    </row>
    <row r="199" spans="1:8" x14ac:dyDescent="0.3">
      <c r="A199" t="s">
        <v>514</v>
      </c>
      <c r="B199" t="s">
        <v>696</v>
      </c>
      <c r="C199">
        <v>66.400000000000006</v>
      </c>
      <c r="D199">
        <v>72.5</v>
      </c>
      <c r="E199">
        <v>65.400000000000006</v>
      </c>
      <c r="F199">
        <v>71</v>
      </c>
      <c r="G199">
        <v>2245996</v>
      </c>
      <c r="H199">
        <v>69.633300000000006</v>
      </c>
    </row>
    <row r="200" spans="1:8" x14ac:dyDescent="0.3">
      <c r="A200" t="s">
        <v>514</v>
      </c>
      <c r="B200" t="s">
        <v>697</v>
      </c>
      <c r="C200">
        <v>71</v>
      </c>
      <c r="D200">
        <v>72</v>
      </c>
      <c r="E200">
        <v>69.95</v>
      </c>
      <c r="F200">
        <v>69.95</v>
      </c>
      <c r="G200">
        <v>985244</v>
      </c>
      <c r="H200">
        <v>70.633300000000006</v>
      </c>
    </row>
    <row r="201" spans="1:8" x14ac:dyDescent="0.3">
      <c r="A201" t="s">
        <v>514</v>
      </c>
      <c r="B201" t="s">
        <v>698</v>
      </c>
      <c r="C201">
        <v>70</v>
      </c>
      <c r="D201">
        <v>71.75</v>
      </c>
      <c r="E201">
        <v>69.150000000000006</v>
      </c>
      <c r="F201">
        <v>69.55</v>
      </c>
      <c r="G201">
        <v>1102054</v>
      </c>
      <c r="H201">
        <v>70.150000000000006</v>
      </c>
    </row>
    <row r="202" spans="1:8" x14ac:dyDescent="0.3">
      <c r="A202" t="s">
        <v>514</v>
      </c>
      <c r="B202" t="s">
        <v>699</v>
      </c>
      <c r="C202">
        <v>70</v>
      </c>
      <c r="D202">
        <v>71.349999999999994</v>
      </c>
      <c r="E202">
        <v>67.75</v>
      </c>
      <c r="F202">
        <v>68.099999999999994</v>
      </c>
      <c r="G202">
        <v>1534104</v>
      </c>
      <c r="H202">
        <v>69.066699999999997</v>
      </c>
    </row>
    <row r="203" spans="1:8" x14ac:dyDescent="0.3">
      <c r="A203" t="s">
        <v>514</v>
      </c>
      <c r="B203" t="s">
        <v>700</v>
      </c>
      <c r="C203">
        <v>68.05</v>
      </c>
      <c r="D203">
        <v>69.150000000000006</v>
      </c>
      <c r="E203">
        <v>67.150000000000006</v>
      </c>
      <c r="F203">
        <v>67.650000000000006</v>
      </c>
      <c r="G203">
        <v>800354</v>
      </c>
      <c r="H203">
        <v>67.9833</v>
      </c>
    </row>
    <row r="204" spans="1:8" x14ac:dyDescent="0.3">
      <c r="A204" t="s">
        <v>514</v>
      </c>
      <c r="B204" t="s">
        <v>77</v>
      </c>
      <c r="C204">
        <v>64.2</v>
      </c>
      <c r="D204">
        <v>68.400000000000006</v>
      </c>
      <c r="E204">
        <v>64.2</v>
      </c>
      <c r="F204">
        <v>66.95</v>
      </c>
      <c r="G204">
        <v>817119</v>
      </c>
      <c r="H204">
        <v>66.5167</v>
      </c>
    </row>
    <row r="205" spans="1:8" x14ac:dyDescent="0.3">
      <c r="A205" t="s">
        <v>514</v>
      </c>
      <c r="B205" t="s">
        <v>701</v>
      </c>
      <c r="C205">
        <v>66.95</v>
      </c>
      <c r="D205">
        <v>67.25</v>
      </c>
      <c r="E205">
        <v>63.9</v>
      </c>
      <c r="F205">
        <v>65</v>
      </c>
      <c r="G205">
        <v>995156</v>
      </c>
      <c r="H205">
        <v>65.383300000000006</v>
      </c>
    </row>
    <row r="206" spans="1:8" x14ac:dyDescent="0.3">
      <c r="A206" t="s">
        <v>514</v>
      </c>
      <c r="B206" t="s">
        <v>702</v>
      </c>
      <c r="C206">
        <v>65.2</v>
      </c>
      <c r="D206">
        <v>65.2</v>
      </c>
      <c r="E206">
        <v>61.95</v>
      </c>
      <c r="F206">
        <v>63.2</v>
      </c>
      <c r="G206">
        <v>851550</v>
      </c>
      <c r="H206">
        <v>63.45</v>
      </c>
    </row>
    <row r="207" spans="1:8" x14ac:dyDescent="0.3">
      <c r="A207" t="s">
        <v>514</v>
      </c>
      <c r="B207" t="s">
        <v>139</v>
      </c>
      <c r="C207">
        <v>63.5</v>
      </c>
      <c r="D207">
        <v>65.05</v>
      </c>
      <c r="E207">
        <v>61.5</v>
      </c>
      <c r="F207">
        <v>65.05</v>
      </c>
      <c r="G207">
        <v>1144264</v>
      </c>
      <c r="H207">
        <v>63.866700000000002</v>
      </c>
    </row>
    <row r="208" spans="1:8" x14ac:dyDescent="0.3">
      <c r="A208" t="s">
        <v>514</v>
      </c>
      <c r="B208" t="s">
        <v>156</v>
      </c>
      <c r="C208">
        <v>65.099999999999994</v>
      </c>
      <c r="D208">
        <v>66</v>
      </c>
      <c r="E208">
        <v>62</v>
      </c>
      <c r="F208">
        <v>62.15</v>
      </c>
      <c r="G208">
        <v>1141119</v>
      </c>
      <c r="H208">
        <v>63.383299999999998</v>
      </c>
    </row>
    <row r="209" spans="1:8" x14ac:dyDescent="0.3">
      <c r="A209" t="s">
        <v>514</v>
      </c>
      <c r="B209" t="s">
        <v>703</v>
      </c>
      <c r="C209">
        <v>62.2</v>
      </c>
      <c r="D209">
        <v>64.599999999999994</v>
      </c>
      <c r="E209">
        <v>62.2</v>
      </c>
      <c r="F209">
        <v>63.6</v>
      </c>
      <c r="G209">
        <v>669686</v>
      </c>
      <c r="H209">
        <v>63.466700000000003</v>
      </c>
    </row>
    <row r="210" spans="1:8" x14ac:dyDescent="0.3">
      <c r="A210" t="s">
        <v>514</v>
      </c>
      <c r="B210" t="s">
        <v>223</v>
      </c>
      <c r="C210">
        <v>63.6</v>
      </c>
      <c r="D210">
        <v>64.3</v>
      </c>
      <c r="E210">
        <v>62</v>
      </c>
      <c r="F210">
        <v>62.45</v>
      </c>
      <c r="G210">
        <v>973120</v>
      </c>
      <c r="H210">
        <v>62.916699999999999</v>
      </c>
    </row>
    <row r="211" spans="1:8" x14ac:dyDescent="0.3">
      <c r="A211" t="s">
        <v>514</v>
      </c>
      <c r="B211" t="s">
        <v>228</v>
      </c>
      <c r="C211">
        <v>64.8</v>
      </c>
      <c r="D211">
        <v>66.25</v>
      </c>
      <c r="E211">
        <v>61.85</v>
      </c>
      <c r="F211">
        <v>63.35</v>
      </c>
      <c r="G211">
        <v>3020073</v>
      </c>
      <c r="H211">
        <v>63.816699999999997</v>
      </c>
    </row>
    <row r="212" spans="1:8" x14ac:dyDescent="0.3">
      <c r="A212" t="s">
        <v>514</v>
      </c>
      <c r="B212" t="s">
        <v>704</v>
      </c>
      <c r="C212">
        <v>63.1</v>
      </c>
      <c r="D212">
        <v>65.3</v>
      </c>
      <c r="E212">
        <v>62.55</v>
      </c>
      <c r="F212">
        <v>62.55</v>
      </c>
      <c r="G212">
        <v>1124622</v>
      </c>
      <c r="H212">
        <v>63.466700000000003</v>
      </c>
    </row>
    <row r="213" spans="1:8" x14ac:dyDescent="0.3">
      <c r="A213" t="s">
        <v>514</v>
      </c>
      <c r="B213" t="s">
        <v>705</v>
      </c>
      <c r="C213">
        <v>63.5</v>
      </c>
      <c r="D213">
        <v>64.45</v>
      </c>
      <c r="E213">
        <v>62.2</v>
      </c>
      <c r="F213">
        <v>62.75</v>
      </c>
      <c r="G213">
        <v>2139782</v>
      </c>
      <c r="H213">
        <v>63.133299999999998</v>
      </c>
    </row>
    <row r="214" spans="1:8" x14ac:dyDescent="0.3">
      <c r="A214" t="s">
        <v>514</v>
      </c>
      <c r="B214" t="s">
        <v>706</v>
      </c>
      <c r="C214">
        <v>62.75</v>
      </c>
      <c r="D214">
        <v>65</v>
      </c>
      <c r="E214">
        <v>62.75</v>
      </c>
      <c r="F214">
        <v>63.25</v>
      </c>
      <c r="G214">
        <v>2411283</v>
      </c>
      <c r="H214">
        <v>63.666699999999999</v>
      </c>
    </row>
    <row r="215" spans="1:8" x14ac:dyDescent="0.3">
      <c r="A215" t="s">
        <v>514</v>
      </c>
      <c r="B215" t="s">
        <v>265</v>
      </c>
      <c r="C215">
        <v>64.7</v>
      </c>
      <c r="D215">
        <v>64.7</v>
      </c>
      <c r="E215">
        <v>61.55</v>
      </c>
      <c r="F215">
        <v>62.45</v>
      </c>
      <c r="G215">
        <v>2236826</v>
      </c>
      <c r="H215">
        <v>62.9</v>
      </c>
    </row>
    <row r="216" spans="1:8" x14ac:dyDescent="0.3">
      <c r="A216" t="s">
        <v>514</v>
      </c>
      <c r="B216" t="s">
        <v>707</v>
      </c>
      <c r="C216">
        <v>62.45</v>
      </c>
      <c r="D216">
        <v>63.7</v>
      </c>
      <c r="E216">
        <v>60.05</v>
      </c>
      <c r="F216">
        <v>60.3</v>
      </c>
      <c r="G216">
        <v>2191826</v>
      </c>
      <c r="H216">
        <v>61.35</v>
      </c>
    </row>
    <row r="217" spans="1:8" x14ac:dyDescent="0.3">
      <c r="A217" t="s">
        <v>514</v>
      </c>
      <c r="B217" t="s">
        <v>271</v>
      </c>
      <c r="C217">
        <v>60.3</v>
      </c>
      <c r="D217">
        <v>60.65</v>
      </c>
      <c r="E217">
        <v>55.45</v>
      </c>
      <c r="F217">
        <v>55.55</v>
      </c>
      <c r="G217">
        <v>2573604</v>
      </c>
      <c r="H217">
        <v>57.216700000000003</v>
      </c>
    </row>
    <row r="218" spans="1:8" x14ac:dyDescent="0.3">
      <c r="A218" t="s">
        <v>514</v>
      </c>
      <c r="B218" t="s">
        <v>708</v>
      </c>
      <c r="C218">
        <v>55</v>
      </c>
      <c r="D218">
        <v>59</v>
      </c>
      <c r="E218">
        <v>54.95</v>
      </c>
      <c r="F218">
        <v>57.5</v>
      </c>
      <c r="G218">
        <v>1306488</v>
      </c>
      <c r="H218">
        <v>57.15</v>
      </c>
    </row>
    <row r="219" spans="1:8" x14ac:dyDescent="0.3">
      <c r="A219" t="s">
        <v>514</v>
      </c>
      <c r="B219" t="s">
        <v>709</v>
      </c>
      <c r="C219">
        <v>59.45</v>
      </c>
      <c r="D219">
        <v>59.5</v>
      </c>
      <c r="E219">
        <v>55.5</v>
      </c>
      <c r="F219">
        <v>55.8</v>
      </c>
      <c r="G219">
        <v>2087303</v>
      </c>
      <c r="H219">
        <v>56.933300000000003</v>
      </c>
    </row>
    <row r="220" spans="1:8" x14ac:dyDescent="0.3">
      <c r="A220" t="s">
        <v>514</v>
      </c>
      <c r="B220" t="s">
        <v>283</v>
      </c>
      <c r="C220">
        <v>55.8</v>
      </c>
      <c r="D220">
        <v>55.8</v>
      </c>
      <c r="E220">
        <v>53.35</v>
      </c>
      <c r="F220">
        <v>54</v>
      </c>
      <c r="G220">
        <v>1449295</v>
      </c>
      <c r="H220">
        <v>54.383299999999998</v>
      </c>
    </row>
    <row r="221" spans="1:8" x14ac:dyDescent="0.3">
      <c r="A221" t="s">
        <v>514</v>
      </c>
      <c r="B221" t="s">
        <v>290</v>
      </c>
      <c r="C221">
        <v>55.05</v>
      </c>
      <c r="D221">
        <v>57.2</v>
      </c>
      <c r="E221">
        <v>50.35</v>
      </c>
      <c r="F221">
        <v>51.45</v>
      </c>
      <c r="G221">
        <v>26285030</v>
      </c>
      <c r="H221">
        <v>53</v>
      </c>
    </row>
    <row r="222" spans="1:8" x14ac:dyDescent="0.3">
      <c r="A222" t="s">
        <v>514</v>
      </c>
      <c r="B222" t="s">
        <v>710</v>
      </c>
      <c r="C222">
        <v>51.45</v>
      </c>
      <c r="D222">
        <v>53.95</v>
      </c>
      <c r="E222">
        <v>49.88</v>
      </c>
      <c r="F222">
        <v>53.4</v>
      </c>
      <c r="G222">
        <v>10604470</v>
      </c>
      <c r="H222">
        <v>52.41</v>
      </c>
    </row>
    <row r="223" spans="1:8" x14ac:dyDescent="0.3">
      <c r="A223" t="s">
        <v>514</v>
      </c>
      <c r="B223" t="s">
        <v>512</v>
      </c>
      <c r="C223">
        <v>53.25</v>
      </c>
      <c r="D223">
        <v>57.5</v>
      </c>
      <c r="E223">
        <v>53.05</v>
      </c>
      <c r="F223">
        <v>53.95</v>
      </c>
      <c r="G223">
        <v>2806771</v>
      </c>
      <c r="H223">
        <v>54.833300000000001</v>
      </c>
    </row>
    <row r="224" spans="1:8" x14ac:dyDescent="0.3">
      <c r="A224" t="s">
        <v>514</v>
      </c>
      <c r="B224" t="s">
        <v>91</v>
      </c>
      <c r="C224">
        <v>50</v>
      </c>
      <c r="D224">
        <v>53.85</v>
      </c>
      <c r="E224">
        <v>49.6</v>
      </c>
      <c r="F224">
        <v>53.1</v>
      </c>
      <c r="G224">
        <v>1226620</v>
      </c>
      <c r="H224">
        <v>52.183300000000003</v>
      </c>
    </row>
    <row r="225" spans="1:8" x14ac:dyDescent="0.3">
      <c r="A225" t="s">
        <v>514</v>
      </c>
      <c r="B225" t="s">
        <v>93</v>
      </c>
      <c r="C225">
        <v>53.1</v>
      </c>
      <c r="D225">
        <v>53.1</v>
      </c>
      <c r="E225">
        <v>51.15</v>
      </c>
      <c r="F225">
        <v>51.15</v>
      </c>
      <c r="G225">
        <v>878036</v>
      </c>
      <c r="H225">
        <v>51.8</v>
      </c>
    </row>
    <row r="226" spans="1:8" x14ac:dyDescent="0.3">
      <c r="A226" t="s">
        <v>514</v>
      </c>
      <c r="B226" t="s">
        <v>711</v>
      </c>
      <c r="C226">
        <v>51.15</v>
      </c>
      <c r="D226">
        <v>52.9</v>
      </c>
      <c r="E226">
        <v>51</v>
      </c>
      <c r="F226">
        <v>52.05</v>
      </c>
      <c r="G226">
        <v>2047390</v>
      </c>
      <c r="H226">
        <v>51.9833</v>
      </c>
    </row>
    <row r="227" spans="1:8" x14ac:dyDescent="0.3">
      <c r="A227" t="s">
        <v>514</v>
      </c>
      <c r="B227" t="s">
        <v>712</v>
      </c>
      <c r="C227">
        <v>52.5</v>
      </c>
      <c r="D227">
        <v>54.1</v>
      </c>
      <c r="E227">
        <v>52</v>
      </c>
      <c r="F227">
        <v>52.05</v>
      </c>
      <c r="G227">
        <v>784091</v>
      </c>
      <c r="H227">
        <v>52.716700000000003</v>
      </c>
    </row>
    <row r="228" spans="1:8" x14ac:dyDescent="0.3">
      <c r="A228" t="s">
        <v>514</v>
      </c>
      <c r="B228" t="s">
        <v>162</v>
      </c>
      <c r="C228">
        <v>52.85</v>
      </c>
      <c r="D228">
        <v>52.85</v>
      </c>
      <c r="E228">
        <v>50</v>
      </c>
      <c r="F228">
        <v>51.85</v>
      </c>
      <c r="G228">
        <v>745997</v>
      </c>
      <c r="H228">
        <v>51.566699999999997</v>
      </c>
    </row>
    <row r="229" spans="1:8" x14ac:dyDescent="0.3">
      <c r="A229" t="s">
        <v>514</v>
      </c>
      <c r="B229" t="s">
        <v>220</v>
      </c>
      <c r="C229">
        <v>51.75</v>
      </c>
      <c r="D229">
        <v>51.75</v>
      </c>
      <c r="E229">
        <v>49.6</v>
      </c>
      <c r="F229">
        <v>50.05</v>
      </c>
      <c r="G229">
        <v>568914</v>
      </c>
      <c r="H229">
        <v>50.466700000000003</v>
      </c>
    </row>
    <row r="230" spans="1:8" x14ac:dyDescent="0.3">
      <c r="A230" t="s">
        <v>514</v>
      </c>
      <c r="B230" t="s">
        <v>713</v>
      </c>
      <c r="C230">
        <v>50.65</v>
      </c>
      <c r="D230">
        <v>54</v>
      </c>
      <c r="E230">
        <v>50.65</v>
      </c>
      <c r="F230">
        <v>53.2</v>
      </c>
      <c r="G230">
        <v>1543738</v>
      </c>
      <c r="H230">
        <v>52.616700000000002</v>
      </c>
    </row>
    <row r="231" spans="1:8" x14ac:dyDescent="0.3">
      <c r="A231" t="s">
        <v>514</v>
      </c>
      <c r="B231" t="s">
        <v>714</v>
      </c>
      <c r="C231">
        <v>53</v>
      </c>
      <c r="D231">
        <v>53.95</v>
      </c>
      <c r="E231">
        <v>50.8</v>
      </c>
      <c r="F231">
        <v>51.9</v>
      </c>
      <c r="G231">
        <v>724825</v>
      </c>
      <c r="H231">
        <v>52.216700000000003</v>
      </c>
    </row>
    <row r="232" spans="1:8" x14ac:dyDescent="0.3">
      <c r="A232" t="s">
        <v>514</v>
      </c>
      <c r="B232" t="s">
        <v>715</v>
      </c>
      <c r="C232">
        <v>51.85</v>
      </c>
      <c r="D232">
        <v>52.55</v>
      </c>
      <c r="E232">
        <v>49.3</v>
      </c>
      <c r="F232">
        <v>51.9</v>
      </c>
      <c r="G232">
        <v>678924</v>
      </c>
      <c r="H232">
        <v>51.25</v>
      </c>
    </row>
    <row r="233" spans="1:8" x14ac:dyDescent="0.3">
      <c r="A233" t="s">
        <v>514</v>
      </c>
      <c r="B233" t="s">
        <v>235</v>
      </c>
      <c r="C233">
        <v>51.95</v>
      </c>
      <c r="D233">
        <v>52.6</v>
      </c>
      <c r="E233">
        <v>50.65</v>
      </c>
      <c r="F233">
        <v>51.45</v>
      </c>
      <c r="G233">
        <v>1950181</v>
      </c>
      <c r="H233">
        <v>51.566699999999997</v>
      </c>
    </row>
    <row r="234" spans="1:8" x14ac:dyDescent="0.3">
      <c r="A234" t="s">
        <v>514</v>
      </c>
      <c r="B234" t="s">
        <v>259</v>
      </c>
      <c r="C234">
        <v>51.9</v>
      </c>
      <c r="D234">
        <v>55.4</v>
      </c>
      <c r="E234">
        <v>51.7</v>
      </c>
      <c r="F234">
        <v>54.45</v>
      </c>
      <c r="G234">
        <v>1873381</v>
      </c>
      <c r="H234">
        <v>53.85</v>
      </c>
    </row>
    <row r="235" spans="1:8" x14ac:dyDescent="0.3">
      <c r="A235" t="s">
        <v>514</v>
      </c>
      <c r="B235" t="s">
        <v>716</v>
      </c>
      <c r="C235">
        <v>55.15</v>
      </c>
      <c r="D235">
        <v>57.95</v>
      </c>
      <c r="E235">
        <v>55</v>
      </c>
      <c r="F235">
        <v>57.6</v>
      </c>
      <c r="G235">
        <v>1453070</v>
      </c>
      <c r="H235">
        <v>56.85</v>
      </c>
    </row>
    <row r="236" spans="1:8" x14ac:dyDescent="0.3">
      <c r="A236" t="s">
        <v>514</v>
      </c>
      <c r="B236" t="s">
        <v>269</v>
      </c>
      <c r="C236">
        <v>58.45</v>
      </c>
      <c r="D236">
        <v>58.95</v>
      </c>
      <c r="E236">
        <v>57.15</v>
      </c>
      <c r="F236">
        <v>57.6</v>
      </c>
      <c r="G236">
        <v>1138244</v>
      </c>
      <c r="H236">
        <v>57.9</v>
      </c>
    </row>
    <row r="237" spans="1:8" x14ac:dyDescent="0.3">
      <c r="A237" t="s">
        <v>514</v>
      </c>
      <c r="B237" t="s">
        <v>282</v>
      </c>
      <c r="C237">
        <v>57.05</v>
      </c>
      <c r="D237">
        <v>59</v>
      </c>
      <c r="E237">
        <v>57.05</v>
      </c>
      <c r="F237">
        <v>59</v>
      </c>
      <c r="G237">
        <v>212965</v>
      </c>
      <c r="H237">
        <v>58.35</v>
      </c>
    </row>
    <row r="238" spans="1:8" x14ac:dyDescent="0.3">
      <c r="A238" t="s">
        <v>514</v>
      </c>
      <c r="B238" t="s">
        <v>717</v>
      </c>
      <c r="C238">
        <v>59</v>
      </c>
      <c r="D238">
        <v>60.2</v>
      </c>
      <c r="E238">
        <v>57</v>
      </c>
      <c r="F238">
        <v>59.6</v>
      </c>
      <c r="G238">
        <v>1049161</v>
      </c>
      <c r="H238">
        <v>58.933300000000003</v>
      </c>
    </row>
    <row r="239" spans="1:8" x14ac:dyDescent="0.3">
      <c r="A239" t="s">
        <v>514</v>
      </c>
      <c r="B239" t="s">
        <v>285</v>
      </c>
      <c r="C239">
        <v>59.45</v>
      </c>
      <c r="D239">
        <v>60.75</v>
      </c>
      <c r="E239">
        <v>57</v>
      </c>
      <c r="F239">
        <v>57.95</v>
      </c>
      <c r="G239">
        <v>1557262</v>
      </c>
      <c r="H239">
        <v>58.566699999999997</v>
      </c>
    </row>
    <row r="240" spans="1:8" x14ac:dyDescent="0.3">
      <c r="A240" t="s">
        <v>514</v>
      </c>
      <c r="B240" t="s">
        <v>718</v>
      </c>
      <c r="C240">
        <v>57.95</v>
      </c>
      <c r="D240">
        <v>58.65</v>
      </c>
      <c r="E240">
        <v>56.15</v>
      </c>
      <c r="F240">
        <v>57.85</v>
      </c>
      <c r="G240">
        <v>1044924</v>
      </c>
      <c r="H240">
        <v>57.55</v>
      </c>
    </row>
    <row r="241" spans="1:8" x14ac:dyDescent="0.3">
      <c r="A241" t="s">
        <v>514</v>
      </c>
      <c r="B241" t="s">
        <v>291</v>
      </c>
      <c r="C241">
        <v>58.4</v>
      </c>
      <c r="D241">
        <v>58.8</v>
      </c>
      <c r="E241">
        <v>57.15</v>
      </c>
      <c r="F241">
        <v>57.95</v>
      </c>
      <c r="G241">
        <v>1085976</v>
      </c>
      <c r="H241">
        <v>57.966700000000003</v>
      </c>
    </row>
    <row r="242" spans="1:8" x14ac:dyDescent="0.3">
      <c r="A242" t="s">
        <v>514</v>
      </c>
      <c r="B242" t="s">
        <v>295</v>
      </c>
      <c r="C242">
        <v>58.5</v>
      </c>
      <c r="D242">
        <v>58.65</v>
      </c>
      <c r="E242">
        <v>55.7</v>
      </c>
      <c r="F242">
        <v>56.5</v>
      </c>
      <c r="G242">
        <v>1314767</v>
      </c>
      <c r="H242">
        <v>56.95</v>
      </c>
    </row>
    <row r="243" spans="1:8" x14ac:dyDescent="0.3">
      <c r="A243" t="s">
        <v>514</v>
      </c>
      <c r="B243" t="s">
        <v>298</v>
      </c>
      <c r="C243">
        <v>56.5</v>
      </c>
      <c r="D243">
        <v>56.7</v>
      </c>
      <c r="E243">
        <v>54.05</v>
      </c>
      <c r="F243">
        <v>54.9</v>
      </c>
      <c r="G243">
        <v>703281</v>
      </c>
      <c r="H243">
        <v>55.216700000000003</v>
      </c>
    </row>
    <row r="244" spans="1:8" x14ac:dyDescent="0.3">
      <c r="A244" t="s">
        <v>514</v>
      </c>
      <c r="B244" t="s">
        <v>719</v>
      </c>
      <c r="C244">
        <v>55</v>
      </c>
      <c r="D244">
        <v>57.45</v>
      </c>
      <c r="E244">
        <v>54.1</v>
      </c>
      <c r="F244">
        <v>56.9</v>
      </c>
      <c r="G244">
        <v>1025968</v>
      </c>
      <c r="H244">
        <v>56.15</v>
      </c>
    </row>
    <row r="245" spans="1:8" x14ac:dyDescent="0.3">
      <c r="A245" t="s">
        <v>514</v>
      </c>
      <c r="B245" t="s">
        <v>720</v>
      </c>
      <c r="C245">
        <v>57</v>
      </c>
      <c r="D245">
        <v>57.9</v>
      </c>
      <c r="E245">
        <v>56.35</v>
      </c>
      <c r="F245">
        <v>57.4</v>
      </c>
      <c r="G245">
        <v>532594</v>
      </c>
      <c r="H245">
        <v>57.216700000000003</v>
      </c>
    </row>
    <row r="246" spans="1:8" x14ac:dyDescent="0.3">
      <c r="A246" t="s">
        <v>514</v>
      </c>
      <c r="B246" t="s">
        <v>721</v>
      </c>
      <c r="C246">
        <v>57.4</v>
      </c>
      <c r="D246">
        <v>60.25</v>
      </c>
      <c r="E246">
        <v>54.55</v>
      </c>
      <c r="F246">
        <v>59.8</v>
      </c>
      <c r="G246">
        <v>1302348</v>
      </c>
      <c r="H246">
        <v>58.2</v>
      </c>
    </row>
    <row r="247" spans="1:8" x14ac:dyDescent="0.3">
      <c r="A247" t="s">
        <v>514</v>
      </c>
      <c r="B247" t="s">
        <v>96</v>
      </c>
      <c r="C247">
        <v>60.25</v>
      </c>
      <c r="D247">
        <v>62</v>
      </c>
      <c r="E247">
        <v>58.45</v>
      </c>
      <c r="F247">
        <v>59</v>
      </c>
      <c r="G247">
        <v>1062165</v>
      </c>
      <c r="H247">
        <v>59.816699999999997</v>
      </c>
    </row>
    <row r="248" spans="1:8" x14ac:dyDescent="0.3">
      <c r="A248" t="s">
        <v>514</v>
      </c>
      <c r="B248" t="s">
        <v>722</v>
      </c>
      <c r="C248">
        <v>59.2</v>
      </c>
      <c r="D248">
        <v>59.6</v>
      </c>
      <c r="E248">
        <v>58.05</v>
      </c>
      <c r="F248">
        <v>58.35</v>
      </c>
      <c r="G248">
        <v>664037</v>
      </c>
      <c r="H248">
        <v>58.666699999999999</v>
      </c>
    </row>
    <row r="249" spans="1:8" x14ac:dyDescent="0.3">
      <c r="A249" t="s">
        <v>514</v>
      </c>
      <c r="B249" t="s">
        <v>164</v>
      </c>
      <c r="C249">
        <v>58.5</v>
      </c>
      <c r="D249">
        <v>58.65</v>
      </c>
      <c r="E249">
        <v>55.5</v>
      </c>
      <c r="F249">
        <v>55.5</v>
      </c>
      <c r="G249">
        <v>676238</v>
      </c>
      <c r="H249">
        <v>56.55</v>
      </c>
    </row>
    <row r="250" spans="1:8" x14ac:dyDescent="0.3">
      <c r="A250" t="s">
        <v>514</v>
      </c>
      <c r="B250" t="s">
        <v>723</v>
      </c>
      <c r="C250">
        <v>58</v>
      </c>
      <c r="D250">
        <v>58.45</v>
      </c>
      <c r="E250">
        <v>56.1</v>
      </c>
      <c r="F250">
        <v>58</v>
      </c>
      <c r="G250">
        <v>902907</v>
      </c>
      <c r="H250">
        <v>57.5167</v>
      </c>
    </row>
    <row r="251" spans="1:8" x14ac:dyDescent="0.3">
      <c r="A251" t="s">
        <v>514</v>
      </c>
      <c r="B251" t="s">
        <v>724</v>
      </c>
      <c r="C251">
        <v>58.1</v>
      </c>
      <c r="D251">
        <v>60.2</v>
      </c>
      <c r="E251">
        <v>57.9</v>
      </c>
      <c r="F251">
        <v>58.85</v>
      </c>
      <c r="G251">
        <v>1560980</v>
      </c>
      <c r="H251">
        <v>58.9833</v>
      </c>
    </row>
    <row r="252" spans="1:8" x14ac:dyDescent="0.3">
      <c r="A252" t="s">
        <v>514</v>
      </c>
      <c r="B252" t="s">
        <v>725</v>
      </c>
      <c r="C252">
        <v>58.9</v>
      </c>
      <c r="D252">
        <v>61.35</v>
      </c>
      <c r="E252">
        <v>57.6</v>
      </c>
      <c r="F252">
        <v>60.5</v>
      </c>
      <c r="G252">
        <v>1757326</v>
      </c>
      <c r="H252">
        <v>59.816699999999997</v>
      </c>
    </row>
    <row r="253" spans="1:8" x14ac:dyDescent="0.3">
      <c r="A253" t="s">
        <v>514</v>
      </c>
      <c r="B253" t="s">
        <v>242</v>
      </c>
      <c r="C253">
        <v>60.4</v>
      </c>
      <c r="D253">
        <v>62.2</v>
      </c>
      <c r="E253">
        <v>59.25</v>
      </c>
      <c r="F253">
        <v>61.7</v>
      </c>
      <c r="G253">
        <v>1830644</v>
      </c>
      <c r="H253">
        <v>61.05</v>
      </c>
    </row>
    <row r="254" spans="1:8" x14ac:dyDescent="0.3">
      <c r="A254" t="s">
        <v>514</v>
      </c>
      <c r="B254" t="s">
        <v>726</v>
      </c>
      <c r="C254">
        <v>62.1</v>
      </c>
      <c r="D254">
        <v>63.45</v>
      </c>
      <c r="E254">
        <v>59.65</v>
      </c>
      <c r="F254">
        <v>60</v>
      </c>
      <c r="G254">
        <v>1171735</v>
      </c>
      <c r="H254">
        <v>61.033299999999997</v>
      </c>
    </row>
    <row r="255" spans="1:8" x14ac:dyDescent="0.3">
      <c r="A255" t="s">
        <v>514</v>
      </c>
      <c r="B255" t="s">
        <v>727</v>
      </c>
      <c r="C255">
        <v>60.45</v>
      </c>
      <c r="D255">
        <v>60.45</v>
      </c>
      <c r="E255">
        <v>58.15</v>
      </c>
      <c r="F255">
        <v>58.45</v>
      </c>
      <c r="G255">
        <v>755176</v>
      </c>
      <c r="H255">
        <v>59.0167</v>
      </c>
    </row>
    <row r="256" spans="1:8" x14ac:dyDescent="0.3">
      <c r="A256" t="s">
        <v>514</v>
      </c>
      <c r="B256" t="s">
        <v>728</v>
      </c>
      <c r="C256">
        <v>59.05</v>
      </c>
      <c r="D256">
        <v>60.1</v>
      </c>
      <c r="E256">
        <v>58.25</v>
      </c>
      <c r="F256">
        <v>59.5</v>
      </c>
      <c r="G256">
        <v>1056578</v>
      </c>
      <c r="H256">
        <v>59.283299999999997</v>
      </c>
    </row>
    <row r="257" spans="1:8" x14ac:dyDescent="0.3">
      <c r="A257" t="s">
        <v>514</v>
      </c>
      <c r="B257" t="s">
        <v>729</v>
      </c>
      <c r="C257">
        <v>59.5</v>
      </c>
      <c r="D257">
        <v>60.5</v>
      </c>
      <c r="E257">
        <v>58.55</v>
      </c>
      <c r="F257">
        <v>60.3</v>
      </c>
      <c r="G257">
        <v>1116955</v>
      </c>
      <c r="H257">
        <v>59.783299999999997</v>
      </c>
    </row>
    <row r="258" spans="1:8" x14ac:dyDescent="0.3">
      <c r="A258" t="s">
        <v>514</v>
      </c>
      <c r="B258" t="s">
        <v>730</v>
      </c>
      <c r="C258">
        <v>60.2</v>
      </c>
      <c r="D258">
        <v>60.85</v>
      </c>
      <c r="E258">
        <v>59.35</v>
      </c>
      <c r="F258">
        <v>60.1</v>
      </c>
      <c r="G258">
        <v>565833</v>
      </c>
      <c r="H258">
        <v>60.1</v>
      </c>
    </row>
    <row r="259" spans="1:8" x14ac:dyDescent="0.3">
      <c r="A259" t="s">
        <v>514</v>
      </c>
      <c r="B259" t="s">
        <v>731</v>
      </c>
      <c r="C259">
        <v>60.1</v>
      </c>
      <c r="D259">
        <v>60.8</v>
      </c>
      <c r="E259">
        <v>58.5</v>
      </c>
      <c r="F259">
        <v>58.5</v>
      </c>
      <c r="G259">
        <v>819498</v>
      </c>
      <c r="H259">
        <v>59.2667</v>
      </c>
    </row>
    <row r="260" spans="1:8" x14ac:dyDescent="0.3">
      <c r="A260" t="s">
        <v>514</v>
      </c>
      <c r="B260" t="s">
        <v>732</v>
      </c>
      <c r="C260">
        <v>58.55</v>
      </c>
      <c r="D260">
        <v>59.75</v>
      </c>
      <c r="E260">
        <v>58</v>
      </c>
      <c r="F260">
        <v>58.95</v>
      </c>
      <c r="G260">
        <v>903031</v>
      </c>
      <c r="H260">
        <v>58.9</v>
      </c>
    </row>
    <row r="261" spans="1:8" x14ac:dyDescent="0.3">
      <c r="A261" t="s">
        <v>514</v>
      </c>
      <c r="B261" t="s">
        <v>733</v>
      </c>
      <c r="C261">
        <v>58.9</v>
      </c>
      <c r="D261">
        <v>59.25</v>
      </c>
      <c r="E261">
        <v>58.3</v>
      </c>
      <c r="F261">
        <v>58.5</v>
      </c>
      <c r="G261">
        <v>684374</v>
      </c>
      <c r="H261">
        <v>58.683300000000003</v>
      </c>
    </row>
    <row r="262" spans="1:8" x14ac:dyDescent="0.3">
      <c r="A262" t="s">
        <v>514</v>
      </c>
      <c r="B262" t="s">
        <v>734</v>
      </c>
      <c r="C262">
        <v>59</v>
      </c>
      <c r="D262">
        <v>61.6</v>
      </c>
      <c r="E262">
        <v>58.8</v>
      </c>
      <c r="F262">
        <v>60.8</v>
      </c>
      <c r="G262">
        <v>1619126</v>
      </c>
      <c r="H262">
        <v>60.4</v>
      </c>
    </row>
    <row r="263" spans="1:8" x14ac:dyDescent="0.3">
      <c r="A263" t="s">
        <v>514</v>
      </c>
      <c r="B263" t="s">
        <v>735</v>
      </c>
      <c r="C263">
        <v>61</v>
      </c>
      <c r="D263">
        <v>61.9</v>
      </c>
      <c r="E263">
        <v>59.2</v>
      </c>
      <c r="F263">
        <v>59.3</v>
      </c>
      <c r="G263">
        <v>403611</v>
      </c>
      <c r="H263">
        <v>60.133299999999998</v>
      </c>
    </row>
    <row r="264" spans="1:8" x14ac:dyDescent="0.3">
      <c r="A264" t="s">
        <v>515</v>
      </c>
      <c r="B264" t="s">
        <v>696</v>
      </c>
      <c r="C264">
        <v>17.77</v>
      </c>
      <c r="D264">
        <v>18.22</v>
      </c>
      <c r="E264">
        <v>17.62</v>
      </c>
      <c r="F264">
        <v>18.170000000000002</v>
      </c>
      <c r="G264">
        <v>84943250</v>
      </c>
      <c r="H264">
        <v>18.003299999999999</v>
      </c>
    </row>
    <row r="265" spans="1:8" x14ac:dyDescent="0.3">
      <c r="A265" t="s">
        <v>515</v>
      </c>
      <c r="B265" t="s">
        <v>697</v>
      </c>
      <c r="C265">
        <v>18.190000000000001</v>
      </c>
      <c r="D265">
        <v>18.350000000000001</v>
      </c>
      <c r="E265">
        <v>17.8</v>
      </c>
      <c r="F265">
        <v>17.899999999999999</v>
      </c>
      <c r="G265">
        <v>71110780</v>
      </c>
      <c r="H265">
        <v>18.0167</v>
      </c>
    </row>
    <row r="266" spans="1:8" x14ac:dyDescent="0.3">
      <c r="A266" t="s">
        <v>515</v>
      </c>
      <c r="B266" t="s">
        <v>698</v>
      </c>
      <c r="C266">
        <v>17.89</v>
      </c>
      <c r="D266">
        <v>18.62</v>
      </c>
      <c r="E266">
        <v>17.88</v>
      </c>
      <c r="F266">
        <v>18.57</v>
      </c>
      <c r="G266">
        <v>92619560</v>
      </c>
      <c r="H266">
        <v>18.3567</v>
      </c>
    </row>
    <row r="267" spans="1:8" x14ac:dyDescent="0.3">
      <c r="A267" t="s">
        <v>515</v>
      </c>
      <c r="B267" t="s">
        <v>699</v>
      </c>
      <c r="C267">
        <v>18.600000000000001</v>
      </c>
      <c r="D267">
        <v>19.07</v>
      </c>
      <c r="E267">
        <v>18.43</v>
      </c>
      <c r="F267">
        <v>18.8</v>
      </c>
      <c r="G267">
        <v>83515540</v>
      </c>
      <c r="H267">
        <v>18.7667</v>
      </c>
    </row>
    <row r="268" spans="1:8" x14ac:dyDescent="0.3">
      <c r="A268" t="s">
        <v>515</v>
      </c>
      <c r="B268" t="s">
        <v>700</v>
      </c>
      <c r="C268">
        <v>18.8</v>
      </c>
      <c r="D268">
        <v>19.21</v>
      </c>
      <c r="E268">
        <v>18.59</v>
      </c>
      <c r="F268">
        <v>19.21</v>
      </c>
      <c r="G268">
        <v>66782240</v>
      </c>
      <c r="H268">
        <v>19.003299999999999</v>
      </c>
    </row>
    <row r="269" spans="1:8" x14ac:dyDescent="0.3">
      <c r="A269" t="s">
        <v>515</v>
      </c>
      <c r="B269" t="s">
        <v>77</v>
      </c>
      <c r="C269">
        <v>19.03</v>
      </c>
      <c r="D269">
        <v>19.89</v>
      </c>
      <c r="E269">
        <v>18.670000000000002</v>
      </c>
      <c r="F269">
        <v>19.64</v>
      </c>
      <c r="G269">
        <v>87555140</v>
      </c>
      <c r="H269">
        <v>19.399999999999999</v>
      </c>
    </row>
    <row r="270" spans="1:8" x14ac:dyDescent="0.3">
      <c r="A270" t="s">
        <v>515</v>
      </c>
      <c r="B270" t="s">
        <v>701</v>
      </c>
      <c r="C270">
        <v>20.12</v>
      </c>
      <c r="D270">
        <v>20.34</v>
      </c>
      <c r="E270">
        <v>19.86</v>
      </c>
      <c r="F270">
        <v>20.22</v>
      </c>
      <c r="G270">
        <v>84282960</v>
      </c>
      <c r="H270">
        <v>20.14</v>
      </c>
    </row>
    <row r="271" spans="1:8" x14ac:dyDescent="0.3">
      <c r="A271" t="s">
        <v>515</v>
      </c>
      <c r="B271" t="s">
        <v>702</v>
      </c>
      <c r="C271">
        <v>20.420000000000002</v>
      </c>
      <c r="D271">
        <v>20.440000000000001</v>
      </c>
      <c r="E271">
        <v>19.55</v>
      </c>
      <c r="F271">
        <v>20.18</v>
      </c>
      <c r="G271">
        <v>79025860</v>
      </c>
      <c r="H271">
        <v>20.056699999999999</v>
      </c>
    </row>
    <row r="272" spans="1:8" x14ac:dyDescent="0.3">
      <c r="A272" t="s">
        <v>515</v>
      </c>
      <c r="B272" t="s">
        <v>139</v>
      </c>
      <c r="C272">
        <v>20.18</v>
      </c>
      <c r="D272">
        <v>20.58</v>
      </c>
      <c r="E272">
        <v>19.760000000000002</v>
      </c>
      <c r="F272">
        <v>19.98</v>
      </c>
      <c r="G272">
        <v>106032500</v>
      </c>
      <c r="H272">
        <v>20.1067</v>
      </c>
    </row>
    <row r="273" spans="1:8" x14ac:dyDescent="0.3">
      <c r="A273" t="s">
        <v>515</v>
      </c>
      <c r="B273" t="s">
        <v>156</v>
      </c>
      <c r="C273">
        <v>19.899999999999999</v>
      </c>
      <c r="D273">
        <v>20.3</v>
      </c>
      <c r="E273">
        <v>19.71</v>
      </c>
      <c r="F273">
        <v>20.18</v>
      </c>
      <c r="G273">
        <v>61433780</v>
      </c>
      <c r="H273">
        <v>20.063300000000002</v>
      </c>
    </row>
    <row r="274" spans="1:8" x14ac:dyDescent="0.3">
      <c r="A274" t="s">
        <v>515</v>
      </c>
      <c r="B274" t="s">
        <v>703</v>
      </c>
      <c r="C274">
        <v>20.420000000000002</v>
      </c>
      <c r="D274">
        <v>20.7</v>
      </c>
      <c r="E274">
        <v>20.32</v>
      </c>
      <c r="F274">
        <v>20.56</v>
      </c>
      <c r="G274">
        <v>46188940</v>
      </c>
      <c r="H274">
        <v>20.526700000000002</v>
      </c>
    </row>
    <row r="275" spans="1:8" x14ac:dyDescent="0.3">
      <c r="A275" t="s">
        <v>515</v>
      </c>
      <c r="B275" t="s">
        <v>223</v>
      </c>
      <c r="C275">
        <v>20.66</v>
      </c>
      <c r="D275">
        <v>20.66</v>
      </c>
      <c r="E275">
        <v>20.18</v>
      </c>
      <c r="F275">
        <v>20.32</v>
      </c>
      <c r="G275">
        <v>49602560</v>
      </c>
      <c r="H275">
        <v>20.386700000000001</v>
      </c>
    </row>
    <row r="276" spans="1:8" x14ac:dyDescent="0.3">
      <c r="A276" t="s">
        <v>515</v>
      </c>
      <c r="B276" t="s">
        <v>228</v>
      </c>
      <c r="C276">
        <v>20.32</v>
      </c>
      <c r="D276">
        <v>20.56</v>
      </c>
      <c r="E276">
        <v>19.989999999999998</v>
      </c>
      <c r="F276">
        <v>20.440000000000001</v>
      </c>
      <c r="G276">
        <v>48771130</v>
      </c>
      <c r="H276">
        <v>20.329999999999998</v>
      </c>
    </row>
    <row r="277" spans="1:8" x14ac:dyDescent="0.3">
      <c r="A277" t="s">
        <v>515</v>
      </c>
      <c r="B277" t="s">
        <v>704</v>
      </c>
      <c r="C277">
        <v>20.6</v>
      </c>
      <c r="D277">
        <v>21.52</v>
      </c>
      <c r="E277">
        <v>20.46</v>
      </c>
      <c r="F277">
        <v>21.52</v>
      </c>
      <c r="G277">
        <v>84043240</v>
      </c>
      <c r="H277">
        <v>21.166699999999999</v>
      </c>
    </row>
    <row r="278" spans="1:8" x14ac:dyDescent="0.3">
      <c r="A278" t="s">
        <v>515</v>
      </c>
      <c r="B278" t="s">
        <v>705</v>
      </c>
      <c r="C278">
        <v>22.12</v>
      </c>
      <c r="D278">
        <v>23.28</v>
      </c>
      <c r="E278">
        <v>21.48</v>
      </c>
      <c r="F278">
        <v>21.9</v>
      </c>
      <c r="G278">
        <v>150829400</v>
      </c>
      <c r="H278">
        <v>22.22</v>
      </c>
    </row>
    <row r="279" spans="1:8" x14ac:dyDescent="0.3">
      <c r="A279" t="s">
        <v>515</v>
      </c>
      <c r="B279" t="s">
        <v>706</v>
      </c>
      <c r="C279">
        <v>22.1</v>
      </c>
      <c r="D279">
        <v>22.3</v>
      </c>
      <c r="E279">
        <v>21.48</v>
      </c>
      <c r="F279">
        <v>21.82</v>
      </c>
      <c r="G279">
        <v>63039320</v>
      </c>
      <c r="H279">
        <v>21.866700000000002</v>
      </c>
    </row>
    <row r="280" spans="1:8" x14ac:dyDescent="0.3">
      <c r="A280" t="s">
        <v>515</v>
      </c>
      <c r="B280" t="s">
        <v>265</v>
      </c>
      <c r="C280">
        <v>21.82</v>
      </c>
      <c r="D280">
        <v>21.98</v>
      </c>
      <c r="E280">
        <v>21.5</v>
      </c>
      <c r="F280">
        <v>21.5</v>
      </c>
      <c r="G280">
        <v>48399730</v>
      </c>
      <c r="H280">
        <v>21.66</v>
      </c>
    </row>
    <row r="281" spans="1:8" x14ac:dyDescent="0.3">
      <c r="A281" t="s">
        <v>515</v>
      </c>
      <c r="B281" t="s">
        <v>707</v>
      </c>
      <c r="C281">
        <v>21.5</v>
      </c>
      <c r="D281">
        <v>21.98</v>
      </c>
      <c r="E281">
        <v>21.06</v>
      </c>
      <c r="F281">
        <v>21.22</v>
      </c>
      <c r="G281">
        <v>72440080</v>
      </c>
      <c r="H281">
        <v>21.42</v>
      </c>
    </row>
    <row r="282" spans="1:8" x14ac:dyDescent="0.3">
      <c r="A282" t="s">
        <v>515</v>
      </c>
      <c r="B282" t="s">
        <v>271</v>
      </c>
      <c r="C282">
        <v>21.24</v>
      </c>
      <c r="D282">
        <v>21.38</v>
      </c>
      <c r="E282">
        <v>19.79</v>
      </c>
      <c r="F282">
        <v>19.91</v>
      </c>
      <c r="G282">
        <v>88942230</v>
      </c>
      <c r="H282">
        <v>20.36</v>
      </c>
    </row>
    <row r="283" spans="1:8" x14ac:dyDescent="0.3">
      <c r="A283" t="s">
        <v>515</v>
      </c>
      <c r="B283" t="s">
        <v>708</v>
      </c>
      <c r="C283">
        <v>19.93</v>
      </c>
      <c r="D283">
        <v>20.16</v>
      </c>
      <c r="E283">
        <v>19.649999999999999</v>
      </c>
      <c r="F283">
        <v>20.02</v>
      </c>
      <c r="G283">
        <v>54958920</v>
      </c>
      <c r="H283">
        <v>19.943300000000001</v>
      </c>
    </row>
    <row r="284" spans="1:8" x14ac:dyDescent="0.3">
      <c r="A284" t="s">
        <v>515</v>
      </c>
      <c r="B284" t="s">
        <v>709</v>
      </c>
      <c r="C284">
        <v>20.260000000000002</v>
      </c>
      <c r="D284">
        <v>20.52</v>
      </c>
      <c r="E284">
        <v>20.16</v>
      </c>
      <c r="F284">
        <v>20.34</v>
      </c>
      <c r="G284">
        <v>42175570</v>
      </c>
      <c r="H284">
        <v>20.34</v>
      </c>
    </row>
    <row r="285" spans="1:8" x14ac:dyDescent="0.3">
      <c r="A285" t="s">
        <v>515</v>
      </c>
      <c r="B285" t="s">
        <v>283</v>
      </c>
      <c r="C285">
        <v>20.260000000000002</v>
      </c>
      <c r="D285">
        <v>20.32</v>
      </c>
      <c r="E285">
        <v>19.940000000000001</v>
      </c>
      <c r="F285">
        <v>20.18</v>
      </c>
      <c r="G285">
        <v>42442680</v>
      </c>
      <c r="H285">
        <v>20.146699999999999</v>
      </c>
    </row>
    <row r="286" spans="1:8" x14ac:dyDescent="0.3">
      <c r="A286" t="s">
        <v>515</v>
      </c>
      <c r="B286" t="s">
        <v>290</v>
      </c>
      <c r="C286">
        <v>20.2</v>
      </c>
      <c r="D286">
        <v>20.3</v>
      </c>
      <c r="E286">
        <v>19.53</v>
      </c>
      <c r="F286">
        <v>19.600000000000001</v>
      </c>
      <c r="G286">
        <v>50801350</v>
      </c>
      <c r="H286">
        <v>19.809999999999999</v>
      </c>
    </row>
    <row r="287" spans="1:8" x14ac:dyDescent="0.3">
      <c r="A287" t="s">
        <v>515</v>
      </c>
      <c r="B287" t="s">
        <v>710</v>
      </c>
      <c r="C287">
        <v>19.600000000000001</v>
      </c>
      <c r="D287">
        <v>19.71</v>
      </c>
      <c r="E287">
        <v>19.27</v>
      </c>
      <c r="F287">
        <v>19.399999999999999</v>
      </c>
      <c r="G287">
        <v>36919980</v>
      </c>
      <c r="H287">
        <v>19.46</v>
      </c>
    </row>
    <row r="288" spans="1:8" x14ac:dyDescent="0.3">
      <c r="A288" t="s">
        <v>515</v>
      </c>
      <c r="B288" t="s">
        <v>512</v>
      </c>
      <c r="C288">
        <v>19.52</v>
      </c>
      <c r="D288">
        <v>19.59</v>
      </c>
      <c r="E288">
        <v>18.62</v>
      </c>
      <c r="F288">
        <v>18.95</v>
      </c>
      <c r="G288">
        <v>81200530</v>
      </c>
      <c r="H288">
        <v>19.0533</v>
      </c>
    </row>
    <row r="289" spans="1:8" x14ac:dyDescent="0.3">
      <c r="A289" t="s">
        <v>515</v>
      </c>
      <c r="B289" t="s">
        <v>91</v>
      </c>
      <c r="C289">
        <v>17.71</v>
      </c>
      <c r="D289">
        <v>18.68</v>
      </c>
      <c r="E289">
        <v>17.71</v>
      </c>
      <c r="F289">
        <v>18.399999999999999</v>
      </c>
      <c r="G289">
        <v>38418370</v>
      </c>
      <c r="H289">
        <v>18.263300000000001</v>
      </c>
    </row>
    <row r="290" spans="1:8" x14ac:dyDescent="0.3">
      <c r="A290" t="s">
        <v>515</v>
      </c>
      <c r="B290" t="s">
        <v>93</v>
      </c>
      <c r="C290">
        <v>18.38</v>
      </c>
      <c r="D290">
        <v>19.12</v>
      </c>
      <c r="E290">
        <v>18.34</v>
      </c>
      <c r="F290">
        <v>18.55</v>
      </c>
      <c r="G290">
        <v>53827740</v>
      </c>
      <c r="H290">
        <v>18.670000000000002</v>
      </c>
    </row>
    <row r="291" spans="1:8" x14ac:dyDescent="0.3">
      <c r="A291" t="s">
        <v>515</v>
      </c>
      <c r="B291" t="s">
        <v>711</v>
      </c>
      <c r="C291">
        <v>18.53</v>
      </c>
      <c r="D291">
        <v>19.04</v>
      </c>
      <c r="E291">
        <v>18.350000000000001</v>
      </c>
      <c r="F291">
        <v>18.7</v>
      </c>
      <c r="G291">
        <v>37366020</v>
      </c>
      <c r="H291">
        <v>18.6967</v>
      </c>
    </row>
    <row r="292" spans="1:8" x14ac:dyDescent="0.3">
      <c r="A292" t="s">
        <v>515</v>
      </c>
      <c r="B292" t="s">
        <v>712</v>
      </c>
      <c r="C292">
        <v>18.93</v>
      </c>
      <c r="D292">
        <v>19.14</v>
      </c>
      <c r="E292">
        <v>18.71</v>
      </c>
      <c r="F292">
        <v>18.75</v>
      </c>
      <c r="G292">
        <v>30025720</v>
      </c>
      <c r="H292">
        <v>18.866700000000002</v>
      </c>
    </row>
    <row r="293" spans="1:8" x14ac:dyDescent="0.3">
      <c r="A293" t="s">
        <v>515</v>
      </c>
      <c r="B293" t="s">
        <v>162</v>
      </c>
      <c r="C293">
        <v>18.18</v>
      </c>
      <c r="D293">
        <v>18.329999999999998</v>
      </c>
      <c r="E293">
        <v>16.88</v>
      </c>
      <c r="F293">
        <v>16.89</v>
      </c>
      <c r="G293">
        <v>86904540</v>
      </c>
      <c r="H293">
        <v>17.366700000000002</v>
      </c>
    </row>
    <row r="294" spans="1:8" x14ac:dyDescent="0.3">
      <c r="A294" t="s">
        <v>515</v>
      </c>
      <c r="B294" t="s">
        <v>220</v>
      </c>
      <c r="C294">
        <v>16.329999999999998</v>
      </c>
      <c r="D294">
        <v>16.89</v>
      </c>
      <c r="E294">
        <v>15.68</v>
      </c>
      <c r="F294">
        <v>16.89</v>
      </c>
      <c r="G294">
        <v>70225300</v>
      </c>
      <c r="H294">
        <v>16.486699999999999</v>
      </c>
    </row>
    <row r="295" spans="1:8" x14ac:dyDescent="0.3">
      <c r="A295" t="s">
        <v>515</v>
      </c>
      <c r="B295" t="s">
        <v>713</v>
      </c>
      <c r="C295">
        <v>17.489999999999998</v>
      </c>
      <c r="D295">
        <v>17.72</v>
      </c>
      <c r="E295">
        <v>17</v>
      </c>
      <c r="F295">
        <v>17.579999999999998</v>
      </c>
      <c r="G295">
        <v>54156120</v>
      </c>
      <c r="H295">
        <v>17.433299999999999</v>
      </c>
    </row>
    <row r="296" spans="1:8" x14ac:dyDescent="0.3">
      <c r="A296" t="s">
        <v>515</v>
      </c>
      <c r="B296" t="s">
        <v>714</v>
      </c>
      <c r="C296">
        <v>17.64</v>
      </c>
      <c r="D296">
        <v>18</v>
      </c>
      <c r="E296">
        <v>17.05</v>
      </c>
      <c r="F296">
        <v>17.45</v>
      </c>
      <c r="G296">
        <v>61855800</v>
      </c>
      <c r="H296">
        <v>17.5</v>
      </c>
    </row>
    <row r="297" spans="1:8" x14ac:dyDescent="0.3">
      <c r="A297" t="s">
        <v>515</v>
      </c>
      <c r="B297" t="s">
        <v>715</v>
      </c>
      <c r="C297">
        <v>17.21</v>
      </c>
      <c r="D297">
        <v>17.71</v>
      </c>
      <c r="E297">
        <v>17.12</v>
      </c>
      <c r="F297">
        <v>17.64</v>
      </c>
      <c r="G297">
        <v>34549380</v>
      </c>
      <c r="H297">
        <v>17.489999999999998</v>
      </c>
    </row>
    <row r="298" spans="1:8" x14ac:dyDescent="0.3">
      <c r="A298" t="s">
        <v>515</v>
      </c>
      <c r="B298" t="s">
        <v>235</v>
      </c>
      <c r="C298">
        <v>17.46</v>
      </c>
      <c r="D298">
        <v>17.5</v>
      </c>
      <c r="E298">
        <v>17.05</v>
      </c>
      <c r="F298">
        <v>17.29</v>
      </c>
      <c r="G298">
        <v>32777860</v>
      </c>
      <c r="H298">
        <v>17.28</v>
      </c>
    </row>
    <row r="299" spans="1:8" x14ac:dyDescent="0.3">
      <c r="A299" t="s">
        <v>515</v>
      </c>
      <c r="B299" t="s">
        <v>259</v>
      </c>
      <c r="C299">
        <v>17.36</v>
      </c>
      <c r="D299">
        <v>17.440000000000001</v>
      </c>
      <c r="E299">
        <v>16.97</v>
      </c>
      <c r="F299">
        <v>17.190000000000001</v>
      </c>
      <c r="G299">
        <v>25996410</v>
      </c>
      <c r="H299">
        <v>17.2</v>
      </c>
    </row>
    <row r="300" spans="1:8" x14ac:dyDescent="0.3">
      <c r="A300" t="s">
        <v>515</v>
      </c>
      <c r="B300" t="s">
        <v>716</v>
      </c>
      <c r="C300">
        <v>17.329999999999998</v>
      </c>
      <c r="D300">
        <v>17.8</v>
      </c>
      <c r="E300">
        <v>17.239999999999998</v>
      </c>
      <c r="F300">
        <v>17.73</v>
      </c>
      <c r="G300">
        <v>30963310</v>
      </c>
      <c r="H300">
        <v>17.59</v>
      </c>
    </row>
    <row r="301" spans="1:8" x14ac:dyDescent="0.3">
      <c r="A301" t="s">
        <v>515</v>
      </c>
      <c r="B301" t="s">
        <v>269</v>
      </c>
      <c r="C301">
        <v>17.77</v>
      </c>
      <c r="D301">
        <v>17.920000000000002</v>
      </c>
      <c r="E301">
        <v>17.329999999999998</v>
      </c>
      <c r="F301">
        <v>17.510000000000002</v>
      </c>
      <c r="G301">
        <v>32976630</v>
      </c>
      <c r="H301">
        <v>17.5867</v>
      </c>
    </row>
    <row r="302" spans="1:8" x14ac:dyDescent="0.3">
      <c r="A302" t="s">
        <v>515</v>
      </c>
      <c r="B302" t="s">
        <v>282</v>
      </c>
      <c r="C302">
        <v>17.5</v>
      </c>
      <c r="D302">
        <v>17.71</v>
      </c>
      <c r="E302">
        <v>17.3</v>
      </c>
      <c r="F302">
        <v>17.52</v>
      </c>
      <c r="G302">
        <v>17902790</v>
      </c>
      <c r="H302">
        <v>17.510000000000002</v>
      </c>
    </row>
    <row r="303" spans="1:8" x14ac:dyDescent="0.3">
      <c r="A303" t="s">
        <v>515</v>
      </c>
      <c r="B303" t="s">
        <v>717</v>
      </c>
      <c r="C303">
        <v>17.440000000000001</v>
      </c>
      <c r="D303">
        <v>17.47</v>
      </c>
      <c r="E303">
        <v>16.22</v>
      </c>
      <c r="F303">
        <v>17.47</v>
      </c>
      <c r="G303">
        <v>62390330</v>
      </c>
      <c r="H303">
        <v>17.0533</v>
      </c>
    </row>
    <row r="304" spans="1:8" x14ac:dyDescent="0.3">
      <c r="A304" t="s">
        <v>515</v>
      </c>
      <c r="B304" t="s">
        <v>285</v>
      </c>
      <c r="C304">
        <v>17.25</v>
      </c>
      <c r="D304">
        <v>17.38</v>
      </c>
      <c r="E304">
        <v>17.059999999999999</v>
      </c>
      <c r="F304">
        <v>17.32</v>
      </c>
      <c r="G304">
        <v>30134150</v>
      </c>
      <c r="H304">
        <v>17.253299999999999</v>
      </c>
    </row>
    <row r="305" spans="1:8" x14ac:dyDescent="0.3">
      <c r="A305" t="s">
        <v>515</v>
      </c>
      <c r="B305" t="s">
        <v>718</v>
      </c>
      <c r="C305">
        <v>17.5</v>
      </c>
      <c r="D305">
        <v>17.690000000000001</v>
      </c>
      <c r="E305">
        <v>17.25</v>
      </c>
      <c r="F305">
        <v>17.64</v>
      </c>
      <c r="G305">
        <v>35194060</v>
      </c>
      <c r="H305">
        <v>17.526700000000002</v>
      </c>
    </row>
    <row r="306" spans="1:8" x14ac:dyDescent="0.3">
      <c r="A306" t="s">
        <v>515</v>
      </c>
      <c r="B306" t="s">
        <v>291</v>
      </c>
      <c r="C306">
        <v>17.690000000000001</v>
      </c>
      <c r="D306">
        <v>17.82</v>
      </c>
      <c r="E306">
        <v>17.13</v>
      </c>
      <c r="F306">
        <v>17.190000000000001</v>
      </c>
      <c r="G306">
        <v>24060970</v>
      </c>
      <c r="H306">
        <v>17.38</v>
      </c>
    </row>
    <row r="307" spans="1:8" x14ac:dyDescent="0.3">
      <c r="A307" t="s">
        <v>515</v>
      </c>
      <c r="B307" t="s">
        <v>295</v>
      </c>
      <c r="C307">
        <v>17.3</v>
      </c>
      <c r="D307">
        <v>17.34</v>
      </c>
      <c r="E307">
        <v>16.559999999999999</v>
      </c>
      <c r="F307">
        <v>16.73</v>
      </c>
      <c r="G307">
        <v>32064240</v>
      </c>
      <c r="H307">
        <v>16.8767</v>
      </c>
    </row>
    <row r="308" spans="1:8" x14ac:dyDescent="0.3">
      <c r="A308" t="s">
        <v>515</v>
      </c>
      <c r="B308" t="s">
        <v>298</v>
      </c>
      <c r="C308">
        <v>16.649999999999999</v>
      </c>
      <c r="D308">
        <v>16.670000000000002</v>
      </c>
      <c r="E308">
        <v>16.149999999999999</v>
      </c>
      <c r="F308">
        <v>16.170000000000002</v>
      </c>
      <c r="G308">
        <v>30123440</v>
      </c>
      <c r="H308">
        <v>16.329999999999998</v>
      </c>
    </row>
    <row r="309" spans="1:8" x14ac:dyDescent="0.3">
      <c r="A309" t="s">
        <v>515</v>
      </c>
      <c r="B309" t="s">
        <v>719</v>
      </c>
      <c r="C309">
        <v>16.170000000000002</v>
      </c>
      <c r="D309">
        <v>16.86</v>
      </c>
      <c r="E309">
        <v>16.170000000000002</v>
      </c>
      <c r="F309">
        <v>16.78</v>
      </c>
      <c r="G309">
        <v>40022380</v>
      </c>
      <c r="H309">
        <v>16.603300000000001</v>
      </c>
    </row>
    <row r="310" spans="1:8" x14ac:dyDescent="0.3">
      <c r="A310" t="s">
        <v>515</v>
      </c>
      <c r="B310" t="s">
        <v>720</v>
      </c>
      <c r="C310">
        <v>16.95</v>
      </c>
      <c r="D310">
        <v>17.18</v>
      </c>
      <c r="E310">
        <v>16.79</v>
      </c>
      <c r="F310">
        <v>16.93</v>
      </c>
      <c r="G310">
        <v>23125350</v>
      </c>
      <c r="H310">
        <v>16.966699999999999</v>
      </c>
    </row>
    <row r="311" spans="1:8" x14ac:dyDescent="0.3">
      <c r="A311" t="s">
        <v>515</v>
      </c>
      <c r="B311" t="s">
        <v>721</v>
      </c>
      <c r="C311">
        <v>16.55</v>
      </c>
      <c r="D311">
        <v>17.239999999999998</v>
      </c>
      <c r="E311">
        <v>16.510000000000002</v>
      </c>
      <c r="F311">
        <v>17.239999999999998</v>
      </c>
      <c r="G311">
        <v>28957180</v>
      </c>
      <c r="H311">
        <v>16.996700000000001</v>
      </c>
    </row>
    <row r="312" spans="1:8" x14ac:dyDescent="0.3">
      <c r="A312" t="s">
        <v>515</v>
      </c>
      <c r="B312" t="s">
        <v>96</v>
      </c>
      <c r="C312">
        <v>17.260000000000002</v>
      </c>
      <c r="D312">
        <v>17.68</v>
      </c>
      <c r="E312">
        <v>17.12</v>
      </c>
      <c r="F312">
        <v>17.5</v>
      </c>
      <c r="G312">
        <v>40599660</v>
      </c>
      <c r="H312">
        <v>17.433299999999999</v>
      </c>
    </row>
    <row r="313" spans="1:8" x14ac:dyDescent="0.3">
      <c r="A313" t="s">
        <v>515</v>
      </c>
      <c r="B313" t="s">
        <v>722</v>
      </c>
      <c r="C313">
        <v>17.59</v>
      </c>
      <c r="D313">
        <v>17.73</v>
      </c>
      <c r="E313">
        <v>17.12</v>
      </c>
      <c r="F313">
        <v>17.239999999999998</v>
      </c>
      <c r="G313">
        <v>57795400</v>
      </c>
      <c r="H313">
        <v>17.363299999999999</v>
      </c>
    </row>
    <row r="314" spans="1:8" x14ac:dyDescent="0.3">
      <c r="A314" t="s">
        <v>515</v>
      </c>
      <c r="B314" t="s">
        <v>164</v>
      </c>
      <c r="C314">
        <v>17.239999999999998</v>
      </c>
      <c r="D314">
        <v>17.399999999999999</v>
      </c>
      <c r="E314">
        <v>16.559999999999999</v>
      </c>
      <c r="F314">
        <v>16.61</v>
      </c>
      <c r="G314">
        <v>40849980</v>
      </c>
      <c r="H314">
        <v>16.8567</v>
      </c>
    </row>
    <row r="315" spans="1:8" x14ac:dyDescent="0.3">
      <c r="A315" t="s">
        <v>515</v>
      </c>
      <c r="B315" t="s">
        <v>723</v>
      </c>
      <c r="C315">
        <v>17.3</v>
      </c>
      <c r="D315">
        <v>17.690000000000001</v>
      </c>
      <c r="E315">
        <v>17.23</v>
      </c>
      <c r="F315">
        <v>17.45</v>
      </c>
      <c r="G315">
        <v>74739120</v>
      </c>
      <c r="H315">
        <v>17.456700000000001</v>
      </c>
    </row>
    <row r="316" spans="1:8" x14ac:dyDescent="0.3">
      <c r="A316" t="s">
        <v>515</v>
      </c>
      <c r="B316" t="s">
        <v>724</v>
      </c>
      <c r="C316">
        <v>17.399999999999999</v>
      </c>
      <c r="D316">
        <v>17.8</v>
      </c>
      <c r="E316">
        <v>17.28</v>
      </c>
      <c r="F316">
        <v>17.8</v>
      </c>
      <c r="G316">
        <v>36016240</v>
      </c>
      <c r="H316">
        <v>17.6267</v>
      </c>
    </row>
    <row r="317" spans="1:8" x14ac:dyDescent="0.3">
      <c r="A317" t="s">
        <v>515</v>
      </c>
      <c r="B317" t="s">
        <v>725</v>
      </c>
      <c r="C317">
        <v>18.010000000000002</v>
      </c>
      <c r="D317">
        <v>19.37</v>
      </c>
      <c r="E317">
        <v>17.850000000000001</v>
      </c>
      <c r="F317">
        <v>19.3</v>
      </c>
      <c r="G317">
        <v>124323500</v>
      </c>
      <c r="H317">
        <v>18.84</v>
      </c>
    </row>
    <row r="318" spans="1:8" x14ac:dyDescent="0.3">
      <c r="A318" t="s">
        <v>515</v>
      </c>
      <c r="B318" t="s">
        <v>242</v>
      </c>
      <c r="C318">
        <v>18.95</v>
      </c>
      <c r="D318">
        <v>19.09</v>
      </c>
      <c r="E318">
        <v>18.239999999999998</v>
      </c>
      <c r="F318">
        <v>18.440000000000001</v>
      </c>
      <c r="G318">
        <v>70315760</v>
      </c>
      <c r="H318">
        <v>18.59</v>
      </c>
    </row>
    <row r="319" spans="1:8" x14ac:dyDescent="0.3">
      <c r="A319" t="s">
        <v>515</v>
      </c>
      <c r="B319" t="s">
        <v>726</v>
      </c>
      <c r="C319">
        <v>18.600000000000001</v>
      </c>
      <c r="D319">
        <v>18.98</v>
      </c>
      <c r="E319">
        <v>18.37</v>
      </c>
      <c r="F319">
        <v>18.899999999999999</v>
      </c>
      <c r="G319">
        <v>70103120</v>
      </c>
      <c r="H319">
        <v>18.75</v>
      </c>
    </row>
    <row r="320" spans="1:8" x14ac:dyDescent="0.3">
      <c r="A320" t="s">
        <v>515</v>
      </c>
      <c r="B320" t="s">
        <v>727</v>
      </c>
      <c r="C320">
        <v>18.98</v>
      </c>
      <c r="D320">
        <v>19.05</v>
      </c>
      <c r="E320">
        <v>18.55</v>
      </c>
      <c r="F320">
        <v>18.82</v>
      </c>
      <c r="G320">
        <v>45271830</v>
      </c>
      <c r="H320">
        <v>18.806699999999999</v>
      </c>
    </row>
    <row r="321" spans="1:8" x14ac:dyDescent="0.3">
      <c r="A321" t="s">
        <v>515</v>
      </c>
      <c r="B321" t="s">
        <v>728</v>
      </c>
      <c r="C321">
        <v>18.899999999999999</v>
      </c>
      <c r="D321">
        <v>19.09</v>
      </c>
      <c r="E321">
        <v>18.489999999999998</v>
      </c>
      <c r="F321">
        <v>18.579999999999998</v>
      </c>
      <c r="G321">
        <v>40229910</v>
      </c>
      <c r="H321">
        <v>18.72</v>
      </c>
    </row>
    <row r="322" spans="1:8" x14ac:dyDescent="0.3">
      <c r="A322" t="s">
        <v>515</v>
      </c>
      <c r="B322" t="s">
        <v>729</v>
      </c>
      <c r="C322">
        <v>18.62</v>
      </c>
      <c r="D322">
        <v>19.420000000000002</v>
      </c>
      <c r="E322">
        <v>18.28</v>
      </c>
      <c r="F322">
        <v>19.420000000000002</v>
      </c>
      <c r="G322">
        <v>79553950</v>
      </c>
      <c r="H322">
        <v>19.04</v>
      </c>
    </row>
    <row r="323" spans="1:8" x14ac:dyDescent="0.3">
      <c r="A323" t="s">
        <v>515</v>
      </c>
      <c r="B323" t="s">
        <v>730</v>
      </c>
      <c r="C323">
        <v>19.16</v>
      </c>
      <c r="D323">
        <v>19.47</v>
      </c>
      <c r="E323">
        <v>18.899999999999999</v>
      </c>
      <c r="F323">
        <v>19.149999999999999</v>
      </c>
      <c r="G323">
        <v>50744960</v>
      </c>
      <c r="H323">
        <v>19.173300000000001</v>
      </c>
    </row>
    <row r="324" spans="1:8" x14ac:dyDescent="0.3">
      <c r="A324" t="s">
        <v>515</v>
      </c>
      <c r="B324" t="s">
        <v>731</v>
      </c>
      <c r="C324">
        <v>19.18</v>
      </c>
      <c r="D324">
        <v>19.54</v>
      </c>
      <c r="E324">
        <v>19.16</v>
      </c>
      <c r="F324">
        <v>19.399999999999999</v>
      </c>
      <c r="G324">
        <v>61185810</v>
      </c>
      <c r="H324">
        <v>19.366700000000002</v>
      </c>
    </row>
    <row r="325" spans="1:8" x14ac:dyDescent="0.3">
      <c r="A325" t="s">
        <v>515</v>
      </c>
      <c r="B325" t="s">
        <v>732</v>
      </c>
      <c r="C325">
        <v>19.52</v>
      </c>
      <c r="D325">
        <v>19.88</v>
      </c>
      <c r="E325">
        <v>19.07</v>
      </c>
      <c r="F325">
        <v>19.2</v>
      </c>
      <c r="G325">
        <v>58071580</v>
      </c>
      <c r="H325">
        <v>19.383299999999998</v>
      </c>
    </row>
    <row r="326" spans="1:8" x14ac:dyDescent="0.3">
      <c r="A326" t="s">
        <v>515</v>
      </c>
      <c r="B326" t="s">
        <v>733</v>
      </c>
      <c r="C326">
        <v>19.2</v>
      </c>
      <c r="D326">
        <v>19.260000000000002</v>
      </c>
      <c r="E326">
        <v>18.66</v>
      </c>
      <c r="F326">
        <v>19.11</v>
      </c>
      <c r="G326">
        <v>43802350</v>
      </c>
      <c r="H326">
        <v>19.010000000000002</v>
      </c>
    </row>
    <row r="327" spans="1:8" x14ac:dyDescent="0.3">
      <c r="A327" t="s">
        <v>515</v>
      </c>
      <c r="B327" t="s">
        <v>734</v>
      </c>
      <c r="C327">
        <v>19.11</v>
      </c>
      <c r="D327">
        <v>19.48</v>
      </c>
      <c r="E327">
        <v>19.03</v>
      </c>
      <c r="F327">
        <v>19.239999999999998</v>
      </c>
      <c r="G327">
        <v>29715880</v>
      </c>
      <c r="H327">
        <v>19.25</v>
      </c>
    </row>
    <row r="328" spans="1:8" x14ac:dyDescent="0.3">
      <c r="A328" t="s">
        <v>515</v>
      </c>
      <c r="B328" t="s">
        <v>735</v>
      </c>
      <c r="C328">
        <v>19.13</v>
      </c>
      <c r="D328">
        <v>19.170000000000002</v>
      </c>
      <c r="E328">
        <v>18.79</v>
      </c>
      <c r="F328">
        <v>18.850000000000001</v>
      </c>
      <c r="G328">
        <v>18515597</v>
      </c>
      <c r="H328">
        <v>18.936699999999998</v>
      </c>
    </row>
    <row r="329" spans="1:8" x14ac:dyDescent="0.3">
      <c r="A329" t="s">
        <v>516</v>
      </c>
      <c r="B329" t="s">
        <v>696</v>
      </c>
      <c r="C329">
        <v>12.6538</v>
      </c>
      <c r="D329">
        <v>12.799200000000001</v>
      </c>
      <c r="E329">
        <v>12.544700000000001</v>
      </c>
      <c r="F329">
        <v>12.7174</v>
      </c>
      <c r="G329">
        <v>3059359</v>
      </c>
      <c r="H329">
        <v>12.687099999999999</v>
      </c>
    </row>
    <row r="330" spans="1:8" x14ac:dyDescent="0.3">
      <c r="A330" t="s">
        <v>516</v>
      </c>
      <c r="B330" t="s">
        <v>697</v>
      </c>
      <c r="C330">
        <v>12.7174</v>
      </c>
      <c r="D330">
        <v>12.953799999999999</v>
      </c>
      <c r="E330">
        <v>12.6447</v>
      </c>
      <c r="F330">
        <v>12.953799999999999</v>
      </c>
      <c r="G330">
        <v>4765052</v>
      </c>
      <c r="H330">
        <v>12.8507</v>
      </c>
    </row>
    <row r="331" spans="1:8" x14ac:dyDescent="0.3">
      <c r="A331" t="s">
        <v>516</v>
      </c>
      <c r="B331" t="s">
        <v>698</v>
      </c>
      <c r="C331">
        <v>13.199199999999999</v>
      </c>
      <c r="D331">
        <v>13.7264</v>
      </c>
      <c r="E331">
        <v>13.199199999999999</v>
      </c>
      <c r="F331">
        <v>13.481</v>
      </c>
      <c r="G331">
        <v>14876150</v>
      </c>
      <c r="H331">
        <v>13.4689</v>
      </c>
    </row>
    <row r="332" spans="1:8" x14ac:dyDescent="0.3">
      <c r="A332" t="s">
        <v>516</v>
      </c>
      <c r="B332" t="s">
        <v>699</v>
      </c>
      <c r="C332">
        <v>13.481</v>
      </c>
      <c r="D332">
        <v>13.5265</v>
      </c>
      <c r="E332">
        <v>13.0992</v>
      </c>
      <c r="F332">
        <v>13.381</v>
      </c>
      <c r="G332">
        <v>7688185</v>
      </c>
      <c r="H332">
        <v>13.335599999999999</v>
      </c>
    </row>
    <row r="333" spans="1:8" x14ac:dyDescent="0.3">
      <c r="A333" t="s">
        <v>516</v>
      </c>
      <c r="B333" t="s">
        <v>700</v>
      </c>
      <c r="C333">
        <v>13.381</v>
      </c>
      <c r="D333">
        <v>13.699199999999999</v>
      </c>
      <c r="E333">
        <v>13.2719</v>
      </c>
      <c r="F333">
        <v>13.335599999999999</v>
      </c>
      <c r="G333">
        <v>3547291</v>
      </c>
      <c r="H333">
        <v>13.435499999999999</v>
      </c>
    </row>
    <row r="334" spans="1:8" x14ac:dyDescent="0.3">
      <c r="A334" t="s">
        <v>516</v>
      </c>
      <c r="B334" t="s">
        <v>77</v>
      </c>
      <c r="C334">
        <v>13.317399999999999</v>
      </c>
      <c r="D334">
        <v>13.435499999999999</v>
      </c>
      <c r="E334">
        <v>13.1174</v>
      </c>
      <c r="F334">
        <v>13.299200000000001</v>
      </c>
      <c r="G334">
        <v>2802403</v>
      </c>
      <c r="H334">
        <v>13.284000000000001</v>
      </c>
    </row>
    <row r="335" spans="1:8" x14ac:dyDescent="0.3">
      <c r="A335" t="s">
        <v>516</v>
      </c>
      <c r="B335" t="s">
        <v>701</v>
      </c>
      <c r="C335">
        <v>13.308299999999999</v>
      </c>
      <c r="D335">
        <v>13.417400000000001</v>
      </c>
      <c r="E335">
        <v>13.290100000000001</v>
      </c>
      <c r="F335">
        <v>13.3719</v>
      </c>
      <c r="G335">
        <v>2361583</v>
      </c>
      <c r="H335">
        <v>13.3598</v>
      </c>
    </row>
    <row r="336" spans="1:8" x14ac:dyDescent="0.3">
      <c r="A336" t="s">
        <v>516</v>
      </c>
      <c r="B336" t="s">
        <v>702</v>
      </c>
      <c r="C336">
        <v>13.3719</v>
      </c>
      <c r="D336">
        <v>13.553699999999999</v>
      </c>
      <c r="E336">
        <v>13.290100000000001</v>
      </c>
      <c r="F336">
        <v>13.308299999999999</v>
      </c>
      <c r="G336">
        <v>3893962</v>
      </c>
      <c r="H336">
        <v>13.384</v>
      </c>
    </row>
    <row r="337" spans="1:8" x14ac:dyDescent="0.3">
      <c r="A337" t="s">
        <v>516</v>
      </c>
      <c r="B337" t="s">
        <v>139</v>
      </c>
      <c r="C337">
        <v>13.290100000000001</v>
      </c>
      <c r="D337">
        <v>13.408300000000001</v>
      </c>
      <c r="E337">
        <v>13.208299999999999</v>
      </c>
      <c r="F337">
        <v>13.2265</v>
      </c>
      <c r="G337">
        <v>2286455</v>
      </c>
      <c r="H337">
        <v>13.281000000000001</v>
      </c>
    </row>
    <row r="338" spans="1:8" x14ac:dyDescent="0.3">
      <c r="A338" t="s">
        <v>516</v>
      </c>
      <c r="B338" t="s">
        <v>156</v>
      </c>
      <c r="C338">
        <v>13.2265</v>
      </c>
      <c r="D338">
        <v>13.2537</v>
      </c>
      <c r="E338">
        <v>12.981</v>
      </c>
      <c r="F338">
        <v>13.1265</v>
      </c>
      <c r="G338">
        <v>1976737</v>
      </c>
      <c r="H338">
        <v>13.1204</v>
      </c>
    </row>
    <row r="339" spans="1:8" x14ac:dyDescent="0.3">
      <c r="A339" t="s">
        <v>516</v>
      </c>
      <c r="B339" t="s">
        <v>703</v>
      </c>
      <c r="C339">
        <v>13.153700000000001</v>
      </c>
      <c r="D339">
        <v>13.5083</v>
      </c>
      <c r="E339">
        <v>13.153700000000001</v>
      </c>
      <c r="F339">
        <v>13.481</v>
      </c>
      <c r="G339">
        <v>2634349</v>
      </c>
      <c r="H339">
        <v>13.381</v>
      </c>
    </row>
    <row r="340" spans="1:8" x14ac:dyDescent="0.3">
      <c r="A340" t="s">
        <v>516</v>
      </c>
      <c r="B340" t="s">
        <v>223</v>
      </c>
      <c r="C340">
        <v>13.5265</v>
      </c>
      <c r="D340">
        <v>13.535500000000001</v>
      </c>
      <c r="E340">
        <v>13.3719</v>
      </c>
      <c r="F340">
        <v>13.3992</v>
      </c>
      <c r="G340">
        <v>1455784</v>
      </c>
      <c r="H340">
        <v>13.435499999999999</v>
      </c>
    </row>
    <row r="341" spans="1:8" x14ac:dyDescent="0.3">
      <c r="A341" t="s">
        <v>516</v>
      </c>
      <c r="B341" t="s">
        <v>228</v>
      </c>
      <c r="C341">
        <v>13.3992</v>
      </c>
      <c r="D341">
        <v>13.4992</v>
      </c>
      <c r="E341">
        <v>13.326499999999999</v>
      </c>
      <c r="F341">
        <v>13.426500000000001</v>
      </c>
      <c r="G341">
        <v>1574349</v>
      </c>
      <c r="H341">
        <v>13.417400000000001</v>
      </c>
    </row>
    <row r="342" spans="1:8" x14ac:dyDescent="0.3">
      <c r="A342" t="s">
        <v>516</v>
      </c>
      <c r="B342" t="s">
        <v>704</v>
      </c>
      <c r="C342">
        <v>13.435499999999999</v>
      </c>
      <c r="D342">
        <v>13.653700000000001</v>
      </c>
      <c r="E342">
        <v>13.408300000000001</v>
      </c>
      <c r="F342">
        <v>13.581</v>
      </c>
      <c r="G342">
        <v>2721435</v>
      </c>
      <c r="H342">
        <v>13.547700000000001</v>
      </c>
    </row>
    <row r="343" spans="1:8" x14ac:dyDescent="0.3">
      <c r="A343" t="s">
        <v>516</v>
      </c>
      <c r="B343" t="s">
        <v>705</v>
      </c>
      <c r="C343">
        <v>13.581</v>
      </c>
      <c r="D343">
        <v>13.662800000000001</v>
      </c>
      <c r="E343">
        <v>13.435499999999999</v>
      </c>
      <c r="F343">
        <v>13.535500000000001</v>
      </c>
      <c r="G343">
        <v>2637888</v>
      </c>
      <c r="H343">
        <v>13.544600000000001</v>
      </c>
    </row>
    <row r="344" spans="1:8" x14ac:dyDescent="0.3">
      <c r="A344" t="s">
        <v>516</v>
      </c>
      <c r="B344" t="s">
        <v>706</v>
      </c>
      <c r="C344">
        <v>13.7264</v>
      </c>
      <c r="D344">
        <v>14.1082</v>
      </c>
      <c r="E344">
        <v>13.7264</v>
      </c>
      <c r="F344">
        <v>13.908200000000001</v>
      </c>
      <c r="G344">
        <v>5916599</v>
      </c>
      <c r="H344">
        <v>13.914300000000001</v>
      </c>
    </row>
    <row r="345" spans="1:8" x14ac:dyDescent="0.3">
      <c r="A345" t="s">
        <v>516</v>
      </c>
      <c r="B345" t="s">
        <v>265</v>
      </c>
      <c r="C345">
        <v>13.908200000000001</v>
      </c>
      <c r="D345">
        <v>13.908200000000001</v>
      </c>
      <c r="E345">
        <v>13.699199999999999</v>
      </c>
      <c r="F345">
        <v>13.7355</v>
      </c>
      <c r="G345">
        <v>2665841</v>
      </c>
      <c r="H345">
        <v>13.781000000000001</v>
      </c>
    </row>
    <row r="346" spans="1:8" x14ac:dyDescent="0.3">
      <c r="A346" t="s">
        <v>516</v>
      </c>
      <c r="B346" t="s">
        <v>707</v>
      </c>
      <c r="C346">
        <v>13.7355</v>
      </c>
      <c r="D346">
        <v>13.935499999999999</v>
      </c>
      <c r="E346">
        <v>13.6083</v>
      </c>
      <c r="F346">
        <v>13.644600000000001</v>
      </c>
      <c r="G346">
        <v>3583033</v>
      </c>
      <c r="H346">
        <v>13.7295</v>
      </c>
    </row>
    <row r="347" spans="1:8" x14ac:dyDescent="0.3">
      <c r="A347" t="s">
        <v>516</v>
      </c>
      <c r="B347" t="s">
        <v>271</v>
      </c>
      <c r="C347">
        <v>13.680999999999999</v>
      </c>
      <c r="D347">
        <v>13.7719</v>
      </c>
      <c r="E347">
        <v>12.908300000000001</v>
      </c>
      <c r="F347">
        <v>12.953799999999999</v>
      </c>
      <c r="G347">
        <v>2403084</v>
      </c>
      <c r="H347">
        <v>13.2113</v>
      </c>
    </row>
    <row r="348" spans="1:8" x14ac:dyDescent="0.3">
      <c r="A348" t="s">
        <v>516</v>
      </c>
      <c r="B348" t="s">
        <v>708</v>
      </c>
      <c r="C348">
        <v>12.953799999999999</v>
      </c>
      <c r="D348">
        <v>13.1356</v>
      </c>
      <c r="E348">
        <v>12.917400000000001</v>
      </c>
      <c r="F348">
        <v>13.0265</v>
      </c>
      <c r="G348">
        <v>1912564</v>
      </c>
      <c r="H348">
        <v>13.0265</v>
      </c>
    </row>
    <row r="349" spans="1:8" x14ac:dyDescent="0.3">
      <c r="A349" t="s">
        <v>516</v>
      </c>
      <c r="B349" t="s">
        <v>709</v>
      </c>
      <c r="C349">
        <v>13.1265</v>
      </c>
      <c r="D349">
        <v>13.4719</v>
      </c>
      <c r="E349">
        <v>13.053800000000001</v>
      </c>
      <c r="F349">
        <v>13.381</v>
      </c>
      <c r="G349">
        <v>3387049</v>
      </c>
      <c r="H349">
        <v>13.302199999999999</v>
      </c>
    </row>
    <row r="350" spans="1:8" x14ac:dyDescent="0.3">
      <c r="A350" t="s">
        <v>516</v>
      </c>
      <c r="B350" t="s">
        <v>283</v>
      </c>
      <c r="C350">
        <v>13.426500000000001</v>
      </c>
      <c r="D350">
        <v>13.435499999999999</v>
      </c>
      <c r="E350">
        <v>13.1265</v>
      </c>
      <c r="F350">
        <v>13.171900000000001</v>
      </c>
      <c r="G350">
        <v>1812901</v>
      </c>
      <c r="H350">
        <v>13.2446</v>
      </c>
    </row>
    <row r="351" spans="1:8" x14ac:dyDescent="0.3">
      <c r="A351" t="s">
        <v>516</v>
      </c>
      <c r="B351" t="s">
        <v>290</v>
      </c>
      <c r="C351">
        <v>13.644600000000001</v>
      </c>
      <c r="D351">
        <v>14.053699999999999</v>
      </c>
      <c r="E351">
        <v>13.5174</v>
      </c>
      <c r="F351">
        <v>13.7446</v>
      </c>
      <c r="G351">
        <v>10574820</v>
      </c>
      <c r="H351">
        <v>13.7719</v>
      </c>
    </row>
    <row r="352" spans="1:8" x14ac:dyDescent="0.3">
      <c r="A352" t="s">
        <v>516</v>
      </c>
      <c r="B352" t="s">
        <v>710</v>
      </c>
      <c r="C352">
        <v>13.7264</v>
      </c>
      <c r="D352">
        <v>13.7355</v>
      </c>
      <c r="E352">
        <v>13.317399999999999</v>
      </c>
      <c r="F352">
        <v>13.481</v>
      </c>
      <c r="G352">
        <v>3701790</v>
      </c>
      <c r="H352">
        <v>13.5113</v>
      </c>
    </row>
    <row r="353" spans="1:8" x14ac:dyDescent="0.3">
      <c r="A353" t="s">
        <v>516</v>
      </c>
      <c r="B353" t="s">
        <v>512</v>
      </c>
      <c r="C353">
        <v>13.4992</v>
      </c>
      <c r="D353">
        <v>13.6174</v>
      </c>
      <c r="E353">
        <v>12.826499999999999</v>
      </c>
      <c r="F353">
        <v>13.208299999999999</v>
      </c>
      <c r="G353">
        <v>3464197</v>
      </c>
      <c r="H353">
        <v>13.2174</v>
      </c>
    </row>
    <row r="354" spans="1:8" x14ac:dyDescent="0.3">
      <c r="A354" t="s">
        <v>516</v>
      </c>
      <c r="B354" t="s">
        <v>91</v>
      </c>
      <c r="C354">
        <v>12.5992</v>
      </c>
      <c r="D354">
        <v>13.908200000000001</v>
      </c>
      <c r="E354">
        <v>12.2265</v>
      </c>
      <c r="F354">
        <v>13.6355</v>
      </c>
      <c r="G354">
        <v>7079479</v>
      </c>
      <c r="H354">
        <v>13.2568</v>
      </c>
    </row>
    <row r="355" spans="1:8" x14ac:dyDescent="0.3">
      <c r="A355" t="s">
        <v>516</v>
      </c>
      <c r="B355" t="s">
        <v>93</v>
      </c>
      <c r="C355">
        <v>13.571899999999999</v>
      </c>
      <c r="D355">
        <v>13.8719</v>
      </c>
      <c r="E355">
        <v>13.317399999999999</v>
      </c>
      <c r="F355">
        <v>13.317399999999999</v>
      </c>
      <c r="G355">
        <v>4007467</v>
      </c>
      <c r="H355">
        <v>13.5022</v>
      </c>
    </row>
    <row r="356" spans="1:8" x14ac:dyDescent="0.3">
      <c r="A356" t="s">
        <v>516</v>
      </c>
      <c r="B356" t="s">
        <v>711</v>
      </c>
      <c r="C356">
        <v>13.317399999999999</v>
      </c>
      <c r="D356">
        <v>13.562799999999999</v>
      </c>
      <c r="E356">
        <v>13.2265</v>
      </c>
      <c r="F356">
        <v>13.290100000000001</v>
      </c>
      <c r="G356">
        <v>3191743</v>
      </c>
      <c r="H356">
        <v>13.3598</v>
      </c>
    </row>
    <row r="357" spans="1:8" x14ac:dyDescent="0.3">
      <c r="A357" t="s">
        <v>516</v>
      </c>
      <c r="B357" t="s">
        <v>712</v>
      </c>
      <c r="C357">
        <v>13.335599999999999</v>
      </c>
      <c r="D357">
        <v>13.8264</v>
      </c>
      <c r="E357">
        <v>13.335599999999999</v>
      </c>
      <c r="F357">
        <v>13.7446</v>
      </c>
      <c r="G357">
        <v>5269475</v>
      </c>
      <c r="H357">
        <v>13.6355</v>
      </c>
    </row>
    <row r="358" spans="1:8" x14ac:dyDescent="0.3">
      <c r="A358" t="s">
        <v>516</v>
      </c>
      <c r="B358" t="s">
        <v>162</v>
      </c>
      <c r="C358">
        <v>13.7446</v>
      </c>
      <c r="D358">
        <v>13.8992</v>
      </c>
      <c r="E358">
        <v>13.562799999999999</v>
      </c>
      <c r="F358">
        <v>13.7174</v>
      </c>
      <c r="G358">
        <v>3200427</v>
      </c>
      <c r="H358">
        <v>13.7264</v>
      </c>
    </row>
    <row r="359" spans="1:8" x14ac:dyDescent="0.3">
      <c r="A359" t="s">
        <v>516</v>
      </c>
      <c r="B359" t="s">
        <v>220</v>
      </c>
      <c r="C359">
        <v>13.7174</v>
      </c>
      <c r="D359">
        <v>13.8446</v>
      </c>
      <c r="E359">
        <v>13.2719</v>
      </c>
      <c r="F359">
        <v>13.817299999999999</v>
      </c>
      <c r="G359">
        <v>4651900</v>
      </c>
      <c r="H359">
        <v>13.644600000000001</v>
      </c>
    </row>
    <row r="360" spans="1:8" x14ac:dyDescent="0.3">
      <c r="A360" t="s">
        <v>516</v>
      </c>
      <c r="B360" t="s">
        <v>713</v>
      </c>
      <c r="C360">
        <v>14.044600000000001</v>
      </c>
      <c r="D360">
        <v>14.3264</v>
      </c>
      <c r="E360">
        <v>13.9628</v>
      </c>
      <c r="F360">
        <v>14.3264</v>
      </c>
      <c r="G360">
        <v>5512868</v>
      </c>
      <c r="H360">
        <v>14.2052</v>
      </c>
    </row>
    <row r="361" spans="1:8" x14ac:dyDescent="0.3">
      <c r="A361" t="s">
        <v>516</v>
      </c>
      <c r="B361" t="s">
        <v>714</v>
      </c>
      <c r="C361">
        <v>14.426399999999999</v>
      </c>
      <c r="D361">
        <v>14.671799999999999</v>
      </c>
      <c r="E361">
        <v>14.162800000000001</v>
      </c>
      <c r="F361">
        <v>14.3809</v>
      </c>
      <c r="G361">
        <v>4908809</v>
      </c>
      <c r="H361">
        <v>14.405200000000001</v>
      </c>
    </row>
    <row r="362" spans="1:8" x14ac:dyDescent="0.3">
      <c r="A362" t="s">
        <v>516</v>
      </c>
      <c r="B362" t="s">
        <v>715</v>
      </c>
      <c r="C362">
        <v>14.3264</v>
      </c>
      <c r="D362">
        <v>14.5991</v>
      </c>
      <c r="E362">
        <v>14.062799999999999</v>
      </c>
      <c r="F362">
        <v>14.5991</v>
      </c>
      <c r="G362">
        <v>5079598</v>
      </c>
      <c r="H362">
        <v>14.420299999999999</v>
      </c>
    </row>
    <row r="363" spans="1:8" x14ac:dyDescent="0.3">
      <c r="A363" t="s">
        <v>516</v>
      </c>
      <c r="B363" t="s">
        <v>235</v>
      </c>
      <c r="C363">
        <v>14.59</v>
      </c>
      <c r="D363">
        <v>14.808199999999999</v>
      </c>
      <c r="E363">
        <v>14.299099999999999</v>
      </c>
      <c r="F363">
        <v>14.799099999999999</v>
      </c>
      <c r="G363">
        <v>6637687</v>
      </c>
      <c r="H363">
        <v>14.6355</v>
      </c>
    </row>
    <row r="364" spans="1:8" x14ac:dyDescent="0.3">
      <c r="A364" t="s">
        <v>516</v>
      </c>
      <c r="B364" t="s">
        <v>259</v>
      </c>
      <c r="C364">
        <v>14.89</v>
      </c>
      <c r="D364">
        <v>16.226299999999998</v>
      </c>
      <c r="E364">
        <v>14.8446</v>
      </c>
      <c r="F364">
        <v>15.6081</v>
      </c>
      <c r="G364">
        <v>21396960</v>
      </c>
      <c r="H364">
        <v>15.559699999999999</v>
      </c>
    </row>
    <row r="365" spans="1:8" x14ac:dyDescent="0.3">
      <c r="A365" t="s">
        <v>516</v>
      </c>
      <c r="B365" t="s">
        <v>716</v>
      </c>
      <c r="C365">
        <v>15.653600000000001</v>
      </c>
      <c r="D365">
        <v>15.9536</v>
      </c>
      <c r="E365">
        <v>15.308199999999999</v>
      </c>
      <c r="F365">
        <v>15.780900000000001</v>
      </c>
      <c r="G365">
        <v>15459660</v>
      </c>
      <c r="H365">
        <v>15.680899999999999</v>
      </c>
    </row>
    <row r="366" spans="1:8" x14ac:dyDescent="0.3">
      <c r="A366" t="s">
        <v>516</v>
      </c>
      <c r="B366" t="s">
        <v>269</v>
      </c>
      <c r="C366">
        <v>15.8627</v>
      </c>
      <c r="D366">
        <v>15.9445</v>
      </c>
      <c r="E366">
        <v>15.09</v>
      </c>
      <c r="F366">
        <v>15.1082</v>
      </c>
      <c r="G366">
        <v>7303963</v>
      </c>
      <c r="H366">
        <v>15.3809</v>
      </c>
    </row>
    <row r="367" spans="1:8" x14ac:dyDescent="0.3">
      <c r="A367" t="s">
        <v>516</v>
      </c>
      <c r="B367" t="s">
        <v>282</v>
      </c>
      <c r="C367">
        <v>15.1082</v>
      </c>
      <c r="D367">
        <v>15.5082</v>
      </c>
      <c r="E367">
        <v>14.926399999999999</v>
      </c>
      <c r="F367">
        <v>15.4536</v>
      </c>
      <c r="G367">
        <v>3258555</v>
      </c>
      <c r="H367">
        <v>15.295999999999999</v>
      </c>
    </row>
    <row r="368" spans="1:8" x14ac:dyDescent="0.3">
      <c r="A368" t="s">
        <v>516</v>
      </c>
      <c r="B368" t="s">
        <v>717</v>
      </c>
      <c r="C368">
        <v>15.408200000000001</v>
      </c>
      <c r="D368">
        <v>16.017199999999999</v>
      </c>
      <c r="E368">
        <v>14.89</v>
      </c>
      <c r="F368">
        <v>15.8263</v>
      </c>
      <c r="G368">
        <v>14991030</v>
      </c>
      <c r="H368">
        <v>15.5778</v>
      </c>
    </row>
    <row r="369" spans="1:8" x14ac:dyDescent="0.3">
      <c r="A369" t="s">
        <v>516</v>
      </c>
      <c r="B369" t="s">
        <v>285</v>
      </c>
      <c r="C369">
        <v>15.8627</v>
      </c>
      <c r="D369">
        <v>16.208100000000002</v>
      </c>
      <c r="E369">
        <v>15.7172</v>
      </c>
      <c r="F369">
        <v>15.762700000000001</v>
      </c>
      <c r="G369">
        <v>6637018</v>
      </c>
      <c r="H369">
        <v>15.896000000000001</v>
      </c>
    </row>
    <row r="370" spans="1:8" x14ac:dyDescent="0.3">
      <c r="A370" t="s">
        <v>516</v>
      </c>
      <c r="B370" t="s">
        <v>718</v>
      </c>
      <c r="C370">
        <v>15.798999999999999</v>
      </c>
      <c r="D370">
        <v>16.544499999999999</v>
      </c>
      <c r="E370">
        <v>15.7354</v>
      </c>
      <c r="F370">
        <v>16.417200000000001</v>
      </c>
      <c r="G370">
        <v>10761350</v>
      </c>
      <c r="H370">
        <v>16.232299999999999</v>
      </c>
    </row>
    <row r="371" spans="1:8" x14ac:dyDescent="0.3">
      <c r="A371" t="s">
        <v>516</v>
      </c>
      <c r="B371" t="s">
        <v>291</v>
      </c>
      <c r="C371">
        <v>16.408100000000001</v>
      </c>
      <c r="D371">
        <v>16.5899</v>
      </c>
      <c r="E371">
        <v>16.162700000000001</v>
      </c>
      <c r="F371">
        <v>16.180800000000001</v>
      </c>
      <c r="G371">
        <v>9063641</v>
      </c>
      <c r="H371">
        <v>16.3111</v>
      </c>
    </row>
    <row r="372" spans="1:8" x14ac:dyDescent="0.3">
      <c r="A372" t="s">
        <v>516</v>
      </c>
      <c r="B372" t="s">
        <v>295</v>
      </c>
      <c r="C372">
        <v>16.253599999999999</v>
      </c>
      <c r="D372">
        <v>16.298999999999999</v>
      </c>
      <c r="E372">
        <v>15.308199999999999</v>
      </c>
      <c r="F372">
        <v>15.3627</v>
      </c>
      <c r="G372">
        <v>9684988</v>
      </c>
      <c r="H372">
        <v>15.656599999999999</v>
      </c>
    </row>
    <row r="373" spans="1:8" x14ac:dyDescent="0.3">
      <c r="A373" t="s">
        <v>516</v>
      </c>
      <c r="B373" t="s">
        <v>298</v>
      </c>
      <c r="C373">
        <v>15.408200000000001</v>
      </c>
      <c r="D373">
        <v>16.0899</v>
      </c>
      <c r="E373">
        <v>15.3718</v>
      </c>
      <c r="F373">
        <v>15.6172</v>
      </c>
      <c r="G373">
        <v>9135209</v>
      </c>
      <c r="H373">
        <v>15.693</v>
      </c>
    </row>
    <row r="374" spans="1:8" x14ac:dyDescent="0.3">
      <c r="A374" t="s">
        <v>516</v>
      </c>
      <c r="B374" t="s">
        <v>719</v>
      </c>
      <c r="C374">
        <v>15.626300000000001</v>
      </c>
      <c r="D374">
        <v>15.999000000000001</v>
      </c>
      <c r="E374">
        <v>14.8536</v>
      </c>
      <c r="F374">
        <v>14.99</v>
      </c>
      <c r="G374">
        <v>10399900</v>
      </c>
      <c r="H374">
        <v>15.280900000000001</v>
      </c>
    </row>
    <row r="375" spans="1:8" x14ac:dyDescent="0.3">
      <c r="A375" t="s">
        <v>516</v>
      </c>
      <c r="B375" t="s">
        <v>720</v>
      </c>
      <c r="C375">
        <v>14.91</v>
      </c>
      <c r="D375">
        <v>15.14</v>
      </c>
      <c r="E375">
        <v>14.17</v>
      </c>
      <c r="F375">
        <v>14.87</v>
      </c>
      <c r="G375">
        <v>10351910</v>
      </c>
      <c r="H375">
        <v>14.726699999999999</v>
      </c>
    </row>
    <row r="376" spans="1:8" x14ac:dyDescent="0.3">
      <c r="A376" t="s">
        <v>516</v>
      </c>
      <c r="B376" t="s">
        <v>721</v>
      </c>
      <c r="C376">
        <v>14.87</v>
      </c>
      <c r="D376">
        <v>14.87</v>
      </c>
      <c r="E376">
        <v>14.21</v>
      </c>
      <c r="F376">
        <v>14.29</v>
      </c>
      <c r="G376">
        <v>5412437</v>
      </c>
      <c r="H376">
        <v>14.4567</v>
      </c>
    </row>
    <row r="377" spans="1:8" x14ac:dyDescent="0.3">
      <c r="A377" t="s">
        <v>516</v>
      </c>
      <c r="B377" t="s">
        <v>96</v>
      </c>
      <c r="C377">
        <v>14.29</v>
      </c>
      <c r="D377">
        <v>14.47</v>
      </c>
      <c r="E377">
        <v>14.26</v>
      </c>
      <c r="F377">
        <v>14.26</v>
      </c>
      <c r="G377">
        <v>5431264</v>
      </c>
      <c r="H377">
        <v>14.33</v>
      </c>
    </row>
    <row r="378" spans="1:8" x14ac:dyDescent="0.3">
      <c r="A378" t="s">
        <v>516</v>
      </c>
      <c r="B378" t="s">
        <v>722</v>
      </c>
      <c r="C378">
        <v>14.3</v>
      </c>
      <c r="D378">
        <v>14.45</v>
      </c>
      <c r="E378">
        <v>14.06</v>
      </c>
      <c r="F378">
        <v>14.09</v>
      </c>
      <c r="G378">
        <v>5655292</v>
      </c>
      <c r="H378">
        <v>14.2</v>
      </c>
    </row>
    <row r="379" spans="1:8" x14ac:dyDescent="0.3">
      <c r="A379" t="s">
        <v>516</v>
      </c>
      <c r="B379" t="s">
        <v>164</v>
      </c>
      <c r="C379">
        <v>14.1</v>
      </c>
      <c r="D379">
        <v>14.11</v>
      </c>
      <c r="E379">
        <v>13.7</v>
      </c>
      <c r="F379">
        <v>13.75</v>
      </c>
      <c r="G379">
        <v>5297196</v>
      </c>
      <c r="H379">
        <v>13.853300000000001</v>
      </c>
    </row>
    <row r="380" spans="1:8" x14ac:dyDescent="0.3">
      <c r="A380" t="s">
        <v>516</v>
      </c>
      <c r="B380" t="s">
        <v>723</v>
      </c>
      <c r="C380">
        <v>14.05</v>
      </c>
      <c r="D380">
        <v>14.3</v>
      </c>
      <c r="E380">
        <v>14.03</v>
      </c>
      <c r="F380">
        <v>14.08</v>
      </c>
      <c r="G380">
        <v>5851065</v>
      </c>
      <c r="H380">
        <v>14.136699999999999</v>
      </c>
    </row>
    <row r="381" spans="1:8" x14ac:dyDescent="0.3">
      <c r="A381" t="s">
        <v>516</v>
      </c>
      <c r="B381" t="s">
        <v>724</v>
      </c>
      <c r="C381">
        <v>14.08</v>
      </c>
      <c r="D381">
        <v>14.3</v>
      </c>
      <c r="E381">
        <v>13.96</v>
      </c>
      <c r="F381">
        <v>14.08</v>
      </c>
      <c r="G381">
        <v>3110605</v>
      </c>
      <c r="H381">
        <v>14.113300000000001</v>
      </c>
    </row>
    <row r="382" spans="1:8" x14ac:dyDescent="0.3">
      <c r="A382" t="s">
        <v>516</v>
      </c>
      <c r="B382" t="s">
        <v>725</v>
      </c>
      <c r="C382">
        <v>14.1</v>
      </c>
      <c r="D382">
        <v>14.22</v>
      </c>
      <c r="E382">
        <v>14.04</v>
      </c>
      <c r="F382">
        <v>14.09</v>
      </c>
      <c r="G382">
        <v>5870744</v>
      </c>
      <c r="H382">
        <v>14.1167</v>
      </c>
    </row>
    <row r="383" spans="1:8" x14ac:dyDescent="0.3">
      <c r="A383" t="s">
        <v>516</v>
      </c>
      <c r="B383" t="s">
        <v>242</v>
      </c>
      <c r="C383">
        <v>14.03</v>
      </c>
      <c r="D383">
        <v>14.03</v>
      </c>
      <c r="E383">
        <v>13.8</v>
      </c>
      <c r="F383">
        <v>13.85</v>
      </c>
      <c r="G383">
        <v>3710386</v>
      </c>
      <c r="H383">
        <v>13.8933</v>
      </c>
    </row>
    <row r="384" spans="1:8" x14ac:dyDescent="0.3">
      <c r="A384" t="s">
        <v>516</v>
      </c>
      <c r="B384" t="s">
        <v>726</v>
      </c>
      <c r="C384">
        <v>13.88</v>
      </c>
      <c r="D384">
        <v>14.03</v>
      </c>
      <c r="E384">
        <v>13.86</v>
      </c>
      <c r="F384">
        <v>13.9</v>
      </c>
      <c r="G384">
        <v>3684755</v>
      </c>
      <c r="H384">
        <v>13.93</v>
      </c>
    </row>
    <row r="385" spans="1:8" x14ac:dyDescent="0.3">
      <c r="A385" t="s">
        <v>516</v>
      </c>
      <c r="B385" t="s">
        <v>727</v>
      </c>
      <c r="C385">
        <v>13.93</v>
      </c>
      <c r="D385">
        <v>14.16</v>
      </c>
      <c r="E385">
        <v>13.91</v>
      </c>
      <c r="F385">
        <v>14.08</v>
      </c>
      <c r="G385">
        <v>4683037</v>
      </c>
      <c r="H385">
        <v>14.05</v>
      </c>
    </row>
    <row r="386" spans="1:8" x14ac:dyDescent="0.3">
      <c r="A386" t="s">
        <v>516</v>
      </c>
      <c r="B386" t="s">
        <v>728</v>
      </c>
      <c r="C386">
        <v>14.1</v>
      </c>
      <c r="D386">
        <v>14.28</v>
      </c>
      <c r="E386">
        <v>14</v>
      </c>
      <c r="F386">
        <v>14.04</v>
      </c>
      <c r="G386">
        <v>4641966</v>
      </c>
      <c r="H386">
        <v>14.1067</v>
      </c>
    </row>
    <row r="387" spans="1:8" x14ac:dyDescent="0.3">
      <c r="A387" t="s">
        <v>516</v>
      </c>
      <c r="B387" t="s">
        <v>729</v>
      </c>
      <c r="C387">
        <v>14.08</v>
      </c>
      <c r="D387">
        <v>14.33</v>
      </c>
      <c r="E387">
        <v>14.03</v>
      </c>
      <c r="F387">
        <v>14.32</v>
      </c>
      <c r="G387">
        <v>5953817</v>
      </c>
      <c r="H387">
        <v>14.226699999999999</v>
      </c>
    </row>
    <row r="388" spans="1:8" x14ac:dyDescent="0.3">
      <c r="A388" t="s">
        <v>516</v>
      </c>
      <c r="B388" t="s">
        <v>730</v>
      </c>
      <c r="C388">
        <v>14.28</v>
      </c>
      <c r="D388">
        <v>14.46</v>
      </c>
      <c r="E388">
        <v>14.11</v>
      </c>
      <c r="F388">
        <v>14.38</v>
      </c>
      <c r="G388">
        <v>5267003</v>
      </c>
      <c r="H388">
        <v>14.316700000000001</v>
      </c>
    </row>
    <row r="389" spans="1:8" x14ac:dyDescent="0.3">
      <c r="A389" t="s">
        <v>516</v>
      </c>
      <c r="B389" t="s">
        <v>731</v>
      </c>
      <c r="C389">
        <v>14.41</v>
      </c>
      <c r="D389">
        <v>14.48</v>
      </c>
      <c r="E389">
        <v>14.04</v>
      </c>
      <c r="F389">
        <v>14.06</v>
      </c>
      <c r="G389">
        <v>4585262</v>
      </c>
      <c r="H389">
        <v>14.193300000000001</v>
      </c>
    </row>
    <row r="390" spans="1:8" x14ac:dyDescent="0.3">
      <c r="A390" t="s">
        <v>516</v>
      </c>
      <c r="B390" t="s">
        <v>732</v>
      </c>
      <c r="C390">
        <v>14.22</v>
      </c>
      <c r="D390">
        <v>14.22</v>
      </c>
      <c r="E390">
        <v>13.85</v>
      </c>
      <c r="F390">
        <v>13.9</v>
      </c>
      <c r="G390">
        <v>3504057</v>
      </c>
      <c r="H390">
        <v>13.99</v>
      </c>
    </row>
    <row r="391" spans="1:8" x14ac:dyDescent="0.3">
      <c r="A391" t="s">
        <v>516</v>
      </c>
      <c r="B391" t="s">
        <v>733</v>
      </c>
      <c r="C391">
        <v>13.9</v>
      </c>
      <c r="D391">
        <v>14.11</v>
      </c>
      <c r="E391">
        <v>13.81</v>
      </c>
      <c r="F391">
        <v>13.98</v>
      </c>
      <c r="G391">
        <v>2572428</v>
      </c>
      <c r="H391">
        <v>13.966699999999999</v>
      </c>
    </row>
    <row r="392" spans="1:8" x14ac:dyDescent="0.3">
      <c r="A392" t="s">
        <v>516</v>
      </c>
      <c r="B392" t="s">
        <v>734</v>
      </c>
      <c r="C392">
        <v>13.98</v>
      </c>
      <c r="D392">
        <v>14.3</v>
      </c>
      <c r="E392">
        <v>13.98</v>
      </c>
      <c r="F392">
        <v>14.29</v>
      </c>
      <c r="G392">
        <v>3569953</v>
      </c>
      <c r="H392">
        <v>14.19</v>
      </c>
    </row>
    <row r="393" spans="1:8" x14ac:dyDescent="0.3">
      <c r="A393" t="s">
        <v>516</v>
      </c>
      <c r="B393" t="s">
        <v>735</v>
      </c>
      <c r="C393">
        <v>13.98</v>
      </c>
      <c r="D393">
        <v>13.98</v>
      </c>
      <c r="E393">
        <v>13.71</v>
      </c>
      <c r="F393">
        <v>13.82</v>
      </c>
      <c r="G393">
        <v>4353255</v>
      </c>
      <c r="H393">
        <v>13.8367</v>
      </c>
    </row>
    <row r="394" spans="1:8" x14ac:dyDescent="0.3">
      <c r="A394" t="s">
        <v>108</v>
      </c>
      <c r="B394" t="s">
        <v>696</v>
      </c>
      <c r="C394">
        <v>228.18</v>
      </c>
      <c r="D394">
        <v>228.18</v>
      </c>
      <c r="E394">
        <v>223.33750000000001</v>
      </c>
      <c r="F394">
        <v>224.49969999999999</v>
      </c>
      <c r="G394">
        <v>341814</v>
      </c>
      <c r="H394">
        <v>225.3391</v>
      </c>
    </row>
    <row r="395" spans="1:8" x14ac:dyDescent="0.3">
      <c r="A395" t="s">
        <v>108</v>
      </c>
      <c r="B395" t="s">
        <v>697</v>
      </c>
      <c r="C395">
        <v>225.08080000000001</v>
      </c>
      <c r="D395">
        <v>229.92339999999999</v>
      </c>
      <c r="E395">
        <v>223.53120000000001</v>
      </c>
      <c r="F395">
        <v>227.30840000000001</v>
      </c>
      <c r="G395">
        <v>411309</v>
      </c>
      <c r="H395">
        <v>226.92099999999999</v>
      </c>
    </row>
    <row r="396" spans="1:8" x14ac:dyDescent="0.3">
      <c r="A396" t="s">
        <v>108</v>
      </c>
      <c r="B396" t="s">
        <v>698</v>
      </c>
      <c r="C396">
        <v>227.2115</v>
      </c>
      <c r="D396">
        <v>229.82650000000001</v>
      </c>
      <c r="E396">
        <v>224.98400000000001</v>
      </c>
      <c r="F396">
        <v>227.9863</v>
      </c>
      <c r="G396">
        <v>312607</v>
      </c>
      <c r="H396">
        <v>227.59889999999999</v>
      </c>
    </row>
    <row r="397" spans="1:8" x14ac:dyDescent="0.3">
      <c r="A397" t="s">
        <v>108</v>
      </c>
      <c r="B397" t="s">
        <v>699</v>
      </c>
      <c r="C397">
        <v>229.5359</v>
      </c>
      <c r="D397">
        <v>236.0249</v>
      </c>
      <c r="E397">
        <v>229.4391</v>
      </c>
      <c r="F397">
        <v>235.44380000000001</v>
      </c>
      <c r="G397">
        <v>392526</v>
      </c>
      <c r="H397">
        <v>233.63589999999999</v>
      </c>
    </row>
    <row r="398" spans="1:8" x14ac:dyDescent="0.3">
      <c r="A398" t="s">
        <v>108</v>
      </c>
      <c r="B398" t="s">
        <v>700</v>
      </c>
      <c r="C398">
        <v>235.44380000000001</v>
      </c>
      <c r="D398">
        <v>243.3372</v>
      </c>
      <c r="E398">
        <v>232.15090000000001</v>
      </c>
      <c r="F398">
        <v>243.3372</v>
      </c>
      <c r="G398">
        <v>434178</v>
      </c>
      <c r="H398">
        <v>239.60839999999999</v>
      </c>
    </row>
    <row r="399" spans="1:8" x14ac:dyDescent="0.3">
      <c r="A399" t="s">
        <v>108</v>
      </c>
      <c r="B399" t="s">
        <v>77</v>
      </c>
      <c r="C399">
        <v>243.3372</v>
      </c>
      <c r="D399">
        <v>243.3372</v>
      </c>
      <c r="E399">
        <v>231.27930000000001</v>
      </c>
      <c r="F399">
        <v>233.79740000000001</v>
      </c>
      <c r="G399">
        <v>495836</v>
      </c>
      <c r="H399">
        <v>236.13800000000001</v>
      </c>
    </row>
    <row r="400" spans="1:8" x14ac:dyDescent="0.3">
      <c r="A400" t="s">
        <v>108</v>
      </c>
      <c r="B400" t="s">
        <v>701</v>
      </c>
      <c r="C400">
        <v>233.79740000000001</v>
      </c>
      <c r="D400">
        <v>239.221</v>
      </c>
      <c r="E400">
        <v>232.44149999999999</v>
      </c>
      <c r="F400">
        <v>239.221</v>
      </c>
      <c r="G400">
        <v>410586</v>
      </c>
      <c r="H400">
        <v>236.96119999999999</v>
      </c>
    </row>
    <row r="401" spans="1:8" x14ac:dyDescent="0.3">
      <c r="A401" t="s">
        <v>108</v>
      </c>
      <c r="B401" t="s">
        <v>702</v>
      </c>
      <c r="C401">
        <v>241.15799999999999</v>
      </c>
      <c r="D401">
        <v>243.3372</v>
      </c>
      <c r="E401">
        <v>235.54069999999999</v>
      </c>
      <c r="F401">
        <v>241.73910000000001</v>
      </c>
      <c r="G401">
        <v>449181</v>
      </c>
      <c r="H401">
        <v>240.20570000000001</v>
      </c>
    </row>
    <row r="402" spans="1:8" x14ac:dyDescent="0.3">
      <c r="A402" t="s">
        <v>108</v>
      </c>
      <c r="B402" t="s">
        <v>139</v>
      </c>
      <c r="C402">
        <v>241.64230000000001</v>
      </c>
      <c r="D402">
        <v>241.83600000000001</v>
      </c>
      <c r="E402">
        <v>237.86510000000001</v>
      </c>
      <c r="F402">
        <v>240.57689999999999</v>
      </c>
      <c r="G402">
        <v>287573</v>
      </c>
      <c r="H402">
        <v>240.09270000000001</v>
      </c>
    </row>
    <row r="403" spans="1:8" x14ac:dyDescent="0.3">
      <c r="A403" t="s">
        <v>108</v>
      </c>
      <c r="B403" t="s">
        <v>156</v>
      </c>
      <c r="C403">
        <v>240.57689999999999</v>
      </c>
      <c r="D403">
        <v>240.57689999999999</v>
      </c>
      <c r="E403">
        <v>232.8289</v>
      </c>
      <c r="F403">
        <v>235.63749999999999</v>
      </c>
      <c r="G403">
        <v>309088</v>
      </c>
      <c r="H403">
        <v>236.34780000000001</v>
      </c>
    </row>
    <row r="404" spans="1:8" x14ac:dyDescent="0.3">
      <c r="A404" t="s">
        <v>108</v>
      </c>
      <c r="B404" t="s">
        <v>703</v>
      </c>
      <c r="C404">
        <v>234.4753</v>
      </c>
      <c r="D404">
        <v>239.221</v>
      </c>
      <c r="E404">
        <v>231.0856</v>
      </c>
      <c r="F404">
        <v>235.73439999999999</v>
      </c>
      <c r="G404">
        <v>561525</v>
      </c>
      <c r="H404">
        <v>235.34700000000001</v>
      </c>
    </row>
    <row r="405" spans="1:8" x14ac:dyDescent="0.3">
      <c r="A405" t="s">
        <v>108</v>
      </c>
      <c r="B405" t="s">
        <v>223</v>
      </c>
      <c r="C405">
        <v>235.73439999999999</v>
      </c>
      <c r="D405">
        <v>244.0635</v>
      </c>
      <c r="E405">
        <v>235.44380000000001</v>
      </c>
      <c r="F405">
        <v>240.7706</v>
      </c>
      <c r="G405">
        <v>449899</v>
      </c>
      <c r="H405">
        <v>240.0926</v>
      </c>
    </row>
    <row r="406" spans="1:8" x14ac:dyDescent="0.3">
      <c r="A406" t="s">
        <v>108</v>
      </c>
      <c r="B406" t="s">
        <v>228</v>
      </c>
      <c r="C406">
        <v>242.02969999999999</v>
      </c>
      <c r="D406">
        <v>245.5163</v>
      </c>
      <c r="E406">
        <v>237.28399999999999</v>
      </c>
      <c r="F406">
        <v>244.78989999999999</v>
      </c>
      <c r="G406">
        <v>390222</v>
      </c>
      <c r="H406">
        <v>242.5301</v>
      </c>
    </row>
    <row r="407" spans="1:8" x14ac:dyDescent="0.3">
      <c r="A407" t="s">
        <v>108</v>
      </c>
      <c r="B407" t="s">
        <v>704</v>
      </c>
      <c r="C407">
        <v>246.9691</v>
      </c>
      <c r="D407">
        <v>246.9691</v>
      </c>
      <c r="E407">
        <v>240.38319999999999</v>
      </c>
      <c r="F407">
        <v>242.02969999999999</v>
      </c>
      <c r="G407">
        <v>475258</v>
      </c>
      <c r="H407">
        <v>243.12729999999999</v>
      </c>
    </row>
    <row r="408" spans="1:8" x14ac:dyDescent="0.3">
      <c r="A408" t="s">
        <v>108</v>
      </c>
      <c r="B408" t="s">
        <v>705</v>
      </c>
      <c r="C408">
        <v>241.64230000000001</v>
      </c>
      <c r="D408">
        <v>242.36869999999999</v>
      </c>
      <c r="E408">
        <v>236.31549999999999</v>
      </c>
      <c r="F408">
        <v>240.7706</v>
      </c>
      <c r="G408">
        <v>428848</v>
      </c>
      <c r="H408">
        <v>239.81829999999999</v>
      </c>
    </row>
    <row r="409" spans="1:8" x14ac:dyDescent="0.3">
      <c r="A409" t="s">
        <v>108</v>
      </c>
      <c r="B409" t="s">
        <v>706</v>
      </c>
      <c r="C409">
        <v>242.12649999999999</v>
      </c>
      <c r="D409">
        <v>245.75839999999999</v>
      </c>
      <c r="E409">
        <v>238.4462</v>
      </c>
      <c r="F409">
        <v>241.15799999999999</v>
      </c>
      <c r="G409">
        <v>1086122</v>
      </c>
      <c r="H409">
        <v>241.78749999999999</v>
      </c>
    </row>
    <row r="410" spans="1:8" x14ac:dyDescent="0.3">
      <c r="A410" t="s">
        <v>108</v>
      </c>
      <c r="B410" t="s">
        <v>265</v>
      </c>
      <c r="C410">
        <v>241.15799999999999</v>
      </c>
      <c r="D410">
        <v>246.7269</v>
      </c>
      <c r="E410">
        <v>241.15799999999999</v>
      </c>
      <c r="F410">
        <v>245.75839999999999</v>
      </c>
      <c r="G410">
        <v>372584</v>
      </c>
      <c r="H410">
        <v>244.5478</v>
      </c>
    </row>
    <row r="411" spans="1:8" x14ac:dyDescent="0.3">
      <c r="A411" t="s">
        <v>108</v>
      </c>
      <c r="B411" t="s">
        <v>707</v>
      </c>
      <c r="C411">
        <v>245.75839999999999</v>
      </c>
      <c r="D411">
        <v>247.9376</v>
      </c>
      <c r="E411">
        <v>241.93279999999999</v>
      </c>
      <c r="F411">
        <v>246.00049999999999</v>
      </c>
      <c r="G411">
        <v>324958</v>
      </c>
      <c r="H411">
        <v>245.2903</v>
      </c>
    </row>
    <row r="412" spans="1:8" x14ac:dyDescent="0.3">
      <c r="A412" t="s">
        <v>108</v>
      </c>
      <c r="B412" t="s">
        <v>271</v>
      </c>
      <c r="C412">
        <v>246.00049999999999</v>
      </c>
      <c r="D412">
        <v>246.00049999999999</v>
      </c>
      <c r="E412">
        <v>230.3108</v>
      </c>
      <c r="F412">
        <v>236.31549999999999</v>
      </c>
      <c r="G412">
        <v>479119</v>
      </c>
      <c r="H412">
        <v>237.54230000000001</v>
      </c>
    </row>
    <row r="413" spans="1:8" x14ac:dyDescent="0.3">
      <c r="A413" t="s">
        <v>108</v>
      </c>
      <c r="B413" t="s">
        <v>708</v>
      </c>
      <c r="C413">
        <v>236.31549999999999</v>
      </c>
      <c r="D413">
        <v>240.09270000000001</v>
      </c>
      <c r="E413">
        <v>229.14850000000001</v>
      </c>
      <c r="F413">
        <v>240.09270000000001</v>
      </c>
      <c r="G413">
        <v>427913</v>
      </c>
      <c r="H413">
        <v>236.44460000000001</v>
      </c>
    </row>
    <row r="414" spans="1:8" x14ac:dyDescent="0.3">
      <c r="A414" t="s">
        <v>108</v>
      </c>
      <c r="B414" t="s">
        <v>709</v>
      </c>
      <c r="C414">
        <v>240.09270000000001</v>
      </c>
      <c r="D414">
        <v>242.36869999999999</v>
      </c>
      <c r="E414">
        <v>234.86269999999999</v>
      </c>
      <c r="F414">
        <v>235.9281</v>
      </c>
      <c r="G414">
        <v>419269</v>
      </c>
      <c r="H414">
        <v>237.71979999999999</v>
      </c>
    </row>
    <row r="415" spans="1:8" x14ac:dyDescent="0.3">
      <c r="A415" t="s">
        <v>108</v>
      </c>
      <c r="B415" t="s">
        <v>283</v>
      </c>
      <c r="C415">
        <v>236.31549999999999</v>
      </c>
      <c r="D415">
        <v>236.31549999999999</v>
      </c>
      <c r="E415">
        <v>228.95480000000001</v>
      </c>
      <c r="F415">
        <v>230.11709999999999</v>
      </c>
      <c r="G415">
        <v>450642</v>
      </c>
      <c r="H415">
        <v>231.79580000000001</v>
      </c>
    </row>
    <row r="416" spans="1:8" x14ac:dyDescent="0.3">
      <c r="A416" t="s">
        <v>108</v>
      </c>
      <c r="B416" t="s">
        <v>290</v>
      </c>
      <c r="C416">
        <v>230.50450000000001</v>
      </c>
      <c r="D416">
        <v>232.44149999999999</v>
      </c>
      <c r="E416">
        <v>223.53120000000001</v>
      </c>
      <c r="F416">
        <v>223.53120000000001</v>
      </c>
      <c r="G416">
        <v>388363</v>
      </c>
      <c r="H416">
        <v>226.50129999999999</v>
      </c>
    </row>
    <row r="417" spans="1:8" x14ac:dyDescent="0.3">
      <c r="A417" t="s">
        <v>108</v>
      </c>
      <c r="B417" t="s">
        <v>710</v>
      </c>
      <c r="C417">
        <v>222.75640000000001</v>
      </c>
      <c r="D417">
        <v>231.27930000000001</v>
      </c>
      <c r="E417">
        <v>222.2722</v>
      </c>
      <c r="F417">
        <v>226.63040000000001</v>
      </c>
      <c r="G417">
        <v>540107</v>
      </c>
      <c r="H417">
        <v>226.72730000000001</v>
      </c>
    </row>
    <row r="418" spans="1:8" x14ac:dyDescent="0.3">
      <c r="A418" t="s">
        <v>108</v>
      </c>
      <c r="B418" t="s">
        <v>512</v>
      </c>
      <c r="C418">
        <v>228.56739999999999</v>
      </c>
      <c r="D418">
        <v>228.56739999999999</v>
      </c>
      <c r="E418">
        <v>217.13910000000001</v>
      </c>
      <c r="F418">
        <v>218.59180000000001</v>
      </c>
      <c r="G418">
        <v>366480</v>
      </c>
      <c r="H418">
        <v>221.43279999999999</v>
      </c>
    </row>
    <row r="419" spans="1:8" x14ac:dyDescent="0.3">
      <c r="A419" t="s">
        <v>108</v>
      </c>
      <c r="B419" t="s">
        <v>91</v>
      </c>
      <c r="C419">
        <v>203.38630000000001</v>
      </c>
      <c r="D419">
        <v>215.00839999999999</v>
      </c>
      <c r="E419">
        <v>203.38630000000001</v>
      </c>
      <c r="F419">
        <v>212.97450000000001</v>
      </c>
      <c r="G419">
        <v>704411</v>
      </c>
      <c r="H419">
        <v>210.4564</v>
      </c>
    </row>
    <row r="420" spans="1:8" x14ac:dyDescent="0.3">
      <c r="A420" t="s">
        <v>108</v>
      </c>
      <c r="B420" t="s">
        <v>93</v>
      </c>
      <c r="C420">
        <v>212.1028</v>
      </c>
      <c r="D420">
        <v>219.56030000000001</v>
      </c>
      <c r="E420">
        <v>209.10050000000001</v>
      </c>
      <c r="F420">
        <v>210.2627</v>
      </c>
      <c r="G420">
        <v>528805</v>
      </c>
      <c r="H420">
        <v>212.97450000000001</v>
      </c>
    </row>
    <row r="421" spans="1:8" x14ac:dyDescent="0.3">
      <c r="A421" t="s">
        <v>108</v>
      </c>
      <c r="B421" t="s">
        <v>711</v>
      </c>
      <c r="C421">
        <v>210.2627</v>
      </c>
      <c r="D421">
        <v>213.26499999999999</v>
      </c>
      <c r="E421">
        <v>205.6138</v>
      </c>
      <c r="F421">
        <v>210.4564</v>
      </c>
      <c r="G421">
        <v>386386</v>
      </c>
      <c r="H421">
        <v>209.7784</v>
      </c>
    </row>
    <row r="422" spans="1:8" x14ac:dyDescent="0.3">
      <c r="A422" t="s">
        <v>108</v>
      </c>
      <c r="B422" t="s">
        <v>712</v>
      </c>
      <c r="C422">
        <v>211.1343</v>
      </c>
      <c r="D422">
        <v>214.62100000000001</v>
      </c>
      <c r="E422">
        <v>210.16579999999999</v>
      </c>
      <c r="F422">
        <v>211.61859999999999</v>
      </c>
      <c r="G422">
        <v>417090</v>
      </c>
      <c r="H422">
        <v>212.13509999999999</v>
      </c>
    </row>
    <row r="423" spans="1:8" x14ac:dyDescent="0.3">
      <c r="A423" t="s">
        <v>108</v>
      </c>
      <c r="B423" t="s">
        <v>162</v>
      </c>
      <c r="C423">
        <v>211.61859999999999</v>
      </c>
      <c r="D423">
        <v>215.49260000000001</v>
      </c>
      <c r="E423">
        <v>203.48310000000001</v>
      </c>
      <c r="F423">
        <v>206.96979999999999</v>
      </c>
      <c r="G423">
        <v>388669</v>
      </c>
      <c r="H423">
        <v>208.64850000000001</v>
      </c>
    </row>
    <row r="424" spans="1:8" x14ac:dyDescent="0.3">
      <c r="A424" t="s">
        <v>108</v>
      </c>
      <c r="B424" t="s">
        <v>220</v>
      </c>
      <c r="C424">
        <v>206.87289999999999</v>
      </c>
      <c r="D424">
        <v>206.87289999999999</v>
      </c>
      <c r="E424">
        <v>198.93119999999999</v>
      </c>
      <c r="F424">
        <v>203.38630000000001</v>
      </c>
      <c r="G424">
        <v>373270</v>
      </c>
      <c r="H424">
        <v>203.0635</v>
      </c>
    </row>
    <row r="425" spans="1:8" x14ac:dyDescent="0.3">
      <c r="A425" t="s">
        <v>108</v>
      </c>
      <c r="B425" t="s">
        <v>713</v>
      </c>
      <c r="C425">
        <v>205.32329999999999</v>
      </c>
      <c r="D425">
        <v>212.006</v>
      </c>
      <c r="E425">
        <v>205.32329999999999</v>
      </c>
      <c r="F425">
        <v>209.6816</v>
      </c>
      <c r="G425">
        <v>471945</v>
      </c>
      <c r="H425">
        <v>209.00360000000001</v>
      </c>
    </row>
    <row r="426" spans="1:8" x14ac:dyDescent="0.3">
      <c r="A426" t="s">
        <v>108</v>
      </c>
      <c r="B426" t="s">
        <v>714</v>
      </c>
      <c r="C426">
        <v>209.19730000000001</v>
      </c>
      <c r="D426">
        <v>215.1052</v>
      </c>
      <c r="E426">
        <v>208.32570000000001</v>
      </c>
      <c r="F426">
        <v>213.94300000000001</v>
      </c>
      <c r="G426">
        <v>360696</v>
      </c>
      <c r="H426">
        <v>212.458</v>
      </c>
    </row>
    <row r="427" spans="1:8" x14ac:dyDescent="0.3">
      <c r="A427" t="s">
        <v>108</v>
      </c>
      <c r="B427" t="s">
        <v>715</v>
      </c>
      <c r="C427">
        <v>213.94300000000001</v>
      </c>
      <c r="D427">
        <v>221.78790000000001</v>
      </c>
      <c r="E427">
        <v>210.84379999999999</v>
      </c>
      <c r="F427">
        <v>220.52879999999999</v>
      </c>
      <c r="G427">
        <v>360050</v>
      </c>
      <c r="H427">
        <v>217.72020000000001</v>
      </c>
    </row>
    <row r="428" spans="1:8" x14ac:dyDescent="0.3">
      <c r="A428" t="s">
        <v>108</v>
      </c>
      <c r="B428" t="s">
        <v>235</v>
      </c>
      <c r="C428">
        <v>219.8509</v>
      </c>
      <c r="D428">
        <v>219.8509</v>
      </c>
      <c r="E428">
        <v>212.1028</v>
      </c>
      <c r="F428">
        <v>215.9769</v>
      </c>
      <c r="G428">
        <v>270825</v>
      </c>
      <c r="H428">
        <v>215.9769</v>
      </c>
    </row>
    <row r="429" spans="1:8" x14ac:dyDescent="0.3">
      <c r="A429" t="s">
        <v>108</v>
      </c>
      <c r="B429" t="s">
        <v>259</v>
      </c>
      <c r="C429">
        <v>216.26740000000001</v>
      </c>
      <c r="D429">
        <v>217.23589999999999</v>
      </c>
      <c r="E429">
        <v>209.00360000000001</v>
      </c>
      <c r="F429">
        <v>211.03749999999999</v>
      </c>
      <c r="G429">
        <v>168259</v>
      </c>
      <c r="H429">
        <v>212.42570000000001</v>
      </c>
    </row>
    <row r="430" spans="1:8" x14ac:dyDescent="0.3">
      <c r="A430" t="s">
        <v>108</v>
      </c>
      <c r="B430" t="s">
        <v>716</v>
      </c>
      <c r="C430">
        <v>210.94059999999999</v>
      </c>
      <c r="D430">
        <v>218.88239999999999</v>
      </c>
      <c r="E430">
        <v>210.94059999999999</v>
      </c>
      <c r="F430">
        <v>217.13910000000001</v>
      </c>
      <c r="G430">
        <v>248116</v>
      </c>
      <c r="H430">
        <v>215.654</v>
      </c>
    </row>
    <row r="431" spans="1:8" x14ac:dyDescent="0.3">
      <c r="A431" t="s">
        <v>108</v>
      </c>
      <c r="B431" t="s">
        <v>269</v>
      </c>
      <c r="C431">
        <v>217.13910000000001</v>
      </c>
      <c r="D431">
        <v>220.33510000000001</v>
      </c>
      <c r="E431">
        <v>213.5556</v>
      </c>
      <c r="F431">
        <v>214.4273</v>
      </c>
      <c r="G431">
        <v>134548</v>
      </c>
      <c r="H431">
        <v>216.10599999999999</v>
      </c>
    </row>
    <row r="432" spans="1:8" x14ac:dyDescent="0.3">
      <c r="A432" t="s">
        <v>108</v>
      </c>
      <c r="B432" t="s">
        <v>282</v>
      </c>
      <c r="C432">
        <v>214.4273</v>
      </c>
      <c r="D432">
        <v>221.01310000000001</v>
      </c>
      <c r="E432">
        <v>212.58709999999999</v>
      </c>
      <c r="F432">
        <v>221.01310000000001</v>
      </c>
      <c r="G432">
        <v>226765</v>
      </c>
      <c r="H432">
        <v>218.20439999999999</v>
      </c>
    </row>
    <row r="433" spans="1:8" x14ac:dyDescent="0.3">
      <c r="A433" t="s">
        <v>108</v>
      </c>
      <c r="B433" t="s">
        <v>717</v>
      </c>
      <c r="C433">
        <v>219.75399999999999</v>
      </c>
      <c r="D433">
        <v>219.75399999999999</v>
      </c>
      <c r="E433">
        <v>213.36189999999999</v>
      </c>
      <c r="F433">
        <v>216.65479999999999</v>
      </c>
      <c r="G433">
        <v>337312</v>
      </c>
      <c r="H433">
        <v>216.59020000000001</v>
      </c>
    </row>
    <row r="434" spans="1:8" x14ac:dyDescent="0.3">
      <c r="A434" t="s">
        <v>108</v>
      </c>
      <c r="B434" t="s">
        <v>285</v>
      </c>
      <c r="C434">
        <v>216.55799999999999</v>
      </c>
      <c r="D434">
        <v>218.20439999999999</v>
      </c>
      <c r="E434">
        <v>212.8776</v>
      </c>
      <c r="F434">
        <v>213.5556</v>
      </c>
      <c r="G434">
        <v>299170</v>
      </c>
      <c r="H434">
        <v>214.8792</v>
      </c>
    </row>
    <row r="435" spans="1:8" x14ac:dyDescent="0.3">
      <c r="A435" t="s">
        <v>108</v>
      </c>
      <c r="B435" t="s">
        <v>718</v>
      </c>
      <c r="C435">
        <v>218.6</v>
      </c>
      <c r="D435">
        <v>218.7</v>
      </c>
      <c r="E435">
        <v>207.8</v>
      </c>
      <c r="F435">
        <v>217.7</v>
      </c>
      <c r="G435">
        <v>376812</v>
      </c>
      <c r="H435">
        <v>214.73330000000001</v>
      </c>
    </row>
    <row r="436" spans="1:8" x14ac:dyDescent="0.3">
      <c r="A436" t="s">
        <v>108</v>
      </c>
      <c r="B436" t="s">
        <v>291</v>
      </c>
      <c r="C436">
        <v>217.7</v>
      </c>
      <c r="D436">
        <v>217.9</v>
      </c>
      <c r="E436">
        <v>214.5</v>
      </c>
      <c r="F436">
        <v>217.9</v>
      </c>
      <c r="G436">
        <v>360177</v>
      </c>
      <c r="H436">
        <v>216.76669999999999</v>
      </c>
    </row>
    <row r="437" spans="1:8" x14ac:dyDescent="0.3">
      <c r="A437" t="s">
        <v>108</v>
      </c>
      <c r="B437" t="s">
        <v>295</v>
      </c>
      <c r="C437">
        <v>217.5</v>
      </c>
      <c r="D437">
        <v>221.7</v>
      </c>
      <c r="E437">
        <v>215</v>
      </c>
      <c r="F437">
        <v>216.4</v>
      </c>
      <c r="G437">
        <v>284929</v>
      </c>
      <c r="H437">
        <v>217.7</v>
      </c>
    </row>
    <row r="438" spans="1:8" x14ac:dyDescent="0.3">
      <c r="A438" t="s">
        <v>108</v>
      </c>
      <c r="B438" t="s">
        <v>298</v>
      </c>
      <c r="C438">
        <v>216.4</v>
      </c>
      <c r="D438">
        <v>219.9</v>
      </c>
      <c r="E438">
        <v>211.8</v>
      </c>
      <c r="F438">
        <v>218.4</v>
      </c>
      <c r="G438">
        <v>436865</v>
      </c>
      <c r="H438">
        <v>216.7</v>
      </c>
    </row>
    <row r="439" spans="1:8" x14ac:dyDescent="0.3">
      <c r="A439" t="s">
        <v>108</v>
      </c>
      <c r="B439" t="s">
        <v>719</v>
      </c>
      <c r="C439">
        <v>218</v>
      </c>
      <c r="D439">
        <v>230.4</v>
      </c>
      <c r="E439">
        <v>216</v>
      </c>
      <c r="F439">
        <v>228.2</v>
      </c>
      <c r="G439">
        <v>484565</v>
      </c>
      <c r="H439">
        <v>224.86670000000001</v>
      </c>
    </row>
    <row r="440" spans="1:8" x14ac:dyDescent="0.3">
      <c r="A440" t="s">
        <v>108</v>
      </c>
      <c r="B440" t="s">
        <v>720</v>
      </c>
      <c r="C440">
        <v>230.4</v>
      </c>
      <c r="D440">
        <v>230.5</v>
      </c>
      <c r="E440">
        <v>224.5</v>
      </c>
      <c r="F440">
        <v>227.2</v>
      </c>
      <c r="G440">
        <v>267546</v>
      </c>
      <c r="H440">
        <v>227.4</v>
      </c>
    </row>
    <row r="441" spans="1:8" x14ac:dyDescent="0.3">
      <c r="A441" t="s">
        <v>108</v>
      </c>
      <c r="B441" t="s">
        <v>721</v>
      </c>
      <c r="C441">
        <v>220</v>
      </c>
      <c r="D441">
        <v>227.2</v>
      </c>
      <c r="E441">
        <v>220</v>
      </c>
      <c r="F441">
        <v>223.5</v>
      </c>
      <c r="G441">
        <v>240695</v>
      </c>
      <c r="H441">
        <v>223.5667</v>
      </c>
    </row>
    <row r="442" spans="1:8" x14ac:dyDescent="0.3">
      <c r="A442" t="s">
        <v>108</v>
      </c>
      <c r="B442" t="s">
        <v>96</v>
      </c>
      <c r="C442">
        <v>224.9</v>
      </c>
      <c r="D442">
        <v>224.9</v>
      </c>
      <c r="E442">
        <v>216.9</v>
      </c>
      <c r="F442">
        <v>216.9</v>
      </c>
      <c r="G442">
        <v>195258</v>
      </c>
      <c r="H442">
        <v>219.5667</v>
      </c>
    </row>
    <row r="443" spans="1:8" x14ac:dyDescent="0.3">
      <c r="A443" t="s">
        <v>108</v>
      </c>
      <c r="B443" t="s">
        <v>722</v>
      </c>
      <c r="C443">
        <v>219</v>
      </c>
      <c r="D443">
        <v>225.8</v>
      </c>
      <c r="E443">
        <v>218</v>
      </c>
      <c r="F443">
        <v>224.6</v>
      </c>
      <c r="G443">
        <v>327237</v>
      </c>
      <c r="H443">
        <v>222.8</v>
      </c>
    </row>
    <row r="444" spans="1:8" x14ac:dyDescent="0.3">
      <c r="A444" t="s">
        <v>108</v>
      </c>
      <c r="B444" t="s">
        <v>164</v>
      </c>
      <c r="C444">
        <v>224.6</v>
      </c>
      <c r="D444">
        <v>225.8</v>
      </c>
      <c r="E444">
        <v>219.9</v>
      </c>
      <c r="F444">
        <v>222</v>
      </c>
      <c r="G444">
        <v>98956</v>
      </c>
      <c r="H444">
        <v>222.5667</v>
      </c>
    </row>
    <row r="445" spans="1:8" x14ac:dyDescent="0.3">
      <c r="A445" t="s">
        <v>108</v>
      </c>
      <c r="B445" t="s">
        <v>723</v>
      </c>
      <c r="C445">
        <v>226.9</v>
      </c>
      <c r="D445">
        <v>232</v>
      </c>
      <c r="E445">
        <v>225.2</v>
      </c>
      <c r="F445">
        <v>230.5</v>
      </c>
      <c r="G445">
        <v>418099</v>
      </c>
      <c r="H445">
        <v>229.23330000000001</v>
      </c>
    </row>
    <row r="446" spans="1:8" x14ac:dyDescent="0.3">
      <c r="A446" t="s">
        <v>108</v>
      </c>
      <c r="B446" t="s">
        <v>724</v>
      </c>
      <c r="C446">
        <v>230.5</v>
      </c>
      <c r="D446">
        <v>234</v>
      </c>
      <c r="E446">
        <v>228.4</v>
      </c>
      <c r="F446">
        <v>230.3</v>
      </c>
      <c r="G446">
        <v>225427</v>
      </c>
      <c r="H446">
        <v>230.9</v>
      </c>
    </row>
    <row r="447" spans="1:8" x14ac:dyDescent="0.3">
      <c r="A447" t="s">
        <v>108</v>
      </c>
      <c r="B447" t="s">
        <v>725</v>
      </c>
      <c r="C447">
        <v>230.2</v>
      </c>
      <c r="D447">
        <v>238</v>
      </c>
      <c r="E447">
        <v>230.2</v>
      </c>
      <c r="F447">
        <v>238</v>
      </c>
      <c r="G447">
        <v>342938</v>
      </c>
      <c r="H447">
        <v>235.4</v>
      </c>
    </row>
    <row r="448" spans="1:8" x14ac:dyDescent="0.3">
      <c r="A448" t="s">
        <v>108</v>
      </c>
      <c r="B448" t="s">
        <v>242</v>
      </c>
      <c r="C448">
        <v>238</v>
      </c>
      <c r="D448">
        <v>243.6</v>
      </c>
      <c r="E448">
        <v>234.5</v>
      </c>
      <c r="F448">
        <v>237</v>
      </c>
      <c r="G448">
        <v>517952</v>
      </c>
      <c r="H448">
        <v>238.36670000000001</v>
      </c>
    </row>
    <row r="449" spans="1:8" x14ac:dyDescent="0.3">
      <c r="A449" t="s">
        <v>108</v>
      </c>
      <c r="B449" t="s">
        <v>726</v>
      </c>
      <c r="C449">
        <v>236.8</v>
      </c>
      <c r="D449">
        <v>241.9</v>
      </c>
      <c r="E449">
        <v>233.3</v>
      </c>
      <c r="F449">
        <v>235.4</v>
      </c>
      <c r="G449">
        <v>374338</v>
      </c>
      <c r="H449">
        <v>236.86670000000001</v>
      </c>
    </row>
    <row r="450" spans="1:8" x14ac:dyDescent="0.3">
      <c r="A450" t="s">
        <v>108</v>
      </c>
      <c r="B450" t="s">
        <v>727</v>
      </c>
      <c r="C450">
        <v>236</v>
      </c>
      <c r="D450">
        <v>236.2</v>
      </c>
      <c r="E450">
        <v>233</v>
      </c>
      <c r="F450">
        <v>235.1</v>
      </c>
      <c r="G450">
        <v>236148</v>
      </c>
      <c r="H450">
        <v>234.76669999999999</v>
      </c>
    </row>
    <row r="451" spans="1:8" x14ac:dyDescent="0.3">
      <c r="A451" t="s">
        <v>108</v>
      </c>
      <c r="B451" t="s">
        <v>728</v>
      </c>
      <c r="C451">
        <v>236.4</v>
      </c>
      <c r="D451">
        <v>237.3</v>
      </c>
      <c r="E451">
        <v>231.5</v>
      </c>
      <c r="F451">
        <v>234.3</v>
      </c>
      <c r="G451">
        <v>222885</v>
      </c>
      <c r="H451">
        <v>234.36670000000001</v>
      </c>
    </row>
    <row r="452" spans="1:8" x14ac:dyDescent="0.3">
      <c r="A452" t="s">
        <v>108</v>
      </c>
      <c r="B452" t="s">
        <v>729</v>
      </c>
      <c r="C452">
        <v>234.3</v>
      </c>
      <c r="D452">
        <v>236.3</v>
      </c>
      <c r="E452">
        <v>231.6</v>
      </c>
      <c r="F452">
        <v>236.3</v>
      </c>
      <c r="G452">
        <v>432305</v>
      </c>
      <c r="H452">
        <v>234.73330000000001</v>
      </c>
    </row>
    <row r="453" spans="1:8" x14ac:dyDescent="0.3">
      <c r="A453" t="s">
        <v>108</v>
      </c>
      <c r="B453" t="s">
        <v>730</v>
      </c>
      <c r="C453">
        <v>236</v>
      </c>
      <c r="D453">
        <v>238.1</v>
      </c>
      <c r="E453">
        <v>233</v>
      </c>
      <c r="F453">
        <v>238.1</v>
      </c>
      <c r="G453">
        <v>174256</v>
      </c>
      <c r="H453">
        <v>236.4</v>
      </c>
    </row>
    <row r="454" spans="1:8" x14ac:dyDescent="0.3">
      <c r="A454" t="s">
        <v>108</v>
      </c>
      <c r="B454" t="s">
        <v>731</v>
      </c>
      <c r="C454">
        <v>238.1</v>
      </c>
      <c r="D454">
        <v>242.9</v>
      </c>
      <c r="E454">
        <v>238.1</v>
      </c>
      <c r="F454">
        <v>241</v>
      </c>
      <c r="G454">
        <v>256460</v>
      </c>
      <c r="H454">
        <v>240.66669999999999</v>
      </c>
    </row>
    <row r="455" spans="1:8" x14ac:dyDescent="0.3">
      <c r="A455" t="s">
        <v>108</v>
      </c>
      <c r="B455" t="s">
        <v>732</v>
      </c>
      <c r="C455">
        <v>241</v>
      </c>
      <c r="D455">
        <v>241.7</v>
      </c>
      <c r="E455">
        <v>233.7</v>
      </c>
      <c r="F455">
        <v>235.5</v>
      </c>
      <c r="G455">
        <v>162111</v>
      </c>
      <c r="H455">
        <v>236.9667</v>
      </c>
    </row>
    <row r="456" spans="1:8" x14ac:dyDescent="0.3">
      <c r="A456" t="s">
        <v>108</v>
      </c>
      <c r="B456" t="s">
        <v>733</v>
      </c>
      <c r="C456">
        <v>235.8</v>
      </c>
      <c r="D456">
        <v>236.1</v>
      </c>
      <c r="E456">
        <v>231.7</v>
      </c>
      <c r="F456">
        <v>232.2</v>
      </c>
      <c r="G456">
        <v>166242</v>
      </c>
      <c r="H456">
        <v>233.33330000000001</v>
      </c>
    </row>
    <row r="457" spans="1:8" x14ac:dyDescent="0.3">
      <c r="A457" t="s">
        <v>108</v>
      </c>
      <c r="B457" t="s">
        <v>734</v>
      </c>
      <c r="C457">
        <v>232.9</v>
      </c>
      <c r="D457">
        <v>235.9</v>
      </c>
      <c r="E457">
        <v>232.6</v>
      </c>
      <c r="F457">
        <v>234.4</v>
      </c>
      <c r="G457">
        <v>167040</v>
      </c>
      <c r="H457">
        <v>234.3</v>
      </c>
    </row>
    <row r="458" spans="1:8" x14ac:dyDescent="0.3">
      <c r="A458" t="s">
        <v>108</v>
      </c>
      <c r="B458" t="s">
        <v>735</v>
      </c>
      <c r="C458">
        <v>234.1</v>
      </c>
      <c r="D458">
        <v>235</v>
      </c>
      <c r="E458">
        <v>232</v>
      </c>
      <c r="F458">
        <v>232.4</v>
      </c>
      <c r="G458">
        <v>36502</v>
      </c>
      <c r="H458">
        <v>233.13329999999999</v>
      </c>
    </row>
    <row r="459" spans="1:8" x14ac:dyDescent="0.3">
      <c r="A459" t="s">
        <v>736</v>
      </c>
      <c r="B459" t="s">
        <v>696</v>
      </c>
      <c r="C459">
        <v>32.32</v>
      </c>
      <c r="D459">
        <v>33.04</v>
      </c>
      <c r="E459">
        <v>32.159999999999997</v>
      </c>
      <c r="F459">
        <v>33.04</v>
      </c>
      <c r="G459">
        <v>7527441</v>
      </c>
      <c r="H459">
        <v>32.746699999999997</v>
      </c>
    </row>
    <row r="460" spans="1:8" x14ac:dyDescent="0.3">
      <c r="A460" t="s">
        <v>736</v>
      </c>
      <c r="B460" t="s">
        <v>697</v>
      </c>
      <c r="C460">
        <v>33.08</v>
      </c>
      <c r="D460">
        <v>33.4</v>
      </c>
      <c r="E460">
        <v>32.5</v>
      </c>
      <c r="F460">
        <v>32.58</v>
      </c>
      <c r="G460">
        <v>5185921</v>
      </c>
      <c r="H460">
        <v>32.826700000000002</v>
      </c>
    </row>
    <row r="461" spans="1:8" x14ac:dyDescent="0.3">
      <c r="A461" t="s">
        <v>736</v>
      </c>
      <c r="B461" t="s">
        <v>698</v>
      </c>
      <c r="C461">
        <v>32.6</v>
      </c>
      <c r="D461">
        <v>33.78</v>
      </c>
      <c r="E461">
        <v>32.6</v>
      </c>
      <c r="F461">
        <v>33.64</v>
      </c>
      <c r="G461">
        <v>8556494</v>
      </c>
      <c r="H461">
        <v>33.340000000000003</v>
      </c>
    </row>
    <row r="462" spans="1:8" x14ac:dyDescent="0.3">
      <c r="A462" t="s">
        <v>736</v>
      </c>
      <c r="B462" t="s">
        <v>699</v>
      </c>
      <c r="C462">
        <v>33.840000000000003</v>
      </c>
      <c r="D462">
        <v>34.26</v>
      </c>
      <c r="E462">
        <v>33.520000000000003</v>
      </c>
      <c r="F462">
        <v>34</v>
      </c>
      <c r="G462">
        <v>8204421</v>
      </c>
      <c r="H462">
        <v>33.926699999999997</v>
      </c>
    </row>
    <row r="463" spans="1:8" x14ac:dyDescent="0.3">
      <c r="A463" t="s">
        <v>736</v>
      </c>
      <c r="B463" t="s">
        <v>700</v>
      </c>
      <c r="C463">
        <v>34.1</v>
      </c>
      <c r="D463">
        <v>35.28</v>
      </c>
      <c r="E463">
        <v>33.92</v>
      </c>
      <c r="F463">
        <v>35</v>
      </c>
      <c r="G463">
        <v>11584980</v>
      </c>
      <c r="H463">
        <v>34.7333</v>
      </c>
    </row>
    <row r="464" spans="1:8" x14ac:dyDescent="0.3">
      <c r="A464" t="s">
        <v>736</v>
      </c>
      <c r="B464" t="s">
        <v>77</v>
      </c>
      <c r="C464">
        <v>34.4</v>
      </c>
      <c r="D464">
        <v>35.119999999999997</v>
      </c>
      <c r="E464">
        <v>33.159999999999997</v>
      </c>
      <c r="F464">
        <v>34.24</v>
      </c>
      <c r="G464">
        <v>11014850</v>
      </c>
      <c r="H464">
        <v>34.173299999999998</v>
      </c>
    </row>
    <row r="465" spans="1:8" x14ac:dyDescent="0.3">
      <c r="A465" t="s">
        <v>736</v>
      </c>
      <c r="B465" t="s">
        <v>701</v>
      </c>
      <c r="C465">
        <v>35.06</v>
      </c>
      <c r="D465">
        <v>35.380000000000003</v>
      </c>
      <c r="E465">
        <v>34.6</v>
      </c>
      <c r="F465">
        <v>35.1</v>
      </c>
      <c r="G465">
        <v>7457620</v>
      </c>
      <c r="H465">
        <v>35.026699999999998</v>
      </c>
    </row>
    <row r="466" spans="1:8" x14ac:dyDescent="0.3">
      <c r="A466" t="s">
        <v>736</v>
      </c>
      <c r="B466" t="s">
        <v>702</v>
      </c>
      <c r="C466">
        <v>35.36</v>
      </c>
      <c r="D466">
        <v>35.520000000000003</v>
      </c>
      <c r="E466">
        <v>34.74</v>
      </c>
      <c r="F466">
        <v>35.020000000000003</v>
      </c>
      <c r="G466">
        <v>5905278</v>
      </c>
      <c r="H466">
        <v>35.093299999999999</v>
      </c>
    </row>
    <row r="467" spans="1:8" x14ac:dyDescent="0.3">
      <c r="A467" t="s">
        <v>736</v>
      </c>
      <c r="B467" t="s">
        <v>139</v>
      </c>
      <c r="C467">
        <v>35.1</v>
      </c>
      <c r="D467">
        <v>35.5</v>
      </c>
      <c r="E467">
        <v>34.299999999999997</v>
      </c>
      <c r="F467">
        <v>34.4</v>
      </c>
      <c r="G467">
        <v>8350600</v>
      </c>
      <c r="H467">
        <v>34.7333</v>
      </c>
    </row>
    <row r="468" spans="1:8" x14ac:dyDescent="0.3">
      <c r="A468" t="s">
        <v>736</v>
      </c>
      <c r="B468" t="s">
        <v>156</v>
      </c>
      <c r="C468">
        <v>34.22</v>
      </c>
      <c r="D468">
        <v>35.08</v>
      </c>
      <c r="E468">
        <v>34.200000000000003</v>
      </c>
      <c r="F468">
        <v>34.9</v>
      </c>
      <c r="G468">
        <v>4809490</v>
      </c>
      <c r="H468">
        <v>34.726700000000001</v>
      </c>
    </row>
    <row r="469" spans="1:8" x14ac:dyDescent="0.3">
      <c r="A469" t="s">
        <v>736</v>
      </c>
      <c r="B469" t="s">
        <v>703</v>
      </c>
      <c r="C469">
        <v>34.9</v>
      </c>
      <c r="D469">
        <v>36.200000000000003</v>
      </c>
      <c r="E469">
        <v>34.9</v>
      </c>
      <c r="F469">
        <v>35.92</v>
      </c>
      <c r="G469">
        <v>9382540</v>
      </c>
      <c r="H469">
        <v>35.673299999999998</v>
      </c>
    </row>
    <row r="470" spans="1:8" x14ac:dyDescent="0.3">
      <c r="A470" t="s">
        <v>736</v>
      </c>
      <c r="B470" t="s">
        <v>223</v>
      </c>
      <c r="C470">
        <v>36.200000000000003</v>
      </c>
      <c r="D470">
        <v>36.299999999999997</v>
      </c>
      <c r="E470">
        <v>35.18</v>
      </c>
      <c r="F470">
        <v>35.200000000000003</v>
      </c>
      <c r="G470">
        <v>4008584</v>
      </c>
      <c r="H470">
        <v>35.56</v>
      </c>
    </row>
    <row r="471" spans="1:8" x14ac:dyDescent="0.3">
      <c r="A471" t="s">
        <v>736</v>
      </c>
      <c r="B471" t="s">
        <v>228</v>
      </c>
      <c r="C471">
        <v>35</v>
      </c>
      <c r="D471">
        <v>35.14</v>
      </c>
      <c r="E471">
        <v>34.18</v>
      </c>
      <c r="F471">
        <v>34.799999999999997</v>
      </c>
      <c r="G471">
        <v>7514606</v>
      </c>
      <c r="H471">
        <v>34.706699999999998</v>
      </c>
    </row>
    <row r="472" spans="1:8" x14ac:dyDescent="0.3">
      <c r="A472" t="s">
        <v>736</v>
      </c>
      <c r="B472" t="s">
        <v>704</v>
      </c>
      <c r="C472">
        <v>34.9</v>
      </c>
      <c r="D472">
        <v>35.94</v>
      </c>
      <c r="E472">
        <v>34.659999999999997</v>
      </c>
      <c r="F472">
        <v>35.9</v>
      </c>
      <c r="G472">
        <v>7849366</v>
      </c>
      <c r="H472">
        <v>35.5</v>
      </c>
    </row>
    <row r="473" spans="1:8" x14ac:dyDescent="0.3">
      <c r="A473" t="s">
        <v>736</v>
      </c>
      <c r="B473" t="s">
        <v>705</v>
      </c>
      <c r="C473">
        <v>36.1</v>
      </c>
      <c r="D473">
        <v>37.56</v>
      </c>
      <c r="E473">
        <v>35.42</v>
      </c>
      <c r="F473">
        <v>35.96</v>
      </c>
      <c r="G473">
        <v>15844360</v>
      </c>
      <c r="H473">
        <v>36.313299999999998</v>
      </c>
    </row>
    <row r="474" spans="1:8" x14ac:dyDescent="0.3">
      <c r="A474" t="s">
        <v>736</v>
      </c>
      <c r="B474" t="s">
        <v>706</v>
      </c>
      <c r="C474">
        <v>36.42</v>
      </c>
      <c r="D474">
        <v>36.72</v>
      </c>
      <c r="E474">
        <v>35.700000000000003</v>
      </c>
      <c r="F474">
        <v>36.26</v>
      </c>
      <c r="G474">
        <v>6442340</v>
      </c>
      <c r="H474">
        <v>36.226700000000001</v>
      </c>
    </row>
    <row r="475" spans="1:8" x14ac:dyDescent="0.3">
      <c r="A475" t="s">
        <v>736</v>
      </c>
      <c r="B475" t="s">
        <v>265</v>
      </c>
      <c r="C475">
        <v>36.26</v>
      </c>
      <c r="D475">
        <v>36.4</v>
      </c>
      <c r="E475">
        <v>35.94</v>
      </c>
      <c r="F475">
        <v>36</v>
      </c>
      <c r="G475">
        <v>3989404</v>
      </c>
      <c r="H475">
        <v>36.113300000000002</v>
      </c>
    </row>
    <row r="476" spans="1:8" x14ac:dyDescent="0.3">
      <c r="A476" t="s">
        <v>736</v>
      </c>
      <c r="B476" t="s">
        <v>707</v>
      </c>
      <c r="C476">
        <v>36.1</v>
      </c>
      <c r="D476">
        <v>36.64</v>
      </c>
      <c r="E476">
        <v>35.28</v>
      </c>
      <c r="F476">
        <v>35.840000000000003</v>
      </c>
      <c r="G476">
        <v>6643732</v>
      </c>
      <c r="H476">
        <v>35.92</v>
      </c>
    </row>
    <row r="477" spans="1:8" x14ac:dyDescent="0.3">
      <c r="A477" t="s">
        <v>736</v>
      </c>
      <c r="B477" t="s">
        <v>271</v>
      </c>
      <c r="C477">
        <v>35.9</v>
      </c>
      <c r="D477">
        <v>36.04</v>
      </c>
      <c r="E477">
        <v>34.4</v>
      </c>
      <c r="F477">
        <v>34.72</v>
      </c>
      <c r="G477">
        <v>4650940</v>
      </c>
      <c r="H477">
        <v>35.0533</v>
      </c>
    </row>
    <row r="478" spans="1:8" x14ac:dyDescent="0.3">
      <c r="A478" t="s">
        <v>736</v>
      </c>
      <c r="B478" t="s">
        <v>708</v>
      </c>
      <c r="C478">
        <v>34.64</v>
      </c>
      <c r="D478">
        <v>35.1</v>
      </c>
      <c r="E478">
        <v>34.18</v>
      </c>
      <c r="F478">
        <v>35</v>
      </c>
      <c r="G478">
        <v>2969649</v>
      </c>
      <c r="H478">
        <v>34.76</v>
      </c>
    </row>
    <row r="479" spans="1:8" x14ac:dyDescent="0.3">
      <c r="A479" t="s">
        <v>736</v>
      </c>
      <c r="B479" t="s">
        <v>709</v>
      </c>
      <c r="C479">
        <v>35.119999999999997</v>
      </c>
      <c r="D479">
        <v>35.72</v>
      </c>
      <c r="E479">
        <v>35</v>
      </c>
      <c r="F479">
        <v>35.1</v>
      </c>
      <c r="G479">
        <v>3237971</v>
      </c>
      <c r="H479">
        <v>35.273299999999999</v>
      </c>
    </row>
    <row r="480" spans="1:8" x14ac:dyDescent="0.3">
      <c r="A480" t="s">
        <v>736</v>
      </c>
      <c r="B480" t="s">
        <v>283</v>
      </c>
      <c r="C480">
        <v>35.1</v>
      </c>
      <c r="D480">
        <v>35.1</v>
      </c>
      <c r="E480">
        <v>34.18</v>
      </c>
      <c r="F480">
        <v>34.840000000000003</v>
      </c>
      <c r="G480">
        <v>3899307</v>
      </c>
      <c r="H480">
        <v>34.706699999999998</v>
      </c>
    </row>
    <row r="481" spans="1:8" x14ac:dyDescent="0.3">
      <c r="A481" t="s">
        <v>736</v>
      </c>
      <c r="B481" t="s">
        <v>290</v>
      </c>
      <c r="C481">
        <v>34.96</v>
      </c>
      <c r="D481">
        <v>35.020000000000003</v>
      </c>
      <c r="E481">
        <v>33.82</v>
      </c>
      <c r="F481">
        <v>33.86</v>
      </c>
      <c r="G481">
        <v>2326702</v>
      </c>
      <c r="H481">
        <v>34.2333</v>
      </c>
    </row>
    <row r="482" spans="1:8" x14ac:dyDescent="0.3">
      <c r="A482" t="s">
        <v>736</v>
      </c>
      <c r="B482" t="s">
        <v>710</v>
      </c>
      <c r="C482">
        <v>33.86</v>
      </c>
      <c r="D482">
        <v>33.9</v>
      </c>
      <c r="E482">
        <v>33.14</v>
      </c>
      <c r="F482">
        <v>33.700000000000003</v>
      </c>
      <c r="G482">
        <v>3090440</v>
      </c>
      <c r="H482">
        <v>33.58</v>
      </c>
    </row>
    <row r="483" spans="1:8" x14ac:dyDescent="0.3">
      <c r="A483" t="s">
        <v>736</v>
      </c>
      <c r="B483" t="s">
        <v>512</v>
      </c>
      <c r="C483">
        <v>33.68</v>
      </c>
      <c r="D483">
        <v>33.979999999999997</v>
      </c>
      <c r="E483">
        <v>32.82</v>
      </c>
      <c r="F483">
        <v>33.78</v>
      </c>
      <c r="G483">
        <v>2503039</v>
      </c>
      <c r="H483">
        <v>33.526699999999998</v>
      </c>
    </row>
    <row r="484" spans="1:8" x14ac:dyDescent="0.3">
      <c r="A484" t="s">
        <v>736</v>
      </c>
      <c r="B484" t="s">
        <v>91</v>
      </c>
      <c r="C484">
        <v>31</v>
      </c>
      <c r="D484">
        <v>32.74</v>
      </c>
      <c r="E484">
        <v>31</v>
      </c>
      <c r="F484">
        <v>32.6</v>
      </c>
      <c r="G484">
        <v>5281129</v>
      </c>
      <c r="H484">
        <v>32.113300000000002</v>
      </c>
    </row>
    <row r="485" spans="1:8" x14ac:dyDescent="0.3">
      <c r="A485" t="s">
        <v>736</v>
      </c>
      <c r="B485" t="s">
        <v>93</v>
      </c>
      <c r="C485">
        <v>32.6</v>
      </c>
      <c r="D485">
        <v>33.04</v>
      </c>
      <c r="E485">
        <v>31.32</v>
      </c>
      <c r="F485">
        <v>31.32</v>
      </c>
      <c r="G485">
        <v>4242302</v>
      </c>
      <c r="H485">
        <v>31.8933</v>
      </c>
    </row>
    <row r="486" spans="1:8" x14ac:dyDescent="0.3">
      <c r="A486" t="s">
        <v>736</v>
      </c>
      <c r="B486" t="s">
        <v>711</v>
      </c>
      <c r="C486">
        <v>31.32</v>
      </c>
      <c r="D486">
        <v>31.96</v>
      </c>
      <c r="E486">
        <v>30.68</v>
      </c>
      <c r="F486">
        <v>31.28</v>
      </c>
      <c r="G486">
        <v>5832072</v>
      </c>
      <c r="H486">
        <v>31.306699999999999</v>
      </c>
    </row>
    <row r="487" spans="1:8" x14ac:dyDescent="0.3">
      <c r="A487" t="s">
        <v>736</v>
      </c>
      <c r="B487" t="s">
        <v>712</v>
      </c>
      <c r="C487">
        <v>31.56</v>
      </c>
      <c r="D487">
        <v>32</v>
      </c>
      <c r="E487">
        <v>30.86</v>
      </c>
      <c r="F487">
        <v>30.92</v>
      </c>
      <c r="G487">
        <v>3039816</v>
      </c>
      <c r="H487">
        <v>31.26</v>
      </c>
    </row>
    <row r="488" spans="1:8" x14ac:dyDescent="0.3">
      <c r="A488" t="s">
        <v>736</v>
      </c>
      <c r="B488" t="s">
        <v>162</v>
      </c>
      <c r="C488">
        <v>30.78</v>
      </c>
      <c r="D488">
        <v>30.78</v>
      </c>
      <c r="E488">
        <v>29.46</v>
      </c>
      <c r="F488">
        <v>29.68</v>
      </c>
      <c r="G488">
        <v>6686501</v>
      </c>
      <c r="H488">
        <v>29.973299999999998</v>
      </c>
    </row>
    <row r="489" spans="1:8" x14ac:dyDescent="0.3">
      <c r="A489" t="s">
        <v>736</v>
      </c>
      <c r="B489" t="s">
        <v>220</v>
      </c>
      <c r="C489">
        <v>28.4</v>
      </c>
      <c r="D489">
        <v>29.22</v>
      </c>
      <c r="E489">
        <v>27.98</v>
      </c>
      <c r="F489">
        <v>29.08</v>
      </c>
      <c r="G489">
        <v>5187920</v>
      </c>
      <c r="H489">
        <v>28.76</v>
      </c>
    </row>
    <row r="490" spans="1:8" x14ac:dyDescent="0.3">
      <c r="A490" t="s">
        <v>736</v>
      </c>
      <c r="B490" t="s">
        <v>713</v>
      </c>
      <c r="C490">
        <v>29.8</v>
      </c>
      <c r="D490">
        <v>30.28</v>
      </c>
      <c r="E490">
        <v>29.62</v>
      </c>
      <c r="F490">
        <v>30</v>
      </c>
      <c r="G490">
        <v>4243080</v>
      </c>
      <c r="H490">
        <v>29.966699999999999</v>
      </c>
    </row>
    <row r="491" spans="1:8" x14ac:dyDescent="0.3">
      <c r="A491" t="s">
        <v>736</v>
      </c>
      <c r="B491" t="s">
        <v>714</v>
      </c>
      <c r="C491">
        <v>30.02</v>
      </c>
      <c r="D491">
        <v>30.42</v>
      </c>
      <c r="E491">
        <v>29.18</v>
      </c>
      <c r="F491">
        <v>29.42</v>
      </c>
      <c r="G491">
        <v>2870166</v>
      </c>
      <c r="H491">
        <v>29.673300000000001</v>
      </c>
    </row>
    <row r="492" spans="1:8" x14ac:dyDescent="0.3">
      <c r="A492" t="s">
        <v>736</v>
      </c>
      <c r="B492" t="s">
        <v>715</v>
      </c>
      <c r="C492">
        <v>29.5</v>
      </c>
      <c r="D492">
        <v>29.86</v>
      </c>
      <c r="E492">
        <v>29</v>
      </c>
      <c r="F492">
        <v>29.3</v>
      </c>
      <c r="G492">
        <v>2997155</v>
      </c>
      <c r="H492">
        <v>29.386700000000001</v>
      </c>
    </row>
    <row r="493" spans="1:8" x14ac:dyDescent="0.3">
      <c r="A493" t="s">
        <v>736</v>
      </c>
      <c r="B493" t="s">
        <v>235</v>
      </c>
      <c r="C493">
        <v>29.18</v>
      </c>
      <c r="D493">
        <v>29.18</v>
      </c>
      <c r="E493">
        <v>28.52</v>
      </c>
      <c r="F493">
        <v>28.94</v>
      </c>
      <c r="G493">
        <v>3194057</v>
      </c>
      <c r="H493">
        <v>28.88</v>
      </c>
    </row>
    <row r="494" spans="1:8" x14ac:dyDescent="0.3">
      <c r="A494" t="s">
        <v>736</v>
      </c>
      <c r="B494" t="s">
        <v>259</v>
      </c>
      <c r="C494">
        <v>28.98</v>
      </c>
      <c r="D494">
        <v>29.2</v>
      </c>
      <c r="E494">
        <v>28.12</v>
      </c>
      <c r="F494">
        <v>28.6</v>
      </c>
      <c r="G494">
        <v>2829877</v>
      </c>
      <c r="H494">
        <v>28.64</v>
      </c>
    </row>
    <row r="495" spans="1:8" x14ac:dyDescent="0.3">
      <c r="A495" t="s">
        <v>736</v>
      </c>
      <c r="B495" t="s">
        <v>716</v>
      </c>
      <c r="C495">
        <v>28.72</v>
      </c>
      <c r="D495">
        <v>29.2</v>
      </c>
      <c r="E495">
        <v>28.6</v>
      </c>
      <c r="F495">
        <v>29.1</v>
      </c>
      <c r="G495">
        <v>5866077</v>
      </c>
      <c r="H495">
        <v>28.966699999999999</v>
      </c>
    </row>
    <row r="496" spans="1:8" x14ac:dyDescent="0.3">
      <c r="A496" t="s">
        <v>736</v>
      </c>
      <c r="B496" t="s">
        <v>269</v>
      </c>
      <c r="C496">
        <v>29.36</v>
      </c>
      <c r="D496">
        <v>29.68</v>
      </c>
      <c r="E496">
        <v>28.76</v>
      </c>
      <c r="F496">
        <v>29</v>
      </c>
      <c r="G496">
        <v>3696744</v>
      </c>
      <c r="H496">
        <v>29.146699999999999</v>
      </c>
    </row>
    <row r="497" spans="1:8" x14ac:dyDescent="0.3">
      <c r="A497" t="s">
        <v>736</v>
      </c>
      <c r="B497" t="s">
        <v>282</v>
      </c>
      <c r="C497">
        <v>28.94</v>
      </c>
      <c r="D497">
        <v>29.32</v>
      </c>
      <c r="E497">
        <v>28.66</v>
      </c>
      <c r="F497">
        <v>29.32</v>
      </c>
      <c r="G497">
        <v>1242949</v>
      </c>
      <c r="H497">
        <v>29.1</v>
      </c>
    </row>
    <row r="498" spans="1:8" x14ac:dyDescent="0.3">
      <c r="A498" t="s">
        <v>736</v>
      </c>
      <c r="B498" t="s">
        <v>717</v>
      </c>
      <c r="C498">
        <v>29</v>
      </c>
      <c r="D498">
        <v>29.12</v>
      </c>
      <c r="E498">
        <v>27.58</v>
      </c>
      <c r="F498">
        <v>28.8</v>
      </c>
      <c r="G498">
        <v>8094075</v>
      </c>
      <c r="H498">
        <v>28.5</v>
      </c>
    </row>
    <row r="499" spans="1:8" x14ac:dyDescent="0.3">
      <c r="A499" t="s">
        <v>736</v>
      </c>
      <c r="B499" t="s">
        <v>285</v>
      </c>
      <c r="C499">
        <v>28.8</v>
      </c>
      <c r="D499">
        <v>28.84</v>
      </c>
      <c r="E499">
        <v>27.7</v>
      </c>
      <c r="F499">
        <v>27.72</v>
      </c>
      <c r="G499">
        <v>4486891</v>
      </c>
      <c r="H499">
        <v>28.0867</v>
      </c>
    </row>
    <row r="500" spans="1:8" x14ac:dyDescent="0.3">
      <c r="A500" t="s">
        <v>736</v>
      </c>
      <c r="B500" t="s">
        <v>718</v>
      </c>
      <c r="C500">
        <v>27.94</v>
      </c>
      <c r="D500">
        <v>28.34</v>
      </c>
      <c r="E500">
        <v>27.62</v>
      </c>
      <c r="F500">
        <v>27.66</v>
      </c>
      <c r="G500">
        <v>6865757</v>
      </c>
      <c r="H500">
        <v>27.8733</v>
      </c>
    </row>
    <row r="501" spans="1:8" x14ac:dyDescent="0.3">
      <c r="A501" t="s">
        <v>736</v>
      </c>
      <c r="B501" t="s">
        <v>291</v>
      </c>
      <c r="C501">
        <v>27.54</v>
      </c>
      <c r="D501">
        <v>27.82</v>
      </c>
      <c r="E501">
        <v>27.28</v>
      </c>
      <c r="F501">
        <v>27.42</v>
      </c>
      <c r="G501">
        <v>4197935</v>
      </c>
      <c r="H501">
        <v>27.506699999999999</v>
      </c>
    </row>
    <row r="502" spans="1:8" x14ac:dyDescent="0.3">
      <c r="A502" t="s">
        <v>736</v>
      </c>
      <c r="B502" t="s">
        <v>295</v>
      </c>
      <c r="C502">
        <v>27.5</v>
      </c>
      <c r="D502">
        <v>27.58</v>
      </c>
      <c r="E502">
        <v>26.92</v>
      </c>
      <c r="F502">
        <v>27.2</v>
      </c>
      <c r="G502">
        <v>3412465</v>
      </c>
      <c r="H502">
        <v>27.2333</v>
      </c>
    </row>
    <row r="503" spans="1:8" x14ac:dyDescent="0.3">
      <c r="A503" t="s">
        <v>736</v>
      </c>
      <c r="B503" t="s">
        <v>298</v>
      </c>
      <c r="C503">
        <v>27.2</v>
      </c>
      <c r="D503">
        <v>27.4</v>
      </c>
      <c r="E503">
        <v>26.86</v>
      </c>
      <c r="F503">
        <v>26.96</v>
      </c>
      <c r="G503">
        <v>3028223</v>
      </c>
      <c r="H503">
        <v>27.0733</v>
      </c>
    </row>
    <row r="504" spans="1:8" x14ac:dyDescent="0.3">
      <c r="A504" t="s">
        <v>736</v>
      </c>
      <c r="B504" t="s">
        <v>719</v>
      </c>
      <c r="C504">
        <v>26.98</v>
      </c>
      <c r="D504">
        <v>27.52</v>
      </c>
      <c r="E504">
        <v>26.98</v>
      </c>
      <c r="F504">
        <v>27.42</v>
      </c>
      <c r="G504">
        <v>6771575</v>
      </c>
      <c r="H504">
        <v>27.306699999999999</v>
      </c>
    </row>
    <row r="505" spans="1:8" x14ac:dyDescent="0.3">
      <c r="A505" t="s">
        <v>736</v>
      </c>
      <c r="B505" t="s">
        <v>720</v>
      </c>
      <c r="C505">
        <v>27.94</v>
      </c>
      <c r="D505">
        <v>28.18</v>
      </c>
      <c r="E505">
        <v>27.62</v>
      </c>
      <c r="F505">
        <v>28.1</v>
      </c>
      <c r="G505">
        <v>7380491</v>
      </c>
      <c r="H505">
        <v>27.966699999999999</v>
      </c>
    </row>
    <row r="506" spans="1:8" x14ac:dyDescent="0.3">
      <c r="A506" t="s">
        <v>736</v>
      </c>
      <c r="B506" t="s">
        <v>721</v>
      </c>
      <c r="C506">
        <v>27.94</v>
      </c>
      <c r="D506">
        <v>27.94</v>
      </c>
      <c r="E506">
        <v>27.5</v>
      </c>
      <c r="F506">
        <v>27.78</v>
      </c>
      <c r="G506">
        <v>4330049</v>
      </c>
      <c r="H506">
        <v>27.74</v>
      </c>
    </row>
    <row r="507" spans="1:8" x14ac:dyDescent="0.3">
      <c r="A507" t="s">
        <v>736</v>
      </c>
      <c r="B507" t="s">
        <v>96</v>
      </c>
      <c r="C507">
        <v>28</v>
      </c>
      <c r="D507">
        <v>28.26</v>
      </c>
      <c r="E507">
        <v>27.7</v>
      </c>
      <c r="F507">
        <v>27.96</v>
      </c>
      <c r="G507">
        <v>5534468</v>
      </c>
      <c r="H507">
        <v>27.973299999999998</v>
      </c>
    </row>
    <row r="508" spans="1:8" x14ac:dyDescent="0.3">
      <c r="A508" t="s">
        <v>736</v>
      </c>
      <c r="B508" t="s">
        <v>722</v>
      </c>
      <c r="C508">
        <v>28.18</v>
      </c>
      <c r="D508">
        <v>28.48</v>
      </c>
      <c r="E508">
        <v>28.02</v>
      </c>
      <c r="F508">
        <v>28.18</v>
      </c>
      <c r="G508">
        <v>6040992</v>
      </c>
      <c r="H508">
        <v>28.226700000000001</v>
      </c>
    </row>
    <row r="509" spans="1:8" x14ac:dyDescent="0.3">
      <c r="A509" t="s">
        <v>736</v>
      </c>
      <c r="B509" t="s">
        <v>164</v>
      </c>
      <c r="C509">
        <v>28.16</v>
      </c>
      <c r="D509">
        <v>28.4</v>
      </c>
      <c r="E509">
        <v>27.36</v>
      </c>
      <c r="F509">
        <v>27.54</v>
      </c>
      <c r="G509">
        <v>5292312</v>
      </c>
      <c r="H509">
        <v>27.7667</v>
      </c>
    </row>
    <row r="510" spans="1:8" x14ac:dyDescent="0.3">
      <c r="A510" t="s">
        <v>736</v>
      </c>
      <c r="B510" t="s">
        <v>723</v>
      </c>
      <c r="C510">
        <v>28.62</v>
      </c>
      <c r="D510">
        <v>29.5</v>
      </c>
      <c r="E510">
        <v>28.5</v>
      </c>
      <c r="F510">
        <v>29.28</v>
      </c>
      <c r="G510">
        <v>8822422</v>
      </c>
      <c r="H510">
        <v>29.093299999999999</v>
      </c>
    </row>
    <row r="511" spans="1:8" x14ac:dyDescent="0.3">
      <c r="A511" t="s">
        <v>736</v>
      </c>
      <c r="B511" t="s">
        <v>724</v>
      </c>
      <c r="C511">
        <v>29</v>
      </c>
      <c r="D511">
        <v>29.24</v>
      </c>
      <c r="E511">
        <v>28.76</v>
      </c>
      <c r="F511">
        <v>29.06</v>
      </c>
      <c r="G511">
        <v>5374098</v>
      </c>
      <c r="H511">
        <v>29.02</v>
      </c>
    </row>
    <row r="512" spans="1:8" x14ac:dyDescent="0.3">
      <c r="A512" t="s">
        <v>736</v>
      </c>
      <c r="B512" t="s">
        <v>725</v>
      </c>
      <c r="C512">
        <v>29.26</v>
      </c>
      <c r="D512">
        <v>30.9</v>
      </c>
      <c r="E512">
        <v>29.2</v>
      </c>
      <c r="F512">
        <v>30.84</v>
      </c>
      <c r="G512">
        <v>15511840</v>
      </c>
      <c r="H512">
        <v>30.313300000000002</v>
      </c>
    </row>
    <row r="513" spans="1:8" x14ac:dyDescent="0.3">
      <c r="A513" t="s">
        <v>736</v>
      </c>
      <c r="B513" t="s">
        <v>242</v>
      </c>
      <c r="C513">
        <v>30.3</v>
      </c>
      <c r="D513">
        <v>30.34</v>
      </c>
      <c r="E513">
        <v>29.54</v>
      </c>
      <c r="F513">
        <v>30.02</v>
      </c>
      <c r="G513">
        <v>9088027</v>
      </c>
      <c r="H513">
        <v>29.966699999999999</v>
      </c>
    </row>
    <row r="514" spans="1:8" x14ac:dyDescent="0.3">
      <c r="A514" t="s">
        <v>736</v>
      </c>
      <c r="B514" t="s">
        <v>726</v>
      </c>
      <c r="C514">
        <v>30.3</v>
      </c>
      <c r="D514">
        <v>30.98</v>
      </c>
      <c r="E514">
        <v>30.22</v>
      </c>
      <c r="F514">
        <v>30.86</v>
      </c>
      <c r="G514">
        <v>6065528</v>
      </c>
      <c r="H514">
        <v>30.686699999999998</v>
      </c>
    </row>
    <row r="515" spans="1:8" x14ac:dyDescent="0.3">
      <c r="A515" t="s">
        <v>736</v>
      </c>
      <c r="B515" t="s">
        <v>727</v>
      </c>
      <c r="C515">
        <v>30.94</v>
      </c>
      <c r="D515">
        <v>31.36</v>
      </c>
      <c r="E515">
        <v>30.78</v>
      </c>
      <c r="F515">
        <v>31.1</v>
      </c>
      <c r="G515">
        <v>4520960</v>
      </c>
      <c r="H515">
        <v>31.08</v>
      </c>
    </row>
    <row r="516" spans="1:8" x14ac:dyDescent="0.3">
      <c r="A516" t="s">
        <v>736</v>
      </c>
      <c r="B516" t="s">
        <v>728</v>
      </c>
      <c r="C516">
        <v>31.5</v>
      </c>
      <c r="D516">
        <v>31.6</v>
      </c>
      <c r="E516">
        <v>30.68</v>
      </c>
      <c r="F516">
        <v>30.82</v>
      </c>
      <c r="G516">
        <v>3073661</v>
      </c>
      <c r="H516">
        <v>31.033300000000001</v>
      </c>
    </row>
    <row r="517" spans="1:8" x14ac:dyDescent="0.3">
      <c r="A517" t="s">
        <v>736</v>
      </c>
      <c r="B517" t="s">
        <v>729</v>
      </c>
      <c r="C517">
        <v>30.92</v>
      </c>
      <c r="D517">
        <v>32.14</v>
      </c>
      <c r="E517">
        <v>30.62</v>
      </c>
      <c r="F517">
        <v>32.04</v>
      </c>
      <c r="G517">
        <v>8185629</v>
      </c>
      <c r="H517">
        <v>31.6</v>
      </c>
    </row>
    <row r="518" spans="1:8" x14ac:dyDescent="0.3">
      <c r="A518" t="s">
        <v>736</v>
      </c>
      <c r="B518" t="s">
        <v>730</v>
      </c>
      <c r="C518">
        <v>31.42</v>
      </c>
      <c r="D518">
        <v>31.94</v>
      </c>
      <c r="E518">
        <v>31.36</v>
      </c>
      <c r="F518">
        <v>31.5</v>
      </c>
      <c r="G518">
        <v>3003650</v>
      </c>
      <c r="H518">
        <v>31.6</v>
      </c>
    </row>
    <row r="519" spans="1:8" x14ac:dyDescent="0.3">
      <c r="A519" t="s">
        <v>736</v>
      </c>
      <c r="B519" t="s">
        <v>731</v>
      </c>
      <c r="C519">
        <v>31.7</v>
      </c>
      <c r="D519">
        <v>32.08</v>
      </c>
      <c r="E519">
        <v>31.66</v>
      </c>
      <c r="F519">
        <v>31.96</v>
      </c>
      <c r="G519">
        <v>3810107</v>
      </c>
      <c r="H519">
        <v>31.9</v>
      </c>
    </row>
    <row r="520" spans="1:8" x14ac:dyDescent="0.3">
      <c r="A520" t="s">
        <v>736</v>
      </c>
      <c r="B520" t="s">
        <v>732</v>
      </c>
      <c r="C520">
        <v>32.020000000000003</v>
      </c>
      <c r="D520">
        <v>32.5</v>
      </c>
      <c r="E520">
        <v>30.66</v>
      </c>
      <c r="F520">
        <v>31.3</v>
      </c>
      <c r="G520">
        <v>5675023</v>
      </c>
      <c r="H520">
        <v>31.486699999999999</v>
      </c>
    </row>
    <row r="521" spans="1:8" x14ac:dyDescent="0.3">
      <c r="A521" t="s">
        <v>736</v>
      </c>
      <c r="B521" t="s">
        <v>733</v>
      </c>
      <c r="C521">
        <v>31.3</v>
      </c>
      <c r="D521">
        <v>31.3</v>
      </c>
      <c r="E521">
        <v>30.5</v>
      </c>
      <c r="F521">
        <v>31.04</v>
      </c>
      <c r="G521">
        <v>4428072</v>
      </c>
      <c r="H521">
        <v>30.9467</v>
      </c>
    </row>
    <row r="522" spans="1:8" x14ac:dyDescent="0.3">
      <c r="A522" t="s">
        <v>736</v>
      </c>
      <c r="B522" t="s">
        <v>734</v>
      </c>
      <c r="C522">
        <v>31.04</v>
      </c>
      <c r="D522">
        <v>31.76</v>
      </c>
      <c r="E522">
        <v>30.9</v>
      </c>
      <c r="F522">
        <v>30.9</v>
      </c>
      <c r="G522">
        <v>4329095</v>
      </c>
      <c r="H522">
        <v>31.186699999999998</v>
      </c>
    </row>
    <row r="523" spans="1:8" x14ac:dyDescent="0.3">
      <c r="A523" t="s">
        <v>736</v>
      </c>
      <c r="B523" t="s">
        <v>735</v>
      </c>
      <c r="C523">
        <v>30.9</v>
      </c>
      <c r="D523">
        <v>31.02</v>
      </c>
      <c r="E523">
        <v>30.2</v>
      </c>
      <c r="F523">
        <v>30.24</v>
      </c>
      <c r="G523">
        <v>1801980</v>
      </c>
      <c r="H523">
        <v>30.486699999999999</v>
      </c>
    </row>
    <row r="524" spans="1:8" x14ac:dyDescent="0.3">
      <c r="A524" t="s">
        <v>191</v>
      </c>
      <c r="B524" t="s">
        <v>696</v>
      </c>
      <c r="C524">
        <v>3.28</v>
      </c>
      <c r="D524">
        <v>3.29</v>
      </c>
      <c r="E524">
        <v>3.24</v>
      </c>
      <c r="F524">
        <v>3.25</v>
      </c>
      <c r="G524">
        <v>28877170</v>
      </c>
      <c r="H524">
        <v>3.26</v>
      </c>
    </row>
    <row r="525" spans="1:8" x14ac:dyDescent="0.3">
      <c r="A525" t="s">
        <v>191</v>
      </c>
      <c r="B525" t="s">
        <v>697</v>
      </c>
      <c r="C525">
        <v>3.25</v>
      </c>
      <c r="D525">
        <v>3.29</v>
      </c>
      <c r="E525">
        <v>3.21</v>
      </c>
      <c r="F525">
        <v>3.21</v>
      </c>
      <c r="G525">
        <v>31332700</v>
      </c>
      <c r="H525">
        <v>3.2366999999999999</v>
      </c>
    </row>
    <row r="526" spans="1:8" x14ac:dyDescent="0.3">
      <c r="A526" t="s">
        <v>191</v>
      </c>
      <c r="B526" t="s">
        <v>698</v>
      </c>
      <c r="C526">
        <v>3.22</v>
      </c>
      <c r="D526">
        <v>3.26</v>
      </c>
      <c r="E526">
        <v>3.21</v>
      </c>
      <c r="F526">
        <v>3.22</v>
      </c>
      <c r="G526">
        <v>35951780</v>
      </c>
      <c r="H526">
        <v>3.23</v>
      </c>
    </row>
    <row r="527" spans="1:8" x14ac:dyDescent="0.3">
      <c r="A527" t="s">
        <v>191</v>
      </c>
      <c r="B527" t="s">
        <v>699</v>
      </c>
      <c r="C527">
        <v>3.24</v>
      </c>
      <c r="D527">
        <v>3.25</v>
      </c>
      <c r="E527">
        <v>3.19</v>
      </c>
      <c r="F527">
        <v>3.22</v>
      </c>
      <c r="G527">
        <v>29050390</v>
      </c>
      <c r="H527">
        <v>3.22</v>
      </c>
    </row>
    <row r="528" spans="1:8" x14ac:dyDescent="0.3">
      <c r="A528" t="s">
        <v>191</v>
      </c>
      <c r="B528" t="s">
        <v>700</v>
      </c>
      <c r="C528">
        <v>3.21</v>
      </c>
      <c r="D528">
        <v>3.23</v>
      </c>
      <c r="E528">
        <v>3.12</v>
      </c>
      <c r="F528">
        <v>3.13</v>
      </c>
      <c r="G528">
        <v>27308760</v>
      </c>
      <c r="H528">
        <v>3.16</v>
      </c>
    </row>
    <row r="529" spans="1:8" x14ac:dyDescent="0.3">
      <c r="A529" t="s">
        <v>191</v>
      </c>
      <c r="B529" t="s">
        <v>77</v>
      </c>
      <c r="C529">
        <v>3.12</v>
      </c>
      <c r="D529">
        <v>3.22</v>
      </c>
      <c r="E529">
        <v>3.07</v>
      </c>
      <c r="F529">
        <v>3.16</v>
      </c>
      <c r="G529">
        <v>31423310</v>
      </c>
      <c r="H529">
        <v>3.15</v>
      </c>
    </row>
    <row r="530" spans="1:8" x14ac:dyDescent="0.3">
      <c r="A530" t="s">
        <v>191</v>
      </c>
      <c r="B530" t="s">
        <v>701</v>
      </c>
      <c r="C530">
        <v>3.19</v>
      </c>
      <c r="D530">
        <v>3.3</v>
      </c>
      <c r="E530">
        <v>3.16</v>
      </c>
      <c r="F530">
        <v>3.2</v>
      </c>
      <c r="G530">
        <v>27317060</v>
      </c>
      <c r="H530">
        <v>3.22</v>
      </c>
    </row>
    <row r="531" spans="1:8" x14ac:dyDescent="0.3">
      <c r="A531" t="s">
        <v>191</v>
      </c>
      <c r="B531" t="s">
        <v>702</v>
      </c>
      <c r="C531">
        <v>3.23</v>
      </c>
      <c r="D531">
        <v>3.27</v>
      </c>
      <c r="E531">
        <v>3.19</v>
      </c>
      <c r="F531">
        <v>3.19</v>
      </c>
      <c r="G531">
        <v>24676470</v>
      </c>
      <c r="H531">
        <v>3.2166999999999999</v>
      </c>
    </row>
    <row r="532" spans="1:8" x14ac:dyDescent="0.3">
      <c r="A532" t="s">
        <v>191</v>
      </c>
      <c r="B532" t="s">
        <v>139</v>
      </c>
      <c r="C532">
        <v>3.18</v>
      </c>
      <c r="D532">
        <v>3.26</v>
      </c>
      <c r="E532">
        <v>3.16</v>
      </c>
      <c r="F532">
        <v>3.18</v>
      </c>
      <c r="G532">
        <v>28849580</v>
      </c>
      <c r="H532">
        <v>3.2</v>
      </c>
    </row>
    <row r="533" spans="1:8" x14ac:dyDescent="0.3">
      <c r="A533" t="s">
        <v>191</v>
      </c>
      <c r="B533" t="s">
        <v>156</v>
      </c>
      <c r="C533">
        <v>3.19</v>
      </c>
      <c r="D533">
        <v>3.21</v>
      </c>
      <c r="E533">
        <v>3.13</v>
      </c>
      <c r="F533">
        <v>3.16</v>
      </c>
      <c r="G533">
        <v>13410360</v>
      </c>
      <c r="H533">
        <v>3.1667000000000001</v>
      </c>
    </row>
    <row r="534" spans="1:8" x14ac:dyDescent="0.3">
      <c r="A534" t="s">
        <v>191</v>
      </c>
      <c r="B534" t="s">
        <v>703</v>
      </c>
      <c r="C534">
        <v>3.18</v>
      </c>
      <c r="D534">
        <v>3.28</v>
      </c>
      <c r="E534">
        <v>3.18</v>
      </c>
      <c r="F534">
        <v>3.24</v>
      </c>
      <c r="G534">
        <v>31776600</v>
      </c>
      <c r="H534">
        <v>3.2332999999999998</v>
      </c>
    </row>
    <row r="535" spans="1:8" x14ac:dyDescent="0.3">
      <c r="A535" t="s">
        <v>191</v>
      </c>
      <c r="B535" t="s">
        <v>223</v>
      </c>
      <c r="C535">
        <v>3.26</v>
      </c>
      <c r="D535">
        <v>3.32</v>
      </c>
      <c r="E535">
        <v>3.23</v>
      </c>
      <c r="F535">
        <v>3.25</v>
      </c>
      <c r="G535">
        <v>42302660</v>
      </c>
      <c r="H535">
        <v>3.2667000000000002</v>
      </c>
    </row>
    <row r="536" spans="1:8" x14ac:dyDescent="0.3">
      <c r="A536" t="s">
        <v>191</v>
      </c>
      <c r="B536" t="s">
        <v>228</v>
      </c>
      <c r="C536">
        <v>3.24</v>
      </c>
      <c r="D536">
        <v>3.26</v>
      </c>
      <c r="E536">
        <v>3.21</v>
      </c>
      <c r="F536">
        <v>3.22</v>
      </c>
      <c r="G536">
        <v>25391550</v>
      </c>
      <c r="H536">
        <v>3.23</v>
      </c>
    </row>
    <row r="537" spans="1:8" x14ac:dyDescent="0.3">
      <c r="A537" t="s">
        <v>191</v>
      </c>
      <c r="B537" t="s">
        <v>704</v>
      </c>
      <c r="C537">
        <v>3.24</v>
      </c>
      <c r="D537">
        <v>3.27</v>
      </c>
      <c r="E537">
        <v>3.2</v>
      </c>
      <c r="F537">
        <v>3.25</v>
      </c>
      <c r="G537">
        <v>28937740</v>
      </c>
      <c r="H537">
        <v>3.24</v>
      </c>
    </row>
    <row r="538" spans="1:8" x14ac:dyDescent="0.3">
      <c r="A538" t="s">
        <v>191</v>
      </c>
      <c r="B538" t="s">
        <v>705</v>
      </c>
      <c r="C538">
        <v>3.25</v>
      </c>
      <c r="D538">
        <v>3.33</v>
      </c>
      <c r="E538">
        <v>3.25</v>
      </c>
      <c r="F538">
        <v>3.32</v>
      </c>
      <c r="G538">
        <v>56430920</v>
      </c>
      <c r="H538">
        <v>3.3</v>
      </c>
    </row>
    <row r="539" spans="1:8" x14ac:dyDescent="0.3">
      <c r="A539" t="s">
        <v>191</v>
      </c>
      <c r="B539" t="s">
        <v>706</v>
      </c>
      <c r="C539">
        <v>3.34</v>
      </c>
      <c r="D539">
        <v>3.4</v>
      </c>
      <c r="E539">
        <v>3.34</v>
      </c>
      <c r="F539">
        <v>3.37</v>
      </c>
      <c r="G539">
        <v>30923960</v>
      </c>
      <c r="H539">
        <v>3.37</v>
      </c>
    </row>
    <row r="540" spans="1:8" x14ac:dyDescent="0.3">
      <c r="A540" t="s">
        <v>191</v>
      </c>
      <c r="B540" t="s">
        <v>265</v>
      </c>
      <c r="C540">
        <v>3.38</v>
      </c>
      <c r="D540">
        <v>3.42</v>
      </c>
      <c r="E540">
        <v>3.37</v>
      </c>
      <c r="F540">
        <v>3.4</v>
      </c>
      <c r="G540">
        <v>40330820</v>
      </c>
      <c r="H540">
        <v>3.3967000000000001</v>
      </c>
    </row>
    <row r="541" spans="1:8" x14ac:dyDescent="0.3">
      <c r="A541" t="s">
        <v>191</v>
      </c>
      <c r="B541" t="s">
        <v>707</v>
      </c>
      <c r="C541">
        <v>3.43</v>
      </c>
      <c r="D541">
        <v>3.43</v>
      </c>
      <c r="E541">
        <v>3.25</v>
      </c>
      <c r="F541">
        <v>3.25</v>
      </c>
      <c r="G541">
        <v>35629740</v>
      </c>
      <c r="H541">
        <v>3.31</v>
      </c>
    </row>
    <row r="542" spans="1:8" x14ac:dyDescent="0.3">
      <c r="A542" t="s">
        <v>191</v>
      </c>
      <c r="B542" t="s">
        <v>271</v>
      </c>
      <c r="C542">
        <v>3.27</v>
      </c>
      <c r="D542">
        <v>3.28</v>
      </c>
      <c r="E542">
        <v>3.06</v>
      </c>
      <c r="F542">
        <v>3.07</v>
      </c>
      <c r="G542">
        <v>24407340</v>
      </c>
      <c r="H542">
        <v>3.1366999999999998</v>
      </c>
    </row>
    <row r="543" spans="1:8" x14ac:dyDescent="0.3">
      <c r="A543" t="s">
        <v>191</v>
      </c>
      <c r="B543" t="s">
        <v>708</v>
      </c>
      <c r="C543">
        <v>3.09</v>
      </c>
      <c r="D543">
        <v>3.13</v>
      </c>
      <c r="E543">
        <v>3.08</v>
      </c>
      <c r="F543">
        <v>3.11</v>
      </c>
      <c r="G543">
        <v>17960860</v>
      </c>
      <c r="H543">
        <v>3.1067</v>
      </c>
    </row>
    <row r="544" spans="1:8" x14ac:dyDescent="0.3">
      <c r="A544" t="s">
        <v>191</v>
      </c>
      <c r="B544" t="s">
        <v>709</v>
      </c>
      <c r="C544">
        <v>3.13</v>
      </c>
      <c r="D544">
        <v>3.19</v>
      </c>
      <c r="E544">
        <v>3.08</v>
      </c>
      <c r="F544">
        <v>3.08</v>
      </c>
      <c r="G544">
        <v>17884270</v>
      </c>
      <c r="H544">
        <v>3.1166999999999998</v>
      </c>
    </row>
    <row r="545" spans="1:8" x14ac:dyDescent="0.3">
      <c r="A545" t="s">
        <v>191</v>
      </c>
      <c r="B545" t="s">
        <v>283</v>
      </c>
      <c r="C545">
        <v>3.09</v>
      </c>
      <c r="D545">
        <v>3.11</v>
      </c>
      <c r="E545">
        <v>3.05</v>
      </c>
      <c r="F545">
        <v>3.07</v>
      </c>
      <c r="G545">
        <v>14782730</v>
      </c>
      <c r="H545">
        <v>3.0767000000000002</v>
      </c>
    </row>
    <row r="546" spans="1:8" x14ac:dyDescent="0.3">
      <c r="A546" t="s">
        <v>191</v>
      </c>
      <c r="B546" t="s">
        <v>290</v>
      </c>
      <c r="C546">
        <v>3.08</v>
      </c>
      <c r="D546">
        <v>3.1</v>
      </c>
      <c r="E546">
        <v>2.99</v>
      </c>
      <c r="F546">
        <v>2.99</v>
      </c>
      <c r="G546">
        <v>26692350</v>
      </c>
      <c r="H546">
        <v>3.0266999999999999</v>
      </c>
    </row>
    <row r="547" spans="1:8" x14ac:dyDescent="0.3">
      <c r="A547" t="s">
        <v>191</v>
      </c>
      <c r="B547" t="s">
        <v>710</v>
      </c>
      <c r="C547">
        <v>3</v>
      </c>
      <c r="D547">
        <v>3.02</v>
      </c>
      <c r="E547">
        <v>2.98</v>
      </c>
      <c r="F547">
        <v>2.99</v>
      </c>
      <c r="G547">
        <v>18230220</v>
      </c>
      <c r="H547">
        <v>2.9967000000000001</v>
      </c>
    </row>
    <row r="548" spans="1:8" x14ac:dyDescent="0.3">
      <c r="A548" t="s">
        <v>191</v>
      </c>
      <c r="B548" t="s">
        <v>512</v>
      </c>
      <c r="C548">
        <v>3</v>
      </c>
      <c r="D548">
        <v>3.03</v>
      </c>
      <c r="E548">
        <v>2.93</v>
      </c>
      <c r="F548">
        <v>2.96</v>
      </c>
      <c r="G548">
        <v>18914080</v>
      </c>
      <c r="H548">
        <v>2.9733000000000001</v>
      </c>
    </row>
    <row r="549" spans="1:8" x14ac:dyDescent="0.3">
      <c r="A549" t="s">
        <v>191</v>
      </c>
      <c r="B549" t="s">
        <v>91</v>
      </c>
      <c r="C549">
        <v>2.73</v>
      </c>
      <c r="D549">
        <v>2.83</v>
      </c>
      <c r="E549">
        <v>2.71</v>
      </c>
      <c r="F549">
        <v>2.77</v>
      </c>
      <c r="G549">
        <v>29262650</v>
      </c>
      <c r="H549">
        <v>2.77</v>
      </c>
    </row>
    <row r="550" spans="1:8" x14ac:dyDescent="0.3">
      <c r="A550" t="s">
        <v>191</v>
      </c>
      <c r="B550" t="s">
        <v>93</v>
      </c>
      <c r="C550">
        <v>2.77</v>
      </c>
      <c r="D550">
        <v>2.82</v>
      </c>
      <c r="E550">
        <v>2.73</v>
      </c>
      <c r="F550">
        <v>2.74</v>
      </c>
      <c r="G550">
        <v>20564000</v>
      </c>
      <c r="H550">
        <v>2.7633000000000001</v>
      </c>
    </row>
    <row r="551" spans="1:8" x14ac:dyDescent="0.3">
      <c r="A551" t="s">
        <v>191</v>
      </c>
      <c r="B551" t="s">
        <v>711</v>
      </c>
      <c r="C551">
        <v>2.75</v>
      </c>
      <c r="D551">
        <v>2.83</v>
      </c>
      <c r="E551">
        <v>2.75</v>
      </c>
      <c r="F551">
        <v>2.79</v>
      </c>
      <c r="G551">
        <v>19430060</v>
      </c>
      <c r="H551">
        <v>2.79</v>
      </c>
    </row>
    <row r="552" spans="1:8" x14ac:dyDescent="0.3">
      <c r="A552" t="s">
        <v>191</v>
      </c>
      <c r="B552" t="s">
        <v>712</v>
      </c>
      <c r="C552">
        <v>2.81</v>
      </c>
      <c r="D552">
        <v>2.93</v>
      </c>
      <c r="E552">
        <v>2.81</v>
      </c>
      <c r="F552">
        <v>2.89</v>
      </c>
      <c r="G552">
        <v>18943410</v>
      </c>
      <c r="H552">
        <v>2.8767</v>
      </c>
    </row>
    <row r="553" spans="1:8" x14ac:dyDescent="0.3">
      <c r="A553" t="s">
        <v>191</v>
      </c>
      <c r="B553" t="s">
        <v>162</v>
      </c>
      <c r="C553">
        <v>2.89</v>
      </c>
      <c r="D553">
        <v>2.91</v>
      </c>
      <c r="E553">
        <v>2.81</v>
      </c>
      <c r="F553">
        <v>2.82</v>
      </c>
      <c r="G553">
        <v>11055600</v>
      </c>
      <c r="H553">
        <v>2.8466999999999998</v>
      </c>
    </row>
    <row r="554" spans="1:8" x14ac:dyDescent="0.3">
      <c r="A554" t="s">
        <v>191</v>
      </c>
      <c r="B554" t="s">
        <v>220</v>
      </c>
      <c r="C554">
        <v>2.81</v>
      </c>
      <c r="D554">
        <v>2.81</v>
      </c>
      <c r="E554">
        <v>2.73</v>
      </c>
      <c r="F554">
        <v>2.76</v>
      </c>
      <c r="G554">
        <v>18251560</v>
      </c>
      <c r="H554">
        <v>2.7667000000000002</v>
      </c>
    </row>
    <row r="555" spans="1:8" x14ac:dyDescent="0.3">
      <c r="A555" t="s">
        <v>191</v>
      </c>
      <c r="B555" t="s">
        <v>713</v>
      </c>
      <c r="C555">
        <v>2.82</v>
      </c>
      <c r="D555">
        <v>2.93</v>
      </c>
      <c r="E555">
        <v>2.79</v>
      </c>
      <c r="F555">
        <v>2.89</v>
      </c>
      <c r="G555">
        <v>25677540</v>
      </c>
      <c r="H555">
        <v>2.87</v>
      </c>
    </row>
    <row r="556" spans="1:8" x14ac:dyDescent="0.3">
      <c r="A556" t="s">
        <v>191</v>
      </c>
      <c r="B556" t="s">
        <v>714</v>
      </c>
      <c r="C556">
        <v>2.9</v>
      </c>
      <c r="D556">
        <v>2.95</v>
      </c>
      <c r="E556">
        <v>2.85</v>
      </c>
      <c r="F556">
        <v>2.88</v>
      </c>
      <c r="G556">
        <v>16049130</v>
      </c>
      <c r="H556">
        <v>2.8933</v>
      </c>
    </row>
    <row r="557" spans="1:8" x14ac:dyDescent="0.3">
      <c r="A557" t="s">
        <v>191</v>
      </c>
      <c r="B557" t="s">
        <v>715</v>
      </c>
      <c r="C557">
        <v>2.83</v>
      </c>
      <c r="D557">
        <v>2.92</v>
      </c>
      <c r="E557">
        <v>2.77</v>
      </c>
      <c r="F557">
        <v>2.89</v>
      </c>
      <c r="G557">
        <v>20807770</v>
      </c>
      <c r="H557">
        <v>2.86</v>
      </c>
    </row>
    <row r="558" spans="1:8" x14ac:dyDescent="0.3">
      <c r="A558" t="s">
        <v>191</v>
      </c>
      <c r="B558" t="s">
        <v>235</v>
      </c>
      <c r="C558">
        <v>2.91</v>
      </c>
      <c r="D558">
        <v>2.92</v>
      </c>
      <c r="E558">
        <v>2.82</v>
      </c>
      <c r="F558">
        <v>2.84</v>
      </c>
      <c r="G558">
        <v>13204280</v>
      </c>
      <c r="H558">
        <v>2.86</v>
      </c>
    </row>
    <row r="559" spans="1:8" x14ac:dyDescent="0.3">
      <c r="A559" t="s">
        <v>191</v>
      </c>
      <c r="B559" t="s">
        <v>259</v>
      </c>
      <c r="C559">
        <v>2.88</v>
      </c>
      <c r="D559">
        <v>3.06</v>
      </c>
      <c r="E559">
        <v>2.86</v>
      </c>
      <c r="F559">
        <v>2.93</v>
      </c>
      <c r="G559">
        <v>57350830</v>
      </c>
      <c r="H559">
        <v>2.95</v>
      </c>
    </row>
    <row r="560" spans="1:8" x14ac:dyDescent="0.3">
      <c r="A560" t="s">
        <v>191</v>
      </c>
      <c r="B560" t="s">
        <v>716</v>
      </c>
      <c r="C560">
        <v>2.94</v>
      </c>
      <c r="D560">
        <v>3.09</v>
      </c>
      <c r="E560">
        <v>2.94</v>
      </c>
      <c r="F560">
        <v>2.98</v>
      </c>
      <c r="G560">
        <v>47449090</v>
      </c>
      <c r="H560">
        <v>3.0032999999999999</v>
      </c>
    </row>
    <row r="561" spans="1:8" x14ac:dyDescent="0.3">
      <c r="A561" t="s">
        <v>191</v>
      </c>
      <c r="B561" t="s">
        <v>269</v>
      </c>
      <c r="C561">
        <v>2.99</v>
      </c>
      <c r="D561">
        <v>3.11</v>
      </c>
      <c r="E561">
        <v>2.98</v>
      </c>
      <c r="F561">
        <v>3.02</v>
      </c>
      <c r="G561">
        <v>45856460</v>
      </c>
      <c r="H561">
        <v>3.0367000000000002</v>
      </c>
    </row>
    <row r="562" spans="1:8" x14ac:dyDescent="0.3">
      <c r="A562" t="s">
        <v>191</v>
      </c>
      <c r="B562" t="s">
        <v>282</v>
      </c>
      <c r="C562">
        <v>3.01</v>
      </c>
      <c r="D562">
        <v>3.1</v>
      </c>
      <c r="E562">
        <v>2.98</v>
      </c>
      <c r="F562">
        <v>3.04</v>
      </c>
      <c r="G562">
        <v>21779680</v>
      </c>
      <c r="H562">
        <v>3.04</v>
      </c>
    </row>
    <row r="563" spans="1:8" x14ac:dyDescent="0.3">
      <c r="A563" t="s">
        <v>191</v>
      </c>
      <c r="B563" t="s">
        <v>717</v>
      </c>
      <c r="C563">
        <v>3.02</v>
      </c>
      <c r="D563">
        <v>3.05</v>
      </c>
      <c r="E563">
        <v>2.89</v>
      </c>
      <c r="F563">
        <v>3.03</v>
      </c>
      <c r="G563">
        <v>42484400</v>
      </c>
      <c r="H563">
        <v>2.99</v>
      </c>
    </row>
    <row r="564" spans="1:8" x14ac:dyDescent="0.3">
      <c r="A564" t="s">
        <v>191</v>
      </c>
      <c r="B564" t="s">
        <v>285</v>
      </c>
      <c r="C564">
        <v>3.03</v>
      </c>
      <c r="D564">
        <v>3.03</v>
      </c>
      <c r="E564">
        <v>2.91</v>
      </c>
      <c r="F564">
        <v>2.92</v>
      </c>
      <c r="G564">
        <v>20642850</v>
      </c>
      <c r="H564">
        <v>2.9533</v>
      </c>
    </row>
    <row r="565" spans="1:8" x14ac:dyDescent="0.3">
      <c r="A565" t="s">
        <v>191</v>
      </c>
      <c r="B565" t="s">
        <v>718</v>
      </c>
      <c r="C565">
        <v>2.95</v>
      </c>
      <c r="D565">
        <v>2.96</v>
      </c>
      <c r="E565">
        <v>2.89</v>
      </c>
      <c r="F565">
        <v>2.89</v>
      </c>
      <c r="G565">
        <v>21785000</v>
      </c>
      <c r="H565">
        <v>2.9133</v>
      </c>
    </row>
    <row r="566" spans="1:8" x14ac:dyDescent="0.3">
      <c r="A566" t="s">
        <v>191</v>
      </c>
      <c r="B566" t="s">
        <v>291</v>
      </c>
      <c r="C566">
        <v>2.9</v>
      </c>
      <c r="D566">
        <v>2.94</v>
      </c>
      <c r="E566">
        <v>2.85</v>
      </c>
      <c r="F566">
        <v>2.85</v>
      </c>
      <c r="G566">
        <v>16837660</v>
      </c>
      <c r="H566">
        <v>2.88</v>
      </c>
    </row>
    <row r="567" spans="1:8" x14ac:dyDescent="0.3">
      <c r="A567" t="s">
        <v>191</v>
      </c>
      <c r="B567" t="s">
        <v>295</v>
      </c>
      <c r="C567">
        <v>2.87</v>
      </c>
      <c r="D567">
        <v>2.9</v>
      </c>
      <c r="E567">
        <v>2.78</v>
      </c>
      <c r="F567">
        <v>2.79</v>
      </c>
      <c r="G567">
        <v>13639410</v>
      </c>
      <c r="H567">
        <v>2.8233000000000001</v>
      </c>
    </row>
    <row r="568" spans="1:8" x14ac:dyDescent="0.3">
      <c r="A568" t="s">
        <v>191</v>
      </c>
      <c r="B568" t="s">
        <v>298</v>
      </c>
      <c r="C568">
        <v>2.85</v>
      </c>
      <c r="D568">
        <v>2.85</v>
      </c>
      <c r="E568">
        <v>2.75</v>
      </c>
      <c r="F568">
        <v>2.81</v>
      </c>
      <c r="G568">
        <v>13734900</v>
      </c>
      <c r="H568">
        <v>2.8033000000000001</v>
      </c>
    </row>
    <row r="569" spans="1:8" x14ac:dyDescent="0.3">
      <c r="A569" t="s">
        <v>191</v>
      </c>
      <c r="B569" t="s">
        <v>719</v>
      </c>
      <c r="C569">
        <v>2.81</v>
      </c>
      <c r="D569">
        <v>2.9</v>
      </c>
      <c r="E569">
        <v>2.81</v>
      </c>
      <c r="F569">
        <v>2.86</v>
      </c>
      <c r="G569">
        <v>25643840</v>
      </c>
      <c r="H569">
        <v>2.8567</v>
      </c>
    </row>
    <row r="570" spans="1:8" x14ac:dyDescent="0.3">
      <c r="A570" t="s">
        <v>191</v>
      </c>
      <c r="B570" t="s">
        <v>720</v>
      </c>
      <c r="C570">
        <v>2.9</v>
      </c>
      <c r="D570">
        <v>2.96</v>
      </c>
      <c r="E570">
        <v>2.89</v>
      </c>
      <c r="F570">
        <v>2.95</v>
      </c>
      <c r="G570">
        <v>20163240</v>
      </c>
      <c r="H570">
        <v>2.9333</v>
      </c>
    </row>
    <row r="571" spans="1:8" x14ac:dyDescent="0.3">
      <c r="A571" t="s">
        <v>191</v>
      </c>
      <c r="B571" t="s">
        <v>721</v>
      </c>
      <c r="C571">
        <v>2.9</v>
      </c>
      <c r="D571">
        <v>2.95</v>
      </c>
      <c r="E571">
        <v>2.89</v>
      </c>
      <c r="F571">
        <v>2.93</v>
      </c>
      <c r="G571">
        <v>16661750</v>
      </c>
      <c r="H571">
        <v>2.9232999999999998</v>
      </c>
    </row>
    <row r="572" spans="1:8" x14ac:dyDescent="0.3">
      <c r="A572" t="s">
        <v>191</v>
      </c>
      <c r="B572" t="s">
        <v>96</v>
      </c>
      <c r="C572">
        <v>2.95</v>
      </c>
      <c r="D572">
        <v>2.99</v>
      </c>
      <c r="E572">
        <v>2.93</v>
      </c>
      <c r="F572">
        <v>2.93</v>
      </c>
      <c r="G572">
        <v>21901380</v>
      </c>
      <c r="H572">
        <v>2.95</v>
      </c>
    </row>
    <row r="573" spans="1:8" x14ac:dyDescent="0.3">
      <c r="A573" t="s">
        <v>191</v>
      </c>
      <c r="B573" t="s">
        <v>722</v>
      </c>
      <c r="C573">
        <v>2.95</v>
      </c>
      <c r="D573">
        <v>3.22</v>
      </c>
      <c r="E573">
        <v>2.95</v>
      </c>
      <c r="F573">
        <v>3.22</v>
      </c>
      <c r="G573">
        <v>101662000</v>
      </c>
      <c r="H573">
        <v>3.13</v>
      </c>
    </row>
    <row r="574" spans="1:8" x14ac:dyDescent="0.3">
      <c r="A574" t="s">
        <v>191</v>
      </c>
      <c r="B574" t="s">
        <v>164</v>
      </c>
      <c r="C574">
        <v>3.28</v>
      </c>
      <c r="D574">
        <v>3.31</v>
      </c>
      <c r="E574">
        <v>2.97</v>
      </c>
      <c r="F574">
        <v>2.97</v>
      </c>
      <c r="G574">
        <v>112982100</v>
      </c>
      <c r="H574">
        <v>3.0832999999999999</v>
      </c>
    </row>
    <row r="575" spans="1:8" x14ac:dyDescent="0.3">
      <c r="A575" t="s">
        <v>191</v>
      </c>
      <c r="B575" t="s">
        <v>723</v>
      </c>
      <c r="C575">
        <v>3.09</v>
      </c>
      <c r="D575">
        <v>3.13</v>
      </c>
      <c r="E575">
        <v>3.05</v>
      </c>
      <c r="F575">
        <v>3.06</v>
      </c>
      <c r="G575">
        <v>43361360</v>
      </c>
      <c r="H575">
        <v>3.08</v>
      </c>
    </row>
    <row r="576" spans="1:8" x14ac:dyDescent="0.3">
      <c r="A576" t="s">
        <v>191</v>
      </c>
      <c r="B576" t="s">
        <v>724</v>
      </c>
      <c r="C576">
        <v>3.06</v>
      </c>
      <c r="D576">
        <v>3.12</v>
      </c>
      <c r="E576">
        <v>3.04</v>
      </c>
      <c r="F576">
        <v>3.08</v>
      </c>
      <c r="G576">
        <v>33982530</v>
      </c>
      <c r="H576">
        <v>3.08</v>
      </c>
    </row>
    <row r="577" spans="1:8" x14ac:dyDescent="0.3">
      <c r="A577" t="s">
        <v>191</v>
      </c>
      <c r="B577" t="s">
        <v>725</v>
      </c>
      <c r="C577">
        <v>3.09</v>
      </c>
      <c r="D577">
        <v>3.19</v>
      </c>
      <c r="E577">
        <v>3.07</v>
      </c>
      <c r="F577">
        <v>3.13</v>
      </c>
      <c r="G577">
        <v>38701700</v>
      </c>
      <c r="H577">
        <v>3.13</v>
      </c>
    </row>
    <row r="578" spans="1:8" x14ac:dyDescent="0.3">
      <c r="A578" t="s">
        <v>191</v>
      </c>
      <c r="B578" t="s">
        <v>242</v>
      </c>
      <c r="C578">
        <v>3.11</v>
      </c>
      <c r="D578">
        <v>3.12</v>
      </c>
      <c r="E578">
        <v>3.04</v>
      </c>
      <c r="F578">
        <v>3.04</v>
      </c>
      <c r="G578">
        <v>28547590</v>
      </c>
      <c r="H578">
        <v>3.0667</v>
      </c>
    </row>
    <row r="579" spans="1:8" x14ac:dyDescent="0.3">
      <c r="A579" t="s">
        <v>191</v>
      </c>
      <c r="B579" t="s">
        <v>726</v>
      </c>
      <c r="C579">
        <v>3.07</v>
      </c>
      <c r="D579">
        <v>3.3</v>
      </c>
      <c r="E579">
        <v>3.06</v>
      </c>
      <c r="F579">
        <v>3.16</v>
      </c>
      <c r="G579">
        <v>81351090</v>
      </c>
      <c r="H579">
        <v>3.1732999999999998</v>
      </c>
    </row>
    <row r="580" spans="1:8" x14ac:dyDescent="0.3">
      <c r="A580" t="s">
        <v>191</v>
      </c>
      <c r="B580" t="s">
        <v>727</v>
      </c>
      <c r="C580">
        <v>3.16</v>
      </c>
      <c r="D580">
        <v>3.33</v>
      </c>
      <c r="E580">
        <v>3.11</v>
      </c>
      <c r="F580">
        <v>3.23</v>
      </c>
      <c r="G580">
        <v>63475050</v>
      </c>
      <c r="H580">
        <v>3.2233000000000001</v>
      </c>
    </row>
    <row r="581" spans="1:8" x14ac:dyDescent="0.3">
      <c r="A581" t="s">
        <v>191</v>
      </c>
      <c r="B581" t="s">
        <v>728</v>
      </c>
      <c r="C581">
        <v>3.24</v>
      </c>
      <c r="D581">
        <v>3.37</v>
      </c>
      <c r="E581">
        <v>2.91</v>
      </c>
      <c r="F581">
        <v>2.94</v>
      </c>
      <c r="G581">
        <v>837322400</v>
      </c>
      <c r="H581">
        <v>3.0733000000000001</v>
      </c>
    </row>
    <row r="582" spans="1:8" x14ac:dyDescent="0.3">
      <c r="A582" t="s">
        <v>191</v>
      </c>
      <c r="B582" t="s">
        <v>729</v>
      </c>
      <c r="C582">
        <v>2.97</v>
      </c>
      <c r="D582">
        <v>3.23</v>
      </c>
      <c r="E582">
        <v>2.92</v>
      </c>
      <c r="F582">
        <v>3.23</v>
      </c>
      <c r="G582">
        <v>286768800</v>
      </c>
      <c r="H582">
        <v>3.1267</v>
      </c>
    </row>
    <row r="583" spans="1:8" x14ac:dyDescent="0.3">
      <c r="A583" t="s">
        <v>191</v>
      </c>
      <c r="B583" t="s">
        <v>730</v>
      </c>
      <c r="C583">
        <v>3.32</v>
      </c>
      <c r="D583">
        <v>3.55</v>
      </c>
      <c r="E583">
        <v>3.3</v>
      </c>
      <c r="F583">
        <v>3.55</v>
      </c>
      <c r="G583">
        <v>159174200</v>
      </c>
      <c r="H583">
        <v>3.4666999999999999</v>
      </c>
    </row>
    <row r="584" spans="1:8" x14ac:dyDescent="0.3">
      <c r="A584" t="s">
        <v>191</v>
      </c>
      <c r="B584" t="s">
        <v>731</v>
      </c>
      <c r="C584">
        <v>3.75</v>
      </c>
      <c r="D584">
        <v>3.88</v>
      </c>
      <c r="E584">
        <v>3.26</v>
      </c>
      <c r="F584">
        <v>3.42</v>
      </c>
      <c r="G584">
        <v>772990400</v>
      </c>
      <c r="H584">
        <v>3.52</v>
      </c>
    </row>
    <row r="585" spans="1:8" x14ac:dyDescent="0.3">
      <c r="A585" t="s">
        <v>191</v>
      </c>
      <c r="B585" t="s">
        <v>732</v>
      </c>
      <c r="C585">
        <v>3.5</v>
      </c>
      <c r="D585">
        <v>3.65</v>
      </c>
      <c r="E585">
        <v>3.34</v>
      </c>
      <c r="F585">
        <v>3.35</v>
      </c>
      <c r="G585">
        <v>299414700</v>
      </c>
      <c r="H585">
        <v>3.4466999999999999</v>
      </c>
    </row>
    <row r="586" spans="1:8" x14ac:dyDescent="0.3">
      <c r="A586" t="s">
        <v>191</v>
      </c>
      <c r="B586" t="s">
        <v>733</v>
      </c>
      <c r="C586">
        <v>3.36</v>
      </c>
      <c r="D586">
        <v>3.41</v>
      </c>
      <c r="E586">
        <v>3.21</v>
      </c>
      <c r="F586">
        <v>3.22</v>
      </c>
      <c r="G586">
        <v>110190200</v>
      </c>
      <c r="H586">
        <v>3.28</v>
      </c>
    </row>
    <row r="587" spans="1:8" x14ac:dyDescent="0.3">
      <c r="A587" t="s">
        <v>191</v>
      </c>
      <c r="B587" t="s">
        <v>734</v>
      </c>
      <c r="C587">
        <v>3.24</v>
      </c>
      <c r="D587">
        <v>3.25</v>
      </c>
      <c r="E587">
        <v>3.16</v>
      </c>
      <c r="F587">
        <v>3.17</v>
      </c>
      <c r="G587">
        <v>122894800</v>
      </c>
      <c r="H587">
        <v>3.1932999999999998</v>
      </c>
    </row>
    <row r="588" spans="1:8" x14ac:dyDescent="0.3">
      <c r="A588" t="s">
        <v>191</v>
      </c>
      <c r="B588" t="s">
        <v>735</v>
      </c>
      <c r="C588">
        <v>3.19</v>
      </c>
      <c r="D588">
        <v>3.26</v>
      </c>
      <c r="E588">
        <v>3.13</v>
      </c>
      <c r="F588">
        <v>3.15</v>
      </c>
      <c r="G588">
        <v>79468695</v>
      </c>
      <c r="H588">
        <v>3.18</v>
      </c>
    </row>
    <row r="589" spans="1:8" x14ac:dyDescent="0.3">
      <c r="A589" t="s">
        <v>129</v>
      </c>
      <c r="B589" t="s">
        <v>696</v>
      </c>
      <c r="C589">
        <v>7.73</v>
      </c>
      <c r="D589">
        <v>8.1300000000000008</v>
      </c>
      <c r="E589">
        <v>7.65</v>
      </c>
      <c r="F589">
        <v>8.0299999999999994</v>
      </c>
      <c r="G589">
        <v>1229820</v>
      </c>
      <c r="H589">
        <v>7.9367000000000001</v>
      </c>
    </row>
    <row r="590" spans="1:8" x14ac:dyDescent="0.3">
      <c r="A590" t="s">
        <v>129</v>
      </c>
      <c r="B590" t="s">
        <v>697</v>
      </c>
      <c r="C590">
        <v>8.01</v>
      </c>
      <c r="D590">
        <v>8.0299999999999994</v>
      </c>
      <c r="E590">
        <v>7.74</v>
      </c>
      <c r="F590">
        <v>7.81</v>
      </c>
      <c r="G590">
        <v>818984</v>
      </c>
      <c r="H590">
        <v>7.86</v>
      </c>
    </row>
    <row r="591" spans="1:8" x14ac:dyDescent="0.3">
      <c r="A591" t="s">
        <v>129</v>
      </c>
      <c r="B591" t="s">
        <v>698</v>
      </c>
      <c r="C591">
        <v>7.81</v>
      </c>
      <c r="D591">
        <v>7.85</v>
      </c>
      <c r="E591">
        <v>7.68</v>
      </c>
      <c r="F591">
        <v>7.77</v>
      </c>
      <c r="G591">
        <v>472096</v>
      </c>
      <c r="H591">
        <v>7.7667000000000002</v>
      </c>
    </row>
    <row r="592" spans="1:8" x14ac:dyDescent="0.3">
      <c r="A592" t="s">
        <v>129</v>
      </c>
      <c r="B592" t="s">
        <v>699</v>
      </c>
      <c r="C592">
        <v>7.8</v>
      </c>
      <c r="D592">
        <v>7.8</v>
      </c>
      <c r="E592">
        <v>7.65</v>
      </c>
      <c r="F592">
        <v>7.68</v>
      </c>
      <c r="G592">
        <v>573258</v>
      </c>
      <c r="H592">
        <v>7.71</v>
      </c>
    </row>
    <row r="593" spans="1:8" x14ac:dyDescent="0.3">
      <c r="A593" t="s">
        <v>129</v>
      </c>
      <c r="B593" t="s">
        <v>700</v>
      </c>
      <c r="C593">
        <v>7.7</v>
      </c>
      <c r="D593">
        <v>7.74</v>
      </c>
      <c r="E593">
        <v>7.54</v>
      </c>
      <c r="F593">
        <v>7.59</v>
      </c>
      <c r="G593">
        <v>725978</v>
      </c>
      <c r="H593">
        <v>7.6233000000000004</v>
      </c>
    </row>
    <row r="594" spans="1:8" x14ac:dyDescent="0.3">
      <c r="A594" t="s">
        <v>129</v>
      </c>
      <c r="B594" t="s">
        <v>77</v>
      </c>
      <c r="C594">
        <v>7.55</v>
      </c>
      <c r="D594">
        <v>7.73</v>
      </c>
      <c r="E594">
        <v>7.47</v>
      </c>
      <c r="F594">
        <v>7.61</v>
      </c>
      <c r="G594">
        <v>552919</v>
      </c>
      <c r="H594">
        <v>7.6032999999999999</v>
      </c>
    </row>
    <row r="595" spans="1:8" x14ac:dyDescent="0.3">
      <c r="A595" t="s">
        <v>129</v>
      </c>
      <c r="B595" t="s">
        <v>701</v>
      </c>
      <c r="C595">
        <v>7.61</v>
      </c>
      <c r="D595">
        <v>7.75</v>
      </c>
      <c r="E595">
        <v>7.61</v>
      </c>
      <c r="F595">
        <v>7.75</v>
      </c>
      <c r="G595">
        <v>509140</v>
      </c>
      <c r="H595">
        <v>7.7032999999999996</v>
      </c>
    </row>
    <row r="596" spans="1:8" x14ac:dyDescent="0.3">
      <c r="A596" t="s">
        <v>129</v>
      </c>
      <c r="B596" t="s">
        <v>702</v>
      </c>
      <c r="C596">
        <v>7.75</v>
      </c>
      <c r="D596">
        <v>7.8</v>
      </c>
      <c r="E596">
        <v>7.67</v>
      </c>
      <c r="F596">
        <v>7.8</v>
      </c>
      <c r="G596">
        <v>566965</v>
      </c>
      <c r="H596">
        <v>7.7567000000000004</v>
      </c>
    </row>
    <row r="597" spans="1:8" x14ac:dyDescent="0.3">
      <c r="A597" t="s">
        <v>129</v>
      </c>
      <c r="B597" t="s">
        <v>139</v>
      </c>
      <c r="C597">
        <v>7.78</v>
      </c>
      <c r="D597">
        <v>7.8</v>
      </c>
      <c r="E597">
        <v>7.65</v>
      </c>
      <c r="F597">
        <v>7.69</v>
      </c>
      <c r="G597">
        <v>166911</v>
      </c>
      <c r="H597">
        <v>7.7133000000000003</v>
      </c>
    </row>
    <row r="598" spans="1:8" x14ac:dyDescent="0.3">
      <c r="A598" t="s">
        <v>129</v>
      </c>
      <c r="B598" t="s">
        <v>156</v>
      </c>
      <c r="C598">
        <v>7.71</v>
      </c>
      <c r="D598">
        <v>7.72</v>
      </c>
      <c r="E598">
        <v>7.6</v>
      </c>
      <c r="F598">
        <v>7.7</v>
      </c>
      <c r="G598">
        <v>325656</v>
      </c>
      <c r="H598">
        <v>7.6733000000000002</v>
      </c>
    </row>
    <row r="599" spans="1:8" x14ac:dyDescent="0.3">
      <c r="A599" t="s">
        <v>129</v>
      </c>
      <c r="B599" t="s">
        <v>703</v>
      </c>
      <c r="C599">
        <v>7.7</v>
      </c>
      <c r="D599">
        <v>7.8</v>
      </c>
      <c r="E599">
        <v>7.66</v>
      </c>
      <c r="F599">
        <v>7.8</v>
      </c>
      <c r="G599">
        <v>372783</v>
      </c>
      <c r="H599">
        <v>7.7533000000000003</v>
      </c>
    </row>
    <row r="600" spans="1:8" x14ac:dyDescent="0.3">
      <c r="A600" t="s">
        <v>129</v>
      </c>
      <c r="B600" t="s">
        <v>223</v>
      </c>
      <c r="C600">
        <v>7.8</v>
      </c>
      <c r="D600">
        <v>7.8</v>
      </c>
      <c r="E600">
        <v>7.74</v>
      </c>
      <c r="F600">
        <v>7.75</v>
      </c>
      <c r="G600">
        <v>241267</v>
      </c>
      <c r="H600">
        <v>7.7633000000000001</v>
      </c>
    </row>
    <row r="601" spans="1:8" x14ac:dyDescent="0.3">
      <c r="A601" t="s">
        <v>129</v>
      </c>
      <c r="B601" t="s">
        <v>228</v>
      </c>
      <c r="C601">
        <v>7.73</v>
      </c>
      <c r="D601">
        <v>8.19</v>
      </c>
      <c r="E601">
        <v>7.69</v>
      </c>
      <c r="F601">
        <v>8.09</v>
      </c>
      <c r="G601">
        <v>1442246</v>
      </c>
      <c r="H601">
        <v>7.99</v>
      </c>
    </row>
    <row r="602" spans="1:8" x14ac:dyDescent="0.3">
      <c r="A602" t="s">
        <v>129</v>
      </c>
      <c r="B602" t="s">
        <v>704</v>
      </c>
      <c r="C602">
        <v>8.09</v>
      </c>
      <c r="D602">
        <v>8.11</v>
      </c>
      <c r="E602">
        <v>7.95</v>
      </c>
      <c r="F602">
        <v>8.0399999999999991</v>
      </c>
      <c r="G602">
        <v>309661</v>
      </c>
      <c r="H602">
        <v>8.0333000000000006</v>
      </c>
    </row>
    <row r="603" spans="1:8" x14ac:dyDescent="0.3">
      <c r="A603" t="s">
        <v>129</v>
      </c>
      <c r="B603" t="s">
        <v>705</v>
      </c>
      <c r="C603">
        <v>8.0399999999999991</v>
      </c>
      <c r="D603">
        <v>8.0399999999999991</v>
      </c>
      <c r="E603">
        <v>7.91</v>
      </c>
      <c r="F603">
        <v>7.92</v>
      </c>
      <c r="G603">
        <v>353306</v>
      </c>
      <c r="H603">
        <v>7.9566999999999997</v>
      </c>
    </row>
    <row r="604" spans="1:8" x14ac:dyDescent="0.3">
      <c r="A604" t="s">
        <v>129</v>
      </c>
      <c r="B604" t="s">
        <v>706</v>
      </c>
      <c r="C604">
        <v>7.95</v>
      </c>
      <c r="D604">
        <v>8.0500000000000007</v>
      </c>
      <c r="E604">
        <v>7.93</v>
      </c>
      <c r="F604">
        <v>7.99</v>
      </c>
      <c r="G604">
        <v>318366</v>
      </c>
      <c r="H604">
        <v>7.99</v>
      </c>
    </row>
    <row r="605" spans="1:8" x14ac:dyDescent="0.3">
      <c r="A605" t="s">
        <v>129</v>
      </c>
      <c r="B605" t="s">
        <v>265</v>
      </c>
      <c r="C605">
        <v>7.99</v>
      </c>
      <c r="D605">
        <v>8.08</v>
      </c>
      <c r="E605">
        <v>7.94</v>
      </c>
      <c r="F605">
        <v>7.98</v>
      </c>
      <c r="G605">
        <v>422019</v>
      </c>
      <c r="H605">
        <v>8</v>
      </c>
    </row>
    <row r="606" spans="1:8" x14ac:dyDescent="0.3">
      <c r="A606" t="s">
        <v>129</v>
      </c>
      <c r="B606" t="s">
        <v>707</v>
      </c>
      <c r="C606">
        <v>8</v>
      </c>
      <c r="D606">
        <v>8.14</v>
      </c>
      <c r="E606">
        <v>7.88</v>
      </c>
      <c r="F606">
        <v>7.91</v>
      </c>
      <c r="G606">
        <v>970338</v>
      </c>
      <c r="H606">
        <v>7.9767000000000001</v>
      </c>
    </row>
    <row r="607" spans="1:8" x14ac:dyDescent="0.3">
      <c r="A607" t="s">
        <v>129</v>
      </c>
      <c r="B607" t="s">
        <v>271</v>
      </c>
      <c r="C607">
        <v>7.91</v>
      </c>
      <c r="D607">
        <v>8</v>
      </c>
      <c r="E607">
        <v>7.6</v>
      </c>
      <c r="F607">
        <v>7.66</v>
      </c>
      <c r="G607">
        <v>585102</v>
      </c>
      <c r="H607">
        <v>7.7533000000000003</v>
      </c>
    </row>
    <row r="608" spans="1:8" x14ac:dyDescent="0.3">
      <c r="A608" t="s">
        <v>129</v>
      </c>
      <c r="B608" t="s">
        <v>708</v>
      </c>
      <c r="C608">
        <v>7.66</v>
      </c>
      <c r="D608">
        <v>7.75</v>
      </c>
      <c r="E608">
        <v>7.58</v>
      </c>
      <c r="F608">
        <v>7.63</v>
      </c>
      <c r="G608">
        <v>294818</v>
      </c>
      <c r="H608">
        <v>7.6532999999999998</v>
      </c>
    </row>
    <row r="609" spans="1:8" x14ac:dyDescent="0.3">
      <c r="A609" t="s">
        <v>129</v>
      </c>
      <c r="B609" t="s">
        <v>709</v>
      </c>
      <c r="C609">
        <v>7.62</v>
      </c>
      <c r="D609">
        <v>7.72</v>
      </c>
      <c r="E609">
        <v>7.6</v>
      </c>
      <c r="F609">
        <v>7.62</v>
      </c>
      <c r="G609">
        <v>338665</v>
      </c>
      <c r="H609">
        <v>7.6467000000000001</v>
      </c>
    </row>
    <row r="610" spans="1:8" x14ac:dyDescent="0.3">
      <c r="A610" t="s">
        <v>129</v>
      </c>
      <c r="B610" t="s">
        <v>283</v>
      </c>
      <c r="C610">
        <v>7.62</v>
      </c>
      <c r="D610">
        <v>7.63</v>
      </c>
      <c r="E610">
        <v>7.47</v>
      </c>
      <c r="F610">
        <v>7.49</v>
      </c>
      <c r="G610">
        <v>386629</v>
      </c>
      <c r="H610">
        <v>7.53</v>
      </c>
    </row>
    <row r="611" spans="1:8" x14ac:dyDescent="0.3">
      <c r="A611" t="s">
        <v>129</v>
      </c>
      <c r="B611" t="s">
        <v>290</v>
      </c>
      <c r="C611">
        <v>7.52</v>
      </c>
      <c r="D611">
        <v>7.52</v>
      </c>
      <c r="E611">
        <v>7.28</v>
      </c>
      <c r="F611">
        <v>7.31</v>
      </c>
      <c r="G611">
        <v>550786</v>
      </c>
      <c r="H611">
        <v>7.37</v>
      </c>
    </row>
    <row r="612" spans="1:8" x14ac:dyDescent="0.3">
      <c r="A612" t="s">
        <v>129</v>
      </c>
      <c r="B612" t="s">
        <v>710</v>
      </c>
      <c r="C612">
        <v>7.31</v>
      </c>
      <c r="D612">
        <v>7.33</v>
      </c>
      <c r="E612">
        <v>7.25</v>
      </c>
      <c r="F612">
        <v>7.27</v>
      </c>
      <c r="G612">
        <v>258250</v>
      </c>
      <c r="H612">
        <v>7.2832999999999997</v>
      </c>
    </row>
    <row r="613" spans="1:8" x14ac:dyDescent="0.3">
      <c r="A613" t="s">
        <v>129</v>
      </c>
      <c r="B613" t="s">
        <v>512</v>
      </c>
      <c r="C613">
        <v>7.28</v>
      </c>
      <c r="D613">
        <v>7.36</v>
      </c>
      <c r="E613">
        <v>7.17</v>
      </c>
      <c r="F613">
        <v>7.22</v>
      </c>
      <c r="G613">
        <v>321465</v>
      </c>
      <c r="H613">
        <v>7.25</v>
      </c>
    </row>
    <row r="614" spans="1:8" x14ac:dyDescent="0.3">
      <c r="A614" t="s">
        <v>129</v>
      </c>
      <c r="B614" t="s">
        <v>91</v>
      </c>
      <c r="C614">
        <v>6.72</v>
      </c>
      <c r="D614">
        <v>7.32</v>
      </c>
      <c r="E614">
        <v>6.52</v>
      </c>
      <c r="F614">
        <v>7.02</v>
      </c>
      <c r="G614">
        <v>986074</v>
      </c>
      <c r="H614">
        <v>6.9532999999999996</v>
      </c>
    </row>
    <row r="615" spans="1:8" x14ac:dyDescent="0.3">
      <c r="A615" t="s">
        <v>129</v>
      </c>
      <c r="B615" t="s">
        <v>93</v>
      </c>
      <c r="C615">
        <v>6.86</v>
      </c>
      <c r="D615">
        <v>7.33</v>
      </c>
      <c r="E615">
        <v>6.86</v>
      </c>
      <c r="F615">
        <v>7.06</v>
      </c>
      <c r="G615">
        <v>273682</v>
      </c>
      <c r="H615">
        <v>7.0833000000000004</v>
      </c>
    </row>
    <row r="616" spans="1:8" x14ac:dyDescent="0.3">
      <c r="A616" t="s">
        <v>129</v>
      </c>
      <c r="B616" t="s">
        <v>711</v>
      </c>
      <c r="C616">
        <v>7.06</v>
      </c>
      <c r="D616">
        <v>7.46</v>
      </c>
      <c r="E616">
        <v>7</v>
      </c>
      <c r="F616">
        <v>7.33</v>
      </c>
      <c r="G616">
        <v>624938</v>
      </c>
      <c r="H616">
        <v>7.2633000000000001</v>
      </c>
    </row>
    <row r="617" spans="1:8" x14ac:dyDescent="0.3">
      <c r="A617" t="s">
        <v>129</v>
      </c>
      <c r="B617" t="s">
        <v>712</v>
      </c>
      <c r="C617">
        <v>7.34</v>
      </c>
      <c r="D617">
        <v>7.64</v>
      </c>
      <c r="E617">
        <v>7.33</v>
      </c>
      <c r="F617">
        <v>7.55</v>
      </c>
      <c r="G617">
        <v>798658</v>
      </c>
      <c r="H617">
        <v>7.5067000000000004</v>
      </c>
    </row>
    <row r="618" spans="1:8" x14ac:dyDescent="0.3">
      <c r="A618" t="s">
        <v>129</v>
      </c>
      <c r="B618" t="s">
        <v>162</v>
      </c>
      <c r="C618">
        <v>7.51</v>
      </c>
      <c r="D618">
        <v>7.71</v>
      </c>
      <c r="E618">
        <v>7.45</v>
      </c>
      <c r="F618">
        <v>7.56</v>
      </c>
      <c r="G618">
        <v>259876</v>
      </c>
      <c r="H618">
        <v>7.5732999999999997</v>
      </c>
    </row>
    <row r="619" spans="1:8" x14ac:dyDescent="0.3">
      <c r="A619" t="s">
        <v>129</v>
      </c>
      <c r="B619" t="s">
        <v>220</v>
      </c>
      <c r="C619">
        <v>7.45</v>
      </c>
      <c r="D619">
        <v>7.7</v>
      </c>
      <c r="E619">
        <v>7.2</v>
      </c>
      <c r="F619">
        <v>7.65</v>
      </c>
      <c r="G619">
        <v>627789</v>
      </c>
      <c r="H619">
        <v>7.5167000000000002</v>
      </c>
    </row>
    <row r="620" spans="1:8" x14ac:dyDescent="0.3">
      <c r="A620" t="s">
        <v>129</v>
      </c>
      <c r="B620" t="s">
        <v>713</v>
      </c>
      <c r="C620">
        <v>7.65</v>
      </c>
      <c r="D620">
        <v>8.0500000000000007</v>
      </c>
      <c r="E620">
        <v>7.65</v>
      </c>
      <c r="F620">
        <v>8.0500000000000007</v>
      </c>
      <c r="G620">
        <v>1009724</v>
      </c>
      <c r="H620">
        <v>7.9166999999999996</v>
      </c>
    </row>
    <row r="621" spans="1:8" x14ac:dyDescent="0.3">
      <c r="A621" t="s">
        <v>129</v>
      </c>
      <c r="B621" t="s">
        <v>714</v>
      </c>
      <c r="C621">
        <v>8.0500000000000007</v>
      </c>
      <c r="D621">
        <v>8.14</v>
      </c>
      <c r="E621">
        <v>7.83</v>
      </c>
      <c r="F621">
        <v>8.11</v>
      </c>
      <c r="G621">
        <v>310133</v>
      </c>
      <c r="H621">
        <v>8.0266999999999999</v>
      </c>
    </row>
    <row r="622" spans="1:8" x14ac:dyDescent="0.3">
      <c r="A622" t="s">
        <v>129</v>
      </c>
      <c r="B622" t="s">
        <v>715</v>
      </c>
      <c r="C622">
        <v>8.0500000000000007</v>
      </c>
      <c r="D622">
        <v>8.74</v>
      </c>
      <c r="E622">
        <v>7.84</v>
      </c>
      <c r="F622">
        <v>8.6999999999999993</v>
      </c>
      <c r="G622">
        <v>1144695</v>
      </c>
      <c r="H622">
        <v>8.4267000000000003</v>
      </c>
    </row>
    <row r="623" spans="1:8" x14ac:dyDescent="0.3">
      <c r="A623" t="s">
        <v>129</v>
      </c>
      <c r="B623" t="s">
        <v>235</v>
      </c>
      <c r="C623">
        <v>8.6</v>
      </c>
      <c r="D623">
        <v>8.82</v>
      </c>
      <c r="E623">
        <v>8.2899999999999991</v>
      </c>
      <c r="F623">
        <v>8.58</v>
      </c>
      <c r="G623">
        <v>1026427</v>
      </c>
      <c r="H623">
        <v>8.5632999999999999</v>
      </c>
    </row>
    <row r="624" spans="1:8" x14ac:dyDescent="0.3">
      <c r="A624" t="s">
        <v>129</v>
      </c>
      <c r="B624" t="s">
        <v>259</v>
      </c>
      <c r="C624">
        <v>8.58</v>
      </c>
      <c r="D624">
        <v>8.7899999999999991</v>
      </c>
      <c r="E624">
        <v>8.17</v>
      </c>
      <c r="F624">
        <v>8.5299999999999994</v>
      </c>
      <c r="G624">
        <v>1198891</v>
      </c>
      <c r="H624">
        <v>8.4967000000000006</v>
      </c>
    </row>
    <row r="625" spans="1:8" x14ac:dyDescent="0.3">
      <c r="A625" t="s">
        <v>129</v>
      </c>
      <c r="B625" t="s">
        <v>716</v>
      </c>
      <c r="C625">
        <v>8.4600000000000009</v>
      </c>
      <c r="D625">
        <v>8.9700000000000006</v>
      </c>
      <c r="E625">
        <v>8.4</v>
      </c>
      <c r="F625">
        <v>8.9700000000000006</v>
      </c>
      <c r="G625">
        <v>1020904</v>
      </c>
      <c r="H625">
        <v>8.7799999999999994</v>
      </c>
    </row>
    <row r="626" spans="1:8" x14ac:dyDescent="0.3">
      <c r="A626" t="s">
        <v>129</v>
      </c>
      <c r="B626" t="s">
        <v>269</v>
      </c>
      <c r="C626">
        <v>8.9</v>
      </c>
      <c r="D626">
        <v>8.9</v>
      </c>
      <c r="E626">
        <v>8.6300000000000008</v>
      </c>
      <c r="F626">
        <v>8.81</v>
      </c>
      <c r="G626">
        <v>504041</v>
      </c>
      <c r="H626">
        <v>8.7799999999999994</v>
      </c>
    </row>
    <row r="627" spans="1:8" x14ac:dyDescent="0.3">
      <c r="A627" t="s">
        <v>129</v>
      </c>
      <c r="B627" t="s">
        <v>282</v>
      </c>
      <c r="C627">
        <v>8.81</v>
      </c>
      <c r="D627">
        <v>8.8699999999999992</v>
      </c>
      <c r="E627">
        <v>8.51</v>
      </c>
      <c r="F627">
        <v>8.75</v>
      </c>
      <c r="G627">
        <v>190996</v>
      </c>
      <c r="H627">
        <v>8.7100000000000009</v>
      </c>
    </row>
    <row r="628" spans="1:8" x14ac:dyDescent="0.3">
      <c r="A628" t="s">
        <v>129</v>
      </c>
      <c r="B628" t="s">
        <v>717</v>
      </c>
      <c r="C628">
        <v>8.75</v>
      </c>
      <c r="D628">
        <v>8.75</v>
      </c>
      <c r="E628">
        <v>8.3000000000000007</v>
      </c>
      <c r="F628">
        <v>8.42</v>
      </c>
      <c r="G628">
        <v>376398</v>
      </c>
      <c r="H628">
        <v>8.49</v>
      </c>
    </row>
    <row r="629" spans="1:8" x14ac:dyDescent="0.3">
      <c r="A629" t="s">
        <v>129</v>
      </c>
      <c r="B629" t="s">
        <v>285</v>
      </c>
      <c r="C629">
        <v>8.44</v>
      </c>
      <c r="D629">
        <v>8.5</v>
      </c>
      <c r="E629">
        <v>8.02</v>
      </c>
      <c r="F629">
        <v>8.2799999999999994</v>
      </c>
      <c r="G629">
        <v>858355</v>
      </c>
      <c r="H629">
        <v>8.2667000000000002</v>
      </c>
    </row>
    <row r="630" spans="1:8" x14ac:dyDescent="0.3">
      <c r="A630" t="s">
        <v>129</v>
      </c>
      <c r="B630" t="s">
        <v>718</v>
      </c>
      <c r="C630">
        <v>8.25</v>
      </c>
      <c r="D630">
        <v>8.25</v>
      </c>
      <c r="E630">
        <v>8.0500000000000007</v>
      </c>
      <c r="F630">
        <v>8.06</v>
      </c>
      <c r="G630">
        <v>440477</v>
      </c>
      <c r="H630">
        <v>8.1199999999999992</v>
      </c>
    </row>
    <row r="631" spans="1:8" x14ac:dyDescent="0.3">
      <c r="A631" t="s">
        <v>129</v>
      </c>
      <c r="B631" t="s">
        <v>291</v>
      </c>
      <c r="C631">
        <v>8.0500000000000007</v>
      </c>
      <c r="D631">
        <v>8.19</v>
      </c>
      <c r="E631">
        <v>7.99</v>
      </c>
      <c r="F631">
        <v>8.01</v>
      </c>
      <c r="G631">
        <v>175208</v>
      </c>
      <c r="H631">
        <v>8.0632999999999999</v>
      </c>
    </row>
    <row r="632" spans="1:8" x14ac:dyDescent="0.3">
      <c r="A632" t="s">
        <v>129</v>
      </c>
      <c r="B632" t="s">
        <v>295</v>
      </c>
      <c r="C632">
        <v>8.0299999999999994</v>
      </c>
      <c r="D632">
        <v>8.11</v>
      </c>
      <c r="E632">
        <v>7.88</v>
      </c>
      <c r="F632">
        <v>7.93</v>
      </c>
      <c r="G632">
        <v>459984</v>
      </c>
      <c r="H632">
        <v>7.9733000000000001</v>
      </c>
    </row>
    <row r="633" spans="1:8" x14ac:dyDescent="0.3">
      <c r="A633" t="s">
        <v>129</v>
      </c>
      <c r="B633" t="s">
        <v>298</v>
      </c>
      <c r="C633">
        <v>7.93</v>
      </c>
      <c r="D633">
        <v>8</v>
      </c>
      <c r="E633">
        <v>7.8</v>
      </c>
      <c r="F633">
        <v>7.93</v>
      </c>
      <c r="G633">
        <v>261316</v>
      </c>
      <c r="H633">
        <v>7.91</v>
      </c>
    </row>
    <row r="634" spans="1:8" x14ac:dyDescent="0.3">
      <c r="A634" t="s">
        <v>129</v>
      </c>
      <c r="B634" t="s">
        <v>719</v>
      </c>
      <c r="C634">
        <v>7.88</v>
      </c>
      <c r="D634">
        <v>8.01</v>
      </c>
      <c r="E634">
        <v>7.79</v>
      </c>
      <c r="F634">
        <v>7.89</v>
      </c>
      <c r="G634">
        <v>282131</v>
      </c>
      <c r="H634">
        <v>7.8967000000000001</v>
      </c>
    </row>
    <row r="635" spans="1:8" x14ac:dyDescent="0.3">
      <c r="A635" t="s">
        <v>129</v>
      </c>
      <c r="B635" t="s">
        <v>720</v>
      </c>
      <c r="C635">
        <v>7.89</v>
      </c>
      <c r="D635">
        <v>8.02</v>
      </c>
      <c r="E635">
        <v>7.71</v>
      </c>
      <c r="F635">
        <v>7.96</v>
      </c>
      <c r="G635">
        <v>161372</v>
      </c>
      <c r="H635">
        <v>7.8967000000000001</v>
      </c>
    </row>
    <row r="636" spans="1:8" x14ac:dyDescent="0.3">
      <c r="A636" t="s">
        <v>129</v>
      </c>
      <c r="B636" t="s">
        <v>721</v>
      </c>
      <c r="C636">
        <v>7.85</v>
      </c>
      <c r="D636">
        <v>8.65</v>
      </c>
      <c r="E636">
        <v>7.81</v>
      </c>
      <c r="F636">
        <v>8.3000000000000007</v>
      </c>
      <c r="G636">
        <v>645416</v>
      </c>
      <c r="H636">
        <v>8.2532999999999994</v>
      </c>
    </row>
    <row r="637" spans="1:8" x14ac:dyDescent="0.3">
      <c r="A637" t="s">
        <v>129</v>
      </c>
      <c r="B637" t="s">
        <v>96</v>
      </c>
      <c r="C637">
        <v>8.27</v>
      </c>
      <c r="D637">
        <v>8.6999999999999993</v>
      </c>
      <c r="E637">
        <v>8.19</v>
      </c>
      <c r="F637">
        <v>8.2799999999999994</v>
      </c>
      <c r="G637">
        <v>633662</v>
      </c>
      <c r="H637">
        <v>8.39</v>
      </c>
    </row>
    <row r="638" spans="1:8" x14ac:dyDescent="0.3">
      <c r="A638" t="s">
        <v>129</v>
      </c>
      <c r="B638" t="s">
        <v>722</v>
      </c>
      <c r="C638">
        <v>8.19</v>
      </c>
      <c r="D638">
        <v>8.6999999999999993</v>
      </c>
      <c r="E638">
        <v>8.19</v>
      </c>
      <c r="F638">
        <v>8.52</v>
      </c>
      <c r="G638">
        <v>735178</v>
      </c>
      <c r="H638">
        <v>8.4700000000000006</v>
      </c>
    </row>
    <row r="639" spans="1:8" x14ac:dyDescent="0.3">
      <c r="A639" t="s">
        <v>129</v>
      </c>
      <c r="B639" t="s">
        <v>164</v>
      </c>
      <c r="C639">
        <v>8.52</v>
      </c>
      <c r="D639">
        <v>8.69</v>
      </c>
      <c r="E639">
        <v>8.33</v>
      </c>
      <c r="F639">
        <v>8.64</v>
      </c>
      <c r="G639">
        <v>529115</v>
      </c>
      <c r="H639">
        <v>8.5533000000000001</v>
      </c>
    </row>
    <row r="640" spans="1:8" x14ac:dyDescent="0.3">
      <c r="A640" t="s">
        <v>129</v>
      </c>
      <c r="B640" t="s">
        <v>723</v>
      </c>
      <c r="C640">
        <v>8.64</v>
      </c>
      <c r="D640">
        <v>8.76</v>
      </c>
      <c r="E640">
        <v>8.52</v>
      </c>
      <c r="F640">
        <v>8.7100000000000009</v>
      </c>
      <c r="G640">
        <v>444624</v>
      </c>
      <c r="H640">
        <v>8.6632999999999996</v>
      </c>
    </row>
    <row r="641" spans="1:8" x14ac:dyDescent="0.3">
      <c r="A641" t="s">
        <v>129</v>
      </c>
      <c r="B641" t="s">
        <v>724</v>
      </c>
      <c r="C641">
        <v>8.6999999999999993</v>
      </c>
      <c r="D641">
        <v>8.6999999999999993</v>
      </c>
      <c r="E641">
        <v>8.3699999999999992</v>
      </c>
      <c r="F641">
        <v>8.52</v>
      </c>
      <c r="G641">
        <v>304796</v>
      </c>
      <c r="H641">
        <v>8.5299999999999994</v>
      </c>
    </row>
    <row r="642" spans="1:8" x14ac:dyDescent="0.3">
      <c r="A642" t="s">
        <v>129</v>
      </c>
      <c r="B642" t="s">
        <v>725</v>
      </c>
      <c r="C642">
        <v>8.5500000000000007</v>
      </c>
      <c r="D642">
        <v>8.6999999999999993</v>
      </c>
      <c r="E642">
        <v>8.48</v>
      </c>
      <c r="F642">
        <v>8.59</v>
      </c>
      <c r="G642">
        <v>453856</v>
      </c>
      <c r="H642">
        <v>8.59</v>
      </c>
    </row>
    <row r="643" spans="1:8" x14ac:dyDescent="0.3">
      <c r="A643" t="s">
        <v>129</v>
      </c>
      <c r="B643" t="s">
        <v>242</v>
      </c>
      <c r="C643">
        <v>8.48</v>
      </c>
      <c r="D643">
        <v>8.58</v>
      </c>
      <c r="E643">
        <v>8.2200000000000006</v>
      </c>
      <c r="F643">
        <v>8.39</v>
      </c>
      <c r="G643">
        <v>663959</v>
      </c>
      <c r="H643">
        <v>8.3966999999999992</v>
      </c>
    </row>
    <row r="644" spans="1:8" x14ac:dyDescent="0.3">
      <c r="A644" t="s">
        <v>129</v>
      </c>
      <c r="B644" t="s">
        <v>726</v>
      </c>
      <c r="C644">
        <v>8.3699999999999992</v>
      </c>
      <c r="D644">
        <v>8.49</v>
      </c>
      <c r="E644">
        <v>8.11</v>
      </c>
      <c r="F644">
        <v>8.11</v>
      </c>
      <c r="G644">
        <v>581032</v>
      </c>
      <c r="H644">
        <v>8.2367000000000008</v>
      </c>
    </row>
    <row r="645" spans="1:8" x14ac:dyDescent="0.3">
      <c r="A645" t="s">
        <v>129</v>
      </c>
      <c r="B645" t="s">
        <v>727</v>
      </c>
      <c r="C645">
        <v>8.19</v>
      </c>
      <c r="D645">
        <v>8.2899999999999991</v>
      </c>
      <c r="E645">
        <v>8.1</v>
      </c>
      <c r="F645">
        <v>8.25</v>
      </c>
      <c r="G645">
        <v>316548</v>
      </c>
      <c r="H645">
        <v>8.2133000000000003</v>
      </c>
    </row>
    <row r="646" spans="1:8" x14ac:dyDescent="0.3">
      <c r="A646" t="s">
        <v>129</v>
      </c>
      <c r="B646" t="s">
        <v>728</v>
      </c>
      <c r="C646">
        <v>8.24</v>
      </c>
      <c r="D646">
        <v>8.51</v>
      </c>
      <c r="E646">
        <v>8.2100000000000009</v>
      </c>
      <c r="F646">
        <v>8.31</v>
      </c>
      <c r="G646">
        <v>517487</v>
      </c>
      <c r="H646">
        <v>8.3432999999999993</v>
      </c>
    </row>
    <row r="647" spans="1:8" x14ac:dyDescent="0.3">
      <c r="A647" t="s">
        <v>129</v>
      </c>
      <c r="B647" t="s">
        <v>729</v>
      </c>
      <c r="C647">
        <v>8.35</v>
      </c>
      <c r="D647">
        <v>8.64</v>
      </c>
      <c r="E647">
        <v>8.31</v>
      </c>
      <c r="F647">
        <v>8.6</v>
      </c>
      <c r="G647">
        <v>394523</v>
      </c>
      <c r="H647">
        <v>8.5167000000000002</v>
      </c>
    </row>
    <row r="648" spans="1:8" x14ac:dyDescent="0.3">
      <c r="A648" t="s">
        <v>129</v>
      </c>
      <c r="B648" t="s">
        <v>730</v>
      </c>
      <c r="C648">
        <v>8.6</v>
      </c>
      <c r="D648">
        <v>8.74</v>
      </c>
      <c r="E648">
        <v>8.48</v>
      </c>
      <c r="F648">
        <v>8.73</v>
      </c>
      <c r="G648">
        <v>796925</v>
      </c>
      <c r="H648">
        <v>8.65</v>
      </c>
    </row>
    <row r="649" spans="1:8" x14ac:dyDescent="0.3">
      <c r="A649" t="s">
        <v>129</v>
      </c>
      <c r="B649" t="s">
        <v>731</v>
      </c>
      <c r="C649">
        <v>8.73</v>
      </c>
      <c r="D649">
        <v>8.7899999999999991</v>
      </c>
      <c r="E649">
        <v>8.51</v>
      </c>
      <c r="F649">
        <v>8.51</v>
      </c>
      <c r="G649">
        <v>458911</v>
      </c>
      <c r="H649">
        <v>8.6033000000000008</v>
      </c>
    </row>
    <row r="650" spans="1:8" x14ac:dyDescent="0.3">
      <c r="A650" t="s">
        <v>129</v>
      </c>
      <c r="B650" t="s">
        <v>732</v>
      </c>
      <c r="C650">
        <v>8.52</v>
      </c>
      <c r="D650">
        <v>8.69</v>
      </c>
      <c r="E650">
        <v>8.2200000000000006</v>
      </c>
      <c r="F650">
        <v>8.57</v>
      </c>
      <c r="G650">
        <v>472888</v>
      </c>
      <c r="H650">
        <v>8.4932999999999996</v>
      </c>
    </row>
    <row r="651" spans="1:8" x14ac:dyDescent="0.3">
      <c r="A651" t="s">
        <v>129</v>
      </c>
      <c r="B651" t="s">
        <v>733</v>
      </c>
      <c r="C651">
        <v>8.57</v>
      </c>
      <c r="D651">
        <v>8.77</v>
      </c>
      <c r="E651">
        <v>8.52</v>
      </c>
      <c r="F651">
        <v>8.69</v>
      </c>
      <c r="G651">
        <v>999372</v>
      </c>
      <c r="H651">
        <v>8.66</v>
      </c>
    </row>
    <row r="652" spans="1:8" x14ac:dyDescent="0.3">
      <c r="A652" t="s">
        <v>129</v>
      </c>
      <c r="B652" t="s">
        <v>734</v>
      </c>
      <c r="C652">
        <v>8.69</v>
      </c>
      <c r="D652">
        <v>8.8699999999999992</v>
      </c>
      <c r="E652">
        <v>8.6300000000000008</v>
      </c>
      <c r="F652">
        <v>8.7899999999999991</v>
      </c>
      <c r="G652">
        <v>663217</v>
      </c>
      <c r="H652">
        <v>8.7632999999999992</v>
      </c>
    </row>
    <row r="653" spans="1:8" x14ac:dyDescent="0.3">
      <c r="A653" t="s">
        <v>129</v>
      </c>
      <c r="B653" t="s">
        <v>735</v>
      </c>
      <c r="C653">
        <v>8.7899999999999991</v>
      </c>
      <c r="D653">
        <v>8.8000000000000007</v>
      </c>
      <c r="E653">
        <v>8.5500000000000007</v>
      </c>
      <c r="F653">
        <v>8.7100000000000009</v>
      </c>
      <c r="G653">
        <v>355019</v>
      </c>
      <c r="H653">
        <v>8.6867000000000001</v>
      </c>
    </row>
    <row r="654" spans="1:8" x14ac:dyDescent="0.3">
      <c r="A654" t="s">
        <v>105</v>
      </c>
      <c r="B654" t="s">
        <v>696</v>
      </c>
      <c r="C654">
        <v>75.771500000000003</v>
      </c>
      <c r="D654">
        <v>77.273399999999995</v>
      </c>
      <c r="E654">
        <v>74.754099999999994</v>
      </c>
      <c r="F654">
        <v>77.176500000000004</v>
      </c>
      <c r="G654">
        <v>96410790</v>
      </c>
      <c r="H654">
        <v>76.401300000000006</v>
      </c>
    </row>
    <row r="655" spans="1:8" x14ac:dyDescent="0.3">
      <c r="A655" t="s">
        <v>105</v>
      </c>
      <c r="B655" t="s">
        <v>697</v>
      </c>
      <c r="C655">
        <v>77.3703</v>
      </c>
      <c r="D655">
        <v>78.4846</v>
      </c>
      <c r="E655">
        <v>76.352900000000005</v>
      </c>
      <c r="F655">
        <v>77.079599999999999</v>
      </c>
      <c r="G655">
        <v>114360500</v>
      </c>
      <c r="H655">
        <v>77.305700000000002</v>
      </c>
    </row>
    <row r="656" spans="1:8" x14ac:dyDescent="0.3">
      <c r="A656" t="s">
        <v>105</v>
      </c>
      <c r="B656" t="s">
        <v>698</v>
      </c>
      <c r="C656">
        <v>77.321799999999996</v>
      </c>
      <c r="D656">
        <v>83.426199999999994</v>
      </c>
      <c r="E656">
        <v>77.079599999999999</v>
      </c>
      <c r="F656">
        <v>82.215000000000003</v>
      </c>
      <c r="G656">
        <v>178225700</v>
      </c>
      <c r="H656">
        <v>80.906899999999993</v>
      </c>
    </row>
    <row r="657" spans="1:8" x14ac:dyDescent="0.3">
      <c r="A657" t="s">
        <v>105</v>
      </c>
      <c r="B657" t="s">
        <v>699</v>
      </c>
      <c r="C657">
        <v>83.087100000000007</v>
      </c>
      <c r="D657">
        <v>88.706900000000005</v>
      </c>
      <c r="E657">
        <v>82.4572</v>
      </c>
      <c r="F657">
        <v>86.236099999999993</v>
      </c>
      <c r="G657">
        <v>196916500</v>
      </c>
      <c r="H657">
        <v>85.8001</v>
      </c>
    </row>
    <row r="658" spans="1:8" x14ac:dyDescent="0.3">
      <c r="A658" t="s">
        <v>105</v>
      </c>
      <c r="B658" t="s">
        <v>700</v>
      </c>
      <c r="C658">
        <v>86.236099999999993</v>
      </c>
      <c r="D658">
        <v>90.063500000000005</v>
      </c>
      <c r="E658">
        <v>85.170299999999997</v>
      </c>
      <c r="F658">
        <v>90.063500000000005</v>
      </c>
      <c r="G658">
        <v>159080900</v>
      </c>
      <c r="H658">
        <v>88.432400000000001</v>
      </c>
    </row>
    <row r="659" spans="1:8" x14ac:dyDescent="0.3">
      <c r="A659" t="s">
        <v>105</v>
      </c>
      <c r="B659" t="s">
        <v>77</v>
      </c>
      <c r="C659">
        <v>88.319400000000002</v>
      </c>
      <c r="D659">
        <v>90.450999999999993</v>
      </c>
      <c r="E659">
        <v>85.897000000000006</v>
      </c>
      <c r="F659">
        <v>88.125600000000006</v>
      </c>
      <c r="G659">
        <v>199727600</v>
      </c>
      <c r="H659">
        <v>88.157899999999998</v>
      </c>
    </row>
    <row r="660" spans="1:8" x14ac:dyDescent="0.3">
      <c r="A660" t="s">
        <v>105</v>
      </c>
      <c r="B660" t="s">
        <v>701</v>
      </c>
      <c r="C660">
        <v>88.125600000000006</v>
      </c>
      <c r="D660">
        <v>88.174000000000007</v>
      </c>
      <c r="E660">
        <v>84.152900000000002</v>
      </c>
      <c r="F660">
        <v>85.218699999999998</v>
      </c>
      <c r="G660">
        <v>276988300</v>
      </c>
      <c r="H660">
        <v>85.848600000000005</v>
      </c>
    </row>
    <row r="661" spans="1:8" x14ac:dyDescent="0.3">
      <c r="A661" t="s">
        <v>105</v>
      </c>
      <c r="B661" t="s">
        <v>702</v>
      </c>
      <c r="C661">
        <v>85.606300000000005</v>
      </c>
      <c r="D661">
        <v>85.993899999999996</v>
      </c>
      <c r="E661">
        <v>82.990200000000002</v>
      </c>
      <c r="F661">
        <v>82.990200000000002</v>
      </c>
      <c r="G661">
        <v>135383700</v>
      </c>
      <c r="H661">
        <v>83.991399999999999</v>
      </c>
    </row>
    <row r="662" spans="1:8" x14ac:dyDescent="0.3">
      <c r="A662" t="s">
        <v>105</v>
      </c>
      <c r="B662" t="s">
        <v>139</v>
      </c>
      <c r="C662">
        <v>82.941699999999997</v>
      </c>
      <c r="D662">
        <v>83.232399999999998</v>
      </c>
      <c r="E662">
        <v>81.439899999999994</v>
      </c>
      <c r="F662">
        <v>81.778999999999996</v>
      </c>
      <c r="G662">
        <v>125710400</v>
      </c>
      <c r="H662">
        <v>82.150400000000005</v>
      </c>
    </row>
    <row r="663" spans="1:8" x14ac:dyDescent="0.3">
      <c r="A663" t="s">
        <v>105</v>
      </c>
      <c r="B663" t="s">
        <v>156</v>
      </c>
      <c r="C663">
        <v>81.778999999999996</v>
      </c>
      <c r="D663">
        <v>82.747900000000001</v>
      </c>
      <c r="E663">
        <v>80.325599999999994</v>
      </c>
      <c r="F663">
        <v>81.246099999999998</v>
      </c>
      <c r="G663">
        <v>100547300</v>
      </c>
      <c r="H663">
        <v>81.439899999999994</v>
      </c>
    </row>
    <row r="664" spans="1:8" x14ac:dyDescent="0.3">
      <c r="A664" t="s">
        <v>105</v>
      </c>
      <c r="B664" t="s">
        <v>703</v>
      </c>
      <c r="C664">
        <v>82.166600000000003</v>
      </c>
      <c r="D664">
        <v>83.668400000000005</v>
      </c>
      <c r="E664">
        <v>82.118099999999998</v>
      </c>
      <c r="F664">
        <v>82.796400000000006</v>
      </c>
      <c r="G664">
        <v>130387100</v>
      </c>
      <c r="H664">
        <v>82.861000000000004</v>
      </c>
    </row>
    <row r="665" spans="1:8" x14ac:dyDescent="0.3">
      <c r="A665" t="s">
        <v>105</v>
      </c>
      <c r="B665" t="s">
        <v>223</v>
      </c>
      <c r="C665">
        <v>82.941699999999997</v>
      </c>
      <c r="D665">
        <v>82.990200000000002</v>
      </c>
      <c r="E665">
        <v>80.713099999999997</v>
      </c>
      <c r="F665">
        <v>80.955399999999997</v>
      </c>
      <c r="G665">
        <v>103905400</v>
      </c>
      <c r="H665">
        <v>81.552899999999994</v>
      </c>
    </row>
    <row r="666" spans="1:8" x14ac:dyDescent="0.3">
      <c r="A666" t="s">
        <v>105</v>
      </c>
      <c r="B666" t="s">
        <v>228</v>
      </c>
      <c r="C666">
        <v>80.567800000000005</v>
      </c>
      <c r="D666">
        <v>82.166600000000003</v>
      </c>
      <c r="E666">
        <v>80.083299999999994</v>
      </c>
      <c r="F666">
        <v>81.343000000000004</v>
      </c>
      <c r="G666">
        <v>102771200</v>
      </c>
      <c r="H666">
        <v>81.197599999999994</v>
      </c>
    </row>
    <row r="667" spans="1:8" x14ac:dyDescent="0.3">
      <c r="A667" t="s">
        <v>105</v>
      </c>
      <c r="B667" t="s">
        <v>704</v>
      </c>
      <c r="C667">
        <v>81.5852</v>
      </c>
      <c r="D667">
        <v>88.367800000000003</v>
      </c>
      <c r="E667">
        <v>81.439899999999994</v>
      </c>
      <c r="F667">
        <v>88.319400000000002</v>
      </c>
      <c r="G667">
        <v>237339400</v>
      </c>
      <c r="H667">
        <v>86.042299999999997</v>
      </c>
    </row>
    <row r="668" spans="1:8" x14ac:dyDescent="0.3">
      <c r="A668" t="s">
        <v>105</v>
      </c>
      <c r="B668" t="s">
        <v>705</v>
      </c>
      <c r="C668">
        <v>88.270899999999997</v>
      </c>
      <c r="D668">
        <v>88.8523</v>
      </c>
      <c r="E668">
        <v>85.703199999999995</v>
      </c>
      <c r="F668">
        <v>85.945499999999996</v>
      </c>
      <c r="G668">
        <v>122449200</v>
      </c>
      <c r="H668">
        <v>86.833699999999993</v>
      </c>
    </row>
    <row r="669" spans="1:8" x14ac:dyDescent="0.3">
      <c r="A669" t="s">
        <v>105</v>
      </c>
      <c r="B669" t="s">
        <v>706</v>
      </c>
      <c r="C669">
        <v>86.429900000000004</v>
      </c>
      <c r="D669">
        <v>87.447299999999998</v>
      </c>
      <c r="E669">
        <v>85.460999999999999</v>
      </c>
      <c r="F669">
        <v>86.720600000000005</v>
      </c>
      <c r="G669">
        <v>90354110</v>
      </c>
      <c r="H669">
        <v>86.543000000000006</v>
      </c>
    </row>
    <row r="670" spans="1:8" x14ac:dyDescent="0.3">
      <c r="A670" t="s">
        <v>105</v>
      </c>
      <c r="B670" t="s">
        <v>265</v>
      </c>
      <c r="C670">
        <v>86.478399999999993</v>
      </c>
      <c r="D670">
        <v>88.174000000000007</v>
      </c>
      <c r="E670">
        <v>86.139200000000002</v>
      </c>
      <c r="F670">
        <v>86.139200000000002</v>
      </c>
      <c r="G670">
        <v>96634030</v>
      </c>
      <c r="H670">
        <v>86.817499999999995</v>
      </c>
    </row>
    <row r="671" spans="1:8" x14ac:dyDescent="0.3">
      <c r="A671" t="s">
        <v>105</v>
      </c>
      <c r="B671" t="s">
        <v>707</v>
      </c>
      <c r="C671">
        <v>86.429900000000004</v>
      </c>
      <c r="D671">
        <v>89.433700000000002</v>
      </c>
      <c r="E671">
        <v>86.187700000000007</v>
      </c>
      <c r="F671">
        <v>87.689599999999999</v>
      </c>
      <c r="G671">
        <v>142257000</v>
      </c>
      <c r="H671">
        <v>87.770300000000006</v>
      </c>
    </row>
    <row r="672" spans="1:8" x14ac:dyDescent="0.3">
      <c r="A672" t="s">
        <v>105</v>
      </c>
      <c r="B672" t="s">
        <v>271</v>
      </c>
      <c r="C672">
        <v>88.174000000000007</v>
      </c>
      <c r="D672">
        <v>88.222499999999997</v>
      </c>
      <c r="E672">
        <v>83.765299999999996</v>
      </c>
      <c r="F672">
        <v>84.298199999999994</v>
      </c>
      <c r="G672">
        <v>107126100</v>
      </c>
      <c r="H672">
        <v>85.428700000000006</v>
      </c>
    </row>
    <row r="673" spans="1:8" x14ac:dyDescent="0.3">
      <c r="A673" t="s">
        <v>105</v>
      </c>
      <c r="B673" t="s">
        <v>708</v>
      </c>
      <c r="C673">
        <v>84.298199999999994</v>
      </c>
      <c r="D673">
        <v>85.606300000000005</v>
      </c>
      <c r="E673">
        <v>82.893299999999996</v>
      </c>
      <c r="F673">
        <v>85.606300000000005</v>
      </c>
      <c r="G673">
        <v>96431020</v>
      </c>
      <c r="H673">
        <v>84.701999999999998</v>
      </c>
    </row>
    <row r="674" spans="1:8" x14ac:dyDescent="0.3">
      <c r="A674" t="s">
        <v>105</v>
      </c>
      <c r="B674" t="s">
        <v>709</v>
      </c>
      <c r="C674">
        <v>86.962800000000001</v>
      </c>
      <c r="D674">
        <v>88.270899999999997</v>
      </c>
      <c r="E674">
        <v>85.993899999999996</v>
      </c>
      <c r="F674">
        <v>87.544200000000004</v>
      </c>
      <c r="G674">
        <v>138911100</v>
      </c>
      <c r="H674">
        <v>87.2697</v>
      </c>
    </row>
    <row r="675" spans="1:8" x14ac:dyDescent="0.3">
      <c r="A675" t="s">
        <v>105</v>
      </c>
      <c r="B675" t="s">
        <v>283</v>
      </c>
      <c r="C675">
        <v>87.108199999999997</v>
      </c>
      <c r="D675">
        <v>89.239900000000006</v>
      </c>
      <c r="E675">
        <v>86.236099999999993</v>
      </c>
      <c r="F675">
        <v>88.706900000000005</v>
      </c>
      <c r="G675">
        <v>101972100</v>
      </c>
      <c r="H675">
        <v>88.061000000000007</v>
      </c>
    </row>
    <row r="676" spans="1:8" x14ac:dyDescent="0.3">
      <c r="A676" t="s">
        <v>105</v>
      </c>
      <c r="B676" t="s">
        <v>290</v>
      </c>
      <c r="C676">
        <v>88.8523</v>
      </c>
      <c r="D676">
        <v>89.9666</v>
      </c>
      <c r="E676">
        <v>86.962800000000001</v>
      </c>
      <c r="F676">
        <v>88.174000000000007</v>
      </c>
      <c r="G676">
        <v>115502400</v>
      </c>
      <c r="H676">
        <v>88.367800000000003</v>
      </c>
    </row>
    <row r="677" spans="1:8" x14ac:dyDescent="0.3">
      <c r="A677" t="s">
        <v>105</v>
      </c>
      <c r="B677" t="s">
        <v>710</v>
      </c>
      <c r="C677">
        <v>88.367800000000003</v>
      </c>
      <c r="D677">
        <v>90.208799999999997</v>
      </c>
      <c r="E677">
        <v>86.962800000000001</v>
      </c>
      <c r="F677">
        <v>88.8523</v>
      </c>
      <c r="G677">
        <v>81037310</v>
      </c>
      <c r="H677">
        <v>88.674599999999998</v>
      </c>
    </row>
    <row r="678" spans="1:8" x14ac:dyDescent="0.3">
      <c r="A678" t="s">
        <v>105</v>
      </c>
      <c r="B678" t="s">
        <v>512</v>
      </c>
      <c r="C678">
        <v>89.482100000000003</v>
      </c>
      <c r="D678">
        <v>90.596400000000003</v>
      </c>
      <c r="E678">
        <v>86.381500000000003</v>
      </c>
      <c r="F678">
        <v>87.350399999999993</v>
      </c>
      <c r="G678">
        <v>118359600</v>
      </c>
      <c r="H678">
        <v>88.109399999999994</v>
      </c>
    </row>
    <row r="679" spans="1:8" x14ac:dyDescent="0.3">
      <c r="A679" t="s">
        <v>105</v>
      </c>
      <c r="B679" t="s">
        <v>91</v>
      </c>
      <c r="C679">
        <v>82.4572</v>
      </c>
      <c r="D679">
        <v>84.007599999999996</v>
      </c>
      <c r="E679">
        <v>79.550399999999996</v>
      </c>
      <c r="F679">
        <v>80.180199999999999</v>
      </c>
      <c r="G679">
        <v>101934800</v>
      </c>
      <c r="H679">
        <v>81.246099999999998</v>
      </c>
    </row>
    <row r="680" spans="1:8" x14ac:dyDescent="0.3">
      <c r="A680" t="s">
        <v>105</v>
      </c>
      <c r="B680" t="s">
        <v>93</v>
      </c>
      <c r="C680">
        <v>79.211299999999994</v>
      </c>
      <c r="D680">
        <v>81.391400000000004</v>
      </c>
      <c r="E680">
        <v>75.626199999999997</v>
      </c>
      <c r="F680">
        <v>76.449799999999996</v>
      </c>
      <c r="G680">
        <v>110344300</v>
      </c>
      <c r="H680">
        <v>77.822500000000005</v>
      </c>
    </row>
    <row r="681" spans="1:8" x14ac:dyDescent="0.3">
      <c r="A681" t="s">
        <v>105</v>
      </c>
      <c r="B681" t="s">
        <v>711</v>
      </c>
      <c r="C681">
        <v>76.498199999999997</v>
      </c>
      <c r="D681">
        <v>77.757900000000006</v>
      </c>
      <c r="E681">
        <v>75.287099999999995</v>
      </c>
      <c r="F681">
        <v>76.013800000000003</v>
      </c>
      <c r="G681">
        <v>126070800</v>
      </c>
      <c r="H681">
        <v>76.352900000000005</v>
      </c>
    </row>
    <row r="682" spans="1:8" x14ac:dyDescent="0.3">
      <c r="A682" t="s">
        <v>105</v>
      </c>
      <c r="B682" t="s">
        <v>712</v>
      </c>
      <c r="C682">
        <v>76.837400000000002</v>
      </c>
      <c r="D682">
        <v>78.678399999999996</v>
      </c>
      <c r="E682">
        <v>76.837400000000002</v>
      </c>
      <c r="F682">
        <v>77.128</v>
      </c>
      <c r="G682">
        <v>54092500</v>
      </c>
      <c r="H682">
        <v>77.547899999999998</v>
      </c>
    </row>
    <row r="683" spans="1:8" x14ac:dyDescent="0.3">
      <c r="A683" t="s">
        <v>105</v>
      </c>
      <c r="B683" t="s">
        <v>162</v>
      </c>
      <c r="C683">
        <v>76.546700000000001</v>
      </c>
      <c r="D683">
        <v>77.757900000000006</v>
      </c>
      <c r="E683">
        <v>70.829899999999995</v>
      </c>
      <c r="F683">
        <v>71.750399999999999</v>
      </c>
      <c r="G683">
        <v>122325600</v>
      </c>
      <c r="H683">
        <v>73.446100000000001</v>
      </c>
    </row>
    <row r="684" spans="1:8" x14ac:dyDescent="0.3">
      <c r="A684" t="s">
        <v>105</v>
      </c>
      <c r="B684" t="s">
        <v>220</v>
      </c>
      <c r="C684">
        <v>68.988900000000001</v>
      </c>
      <c r="D684">
        <v>71.605099999999993</v>
      </c>
      <c r="E684">
        <v>67.147900000000007</v>
      </c>
      <c r="F684">
        <v>71.314400000000006</v>
      </c>
      <c r="G684">
        <v>173759900</v>
      </c>
      <c r="H684">
        <v>70.022499999999994</v>
      </c>
    </row>
    <row r="685" spans="1:8" x14ac:dyDescent="0.3">
      <c r="A685" t="s">
        <v>105</v>
      </c>
      <c r="B685" t="s">
        <v>713</v>
      </c>
      <c r="C685">
        <v>74.463499999999996</v>
      </c>
      <c r="D685">
        <v>75.771500000000003</v>
      </c>
      <c r="E685">
        <v>73.106899999999996</v>
      </c>
      <c r="F685">
        <v>74.705699999999993</v>
      </c>
      <c r="G685">
        <v>98923440</v>
      </c>
      <c r="H685">
        <v>74.528000000000006</v>
      </c>
    </row>
    <row r="686" spans="1:8" x14ac:dyDescent="0.3">
      <c r="A686" t="s">
        <v>105</v>
      </c>
      <c r="B686" t="s">
        <v>714</v>
      </c>
      <c r="C686">
        <v>74.560299999999998</v>
      </c>
      <c r="D686">
        <v>75.287099999999995</v>
      </c>
      <c r="E686">
        <v>72.961600000000004</v>
      </c>
      <c r="F686">
        <v>75.1417</v>
      </c>
      <c r="G686">
        <v>99612780</v>
      </c>
      <c r="H686">
        <v>74.463399999999993</v>
      </c>
    </row>
    <row r="687" spans="1:8" x14ac:dyDescent="0.3">
      <c r="A687" t="s">
        <v>105</v>
      </c>
      <c r="B687" t="s">
        <v>715</v>
      </c>
      <c r="C687">
        <v>74.075900000000004</v>
      </c>
      <c r="D687">
        <v>76.256</v>
      </c>
      <c r="E687">
        <v>72.816199999999995</v>
      </c>
      <c r="F687">
        <v>73.397599999999997</v>
      </c>
      <c r="G687">
        <v>150423800</v>
      </c>
      <c r="H687">
        <v>74.156599999999997</v>
      </c>
    </row>
    <row r="688" spans="1:8" x14ac:dyDescent="0.3">
      <c r="A688" t="s">
        <v>105</v>
      </c>
      <c r="B688" t="s">
        <v>235</v>
      </c>
      <c r="C688">
        <v>72.961600000000004</v>
      </c>
      <c r="D688">
        <v>73.010000000000005</v>
      </c>
      <c r="E688">
        <v>69.473399999999998</v>
      </c>
      <c r="F688">
        <v>70.296999999999997</v>
      </c>
      <c r="G688">
        <v>127996500</v>
      </c>
      <c r="H688">
        <v>70.9268</v>
      </c>
    </row>
    <row r="689" spans="1:8" x14ac:dyDescent="0.3">
      <c r="A689" t="s">
        <v>105</v>
      </c>
      <c r="B689" t="s">
        <v>259</v>
      </c>
      <c r="C689">
        <v>70.539199999999994</v>
      </c>
      <c r="D689">
        <v>71.168999999999997</v>
      </c>
      <c r="E689">
        <v>69.570300000000003</v>
      </c>
      <c r="F689">
        <v>70.442300000000003</v>
      </c>
      <c r="G689">
        <v>83643510</v>
      </c>
      <c r="H689">
        <v>70.393900000000002</v>
      </c>
    </row>
    <row r="690" spans="1:8" x14ac:dyDescent="0.3">
      <c r="A690" t="s">
        <v>105</v>
      </c>
      <c r="B690" t="s">
        <v>716</v>
      </c>
      <c r="C690">
        <v>71.023700000000005</v>
      </c>
      <c r="D690">
        <v>74.124300000000005</v>
      </c>
      <c r="E690">
        <v>70.9268</v>
      </c>
      <c r="F690">
        <v>73.446100000000001</v>
      </c>
      <c r="G690">
        <v>108532500</v>
      </c>
      <c r="H690">
        <v>72.832400000000007</v>
      </c>
    </row>
    <row r="691" spans="1:8" x14ac:dyDescent="0.3">
      <c r="A691" t="s">
        <v>105</v>
      </c>
      <c r="B691" t="s">
        <v>269</v>
      </c>
      <c r="C691">
        <v>73.882099999999994</v>
      </c>
      <c r="D691">
        <v>74.802599999999998</v>
      </c>
      <c r="E691">
        <v>72.622500000000002</v>
      </c>
      <c r="F691">
        <v>73.349199999999996</v>
      </c>
      <c r="G691">
        <v>94355620</v>
      </c>
      <c r="H691">
        <v>73.591399999999993</v>
      </c>
    </row>
    <row r="692" spans="1:8" x14ac:dyDescent="0.3">
      <c r="A692" t="s">
        <v>105</v>
      </c>
      <c r="B692" t="s">
        <v>282</v>
      </c>
      <c r="C692">
        <v>72.283299999999997</v>
      </c>
      <c r="D692">
        <v>73.1554</v>
      </c>
      <c r="E692">
        <v>71.072100000000006</v>
      </c>
      <c r="F692">
        <v>71.314400000000006</v>
      </c>
      <c r="G692">
        <v>39502040</v>
      </c>
      <c r="H692">
        <v>71.847300000000004</v>
      </c>
    </row>
    <row r="693" spans="1:8" x14ac:dyDescent="0.3">
      <c r="A693" t="s">
        <v>105</v>
      </c>
      <c r="B693" t="s">
        <v>717</v>
      </c>
      <c r="C693">
        <v>69.085800000000006</v>
      </c>
      <c r="D693">
        <v>71.217500000000001</v>
      </c>
      <c r="E693">
        <v>65.888300000000001</v>
      </c>
      <c r="F693">
        <v>70.829899999999995</v>
      </c>
      <c r="G693">
        <v>274226500</v>
      </c>
      <c r="H693">
        <v>69.311899999999994</v>
      </c>
    </row>
    <row r="694" spans="1:8" x14ac:dyDescent="0.3">
      <c r="A694" t="s">
        <v>105</v>
      </c>
      <c r="B694" t="s">
        <v>285</v>
      </c>
      <c r="C694">
        <v>69.715599999999995</v>
      </c>
      <c r="D694">
        <v>70.684600000000003</v>
      </c>
      <c r="E694">
        <v>68.116900000000001</v>
      </c>
      <c r="F694">
        <v>68.116900000000001</v>
      </c>
      <c r="G694">
        <v>106700000</v>
      </c>
      <c r="H694">
        <v>68.972800000000007</v>
      </c>
    </row>
    <row r="695" spans="1:8" x14ac:dyDescent="0.3">
      <c r="A695" t="s">
        <v>105</v>
      </c>
      <c r="B695" t="s">
        <v>718</v>
      </c>
      <c r="C695">
        <v>69.473399999999998</v>
      </c>
      <c r="D695">
        <v>70.200100000000006</v>
      </c>
      <c r="E695">
        <v>68.6982</v>
      </c>
      <c r="F695">
        <v>68.6982</v>
      </c>
      <c r="G695">
        <v>111126800</v>
      </c>
      <c r="H695">
        <v>69.198800000000006</v>
      </c>
    </row>
    <row r="696" spans="1:8" x14ac:dyDescent="0.3">
      <c r="A696" t="s">
        <v>105</v>
      </c>
      <c r="B696" t="s">
        <v>291</v>
      </c>
      <c r="C696">
        <v>68.599999999999994</v>
      </c>
      <c r="D696">
        <v>69.900000000000006</v>
      </c>
      <c r="E696">
        <v>66.75</v>
      </c>
      <c r="F696">
        <v>67.25</v>
      </c>
      <c r="G696">
        <v>90829380</v>
      </c>
      <c r="H696">
        <v>67.966700000000003</v>
      </c>
    </row>
    <row r="697" spans="1:8" x14ac:dyDescent="0.3">
      <c r="A697" t="s">
        <v>105</v>
      </c>
      <c r="B697" t="s">
        <v>295</v>
      </c>
      <c r="C697">
        <v>67.75</v>
      </c>
      <c r="D697">
        <v>68.3</v>
      </c>
      <c r="E697">
        <v>66.099999999999994</v>
      </c>
      <c r="F697">
        <v>66.900000000000006</v>
      </c>
      <c r="G697">
        <v>78516970</v>
      </c>
      <c r="H697">
        <v>67.099999999999994</v>
      </c>
    </row>
    <row r="698" spans="1:8" x14ac:dyDescent="0.3">
      <c r="A698" t="s">
        <v>105</v>
      </c>
      <c r="B698" t="s">
        <v>298</v>
      </c>
      <c r="C698">
        <v>66.75</v>
      </c>
      <c r="D698">
        <v>66.849999999999994</v>
      </c>
      <c r="E698">
        <v>65.05</v>
      </c>
      <c r="F698">
        <v>65.599999999999994</v>
      </c>
      <c r="G698">
        <v>92947860</v>
      </c>
      <c r="H698">
        <v>65.833299999999994</v>
      </c>
    </row>
    <row r="699" spans="1:8" x14ac:dyDescent="0.3">
      <c r="A699" t="s">
        <v>105</v>
      </c>
      <c r="B699" t="s">
        <v>719</v>
      </c>
      <c r="C699">
        <v>65.900000000000006</v>
      </c>
      <c r="D699">
        <v>67.7</v>
      </c>
      <c r="E699">
        <v>65.650000000000006</v>
      </c>
      <c r="F699">
        <v>66</v>
      </c>
      <c r="G699">
        <v>120022400</v>
      </c>
      <c r="H699">
        <v>66.45</v>
      </c>
    </row>
    <row r="700" spans="1:8" x14ac:dyDescent="0.3">
      <c r="A700" t="s">
        <v>105</v>
      </c>
      <c r="B700" t="s">
        <v>720</v>
      </c>
      <c r="C700">
        <v>69</v>
      </c>
      <c r="D700">
        <v>69</v>
      </c>
      <c r="E700">
        <v>67.599999999999994</v>
      </c>
      <c r="F700">
        <v>68.25</v>
      </c>
      <c r="G700">
        <v>119338500</v>
      </c>
      <c r="H700">
        <v>68.283299999999997</v>
      </c>
    </row>
    <row r="701" spans="1:8" x14ac:dyDescent="0.3">
      <c r="A701" t="s">
        <v>105</v>
      </c>
      <c r="B701" t="s">
        <v>721</v>
      </c>
      <c r="C701">
        <v>66.650000000000006</v>
      </c>
      <c r="D701">
        <v>69.400000000000006</v>
      </c>
      <c r="E701">
        <v>66.45</v>
      </c>
      <c r="F701">
        <v>69.25</v>
      </c>
      <c r="G701">
        <v>95329900</v>
      </c>
      <c r="H701">
        <v>68.366699999999994</v>
      </c>
    </row>
    <row r="702" spans="1:8" x14ac:dyDescent="0.3">
      <c r="A702" t="s">
        <v>105</v>
      </c>
      <c r="B702" t="s">
        <v>96</v>
      </c>
      <c r="C702">
        <v>69.3</v>
      </c>
      <c r="D702">
        <v>70.25</v>
      </c>
      <c r="E702">
        <v>68.25</v>
      </c>
      <c r="F702">
        <v>68.75</v>
      </c>
      <c r="G702">
        <v>77195430</v>
      </c>
      <c r="H702">
        <v>69.083299999999994</v>
      </c>
    </row>
    <row r="703" spans="1:8" x14ac:dyDescent="0.3">
      <c r="A703" t="s">
        <v>105</v>
      </c>
      <c r="B703" t="s">
        <v>722</v>
      </c>
      <c r="C703">
        <v>69</v>
      </c>
      <c r="D703">
        <v>71.400000000000006</v>
      </c>
      <c r="E703">
        <v>68.95</v>
      </c>
      <c r="F703">
        <v>70.3</v>
      </c>
      <c r="G703">
        <v>96991160</v>
      </c>
      <c r="H703">
        <v>70.216700000000003</v>
      </c>
    </row>
    <row r="704" spans="1:8" x14ac:dyDescent="0.3">
      <c r="A704" t="s">
        <v>105</v>
      </c>
      <c r="B704" t="s">
        <v>164</v>
      </c>
      <c r="C704">
        <v>70</v>
      </c>
      <c r="D704">
        <v>70.7</v>
      </c>
      <c r="E704">
        <v>68.5</v>
      </c>
      <c r="F704">
        <v>69.25</v>
      </c>
      <c r="G704">
        <v>87632890</v>
      </c>
      <c r="H704">
        <v>69.4833</v>
      </c>
    </row>
    <row r="705" spans="1:8" x14ac:dyDescent="0.3">
      <c r="A705" t="s">
        <v>105</v>
      </c>
      <c r="B705" t="s">
        <v>723</v>
      </c>
      <c r="C705">
        <v>75</v>
      </c>
      <c r="D705">
        <v>76.150000000000006</v>
      </c>
      <c r="E705">
        <v>73.75</v>
      </c>
      <c r="F705">
        <v>75.75</v>
      </c>
      <c r="G705">
        <v>159266500</v>
      </c>
      <c r="H705">
        <v>75.216700000000003</v>
      </c>
    </row>
    <row r="706" spans="1:8" x14ac:dyDescent="0.3">
      <c r="A706" t="s">
        <v>105</v>
      </c>
      <c r="B706" t="s">
        <v>724</v>
      </c>
      <c r="C706">
        <v>75.349999999999994</v>
      </c>
      <c r="D706">
        <v>76.05</v>
      </c>
      <c r="E706">
        <v>74.400000000000006</v>
      </c>
      <c r="F706">
        <v>75.3</v>
      </c>
      <c r="G706">
        <v>121611300</v>
      </c>
      <c r="H706">
        <v>75.25</v>
      </c>
    </row>
    <row r="707" spans="1:8" x14ac:dyDescent="0.3">
      <c r="A707" t="s">
        <v>105</v>
      </c>
      <c r="B707" t="s">
        <v>725</v>
      </c>
      <c r="C707">
        <v>76</v>
      </c>
      <c r="D707">
        <v>78.5</v>
      </c>
      <c r="E707">
        <v>75.849999999999994</v>
      </c>
      <c r="F707">
        <v>78.400000000000006</v>
      </c>
      <c r="G707">
        <v>121958300</v>
      </c>
      <c r="H707">
        <v>77.583299999999994</v>
      </c>
    </row>
    <row r="708" spans="1:8" x14ac:dyDescent="0.3">
      <c r="A708" t="s">
        <v>105</v>
      </c>
      <c r="B708" t="s">
        <v>242</v>
      </c>
      <c r="C708">
        <v>76.599999999999994</v>
      </c>
      <c r="D708">
        <v>77.7</v>
      </c>
      <c r="E708">
        <v>75.3</v>
      </c>
      <c r="F708">
        <v>77.400000000000006</v>
      </c>
      <c r="G708">
        <v>128526200</v>
      </c>
      <c r="H708">
        <v>76.8</v>
      </c>
    </row>
    <row r="709" spans="1:8" x14ac:dyDescent="0.3">
      <c r="A709" t="s">
        <v>105</v>
      </c>
      <c r="B709" t="s">
        <v>726</v>
      </c>
      <c r="C709">
        <v>78.95</v>
      </c>
      <c r="D709">
        <v>81.099999999999994</v>
      </c>
      <c r="E709">
        <v>77.150000000000006</v>
      </c>
      <c r="F709">
        <v>78.45</v>
      </c>
      <c r="G709">
        <v>163378800</v>
      </c>
      <c r="H709">
        <v>78.900000000000006</v>
      </c>
    </row>
    <row r="710" spans="1:8" x14ac:dyDescent="0.3">
      <c r="A710" t="s">
        <v>105</v>
      </c>
      <c r="B710" t="s">
        <v>727</v>
      </c>
      <c r="C710">
        <v>78.849999999999994</v>
      </c>
      <c r="D710">
        <v>79.25</v>
      </c>
      <c r="E710">
        <v>78.099999999999994</v>
      </c>
      <c r="F710">
        <v>78.900000000000006</v>
      </c>
      <c r="G710">
        <v>72630580</v>
      </c>
      <c r="H710">
        <v>78.75</v>
      </c>
    </row>
    <row r="711" spans="1:8" x14ac:dyDescent="0.3">
      <c r="A711" t="s">
        <v>105</v>
      </c>
      <c r="B711" t="s">
        <v>728</v>
      </c>
      <c r="C711">
        <v>79.599999999999994</v>
      </c>
      <c r="D711">
        <v>80.5</v>
      </c>
      <c r="E711">
        <v>77.5</v>
      </c>
      <c r="F711">
        <v>78.099999999999994</v>
      </c>
      <c r="G711">
        <v>84412320</v>
      </c>
      <c r="H711">
        <v>78.7</v>
      </c>
    </row>
    <row r="712" spans="1:8" x14ac:dyDescent="0.3">
      <c r="A712" t="s">
        <v>105</v>
      </c>
      <c r="B712" t="s">
        <v>729</v>
      </c>
      <c r="C712">
        <v>78.2</v>
      </c>
      <c r="D712">
        <v>83.85</v>
      </c>
      <c r="E712">
        <v>77.400000000000006</v>
      </c>
      <c r="F712">
        <v>83.55</v>
      </c>
      <c r="G712">
        <v>171211600</v>
      </c>
      <c r="H712">
        <v>81.599999999999994</v>
      </c>
    </row>
    <row r="713" spans="1:8" x14ac:dyDescent="0.3">
      <c r="A713" t="s">
        <v>105</v>
      </c>
      <c r="B713" t="s">
        <v>730</v>
      </c>
      <c r="C713">
        <v>81.650000000000006</v>
      </c>
      <c r="D713">
        <v>83</v>
      </c>
      <c r="E713">
        <v>81.3</v>
      </c>
      <c r="F713">
        <v>81.849999999999994</v>
      </c>
      <c r="G713">
        <v>121572900</v>
      </c>
      <c r="H713">
        <v>82.05</v>
      </c>
    </row>
    <row r="714" spans="1:8" x14ac:dyDescent="0.3">
      <c r="A714" t="s">
        <v>105</v>
      </c>
      <c r="B714" t="s">
        <v>731</v>
      </c>
      <c r="C714">
        <v>82.2</v>
      </c>
      <c r="D714">
        <v>82.65</v>
      </c>
      <c r="E714">
        <v>80.75</v>
      </c>
      <c r="F714">
        <v>80.75</v>
      </c>
      <c r="G714">
        <v>64597820</v>
      </c>
      <c r="H714">
        <v>81.383300000000006</v>
      </c>
    </row>
    <row r="715" spans="1:8" x14ac:dyDescent="0.3">
      <c r="A715" t="s">
        <v>105</v>
      </c>
      <c r="B715" t="s">
        <v>732</v>
      </c>
      <c r="C715">
        <v>81.7</v>
      </c>
      <c r="D715">
        <v>82.1</v>
      </c>
      <c r="E715">
        <v>78.7</v>
      </c>
      <c r="F715">
        <v>79.25</v>
      </c>
      <c r="G715">
        <v>97886810</v>
      </c>
      <c r="H715">
        <v>80.0167</v>
      </c>
    </row>
    <row r="716" spans="1:8" x14ac:dyDescent="0.3">
      <c r="A716" t="s">
        <v>105</v>
      </c>
      <c r="B716" t="s">
        <v>733</v>
      </c>
      <c r="C716">
        <v>78.7</v>
      </c>
      <c r="D716">
        <v>79.150000000000006</v>
      </c>
      <c r="E716">
        <v>77.599999999999994</v>
      </c>
      <c r="F716">
        <v>77.900000000000006</v>
      </c>
      <c r="G716">
        <v>92696660</v>
      </c>
      <c r="H716">
        <v>78.216700000000003</v>
      </c>
    </row>
    <row r="717" spans="1:8" x14ac:dyDescent="0.3">
      <c r="A717" t="s">
        <v>105</v>
      </c>
      <c r="B717" t="s">
        <v>734</v>
      </c>
      <c r="C717">
        <v>78</v>
      </c>
      <c r="D717">
        <v>79.349999999999994</v>
      </c>
      <c r="E717">
        <v>77.2</v>
      </c>
      <c r="F717">
        <v>77.7</v>
      </c>
      <c r="G717">
        <v>85905780</v>
      </c>
      <c r="H717">
        <v>78.083299999999994</v>
      </c>
    </row>
    <row r="718" spans="1:8" x14ac:dyDescent="0.3">
      <c r="A718" t="s">
        <v>105</v>
      </c>
      <c r="B718" t="s">
        <v>735</v>
      </c>
      <c r="C718">
        <v>77.8</v>
      </c>
      <c r="D718">
        <v>78.45</v>
      </c>
      <c r="E718">
        <v>76.25</v>
      </c>
      <c r="F718">
        <v>76.599999999999994</v>
      </c>
      <c r="G718">
        <v>49151879</v>
      </c>
      <c r="H718">
        <v>77.099999999999994</v>
      </c>
    </row>
    <row r="719" spans="1:8" x14ac:dyDescent="0.3">
      <c r="A719" t="s">
        <v>517</v>
      </c>
      <c r="B719" t="s">
        <v>696</v>
      </c>
      <c r="C719">
        <v>162.19999999999999</v>
      </c>
      <c r="D719">
        <v>168.4</v>
      </c>
      <c r="E719">
        <v>160.6</v>
      </c>
      <c r="F719">
        <v>167.4</v>
      </c>
      <c r="G719">
        <v>691782</v>
      </c>
      <c r="H719">
        <v>165.4667</v>
      </c>
    </row>
    <row r="720" spans="1:8" x14ac:dyDescent="0.3">
      <c r="A720" t="s">
        <v>517</v>
      </c>
      <c r="B720" t="s">
        <v>697</v>
      </c>
      <c r="C720">
        <v>168.5</v>
      </c>
      <c r="D720">
        <v>184.1</v>
      </c>
      <c r="E720">
        <v>166.8</v>
      </c>
      <c r="F720">
        <v>184.1</v>
      </c>
      <c r="G720">
        <v>2560788</v>
      </c>
      <c r="H720">
        <v>178.33330000000001</v>
      </c>
    </row>
    <row r="721" spans="1:8" x14ac:dyDescent="0.3">
      <c r="A721" t="s">
        <v>517</v>
      </c>
      <c r="B721" t="s">
        <v>698</v>
      </c>
      <c r="C721">
        <v>202.5</v>
      </c>
      <c r="D721">
        <v>202.5</v>
      </c>
      <c r="E721">
        <v>202.5</v>
      </c>
      <c r="F721">
        <v>202.5</v>
      </c>
      <c r="G721">
        <v>734688</v>
      </c>
      <c r="H721">
        <v>202.5</v>
      </c>
    </row>
    <row r="722" spans="1:8" x14ac:dyDescent="0.3">
      <c r="A722" t="s">
        <v>517</v>
      </c>
      <c r="B722" t="s">
        <v>699</v>
      </c>
      <c r="C722">
        <v>199</v>
      </c>
      <c r="D722">
        <v>205</v>
      </c>
      <c r="E722">
        <v>189.5</v>
      </c>
      <c r="F722">
        <v>190.3</v>
      </c>
      <c r="G722">
        <v>6943093</v>
      </c>
      <c r="H722">
        <v>194.9333</v>
      </c>
    </row>
    <row r="723" spans="1:8" x14ac:dyDescent="0.3">
      <c r="A723" t="s">
        <v>517</v>
      </c>
      <c r="B723" t="s">
        <v>700</v>
      </c>
      <c r="C723">
        <v>191</v>
      </c>
      <c r="D723">
        <v>198.1</v>
      </c>
      <c r="E723">
        <v>183.1</v>
      </c>
      <c r="F723">
        <v>194.2</v>
      </c>
      <c r="G723">
        <v>6921598</v>
      </c>
      <c r="H723">
        <v>191.8</v>
      </c>
    </row>
    <row r="724" spans="1:8" x14ac:dyDescent="0.3">
      <c r="A724" t="s">
        <v>517</v>
      </c>
      <c r="B724" t="s">
        <v>77</v>
      </c>
      <c r="C724">
        <v>194.1</v>
      </c>
      <c r="D724">
        <v>200.2</v>
      </c>
      <c r="E724">
        <v>187.3</v>
      </c>
      <c r="F724">
        <v>194.5</v>
      </c>
      <c r="G724">
        <v>3711395</v>
      </c>
      <c r="H724">
        <v>194</v>
      </c>
    </row>
    <row r="725" spans="1:8" x14ac:dyDescent="0.3">
      <c r="A725" t="s">
        <v>517</v>
      </c>
      <c r="B725" t="s">
        <v>701</v>
      </c>
      <c r="C725">
        <v>194.5</v>
      </c>
      <c r="D725">
        <v>201.6</v>
      </c>
      <c r="E725">
        <v>188.2</v>
      </c>
      <c r="F725">
        <v>192</v>
      </c>
      <c r="G725">
        <v>5439559</v>
      </c>
      <c r="H725">
        <v>193.9333</v>
      </c>
    </row>
    <row r="726" spans="1:8" x14ac:dyDescent="0.3">
      <c r="A726" t="s">
        <v>517</v>
      </c>
      <c r="B726" t="s">
        <v>702</v>
      </c>
      <c r="C726">
        <v>193.7</v>
      </c>
      <c r="D726">
        <v>194</v>
      </c>
      <c r="E726">
        <v>188.6</v>
      </c>
      <c r="F726">
        <v>190</v>
      </c>
      <c r="G726">
        <v>1629173</v>
      </c>
      <c r="H726">
        <v>190.86670000000001</v>
      </c>
    </row>
    <row r="727" spans="1:8" x14ac:dyDescent="0.3">
      <c r="A727" t="s">
        <v>517</v>
      </c>
      <c r="B727" t="s">
        <v>139</v>
      </c>
      <c r="C727">
        <v>191.4</v>
      </c>
      <c r="D727">
        <v>197.3</v>
      </c>
      <c r="E727">
        <v>189.8</v>
      </c>
      <c r="F727">
        <v>194.7</v>
      </c>
      <c r="G727">
        <v>2342737</v>
      </c>
      <c r="H727">
        <v>193.9333</v>
      </c>
    </row>
    <row r="728" spans="1:8" x14ac:dyDescent="0.3">
      <c r="A728" t="s">
        <v>517</v>
      </c>
      <c r="B728" t="s">
        <v>156</v>
      </c>
      <c r="C728">
        <v>195</v>
      </c>
      <c r="D728">
        <v>195.7</v>
      </c>
      <c r="E728">
        <v>191</v>
      </c>
      <c r="F728">
        <v>195.3</v>
      </c>
      <c r="G728">
        <v>770097</v>
      </c>
      <c r="H728">
        <v>194</v>
      </c>
    </row>
    <row r="729" spans="1:8" x14ac:dyDescent="0.3">
      <c r="A729" t="s">
        <v>517</v>
      </c>
      <c r="B729" t="s">
        <v>703</v>
      </c>
      <c r="C729">
        <v>198</v>
      </c>
      <c r="D729">
        <v>211</v>
      </c>
      <c r="E729">
        <v>197.3</v>
      </c>
      <c r="F729">
        <v>208.1</v>
      </c>
      <c r="G729">
        <v>3610163</v>
      </c>
      <c r="H729">
        <v>205.4667</v>
      </c>
    </row>
    <row r="730" spans="1:8" x14ac:dyDescent="0.3">
      <c r="A730" t="s">
        <v>517</v>
      </c>
      <c r="B730" t="s">
        <v>223</v>
      </c>
      <c r="C730">
        <v>208</v>
      </c>
      <c r="D730">
        <v>209.4</v>
      </c>
      <c r="E730">
        <v>206</v>
      </c>
      <c r="F730">
        <v>206.6</v>
      </c>
      <c r="G730">
        <v>950353</v>
      </c>
      <c r="H730">
        <v>207.33330000000001</v>
      </c>
    </row>
    <row r="731" spans="1:8" x14ac:dyDescent="0.3">
      <c r="A731" t="s">
        <v>517</v>
      </c>
      <c r="B731" t="s">
        <v>228</v>
      </c>
      <c r="C731">
        <v>206.2</v>
      </c>
      <c r="D731">
        <v>216.9</v>
      </c>
      <c r="E731">
        <v>202.6</v>
      </c>
      <c r="F731">
        <v>210</v>
      </c>
      <c r="G731">
        <v>2530539</v>
      </c>
      <c r="H731">
        <v>209.83330000000001</v>
      </c>
    </row>
    <row r="732" spans="1:8" x14ac:dyDescent="0.3">
      <c r="A732" t="s">
        <v>517</v>
      </c>
      <c r="B732" t="s">
        <v>704</v>
      </c>
      <c r="C732">
        <v>212.3</v>
      </c>
      <c r="D732">
        <v>212.9</v>
      </c>
      <c r="E732">
        <v>208</v>
      </c>
      <c r="F732">
        <v>208</v>
      </c>
      <c r="G732">
        <v>1223130</v>
      </c>
      <c r="H732">
        <v>209.63329999999999</v>
      </c>
    </row>
    <row r="733" spans="1:8" x14ac:dyDescent="0.3">
      <c r="A733" t="s">
        <v>517</v>
      </c>
      <c r="B733" t="s">
        <v>705</v>
      </c>
      <c r="C733">
        <v>208.7</v>
      </c>
      <c r="D733">
        <v>210.5</v>
      </c>
      <c r="E733">
        <v>207.2</v>
      </c>
      <c r="F733">
        <v>208.8</v>
      </c>
      <c r="G733">
        <v>1445441</v>
      </c>
      <c r="H733">
        <v>208.83330000000001</v>
      </c>
    </row>
    <row r="734" spans="1:8" x14ac:dyDescent="0.3">
      <c r="A734" t="s">
        <v>517</v>
      </c>
      <c r="B734" t="s">
        <v>706</v>
      </c>
      <c r="C734">
        <v>214.9</v>
      </c>
      <c r="D734">
        <v>215.7</v>
      </c>
      <c r="E734">
        <v>210.1</v>
      </c>
      <c r="F734">
        <v>211.5</v>
      </c>
      <c r="G734">
        <v>1469189</v>
      </c>
      <c r="H734">
        <v>212.4333</v>
      </c>
    </row>
    <row r="735" spans="1:8" x14ac:dyDescent="0.3">
      <c r="A735" t="s">
        <v>517</v>
      </c>
      <c r="B735" t="s">
        <v>265</v>
      </c>
      <c r="C735">
        <v>211.9</v>
      </c>
      <c r="D735">
        <v>214.2</v>
      </c>
      <c r="E735">
        <v>210</v>
      </c>
      <c r="F735">
        <v>212.5</v>
      </c>
      <c r="G735">
        <v>839491</v>
      </c>
      <c r="H735">
        <v>212.23330000000001</v>
      </c>
    </row>
    <row r="736" spans="1:8" x14ac:dyDescent="0.3">
      <c r="A736" t="s">
        <v>517</v>
      </c>
      <c r="B736" t="s">
        <v>707</v>
      </c>
      <c r="C736">
        <v>214.2</v>
      </c>
      <c r="D736">
        <v>221</v>
      </c>
      <c r="E736">
        <v>212</v>
      </c>
      <c r="F736">
        <v>215.3</v>
      </c>
      <c r="G736">
        <v>3454590</v>
      </c>
      <c r="H736">
        <v>216.1</v>
      </c>
    </row>
    <row r="737" spans="1:8" x14ac:dyDescent="0.3">
      <c r="A737" t="s">
        <v>517</v>
      </c>
      <c r="B737" t="s">
        <v>271</v>
      </c>
      <c r="C737">
        <v>215.4</v>
      </c>
      <c r="D737">
        <v>218.5</v>
      </c>
      <c r="E737">
        <v>214.4</v>
      </c>
      <c r="F737">
        <v>218</v>
      </c>
      <c r="G737">
        <v>2426172</v>
      </c>
      <c r="H737">
        <v>216.9667</v>
      </c>
    </row>
    <row r="738" spans="1:8" x14ac:dyDescent="0.3">
      <c r="A738" t="s">
        <v>517</v>
      </c>
      <c r="B738" t="s">
        <v>708</v>
      </c>
      <c r="C738">
        <v>217</v>
      </c>
      <c r="D738">
        <v>218.4</v>
      </c>
      <c r="E738">
        <v>214.5</v>
      </c>
      <c r="F738">
        <v>216</v>
      </c>
      <c r="G738">
        <v>1186131</v>
      </c>
      <c r="H738">
        <v>216.3</v>
      </c>
    </row>
    <row r="739" spans="1:8" x14ac:dyDescent="0.3">
      <c r="A739" t="s">
        <v>517</v>
      </c>
      <c r="B739" t="s">
        <v>709</v>
      </c>
      <c r="C739">
        <v>217.2</v>
      </c>
      <c r="D739">
        <v>220.9</v>
      </c>
      <c r="E739">
        <v>214.8</v>
      </c>
      <c r="F739">
        <v>216</v>
      </c>
      <c r="G739">
        <v>1216269</v>
      </c>
      <c r="H739">
        <v>217.23330000000001</v>
      </c>
    </row>
    <row r="740" spans="1:8" x14ac:dyDescent="0.3">
      <c r="A740" t="s">
        <v>517</v>
      </c>
      <c r="B740" t="s">
        <v>283</v>
      </c>
      <c r="C740">
        <v>215.5</v>
      </c>
      <c r="D740">
        <v>219.4</v>
      </c>
      <c r="E740">
        <v>215.2</v>
      </c>
      <c r="F740">
        <v>216.7</v>
      </c>
      <c r="G740">
        <v>844949</v>
      </c>
      <c r="H740">
        <v>217.1</v>
      </c>
    </row>
    <row r="741" spans="1:8" x14ac:dyDescent="0.3">
      <c r="A741" t="s">
        <v>517</v>
      </c>
      <c r="B741" t="s">
        <v>290</v>
      </c>
      <c r="C741">
        <v>217.3</v>
      </c>
      <c r="D741">
        <v>217.3</v>
      </c>
      <c r="E741">
        <v>206.6</v>
      </c>
      <c r="F741">
        <v>208.2</v>
      </c>
      <c r="G741">
        <v>1021231</v>
      </c>
      <c r="H741">
        <v>210.7</v>
      </c>
    </row>
    <row r="742" spans="1:8" x14ac:dyDescent="0.3">
      <c r="A742" t="s">
        <v>517</v>
      </c>
      <c r="B742" t="s">
        <v>710</v>
      </c>
      <c r="C742">
        <v>208.1</v>
      </c>
      <c r="D742">
        <v>213.3</v>
      </c>
      <c r="E742">
        <v>206.3</v>
      </c>
      <c r="F742">
        <v>210.8</v>
      </c>
      <c r="G742">
        <v>800224</v>
      </c>
      <c r="H742">
        <v>210.13329999999999</v>
      </c>
    </row>
    <row r="743" spans="1:8" x14ac:dyDescent="0.3">
      <c r="A743" t="s">
        <v>517</v>
      </c>
      <c r="B743" t="s">
        <v>512</v>
      </c>
      <c r="C743">
        <v>211.5</v>
      </c>
      <c r="D743">
        <v>212.8</v>
      </c>
      <c r="E743">
        <v>207</v>
      </c>
      <c r="F743">
        <v>210.3</v>
      </c>
      <c r="G743">
        <v>717776</v>
      </c>
      <c r="H743">
        <v>210.0333</v>
      </c>
    </row>
    <row r="744" spans="1:8" x14ac:dyDescent="0.3">
      <c r="A744" t="s">
        <v>517</v>
      </c>
      <c r="B744" t="s">
        <v>91</v>
      </c>
      <c r="C744">
        <v>199</v>
      </c>
      <c r="D744">
        <v>208.8</v>
      </c>
      <c r="E744">
        <v>195.2</v>
      </c>
      <c r="F744">
        <v>208.8</v>
      </c>
      <c r="G744">
        <v>1147708</v>
      </c>
      <c r="H744">
        <v>204.26669999999999</v>
      </c>
    </row>
    <row r="745" spans="1:8" x14ac:dyDescent="0.3">
      <c r="A745" t="s">
        <v>517</v>
      </c>
      <c r="B745" t="s">
        <v>93</v>
      </c>
      <c r="C745">
        <v>209.2</v>
      </c>
      <c r="D745">
        <v>214.2</v>
      </c>
      <c r="E745">
        <v>205.2</v>
      </c>
      <c r="F745">
        <v>211.6</v>
      </c>
      <c r="G745">
        <v>908878</v>
      </c>
      <c r="H745">
        <v>210.33330000000001</v>
      </c>
    </row>
    <row r="746" spans="1:8" x14ac:dyDescent="0.3">
      <c r="A746" t="s">
        <v>517</v>
      </c>
      <c r="B746" t="s">
        <v>711</v>
      </c>
      <c r="C746">
        <v>211.6</v>
      </c>
      <c r="D746">
        <v>217.8</v>
      </c>
      <c r="E746">
        <v>202.1</v>
      </c>
      <c r="F746">
        <v>210</v>
      </c>
      <c r="G746">
        <v>2081852</v>
      </c>
      <c r="H746">
        <v>209.9667</v>
      </c>
    </row>
    <row r="747" spans="1:8" x14ac:dyDescent="0.3">
      <c r="A747" t="s">
        <v>517</v>
      </c>
      <c r="B747" t="s">
        <v>712</v>
      </c>
      <c r="C747">
        <v>212</v>
      </c>
      <c r="D747">
        <v>212.2</v>
      </c>
      <c r="E747">
        <v>208</v>
      </c>
      <c r="F747">
        <v>208.1</v>
      </c>
      <c r="G747">
        <v>483083</v>
      </c>
      <c r="H747">
        <v>209.4333</v>
      </c>
    </row>
    <row r="748" spans="1:8" x14ac:dyDescent="0.3">
      <c r="A748" t="s">
        <v>517</v>
      </c>
      <c r="B748" t="s">
        <v>162</v>
      </c>
      <c r="C748">
        <v>208.2</v>
      </c>
      <c r="D748">
        <v>214.1</v>
      </c>
      <c r="E748">
        <v>205.3</v>
      </c>
      <c r="F748">
        <v>208</v>
      </c>
      <c r="G748">
        <v>652059</v>
      </c>
      <c r="H748">
        <v>209.13329999999999</v>
      </c>
    </row>
    <row r="749" spans="1:8" x14ac:dyDescent="0.3">
      <c r="A749" t="s">
        <v>517</v>
      </c>
      <c r="B749" t="s">
        <v>220</v>
      </c>
      <c r="C749">
        <v>207.1</v>
      </c>
      <c r="D749">
        <v>207.1</v>
      </c>
      <c r="E749">
        <v>200.7</v>
      </c>
      <c r="F749">
        <v>203.1</v>
      </c>
      <c r="G749">
        <v>734455</v>
      </c>
      <c r="H749">
        <v>203.63329999999999</v>
      </c>
    </row>
    <row r="750" spans="1:8" x14ac:dyDescent="0.3">
      <c r="A750" t="s">
        <v>517</v>
      </c>
      <c r="B750" t="s">
        <v>713</v>
      </c>
      <c r="C750">
        <v>206</v>
      </c>
      <c r="D750">
        <v>209.7</v>
      </c>
      <c r="E750">
        <v>203.5</v>
      </c>
      <c r="F750">
        <v>208.1</v>
      </c>
      <c r="G750">
        <v>934601</v>
      </c>
      <c r="H750">
        <v>207.1</v>
      </c>
    </row>
    <row r="751" spans="1:8" x14ac:dyDescent="0.3">
      <c r="A751" t="s">
        <v>517</v>
      </c>
      <c r="B751" t="s">
        <v>714</v>
      </c>
      <c r="C751">
        <v>206.9</v>
      </c>
      <c r="D751">
        <v>208.5</v>
      </c>
      <c r="E751">
        <v>201.8</v>
      </c>
      <c r="F751">
        <v>203.8</v>
      </c>
      <c r="G751">
        <v>709379</v>
      </c>
      <c r="H751">
        <v>204.7</v>
      </c>
    </row>
    <row r="752" spans="1:8" x14ac:dyDescent="0.3">
      <c r="A752" t="s">
        <v>517</v>
      </c>
      <c r="B752" t="s">
        <v>715</v>
      </c>
      <c r="C752">
        <v>203.8</v>
      </c>
      <c r="D752">
        <v>210.7</v>
      </c>
      <c r="E752">
        <v>202.4</v>
      </c>
      <c r="F752">
        <v>207.7</v>
      </c>
      <c r="G752">
        <v>875724</v>
      </c>
      <c r="H752">
        <v>206.9333</v>
      </c>
    </row>
    <row r="753" spans="1:8" x14ac:dyDescent="0.3">
      <c r="A753" t="s">
        <v>517</v>
      </c>
      <c r="B753" t="s">
        <v>235</v>
      </c>
      <c r="C753">
        <v>207.6</v>
      </c>
      <c r="D753">
        <v>211.8</v>
      </c>
      <c r="E753">
        <v>203.7</v>
      </c>
      <c r="F753">
        <v>208.5</v>
      </c>
      <c r="G753">
        <v>371909</v>
      </c>
      <c r="H753">
        <v>208</v>
      </c>
    </row>
    <row r="754" spans="1:8" x14ac:dyDescent="0.3">
      <c r="A754" t="s">
        <v>517</v>
      </c>
      <c r="B754" t="s">
        <v>259</v>
      </c>
      <c r="C754">
        <v>208.7</v>
      </c>
      <c r="D754">
        <v>209.5</v>
      </c>
      <c r="E754">
        <v>205.4</v>
      </c>
      <c r="F754">
        <v>207.2</v>
      </c>
      <c r="G754">
        <v>373872</v>
      </c>
      <c r="H754">
        <v>207.36670000000001</v>
      </c>
    </row>
    <row r="755" spans="1:8" x14ac:dyDescent="0.3">
      <c r="A755" t="s">
        <v>517</v>
      </c>
      <c r="B755" t="s">
        <v>716</v>
      </c>
      <c r="C755">
        <v>207.8</v>
      </c>
      <c r="D755">
        <v>208.7</v>
      </c>
      <c r="E755">
        <v>204.2</v>
      </c>
      <c r="F755">
        <v>206.5</v>
      </c>
      <c r="G755">
        <v>297402</v>
      </c>
      <c r="H755">
        <v>206.4667</v>
      </c>
    </row>
    <row r="756" spans="1:8" x14ac:dyDescent="0.3">
      <c r="A756" t="s">
        <v>517</v>
      </c>
      <c r="B756" t="s">
        <v>269</v>
      </c>
      <c r="C756">
        <v>207.7</v>
      </c>
      <c r="D756">
        <v>207.7</v>
      </c>
      <c r="E756">
        <v>201.4</v>
      </c>
      <c r="F756">
        <v>201.4</v>
      </c>
      <c r="G756">
        <v>220827</v>
      </c>
      <c r="H756">
        <v>203.5</v>
      </c>
    </row>
    <row r="757" spans="1:8" x14ac:dyDescent="0.3">
      <c r="A757" t="s">
        <v>517</v>
      </c>
      <c r="B757" t="s">
        <v>282</v>
      </c>
      <c r="C757">
        <v>201</v>
      </c>
      <c r="D757">
        <v>201.4</v>
      </c>
      <c r="E757">
        <v>198.8</v>
      </c>
      <c r="F757">
        <v>199.2</v>
      </c>
      <c r="G757">
        <v>138298</v>
      </c>
      <c r="H757">
        <v>199.8</v>
      </c>
    </row>
    <row r="758" spans="1:8" x14ac:dyDescent="0.3">
      <c r="A758" t="s">
        <v>517</v>
      </c>
      <c r="B758" t="s">
        <v>717</v>
      </c>
      <c r="C758">
        <v>197.5</v>
      </c>
      <c r="D758">
        <v>202.5</v>
      </c>
      <c r="E758">
        <v>192.6</v>
      </c>
      <c r="F758">
        <v>202.5</v>
      </c>
      <c r="G758">
        <v>620715</v>
      </c>
      <c r="H758">
        <v>199.2</v>
      </c>
    </row>
    <row r="759" spans="1:8" x14ac:dyDescent="0.3">
      <c r="A759" t="s">
        <v>517</v>
      </c>
      <c r="B759" t="s">
        <v>285</v>
      </c>
      <c r="C759">
        <v>200</v>
      </c>
      <c r="D759">
        <v>202.7</v>
      </c>
      <c r="E759">
        <v>196.8</v>
      </c>
      <c r="F759">
        <v>196.8</v>
      </c>
      <c r="G759">
        <v>265508</v>
      </c>
      <c r="H759">
        <v>198.76669999999999</v>
      </c>
    </row>
    <row r="760" spans="1:8" x14ac:dyDescent="0.3">
      <c r="A760" t="s">
        <v>517</v>
      </c>
      <c r="B760" t="s">
        <v>718</v>
      </c>
      <c r="C760">
        <v>198</v>
      </c>
      <c r="D760">
        <v>199.2</v>
      </c>
      <c r="E760">
        <v>195.6</v>
      </c>
      <c r="F760">
        <v>197.5</v>
      </c>
      <c r="G760">
        <v>341797</v>
      </c>
      <c r="H760">
        <v>197.4333</v>
      </c>
    </row>
    <row r="761" spans="1:8" x14ac:dyDescent="0.3">
      <c r="A761" t="s">
        <v>517</v>
      </c>
      <c r="B761" t="s">
        <v>291</v>
      </c>
      <c r="C761">
        <v>202</v>
      </c>
      <c r="D761">
        <v>212.3</v>
      </c>
      <c r="E761">
        <v>202</v>
      </c>
      <c r="F761">
        <v>205.2</v>
      </c>
      <c r="G761">
        <v>3629198</v>
      </c>
      <c r="H761">
        <v>206.5</v>
      </c>
    </row>
    <row r="762" spans="1:8" x14ac:dyDescent="0.3">
      <c r="A762" t="s">
        <v>517</v>
      </c>
      <c r="B762" t="s">
        <v>295</v>
      </c>
      <c r="C762">
        <v>206.1</v>
      </c>
      <c r="D762">
        <v>207.1</v>
      </c>
      <c r="E762">
        <v>199.3</v>
      </c>
      <c r="F762">
        <v>199.7</v>
      </c>
      <c r="G762">
        <v>1356612</v>
      </c>
      <c r="H762">
        <v>202.0333</v>
      </c>
    </row>
    <row r="763" spans="1:8" x14ac:dyDescent="0.3">
      <c r="A763" t="s">
        <v>517</v>
      </c>
      <c r="B763" t="s">
        <v>298</v>
      </c>
      <c r="C763">
        <v>198</v>
      </c>
      <c r="D763">
        <v>200.1</v>
      </c>
      <c r="E763">
        <v>195.4</v>
      </c>
      <c r="F763">
        <v>199.7</v>
      </c>
      <c r="G763">
        <v>630749</v>
      </c>
      <c r="H763">
        <v>198.4</v>
      </c>
    </row>
    <row r="764" spans="1:8" x14ac:dyDescent="0.3">
      <c r="A764" t="s">
        <v>517</v>
      </c>
      <c r="B764" t="s">
        <v>719</v>
      </c>
      <c r="C764">
        <v>199.7</v>
      </c>
      <c r="D764">
        <v>204.2</v>
      </c>
      <c r="E764">
        <v>197</v>
      </c>
      <c r="F764">
        <v>199.2</v>
      </c>
      <c r="G764">
        <v>552004</v>
      </c>
      <c r="H764">
        <v>200.13329999999999</v>
      </c>
    </row>
    <row r="765" spans="1:8" x14ac:dyDescent="0.3">
      <c r="A765" t="s">
        <v>517</v>
      </c>
      <c r="B765" t="s">
        <v>720</v>
      </c>
      <c r="C765">
        <v>201</v>
      </c>
      <c r="D765">
        <v>202.1</v>
      </c>
      <c r="E765">
        <v>197.3</v>
      </c>
      <c r="F765">
        <v>199.1</v>
      </c>
      <c r="G765">
        <v>615439</v>
      </c>
      <c r="H765">
        <v>199.5</v>
      </c>
    </row>
    <row r="766" spans="1:8" x14ac:dyDescent="0.3">
      <c r="A766" t="s">
        <v>517</v>
      </c>
      <c r="B766" t="s">
        <v>721</v>
      </c>
      <c r="C766">
        <v>197.8</v>
      </c>
      <c r="D766">
        <v>200.9</v>
      </c>
      <c r="E766">
        <v>196.3</v>
      </c>
      <c r="F766">
        <v>199.9</v>
      </c>
      <c r="G766">
        <v>457400</v>
      </c>
      <c r="H766">
        <v>199.0333</v>
      </c>
    </row>
    <row r="767" spans="1:8" x14ac:dyDescent="0.3">
      <c r="A767" t="s">
        <v>517</v>
      </c>
      <c r="B767" t="s">
        <v>96</v>
      </c>
      <c r="C767">
        <v>199.9</v>
      </c>
      <c r="D767">
        <v>202.8</v>
      </c>
      <c r="E767">
        <v>196.8</v>
      </c>
      <c r="F767">
        <v>198.5</v>
      </c>
      <c r="G767">
        <v>593357</v>
      </c>
      <c r="H767">
        <v>199.36670000000001</v>
      </c>
    </row>
    <row r="768" spans="1:8" x14ac:dyDescent="0.3">
      <c r="A768" t="s">
        <v>517</v>
      </c>
      <c r="B768" t="s">
        <v>722</v>
      </c>
      <c r="C768">
        <v>198.5</v>
      </c>
      <c r="D768">
        <v>200</v>
      </c>
      <c r="E768">
        <v>197.5</v>
      </c>
      <c r="F768">
        <v>198.2</v>
      </c>
      <c r="G768">
        <v>498141</v>
      </c>
      <c r="H768">
        <v>198.5667</v>
      </c>
    </row>
    <row r="769" spans="1:8" x14ac:dyDescent="0.3">
      <c r="A769" t="s">
        <v>517</v>
      </c>
      <c r="B769" t="s">
        <v>164</v>
      </c>
      <c r="C769">
        <v>198.2</v>
      </c>
      <c r="D769">
        <v>198.2</v>
      </c>
      <c r="E769">
        <v>188.8</v>
      </c>
      <c r="F769">
        <v>190</v>
      </c>
      <c r="G769">
        <v>625872</v>
      </c>
      <c r="H769">
        <v>192.33330000000001</v>
      </c>
    </row>
    <row r="770" spans="1:8" x14ac:dyDescent="0.3">
      <c r="A770" t="s">
        <v>517</v>
      </c>
      <c r="B770" t="s">
        <v>723</v>
      </c>
      <c r="C770">
        <v>195.5</v>
      </c>
      <c r="D770">
        <v>197.3</v>
      </c>
      <c r="E770">
        <v>191.9</v>
      </c>
      <c r="F770">
        <v>194.2</v>
      </c>
      <c r="G770">
        <v>1197430</v>
      </c>
      <c r="H770">
        <v>194.4667</v>
      </c>
    </row>
    <row r="771" spans="1:8" x14ac:dyDescent="0.3">
      <c r="A771" t="s">
        <v>517</v>
      </c>
      <c r="B771" t="s">
        <v>724</v>
      </c>
      <c r="C771">
        <v>194</v>
      </c>
      <c r="D771">
        <v>194.2</v>
      </c>
      <c r="E771">
        <v>191.4</v>
      </c>
      <c r="F771">
        <v>191.9</v>
      </c>
      <c r="G771">
        <v>524929</v>
      </c>
      <c r="H771">
        <v>192.5</v>
      </c>
    </row>
    <row r="772" spans="1:8" x14ac:dyDescent="0.3">
      <c r="A772" t="s">
        <v>517</v>
      </c>
      <c r="B772" t="s">
        <v>725</v>
      </c>
      <c r="C772">
        <v>192.5</v>
      </c>
      <c r="D772">
        <v>197</v>
      </c>
      <c r="E772">
        <v>192.4</v>
      </c>
      <c r="F772">
        <v>195</v>
      </c>
      <c r="G772">
        <v>925950</v>
      </c>
      <c r="H772">
        <v>194.8</v>
      </c>
    </row>
    <row r="773" spans="1:8" x14ac:dyDescent="0.3">
      <c r="A773" t="s">
        <v>517</v>
      </c>
      <c r="B773" t="s">
        <v>242</v>
      </c>
      <c r="C773">
        <v>194</v>
      </c>
      <c r="D773">
        <v>198</v>
      </c>
      <c r="E773">
        <v>191.2</v>
      </c>
      <c r="F773">
        <v>196.1</v>
      </c>
      <c r="G773">
        <v>831983</v>
      </c>
      <c r="H773">
        <v>195.1</v>
      </c>
    </row>
    <row r="774" spans="1:8" x14ac:dyDescent="0.3">
      <c r="A774" t="s">
        <v>517</v>
      </c>
      <c r="B774" t="s">
        <v>726</v>
      </c>
      <c r="C774">
        <v>197.5</v>
      </c>
      <c r="D774">
        <v>201</v>
      </c>
      <c r="E774">
        <v>197.5</v>
      </c>
      <c r="F774">
        <v>199.1</v>
      </c>
      <c r="G774">
        <v>875329</v>
      </c>
      <c r="H774">
        <v>199.2</v>
      </c>
    </row>
    <row r="775" spans="1:8" x14ac:dyDescent="0.3">
      <c r="A775" t="s">
        <v>517</v>
      </c>
      <c r="B775" t="s">
        <v>727</v>
      </c>
      <c r="C775">
        <v>200.5</v>
      </c>
      <c r="D775">
        <v>200.8</v>
      </c>
      <c r="E775">
        <v>191.6</v>
      </c>
      <c r="F775">
        <v>193</v>
      </c>
      <c r="G775">
        <v>739220</v>
      </c>
      <c r="H775">
        <v>195.13329999999999</v>
      </c>
    </row>
    <row r="776" spans="1:8" x14ac:dyDescent="0.3">
      <c r="A776" t="s">
        <v>517</v>
      </c>
      <c r="B776" t="s">
        <v>728</v>
      </c>
      <c r="C776">
        <v>193.6</v>
      </c>
      <c r="D776">
        <v>202.2</v>
      </c>
      <c r="E776">
        <v>193.5</v>
      </c>
      <c r="F776">
        <v>199.9</v>
      </c>
      <c r="G776">
        <v>1262558</v>
      </c>
      <c r="H776">
        <v>198.5333</v>
      </c>
    </row>
    <row r="777" spans="1:8" x14ac:dyDescent="0.3">
      <c r="A777" t="s">
        <v>517</v>
      </c>
      <c r="B777" t="s">
        <v>729</v>
      </c>
      <c r="C777">
        <v>201.3</v>
      </c>
      <c r="D777">
        <v>215.6</v>
      </c>
      <c r="E777">
        <v>199.8</v>
      </c>
      <c r="F777">
        <v>214.8</v>
      </c>
      <c r="G777">
        <v>2025529</v>
      </c>
      <c r="H777">
        <v>210.0667</v>
      </c>
    </row>
    <row r="778" spans="1:8" x14ac:dyDescent="0.3">
      <c r="A778" t="s">
        <v>517</v>
      </c>
      <c r="B778" t="s">
        <v>730</v>
      </c>
      <c r="C778">
        <v>223</v>
      </c>
      <c r="D778">
        <v>224.5</v>
      </c>
      <c r="E778">
        <v>211.9</v>
      </c>
      <c r="F778">
        <v>217.9</v>
      </c>
      <c r="G778">
        <v>3496407</v>
      </c>
      <c r="H778">
        <v>218.1</v>
      </c>
    </row>
    <row r="779" spans="1:8" x14ac:dyDescent="0.3">
      <c r="A779" t="s">
        <v>517</v>
      </c>
      <c r="B779" t="s">
        <v>731</v>
      </c>
      <c r="C779">
        <v>218.4</v>
      </c>
      <c r="D779">
        <v>220.4</v>
      </c>
      <c r="E779">
        <v>214.5</v>
      </c>
      <c r="F779">
        <v>216.2</v>
      </c>
      <c r="G779">
        <v>1065933</v>
      </c>
      <c r="H779">
        <v>217.0333</v>
      </c>
    </row>
    <row r="780" spans="1:8" x14ac:dyDescent="0.3">
      <c r="A780" t="s">
        <v>517</v>
      </c>
      <c r="B780" t="s">
        <v>732</v>
      </c>
      <c r="C780">
        <v>217</v>
      </c>
      <c r="D780">
        <v>217.4</v>
      </c>
      <c r="E780">
        <v>211.1</v>
      </c>
      <c r="F780">
        <v>214</v>
      </c>
      <c r="G780">
        <v>836974</v>
      </c>
      <c r="H780">
        <v>214.16669999999999</v>
      </c>
    </row>
    <row r="781" spans="1:8" x14ac:dyDescent="0.3">
      <c r="A781" t="s">
        <v>517</v>
      </c>
      <c r="B781" t="s">
        <v>733</v>
      </c>
      <c r="C781">
        <v>213.8</v>
      </c>
      <c r="D781">
        <v>216.4</v>
      </c>
      <c r="E781">
        <v>211.9</v>
      </c>
      <c r="F781">
        <v>213.6</v>
      </c>
      <c r="G781">
        <v>599217</v>
      </c>
      <c r="H781">
        <v>213.9667</v>
      </c>
    </row>
    <row r="782" spans="1:8" x14ac:dyDescent="0.3">
      <c r="A782" t="s">
        <v>517</v>
      </c>
      <c r="B782" t="s">
        <v>734</v>
      </c>
      <c r="C782">
        <v>214</v>
      </c>
      <c r="D782">
        <v>217.6</v>
      </c>
      <c r="E782">
        <v>212.8</v>
      </c>
      <c r="F782">
        <v>214.4</v>
      </c>
      <c r="G782">
        <v>779818</v>
      </c>
      <c r="H782">
        <v>214.9333</v>
      </c>
    </row>
    <row r="783" spans="1:8" x14ac:dyDescent="0.3">
      <c r="A783" t="s">
        <v>517</v>
      </c>
      <c r="B783" t="s">
        <v>735</v>
      </c>
      <c r="C783">
        <v>213.6</v>
      </c>
      <c r="D783">
        <v>214.3</v>
      </c>
      <c r="E783">
        <v>211.4</v>
      </c>
      <c r="F783">
        <v>212.4</v>
      </c>
      <c r="G783">
        <v>278166</v>
      </c>
      <c r="H783">
        <v>212.7</v>
      </c>
    </row>
    <row r="784" spans="1:8" x14ac:dyDescent="0.3">
      <c r="A784" t="s">
        <v>161</v>
      </c>
      <c r="B784" t="s">
        <v>696</v>
      </c>
      <c r="C784">
        <v>11.3</v>
      </c>
      <c r="D784">
        <v>11.45</v>
      </c>
      <c r="E784">
        <v>11.14</v>
      </c>
      <c r="F784">
        <v>11.22</v>
      </c>
      <c r="G784">
        <v>7905298</v>
      </c>
      <c r="H784">
        <v>11.27</v>
      </c>
    </row>
    <row r="785" spans="1:8" x14ac:dyDescent="0.3">
      <c r="A785" t="s">
        <v>161</v>
      </c>
      <c r="B785" t="s">
        <v>697</v>
      </c>
      <c r="C785">
        <v>11.23</v>
      </c>
      <c r="D785">
        <v>11.26</v>
      </c>
      <c r="E785">
        <v>10.95</v>
      </c>
      <c r="F785">
        <v>11.01</v>
      </c>
      <c r="G785">
        <v>7899643</v>
      </c>
      <c r="H785">
        <v>11.0733</v>
      </c>
    </row>
    <row r="786" spans="1:8" x14ac:dyDescent="0.3">
      <c r="A786" t="s">
        <v>161</v>
      </c>
      <c r="B786" t="s">
        <v>698</v>
      </c>
      <c r="C786">
        <v>11.03</v>
      </c>
      <c r="D786">
        <v>11.29</v>
      </c>
      <c r="E786">
        <v>10.9</v>
      </c>
      <c r="F786">
        <v>11.25</v>
      </c>
      <c r="G786">
        <v>12162450</v>
      </c>
      <c r="H786">
        <v>11.146699999999999</v>
      </c>
    </row>
    <row r="787" spans="1:8" x14ac:dyDescent="0.3">
      <c r="A787" t="s">
        <v>161</v>
      </c>
      <c r="B787" t="s">
        <v>699</v>
      </c>
      <c r="C787">
        <v>11.3</v>
      </c>
      <c r="D787">
        <v>11.37</v>
      </c>
      <c r="E787">
        <v>11.15</v>
      </c>
      <c r="F787">
        <v>11.18</v>
      </c>
      <c r="G787">
        <v>10556700</v>
      </c>
      <c r="H787">
        <v>11.2333</v>
      </c>
    </row>
    <row r="788" spans="1:8" x14ac:dyDescent="0.3">
      <c r="A788" t="s">
        <v>161</v>
      </c>
      <c r="B788" t="s">
        <v>700</v>
      </c>
      <c r="C788">
        <v>11.16</v>
      </c>
      <c r="D788">
        <v>11.25</v>
      </c>
      <c r="E788">
        <v>10.95</v>
      </c>
      <c r="F788">
        <v>10.98</v>
      </c>
      <c r="G788">
        <v>7649067</v>
      </c>
      <c r="H788">
        <v>11.06</v>
      </c>
    </row>
    <row r="789" spans="1:8" x14ac:dyDescent="0.3">
      <c r="A789" t="s">
        <v>161</v>
      </c>
      <c r="B789" t="s">
        <v>77</v>
      </c>
      <c r="C789">
        <v>10.8</v>
      </c>
      <c r="D789">
        <v>10.98</v>
      </c>
      <c r="E789">
        <v>10.68</v>
      </c>
      <c r="F789">
        <v>10.84</v>
      </c>
      <c r="G789">
        <v>7048651</v>
      </c>
      <c r="H789">
        <v>10.833299999999999</v>
      </c>
    </row>
    <row r="790" spans="1:8" x14ac:dyDescent="0.3">
      <c r="A790" t="s">
        <v>161</v>
      </c>
      <c r="B790" t="s">
        <v>701</v>
      </c>
      <c r="C790">
        <v>10.88</v>
      </c>
      <c r="D790">
        <v>11.06</v>
      </c>
      <c r="E790">
        <v>10.8</v>
      </c>
      <c r="F790">
        <v>10.95</v>
      </c>
      <c r="G790">
        <v>6259252</v>
      </c>
      <c r="H790">
        <v>10.9367</v>
      </c>
    </row>
    <row r="791" spans="1:8" x14ac:dyDescent="0.3">
      <c r="A791" t="s">
        <v>161</v>
      </c>
      <c r="B791" t="s">
        <v>702</v>
      </c>
      <c r="C791">
        <v>11.15</v>
      </c>
      <c r="D791">
        <v>11.6</v>
      </c>
      <c r="E791">
        <v>11.11</v>
      </c>
      <c r="F791">
        <v>11.11</v>
      </c>
      <c r="G791">
        <v>25274430</v>
      </c>
      <c r="H791">
        <v>11.273300000000001</v>
      </c>
    </row>
    <row r="792" spans="1:8" x14ac:dyDescent="0.3">
      <c r="A792" t="s">
        <v>161</v>
      </c>
      <c r="B792" t="s">
        <v>139</v>
      </c>
      <c r="C792">
        <v>11.11</v>
      </c>
      <c r="D792">
        <v>11.4</v>
      </c>
      <c r="E792">
        <v>10.75</v>
      </c>
      <c r="F792">
        <v>11.11</v>
      </c>
      <c r="G792">
        <v>10415470</v>
      </c>
      <c r="H792">
        <v>11.0867</v>
      </c>
    </row>
    <row r="793" spans="1:8" x14ac:dyDescent="0.3">
      <c r="A793" t="s">
        <v>161</v>
      </c>
      <c r="B793" t="s">
        <v>156</v>
      </c>
      <c r="C793">
        <v>11.11</v>
      </c>
      <c r="D793">
        <v>11.17</v>
      </c>
      <c r="E793">
        <v>10.99</v>
      </c>
      <c r="F793">
        <v>11.07</v>
      </c>
      <c r="G793">
        <v>3982063</v>
      </c>
      <c r="H793">
        <v>11.076700000000001</v>
      </c>
    </row>
    <row r="794" spans="1:8" x14ac:dyDescent="0.3">
      <c r="A794" t="s">
        <v>161</v>
      </c>
      <c r="B794" t="s">
        <v>703</v>
      </c>
      <c r="C794">
        <v>11.15</v>
      </c>
      <c r="D794">
        <v>11.5</v>
      </c>
      <c r="E794">
        <v>11.13</v>
      </c>
      <c r="F794">
        <v>11.27</v>
      </c>
      <c r="G794">
        <v>13421550</v>
      </c>
      <c r="H794">
        <v>11.3</v>
      </c>
    </row>
    <row r="795" spans="1:8" x14ac:dyDescent="0.3">
      <c r="A795" t="s">
        <v>161</v>
      </c>
      <c r="B795" t="s">
        <v>223</v>
      </c>
      <c r="C795">
        <v>11.29</v>
      </c>
      <c r="D795">
        <v>11.41</v>
      </c>
      <c r="E795">
        <v>11.2</v>
      </c>
      <c r="F795">
        <v>11.3</v>
      </c>
      <c r="G795">
        <v>6807957</v>
      </c>
      <c r="H795">
        <v>11.3033</v>
      </c>
    </row>
    <row r="796" spans="1:8" x14ac:dyDescent="0.3">
      <c r="A796" t="s">
        <v>161</v>
      </c>
      <c r="B796" t="s">
        <v>228</v>
      </c>
      <c r="C796">
        <v>11.29</v>
      </c>
      <c r="D796">
        <v>11.33</v>
      </c>
      <c r="E796">
        <v>11.13</v>
      </c>
      <c r="F796">
        <v>11.17</v>
      </c>
      <c r="G796">
        <v>5918263</v>
      </c>
      <c r="H796">
        <v>11.21</v>
      </c>
    </row>
    <row r="797" spans="1:8" x14ac:dyDescent="0.3">
      <c r="A797" t="s">
        <v>161</v>
      </c>
      <c r="B797" t="s">
        <v>704</v>
      </c>
      <c r="C797">
        <v>11.18</v>
      </c>
      <c r="D797">
        <v>11.33</v>
      </c>
      <c r="E797">
        <v>11.18</v>
      </c>
      <c r="F797">
        <v>11.32</v>
      </c>
      <c r="G797">
        <v>7924091</v>
      </c>
      <c r="H797">
        <v>11.2767</v>
      </c>
    </row>
    <row r="798" spans="1:8" x14ac:dyDescent="0.3">
      <c r="A798" t="s">
        <v>161</v>
      </c>
      <c r="B798" t="s">
        <v>705</v>
      </c>
      <c r="C798">
        <v>11.37</v>
      </c>
      <c r="D798">
        <v>11.41</v>
      </c>
      <c r="E798">
        <v>11.25</v>
      </c>
      <c r="F798">
        <v>11.3</v>
      </c>
      <c r="G798">
        <v>8801838</v>
      </c>
      <c r="H798">
        <v>11.32</v>
      </c>
    </row>
    <row r="799" spans="1:8" x14ac:dyDescent="0.3">
      <c r="A799" t="s">
        <v>161</v>
      </c>
      <c r="B799" t="s">
        <v>706</v>
      </c>
      <c r="C799">
        <v>11.36</v>
      </c>
      <c r="D799">
        <v>11.58</v>
      </c>
      <c r="E799">
        <v>11.35</v>
      </c>
      <c r="F799">
        <v>11.46</v>
      </c>
      <c r="G799">
        <v>10349380</v>
      </c>
      <c r="H799">
        <v>11.4633</v>
      </c>
    </row>
    <row r="800" spans="1:8" x14ac:dyDescent="0.3">
      <c r="A800" t="s">
        <v>161</v>
      </c>
      <c r="B800" t="s">
        <v>265</v>
      </c>
      <c r="C800">
        <v>11.58</v>
      </c>
      <c r="D800">
        <v>12.27</v>
      </c>
      <c r="E800">
        <v>11.47</v>
      </c>
      <c r="F800">
        <v>11.75</v>
      </c>
      <c r="G800">
        <v>33075340</v>
      </c>
      <c r="H800">
        <v>11.83</v>
      </c>
    </row>
    <row r="801" spans="1:8" x14ac:dyDescent="0.3">
      <c r="A801" t="s">
        <v>161</v>
      </c>
      <c r="B801" t="s">
        <v>707</v>
      </c>
      <c r="C801">
        <v>11.76</v>
      </c>
      <c r="D801">
        <v>11.99</v>
      </c>
      <c r="E801">
        <v>11.27</v>
      </c>
      <c r="F801">
        <v>11.31</v>
      </c>
      <c r="G801">
        <v>15673620</v>
      </c>
      <c r="H801">
        <v>11.523300000000001</v>
      </c>
    </row>
    <row r="802" spans="1:8" x14ac:dyDescent="0.3">
      <c r="A802" t="s">
        <v>161</v>
      </c>
      <c r="B802" t="s">
        <v>271</v>
      </c>
      <c r="C802">
        <v>11.32</v>
      </c>
      <c r="D802">
        <v>11.4</v>
      </c>
      <c r="E802">
        <v>10.61</v>
      </c>
      <c r="F802">
        <v>10.68</v>
      </c>
      <c r="G802">
        <v>8701646</v>
      </c>
      <c r="H802">
        <v>10.896699999999999</v>
      </c>
    </row>
    <row r="803" spans="1:8" x14ac:dyDescent="0.3">
      <c r="A803" t="s">
        <v>161</v>
      </c>
      <c r="B803" t="s">
        <v>708</v>
      </c>
      <c r="C803">
        <v>10.7</v>
      </c>
      <c r="D803">
        <v>10.83</v>
      </c>
      <c r="E803">
        <v>10.61</v>
      </c>
      <c r="F803">
        <v>10.72</v>
      </c>
      <c r="G803">
        <v>4853192</v>
      </c>
      <c r="H803">
        <v>10.72</v>
      </c>
    </row>
    <row r="804" spans="1:8" x14ac:dyDescent="0.3">
      <c r="A804" t="s">
        <v>161</v>
      </c>
      <c r="B804" t="s">
        <v>709</v>
      </c>
      <c r="C804">
        <v>10.73</v>
      </c>
      <c r="D804">
        <v>11.24</v>
      </c>
      <c r="E804">
        <v>10.73</v>
      </c>
      <c r="F804">
        <v>10.88</v>
      </c>
      <c r="G804">
        <v>5838522</v>
      </c>
      <c r="H804">
        <v>10.95</v>
      </c>
    </row>
    <row r="805" spans="1:8" x14ac:dyDescent="0.3">
      <c r="A805" t="s">
        <v>161</v>
      </c>
      <c r="B805" t="s">
        <v>283</v>
      </c>
      <c r="C805">
        <v>10.9</v>
      </c>
      <c r="D805">
        <v>10.91</v>
      </c>
      <c r="E805">
        <v>10.72</v>
      </c>
      <c r="F805">
        <v>10.79</v>
      </c>
      <c r="G805">
        <v>2832771</v>
      </c>
      <c r="H805">
        <v>10.806699999999999</v>
      </c>
    </row>
    <row r="806" spans="1:8" x14ac:dyDescent="0.3">
      <c r="A806" t="s">
        <v>161</v>
      </c>
      <c r="B806" t="s">
        <v>290</v>
      </c>
      <c r="C806">
        <v>10.79</v>
      </c>
      <c r="D806">
        <v>10.8</v>
      </c>
      <c r="E806">
        <v>10.4</v>
      </c>
      <c r="F806">
        <v>10.51</v>
      </c>
      <c r="G806">
        <v>4568501</v>
      </c>
      <c r="H806">
        <v>10.57</v>
      </c>
    </row>
    <row r="807" spans="1:8" x14ac:dyDescent="0.3">
      <c r="A807" t="s">
        <v>161</v>
      </c>
      <c r="B807" t="s">
        <v>710</v>
      </c>
      <c r="C807">
        <v>10.51</v>
      </c>
      <c r="D807">
        <v>10.95</v>
      </c>
      <c r="E807">
        <v>10.49</v>
      </c>
      <c r="F807">
        <v>10.61</v>
      </c>
      <c r="G807">
        <v>5128182</v>
      </c>
      <c r="H807">
        <v>10.683299999999999</v>
      </c>
    </row>
    <row r="808" spans="1:8" x14ac:dyDescent="0.3">
      <c r="A808" t="s">
        <v>161</v>
      </c>
      <c r="B808" t="s">
        <v>512</v>
      </c>
      <c r="C808">
        <v>10.67</v>
      </c>
      <c r="D808">
        <v>10.7</v>
      </c>
      <c r="E808">
        <v>10.46</v>
      </c>
      <c r="F808">
        <v>10.53</v>
      </c>
      <c r="G808">
        <v>3507375</v>
      </c>
      <c r="H808">
        <v>10.5633</v>
      </c>
    </row>
    <row r="809" spans="1:8" x14ac:dyDescent="0.3">
      <c r="A809" t="s">
        <v>161</v>
      </c>
      <c r="B809" t="s">
        <v>91</v>
      </c>
      <c r="C809">
        <v>9.57</v>
      </c>
      <c r="D809">
        <v>10.199999999999999</v>
      </c>
      <c r="E809">
        <v>9.57</v>
      </c>
      <c r="F809">
        <v>10.11</v>
      </c>
      <c r="G809">
        <v>5905970</v>
      </c>
      <c r="H809">
        <v>9.9600000000000009</v>
      </c>
    </row>
    <row r="810" spans="1:8" x14ac:dyDescent="0.3">
      <c r="A810" t="s">
        <v>161</v>
      </c>
      <c r="B810" t="s">
        <v>93</v>
      </c>
      <c r="C810">
        <v>10.15</v>
      </c>
      <c r="D810">
        <v>10.64</v>
      </c>
      <c r="E810">
        <v>10.06</v>
      </c>
      <c r="F810">
        <v>10.199999999999999</v>
      </c>
      <c r="G810">
        <v>7347962</v>
      </c>
      <c r="H810">
        <v>10.3</v>
      </c>
    </row>
    <row r="811" spans="1:8" x14ac:dyDescent="0.3">
      <c r="A811" t="s">
        <v>161</v>
      </c>
      <c r="B811" t="s">
        <v>711</v>
      </c>
      <c r="C811">
        <v>10.27</v>
      </c>
      <c r="D811">
        <v>10.54</v>
      </c>
      <c r="E811">
        <v>10.19</v>
      </c>
      <c r="F811">
        <v>10.23</v>
      </c>
      <c r="G811">
        <v>4039647</v>
      </c>
      <c r="H811">
        <v>10.32</v>
      </c>
    </row>
    <row r="812" spans="1:8" x14ac:dyDescent="0.3">
      <c r="A812" t="s">
        <v>161</v>
      </c>
      <c r="B812" t="s">
        <v>712</v>
      </c>
      <c r="C812">
        <v>10.29</v>
      </c>
      <c r="D812">
        <v>10.7</v>
      </c>
      <c r="E812">
        <v>10.29</v>
      </c>
      <c r="F812">
        <v>10.37</v>
      </c>
      <c r="G812">
        <v>7116589</v>
      </c>
      <c r="H812">
        <v>10.4533</v>
      </c>
    </row>
    <row r="813" spans="1:8" x14ac:dyDescent="0.3">
      <c r="A813" t="s">
        <v>161</v>
      </c>
      <c r="B813" t="s">
        <v>162</v>
      </c>
      <c r="C813">
        <v>10.37</v>
      </c>
      <c r="D813">
        <v>10.43</v>
      </c>
      <c r="E813">
        <v>9.98</v>
      </c>
      <c r="F813">
        <v>10.1</v>
      </c>
      <c r="G813">
        <v>5613544</v>
      </c>
      <c r="H813">
        <v>10.17</v>
      </c>
    </row>
    <row r="814" spans="1:8" x14ac:dyDescent="0.3">
      <c r="A814" t="s">
        <v>161</v>
      </c>
      <c r="B814" t="s">
        <v>220</v>
      </c>
      <c r="C814">
        <v>9.6</v>
      </c>
      <c r="D814">
        <v>9.99</v>
      </c>
      <c r="E814">
        <v>9.59</v>
      </c>
      <c r="F814">
        <v>9.8000000000000007</v>
      </c>
      <c r="G814">
        <v>5500665</v>
      </c>
      <c r="H814">
        <v>9.7933000000000003</v>
      </c>
    </row>
    <row r="815" spans="1:8" x14ac:dyDescent="0.3">
      <c r="A815" t="s">
        <v>161</v>
      </c>
      <c r="B815" t="s">
        <v>713</v>
      </c>
      <c r="C815">
        <v>10.029999999999999</v>
      </c>
      <c r="D815">
        <v>10.07</v>
      </c>
      <c r="E815">
        <v>9.85</v>
      </c>
      <c r="F815">
        <v>9.98</v>
      </c>
      <c r="G815">
        <v>6836088</v>
      </c>
      <c r="H815">
        <v>9.9666999999999994</v>
      </c>
    </row>
    <row r="816" spans="1:8" x14ac:dyDescent="0.3">
      <c r="A816" t="s">
        <v>161</v>
      </c>
      <c r="B816" t="s">
        <v>714</v>
      </c>
      <c r="C816">
        <v>9.98</v>
      </c>
      <c r="D816">
        <v>9.99</v>
      </c>
      <c r="E816">
        <v>9.7899999999999991</v>
      </c>
      <c r="F816">
        <v>9.85</v>
      </c>
      <c r="G816">
        <v>4740644</v>
      </c>
      <c r="H816">
        <v>9.8766999999999996</v>
      </c>
    </row>
    <row r="817" spans="1:8" x14ac:dyDescent="0.3">
      <c r="A817" t="s">
        <v>161</v>
      </c>
      <c r="B817" t="s">
        <v>715</v>
      </c>
      <c r="C817">
        <v>9.85</v>
      </c>
      <c r="D817">
        <v>9.9700000000000006</v>
      </c>
      <c r="E817">
        <v>9.77</v>
      </c>
      <c r="F817">
        <v>9.84</v>
      </c>
      <c r="G817">
        <v>5573635</v>
      </c>
      <c r="H817">
        <v>9.86</v>
      </c>
    </row>
    <row r="818" spans="1:8" x14ac:dyDescent="0.3">
      <c r="A818" t="s">
        <v>161</v>
      </c>
      <c r="B818" t="s">
        <v>235</v>
      </c>
      <c r="C818">
        <v>9.84</v>
      </c>
      <c r="D818">
        <v>9.86</v>
      </c>
      <c r="E818">
        <v>9.64</v>
      </c>
      <c r="F818">
        <v>9.77</v>
      </c>
      <c r="G818">
        <v>2766183</v>
      </c>
      <c r="H818">
        <v>9.7567000000000004</v>
      </c>
    </row>
    <row r="819" spans="1:8" x14ac:dyDescent="0.3">
      <c r="A819" t="s">
        <v>161</v>
      </c>
      <c r="B819" t="s">
        <v>259</v>
      </c>
      <c r="C819">
        <v>9.8000000000000007</v>
      </c>
      <c r="D819">
        <v>9.83</v>
      </c>
      <c r="E819">
        <v>9.58</v>
      </c>
      <c r="F819">
        <v>9.69</v>
      </c>
      <c r="G819">
        <v>3483406</v>
      </c>
      <c r="H819">
        <v>9.6999999999999993</v>
      </c>
    </row>
    <row r="820" spans="1:8" x14ac:dyDescent="0.3">
      <c r="A820" t="s">
        <v>161</v>
      </c>
      <c r="B820" t="s">
        <v>716</v>
      </c>
      <c r="C820">
        <v>9.69</v>
      </c>
      <c r="D820">
        <v>9.81</v>
      </c>
      <c r="E820">
        <v>9.66</v>
      </c>
      <c r="F820">
        <v>9.7100000000000009</v>
      </c>
      <c r="G820">
        <v>3300487</v>
      </c>
      <c r="H820">
        <v>9.7266999999999992</v>
      </c>
    </row>
    <row r="821" spans="1:8" x14ac:dyDescent="0.3">
      <c r="A821" t="s">
        <v>161</v>
      </c>
      <c r="B821" t="s">
        <v>269</v>
      </c>
      <c r="C821">
        <v>9.75</v>
      </c>
      <c r="D821">
        <v>9.8000000000000007</v>
      </c>
      <c r="E821">
        <v>9.65</v>
      </c>
      <c r="F821">
        <v>9.67</v>
      </c>
      <c r="G821">
        <v>2821610</v>
      </c>
      <c r="H821">
        <v>9.7066999999999997</v>
      </c>
    </row>
    <row r="822" spans="1:8" x14ac:dyDescent="0.3">
      <c r="A822" t="s">
        <v>161</v>
      </c>
      <c r="B822" t="s">
        <v>282</v>
      </c>
      <c r="C822">
        <v>9.67</v>
      </c>
      <c r="D822">
        <v>9.7100000000000009</v>
      </c>
      <c r="E822">
        <v>9.6</v>
      </c>
      <c r="F822">
        <v>9.6999999999999993</v>
      </c>
      <c r="G822">
        <v>1376905</v>
      </c>
      <c r="H822">
        <v>9.67</v>
      </c>
    </row>
    <row r="823" spans="1:8" x14ac:dyDescent="0.3">
      <c r="A823" t="s">
        <v>161</v>
      </c>
      <c r="B823" t="s">
        <v>717</v>
      </c>
      <c r="C823">
        <v>9.69</v>
      </c>
      <c r="D823">
        <v>9.83</v>
      </c>
      <c r="E823">
        <v>9.44</v>
      </c>
      <c r="F823">
        <v>9.75</v>
      </c>
      <c r="G823">
        <v>5253271</v>
      </c>
      <c r="H823">
        <v>9.6732999999999993</v>
      </c>
    </row>
    <row r="824" spans="1:8" x14ac:dyDescent="0.3">
      <c r="A824" t="s">
        <v>161</v>
      </c>
      <c r="B824" t="s">
        <v>285</v>
      </c>
      <c r="C824">
        <v>9.75</v>
      </c>
      <c r="D824">
        <v>9.81</v>
      </c>
      <c r="E824">
        <v>9.6</v>
      </c>
      <c r="F824">
        <v>9.65</v>
      </c>
      <c r="G824">
        <v>3425523</v>
      </c>
      <c r="H824">
        <v>9.6867000000000001</v>
      </c>
    </row>
    <row r="825" spans="1:8" x14ac:dyDescent="0.3">
      <c r="A825" t="s">
        <v>161</v>
      </c>
      <c r="B825" t="s">
        <v>718</v>
      </c>
      <c r="C825">
        <v>9.6999999999999993</v>
      </c>
      <c r="D825">
        <v>9.89</v>
      </c>
      <c r="E825">
        <v>9.65</v>
      </c>
      <c r="F825">
        <v>9.7100000000000009</v>
      </c>
      <c r="G825">
        <v>6196633</v>
      </c>
      <c r="H825">
        <v>9.75</v>
      </c>
    </row>
    <row r="826" spans="1:8" x14ac:dyDescent="0.3">
      <c r="A826" t="s">
        <v>161</v>
      </c>
      <c r="B826" t="s">
        <v>291</v>
      </c>
      <c r="C826">
        <v>9.7100000000000009</v>
      </c>
      <c r="D826">
        <v>9.73</v>
      </c>
      <c r="E826">
        <v>9.4</v>
      </c>
      <c r="F826">
        <v>9.4</v>
      </c>
      <c r="G826">
        <v>4213812</v>
      </c>
      <c r="H826">
        <v>9.51</v>
      </c>
    </row>
    <row r="827" spans="1:8" x14ac:dyDescent="0.3">
      <c r="A827" t="s">
        <v>161</v>
      </c>
      <c r="B827" t="s">
        <v>295</v>
      </c>
      <c r="C827">
        <v>9.67</v>
      </c>
      <c r="D827">
        <v>9.6999999999999993</v>
      </c>
      <c r="E827">
        <v>9.17</v>
      </c>
      <c r="F827">
        <v>9.18</v>
      </c>
      <c r="G827">
        <v>4639388</v>
      </c>
      <c r="H827">
        <v>9.35</v>
      </c>
    </row>
    <row r="828" spans="1:8" x14ac:dyDescent="0.3">
      <c r="A828" t="s">
        <v>161</v>
      </c>
      <c r="B828" t="s">
        <v>298</v>
      </c>
      <c r="C828">
        <v>9.1999999999999993</v>
      </c>
      <c r="D828">
        <v>10.039999999999999</v>
      </c>
      <c r="E828">
        <v>9.11</v>
      </c>
      <c r="F828">
        <v>9.5399999999999991</v>
      </c>
      <c r="G828">
        <v>17081960</v>
      </c>
      <c r="H828">
        <v>9.5632999999999999</v>
      </c>
    </row>
    <row r="829" spans="1:8" x14ac:dyDescent="0.3">
      <c r="A829" t="s">
        <v>161</v>
      </c>
      <c r="B829" t="s">
        <v>719</v>
      </c>
      <c r="C829">
        <v>9.5399999999999991</v>
      </c>
      <c r="D829">
        <v>9.67</v>
      </c>
      <c r="E829">
        <v>9.36</v>
      </c>
      <c r="F829">
        <v>9.42</v>
      </c>
      <c r="G829">
        <v>5896536</v>
      </c>
      <c r="H829">
        <v>9.4832999999999998</v>
      </c>
    </row>
    <row r="830" spans="1:8" x14ac:dyDescent="0.3">
      <c r="A830" t="s">
        <v>161</v>
      </c>
      <c r="B830" t="s">
        <v>720</v>
      </c>
      <c r="C830">
        <v>9.42</v>
      </c>
      <c r="D830">
        <v>9.59</v>
      </c>
      <c r="E830">
        <v>9.42</v>
      </c>
      <c r="F830">
        <v>9.49</v>
      </c>
      <c r="G830">
        <v>5701429</v>
      </c>
      <c r="H830">
        <v>9.5</v>
      </c>
    </row>
    <row r="831" spans="1:8" x14ac:dyDescent="0.3">
      <c r="A831" t="s">
        <v>161</v>
      </c>
      <c r="B831" t="s">
        <v>721</v>
      </c>
      <c r="C831">
        <v>9.49</v>
      </c>
      <c r="D831">
        <v>9.59</v>
      </c>
      <c r="E831">
        <v>9.4</v>
      </c>
      <c r="F831">
        <v>9.5</v>
      </c>
      <c r="G831">
        <v>5872290</v>
      </c>
      <c r="H831">
        <v>9.4967000000000006</v>
      </c>
    </row>
    <row r="832" spans="1:8" x14ac:dyDescent="0.3">
      <c r="A832" t="s">
        <v>161</v>
      </c>
      <c r="B832" t="s">
        <v>96</v>
      </c>
      <c r="C832">
        <v>9.5</v>
      </c>
      <c r="D832">
        <v>10.37</v>
      </c>
      <c r="E832">
        <v>9.49</v>
      </c>
      <c r="F832">
        <v>10.02</v>
      </c>
      <c r="G832">
        <v>25302000</v>
      </c>
      <c r="H832">
        <v>9.9600000000000009</v>
      </c>
    </row>
    <row r="833" spans="1:8" x14ac:dyDescent="0.3">
      <c r="A833" t="s">
        <v>161</v>
      </c>
      <c r="B833" t="s">
        <v>722</v>
      </c>
      <c r="C833">
        <v>10.16</v>
      </c>
      <c r="D833">
        <v>10.6</v>
      </c>
      <c r="E833">
        <v>10.08</v>
      </c>
      <c r="F833">
        <v>10.11</v>
      </c>
      <c r="G833">
        <v>14159260</v>
      </c>
      <c r="H833">
        <v>10.263299999999999</v>
      </c>
    </row>
    <row r="834" spans="1:8" x14ac:dyDescent="0.3">
      <c r="A834" t="s">
        <v>161</v>
      </c>
      <c r="B834" t="s">
        <v>164</v>
      </c>
      <c r="C834">
        <v>10.11</v>
      </c>
      <c r="D834">
        <v>10.11</v>
      </c>
      <c r="E834">
        <v>9.65</v>
      </c>
      <c r="F834">
        <v>9.68</v>
      </c>
      <c r="G834">
        <v>7214482</v>
      </c>
      <c r="H834">
        <v>9.8132999999999999</v>
      </c>
    </row>
    <row r="835" spans="1:8" x14ac:dyDescent="0.3">
      <c r="A835" t="s">
        <v>161</v>
      </c>
      <c r="B835" t="s">
        <v>723</v>
      </c>
      <c r="C835">
        <v>10</v>
      </c>
      <c r="D835">
        <v>10.050000000000001</v>
      </c>
      <c r="E835">
        <v>9.81</v>
      </c>
      <c r="F835">
        <v>9.84</v>
      </c>
      <c r="G835">
        <v>6360005</v>
      </c>
      <c r="H835">
        <v>9.9</v>
      </c>
    </row>
    <row r="836" spans="1:8" x14ac:dyDescent="0.3">
      <c r="A836" t="s">
        <v>161</v>
      </c>
      <c r="B836" t="s">
        <v>724</v>
      </c>
      <c r="C836">
        <v>9.85</v>
      </c>
      <c r="D836">
        <v>9.9600000000000009</v>
      </c>
      <c r="E836">
        <v>9.77</v>
      </c>
      <c r="F836">
        <v>9.83</v>
      </c>
      <c r="G836">
        <v>4587789</v>
      </c>
      <c r="H836">
        <v>9.8533000000000008</v>
      </c>
    </row>
    <row r="837" spans="1:8" x14ac:dyDescent="0.3">
      <c r="A837" t="s">
        <v>161</v>
      </c>
      <c r="B837" t="s">
        <v>725</v>
      </c>
      <c r="C837">
        <v>9.84</v>
      </c>
      <c r="D837">
        <v>9.98</v>
      </c>
      <c r="E837">
        <v>9.84</v>
      </c>
      <c r="F837">
        <v>9.98</v>
      </c>
      <c r="G837">
        <v>6286553</v>
      </c>
      <c r="H837">
        <v>9.9332999999999991</v>
      </c>
    </row>
    <row r="838" spans="1:8" x14ac:dyDescent="0.3">
      <c r="A838" t="s">
        <v>161</v>
      </c>
      <c r="B838" t="s">
        <v>242</v>
      </c>
      <c r="C838">
        <v>9.9600000000000009</v>
      </c>
      <c r="D838">
        <v>9.9600000000000009</v>
      </c>
      <c r="E838">
        <v>9.6999999999999993</v>
      </c>
      <c r="F838">
        <v>9.8699999999999992</v>
      </c>
      <c r="G838">
        <v>4763131</v>
      </c>
      <c r="H838">
        <v>9.8432999999999993</v>
      </c>
    </row>
    <row r="839" spans="1:8" x14ac:dyDescent="0.3">
      <c r="A839" t="s">
        <v>161</v>
      </c>
      <c r="B839" t="s">
        <v>726</v>
      </c>
      <c r="C839">
        <v>9.8699999999999992</v>
      </c>
      <c r="D839">
        <v>10.33</v>
      </c>
      <c r="E839">
        <v>9.8699999999999992</v>
      </c>
      <c r="F839">
        <v>9.98</v>
      </c>
      <c r="G839">
        <v>13940580</v>
      </c>
      <c r="H839">
        <v>10.06</v>
      </c>
    </row>
    <row r="840" spans="1:8" x14ac:dyDescent="0.3">
      <c r="A840" t="s">
        <v>161</v>
      </c>
      <c r="B840" t="s">
        <v>727</v>
      </c>
      <c r="C840">
        <v>9.98</v>
      </c>
      <c r="D840">
        <v>10.09</v>
      </c>
      <c r="E840">
        <v>9.89</v>
      </c>
      <c r="F840">
        <v>10.050000000000001</v>
      </c>
      <c r="G840">
        <v>8210106</v>
      </c>
      <c r="H840">
        <v>10.01</v>
      </c>
    </row>
    <row r="841" spans="1:8" x14ac:dyDescent="0.3">
      <c r="A841" t="s">
        <v>161</v>
      </c>
      <c r="B841" t="s">
        <v>728</v>
      </c>
      <c r="C841">
        <v>10.06</v>
      </c>
      <c r="D841">
        <v>10.19</v>
      </c>
      <c r="E841">
        <v>9.81</v>
      </c>
      <c r="F841">
        <v>9.9499999999999993</v>
      </c>
      <c r="G841">
        <v>5835606</v>
      </c>
      <c r="H841">
        <v>9.9832999999999998</v>
      </c>
    </row>
    <row r="842" spans="1:8" x14ac:dyDescent="0.3">
      <c r="A842" t="s">
        <v>161</v>
      </c>
      <c r="B842" t="s">
        <v>729</v>
      </c>
      <c r="C842">
        <v>10</v>
      </c>
      <c r="D842">
        <v>10.15</v>
      </c>
      <c r="E842">
        <v>9.92</v>
      </c>
      <c r="F842">
        <v>10.14</v>
      </c>
      <c r="G842">
        <v>8218838</v>
      </c>
      <c r="H842">
        <v>10.07</v>
      </c>
    </row>
    <row r="843" spans="1:8" x14ac:dyDescent="0.3">
      <c r="A843" t="s">
        <v>161</v>
      </c>
      <c r="B843" t="s">
        <v>730</v>
      </c>
      <c r="C843">
        <v>10.11</v>
      </c>
      <c r="D843">
        <v>10.27</v>
      </c>
      <c r="E843">
        <v>9.98</v>
      </c>
      <c r="F843">
        <v>10.23</v>
      </c>
      <c r="G843">
        <v>8794592</v>
      </c>
      <c r="H843">
        <v>10.16</v>
      </c>
    </row>
    <row r="844" spans="1:8" x14ac:dyDescent="0.3">
      <c r="A844" t="s">
        <v>161</v>
      </c>
      <c r="B844" t="s">
        <v>731</v>
      </c>
      <c r="C844">
        <v>10.35</v>
      </c>
      <c r="D844">
        <v>10.35</v>
      </c>
      <c r="E844">
        <v>10.08</v>
      </c>
      <c r="F844">
        <v>10.18</v>
      </c>
      <c r="G844">
        <v>8397954</v>
      </c>
      <c r="H844">
        <v>10.2033</v>
      </c>
    </row>
    <row r="845" spans="1:8" x14ac:dyDescent="0.3">
      <c r="A845" t="s">
        <v>161</v>
      </c>
      <c r="B845" t="s">
        <v>732</v>
      </c>
      <c r="C845">
        <v>10.23</v>
      </c>
      <c r="D845">
        <v>10.54</v>
      </c>
      <c r="E845">
        <v>10.119999999999999</v>
      </c>
      <c r="F845">
        <v>10.23</v>
      </c>
      <c r="G845">
        <v>18228270</v>
      </c>
      <c r="H845">
        <v>10.2967</v>
      </c>
    </row>
    <row r="846" spans="1:8" x14ac:dyDescent="0.3">
      <c r="A846" t="s">
        <v>161</v>
      </c>
      <c r="B846" t="s">
        <v>733</v>
      </c>
      <c r="C846">
        <v>10.26</v>
      </c>
      <c r="D846">
        <v>10.88</v>
      </c>
      <c r="E846">
        <v>10.08</v>
      </c>
      <c r="F846">
        <v>10.43</v>
      </c>
      <c r="G846">
        <v>22893510</v>
      </c>
      <c r="H846">
        <v>10.4633</v>
      </c>
    </row>
    <row r="847" spans="1:8" x14ac:dyDescent="0.3">
      <c r="A847" t="s">
        <v>161</v>
      </c>
      <c r="B847" t="s">
        <v>734</v>
      </c>
      <c r="C847">
        <v>10.45</v>
      </c>
      <c r="D847">
        <v>10.56</v>
      </c>
      <c r="E847">
        <v>10.24</v>
      </c>
      <c r="F847">
        <v>10.46</v>
      </c>
      <c r="G847">
        <v>12737910</v>
      </c>
      <c r="H847">
        <v>10.42</v>
      </c>
    </row>
    <row r="848" spans="1:8" x14ac:dyDescent="0.3">
      <c r="A848" t="s">
        <v>161</v>
      </c>
      <c r="B848" t="s">
        <v>735</v>
      </c>
      <c r="C848">
        <v>10.46</v>
      </c>
      <c r="D848">
        <v>10.48</v>
      </c>
      <c r="E848">
        <v>10.16</v>
      </c>
      <c r="F848">
        <v>10.220000000000001</v>
      </c>
      <c r="G848">
        <v>6155345</v>
      </c>
      <c r="H848">
        <v>10.2867</v>
      </c>
    </row>
    <row r="849" spans="1:8" x14ac:dyDescent="0.3">
      <c r="A849" t="s">
        <v>518</v>
      </c>
      <c r="B849" t="s">
        <v>696</v>
      </c>
      <c r="C849">
        <v>2.99</v>
      </c>
      <c r="D849">
        <v>3.06</v>
      </c>
      <c r="E849">
        <v>2.96</v>
      </c>
      <c r="F849">
        <v>3.04</v>
      </c>
      <c r="G849">
        <v>27829910</v>
      </c>
      <c r="H849">
        <v>3.02</v>
      </c>
    </row>
    <row r="850" spans="1:8" x14ac:dyDescent="0.3">
      <c r="A850" t="s">
        <v>518</v>
      </c>
      <c r="B850" t="s">
        <v>697</v>
      </c>
      <c r="C850">
        <v>3.05</v>
      </c>
      <c r="D850">
        <v>3.05</v>
      </c>
      <c r="E850">
        <v>2.99</v>
      </c>
      <c r="F850">
        <v>3</v>
      </c>
      <c r="G850">
        <v>20504370</v>
      </c>
      <c r="H850">
        <v>3.0133000000000001</v>
      </c>
    </row>
    <row r="851" spans="1:8" x14ac:dyDescent="0.3">
      <c r="A851" t="s">
        <v>518</v>
      </c>
      <c r="B851" t="s">
        <v>698</v>
      </c>
      <c r="C851">
        <v>3.01</v>
      </c>
      <c r="D851">
        <v>3.03</v>
      </c>
      <c r="E851">
        <v>2.96</v>
      </c>
      <c r="F851">
        <v>2.98</v>
      </c>
      <c r="G851">
        <v>27997720</v>
      </c>
      <c r="H851">
        <v>2.99</v>
      </c>
    </row>
    <row r="852" spans="1:8" x14ac:dyDescent="0.3">
      <c r="A852" t="s">
        <v>518</v>
      </c>
      <c r="B852" t="s">
        <v>699</v>
      </c>
      <c r="C852">
        <v>2.99</v>
      </c>
      <c r="D852">
        <v>3.03</v>
      </c>
      <c r="E852">
        <v>2.97</v>
      </c>
      <c r="F852">
        <v>3</v>
      </c>
      <c r="G852">
        <v>40853520</v>
      </c>
      <c r="H852">
        <v>3</v>
      </c>
    </row>
    <row r="853" spans="1:8" x14ac:dyDescent="0.3">
      <c r="A853" t="s">
        <v>518</v>
      </c>
      <c r="B853" t="s">
        <v>700</v>
      </c>
      <c r="C853">
        <v>3.01</v>
      </c>
      <c r="D853">
        <v>3.02</v>
      </c>
      <c r="E853">
        <v>2.92</v>
      </c>
      <c r="F853">
        <v>2.95</v>
      </c>
      <c r="G853">
        <v>37269160</v>
      </c>
      <c r="H853">
        <v>2.9632999999999998</v>
      </c>
    </row>
    <row r="854" spans="1:8" x14ac:dyDescent="0.3">
      <c r="A854" t="s">
        <v>518</v>
      </c>
      <c r="B854" t="s">
        <v>77</v>
      </c>
      <c r="C854">
        <v>2.93</v>
      </c>
      <c r="D854">
        <v>3.06</v>
      </c>
      <c r="E854">
        <v>2.88</v>
      </c>
      <c r="F854">
        <v>3.05</v>
      </c>
      <c r="G854">
        <v>44394250</v>
      </c>
      <c r="H854">
        <v>2.9967000000000001</v>
      </c>
    </row>
    <row r="855" spans="1:8" x14ac:dyDescent="0.3">
      <c r="A855" t="s">
        <v>518</v>
      </c>
      <c r="B855" t="s">
        <v>701</v>
      </c>
      <c r="C855">
        <v>3.02</v>
      </c>
      <c r="D855">
        <v>3.05</v>
      </c>
      <c r="E855">
        <v>2.98</v>
      </c>
      <c r="F855">
        <v>3.03</v>
      </c>
      <c r="G855">
        <v>36562420</v>
      </c>
      <c r="H855">
        <v>3.02</v>
      </c>
    </row>
    <row r="856" spans="1:8" x14ac:dyDescent="0.3">
      <c r="A856" t="s">
        <v>518</v>
      </c>
      <c r="B856" t="s">
        <v>702</v>
      </c>
      <c r="C856">
        <v>3.05</v>
      </c>
      <c r="D856">
        <v>3.06</v>
      </c>
      <c r="E856">
        <v>3</v>
      </c>
      <c r="F856">
        <v>3.01</v>
      </c>
      <c r="G856">
        <v>26661120</v>
      </c>
      <c r="H856">
        <v>3.0232999999999999</v>
      </c>
    </row>
    <row r="857" spans="1:8" x14ac:dyDescent="0.3">
      <c r="A857" t="s">
        <v>518</v>
      </c>
      <c r="B857" t="s">
        <v>139</v>
      </c>
      <c r="C857">
        <v>3</v>
      </c>
      <c r="D857">
        <v>3.09</v>
      </c>
      <c r="E857">
        <v>2.99</v>
      </c>
      <c r="F857">
        <v>3</v>
      </c>
      <c r="G857">
        <v>37802470</v>
      </c>
      <c r="H857">
        <v>3.0266999999999999</v>
      </c>
    </row>
    <row r="858" spans="1:8" x14ac:dyDescent="0.3">
      <c r="A858" t="s">
        <v>518</v>
      </c>
      <c r="B858" t="s">
        <v>156</v>
      </c>
      <c r="C858">
        <v>3</v>
      </c>
      <c r="D858">
        <v>3</v>
      </c>
      <c r="E858">
        <v>2.89</v>
      </c>
      <c r="F858">
        <v>2.96</v>
      </c>
      <c r="G858">
        <v>30119780</v>
      </c>
      <c r="H858">
        <v>2.95</v>
      </c>
    </row>
    <row r="859" spans="1:8" x14ac:dyDescent="0.3">
      <c r="A859" t="s">
        <v>518</v>
      </c>
      <c r="B859" t="s">
        <v>703</v>
      </c>
      <c r="C859">
        <v>2.97</v>
      </c>
      <c r="D859">
        <v>3.01</v>
      </c>
      <c r="E859">
        <v>2.97</v>
      </c>
      <c r="F859">
        <v>2.98</v>
      </c>
      <c r="G859">
        <v>24631140</v>
      </c>
      <c r="H859">
        <v>2.9866999999999999</v>
      </c>
    </row>
    <row r="860" spans="1:8" x14ac:dyDescent="0.3">
      <c r="A860" t="s">
        <v>518</v>
      </c>
      <c r="B860" t="s">
        <v>223</v>
      </c>
      <c r="C860">
        <v>2.99</v>
      </c>
      <c r="D860">
        <v>3.01</v>
      </c>
      <c r="E860">
        <v>2.96</v>
      </c>
      <c r="F860">
        <v>2.97</v>
      </c>
      <c r="G860">
        <v>22873450</v>
      </c>
      <c r="H860">
        <v>2.98</v>
      </c>
    </row>
    <row r="861" spans="1:8" x14ac:dyDescent="0.3">
      <c r="A861" t="s">
        <v>518</v>
      </c>
      <c r="B861" t="s">
        <v>228</v>
      </c>
      <c r="C861">
        <v>2.96</v>
      </c>
      <c r="D861">
        <v>2.97</v>
      </c>
      <c r="E861">
        <v>2.92</v>
      </c>
      <c r="F861">
        <v>2.92</v>
      </c>
      <c r="G861">
        <v>23116250</v>
      </c>
      <c r="H861">
        <v>2.9367000000000001</v>
      </c>
    </row>
    <row r="862" spans="1:8" x14ac:dyDescent="0.3">
      <c r="A862" t="s">
        <v>518</v>
      </c>
      <c r="B862" t="s">
        <v>704</v>
      </c>
      <c r="C862">
        <v>2.91</v>
      </c>
      <c r="D862">
        <v>2.96</v>
      </c>
      <c r="E862">
        <v>2.88</v>
      </c>
      <c r="F862">
        <v>2.94</v>
      </c>
      <c r="G862">
        <v>42320200</v>
      </c>
      <c r="H862">
        <v>2.9266999999999999</v>
      </c>
    </row>
    <row r="863" spans="1:8" x14ac:dyDescent="0.3">
      <c r="A863" t="s">
        <v>518</v>
      </c>
      <c r="B863" t="s">
        <v>705</v>
      </c>
      <c r="C863">
        <v>2.94</v>
      </c>
      <c r="D863">
        <v>3</v>
      </c>
      <c r="E863">
        <v>2.92</v>
      </c>
      <c r="F863">
        <v>2.98</v>
      </c>
      <c r="G863">
        <v>28881490</v>
      </c>
      <c r="H863">
        <v>2.9666999999999999</v>
      </c>
    </row>
    <row r="864" spans="1:8" x14ac:dyDescent="0.3">
      <c r="A864" t="s">
        <v>518</v>
      </c>
      <c r="B864" t="s">
        <v>706</v>
      </c>
      <c r="C864">
        <v>3.01</v>
      </c>
      <c r="D864">
        <v>3.06</v>
      </c>
      <c r="E864">
        <v>3.01</v>
      </c>
      <c r="F864">
        <v>3.03</v>
      </c>
      <c r="G864">
        <v>29250590</v>
      </c>
      <c r="H864">
        <v>3.0333000000000001</v>
      </c>
    </row>
    <row r="865" spans="1:8" x14ac:dyDescent="0.3">
      <c r="A865" t="s">
        <v>518</v>
      </c>
      <c r="B865" t="s">
        <v>265</v>
      </c>
      <c r="C865">
        <v>3.04</v>
      </c>
      <c r="D865">
        <v>3.07</v>
      </c>
      <c r="E865">
        <v>3.01</v>
      </c>
      <c r="F865">
        <v>3.04</v>
      </c>
      <c r="G865">
        <v>26669380</v>
      </c>
      <c r="H865">
        <v>3.04</v>
      </c>
    </row>
    <row r="866" spans="1:8" x14ac:dyDescent="0.3">
      <c r="A866" t="s">
        <v>518</v>
      </c>
      <c r="B866" t="s">
        <v>707</v>
      </c>
      <c r="C866">
        <v>3.11</v>
      </c>
      <c r="D866">
        <v>3.19</v>
      </c>
      <c r="E866">
        <v>3.02</v>
      </c>
      <c r="F866">
        <v>3.03</v>
      </c>
      <c r="G866">
        <v>88928740</v>
      </c>
      <c r="H866">
        <v>3.08</v>
      </c>
    </row>
    <row r="867" spans="1:8" x14ac:dyDescent="0.3">
      <c r="A867" t="s">
        <v>518</v>
      </c>
      <c r="B867" t="s">
        <v>271</v>
      </c>
      <c r="C867">
        <v>3.05</v>
      </c>
      <c r="D867">
        <v>3.06</v>
      </c>
      <c r="E867">
        <v>2.89</v>
      </c>
      <c r="F867">
        <v>2.94</v>
      </c>
      <c r="G867">
        <v>43684820</v>
      </c>
      <c r="H867">
        <v>2.9632999999999998</v>
      </c>
    </row>
    <row r="868" spans="1:8" x14ac:dyDescent="0.3">
      <c r="A868" t="s">
        <v>518</v>
      </c>
      <c r="B868" t="s">
        <v>708</v>
      </c>
      <c r="C868">
        <v>2.95</v>
      </c>
      <c r="D868">
        <v>3</v>
      </c>
      <c r="E868">
        <v>2.91</v>
      </c>
      <c r="F868">
        <v>2.95</v>
      </c>
      <c r="G868">
        <v>28394060</v>
      </c>
      <c r="H868">
        <v>2.9533</v>
      </c>
    </row>
    <row r="869" spans="1:8" x14ac:dyDescent="0.3">
      <c r="A869" t="s">
        <v>518</v>
      </c>
      <c r="B869" t="s">
        <v>709</v>
      </c>
      <c r="C869">
        <v>2.99</v>
      </c>
      <c r="D869">
        <v>3.15</v>
      </c>
      <c r="E869">
        <v>2.99</v>
      </c>
      <c r="F869">
        <v>3.12</v>
      </c>
      <c r="G869">
        <v>58745720</v>
      </c>
      <c r="H869">
        <v>3.0867</v>
      </c>
    </row>
    <row r="870" spans="1:8" x14ac:dyDescent="0.3">
      <c r="A870" t="s">
        <v>518</v>
      </c>
      <c r="B870" t="s">
        <v>283</v>
      </c>
      <c r="C870">
        <v>3.12</v>
      </c>
      <c r="D870">
        <v>3.12</v>
      </c>
      <c r="E870">
        <v>3.01</v>
      </c>
      <c r="F870">
        <v>3.07</v>
      </c>
      <c r="G870">
        <v>36655730</v>
      </c>
      <c r="H870">
        <v>3.0667</v>
      </c>
    </row>
    <row r="871" spans="1:8" x14ac:dyDescent="0.3">
      <c r="A871" t="s">
        <v>518</v>
      </c>
      <c r="B871" t="s">
        <v>290</v>
      </c>
      <c r="C871">
        <v>3.07</v>
      </c>
      <c r="D871">
        <v>3.07</v>
      </c>
      <c r="E871">
        <v>2.9</v>
      </c>
      <c r="F871">
        <v>2.91</v>
      </c>
      <c r="G871">
        <v>46589350</v>
      </c>
      <c r="H871">
        <v>2.96</v>
      </c>
    </row>
    <row r="872" spans="1:8" x14ac:dyDescent="0.3">
      <c r="A872" t="s">
        <v>518</v>
      </c>
      <c r="B872" t="s">
        <v>710</v>
      </c>
      <c r="C872">
        <v>2.91</v>
      </c>
      <c r="D872">
        <v>2.93</v>
      </c>
      <c r="E872">
        <v>2.83</v>
      </c>
      <c r="F872">
        <v>2.86</v>
      </c>
      <c r="G872">
        <v>67796480</v>
      </c>
      <c r="H872">
        <v>2.8733</v>
      </c>
    </row>
    <row r="873" spans="1:8" x14ac:dyDescent="0.3">
      <c r="A873" t="s">
        <v>518</v>
      </c>
      <c r="B873" t="s">
        <v>512</v>
      </c>
      <c r="C873">
        <v>2.88</v>
      </c>
      <c r="D873">
        <v>3</v>
      </c>
      <c r="E873">
        <v>2.86</v>
      </c>
      <c r="F873">
        <v>2.89</v>
      </c>
      <c r="G873">
        <v>56211900</v>
      </c>
      <c r="H873">
        <v>2.9167000000000001</v>
      </c>
    </row>
    <row r="874" spans="1:8" x14ac:dyDescent="0.3">
      <c r="A874" t="s">
        <v>518</v>
      </c>
      <c r="B874" t="s">
        <v>91</v>
      </c>
      <c r="C874">
        <v>2.69</v>
      </c>
      <c r="D874">
        <v>2.86</v>
      </c>
      <c r="E874">
        <v>2.67</v>
      </c>
      <c r="F874">
        <v>2.83</v>
      </c>
      <c r="G874">
        <v>47732630</v>
      </c>
      <c r="H874">
        <v>2.7867000000000002</v>
      </c>
    </row>
    <row r="875" spans="1:8" x14ac:dyDescent="0.3">
      <c r="A875" t="s">
        <v>518</v>
      </c>
      <c r="B875" t="s">
        <v>93</v>
      </c>
      <c r="C875">
        <v>2.83</v>
      </c>
      <c r="D875">
        <v>2.89</v>
      </c>
      <c r="E875">
        <v>2.78</v>
      </c>
      <c r="F875">
        <v>2.78</v>
      </c>
      <c r="G875">
        <v>27836640</v>
      </c>
      <c r="H875">
        <v>2.8167</v>
      </c>
    </row>
    <row r="876" spans="1:8" x14ac:dyDescent="0.3">
      <c r="A876" t="s">
        <v>518</v>
      </c>
      <c r="B876" t="s">
        <v>711</v>
      </c>
      <c r="C876">
        <v>2.79</v>
      </c>
      <c r="D876">
        <v>2.84</v>
      </c>
      <c r="E876">
        <v>2.73</v>
      </c>
      <c r="F876">
        <v>2.82</v>
      </c>
      <c r="G876">
        <v>28265300</v>
      </c>
      <c r="H876">
        <v>2.7967</v>
      </c>
    </row>
    <row r="877" spans="1:8" x14ac:dyDescent="0.3">
      <c r="A877" t="s">
        <v>518</v>
      </c>
      <c r="B877" t="s">
        <v>712</v>
      </c>
      <c r="C877">
        <v>2.84</v>
      </c>
      <c r="D877">
        <v>2.91</v>
      </c>
      <c r="E877">
        <v>2.84</v>
      </c>
      <c r="F877">
        <v>2.86</v>
      </c>
      <c r="G877">
        <v>14770490</v>
      </c>
      <c r="H877">
        <v>2.87</v>
      </c>
    </row>
    <row r="878" spans="1:8" x14ac:dyDescent="0.3">
      <c r="A878" t="s">
        <v>518</v>
      </c>
      <c r="B878" t="s">
        <v>162</v>
      </c>
      <c r="C878">
        <v>2.86</v>
      </c>
      <c r="D878">
        <v>2.89</v>
      </c>
      <c r="E878">
        <v>2.78</v>
      </c>
      <c r="F878">
        <v>2.82</v>
      </c>
      <c r="G878">
        <v>16258380</v>
      </c>
      <c r="H878">
        <v>2.83</v>
      </c>
    </row>
    <row r="879" spans="1:8" x14ac:dyDescent="0.3">
      <c r="A879" t="s">
        <v>518</v>
      </c>
      <c r="B879" t="s">
        <v>220</v>
      </c>
      <c r="C879">
        <v>2.76</v>
      </c>
      <c r="D879">
        <v>2.81</v>
      </c>
      <c r="E879">
        <v>2.71</v>
      </c>
      <c r="F879">
        <v>2.78</v>
      </c>
      <c r="G879">
        <v>21377300</v>
      </c>
      <c r="H879">
        <v>2.7667000000000002</v>
      </c>
    </row>
    <row r="880" spans="1:8" x14ac:dyDescent="0.3">
      <c r="A880" t="s">
        <v>518</v>
      </c>
      <c r="B880" t="s">
        <v>713</v>
      </c>
      <c r="C880">
        <v>2.84</v>
      </c>
      <c r="D880">
        <v>2.92</v>
      </c>
      <c r="E880">
        <v>2.83</v>
      </c>
      <c r="F880">
        <v>2.92</v>
      </c>
      <c r="G880">
        <v>16084160</v>
      </c>
      <c r="H880">
        <v>2.89</v>
      </c>
    </row>
    <row r="881" spans="1:8" x14ac:dyDescent="0.3">
      <c r="A881" t="s">
        <v>518</v>
      </c>
      <c r="B881" t="s">
        <v>714</v>
      </c>
      <c r="C881">
        <v>2.91</v>
      </c>
      <c r="D881">
        <v>2.97</v>
      </c>
      <c r="E881">
        <v>2.89</v>
      </c>
      <c r="F881">
        <v>2.97</v>
      </c>
      <c r="G881">
        <v>25067840</v>
      </c>
      <c r="H881">
        <v>2.9432999999999998</v>
      </c>
    </row>
    <row r="882" spans="1:8" x14ac:dyDescent="0.3">
      <c r="A882" t="s">
        <v>518</v>
      </c>
      <c r="B882" t="s">
        <v>715</v>
      </c>
      <c r="C882">
        <v>2.94</v>
      </c>
      <c r="D882">
        <v>3.08</v>
      </c>
      <c r="E882">
        <v>2.94</v>
      </c>
      <c r="F882">
        <v>3.06</v>
      </c>
      <c r="G882">
        <v>31395500</v>
      </c>
      <c r="H882">
        <v>3.0266999999999999</v>
      </c>
    </row>
    <row r="883" spans="1:8" x14ac:dyDescent="0.3">
      <c r="A883" t="s">
        <v>518</v>
      </c>
      <c r="B883" t="s">
        <v>235</v>
      </c>
      <c r="C883">
        <v>3.03</v>
      </c>
      <c r="D883">
        <v>3.07</v>
      </c>
      <c r="E883">
        <v>3.01</v>
      </c>
      <c r="F883">
        <v>3.05</v>
      </c>
      <c r="G883">
        <v>15921490</v>
      </c>
      <c r="H883">
        <v>3.0432999999999999</v>
      </c>
    </row>
    <row r="884" spans="1:8" x14ac:dyDescent="0.3">
      <c r="A884" t="s">
        <v>518</v>
      </c>
      <c r="B884" t="s">
        <v>259</v>
      </c>
      <c r="C884">
        <v>3.06</v>
      </c>
      <c r="D884">
        <v>3.06</v>
      </c>
      <c r="E884">
        <v>2.87</v>
      </c>
      <c r="F884">
        <v>2.92</v>
      </c>
      <c r="G884">
        <v>33819310</v>
      </c>
      <c r="H884">
        <v>2.95</v>
      </c>
    </row>
    <row r="885" spans="1:8" x14ac:dyDescent="0.3">
      <c r="A885" t="s">
        <v>518</v>
      </c>
      <c r="B885" t="s">
        <v>716</v>
      </c>
      <c r="C885">
        <v>2.92</v>
      </c>
      <c r="D885">
        <v>2.94</v>
      </c>
      <c r="E885">
        <v>2.86</v>
      </c>
      <c r="F885">
        <v>2.91</v>
      </c>
      <c r="G885">
        <v>27448970</v>
      </c>
      <c r="H885">
        <v>2.9033000000000002</v>
      </c>
    </row>
    <row r="886" spans="1:8" x14ac:dyDescent="0.3">
      <c r="A886" t="s">
        <v>518</v>
      </c>
      <c r="B886" t="s">
        <v>269</v>
      </c>
      <c r="C886">
        <v>2.92</v>
      </c>
      <c r="D886">
        <v>2.94</v>
      </c>
      <c r="E886">
        <v>2.86</v>
      </c>
      <c r="F886">
        <v>2.89</v>
      </c>
      <c r="G886">
        <v>16148200</v>
      </c>
      <c r="H886">
        <v>2.8967000000000001</v>
      </c>
    </row>
    <row r="887" spans="1:8" x14ac:dyDescent="0.3">
      <c r="A887" t="s">
        <v>518</v>
      </c>
      <c r="B887" t="s">
        <v>282</v>
      </c>
      <c r="C887">
        <v>2.88</v>
      </c>
      <c r="D887">
        <v>2.89</v>
      </c>
      <c r="E887">
        <v>2.86</v>
      </c>
      <c r="F887">
        <v>2.89</v>
      </c>
      <c r="G887">
        <v>2884582</v>
      </c>
      <c r="H887">
        <v>2.88</v>
      </c>
    </row>
    <row r="888" spans="1:8" x14ac:dyDescent="0.3">
      <c r="A888" t="s">
        <v>518</v>
      </c>
      <c r="B888" t="s">
        <v>717</v>
      </c>
      <c r="C888">
        <v>2.87</v>
      </c>
      <c r="D888">
        <v>2.87</v>
      </c>
      <c r="E888">
        <v>2.74</v>
      </c>
      <c r="F888">
        <v>2.83</v>
      </c>
      <c r="G888">
        <v>29075680</v>
      </c>
      <c r="H888">
        <v>2.8132999999999999</v>
      </c>
    </row>
    <row r="889" spans="1:8" x14ac:dyDescent="0.3">
      <c r="A889" t="s">
        <v>518</v>
      </c>
      <c r="B889" t="s">
        <v>285</v>
      </c>
      <c r="C889">
        <v>2.83</v>
      </c>
      <c r="D889">
        <v>2.88</v>
      </c>
      <c r="E889">
        <v>2.81</v>
      </c>
      <c r="F889">
        <v>2.88</v>
      </c>
      <c r="G889">
        <v>17061150</v>
      </c>
      <c r="H889">
        <v>2.8567</v>
      </c>
    </row>
    <row r="890" spans="1:8" x14ac:dyDescent="0.3">
      <c r="A890" t="s">
        <v>518</v>
      </c>
      <c r="B890" t="s">
        <v>718</v>
      </c>
      <c r="C890">
        <v>2.88</v>
      </c>
      <c r="D890">
        <v>2.93</v>
      </c>
      <c r="E890">
        <v>2.8</v>
      </c>
      <c r="F890">
        <v>2.92</v>
      </c>
      <c r="G890">
        <v>40225190</v>
      </c>
      <c r="H890">
        <v>2.8833000000000002</v>
      </c>
    </row>
    <row r="891" spans="1:8" x14ac:dyDescent="0.3">
      <c r="A891" t="s">
        <v>518</v>
      </c>
      <c r="B891" t="s">
        <v>291</v>
      </c>
      <c r="C891">
        <v>2.93</v>
      </c>
      <c r="D891">
        <v>2.94</v>
      </c>
      <c r="E891">
        <v>2.87</v>
      </c>
      <c r="F891">
        <v>2.9</v>
      </c>
      <c r="G891">
        <v>17151440</v>
      </c>
      <c r="H891">
        <v>2.9033000000000002</v>
      </c>
    </row>
    <row r="892" spans="1:8" x14ac:dyDescent="0.3">
      <c r="A892" t="s">
        <v>518</v>
      </c>
      <c r="B892" t="s">
        <v>295</v>
      </c>
      <c r="C892">
        <v>2.92</v>
      </c>
      <c r="D892">
        <v>2.92</v>
      </c>
      <c r="E892">
        <v>2.72</v>
      </c>
      <c r="F892">
        <v>2.72</v>
      </c>
      <c r="G892">
        <v>40381450</v>
      </c>
      <c r="H892">
        <v>2.7867000000000002</v>
      </c>
    </row>
    <row r="893" spans="1:8" x14ac:dyDescent="0.3">
      <c r="A893" t="s">
        <v>518</v>
      </c>
      <c r="B893" t="s">
        <v>298</v>
      </c>
      <c r="C893">
        <v>2.71</v>
      </c>
      <c r="D893">
        <v>2.72</v>
      </c>
      <c r="E893">
        <v>2.6</v>
      </c>
      <c r="F893">
        <v>2.62</v>
      </c>
      <c r="G893">
        <v>40304280</v>
      </c>
      <c r="H893">
        <v>2.6467000000000001</v>
      </c>
    </row>
    <row r="894" spans="1:8" x14ac:dyDescent="0.3">
      <c r="A894" t="s">
        <v>518</v>
      </c>
      <c r="B894" t="s">
        <v>719</v>
      </c>
      <c r="C894">
        <v>2.63</v>
      </c>
      <c r="D894">
        <v>2.67</v>
      </c>
      <c r="E894">
        <v>2.62</v>
      </c>
      <c r="F894">
        <v>2.67</v>
      </c>
      <c r="G894">
        <v>25388860</v>
      </c>
      <c r="H894">
        <v>2.6533000000000002</v>
      </c>
    </row>
    <row r="895" spans="1:8" x14ac:dyDescent="0.3">
      <c r="A895" t="s">
        <v>518</v>
      </c>
      <c r="B895" t="s">
        <v>720</v>
      </c>
      <c r="C895">
        <v>2.7</v>
      </c>
      <c r="D895">
        <v>2.73</v>
      </c>
      <c r="E895">
        <v>2.68</v>
      </c>
      <c r="F895">
        <v>2.71</v>
      </c>
      <c r="G895">
        <v>21745810</v>
      </c>
      <c r="H895">
        <v>2.7067000000000001</v>
      </c>
    </row>
    <row r="896" spans="1:8" x14ac:dyDescent="0.3">
      <c r="A896" t="s">
        <v>518</v>
      </c>
      <c r="B896" t="s">
        <v>721</v>
      </c>
      <c r="C896">
        <v>2.68</v>
      </c>
      <c r="D896">
        <v>2.81</v>
      </c>
      <c r="E896">
        <v>2.66</v>
      </c>
      <c r="F896">
        <v>2.77</v>
      </c>
      <c r="G896">
        <v>28200570</v>
      </c>
      <c r="H896">
        <v>2.7467000000000001</v>
      </c>
    </row>
    <row r="897" spans="1:8" x14ac:dyDescent="0.3">
      <c r="A897" t="s">
        <v>518</v>
      </c>
      <c r="B897" t="s">
        <v>96</v>
      </c>
      <c r="C897">
        <v>2.76</v>
      </c>
      <c r="D897">
        <v>2.85</v>
      </c>
      <c r="E897">
        <v>2.76</v>
      </c>
      <c r="F897">
        <v>2.8</v>
      </c>
      <c r="G897">
        <v>16449560</v>
      </c>
      <c r="H897">
        <v>2.8033000000000001</v>
      </c>
    </row>
    <row r="898" spans="1:8" x14ac:dyDescent="0.3">
      <c r="A898" t="s">
        <v>518</v>
      </c>
      <c r="B898" t="s">
        <v>722</v>
      </c>
      <c r="C898">
        <v>2.81</v>
      </c>
      <c r="D898">
        <v>2.85</v>
      </c>
      <c r="E898">
        <v>2.8</v>
      </c>
      <c r="F898">
        <v>2.8</v>
      </c>
      <c r="G898">
        <v>11104650</v>
      </c>
      <c r="H898">
        <v>2.8167</v>
      </c>
    </row>
    <row r="899" spans="1:8" x14ac:dyDescent="0.3">
      <c r="A899" t="s">
        <v>518</v>
      </c>
      <c r="B899" t="s">
        <v>164</v>
      </c>
      <c r="C899">
        <v>2.8</v>
      </c>
      <c r="D899">
        <v>2.87</v>
      </c>
      <c r="E899">
        <v>2.69</v>
      </c>
      <c r="F899">
        <v>2.7</v>
      </c>
      <c r="G899">
        <v>42075850</v>
      </c>
      <c r="H899">
        <v>2.7532999999999999</v>
      </c>
    </row>
    <row r="900" spans="1:8" x14ac:dyDescent="0.3">
      <c r="A900" t="s">
        <v>518</v>
      </c>
      <c r="B900" t="s">
        <v>723</v>
      </c>
      <c r="C900">
        <v>2.79</v>
      </c>
      <c r="D900">
        <v>2.87</v>
      </c>
      <c r="E900">
        <v>2.79</v>
      </c>
      <c r="F900">
        <v>2.84</v>
      </c>
      <c r="G900">
        <v>22646820</v>
      </c>
      <c r="H900">
        <v>2.8332999999999999</v>
      </c>
    </row>
    <row r="901" spans="1:8" x14ac:dyDescent="0.3">
      <c r="A901" t="s">
        <v>518</v>
      </c>
      <c r="B901" t="s">
        <v>724</v>
      </c>
      <c r="C901">
        <v>2.85</v>
      </c>
      <c r="D901">
        <v>2.85</v>
      </c>
      <c r="E901">
        <v>2.79</v>
      </c>
      <c r="F901">
        <v>2.8</v>
      </c>
      <c r="G901">
        <v>16627720</v>
      </c>
      <c r="H901">
        <v>2.8132999999999999</v>
      </c>
    </row>
    <row r="902" spans="1:8" x14ac:dyDescent="0.3">
      <c r="A902" t="s">
        <v>518</v>
      </c>
      <c r="B902" t="s">
        <v>725</v>
      </c>
      <c r="C902">
        <v>2.8</v>
      </c>
      <c r="D902">
        <v>2.81</v>
      </c>
      <c r="E902">
        <v>2.77</v>
      </c>
      <c r="F902">
        <v>2.79</v>
      </c>
      <c r="G902">
        <v>28934180</v>
      </c>
      <c r="H902">
        <v>2.79</v>
      </c>
    </row>
    <row r="903" spans="1:8" x14ac:dyDescent="0.3">
      <c r="A903" t="s">
        <v>518</v>
      </c>
      <c r="B903" t="s">
        <v>242</v>
      </c>
      <c r="C903">
        <v>2.77</v>
      </c>
      <c r="D903">
        <v>2.77</v>
      </c>
      <c r="E903">
        <v>2.72</v>
      </c>
      <c r="F903">
        <v>2.75</v>
      </c>
      <c r="G903">
        <v>18501600</v>
      </c>
      <c r="H903">
        <v>2.7467000000000001</v>
      </c>
    </row>
    <row r="904" spans="1:8" x14ac:dyDescent="0.3">
      <c r="A904" t="s">
        <v>518</v>
      </c>
      <c r="B904" t="s">
        <v>726</v>
      </c>
      <c r="C904">
        <v>2.77</v>
      </c>
      <c r="D904">
        <v>2.81</v>
      </c>
      <c r="E904">
        <v>2.76</v>
      </c>
      <c r="F904">
        <v>2.78</v>
      </c>
      <c r="G904">
        <v>22303280</v>
      </c>
      <c r="H904">
        <v>2.7833000000000001</v>
      </c>
    </row>
    <row r="905" spans="1:8" x14ac:dyDescent="0.3">
      <c r="A905" t="s">
        <v>518</v>
      </c>
      <c r="B905" t="s">
        <v>727</v>
      </c>
      <c r="C905">
        <v>2.8</v>
      </c>
      <c r="D905">
        <v>2.81</v>
      </c>
      <c r="E905">
        <v>2.76</v>
      </c>
      <c r="F905">
        <v>2.8</v>
      </c>
      <c r="G905">
        <v>30031420</v>
      </c>
      <c r="H905">
        <v>2.79</v>
      </c>
    </row>
    <row r="906" spans="1:8" x14ac:dyDescent="0.3">
      <c r="A906" t="s">
        <v>518</v>
      </c>
      <c r="B906" t="s">
        <v>728</v>
      </c>
      <c r="C906">
        <v>2.82</v>
      </c>
      <c r="D906">
        <v>2.84</v>
      </c>
      <c r="E906">
        <v>2.77</v>
      </c>
      <c r="F906">
        <v>2.79</v>
      </c>
      <c r="G906">
        <v>22586670</v>
      </c>
      <c r="H906">
        <v>2.8</v>
      </c>
    </row>
    <row r="907" spans="1:8" x14ac:dyDescent="0.3">
      <c r="A907" t="s">
        <v>518</v>
      </c>
      <c r="B907" t="s">
        <v>729</v>
      </c>
      <c r="C907">
        <v>2.8</v>
      </c>
      <c r="D907">
        <v>2.89</v>
      </c>
      <c r="E907">
        <v>2.77</v>
      </c>
      <c r="F907">
        <v>2.89</v>
      </c>
      <c r="G907">
        <v>33020770</v>
      </c>
      <c r="H907">
        <v>2.85</v>
      </c>
    </row>
    <row r="908" spans="1:8" x14ac:dyDescent="0.3">
      <c r="A908" t="s">
        <v>518</v>
      </c>
      <c r="B908" t="s">
        <v>730</v>
      </c>
      <c r="C908">
        <v>2.86</v>
      </c>
      <c r="D908">
        <v>2.9</v>
      </c>
      <c r="E908">
        <v>2.83</v>
      </c>
      <c r="F908">
        <v>2.86</v>
      </c>
      <c r="G908">
        <v>30605830</v>
      </c>
      <c r="H908">
        <v>2.8633000000000002</v>
      </c>
    </row>
    <row r="909" spans="1:8" x14ac:dyDescent="0.3">
      <c r="A909" t="s">
        <v>518</v>
      </c>
      <c r="B909" t="s">
        <v>731</v>
      </c>
      <c r="C909">
        <v>2.87</v>
      </c>
      <c r="D909">
        <v>2.89</v>
      </c>
      <c r="E909">
        <v>2.83</v>
      </c>
      <c r="F909">
        <v>2.86</v>
      </c>
      <c r="G909">
        <v>17991830</v>
      </c>
      <c r="H909">
        <v>2.86</v>
      </c>
    </row>
    <row r="910" spans="1:8" x14ac:dyDescent="0.3">
      <c r="A910" t="s">
        <v>518</v>
      </c>
      <c r="B910" t="s">
        <v>732</v>
      </c>
      <c r="C910">
        <v>2.87</v>
      </c>
      <c r="D910">
        <v>2.88</v>
      </c>
      <c r="E910">
        <v>2.82</v>
      </c>
      <c r="F910">
        <v>2.84</v>
      </c>
      <c r="G910">
        <v>23351730</v>
      </c>
      <c r="H910">
        <v>2.8466999999999998</v>
      </c>
    </row>
    <row r="911" spans="1:8" x14ac:dyDescent="0.3">
      <c r="A911" t="s">
        <v>518</v>
      </c>
      <c r="B911" t="s">
        <v>733</v>
      </c>
      <c r="C911">
        <v>2.84</v>
      </c>
      <c r="D911">
        <v>2.87</v>
      </c>
      <c r="E911">
        <v>2.81</v>
      </c>
      <c r="F911">
        <v>2.85</v>
      </c>
      <c r="G911">
        <v>16700660</v>
      </c>
      <c r="H911">
        <v>2.8433000000000002</v>
      </c>
    </row>
    <row r="912" spans="1:8" x14ac:dyDescent="0.3">
      <c r="A912" t="s">
        <v>518</v>
      </c>
      <c r="B912" t="s">
        <v>734</v>
      </c>
      <c r="C912">
        <v>2.86</v>
      </c>
      <c r="D912">
        <v>2.91</v>
      </c>
      <c r="E912">
        <v>2.85</v>
      </c>
      <c r="F912">
        <v>2.88</v>
      </c>
      <c r="G912">
        <v>22406330</v>
      </c>
      <c r="H912">
        <v>2.88</v>
      </c>
    </row>
    <row r="913" spans="1:8" x14ac:dyDescent="0.3">
      <c r="A913" t="s">
        <v>518</v>
      </c>
      <c r="B913" t="s">
        <v>735</v>
      </c>
      <c r="C913">
        <v>2.9</v>
      </c>
      <c r="D913">
        <v>2.91</v>
      </c>
      <c r="E913">
        <v>2.84</v>
      </c>
      <c r="F913">
        <v>2.84</v>
      </c>
      <c r="G913">
        <v>15701544</v>
      </c>
      <c r="H913">
        <v>2.8633000000000002</v>
      </c>
    </row>
    <row r="914" spans="1:8" x14ac:dyDescent="0.3">
      <c r="A914" t="s">
        <v>245</v>
      </c>
      <c r="B914" t="s">
        <v>696</v>
      </c>
      <c r="C914">
        <v>8.48</v>
      </c>
      <c r="D914">
        <v>8.5</v>
      </c>
      <c r="E914">
        <v>8.24</v>
      </c>
      <c r="F914">
        <v>8.36</v>
      </c>
      <c r="G914">
        <v>15074260</v>
      </c>
      <c r="H914">
        <v>8.3666999999999998</v>
      </c>
    </row>
    <row r="915" spans="1:8" x14ac:dyDescent="0.3">
      <c r="A915" t="s">
        <v>245</v>
      </c>
      <c r="B915" t="s">
        <v>697</v>
      </c>
      <c r="C915">
        <v>8.36</v>
      </c>
      <c r="D915">
        <v>8.5</v>
      </c>
      <c r="E915">
        <v>8.32</v>
      </c>
      <c r="F915">
        <v>8.41</v>
      </c>
      <c r="G915">
        <v>10909660</v>
      </c>
      <c r="H915">
        <v>8.41</v>
      </c>
    </row>
    <row r="916" spans="1:8" x14ac:dyDescent="0.3">
      <c r="A916" t="s">
        <v>245</v>
      </c>
      <c r="B916" t="s">
        <v>698</v>
      </c>
      <c r="C916">
        <v>8.42</v>
      </c>
      <c r="D916">
        <v>8.4499999999999993</v>
      </c>
      <c r="E916">
        <v>8.26</v>
      </c>
      <c r="F916">
        <v>8.4</v>
      </c>
      <c r="G916">
        <v>18155740</v>
      </c>
      <c r="H916">
        <v>8.3699999999999992</v>
      </c>
    </row>
    <row r="917" spans="1:8" x14ac:dyDescent="0.3">
      <c r="A917" t="s">
        <v>245</v>
      </c>
      <c r="B917" t="s">
        <v>699</v>
      </c>
      <c r="C917">
        <v>8.39</v>
      </c>
      <c r="D917">
        <v>8.5299999999999994</v>
      </c>
      <c r="E917">
        <v>8.35</v>
      </c>
      <c r="F917">
        <v>8.5</v>
      </c>
      <c r="G917">
        <v>15698210</v>
      </c>
      <c r="H917">
        <v>8.4600000000000009</v>
      </c>
    </row>
    <row r="918" spans="1:8" x14ac:dyDescent="0.3">
      <c r="A918" t="s">
        <v>245</v>
      </c>
      <c r="B918" t="s">
        <v>700</v>
      </c>
      <c r="C918">
        <v>8.5299999999999994</v>
      </c>
      <c r="D918">
        <v>8.5399999999999991</v>
      </c>
      <c r="E918">
        <v>8.1199999999999992</v>
      </c>
      <c r="F918">
        <v>8.2799999999999994</v>
      </c>
      <c r="G918">
        <v>20402050</v>
      </c>
      <c r="H918">
        <v>8.3132999999999999</v>
      </c>
    </row>
    <row r="919" spans="1:8" x14ac:dyDescent="0.3">
      <c r="A919" t="s">
        <v>245</v>
      </c>
      <c r="B919" t="s">
        <v>77</v>
      </c>
      <c r="C919">
        <v>8.3000000000000007</v>
      </c>
      <c r="D919">
        <v>8.59</v>
      </c>
      <c r="E919">
        <v>7.89</v>
      </c>
      <c r="F919">
        <v>8.42</v>
      </c>
      <c r="G919">
        <v>26616270</v>
      </c>
      <c r="H919">
        <v>8.3000000000000007</v>
      </c>
    </row>
    <row r="920" spans="1:8" x14ac:dyDescent="0.3">
      <c r="A920" t="s">
        <v>245</v>
      </c>
      <c r="B920" t="s">
        <v>701</v>
      </c>
      <c r="C920">
        <v>8.42</v>
      </c>
      <c r="D920">
        <v>8.7100000000000009</v>
      </c>
      <c r="E920">
        <v>8.35</v>
      </c>
      <c r="F920">
        <v>8.4700000000000006</v>
      </c>
      <c r="G920">
        <v>22570380</v>
      </c>
      <c r="H920">
        <v>8.51</v>
      </c>
    </row>
    <row r="921" spans="1:8" x14ac:dyDescent="0.3">
      <c r="A921" t="s">
        <v>245</v>
      </c>
      <c r="B921" t="s">
        <v>702</v>
      </c>
      <c r="C921">
        <v>8.4700000000000006</v>
      </c>
      <c r="D921">
        <v>8.48</v>
      </c>
      <c r="E921">
        <v>8.36</v>
      </c>
      <c r="F921">
        <v>8.3800000000000008</v>
      </c>
      <c r="G921">
        <v>7447528</v>
      </c>
      <c r="H921">
        <v>8.4067000000000007</v>
      </c>
    </row>
    <row r="922" spans="1:8" x14ac:dyDescent="0.3">
      <c r="A922" t="s">
        <v>245</v>
      </c>
      <c r="B922" t="s">
        <v>139</v>
      </c>
      <c r="C922">
        <v>8.39</v>
      </c>
      <c r="D922">
        <v>8.41</v>
      </c>
      <c r="E922">
        <v>8.23</v>
      </c>
      <c r="F922">
        <v>8.3000000000000007</v>
      </c>
      <c r="G922">
        <v>7490792</v>
      </c>
      <c r="H922">
        <v>8.3132999999999999</v>
      </c>
    </row>
    <row r="923" spans="1:8" x14ac:dyDescent="0.3">
      <c r="A923" t="s">
        <v>245</v>
      </c>
      <c r="B923" t="s">
        <v>156</v>
      </c>
      <c r="C923">
        <v>8.06</v>
      </c>
      <c r="D923">
        <v>8.3699999999999992</v>
      </c>
      <c r="E923">
        <v>7.86</v>
      </c>
      <c r="F923">
        <v>8.32</v>
      </c>
      <c r="G923">
        <v>29085710</v>
      </c>
      <c r="H923">
        <v>8.1832999999999991</v>
      </c>
    </row>
    <row r="924" spans="1:8" x14ac:dyDescent="0.3">
      <c r="A924" t="s">
        <v>245</v>
      </c>
      <c r="B924" t="s">
        <v>703</v>
      </c>
      <c r="C924">
        <v>8.4</v>
      </c>
      <c r="D924">
        <v>8.52</v>
      </c>
      <c r="E924">
        <v>8.34</v>
      </c>
      <c r="F924">
        <v>8.3800000000000008</v>
      </c>
      <c r="G924">
        <v>10698890</v>
      </c>
      <c r="H924">
        <v>8.4132999999999996</v>
      </c>
    </row>
    <row r="925" spans="1:8" x14ac:dyDescent="0.3">
      <c r="A925" t="s">
        <v>245</v>
      </c>
      <c r="B925" t="s">
        <v>223</v>
      </c>
      <c r="C925">
        <v>8.39</v>
      </c>
      <c r="D925">
        <v>8.6999999999999993</v>
      </c>
      <c r="E925">
        <v>8.3699999999999992</v>
      </c>
      <c r="F925">
        <v>8.43</v>
      </c>
      <c r="G925">
        <v>22699460</v>
      </c>
      <c r="H925">
        <v>8.5</v>
      </c>
    </row>
    <row r="926" spans="1:8" x14ac:dyDescent="0.3">
      <c r="A926" t="s">
        <v>245</v>
      </c>
      <c r="B926" t="s">
        <v>228</v>
      </c>
      <c r="C926">
        <v>8.4</v>
      </c>
      <c r="D926">
        <v>8.4600000000000009</v>
      </c>
      <c r="E926">
        <v>8.27</v>
      </c>
      <c r="F926">
        <v>8.3000000000000007</v>
      </c>
      <c r="G926">
        <v>13305380</v>
      </c>
      <c r="H926">
        <v>8.3432999999999993</v>
      </c>
    </row>
    <row r="927" spans="1:8" x14ac:dyDescent="0.3">
      <c r="A927" t="s">
        <v>245</v>
      </c>
      <c r="B927" t="s">
        <v>704</v>
      </c>
      <c r="C927">
        <v>8.3000000000000007</v>
      </c>
      <c r="D927">
        <v>8.4499999999999993</v>
      </c>
      <c r="E927">
        <v>8.2899999999999991</v>
      </c>
      <c r="F927">
        <v>8.35</v>
      </c>
      <c r="G927">
        <v>13091390</v>
      </c>
      <c r="H927">
        <v>8.3633000000000006</v>
      </c>
    </row>
    <row r="928" spans="1:8" x14ac:dyDescent="0.3">
      <c r="A928" t="s">
        <v>245</v>
      </c>
      <c r="B928" t="s">
        <v>705</v>
      </c>
      <c r="C928">
        <v>8.36</v>
      </c>
      <c r="D928">
        <v>8.4600000000000009</v>
      </c>
      <c r="E928">
        <v>8.34</v>
      </c>
      <c r="F928">
        <v>8.3800000000000008</v>
      </c>
      <c r="G928">
        <v>13183060</v>
      </c>
      <c r="H928">
        <v>8.3933</v>
      </c>
    </row>
    <row r="929" spans="1:8" x14ac:dyDescent="0.3">
      <c r="A929" t="s">
        <v>245</v>
      </c>
      <c r="B929" t="s">
        <v>706</v>
      </c>
      <c r="C929">
        <v>8.48</v>
      </c>
      <c r="D929">
        <v>8.65</v>
      </c>
      <c r="E929">
        <v>8.48</v>
      </c>
      <c r="F929">
        <v>8.57</v>
      </c>
      <c r="G929">
        <v>15858060</v>
      </c>
      <c r="H929">
        <v>8.5667000000000009</v>
      </c>
    </row>
    <row r="930" spans="1:8" x14ac:dyDescent="0.3">
      <c r="A930" t="s">
        <v>245</v>
      </c>
      <c r="B930" t="s">
        <v>265</v>
      </c>
      <c r="C930">
        <v>8.57</v>
      </c>
      <c r="D930">
        <v>8.6199999999999992</v>
      </c>
      <c r="E930">
        <v>8.43</v>
      </c>
      <c r="F930">
        <v>8.49</v>
      </c>
      <c r="G930">
        <v>11290000</v>
      </c>
      <c r="H930">
        <v>8.5132999999999992</v>
      </c>
    </row>
    <row r="931" spans="1:8" x14ac:dyDescent="0.3">
      <c r="A931" t="s">
        <v>245</v>
      </c>
      <c r="B931" t="s">
        <v>707</v>
      </c>
      <c r="C931">
        <v>8.6</v>
      </c>
      <c r="D931">
        <v>8.68</v>
      </c>
      <c r="E931">
        <v>8.2799999999999994</v>
      </c>
      <c r="F931">
        <v>8.31</v>
      </c>
      <c r="G931">
        <v>19271910</v>
      </c>
      <c r="H931">
        <v>8.4232999999999993</v>
      </c>
    </row>
    <row r="932" spans="1:8" x14ac:dyDescent="0.3">
      <c r="A932" t="s">
        <v>245</v>
      </c>
      <c r="B932" t="s">
        <v>271</v>
      </c>
      <c r="C932">
        <v>8.31</v>
      </c>
      <c r="D932">
        <v>8.39</v>
      </c>
      <c r="E932">
        <v>8.01</v>
      </c>
      <c r="F932">
        <v>8.0399999999999991</v>
      </c>
      <c r="G932">
        <v>11279180</v>
      </c>
      <c r="H932">
        <v>8.1466999999999992</v>
      </c>
    </row>
    <row r="933" spans="1:8" x14ac:dyDescent="0.3">
      <c r="A933" t="s">
        <v>245</v>
      </c>
      <c r="B933" t="s">
        <v>708</v>
      </c>
      <c r="C933">
        <v>8.0399999999999991</v>
      </c>
      <c r="D933">
        <v>8.15</v>
      </c>
      <c r="E933">
        <v>7.97</v>
      </c>
      <c r="F933">
        <v>8.0399999999999991</v>
      </c>
      <c r="G933">
        <v>5037394</v>
      </c>
      <c r="H933">
        <v>8.0533000000000001</v>
      </c>
    </row>
    <row r="934" spans="1:8" x14ac:dyDescent="0.3">
      <c r="A934" t="s">
        <v>245</v>
      </c>
      <c r="B934" t="s">
        <v>709</v>
      </c>
      <c r="C934">
        <v>8.0500000000000007</v>
      </c>
      <c r="D934">
        <v>8.24</v>
      </c>
      <c r="E934">
        <v>8</v>
      </c>
      <c r="F934">
        <v>8.0500000000000007</v>
      </c>
      <c r="G934">
        <v>8160645</v>
      </c>
      <c r="H934">
        <v>8.0967000000000002</v>
      </c>
    </row>
    <row r="935" spans="1:8" x14ac:dyDescent="0.3">
      <c r="A935" t="s">
        <v>245</v>
      </c>
      <c r="B935" t="s">
        <v>283</v>
      </c>
      <c r="C935">
        <v>8</v>
      </c>
      <c r="D935">
        <v>8.01</v>
      </c>
      <c r="E935">
        <v>7.61</v>
      </c>
      <c r="F935">
        <v>7.87</v>
      </c>
      <c r="G935">
        <v>7954374</v>
      </c>
      <c r="H935">
        <v>7.83</v>
      </c>
    </row>
    <row r="936" spans="1:8" x14ac:dyDescent="0.3">
      <c r="A936" t="s">
        <v>245</v>
      </c>
      <c r="B936" t="s">
        <v>290</v>
      </c>
      <c r="C936">
        <v>7.87</v>
      </c>
      <c r="D936">
        <v>7.89</v>
      </c>
      <c r="E936">
        <v>7.63</v>
      </c>
      <c r="F936">
        <v>7.64</v>
      </c>
      <c r="G936">
        <v>5943570</v>
      </c>
      <c r="H936">
        <v>7.72</v>
      </c>
    </row>
    <row r="937" spans="1:8" x14ac:dyDescent="0.3">
      <c r="A937" t="s">
        <v>245</v>
      </c>
      <c r="B937" t="s">
        <v>710</v>
      </c>
      <c r="C937">
        <v>7.67</v>
      </c>
      <c r="D937">
        <v>7.8</v>
      </c>
      <c r="E937">
        <v>7.55</v>
      </c>
      <c r="F937">
        <v>7.69</v>
      </c>
      <c r="G937">
        <v>5720281</v>
      </c>
      <c r="H937">
        <v>7.68</v>
      </c>
    </row>
    <row r="938" spans="1:8" x14ac:dyDescent="0.3">
      <c r="A938" t="s">
        <v>245</v>
      </c>
      <c r="B938" t="s">
        <v>512</v>
      </c>
      <c r="C938">
        <v>7.69</v>
      </c>
      <c r="D938">
        <v>7.83</v>
      </c>
      <c r="E938">
        <v>7.31</v>
      </c>
      <c r="F938">
        <v>7.52</v>
      </c>
      <c r="G938">
        <v>9952945</v>
      </c>
      <c r="H938">
        <v>7.5533000000000001</v>
      </c>
    </row>
    <row r="939" spans="1:8" x14ac:dyDescent="0.3">
      <c r="A939" t="s">
        <v>245</v>
      </c>
      <c r="B939" t="s">
        <v>91</v>
      </c>
      <c r="C939">
        <v>7.36</v>
      </c>
      <c r="D939">
        <v>7.55</v>
      </c>
      <c r="E939">
        <v>7.1</v>
      </c>
      <c r="F939">
        <v>7.51</v>
      </c>
      <c r="G939">
        <v>35829140</v>
      </c>
      <c r="H939">
        <v>7.3867000000000003</v>
      </c>
    </row>
    <row r="940" spans="1:8" x14ac:dyDescent="0.3">
      <c r="A940" t="s">
        <v>245</v>
      </c>
      <c r="B940" t="s">
        <v>93</v>
      </c>
      <c r="C940">
        <v>7.55</v>
      </c>
      <c r="D940">
        <v>7.69</v>
      </c>
      <c r="E940">
        <v>7.3</v>
      </c>
      <c r="F940">
        <v>7.34</v>
      </c>
      <c r="G940">
        <v>22406810</v>
      </c>
      <c r="H940">
        <v>7.4432999999999998</v>
      </c>
    </row>
    <row r="941" spans="1:8" x14ac:dyDescent="0.3">
      <c r="A941" t="s">
        <v>245</v>
      </c>
      <c r="B941" t="s">
        <v>711</v>
      </c>
      <c r="C941">
        <v>7.34</v>
      </c>
      <c r="D941">
        <v>7.93</v>
      </c>
      <c r="E941">
        <v>7.2</v>
      </c>
      <c r="F941">
        <v>7.65</v>
      </c>
      <c r="G941">
        <v>16843260</v>
      </c>
      <c r="H941">
        <v>7.5933000000000002</v>
      </c>
    </row>
    <row r="942" spans="1:8" x14ac:dyDescent="0.3">
      <c r="A942" t="s">
        <v>245</v>
      </c>
      <c r="B942" t="s">
        <v>712</v>
      </c>
      <c r="C942">
        <v>7.65</v>
      </c>
      <c r="D942">
        <v>7.76</v>
      </c>
      <c r="E942">
        <v>7.6</v>
      </c>
      <c r="F942">
        <v>7.61</v>
      </c>
      <c r="G942">
        <v>5137841</v>
      </c>
      <c r="H942">
        <v>7.6566999999999998</v>
      </c>
    </row>
    <row r="943" spans="1:8" x14ac:dyDescent="0.3">
      <c r="A943" t="s">
        <v>245</v>
      </c>
      <c r="B943" t="s">
        <v>162</v>
      </c>
      <c r="C943">
        <v>7.6</v>
      </c>
      <c r="D943">
        <v>7.68</v>
      </c>
      <c r="E943">
        <v>7.3</v>
      </c>
      <c r="F943">
        <v>7.46</v>
      </c>
      <c r="G943">
        <v>6542813</v>
      </c>
      <c r="H943">
        <v>7.48</v>
      </c>
    </row>
    <row r="944" spans="1:8" x14ac:dyDescent="0.3">
      <c r="A944" t="s">
        <v>245</v>
      </c>
      <c r="B944" t="s">
        <v>220</v>
      </c>
      <c r="C944">
        <v>7.38</v>
      </c>
      <c r="D944">
        <v>7.42</v>
      </c>
      <c r="E944">
        <v>7.23</v>
      </c>
      <c r="F944">
        <v>7.33</v>
      </c>
      <c r="G944">
        <v>9386013</v>
      </c>
      <c r="H944">
        <v>7.3266999999999998</v>
      </c>
    </row>
    <row r="945" spans="1:8" x14ac:dyDescent="0.3">
      <c r="A945" t="s">
        <v>245</v>
      </c>
      <c r="B945" t="s">
        <v>713</v>
      </c>
      <c r="C945">
        <v>7.59</v>
      </c>
      <c r="D945">
        <v>7.69</v>
      </c>
      <c r="E945">
        <v>7.45</v>
      </c>
      <c r="F945">
        <v>7.62</v>
      </c>
      <c r="G945">
        <v>12105670</v>
      </c>
      <c r="H945">
        <v>7.5867000000000004</v>
      </c>
    </row>
    <row r="946" spans="1:8" x14ac:dyDescent="0.3">
      <c r="A946" t="s">
        <v>245</v>
      </c>
      <c r="B946" t="s">
        <v>714</v>
      </c>
      <c r="C946">
        <v>7.6</v>
      </c>
      <c r="D946">
        <v>7.8</v>
      </c>
      <c r="E946">
        <v>7.55</v>
      </c>
      <c r="F946">
        <v>7.69</v>
      </c>
      <c r="G946">
        <v>18596610</v>
      </c>
      <c r="H946">
        <v>7.68</v>
      </c>
    </row>
    <row r="947" spans="1:8" x14ac:dyDescent="0.3">
      <c r="A947" t="s">
        <v>245</v>
      </c>
      <c r="B947" t="s">
        <v>715</v>
      </c>
      <c r="C947">
        <v>7.71</v>
      </c>
      <c r="D947">
        <v>8</v>
      </c>
      <c r="E947">
        <v>7.65</v>
      </c>
      <c r="F947">
        <v>7.79</v>
      </c>
      <c r="G947">
        <v>16802860</v>
      </c>
      <c r="H947">
        <v>7.8132999999999999</v>
      </c>
    </row>
    <row r="948" spans="1:8" x14ac:dyDescent="0.3">
      <c r="A948" t="s">
        <v>245</v>
      </c>
      <c r="B948" t="s">
        <v>235</v>
      </c>
      <c r="C948">
        <v>7.7</v>
      </c>
      <c r="D948">
        <v>8.23</v>
      </c>
      <c r="E948">
        <v>7.59</v>
      </c>
      <c r="F948">
        <v>7.92</v>
      </c>
      <c r="G948">
        <v>9393387</v>
      </c>
      <c r="H948">
        <v>7.9132999999999996</v>
      </c>
    </row>
    <row r="949" spans="1:8" x14ac:dyDescent="0.3">
      <c r="A949" t="s">
        <v>245</v>
      </c>
      <c r="B949" t="s">
        <v>259</v>
      </c>
      <c r="C949">
        <v>7.93</v>
      </c>
      <c r="D949">
        <v>8.16</v>
      </c>
      <c r="E949">
        <v>7.71</v>
      </c>
      <c r="F949">
        <v>7.72</v>
      </c>
      <c r="G949">
        <v>11587390</v>
      </c>
      <c r="H949">
        <v>7.8632999999999997</v>
      </c>
    </row>
    <row r="950" spans="1:8" x14ac:dyDescent="0.3">
      <c r="A950" t="s">
        <v>245</v>
      </c>
      <c r="B950" t="s">
        <v>716</v>
      </c>
      <c r="C950">
        <v>7.74</v>
      </c>
      <c r="D950">
        <v>8.2799999999999994</v>
      </c>
      <c r="E950">
        <v>7.72</v>
      </c>
      <c r="F950">
        <v>8.1999999999999993</v>
      </c>
      <c r="G950">
        <v>17849500</v>
      </c>
      <c r="H950">
        <v>8.0667000000000009</v>
      </c>
    </row>
    <row r="951" spans="1:8" x14ac:dyDescent="0.3">
      <c r="A951" t="s">
        <v>245</v>
      </c>
      <c r="B951" t="s">
        <v>269</v>
      </c>
      <c r="C951">
        <v>8.1999999999999993</v>
      </c>
      <c r="D951">
        <v>8.25</v>
      </c>
      <c r="E951">
        <v>7.94</v>
      </c>
      <c r="F951">
        <v>7.94</v>
      </c>
      <c r="G951">
        <v>6236972</v>
      </c>
      <c r="H951">
        <v>8.0433000000000003</v>
      </c>
    </row>
    <row r="952" spans="1:8" x14ac:dyDescent="0.3">
      <c r="A952" t="s">
        <v>245</v>
      </c>
      <c r="B952" t="s">
        <v>282</v>
      </c>
      <c r="C952">
        <v>7.99</v>
      </c>
      <c r="D952">
        <v>8.09</v>
      </c>
      <c r="E952">
        <v>7.9</v>
      </c>
      <c r="F952">
        <v>8.0299999999999994</v>
      </c>
      <c r="G952">
        <v>2973042</v>
      </c>
      <c r="H952">
        <v>8.0067000000000004</v>
      </c>
    </row>
    <row r="953" spans="1:8" x14ac:dyDescent="0.3">
      <c r="A953" t="s">
        <v>245</v>
      </c>
      <c r="B953" t="s">
        <v>717</v>
      </c>
      <c r="C953">
        <v>8</v>
      </c>
      <c r="D953">
        <v>8.02</v>
      </c>
      <c r="E953">
        <v>7.63</v>
      </c>
      <c r="F953">
        <v>7.86</v>
      </c>
      <c r="G953">
        <v>10711270</v>
      </c>
      <c r="H953">
        <v>7.8367000000000004</v>
      </c>
    </row>
    <row r="954" spans="1:8" x14ac:dyDescent="0.3">
      <c r="A954" t="s">
        <v>245</v>
      </c>
      <c r="B954" t="s">
        <v>285</v>
      </c>
      <c r="C954">
        <v>7.86</v>
      </c>
      <c r="D954">
        <v>7.89</v>
      </c>
      <c r="E954">
        <v>7.56</v>
      </c>
      <c r="F954">
        <v>7.62</v>
      </c>
      <c r="G954">
        <v>11664820</v>
      </c>
      <c r="H954">
        <v>7.69</v>
      </c>
    </row>
    <row r="955" spans="1:8" x14ac:dyDescent="0.3">
      <c r="A955" t="s">
        <v>245</v>
      </c>
      <c r="B955" t="s">
        <v>718</v>
      </c>
      <c r="C955">
        <v>7.69</v>
      </c>
      <c r="D955">
        <v>7.75</v>
      </c>
      <c r="E955">
        <v>7.57</v>
      </c>
      <c r="F955">
        <v>7.58</v>
      </c>
      <c r="G955">
        <v>9030862</v>
      </c>
      <c r="H955">
        <v>7.6333000000000002</v>
      </c>
    </row>
    <row r="956" spans="1:8" x14ac:dyDescent="0.3">
      <c r="A956" t="s">
        <v>245</v>
      </c>
      <c r="B956" t="s">
        <v>291</v>
      </c>
      <c r="C956">
        <v>7.55</v>
      </c>
      <c r="D956">
        <v>7.62</v>
      </c>
      <c r="E956">
        <v>7.45</v>
      </c>
      <c r="F956">
        <v>7.49</v>
      </c>
      <c r="G956">
        <v>8578933</v>
      </c>
      <c r="H956">
        <v>7.52</v>
      </c>
    </row>
    <row r="957" spans="1:8" x14ac:dyDescent="0.3">
      <c r="A957" t="s">
        <v>245</v>
      </c>
      <c r="B957" t="s">
        <v>295</v>
      </c>
      <c r="C957">
        <v>7.53</v>
      </c>
      <c r="D957">
        <v>7.57</v>
      </c>
      <c r="E957">
        <v>7.35</v>
      </c>
      <c r="F957">
        <v>7.36</v>
      </c>
      <c r="G957">
        <v>3575412</v>
      </c>
      <c r="H957">
        <v>7.4267000000000003</v>
      </c>
    </row>
    <row r="958" spans="1:8" x14ac:dyDescent="0.3">
      <c r="A958" t="s">
        <v>245</v>
      </c>
      <c r="B958" t="s">
        <v>298</v>
      </c>
      <c r="C958">
        <v>7.36</v>
      </c>
      <c r="D958">
        <v>7.38</v>
      </c>
      <c r="E958">
        <v>7.12</v>
      </c>
      <c r="F958">
        <v>7.12</v>
      </c>
      <c r="G958">
        <v>8420185</v>
      </c>
      <c r="H958">
        <v>7.2066999999999997</v>
      </c>
    </row>
    <row r="959" spans="1:8" x14ac:dyDescent="0.3">
      <c r="A959" t="s">
        <v>245</v>
      </c>
      <c r="B959" t="s">
        <v>719</v>
      </c>
      <c r="C959">
        <v>7.2</v>
      </c>
      <c r="D959">
        <v>7.27</v>
      </c>
      <c r="E959">
        <v>7.1</v>
      </c>
      <c r="F959">
        <v>7.22</v>
      </c>
      <c r="G959">
        <v>10025400</v>
      </c>
      <c r="H959">
        <v>7.1966999999999999</v>
      </c>
    </row>
    <row r="960" spans="1:8" x14ac:dyDescent="0.3">
      <c r="A960" t="s">
        <v>245</v>
      </c>
      <c r="B960" t="s">
        <v>720</v>
      </c>
      <c r="C960">
        <v>7.31</v>
      </c>
      <c r="D960">
        <v>7.4</v>
      </c>
      <c r="E960">
        <v>7.2</v>
      </c>
      <c r="F960">
        <v>7.25</v>
      </c>
      <c r="G960">
        <v>12932320</v>
      </c>
      <c r="H960">
        <v>7.2832999999999997</v>
      </c>
    </row>
    <row r="961" spans="1:8" x14ac:dyDescent="0.3">
      <c r="A961" t="s">
        <v>245</v>
      </c>
      <c r="B961" t="s">
        <v>721</v>
      </c>
      <c r="C961">
        <v>7.16</v>
      </c>
      <c r="D961">
        <v>7.22</v>
      </c>
      <c r="E961">
        <v>7.1</v>
      </c>
      <c r="F961">
        <v>7.2</v>
      </c>
      <c r="G961">
        <v>12040620</v>
      </c>
      <c r="H961">
        <v>7.1733000000000002</v>
      </c>
    </row>
    <row r="962" spans="1:8" x14ac:dyDescent="0.3">
      <c r="A962" t="s">
        <v>245</v>
      </c>
      <c r="B962" t="s">
        <v>96</v>
      </c>
      <c r="C962">
        <v>7.24</v>
      </c>
      <c r="D962">
        <v>7.27</v>
      </c>
      <c r="E962">
        <v>7.04</v>
      </c>
      <c r="F962">
        <v>7.04</v>
      </c>
      <c r="G962">
        <v>16325380</v>
      </c>
      <c r="H962">
        <v>7.1166999999999998</v>
      </c>
    </row>
    <row r="963" spans="1:8" x14ac:dyDescent="0.3">
      <c r="A963" t="s">
        <v>245</v>
      </c>
      <c r="B963" t="s">
        <v>722</v>
      </c>
      <c r="C963">
        <v>7.06</v>
      </c>
      <c r="D963">
        <v>7.16</v>
      </c>
      <c r="E963">
        <v>7.06</v>
      </c>
      <c r="F963">
        <v>7.1</v>
      </c>
      <c r="G963">
        <v>10083370</v>
      </c>
      <c r="H963">
        <v>7.1067</v>
      </c>
    </row>
    <row r="964" spans="1:8" x14ac:dyDescent="0.3">
      <c r="A964" t="s">
        <v>245</v>
      </c>
      <c r="B964" t="s">
        <v>164</v>
      </c>
      <c r="C964">
        <v>7.08</v>
      </c>
      <c r="D964">
        <v>7.21</v>
      </c>
      <c r="E964">
        <v>6.97</v>
      </c>
      <c r="F964">
        <v>7</v>
      </c>
      <c r="G964">
        <v>16234420</v>
      </c>
      <c r="H964">
        <v>7.06</v>
      </c>
    </row>
    <row r="965" spans="1:8" x14ac:dyDescent="0.3">
      <c r="A965" t="s">
        <v>245</v>
      </c>
      <c r="B965" t="s">
        <v>723</v>
      </c>
      <c r="C965">
        <v>7.22</v>
      </c>
      <c r="D965">
        <v>7.42</v>
      </c>
      <c r="E965">
        <v>7.2</v>
      </c>
      <c r="F965">
        <v>7.32</v>
      </c>
      <c r="G965">
        <v>14888020</v>
      </c>
      <c r="H965">
        <v>7.3132999999999999</v>
      </c>
    </row>
    <row r="966" spans="1:8" x14ac:dyDescent="0.3">
      <c r="A966" t="s">
        <v>245</v>
      </c>
      <c r="B966" t="s">
        <v>724</v>
      </c>
      <c r="C966">
        <v>7.37</v>
      </c>
      <c r="D966">
        <v>7.42</v>
      </c>
      <c r="E966">
        <v>7.3</v>
      </c>
      <c r="F966">
        <v>7.4</v>
      </c>
      <c r="G966">
        <v>9593960</v>
      </c>
      <c r="H966">
        <v>7.3733000000000004</v>
      </c>
    </row>
    <row r="967" spans="1:8" x14ac:dyDescent="0.3">
      <c r="A967" t="s">
        <v>245</v>
      </c>
      <c r="B967" t="s">
        <v>725</v>
      </c>
      <c r="C967">
        <v>7.48</v>
      </c>
      <c r="D967">
        <v>7.53</v>
      </c>
      <c r="E967">
        <v>7.39</v>
      </c>
      <c r="F967">
        <v>7.51</v>
      </c>
      <c r="G967">
        <v>14318810</v>
      </c>
      <c r="H967">
        <v>7.4767000000000001</v>
      </c>
    </row>
    <row r="968" spans="1:8" x14ac:dyDescent="0.3">
      <c r="A968" t="s">
        <v>245</v>
      </c>
      <c r="B968" t="s">
        <v>242</v>
      </c>
      <c r="C968">
        <v>7.38</v>
      </c>
      <c r="D968">
        <v>7.5</v>
      </c>
      <c r="E968">
        <v>7.32</v>
      </c>
      <c r="F968">
        <v>7.43</v>
      </c>
      <c r="G968">
        <v>9511118</v>
      </c>
      <c r="H968">
        <v>7.4166999999999996</v>
      </c>
    </row>
    <row r="969" spans="1:8" x14ac:dyDescent="0.3">
      <c r="A969" t="s">
        <v>245</v>
      </c>
      <c r="B969" t="s">
        <v>726</v>
      </c>
      <c r="C969">
        <v>7.47</v>
      </c>
      <c r="D969">
        <v>7.54</v>
      </c>
      <c r="E969">
        <v>7.42</v>
      </c>
      <c r="F969">
        <v>7.46</v>
      </c>
      <c r="G969">
        <v>17100320</v>
      </c>
      <c r="H969">
        <v>7.4733000000000001</v>
      </c>
    </row>
    <row r="970" spans="1:8" x14ac:dyDescent="0.3">
      <c r="A970" t="s">
        <v>245</v>
      </c>
      <c r="B970" t="s">
        <v>727</v>
      </c>
      <c r="C970">
        <v>7.46</v>
      </c>
      <c r="D970">
        <v>7.48</v>
      </c>
      <c r="E970">
        <v>7.34</v>
      </c>
      <c r="F970">
        <v>7.38</v>
      </c>
      <c r="G970">
        <v>15912840</v>
      </c>
      <c r="H970">
        <v>7.4</v>
      </c>
    </row>
    <row r="971" spans="1:8" x14ac:dyDescent="0.3">
      <c r="A971" t="s">
        <v>245</v>
      </c>
      <c r="B971" t="s">
        <v>728</v>
      </c>
      <c r="C971">
        <v>7.41</v>
      </c>
      <c r="D971">
        <v>7.52</v>
      </c>
      <c r="E971">
        <v>7.29</v>
      </c>
      <c r="F971">
        <v>7.34</v>
      </c>
      <c r="G971">
        <v>13819870</v>
      </c>
      <c r="H971">
        <v>7.3833000000000002</v>
      </c>
    </row>
    <row r="972" spans="1:8" x14ac:dyDescent="0.3">
      <c r="A972" t="s">
        <v>245</v>
      </c>
      <c r="B972" t="s">
        <v>729</v>
      </c>
      <c r="C972">
        <v>7.38</v>
      </c>
      <c r="D972">
        <v>7.6</v>
      </c>
      <c r="E972">
        <v>7.34</v>
      </c>
      <c r="F972">
        <v>7.58</v>
      </c>
      <c r="G972">
        <v>14630890</v>
      </c>
      <c r="H972">
        <v>7.5067000000000004</v>
      </c>
    </row>
    <row r="973" spans="1:8" x14ac:dyDescent="0.3">
      <c r="A973" t="s">
        <v>245</v>
      </c>
      <c r="B973" t="s">
        <v>730</v>
      </c>
      <c r="C973">
        <v>7.54</v>
      </c>
      <c r="D973">
        <v>7.66</v>
      </c>
      <c r="E973">
        <v>7.44</v>
      </c>
      <c r="F973">
        <v>7.54</v>
      </c>
      <c r="G973">
        <v>11041090</v>
      </c>
      <c r="H973">
        <v>7.5467000000000004</v>
      </c>
    </row>
    <row r="974" spans="1:8" x14ac:dyDescent="0.3">
      <c r="A974" t="s">
        <v>245</v>
      </c>
      <c r="B974" t="s">
        <v>731</v>
      </c>
      <c r="C974">
        <v>7.6</v>
      </c>
      <c r="D974">
        <v>7.64</v>
      </c>
      <c r="E974">
        <v>7.48</v>
      </c>
      <c r="F974">
        <v>7.52</v>
      </c>
      <c r="G974">
        <v>7165744</v>
      </c>
      <c r="H974">
        <v>7.5467000000000004</v>
      </c>
    </row>
    <row r="975" spans="1:8" x14ac:dyDescent="0.3">
      <c r="A975" t="s">
        <v>245</v>
      </c>
      <c r="B975" t="s">
        <v>732</v>
      </c>
      <c r="C975">
        <v>7.35</v>
      </c>
      <c r="D975">
        <v>7.38</v>
      </c>
      <c r="E975">
        <v>7.14</v>
      </c>
      <c r="F975">
        <v>7.22</v>
      </c>
      <c r="G975">
        <v>33239050</v>
      </c>
      <c r="H975">
        <v>7.2466999999999997</v>
      </c>
    </row>
    <row r="976" spans="1:8" x14ac:dyDescent="0.3">
      <c r="A976" t="s">
        <v>245</v>
      </c>
      <c r="B976" t="s">
        <v>733</v>
      </c>
      <c r="C976">
        <v>7.2</v>
      </c>
      <c r="D976">
        <v>7.22</v>
      </c>
      <c r="E976">
        <v>7.13</v>
      </c>
      <c r="F976">
        <v>7.16</v>
      </c>
      <c r="G976">
        <v>9345914</v>
      </c>
      <c r="H976">
        <v>7.17</v>
      </c>
    </row>
    <row r="977" spans="1:8" x14ac:dyDescent="0.3">
      <c r="A977" t="s">
        <v>245</v>
      </c>
      <c r="B977" t="s">
        <v>734</v>
      </c>
      <c r="C977">
        <v>7.16</v>
      </c>
      <c r="D977">
        <v>7.23</v>
      </c>
      <c r="E977">
        <v>7.15</v>
      </c>
      <c r="F977">
        <v>7.15</v>
      </c>
      <c r="G977">
        <v>7512084</v>
      </c>
      <c r="H977">
        <v>7.1767000000000003</v>
      </c>
    </row>
    <row r="978" spans="1:8" x14ac:dyDescent="0.3">
      <c r="A978" t="s">
        <v>245</v>
      </c>
      <c r="B978" t="s">
        <v>735</v>
      </c>
      <c r="C978">
        <v>7.14</v>
      </c>
      <c r="D978">
        <v>7.18</v>
      </c>
      <c r="E978">
        <v>7.02</v>
      </c>
      <c r="F978">
        <v>7.04</v>
      </c>
      <c r="G978">
        <v>6481676</v>
      </c>
      <c r="H978">
        <v>7.08</v>
      </c>
    </row>
    <row r="979" spans="1:8" x14ac:dyDescent="0.3">
      <c r="A979" t="s">
        <v>149</v>
      </c>
      <c r="B979" t="s">
        <v>696</v>
      </c>
      <c r="C979">
        <v>9.6778999999999993</v>
      </c>
      <c r="D979">
        <v>10.228199999999999</v>
      </c>
      <c r="E979">
        <v>9.6209000000000007</v>
      </c>
      <c r="F979">
        <v>10.228199999999999</v>
      </c>
      <c r="G979">
        <v>58407500</v>
      </c>
      <c r="H979">
        <v>10.025700000000001</v>
      </c>
    </row>
    <row r="980" spans="1:8" x14ac:dyDescent="0.3">
      <c r="A980" t="s">
        <v>149</v>
      </c>
      <c r="B980" t="s">
        <v>697</v>
      </c>
      <c r="C980">
        <v>10.2377</v>
      </c>
      <c r="D980">
        <v>10.2471</v>
      </c>
      <c r="E980">
        <v>9.9339999999999993</v>
      </c>
      <c r="F980">
        <v>9.9815000000000005</v>
      </c>
      <c r="G980">
        <v>31092180</v>
      </c>
      <c r="H980">
        <v>10.0542</v>
      </c>
    </row>
    <row r="981" spans="1:8" x14ac:dyDescent="0.3">
      <c r="A981" t="s">
        <v>149</v>
      </c>
      <c r="B981" t="s">
        <v>698</v>
      </c>
      <c r="C981">
        <v>9.9815000000000005</v>
      </c>
      <c r="D981">
        <v>10.0953</v>
      </c>
      <c r="E981">
        <v>9.9529999999999994</v>
      </c>
      <c r="F981">
        <v>10.019399999999999</v>
      </c>
      <c r="G981">
        <v>24470950</v>
      </c>
      <c r="H981">
        <v>10.022600000000001</v>
      </c>
    </row>
    <row r="982" spans="1:8" x14ac:dyDescent="0.3">
      <c r="A982" t="s">
        <v>149</v>
      </c>
      <c r="B982" t="s">
        <v>699</v>
      </c>
      <c r="C982">
        <v>10.0479</v>
      </c>
      <c r="D982">
        <v>10.3325</v>
      </c>
      <c r="E982">
        <v>10.0479</v>
      </c>
      <c r="F982">
        <v>10.171200000000001</v>
      </c>
      <c r="G982">
        <v>38958820</v>
      </c>
      <c r="H982">
        <v>10.1839</v>
      </c>
    </row>
    <row r="983" spans="1:8" x14ac:dyDescent="0.3">
      <c r="A983" t="s">
        <v>149</v>
      </c>
      <c r="B983" t="s">
        <v>700</v>
      </c>
      <c r="C983">
        <v>10.171200000000001</v>
      </c>
      <c r="D983">
        <v>10.5128</v>
      </c>
      <c r="E983">
        <v>9.9719999999999995</v>
      </c>
      <c r="F983">
        <v>10.5128</v>
      </c>
      <c r="G983">
        <v>37420340</v>
      </c>
      <c r="H983">
        <v>10.3325</v>
      </c>
    </row>
    <row r="984" spans="1:8" x14ac:dyDescent="0.3">
      <c r="A984" t="s">
        <v>149</v>
      </c>
      <c r="B984" t="s">
        <v>77</v>
      </c>
      <c r="C984">
        <v>10.4938</v>
      </c>
      <c r="D984">
        <v>10.911300000000001</v>
      </c>
      <c r="E984">
        <v>10.2187</v>
      </c>
      <c r="F984">
        <v>10.3325</v>
      </c>
      <c r="G984">
        <v>43969420</v>
      </c>
      <c r="H984">
        <v>10.487500000000001</v>
      </c>
    </row>
    <row r="985" spans="1:8" x14ac:dyDescent="0.3">
      <c r="A985" t="s">
        <v>149</v>
      </c>
      <c r="B985" t="s">
        <v>701</v>
      </c>
      <c r="C985">
        <v>10.342000000000001</v>
      </c>
      <c r="D985">
        <v>10.5792</v>
      </c>
      <c r="E985">
        <v>10.3325</v>
      </c>
      <c r="F985">
        <v>10.465400000000001</v>
      </c>
      <c r="G985">
        <v>25404970</v>
      </c>
      <c r="H985">
        <v>10.459</v>
      </c>
    </row>
    <row r="986" spans="1:8" x14ac:dyDescent="0.3">
      <c r="A986" t="s">
        <v>149</v>
      </c>
      <c r="B986" t="s">
        <v>702</v>
      </c>
      <c r="C986">
        <v>10.503299999999999</v>
      </c>
      <c r="D986">
        <v>10.569699999999999</v>
      </c>
      <c r="E986">
        <v>10.3041</v>
      </c>
      <c r="F986">
        <v>10.313599999999999</v>
      </c>
      <c r="G986">
        <v>17918050</v>
      </c>
      <c r="H986">
        <v>10.395799999999999</v>
      </c>
    </row>
    <row r="987" spans="1:8" x14ac:dyDescent="0.3">
      <c r="A987" t="s">
        <v>149</v>
      </c>
      <c r="B987" t="s">
        <v>139</v>
      </c>
      <c r="C987">
        <v>10.313599999999999</v>
      </c>
      <c r="D987">
        <v>10.484299999999999</v>
      </c>
      <c r="E987">
        <v>10.2187</v>
      </c>
      <c r="F987">
        <v>10.294600000000001</v>
      </c>
      <c r="G987">
        <v>19847210</v>
      </c>
      <c r="H987">
        <v>10.3325</v>
      </c>
    </row>
    <row r="988" spans="1:8" x14ac:dyDescent="0.3">
      <c r="A988" t="s">
        <v>149</v>
      </c>
      <c r="B988" t="s">
        <v>156</v>
      </c>
      <c r="C988">
        <v>10.294600000000001</v>
      </c>
      <c r="D988">
        <v>10.313599999999999</v>
      </c>
      <c r="E988">
        <v>9.9719999999999995</v>
      </c>
      <c r="F988">
        <v>10.057399999999999</v>
      </c>
      <c r="G988">
        <v>17591540</v>
      </c>
      <c r="H988">
        <v>10.1143</v>
      </c>
    </row>
    <row r="989" spans="1:8" x14ac:dyDescent="0.3">
      <c r="A989" t="s">
        <v>149</v>
      </c>
      <c r="B989" t="s">
        <v>703</v>
      </c>
      <c r="C989">
        <v>10.1143</v>
      </c>
      <c r="D989">
        <v>10.3515</v>
      </c>
      <c r="E989">
        <v>10.1143</v>
      </c>
      <c r="F989">
        <v>10.323</v>
      </c>
      <c r="G989">
        <v>20817190</v>
      </c>
      <c r="H989">
        <v>10.263</v>
      </c>
    </row>
    <row r="990" spans="1:8" x14ac:dyDescent="0.3">
      <c r="A990" t="s">
        <v>149</v>
      </c>
      <c r="B990" t="s">
        <v>223</v>
      </c>
      <c r="C990">
        <v>10.3895</v>
      </c>
      <c r="D990">
        <v>10.4274</v>
      </c>
      <c r="E990">
        <v>10.190200000000001</v>
      </c>
      <c r="F990">
        <v>10.2661</v>
      </c>
      <c r="G990">
        <v>16765530</v>
      </c>
      <c r="H990">
        <v>10.294600000000001</v>
      </c>
    </row>
    <row r="991" spans="1:8" x14ac:dyDescent="0.3">
      <c r="A991" t="s">
        <v>149</v>
      </c>
      <c r="B991" t="s">
        <v>228</v>
      </c>
      <c r="C991">
        <v>10.228199999999999</v>
      </c>
      <c r="D991">
        <v>10.323</v>
      </c>
      <c r="E991">
        <v>10.1523</v>
      </c>
      <c r="F991">
        <v>10.2471</v>
      </c>
      <c r="G991">
        <v>15280260</v>
      </c>
      <c r="H991">
        <v>10.2408</v>
      </c>
    </row>
    <row r="992" spans="1:8" x14ac:dyDescent="0.3">
      <c r="A992" t="s">
        <v>149</v>
      </c>
      <c r="B992" t="s">
        <v>704</v>
      </c>
      <c r="C992">
        <v>10.2471</v>
      </c>
      <c r="D992">
        <v>10.5792</v>
      </c>
      <c r="E992">
        <v>10.2377</v>
      </c>
      <c r="F992">
        <v>10.5792</v>
      </c>
      <c r="G992">
        <v>23901530</v>
      </c>
      <c r="H992">
        <v>10.465400000000001</v>
      </c>
    </row>
    <row r="993" spans="1:8" x14ac:dyDescent="0.3">
      <c r="A993" t="s">
        <v>149</v>
      </c>
      <c r="B993" t="s">
        <v>705</v>
      </c>
      <c r="C993">
        <v>10.5792</v>
      </c>
      <c r="D993">
        <v>10.6172</v>
      </c>
      <c r="E993">
        <v>10.446400000000001</v>
      </c>
      <c r="F993">
        <v>10.607699999999999</v>
      </c>
      <c r="G993">
        <v>18240220</v>
      </c>
      <c r="H993">
        <v>10.5571</v>
      </c>
    </row>
    <row r="994" spans="1:8" x14ac:dyDescent="0.3">
      <c r="A994" t="s">
        <v>149</v>
      </c>
      <c r="B994" t="s">
        <v>706</v>
      </c>
      <c r="C994">
        <v>10.759499999999999</v>
      </c>
      <c r="D994">
        <v>10.8354</v>
      </c>
      <c r="E994">
        <v>10.636200000000001</v>
      </c>
      <c r="F994">
        <v>10.731</v>
      </c>
      <c r="G994">
        <v>24376690</v>
      </c>
      <c r="H994">
        <v>10.7342</v>
      </c>
    </row>
    <row r="995" spans="1:8" x14ac:dyDescent="0.3">
      <c r="A995" t="s">
        <v>149</v>
      </c>
      <c r="B995" t="s">
        <v>265</v>
      </c>
      <c r="C995">
        <v>10.75</v>
      </c>
      <c r="D995">
        <v>10.759499999999999</v>
      </c>
      <c r="E995">
        <v>10.569699999999999</v>
      </c>
      <c r="F995">
        <v>10.607699999999999</v>
      </c>
      <c r="G995">
        <v>16641760</v>
      </c>
      <c r="H995">
        <v>10.6456</v>
      </c>
    </row>
    <row r="996" spans="1:8" x14ac:dyDescent="0.3">
      <c r="A996" t="s">
        <v>149</v>
      </c>
      <c r="B996" t="s">
        <v>707</v>
      </c>
      <c r="C996">
        <v>10.655099999999999</v>
      </c>
      <c r="D996">
        <v>10.693099999999999</v>
      </c>
      <c r="E996">
        <v>10.3895</v>
      </c>
      <c r="F996">
        <v>10.3895</v>
      </c>
      <c r="G996">
        <v>23295730</v>
      </c>
      <c r="H996">
        <v>10.4907</v>
      </c>
    </row>
    <row r="997" spans="1:8" x14ac:dyDescent="0.3">
      <c r="A997" t="s">
        <v>149</v>
      </c>
      <c r="B997" t="s">
        <v>271</v>
      </c>
      <c r="C997">
        <v>10.465400000000001</v>
      </c>
      <c r="D997">
        <v>10.588699999999999</v>
      </c>
      <c r="E997">
        <v>10.1143</v>
      </c>
      <c r="F997">
        <v>10.142799999999999</v>
      </c>
      <c r="G997">
        <v>22012360</v>
      </c>
      <c r="H997">
        <v>10.2819</v>
      </c>
    </row>
    <row r="998" spans="1:8" x14ac:dyDescent="0.3">
      <c r="A998" t="s">
        <v>149</v>
      </c>
      <c r="B998" t="s">
        <v>708</v>
      </c>
      <c r="C998">
        <v>10.550800000000001</v>
      </c>
      <c r="D998">
        <v>10.9777</v>
      </c>
      <c r="E998">
        <v>10.4084</v>
      </c>
      <c r="F998">
        <v>10.6836</v>
      </c>
      <c r="G998">
        <v>82589430</v>
      </c>
      <c r="H998">
        <v>10.6899</v>
      </c>
    </row>
    <row r="999" spans="1:8" x14ac:dyDescent="0.3">
      <c r="A999" t="s">
        <v>149</v>
      </c>
      <c r="B999" t="s">
        <v>709</v>
      </c>
      <c r="C999">
        <v>10.7121</v>
      </c>
      <c r="D999">
        <v>10.892300000000001</v>
      </c>
      <c r="E999">
        <v>10.3041</v>
      </c>
      <c r="F999">
        <v>10.3041</v>
      </c>
      <c r="G999">
        <v>56174990</v>
      </c>
      <c r="H999">
        <v>10.5002</v>
      </c>
    </row>
    <row r="1000" spans="1:8" x14ac:dyDescent="0.3">
      <c r="A1000" t="s">
        <v>149</v>
      </c>
      <c r="B1000" t="s">
        <v>283</v>
      </c>
      <c r="C1000">
        <v>10.342000000000001</v>
      </c>
      <c r="D1000">
        <v>10.4369</v>
      </c>
      <c r="E1000">
        <v>10.123799999999999</v>
      </c>
      <c r="F1000">
        <v>10.1333</v>
      </c>
      <c r="G1000">
        <v>26101730</v>
      </c>
      <c r="H1000">
        <v>10.231299999999999</v>
      </c>
    </row>
    <row r="1001" spans="1:8" x14ac:dyDescent="0.3">
      <c r="A1001" t="s">
        <v>149</v>
      </c>
      <c r="B1001" t="s">
        <v>290</v>
      </c>
      <c r="C1001">
        <v>10.1523</v>
      </c>
      <c r="D1001">
        <v>10.1997</v>
      </c>
      <c r="E1001">
        <v>9.8201999999999998</v>
      </c>
      <c r="F1001">
        <v>9.8961000000000006</v>
      </c>
      <c r="G1001">
        <v>22621630</v>
      </c>
      <c r="H1001">
        <v>9.9719999999999995</v>
      </c>
    </row>
    <row r="1002" spans="1:8" x14ac:dyDescent="0.3">
      <c r="A1002" t="s">
        <v>149</v>
      </c>
      <c r="B1002" t="s">
        <v>710</v>
      </c>
      <c r="C1002">
        <v>9.9055999999999997</v>
      </c>
      <c r="D1002">
        <v>9.9529999999999994</v>
      </c>
      <c r="E1002">
        <v>9.7631999999999994</v>
      </c>
      <c r="F1002">
        <v>9.8201999999999998</v>
      </c>
      <c r="G1002">
        <v>19471680</v>
      </c>
      <c r="H1002">
        <v>9.8454999999999995</v>
      </c>
    </row>
    <row r="1003" spans="1:8" x14ac:dyDescent="0.3">
      <c r="A1003" t="s">
        <v>149</v>
      </c>
      <c r="B1003" t="s">
        <v>512</v>
      </c>
      <c r="C1003">
        <v>9.8675999999999995</v>
      </c>
      <c r="D1003">
        <v>9.9435000000000002</v>
      </c>
      <c r="E1003">
        <v>9.5545000000000009</v>
      </c>
      <c r="F1003">
        <v>9.6588999999999992</v>
      </c>
      <c r="G1003">
        <v>21127900</v>
      </c>
      <c r="H1003">
        <v>9.7189999999999994</v>
      </c>
    </row>
    <row r="1004" spans="1:8" x14ac:dyDescent="0.3">
      <c r="A1004" t="s">
        <v>149</v>
      </c>
      <c r="B1004" t="s">
        <v>91</v>
      </c>
      <c r="C1004">
        <v>8.7859999999999996</v>
      </c>
      <c r="D1004">
        <v>9.4690999999999992</v>
      </c>
      <c r="E1004">
        <v>8.7859999999999996</v>
      </c>
      <c r="F1004">
        <v>9.3362999999999996</v>
      </c>
      <c r="G1004">
        <v>26587020</v>
      </c>
      <c r="H1004">
        <v>9.1971000000000007</v>
      </c>
    </row>
    <row r="1005" spans="1:8" x14ac:dyDescent="0.3">
      <c r="A1005" t="s">
        <v>149</v>
      </c>
      <c r="B1005" t="s">
        <v>93</v>
      </c>
      <c r="C1005">
        <v>9.3362999999999996</v>
      </c>
      <c r="D1005">
        <v>9.5734999999999992</v>
      </c>
      <c r="E1005">
        <v>9.2888000000000002</v>
      </c>
      <c r="F1005">
        <v>9.3646999999999991</v>
      </c>
      <c r="G1005">
        <v>21529310</v>
      </c>
      <c r="H1005">
        <v>9.4090000000000007</v>
      </c>
    </row>
    <row r="1006" spans="1:8" x14ac:dyDescent="0.3">
      <c r="A1006" t="s">
        <v>149</v>
      </c>
      <c r="B1006" t="s">
        <v>711</v>
      </c>
      <c r="C1006">
        <v>9.3836999999999993</v>
      </c>
      <c r="D1006">
        <v>9.4596</v>
      </c>
      <c r="E1006">
        <v>9.2034000000000002</v>
      </c>
      <c r="F1006">
        <v>9.2794000000000008</v>
      </c>
      <c r="G1006">
        <v>19476020</v>
      </c>
      <c r="H1006">
        <v>9.3140999999999998</v>
      </c>
    </row>
    <row r="1007" spans="1:8" x14ac:dyDescent="0.3">
      <c r="A1007" t="s">
        <v>149</v>
      </c>
      <c r="B1007" t="s">
        <v>712</v>
      </c>
      <c r="C1007">
        <v>9.3362999999999996</v>
      </c>
      <c r="D1007">
        <v>9.5924999999999994</v>
      </c>
      <c r="E1007">
        <v>9.3362999999999996</v>
      </c>
      <c r="F1007">
        <v>9.4122000000000003</v>
      </c>
      <c r="G1007">
        <v>15901060</v>
      </c>
      <c r="H1007">
        <v>9.4469999999999992</v>
      </c>
    </row>
    <row r="1008" spans="1:8" x14ac:dyDescent="0.3">
      <c r="A1008" t="s">
        <v>149</v>
      </c>
      <c r="B1008" t="s">
        <v>162</v>
      </c>
      <c r="C1008">
        <v>9.4690999999999992</v>
      </c>
      <c r="D1008">
        <v>9.6684000000000001</v>
      </c>
      <c r="E1008">
        <v>9.4026999999999994</v>
      </c>
      <c r="F1008">
        <v>9.5449999999999999</v>
      </c>
      <c r="G1008">
        <v>19144840</v>
      </c>
      <c r="H1008">
        <v>9.5387000000000004</v>
      </c>
    </row>
    <row r="1009" spans="1:8" x14ac:dyDescent="0.3">
      <c r="A1009" t="s">
        <v>149</v>
      </c>
      <c r="B1009" t="s">
        <v>220</v>
      </c>
      <c r="C1009">
        <v>9.5449999999999999</v>
      </c>
      <c r="D1009">
        <v>9.7443000000000008</v>
      </c>
      <c r="E1009">
        <v>9.2982999999999993</v>
      </c>
      <c r="F1009">
        <v>9.4501000000000008</v>
      </c>
      <c r="G1009">
        <v>23973120</v>
      </c>
      <c r="H1009">
        <v>9.4976000000000003</v>
      </c>
    </row>
    <row r="1010" spans="1:8" x14ac:dyDescent="0.3">
      <c r="A1010" t="s">
        <v>149</v>
      </c>
      <c r="B1010" t="s">
        <v>713</v>
      </c>
      <c r="C1010">
        <v>9.6399000000000008</v>
      </c>
      <c r="D1010">
        <v>9.8201999999999998</v>
      </c>
      <c r="E1010">
        <v>9.5734999999999992</v>
      </c>
      <c r="F1010">
        <v>9.6494</v>
      </c>
      <c r="G1010">
        <v>28058760</v>
      </c>
      <c r="H1010">
        <v>9.6809999999999992</v>
      </c>
    </row>
    <row r="1011" spans="1:8" x14ac:dyDescent="0.3">
      <c r="A1011" t="s">
        <v>149</v>
      </c>
      <c r="B1011" t="s">
        <v>714</v>
      </c>
      <c r="C1011">
        <v>9.6494</v>
      </c>
      <c r="D1011">
        <v>9.8297000000000008</v>
      </c>
      <c r="E1011">
        <v>9.5640000000000001</v>
      </c>
      <c r="F1011">
        <v>9.7631999999999994</v>
      </c>
      <c r="G1011">
        <v>17440570</v>
      </c>
      <c r="H1011">
        <v>9.7189999999999994</v>
      </c>
    </row>
    <row r="1012" spans="1:8" x14ac:dyDescent="0.3">
      <c r="A1012" t="s">
        <v>149</v>
      </c>
      <c r="B1012" t="s">
        <v>715</v>
      </c>
      <c r="C1012">
        <v>9.7347999999999999</v>
      </c>
      <c r="D1012">
        <v>10.38</v>
      </c>
      <c r="E1012">
        <v>9.6684000000000001</v>
      </c>
      <c r="F1012">
        <v>10.275600000000001</v>
      </c>
      <c r="G1012">
        <v>39586520</v>
      </c>
      <c r="H1012">
        <v>10.108000000000001</v>
      </c>
    </row>
    <row r="1013" spans="1:8" x14ac:dyDescent="0.3">
      <c r="A1013" t="s">
        <v>149</v>
      </c>
      <c r="B1013" t="s">
        <v>235</v>
      </c>
      <c r="C1013">
        <v>10.275600000000001</v>
      </c>
      <c r="D1013">
        <v>10.4749</v>
      </c>
      <c r="E1013">
        <v>10.085800000000001</v>
      </c>
      <c r="F1013">
        <v>10.2661</v>
      </c>
      <c r="G1013">
        <v>35333380</v>
      </c>
      <c r="H1013">
        <v>10.275600000000001</v>
      </c>
    </row>
    <row r="1014" spans="1:8" x14ac:dyDescent="0.3">
      <c r="A1014" t="s">
        <v>149</v>
      </c>
      <c r="B1014" t="s">
        <v>259</v>
      </c>
      <c r="C1014">
        <v>10.294600000000001</v>
      </c>
      <c r="D1014">
        <v>10.4274</v>
      </c>
      <c r="E1014">
        <v>10.104799999999999</v>
      </c>
      <c r="F1014">
        <v>10.3705</v>
      </c>
      <c r="G1014">
        <v>25000080</v>
      </c>
      <c r="H1014">
        <v>10.3009</v>
      </c>
    </row>
    <row r="1015" spans="1:8" x14ac:dyDescent="0.3">
      <c r="A1015" t="s">
        <v>149</v>
      </c>
      <c r="B1015" t="s">
        <v>716</v>
      </c>
      <c r="C1015">
        <v>10.38</v>
      </c>
      <c r="D1015">
        <v>10.778499999999999</v>
      </c>
      <c r="E1015">
        <v>10.38</v>
      </c>
      <c r="F1015">
        <v>10.550800000000001</v>
      </c>
      <c r="G1015">
        <v>29977420</v>
      </c>
      <c r="H1015">
        <v>10.569699999999999</v>
      </c>
    </row>
    <row r="1016" spans="1:8" x14ac:dyDescent="0.3">
      <c r="A1016" t="s">
        <v>149</v>
      </c>
      <c r="B1016" t="s">
        <v>269</v>
      </c>
      <c r="C1016">
        <v>10.6267</v>
      </c>
      <c r="D1016">
        <v>10.7121</v>
      </c>
      <c r="E1016">
        <v>10.465400000000001</v>
      </c>
      <c r="F1016">
        <v>10.5413</v>
      </c>
      <c r="G1016">
        <v>20778610</v>
      </c>
      <c r="H1016">
        <v>10.572900000000001</v>
      </c>
    </row>
    <row r="1017" spans="1:8" x14ac:dyDescent="0.3">
      <c r="A1017" t="s">
        <v>149</v>
      </c>
      <c r="B1017" t="s">
        <v>282</v>
      </c>
      <c r="C1017">
        <v>10.5318</v>
      </c>
      <c r="D1017">
        <v>10.5982</v>
      </c>
      <c r="E1017">
        <v>10.4369</v>
      </c>
      <c r="F1017">
        <v>10.5318</v>
      </c>
      <c r="G1017">
        <v>4868111</v>
      </c>
      <c r="H1017">
        <v>10.5223</v>
      </c>
    </row>
    <row r="1018" spans="1:8" x14ac:dyDescent="0.3">
      <c r="A1018" t="s">
        <v>149</v>
      </c>
      <c r="B1018" t="s">
        <v>717</v>
      </c>
      <c r="C1018">
        <v>10.5413</v>
      </c>
      <c r="D1018">
        <v>10.655099999999999</v>
      </c>
      <c r="E1018">
        <v>10.0764</v>
      </c>
      <c r="F1018">
        <v>10.446400000000001</v>
      </c>
      <c r="G1018">
        <v>26985170</v>
      </c>
      <c r="H1018">
        <v>10.3926</v>
      </c>
    </row>
    <row r="1019" spans="1:8" x14ac:dyDescent="0.3">
      <c r="A1019" t="s">
        <v>149</v>
      </c>
      <c r="B1019" t="s">
        <v>285</v>
      </c>
      <c r="C1019">
        <v>10.446400000000001</v>
      </c>
      <c r="D1019">
        <v>10.655099999999999</v>
      </c>
      <c r="E1019">
        <v>10.3325</v>
      </c>
      <c r="F1019">
        <v>10.4084</v>
      </c>
      <c r="G1019">
        <v>22607020</v>
      </c>
      <c r="H1019">
        <v>10.465400000000001</v>
      </c>
    </row>
    <row r="1020" spans="1:8" x14ac:dyDescent="0.3">
      <c r="A1020" t="s">
        <v>149</v>
      </c>
      <c r="B1020" t="s">
        <v>718</v>
      </c>
      <c r="C1020">
        <v>10.446400000000001</v>
      </c>
      <c r="D1020">
        <v>10.6172</v>
      </c>
      <c r="E1020">
        <v>10.256600000000001</v>
      </c>
      <c r="F1020">
        <v>10.256600000000001</v>
      </c>
      <c r="G1020">
        <v>14662380</v>
      </c>
      <c r="H1020">
        <v>10.376799999999999</v>
      </c>
    </row>
    <row r="1021" spans="1:8" x14ac:dyDescent="0.3">
      <c r="A1021" t="s">
        <v>149</v>
      </c>
      <c r="B1021" t="s">
        <v>291</v>
      </c>
      <c r="C1021">
        <v>10.256600000000001</v>
      </c>
      <c r="D1021">
        <v>10.8544</v>
      </c>
      <c r="E1021">
        <v>10.209199999999999</v>
      </c>
      <c r="F1021">
        <v>10.674099999999999</v>
      </c>
      <c r="G1021">
        <v>45780560</v>
      </c>
      <c r="H1021">
        <v>10.5792</v>
      </c>
    </row>
    <row r="1022" spans="1:8" x14ac:dyDescent="0.3">
      <c r="A1022" t="s">
        <v>149</v>
      </c>
      <c r="B1022" t="s">
        <v>295</v>
      </c>
      <c r="C1022">
        <v>10.769</v>
      </c>
      <c r="D1022">
        <v>10.9587</v>
      </c>
      <c r="E1022">
        <v>10.1997</v>
      </c>
      <c r="F1022">
        <v>10.2377</v>
      </c>
      <c r="G1022">
        <v>42920730</v>
      </c>
      <c r="H1022">
        <v>10.465400000000001</v>
      </c>
    </row>
    <row r="1023" spans="1:8" x14ac:dyDescent="0.3">
      <c r="A1023" t="s">
        <v>149</v>
      </c>
      <c r="B1023" t="s">
        <v>298</v>
      </c>
      <c r="C1023">
        <v>10.275600000000001</v>
      </c>
      <c r="D1023">
        <v>10.3705</v>
      </c>
      <c r="E1023">
        <v>9.8675999999999995</v>
      </c>
      <c r="F1023">
        <v>10.0289</v>
      </c>
      <c r="G1023">
        <v>17922840</v>
      </c>
      <c r="H1023">
        <v>10.089</v>
      </c>
    </row>
    <row r="1024" spans="1:8" x14ac:dyDescent="0.3">
      <c r="A1024" t="s">
        <v>149</v>
      </c>
      <c r="B1024" t="s">
        <v>719</v>
      </c>
      <c r="C1024">
        <v>10.0669</v>
      </c>
      <c r="D1024">
        <v>10.417899999999999</v>
      </c>
      <c r="E1024">
        <v>10.019399999999999</v>
      </c>
      <c r="F1024">
        <v>10.275600000000001</v>
      </c>
      <c r="G1024">
        <v>19192520</v>
      </c>
      <c r="H1024">
        <v>10.2376</v>
      </c>
    </row>
    <row r="1025" spans="1:8" x14ac:dyDescent="0.3">
      <c r="A1025" t="s">
        <v>149</v>
      </c>
      <c r="B1025" t="s">
        <v>720</v>
      </c>
      <c r="C1025">
        <v>10.4084</v>
      </c>
      <c r="D1025">
        <v>10.6172</v>
      </c>
      <c r="E1025">
        <v>10.275600000000001</v>
      </c>
      <c r="F1025">
        <v>10.5223</v>
      </c>
      <c r="G1025">
        <v>27259880</v>
      </c>
      <c r="H1025">
        <v>10.4717</v>
      </c>
    </row>
    <row r="1026" spans="1:8" x14ac:dyDescent="0.3">
      <c r="A1026" t="s">
        <v>149</v>
      </c>
      <c r="B1026" t="s">
        <v>721</v>
      </c>
      <c r="C1026">
        <v>10.5223</v>
      </c>
      <c r="D1026">
        <v>10.806900000000001</v>
      </c>
      <c r="E1026">
        <v>10.3705</v>
      </c>
      <c r="F1026">
        <v>10.75</v>
      </c>
      <c r="G1026">
        <v>48482590</v>
      </c>
      <c r="H1026">
        <v>10.6425</v>
      </c>
    </row>
    <row r="1027" spans="1:8" x14ac:dyDescent="0.3">
      <c r="A1027" t="s">
        <v>149</v>
      </c>
      <c r="B1027" t="s">
        <v>96</v>
      </c>
      <c r="C1027">
        <v>11.1</v>
      </c>
      <c r="D1027">
        <v>11.1</v>
      </c>
      <c r="E1027">
        <v>10.52</v>
      </c>
      <c r="F1027">
        <v>10.56</v>
      </c>
      <c r="G1027">
        <v>24895120</v>
      </c>
      <c r="H1027">
        <v>10.726699999999999</v>
      </c>
    </row>
    <row r="1028" spans="1:8" x14ac:dyDescent="0.3">
      <c r="A1028" t="s">
        <v>149</v>
      </c>
      <c r="B1028" t="s">
        <v>722</v>
      </c>
      <c r="C1028">
        <v>10.6</v>
      </c>
      <c r="D1028">
        <v>10.72</v>
      </c>
      <c r="E1028">
        <v>10.35</v>
      </c>
      <c r="F1028">
        <v>10.38</v>
      </c>
      <c r="G1028">
        <v>19768910</v>
      </c>
      <c r="H1028">
        <v>10.4833</v>
      </c>
    </row>
    <row r="1029" spans="1:8" x14ac:dyDescent="0.3">
      <c r="A1029" t="s">
        <v>149</v>
      </c>
      <c r="B1029" t="s">
        <v>164</v>
      </c>
      <c r="C1029">
        <v>10.42</v>
      </c>
      <c r="D1029">
        <v>10.5</v>
      </c>
      <c r="E1029">
        <v>10.08</v>
      </c>
      <c r="F1029">
        <v>10.14</v>
      </c>
      <c r="G1029">
        <v>21256010</v>
      </c>
      <c r="H1029">
        <v>10.24</v>
      </c>
    </row>
    <row r="1030" spans="1:8" x14ac:dyDescent="0.3">
      <c r="A1030" t="s">
        <v>149</v>
      </c>
      <c r="B1030" t="s">
        <v>723</v>
      </c>
      <c r="C1030">
        <v>10.5</v>
      </c>
      <c r="D1030">
        <v>10.52</v>
      </c>
      <c r="E1030">
        <v>10.27</v>
      </c>
      <c r="F1030">
        <v>10.28</v>
      </c>
      <c r="G1030">
        <v>24858260</v>
      </c>
      <c r="H1030">
        <v>10.3567</v>
      </c>
    </row>
    <row r="1031" spans="1:8" x14ac:dyDescent="0.3">
      <c r="A1031" t="s">
        <v>149</v>
      </c>
      <c r="B1031" t="s">
        <v>724</v>
      </c>
      <c r="C1031">
        <v>10.28</v>
      </c>
      <c r="D1031">
        <v>10.37</v>
      </c>
      <c r="E1031">
        <v>10.14</v>
      </c>
      <c r="F1031">
        <v>10.16</v>
      </c>
      <c r="G1031">
        <v>16498300</v>
      </c>
      <c r="H1031">
        <v>10.2233</v>
      </c>
    </row>
    <row r="1032" spans="1:8" x14ac:dyDescent="0.3">
      <c r="A1032" t="s">
        <v>149</v>
      </c>
      <c r="B1032" t="s">
        <v>725</v>
      </c>
      <c r="C1032">
        <v>10.26</v>
      </c>
      <c r="D1032">
        <v>10.35</v>
      </c>
      <c r="E1032">
        <v>10.210000000000001</v>
      </c>
      <c r="F1032">
        <v>10.3</v>
      </c>
      <c r="G1032">
        <v>24814400</v>
      </c>
      <c r="H1032">
        <v>10.2867</v>
      </c>
    </row>
    <row r="1033" spans="1:8" x14ac:dyDescent="0.3">
      <c r="A1033" t="s">
        <v>149</v>
      </c>
      <c r="B1033" t="s">
        <v>242</v>
      </c>
      <c r="C1033">
        <v>10.26</v>
      </c>
      <c r="D1033">
        <v>10.31</v>
      </c>
      <c r="E1033">
        <v>10.14</v>
      </c>
      <c r="F1033">
        <v>10.29</v>
      </c>
      <c r="G1033">
        <v>27008200</v>
      </c>
      <c r="H1033">
        <v>10.246700000000001</v>
      </c>
    </row>
    <row r="1034" spans="1:8" x14ac:dyDescent="0.3">
      <c r="A1034" t="s">
        <v>149</v>
      </c>
      <c r="B1034" t="s">
        <v>726</v>
      </c>
      <c r="C1034">
        <v>10.3</v>
      </c>
      <c r="D1034">
        <v>10.41</v>
      </c>
      <c r="E1034">
        <v>10.26</v>
      </c>
      <c r="F1034">
        <v>10.32</v>
      </c>
      <c r="G1034">
        <v>24840790</v>
      </c>
      <c r="H1034">
        <v>10.33</v>
      </c>
    </row>
    <row r="1035" spans="1:8" x14ac:dyDescent="0.3">
      <c r="A1035" t="s">
        <v>149</v>
      </c>
      <c r="B1035" t="s">
        <v>727</v>
      </c>
      <c r="C1035">
        <v>10.36</v>
      </c>
      <c r="D1035">
        <v>10.64</v>
      </c>
      <c r="E1035">
        <v>10.34</v>
      </c>
      <c r="F1035">
        <v>10.63</v>
      </c>
      <c r="G1035">
        <v>36700650</v>
      </c>
      <c r="H1035">
        <v>10.5367</v>
      </c>
    </row>
    <row r="1036" spans="1:8" x14ac:dyDescent="0.3">
      <c r="A1036" t="s">
        <v>149</v>
      </c>
      <c r="B1036" t="s">
        <v>728</v>
      </c>
      <c r="C1036">
        <v>10.68</v>
      </c>
      <c r="D1036">
        <v>10.95</v>
      </c>
      <c r="E1036">
        <v>10.66</v>
      </c>
      <c r="F1036">
        <v>10.7</v>
      </c>
      <c r="G1036">
        <v>36508290</v>
      </c>
      <c r="H1036">
        <v>10.77</v>
      </c>
    </row>
    <row r="1037" spans="1:8" x14ac:dyDescent="0.3">
      <c r="A1037" t="s">
        <v>149</v>
      </c>
      <c r="B1037" t="s">
        <v>729</v>
      </c>
      <c r="C1037">
        <v>10.74</v>
      </c>
      <c r="D1037">
        <v>10.95</v>
      </c>
      <c r="E1037">
        <v>10.71</v>
      </c>
      <c r="F1037">
        <v>10.95</v>
      </c>
      <c r="G1037">
        <v>22180450</v>
      </c>
      <c r="H1037">
        <v>10.87</v>
      </c>
    </row>
    <row r="1038" spans="1:8" x14ac:dyDescent="0.3">
      <c r="A1038" t="s">
        <v>149</v>
      </c>
      <c r="B1038" t="s">
        <v>730</v>
      </c>
      <c r="C1038">
        <v>10.82</v>
      </c>
      <c r="D1038">
        <v>10.86</v>
      </c>
      <c r="E1038">
        <v>10.67</v>
      </c>
      <c r="F1038">
        <v>10.69</v>
      </c>
      <c r="G1038">
        <v>21103660</v>
      </c>
      <c r="H1038">
        <v>10.74</v>
      </c>
    </row>
    <row r="1039" spans="1:8" x14ac:dyDescent="0.3">
      <c r="A1039" t="s">
        <v>149</v>
      </c>
      <c r="B1039" t="s">
        <v>731</v>
      </c>
      <c r="C1039">
        <v>10.74</v>
      </c>
      <c r="D1039">
        <v>10.79</v>
      </c>
      <c r="E1039">
        <v>10.46</v>
      </c>
      <c r="F1039">
        <v>10.5</v>
      </c>
      <c r="G1039">
        <v>22731940</v>
      </c>
      <c r="H1039">
        <v>10.583299999999999</v>
      </c>
    </row>
    <row r="1040" spans="1:8" x14ac:dyDescent="0.3">
      <c r="A1040" t="s">
        <v>149</v>
      </c>
      <c r="B1040" t="s">
        <v>732</v>
      </c>
      <c r="C1040">
        <v>10.58</v>
      </c>
      <c r="D1040">
        <v>10.67</v>
      </c>
      <c r="E1040">
        <v>10.29</v>
      </c>
      <c r="F1040">
        <v>10.39</v>
      </c>
      <c r="G1040">
        <v>30120590</v>
      </c>
      <c r="H1040">
        <v>10.45</v>
      </c>
    </row>
    <row r="1041" spans="1:8" x14ac:dyDescent="0.3">
      <c r="A1041" t="s">
        <v>149</v>
      </c>
      <c r="B1041" t="s">
        <v>733</v>
      </c>
      <c r="C1041">
        <v>10.44</v>
      </c>
      <c r="D1041">
        <v>10.71</v>
      </c>
      <c r="E1041">
        <v>10.4</v>
      </c>
      <c r="F1041">
        <v>10.67</v>
      </c>
      <c r="G1041">
        <v>18950470</v>
      </c>
      <c r="H1041">
        <v>10.593299999999999</v>
      </c>
    </row>
    <row r="1042" spans="1:8" x14ac:dyDescent="0.3">
      <c r="A1042" t="s">
        <v>149</v>
      </c>
      <c r="B1042" t="s">
        <v>734</v>
      </c>
      <c r="C1042">
        <v>10.68</v>
      </c>
      <c r="D1042">
        <v>11.06</v>
      </c>
      <c r="E1042">
        <v>10.68</v>
      </c>
      <c r="F1042">
        <v>10.91</v>
      </c>
      <c r="G1042">
        <v>31737920</v>
      </c>
      <c r="H1042">
        <v>10.8833</v>
      </c>
    </row>
    <row r="1043" spans="1:8" x14ac:dyDescent="0.3">
      <c r="A1043" t="s">
        <v>149</v>
      </c>
      <c r="B1043" t="s">
        <v>735</v>
      </c>
      <c r="C1043">
        <v>10.65</v>
      </c>
      <c r="D1043">
        <v>10.69</v>
      </c>
      <c r="E1043">
        <v>10.119999999999999</v>
      </c>
      <c r="F1043">
        <v>10.33</v>
      </c>
      <c r="G1043">
        <v>47981283</v>
      </c>
      <c r="H1043">
        <v>10.38</v>
      </c>
    </row>
    <row r="1044" spans="1:8" x14ac:dyDescent="0.3">
      <c r="A1044" t="s">
        <v>519</v>
      </c>
      <c r="B1044" t="s">
        <v>696</v>
      </c>
      <c r="C1044">
        <v>70</v>
      </c>
      <c r="D1044">
        <v>70.3</v>
      </c>
      <c r="E1044">
        <v>68.599999999999994</v>
      </c>
      <c r="F1044">
        <v>69.5</v>
      </c>
      <c r="G1044">
        <v>8206717</v>
      </c>
      <c r="H1044">
        <v>69.466700000000003</v>
      </c>
    </row>
    <row r="1045" spans="1:8" x14ac:dyDescent="0.3">
      <c r="A1045" t="s">
        <v>519</v>
      </c>
      <c r="B1045" t="s">
        <v>697</v>
      </c>
      <c r="C1045">
        <v>69.599999999999994</v>
      </c>
      <c r="D1045">
        <v>71.8</v>
      </c>
      <c r="E1045">
        <v>69.599999999999994</v>
      </c>
      <c r="F1045">
        <v>71</v>
      </c>
      <c r="G1045">
        <v>9134442</v>
      </c>
      <c r="H1045">
        <v>70.8</v>
      </c>
    </row>
    <row r="1046" spans="1:8" x14ac:dyDescent="0.3">
      <c r="A1046" t="s">
        <v>519</v>
      </c>
      <c r="B1046" t="s">
        <v>698</v>
      </c>
      <c r="C1046">
        <v>71.099999999999994</v>
      </c>
      <c r="D1046">
        <v>74.3</v>
      </c>
      <c r="E1046">
        <v>71.099999999999994</v>
      </c>
      <c r="F1046">
        <v>73.650000000000006</v>
      </c>
      <c r="G1046">
        <v>11524870</v>
      </c>
      <c r="H1046">
        <v>73.0167</v>
      </c>
    </row>
    <row r="1047" spans="1:8" x14ac:dyDescent="0.3">
      <c r="A1047" t="s">
        <v>519</v>
      </c>
      <c r="B1047" t="s">
        <v>699</v>
      </c>
      <c r="C1047">
        <v>74.150000000000006</v>
      </c>
      <c r="D1047">
        <v>75.099999999999994</v>
      </c>
      <c r="E1047">
        <v>72.8</v>
      </c>
      <c r="F1047">
        <v>73.5</v>
      </c>
      <c r="G1047">
        <v>8741446</v>
      </c>
      <c r="H1047">
        <v>73.8</v>
      </c>
    </row>
    <row r="1048" spans="1:8" x14ac:dyDescent="0.3">
      <c r="A1048" t="s">
        <v>519</v>
      </c>
      <c r="B1048" t="s">
        <v>700</v>
      </c>
      <c r="C1048">
        <v>73.7</v>
      </c>
      <c r="D1048">
        <v>75.099999999999994</v>
      </c>
      <c r="E1048">
        <v>72.7</v>
      </c>
      <c r="F1048">
        <v>73.7</v>
      </c>
      <c r="G1048">
        <v>7782936</v>
      </c>
      <c r="H1048">
        <v>73.833299999999994</v>
      </c>
    </row>
    <row r="1049" spans="1:8" x14ac:dyDescent="0.3">
      <c r="A1049" t="s">
        <v>519</v>
      </c>
      <c r="B1049" t="s">
        <v>77</v>
      </c>
      <c r="C1049">
        <v>72.900000000000006</v>
      </c>
      <c r="D1049">
        <v>74.900000000000006</v>
      </c>
      <c r="E1049">
        <v>71.099999999999994</v>
      </c>
      <c r="F1049">
        <v>72.95</v>
      </c>
      <c r="G1049">
        <v>10433330</v>
      </c>
      <c r="H1049">
        <v>72.9833</v>
      </c>
    </row>
    <row r="1050" spans="1:8" x14ac:dyDescent="0.3">
      <c r="A1050" t="s">
        <v>519</v>
      </c>
      <c r="B1050" t="s">
        <v>701</v>
      </c>
      <c r="C1050">
        <v>73.599999999999994</v>
      </c>
      <c r="D1050">
        <v>74.8</v>
      </c>
      <c r="E1050">
        <v>73.400000000000006</v>
      </c>
      <c r="F1050">
        <v>73.8</v>
      </c>
      <c r="G1050">
        <v>8130178</v>
      </c>
      <c r="H1050">
        <v>74</v>
      </c>
    </row>
    <row r="1051" spans="1:8" x14ac:dyDescent="0.3">
      <c r="A1051" t="s">
        <v>519</v>
      </c>
      <c r="B1051" t="s">
        <v>702</v>
      </c>
      <c r="C1051">
        <v>74.599999999999994</v>
      </c>
      <c r="D1051">
        <v>76.099999999999994</v>
      </c>
      <c r="E1051">
        <v>73.849999999999994</v>
      </c>
      <c r="F1051">
        <v>74</v>
      </c>
      <c r="G1051">
        <v>10615720</v>
      </c>
      <c r="H1051">
        <v>74.650000000000006</v>
      </c>
    </row>
    <row r="1052" spans="1:8" x14ac:dyDescent="0.3">
      <c r="A1052" t="s">
        <v>519</v>
      </c>
      <c r="B1052" t="s">
        <v>139</v>
      </c>
      <c r="C1052">
        <v>74.099999999999994</v>
      </c>
      <c r="D1052">
        <v>74.2</v>
      </c>
      <c r="E1052">
        <v>70.400000000000006</v>
      </c>
      <c r="F1052">
        <v>70.7</v>
      </c>
      <c r="G1052">
        <v>6927924</v>
      </c>
      <c r="H1052">
        <v>71.7667</v>
      </c>
    </row>
    <row r="1053" spans="1:8" x14ac:dyDescent="0.3">
      <c r="A1053" t="s">
        <v>519</v>
      </c>
      <c r="B1053" t="s">
        <v>156</v>
      </c>
      <c r="C1053">
        <v>71.25</v>
      </c>
      <c r="D1053">
        <v>71.25</v>
      </c>
      <c r="E1053">
        <v>66.599999999999994</v>
      </c>
      <c r="F1053">
        <v>67.5</v>
      </c>
      <c r="G1053">
        <v>10180440</v>
      </c>
      <c r="H1053">
        <v>68.45</v>
      </c>
    </row>
    <row r="1054" spans="1:8" x14ac:dyDescent="0.3">
      <c r="A1054" t="s">
        <v>519</v>
      </c>
      <c r="B1054" t="s">
        <v>703</v>
      </c>
      <c r="C1054">
        <v>67.95</v>
      </c>
      <c r="D1054">
        <v>70.05</v>
      </c>
      <c r="E1054">
        <v>67.95</v>
      </c>
      <c r="F1054">
        <v>68.3</v>
      </c>
      <c r="G1054">
        <v>6744944</v>
      </c>
      <c r="H1054">
        <v>68.7667</v>
      </c>
    </row>
    <row r="1055" spans="1:8" x14ac:dyDescent="0.3">
      <c r="A1055" t="s">
        <v>519</v>
      </c>
      <c r="B1055" t="s">
        <v>223</v>
      </c>
      <c r="C1055">
        <v>68.3</v>
      </c>
      <c r="D1055">
        <v>70.25</v>
      </c>
      <c r="E1055">
        <v>67.95</v>
      </c>
      <c r="F1055">
        <v>69.45</v>
      </c>
      <c r="G1055">
        <v>9381556</v>
      </c>
      <c r="H1055">
        <v>69.216700000000003</v>
      </c>
    </row>
    <row r="1056" spans="1:8" x14ac:dyDescent="0.3">
      <c r="A1056" t="s">
        <v>519</v>
      </c>
      <c r="B1056" t="s">
        <v>228</v>
      </c>
      <c r="C1056">
        <v>69.45</v>
      </c>
      <c r="D1056">
        <v>70.400000000000006</v>
      </c>
      <c r="E1056">
        <v>68.45</v>
      </c>
      <c r="F1056">
        <v>70</v>
      </c>
      <c r="G1056">
        <v>5077523</v>
      </c>
      <c r="H1056">
        <v>69.616699999999994</v>
      </c>
    </row>
    <row r="1057" spans="1:8" x14ac:dyDescent="0.3">
      <c r="A1057" t="s">
        <v>519</v>
      </c>
      <c r="B1057" t="s">
        <v>704</v>
      </c>
      <c r="C1057">
        <v>70.099999999999994</v>
      </c>
      <c r="D1057">
        <v>73.150000000000006</v>
      </c>
      <c r="E1057">
        <v>69.650000000000006</v>
      </c>
      <c r="F1057">
        <v>72.5</v>
      </c>
      <c r="G1057">
        <v>7572745</v>
      </c>
      <c r="H1057">
        <v>71.7667</v>
      </c>
    </row>
    <row r="1058" spans="1:8" x14ac:dyDescent="0.3">
      <c r="A1058" t="s">
        <v>519</v>
      </c>
      <c r="B1058" t="s">
        <v>705</v>
      </c>
      <c r="C1058">
        <v>72.599999999999994</v>
      </c>
      <c r="D1058">
        <v>73.2</v>
      </c>
      <c r="E1058">
        <v>71</v>
      </c>
      <c r="F1058">
        <v>71.7</v>
      </c>
      <c r="G1058">
        <v>4756875</v>
      </c>
      <c r="H1058">
        <v>71.966700000000003</v>
      </c>
    </row>
    <row r="1059" spans="1:8" x14ac:dyDescent="0.3">
      <c r="A1059" t="s">
        <v>519</v>
      </c>
      <c r="B1059" t="s">
        <v>706</v>
      </c>
      <c r="C1059">
        <v>72.05</v>
      </c>
      <c r="D1059">
        <v>73.400000000000006</v>
      </c>
      <c r="E1059">
        <v>71.05</v>
      </c>
      <c r="F1059">
        <v>71.349999999999994</v>
      </c>
      <c r="G1059">
        <v>7353032</v>
      </c>
      <c r="H1059">
        <v>71.933300000000003</v>
      </c>
    </row>
    <row r="1060" spans="1:8" x14ac:dyDescent="0.3">
      <c r="A1060" t="s">
        <v>519</v>
      </c>
      <c r="B1060" t="s">
        <v>265</v>
      </c>
      <c r="C1060">
        <v>71.349999999999994</v>
      </c>
      <c r="D1060">
        <v>72.55</v>
      </c>
      <c r="E1060">
        <v>71.05</v>
      </c>
      <c r="F1060">
        <v>71.8</v>
      </c>
      <c r="G1060">
        <v>5112823</v>
      </c>
      <c r="H1060">
        <v>71.8</v>
      </c>
    </row>
    <row r="1061" spans="1:8" x14ac:dyDescent="0.3">
      <c r="A1061" t="s">
        <v>519</v>
      </c>
      <c r="B1061" t="s">
        <v>707</v>
      </c>
      <c r="C1061">
        <v>71.7</v>
      </c>
      <c r="D1061">
        <v>73.099999999999994</v>
      </c>
      <c r="E1061">
        <v>70.7</v>
      </c>
      <c r="F1061">
        <v>70.900000000000006</v>
      </c>
      <c r="G1061">
        <v>8647761</v>
      </c>
      <c r="H1061">
        <v>71.566699999999997</v>
      </c>
    </row>
    <row r="1062" spans="1:8" x14ac:dyDescent="0.3">
      <c r="A1062" t="s">
        <v>519</v>
      </c>
      <c r="B1062" t="s">
        <v>271</v>
      </c>
      <c r="C1062">
        <v>71</v>
      </c>
      <c r="D1062">
        <v>71.05</v>
      </c>
      <c r="E1062">
        <v>67.75</v>
      </c>
      <c r="F1062">
        <v>68.25</v>
      </c>
      <c r="G1062">
        <v>6748691</v>
      </c>
      <c r="H1062">
        <v>69.0167</v>
      </c>
    </row>
    <row r="1063" spans="1:8" x14ac:dyDescent="0.3">
      <c r="A1063" t="s">
        <v>519</v>
      </c>
      <c r="B1063" t="s">
        <v>708</v>
      </c>
      <c r="C1063">
        <v>68.349999999999994</v>
      </c>
      <c r="D1063">
        <v>71.400000000000006</v>
      </c>
      <c r="E1063">
        <v>68.150000000000006</v>
      </c>
      <c r="F1063">
        <v>70.599999999999994</v>
      </c>
      <c r="G1063">
        <v>6893884</v>
      </c>
      <c r="H1063">
        <v>70.05</v>
      </c>
    </row>
    <row r="1064" spans="1:8" x14ac:dyDescent="0.3">
      <c r="A1064" t="s">
        <v>519</v>
      </c>
      <c r="B1064" t="s">
        <v>709</v>
      </c>
      <c r="C1064">
        <v>71.05</v>
      </c>
      <c r="D1064">
        <v>72.5</v>
      </c>
      <c r="E1064">
        <v>69.8</v>
      </c>
      <c r="F1064">
        <v>69.849999999999994</v>
      </c>
      <c r="G1064">
        <v>5923257</v>
      </c>
      <c r="H1064">
        <v>70.716700000000003</v>
      </c>
    </row>
    <row r="1065" spans="1:8" x14ac:dyDescent="0.3">
      <c r="A1065" t="s">
        <v>519</v>
      </c>
      <c r="B1065" t="s">
        <v>283</v>
      </c>
      <c r="C1065">
        <v>70</v>
      </c>
      <c r="D1065">
        <v>70.45</v>
      </c>
      <c r="E1065">
        <v>68.75</v>
      </c>
      <c r="F1065">
        <v>69.599999999999994</v>
      </c>
      <c r="G1065">
        <v>5459185</v>
      </c>
      <c r="H1065">
        <v>69.599999999999994</v>
      </c>
    </row>
    <row r="1066" spans="1:8" x14ac:dyDescent="0.3">
      <c r="A1066" t="s">
        <v>519</v>
      </c>
      <c r="B1066" t="s">
        <v>290</v>
      </c>
      <c r="C1066">
        <v>70.3</v>
      </c>
      <c r="D1066">
        <v>70.400000000000006</v>
      </c>
      <c r="E1066">
        <v>68.099999999999994</v>
      </c>
      <c r="F1066">
        <v>69.099999999999994</v>
      </c>
      <c r="G1066">
        <v>4843348</v>
      </c>
      <c r="H1066">
        <v>69.2</v>
      </c>
    </row>
    <row r="1067" spans="1:8" x14ac:dyDescent="0.3">
      <c r="A1067" t="s">
        <v>519</v>
      </c>
      <c r="B1067" t="s">
        <v>710</v>
      </c>
      <c r="C1067">
        <v>69.099999999999994</v>
      </c>
      <c r="D1067">
        <v>70.650000000000006</v>
      </c>
      <c r="E1067">
        <v>68.7</v>
      </c>
      <c r="F1067">
        <v>69.75</v>
      </c>
      <c r="G1067">
        <v>4105553</v>
      </c>
      <c r="H1067">
        <v>69.7</v>
      </c>
    </row>
    <row r="1068" spans="1:8" x14ac:dyDescent="0.3">
      <c r="A1068" t="s">
        <v>519</v>
      </c>
      <c r="B1068" t="s">
        <v>512</v>
      </c>
      <c r="C1068">
        <v>69.8</v>
      </c>
      <c r="D1068">
        <v>72.25</v>
      </c>
      <c r="E1068">
        <v>66.05</v>
      </c>
      <c r="F1068">
        <v>67.150000000000006</v>
      </c>
      <c r="G1068">
        <v>19877640</v>
      </c>
      <c r="H1068">
        <v>68.4833</v>
      </c>
    </row>
    <row r="1069" spans="1:8" x14ac:dyDescent="0.3">
      <c r="A1069" t="s">
        <v>519</v>
      </c>
      <c r="B1069" t="s">
        <v>91</v>
      </c>
      <c r="C1069">
        <v>62.9</v>
      </c>
      <c r="D1069">
        <v>69.8</v>
      </c>
      <c r="E1069">
        <v>62.75</v>
      </c>
      <c r="F1069">
        <v>66.7</v>
      </c>
      <c r="G1069">
        <v>17812010</v>
      </c>
      <c r="H1069">
        <v>66.416700000000006</v>
      </c>
    </row>
    <row r="1070" spans="1:8" x14ac:dyDescent="0.3">
      <c r="A1070" t="s">
        <v>519</v>
      </c>
      <c r="B1070" t="s">
        <v>93</v>
      </c>
      <c r="C1070">
        <v>67</v>
      </c>
      <c r="D1070">
        <v>68.75</v>
      </c>
      <c r="E1070">
        <v>65.5</v>
      </c>
      <c r="F1070">
        <v>65.7</v>
      </c>
      <c r="G1070">
        <v>10510790</v>
      </c>
      <c r="H1070">
        <v>66.650000000000006</v>
      </c>
    </row>
    <row r="1071" spans="1:8" x14ac:dyDescent="0.3">
      <c r="A1071" t="s">
        <v>519</v>
      </c>
      <c r="B1071" t="s">
        <v>711</v>
      </c>
      <c r="C1071">
        <v>65.7</v>
      </c>
      <c r="D1071">
        <v>68.349999999999994</v>
      </c>
      <c r="E1071">
        <v>65.5</v>
      </c>
      <c r="F1071">
        <v>67.05</v>
      </c>
      <c r="G1071">
        <v>7485020</v>
      </c>
      <c r="H1071">
        <v>66.966700000000003</v>
      </c>
    </row>
    <row r="1072" spans="1:8" x14ac:dyDescent="0.3">
      <c r="A1072" t="s">
        <v>519</v>
      </c>
      <c r="B1072" t="s">
        <v>712</v>
      </c>
      <c r="C1072">
        <v>67.650000000000006</v>
      </c>
      <c r="D1072">
        <v>69.2</v>
      </c>
      <c r="E1072">
        <v>67.349999999999994</v>
      </c>
      <c r="F1072">
        <v>67.849999999999994</v>
      </c>
      <c r="G1072">
        <v>4923778</v>
      </c>
      <c r="H1072">
        <v>68.133300000000006</v>
      </c>
    </row>
    <row r="1073" spans="1:8" x14ac:dyDescent="0.3">
      <c r="A1073" t="s">
        <v>519</v>
      </c>
      <c r="B1073" t="s">
        <v>162</v>
      </c>
      <c r="C1073">
        <v>69.2</v>
      </c>
      <c r="D1073">
        <v>70.150000000000006</v>
      </c>
      <c r="E1073">
        <v>66.75</v>
      </c>
      <c r="F1073">
        <v>68.05</v>
      </c>
      <c r="G1073">
        <v>9239875</v>
      </c>
      <c r="H1073">
        <v>68.316699999999997</v>
      </c>
    </row>
    <row r="1074" spans="1:8" x14ac:dyDescent="0.3">
      <c r="A1074" t="s">
        <v>519</v>
      </c>
      <c r="B1074" t="s">
        <v>220</v>
      </c>
      <c r="C1074">
        <v>68.05</v>
      </c>
      <c r="D1074">
        <v>68.650000000000006</v>
      </c>
      <c r="E1074">
        <v>65.95</v>
      </c>
      <c r="F1074">
        <v>67</v>
      </c>
      <c r="G1074">
        <v>6764708</v>
      </c>
      <c r="H1074">
        <v>67.2</v>
      </c>
    </row>
    <row r="1075" spans="1:8" x14ac:dyDescent="0.3">
      <c r="A1075" t="s">
        <v>519</v>
      </c>
      <c r="B1075" t="s">
        <v>713</v>
      </c>
      <c r="C1075">
        <v>68.25</v>
      </c>
      <c r="D1075">
        <v>71.900000000000006</v>
      </c>
      <c r="E1075">
        <v>68.25</v>
      </c>
      <c r="F1075">
        <v>71.900000000000006</v>
      </c>
      <c r="G1075">
        <v>13783220</v>
      </c>
      <c r="H1075">
        <v>70.683300000000003</v>
      </c>
    </row>
    <row r="1076" spans="1:8" x14ac:dyDescent="0.3">
      <c r="A1076" t="s">
        <v>519</v>
      </c>
      <c r="B1076" t="s">
        <v>714</v>
      </c>
      <c r="C1076">
        <v>72.5</v>
      </c>
      <c r="D1076">
        <v>73.349999999999994</v>
      </c>
      <c r="E1076">
        <v>70.849999999999994</v>
      </c>
      <c r="F1076">
        <v>72.05</v>
      </c>
      <c r="G1076">
        <v>7725294</v>
      </c>
      <c r="H1076">
        <v>72.083299999999994</v>
      </c>
    </row>
    <row r="1077" spans="1:8" x14ac:dyDescent="0.3">
      <c r="A1077" t="s">
        <v>519</v>
      </c>
      <c r="B1077" t="s">
        <v>715</v>
      </c>
      <c r="C1077">
        <v>72.099999999999994</v>
      </c>
      <c r="D1077">
        <v>78.599999999999994</v>
      </c>
      <c r="E1077">
        <v>71.2</v>
      </c>
      <c r="F1077">
        <v>78.5</v>
      </c>
      <c r="G1077">
        <v>16404910</v>
      </c>
      <c r="H1077">
        <v>76.099999999999994</v>
      </c>
    </row>
    <row r="1078" spans="1:8" x14ac:dyDescent="0.3">
      <c r="A1078" t="s">
        <v>519</v>
      </c>
      <c r="B1078" t="s">
        <v>235</v>
      </c>
      <c r="C1078">
        <v>78.599999999999994</v>
      </c>
      <c r="D1078">
        <v>80.3</v>
      </c>
      <c r="E1078">
        <v>77</v>
      </c>
      <c r="F1078">
        <v>77.55</v>
      </c>
      <c r="G1078">
        <v>9321184</v>
      </c>
      <c r="H1078">
        <v>78.283299999999997</v>
      </c>
    </row>
    <row r="1079" spans="1:8" x14ac:dyDescent="0.3">
      <c r="A1079" t="s">
        <v>519</v>
      </c>
      <c r="B1079" t="s">
        <v>259</v>
      </c>
      <c r="C1079">
        <v>78.05</v>
      </c>
      <c r="D1079">
        <v>78.5</v>
      </c>
      <c r="E1079">
        <v>74.7</v>
      </c>
      <c r="F1079">
        <v>76.2</v>
      </c>
      <c r="G1079">
        <v>7315572</v>
      </c>
      <c r="H1079">
        <v>76.466700000000003</v>
      </c>
    </row>
    <row r="1080" spans="1:8" x14ac:dyDescent="0.3">
      <c r="A1080" t="s">
        <v>519</v>
      </c>
      <c r="B1080" t="s">
        <v>716</v>
      </c>
      <c r="C1080">
        <v>76.349999999999994</v>
      </c>
      <c r="D1080">
        <v>79.45</v>
      </c>
      <c r="E1080">
        <v>76.25</v>
      </c>
      <c r="F1080">
        <v>79.25</v>
      </c>
      <c r="G1080">
        <v>5682641</v>
      </c>
      <c r="H1080">
        <v>78.316699999999997</v>
      </c>
    </row>
    <row r="1081" spans="1:8" x14ac:dyDescent="0.3">
      <c r="A1081" t="s">
        <v>519</v>
      </c>
      <c r="B1081" t="s">
        <v>269</v>
      </c>
      <c r="C1081">
        <v>79.349999999999994</v>
      </c>
      <c r="D1081">
        <v>81.25</v>
      </c>
      <c r="E1081">
        <v>77.349999999999994</v>
      </c>
      <c r="F1081">
        <v>78</v>
      </c>
      <c r="G1081">
        <v>5076479</v>
      </c>
      <c r="H1081">
        <v>78.866699999999994</v>
      </c>
    </row>
    <row r="1082" spans="1:8" x14ac:dyDescent="0.3">
      <c r="A1082" t="s">
        <v>519</v>
      </c>
      <c r="B1082" t="s">
        <v>282</v>
      </c>
      <c r="C1082">
        <v>77.75</v>
      </c>
      <c r="D1082">
        <v>78.8</v>
      </c>
      <c r="E1082">
        <v>77</v>
      </c>
      <c r="F1082">
        <v>77.95</v>
      </c>
      <c r="G1082">
        <v>2610874</v>
      </c>
      <c r="H1082">
        <v>77.916700000000006</v>
      </c>
    </row>
    <row r="1083" spans="1:8" x14ac:dyDescent="0.3">
      <c r="A1083" t="s">
        <v>519</v>
      </c>
      <c r="B1083" t="s">
        <v>717</v>
      </c>
      <c r="C1083">
        <v>76.75</v>
      </c>
      <c r="D1083">
        <v>77.3</v>
      </c>
      <c r="E1083">
        <v>74.349999999999994</v>
      </c>
      <c r="F1083">
        <v>76.05</v>
      </c>
      <c r="G1083">
        <v>7918883</v>
      </c>
      <c r="H1083">
        <v>75.900000000000006</v>
      </c>
    </row>
    <row r="1084" spans="1:8" x14ac:dyDescent="0.3">
      <c r="A1084" t="s">
        <v>519</v>
      </c>
      <c r="B1084" t="s">
        <v>285</v>
      </c>
      <c r="C1084">
        <v>76</v>
      </c>
      <c r="D1084">
        <v>77.2</v>
      </c>
      <c r="E1084">
        <v>74.55</v>
      </c>
      <c r="F1084">
        <v>74.8</v>
      </c>
      <c r="G1084">
        <v>4724550</v>
      </c>
      <c r="H1084">
        <v>75.5167</v>
      </c>
    </row>
    <row r="1085" spans="1:8" x14ac:dyDescent="0.3">
      <c r="A1085" t="s">
        <v>519</v>
      </c>
      <c r="B1085" t="s">
        <v>718</v>
      </c>
      <c r="C1085">
        <v>75.5</v>
      </c>
      <c r="D1085">
        <v>78.099999999999994</v>
      </c>
      <c r="E1085">
        <v>75.5</v>
      </c>
      <c r="F1085">
        <v>76.5</v>
      </c>
      <c r="G1085">
        <v>5924668</v>
      </c>
      <c r="H1085">
        <v>76.7</v>
      </c>
    </row>
    <row r="1086" spans="1:8" x14ac:dyDescent="0.3">
      <c r="A1086" t="s">
        <v>519</v>
      </c>
      <c r="B1086" t="s">
        <v>291</v>
      </c>
      <c r="C1086">
        <v>76.5</v>
      </c>
      <c r="D1086">
        <v>76.599999999999994</v>
      </c>
      <c r="E1086">
        <v>74.5</v>
      </c>
      <c r="F1086">
        <v>74.7</v>
      </c>
      <c r="G1086">
        <v>3571627</v>
      </c>
      <c r="H1086">
        <v>75.2667</v>
      </c>
    </row>
    <row r="1087" spans="1:8" x14ac:dyDescent="0.3">
      <c r="A1087" t="s">
        <v>519</v>
      </c>
      <c r="B1087" t="s">
        <v>295</v>
      </c>
      <c r="C1087">
        <v>75.3</v>
      </c>
      <c r="D1087">
        <v>75.400000000000006</v>
      </c>
      <c r="E1087">
        <v>71.55</v>
      </c>
      <c r="F1087">
        <v>71.599999999999994</v>
      </c>
      <c r="G1087">
        <v>7059292</v>
      </c>
      <c r="H1087">
        <v>72.849999999999994</v>
      </c>
    </row>
    <row r="1088" spans="1:8" x14ac:dyDescent="0.3">
      <c r="A1088" t="s">
        <v>519</v>
      </c>
      <c r="B1088" t="s">
        <v>298</v>
      </c>
      <c r="C1088">
        <v>71.7</v>
      </c>
      <c r="D1088">
        <v>78.75</v>
      </c>
      <c r="E1088">
        <v>70.55</v>
      </c>
      <c r="F1088">
        <v>78.75</v>
      </c>
      <c r="G1088">
        <v>14807190</v>
      </c>
      <c r="H1088">
        <v>76.0167</v>
      </c>
    </row>
    <row r="1089" spans="1:8" x14ac:dyDescent="0.3">
      <c r="A1089" t="s">
        <v>519</v>
      </c>
      <c r="B1089" t="s">
        <v>719</v>
      </c>
      <c r="C1089">
        <v>79</v>
      </c>
      <c r="D1089">
        <v>79.650000000000006</v>
      </c>
      <c r="E1089">
        <v>76.900000000000006</v>
      </c>
      <c r="F1089">
        <v>77.099999999999994</v>
      </c>
      <c r="G1089">
        <v>10929920</v>
      </c>
      <c r="H1089">
        <v>77.883300000000006</v>
      </c>
    </row>
    <row r="1090" spans="1:8" x14ac:dyDescent="0.3">
      <c r="A1090" t="s">
        <v>519</v>
      </c>
      <c r="B1090" t="s">
        <v>720</v>
      </c>
      <c r="C1090">
        <v>78</v>
      </c>
      <c r="D1090">
        <v>81.45</v>
      </c>
      <c r="E1090">
        <v>77.599999999999994</v>
      </c>
      <c r="F1090">
        <v>78.5</v>
      </c>
      <c r="G1090">
        <v>19182360</v>
      </c>
      <c r="H1090">
        <v>79.183300000000003</v>
      </c>
    </row>
    <row r="1091" spans="1:8" x14ac:dyDescent="0.3">
      <c r="A1091" t="s">
        <v>519</v>
      </c>
      <c r="B1091" t="s">
        <v>721</v>
      </c>
      <c r="C1091">
        <v>77.95</v>
      </c>
      <c r="D1091">
        <v>79.849999999999994</v>
      </c>
      <c r="E1091">
        <v>77.5</v>
      </c>
      <c r="F1091">
        <v>78.599999999999994</v>
      </c>
      <c r="G1091">
        <v>4522415</v>
      </c>
      <c r="H1091">
        <v>78.650000000000006</v>
      </c>
    </row>
    <row r="1092" spans="1:8" x14ac:dyDescent="0.3">
      <c r="A1092" t="s">
        <v>519</v>
      </c>
      <c r="B1092" t="s">
        <v>96</v>
      </c>
      <c r="C1092">
        <v>78.849999999999994</v>
      </c>
      <c r="D1092">
        <v>79.8</v>
      </c>
      <c r="E1092">
        <v>77.650000000000006</v>
      </c>
      <c r="F1092">
        <v>78.150000000000006</v>
      </c>
      <c r="G1092">
        <v>3341471</v>
      </c>
      <c r="H1092">
        <v>78.533299999999997</v>
      </c>
    </row>
    <row r="1093" spans="1:8" x14ac:dyDescent="0.3">
      <c r="A1093" t="s">
        <v>519</v>
      </c>
      <c r="B1093" t="s">
        <v>722</v>
      </c>
      <c r="C1093">
        <v>78.650000000000006</v>
      </c>
      <c r="D1093">
        <v>81.3</v>
      </c>
      <c r="E1093">
        <v>78.5</v>
      </c>
      <c r="F1093">
        <v>80.45</v>
      </c>
      <c r="G1093">
        <v>7611877</v>
      </c>
      <c r="H1093">
        <v>80.083299999999994</v>
      </c>
    </row>
    <row r="1094" spans="1:8" x14ac:dyDescent="0.3">
      <c r="A1094" t="s">
        <v>519</v>
      </c>
      <c r="B1094" t="s">
        <v>164</v>
      </c>
      <c r="C1094">
        <v>80.599999999999994</v>
      </c>
      <c r="D1094">
        <v>81.150000000000006</v>
      </c>
      <c r="E1094">
        <v>78.45</v>
      </c>
      <c r="F1094">
        <v>79.400000000000006</v>
      </c>
      <c r="G1094">
        <v>3831918</v>
      </c>
      <c r="H1094">
        <v>79.666700000000006</v>
      </c>
    </row>
    <row r="1095" spans="1:8" x14ac:dyDescent="0.3">
      <c r="A1095" t="s">
        <v>519</v>
      </c>
      <c r="B1095" t="s">
        <v>723</v>
      </c>
      <c r="C1095">
        <v>81.099999999999994</v>
      </c>
      <c r="D1095">
        <v>83.45</v>
      </c>
      <c r="E1095">
        <v>81.05</v>
      </c>
      <c r="F1095">
        <v>81.7</v>
      </c>
      <c r="G1095">
        <v>8096181</v>
      </c>
      <c r="H1095">
        <v>82.066699999999997</v>
      </c>
    </row>
    <row r="1096" spans="1:8" x14ac:dyDescent="0.3">
      <c r="A1096" t="s">
        <v>519</v>
      </c>
      <c r="B1096" t="s">
        <v>724</v>
      </c>
      <c r="C1096">
        <v>82</v>
      </c>
      <c r="D1096">
        <v>82.65</v>
      </c>
      <c r="E1096">
        <v>80.55</v>
      </c>
      <c r="F1096">
        <v>81.150000000000006</v>
      </c>
      <c r="G1096">
        <v>3848809</v>
      </c>
      <c r="H1096">
        <v>81.45</v>
      </c>
    </row>
    <row r="1097" spans="1:8" x14ac:dyDescent="0.3">
      <c r="A1097" t="s">
        <v>519</v>
      </c>
      <c r="B1097" t="s">
        <v>725</v>
      </c>
      <c r="C1097">
        <v>81.25</v>
      </c>
      <c r="D1097">
        <v>82.15</v>
      </c>
      <c r="E1097">
        <v>79.599999999999994</v>
      </c>
      <c r="F1097">
        <v>81.3</v>
      </c>
      <c r="G1097">
        <v>7637258</v>
      </c>
      <c r="H1097">
        <v>81.0167</v>
      </c>
    </row>
    <row r="1098" spans="1:8" x14ac:dyDescent="0.3">
      <c r="A1098" t="s">
        <v>519</v>
      </c>
      <c r="B1098" t="s">
        <v>242</v>
      </c>
      <c r="C1098">
        <v>81.599999999999994</v>
      </c>
      <c r="D1098">
        <v>83.2</v>
      </c>
      <c r="E1098">
        <v>80.55</v>
      </c>
      <c r="F1098">
        <v>82.95</v>
      </c>
      <c r="G1098">
        <v>6877402</v>
      </c>
      <c r="H1098">
        <v>82.2333</v>
      </c>
    </row>
    <row r="1099" spans="1:8" x14ac:dyDescent="0.3">
      <c r="A1099" t="s">
        <v>519</v>
      </c>
      <c r="B1099" t="s">
        <v>726</v>
      </c>
      <c r="C1099">
        <v>83.5</v>
      </c>
      <c r="D1099">
        <v>84.75</v>
      </c>
      <c r="E1099">
        <v>82.05</v>
      </c>
      <c r="F1099">
        <v>83.7</v>
      </c>
      <c r="G1099">
        <v>8792374</v>
      </c>
      <c r="H1099">
        <v>83.5</v>
      </c>
    </row>
    <row r="1100" spans="1:8" x14ac:dyDescent="0.3">
      <c r="A1100" t="s">
        <v>519</v>
      </c>
      <c r="B1100" t="s">
        <v>727</v>
      </c>
      <c r="C1100">
        <v>84.2</v>
      </c>
      <c r="D1100">
        <v>84.4</v>
      </c>
      <c r="E1100">
        <v>82</v>
      </c>
      <c r="F1100">
        <v>82.15</v>
      </c>
      <c r="G1100">
        <v>3920256</v>
      </c>
      <c r="H1100">
        <v>82.85</v>
      </c>
    </row>
    <row r="1101" spans="1:8" x14ac:dyDescent="0.3">
      <c r="A1101" t="s">
        <v>519</v>
      </c>
      <c r="B1101" t="s">
        <v>728</v>
      </c>
      <c r="C1101">
        <v>83</v>
      </c>
      <c r="D1101">
        <v>83</v>
      </c>
      <c r="E1101">
        <v>81.2</v>
      </c>
      <c r="F1101">
        <v>81.400000000000006</v>
      </c>
      <c r="G1101">
        <v>3313944</v>
      </c>
      <c r="H1101">
        <v>81.866699999999994</v>
      </c>
    </row>
    <row r="1102" spans="1:8" x14ac:dyDescent="0.3">
      <c r="A1102" t="s">
        <v>519</v>
      </c>
      <c r="B1102" t="s">
        <v>729</v>
      </c>
      <c r="C1102">
        <v>81.8</v>
      </c>
      <c r="D1102">
        <v>82.95</v>
      </c>
      <c r="E1102">
        <v>78.55</v>
      </c>
      <c r="F1102">
        <v>80.099999999999994</v>
      </c>
      <c r="G1102">
        <v>10501620</v>
      </c>
      <c r="H1102">
        <v>80.533299999999997</v>
      </c>
    </row>
    <row r="1103" spans="1:8" x14ac:dyDescent="0.3">
      <c r="A1103" t="s">
        <v>519</v>
      </c>
      <c r="B1103" t="s">
        <v>730</v>
      </c>
      <c r="C1103">
        <v>80.099999999999994</v>
      </c>
      <c r="D1103">
        <v>81.8</v>
      </c>
      <c r="E1103">
        <v>79.5</v>
      </c>
      <c r="F1103">
        <v>79.5</v>
      </c>
      <c r="G1103">
        <v>6780827</v>
      </c>
      <c r="H1103">
        <v>80.2667</v>
      </c>
    </row>
    <row r="1104" spans="1:8" x14ac:dyDescent="0.3">
      <c r="A1104" t="s">
        <v>519</v>
      </c>
      <c r="B1104" t="s">
        <v>731</v>
      </c>
      <c r="C1104">
        <v>79.95</v>
      </c>
      <c r="D1104">
        <v>81.95</v>
      </c>
      <c r="E1104">
        <v>78.599999999999994</v>
      </c>
      <c r="F1104">
        <v>79.95</v>
      </c>
      <c r="G1104">
        <v>7238177</v>
      </c>
      <c r="H1104">
        <v>80.166700000000006</v>
      </c>
    </row>
    <row r="1105" spans="1:8" x14ac:dyDescent="0.3">
      <c r="A1105" t="s">
        <v>519</v>
      </c>
      <c r="B1105" t="s">
        <v>732</v>
      </c>
      <c r="C1105">
        <v>80.5</v>
      </c>
      <c r="D1105">
        <v>81.2</v>
      </c>
      <c r="E1105">
        <v>78.7</v>
      </c>
      <c r="F1105">
        <v>79</v>
      </c>
      <c r="G1105">
        <v>5110654</v>
      </c>
      <c r="H1105">
        <v>79.633300000000006</v>
      </c>
    </row>
    <row r="1106" spans="1:8" x14ac:dyDescent="0.3">
      <c r="A1106" t="s">
        <v>519</v>
      </c>
      <c r="B1106" t="s">
        <v>733</v>
      </c>
      <c r="C1106">
        <v>79.05</v>
      </c>
      <c r="D1106">
        <v>81.599999999999994</v>
      </c>
      <c r="E1106">
        <v>79.05</v>
      </c>
      <c r="F1106">
        <v>81.25</v>
      </c>
      <c r="G1106">
        <v>6176923</v>
      </c>
      <c r="H1106">
        <v>80.633300000000006</v>
      </c>
    </row>
    <row r="1107" spans="1:8" x14ac:dyDescent="0.3">
      <c r="A1107" t="s">
        <v>519</v>
      </c>
      <c r="B1107" t="s">
        <v>734</v>
      </c>
      <c r="C1107">
        <v>81.55</v>
      </c>
      <c r="D1107">
        <v>84.95</v>
      </c>
      <c r="E1107">
        <v>81.5</v>
      </c>
      <c r="F1107">
        <v>84.05</v>
      </c>
      <c r="G1107">
        <v>8078118</v>
      </c>
      <c r="H1107">
        <v>83.5</v>
      </c>
    </row>
    <row r="1108" spans="1:8" x14ac:dyDescent="0.3">
      <c r="A1108" t="s">
        <v>519</v>
      </c>
      <c r="B1108" t="s">
        <v>735</v>
      </c>
      <c r="C1108">
        <v>84.05</v>
      </c>
      <c r="D1108">
        <v>85.1</v>
      </c>
      <c r="E1108">
        <v>83.1</v>
      </c>
      <c r="F1108">
        <v>83.55</v>
      </c>
      <c r="G1108">
        <v>2863196</v>
      </c>
      <c r="H1108">
        <v>83.916700000000006</v>
      </c>
    </row>
    <row r="1109" spans="1:8" x14ac:dyDescent="0.3">
      <c r="A1109" t="s">
        <v>170</v>
      </c>
      <c r="B1109" t="s">
        <v>696</v>
      </c>
      <c r="C1109">
        <v>8.1318000000000001</v>
      </c>
      <c r="D1109">
        <v>8.1603999999999992</v>
      </c>
      <c r="E1109">
        <v>8.0079999999999991</v>
      </c>
      <c r="F1109">
        <v>8.1318000000000001</v>
      </c>
      <c r="G1109">
        <v>7852504</v>
      </c>
      <c r="H1109">
        <v>8.1000999999999994</v>
      </c>
    </row>
    <row r="1110" spans="1:8" x14ac:dyDescent="0.3">
      <c r="A1110" t="s">
        <v>170</v>
      </c>
      <c r="B1110" t="s">
        <v>697</v>
      </c>
      <c r="C1110">
        <v>8.1414000000000009</v>
      </c>
      <c r="D1110">
        <v>8.1890000000000001</v>
      </c>
      <c r="E1110">
        <v>8.0556999999999999</v>
      </c>
      <c r="F1110">
        <v>8.1414000000000009</v>
      </c>
      <c r="G1110">
        <v>4844183</v>
      </c>
      <c r="H1110">
        <v>8.1287000000000003</v>
      </c>
    </row>
    <row r="1111" spans="1:8" x14ac:dyDescent="0.3">
      <c r="A1111" t="s">
        <v>170</v>
      </c>
      <c r="B1111" t="s">
        <v>698</v>
      </c>
      <c r="C1111">
        <v>8.1414000000000009</v>
      </c>
      <c r="D1111">
        <v>8.2842000000000002</v>
      </c>
      <c r="E1111">
        <v>8.0747</v>
      </c>
      <c r="F1111">
        <v>8.2842000000000002</v>
      </c>
      <c r="G1111">
        <v>6479863</v>
      </c>
      <c r="H1111">
        <v>8.2143999999999995</v>
      </c>
    </row>
    <row r="1112" spans="1:8" x14ac:dyDescent="0.3">
      <c r="A1112" t="s">
        <v>170</v>
      </c>
      <c r="B1112" t="s">
        <v>699</v>
      </c>
      <c r="C1112">
        <v>8.2842000000000002</v>
      </c>
      <c r="D1112">
        <v>8.4460999999999995</v>
      </c>
      <c r="E1112">
        <v>8.1603999999999992</v>
      </c>
      <c r="F1112">
        <v>8.4175000000000004</v>
      </c>
      <c r="G1112">
        <v>7248322</v>
      </c>
      <c r="H1112">
        <v>8.3413000000000004</v>
      </c>
    </row>
    <row r="1113" spans="1:8" x14ac:dyDescent="0.3">
      <c r="A1113" t="s">
        <v>170</v>
      </c>
      <c r="B1113" t="s">
        <v>700</v>
      </c>
      <c r="C1113">
        <v>8.4746000000000006</v>
      </c>
      <c r="D1113">
        <v>8.4746000000000006</v>
      </c>
      <c r="E1113">
        <v>8.3317999999999994</v>
      </c>
      <c r="F1113">
        <v>8.3317999999999994</v>
      </c>
      <c r="G1113">
        <v>4089280</v>
      </c>
      <c r="H1113">
        <v>8.3794000000000004</v>
      </c>
    </row>
    <row r="1114" spans="1:8" x14ac:dyDescent="0.3">
      <c r="A1114" t="s">
        <v>170</v>
      </c>
      <c r="B1114" t="s">
        <v>77</v>
      </c>
      <c r="C1114">
        <v>8.3317999999999994</v>
      </c>
      <c r="D1114">
        <v>8.3794000000000004</v>
      </c>
      <c r="E1114">
        <v>8.0841999999999992</v>
      </c>
      <c r="F1114">
        <v>8.3698999999999995</v>
      </c>
      <c r="G1114">
        <v>7701191</v>
      </c>
      <c r="H1114">
        <v>8.2777999999999992</v>
      </c>
    </row>
    <row r="1115" spans="1:8" x14ac:dyDescent="0.3">
      <c r="A1115" t="s">
        <v>170</v>
      </c>
      <c r="B1115" t="s">
        <v>701</v>
      </c>
      <c r="C1115">
        <v>8.3794000000000004</v>
      </c>
      <c r="D1115">
        <v>8.4840999999999998</v>
      </c>
      <c r="E1115">
        <v>8.3127999999999993</v>
      </c>
      <c r="F1115">
        <v>8.4365000000000006</v>
      </c>
      <c r="G1115">
        <v>7176177</v>
      </c>
      <c r="H1115">
        <v>8.4110999999999994</v>
      </c>
    </row>
    <row r="1116" spans="1:8" x14ac:dyDescent="0.3">
      <c r="A1116" t="s">
        <v>170</v>
      </c>
      <c r="B1116" t="s">
        <v>702</v>
      </c>
      <c r="C1116">
        <v>8.5508000000000006</v>
      </c>
      <c r="D1116">
        <v>8.5508000000000006</v>
      </c>
      <c r="E1116">
        <v>8.3413000000000004</v>
      </c>
      <c r="F1116">
        <v>8.3507999999999996</v>
      </c>
      <c r="G1116">
        <v>2561055</v>
      </c>
      <c r="H1116">
        <v>8.4143000000000008</v>
      </c>
    </row>
    <row r="1117" spans="1:8" x14ac:dyDescent="0.3">
      <c r="A1117" t="s">
        <v>170</v>
      </c>
      <c r="B1117" t="s">
        <v>139</v>
      </c>
      <c r="C1117">
        <v>8.3507999999999996</v>
      </c>
      <c r="D1117">
        <v>8.3507999999999996</v>
      </c>
      <c r="E1117">
        <v>8.1033000000000008</v>
      </c>
      <c r="F1117">
        <v>8.1222999999999992</v>
      </c>
      <c r="G1117">
        <v>3849849</v>
      </c>
      <c r="H1117">
        <v>8.1920999999999999</v>
      </c>
    </row>
    <row r="1118" spans="1:8" x14ac:dyDescent="0.3">
      <c r="A1118" t="s">
        <v>170</v>
      </c>
      <c r="B1118" t="s">
        <v>156</v>
      </c>
      <c r="C1118">
        <v>8.1222999999999992</v>
      </c>
      <c r="D1118">
        <v>8.1222999999999992</v>
      </c>
      <c r="E1118">
        <v>7.9508999999999999</v>
      </c>
      <c r="F1118">
        <v>8.0652000000000008</v>
      </c>
      <c r="G1118">
        <v>4414350</v>
      </c>
      <c r="H1118">
        <v>8.0460999999999991</v>
      </c>
    </row>
    <row r="1119" spans="1:8" x14ac:dyDescent="0.3">
      <c r="A1119" t="s">
        <v>170</v>
      </c>
      <c r="B1119" t="s">
        <v>703</v>
      </c>
      <c r="C1119">
        <v>8.0652000000000008</v>
      </c>
      <c r="D1119">
        <v>8.2651000000000003</v>
      </c>
      <c r="E1119">
        <v>8.0652000000000008</v>
      </c>
      <c r="F1119">
        <v>8.2555999999999994</v>
      </c>
      <c r="G1119">
        <v>4635095</v>
      </c>
      <c r="H1119">
        <v>8.1952999999999996</v>
      </c>
    </row>
    <row r="1120" spans="1:8" x14ac:dyDescent="0.3">
      <c r="A1120" t="s">
        <v>170</v>
      </c>
      <c r="B1120" t="s">
        <v>223</v>
      </c>
      <c r="C1120">
        <v>8.2461000000000002</v>
      </c>
      <c r="D1120">
        <v>8.4175000000000004</v>
      </c>
      <c r="E1120">
        <v>8.1984999999999992</v>
      </c>
      <c r="F1120">
        <v>8.4175000000000004</v>
      </c>
      <c r="G1120">
        <v>5604635</v>
      </c>
      <c r="H1120">
        <v>8.3445</v>
      </c>
    </row>
    <row r="1121" spans="1:8" x14ac:dyDescent="0.3">
      <c r="A1121" t="s">
        <v>170</v>
      </c>
      <c r="B1121" t="s">
        <v>228</v>
      </c>
      <c r="C1121">
        <v>8.3794000000000004</v>
      </c>
      <c r="D1121">
        <v>8.4175000000000004</v>
      </c>
      <c r="E1121">
        <v>8.2651000000000003</v>
      </c>
      <c r="F1121">
        <v>8.3507999999999996</v>
      </c>
      <c r="G1121">
        <v>5651835</v>
      </c>
      <c r="H1121">
        <v>8.3445</v>
      </c>
    </row>
    <row r="1122" spans="1:8" x14ac:dyDescent="0.3">
      <c r="A1122" t="s">
        <v>170</v>
      </c>
      <c r="B1122" t="s">
        <v>704</v>
      </c>
      <c r="C1122">
        <v>8.3317999999999994</v>
      </c>
      <c r="D1122">
        <v>8.5221999999999998</v>
      </c>
      <c r="E1122">
        <v>8.3317999999999994</v>
      </c>
      <c r="F1122">
        <v>8.5221999999999998</v>
      </c>
      <c r="G1122">
        <v>4448897</v>
      </c>
      <c r="H1122">
        <v>8.4588000000000001</v>
      </c>
    </row>
    <row r="1123" spans="1:8" x14ac:dyDescent="0.3">
      <c r="A1123" t="s">
        <v>170</v>
      </c>
      <c r="B1123" t="s">
        <v>705</v>
      </c>
      <c r="C1123">
        <v>8.5221999999999998</v>
      </c>
      <c r="D1123">
        <v>8.5793999999999997</v>
      </c>
      <c r="E1123">
        <v>8.3698999999999995</v>
      </c>
      <c r="F1123">
        <v>8.4937000000000005</v>
      </c>
      <c r="G1123">
        <v>5595415</v>
      </c>
      <c r="H1123">
        <v>8.4809999999999999</v>
      </c>
    </row>
    <row r="1124" spans="1:8" x14ac:dyDescent="0.3">
      <c r="A1124" t="s">
        <v>170</v>
      </c>
      <c r="B1124" t="s">
        <v>706</v>
      </c>
      <c r="C1124">
        <v>8.4937000000000005</v>
      </c>
      <c r="D1124">
        <v>8.5602999999999998</v>
      </c>
      <c r="E1124">
        <v>8.2842000000000002</v>
      </c>
      <c r="F1124">
        <v>8.4175000000000004</v>
      </c>
      <c r="G1124">
        <v>6967870</v>
      </c>
      <c r="H1124">
        <v>8.4207000000000001</v>
      </c>
    </row>
    <row r="1125" spans="1:8" x14ac:dyDescent="0.3">
      <c r="A1125" t="s">
        <v>170</v>
      </c>
      <c r="B1125" t="s">
        <v>265</v>
      </c>
      <c r="C1125">
        <v>8.4175000000000004</v>
      </c>
      <c r="D1125">
        <v>8.4556000000000004</v>
      </c>
      <c r="E1125">
        <v>8.3507999999999996</v>
      </c>
      <c r="F1125">
        <v>8.4175000000000004</v>
      </c>
      <c r="G1125">
        <v>2460325</v>
      </c>
      <c r="H1125">
        <v>8.4079999999999995</v>
      </c>
    </row>
    <row r="1126" spans="1:8" x14ac:dyDescent="0.3">
      <c r="A1126" t="s">
        <v>170</v>
      </c>
      <c r="B1126" t="s">
        <v>707</v>
      </c>
      <c r="C1126">
        <v>8.4460999999999995</v>
      </c>
      <c r="D1126">
        <v>8.4460999999999995</v>
      </c>
      <c r="E1126">
        <v>8.2555999999999994</v>
      </c>
      <c r="F1126">
        <v>8.3032000000000004</v>
      </c>
      <c r="G1126">
        <v>3197052</v>
      </c>
      <c r="H1126">
        <v>8.3350000000000009</v>
      </c>
    </row>
    <row r="1127" spans="1:8" x14ac:dyDescent="0.3">
      <c r="A1127" t="s">
        <v>170</v>
      </c>
      <c r="B1127" t="s">
        <v>271</v>
      </c>
      <c r="C1127">
        <v>8.3032000000000004</v>
      </c>
      <c r="D1127">
        <v>8.3317999999999994</v>
      </c>
      <c r="E1127">
        <v>7.9984999999999999</v>
      </c>
      <c r="F1127">
        <v>8.0747</v>
      </c>
      <c r="G1127">
        <v>2605552</v>
      </c>
      <c r="H1127">
        <v>8.1349999999999998</v>
      </c>
    </row>
    <row r="1128" spans="1:8" x14ac:dyDescent="0.3">
      <c r="A1128" t="s">
        <v>170</v>
      </c>
      <c r="B1128" t="s">
        <v>708</v>
      </c>
      <c r="C1128">
        <v>8.0460999999999991</v>
      </c>
      <c r="D1128">
        <v>8.1128</v>
      </c>
      <c r="E1128">
        <v>7.9508999999999999</v>
      </c>
      <c r="F1128">
        <v>8.0937000000000001</v>
      </c>
      <c r="G1128">
        <v>5367741</v>
      </c>
      <c r="H1128">
        <v>8.0525000000000002</v>
      </c>
    </row>
    <row r="1129" spans="1:8" x14ac:dyDescent="0.3">
      <c r="A1129" t="s">
        <v>170</v>
      </c>
      <c r="B1129" t="s">
        <v>709</v>
      </c>
      <c r="C1129">
        <v>8.0747</v>
      </c>
      <c r="D1129">
        <v>8.1509</v>
      </c>
      <c r="E1129">
        <v>8.0747</v>
      </c>
      <c r="F1129">
        <v>8.1318000000000001</v>
      </c>
      <c r="G1129">
        <v>1423321</v>
      </c>
      <c r="H1129">
        <v>8.1190999999999995</v>
      </c>
    </row>
    <row r="1130" spans="1:8" x14ac:dyDescent="0.3">
      <c r="A1130" t="s">
        <v>170</v>
      </c>
      <c r="B1130" t="s">
        <v>283</v>
      </c>
      <c r="C1130">
        <v>8.1414000000000009</v>
      </c>
      <c r="D1130">
        <v>8.1603999999999992</v>
      </c>
      <c r="E1130">
        <v>7.9984999999999999</v>
      </c>
      <c r="F1130">
        <v>8.0460999999999991</v>
      </c>
      <c r="G1130">
        <v>2901330</v>
      </c>
      <c r="H1130">
        <v>8.0684000000000005</v>
      </c>
    </row>
    <row r="1131" spans="1:8" x14ac:dyDescent="0.3">
      <c r="A1131" t="s">
        <v>170</v>
      </c>
      <c r="B1131" t="s">
        <v>290</v>
      </c>
      <c r="C1131">
        <v>8.0079999999999991</v>
      </c>
      <c r="D1131">
        <v>8.0366</v>
      </c>
      <c r="E1131">
        <v>7.8556999999999997</v>
      </c>
      <c r="F1131">
        <v>7.8746999999999998</v>
      </c>
      <c r="G1131">
        <v>3132905</v>
      </c>
      <c r="H1131">
        <v>7.9222999999999999</v>
      </c>
    </row>
    <row r="1132" spans="1:8" x14ac:dyDescent="0.3">
      <c r="A1132" t="s">
        <v>170</v>
      </c>
      <c r="B1132" t="s">
        <v>710</v>
      </c>
      <c r="C1132">
        <v>7.8746999999999998</v>
      </c>
      <c r="D1132">
        <v>7.8842999999999996</v>
      </c>
      <c r="E1132">
        <v>7.6843000000000004</v>
      </c>
      <c r="F1132">
        <v>7.8556999999999997</v>
      </c>
      <c r="G1132">
        <v>5758645</v>
      </c>
      <c r="H1132">
        <v>7.8080999999999996</v>
      </c>
    </row>
    <row r="1133" spans="1:8" x14ac:dyDescent="0.3">
      <c r="A1133" t="s">
        <v>170</v>
      </c>
      <c r="B1133" t="s">
        <v>512</v>
      </c>
      <c r="C1133">
        <v>7.8556999999999997</v>
      </c>
      <c r="D1133">
        <v>7.97</v>
      </c>
      <c r="E1133">
        <v>7.7794999999999996</v>
      </c>
      <c r="F1133">
        <v>7.8270999999999997</v>
      </c>
      <c r="G1133">
        <v>4506482</v>
      </c>
      <c r="H1133">
        <v>7.8589000000000002</v>
      </c>
    </row>
    <row r="1134" spans="1:8" x14ac:dyDescent="0.3">
      <c r="A1134" t="s">
        <v>170</v>
      </c>
      <c r="B1134" t="s">
        <v>91</v>
      </c>
      <c r="C1134">
        <v>7.4748000000000001</v>
      </c>
      <c r="D1134">
        <v>7.6748000000000003</v>
      </c>
      <c r="E1134">
        <v>7.3319999999999999</v>
      </c>
      <c r="F1134">
        <v>7.5986000000000002</v>
      </c>
      <c r="G1134">
        <v>5311313</v>
      </c>
      <c r="H1134">
        <v>7.5350999999999999</v>
      </c>
    </row>
    <row r="1135" spans="1:8" x14ac:dyDescent="0.3">
      <c r="A1135" t="s">
        <v>170</v>
      </c>
      <c r="B1135" t="s">
        <v>93</v>
      </c>
      <c r="C1135">
        <v>7.6938000000000004</v>
      </c>
      <c r="D1135">
        <v>7.6938000000000004</v>
      </c>
      <c r="E1135">
        <v>7.3986000000000001</v>
      </c>
      <c r="F1135">
        <v>7.4558</v>
      </c>
      <c r="G1135">
        <v>2937047</v>
      </c>
      <c r="H1135">
        <v>7.5160999999999998</v>
      </c>
    </row>
    <row r="1136" spans="1:8" x14ac:dyDescent="0.3">
      <c r="A1136" t="s">
        <v>170</v>
      </c>
      <c r="B1136" t="s">
        <v>711</v>
      </c>
      <c r="C1136">
        <v>7.9984999999999999</v>
      </c>
      <c r="D1136">
        <v>7.9984999999999999</v>
      </c>
      <c r="E1136">
        <v>7.6843000000000004</v>
      </c>
      <c r="F1136">
        <v>7.8080999999999996</v>
      </c>
      <c r="G1136">
        <v>10620120</v>
      </c>
      <c r="H1136">
        <v>7.8303000000000003</v>
      </c>
    </row>
    <row r="1137" spans="1:8" x14ac:dyDescent="0.3">
      <c r="A1137" t="s">
        <v>170</v>
      </c>
      <c r="B1137" t="s">
        <v>712</v>
      </c>
      <c r="C1137">
        <v>7.8651999999999997</v>
      </c>
      <c r="D1137">
        <v>7.9889999999999999</v>
      </c>
      <c r="E1137">
        <v>7.8556999999999997</v>
      </c>
      <c r="F1137">
        <v>7.9222999999999999</v>
      </c>
      <c r="G1137">
        <v>7397515</v>
      </c>
      <c r="H1137">
        <v>7.9222999999999999</v>
      </c>
    </row>
    <row r="1138" spans="1:8" x14ac:dyDescent="0.3">
      <c r="A1138" t="s">
        <v>170</v>
      </c>
      <c r="B1138" t="s">
        <v>162</v>
      </c>
      <c r="C1138">
        <v>7.9127999999999998</v>
      </c>
      <c r="D1138">
        <v>7.9222999999999999</v>
      </c>
      <c r="E1138">
        <v>7.7224000000000004</v>
      </c>
      <c r="F1138">
        <v>7.9222999999999999</v>
      </c>
      <c r="G1138">
        <v>2830714</v>
      </c>
      <c r="H1138">
        <v>7.8556999999999997</v>
      </c>
    </row>
    <row r="1139" spans="1:8" x14ac:dyDescent="0.3">
      <c r="A1139" t="s">
        <v>170</v>
      </c>
      <c r="B1139" t="s">
        <v>220</v>
      </c>
      <c r="C1139">
        <v>7.8842999999999996</v>
      </c>
      <c r="D1139">
        <v>7.9032999999999998</v>
      </c>
      <c r="E1139">
        <v>7.6081000000000003</v>
      </c>
      <c r="F1139">
        <v>7.9032999999999998</v>
      </c>
      <c r="G1139">
        <v>3510085</v>
      </c>
      <c r="H1139">
        <v>7.8048999999999999</v>
      </c>
    </row>
    <row r="1140" spans="1:8" x14ac:dyDescent="0.3">
      <c r="A1140" t="s">
        <v>170</v>
      </c>
      <c r="B1140" t="s">
        <v>713</v>
      </c>
      <c r="C1140">
        <v>8.1509</v>
      </c>
      <c r="D1140">
        <v>8.1509</v>
      </c>
      <c r="E1140">
        <v>7.9318999999999997</v>
      </c>
      <c r="F1140">
        <v>8.0460999999999991</v>
      </c>
      <c r="G1140">
        <v>3446367</v>
      </c>
      <c r="H1140">
        <v>8.0429999999999993</v>
      </c>
    </row>
    <row r="1141" spans="1:8" x14ac:dyDescent="0.3">
      <c r="A1141" t="s">
        <v>170</v>
      </c>
      <c r="B1141" t="s">
        <v>714</v>
      </c>
      <c r="C1141">
        <v>8.0556999999999999</v>
      </c>
      <c r="D1141">
        <v>8.0652000000000008</v>
      </c>
      <c r="E1141">
        <v>7.9032999999999998</v>
      </c>
      <c r="F1141">
        <v>8.0460999999999991</v>
      </c>
      <c r="G1141">
        <v>2138739</v>
      </c>
      <c r="H1141">
        <v>8.0048999999999992</v>
      </c>
    </row>
    <row r="1142" spans="1:8" x14ac:dyDescent="0.3">
      <c r="A1142" t="s">
        <v>170</v>
      </c>
      <c r="B1142" t="s">
        <v>715</v>
      </c>
      <c r="C1142">
        <v>8.0366</v>
      </c>
      <c r="D1142">
        <v>8.1033000000000008</v>
      </c>
      <c r="E1142">
        <v>7.9794999999999998</v>
      </c>
      <c r="F1142">
        <v>8.0841999999999992</v>
      </c>
      <c r="G1142">
        <v>4321789</v>
      </c>
      <c r="H1142">
        <v>8.0556999999999999</v>
      </c>
    </row>
    <row r="1143" spans="1:8" x14ac:dyDescent="0.3">
      <c r="A1143" t="s">
        <v>170</v>
      </c>
      <c r="B1143" t="s">
        <v>235</v>
      </c>
      <c r="C1143">
        <v>8.0747</v>
      </c>
      <c r="D1143">
        <v>8.0937000000000001</v>
      </c>
      <c r="E1143">
        <v>7.9603999999999999</v>
      </c>
      <c r="F1143">
        <v>8.0652000000000008</v>
      </c>
      <c r="G1143">
        <v>2760554</v>
      </c>
      <c r="H1143">
        <v>8.0397999999999996</v>
      </c>
    </row>
    <row r="1144" spans="1:8" x14ac:dyDescent="0.3">
      <c r="A1144" t="s">
        <v>170</v>
      </c>
      <c r="B1144" t="s">
        <v>259</v>
      </c>
      <c r="C1144">
        <v>8.0366</v>
      </c>
      <c r="D1144">
        <v>8.0937000000000001</v>
      </c>
      <c r="E1144">
        <v>7.97</v>
      </c>
      <c r="F1144">
        <v>8.0271000000000008</v>
      </c>
      <c r="G1144">
        <v>1232048</v>
      </c>
      <c r="H1144">
        <v>8.0303000000000004</v>
      </c>
    </row>
    <row r="1145" spans="1:8" x14ac:dyDescent="0.3">
      <c r="A1145" t="s">
        <v>170</v>
      </c>
      <c r="B1145" t="s">
        <v>716</v>
      </c>
      <c r="C1145">
        <v>8.0175999999999998</v>
      </c>
      <c r="D1145">
        <v>8.2271000000000001</v>
      </c>
      <c r="E1145">
        <v>8.0175999999999998</v>
      </c>
      <c r="F1145">
        <v>8.2080000000000002</v>
      </c>
      <c r="G1145">
        <v>4084494</v>
      </c>
      <c r="H1145">
        <v>8.1509</v>
      </c>
    </row>
    <row r="1146" spans="1:8" x14ac:dyDescent="0.3">
      <c r="A1146" t="s">
        <v>170</v>
      </c>
      <c r="B1146" t="s">
        <v>269</v>
      </c>
      <c r="C1146">
        <v>8.1984999999999992</v>
      </c>
      <c r="D1146">
        <v>8.4556000000000004</v>
      </c>
      <c r="E1146">
        <v>8.1984999999999992</v>
      </c>
      <c r="F1146">
        <v>8.3413000000000004</v>
      </c>
      <c r="G1146">
        <v>9767076</v>
      </c>
      <c r="H1146">
        <v>8.3317999999999994</v>
      </c>
    </row>
    <row r="1147" spans="1:8" x14ac:dyDescent="0.3">
      <c r="A1147" t="s">
        <v>170</v>
      </c>
      <c r="B1147" t="s">
        <v>282</v>
      </c>
      <c r="C1147">
        <v>8.2842000000000002</v>
      </c>
      <c r="D1147">
        <v>8.3794000000000004</v>
      </c>
      <c r="E1147">
        <v>8.2746999999999993</v>
      </c>
      <c r="F1147">
        <v>8.3794000000000004</v>
      </c>
      <c r="G1147">
        <v>847245</v>
      </c>
      <c r="H1147">
        <v>8.3445</v>
      </c>
    </row>
    <row r="1148" spans="1:8" x14ac:dyDescent="0.3">
      <c r="A1148" t="s">
        <v>170</v>
      </c>
      <c r="B1148" t="s">
        <v>717</v>
      </c>
      <c r="C1148">
        <v>8.3794000000000004</v>
      </c>
      <c r="D1148">
        <v>8.3984000000000005</v>
      </c>
      <c r="E1148">
        <v>8.1128</v>
      </c>
      <c r="F1148">
        <v>8.3984000000000005</v>
      </c>
      <c r="G1148">
        <v>5860371</v>
      </c>
      <c r="H1148">
        <v>8.3032000000000004</v>
      </c>
    </row>
    <row r="1149" spans="1:8" x14ac:dyDescent="0.3">
      <c r="A1149" t="s">
        <v>170</v>
      </c>
      <c r="B1149" t="s">
        <v>285</v>
      </c>
      <c r="C1149">
        <v>8.4556000000000004</v>
      </c>
      <c r="D1149">
        <v>8.4840999999999998</v>
      </c>
      <c r="E1149">
        <v>8.2271000000000001</v>
      </c>
      <c r="F1149">
        <v>8.3127999999999993</v>
      </c>
      <c r="G1149">
        <v>7304714</v>
      </c>
      <c r="H1149">
        <v>8.3413000000000004</v>
      </c>
    </row>
    <row r="1150" spans="1:8" x14ac:dyDescent="0.3">
      <c r="A1150" t="s">
        <v>170</v>
      </c>
      <c r="B1150" t="s">
        <v>718</v>
      </c>
      <c r="C1150">
        <v>8.2842000000000002</v>
      </c>
      <c r="D1150">
        <v>8.3794000000000004</v>
      </c>
      <c r="E1150">
        <v>8.2461000000000002</v>
      </c>
      <c r="F1150">
        <v>8.3794000000000004</v>
      </c>
      <c r="G1150">
        <v>3386449</v>
      </c>
      <c r="H1150">
        <v>8.3350000000000009</v>
      </c>
    </row>
    <row r="1151" spans="1:8" x14ac:dyDescent="0.3">
      <c r="A1151" t="s">
        <v>170</v>
      </c>
      <c r="B1151" t="s">
        <v>291</v>
      </c>
      <c r="C1151">
        <v>8.3698999999999995</v>
      </c>
      <c r="D1151">
        <v>8.4079999999999995</v>
      </c>
      <c r="E1151">
        <v>8.2842000000000002</v>
      </c>
      <c r="F1151">
        <v>8.3698999999999995</v>
      </c>
      <c r="G1151">
        <v>4175422</v>
      </c>
      <c r="H1151">
        <v>8.3539999999999992</v>
      </c>
    </row>
    <row r="1152" spans="1:8" x14ac:dyDescent="0.3">
      <c r="A1152" t="s">
        <v>170</v>
      </c>
      <c r="B1152" t="s">
        <v>295</v>
      </c>
      <c r="C1152">
        <v>8.3698999999999995</v>
      </c>
      <c r="D1152">
        <v>8.4556000000000004</v>
      </c>
      <c r="E1152">
        <v>8.1509</v>
      </c>
      <c r="F1152">
        <v>8.4365000000000006</v>
      </c>
      <c r="G1152">
        <v>8167438</v>
      </c>
      <c r="H1152">
        <v>8.3476999999999997</v>
      </c>
    </row>
    <row r="1153" spans="1:8" x14ac:dyDescent="0.3">
      <c r="A1153" t="s">
        <v>170</v>
      </c>
      <c r="B1153" t="s">
        <v>298</v>
      </c>
      <c r="C1153">
        <v>8.4365000000000006</v>
      </c>
      <c r="D1153">
        <v>8.4556000000000004</v>
      </c>
      <c r="E1153">
        <v>8.1699000000000002</v>
      </c>
      <c r="F1153">
        <v>8.2080000000000002</v>
      </c>
      <c r="G1153">
        <v>5755190</v>
      </c>
      <c r="H1153">
        <v>8.2777999999999992</v>
      </c>
    </row>
    <row r="1154" spans="1:8" x14ac:dyDescent="0.3">
      <c r="A1154" t="s">
        <v>170</v>
      </c>
      <c r="B1154" t="s">
        <v>719</v>
      </c>
      <c r="C1154">
        <v>8.2365999999999993</v>
      </c>
      <c r="D1154">
        <v>8.5698000000000008</v>
      </c>
      <c r="E1154">
        <v>8.2365999999999993</v>
      </c>
      <c r="F1154">
        <v>8.4460999999999995</v>
      </c>
      <c r="G1154">
        <v>15081060</v>
      </c>
      <c r="H1154">
        <v>8.4175000000000004</v>
      </c>
    </row>
    <row r="1155" spans="1:8" x14ac:dyDescent="0.3">
      <c r="A1155" t="s">
        <v>170</v>
      </c>
      <c r="B1155" t="s">
        <v>720</v>
      </c>
      <c r="C1155">
        <v>8.6079000000000008</v>
      </c>
      <c r="D1155">
        <v>8.6079000000000008</v>
      </c>
      <c r="E1155">
        <v>8.4556000000000004</v>
      </c>
      <c r="F1155">
        <v>8.5412999999999997</v>
      </c>
      <c r="G1155">
        <v>3841007</v>
      </c>
      <c r="H1155">
        <v>8.5349000000000004</v>
      </c>
    </row>
    <row r="1156" spans="1:8" x14ac:dyDescent="0.3">
      <c r="A1156" t="s">
        <v>170</v>
      </c>
      <c r="B1156" t="s">
        <v>721</v>
      </c>
      <c r="C1156">
        <v>8.4269999999999996</v>
      </c>
      <c r="D1156">
        <v>8.6079000000000008</v>
      </c>
      <c r="E1156">
        <v>8.4079999999999995</v>
      </c>
      <c r="F1156">
        <v>8.5508000000000006</v>
      </c>
      <c r="G1156">
        <v>2789042</v>
      </c>
      <c r="H1156">
        <v>8.5221999999999998</v>
      </c>
    </row>
    <row r="1157" spans="1:8" x14ac:dyDescent="0.3">
      <c r="A1157" t="s">
        <v>170</v>
      </c>
      <c r="B1157" t="s">
        <v>96</v>
      </c>
      <c r="C1157">
        <v>8.4937000000000005</v>
      </c>
      <c r="D1157">
        <v>8.6079000000000008</v>
      </c>
      <c r="E1157">
        <v>8.4650999999999996</v>
      </c>
      <c r="F1157">
        <v>8.5221999999999998</v>
      </c>
      <c r="G1157">
        <v>4620989</v>
      </c>
      <c r="H1157">
        <v>8.5318000000000005</v>
      </c>
    </row>
    <row r="1158" spans="1:8" x14ac:dyDescent="0.3">
      <c r="A1158" t="s">
        <v>170</v>
      </c>
      <c r="B1158" t="s">
        <v>722</v>
      </c>
      <c r="C1158">
        <v>8.5318000000000005</v>
      </c>
      <c r="D1158">
        <v>8.6841000000000008</v>
      </c>
      <c r="E1158">
        <v>8.5221999999999998</v>
      </c>
      <c r="F1158">
        <v>8.6745999999999999</v>
      </c>
      <c r="G1158">
        <v>3263909</v>
      </c>
      <c r="H1158">
        <v>8.6270000000000007</v>
      </c>
    </row>
    <row r="1159" spans="1:8" x14ac:dyDescent="0.3">
      <c r="A1159" t="s">
        <v>170</v>
      </c>
      <c r="B1159" t="s">
        <v>164</v>
      </c>
      <c r="C1159">
        <v>8.8269000000000002</v>
      </c>
      <c r="D1159">
        <v>8.8269000000000002</v>
      </c>
      <c r="E1159">
        <v>8.4079999999999995</v>
      </c>
      <c r="F1159">
        <v>8.4460999999999995</v>
      </c>
      <c r="G1159">
        <v>4690501</v>
      </c>
      <c r="H1159">
        <v>8.5602999999999998</v>
      </c>
    </row>
    <row r="1160" spans="1:8" x14ac:dyDescent="0.3">
      <c r="A1160" t="s">
        <v>170</v>
      </c>
      <c r="B1160" t="s">
        <v>723</v>
      </c>
      <c r="C1160">
        <v>8.5983999999999998</v>
      </c>
      <c r="D1160">
        <v>8.7792999999999992</v>
      </c>
      <c r="E1160">
        <v>8.5602999999999998</v>
      </c>
      <c r="F1160">
        <v>8.7698</v>
      </c>
      <c r="G1160">
        <v>12579190</v>
      </c>
      <c r="H1160">
        <v>8.7032000000000007</v>
      </c>
    </row>
    <row r="1161" spans="1:8" x14ac:dyDescent="0.3">
      <c r="A1161" t="s">
        <v>170</v>
      </c>
      <c r="B1161" t="s">
        <v>724</v>
      </c>
      <c r="C1161">
        <v>8.7698</v>
      </c>
      <c r="D1161">
        <v>8.8079000000000001</v>
      </c>
      <c r="E1161">
        <v>8.6745999999999999</v>
      </c>
      <c r="F1161">
        <v>8.7984000000000009</v>
      </c>
      <c r="G1161">
        <v>4541990</v>
      </c>
      <c r="H1161">
        <v>8.7603000000000009</v>
      </c>
    </row>
    <row r="1162" spans="1:8" x14ac:dyDescent="0.3">
      <c r="A1162" t="s">
        <v>170</v>
      </c>
      <c r="B1162" t="s">
        <v>725</v>
      </c>
      <c r="C1162">
        <v>8.8841000000000001</v>
      </c>
      <c r="D1162">
        <v>8.9506999999999994</v>
      </c>
      <c r="E1162">
        <v>8.6936</v>
      </c>
      <c r="F1162">
        <v>8.9316999999999993</v>
      </c>
      <c r="G1162">
        <v>6264764</v>
      </c>
      <c r="H1162">
        <v>8.8587000000000007</v>
      </c>
    </row>
    <row r="1163" spans="1:8" x14ac:dyDescent="0.3">
      <c r="A1163" t="s">
        <v>170</v>
      </c>
      <c r="B1163" t="s">
        <v>242</v>
      </c>
      <c r="C1163">
        <v>8.8841000000000001</v>
      </c>
      <c r="D1163">
        <v>8.8841000000000001</v>
      </c>
      <c r="E1163">
        <v>8.7222000000000008</v>
      </c>
      <c r="F1163">
        <v>8.8173999999999992</v>
      </c>
      <c r="G1163">
        <v>5065567</v>
      </c>
      <c r="H1163">
        <v>8.8079000000000001</v>
      </c>
    </row>
    <row r="1164" spans="1:8" x14ac:dyDescent="0.3">
      <c r="A1164" t="s">
        <v>170</v>
      </c>
      <c r="B1164" t="s">
        <v>726</v>
      </c>
      <c r="C1164">
        <v>8.9222000000000001</v>
      </c>
      <c r="D1164">
        <v>9.2363999999999997</v>
      </c>
      <c r="E1164">
        <v>8.8364999999999991</v>
      </c>
      <c r="F1164">
        <v>9.1888000000000005</v>
      </c>
      <c r="G1164">
        <v>8207636</v>
      </c>
      <c r="H1164">
        <v>9.0871999999999993</v>
      </c>
    </row>
    <row r="1165" spans="1:8" x14ac:dyDescent="0.3">
      <c r="A1165" t="s">
        <v>170</v>
      </c>
      <c r="B1165" t="s">
        <v>727</v>
      </c>
      <c r="C1165">
        <v>9.1888000000000005</v>
      </c>
      <c r="D1165">
        <v>9.2172999999999998</v>
      </c>
      <c r="E1165">
        <v>8.9793000000000003</v>
      </c>
      <c r="F1165">
        <v>9.1697000000000006</v>
      </c>
      <c r="G1165">
        <v>5455445</v>
      </c>
      <c r="H1165">
        <v>9.1220999999999997</v>
      </c>
    </row>
    <row r="1166" spans="1:8" x14ac:dyDescent="0.3">
      <c r="A1166" t="s">
        <v>170</v>
      </c>
      <c r="B1166" t="s">
        <v>728</v>
      </c>
      <c r="C1166">
        <v>9.1697000000000006</v>
      </c>
      <c r="D1166">
        <v>9.2934999999999999</v>
      </c>
      <c r="E1166">
        <v>9.0364000000000004</v>
      </c>
      <c r="F1166">
        <v>9.0458999999999996</v>
      </c>
      <c r="G1166">
        <v>6655837</v>
      </c>
      <c r="H1166">
        <v>9.1252999999999993</v>
      </c>
    </row>
    <row r="1167" spans="1:8" x14ac:dyDescent="0.3">
      <c r="A1167" t="s">
        <v>170</v>
      </c>
      <c r="B1167" t="s">
        <v>729</v>
      </c>
      <c r="C1167">
        <v>9.1220999999999997</v>
      </c>
      <c r="D1167">
        <v>9.1220999999999997</v>
      </c>
      <c r="E1167">
        <v>8.9125999999999994</v>
      </c>
      <c r="F1167">
        <v>9.0745000000000005</v>
      </c>
      <c r="G1167">
        <v>14778370</v>
      </c>
      <c r="H1167">
        <v>9.0364000000000004</v>
      </c>
    </row>
    <row r="1168" spans="1:8" x14ac:dyDescent="0.3">
      <c r="A1168" t="s">
        <v>170</v>
      </c>
      <c r="B1168" t="s">
        <v>730</v>
      </c>
      <c r="C1168">
        <v>9.0500000000000007</v>
      </c>
      <c r="D1168">
        <v>9.1</v>
      </c>
      <c r="E1168">
        <v>8.84</v>
      </c>
      <c r="F1168">
        <v>8.8800000000000008</v>
      </c>
      <c r="G1168">
        <v>8463632</v>
      </c>
      <c r="H1168">
        <v>8.94</v>
      </c>
    </row>
    <row r="1169" spans="1:8" x14ac:dyDescent="0.3">
      <c r="A1169" t="s">
        <v>170</v>
      </c>
      <c r="B1169" t="s">
        <v>731</v>
      </c>
      <c r="C1169">
        <v>8.9</v>
      </c>
      <c r="D1169">
        <v>8.9499999999999993</v>
      </c>
      <c r="E1169">
        <v>8.85</v>
      </c>
      <c r="F1169">
        <v>8.92</v>
      </c>
      <c r="G1169">
        <v>3465044</v>
      </c>
      <c r="H1169">
        <v>8.9067000000000007</v>
      </c>
    </row>
    <row r="1170" spans="1:8" x14ac:dyDescent="0.3">
      <c r="A1170" t="s">
        <v>170</v>
      </c>
      <c r="B1170" t="s">
        <v>732</v>
      </c>
      <c r="C1170">
        <v>8.94</v>
      </c>
      <c r="D1170">
        <v>8.9700000000000006</v>
      </c>
      <c r="E1170">
        <v>8.86</v>
      </c>
      <c r="F1170">
        <v>8.86</v>
      </c>
      <c r="G1170">
        <v>2830899</v>
      </c>
      <c r="H1170">
        <v>8.8966999999999992</v>
      </c>
    </row>
    <row r="1171" spans="1:8" x14ac:dyDescent="0.3">
      <c r="A1171" t="s">
        <v>170</v>
      </c>
      <c r="B1171" t="s">
        <v>733</v>
      </c>
      <c r="C1171">
        <v>8.86</v>
      </c>
      <c r="D1171">
        <v>8.8699999999999992</v>
      </c>
      <c r="E1171">
        <v>8.7200000000000006</v>
      </c>
      <c r="F1171">
        <v>8.8000000000000007</v>
      </c>
      <c r="G1171">
        <v>2820029</v>
      </c>
      <c r="H1171">
        <v>8.7966999999999995</v>
      </c>
    </row>
    <row r="1172" spans="1:8" x14ac:dyDescent="0.3">
      <c r="A1172" t="s">
        <v>170</v>
      </c>
      <c r="B1172" t="s">
        <v>734</v>
      </c>
      <c r="C1172">
        <v>8.8000000000000007</v>
      </c>
      <c r="D1172">
        <v>8.9499999999999993</v>
      </c>
      <c r="E1172">
        <v>8.7899999999999991</v>
      </c>
      <c r="F1172">
        <v>8.86</v>
      </c>
      <c r="G1172">
        <v>3608232</v>
      </c>
      <c r="H1172">
        <v>8.8666999999999998</v>
      </c>
    </row>
    <row r="1173" spans="1:8" x14ac:dyDescent="0.3">
      <c r="A1173" t="s">
        <v>170</v>
      </c>
      <c r="B1173" t="s">
        <v>735</v>
      </c>
      <c r="C1173">
        <v>8.86</v>
      </c>
      <c r="D1173">
        <v>8.8699999999999992</v>
      </c>
      <c r="E1173">
        <v>8.81</v>
      </c>
      <c r="F1173">
        <v>8.82</v>
      </c>
      <c r="G1173">
        <v>1561711</v>
      </c>
      <c r="H1173">
        <v>8.8332999999999995</v>
      </c>
    </row>
    <row r="1174" spans="1:8" x14ac:dyDescent="0.3">
      <c r="A1174" t="s">
        <v>104</v>
      </c>
      <c r="B1174" t="s">
        <v>696</v>
      </c>
      <c r="C1174">
        <v>109.5</v>
      </c>
      <c r="D1174">
        <v>111.1</v>
      </c>
      <c r="E1174">
        <v>108.5</v>
      </c>
      <c r="F1174">
        <v>109.6</v>
      </c>
      <c r="G1174">
        <v>9517582</v>
      </c>
      <c r="H1174">
        <v>109.7333</v>
      </c>
    </row>
    <row r="1175" spans="1:8" x14ac:dyDescent="0.3">
      <c r="A1175" t="s">
        <v>104</v>
      </c>
      <c r="B1175" t="s">
        <v>697</v>
      </c>
      <c r="C1175">
        <v>109.6</v>
      </c>
      <c r="D1175">
        <v>110.3</v>
      </c>
      <c r="E1175">
        <v>106.4</v>
      </c>
      <c r="F1175">
        <v>106.6</v>
      </c>
      <c r="G1175">
        <v>10732120</v>
      </c>
      <c r="H1175">
        <v>107.7667</v>
      </c>
    </row>
    <row r="1176" spans="1:8" x14ac:dyDescent="0.3">
      <c r="A1176" t="s">
        <v>104</v>
      </c>
      <c r="B1176" t="s">
        <v>698</v>
      </c>
      <c r="C1176">
        <v>106.6</v>
      </c>
      <c r="D1176">
        <v>108.7</v>
      </c>
      <c r="E1176">
        <v>106</v>
      </c>
      <c r="F1176">
        <v>107.6</v>
      </c>
      <c r="G1176">
        <v>12949140</v>
      </c>
      <c r="H1176">
        <v>107.4333</v>
      </c>
    </row>
    <row r="1177" spans="1:8" x14ac:dyDescent="0.3">
      <c r="A1177" t="s">
        <v>104</v>
      </c>
      <c r="B1177" t="s">
        <v>699</v>
      </c>
      <c r="C1177">
        <v>107.8</v>
      </c>
      <c r="D1177">
        <v>110.4</v>
      </c>
      <c r="E1177">
        <v>107.4</v>
      </c>
      <c r="F1177">
        <v>109.5</v>
      </c>
      <c r="G1177">
        <v>14672440</v>
      </c>
      <c r="H1177">
        <v>109.1</v>
      </c>
    </row>
    <row r="1178" spans="1:8" x14ac:dyDescent="0.3">
      <c r="A1178" t="s">
        <v>104</v>
      </c>
      <c r="B1178" t="s">
        <v>700</v>
      </c>
      <c r="C1178">
        <v>109.5</v>
      </c>
      <c r="D1178">
        <v>110.1</v>
      </c>
      <c r="E1178">
        <v>106.3</v>
      </c>
      <c r="F1178">
        <v>108</v>
      </c>
      <c r="G1178">
        <v>13862410</v>
      </c>
      <c r="H1178">
        <v>108.13330000000001</v>
      </c>
    </row>
    <row r="1179" spans="1:8" x14ac:dyDescent="0.3">
      <c r="A1179" t="s">
        <v>104</v>
      </c>
      <c r="B1179" t="s">
        <v>77</v>
      </c>
      <c r="C1179">
        <v>105.5</v>
      </c>
      <c r="D1179">
        <v>107</v>
      </c>
      <c r="E1179">
        <v>103.1</v>
      </c>
      <c r="F1179">
        <v>104.9</v>
      </c>
      <c r="G1179">
        <v>10538580</v>
      </c>
      <c r="H1179">
        <v>105</v>
      </c>
    </row>
    <row r="1180" spans="1:8" x14ac:dyDescent="0.3">
      <c r="A1180" t="s">
        <v>104</v>
      </c>
      <c r="B1180" t="s">
        <v>701</v>
      </c>
      <c r="C1180">
        <v>105.4</v>
      </c>
      <c r="D1180">
        <v>110.2</v>
      </c>
      <c r="E1180">
        <v>105.1</v>
      </c>
      <c r="F1180">
        <v>109.2</v>
      </c>
      <c r="G1180">
        <v>11952520</v>
      </c>
      <c r="H1180">
        <v>108.16670000000001</v>
      </c>
    </row>
    <row r="1181" spans="1:8" x14ac:dyDescent="0.3">
      <c r="A1181" t="s">
        <v>104</v>
      </c>
      <c r="B1181" t="s">
        <v>702</v>
      </c>
      <c r="C1181">
        <v>109.7</v>
      </c>
      <c r="D1181">
        <v>111.4</v>
      </c>
      <c r="E1181">
        <v>109.2</v>
      </c>
      <c r="F1181">
        <v>110.2</v>
      </c>
      <c r="G1181">
        <v>15484560</v>
      </c>
      <c r="H1181">
        <v>110.2667</v>
      </c>
    </row>
    <row r="1182" spans="1:8" x14ac:dyDescent="0.3">
      <c r="A1182" t="s">
        <v>104</v>
      </c>
      <c r="B1182" t="s">
        <v>139</v>
      </c>
      <c r="C1182">
        <v>111.4</v>
      </c>
      <c r="D1182">
        <v>114.3</v>
      </c>
      <c r="E1182">
        <v>109.4</v>
      </c>
      <c r="F1182">
        <v>110.9</v>
      </c>
      <c r="G1182">
        <v>18850410</v>
      </c>
      <c r="H1182">
        <v>111.5333</v>
      </c>
    </row>
    <row r="1183" spans="1:8" x14ac:dyDescent="0.3">
      <c r="A1183" t="s">
        <v>104</v>
      </c>
      <c r="B1183" t="s">
        <v>156</v>
      </c>
      <c r="C1183">
        <v>111</v>
      </c>
      <c r="D1183">
        <v>112.3</v>
      </c>
      <c r="E1183">
        <v>109</v>
      </c>
      <c r="F1183">
        <v>111.2</v>
      </c>
      <c r="G1183">
        <v>8433613</v>
      </c>
      <c r="H1183">
        <v>110.83329999999999</v>
      </c>
    </row>
    <row r="1184" spans="1:8" x14ac:dyDescent="0.3">
      <c r="A1184" t="s">
        <v>104</v>
      </c>
      <c r="B1184" t="s">
        <v>703</v>
      </c>
      <c r="C1184">
        <v>112.7</v>
      </c>
      <c r="D1184">
        <v>114.3</v>
      </c>
      <c r="E1184">
        <v>111.8</v>
      </c>
      <c r="F1184">
        <v>114.1</v>
      </c>
      <c r="G1184">
        <v>9305830</v>
      </c>
      <c r="H1184">
        <v>113.4</v>
      </c>
    </row>
    <row r="1185" spans="1:8" x14ac:dyDescent="0.3">
      <c r="A1185" t="s">
        <v>104</v>
      </c>
      <c r="B1185" t="s">
        <v>223</v>
      </c>
      <c r="C1185">
        <v>114.2</v>
      </c>
      <c r="D1185">
        <v>114.6</v>
      </c>
      <c r="E1185">
        <v>111.9</v>
      </c>
      <c r="F1185">
        <v>112.8</v>
      </c>
      <c r="G1185">
        <v>6666986</v>
      </c>
      <c r="H1185">
        <v>113.1</v>
      </c>
    </row>
    <row r="1186" spans="1:8" x14ac:dyDescent="0.3">
      <c r="A1186" t="s">
        <v>104</v>
      </c>
      <c r="B1186" t="s">
        <v>228</v>
      </c>
      <c r="C1186">
        <v>111.9</v>
      </c>
      <c r="D1186">
        <v>112.9</v>
      </c>
      <c r="E1186">
        <v>110</v>
      </c>
      <c r="F1186">
        <v>110.1</v>
      </c>
      <c r="G1186">
        <v>9231488</v>
      </c>
      <c r="H1186">
        <v>111</v>
      </c>
    </row>
    <row r="1187" spans="1:8" x14ac:dyDescent="0.3">
      <c r="A1187" t="s">
        <v>104</v>
      </c>
      <c r="B1187" t="s">
        <v>704</v>
      </c>
      <c r="C1187">
        <v>109.8</v>
      </c>
      <c r="D1187">
        <v>114.6</v>
      </c>
      <c r="E1187">
        <v>109.8</v>
      </c>
      <c r="F1187">
        <v>114</v>
      </c>
      <c r="G1187">
        <v>11641370</v>
      </c>
      <c r="H1187">
        <v>112.8</v>
      </c>
    </row>
    <row r="1188" spans="1:8" x14ac:dyDescent="0.3">
      <c r="A1188" t="s">
        <v>104</v>
      </c>
      <c r="B1188" t="s">
        <v>705</v>
      </c>
      <c r="C1188">
        <v>114</v>
      </c>
      <c r="D1188">
        <v>115.5</v>
      </c>
      <c r="E1188">
        <v>112.8</v>
      </c>
      <c r="F1188">
        <v>113.8</v>
      </c>
      <c r="G1188">
        <v>8064049</v>
      </c>
      <c r="H1188">
        <v>114.0333</v>
      </c>
    </row>
    <row r="1189" spans="1:8" x14ac:dyDescent="0.3">
      <c r="A1189" t="s">
        <v>104</v>
      </c>
      <c r="B1189" t="s">
        <v>706</v>
      </c>
      <c r="C1189">
        <v>114.7</v>
      </c>
      <c r="D1189">
        <v>117</v>
      </c>
      <c r="E1189">
        <v>114.5</v>
      </c>
      <c r="F1189">
        <v>115.8</v>
      </c>
      <c r="G1189">
        <v>9332819</v>
      </c>
      <c r="H1189">
        <v>115.7667</v>
      </c>
    </row>
    <row r="1190" spans="1:8" x14ac:dyDescent="0.3">
      <c r="A1190" t="s">
        <v>104</v>
      </c>
      <c r="B1190" t="s">
        <v>265</v>
      </c>
      <c r="C1190">
        <v>115.5</v>
      </c>
      <c r="D1190">
        <v>115.6</v>
      </c>
      <c r="E1190">
        <v>112.8</v>
      </c>
      <c r="F1190">
        <v>112.8</v>
      </c>
      <c r="G1190">
        <v>7579005</v>
      </c>
      <c r="H1190">
        <v>113.7333</v>
      </c>
    </row>
    <row r="1191" spans="1:8" x14ac:dyDescent="0.3">
      <c r="A1191" t="s">
        <v>104</v>
      </c>
      <c r="B1191" t="s">
        <v>707</v>
      </c>
      <c r="C1191">
        <v>113</v>
      </c>
      <c r="D1191">
        <v>114.2</v>
      </c>
      <c r="E1191">
        <v>109.1</v>
      </c>
      <c r="F1191">
        <v>110.3</v>
      </c>
      <c r="G1191">
        <v>10611460</v>
      </c>
      <c r="H1191">
        <v>111.2</v>
      </c>
    </row>
    <row r="1192" spans="1:8" x14ac:dyDescent="0.3">
      <c r="A1192" t="s">
        <v>104</v>
      </c>
      <c r="B1192" t="s">
        <v>271</v>
      </c>
      <c r="C1192">
        <v>110.4</v>
      </c>
      <c r="D1192">
        <v>111</v>
      </c>
      <c r="E1192">
        <v>104.4</v>
      </c>
      <c r="F1192">
        <v>105</v>
      </c>
      <c r="G1192">
        <v>7986476</v>
      </c>
      <c r="H1192">
        <v>106.8</v>
      </c>
    </row>
    <row r="1193" spans="1:8" x14ac:dyDescent="0.3">
      <c r="A1193" t="s">
        <v>104</v>
      </c>
      <c r="B1193" t="s">
        <v>708</v>
      </c>
      <c r="C1193">
        <v>105.6</v>
      </c>
      <c r="D1193">
        <v>106.2</v>
      </c>
      <c r="E1193">
        <v>102.8</v>
      </c>
      <c r="F1193">
        <v>104.8</v>
      </c>
      <c r="G1193">
        <v>5580189</v>
      </c>
      <c r="H1193">
        <v>104.6</v>
      </c>
    </row>
    <row r="1194" spans="1:8" x14ac:dyDescent="0.3">
      <c r="A1194" t="s">
        <v>104</v>
      </c>
      <c r="B1194" t="s">
        <v>709</v>
      </c>
      <c r="C1194">
        <v>106.2</v>
      </c>
      <c r="D1194">
        <v>106.9</v>
      </c>
      <c r="E1194">
        <v>104.4</v>
      </c>
      <c r="F1194">
        <v>105.1</v>
      </c>
      <c r="G1194">
        <v>5908656</v>
      </c>
      <c r="H1194">
        <v>105.4667</v>
      </c>
    </row>
    <row r="1195" spans="1:8" x14ac:dyDescent="0.3">
      <c r="A1195" t="s">
        <v>104</v>
      </c>
      <c r="B1195" t="s">
        <v>283</v>
      </c>
      <c r="C1195">
        <v>105</v>
      </c>
      <c r="D1195">
        <v>105</v>
      </c>
      <c r="E1195">
        <v>102.3</v>
      </c>
      <c r="F1195">
        <v>105</v>
      </c>
      <c r="G1195">
        <v>6656464</v>
      </c>
      <c r="H1195">
        <v>104.1</v>
      </c>
    </row>
    <row r="1196" spans="1:8" x14ac:dyDescent="0.3">
      <c r="A1196" t="s">
        <v>104</v>
      </c>
      <c r="B1196" t="s">
        <v>290</v>
      </c>
      <c r="C1196">
        <v>103.4</v>
      </c>
      <c r="D1196">
        <v>105.9</v>
      </c>
      <c r="E1196">
        <v>102.8</v>
      </c>
      <c r="F1196">
        <v>105.2</v>
      </c>
      <c r="G1196">
        <v>9805307</v>
      </c>
      <c r="H1196">
        <v>104.63330000000001</v>
      </c>
    </row>
    <row r="1197" spans="1:8" x14ac:dyDescent="0.3">
      <c r="A1197" t="s">
        <v>104</v>
      </c>
      <c r="B1197" t="s">
        <v>710</v>
      </c>
      <c r="C1197">
        <v>104.5</v>
      </c>
      <c r="D1197">
        <v>106.5</v>
      </c>
      <c r="E1197">
        <v>104.3</v>
      </c>
      <c r="F1197">
        <v>104.8</v>
      </c>
      <c r="G1197">
        <v>5949514</v>
      </c>
      <c r="H1197">
        <v>105.2</v>
      </c>
    </row>
    <row r="1198" spans="1:8" x14ac:dyDescent="0.3">
      <c r="A1198" t="s">
        <v>104</v>
      </c>
      <c r="B1198" t="s">
        <v>512</v>
      </c>
      <c r="C1198">
        <v>105</v>
      </c>
      <c r="D1198">
        <v>105.8</v>
      </c>
      <c r="E1198">
        <v>101.7</v>
      </c>
      <c r="F1198">
        <v>102.4</v>
      </c>
      <c r="G1198">
        <v>9833773</v>
      </c>
      <c r="H1198">
        <v>103.3</v>
      </c>
    </row>
    <row r="1199" spans="1:8" x14ac:dyDescent="0.3">
      <c r="A1199" t="s">
        <v>104</v>
      </c>
      <c r="B1199" t="s">
        <v>91</v>
      </c>
      <c r="C1199">
        <v>96</v>
      </c>
      <c r="D1199">
        <v>101.6</v>
      </c>
      <c r="E1199">
        <v>95.9</v>
      </c>
      <c r="F1199">
        <v>100.7</v>
      </c>
      <c r="G1199">
        <v>6395249</v>
      </c>
      <c r="H1199">
        <v>99.4</v>
      </c>
    </row>
    <row r="1200" spans="1:8" x14ac:dyDescent="0.3">
      <c r="A1200" t="s">
        <v>104</v>
      </c>
      <c r="B1200" t="s">
        <v>93</v>
      </c>
      <c r="C1200">
        <v>100</v>
      </c>
      <c r="D1200">
        <v>101.4</v>
      </c>
      <c r="E1200">
        <v>97.95</v>
      </c>
      <c r="F1200">
        <v>97.95</v>
      </c>
      <c r="G1200">
        <v>5539896</v>
      </c>
      <c r="H1200">
        <v>99.1</v>
      </c>
    </row>
    <row r="1201" spans="1:8" x14ac:dyDescent="0.3">
      <c r="A1201" t="s">
        <v>104</v>
      </c>
      <c r="B1201" t="s">
        <v>711</v>
      </c>
      <c r="C1201">
        <v>98.55</v>
      </c>
      <c r="D1201">
        <v>100.3</v>
      </c>
      <c r="E1201">
        <v>97.75</v>
      </c>
      <c r="F1201">
        <v>98.7</v>
      </c>
      <c r="G1201">
        <v>5091293</v>
      </c>
      <c r="H1201">
        <v>98.916700000000006</v>
      </c>
    </row>
    <row r="1202" spans="1:8" x14ac:dyDescent="0.3">
      <c r="A1202" t="s">
        <v>104</v>
      </c>
      <c r="B1202" t="s">
        <v>712</v>
      </c>
      <c r="C1202">
        <v>99.2</v>
      </c>
      <c r="D1202">
        <v>100.4</v>
      </c>
      <c r="E1202">
        <v>97.5</v>
      </c>
      <c r="F1202">
        <v>97.5</v>
      </c>
      <c r="G1202">
        <v>4093131</v>
      </c>
      <c r="H1202">
        <v>98.466700000000003</v>
      </c>
    </row>
    <row r="1203" spans="1:8" x14ac:dyDescent="0.3">
      <c r="A1203" t="s">
        <v>104</v>
      </c>
      <c r="B1203" t="s">
        <v>162</v>
      </c>
      <c r="C1203">
        <v>97.3</v>
      </c>
      <c r="D1203">
        <v>97.8</v>
      </c>
      <c r="E1203">
        <v>93</v>
      </c>
      <c r="F1203">
        <v>93.05</v>
      </c>
      <c r="G1203">
        <v>5765426</v>
      </c>
      <c r="H1203">
        <v>94.616699999999994</v>
      </c>
    </row>
    <row r="1204" spans="1:8" x14ac:dyDescent="0.3">
      <c r="A1204" t="s">
        <v>104</v>
      </c>
      <c r="B1204" t="s">
        <v>220</v>
      </c>
      <c r="C1204">
        <v>91</v>
      </c>
      <c r="D1204">
        <v>93.15</v>
      </c>
      <c r="E1204">
        <v>89.7</v>
      </c>
      <c r="F1204">
        <v>92.65</v>
      </c>
      <c r="G1204">
        <v>6280529</v>
      </c>
      <c r="H1204">
        <v>91.833299999999994</v>
      </c>
    </row>
    <row r="1205" spans="1:8" x14ac:dyDescent="0.3">
      <c r="A1205" t="s">
        <v>104</v>
      </c>
      <c r="B1205" t="s">
        <v>713</v>
      </c>
      <c r="C1205">
        <v>95</v>
      </c>
      <c r="D1205">
        <v>96.85</v>
      </c>
      <c r="E1205">
        <v>93.9</v>
      </c>
      <c r="F1205">
        <v>96.2</v>
      </c>
      <c r="G1205">
        <v>6237744</v>
      </c>
      <c r="H1205">
        <v>95.65</v>
      </c>
    </row>
    <row r="1206" spans="1:8" x14ac:dyDescent="0.3">
      <c r="A1206" t="s">
        <v>104</v>
      </c>
      <c r="B1206" t="s">
        <v>714</v>
      </c>
      <c r="C1206">
        <v>92</v>
      </c>
      <c r="D1206">
        <v>94.7</v>
      </c>
      <c r="E1206">
        <v>91.9</v>
      </c>
      <c r="F1206">
        <v>93.45</v>
      </c>
      <c r="G1206">
        <v>6964079</v>
      </c>
      <c r="H1206">
        <v>93.35</v>
      </c>
    </row>
    <row r="1207" spans="1:8" x14ac:dyDescent="0.3">
      <c r="A1207" t="s">
        <v>104</v>
      </c>
      <c r="B1207" t="s">
        <v>715</v>
      </c>
      <c r="C1207">
        <v>93</v>
      </c>
      <c r="D1207">
        <v>94.95</v>
      </c>
      <c r="E1207">
        <v>92.25</v>
      </c>
      <c r="F1207">
        <v>92.8</v>
      </c>
      <c r="G1207">
        <v>5749469</v>
      </c>
      <c r="H1207">
        <v>93.333299999999994</v>
      </c>
    </row>
    <row r="1208" spans="1:8" x14ac:dyDescent="0.3">
      <c r="A1208" t="s">
        <v>104</v>
      </c>
      <c r="B1208" t="s">
        <v>235</v>
      </c>
      <c r="C1208">
        <v>92.65</v>
      </c>
      <c r="D1208">
        <v>92.7</v>
      </c>
      <c r="E1208">
        <v>89.6</v>
      </c>
      <c r="F1208">
        <v>89.8</v>
      </c>
      <c r="G1208">
        <v>6359666</v>
      </c>
      <c r="H1208">
        <v>90.7</v>
      </c>
    </row>
    <row r="1209" spans="1:8" x14ac:dyDescent="0.3">
      <c r="A1209" t="s">
        <v>104</v>
      </c>
      <c r="B1209" t="s">
        <v>259</v>
      </c>
      <c r="C1209">
        <v>89.8</v>
      </c>
      <c r="D1209">
        <v>90.5</v>
      </c>
      <c r="E1209">
        <v>89.1</v>
      </c>
      <c r="F1209">
        <v>89.1</v>
      </c>
      <c r="G1209">
        <v>5122419</v>
      </c>
      <c r="H1209">
        <v>89.566699999999997</v>
      </c>
    </row>
    <row r="1210" spans="1:8" x14ac:dyDescent="0.3">
      <c r="A1210" t="s">
        <v>104</v>
      </c>
      <c r="B1210" t="s">
        <v>716</v>
      </c>
      <c r="C1210">
        <v>89.5</v>
      </c>
      <c r="D1210">
        <v>92.1</v>
      </c>
      <c r="E1210">
        <v>89.5</v>
      </c>
      <c r="F1210">
        <v>92</v>
      </c>
      <c r="G1210">
        <v>3856587</v>
      </c>
      <c r="H1210">
        <v>91.2</v>
      </c>
    </row>
    <row r="1211" spans="1:8" x14ac:dyDescent="0.3">
      <c r="A1211" t="s">
        <v>104</v>
      </c>
      <c r="B1211" t="s">
        <v>269</v>
      </c>
      <c r="C1211">
        <v>92.2</v>
      </c>
      <c r="D1211">
        <v>92.9</v>
      </c>
      <c r="E1211">
        <v>89.45</v>
      </c>
      <c r="F1211">
        <v>90</v>
      </c>
      <c r="G1211">
        <v>3362816</v>
      </c>
      <c r="H1211">
        <v>90.783299999999997</v>
      </c>
    </row>
    <row r="1212" spans="1:8" x14ac:dyDescent="0.3">
      <c r="A1212" t="s">
        <v>104</v>
      </c>
      <c r="B1212" t="s">
        <v>282</v>
      </c>
      <c r="C1212">
        <v>89.5</v>
      </c>
      <c r="D1212">
        <v>90.7</v>
      </c>
      <c r="E1212">
        <v>89.1</v>
      </c>
      <c r="F1212">
        <v>89.7</v>
      </c>
      <c r="G1212">
        <v>2527316</v>
      </c>
      <c r="H1212">
        <v>89.833299999999994</v>
      </c>
    </row>
    <row r="1213" spans="1:8" x14ac:dyDescent="0.3">
      <c r="A1213" t="s">
        <v>104</v>
      </c>
      <c r="B1213" t="s">
        <v>717</v>
      </c>
      <c r="C1213">
        <v>88.95</v>
      </c>
      <c r="D1213">
        <v>91</v>
      </c>
      <c r="E1213">
        <v>86.05</v>
      </c>
      <c r="F1213">
        <v>91</v>
      </c>
      <c r="G1213">
        <v>5886891</v>
      </c>
      <c r="H1213">
        <v>89.35</v>
      </c>
    </row>
    <row r="1214" spans="1:8" x14ac:dyDescent="0.3">
      <c r="A1214" t="s">
        <v>104</v>
      </c>
      <c r="B1214" t="s">
        <v>285</v>
      </c>
      <c r="C1214">
        <v>90.8</v>
      </c>
      <c r="D1214">
        <v>90.85</v>
      </c>
      <c r="E1214">
        <v>88.7</v>
      </c>
      <c r="F1214">
        <v>89.1</v>
      </c>
      <c r="G1214">
        <v>3538234</v>
      </c>
      <c r="H1214">
        <v>89.55</v>
      </c>
    </row>
    <row r="1215" spans="1:8" x14ac:dyDescent="0.3">
      <c r="A1215" t="s">
        <v>104</v>
      </c>
      <c r="B1215" t="s">
        <v>718</v>
      </c>
      <c r="C1215">
        <v>90</v>
      </c>
      <c r="D1215">
        <v>90.5</v>
      </c>
      <c r="E1215">
        <v>88.85</v>
      </c>
      <c r="F1215">
        <v>90</v>
      </c>
      <c r="G1215">
        <v>6410616</v>
      </c>
      <c r="H1215">
        <v>89.783299999999997</v>
      </c>
    </row>
    <row r="1216" spans="1:8" x14ac:dyDescent="0.3">
      <c r="A1216" t="s">
        <v>104</v>
      </c>
      <c r="B1216" t="s">
        <v>291</v>
      </c>
      <c r="C1216">
        <v>89.1</v>
      </c>
      <c r="D1216">
        <v>90.05</v>
      </c>
      <c r="E1216">
        <v>87.85</v>
      </c>
      <c r="F1216">
        <v>87.85</v>
      </c>
      <c r="G1216">
        <v>2920973</v>
      </c>
      <c r="H1216">
        <v>88.583299999999994</v>
      </c>
    </row>
    <row r="1217" spans="1:8" x14ac:dyDescent="0.3">
      <c r="A1217" t="s">
        <v>104</v>
      </c>
      <c r="B1217" t="s">
        <v>295</v>
      </c>
      <c r="C1217">
        <v>88.05</v>
      </c>
      <c r="D1217">
        <v>88.45</v>
      </c>
      <c r="E1217">
        <v>86.25</v>
      </c>
      <c r="F1217">
        <v>86.95</v>
      </c>
      <c r="G1217">
        <v>4042039</v>
      </c>
      <c r="H1217">
        <v>87.216700000000003</v>
      </c>
    </row>
    <row r="1218" spans="1:8" x14ac:dyDescent="0.3">
      <c r="A1218" t="s">
        <v>104</v>
      </c>
      <c r="B1218" t="s">
        <v>298</v>
      </c>
      <c r="C1218">
        <v>86.8</v>
      </c>
      <c r="D1218">
        <v>88.35</v>
      </c>
      <c r="E1218">
        <v>86.35</v>
      </c>
      <c r="F1218">
        <v>87.75</v>
      </c>
      <c r="G1218">
        <v>3941128</v>
      </c>
      <c r="H1218">
        <v>87.4833</v>
      </c>
    </row>
    <row r="1219" spans="1:8" x14ac:dyDescent="0.3">
      <c r="A1219" t="s">
        <v>104</v>
      </c>
      <c r="B1219" t="s">
        <v>719</v>
      </c>
      <c r="C1219">
        <v>87.65</v>
      </c>
      <c r="D1219">
        <v>88.4</v>
      </c>
      <c r="E1219">
        <v>86.7</v>
      </c>
      <c r="F1219">
        <v>88.4</v>
      </c>
      <c r="G1219">
        <v>4965871</v>
      </c>
      <c r="H1219">
        <v>87.833299999999994</v>
      </c>
    </row>
    <row r="1220" spans="1:8" x14ac:dyDescent="0.3">
      <c r="A1220" t="s">
        <v>104</v>
      </c>
      <c r="B1220" t="s">
        <v>720</v>
      </c>
      <c r="C1220">
        <v>90</v>
      </c>
      <c r="D1220">
        <v>90.25</v>
      </c>
      <c r="E1220">
        <v>88.7</v>
      </c>
      <c r="F1220">
        <v>89</v>
      </c>
      <c r="G1220">
        <v>4485661</v>
      </c>
      <c r="H1220">
        <v>89.316699999999997</v>
      </c>
    </row>
    <row r="1221" spans="1:8" x14ac:dyDescent="0.3">
      <c r="A1221" t="s">
        <v>104</v>
      </c>
      <c r="B1221" t="s">
        <v>721</v>
      </c>
      <c r="C1221">
        <v>87.8</v>
      </c>
      <c r="D1221">
        <v>89.65</v>
      </c>
      <c r="E1221">
        <v>87.35</v>
      </c>
      <c r="F1221">
        <v>89.45</v>
      </c>
      <c r="G1221">
        <v>4040513</v>
      </c>
      <c r="H1221">
        <v>88.816699999999997</v>
      </c>
    </row>
    <row r="1222" spans="1:8" x14ac:dyDescent="0.3">
      <c r="A1222" t="s">
        <v>104</v>
      </c>
      <c r="B1222" t="s">
        <v>96</v>
      </c>
      <c r="C1222">
        <v>89.5</v>
      </c>
      <c r="D1222">
        <v>89.85</v>
      </c>
      <c r="E1222">
        <v>88.4</v>
      </c>
      <c r="F1222">
        <v>89.2</v>
      </c>
      <c r="G1222">
        <v>3191256</v>
      </c>
      <c r="H1222">
        <v>89.15</v>
      </c>
    </row>
    <row r="1223" spans="1:8" x14ac:dyDescent="0.3">
      <c r="A1223" t="s">
        <v>104</v>
      </c>
      <c r="B1223" t="s">
        <v>722</v>
      </c>
      <c r="C1223">
        <v>89.4</v>
      </c>
      <c r="D1223">
        <v>91.2</v>
      </c>
      <c r="E1223">
        <v>89.3</v>
      </c>
      <c r="F1223">
        <v>91.2</v>
      </c>
      <c r="G1223">
        <v>6551241</v>
      </c>
      <c r="H1223">
        <v>90.566699999999997</v>
      </c>
    </row>
    <row r="1224" spans="1:8" x14ac:dyDescent="0.3">
      <c r="A1224" t="s">
        <v>104</v>
      </c>
      <c r="B1224" t="s">
        <v>164</v>
      </c>
      <c r="C1224">
        <v>90.1</v>
      </c>
      <c r="D1224">
        <v>91.1</v>
      </c>
      <c r="E1224">
        <v>87.2</v>
      </c>
      <c r="F1224">
        <v>87.25</v>
      </c>
      <c r="G1224">
        <v>5545836</v>
      </c>
      <c r="H1224">
        <v>88.5167</v>
      </c>
    </row>
    <row r="1225" spans="1:8" x14ac:dyDescent="0.3">
      <c r="A1225" t="s">
        <v>104</v>
      </c>
      <c r="B1225" t="s">
        <v>723</v>
      </c>
      <c r="C1225">
        <v>90.75</v>
      </c>
      <c r="D1225">
        <v>92.1</v>
      </c>
      <c r="E1225">
        <v>89.75</v>
      </c>
      <c r="F1225">
        <v>90.95</v>
      </c>
      <c r="G1225">
        <v>12523050</v>
      </c>
      <c r="H1225">
        <v>90.933300000000003</v>
      </c>
    </row>
    <row r="1226" spans="1:8" x14ac:dyDescent="0.3">
      <c r="A1226" t="s">
        <v>104</v>
      </c>
      <c r="B1226" t="s">
        <v>724</v>
      </c>
      <c r="C1226">
        <v>90.8</v>
      </c>
      <c r="D1226">
        <v>91.4</v>
      </c>
      <c r="E1226">
        <v>90.15</v>
      </c>
      <c r="F1226">
        <v>91</v>
      </c>
      <c r="G1226">
        <v>4922412</v>
      </c>
      <c r="H1226">
        <v>90.85</v>
      </c>
    </row>
    <row r="1227" spans="1:8" x14ac:dyDescent="0.3">
      <c r="A1227" t="s">
        <v>104</v>
      </c>
      <c r="B1227" t="s">
        <v>725</v>
      </c>
      <c r="C1227">
        <v>92</v>
      </c>
      <c r="D1227">
        <v>94</v>
      </c>
      <c r="E1227">
        <v>90.95</v>
      </c>
      <c r="F1227">
        <v>93.95</v>
      </c>
      <c r="G1227">
        <v>10547120</v>
      </c>
      <c r="H1227">
        <v>92.966700000000003</v>
      </c>
    </row>
    <row r="1228" spans="1:8" x14ac:dyDescent="0.3">
      <c r="A1228" t="s">
        <v>104</v>
      </c>
      <c r="B1228" t="s">
        <v>242</v>
      </c>
      <c r="C1228">
        <v>93</v>
      </c>
      <c r="D1228">
        <v>93.5</v>
      </c>
      <c r="E1228">
        <v>91.7</v>
      </c>
      <c r="F1228">
        <v>93</v>
      </c>
      <c r="G1228">
        <v>5047883</v>
      </c>
      <c r="H1228">
        <v>92.7333</v>
      </c>
    </row>
    <row r="1229" spans="1:8" x14ac:dyDescent="0.3">
      <c r="A1229" t="s">
        <v>104</v>
      </c>
      <c r="B1229" t="s">
        <v>726</v>
      </c>
      <c r="C1229">
        <v>94</v>
      </c>
      <c r="D1229">
        <v>94.6</v>
      </c>
      <c r="E1229">
        <v>92.7</v>
      </c>
      <c r="F1229">
        <v>94.25</v>
      </c>
      <c r="G1229">
        <v>6640708</v>
      </c>
      <c r="H1229">
        <v>93.85</v>
      </c>
    </row>
    <row r="1230" spans="1:8" x14ac:dyDescent="0.3">
      <c r="A1230" t="s">
        <v>104</v>
      </c>
      <c r="B1230" t="s">
        <v>727</v>
      </c>
      <c r="C1230">
        <v>94.55</v>
      </c>
      <c r="D1230">
        <v>95.2</v>
      </c>
      <c r="E1230">
        <v>93.9</v>
      </c>
      <c r="F1230">
        <v>94.05</v>
      </c>
      <c r="G1230">
        <v>4489734</v>
      </c>
      <c r="H1230">
        <v>94.383300000000006</v>
      </c>
    </row>
    <row r="1231" spans="1:8" x14ac:dyDescent="0.3">
      <c r="A1231" t="s">
        <v>104</v>
      </c>
      <c r="B1231" t="s">
        <v>728</v>
      </c>
      <c r="C1231">
        <v>95.1</v>
      </c>
      <c r="D1231">
        <v>95.75</v>
      </c>
      <c r="E1231">
        <v>92.65</v>
      </c>
      <c r="F1231">
        <v>93.2</v>
      </c>
      <c r="G1231">
        <v>5588245</v>
      </c>
      <c r="H1231">
        <v>93.866699999999994</v>
      </c>
    </row>
    <row r="1232" spans="1:8" x14ac:dyDescent="0.3">
      <c r="A1232" t="s">
        <v>104</v>
      </c>
      <c r="B1232" t="s">
        <v>729</v>
      </c>
      <c r="C1232">
        <v>93.05</v>
      </c>
      <c r="D1232">
        <v>95.95</v>
      </c>
      <c r="E1232">
        <v>92.75</v>
      </c>
      <c r="F1232">
        <v>95.55</v>
      </c>
      <c r="G1232">
        <v>7369797</v>
      </c>
      <c r="H1232">
        <v>94.75</v>
      </c>
    </row>
    <row r="1233" spans="1:8" x14ac:dyDescent="0.3">
      <c r="A1233" t="s">
        <v>104</v>
      </c>
      <c r="B1233" t="s">
        <v>730</v>
      </c>
      <c r="C1233">
        <v>94.3</v>
      </c>
      <c r="D1233">
        <v>94.9</v>
      </c>
      <c r="E1233">
        <v>93.7</v>
      </c>
      <c r="F1233">
        <v>94.4</v>
      </c>
      <c r="G1233">
        <v>4578264</v>
      </c>
      <c r="H1233">
        <v>94.333299999999994</v>
      </c>
    </row>
    <row r="1234" spans="1:8" x14ac:dyDescent="0.3">
      <c r="A1234" t="s">
        <v>104</v>
      </c>
      <c r="B1234" t="s">
        <v>731</v>
      </c>
      <c r="C1234">
        <v>94.85</v>
      </c>
      <c r="D1234">
        <v>96.1</v>
      </c>
      <c r="E1234">
        <v>93.4</v>
      </c>
      <c r="F1234">
        <v>93.9</v>
      </c>
      <c r="G1234">
        <v>7626573</v>
      </c>
      <c r="H1234">
        <v>94.466700000000003</v>
      </c>
    </row>
    <row r="1235" spans="1:8" x14ac:dyDescent="0.3">
      <c r="A1235" t="s">
        <v>104</v>
      </c>
      <c r="B1235" t="s">
        <v>732</v>
      </c>
      <c r="C1235">
        <v>94.5</v>
      </c>
      <c r="D1235">
        <v>94.6</v>
      </c>
      <c r="E1235">
        <v>91.65</v>
      </c>
      <c r="F1235">
        <v>92.4</v>
      </c>
      <c r="G1235">
        <v>4411550</v>
      </c>
      <c r="H1235">
        <v>92.883300000000006</v>
      </c>
    </row>
    <row r="1236" spans="1:8" x14ac:dyDescent="0.3">
      <c r="A1236" t="s">
        <v>104</v>
      </c>
      <c r="B1236" t="s">
        <v>733</v>
      </c>
      <c r="C1236">
        <v>92.65</v>
      </c>
      <c r="D1236">
        <v>93.65</v>
      </c>
      <c r="E1236">
        <v>91.9</v>
      </c>
      <c r="F1236">
        <v>93</v>
      </c>
      <c r="G1236">
        <v>5814537</v>
      </c>
      <c r="H1236">
        <v>92.85</v>
      </c>
    </row>
    <row r="1237" spans="1:8" x14ac:dyDescent="0.3">
      <c r="A1237" t="s">
        <v>104</v>
      </c>
      <c r="B1237" t="s">
        <v>734</v>
      </c>
      <c r="C1237">
        <v>93.75</v>
      </c>
      <c r="D1237">
        <v>95.7</v>
      </c>
      <c r="E1237">
        <v>93.7</v>
      </c>
      <c r="F1237">
        <v>95.1</v>
      </c>
      <c r="G1237">
        <v>7248344</v>
      </c>
      <c r="H1237">
        <v>94.833299999999994</v>
      </c>
    </row>
    <row r="1238" spans="1:8" x14ac:dyDescent="0.3">
      <c r="A1238" t="s">
        <v>104</v>
      </c>
      <c r="B1238" t="s">
        <v>735</v>
      </c>
      <c r="C1238">
        <v>96.2</v>
      </c>
      <c r="D1238">
        <v>97.15</v>
      </c>
      <c r="E1238">
        <v>95.45</v>
      </c>
      <c r="F1238">
        <v>95.6</v>
      </c>
      <c r="G1238">
        <v>7252530</v>
      </c>
      <c r="H1238">
        <v>96.066699999999997</v>
      </c>
    </row>
    <row r="1239" spans="1:8" x14ac:dyDescent="0.3">
      <c r="A1239" t="s">
        <v>173</v>
      </c>
      <c r="B1239" t="s">
        <v>696</v>
      </c>
      <c r="C1239">
        <v>8.1960999999999995</v>
      </c>
      <c r="D1239">
        <v>8.3709000000000007</v>
      </c>
      <c r="E1239">
        <v>8.1280999999999999</v>
      </c>
      <c r="F1239">
        <v>8.3612000000000002</v>
      </c>
      <c r="G1239">
        <v>28155560</v>
      </c>
      <c r="H1239">
        <v>8.2867999999999995</v>
      </c>
    </row>
    <row r="1240" spans="1:8" x14ac:dyDescent="0.3">
      <c r="A1240" t="s">
        <v>173</v>
      </c>
      <c r="B1240" t="s">
        <v>697</v>
      </c>
      <c r="C1240">
        <v>8.3612000000000002</v>
      </c>
      <c r="D1240">
        <v>8.4777000000000005</v>
      </c>
      <c r="E1240">
        <v>8.3028999999999993</v>
      </c>
      <c r="F1240">
        <v>8.3709000000000007</v>
      </c>
      <c r="G1240">
        <v>25951020</v>
      </c>
      <c r="H1240">
        <v>8.3839000000000006</v>
      </c>
    </row>
    <row r="1241" spans="1:8" x14ac:dyDescent="0.3">
      <c r="A1241" t="s">
        <v>173</v>
      </c>
      <c r="B1241" t="s">
        <v>698</v>
      </c>
      <c r="C1241">
        <v>8.3805999999999994</v>
      </c>
      <c r="D1241">
        <v>8.5747999999999998</v>
      </c>
      <c r="E1241">
        <v>8.3612000000000002</v>
      </c>
      <c r="F1241">
        <v>8.4971999999999994</v>
      </c>
      <c r="G1241">
        <v>47126120</v>
      </c>
      <c r="H1241">
        <v>8.4777000000000005</v>
      </c>
    </row>
    <row r="1242" spans="1:8" x14ac:dyDescent="0.3">
      <c r="A1242" t="s">
        <v>173</v>
      </c>
      <c r="B1242" t="s">
        <v>699</v>
      </c>
      <c r="C1242">
        <v>8.5359999999999996</v>
      </c>
      <c r="D1242">
        <v>8.9049999999999994</v>
      </c>
      <c r="E1242">
        <v>8.4971999999999994</v>
      </c>
      <c r="F1242">
        <v>8.7302</v>
      </c>
      <c r="G1242">
        <v>74450300</v>
      </c>
      <c r="H1242">
        <v>8.7108000000000008</v>
      </c>
    </row>
    <row r="1243" spans="1:8" x14ac:dyDescent="0.3">
      <c r="A1243" t="s">
        <v>173</v>
      </c>
      <c r="B1243" t="s">
        <v>700</v>
      </c>
      <c r="C1243">
        <v>8.7302</v>
      </c>
      <c r="D1243">
        <v>9.0312999999999999</v>
      </c>
      <c r="E1243">
        <v>8.6234000000000002</v>
      </c>
      <c r="F1243">
        <v>8.9730000000000008</v>
      </c>
      <c r="G1243">
        <v>50728120</v>
      </c>
      <c r="H1243">
        <v>8.8758999999999997</v>
      </c>
    </row>
    <row r="1244" spans="1:8" x14ac:dyDescent="0.3">
      <c r="A1244" t="s">
        <v>173</v>
      </c>
      <c r="B1244" t="s">
        <v>77</v>
      </c>
      <c r="C1244">
        <v>8.9342000000000006</v>
      </c>
      <c r="D1244">
        <v>8.9342000000000006</v>
      </c>
      <c r="E1244">
        <v>8.6234000000000002</v>
      </c>
      <c r="F1244">
        <v>8.7495999999999992</v>
      </c>
      <c r="G1244">
        <v>39834160</v>
      </c>
      <c r="H1244">
        <v>8.7690999999999999</v>
      </c>
    </row>
    <row r="1245" spans="1:8" x14ac:dyDescent="0.3">
      <c r="A1245" t="s">
        <v>173</v>
      </c>
      <c r="B1245" t="s">
        <v>701</v>
      </c>
      <c r="C1245">
        <v>8.7885000000000009</v>
      </c>
      <c r="D1245">
        <v>8.9826999999999995</v>
      </c>
      <c r="E1245">
        <v>8.6622000000000003</v>
      </c>
      <c r="F1245">
        <v>8.8661999999999992</v>
      </c>
      <c r="G1245">
        <v>32440060</v>
      </c>
      <c r="H1245">
        <v>8.8369999999999997</v>
      </c>
    </row>
    <row r="1246" spans="1:8" x14ac:dyDescent="0.3">
      <c r="A1246" t="s">
        <v>173</v>
      </c>
      <c r="B1246" t="s">
        <v>702</v>
      </c>
      <c r="C1246">
        <v>8.8953000000000007</v>
      </c>
      <c r="D1246">
        <v>8.9244000000000003</v>
      </c>
      <c r="E1246">
        <v>8.7399000000000004</v>
      </c>
      <c r="F1246">
        <v>8.7593999999999994</v>
      </c>
      <c r="G1246">
        <v>23761240</v>
      </c>
      <c r="H1246">
        <v>8.8079000000000001</v>
      </c>
    </row>
    <row r="1247" spans="1:8" x14ac:dyDescent="0.3">
      <c r="A1247" t="s">
        <v>173</v>
      </c>
      <c r="B1247" t="s">
        <v>139</v>
      </c>
      <c r="C1247">
        <v>8.7690999999999999</v>
      </c>
      <c r="D1247">
        <v>8.7981999999999996</v>
      </c>
      <c r="E1247">
        <v>8.5554000000000006</v>
      </c>
      <c r="F1247">
        <v>8.5554000000000006</v>
      </c>
      <c r="G1247">
        <v>18852350</v>
      </c>
      <c r="H1247">
        <v>8.6364000000000001</v>
      </c>
    </row>
    <row r="1248" spans="1:8" x14ac:dyDescent="0.3">
      <c r="A1248" t="s">
        <v>173</v>
      </c>
      <c r="B1248" t="s">
        <v>156</v>
      </c>
      <c r="C1248">
        <v>8.5554000000000006</v>
      </c>
      <c r="D1248">
        <v>8.6913999999999998</v>
      </c>
      <c r="E1248">
        <v>8.4582999999999995</v>
      </c>
      <c r="F1248">
        <v>8.5650999999999993</v>
      </c>
      <c r="G1248">
        <v>18184850</v>
      </c>
      <c r="H1248">
        <v>8.5716000000000001</v>
      </c>
    </row>
    <row r="1249" spans="1:8" x14ac:dyDescent="0.3">
      <c r="A1249" t="s">
        <v>173</v>
      </c>
      <c r="B1249" t="s">
        <v>703</v>
      </c>
      <c r="C1249">
        <v>8.6816999999999993</v>
      </c>
      <c r="D1249">
        <v>8.8468</v>
      </c>
      <c r="E1249">
        <v>8.6427999999999994</v>
      </c>
      <c r="F1249">
        <v>8.8272999999999993</v>
      </c>
      <c r="G1249">
        <v>22561960</v>
      </c>
      <c r="H1249">
        <v>8.7722999999999995</v>
      </c>
    </row>
    <row r="1250" spans="1:8" x14ac:dyDescent="0.3">
      <c r="A1250" t="s">
        <v>173</v>
      </c>
      <c r="B1250" t="s">
        <v>223</v>
      </c>
      <c r="C1250">
        <v>8.8369999999999997</v>
      </c>
      <c r="D1250">
        <v>8.9342000000000006</v>
      </c>
      <c r="E1250">
        <v>8.7788000000000004</v>
      </c>
      <c r="F1250">
        <v>8.9342000000000006</v>
      </c>
      <c r="G1250">
        <v>21943600</v>
      </c>
      <c r="H1250">
        <v>8.8824000000000005</v>
      </c>
    </row>
    <row r="1251" spans="1:8" x14ac:dyDescent="0.3">
      <c r="A1251" t="s">
        <v>173</v>
      </c>
      <c r="B1251" t="s">
        <v>228</v>
      </c>
      <c r="C1251">
        <v>8.8856000000000002</v>
      </c>
      <c r="D1251">
        <v>9.0701000000000001</v>
      </c>
      <c r="E1251">
        <v>8.8369999999999997</v>
      </c>
      <c r="F1251">
        <v>8.9923999999999999</v>
      </c>
      <c r="G1251">
        <v>21153700</v>
      </c>
      <c r="H1251">
        <v>8.9664999999999999</v>
      </c>
    </row>
    <row r="1252" spans="1:8" x14ac:dyDescent="0.3">
      <c r="A1252" t="s">
        <v>173</v>
      </c>
      <c r="B1252" t="s">
        <v>704</v>
      </c>
      <c r="C1252">
        <v>9.0021000000000004</v>
      </c>
      <c r="D1252">
        <v>9.4682999999999993</v>
      </c>
      <c r="E1252">
        <v>8.9923999999999999</v>
      </c>
      <c r="F1252">
        <v>9.4293999999999993</v>
      </c>
      <c r="G1252">
        <v>45939370</v>
      </c>
      <c r="H1252">
        <v>9.2966999999999995</v>
      </c>
    </row>
    <row r="1253" spans="1:8" x14ac:dyDescent="0.3">
      <c r="A1253" t="s">
        <v>173</v>
      </c>
      <c r="B1253" t="s">
        <v>705</v>
      </c>
      <c r="C1253">
        <v>9.4293999999999993</v>
      </c>
      <c r="D1253">
        <v>9.7692999999999994</v>
      </c>
      <c r="E1253">
        <v>9.3712</v>
      </c>
      <c r="F1253">
        <v>9.5459999999999994</v>
      </c>
      <c r="G1253">
        <v>26615080</v>
      </c>
      <c r="H1253">
        <v>9.5620999999999992</v>
      </c>
    </row>
    <row r="1254" spans="1:8" x14ac:dyDescent="0.3">
      <c r="A1254" t="s">
        <v>173</v>
      </c>
      <c r="B1254" t="s">
        <v>706</v>
      </c>
      <c r="C1254">
        <v>9.9537999999999993</v>
      </c>
      <c r="D1254">
        <v>10.2354</v>
      </c>
      <c r="E1254">
        <v>9.8178999999999998</v>
      </c>
      <c r="F1254">
        <v>9.9829000000000008</v>
      </c>
      <c r="G1254">
        <v>67157280</v>
      </c>
      <c r="H1254">
        <v>10.0121</v>
      </c>
    </row>
    <row r="1255" spans="1:8" x14ac:dyDescent="0.3">
      <c r="A1255" t="s">
        <v>173</v>
      </c>
      <c r="B1255" t="s">
        <v>265</v>
      </c>
      <c r="C1255">
        <v>9.9926999999999992</v>
      </c>
      <c r="D1255">
        <v>10.0898</v>
      </c>
      <c r="E1255">
        <v>9.7012999999999998</v>
      </c>
      <c r="F1255">
        <v>9.8373000000000008</v>
      </c>
      <c r="G1255">
        <v>51629760</v>
      </c>
      <c r="H1255">
        <v>9.8760999999999992</v>
      </c>
    </row>
    <row r="1256" spans="1:8" x14ac:dyDescent="0.3">
      <c r="A1256" t="s">
        <v>173</v>
      </c>
      <c r="B1256" t="s">
        <v>707</v>
      </c>
      <c r="C1256">
        <v>9.9053000000000004</v>
      </c>
      <c r="D1256">
        <v>10.099500000000001</v>
      </c>
      <c r="E1256">
        <v>9.6722000000000001</v>
      </c>
      <c r="F1256">
        <v>9.8080999999999996</v>
      </c>
      <c r="G1256">
        <v>61430590</v>
      </c>
      <c r="H1256">
        <v>9.8598999999999997</v>
      </c>
    </row>
    <row r="1257" spans="1:8" x14ac:dyDescent="0.3">
      <c r="A1257" t="s">
        <v>173</v>
      </c>
      <c r="B1257" t="s">
        <v>271</v>
      </c>
      <c r="C1257">
        <v>9.8178999999999998</v>
      </c>
      <c r="D1257">
        <v>9.8760999999999992</v>
      </c>
      <c r="E1257">
        <v>9.0021000000000004</v>
      </c>
      <c r="F1257">
        <v>9.0507000000000009</v>
      </c>
      <c r="G1257">
        <v>47140420</v>
      </c>
      <c r="H1257">
        <v>9.3095999999999997</v>
      </c>
    </row>
    <row r="1258" spans="1:8" x14ac:dyDescent="0.3">
      <c r="A1258" t="s">
        <v>173</v>
      </c>
      <c r="B1258" t="s">
        <v>708</v>
      </c>
      <c r="C1258">
        <v>9.0798000000000005</v>
      </c>
      <c r="D1258">
        <v>9.3032000000000004</v>
      </c>
      <c r="E1258">
        <v>8.9244000000000003</v>
      </c>
      <c r="F1258">
        <v>9.0603999999999996</v>
      </c>
      <c r="G1258">
        <v>27787010</v>
      </c>
      <c r="H1258">
        <v>9.0960000000000001</v>
      </c>
    </row>
    <row r="1259" spans="1:8" x14ac:dyDescent="0.3">
      <c r="A1259" t="s">
        <v>173</v>
      </c>
      <c r="B1259" t="s">
        <v>709</v>
      </c>
      <c r="C1259">
        <v>9.1380999999999997</v>
      </c>
      <c r="D1259">
        <v>9.3032000000000004</v>
      </c>
      <c r="E1259">
        <v>9.1380999999999997</v>
      </c>
      <c r="F1259">
        <v>9.1768999999999998</v>
      </c>
      <c r="G1259">
        <v>28924200</v>
      </c>
      <c r="H1259">
        <v>9.2060999999999993</v>
      </c>
    </row>
    <row r="1260" spans="1:8" x14ac:dyDescent="0.3">
      <c r="A1260" t="s">
        <v>173</v>
      </c>
      <c r="B1260" t="s">
        <v>283</v>
      </c>
      <c r="C1260">
        <v>9.1768999999999998</v>
      </c>
      <c r="D1260">
        <v>9.3225999999999996</v>
      </c>
      <c r="E1260">
        <v>9.1380999999999997</v>
      </c>
      <c r="F1260">
        <v>9.2837999999999994</v>
      </c>
      <c r="G1260">
        <v>18785270</v>
      </c>
      <c r="H1260">
        <v>9.2481000000000009</v>
      </c>
    </row>
    <row r="1261" spans="1:8" x14ac:dyDescent="0.3">
      <c r="A1261" t="s">
        <v>173</v>
      </c>
      <c r="B1261" t="s">
        <v>290</v>
      </c>
      <c r="C1261">
        <v>9.2837999999999994</v>
      </c>
      <c r="D1261">
        <v>9.3323</v>
      </c>
      <c r="E1261">
        <v>8.8565000000000005</v>
      </c>
      <c r="F1261">
        <v>8.8565000000000005</v>
      </c>
      <c r="G1261">
        <v>27836040</v>
      </c>
      <c r="H1261">
        <v>9.0151000000000003</v>
      </c>
    </row>
    <row r="1262" spans="1:8" x14ac:dyDescent="0.3">
      <c r="A1262" t="s">
        <v>173</v>
      </c>
      <c r="B1262" t="s">
        <v>710</v>
      </c>
      <c r="C1262">
        <v>8.8661999999999992</v>
      </c>
      <c r="D1262">
        <v>9.0021000000000004</v>
      </c>
      <c r="E1262">
        <v>8.7399000000000004</v>
      </c>
      <c r="F1262">
        <v>8.9535999999999998</v>
      </c>
      <c r="G1262">
        <v>21377760</v>
      </c>
      <c r="H1262">
        <v>8.8985000000000003</v>
      </c>
    </row>
    <row r="1263" spans="1:8" x14ac:dyDescent="0.3">
      <c r="A1263" t="s">
        <v>173</v>
      </c>
      <c r="B1263" t="s">
        <v>512</v>
      </c>
      <c r="C1263">
        <v>8.9826999999999995</v>
      </c>
      <c r="D1263">
        <v>9.0507000000000009</v>
      </c>
      <c r="E1263">
        <v>8.7108000000000008</v>
      </c>
      <c r="F1263">
        <v>8.8856000000000002</v>
      </c>
      <c r="G1263">
        <v>20982900</v>
      </c>
      <c r="H1263">
        <v>8.8824000000000005</v>
      </c>
    </row>
    <row r="1264" spans="1:8" x14ac:dyDescent="0.3">
      <c r="A1264" t="s">
        <v>173</v>
      </c>
      <c r="B1264" t="s">
        <v>91</v>
      </c>
      <c r="C1264">
        <v>8.2058</v>
      </c>
      <c r="D1264">
        <v>8.4582999999999995</v>
      </c>
      <c r="E1264">
        <v>8.1183999999999994</v>
      </c>
      <c r="F1264">
        <v>8.2835000000000001</v>
      </c>
      <c r="G1264">
        <v>36042700</v>
      </c>
      <c r="H1264">
        <v>8.2867999999999995</v>
      </c>
    </row>
    <row r="1265" spans="1:8" x14ac:dyDescent="0.3">
      <c r="A1265" t="s">
        <v>173</v>
      </c>
      <c r="B1265" t="s">
        <v>93</v>
      </c>
      <c r="C1265">
        <v>8.2737999999999996</v>
      </c>
      <c r="D1265">
        <v>8.4777000000000005</v>
      </c>
      <c r="E1265">
        <v>8.1476000000000006</v>
      </c>
      <c r="F1265">
        <v>8.1669999999999998</v>
      </c>
      <c r="G1265">
        <v>26927470</v>
      </c>
      <c r="H1265">
        <v>8.2640999999999991</v>
      </c>
    </row>
    <row r="1266" spans="1:8" x14ac:dyDescent="0.3">
      <c r="A1266" t="s">
        <v>173</v>
      </c>
      <c r="B1266" t="s">
        <v>711</v>
      </c>
      <c r="C1266">
        <v>8.1669999999999998</v>
      </c>
      <c r="D1266">
        <v>8.2544000000000004</v>
      </c>
      <c r="E1266">
        <v>8.0602</v>
      </c>
      <c r="F1266">
        <v>8.1280999999999999</v>
      </c>
      <c r="G1266">
        <v>33267260</v>
      </c>
      <c r="H1266">
        <v>8.1476000000000006</v>
      </c>
    </row>
    <row r="1267" spans="1:8" x14ac:dyDescent="0.3">
      <c r="A1267" t="s">
        <v>173</v>
      </c>
      <c r="B1267" t="s">
        <v>712</v>
      </c>
      <c r="C1267">
        <v>8.2349999999999994</v>
      </c>
      <c r="D1267">
        <v>8.4</v>
      </c>
      <c r="E1267">
        <v>8.2251999999999992</v>
      </c>
      <c r="F1267">
        <v>8.2544000000000004</v>
      </c>
      <c r="G1267">
        <v>19405700</v>
      </c>
      <c r="H1267">
        <v>8.2932000000000006</v>
      </c>
    </row>
    <row r="1268" spans="1:8" x14ac:dyDescent="0.3">
      <c r="A1268" t="s">
        <v>173</v>
      </c>
      <c r="B1268" t="s">
        <v>162</v>
      </c>
      <c r="C1268">
        <v>8.2544000000000004</v>
      </c>
      <c r="D1268">
        <v>8.3028999999999993</v>
      </c>
      <c r="E1268">
        <v>8.0990000000000002</v>
      </c>
      <c r="F1268">
        <v>8.1476000000000006</v>
      </c>
      <c r="G1268">
        <v>19050400</v>
      </c>
      <c r="H1268">
        <v>8.1831999999999994</v>
      </c>
    </row>
    <row r="1269" spans="1:8" x14ac:dyDescent="0.3">
      <c r="A1269" t="s">
        <v>173</v>
      </c>
      <c r="B1269" t="s">
        <v>220</v>
      </c>
      <c r="C1269">
        <v>7.7397</v>
      </c>
      <c r="D1269">
        <v>8.0310000000000006</v>
      </c>
      <c r="E1269">
        <v>7.7397</v>
      </c>
      <c r="F1269">
        <v>7.8464999999999998</v>
      </c>
      <c r="G1269">
        <v>39915140</v>
      </c>
      <c r="H1269">
        <v>7.8723999999999998</v>
      </c>
    </row>
    <row r="1270" spans="1:8" x14ac:dyDescent="0.3">
      <c r="A1270" t="s">
        <v>173</v>
      </c>
      <c r="B1270" t="s">
        <v>713</v>
      </c>
      <c r="C1270">
        <v>8.1183999999999994</v>
      </c>
      <c r="D1270">
        <v>8.2349999999999994</v>
      </c>
      <c r="E1270">
        <v>8.0892999999999997</v>
      </c>
      <c r="F1270">
        <v>8.1864000000000008</v>
      </c>
      <c r="G1270">
        <v>27097260</v>
      </c>
      <c r="H1270">
        <v>8.1701999999999995</v>
      </c>
    </row>
    <row r="1271" spans="1:8" x14ac:dyDescent="0.3">
      <c r="A1271" t="s">
        <v>173</v>
      </c>
      <c r="B1271" t="s">
        <v>714</v>
      </c>
      <c r="C1271">
        <v>8.2058</v>
      </c>
      <c r="D1271">
        <v>8.2446999999999999</v>
      </c>
      <c r="E1271">
        <v>8.0310000000000006</v>
      </c>
      <c r="F1271">
        <v>8.1669999999999998</v>
      </c>
      <c r="G1271">
        <v>18126570</v>
      </c>
      <c r="H1271">
        <v>8.1476000000000006</v>
      </c>
    </row>
    <row r="1272" spans="1:8" x14ac:dyDescent="0.3">
      <c r="A1272" t="s">
        <v>173</v>
      </c>
      <c r="B1272" t="s">
        <v>715</v>
      </c>
      <c r="C1272">
        <v>8.1183999999999994</v>
      </c>
      <c r="D1272">
        <v>8.2349999999999994</v>
      </c>
      <c r="E1272">
        <v>8.0602</v>
      </c>
      <c r="F1272">
        <v>8.1087000000000007</v>
      </c>
      <c r="G1272">
        <v>18357080</v>
      </c>
      <c r="H1272">
        <v>8.1346000000000007</v>
      </c>
    </row>
    <row r="1273" spans="1:8" x14ac:dyDescent="0.3">
      <c r="A1273" t="s">
        <v>173</v>
      </c>
      <c r="B1273" t="s">
        <v>235</v>
      </c>
      <c r="C1273">
        <v>8.0990000000000002</v>
      </c>
      <c r="D1273">
        <v>8.1183999999999994</v>
      </c>
      <c r="E1273">
        <v>7.8464999999999998</v>
      </c>
      <c r="F1273">
        <v>7.9339000000000004</v>
      </c>
      <c r="G1273">
        <v>20492980</v>
      </c>
      <c r="H1273">
        <v>7.9663000000000004</v>
      </c>
    </row>
    <row r="1274" spans="1:8" x14ac:dyDescent="0.3">
      <c r="A1274" t="s">
        <v>173</v>
      </c>
      <c r="B1274" t="s">
        <v>259</v>
      </c>
      <c r="C1274">
        <v>8.0018999999999991</v>
      </c>
      <c r="D1274">
        <v>8.1280999999999999</v>
      </c>
      <c r="E1274">
        <v>7.8464999999999998</v>
      </c>
      <c r="F1274">
        <v>7.9436</v>
      </c>
      <c r="G1274">
        <v>16805650</v>
      </c>
      <c r="H1274">
        <v>7.9728000000000003</v>
      </c>
    </row>
    <row r="1275" spans="1:8" x14ac:dyDescent="0.3">
      <c r="A1275" t="s">
        <v>173</v>
      </c>
      <c r="B1275" t="s">
        <v>716</v>
      </c>
      <c r="C1275">
        <v>7.9630999999999998</v>
      </c>
      <c r="D1275">
        <v>8.1183999999999994</v>
      </c>
      <c r="E1275">
        <v>7.9630999999999998</v>
      </c>
      <c r="F1275">
        <v>8.0892999999999997</v>
      </c>
      <c r="G1275">
        <v>16589060</v>
      </c>
      <c r="H1275">
        <v>8.0569000000000006</v>
      </c>
    </row>
    <row r="1276" spans="1:8" x14ac:dyDescent="0.3">
      <c r="A1276" t="s">
        <v>173</v>
      </c>
      <c r="B1276" t="s">
        <v>269</v>
      </c>
      <c r="C1276">
        <v>8.1087000000000007</v>
      </c>
      <c r="D1276">
        <v>8.1669999999999998</v>
      </c>
      <c r="E1276">
        <v>7.9630999999999998</v>
      </c>
      <c r="F1276">
        <v>7.9922000000000004</v>
      </c>
      <c r="G1276">
        <v>11823920</v>
      </c>
      <c r="H1276">
        <v>8.0406999999999993</v>
      </c>
    </row>
    <row r="1277" spans="1:8" x14ac:dyDescent="0.3">
      <c r="A1277" t="s">
        <v>173</v>
      </c>
      <c r="B1277" t="s">
        <v>282</v>
      </c>
      <c r="C1277">
        <v>7.9728000000000003</v>
      </c>
      <c r="D1277">
        <v>8.0018999999999991</v>
      </c>
      <c r="E1277">
        <v>7.8853999999999997</v>
      </c>
      <c r="F1277">
        <v>7.8853999999999997</v>
      </c>
      <c r="G1277">
        <v>7386714</v>
      </c>
      <c r="H1277">
        <v>7.9241999999999999</v>
      </c>
    </row>
    <row r="1278" spans="1:8" x14ac:dyDescent="0.3">
      <c r="A1278" t="s">
        <v>173</v>
      </c>
      <c r="B1278" t="s">
        <v>717</v>
      </c>
      <c r="C1278">
        <v>7.7687999999999997</v>
      </c>
      <c r="D1278">
        <v>8.1183999999999994</v>
      </c>
      <c r="E1278">
        <v>7.5842999999999998</v>
      </c>
      <c r="F1278">
        <v>8.1183999999999994</v>
      </c>
      <c r="G1278">
        <v>31870060</v>
      </c>
      <c r="H1278">
        <v>7.9404000000000003</v>
      </c>
    </row>
    <row r="1279" spans="1:8" x14ac:dyDescent="0.3">
      <c r="A1279" t="s">
        <v>173</v>
      </c>
      <c r="B1279" t="s">
        <v>285</v>
      </c>
      <c r="C1279">
        <v>8.0504999999999995</v>
      </c>
      <c r="D1279">
        <v>8.0504999999999995</v>
      </c>
      <c r="E1279">
        <v>7.8951000000000002</v>
      </c>
      <c r="F1279">
        <v>7.9145000000000003</v>
      </c>
      <c r="G1279">
        <v>10951540</v>
      </c>
      <c r="H1279">
        <v>7.9532999999999996</v>
      </c>
    </row>
    <row r="1280" spans="1:8" x14ac:dyDescent="0.3">
      <c r="A1280" t="s">
        <v>173</v>
      </c>
      <c r="B1280" t="s">
        <v>718</v>
      </c>
      <c r="C1280">
        <v>8.1087000000000007</v>
      </c>
      <c r="D1280">
        <v>8.1087000000000007</v>
      </c>
      <c r="E1280">
        <v>7.9436</v>
      </c>
      <c r="F1280">
        <v>8.0018999999999991</v>
      </c>
      <c r="G1280">
        <v>15142980</v>
      </c>
      <c r="H1280">
        <v>8.0181000000000004</v>
      </c>
    </row>
    <row r="1281" spans="1:8" x14ac:dyDescent="0.3">
      <c r="A1281" t="s">
        <v>173</v>
      </c>
      <c r="B1281" t="s">
        <v>291</v>
      </c>
      <c r="C1281">
        <v>7.9922000000000004</v>
      </c>
      <c r="D1281">
        <v>8.0115999999999996</v>
      </c>
      <c r="E1281">
        <v>7.8368000000000002</v>
      </c>
      <c r="F1281">
        <v>7.8562000000000003</v>
      </c>
      <c r="G1281">
        <v>8201988</v>
      </c>
      <c r="H1281">
        <v>7.9015000000000004</v>
      </c>
    </row>
    <row r="1282" spans="1:8" x14ac:dyDescent="0.3">
      <c r="A1282" t="s">
        <v>173</v>
      </c>
      <c r="B1282" t="s">
        <v>295</v>
      </c>
      <c r="C1282">
        <v>7.8951000000000002</v>
      </c>
      <c r="D1282">
        <v>7.9339000000000004</v>
      </c>
      <c r="E1282">
        <v>7.7591000000000001</v>
      </c>
      <c r="F1282">
        <v>7.8853999999999997</v>
      </c>
      <c r="G1282">
        <v>34140020</v>
      </c>
      <c r="H1282">
        <v>7.8594999999999997</v>
      </c>
    </row>
    <row r="1283" spans="1:8" x14ac:dyDescent="0.3">
      <c r="A1283" t="s">
        <v>173</v>
      </c>
      <c r="B1283" t="s">
        <v>298</v>
      </c>
      <c r="C1283">
        <v>7.8757000000000001</v>
      </c>
      <c r="D1283">
        <v>7.8757000000000001</v>
      </c>
      <c r="E1283">
        <v>7.6231999999999998</v>
      </c>
      <c r="F1283">
        <v>7.6329000000000002</v>
      </c>
      <c r="G1283">
        <v>25616750</v>
      </c>
      <c r="H1283">
        <v>7.7106000000000003</v>
      </c>
    </row>
    <row r="1284" spans="1:8" x14ac:dyDescent="0.3">
      <c r="A1284" t="s">
        <v>173</v>
      </c>
      <c r="B1284" t="s">
        <v>719</v>
      </c>
      <c r="C1284">
        <v>7.6425999999999998</v>
      </c>
      <c r="D1284">
        <v>7.9241999999999999</v>
      </c>
      <c r="E1284">
        <v>7.6329000000000002</v>
      </c>
      <c r="F1284">
        <v>7.8076999999999996</v>
      </c>
      <c r="G1284">
        <v>24782220</v>
      </c>
      <c r="H1284">
        <v>7.7882999999999996</v>
      </c>
    </row>
    <row r="1285" spans="1:8" x14ac:dyDescent="0.3">
      <c r="A1285" t="s">
        <v>173</v>
      </c>
      <c r="B1285" t="s">
        <v>720</v>
      </c>
      <c r="C1285">
        <v>8.0213000000000001</v>
      </c>
      <c r="D1285">
        <v>8.0892999999999997</v>
      </c>
      <c r="E1285">
        <v>7.9047999999999998</v>
      </c>
      <c r="F1285">
        <v>8.0602</v>
      </c>
      <c r="G1285">
        <v>22631140</v>
      </c>
      <c r="H1285">
        <v>8.0181000000000004</v>
      </c>
    </row>
    <row r="1286" spans="1:8" x14ac:dyDescent="0.3">
      <c r="A1286" t="s">
        <v>173</v>
      </c>
      <c r="B1286" t="s">
        <v>721</v>
      </c>
      <c r="C1286">
        <v>7.8658999999999999</v>
      </c>
      <c r="D1286">
        <v>8.0602</v>
      </c>
      <c r="E1286">
        <v>7.8658999999999999</v>
      </c>
      <c r="F1286">
        <v>8.0504999999999995</v>
      </c>
      <c r="G1286">
        <v>13796580</v>
      </c>
      <c r="H1286">
        <v>7.9922000000000004</v>
      </c>
    </row>
    <row r="1287" spans="1:8" x14ac:dyDescent="0.3">
      <c r="A1287" t="s">
        <v>173</v>
      </c>
      <c r="B1287" t="s">
        <v>96</v>
      </c>
      <c r="C1287">
        <v>8.0699000000000005</v>
      </c>
      <c r="D1287">
        <v>8.2251999999999992</v>
      </c>
      <c r="E1287">
        <v>8.0018999999999991</v>
      </c>
      <c r="F1287">
        <v>8.0602</v>
      </c>
      <c r="G1287">
        <v>19521030</v>
      </c>
      <c r="H1287">
        <v>8.0958000000000006</v>
      </c>
    </row>
    <row r="1288" spans="1:8" x14ac:dyDescent="0.3">
      <c r="A1288" t="s">
        <v>173</v>
      </c>
      <c r="B1288" t="s">
        <v>722</v>
      </c>
      <c r="C1288">
        <v>8.0602</v>
      </c>
      <c r="D1288">
        <v>8.1864000000000008</v>
      </c>
      <c r="E1288">
        <v>8.0602</v>
      </c>
      <c r="F1288">
        <v>8.1183999999999994</v>
      </c>
      <c r="G1288">
        <v>16458710</v>
      </c>
      <c r="H1288">
        <v>8.1217000000000006</v>
      </c>
    </row>
    <row r="1289" spans="1:8" x14ac:dyDescent="0.3">
      <c r="A1289" t="s">
        <v>173</v>
      </c>
      <c r="B1289" t="s">
        <v>164</v>
      </c>
      <c r="C1289">
        <v>8.1183999999999994</v>
      </c>
      <c r="D1289">
        <v>8.1572999999999993</v>
      </c>
      <c r="E1289">
        <v>7.8951000000000002</v>
      </c>
      <c r="F1289">
        <v>7.9241999999999999</v>
      </c>
      <c r="G1289">
        <v>17461930</v>
      </c>
      <c r="H1289">
        <v>7.9922000000000004</v>
      </c>
    </row>
    <row r="1290" spans="1:8" x14ac:dyDescent="0.3">
      <c r="A1290" t="s">
        <v>173</v>
      </c>
      <c r="B1290" t="s">
        <v>723</v>
      </c>
      <c r="C1290">
        <v>8.3612000000000002</v>
      </c>
      <c r="D1290">
        <v>8.6720000000000006</v>
      </c>
      <c r="E1290">
        <v>8.3612000000000002</v>
      </c>
      <c r="F1290">
        <v>8.468</v>
      </c>
      <c r="G1290">
        <v>47955210</v>
      </c>
      <c r="H1290">
        <v>8.5004000000000008</v>
      </c>
    </row>
    <row r="1291" spans="1:8" x14ac:dyDescent="0.3">
      <c r="A1291" t="s">
        <v>173</v>
      </c>
      <c r="B1291" t="s">
        <v>724</v>
      </c>
      <c r="C1291">
        <v>8.4291999999999998</v>
      </c>
      <c r="D1291">
        <v>8.5263000000000009</v>
      </c>
      <c r="E1291">
        <v>8.3514999999999997</v>
      </c>
      <c r="F1291">
        <v>8.4873999999999992</v>
      </c>
      <c r="G1291">
        <v>15125380</v>
      </c>
      <c r="H1291">
        <v>8.4550999999999998</v>
      </c>
    </row>
    <row r="1292" spans="1:8" x14ac:dyDescent="0.3">
      <c r="A1292" t="s">
        <v>173</v>
      </c>
      <c r="B1292" t="s">
        <v>725</v>
      </c>
      <c r="C1292">
        <v>8.5263000000000009</v>
      </c>
      <c r="D1292">
        <v>8.8272999999999993</v>
      </c>
      <c r="E1292">
        <v>8.5263000000000009</v>
      </c>
      <c r="F1292">
        <v>8.6913999999999998</v>
      </c>
      <c r="G1292">
        <v>18935650</v>
      </c>
      <c r="H1292">
        <v>8.6816999999999993</v>
      </c>
    </row>
    <row r="1293" spans="1:8" x14ac:dyDescent="0.3">
      <c r="A1293" t="s">
        <v>173</v>
      </c>
      <c r="B1293" t="s">
        <v>242</v>
      </c>
      <c r="C1293">
        <v>8.5846</v>
      </c>
      <c r="D1293">
        <v>8.6816999999999993</v>
      </c>
      <c r="E1293">
        <v>8.4098000000000006</v>
      </c>
      <c r="F1293">
        <v>8.6331000000000007</v>
      </c>
      <c r="G1293">
        <v>21773070</v>
      </c>
      <c r="H1293">
        <v>8.5747999999999998</v>
      </c>
    </row>
    <row r="1294" spans="1:8" x14ac:dyDescent="0.3">
      <c r="A1294" t="s">
        <v>173</v>
      </c>
      <c r="B1294" t="s">
        <v>726</v>
      </c>
      <c r="C1294">
        <v>8.6913999999999998</v>
      </c>
      <c r="D1294">
        <v>8.9146999999999998</v>
      </c>
      <c r="E1294">
        <v>8.6913999999999998</v>
      </c>
      <c r="F1294">
        <v>8.7981999999999996</v>
      </c>
      <c r="G1294">
        <v>33608750</v>
      </c>
      <c r="H1294">
        <v>8.8013999999999992</v>
      </c>
    </row>
    <row r="1295" spans="1:8" x14ac:dyDescent="0.3">
      <c r="A1295" t="s">
        <v>173</v>
      </c>
      <c r="B1295" t="s">
        <v>727</v>
      </c>
      <c r="C1295">
        <v>9.01</v>
      </c>
      <c r="D1295">
        <v>9.1999999999999993</v>
      </c>
      <c r="E1295">
        <v>8.7899999999999991</v>
      </c>
      <c r="F1295">
        <v>9.11</v>
      </c>
      <c r="G1295">
        <v>41448740</v>
      </c>
      <c r="H1295">
        <v>9.0333000000000006</v>
      </c>
    </row>
    <row r="1296" spans="1:8" x14ac:dyDescent="0.3">
      <c r="A1296" t="s">
        <v>173</v>
      </c>
      <c r="B1296" t="s">
        <v>728</v>
      </c>
      <c r="C1296">
        <v>9.11</v>
      </c>
      <c r="D1296">
        <v>9.2200000000000006</v>
      </c>
      <c r="E1296">
        <v>8.81</v>
      </c>
      <c r="F1296">
        <v>8.93</v>
      </c>
      <c r="G1296">
        <v>27638200</v>
      </c>
      <c r="H1296">
        <v>8.9867000000000008</v>
      </c>
    </row>
    <row r="1297" spans="1:8" x14ac:dyDescent="0.3">
      <c r="A1297" t="s">
        <v>173</v>
      </c>
      <c r="B1297" t="s">
        <v>729</v>
      </c>
      <c r="C1297">
        <v>8.9600000000000009</v>
      </c>
      <c r="D1297">
        <v>9.23</v>
      </c>
      <c r="E1297">
        <v>8.82</v>
      </c>
      <c r="F1297">
        <v>9.2100000000000009</v>
      </c>
      <c r="G1297">
        <v>66081780</v>
      </c>
      <c r="H1297">
        <v>9.0867000000000004</v>
      </c>
    </row>
    <row r="1298" spans="1:8" x14ac:dyDescent="0.3">
      <c r="A1298" t="s">
        <v>173</v>
      </c>
      <c r="B1298" t="s">
        <v>730</v>
      </c>
      <c r="C1298">
        <v>9.0500000000000007</v>
      </c>
      <c r="D1298">
        <v>9.17</v>
      </c>
      <c r="E1298">
        <v>8.98</v>
      </c>
      <c r="F1298">
        <v>9.08</v>
      </c>
      <c r="G1298">
        <v>22450990</v>
      </c>
      <c r="H1298">
        <v>9.0767000000000007</v>
      </c>
    </row>
    <row r="1299" spans="1:8" x14ac:dyDescent="0.3">
      <c r="A1299" t="s">
        <v>173</v>
      </c>
      <c r="B1299" t="s">
        <v>731</v>
      </c>
      <c r="C1299">
        <v>9.1</v>
      </c>
      <c r="D1299">
        <v>9.15</v>
      </c>
      <c r="E1299">
        <v>8.9</v>
      </c>
      <c r="F1299">
        <v>8.91</v>
      </c>
      <c r="G1299">
        <v>19115130</v>
      </c>
      <c r="H1299">
        <v>8.9867000000000008</v>
      </c>
    </row>
    <row r="1300" spans="1:8" x14ac:dyDescent="0.3">
      <c r="A1300" t="s">
        <v>173</v>
      </c>
      <c r="B1300" t="s">
        <v>732</v>
      </c>
      <c r="C1300">
        <v>9</v>
      </c>
      <c r="D1300">
        <v>9.0299999999999994</v>
      </c>
      <c r="E1300">
        <v>8.67</v>
      </c>
      <c r="F1300">
        <v>8.74</v>
      </c>
      <c r="G1300">
        <v>24884420</v>
      </c>
      <c r="H1300">
        <v>8.8132999999999999</v>
      </c>
    </row>
    <row r="1301" spans="1:8" x14ac:dyDescent="0.3">
      <c r="A1301" t="s">
        <v>173</v>
      </c>
      <c r="B1301" t="s">
        <v>733</v>
      </c>
      <c r="C1301">
        <v>8.6999999999999993</v>
      </c>
      <c r="D1301">
        <v>8.81</v>
      </c>
      <c r="E1301">
        <v>8.59</v>
      </c>
      <c r="F1301">
        <v>8.7799999999999994</v>
      </c>
      <c r="G1301">
        <v>19536950</v>
      </c>
      <c r="H1301">
        <v>8.7266999999999992</v>
      </c>
    </row>
    <row r="1302" spans="1:8" x14ac:dyDescent="0.3">
      <c r="A1302" t="s">
        <v>173</v>
      </c>
      <c r="B1302" t="s">
        <v>734</v>
      </c>
      <c r="C1302">
        <v>8.7200000000000006</v>
      </c>
      <c r="D1302">
        <v>8.81</v>
      </c>
      <c r="E1302">
        <v>8.68</v>
      </c>
      <c r="F1302">
        <v>8.6999999999999993</v>
      </c>
      <c r="G1302">
        <v>25219430</v>
      </c>
      <c r="H1302">
        <v>8.73</v>
      </c>
    </row>
    <row r="1303" spans="1:8" x14ac:dyDescent="0.3">
      <c r="A1303" t="s">
        <v>173</v>
      </c>
      <c r="B1303" t="s">
        <v>735</v>
      </c>
      <c r="C1303">
        <v>8.68</v>
      </c>
      <c r="D1303">
        <v>8.7100000000000009</v>
      </c>
      <c r="E1303">
        <v>8.3000000000000007</v>
      </c>
      <c r="F1303">
        <v>8.42</v>
      </c>
      <c r="G1303">
        <v>18323508</v>
      </c>
      <c r="H1303">
        <v>8.4766999999999992</v>
      </c>
    </row>
    <row r="1304" spans="1:8" x14ac:dyDescent="0.3">
      <c r="A1304" t="s">
        <v>243</v>
      </c>
      <c r="B1304" t="s">
        <v>696</v>
      </c>
      <c r="C1304">
        <v>921</v>
      </c>
      <c r="D1304">
        <v>921</v>
      </c>
      <c r="E1304">
        <v>896.5</v>
      </c>
      <c r="F1304">
        <v>908.5</v>
      </c>
      <c r="G1304">
        <v>37446</v>
      </c>
      <c r="H1304">
        <v>908.66669999999999</v>
      </c>
    </row>
    <row r="1305" spans="1:8" x14ac:dyDescent="0.3">
      <c r="A1305" t="s">
        <v>243</v>
      </c>
      <c r="B1305" t="s">
        <v>697</v>
      </c>
      <c r="C1305">
        <v>908.5</v>
      </c>
      <c r="D1305">
        <v>918</v>
      </c>
      <c r="E1305">
        <v>888.5</v>
      </c>
      <c r="F1305">
        <v>889.5</v>
      </c>
      <c r="G1305">
        <v>41220</v>
      </c>
      <c r="H1305">
        <v>898.66669999999999</v>
      </c>
    </row>
    <row r="1306" spans="1:8" x14ac:dyDescent="0.3">
      <c r="A1306" t="s">
        <v>243</v>
      </c>
      <c r="B1306" t="s">
        <v>698</v>
      </c>
      <c r="C1306">
        <v>890.5</v>
      </c>
      <c r="D1306">
        <v>904.5</v>
      </c>
      <c r="E1306">
        <v>889.5</v>
      </c>
      <c r="F1306">
        <v>892.5</v>
      </c>
      <c r="G1306">
        <v>33890</v>
      </c>
      <c r="H1306">
        <v>895.5</v>
      </c>
    </row>
    <row r="1307" spans="1:8" x14ac:dyDescent="0.3">
      <c r="A1307" t="s">
        <v>243</v>
      </c>
      <c r="B1307" t="s">
        <v>699</v>
      </c>
      <c r="C1307">
        <v>892.5</v>
      </c>
      <c r="D1307">
        <v>908</v>
      </c>
      <c r="E1307">
        <v>892.5</v>
      </c>
      <c r="F1307">
        <v>897.5</v>
      </c>
      <c r="G1307">
        <v>41609</v>
      </c>
      <c r="H1307">
        <v>899.33330000000001</v>
      </c>
    </row>
    <row r="1308" spans="1:8" x14ac:dyDescent="0.3">
      <c r="A1308" t="s">
        <v>243</v>
      </c>
      <c r="B1308" t="s">
        <v>700</v>
      </c>
      <c r="C1308">
        <v>900</v>
      </c>
      <c r="D1308">
        <v>901</v>
      </c>
      <c r="E1308">
        <v>880.5</v>
      </c>
      <c r="F1308">
        <v>885</v>
      </c>
      <c r="G1308">
        <v>28847</v>
      </c>
      <c r="H1308">
        <v>888.83330000000001</v>
      </c>
    </row>
    <row r="1309" spans="1:8" x14ac:dyDescent="0.3">
      <c r="A1309" t="s">
        <v>243</v>
      </c>
      <c r="B1309" t="s">
        <v>77</v>
      </c>
      <c r="C1309">
        <v>885</v>
      </c>
      <c r="D1309">
        <v>895</v>
      </c>
      <c r="E1309">
        <v>859</v>
      </c>
      <c r="F1309">
        <v>872</v>
      </c>
      <c r="G1309">
        <v>40896</v>
      </c>
      <c r="H1309">
        <v>875.33330000000001</v>
      </c>
    </row>
    <row r="1310" spans="1:8" x14ac:dyDescent="0.3">
      <c r="A1310" t="s">
        <v>243</v>
      </c>
      <c r="B1310" t="s">
        <v>701</v>
      </c>
      <c r="C1310">
        <v>879.5</v>
      </c>
      <c r="D1310">
        <v>897</v>
      </c>
      <c r="E1310">
        <v>874</v>
      </c>
      <c r="F1310">
        <v>877</v>
      </c>
      <c r="G1310">
        <v>32588</v>
      </c>
      <c r="H1310">
        <v>882.66669999999999</v>
      </c>
    </row>
    <row r="1311" spans="1:8" x14ac:dyDescent="0.3">
      <c r="A1311" t="s">
        <v>243</v>
      </c>
      <c r="B1311" t="s">
        <v>702</v>
      </c>
      <c r="C1311">
        <v>878</v>
      </c>
      <c r="D1311">
        <v>888.5</v>
      </c>
      <c r="E1311">
        <v>876</v>
      </c>
      <c r="F1311">
        <v>878</v>
      </c>
      <c r="G1311">
        <v>28181</v>
      </c>
      <c r="H1311">
        <v>880.83330000000001</v>
      </c>
    </row>
    <row r="1312" spans="1:8" x14ac:dyDescent="0.3">
      <c r="A1312" t="s">
        <v>243</v>
      </c>
      <c r="B1312" t="s">
        <v>139</v>
      </c>
      <c r="C1312">
        <v>877.5</v>
      </c>
      <c r="D1312">
        <v>923.5</v>
      </c>
      <c r="E1312">
        <v>873</v>
      </c>
      <c r="F1312">
        <v>878</v>
      </c>
      <c r="G1312">
        <v>71384</v>
      </c>
      <c r="H1312">
        <v>891.5</v>
      </c>
    </row>
    <row r="1313" spans="1:8" x14ac:dyDescent="0.3">
      <c r="A1313" t="s">
        <v>243</v>
      </c>
      <c r="B1313" t="s">
        <v>156</v>
      </c>
      <c r="C1313">
        <v>878</v>
      </c>
      <c r="D1313">
        <v>916</v>
      </c>
      <c r="E1313">
        <v>878</v>
      </c>
      <c r="F1313">
        <v>885.5</v>
      </c>
      <c r="G1313">
        <v>76003</v>
      </c>
      <c r="H1313">
        <v>893.16669999999999</v>
      </c>
    </row>
    <row r="1314" spans="1:8" x14ac:dyDescent="0.3">
      <c r="A1314" t="s">
        <v>243</v>
      </c>
      <c r="B1314" t="s">
        <v>703</v>
      </c>
      <c r="C1314">
        <v>894.5</v>
      </c>
      <c r="D1314">
        <v>909</v>
      </c>
      <c r="E1314">
        <v>894.5</v>
      </c>
      <c r="F1314">
        <v>905</v>
      </c>
      <c r="G1314">
        <v>47097</v>
      </c>
      <c r="H1314">
        <v>902.83330000000001</v>
      </c>
    </row>
    <row r="1315" spans="1:8" x14ac:dyDescent="0.3">
      <c r="A1315" t="s">
        <v>243</v>
      </c>
      <c r="B1315" t="s">
        <v>223</v>
      </c>
      <c r="C1315">
        <v>905</v>
      </c>
      <c r="D1315">
        <v>922</v>
      </c>
      <c r="E1315">
        <v>898.5</v>
      </c>
      <c r="F1315">
        <v>908.5</v>
      </c>
      <c r="G1315">
        <v>65832</v>
      </c>
      <c r="H1315">
        <v>909.66669999999999</v>
      </c>
    </row>
    <row r="1316" spans="1:8" x14ac:dyDescent="0.3">
      <c r="A1316" t="s">
        <v>243</v>
      </c>
      <c r="B1316" t="s">
        <v>228</v>
      </c>
      <c r="C1316">
        <v>905.5</v>
      </c>
      <c r="D1316">
        <v>925.5</v>
      </c>
      <c r="E1316">
        <v>894.5</v>
      </c>
      <c r="F1316">
        <v>915</v>
      </c>
      <c r="G1316">
        <v>50576</v>
      </c>
      <c r="H1316">
        <v>911.66669999999999</v>
      </c>
    </row>
    <row r="1317" spans="1:8" x14ac:dyDescent="0.3">
      <c r="A1317" t="s">
        <v>243</v>
      </c>
      <c r="B1317" t="s">
        <v>704</v>
      </c>
      <c r="C1317">
        <v>915</v>
      </c>
      <c r="D1317">
        <v>930.5</v>
      </c>
      <c r="E1317">
        <v>914.5</v>
      </c>
      <c r="F1317">
        <v>924</v>
      </c>
      <c r="G1317">
        <v>44849</v>
      </c>
      <c r="H1317">
        <v>923</v>
      </c>
    </row>
    <row r="1318" spans="1:8" x14ac:dyDescent="0.3">
      <c r="A1318" t="s">
        <v>243</v>
      </c>
      <c r="B1318" t="s">
        <v>705</v>
      </c>
      <c r="C1318">
        <v>924</v>
      </c>
      <c r="D1318">
        <v>945.5</v>
      </c>
      <c r="E1318">
        <v>920</v>
      </c>
      <c r="F1318">
        <v>922.5</v>
      </c>
      <c r="G1318">
        <v>51736</v>
      </c>
      <c r="H1318">
        <v>929.33330000000001</v>
      </c>
    </row>
    <row r="1319" spans="1:8" x14ac:dyDescent="0.3">
      <c r="A1319" t="s">
        <v>243</v>
      </c>
      <c r="B1319" t="s">
        <v>706</v>
      </c>
      <c r="C1319">
        <v>924.5</v>
      </c>
      <c r="D1319">
        <v>1010</v>
      </c>
      <c r="E1319">
        <v>924.5</v>
      </c>
      <c r="F1319">
        <v>982.5</v>
      </c>
      <c r="G1319">
        <v>170186</v>
      </c>
      <c r="H1319">
        <v>972.33330000000001</v>
      </c>
    </row>
    <row r="1320" spans="1:8" x14ac:dyDescent="0.3">
      <c r="A1320" t="s">
        <v>243</v>
      </c>
      <c r="B1320" t="s">
        <v>265</v>
      </c>
      <c r="C1320">
        <v>997</v>
      </c>
      <c r="D1320">
        <v>1008</v>
      </c>
      <c r="E1320">
        <v>950</v>
      </c>
      <c r="F1320">
        <v>951.5</v>
      </c>
      <c r="G1320">
        <v>89070</v>
      </c>
      <c r="H1320">
        <v>969.83330000000001</v>
      </c>
    </row>
    <row r="1321" spans="1:8" x14ac:dyDescent="0.3">
      <c r="A1321" t="s">
        <v>243</v>
      </c>
      <c r="B1321" t="s">
        <v>707</v>
      </c>
      <c r="C1321">
        <v>955.5</v>
      </c>
      <c r="D1321">
        <v>969</v>
      </c>
      <c r="E1321">
        <v>925.5</v>
      </c>
      <c r="F1321">
        <v>932.5</v>
      </c>
      <c r="G1321">
        <v>57107</v>
      </c>
      <c r="H1321">
        <v>942.33330000000001</v>
      </c>
    </row>
    <row r="1322" spans="1:8" x14ac:dyDescent="0.3">
      <c r="A1322" t="s">
        <v>243</v>
      </c>
      <c r="B1322" t="s">
        <v>271</v>
      </c>
      <c r="C1322">
        <v>929</v>
      </c>
      <c r="D1322">
        <v>945.5</v>
      </c>
      <c r="E1322">
        <v>878</v>
      </c>
      <c r="F1322">
        <v>880.5</v>
      </c>
      <c r="G1322">
        <v>51985</v>
      </c>
      <c r="H1322">
        <v>901.33330000000001</v>
      </c>
    </row>
    <row r="1323" spans="1:8" x14ac:dyDescent="0.3">
      <c r="A1323" t="s">
        <v>243</v>
      </c>
      <c r="B1323" t="s">
        <v>708</v>
      </c>
      <c r="C1323">
        <v>881</v>
      </c>
      <c r="D1323">
        <v>907</v>
      </c>
      <c r="E1323">
        <v>875.5</v>
      </c>
      <c r="F1323">
        <v>889</v>
      </c>
      <c r="G1323">
        <v>38468</v>
      </c>
      <c r="H1323">
        <v>890.5</v>
      </c>
    </row>
    <row r="1324" spans="1:8" x14ac:dyDescent="0.3">
      <c r="A1324" t="s">
        <v>243</v>
      </c>
      <c r="B1324" t="s">
        <v>709</v>
      </c>
      <c r="C1324">
        <v>900</v>
      </c>
      <c r="D1324">
        <v>911.5</v>
      </c>
      <c r="E1324">
        <v>873.5</v>
      </c>
      <c r="F1324">
        <v>874.5</v>
      </c>
      <c r="G1324">
        <v>65555</v>
      </c>
      <c r="H1324">
        <v>886.5</v>
      </c>
    </row>
    <row r="1325" spans="1:8" x14ac:dyDescent="0.3">
      <c r="A1325" t="s">
        <v>243</v>
      </c>
      <c r="B1325" t="s">
        <v>283</v>
      </c>
      <c r="C1325">
        <v>874.5</v>
      </c>
      <c r="D1325">
        <v>884</v>
      </c>
      <c r="E1325">
        <v>863.5</v>
      </c>
      <c r="F1325">
        <v>865</v>
      </c>
      <c r="G1325">
        <v>33449</v>
      </c>
      <c r="H1325">
        <v>870.83330000000001</v>
      </c>
    </row>
    <row r="1326" spans="1:8" x14ac:dyDescent="0.3">
      <c r="A1326" t="s">
        <v>243</v>
      </c>
      <c r="B1326" t="s">
        <v>290</v>
      </c>
      <c r="C1326">
        <v>867</v>
      </c>
      <c r="D1326">
        <v>868</v>
      </c>
      <c r="E1326">
        <v>840</v>
      </c>
      <c r="F1326">
        <v>843.5</v>
      </c>
      <c r="G1326">
        <v>31139</v>
      </c>
      <c r="H1326">
        <v>850.5</v>
      </c>
    </row>
    <row r="1327" spans="1:8" x14ac:dyDescent="0.3">
      <c r="A1327" t="s">
        <v>243</v>
      </c>
      <c r="B1327" t="s">
        <v>710</v>
      </c>
      <c r="C1327">
        <v>843.5</v>
      </c>
      <c r="D1327">
        <v>859</v>
      </c>
      <c r="E1327">
        <v>840.5</v>
      </c>
      <c r="F1327">
        <v>849.5</v>
      </c>
      <c r="G1327">
        <v>30899</v>
      </c>
      <c r="H1327">
        <v>849.66669999999999</v>
      </c>
    </row>
    <row r="1328" spans="1:8" x14ac:dyDescent="0.3">
      <c r="A1328" t="s">
        <v>243</v>
      </c>
      <c r="B1328" t="s">
        <v>512</v>
      </c>
      <c r="C1328">
        <v>853</v>
      </c>
      <c r="D1328">
        <v>853.5</v>
      </c>
      <c r="E1328">
        <v>828</v>
      </c>
      <c r="F1328">
        <v>830</v>
      </c>
      <c r="G1328">
        <v>30701</v>
      </c>
      <c r="H1328">
        <v>837.16669999999999</v>
      </c>
    </row>
    <row r="1329" spans="1:8" x14ac:dyDescent="0.3">
      <c r="A1329" t="s">
        <v>243</v>
      </c>
      <c r="B1329" t="s">
        <v>91</v>
      </c>
      <c r="C1329">
        <v>750</v>
      </c>
      <c r="D1329">
        <v>799.5</v>
      </c>
      <c r="E1329">
        <v>750</v>
      </c>
      <c r="F1329">
        <v>775.5</v>
      </c>
      <c r="G1329">
        <v>53922</v>
      </c>
      <c r="H1329">
        <v>775</v>
      </c>
    </row>
    <row r="1330" spans="1:8" x14ac:dyDescent="0.3">
      <c r="A1330" t="s">
        <v>243</v>
      </c>
      <c r="B1330" t="s">
        <v>93</v>
      </c>
      <c r="C1330">
        <v>775.5</v>
      </c>
      <c r="D1330">
        <v>786</v>
      </c>
      <c r="E1330">
        <v>759.5</v>
      </c>
      <c r="F1330">
        <v>759.5</v>
      </c>
      <c r="G1330">
        <v>29637</v>
      </c>
      <c r="H1330">
        <v>768.33330000000001</v>
      </c>
    </row>
    <row r="1331" spans="1:8" x14ac:dyDescent="0.3">
      <c r="A1331" t="s">
        <v>243</v>
      </c>
      <c r="B1331" t="s">
        <v>711</v>
      </c>
      <c r="C1331">
        <v>759.5</v>
      </c>
      <c r="D1331">
        <v>788</v>
      </c>
      <c r="E1331">
        <v>753.5</v>
      </c>
      <c r="F1331">
        <v>756</v>
      </c>
      <c r="G1331">
        <v>32023</v>
      </c>
      <c r="H1331">
        <v>765.83330000000001</v>
      </c>
    </row>
    <row r="1332" spans="1:8" x14ac:dyDescent="0.3">
      <c r="A1332" t="s">
        <v>243</v>
      </c>
      <c r="B1332" t="s">
        <v>712</v>
      </c>
      <c r="C1332">
        <v>762</v>
      </c>
      <c r="D1332">
        <v>779</v>
      </c>
      <c r="E1332">
        <v>758</v>
      </c>
      <c r="F1332">
        <v>764</v>
      </c>
      <c r="G1332">
        <v>26490</v>
      </c>
      <c r="H1332">
        <v>767</v>
      </c>
    </row>
    <row r="1333" spans="1:8" x14ac:dyDescent="0.3">
      <c r="A1333" t="s">
        <v>243</v>
      </c>
      <c r="B1333" t="s">
        <v>162</v>
      </c>
      <c r="C1333">
        <v>768</v>
      </c>
      <c r="D1333">
        <v>770.5</v>
      </c>
      <c r="E1333">
        <v>750</v>
      </c>
      <c r="F1333">
        <v>754.5</v>
      </c>
      <c r="G1333">
        <v>25101</v>
      </c>
      <c r="H1333">
        <v>758.33330000000001</v>
      </c>
    </row>
    <row r="1334" spans="1:8" x14ac:dyDescent="0.3">
      <c r="A1334" t="s">
        <v>243</v>
      </c>
      <c r="B1334" t="s">
        <v>220</v>
      </c>
      <c r="C1334">
        <v>745.5</v>
      </c>
      <c r="D1334">
        <v>751.5</v>
      </c>
      <c r="E1334">
        <v>732</v>
      </c>
      <c r="F1334">
        <v>750.5</v>
      </c>
      <c r="G1334">
        <v>23771</v>
      </c>
      <c r="H1334">
        <v>744.66669999999999</v>
      </c>
    </row>
    <row r="1335" spans="1:8" x14ac:dyDescent="0.3">
      <c r="A1335" t="s">
        <v>243</v>
      </c>
      <c r="B1335" t="s">
        <v>713</v>
      </c>
      <c r="C1335">
        <v>781</v>
      </c>
      <c r="D1335">
        <v>781</v>
      </c>
      <c r="E1335">
        <v>763.5</v>
      </c>
      <c r="F1335">
        <v>773.5</v>
      </c>
      <c r="G1335">
        <v>36048</v>
      </c>
      <c r="H1335">
        <v>772.66669999999999</v>
      </c>
    </row>
    <row r="1336" spans="1:8" x14ac:dyDescent="0.3">
      <c r="A1336" t="s">
        <v>243</v>
      </c>
      <c r="B1336" t="s">
        <v>714</v>
      </c>
      <c r="C1336">
        <v>778</v>
      </c>
      <c r="D1336">
        <v>783</v>
      </c>
      <c r="E1336">
        <v>766</v>
      </c>
      <c r="F1336">
        <v>769</v>
      </c>
      <c r="G1336">
        <v>16293</v>
      </c>
      <c r="H1336">
        <v>772.66669999999999</v>
      </c>
    </row>
    <row r="1337" spans="1:8" x14ac:dyDescent="0.3">
      <c r="A1337" t="s">
        <v>243</v>
      </c>
      <c r="B1337" t="s">
        <v>715</v>
      </c>
      <c r="C1337">
        <v>774.5</v>
      </c>
      <c r="D1337">
        <v>776.5</v>
      </c>
      <c r="E1337">
        <v>765.5</v>
      </c>
      <c r="F1337">
        <v>770</v>
      </c>
      <c r="G1337">
        <v>23205</v>
      </c>
      <c r="H1337">
        <v>770.66669999999999</v>
      </c>
    </row>
    <row r="1338" spans="1:8" x14ac:dyDescent="0.3">
      <c r="A1338" t="s">
        <v>243</v>
      </c>
      <c r="B1338" t="s">
        <v>235</v>
      </c>
      <c r="C1338">
        <v>772</v>
      </c>
      <c r="D1338">
        <v>773</v>
      </c>
      <c r="E1338">
        <v>754.5</v>
      </c>
      <c r="F1338">
        <v>757</v>
      </c>
      <c r="G1338">
        <v>13965</v>
      </c>
      <c r="H1338">
        <v>761.5</v>
      </c>
    </row>
    <row r="1339" spans="1:8" x14ac:dyDescent="0.3">
      <c r="A1339" t="s">
        <v>243</v>
      </c>
      <c r="B1339" t="s">
        <v>259</v>
      </c>
      <c r="C1339">
        <v>759</v>
      </c>
      <c r="D1339">
        <v>765</v>
      </c>
      <c r="E1339">
        <v>751.5</v>
      </c>
      <c r="F1339">
        <v>755</v>
      </c>
      <c r="G1339">
        <v>15830</v>
      </c>
      <c r="H1339">
        <v>757.16669999999999</v>
      </c>
    </row>
    <row r="1340" spans="1:8" x14ac:dyDescent="0.3">
      <c r="A1340" t="s">
        <v>243</v>
      </c>
      <c r="B1340" t="s">
        <v>716</v>
      </c>
      <c r="C1340">
        <v>757.5</v>
      </c>
      <c r="D1340">
        <v>764.5</v>
      </c>
      <c r="E1340">
        <v>755.5</v>
      </c>
      <c r="F1340">
        <v>759</v>
      </c>
      <c r="G1340">
        <v>17661</v>
      </c>
      <c r="H1340">
        <v>759.66669999999999</v>
      </c>
    </row>
    <row r="1341" spans="1:8" x14ac:dyDescent="0.3">
      <c r="A1341" t="s">
        <v>243</v>
      </c>
      <c r="B1341" t="s">
        <v>269</v>
      </c>
      <c r="C1341">
        <v>764</v>
      </c>
      <c r="D1341">
        <v>767</v>
      </c>
      <c r="E1341">
        <v>755.5</v>
      </c>
      <c r="F1341">
        <v>755.5</v>
      </c>
      <c r="G1341">
        <v>23272</v>
      </c>
      <c r="H1341">
        <v>759.33330000000001</v>
      </c>
    </row>
    <row r="1342" spans="1:8" x14ac:dyDescent="0.3">
      <c r="A1342" t="s">
        <v>243</v>
      </c>
      <c r="B1342" t="s">
        <v>282</v>
      </c>
      <c r="C1342">
        <v>752.5</v>
      </c>
      <c r="D1342">
        <v>760</v>
      </c>
      <c r="E1342">
        <v>750</v>
      </c>
      <c r="F1342">
        <v>755</v>
      </c>
      <c r="G1342">
        <v>5457</v>
      </c>
      <c r="H1342">
        <v>755</v>
      </c>
    </row>
    <row r="1343" spans="1:8" x14ac:dyDescent="0.3">
      <c r="A1343" t="s">
        <v>243</v>
      </c>
      <c r="B1343" t="s">
        <v>717</v>
      </c>
      <c r="C1343">
        <v>755</v>
      </c>
      <c r="D1343">
        <v>765</v>
      </c>
      <c r="E1343">
        <v>732.5</v>
      </c>
      <c r="F1343">
        <v>760</v>
      </c>
      <c r="G1343">
        <v>32207</v>
      </c>
      <c r="H1343">
        <v>752.5</v>
      </c>
    </row>
    <row r="1344" spans="1:8" x14ac:dyDescent="0.3">
      <c r="A1344" t="s">
        <v>243</v>
      </c>
      <c r="B1344" t="s">
        <v>285</v>
      </c>
      <c r="C1344">
        <v>760</v>
      </c>
      <c r="D1344">
        <v>760</v>
      </c>
      <c r="E1344">
        <v>746</v>
      </c>
      <c r="F1344">
        <v>748</v>
      </c>
      <c r="G1344">
        <v>23360</v>
      </c>
      <c r="H1344">
        <v>751.33330000000001</v>
      </c>
    </row>
    <row r="1345" spans="1:8" x14ac:dyDescent="0.3">
      <c r="A1345" t="s">
        <v>243</v>
      </c>
      <c r="B1345" t="s">
        <v>718</v>
      </c>
      <c r="C1345">
        <v>752.5</v>
      </c>
      <c r="D1345">
        <v>756</v>
      </c>
      <c r="E1345">
        <v>742</v>
      </c>
      <c r="F1345">
        <v>745.5</v>
      </c>
      <c r="G1345">
        <v>21418</v>
      </c>
      <c r="H1345">
        <v>747.83330000000001</v>
      </c>
    </row>
    <row r="1346" spans="1:8" x14ac:dyDescent="0.3">
      <c r="A1346" t="s">
        <v>243</v>
      </c>
      <c r="B1346" t="s">
        <v>291</v>
      </c>
      <c r="C1346">
        <v>745.5</v>
      </c>
      <c r="D1346">
        <v>745.5</v>
      </c>
      <c r="E1346">
        <v>732</v>
      </c>
      <c r="F1346">
        <v>734</v>
      </c>
      <c r="G1346">
        <v>15860</v>
      </c>
      <c r="H1346">
        <v>737.16669999999999</v>
      </c>
    </row>
    <row r="1347" spans="1:8" x14ac:dyDescent="0.3">
      <c r="A1347" t="s">
        <v>243</v>
      </c>
      <c r="B1347" t="s">
        <v>295</v>
      </c>
      <c r="C1347">
        <v>734.5</v>
      </c>
      <c r="D1347">
        <v>737.5</v>
      </c>
      <c r="E1347">
        <v>718.5</v>
      </c>
      <c r="F1347">
        <v>722</v>
      </c>
      <c r="G1347">
        <v>22696</v>
      </c>
      <c r="H1347">
        <v>726</v>
      </c>
    </row>
    <row r="1348" spans="1:8" x14ac:dyDescent="0.3">
      <c r="A1348" t="s">
        <v>243</v>
      </c>
      <c r="B1348" t="s">
        <v>298</v>
      </c>
      <c r="C1348">
        <v>722.5</v>
      </c>
      <c r="D1348">
        <v>722.5</v>
      </c>
      <c r="E1348">
        <v>701.5</v>
      </c>
      <c r="F1348">
        <v>707</v>
      </c>
      <c r="G1348">
        <v>29719</v>
      </c>
      <c r="H1348">
        <v>710.33330000000001</v>
      </c>
    </row>
    <row r="1349" spans="1:8" x14ac:dyDescent="0.3">
      <c r="A1349" t="s">
        <v>243</v>
      </c>
      <c r="B1349" t="s">
        <v>719</v>
      </c>
      <c r="C1349">
        <v>707</v>
      </c>
      <c r="D1349">
        <v>715.5</v>
      </c>
      <c r="E1349">
        <v>705.5</v>
      </c>
      <c r="F1349">
        <v>713</v>
      </c>
      <c r="G1349">
        <v>16451</v>
      </c>
      <c r="H1349">
        <v>711.33330000000001</v>
      </c>
    </row>
    <row r="1350" spans="1:8" x14ac:dyDescent="0.3">
      <c r="A1350" t="s">
        <v>243</v>
      </c>
      <c r="B1350" t="s">
        <v>720</v>
      </c>
      <c r="C1350">
        <v>724</v>
      </c>
      <c r="D1350">
        <v>750</v>
      </c>
      <c r="E1350">
        <v>720</v>
      </c>
      <c r="F1350">
        <v>733</v>
      </c>
      <c r="G1350">
        <v>26897</v>
      </c>
      <c r="H1350">
        <v>734.33330000000001</v>
      </c>
    </row>
    <row r="1351" spans="1:8" x14ac:dyDescent="0.3">
      <c r="A1351" t="s">
        <v>243</v>
      </c>
      <c r="B1351" t="s">
        <v>721</v>
      </c>
      <c r="C1351">
        <v>729.5</v>
      </c>
      <c r="D1351">
        <v>729.5</v>
      </c>
      <c r="E1351">
        <v>703</v>
      </c>
      <c r="F1351">
        <v>722</v>
      </c>
      <c r="G1351">
        <v>27038</v>
      </c>
      <c r="H1351">
        <v>718.16669999999999</v>
      </c>
    </row>
    <row r="1352" spans="1:8" x14ac:dyDescent="0.3">
      <c r="A1352" t="s">
        <v>243</v>
      </c>
      <c r="B1352" t="s">
        <v>96</v>
      </c>
      <c r="C1352">
        <v>722</v>
      </c>
      <c r="D1352">
        <v>725.5</v>
      </c>
      <c r="E1352">
        <v>715.5</v>
      </c>
      <c r="F1352">
        <v>716.5</v>
      </c>
      <c r="G1352">
        <v>22379</v>
      </c>
      <c r="H1352">
        <v>719.16669999999999</v>
      </c>
    </row>
    <row r="1353" spans="1:8" x14ac:dyDescent="0.3">
      <c r="A1353" t="s">
        <v>243</v>
      </c>
      <c r="B1353" t="s">
        <v>722</v>
      </c>
      <c r="C1353">
        <v>718</v>
      </c>
      <c r="D1353">
        <v>738</v>
      </c>
      <c r="E1353">
        <v>718</v>
      </c>
      <c r="F1353">
        <v>727</v>
      </c>
      <c r="G1353">
        <v>20247</v>
      </c>
      <c r="H1353">
        <v>727.66669999999999</v>
      </c>
    </row>
    <row r="1354" spans="1:8" x14ac:dyDescent="0.3">
      <c r="A1354" t="s">
        <v>243</v>
      </c>
      <c r="B1354" t="s">
        <v>164</v>
      </c>
      <c r="C1354">
        <v>727</v>
      </c>
      <c r="D1354">
        <v>734.5</v>
      </c>
      <c r="E1354">
        <v>705.5</v>
      </c>
      <c r="F1354">
        <v>709</v>
      </c>
      <c r="G1354">
        <v>24600</v>
      </c>
      <c r="H1354">
        <v>716.33330000000001</v>
      </c>
    </row>
    <row r="1355" spans="1:8" x14ac:dyDescent="0.3">
      <c r="A1355" t="s">
        <v>243</v>
      </c>
      <c r="B1355" t="s">
        <v>723</v>
      </c>
      <c r="C1355">
        <v>730</v>
      </c>
      <c r="D1355">
        <v>737.5</v>
      </c>
      <c r="E1355">
        <v>726</v>
      </c>
      <c r="F1355">
        <v>733.5</v>
      </c>
      <c r="G1355">
        <v>32694</v>
      </c>
      <c r="H1355">
        <v>732.33330000000001</v>
      </c>
    </row>
    <row r="1356" spans="1:8" x14ac:dyDescent="0.3">
      <c r="A1356" t="s">
        <v>243</v>
      </c>
      <c r="B1356" t="s">
        <v>724</v>
      </c>
      <c r="C1356">
        <v>733.5</v>
      </c>
      <c r="D1356">
        <v>733.5</v>
      </c>
      <c r="E1356">
        <v>721</v>
      </c>
      <c r="F1356">
        <v>724</v>
      </c>
      <c r="G1356">
        <v>19068</v>
      </c>
      <c r="H1356">
        <v>726.16669999999999</v>
      </c>
    </row>
    <row r="1357" spans="1:8" x14ac:dyDescent="0.3">
      <c r="A1357" t="s">
        <v>243</v>
      </c>
      <c r="B1357" t="s">
        <v>725</v>
      </c>
      <c r="C1357">
        <v>726.5</v>
      </c>
      <c r="D1357">
        <v>780</v>
      </c>
      <c r="E1357">
        <v>726</v>
      </c>
      <c r="F1357">
        <v>757</v>
      </c>
      <c r="G1357">
        <v>73431</v>
      </c>
      <c r="H1357">
        <v>754.33330000000001</v>
      </c>
    </row>
    <row r="1358" spans="1:8" x14ac:dyDescent="0.3">
      <c r="A1358" t="s">
        <v>243</v>
      </c>
      <c r="B1358" t="s">
        <v>242</v>
      </c>
      <c r="C1358">
        <v>740</v>
      </c>
      <c r="D1358">
        <v>754.5</v>
      </c>
      <c r="E1358">
        <v>730</v>
      </c>
      <c r="F1358">
        <v>747.5</v>
      </c>
      <c r="G1358">
        <v>53028</v>
      </c>
      <c r="H1358">
        <v>744</v>
      </c>
    </row>
    <row r="1359" spans="1:8" x14ac:dyDescent="0.3">
      <c r="A1359" t="s">
        <v>243</v>
      </c>
      <c r="B1359" t="s">
        <v>726</v>
      </c>
      <c r="C1359">
        <v>750</v>
      </c>
      <c r="D1359">
        <v>768.5</v>
      </c>
      <c r="E1359">
        <v>750</v>
      </c>
      <c r="F1359">
        <v>761</v>
      </c>
      <c r="G1359">
        <v>68489</v>
      </c>
      <c r="H1359">
        <v>759.83330000000001</v>
      </c>
    </row>
    <row r="1360" spans="1:8" x14ac:dyDescent="0.3">
      <c r="A1360" t="s">
        <v>243</v>
      </c>
      <c r="B1360" t="s">
        <v>727</v>
      </c>
      <c r="C1360">
        <v>762</v>
      </c>
      <c r="D1360">
        <v>787</v>
      </c>
      <c r="E1360">
        <v>760.5</v>
      </c>
      <c r="F1360">
        <v>785.5</v>
      </c>
      <c r="G1360">
        <v>74557</v>
      </c>
      <c r="H1360">
        <v>777.66669999999999</v>
      </c>
    </row>
    <row r="1361" spans="1:8" x14ac:dyDescent="0.3">
      <c r="A1361" t="s">
        <v>243</v>
      </c>
      <c r="B1361" t="s">
        <v>728</v>
      </c>
      <c r="C1361">
        <v>784</v>
      </c>
      <c r="D1361">
        <v>851</v>
      </c>
      <c r="E1361">
        <v>783.5</v>
      </c>
      <c r="F1361">
        <v>805</v>
      </c>
      <c r="G1361">
        <v>131148</v>
      </c>
      <c r="H1361">
        <v>813.16669999999999</v>
      </c>
    </row>
    <row r="1362" spans="1:8" x14ac:dyDescent="0.3">
      <c r="A1362" t="s">
        <v>243</v>
      </c>
      <c r="B1362" t="s">
        <v>729</v>
      </c>
      <c r="C1362">
        <v>815</v>
      </c>
      <c r="D1362">
        <v>862</v>
      </c>
      <c r="E1362">
        <v>803</v>
      </c>
      <c r="F1362">
        <v>829</v>
      </c>
      <c r="G1362">
        <v>176171</v>
      </c>
      <c r="H1362">
        <v>831.33330000000001</v>
      </c>
    </row>
    <row r="1363" spans="1:8" x14ac:dyDescent="0.3">
      <c r="A1363" t="s">
        <v>243</v>
      </c>
      <c r="B1363" t="s">
        <v>730</v>
      </c>
      <c r="C1363">
        <v>807.5</v>
      </c>
      <c r="D1363">
        <v>822.5</v>
      </c>
      <c r="E1363">
        <v>806</v>
      </c>
      <c r="F1363">
        <v>808.5</v>
      </c>
      <c r="G1363">
        <v>52610</v>
      </c>
      <c r="H1363">
        <v>812.33330000000001</v>
      </c>
    </row>
    <row r="1364" spans="1:8" x14ac:dyDescent="0.3">
      <c r="A1364" t="s">
        <v>243</v>
      </c>
      <c r="B1364" t="s">
        <v>731</v>
      </c>
      <c r="C1364">
        <v>809.5</v>
      </c>
      <c r="D1364">
        <v>825.5</v>
      </c>
      <c r="E1364">
        <v>793</v>
      </c>
      <c r="F1364">
        <v>799</v>
      </c>
      <c r="G1364">
        <v>49222</v>
      </c>
      <c r="H1364">
        <v>805.83330000000001</v>
      </c>
    </row>
    <row r="1365" spans="1:8" x14ac:dyDescent="0.3">
      <c r="A1365" t="s">
        <v>243</v>
      </c>
      <c r="B1365" t="s">
        <v>732</v>
      </c>
      <c r="C1365">
        <v>801.5</v>
      </c>
      <c r="D1365">
        <v>805</v>
      </c>
      <c r="E1365">
        <v>791</v>
      </c>
      <c r="F1365">
        <v>797</v>
      </c>
      <c r="G1365">
        <v>26160</v>
      </c>
      <c r="H1365">
        <v>797.66669999999999</v>
      </c>
    </row>
    <row r="1366" spans="1:8" x14ac:dyDescent="0.3">
      <c r="A1366" t="s">
        <v>243</v>
      </c>
      <c r="B1366" t="s">
        <v>733</v>
      </c>
      <c r="C1366">
        <v>789</v>
      </c>
      <c r="D1366">
        <v>802.5</v>
      </c>
      <c r="E1366">
        <v>787</v>
      </c>
      <c r="F1366">
        <v>794.5</v>
      </c>
      <c r="G1366">
        <v>22507</v>
      </c>
      <c r="H1366">
        <v>794.66669999999999</v>
      </c>
    </row>
    <row r="1367" spans="1:8" x14ac:dyDescent="0.3">
      <c r="A1367" t="s">
        <v>243</v>
      </c>
      <c r="B1367" t="s">
        <v>734</v>
      </c>
      <c r="C1367">
        <v>794</v>
      </c>
      <c r="D1367">
        <v>808</v>
      </c>
      <c r="E1367">
        <v>787</v>
      </c>
      <c r="F1367">
        <v>796.5</v>
      </c>
      <c r="G1367">
        <v>38105</v>
      </c>
      <c r="H1367">
        <v>797.16669999999999</v>
      </c>
    </row>
    <row r="1368" spans="1:8" x14ac:dyDescent="0.3">
      <c r="A1368" t="s">
        <v>243</v>
      </c>
      <c r="B1368" t="s">
        <v>735</v>
      </c>
      <c r="C1368">
        <v>799.5</v>
      </c>
      <c r="D1368">
        <v>805.5</v>
      </c>
      <c r="E1368">
        <v>783</v>
      </c>
      <c r="F1368">
        <v>783</v>
      </c>
      <c r="G1368">
        <v>26594</v>
      </c>
      <c r="H1368">
        <v>790.5</v>
      </c>
    </row>
    <row r="1369" spans="1:8" x14ac:dyDescent="0.3">
      <c r="A1369" t="s">
        <v>521</v>
      </c>
      <c r="B1369" t="s">
        <v>696</v>
      </c>
      <c r="C1369">
        <v>124.9</v>
      </c>
      <c r="D1369">
        <v>131.9</v>
      </c>
      <c r="E1369">
        <v>124.9</v>
      </c>
      <c r="F1369">
        <v>131.1</v>
      </c>
      <c r="G1369">
        <v>881657</v>
      </c>
      <c r="H1369">
        <v>129.30000000000001</v>
      </c>
    </row>
    <row r="1370" spans="1:8" x14ac:dyDescent="0.3">
      <c r="A1370" t="s">
        <v>521</v>
      </c>
      <c r="B1370" t="s">
        <v>697</v>
      </c>
      <c r="C1370">
        <v>131.1</v>
      </c>
      <c r="D1370">
        <v>139.1</v>
      </c>
      <c r="E1370">
        <v>130.1</v>
      </c>
      <c r="F1370">
        <v>135.4</v>
      </c>
      <c r="G1370">
        <v>1146876</v>
      </c>
      <c r="H1370">
        <v>134.86670000000001</v>
      </c>
    </row>
    <row r="1371" spans="1:8" x14ac:dyDescent="0.3">
      <c r="A1371" t="s">
        <v>521</v>
      </c>
      <c r="B1371" t="s">
        <v>698</v>
      </c>
      <c r="C1371">
        <v>136.19999999999999</v>
      </c>
      <c r="D1371">
        <v>138.4</v>
      </c>
      <c r="E1371">
        <v>134.5</v>
      </c>
      <c r="F1371">
        <v>136.19999999999999</v>
      </c>
      <c r="G1371">
        <v>814940</v>
      </c>
      <c r="H1371">
        <v>136.36670000000001</v>
      </c>
    </row>
    <row r="1372" spans="1:8" x14ac:dyDescent="0.3">
      <c r="A1372" t="s">
        <v>521</v>
      </c>
      <c r="B1372" t="s">
        <v>699</v>
      </c>
      <c r="C1372">
        <v>136.30000000000001</v>
      </c>
      <c r="D1372">
        <v>138.19999999999999</v>
      </c>
      <c r="E1372">
        <v>134.6</v>
      </c>
      <c r="F1372">
        <v>138.19999999999999</v>
      </c>
      <c r="G1372">
        <v>663524</v>
      </c>
      <c r="H1372">
        <v>137</v>
      </c>
    </row>
    <row r="1373" spans="1:8" x14ac:dyDescent="0.3">
      <c r="A1373" t="s">
        <v>521</v>
      </c>
      <c r="B1373" t="s">
        <v>700</v>
      </c>
      <c r="C1373">
        <v>138.19999999999999</v>
      </c>
      <c r="D1373">
        <v>139.9</v>
      </c>
      <c r="E1373">
        <v>135</v>
      </c>
      <c r="F1373">
        <v>138.5</v>
      </c>
      <c r="G1373">
        <v>605337</v>
      </c>
      <c r="H1373">
        <v>137.80000000000001</v>
      </c>
    </row>
    <row r="1374" spans="1:8" x14ac:dyDescent="0.3">
      <c r="A1374" t="s">
        <v>521</v>
      </c>
      <c r="B1374" t="s">
        <v>77</v>
      </c>
      <c r="C1374">
        <v>137</v>
      </c>
      <c r="D1374">
        <v>144</v>
      </c>
      <c r="E1374">
        <v>135.1</v>
      </c>
      <c r="F1374">
        <v>143.69999999999999</v>
      </c>
      <c r="G1374">
        <v>1040779</v>
      </c>
      <c r="H1374">
        <v>140.9333</v>
      </c>
    </row>
    <row r="1375" spans="1:8" x14ac:dyDescent="0.3">
      <c r="A1375" t="s">
        <v>521</v>
      </c>
      <c r="B1375" t="s">
        <v>701</v>
      </c>
      <c r="C1375">
        <v>144</v>
      </c>
      <c r="D1375">
        <v>146</v>
      </c>
      <c r="E1375">
        <v>137</v>
      </c>
      <c r="F1375">
        <v>141</v>
      </c>
      <c r="G1375">
        <v>702787</v>
      </c>
      <c r="H1375">
        <v>141.33330000000001</v>
      </c>
    </row>
    <row r="1376" spans="1:8" x14ac:dyDescent="0.3">
      <c r="A1376" t="s">
        <v>521</v>
      </c>
      <c r="B1376" t="s">
        <v>702</v>
      </c>
      <c r="C1376">
        <v>142.5</v>
      </c>
      <c r="D1376">
        <v>142.5</v>
      </c>
      <c r="E1376">
        <v>138.69999999999999</v>
      </c>
      <c r="F1376">
        <v>141.80000000000001</v>
      </c>
      <c r="G1376">
        <v>363126</v>
      </c>
      <c r="H1376">
        <v>141</v>
      </c>
    </row>
    <row r="1377" spans="1:8" x14ac:dyDescent="0.3">
      <c r="A1377" t="s">
        <v>521</v>
      </c>
      <c r="B1377" t="s">
        <v>139</v>
      </c>
      <c r="C1377">
        <v>140.1</v>
      </c>
      <c r="D1377">
        <v>145.19999999999999</v>
      </c>
      <c r="E1377">
        <v>140</v>
      </c>
      <c r="F1377">
        <v>143.80000000000001</v>
      </c>
      <c r="G1377">
        <v>509489</v>
      </c>
      <c r="H1377">
        <v>143</v>
      </c>
    </row>
    <row r="1378" spans="1:8" x14ac:dyDescent="0.3">
      <c r="A1378" t="s">
        <v>521</v>
      </c>
      <c r="B1378" t="s">
        <v>156</v>
      </c>
      <c r="C1378">
        <v>144</v>
      </c>
      <c r="D1378">
        <v>144.4</v>
      </c>
      <c r="E1378">
        <v>134.1</v>
      </c>
      <c r="F1378">
        <v>137.6</v>
      </c>
      <c r="G1378">
        <v>684326</v>
      </c>
      <c r="H1378">
        <v>138.69999999999999</v>
      </c>
    </row>
    <row r="1379" spans="1:8" x14ac:dyDescent="0.3">
      <c r="A1379" t="s">
        <v>521</v>
      </c>
      <c r="B1379" t="s">
        <v>703</v>
      </c>
      <c r="C1379">
        <v>137.5</v>
      </c>
      <c r="D1379">
        <v>141.9</v>
      </c>
      <c r="E1379">
        <v>136.9</v>
      </c>
      <c r="F1379">
        <v>140.5</v>
      </c>
      <c r="G1379">
        <v>537274</v>
      </c>
      <c r="H1379">
        <v>139.76669999999999</v>
      </c>
    </row>
    <row r="1380" spans="1:8" x14ac:dyDescent="0.3">
      <c r="A1380" t="s">
        <v>521</v>
      </c>
      <c r="B1380" t="s">
        <v>223</v>
      </c>
      <c r="C1380">
        <v>140.5</v>
      </c>
      <c r="D1380">
        <v>142.80000000000001</v>
      </c>
      <c r="E1380">
        <v>138</v>
      </c>
      <c r="F1380">
        <v>139.5</v>
      </c>
      <c r="G1380">
        <v>424450</v>
      </c>
      <c r="H1380">
        <v>140.1</v>
      </c>
    </row>
    <row r="1381" spans="1:8" x14ac:dyDescent="0.3">
      <c r="A1381" t="s">
        <v>521</v>
      </c>
      <c r="B1381" t="s">
        <v>228</v>
      </c>
      <c r="C1381">
        <v>139.1</v>
      </c>
      <c r="D1381">
        <v>140</v>
      </c>
      <c r="E1381">
        <v>136.80000000000001</v>
      </c>
      <c r="F1381">
        <v>138</v>
      </c>
      <c r="G1381">
        <v>314887</v>
      </c>
      <c r="H1381">
        <v>138.26669999999999</v>
      </c>
    </row>
    <row r="1382" spans="1:8" x14ac:dyDescent="0.3">
      <c r="A1382" t="s">
        <v>521</v>
      </c>
      <c r="B1382" t="s">
        <v>704</v>
      </c>
      <c r="C1382">
        <v>137.30000000000001</v>
      </c>
      <c r="D1382">
        <v>139.1</v>
      </c>
      <c r="E1382">
        <v>135.80000000000001</v>
      </c>
      <c r="F1382">
        <v>138.1</v>
      </c>
      <c r="G1382">
        <v>377867</v>
      </c>
      <c r="H1382">
        <v>137.66669999999999</v>
      </c>
    </row>
    <row r="1383" spans="1:8" x14ac:dyDescent="0.3">
      <c r="A1383" t="s">
        <v>521</v>
      </c>
      <c r="B1383" t="s">
        <v>705</v>
      </c>
      <c r="C1383">
        <v>138.1</v>
      </c>
      <c r="D1383">
        <v>139</v>
      </c>
      <c r="E1383">
        <v>136.19999999999999</v>
      </c>
      <c r="F1383">
        <v>136.69999999999999</v>
      </c>
      <c r="G1383">
        <v>325444</v>
      </c>
      <c r="H1383">
        <v>137.30000000000001</v>
      </c>
    </row>
    <row r="1384" spans="1:8" x14ac:dyDescent="0.3">
      <c r="A1384" t="s">
        <v>521</v>
      </c>
      <c r="B1384" t="s">
        <v>706</v>
      </c>
      <c r="C1384">
        <v>137.6</v>
      </c>
      <c r="D1384">
        <v>143.1</v>
      </c>
      <c r="E1384">
        <v>137.30000000000001</v>
      </c>
      <c r="F1384">
        <v>140</v>
      </c>
      <c r="G1384">
        <v>757630</v>
      </c>
      <c r="H1384">
        <v>140.13329999999999</v>
      </c>
    </row>
    <row r="1385" spans="1:8" x14ac:dyDescent="0.3">
      <c r="A1385" t="s">
        <v>521</v>
      </c>
      <c r="B1385" t="s">
        <v>265</v>
      </c>
      <c r="C1385">
        <v>140.80000000000001</v>
      </c>
      <c r="D1385">
        <v>150.6</v>
      </c>
      <c r="E1385">
        <v>138</v>
      </c>
      <c r="F1385">
        <v>146.5</v>
      </c>
      <c r="G1385">
        <v>2193629</v>
      </c>
      <c r="H1385">
        <v>145.0333</v>
      </c>
    </row>
    <row r="1386" spans="1:8" x14ac:dyDescent="0.3">
      <c r="A1386" t="s">
        <v>521</v>
      </c>
      <c r="B1386" t="s">
        <v>707</v>
      </c>
      <c r="C1386">
        <v>146.5</v>
      </c>
      <c r="D1386">
        <v>146.5</v>
      </c>
      <c r="E1386">
        <v>136.5</v>
      </c>
      <c r="F1386">
        <v>137.80000000000001</v>
      </c>
      <c r="G1386">
        <v>866276</v>
      </c>
      <c r="H1386">
        <v>140.26669999999999</v>
      </c>
    </row>
    <row r="1387" spans="1:8" x14ac:dyDescent="0.3">
      <c r="A1387" t="s">
        <v>521</v>
      </c>
      <c r="B1387" t="s">
        <v>271</v>
      </c>
      <c r="C1387">
        <v>138</v>
      </c>
      <c r="D1387">
        <v>138.80000000000001</v>
      </c>
      <c r="E1387">
        <v>130.19999999999999</v>
      </c>
      <c r="F1387">
        <v>131.5</v>
      </c>
      <c r="G1387">
        <v>565030</v>
      </c>
      <c r="H1387">
        <v>133.5</v>
      </c>
    </row>
    <row r="1388" spans="1:8" x14ac:dyDescent="0.3">
      <c r="A1388" t="s">
        <v>521</v>
      </c>
      <c r="B1388" t="s">
        <v>708</v>
      </c>
      <c r="C1388">
        <v>131.6</v>
      </c>
      <c r="D1388">
        <v>132.1</v>
      </c>
      <c r="E1388">
        <v>129</v>
      </c>
      <c r="F1388">
        <v>131.5</v>
      </c>
      <c r="G1388">
        <v>316990</v>
      </c>
      <c r="H1388">
        <v>130.86670000000001</v>
      </c>
    </row>
    <row r="1389" spans="1:8" x14ac:dyDescent="0.3">
      <c r="A1389" t="s">
        <v>521</v>
      </c>
      <c r="B1389" t="s">
        <v>709</v>
      </c>
      <c r="C1389">
        <v>131.6</v>
      </c>
      <c r="D1389">
        <v>135.4</v>
      </c>
      <c r="E1389">
        <v>131.6</v>
      </c>
      <c r="F1389">
        <v>133.1</v>
      </c>
      <c r="G1389">
        <v>258020</v>
      </c>
      <c r="H1389">
        <v>133.36670000000001</v>
      </c>
    </row>
    <row r="1390" spans="1:8" x14ac:dyDescent="0.3">
      <c r="A1390" t="s">
        <v>521</v>
      </c>
      <c r="B1390" t="s">
        <v>283</v>
      </c>
      <c r="C1390">
        <v>133.30000000000001</v>
      </c>
      <c r="D1390">
        <v>139.4</v>
      </c>
      <c r="E1390">
        <v>131.5</v>
      </c>
      <c r="F1390">
        <v>136.9</v>
      </c>
      <c r="G1390">
        <v>625221</v>
      </c>
      <c r="H1390">
        <v>135.9333</v>
      </c>
    </row>
    <row r="1391" spans="1:8" x14ac:dyDescent="0.3">
      <c r="A1391" t="s">
        <v>521</v>
      </c>
      <c r="B1391" t="s">
        <v>290</v>
      </c>
      <c r="C1391">
        <v>137.5</v>
      </c>
      <c r="D1391">
        <v>137.5</v>
      </c>
      <c r="E1391">
        <v>131.5</v>
      </c>
      <c r="F1391">
        <v>133.9</v>
      </c>
      <c r="G1391">
        <v>308783</v>
      </c>
      <c r="H1391">
        <v>134.30000000000001</v>
      </c>
    </row>
    <row r="1392" spans="1:8" x14ac:dyDescent="0.3">
      <c r="A1392" t="s">
        <v>521</v>
      </c>
      <c r="B1392" t="s">
        <v>710</v>
      </c>
      <c r="C1392">
        <v>133</v>
      </c>
      <c r="D1392">
        <v>142.1</v>
      </c>
      <c r="E1392">
        <v>132.6</v>
      </c>
      <c r="F1392">
        <v>140.1</v>
      </c>
      <c r="G1392">
        <v>585174</v>
      </c>
      <c r="H1392">
        <v>138.26669999999999</v>
      </c>
    </row>
    <row r="1393" spans="1:8" x14ac:dyDescent="0.3">
      <c r="A1393" t="s">
        <v>521</v>
      </c>
      <c r="B1393" t="s">
        <v>512</v>
      </c>
      <c r="C1393">
        <v>140.30000000000001</v>
      </c>
      <c r="D1393">
        <v>143.1</v>
      </c>
      <c r="E1393">
        <v>136</v>
      </c>
      <c r="F1393">
        <v>137.80000000000001</v>
      </c>
      <c r="G1393">
        <v>613463</v>
      </c>
      <c r="H1393">
        <v>138.9667</v>
      </c>
    </row>
    <row r="1394" spans="1:8" x14ac:dyDescent="0.3">
      <c r="A1394" t="s">
        <v>521</v>
      </c>
      <c r="B1394" t="s">
        <v>91</v>
      </c>
      <c r="C1394">
        <v>125.2</v>
      </c>
      <c r="D1394">
        <v>129.5</v>
      </c>
      <c r="E1394">
        <v>124.2</v>
      </c>
      <c r="F1394">
        <v>126.7</v>
      </c>
      <c r="G1394">
        <v>360167</v>
      </c>
      <c r="H1394">
        <v>126.8</v>
      </c>
    </row>
    <row r="1395" spans="1:8" x14ac:dyDescent="0.3">
      <c r="A1395" t="s">
        <v>521</v>
      </c>
      <c r="B1395" t="s">
        <v>93</v>
      </c>
      <c r="C1395">
        <v>127.9</v>
      </c>
      <c r="D1395">
        <v>129.1</v>
      </c>
      <c r="E1395">
        <v>122.5</v>
      </c>
      <c r="F1395">
        <v>122.6</v>
      </c>
      <c r="G1395">
        <v>373980</v>
      </c>
      <c r="H1395">
        <v>124.7333</v>
      </c>
    </row>
    <row r="1396" spans="1:8" x14ac:dyDescent="0.3">
      <c r="A1396" t="s">
        <v>521</v>
      </c>
      <c r="B1396" t="s">
        <v>711</v>
      </c>
      <c r="C1396">
        <v>123</v>
      </c>
      <c r="D1396">
        <v>124.5</v>
      </c>
      <c r="E1396">
        <v>120</v>
      </c>
      <c r="F1396">
        <v>120.2</v>
      </c>
      <c r="G1396">
        <v>161699</v>
      </c>
      <c r="H1396">
        <v>121.5667</v>
      </c>
    </row>
    <row r="1397" spans="1:8" x14ac:dyDescent="0.3">
      <c r="A1397" t="s">
        <v>521</v>
      </c>
      <c r="B1397" t="s">
        <v>712</v>
      </c>
      <c r="C1397">
        <v>120</v>
      </c>
      <c r="D1397">
        <v>123.3</v>
      </c>
      <c r="E1397">
        <v>120</v>
      </c>
      <c r="F1397">
        <v>122.5</v>
      </c>
      <c r="G1397">
        <v>159304</v>
      </c>
      <c r="H1397">
        <v>121.9333</v>
      </c>
    </row>
    <row r="1398" spans="1:8" x14ac:dyDescent="0.3">
      <c r="A1398" t="s">
        <v>521</v>
      </c>
      <c r="B1398" t="s">
        <v>162</v>
      </c>
      <c r="C1398">
        <v>122.2</v>
      </c>
      <c r="D1398">
        <v>124</v>
      </c>
      <c r="E1398">
        <v>117.6</v>
      </c>
      <c r="F1398">
        <v>119.5</v>
      </c>
      <c r="G1398">
        <v>252766</v>
      </c>
      <c r="H1398">
        <v>120.36669999999999</v>
      </c>
    </row>
    <row r="1399" spans="1:8" x14ac:dyDescent="0.3">
      <c r="A1399" t="s">
        <v>521</v>
      </c>
      <c r="B1399" t="s">
        <v>220</v>
      </c>
      <c r="C1399">
        <v>116.8</v>
      </c>
      <c r="D1399">
        <v>118.9</v>
      </c>
      <c r="E1399">
        <v>114.1</v>
      </c>
      <c r="F1399">
        <v>117.5</v>
      </c>
      <c r="G1399">
        <v>240310</v>
      </c>
      <c r="H1399">
        <v>116.83329999999999</v>
      </c>
    </row>
    <row r="1400" spans="1:8" x14ac:dyDescent="0.3">
      <c r="A1400" t="s">
        <v>521</v>
      </c>
      <c r="B1400" t="s">
        <v>713</v>
      </c>
      <c r="C1400">
        <v>120</v>
      </c>
      <c r="D1400">
        <v>124.4</v>
      </c>
      <c r="E1400">
        <v>119.6</v>
      </c>
      <c r="F1400">
        <v>124.3</v>
      </c>
      <c r="G1400">
        <v>223161</v>
      </c>
      <c r="H1400">
        <v>122.7667</v>
      </c>
    </row>
    <row r="1401" spans="1:8" x14ac:dyDescent="0.3">
      <c r="A1401" t="s">
        <v>521</v>
      </c>
      <c r="B1401" t="s">
        <v>714</v>
      </c>
      <c r="C1401">
        <v>123.9</v>
      </c>
      <c r="D1401">
        <v>124</v>
      </c>
      <c r="E1401">
        <v>120.1</v>
      </c>
      <c r="F1401">
        <v>122.2</v>
      </c>
      <c r="G1401">
        <v>208298</v>
      </c>
      <c r="H1401">
        <v>122.1</v>
      </c>
    </row>
    <row r="1402" spans="1:8" x14ac:dyDescent="0.3">
      <c r="A1402" t="s">
        <v>521</v>
      </c>
      <c r="B1402" t="s">
        <v>715</v>
      </c>
      <c r="C1402">
        <v>121.9</v>
      </c>
      <c r="D1402">
        <v>127.6</v>
      </c>
      <c r="E1402">
        <v>120.5</v>
      </c>
      <c r="F1402">
        <v>125.1</v>
      </c>
      <c r="G1402">
        <v>423034</v>
      </c>
      <c r="H1402">
        <v>124.4</v>
      </c>
    </row>
    <row r="1403" spans="1:8" x14ac:dyDescent="0.3">
      <c r="A1403" t="s">
        <v>521</v>
      </c>
      <c r="B1403" t="s">
        <v>235</v>
      </c>
      <c r="C1403">
        <v>124.3</v>
      </c>
      <c r="D1403">
        <v>125.7</v>
      </c>
      <c r="E1403">
        <v>122.8</v>
      </c>
      <c r="F1403">
        <v>124.9</v>
      </c>
      <c r="G1403">
        <v>360240</v>
      </c>
      <c r="H1403">
        <v>124.4667</v>
      </c>
    </row>
    <row r="1404" spans="1:8" x14ac:dyDescent="0.3">
      <c r="A1404" t="s">
        <v>521</v>
      </c>
      <c r="B1404" t="s">
        <v>259</v>
      </c>
      <c r="C1404">
        <v>125.6</v>
      </c>
      <c r="D1404">
        <v>128.69999999999999</v>
      </c>
      <c r="E1404">
        <v>122.7</v>
      </c>
      <c r="F1404">
        <v>127</v>
      </c>
      <c r="G1404">
        <v>328603</v>
      </c>
      <c r="H1404">
        <v>126.13330000000001</v>
      </c>
    </row>
    <row r="1405" spans="1:8" x14ac:dyDescent="0.3">
      <c r="A1405" t="s">
        <v>521</v>
      </c>
      <c r="B1405" t="s">
        <v>716</v>
      </c>
      <c r="C1405">
        <v>128.5</v>
      </c>
      <c r="D1405">
        <v>134.30000000000001</v>
      </c>
      <c r="E1405">
        <v>126.2</v>
      </c>
      <c r="F1405">
        <v>131.30000000000001</v>
      </c>
      <c r="G1405">
        <v>557895</v>
      </c>
      <c r="H1405">
        <v>130.6</v>
      </c>
    </row>
    <row r="1406" spans="1:8" x14ac:dyDescent="0.3">
      <c r="A1406" t="s">
        <v>521</v>
      </c>
      <c r="B1406" t="s">
        <v>269</v>
      </c>
      <c r="C1406">
        <v>132.5</v>
      </c>
      <c r="D1406">
        <v>132.5</v>
      </c>
      <c r="E1406">
        <v>125.9</v>
      </c>
      <c r="F1406">
        <v>126.1</v>
      </c>
      <c r="G1406">
        <v>180338</v>
      </c>
      <c r="H1406">
        <v>128.16669999999999</v>
      </c>
    </row>
    <row r="1407" spans="1:8" x14ac:dyDescent="0.3">
      <c r="A1407" t="s">
        <v>521</v>
      </c>
      <c r="B1407" t="s">
        <v>282</v>
      </c>
      <c r="C1407">
        <v>126</v>
      </c>
      <c r="D1407">
        <v>128.5</v>
      </c>
      <c r="E1407">
        <v>124</v>
      </c>
      <c r="F1407">
        <v>127.1</v>
      </c>
      <c r="G1407">
        <v>93925</v>
      </c>
      <c r="H1407">
        <v>126.5333</v>
      </c>
    </row>
    <row r="1408" spans="1:8" x14ac:dyDescent="0.3">
      <c r="A1408" t="s">
        <v>521</v>
      </c>
      <c r="B1408" t="s">
        <v>717</v>
      </c>
      <c r="C1408">
        <v>125.8</v>
      </c>
      <c r="D1408">
        <v>128.1</v>
      </c>
      <c r="E1408">
        <v>122.7</v>
      </c>
      <c r="F1408">
        <v>127.9</v>
      </c>
      <c r="G1408">
        <v>220180</v>
      </c>
      <c r="H1408">
        <v>126.2333</v>
      </c>
    </row>
    <row r="1409" spans="1:8" x14ac:dyDescent="0.3">
      <c r="A1409" t="s">
        <v>521</v>
      </c>
      <c r="B1409" t="s">
        <v>285</v>
      </c>
      <c r="C1409">
        <v>127</v>
      </c>
      <c r="D1409">
        <v>131.9</v>
      </c>
      <c r="E1409">
        <v>126.1</v>
      </c>
      <c r="F1409">
        <v>129.1</v>
      </c>
      <c r="G1409">
        <v>426182</v>
      </c>
      <c r="H1409">
        <v>129.0333</v>
      </c>
    </row>
    <row r="1410" spans="1:8" x14ac:dyDescent="0.3">
      <c r="A1410" t="s">
        <v>521</v>
      </c>
      <c r="B1410" t="s">
        <v>718</v>
      </c>
      <c r="C1410">
        <v>129.5</v>
      </c>
      <c r="D1410">
        <v>137</v>
      </c>
      <c r="E1410">
        <v>128.5</v>
      </c>
      <c r="F1410">
        <v>134.5</v>
      </c>
      <c r="G1410">
        <v>715912</v>
      </c>
      <c r="H1410">
        <v>133.33330000000001</v>
      </c>
    </row>
    <row r="1411" spans="1:8" x14ac:dyDescent="0.3">
      <c r="A1411" t="s">
        <v>521</v>
      </c>
      <c r="B1411" t="s">
        <v>291</v>
      </c>
      <c r="C1411">
        <v>134.5</v>
      </c>
      <c r="D1411">
        <v>137.9</v>
      </c>
      <c r="E1411">
        <v>133.5</v>
      </c>
      <c r="F1411">
        <v>135.1</v>
      </c>
      <c r="G1411">
        <v>573393</v>
      </c>
      <c r="H1411">
        <v>135.5</v>
      </c>
    </row>
    <row r="1412" spans="1:8" x14ac:dyDescent="0.3">
      <c r="A1412" t="s">
        <v>521</v>
      </c>
      <c r="B1412" t="s">
        <v>295</v>
      </c>
      <c r="C1412">
        <v>135.1</v>
      </c>
      <c r="D1412">
        <v>135.9</v>
      </c>
      <c r="E1412">
        <v>132</v>
      </c>
      <c r="F1412">
        <v>134.6</v>
      </c>
      <c r="G1412">
        <v>269138</v>
      </c>
      <c r="H1412">
        <v>134.16669999999999</v>
      </c>
    </row>
    <row r="1413" spans="1:8" x14ac:dyDescent="0.3">
      <c r="A1413" t="s">
        <v>521</v>
      </c>
      <c r="B1413" t="s">
        <v>298</v>
      </c>
      <c r="C1413">
        <v>135</v>
      </c>
      <c r="D1413">
        <v>138.1</v>
      </c>
      <c r="E1413">
        <v>130.1</v>
      </c>
      <c r="F1413">
        <v>136.80000000000001</v>
      </c>
      <c r="G1413">
        <v>453338</v>
      </c>
      <c r="H1413">
        <v>135</v>
      </c>
    </row>
    <row r="1414" spans="1:8" x14ac:dyDescent="0.3">
      <c r="A1414" t="s">
        <v>521</v>
      </c>
      <c r="B1414" t="s">
        <v>719</v>
      </c>
      <c r="C1414">
        <v>137.4</v>
      </c>
      <c r="D1414">
        <v>141.9</v>
      </c>
      <c r="E1414">
        <v>135.19999999999999</v>
      </c>
      <c r="F1414">
        <v>139</v>
      </c>
      <c r="G1414">
        <v>941142</v>
      </c>
      <c r="H1414">
        <v>138.69999999999999</v>
      </c>
    </row>
    <row r="1415" spans="1:8" x14ac:dyDescent="0.3">
      <c r="A1415" t="s">
        <v>521</v>
      </c>
      <c r="B1415" t="s">
        <v>720</v>
      </c>
      <c r="C1415">
        <v>139.80000000000001</v>
      </c>
      <c r="D1415">
        <v>140.5</v>
      </c>
      <c r="E1415">
        <v>134.5</v>
      </c>
      <c r="F1415">
        <v>136</v>
      </c>
      <c r="G1415">
        <v>593284</v>
      </c>
      <c r="H1415">
        <v>137</v>
      </c>
    </row>
    <row r="1416" spans="1:8" x14ac:dyDescent="0.3">
      <c r="A1416" t="s">
        <v>521</v>
      </c>
      <c r="B1416" t="s">
        <v>721</v>
      </c>
      <c r="C1416">
        <v>135.6</v>
      </c>
      <c r="D1416">
        <v>136.30000000000001</v>
      </c>
      <c r="E1416">
        <v>133.6</v>
      </c>
      <c r="F1416">
        <v>136</v>
      </c>
      <c r="G1416">
        <v>213636</v>
      </c>
      <c r="H1416">
        <v>135.30000000000001</v>
      </c>
    </row>
    <row r="1417" spans="1:8" x14ac:dyDescent="0.3">
      <c r="A1417" t="s">
        <v>521</v>
      </c>
      <c r="B1417" t="s">
        <v>96</v>
      </c>
      <c r="C1417">
        <v>136.6</v>
      </c>
      <c r="D1417">
        <v>137.30000000000001</v>
      </c>
      <c r="E1417">
        <v>133</v>
      </c>
      <c r="F1417">
        <v>134.69999999999999</v>
      </c>
      <c r="G1417">
        <v>519118</v>
      </c>
      <c r="H1417">
        <v>135</v>
      </c>
    </row>
    <row r="1418" spans="1:8" x14ac:dyDescent="0.3">
      <c r="A1418" t="s">
        <v>521</v>
      </c>
      <c r="B1418" t="s">
        <v>722</v>
      </c>
      <c r="C1418">
        <v>134.9</v>
      </c>
      <c r="D1418">
        <v>136.5</v>
      </c>
      <c r="E1418">
        <v>134.69999999999999</v>
      </c>
      <c r="F1418">
        <v>135.80000000000001</v>
      </c>
      <c r="G1418">
        <v>234827</v>
      </c>
      <c r="H1418">
        <v>135.66669999999999</v>
      </c>
    </row>
    <row r="1419" spans="1:8" x14ac:dyDescent="0.3">
      <c r="A1419" t="s">
        <v>521</v>
      </c>
      <c r="B1419" t="s">
        <v>164</v>
      </c>
      <c r="C1419">
        <v>135.5</v>
      </c>
      <c r="D1419">
        <v>137.6</v>
      </c>
      <c r="E1419">
        <v>129.6</v>
      </c>
      <c r="F1419">
        <v>131.5</v>
      </c>
      <c r="G1419">
        <v>583647</v>
      </c>
      <c r="H1419">
        <v>132.9</v>
      </c>
    </row>
    <row r="1420" spans="1:8" x14ac:dyDescent="0.3">
      <c r="A1420" t="s">
        <v>521</v>
      </c>
      <c r="B1420" t="s">
        <v>723</v>
      </c>
      <c r="C1420">
        <v>134</v>
      </c>
      <c r="D1420">
        <v>135.80000000000001</v>
      </c>
      <c r="E1420">
        <v>133.19999999999999</v>
      </c>
      <c r="F1420">
        <v>133.69999999999999</v>
      </c>
      <c r="G1420">
        <v>517947</v>
      </c>
      <c r="H1420">
        <v>134.23330000000001</v>
      </c>
    </row>
    <row r="1421" spans="1:8" x14ac:dyDescent="0.3">
      <c r="A1421" t="s">
        <v>521</v>
      </c>
      <c r="B1421" t="s">
        <v>724</v>
      </c>
      <c r="C1421">
        <v>134</v>
      </c>
      <c r="D1421">
        <v>141.1</v>
      </c>
      <c r="E1421">
        <v>132.69999999999999</v>
      </c>
      <c r="F1421">
        <v>140.80000000000001</v>
      </c>
      <c r="G1421">
        <v>1209626</v>
      </c>
      <c r="H1421">
        <v>138.19999999999999</v>
      </c>
    </row>
    <row r="1422" spans="1:8" x14ac:dyDescent="0.3">
      <c r="A1422" t="s">
        <v>521</v>
      </c>
      <c r="B1422" t="s">
        <v>725</v>
      </c>
      <c r="C1422">
        <v>142.9</v>
      </c>
      <c r="D1422">
        <v>144.4</v>
      </c>
      <c r="E1422">
        <v>140.19999999999999</v>
      </c>
      <c r="F1422">
        <v>142.5</v>
      </c>
      <c r="G1422">
        <v>523603</v>
      </c>
      <c r="H1422">
        <v>142.36670000000001</v>
      </c>
    </row>
    <row r="1423" spans="1:8" x14ac:dyDescent="0.3">
      <c r="A1423" t="s">
        <v>521</v>
      </c>
      <c r="B1423" t="s">
        <v>242</v>
      </c>
      <c r="C1423">
        <v>142.30000000000001</v>
      </c>
      <c r="D1423">
        <v>147.19999999999999</v>
      </c>
      <c r="E1423">
        <v>138.6</v>
      </c>
      <c r="F1423">
        <v>146.9</v>
      </c>
      <c r="G1423">
        <v>610067</v>
      </c>
      <c r="H1423">
        <v>144.23330000000001</v>
      </c>
    </row>
    <row r="1424" spans="1:8" x14ac:dyDescent="0.3">
      <c r="A1424" t="s">
        <v>521</v>
      </c>
      <c r="B1424" t="s">
        <v>726</v>
      </c>
      <c r="C1424">
        <v>147.4</v>
      </c>
      <c r="D1424">
        <v>152.6</v>
      </c>
      <c r="E1424">
        <v>147.1</v>
      </c>
      <c r="F1424">
        <v>150.30000000000001</v>
      </c>
      <c r="G1424">
        <v>705038</v>
      </c>
      <c r="H1424">
        <v>150</v>
      </c>
    </row>
    <row r="1425" spans="1:8" x14ac:dyDescent="0.3">
      <c r="A1425" t="s">
        <v>521</v>
      </c>
      <c r="B1425" t="s">
        <v>727</v>
      </c>
      <c r="C1425">
        <v>150.30000000000001</v>
      </c>
      <c r="D1425">
        <v>155</v>
      </c>
      <c r="E1425">
        <v>147.30000000000001</v>
      </c>
      <c r="F1425">
        <v>148.6</v>
      </c>
      <c r="G1425">
        <v>763313</v>
      </c>
      <c r="H1425">
        <v>150.30000000000001</v>
      </c>
    </row>
    <row r="1426" spans="1:8" x14ac:dyDescent="0.3">
      <c r="A1426" t="s">
        <v>521</v>
      </c>
      <c r="B1426" t="s">
        <v>728</v>
      </c>
      <c r="C1426">
        <v>148.6</v>
      </c>
      <c r="D1426">
        <v>150.1</v>
      </c>
      <c r="E1426">
        <v>142.1</v>
      </c>
      <c r="F1426">
        <v>143.5</v>
      </c>
      <c r="G1426">
        <v>400581</v>
      </c>
      <c r="H1426">
        <v>145.23330000000001</v>
      </c>
    </row>
    <row r="1427" spans="1:8" x14ac:dyDescent="0.3">
      <c r="A1427" t="s">
        <v>521</v>
      </c>
      <c r="B1427" t="s">
        <v>729</v>
      </c>
      <c r="C1427">
        <v>145.80000000000001</v>
      </c>
      <c r="D1427">
        <v>146</v>
      </c>
      <c r="E1427">
        <v>143.1</v>
      </c>
      <c r="F1427">
        <v>144.5</v>
      </c>
      <c r="G1427">
        <v>333254</v>
      </c>
      <c r="H1427">
        <v>144.5333</v>
      </c>
    </row>
    <row r="1428" spans="1:8" x14ac:dyDescent="0.3">
      <c r="A1428" t="s">
        <v>521</v>
      </c>
      <c r="B1428" t="s">
        <v>730</v>
      </c>
      <c r="C1428">
        <v>142.80000000000001</v>
      </c>
      <c r="D1428">
        <v>148.4</v>
      </c>
      <c r="E1428">
        <v>142.5</v>
      </c>
      <c r="F1428">
        <v>147.80000000000001</v>
      </c>
      <c r="G1428">
        <v>321256</v>
      </c>
      <c r="H1428">
        <v>146.23330000000001</v>
      </c>
    </row>
    <row r="1429" spans="1:8" x14ac:dyDescent="0.3">
      <c r="A1429" t="s">
        <v>521</v>
      </c>
      <c r="B1429" t="s">
        <v>731</v>
      </c>
      <c r="C1429">
        <v>147.9</v>
      </c>
      <c r="D1429">
        <v>148.80000000000001</v>
      </c>
      <c r="E1429">
        <v>142.9</v>
      </c>
      <c r="F1429">
        <v>145.69999999999999</v>
      </c>
      <c r="G1429">
        <v>297221</v>
      </c>
      <c r="H1429">
        <v>145.80000000000001</v>
      </c>
    </row>
    <row r="1430" spans="1:8" x14ac:dyDescent="0.3">
      <c r="A1430" t="s">
        <v>521</v>
      </c>
      <c r="B1430" t="s">
        <v>732</v>
      </c>
      <c r="C1430">
        <v>145.69999999999999</v>
      </c>
      <c r="D1430">
        <v>147.5</v>
      </c>
      <c r="E1430">
        <v>141.19999999999999</v>
      </c>
      <c r="F1430">
        <v>144.4</v>
      </c>
      <c r="G1430">
        <v>256482</v>
      </c>
      <c r="H1430">
        <v>144.36670000000001</v>
      </c>
    </row>
    <row r="1431" spans="1:8" x14ac:dyDescent="0.3">
      <c r="A1431" t="s">
        <v>521</v>
      </c>
      <c r="B1431" t="s">
        <v>733</v>
      </c>
      <c r="C1431">
        <v>144.4</v>
      </c>
      <c r="D1431">
        <v>144.80000000000001</v>
      </c>
      <c r="E1431">
        <v>141.19999999999999</v>
      </c>
      <c r="F1431">
        <v>143.1</v>
      </c>
      <c r="G1431">
        <v>262224</v>
      </c>
      <c r="H1431">
        <v>143.0333</v>
      </c>
    </row>
    <row r="1432" spans="1:8" x14ac:dyDescent="0.3">
      <c r="A1432" t="s">
        <v>521</v>
      </c>
      <c r="B1432" t="s">
        <v>734</v>
      </c>
      <c r="C1432">
        <v>143.9</v>
      </c>
      <c r="D1432">
        <v>146.6</v>
      </c>
      <c r="E1432">
        <v>142.80000000000001</v>
      </c>
      <c r="F1432">
        <v>143.9</v>
      </c>
      <c r="G1432">
        <v>287353</v>
      </c>
      <c r="H1432">
        <v>144.4333</v>
      </c>
    </row>
    <row r="1433" spans="1:8" x14ac:dyDescent="0.3">
      <c r="A1433" t="s">
        <v>521</v>
      </c>
      <c r="B1433" t="s">
        <v>735</v>
      </c>
      <c r="C1433">
        <v>145.5</v>
      </c>
      <c r="D1433">
        <v>145.5</v>
      </c>
      <c r="E1433">
        <v>136</v>
      </c>
      <c r="F1433">
        <v>136.6</v>
      </c>
      <c r="G1433">
        <v>247124</v>
      </c>
      <c r="H1433">
        <v>139.36670000000001</v>
      </c>
    </row>
    <row r="1434" spans="1:8" x14ac:dyDescent="0.3">
      <c r="A1434" t="s">
        <v>97</v>
      </c>
      <c r="B1434" t="s">
        <v>696</v>
      </c>
      <c r="C1434">
        <v>41.9</v>
      </c>
      <c r="D1434">
        <v>42.56</v>
      </c>
      <c r="E1434">
        <v>41.56</v>
      </c>
      <c r="F1434">
        <v>42.3</v>
      </c>
      <c r="G1434">
        <v>2458803</v>
      </c>
      <c r="H1434">
        <v>42.14</v>
      </c>
    </row>
    <row r="1435" spans="1:8" x14ac:dyDescent="0.3">
      <c r="A1435" t="s">
        <v>97</v>
      </c>
      <c r="B1435" t="s">
        <v>697</v>
      </c>
      <c r="C1435">
        <v>42.36</v>
      </c>
      <c r="D1435">
        <v>43.34</v>
      </c>
      <c r="E1435">
        <v>42.16</v>
      </c>
      <c r="F1435">
        <v>42.6</v>
      </c>
      <c r="G1435">
        <v>2374649</v>
      </c>
      <c r="H1435">
        <v>42.7</v>
      </c>
    </row>
    <row r="1436" spans="1:8" x14ac:dyDescent="0.3">
      <c r="A1436" t="s">
        <v>97</v>
      </c>
      <c r="B1436" t="s">
        <v>698</v>
      </c>
      <c r="C1436">
        <v>43.48</v>
      </c>
      <c r="D1436">
        <v>43.98</v>
      </c>
      <c r="E1436">
        <v>42.48</v>
      </c>
      <c r="F1436">
        <v>42.48</v>
      </c>
      <c r="G1436">
        <v>2675702</v>
      </c>
      <c r="H1436">
        <v>42.98</v>
      </c>
    </row>
    <row r="1437" spans="1:8" x14ac:dyDescent="0.3">
      <c r="A1437" t="s">
        <v>97</v>
      </c>
      <c r="B1437" t="s">
        <v>699</v>
      </c>
      <c r="C1437">
        <v>42.48</v>
      </c>
      <c r="D1437">
        <v>43.06</v>
      </c>
      <c r="E1437">
        <v>42.18</v>
      </c>
      <c r="F1437">
        <v>42.32</v>
      </c>
      <c r="G1437">
        <v>2640908</v>
      </c>
      <c r="H1437">
        <v>42.52</v>
      </c>
    </row>
    <row r="1438" spans="1:8" x14ac:dyDescent="0.3">
      <c r="A1438" t="s">
        <v>97</v>
      </c>
      <c r="B1438" t="s">
        <v>700</v>
      </c>
      <c r="C1438">
        <v>42.36</v>
      </c>
      <c r="D1438">
        <v>42.38</v>
      </c>
      <c r="E1438">
        <v>41.02</v>
      </c>
      <c r="F1438">
        <v>41.16</v>
      </c>
      <c r="G1438">
        <v>2443580</v>
      </c>
      <c r="H1438">
        <v>41.52</v>
      </c>
    </row>
    <row r="1439" spans="1:8" x14ac:dyDescent="0.3">
      <c r="A1439" t="s">
        <v>97</v>
      </c>
      <c r="B1439" t="s">
        <v>77</v>
      </c>
      <c r="C1439">
        <v>40.1</v>
      </c>
      <c r="D1439">
        <v>41.04</v>
      </c>
      <c r="E1439">
        <v>40.04</v>
      </c>
      <c r="F1439">
        <v>40.42</v>
      </c>
      <c r="G1439">
        <v>1885188</v>
      </c>
      <c r="H1439">
        <v>40.5</v>
      </c>
    </row>
    <row r="1440" spans="1:8" x14ac:dyDescent="0.3">
      <c r="A1440" t="s">
        <v>97</v>
      </c>
      <c r="B1440" t="s">
        <v>701</v>
      </c>
      <c r="C1440">
        <v>40.56</v>
      </c>
      <c r="D1440">
        <v>41.04</v>
      </c>
      <c r="E1440">
        <v>40.56</v>
      </c>
      <c r="F1440">
        <v>40.82</v>
      </c>
      <c r="G1440">
        <v>1395568</v>
      </c>
      <c r="H1440">
        <v>40.806699999999999</v>
      </c>
    </row>
    <row r="1441" spans="1:8" x14ac:dyDescent="0.3">
      <c r="A1441" t="s">
        <v>97</v>
      </c>
      <c r="B1441" t="s">
        <v>702</v>
      </c>
      <c r="C1441">
        <v>44.8</v>
      </c>
      <c r="D1441">
        <v>44.86</v>
      </c>
      <c r="E1441">
        <v>42.7</v>
      </c>
      <c r="F1441">
        <v>42.7</v>
      </c>
      <c r="G1441">
        <v>8625414</v>
      </c>
      <c r="H1441">
        <v>43.42</v>
      </c>
    </row>
    <row r="1442" spans="1:8" x14ac:dyDescent="0.3">
      <c r="A1442" t="s">
        <v>97</v>
      </c>
      <c r="B1442" t="s">
        <v>139</v>
      </c>
      <c r="C1442">
        <v>42.7</v>
      </c>
      <c r="D1442">
        <v>43.3</v>
      </c>
      <c r="E1442">
        <v>41.4</v>
      </c>
      <c r="F1442">
        <v>41.5</v>
      </c>
      <c r="G1442">
        <v>3296412</v>
      </c>
      <c r="H1442">
        <v>42.066699999999997</v>
      </c>
    </row>
    <row r="1443" spans="1:8" x14ac:dyDescent="0.3">
      <c r="A1443" t="s">
        <v>97</v>
      </c>
      <c r="B1443" t="s">
        <v>156</v>
      </c>
      <c r="C1443">
        <v>41.44</v>
      </c>
      <c r="D1443">
        <v>41.58</v>
      </c>
      <c r="E1443">
        <v>40.659999999999997</v>
      </c>
      <c r="F1443">
        <v>41.12</v>
      </c>
      <c r="G1443">
        <v>1870991</v>
      </c>
      <c r="H1443">
        <v>41.12</v>
      </c>
    </row>
    <row r="1444" spans="1:8" x14ac:dyDescent="0.3">
      <c r="A1444" t="s">
        <v>97</v>
      </c>
      <c r="B1444" t="s">
        <v>703</v>
      </c>
      <c r="C1444">
        <v>41.24</v>
      </c>
      <c r="D1444">
        <v>41.94</v>
      </c>
      <c r="E1444">
        <v>41.24</v>
      </c>
      <c r="F1444">
        <v>41.86</v>
      </c>
      <c r="G1444">
        <v>1437665</v>
      </c>
      <c r="H1444">
        <v>41.68</v>
      </c>
    </row>
    <row r="1445" spans="1:8" x14ac:dyDescent="0.3">
      <c r="A1445" t="s">
        <v>97</v>
      </c>
      <c r="B1445" t="s">
        <v>223</v>
      </c>
      <c r="C1445">
        <v>41.94</v>
      </c>
      <c r="D1445">
        <v>42.26</v>
      </c>
      <c r="E1445">
        <v>41.7</v>
      </c>
      <c r="F1445">
        <v>42.14</v>
      </c>
      <c r="G1445">
        <v>1645271</v>
      </c>
      <c r="H1445">
        <v>42.033299999999997</v>
      </c>
    </row>
    <row r="1446" spans="1:8" x14ac:dyDescent="0.3">
      <c r="A1446" t="s">
        <v>97</v>
      </c>
      <c r="B1446" t="s">
        <v>228</v>
      </c>
      <c r="C1446">
        <v>42.14</v>
      </c>
      <c r="D1446">
        <v>42.44</v>
      </c>
      <c r="E1446">
        <v>41.78</v>
      </c>
      <c r="F1446">
        <v>42</v>
      </c>
      <c r="G1446">
        <v>2173316</v>
      </c>
      <c r="H1446">
        <v>42.073300000000003</v>
      </c>
    </row>
    <row r="1447" spans="1:8" x14ac:dyDescent="0.3">
      <c r="A1447" t="s">
        <v>97</v>
      </c>
      <c r="B1447" t="s">
        <v>704</v>
      </c>
      <c r="C1447">
        <v>42.02</v>
      </c>
      <c r="D1447">
        <v>42.64</v>
      </c>
      <c r="E1447">
        <v>42.02</v>
      </c>
      <c r="F1447">
        <v>42.4</v>
      </c>
      <c r="G1447">
        <v>3155719</v>
      </c>
      <c r="H1447">
        <v>42.353299999999997</v>
      </c>
    </row>
    <row r="1448" spans="1:8" x14ac:dyDescent="0.3">
      <c r="A1448" t="s">
        <v>97</v>
      </c>
      <c r="B1448" t="s">
        <v>705</v>
      </c>
      <c r="C1448">
        <v>42.46</v>
      </c>
      <c r="D1448">
        <v>44.56</v>
      </c>
      <c r="E1448">
        <v>42.42</v>
      </c>
      <c r="F1448">
        <v>43.7</v>
      </c>
      <c r="G1448">
        <v>5078388</v>
      </c>
      <c r="H1448">
        <v>43.56</v>
      </c>
    </row>
    <row r="1449" spans="1:8" x14ac:dyDescent="0.3">
      <c r="A1449" t="s">
        <v>97</v>
      </c>
      <c r="B1449" t="s">
        <v>706</v>
      </c>
      <c r="C1449">
        <v>44.2</v>
      </c>
      <c r="D1449">
        <v>45</v>
      </c>
      <c r="E1449">
        <v>44.1</v>
      </c>
      <c r="F1449">
        <v>44.1</v>
      </c>
      <c r="G1449">
        <v>3893365</v>
      </c>
      <c r="H1449">
        <v>44.4</v>
      </c>
    </row>
    <row r="1450" spans="1:8" x14ac:dyDescent="0.3">
      <c r="A1450" t="s">
        <v>97</v>
      </c>
      <c r="B1450" t="s">
        <v>265</v>
      </c>
      <c r="C1450">
        <v>44.6</v>
      </c>
      <c r="D1450">
        <v>45.44</v>
      </c>
      <c r="E1450">
        <v>44.16</v>
      </c>
      <c r="F1450">
        <v>44.26</v>
      </c>
      <c r="G1450">
        <v>3756490</v>
      </c>
      <c r="H1450">
        <v>44.62</v>
      </c>
    </row>
    <row r="1451" spans="1:8" x14ac:dyDescent="0.3">
      <c r="A1451" t="s">
        <v>97</v>
      </c>
      <c r="B1451" t="s">
        <v>707</v>
      </c>
      <c r="C1451">
        <v>44.5</v>
      </c>
      <c r="D1451">
        <v>44.56</v>
      </c>
      <c r="E1451">
        <v>42.76</v>
      </c>
      <c r="F1451">
        <v>42.78</v>
      </c>
      <c r="G1451">
        <v>3790951</v>
      </c>
      <c r="H1451">
        <v>43.366700000000002</v>
      </c>
    </row>
    <row r="1452" spans="1:8" x14ac:dyDescent="0.3">
      <c r="A1452" t="s">
        <v>97</v>
      </c>
      <c r="B1452" t="s">
        <v>271</v>
      </c>
      <c r="C1452">
        <v>42.8</v>
      </c>
      <c r="D1452">
        <v>43.18</v>
      </c>
      <c r="E1452">
        <v>40.659999999999997</v>
      </c>
      <c r="F1452">
        <v>40.799999999999997</v>
      </c>
      <c r="G1452">
        <v>3008816</v>
      </c>
      <c r="H1452">
        <v>41.546700000000001</v>
      </c>
    </row>
    <row r="1453" spans="1:8" x14ac:dyDescent="0.3">
      <c r="A1453" t="s">
        <v>97</v>
      </c>
      <c r="B1453" t="s">
        <v>708</v>
      </c>
      <c r="C1453">
        <v>40.799999999999997</v>
      </c>
      <c r="D1453">
        <v>41.4</v>
      </c>
      <c r="E1453">
        <v>40.68</v>
      </c>
      <c r="F1453">
        <v>41.18</v>
      </c>
      <c r="G1453">
        <v>1832667</v>
      </c>
      <c r="H1453">
        <v>41.0867</v>
      </c>
    </row>
    <row r="1454" spans="1:8" x14ac:dyDescent="0.3">
      <c r="A1454" t="s">
        <v>97</v>
      </c>
      <c r="B1454" t="s">
        <v>709</v>
      </c>
      <c r="C1454">
        <v>41.34</v>
      </c>
      <c r="D1454">
        <v>42.1</v>
      </c>
      <c r="E1454">
        <v>41.16</v>
      </c>
      <c r="F1454">
        <v>41.32</v>
      </c>
      <c r="G1454">
        <v>1775128</v>
      </c>
      <c r="H1454">
        <v>41.526699999999998</v>
      </c>
    </row>
    <row r="1455" spans="1:8" x14ac:dyDescent="0.3">
      <c r="A1455" t="s">
        <v>97</v>
      </c>
      <c r="B1455" t="s">
        <v>283</v>
      </c>
      <c r="C1455">
        <v>41.32</v>
      </c>
      <c r="D1455">
        <v>41.38</v>
      </c>
      <c r="E1455">
        <v>40.76</v>
      </c>
      <c r="F1455">
        <v>40.799999999999997</v>
      </c>
      <c r="G1455">
        <v>1042101</v>
      </c>
      <c r="H1455">
        <v>40.98</v>
      </c>
    </row>
    <row r="1456" spans="1:8" x14ac:dyDescent="0.3">
      <c r="A1456" t="s">
        <v>97</v>
      </c>
      <c r="B1456" t="s">
        <v>290</v>
      </c>
      <c r="C1456">
        <v>40.799999999999997</v>
      </c>
      <c r="D1456">
        <v>41</v>
      </c>
      <c r="E1456">
        <v>40.020000000000003</v>
      </c>
      <c r="F1456">
        <v>40.06</v>
      </c>
      <c r="G1456">
        <v>1485158</v>
      </c>
      <c r="H1456">
        <v>40.36</v>
      </c>
    </row>
    <row r="1457" spans="1:8" x14ac:dyDescent="0.3">
      <c r="A1457" t="s">
        <v>97</v>
      </c>
      <c r="B1457" t="s">
        <v>710</v>
      </c>
      <c r="C1457">
        <v>40.200000000000003</v>
      </c>
      <c r="D1457">
        <v>40.659999999999997</v>
      </c>
      <c r="E1457">
        <v>40.08</v>
      </c>
      <c r="F1457">
        <v>40.200000000000003</v>
      </c>
      <c r="G1457">
        <v>1402442</v>
      </c>
      <c r="H1457">
        <v>40.313299999999998</v>
      </c>
    </row>
    <row r="1458" spans="1:8" x14ac:dyDescent="0.3">
      <c r="A1458" t="s">
        <v>97</v>
      </c>
      <c r="B1458" t="s">
        <v>512</v>
      </c>
      <c r="C1458">
        <v>40.28</v>
      </c>
      <c r="D1458">
        <v>41.02</v>
      </c>
      <c r="E1458">
        <v>39.76</v>
      </c>
      <c r="F1458">
        <v>40.4</v>
      </c>
      <c r="G1458">
        <v>1972210</v>
      </c>
      <c r="H1458">
        <v>40.393300000000004</v>
      </c>
    </row>
    <row r="1459" spans="1:8" x14ac:dyDescent="0.3">
      <c r="A1459" t="s">
        <v>97</v>
      </c>
      <c r="B1459" t="s">
        <v>91</v>
      </c>
      <c r="C1459">
        <v>37.08</v>
      </c>
      <c r="D1459">
        <v>38.58</v>
      </c>
      <c r="E1459">
        <v>36.5</v>
      </c>
      <c r="F1459">
        <v>38.28</v>
      </c>
      <c r="G1459">
        <v>2040614</v>
      </c>
      <c r="H1459">
        <v>37.786700000000003</v>
      </c>
    </row>
    <row r="1460" spans="1:8" x14ac:dyDescent="0.3">
      <c r="A1460" t="s">
        <v>97</v>
      </c>
      <c r="B1460" t="s">
        <v>93</v>
      </c>
      <c r="C1460">
        <v>38.28</v>
      </c>
      <c r="D1460">
        <v>38.9</v>
      </c>
      <c r="E1460">
        <v>37.9</v>
      </c>
      <c r="F1460">
        <v>38.04</v>
      </c>
      <c r="G1460">
        <v>1252134</v>
      </c>
      <c r="H1460">
        <v>38.28</v>
      </c>
    </row>
    <row r="1461" spans="1:8" x14ac:dyDescent="0.3">
      <c r="A1461" t="s">
        <v>97</v>
      </c>
      <c r="B1461" t="s">
        <v>711</v>
      </c>
      <c r="C1461">
        <v>38</v>
      </c>
      <c r="D1461">
        <v>38.380000000000003</v>
      </c>
      <c r="E1461">
        <v>37.700000000000003</v>
      </c>
      <c r="F1461">
        <v>38.08</v>
      </c>
      <c r="G1461">
        <v>1496794</v>
      </c>
      <c r="H1461">
        <v>38.0533</v>
      </c>
    </row>
    <row r="1462" spans="1:8" x14ac:dyDescent="0.3">
      <c r="A1462" t="s">
        <v>97</v>
      </c>
      <c r="B1462" t="s">
        <v>712</v>
      </c>
      <c r="C1462">
        <v>38.22</v>
      </c>
      <c r="D1462">
        <v>39.32</v>
      </c>
      <c r="E1462">
        <v>38.22</v>
      </c>
      <c r="F1462">
        <v>38.44</v>
      </c>
      <c r="G1462">
        <v>1451334</v>
      </c>
      <c r="H1462">
        <v>38.659999999999997</v>
      </c>
    </row>
    <row r="1463" spans="1:8" x14ac:dyDescent="0.3">
      <c r="A1463" t="s">
        <v>97</v>
      </c>
      <c r="B1463" t="s">
        <v>162</v>
      </c>
      <c r="C1463">
        <v>38.44</v>
      </c>
      <c r="D1463">
        <v>38.58</v>
      </c>
      <c r="E1463">
        <v>37.619999999999997</v>
      </c>
      <c r="F1463">
        <v>37.619999999999997</v>
      </c>
      <c r="G1463">
        <v>827259</v>
      </c>
      <c r="H1463">
        <v>37.94</v>
      </c>
    </row>
    <row r="1464" spans="1:8" x14ac:dyDescent="0.3">
      <c r="A1464" t="s">
        <v>97</v>
      </c>
      <c r="B1464" t="s">
        <v>220</v>
      </c>
      <c r="C1464">
        <v>37.32</v>
      </c>
      <c r="D1464">
        <v>37.32</v>
      </c>
      <c r="E1464">
        <v>36.299999999999997</v>
      </c>
      <c r="F1464">
        <v>36.72</v>
      </c>
      <c r="G1464">
        <v>1628529</v>
      </c>
      <c r="H1464">
        <v>36.78</v>
      </c>
    </row>
    <row r="1465" spans="1:8" x14ac:dyDescent="0.3">
      <c r="A1465" t="s">
        <v>97</v>
      </c>
      <c r="B1465" t="s">
        <v>713</v>
      </c>
      <c r="C1465">
        <v>37.1</v>
      </c>
      <c r="D1465">
        <v>38.36</v>
      </c>
      <c r="E1465">
        <v>37.1</v>
      </c>
      <c r="F1465">
        <v>38.26</v>
      </c>
      <c r="G1465">
        <v>1455000</v>
      </c>
      <c r="H1465">
        <v>37.906700000000001</v>
      </c>
    </row>
    <row r="1466" spans="1:8" x14ac:dyDescent="0.3">
      <c r="A1466" t="s">
        <v>97</v>
      </c>
      <c r="B1466" t="s">
        <v>714</v>
      </c>
      <c r="C1466">
        <v>38.6</v>
      </c>
      <c r="D1466">
        <v>38.6</v>
      </c>
      <c r="E1466">
        <v>37.64</v>
      </c>
      <c r="F1466">
        <v>37.9</v>
      </c>
      <c r="G1466">
        <v>990106</v>
      </c>
      <c r="H1466">
        <v>38.046700000000001</v>
      </c>
    </row>
    <row r="1467" spans="1:8" x14ac:dyDescent="0.3">
      <c r="A1467" t="s">
        <v>97</v>
      </c>
      <c r="B1467" t="s">
        <v>715</v>
      </c>
      <c r="C1467">
        <v>37.880000000000003</v>
      </c>
      <c r="D1467">
        <v>38.68</v>
      </c>
      <c r="E1467">
        <v>37.700000000000003</v>
      </c>
      <c r="F1467">
        <v>38.18</v>
      </c>
      <c r="G1467">
        <v>1581255</v>
      </c>
      <c r="H1467">
        <v>38.186700000000002</v>
      </c>
    </row>
    <row r="1468" spans="1:8" x14ac:dyDescent="0.3">
      <c r="A1468" t="s">
        <v>97</v>
      </c>
      <c r="B1468" t="s">
        <v>235</v>
      </c>
      <c r="C1468">
        <v>38.119999999999997</v>
      </c>
      <c r="D1468">
        <v>38.119999999999997</v>
      </c>
      <c r="E1468">
        <v>37.18</v>
      </c>
      <c r="F1468">
        <v>37.58</v>
      </c>
      <c r="G1468">
        <v>1146674</v>
      </c>
      <c r="H1468">
        <v>37.6267</v>
      </c>
    </row>
    <row r="1469" spans="1:8" x14ac:dyDescent="0.3">
      <c r="A1469" t="s">
        <v>97</v>
      </c>
      <c r="B1469" t="s">
        <v>259</v>
      </c>
      <c r="C1469">
        <v>37.6</v>
      </c>
      <c r="D1469">
        <v>38.200000000000003</v>
      </c>
      <c r="E1469">
        <v>37.58</v>
      </c>
      <c r="F1469">
        <v>37.799999999999997</v>
      </c>
      <c r="G1469">
        <v>1207028</v>
      </c>
      <c r="H1469">
        <v>37.86</v>
      </c>
    </row>
    <row r="1470" spans="1:8" x14ac:dyDescent="0.3">
      <c r="A1470" t="s">
        <v>97</v>
      </c>
      <c r="B1470" t="s">
        <v>716</v>
      </c>
      <c r="C1470">
        <v>38</v>
      </c>
      <c r="D1470">
        <v>38.28</v>
      </c>
      <c r="E1470">
        <v>37.86</v>
      </c>
      <c r="F1470">
        <v>38.1</v>
      </c>
      <c r="G1470">
        <v>976520</v>
      </c>
      <c r="H1470">
        <v>38.08</v>
      </c>
    </row>
    <row r="1471" spans="1:8" x14ac:dyDescent="0.3">
      <c r="A1471" t="s">
        <v>97</v>
      </c>
      <c r="B1471" t="s">
        <v>269</v>
      </c>
      <c r="C1471">
        <v>38.200000000000003</v>
      </c>
      <c r="D1471">
        <v>38.36</v>
      </c>
      <c r="E1471">
        <v>37.700000000000003</v>
      </c>
      <c r="F1471">
        <v>37.700000000000003</v>
      </c>
      <c r="G1471">
        <v>806191</v>
      </c>
      <c r="H1471">
        <v>37.92</v>
      </c>
    </row>
    <row r="1472" spans="1:8" x14ac:dyDescent="0.3">
      <c r="A1472" t="s">
        <v>97</v>
      </c>
      <c r="B1472" t="s">
        <v>282</v>
      </c>
      <c r="C1472">
        <v>37.880000000000003</v>
      </c>
      <c r="D1472">
        <v>38.04</v>
      </c>
      <c r="E1472">
        <v>36.82</v>
      </c>
      <c r="F1472">
        <v>36.82</v>
      </c>
      <c r="G1472">
        <v>1051621</v>
      </c>
      <c r="H1472">
        <v>37.226700000000001</v>
      </c>
    </row>
    <row r="1473" spans="1:8" x14ac:dyDescent="0.3">
      <c r="A1473" t="s">
        <v>97</v>
      </c>
      <c r="B1473" t="s">
        <v>717</v>
      </c>
      <c r="C1473">
        <v>36.9</v>
      </c>
      <c r="D1473">
        <v>37.74</v>
      </c>
      <c r="E1473">
        <v>35.840000000000003</v>
      </c>
      <c r="F1473">
        <v>37.26</v>
      </c>
      <c r="G1473">
        <v>2770570</v>
      </c>
      <c r="H1473">
        <v>36.9467</v>
      </c>
    </row>
    <row r="1474" spans="1:8" x14ac:dyDescent="0.3">
      <c r="A1474" t="s">
        <v>97</v>
      </c>
      <c r="B1474" t="s">
        <v>285</v>
      </c>
      <c r="C1474">
        <v>37.26</v>
      </c>
      <c r="D1474">
        <v>37.42</v>
      </c>
      <c r="E1474">
        <v>36.5</v>
      </c>
      <c r="F1474">
        <v>36.54</v>
      </c>
      <c r="G1474">
        <v>1349651</v>
      </c>
      <c r="H1474">
        <v>36.82</v>
      </c>
    </row>
    <row r="1475" spans="1:8" x14ac:dyDescent="0.3">
      <c r="A1475" t="s">
        <v>97</v>
      </c>
      <c r="B1475" t="s">
        <v>718</v>
      </c>
      <c r="C1475">
        <v>36.840000000000003</v>
      </c>
      <c r="D1475">
        <v>37.979999999999997</v>
      </c>
      <c r="E1475">
        <v>36.78</v>
      </c>
      <c r="F1475">
        <v>36.78</v>
      </c>
      <c r="G1475">
        <v>2975883</v>
      </c>
      <c r="H1475">
        <v>37.18</v>
      </c>
    </row>
    <row r="1476" spans="1:8" x14ac:dyDescent="0.3">
      <c r="A1476" t="s">
        <v>97</v>
      </c>
      <c r="B1476" t="s">
        <v>291</v>
      </c>
      <c r="C1476">
        <v>36.78</v>
      </c>
      <c r="D1476">
        <v>37.06</v>
      </c>
      <c r="E1476">
        <v>36.44</v>
      </c>
      <c r="F1476">
        <v>36.5</v>
      </c>
      <c r="G1476">
        <v>978168</v>
      </c>
      <c r="H1476">
        <v>36.666699999999999</v>
      </c>
    </row>
    <row r="1477" spans="1:8" x14ac:dyDescent="0.3">
      <c r="A1477" t="s">
        <v>97</v>
      </c>
      <c r="B1477" t="s">
        <v>295</v>
      </c>
      <c r="C1477">
        <v>36.54</v>
      </c>
      <c r="D1477">
        <v>36.78</v>
      </c>
      <c r="E1477">
        <v>35.979999999999997</v>
      </c>
      <c r="F1477">
        <v>36.06</v>
      </c>
      <c r="G1477">
        <v>856678</v>
      </c>
      <c r="H1477">
        <v>36.273299999999999</v>
      </c>
    </row>
    <row r="1478" spans="1:8" x14ac:dyDescent="0.3">
      <c r="A1478" t="s">
        <v>97</v>
      </c>
      <c r="B1478" t="s">
        <v>298</v>
      </c>
      <c r="C1478">
        <v>36.08</v>
      </c>
      <c r="D1478">
        <v>37.14</v>
      </c>
      <c r="E1478">
        <v>35.799999999999997</v>
      </c>
      <c r="F1478">
        <v>36.380000000000003</v>
      </c>
      <c r="G1478">
        <v>1827668</v>
      </c>
      <c r="H1478">
        <v>36.44</v>
      </c>
    </row>
    <row r="1479" spans="1:8" x14ac:dyDescent="0.3">
      <c r="A1479" t="s">
        <v>97</v>
      </c>
      <c r="B1479" t="s">
        <v>719</v>
      </c>
      <c r="C1479">
        <v>36.36</v>
      </c>
      <c r="D1479">
        <v>37.1</v>
      </c>
      <c r="E1479">
        <v>36.28</v>
      </c>
      <c r="F1479">
        <v>36.54</v>
      </c>
      <c r="G1479">
        <v>1025263</v>
      </c>
      <c r="H1479">
        <v>36.64</v>
      </c>
    </row>
    <row r="1480" spans="1:8" x14ac:dyDescent="0.3">
      <c r="A1480" t="s">
        <v>97</v>
      </c>
      <c r="B1480" t="s">
        <v>720</v>
      </c>
      <c r="C1480">
        <v>36.9</v>
      </c>
      <c r="D1480">
        <v>37.340000000000003</v>
      </c>
      <c r="E1480">
        <v>36.76</v>
      </c>
      <c r="F1480">
        <v>37.020000000000003</v>
      </c>
      <c r="G1480">
        <v>1386682</v>
      </c>
      <c r="H1480">
        <v>37.04</v>
      </c>
    </row>
    <row r="1481" spans="1:8" x14ac:dyDescent="0.3">
      <c r="A1481" t="s">
        <v>97</v>
      </c>
      <c r="B1481" t="s">
        <v>721</v>
      </c>
      <c r="C1481">
        <v>36.799999999999997</v>
      </c>
      <c r="D1481">
        <v>37.6</v>
      </c>
      <c r="E1481">
        <v>36.520000000000003</v>
      </c>
      <c r="F1481">
        <v>37.46</v>
      </c>
      <c r="G1481">
        <v>1605942</v>
      </c>
      <c r="H1481">
        <v>37.193300000000001</v>
      </c>
    </row>
    <row r="1482" spans="1:8" x14ac:dyDescent="0.3">
      <c r="A1482" t="s">
        <v>97</v>
      </c>
      <c r="B1482" t="s">
        <v>96</v>
      </c>
      <c r="C1482">
        <v>37.44</v>
      </c>
      <c r="D1482">
        <v>38.44</v>
      </c>
      <c r="E1482">
        <v>37.159999999999997</v>
      </c>
      <c r="F1482">
        <v>37.32</v>
      </c>
      <c r="G1482">
        <v>2324113</v>
      </c>
      <c r="H1482">
        <v>37.64</v>
      </c>
    </row>
    <row r="1483" spans="1:8" x14ac:dyDescent="0.3">
      <c r="A1483" t="s">
        <v>97</v>
      </c>
      <c r="B1483" t="s">
        <v>722</v>
      </c>
      <c r="C1483">
        <v>37.5</v>
      </c>
      <c r="D1483">
        <v>38</v>
      </c>
      <c r="E1483">
        <v>37.4</v>
      </c>
      <c r="F1483">
        <v>37.619999999999997</v>
      </c>
      <c r="G1483">
        <v>1676697</v>
      </c>
      <c r="H1483">
        <v>37.673299999999998</v>
      </c>
    </row>
    <row r="1484" spans="1:8" x14ac:dyDescent="0.3">
      <c r="A1484" t="s">
        <v>97</v>
      </c>
      <c r="B1484" t="s">
        <v>164</v>
      </c>
      <c r="C1484">
        <v>37.46</v>
      </c>
      <c r="D1484">
        <v>38.1</v>
      </c>
      <c r="E1484">
        <v>36.6</v>
      </c>
      <c r="F1484">
        <v>36.700000000000003</v>
      </c>
      <c r="G1484">
        <v>1340553</v>
      </c>
      <c r="H1484">
        <v>37.133299999999998</v>
      </c>
    </row>
    <row r="1485" spans="1:8" x14ac:dyDescent="0.3">
      <c r="A1485" t="s">
        <v>97</v>
      </c>
      <c r="B1485" t="s">
        <v>723</v>
      </c>
      <c r="C1485">
        <v>38.18</v>
      </c>
      <c r="D1485">
        <v>38.200000000000003</v>
      </c>
      <c r="E1485">
        <v>37.5</v>
      </c>
      <c r="F1485">
        <v>37.799999999999997</v>
      </c>
      <c r="G1485">
        <v>1498839</v>
      </c>
      <c r="H1485">
        <v>37.833300000000001</v>
      </c>
    </row>
    <row r="1486" spans="1:8" x14ac:dyDescent="0.3">
      <c r="A1486" t="s">
        <v>97</v>
      </c>
      <c r="B1486" t="s">
        <v>724</v>
      </c>
      <c r="C1486">
        <v>37.82</v>
      </c>
      <c r="D1486">
        <v>38.020000000000003</v>
      </c>
      <c r="E1486">
        <v>37.479999999999997</v>
      </c>
      <c r="F1486">
        <v>37.86</v>
      </c>
      <c r="G1486">
        <v>1321140</v>
      </c>
      <c r="H1486">
        <v>37.786700000000003</v>
      </c>
    </row>
    <row r="1487" spans="1:8" x14ac:dyDescent="0.3">
      <c r="A1487" t="s">
        <v>97</v>
      </c>
      <c r="B1487" t="s">
        <v>725</v>
      </c>
      <c r="C1487">
        <v>38.1</v>
      </c>
      <c r="D1487">
        <v>39</v>
      </c>
      <c r="E1487">
        <v>38.06</v>
      </c>
      <c r="F1487">
        <v>38.94</v>
      </c>
      <c r="G1487">
        <v>3408037</v>
      </c>
      <c r="H1487">
        <v>38.666699999999999</v>
      </c>
    </row>
    <row r="1488" spans="1:8" x14ac:dyDescent="0.3">
      <c r="A1488" t="s">
        <v>97</v>
      </c>
      <c r="B1488" t="s">
        <v>242</v>
      </c>
      <c r="C1488">
        <v>38.1</v>
      </c>
      <c r="D1488">
        <v>38.42</v>
      </c>
      <c r="E1488">
        <v>37.68</v>
      </c>
      <c r="F1488">
        <v>38</v>
      </c>
      <c r="G1488">
        <v>1475039</v>
      </c>
      <c r="H1488">
        <v>38.033299999999997</v>
      </c>
    </row>
    <row r="1489" spans="1:8" x14ac:dyDescent="0.3">
      <c r="A1489" t="s">
        <v>97</v>
      </c>
      <c r="B1489" t="s">
        <v>726</v>
      </c>
      <c r="C1489">
        <v>38.200000000000003</v>
      </c>
      <c r="D1489">
        <v>38.74</v>
      </c>
      <c r="E1489">
        <v>38.18</v>
      </c>
      <c r="F1489">
        <v>38.299999999999997</v>
      </c>
      <c r="G1489">
        <v>1383079</v>
      </c>
      <c r="H1489">
        <v>38.406700000000001</v>
      </c>
    </row>
    <row r="1490" spans="1:8" x14ac:dyDescent="0.3">
      <c r="A1490" t="s">
        <v>97</v>
      </c>
      <c r="B1490" t="s">
        <v>727</v>
      </c>
      <c r="C1490">
        <v>38.380000000000003</v>
      </c>
      <c r="D1490">
        <v>39.54</v>
      </c>
      <c r="E1490">
        <v>38.380000000000003</v>
      </c>
      <c r="F1490">
        <v>39</v>
      </c>
      <c r="G1490">
        <v>2262254</v>
      </c>
      <c r="H1490">
        <v>38.973300000000002</v>
      </c>
    </row>
    <row r="1491" spans="1:8" x14ac:dyDescent="0.3">
      <c r="A1491" t="s">
        <v>97</v>
      </c>
      <c r="B1491" t="s">
        <v>728</v>
      </c>
      <c r="C1491">
        <v>39.4</v>
      </c>
      <c r="D1491">
        <v>39.74</v>
      </c>
      <c r="E1491">
        <v>38.5</v>
      </c>
      <c r="F1491">
        <v>38.58</v>
      </c>
      <c r="G1491">
        <v>1627573</v>
      </c>
      <c r="H1491">
        <v>38.94</v>
      </c>
    </row>
    <row r="1492" spans="1:8" x14ac:dyDescent="0.3">
      <c r="A1492" t="s">
        <v>97</v>
      </c>
      <c r="B1492" t="s">
        <v>729</v>
      </c>
      <c r="C1492">
        <v>38.619999999999997</v>
      </c>
      <c r="D1492">
        <v>40.1</v>
      </c>
      <c r="E1492">
        <v>38.619999999999997</v>
      </c>
      <c r="F1492">
        <v>40.04</v>
      </c>
      <c r="G1492">
        <v>2379470</v>
      </c>
      <c r="H1492">
        <v>39.5867</v>
      </c>
    </row>
    <row r="1493" spans="1:8" x14ac:dyDescent="0.3">
      <c r="A1493" t="s">
        <v>97</v>
      </c>
      <c r="B1493" t="s">
        <v>730</v>
      </c>
      <c r="C1493">
        <v>42</v>
      </c>
      <c r="D1493">
        <v>42.4</v>
      </c>
      <c r="E1493">
        <v>40.700000000000003</v>
      </c>
      <c r="F1493">
        <v>40.700000000000003</v>
      </c>
      <c r="G1493">
        <v>4291737</v>
      </c>
      <c r="H1493">
        <v>41.2667</v>
      </c>
    </row>
    <row r="1494" spans="1:8" x14ac:dyDescent="0.3">
      <c r="A1494" t="s">
        <v>97</v>
      </c>
      <c r="B1494" t="s">
        <v>731</v>
      </c>
      <c r="C1494">
        <v>40.700000000000003</v>
      </c>
      <c r="D1494">
        <v>41.36</v>
      </c>
      <c r="E1494">
        <v>40.020000000000003</v>
      </c>
      <c r="F1494">
        <v>40.08</v>
      </c>
      <c r="G1494">
        <v>1911849</v>
      </c>
      <c r="H1494">
        <v>40.486699999999999</v>
      </c>
    </row>
    <row r="1495" spans="1:8" x14ac:dyDescent="0.3">
      <c r="A1495" t="s">
        <v>97</v>
      </c>
      <c r="B1495" t="s">
        <v>732</v>
      </c>
      <c r="C1495">
        <v>40.42</v>
      </c>
      <c r="D1495">
        <v>40.5</v>
      </c>
      <c r="E1495">
        <v>39.200000000000003</v>
      </c>
      <c r="F1495">
        <v>39.4</v>
      </c>
      <c r="G1495">
        <v>1384230</v>
      </c>
      <c r="H1495">
        <v>39.700000000000003</v>
      </c>
    </row>
    <row r="1496" spans="1:8" x14ac:dyDescent="0.3">
      <c r="A1496" t="s">
        <v>97</v>
      </c>
      <c r="B1496" t="s">
        <v>733</v>
      </c>
      <c r="C1496">
        <v>39.4</v>
      </c>
      <c r="D1496">
        <v>40.24</v>
      </c>
      <c r="E1496">
        <v>39.119999999999997</v>
      </c>
      <c r="F1496">
        <v>39.68</v>
      </c>
      <c r="G1496">
        <v>1276081</v>
      </c>
      <c r="H1496">
        <v>39.68</v>
      </c>
    </row>
    <row r="1497" spans="1:8" x14ac:dyDescent="0.3">
      <c r="A1497" t="s">
        <v>97</v>
      </c>
      <c r="B1497" t="s">
        <v>734</v>
      </c>
      <c r="C1497">
        <v>39.72</v>
      </c>
      <c r="D1497">
        <v>41.2</v>
      </c>
      <c r="E1497">
        <v>39.72</v>
      </c>
      <c r="F1497">
        <v>40.32</v>
      </c>
      <c r="G1497">
        <v>2365482</v>
      </c>
      <c r="H1497">
        <v>40.4133</v>
      </c>
    </row>
    <row r="1498" spans="1:8" x14ac:dyDescent="0.3">
      <c r="A1498" t="s">
        <v>97</v>
      </c>
      <c r="B1498" t="s">
        <v>735</v>
      </c>
      <c r="C1498">
        <v>40.36</v>
      </c>
      <c r="D1498">
        <v>41.4</v>
      </c>
      <c r="E1498">
        <v>40.14</v>
      </c>
      <c r="F1498">
        <v>41</v>
      </c>
      <c r="G1498">
        <v>2406920</v>
      </c>
      <c r="H1498">
        <v>40.846699999999998</v>
      </c>
    </row>
    <row r="1499" spans="1:8" x14ac:dyDescent="0.3">
      <c r="A1499" t="s">
        <v>522</v>
      </c>
      <c r="B1499" t="s">
        <v>696</v>
      </c>
      <c r="C1499">
        <v>5.39</v>
      </c>
      <c r="D1499">
        <v>5.53</v>
      </c>
      <c r="E1499">
        <v>5.26</v>
      </c>
      <c r="F1499">
        <v>5.45</v>
      </c>
      <c r="G1499">
        <v>44787450</v>
      </c>
      <c r="H1499">
        <v>5.4132999999999996</v>
      </c>
    </row>
    <row r="1500" spans="1:8" x14ac:dyDescent="0.3">
      <c r="A1500" t="s">
        <v>522</v>
      </c>
      <c r="B1500" t="s">
        <v>697</v>
      </c>
      <c r="C1500">
        <v>5.49</v>
      </c>
      <c r="D1500">
        <v>5.78</v>
      </c>
      <c r="E1500">
        <v>5.45</v>
      </c>
      <c r="F1500">
        <v>5.64</v>
      </c>
      <c r="G1500">
        <v>53502960</v>
      </c>
      <c r="H1500">
        <v>5.6233000000000004</v>
      </c>
    </row>
    <row r="1501" spans="1:8" x14ac:dyDescent="0.3">
      <c r="A1501" t="s">
        <v>522</v>
      </c>
      <c r="B1501" t="s">
        <v>698</v>
      </c>
      <c r="C1501">
        <v>5.64</v>
      </c>
      <c r="D1501">
        <v>5.75</v>
      </c>
      <c r="E1501">
        <v>5.4</v>
      </c>
      <c r="F1501">
        <v>5.5</v>
      </c>
      <c r="G1501">
        <v>41974130</v>
      </c>
      <c r="H1501">
        <v>5.55</v>
      </c>
    </row>
    <row r="1502" spans="1:8" x14ac:dyDescent="0.3">
      <c r="A1502" t="s">
        <v>522</v>
      </c>
      <c r="B1502" t="s">
        <v>699</v>
      </c>
      <c r="C1502">
        <v>5.5</v>
      </c>
      <c r="D1502">
        <v>5.53</v>
      </c>
      <c r="E1502">
        <v>5.25</v>
      </c>
      <c r="F1502">
        <v>5.25</v>
      </c>
      <c r="G1502">
        <v>31261520</v>
      </c>
      <c r="H1502">
        <v>5.3433000000000002</v>
      </c>
    </row>
    <row r="1503" spans="1:8" x14ac:dyDescent="0.3">
      <c r="A1503" t="s">
        <v>522</v>
      </c>
      <c r="B1503" t="s">
        <v>700</v>
      </c>
      <c r="C1503">
        <v>5.25</v>
      </c>
      <c r="D1503">
        <v>5.29</v>
      </c>
      <c r="E1503">
        <v>5.12</v>
      </c>
      <c r="F1503">
        <v>5.29</v>
      </c>
      <c r="G1503">
        <v>27616420</v>
      </c>
      <c r="H1503">
        <v>5.2332999999999998</v>
      </c>
    </row>
    <row r="1504" spans="1:8" x14ac:dyDescent="0.3">
      <c r="A1504" t="s">
        <v>522</v>
      </c>
      <c r="B1504" t="s">
        <v>77</v>
      </c>
      <c r="C1504">
        <v>5.29</v>
      </c>
      <c r="D1504">
        <v>5.32</v>
      </c>
      <c r="E1504">
        <v>5.1100000000000003</v>
      </c>
      <c r="F1504">
        <v>5.25</v>
      </c>
      <c r="G1504">
        <v>22578330</v>
      </c>
      <c r="H1504">
        <v>5.2267000000000001</v>
      </c>
    </row>
    <row r="1505" spans="1:8" x14ac:dyDescent="0.3">
      <c r="A1505" t="s">
        <v>522</v>
      </c>
      <c r="B1505" t="s">
        <v>701</v>
      </c>
      <c r="C1505">
        <v>5.29</v>
      </c>
      <c r="D1505">
        <v>5.31</v>
      </c>
      <c r="E1505">
        <v>5.08</v>
      </c>
      <c r="F1505">
        <v>5.14</v>
      </c>
      <c r="G1505">
        <v>31387690</v>
      </c>
      <c r="H1505">
        <v>5.1767000000000003</v>
      </c>
    </row>
    <row r="1506" spans="1:8" x14ac:dyDescent="0.3">
      <c r="A1506" t="s">
        <v>522</v>
      </c>
      <c r="B1506" t="s">
        <v>702</v>
      </c>
      <c r="C1506">
        <v>5.19</v>
      </c>
      <c r="D1506">
        <v>5.45</v>
      </c>
      <c r="E1506">
        <v>5.15</v>
      </c>
      <c r="F1506">
        <v>5.37</v>
      </c>
      <c r="G1506">
        <v>43091760</v>
      </c>
      <c r="H1506">
        <v>5.3232999999999997</v>
      </c>
    </row>
    <row r="1507" spans="1:8" x14ac:dyDescent="0.3">
      <c r="A1507" t="s">
        <v>522</v>
      </c>
      <c r="B1507" t="s">
        <v>139</v>
      </c>
      <c r="C1507">
        <v>5.37</v>
      </c>
      <c r="D1507">
        <v>5.44</v>
      </c>
      <c r="E1507">
        <v>5.26</v>
      </c>
      <c r="F1507">
        <v>5.31</v>
      </c>
      <c r="G1507">
        <v>23548230</v>
      </c>
      <c r="H1507">
        <v>5.3367000000000004</v>
      </c>
    </row>
    <row r="1508" spans="1:8" x14ac:dyDescent="0.3">
      <c r="A1508" t="s">
        <v>522</v>
      </c>
      <c r="B1508" t="s">
        <v>156</v>
      </c>
      <c r="C1508">
        <v>5.29</v>
      </c>
      <c r="D1508">
        <v>5.34</v>
      </c>
      <c r="E1508">
        <v>5.19</v>
      </c>
      <c r="F1508">
        <v>5.29</v>
      </c>
      <c r="G1508">
        <v>21822600</v>
      </c>
      <c r="H1508">
        <v>5.2732999999999999</v>
      </c>
    </row>
    <row r="1509" spans="1:8" x14ac:dyDescent="0.3">
      <c r="A1509" t="s">
        <v>522</v>
      </c>
      <c r="B1509" t="s">
        <v>703</v>
      </c>
      <c r="C1509">
        <v>5.32</v>
      </c>
      <c r="D1509">
        <v>5.37</v>
      </c>
      <c r="E1509">
        <v>5.26</v>
      </c>
      <c r="F1509">
        <v>5.3</v>
      </c>
      <c r="G1509">
        <v>19424940</v>
      </c>
      <c r="H1509">
        <v>5.31</v>
      </c>
    </row>
    <row r="1510" spans="1:8" x14ac:dyDescent="0.3">
      <c r="A1510" t="s">
        <v>522</v>
      </c>
      <c r="B1510" t="s">
        <v>223</v>
      </c>
      <c r="C1510">
        <v>5.31</v>
      </c>
      <c r="D1510">
        <v>5.51</v>
      </c>
      <c r="E1510">
        <v>5.28</v>
      </c>
      <c r="F1510">
        <v>5.4</v>
      </c>
      <c r="G1510">
        <v>29391280</v>
      </c>
      <c r="H1510">
        <v>5.3967000000000001</v>
      </c>
    </row>
    <row r="1511" spans="1:8" x14ac:dyDescent="0.3">
      <c r="A1511" t="s">
        <v>522</v>
      </c>
      <c r="B1511" t="s">
        <v>228</v>
      </c>
      <c r="C1511">
        <v>5.4</v>
      </c>
      <c r="D1511">
        <v>5.44</v>
      </c>
      <c r="E1511">
        <v>5.32</v>
      </c>
      <c r="F1511">
        <v>5.34</v>
      </c>
      <c r="G1511">
        <v>24445240</v>
      </c>
      <c r="H1511">
        <v>5.3666999999999998</v>
      </c>
    </row>
    <row r="1512" spans="1:8" x14ac:dyDescent="0.3">
      <c r="A1512" t="s">
        <v>522</v>
      </c>
      <c r="B1512" t="s">
        <v>704</v>
      </c>
      <c r="C1512">
        <v>5.35</v>
      </c>
      <c r="D1512">
        <v>5.57</v>
      </c>
      <c r="E1512">
        <v>5.3</v>
      </c>
      <c r="F1512">
        <v>5.53</v>
      </c>
      <c r="G1512">
        <v>33826910</v>
      </c>
      <c r="H1512">
        <v>5.4667000000000003</v>
      </c>
    </row>
    <row r="1513" spans="1:8" x14ac:dyDescent="0.3">
      <c r="A1513" t="s">
        <v>522</v>
      </c>
      <c r="B1513" t="s">
        <v>705</v>
      </c>
      <c r="C1513">
        <v>5.54</v>
      </c>
      <c r="D1513">
        <v>5.74</v>
      </c>
      <c r="E1513">
        <v>5.45</v>
      </c>
      <c r="F1513">
        <v>5.6</v>
      </c>
      <c r="G1513">
        <v>45234530</v>
      </c>
      <c r="H1513">
        <v>5.5967000000000002</v>
      </c>
    </row>
    <row r="1514" spans="1:8" x14ac:dyDescent="0.3">
      <c r="A1514" t="s">
        <v>522</v>
      </c>
      <c r="B1514" t="s">
        <v>706</v>
      </c>
      <c r="C1514">
        <v>5.62</v>
      </c>
      <c r="D1514">
        <v>5.75</v>
      </c>
      <c r="E1514">
        <v>5.59</v>
      </c>
      <c r="F1514">
        <v>5.59</v>
      </c>
      <c r="G1514">
        <v>40484630</v>
      </c>
      <c r="H1514">
        <v>5.6433</v>
      </c>
    </row>
    <row r="1515" spans="1:8" x14ac:dyDescent="0.3">
      <c r="A1515" t="s">
        <v>522</v>
      </c>
      <c r="B1515" t="s">
        <v>265</v>
      </c>
      <c r="C1515">
        <v>5.57</v>
      </c>
      <c r="D1515">
        <v>5.63</v>
      </c>
      <c r="E1515">
        <v>5.4</v>
      </c>
      <c r="F1515">
        <v>5.51</v>
      </c>
      <c r="G1515">
        <v>36979750</v>
      </c>
      <c r="H1515">
        <v>5.5133000000000001</v>
      </c>
    </row>
    <row r="1516" spans="1:8" x14ac:dyDescent="0.3">
      <c r="A1516" t="s">
        <v>522</v>
      </c>
      <c r="B1516" t="s">
        <v>707</v>
      </c>
      <c r="C1516">
        <v>5.51</v>
      </c>
      <c r="D1516">
        <v>5.57</v>
      </c>
      <c r="E1516">
        <v>5.35</v>
      </c>
      <c r="F1516">
        <v>5.51</v>
      </c>
      <c r="G1516">
        <v>38734830</v>
      </c>
      <c r="H1516">
        <v>5.4767000000000001</v>
      </c>
    </row>
    <row r="1517" spans="1:8" x14ac:dyDescent="0.3">
      <c r="A1517" t="s">
        <v>522</v>
      </c>
      <c r="B1517" t="s">
        <v>271</v>
      </c>
      <c r="C1517">
        <v>5.51</v>
      </c>
      <c r="D1517">
        <v>5.61</v>
      </c>
      <c r="E1517">
        <v>5.19</v>
      </c>
      <c r="F1517">
        <v>5.19</v>
      </c>
      <c r="G1517">
        <v>34460670</v>
      </c>
      <c r="H1517">
        <v>5.33</v>
      </c>
    </row>
    <row r="1518" spans="1:8" x14ac:dyDescent="0.3">
      <c r="A1518" t="s">
        <v>522</v>
      </c>
      <c r="B1518" t="s">
        <v>708</v>
      </c>
      <c r="C1518">
        <v>5.2</v>
      </c>
      <c r="D1518">
        <v>5.28</v>
      </c>
      <c r="E1518">
        <v>4.97</v>
      </c>
      <c r="F1518">
        <v>5.07</v>
      </c>
      <c r="G1518">
        <v>32286420</v>
      </c>
      <c r="H1518">
        <v>5.1067</v>
      </c>
    </row>
    <row r="1519" spans="1:8" x14ac:dyDescent="0.3">
      <c r="A1519" t="s">
        <v>522</v>
      </c>
      <c r="B1519" t="s">
        <v>709</v>
      </c>
      <c r="C1519">
        <v>5.0999999999999996</v>
      </c>
      <c r="D1519">
        <v>5.32</v>
      </c>
      <c r="E1519">
        <v>5.09</v>
      </c>
      <c r="F1519">
        <v>5.26</v>
      </c>
      <c r="G1519">
        <v>20635710</v>
      </c>
      <c r="H1519">
        <v>5.2233000000000001</v>
      </c>
    </row>
    <row r="1520" spans="1:8" x14ac:dyDescent="0.3">
      <c r="A1520" t="s">
        <v>522</v>
      </c>
      <c r="B1520" t="s">
        <v>283</v>
      </c>
      <c r="C1520">
        <v>5.26</v>
      </c>
      <c r="D1520">
        <v>5.31</v>
      </c>
      <c r="E1520">
        <v>5.0999999999999996</v>
      </c>
      <c r="F1520">
        <v>5.12</v>
      </c>
      <c r="G1520">
        <v>15644170</v>
      </c>
      <c r="H1520">
        <v>5.1767000000000003</v>
      </c>
    </row>
    <row r="1521" spans="1:8" x14ac:dyDescent="0.3">
      <c r="A1521" t="s">
        <v>522</v>
      </c>
      <c r="B1521" t="s">
        <v>290</v>
      </c>
      <c r="C1521">
        <v>5.1100000000000003</v>
      </c>
      <c r="D1521">
        <v>5.15</v>
      </c>
      <c r="E1521">
        <v>4.78</v>
      </c>
      <c r="F1521">
        <v>4.78</v>
      </c>
      <c r="G1521">
        <v>28134230</v>
      </c>
      <c r="H1521">
        <v>4.9032999999999998</v>
      </c>
    </row>
    <row r="1522" spans="1:8" x14ac:dyDescent="0.3">
      <c r="A1522" t="s">
        <v>522</v>
      </c>
      <c r="B1522" t="s">
        <v>710</v>
      </c>
      <c r="C1522">
        <v>4.7300000000000004</v>
      </c>
      <c r="D1522">
        <v>5.19</v>
      </c>
      <c r="E1522">
        <v>4.7300000000000004</v>
      </c>
      <c r="F1522">
        <v>5.1100000000000003</v>
      </c>
      <c r="G1522">
        <v>39741350</v>
      </c>
      <c r="H1522">
        <v>5.01</v>
      </c>
    </row>
    <row r="1523" spans="1:8" x14ac:dyDescent="0.3">
      <c r="A1523" t="s">
        <v>522</v>
      </c>
      <c r="B1523" t="s">
        <v>512</v>
      </c>
      <c r="C1523">
        <v>5.08</v>
      </c>
      <c r="D1523">
        <v>5.25</v>
      </c>
      <c r="E1523">
        <v>4.96</v>
      </c>
      <c r="F1523">
        <v>5.12</v>
      </c>
      <c r="G1523">
        <v>33007630</v>
      </c>
      <c r="H1523">
        <v>5.1100000000000003</v>
      </c>
    </row>
    <row r="1524" spans="1:8" x14ac:dyDescent="0.3">
      <c r="A1524" t="s">
        <v>522</v>
      </c>
      <c r="B1524" t="s">
        <v>91</v>
      </c>
      <c r="C1524">
        <v>4.7</v>
      </c>
      <c r="D1524">
        <v>4.9400000000000004</v>
      </c>
      <c r="E1524">
        <v>4.7</v>
      </c>
      <c r="F1524">
        <v>4.93</v>
      </c>
      <c r="G1524">
        <v>21171560</v>
      </c>
      <c r="H1524">
        <v>4.8567</v>
      </c>
    </row>
    <row r="1525" spans="1:8" x14ac:dyDescent="0.3">
      <c r="A1525" t="s">
        <v>522</v>
      </c>
      <c r="B1525" t="s">
        <v>93</v>
      </c>
      <c r="C1525">
        <v>4.9000000000000004</v>
      </c>
      <c r="D1525">
        <v>5.0999999999999996</v>
      </c>
      <c r="E1525">
        <v>4.79</v>
      </c>
      <c r="F1525">
        <v>4.9400000000000004</v>
      </c>
      <c r="G1525">
        <v>25885740</v>
      </c>
      <c r="H1525">
        <v>4.9432999999999998</v>
      </c>
    </row>
    <row r="1526" spans="1:8" x14ac:dyDescent="0.3">
      <c r="A1526" t="s">
        <v>522</v>
      </c>
      <c r="B1526" t="s">
        <v>711</v>
      </c>
      <c r="C1526">
        <v>4.9400000000000004</v>
      </c>
      <c r="D1526">
        <v>4.9800000000000004</v>
      </c>
      <c r="E1526">
        <v>4.84</v>
      </c>
      <c r="F1526">
        <v>4.8899999999999997</v>
      </c>
      <c r="G1526">
        <v>17495420</v>
      </c>
      <c r="H1526">
        <v>4.9032999999999998</v>
      </c>
    </row>
    <row r="1527" spans="1:8" x14ac:dyDescent="0.3">
      <c r="A1527" t="s">
        <v>522</v>
      </c>
      <c r="B1527" t="s">
        <v>712</v>
      </c>
      <c r="C1527">
        <v>4.91</v>
      </c>
      <c r="D1527">
        <v>5.12</v>
      </c>
      <c r="E1527">
        <v>4.91</v>
      </c>
      <c r="F1527">
        <v>4.97</v>
      </c>
      <c r="G1527">
        <v>18857810</v>
      </c>
      <c r="H1527">
        <v>5</v>
      </c>
    </row>
    <row r="1528" spans="1:8" x14ac:dyDescent="0.3">
      <c r="A1528" t="s">
        <v>522</v>
      </c>
      <c r="B1528" t="s">
        <v>162</v>
      </c>
      <c r="C1528">
        <v>4.92</v>
      </c>
      <c r="D1528">
        <v>5.27</v>
      </c>
      <c r="E1528">
        <v>4.84</v>
      </c>
      <c r="F1528">
        <v>5.19</v>
      </c>
      <c r="G1528">
        <v>44072740</v>
      </c>
      <c r="H1528">
        <v>5.0999999999999996</v>
      </c>
    </row>
    <row r="1529" spans="1:8" x14ac:dyDescent="0.3">
      <c r="A1529" t="s">
        <v>522</v>
      </c>
      <c r="B1529" t="s">
        <v>220</v>
      </c>
      <c r="C1529">
        <v>5.15</v>
      </c>
      <c r="D1529">
        <v>5.17</v>
      </c>
      <c r="E1529">
        <v>4.9000000000000004</v>
      </c>
      <c r="F1529">
        <v>5.0199999999999996</v>
      </c>
      <c r="G1529">
        <v>31900850</v>
      </c>
      <c r="H1529">
        <v>5.03</v>
      </c>
    </row>
    <row r="1530" spans="1:8" x14ac:dyDescent="0.3">
      <c r="A1530" t="s">
        <v>522</v>
      </c>
      <c r="B1530" t="s">
        <v>713</v>
      </c>
      <c r="C1530">
        <v>5.1100000000000003</v>
      </c>
      <c r="D1530">
        <v>5.19</v>
      </c>
      <c r="E1530">
        <v>5.05</v>
      </c>
      <c r="F1530">
        <v>5.19</v>
      </c>
      <c r="G1530">
        <v>32843960</v>
      </c>
      <c r="H1530">
        <v>5.1433</v>
      </c>
    </row>
    <row r="1531" spans="1:8" x14ac:dyDescent="0.3">
      <c r="A1531" t="s">
        <v>522</v>
      </c>
      <c r="B1531" t="s">
        <v>714</v>
      </c>
      <c r="C1531">
        <v>5.19</v>
      </c>
      <c r="D1531">
        <v>5.36</v>
      </c>
      <c r="E1531">
        <v>5.09</v>
      </c>
      <c r="F1531">
        <v>5.09</v>
      </c>
      <c r="G1531">
        <v>35920890</v>
      </c>
      <c r="H1531">
        <v>5.18</v>
      </c>
    </row>
    <row r="1532" spans="1:8" x14ac:dyDescent="0.3">
      <c r="A1532" t="s">
        <v>522</v>
      </c>
      <c r="B1532" t="s">
        <v>715</v>
      </c>
      <c r="C1532">
        <v>5.08</v>
      </c>
      <c r="D1532">
        <v>5.14</v>
      </c>
      <c r="E1532">
        <v>5.0199999999999996</v>
      </c>
      <c r="F1532">
        <v>5.0999999999999996</v>
      </c>
      <c r="G1532">
        <v>24004450</v>
      </c>
      <c r="H1532">
        <v>5.0867000000000004</v>
      </c>
    </row>
    <row r="1533" spans="1:8" x14ac:dyDescent="0.3">
      <c r="A1533" t="s">
        <v>522</v>
      </c>
      <c r="B1533" t="s">
        <v>235</v>
      </c>
      <c r="C1533">
        <v>5.16</v>
      </c>
      <c r="D1533">
        <v>5.21</v>
      </c>
      <c r="E1533">
        <v>4.9400000000000004</v>
      </c>
      <c r="F1533">
        <v>4.9400000000000004</v>
      </c>
      <c r="G1533">
        <v>19680020</v>
      </c>
      <c r="H1533">
        <v>5.03</v>
      </c>
    </row>
    <row r="1534" spans="1:8" x14ac:dyDescent="0.3">
      <c r="A1534" t="s">
        <v>522</v>
      </c>
      <c r="B1534" t="s">
        <v>259</v>
      </c>
      <c r="C1534">
        <v>4.96</v>
      </c>
      <c r="D1534">
        <v>4.9800000000000004</v>
      </c>
      <c r="E1534">
        <v>4.8600000000000003</v>
      </c>
      <c r="F1534">
        <v>4.9000000000000004</v>
      </c>
      <c r="G1534">
        <v>18458110</v>
      </c>
      <c r="H1534">
        <v>4.9132999999999996</v>
      </c>
    </row>
    <row r="1535" spans="1:8" x14ac:dyDescent="0.3">
      <c r="A1535" t="s">
        <v>522</v>
      </c>
      <c r="B1535" t="s">
        <v>716</v>
      </c>
      <c r="C1535">
        <v>4.91</v>
      </c>
      <c r="D1535">
        <v>4.96</v>
      </c>
      <c r="E1535">
        <v>4.84</v>
      </c>
      <c r="F1535">
        <v>4.8499999999999996</v>
      </c>
      <c r="G1535">
        <v>19398320</v>
      </c>
      <c r="H1535">
        <v>4.8833000000000002</v>
      </c>
    </row>
    <row r="1536" spans="1:8" x14ac:dyDescent="0.3">
      <c r="A1536" t="s">
        <v>522</v>
      </c>
      <c r="B1536" t="s">
        <v>269</v>
      </c>
      <c r="C1536">
        <v>4.88</v>
      </c>
      <c r="D1536">
        <v>4.9000000000000004</v>
      </c>
      <c r="E1536">
        <v>4.75</v>
      </c>
      <c r="F1536">
        <v>4.7699999999999996</v>
      </c>
      <c r="G1536">
        <v>11166020</v>
      </c>
      <c r="H1536">
        <v>4.8067000000000002</v>
      </c>
    </row>
    <row r="1537" spans="1:8" x14ac:dyDescent="0.3">
      <c r="A1537" t="s">
        <v>522</v>
      </c>
      <c r="B1537" t="s">
        <v>282</v>
      </c>
      <c r="C1537">
        <v>4.7699999999999996</v>
      </c>
      <c r="D1537">
        <v>4.82</v>
      </c>
      <c r="E1537">
        <v>4.6399999999999997</v>
      </c>
      <c r="F1537">
        <v>4.6399999999999997</v>
      </c>
      <c r="G1537">
        <v>6254303</v>
      </c>
      <c r="H1537">
        <v>4.7</v>
      </c>
    </row>
    <row r="1538" spans="1:8" x14ac:dyDescent="0.3">
      <c r="A1538" t="s">
        <v>522</v>
      </c>
      <c r="B1538" t="s">
        <v>717</v>
      </c>
      <c r="C1538">
        <v>4.6399999999999997</v>
      </c>
      <c r="D1538">
        <v>4.75</v>
      </c>
      <c r="E1538">
        <v>4.3</v>
      </c>
      <c r="F1538">
        <v>4.72</v>
      </c>
      <c r="G1538">
        <v>34068280</v>
      </c>
      <c r="H1538">
        <v>4.59</v>
      </c>
    </row>
    <row r="1539" spans="1:8" x14ac:dyDescent="0.3">
      <c r="A1539" t="s">
        <v>522</v>
      </c>
      <c r="B1539" t="s">
        <v>285</v>
      </c>
      <c r="C1539">
        <v>4.8</v>
      </c>
      <c r="D1539">
        <v>4.8899999999999997</v>
      </c>
      <c r="E1539">
        <v>4.7</v>
      </c>
      <c r="F1539">
        <v>4.71</v>
      </c>
      <c r="G1539">
        <v>35865430</v>
      </c>
      <c r="H1539">
        <v>4.7667000000000002</v>
      </c>
    </row>
    <row r="1540" spans="1:8" x14ac:dyDescent="0.3">
      <c r="A1540" t="s">
        <v>522</v>
      </c>
      <c r="B1540" t="s">
        <v>718</v>
      </c>
      <c r="C1540">
        <v>4.74</v>
      </c>
      <c r="D1540">
        <v>4.99</v>
      </c>
      <c r="E1540">
        <v>4.71</v>
      </c>
      <c r="F1540">
        <v>4.97</v>
      </c>
      <c r="G1540">
        <v>38077260</v>
      </c>
      <c r="H1540">
        <v>4.8899999999999997</v>
      </c>
    </row>
    <row r="1541" spans="1:8" x14ac:dyDescent="0.3">
      <c r="A1541" t="s">
        <v>522</v>
      </c>
      <c r="B1541" t="s">
        <v>291</v>
      </c>
      <c r="C1541">
        <v>4.9800000000000004</v>
      </c>
      <c r="D1541">
        <v>5.31</v>
      </c>
      <c r="E1541">
        <v>4.88</v>
      </c>
      <c r="F1541">
        <v>5.27</v>
      </c>
      <c r="G1541">
        <v>47416560</v>
      </c>
      <c r="H1541">
        <v>5.1532999999999998</v>
      </c>
    </row>
    <row r="1542" spans="1:8" x14ac:dyDescent="0.3">
      <c r="A1542" t="s">
        <v>522</v>
      </c>
      <c r="B1542" t="s">
        <v>295</v>
      </c>
      <c r="C1542">
        <v>5.3</v>
      </c>
      <c r="D1542">
        <v>5.58</v>
      </c>
      <c r="E1542">
        <v>5.2</v>
      </c>
      <c r="F1542">
        <v>5.57</v>
      </c>
      <c r="G1542">
        <v>76595110</v>
      </c>
      <c r="H1542">
        <v>5.45</v>
      </c>
    </row>
    <row r="1543" spans="1:8" x14ac:dyDescent="0.3">
      <c r="A1543" t="s">
        <v>522</v>
      </c>
      <c r="B1543" t="s">
        <v>298</v>
      </c>
      <c r="C1543">
        <v>5.51</v>
      </c>
      <c r="D1543">
        <v>5.74</v>
      </c>
      <c r="E1543">
        <v>5.43</v>
      </c>
      <c r="F1543">
        <v>5.71</v>
      </c>
      <c r="G1543">
        <v>60970780</v>
      </c>
      <c r="H1543">
        <v>5.6266999999999996</v>
      </c>
    </row>
    <row r="1544" spans="1:8" x14ac:dyDescent="0.3">
      <c r="A1544" t="s">
        <v>522</v>
      </c>
      <c r="B1544" t="s">
        <v>719</v>
      </c>
      <c r="C1544">
        <v>5.71</v>
      </c>
      <c r="D1544">
        <v>6.12</v>
      </c>
      <c r="E1544">
        <v>5.59</v>
      </c>
      <c r="F1544">
        <v>6.1</v>
      </c>
      <c r="G1544">
        <v>60334830</v>
      </c>
      <c r="H1544">
        <v>5.9367000000000001</v>
      </c>
    </row>
    <row r="1545" spans="1:8" x14ac:dyDescent="0.3">
      <c r="A1545" t="s">
        <v>522</v>
      </c>
      <c r="B1545" t="s">
        <v>720</v>
      </c>
      <c r="C1545">
        <v>6.1</v>
      </c>
      <c r="D1545">
        <v>6.27</v>
      </c>
      <c r="E1545">
        <v>5.99</v>
      </c>
      <c r="F1545">
        <v>6.12</v>
      </c>
      <c r="G1545">
        <v>74292270</v>
      </c>
      <c r="H1545">
        <v>6.1266999999999996</v>
      </c>
    </row>
    <row r="1546" spans="1:8" x14ac:dyDescent="0.3">
      <c r="A1546" t="s">
        <v>522</v>
      </c>
      <c r="B1546" t="s">
        <v>721</v>
      </c>
      <c r="C1546">
        <v>6.12</v>
      </c>
      <c r="D1546">
        <v>6.32</v>
      </c>
      <c r="E1546">
        <v>6.04</v>
      </c>
      <c r="F1546">
        <v>6.19</v>
      </c>
      <c r="G1546">
        <v>47030540</v>
      </c>
      <c r="H1546">
        <v>6.1833</v>
      </c>
    </row>
    <row r="1547" spans="1:8" x14ac:dyDescent="0.3">
      <c r="A1547" t="s">
        <v>522</v>
      </c>
      <c r="B1547" t="s">
        <v>96</v>
      </c>
      <c r="C1547">
        <v>6.19</v>
      </c>
      <c r="D1547">
        <v>6.38</v>
      </c>
      <c r="E1547">
        <v>5.86</v>
      </c>
      <c r="F1547">
        <v>5.86</v>
      </c>
      <c r="G1547">
        <v>74611380</v>
      </c>
      <c r="H1547">
        <v>6.0332999999999997</v>
      </c>
    </row>
    <row r="1548" spans="1:8" x14ac:dyDescent="0.3">
      <c r="A1548" t="s">
        <v>522</v>
      </c>
      <c r="B1548" t="s">
        <v>722</v>
      </c>
      <c r="C1548">
        <v>5.9</v>
      </c>
      <c r="D1548">
        <v>5.94</v>
      </c>
      <c r="E1548">
        <v>5.69</v>
      </c>
      <c r="F1548">
        <v>5.69</v>
      </c>
      <c r="G1548">
        <v>36166680</v>
      </c>
      <c r="H1548">
        <v>5.7732999999999999</v>
      </c>
    </row>
    <row r="1549" spans="1:8" x14ac:dyDescent="0.3">
      <c r="A1549" t="s">
        <v>522</v>
      </c>
      <c r="B1549" t="s">
        <v>164</v>
      </c>
      <c r="C1549">
        <v>5.71</v>
      </c>
      <c r="D1549">
        <v>5.94</v>
      </c>
      <c r="E1549">
        <v>5.25</v>
      </c>
      <c r="F1549">
        <v>5.28</v>
      </c>
      <c r="G1549">
        <v>56159920</v>
      </c>
      <c r="H1549">
        <v>5.49</v>
      </c>
    </row>
    <row r="1550" spans="1:8" x14ac:dyDescent="0.3">
      <c r="A1550" t="s">
        <v>522</v>
      </c>
      <c r="B1550" t="s">
        <v>723</v>
      </c>
      <c r="C1550">
        <v>5.49</v>
      </c>
      <c r="D1550">
        <v>5.52</v>
      </c>
      <c r="E1550">
        <v>5.1100000000000003</v>
      </c>
      <c r="F1550">
        <v>5.22</v>
      </c>
      <c r="G1550">
        <v>75880690</v>
      </c>
      <c r="H1550">
        <v>5.2832999999999997</v>
      </c>
    </row>
    <row r="1551" spans="1:8" x14ac:dyDescent="0.3">
      <c r="A1551" t="s">
        <v>522</v>
      </c>
      <c r="B1551" t="s">
        <v>724</v>
      </c>
      <c r="C1551">
        <v>5.22</v>
      </c>
      <c r="D1551">
        <v>5.33</v>
      </c>
      <c r="E1551">
        <v>4.97</v>
      </c>
      <c r="F1551">
        <v>5.04</v>
      </c>
      <c r="G1551">
        <v>49130670</v>
      </c>
      <c r="H1551">
        <v>5.1132999999999997</v>
      </c>
    </row>
    <row r="1552" spans="1:8" x14ac:dyDescent="0.3">
      <c r="A1552" t="s">
        <v>522</v>
      </c>
      <c r="B1552" t="s">
        <v>725</v>
      </c>
      <c r="C1552">
        <v>5.05</v>
      </c>
      <c r="D1552">
        <v>5.15</v>
      </c>
      <c r="E1552">
        <v>4.9800000000000004</v>
      </c>
      <c r="F1552">
        <v>5.0199999999999996</v>
      </c>
      <c r="G1552">
        <v>57181890</v>
      </c>
      <c r="H1552">
        <v>5.05</v>
      </c>
    </row>
    <row r="1553" spans="1:8" x14ac:dyDescent="0.3">
      <c r="A1553" t="s">
        <v>522</v>
      </c>
      <c r="B1553" t="s">
        <v>242</v>
      </c>
      <c r="C1553">
        <v>5.0199999999999996</v>
      </c>
      <c r="D1553">
        <v>5.07</v>
      </c>
      <c r="E1553">
        <v>4.93</v>
      </c>
      <c r="F1553">
        <v>4.97</v>
      </c>
      <c r="G1553">
        <v>33251000</v>
      </c>
      <c r="H1553">
        <v>4.99</v>
      </c>
    </row>
    <row r="1554" spans="1:8" x14ac:dyDescent="0.3">
      <c r="A1554" t="s">
        <v>522</v>
      </c>
      <c r="B1554" t="s">
        <v>726</v>
      </c>
      <c r="C1554">
        <v>5.03</v>
      </c>
      <c r="D1554">
        <v>5.07</v>
      </c>
      <c r="E1554">
        <v>4.88</v>
      </c>
      <c r="F1554">
        <v>4.93</v>
      </c>
      <c r="G1554">
        <v>36063820</v>
      </c>
      <c r="H1554">
        <v>4.96</v>
      </c>
    </row>
    <row r="1555" spans="1:8" x14ac:dyDescent="0.3">
      <c r="A1555" t="s">
        <v>522</v>
      </c>
      <c r="B1555" t="s">
        <v>727</v>
      </c>
      <c r="C1555">
        <v>4.96</v>
      </c>
      <c r="D1555">
        <v>5.24</v>
      </c>
      <c r="E1555">
        <v>4.95</v>
      </c>
      <c r="F1555">
        <v>5.18</v>
      </c>
      <c r="G1555">
        <v>95302960</v>
      </c>
      <c r="H1555">
        <v>5.1233000000000004</v>
      </c>
    </row>
    <row r="1556" spans="1:8" x14ac:dyDescent="0.3">
      <c r="A1556" t="s">
        <v>522</v>
      </c>
      <c r="B1556" t="s">
        <v>728</v>
      </c>
      <c r="C1556">
        <v>5.2</v>
      </c>
      <c r="D1556">
        <v>5.26</v>
      </c>
      <c r="E1556">
        <v>5.04</v>
      </c>
      <c r="F1556">
        <v>5.23</v>
      </c>
      <c r="G1556">
        <v>69129360</v>
      </c>
      <c r="H1556">
        <v>5.1767000000000003</v>
      </c>
    </row>
    <row r="1557" spans="1:8" x14ac:dyDescent="0.3">
      <c r="A1557" t="s">
        <v>522</v>
      </c>
      <c r="B1557" t="s">
        <v>729</v>
      </c>
      <c r="C1557">
        <v>5.29</v>
      </c>
      <c r="D1557">
        <v>5.45</v>
      </c>
      <c r="E1557">
        <v>5.15</v>
      </c>
      <c r="F1557">
        <v>5.42</v>
      </c>
      <c r="G1557">
        <v>63520450</v>
      </c>
      <c r="H1557">
        <v>5.34</v>
      </c>
    </row>
    <row r="1558" spans="1:8" x14ac:dyDescent="0.3">
      <c r="A1558" t="s">
        <v>522</v>
      </c>
      <c r="B1558" t="s">
        <v>730</v>
      </c>
      <c r="C1558">
        <v>5.38</v>
      </c>
      <c r="D1558">
        <v>5.48</v>
      </c>
      <c r="E1558">
        <v>5.29</v>
      </c>
      <c r="F1558">
        <v>5.29</v>
      </c>
      <c r="G1558">
        <v>30103340</v>
      </c>
      <c r="H1558">
        <v>5.3532999999999999</v>
      </c>
    </row>
    <row r="1559" spans="1:8" x14ac:dyDescent="0.3">
      <c r="A1559" t="s">
        <v>522</v>
      </c>
      <c r="B1559" t="s">
        <v>731</v>
      </c>
      <c r="C1559">
        <v>5.35</v>
      </c>
      <c r="D1559">
        <v>5.45</v>
      </c>
      <c r="E1559">
        <v>5.15</v>
      </c>
      <c r="F1559">
        <v>5.33</v>
      </c>
      <c r="G1559">
        <v>44296910</v>
      </c>
      <c r="H1559">
        <v>5.31</v>
      </c>
    </row>
    <row r="1560" spans="1:8" x14ac:dyDescent="0.3">
      <c r="A1560" t="s">
        <v>522</v>
      </c>
      <c r="B1560" t="s">
        <v>732</v>
      </c>
      <c r="C1560">
        <v>5.33</v>
      </c>
      <c r="D1560">
        <v>5.34</v>
      </c>
      <c r="E1560">
        <v>5.14</v>
      </c>
      <c r="F1560">
        <v>5.14</v>
      </c>
      <c r="G1560">
        <v>33035180</v>
      </c>
      <c r="H1560">
        <v>5.2066999999999997</v>
      </c>
    </row>
    <row r="1561" spans="1:8" x14ac:dyDescent="0.3">
      <c r="A1561" t="s">
        <v>522</v>
      </c>
      <c r="B1561" t="s">
        <v>733</v>
      </c>
      <c r="C1561">
        <v>5.14</v>
      </c>
      <c r="D1561">
        <v>5.14</v>
      </c>
      <c r="E1561">
        <v>4.8499999999999996</v>
      </c>
      <c r="F1561">
        <v>4.8600000000000003</v>
      </c>
      <c r="G1561">
        <v>59120080</v>
      </c>
      <c r="H1561">
        <v>4.95</v>
      </c>
    </row>
    <row r="1562" spans="1:8" x14ac:dyDescent="0.3">
      <c r="A1562" t="s">
        <v>522</v>
      </c>
      <c r="B1562" t="s">
        <v>734</v>
      </c>
      <c r="C1562">
        <v>4.8600000000000003</v>
      </c>
      <c r="D1562">
        <v>5.33</v>
      </c>
      <c r="E1562">
        <v>4.8499999999999996</v>
      </c>
      <c r="F1562">
        <v>5.22</v>
      </c>
      <c r="G1562">
        <v>84491630</v>
      </c>
      <c r="H1562">
        <v>5.1333000000000002</v>
      </c>
    </row>
    <row r="1563" spans="1:8" x14ac:dyDescent="0.3">
      <c r="A1563" t="s">
        <v>522</v>
      </c>
      <c r="B1563" t="s">
        <v>735</v>
      </c>
      <c r="C1563">
        <v>5.22</v>
      </c>
      <c r="D1563">
        <v>5.44</v>
      </c>
      <c r="E1563">
        <v>5.21</v>
      </c>
      <c r="F1563">
        <v>5.38</v>
      </c>
      <c r="G1563">
        <v>60142535</v>
      </c>
      <c r="H1563">
        <v>5.3433000000000002</v>
      </c>
    </row>
    <row r="1564" spans="1:8" x14ac:dyDescent="0.3">
      <c r="A1564" t="s">
        <v>288</v>
      </c>
      <c r="B1564" t="s">
        <v>696</v>
      </c>
      <c r="C1564">
        <v>20.440000000000001</v>
      </c>
      <c r="D1564">
        <v>20.62</v>
      </c>
      <c r="E1564">
        <v>19.760000000000002</v>
      </c>
      <c r="F1564">
        <v>20.04</v>
      </c>
      <c r="G1564">
        <v>3654892</v>
      </c>
      <c r="H1564">
        <v>20.14</v>
      </c>
    </row>
    <row r="1565" spans="1:8" x14ac:dyDescent="0.3">
      <c r="A1565" t="s">
        <v>288</v>
      </c>
      <c r="B1565" t="s">
        <v>697</v>
      </c>
      <c r="C1565">
        <v>20.02</v>
      </c>
      <c r="D1565">
        <v>20.48</v>
      </c>
      <c r="E1565">
        <v>19.48</v>
      </c>
      <c r="F1565">
        <v>19.55</v>
      </c>
      <c r="G1565">
        <v>3400220</v>
      </c>
      <c r="H1565">
        <v>19.8367</v>
      </c>
    </row>
    <row r="1566" spans="1:8" x14ac:dyDescent="0.3">
      <c r="A1566" t="s">
        <v>288</v>
      </c>
      <c r="B1566" t="s">
        <v>698</v>
      </c>
      <c r="C1566">
        <v>19.510000000000002</v>
      </c>
      <c r="D1566">
        <v>19.96</v>
      </c>
      <c r="E1566">
        <v>19.5</v>
      </c>
      <c r="F1566">
        <v>19.5</v>
      </c>
      <c r="G1566">
        <v>3659474</v>
      </c>
      <c r="H1566">
        <v>19.653300000000002</v>
      </c>
    </row>
    <row r="1567" spans="1:8" x14ac:dyDescent="0.3">
      <c r="A1567" t="s">
        <v>288</v>
      </c>
      <c r="B1567" t="s">
        <v>699</v>
      </c>
      <c r="C1567">
        <v>19.53</v>
      </c>
      <c r="D1567">
        <v>19.78</v>
      </c>
      <c r="E1567">
        <v>19.28</v>
      </c>
      <c r="F1567">
        <v>19.61</v>
      </c>
      <c r="G1567">
        <v>3889961</v>
      </c>
      <c r="H1567">
        <v>19.556699999999999</v>
      </c>
    </row>
    <row r="1568" spans="1:8" x14ac:dyDescent="0.3">
      <c r="A1568" t="s">
        <v>288</v>
      </c>
      <c r="B1568" t="s">
        <v>700</v>
      </c>
      <c r="C1568">
        <v>19.75</v>
      </c>
      <c r="D1568">
        <v>19.77</v>
      </c>
      <c r="E1568">
        <v>19.21</v>
      </c>
      <c r="F1568">
        <v>19.399999999999999</v>
      </c>
      <c r="G1568">
        <v>1877128</v>
      </c>
      <c r="H1568">
        <v>19.46</v>
      </c>
    </row>
    <row r="1569" spans="1:8" x14ac:dyDescent="0.3">
      <c r="A1569" t="s">
        <v>288</v>
      </c>
      <c r="B1569" t="s">
        <v>77</v>
      </c>
      <c r="C1569">
        <v>19.100000000000001</v>
      </c>
      <c r="D1569">
        <v>19.350000000000001</v>
      </c>
      <c r="E1569">
        <v>18.920000000000002</v>
      </c>
      <c r="F1569">
        <v>19.23</v>
      </c>
      <c r="G1569">
        <v>1669732</v>
      </c>
      <c r="H1569">
        <v>19.166699999999999</v>
      </c>
    </row>
    <row r="1570" spans="1:8" x14ac:dyDescent="0.3">
      <c r="A1570" t="s">
        <v>288</v>
      </c>
      <c r="B1570" t="s">
        <v>701</v>
      </c>
      <c r="C1570">
        <v>19.23</v>
      </c>
      <c r="D1570">
        <v>19.399999999999999</v>
      </c>
      <c r="E1570">
        <v>19.12</v>
      </c>
      <c r="F1570">
        <v>19.309999999999999</v>
      </c>
      <c r="G1570">
        <v>1744223</v>
      </c>
      <c r="H1570">
        <v>19.276700000000002</v>
      </c>
    </row>
    <row r="1571" spans="1:8" x14ac:dyDescent="0.3">
      <c r="A1571" t="s">
        <v>288</v>
      </c>
      <c r="B1571" t="s">
        <v>702</v>
      </c>
      <c r="C1571">
        <v>19.32</v>
      </c>
      <c r="D1571">
        <v>19.920000000000002</v>
      </c>
      <c r="E1571">
        <v>19.32</v>
      </c>
      <c r="F1571">
        <v>19.46</v>
      </c>
      <c r="G1571">
        <v>2965169</v>
      </c>
      <c r="H1571">
        <v>19.566700000000001</v>
      </c>
    </row>
    <row r="1572" spans="1:8" x14ac:dyDescent="0.3">
      <c r="A1572" t="s">
        <v>288</v>
      </c>
      <c r="B1572" t="s">
        <v>139</v>
      </c>
      <c r="C1572">
        <v>19.489999999999998</v>
      </c>
      <c r="D1572">
        <v>19.489999999999998</v>
      </c>
      <c r="E1572">
        <v>18.97</v>
      </c>
      <c r="F1572">
        <v>19.03</v>
      </c>
      <c r="G1572">
        <v>1781475</v>
      </c>
      <c r="H1572">
        <v>19.1633</v>
      </c>
    </row>
    <row r="1573" spans="1:8" x14ac:dyDescent="0.3">
      <c r="A1573" t="s">
        <v>288</v>
      </c>
      <c r="B1573" t="s">
        <v>156</v>
      </c>
      <c r="C1573">
        <v>18.97</v>
      </c>
      <c r="D1573">
        <v>19.18</v>
      </c>
      <c r="E1573">
        <v>18.72</v>
      </c>
      <c r="F1573">
        <v>18.899999999999999</v>
      </c>
      <c r="G1573">
        <v>1463015</v>
      </c>
      <c r="H1573">
        <v>18.933299999999999</v>
      </c>
    </row>
    <row r="1574" spans="1:8" x14ac:dyDescent="0.3">
      <c r="A1574" t="s">
        <v>288</v>
      </c>
      <c r="B1574" t="s">
        <v>703</v>
      </c>
      <c r="C1574">
        <v>19.04</v>
      </c>
      <c r="D1574">
        <v>19.68</v>
      </c>
      <c r="E1574">
        <v>18.95</v>
      </c>
      <c r="F1574">
        <v>19.649999999999999</v>
      </c>
      <c r="G1574">
        <v>2556357</v>
      </c>
      <c r="H1574">
        <v>19.4267</v>
      </c>
    </row>
    <row r="1575" spans="1:8" x14ac:dyDescent="0.3">
      <c r="A1575" t="s">
        <v>288</v>
      </c>
      <c r="B1575" t="s">
        <v>223</v>
      </c>
      <c r="C1575">
        <v>19.52</v>
      </c>
      <c r="D1575">
        <v>19.79</v>
      </c>
      <c r="E1575">
        <v>19.43</v>
      </c>
      <c r="F1575">
        <v>19.670000000000002</v>
      </c>
      <c r="G1575">
        <v>1934297</v>
      </c>
      <c r="H1575">
        <v>19.63</v>
      </c>
    </row>
    <row r="1576" spans="1:8" x14ac:dyDescent="0.3">
      <c r="A1576" t="s">
        <v>288</v>
      </c>
      <c r="B1576" t="s">
        <v>228</v>
      </c>
      <c r="C1576">
        <v>19.670000000000002</v>
      </c>
      <c r="D1576">
        <v>19.760000000000002</v>
      </c>
      <c r="E1576">
        <v>19.48</v>
      </c>
      <c r="F1576">
        <v>19.559999999999999</v>
      </c>
      <c r="G1576">
        <v>1220964</v>
      </c>
      <c r="H1576">
        <v>19.600000000000001</v>
      </c>
    </row>
    <row r="1577" spans="1:8" x14ac:dyDescent="0.3">
      <c r="A1577" t="s">
        <v>288</v>
      </c>
      <c r="B1577" t="s">
        <v>704</v>
      </c>
      <c r="C1577">
        <v>19.68</v>
      </c>
      <c r="D1577">
        <v>19.71</v>
      </c>
      <c r="E1577">
        <v>19.5</v>
      </c>
      <c r="F1577">
        <v>19.63</v>
      </c>
      <c r="G1577">
        <v>1316879</v>
      </c>
      <c r="H1577">
        <v>19.613299999999999</v>
      </c>
    </row>
    <row r="1578" spans="1:8" x14ac:dyDescent="0.3">
      <c r="A1578" t="s">
        <v>288</v>
      </c>
      <c r="B1578" t="s">
        <v>705</v>
      </c>
      <c r="C1578">
        <v>19.66</v>
      </c>
      <c r="D1578">
        <v>20.28</v>
      </c>
      <c r="E1578">
        <v>19.559999999999999</v>
      </c>
      <c r="F1578">
        <v>19.93</v>
      </c>
      <c r="G1578">
        <v>3794352</v>
      </c>
      <c r="H1578">
        <v>19.923300000000001</v>
      </c>
    </row>
    <row r="1579" spans="1:8" x14ac:dyDescent="0.3">
      <c r="A1579" t="s">
        <v>288</v>
      </c>
      <c r="B1579" t="s">
        <v>706</v>
      </c>
      <c r="C1579">
        <v>20.04</v>
      </c>
      <c r="D1579">
        <v>20.2</v>
      </c>
      <c r="E1579">
        <v>19.920000000000002</v>
      </c>
      <c r="F1579">
        <v>20</v>
      </c>
      <c r="G1579">
        <v>2880091</v>
      </c>
      <c r="H1579">
        <v>20.04</v>
      </c>
    </row>
    <row r="1580" spans="1:8" x14ac:dyDescent="0.3">
      <c r="A1580" t="s">
        <v>288</v>
      </c>
      <c r="B1580" t="s">
        <v>265</v>
      </c>
      <c r="C1580">
        <v>20.02</v>
      </c>
      <c r="D1580">
        <v>20.079999999999998</v>
      </c>
      <c r="E1580">
        <v>19.53</v>
      </c>
      <c r="F1580">
        <v>19.829999999999998</v>
      </c>
      <c r="G1580">
        <v>2173983</v>
      </c>
      <c r="H1580">
        <v>19.813300000000002</v>
      </c>
    </row>
    <row r="1581" spans="1:8" x14ac:dyDescent="0.3">
      <c r="A1581" t="s">
        <v>288</v>
      </c>
      <c r="B1581" t="s">
        <v>707</v>
      </c>
      <c r="C1581">
        <v>19.95</v>
      </c>
      <c r="D1581">
        <v>20.02</v>
      </c>
      <c r="E1581">
        <v>19.350000000000001</v>
      </c>
      <c r="F1581">
        <v>19.36</v>
      </c>
      <c r="G1581">
        <v>2444378</v>
      </c>
      <c r="H1581">
        <v>19.576699999999999</v>
      </c>
    </row>
    <row r="1582" spans="1:8" x14ac:dyDescent="0.3">
      <c r="A1582" t="s">
        <v>288</v>
      </c>
      <c r="B1582" t="s">
        <v>271</v>
      </c>
      <c r="C1582">
        <v>19.36</v>
      </c>
      <c r="D1582">
        <v>19.489999999999998</v>
      </c>
      <c r="E1582">
        <v>18.61</v>
      </c>
      <c r="F1582">
        <v>18.72</v>
      </c>
      <c r="G1582">
        <v>1836623</v>
      </c>
      <c r="H1582">
        <v>18.940000000000001</v>
      </c>
    </row>
    <row r="1583" spans="1:8" x14ac:dyDescent="0.3">
      <c r="A1583" t="s">
        <v>288</v>
      </c>
      <c r="B1583" t="s">
        <v>708</v>
      </c>
      <c r="C1583">
        <v>18.72</v>
      </c>
      <c r="D1583">
        <v>18.850000000000001</v>
      </c>
      <c r="E1583">
        <v>18.5</v>
      </c>
      <c r="F1583">
        <v>18.690000000000001</v>
      </c>
      <c r="G1583">
        <v>701578</v>
      </c>
      <c r="H1583">
        <v>18.68</v>
      </c>
    </row>
    <row r="1584" spans="1:8" x14ac:dyDescent="0.3">
      <c r="A1584" t="s">
        <v>288</v>
      </c>
      <c r="B1584" t="s">
        <v>709</v>
      </c>
      <c r="C1584">
        <v>18.63</v>
      </c>
      <c r="D1584">
        <v>19</v>
      </c>
      <c r="E1584">
        <v>18.61</v>
      </c>
      <c r="F1584">
        <v>18.649999999999999</v>
      </c>
      <c r="G1584">
        <v>933993</v>
      </c>
      <c r="H1584">
        <v>18.753299999999999</v>
      </c>
    </row>
    <row r="1585" spans="1:8" x14ac:dyDescent="0.3">
      <c r="A1585" t="s">
        <v>288</v>
      </c>
      <c r="B1585" t="s">
        <v>283</v>
      </c>
      <c r="C1585">
        <v>18.649999999999999</v>
      </c>
      <c r="D1585">
        <v>18.73</v>
      </c>
      <c r="E1585">
        <v>18.27</v>
      </c>
      <c r="F1585">
        <v>18.32</v>
      </c>
      <c r="G1585">
        <v>1127100</v>
      </c>
      <c r="H1585">
        <v>18.440000000000001</v>
      </c>
    </row>
    <row r="1586" spans="1:8" x14ac:dyDescent="0.3">
      <c r="A1586" t="s">
        <v>288</v>
      </c>
      <c r="B1586" t="s">
        <v>290</v>
      </c>
      <c r="C1586">
        <v>18.34</v>
      </c>
      <c r="D1586">
        <v>18.41</v>
      </c>
      <c r="E1586">
        <v>17.850000000000001</v>
      </c>
      <c r="F1586">
        <v>17.91</v>
      </c>
      <c r="G1586">
        <v>1042521</v>
      </c>
      <c r="H1586">
        <v>18.056699999999999</v>
      </c>
    </row>
    <row r="1587" spans="1:8" x14ac:dyDescent="0.3">
      <c r="A1587" t="s">
        <v>288</v>
      </c>
      <c r="B1587" t="s">
        <v>710</v>
      </c>
      <c r="C1587">
        <v>17.91</v>
      </c>
      <c r="D1587">
        <v>18.04</v>
      </c>
      <c r="E1587">
        <v>17.8</v>
      </c>
      <c r="F1587">
        <v>17.84</v>
      </c>
      <c r="G1587">
        <v>834537</v>
      </c>
      <c r="H1587">
        <v>17.8933</v>
      </c>
    </row>
    <row r="1588" spans="1:8" x14ac:dyDescent="0.3">
      <c r="A1588" t="s">
        <v>288</v>
      </c>
      <c r="B1588" t="s">
        <v>512</v>
      </c>
      <c r="C1588">
        <v>18.05</v>
      </c>
      <c r="D1588">
        <v>18.16</v>
      </c>
      <c r="E1588">
        <v>17.37</v>
      </c>
      <c r="F1588">
        <v>17.52</v>
      </c>
      <c r="G1588">
        <v>1396900</v>
      </c>
      <c r="H1588">
        <v>17.683299999999999</v>
      </c>
    </row>
    <row r="1589" spans="1:8" x14ac:dyDescent="0.3">
      <c r="A1589" t="s">
        <v>288</v>
      </c>
      <c r="B1589" t="s">
        <v>91</v>
      </c>
      <c r="C1589">
        <v>15.81</v>
      </c>
      <c r="D1589">
        <v>17.25</v>
      </c>
      <c r="E1589">
        <v>15.81</v>
      </c>
      <c r="F1589">
        <v>16.989999999999998</v>
      </c>
      <c r="G1589">
        <v>1368999</v>
      </c>
      <c r="H1589">
        <v>16.683299999999999</v>
      </c>
    </row>
    <row r="1590" spans="1:8" x14ac:dyDescent="0.3">
      <c r="A1590" t="s">
        <v>288</v>
      </c>
      <c r="B1590" t="s">
        <v>93</v>
      </c>
      <c r="C1590">
        <v>16.989999999999998</v>
      </c>
      <c r="D1590">
        <v>17.22</v>
      </c>
      <c r="E1590">
        <v>16.7</v>
      </c>
      <c r="F1590">
        <v>16.72</v>
      </c>
      <c r="G1590">
        <v>1115605</v>
      </c>
      <c r="H1590">
        <v>16.88</v>
      </c>
    </row>
    <row r="1591" spans="1:8" x14ac:dyDescent="0.3">
      <c r="A1591" t="s">
        <v>288</v>
      </c>
      <c r="B1591" t="s">
        <v>711</v>
      </c>
      <c r="C1591">
        <v>16.72</v>
      </c>
      <c r="D1591">
        <v>17.18</v>
      </c>
      <c r="E1591">
        <v>16.54</v>
      </c>
      <c r="F1591">
        <v>16.850000000000001</v>
      </c>
      <c r="G1591">
        <v>1222339</v>
      </c>
      <c r="H1591">
        <v>16.8567</v>
      </c>
    </row>
    <row r="1592" spans="1:8" x14ac:dyDescent="0.3">
      <c r="A1592" t="s">
        <v>288</v>
      </c>
      <c r="B1592" t="s">
        <v>712</v>
      </c>
      <c r="C1592">
        <v>16.850000000000001</v>
      </c>
      <c r="D1592">
        <v>17.25</v>
      </c>
      <c r="E1592">
        <v>16.850000000000001</v>
      </c>
      <c r="F1592">
        <v>17.09</v>
      </c>
      <c r="G1592">
        <v>1038686</v>
      </c>
      <c r="H1592">
        <v>17.063300000000002</v>
      </c>
    </row>
    <row r="1593" spans="1:8" x14ac:dyDescent="0.3">
      <c r="A1593" t="s">
        <v>288</v>
      </c>
      <c r="B1593" t="s">
        <v>162</v>
      </c>
      <c r="C1593">
        <v>17.09</v>
      </c>
      <c r="D1593">
        <v>17.16</v>
      </c>
      <c r="E1593">
        <v>16.670000000000002</v>
      </c>
      <c r="F1593">
        <v>16.72</v>
      </c>
      <c r="G1593">
        <v>869065</v>
      </c>
      <c r="H1593">
        <v>16.850000000000001</v>
      </c>
    </row>
    <row r="1594" spans="1:8" x14ac:dyDescent="0.3">
      <c r="A1594" t="s">
        <v>288</v>
      </c>
      <c r="B1594" t="s">
        <v>220</v>
      </c>
      <c r="C1594">
        <v>16.22</v>
      </c>
      <c r="D1594">
        <v>17.010000000000002</v>
      </c>
      <c r="E1594">
        <v>16.22</v>
      </c>
      <c r="F1594">
        <v>16.54</v>
      </c>
      <c r="G1594">
        <v>1434543</v>
      </c>
      <c r="H1594">
        <v>16.59</v>
      </c>
    </row>
    <row r="1595" spans="1:8" x14ac:dyDescent="0.3">
      <c r="A1595" t="s">
        <v>288</v>
      </c>
      <c r="B1595" t="s">
        <v>713</v>
      </c>
      <c r="C1595">
        <v>16.739999999999998</v>
      </c>
      <c r="D1595">
        <v>17.16</v>
      </c>
      <c r="E1595">
        <v>16.739999999999998</v>
      </c>
      <c r="F1595">
        <v>17.09</v>
      </c>
      <c r="G1595">
        <v>945514</v>
      </c>
      <c r="H1595">
        <v>16.996700000000001</v>
      </c>
    </row>
    <row r="1596" spans="1:8" x14ac:dyDescent="0.3">
      <c r="A1596" t="s">
        <v>288</v>
      </c>
      <c r="B1596" t="s">
        <v>714</v>
      </c>
      <c r="C1596">
        <v>16.809999999999999</v>
      </c>
      <c r="D1596">
        <v>17.05</v>
      </c>
      <c r="E1596">
        <v>16.350000000000001</v>
      </c>
      <c r="F1596">
        <v>16.39</v>
      </c>
      <c r="G1596">
        <v>3147733</v>
      </c>
      <c r="H1596">
        <v>16.596699999999998</v>
      </c>
    </row>
    <row r="1597" spans="1:8" x14ac:dyDescent="0.3">
      <c r="A1597" t="s">
        <v>288</v>
      </c>
      <c r="B1597" t="s">
        <v>715</v>
      </c>
      <c r="C1597">
        <v>16.39</v>
      </c>
      <c r="D1597">
        <v>16.48</v>
      </c>
      <c r="E1597">
        <v>16.2</v>
      </c>
      <c r="F1597">
        <v>16.21</v>
      </c>
      <c r="G1597">
        <v>1586841</v>
      </c>
      <c r="H1597">
        <v>16.296700000000001</v>
      </c>
    </row>
    <row r="1598" spans="1:8" x14ac:dyDescent="0.3">
      <c r="A1598" t="s">
        <v>288</v>
      </c>
      <c r="B1598" t="s">
        <v>235</v>
      </c>
      <c r="C1598">
        <v>16.21</v>
      </c>
      <c r="D1598">
        <v>16.43</v>
      </c>
      <c r="E1598">
        <v>16.149999999999999</v>
      </c>
      <c r="F1598">
        <v>16.32</v>
      </c>
      <c r="G1598">
        <v>1183239</v>
      </c>
      <c r="H1598">
        <v>16.3</v>
      </c>
    </row>
    <row r="1599" spans="1:8" x14ac:dyDescent="0.3">
      <c r="A1599" t="s">
        <v>288</v>
      </c>
      <c r="B1599" t="s">
        <v>259</v>
      </c>
      <c r="C1599">
        <v>16.350000000000001</v>
      </c>
      <c r="D1599">
        <v>16.5</v>
      </c>
      <c r="E1599">
        <v>16.12</v>
      </c>
      <c r="F1599">
        <v>16.12</v>
      </c>
      <c r="G1599">
        <v>778541</v>
      </c>
      <c r="H1599">
        <v>16.246700000000001</v>
      </c>
    </row>
    <row r="1600" spans="1:8" x14ac:dyDescent="0.3">
      <c r="A1600" t="s">
        <v>288</v>
      </c>
      <c r="B1600" t="s">
        <v>716</v>
      </c>
      <c r="C1600">
        <v>16.13</v>
      </c>
      <c r="D1600">
        <v>16.62</v>
      </c>
      <c r="E1600">
        <v>16.13</v>
      </c>
      <c r="F1600">
        <v>16.600000000000001</v>
      </c>
      <c r="G1600">
        <v>1573324</v>
      </c>
      <c r="H1600">
        <v>16.45</v>
      </c>
    </row>
    <row r="1601" spans="1:8" x14ac:dyDescent="0.3">
      <c r="A1601" t="s">
        <v>288</v>
      </c>
      <c r="B1601" t="s">
        <v>269</v>
      </c>
      <c r="C1601">
        <v>16.760000000000002</v>
      </c>
      <c r="D1601">
        <v>18.260000000000002</v>
      </c>
      <c r="E1601">
        <v>16.559999999999999</v>
      </c>
      <c r="F1601">
        <v>18.260000000000002</v>
      </c>
      <c r="G1601">
        <v>9089882</v>
      </c>
      <c r="H1601">
        <v>17.693300000000001</v>
      </c>
    </row>
    <row r="1602" spans="1:8" x14ac:dyDescent="0.3">
      <c r="A1602" t="s">
        <v>288</v>
      </c>
      <c r="B1602" t="s">
        <v>282</v>
      </c>
      <c r="C1602">
        <v>18.64</v>
      </c>
      <c r="D1602">
        <v>18.690000000000001</v>
      </c>
      <c r="E1602">
        <v>17.72</v>
      </c>
      <c r="F1602">
        <v>17.72</v>
      </c>
      <c r="G1602">
        <v>4362726</v>
      </c>
      <c r="H1602">
        <v>18.043299999999999</v>
      </c>
    </row>
    <row r="1603" spans="1:8" x14ac:dyDescent="0.3">
      <c r="A1603" t="s">
        <v>288</v>
      </c>
      <c r="B1603" t="s">
        <v>717</v>
      </c>
      <c r="C1603">
        <v>17.7</v>
      </c>
      <c r="D1603">
        <v>17.7</v>
      </c>
      <c r="E1603">
        <v>16.91</v>
      </c>
      <c r="F1603">
        <v>17.53</v>
      </c>
      <c r="G1603">
        <v>3884425</v>
      </c>
      <c r="H1603">
        <v>17.38</v>
      </c>
    </row>
    <row r="1604" spans="1:8" x14ac:dyDescent="0.3">
      <c r="A1604" t="s">
        <v>288</v>
      </c>
      <c r="B1604" t="s">
        <v>285</v>
      </c>
      <c r="C1604">
        <v>17.62</v>
      </c>
      <c r="D1604">
        <v>17.79</v>
      </c>
      <c r="E1604">
        <v>17.2</v>
      </c>
      <c r="F1604">
        <v>17.350000000000001</v>
      </c>
      <c r="G1604">
        <v>1967637</v>
      </c>
      <c r="H1604">
        <v>17.4467</v>
      </c>
    </row>
    <row r="1605" spans="1:8" x14ac:dyDescent="0.3">
      <c r="A1605" t="s">
        <v>288</v>
      </c>
      <c r="B1605" t="s">
        <v>718</v>
      </c>
      <c r="C1605">
        <v>17.46</v>
      </c>
      <c r="D1605">
        <v>17.579999999999998</v>
      </c>
      <c r="E1605">
        <v>17.12</v>
      </c>
      <c r="F1605">
        <v>17.14</v>
      </c>
      <c r="G1605">
        <v>2316696</v>
      </c>
      <c r="H1605">
        <v>17.28</v>
      </c>
    </row>
    <row r="1606" spans="1:8" x14ac:dyDescent="0.3">
      <c r="A1606" t="s">
        <v>288</v>
      </c>
      <c r="B1606" t="s">
        <v>291</v>
      </c>
      <c r="C1606">
        <v>17.13</v>
      </c>
      <c r="D1606">
        <v>17.68</v>
      </c>
      <c r="E1606">
        <v>17.11</v>
      </c>
      <c r="F1606">
        <v>17.41</v>
      </c>
      <c r="G1606">
        <v>1944814</v>
      </c>
      <c r="H1606">
        <v>17.399999999999999</v>
      </c>
    </row>
    <row r="1607" spans="1:8" x14ac:dyDescent="0.3">
      <c r="A1607" t="s">
        <v>288</v>
      </c>
      <c r="B1607" t="s">
        <v>295</v>
      </c>
      <c r="C1607">
        <v>17.5</v>
      </c>
      <c r="D1607">
        <v>17.68</v>
      </c>
      <c r="E1607">
        <v>17.21</v>
      </c>
      <c r="F1607">
        <v>17.3</v>
      </c>
      <c r="G1607">
        <v>1577195</v>
      </c>
      <c r="H1607">
        <v>17.396699999999999</v>
      </c>
    </row>
    <row r="1608" spans="1:8" x14ac:dyDescent="0.3">
      <c r="A1608" t="s">
        <v>288</v>
      </c>
      <c r="B1608" t="s">
        <v>298</v>
      </c>
      <c r="C1608">
        <v>17.440000000000001</v>
      </c>
      <c r="D1608">
        <v>17.440000000000001</v>
      </c>
      <c r="E1608">
        <v>17.03</v>
      </c>
      <c r="F1608">
        <v>17.07</v>
      </c>
      <c r="G1608">
        <v>1547280</v>
      </c>
      <c r="H1608">
        <v>17.18</v>
      </c>
    </row>
    <row r="1609" spans="1:8" x14ac:dyDescent="0.3">
      <c r="A1609" t="s">
        <v>288</v>
      </c>
      <c r="B1609" t="s">
        <v>719</v>
      </c>
      <c r="C1609">
        <v>17.11</v>
      </c>
      <c r="D1609">
        <v>17.39</v>
      </c>
      <c r="E1609">
        <v>16.829999999999998</v>
      </c>
      <c r="F1609">
        <v>17.03</v>
      </c>
      <c r="G1609">
        <v>2246479</v>
      </c>
      <c r="H1609">
        <v>17.083300000000001</v>
      </c>
    </row>
    <row r="1610" spans="1:8" x14ac:dyDescent="0.3">
      <c r="A1610" t="s">
        <v>288</v>
      </c>
      <c r="B1610" t="s">
        <v>720</v>
      </c>
      <c r="C1610">
        <v>17.100000000000001</v>
      </c>
      <c r="D1610">
        <v>17.34</v>
      </c>
      <c r="E1610">
        <v>17.100000000000001</v>
      </c>
      <c r="F1610">
        <v>17.25</v>
      </c>
      <c r="G1610">
        <v>1123023</v>
      </c>
      <c r="H1610">
        <v>17.23</v>
      </c>
    </row>
    <row r="1611" spans="1:8" x14ac:dyDescent="0.3">
      <c r="A1611" t="s">
        <v>288</v>
      </c>
      <c r="B1611" t="s">
        <v>721</v>
      </c>
      <c r="C1611">
        <v>17.11</v>
      </c>
      <c r="D1611">
        <v>17.149999999999999</v>
      </c>
      <c r="E1611">
        <v>16.79</v>
      </c>
      <c r="F1611">
        <v>17.05</v>
      </c>
      <c r="G1611">
        <v>1622409</v>
      </c>
      <c r="H1611">
        <v>16.996700000000001</v>
      </c>
    </row>
    <row r="1612" spans="1:8" x14ac:dyDescent="0.3">
      <c r="A1612" t="s">
        <v>288</v>
      </c>
      <c r="B1612" t="s">
        <v>96</v>
      </c>
      <c r="C1612">
        <v>16.95</v>
      </c>
      <c r="D1612">
        <v>17.420000000000002</v>
      </c>
      <c r="E1612">
        <v>16.95</v>
      </c>
      <c r="F1612">
        <v>17.12</v>
      </c>
      <c r="G1612">
        <v>2099348</v>
      </c>
      <c r="H1612">
        <v>17.1633</v>
      </c>
    </row>
    <row r="1613" spans="1:8" x14ac:dyDescent="0.3">
      <c r="A1613" t="s">
        <v>288</v>
      </c>
      <c r="B1613" t="s">
        <v>722</v>
      </c>
      <c r="C1613">
        <v>17.12</v>
      </c>
      <c r="D1613">
        <v>18.21</v>
      </c>
      <c r="E1613">
        <v>17.12</v>
      </c>
      <c r="F1613">
        <v>17.510000000000002</v>
      </c>
      <c r="G1613">
        <v>6019845</v>
      </c>
      <c r="H1613">
        <v>17.613299999999999</v>
      </c>
    </row>
    <row r="1614" spans="1:8" x14ac:dyDescent="0.3">
      <c r="A1614" t="s">
        <v>288</v>
      </c>
      <c r="B1614" t="s">
        <v>164</v>
      </c>
      <c r="C1614">
        <v>17.510000000000002</v>
      </c>
      <c r="D1614">
        <v>18.38</v>
      </c>
      <c r="E1614">
        <v>17.510000000000002</v>
      </c>
      <c r="F1614">
        <v>17.89</v>
      </c>
      <c r="G1614">
        <v>6059293</v>
      </c>
      <c r="H1614">
        <v>17.9267</v>
      </c>
    </row>
    <row r="1615" spans="1:8" x14ac:dyDescent="0.3">
      <c r="A1615" t="s">
        <v>288</v>
      </c>
      <c r="B1615" t="s">
        <v>723</v>
      </c>
      <c r="C1615">
        <v>18.170000000000002</v>
      </c>
      <c r="D1615">
        <v>18.77</v>
      </c>
      <c r="E1615">
        <v>18.05</v>
      </c>
      <c r="F1615">
        <v>18.489999999999998</v>
      </c>
      <c r="G1615">
        <v>8756375</v>
      </c>
      <c r="H1615">
        <v>18.436699999999998</v>
      </c>
    </row>
    <row r="1616" spans="1:8" x14ac:dyDescent="0.3">
      <c r="A1616" t="s">
        <v>288</v>
      </c>
      <c r="B1616" t="s">
        <v>724</v>
      </c>
      <c r="C1616">
        <v>18.489999999999998</v>
      </c>
      <c r="D1616">
        <v>19.16</v>
      </c>
      <c r="E1616">
        <v>18.39</v>
      </c>
      <c r="F1616">
        <v>18.670000000000002</v>
      </c>
      <c r="G1616">
        <v>3368716</v>
      </c>
      <c r="H1616">
        <v>18.739999999999998</v>
      </c>
    </row>
    <row r="1617" spans="1:8" x14ac:dyDescent="0.3">
      <c r="A1617" t="s">
        <v>288</v>
      </c>
      <c r="B1617" t="s">
        <v>725</v>
      </c>
      <c r="C1617">
        <v>18.95</v>
      </c>
      <c r="D1617">
        <v>19.16</v>
      </c>
      <c r="E1617">
        <v>18.489999999999998</v>
      </c>
      <c r="F1617">
        <v>18.57</v>
      </c>
      <c r="G1617">
        <v>2526614</v>
      </c>
      <c r="H1617">
        <v>18.739999999999998</v>
      </c>
    </row>
    <row r="1618" spans="1:8" x14ac:dyDescent="0.3">
      <c r="A1618" t="s">
        <v>288</v>
      </c>
      <c r="B1618" t="s">
        <v>242</v>
      </c>
      <c r="C1618">
        <v>18.100000000000001</v>
      </c>
      <c r="D1618">
        <v>19.170000000000002</v>
      </c>
      <c r="E1618">
        <v>18.100000000000001</v>
      </c>
      <c r="F1618">
        <v>18.96</v>
      </c>
      <c r="G1618">
        <v>3661703</v>
      </c>
      <c r="H1618">
        <v>18.743300000000001</v>
      </c>
    </row>
    <row r="1619" spans="1:8" x14ac:dyDescent="0.3">
      <c r="A1619" t="s">
        <v>288</v>
      </c>
      <c r="B1619" t="s">
        <v>726</v>
      </c>
      <c r="C1619">
        <v>19.190000000000001</v>
      </c>
      <c r="D1619">
        <v>19.579999999999998</v>
      </c>
      <c r="E1619">
        <v>19.02</v>
      </c>
      <c r="F1619">
        <v>19.13</v>
      </c>
      <c r="G1619">
        <v>4205239</v>
      </c>
      <c r="H1619">
        <v>19.243300000000001</v>
      </c>
    </row>
    <row r="1620" spans="1:8" x14ac:dyDescent="0.3">
      <c r="A1620" t="s">
        <v>288</v>
      </c>
      <c r="B1620" t="s">
        <v>727</v>
      </c>
      <c r="C1620">
        <v>19.100000000000001</v>
      </c>
      <c r="D1620">
        <v>19.87</v>
      </c>
      <c r="E1620">
        <v>19.059999999999999</v>
      </c>
      <c r="F1620">
        <v>19.45</v>
      </c>
      <c r="G1620">
        <v>2374734</v>
      </c>
      <c r="H1620">
        <v>19.46</v>
      </c>
    </row>
    <row r="1621" spans="1:8" x14ac:dyDescent="0.3">
      <c r="A1621" t="s">
        <v>288</v>
      </c>
      <c r="B1621" t="s">
        <v>728</v>
      </c>
      <c r="C1621">
        <v>19.45</v>
      </c>
      <c r="D1621">
        <v>19.82</v>
      </c>
      <c r="E1621">
        <v>19.04</v>
      </c>
      <c r="F1621">
        <v>19.11</v>
      </c>
      <c r="G1621">
        <v>1830957</v>
      </c>
      <c r="H1621">
        <v>19.3233</v>
      </c>
    </row>
    <row r="1622" spans="1:8" x14ac:dyDescent="0.3">
      <c r="A1622" t="s">
        <v>288</v>
      </c>
      <c r="B1622" t="s">
        <v>729</v>
      </c>
      <c r="C1622">
        <v>19.11</v>
      </c>
      <c r="D1622">
        <v>19.420000000000002</v>
      </c>
      <c r="E1622">
        <v>18.989999999999998</v>
      </c>
      <c r="F1622">
        <v>19.36</v>
      </c>
      <c r="G1622">
        <v>2135967</v>
      </c>
      <c r="H1622">
        <v>19.256699999999999</v>
      </c>
    </row>
    <row r="1623" spans="1:8" x14ac:dyDescent="0.3">
      <c r="A1623" t="s">
        <v>288</v>
      </c>
      <c r="B1623" t="s">
        <v>730</v>
      </c>
      <c r="C1623">
        <v>19.36</v>
      </c>
      <c r="D1623">
        <v>19.8</v>
      </c>
      <c r="E1623">
        <v>19.190000000000001</v>
      </c>
      <c r="F1623">
        <v>19.510000000000002</v>
      </c>
      <c r="G1623">
        <v>1375476</v>
      </c>
      <c r="H1623">
        <v>19.5</v>
      </c>
    </row>
    <row r="1624" spans="1:8" x14ac:dyDescent="0.3">
      <c r="A1624" t="s">
        <v>288</v>
      </c>
      <c r="B1624" t="s">
        <v>731</v>
      </c>
      <c r="C1624">
        <v>19.5</v>
      </c>
      <c r="D1624">
        <v>20.86</v>
      </c>
      <c r="E1624">
        <v>19.440000000000001</v>
      </c>
      <c r="F1624">
        <v>20.16</v>
      </c>
      <c r="G1624">
        <v>6040465</v>
      </c>
      <c r="H1624">
        <v>20.153300000000002</v>
      </c>
    </row>
    <row r="1625" spans="1:8" x14ac:dyDescent="0.3">
      <c r="A1625" t="s">
        <v>288</v>
      </c>
      <c r="B1625" t="s">
        <v>732</v>
      </c>
      <c r="C1625">
        <v>20.399999999999999</v>
      </c>
      <c r="D1625">
        <v>21.3</v>
      </c>
      <c r="E1625">
        <v>20.3</v>
      </c>
      <c r="F1625">
        <v>20.68</v>
      </c>
      <c r="G1625">
        <v>5732780</v>
      </c>
      <c r="H1625">
        <v>20.76</v>
      </c>
    </row>
    <row r="1626" spans="1:8" x14ac:dyDescent="0.3">
      <c r="A1626" t="s">
        <v>288</v>
      </c>
      <c r="B1626" t="s">
        <v>733</v>
      </c>
      <c r="C1626">
        <v>20.68</v>
      </c>
      <c r="D1626">
        <v>20.98</v>
      </c>
      <c r="E1626">
        <v>20.28</v>
      </c>
      <c r="F1626">
        <v>20.5</v>
      </c>
      <c r="G1626">
        <v>2510933</v>
      </c>
      <c r="H1626">
        <v>20.5867</v>
      </c>
    </row>
    <row r="1627" spans="1:8" x14ac:dyDescent="0.3">
      <c r="A1627" t="s">
        <v>288</v>
      </c>
      <c r="B1627" t="s">
        <v>734</v>
      </c>
      <c r="C1627">
        <v>20.48</v>
      </c>
      <c r="D1627">
        <v>20.98</v>
      </c>
      <c r="E1627">
        <v>20.04</v>
      </c>
      <c r="F1627">
        <v>20.76</v>
      </c>
      <c r="G1627">
        <v>2415997</v>
      </c>
      <c r="H1627">
        <v>20.593299999999999</v>
      </c>
    </row>
    <row r="1628" spans="1:8" x14ac:dyDescent="0.3">
      <c r="A1628" t="s">
        <v>288</v>
      </c>
      <c r="B1628" t="s">
        <v>735</v>
      </c>
      <c r="C1628">
        <v>20.76</v>
      </c>
      <c r="D1628">
        <v>20.78</v>
      </c>
      <c r="E1628">
        <v>19.989999999999998</v>
      </c>
      <c r="F1628">
        <v>20.18</v>
      </c>
      <c r="G1628">
        <v>1458690</v>
      </c>
      <c r="H1628">
        <v>20.316700000000001</v>
      </c>
    </row>
    <row r="1629" spans="1:8" x14ac:dyDescent="0.3">
      <c r="A1629" t="s">
        <v>525</v>
      </c>
      <c r="B1629" t="s">
        <v>696</v>
      </c>
      <c r="C1629">
        <v>17.149999999999999</v>
      </c>
      <c r="D1629">
        <v>17.170000000000002</v>
      </c>
      <c r="E1629">
        <v>16.78</v>
      </c>
      <c r="F1629">
        <v>17.07</v>
      </c>
      <c r="G1629">
        <v>1953683</v>
      </c>
      <c r="H1629">
        <v>17.006699999999999</v>
      </c>
    </row>
    <row r="1630" spans="1:8" x14ac:dyDescent="0.3">
      <c r="A1630" t="s">
        <v>525</v>
      </c>
      <c r="B1630" t="s">
        <v>697</v>
      </c>
      <c r="C1630">
        <v>17.07</v>
      </c>
      <c r="D1630">
        <v>17.16</v>
      </c>
      <c r="E1630">
        <v>16.73</v>
      </c>
      <c r="F1630">
        <v>16.73</v>
      </c>
      <c r="G1630">
        <v>1715345</v>
      </c>
      <c r="H1630">
        <v>16.8733</v>
      </c>
    </row>
    <row r="1631" spans="1:8" x14ac:dyDescent="0.3">
      <c r="A1631" t="s">
        <v>525</v>
      </c>
      <c r="B1631" t="s">
        <v>698</v>
      </c>
      <c r="C1631">
        <v>16.73</v>
      </c>
      <c r="D1631">
        <v>16.84</v>
      </c>
      <c r="E1631">
        <v>16.47</v>
      </c>
      <c r="F1631">
        <v>16.71</v>
      </c>
      <c r="G1631">
        <v>1640295</v>
      </c>
      <c r="H1631">
        <v>16.673300000000001</v>
      </c>
    </row>
    <row r="1632" spans="1:8" x14ac:dyDescent="0.3">
      <c r="A1632" t="s">
        <v>525</v>
      </c>
      <c r="B1632" t="s">
        <v>699</v>
      </c>
      <c r="C1632">
        <v>16.739999999999998</v>
      </c>
      <c r="D1632">
        <v>16.86</v>
      </c>
      <c r="E1632">
        <v>16.440000000000001</v>
      </c>
      <c r="F1632">
        <v>16.670000000000002</v>
      </c>
      <c r="G1632">
        <v>1460934</v>
      </c>
      <c r="H1632">
        <v>16.656700000000001</v>
      </c>
    </row>
    <row r="1633" spans="1:8" x14ac:dyDescent="0.3">
      <c r="A1633" t="s">
        <v>525</v>
      </c>
      <c r="B1633" t="s">
        <v>700</v>
      </c>
      <c r="C1633">
        <v>16.68</v>
      </c>
      <c r="D1633">
        <v>16.73</v>
      </c>
      <c r="E1633">
        <v>16.100000000000001</v>
      </c>
      <c r="F1633">
        <v>16.329999999999998</v>
      </c>
      <c r="G1633">
        <v>2118643</v>
      </c>
      <c r="H1633">
        <v>16.386700000000001</v>
      </c>
    </row>
    <row r="1634" spans="1:8" x14ac:dyDescent="0.3">
      <c r="A1634" t="s">
        <v>525</v>
      </c>
      <c r="B1634" t="s">
        <v>77</v>
      </c>
      <c r="C1634">
        <v>16.329999999999998</v>
      </c>
      <c r="D1634">
        <v>16.47</v>
      </c>
      <c r="E1634">
        <v>15.86</v>
      </c>
      <c r="F1634">
        <v>16.329999999999998</v>
      </c>
      <c r="G1634">
        <v>1029037</v>
      </c>
      <c r="H1634">
        <v>16.22</v>
      </c>
    </row>
    <row r="1635" spans="1:8" x14ac:dyDescent="0.3">
      <c r="A1635" t="s">
        <v>525</v>
      </c>
      <c r="B1635" t="s">
        <v>701</v>
      </c>
      <c r="C1635">
        <v>16.5</v>
      </c>
      <c r="D1635">
        <v>16.52</v>
      </c>
      <c r="E1635">
        <v>16</v>
      </c>
      <c r="F1635">
        <v>16.14</v>
      </c>
      <c r="G1635">
        <v>921299</v>
      </c>
      <c r="H1635">
        <v>16.22</v>
      </c>
    </row>
    <row r="1636" spans="1:8" x14ac:dyDescent="0.3">
      <c r="A1636" t="s">
        <v>525</v>
      </c>
      <c r="B1636" t="s">
        <v>702</v>
      </c>
      <c r="C1636">
        <v>16.14</v>
      </c>
      <c r="D1636">
        <v>16.440000000000001</v>
      </c>
      <c r="E1636">
        <v>16.14</v>
      </c>
      <c r="F1636">
        <v>16.21</v>
      </c>
      <c r="G1636">
        <v>1321802</v>
      </c>
      <c r="H1636">
        <v>16.263300000000001</v>
      </c>
    </row>
    <row r="1637" spans="1:8" x14ac:dyDescent="0.3">
      <c r="A1637" t="s">
        <v>525</v>
      </c>
      <c r="B1637" t="s">
        <v>139</v>
      </c>
      <c r="C1637">
        <v>16.149999999999999</v>
      </c>
      <c r="D1637">
        <v>16.309999999999999</v>
      </c>
      <c r="E1637">
        <v>16</v>
      </c>
      <c r="F1637">
        <v>16.03</v>
      </c>
      <c r="G1637">
        <v>908195</v>
      </c>
      <c r="H1637">
        <v>16.113299999999999</v>
      </c>
    </row>
    <row r="1638" spans="1:8" x14ac:dyDescent="0.3">
      <c r="A1638" t="s">
        <v>525</v>
      </c>
      <c r="B1638" t="s">
        <v>156</v>
      </c>
      <c r="C1638">
        <v>16</v>
      </c>
      <c r="D1638">
        <v>16.350000000000001</v>
      </c>
      <c r="E1638">
        <v>15.82</v>
      </c>
      <c r="F1638">
        <v>16.16</v>
      </c>
      <c r="G1638">
        <v>872312</v>
      </c>
      <c r="H1638">
        <v>16.11</v>
      </c>
    </row>
    <row r="1639" spans="1:8" x14ac:dyDescent="0.3">
      <c r="A1639" t="s">
        <v>525</v>
      </c>
      <c r="B1639" t="s">
        <v>703</v>
      </c>
      <c r="C1639">
        <v>16.190000000000001</v>
      </c>
      <c r="D1639">
        <v>16.670000000000002</v>
      </c>
      <c r="E1639">
        <v>16.190000000000001</v>
      </c>
      <c r="F1639">
        <v>16.489999999999998</v>
      </c>
      <c r="G1639">
        <v>2104733</v>
      </c>
      <c r="H1639">
        <v>16.45</v>
      </c>
    </row>
    <row r="1640" spans="1:8" x14ac:dyDescent="0.3">
      <c r="A1640" t="s">
        <v>525</v>
      </c>
      <c r="B1640" t="s">
        <v>223</v>
      </c>
      <c r="C1640">
        <v>16.489999999999998</v>
      </c>
      <c r="D1640">
        <v>16.78</v>
      </c>
      <c r="E1640">
        <v>16.25</v>
      </c>
      <c r="F1640">
        <v>16.3</v>
      </c>
      <c r="G1640">
        <v>1461337</v>
      </c>
      <c r="H1640">
        <v>16.443300000000001</v>
      </c>
    </row>
    <row r="1641" spans="1:8" x14ac:dyDescent="0.3">
      <c r="A1641" t="s">
        <v>525</v>
      </c>
      <c r="B1641" t="s">
        <v>228</v>
      </c>
      <c r="C1641">
        <v>16.29</v>
      </c>
      <c r="D1641">
        <v>16.55</v>
      </c>
      <c r="E1641">
        <v>15.66</v>
      </c>
      <c r="F1641">
        <v>16.309999999999999</v>
      </c>
      <c r="G1641">
        <v>1631303</v>
      </c>
      <c r="H1641">
        <v>16.173300000000001</v>
      </c>
    </row>
    <row r="1642" spans="1:8" x14ac:dyDescent="0.3">
      <c r="A1642" t="s">
        <v>525</v>
      </c>
      <c r="B1642" t="s">
        <v>704</v>
      </c>
      <c r="C1642">
        <v>16.32</v>
      </c>
      <c r="D1642">
        <v>16.57</v>
      </c>
      <c r="E1642">
        <v>16.3</v>
      </c>
      <c r="F1642">
        <v>16.41</v>
      </c>
      <c r="G1642">
        <v>1180179</v>
      </c>
      <c r="H1642">
        <v>16.4267</v>
      </c>
    </row>
    <row r="1643" spans="1:8" x14ac:dyDescent="0.3">
      <c r="A1643" t="s">
        <v>525</v>
      </c>
      <c r="B1643" t="s">
        <v>705</v>
      </c>
      <c r="C1643">
        <v>16.37</v>
      </c>
      <c r="D1643">
        <v>16.72</v>
      </c>
      <c r="E1643">
        <v>16.37</v>
      </c>
      <c r="F1643">
        <v>16.61</v>
      </c>
      <c r="G1643">
        <v>1856426</v>
      </c>
      <c r="H1643">
        <v>16.566700000000001</v>
      </c>
    </row>
    <row r="1644" spans="1:8" x14ac:dyDescent="0.3">
      <c r="A1644" t="s">
        <v>525</v>
      </c>
      <c r="B1644" t="s">
        <v>706</v>
      </c>
      <c r="C1644">
        <v>16.89</v>
      </c>
      <c r="D1644">
        <v>16.91</v>
      </c>
      <c r="E1644">
        <v>16.66</v>
      </c>
      <c r="F1644">
        <v>16.850000000000001</v>
      </c>
      <c r="G1644">
        <v>1632357</v>
      </c>
      <c r="H1644">
        <v>16.806699999999999</v>
      </c>
    </row>
    <row r="1645" spans="1:8" x14ac:dyDescent="0.3">
      <c r="A1645" t="s">
        <v>525</v>
      </c>
      <c r="B1645" t="s">
        <v>265</v>
      </c>
      <c r="C1645">
        <v>16.850000000000001</v>
      </c>
      <c r="D1645">
        <v>18.059999999999999</v>
      </c>
      <c r="E1645">
        <v>16.739999999999998</v>
      </c>
      <c r="F1645">
        <v>17.149999999999999</v>
      </c>
      <c r="G1645">
        <v>6518449</v>
      </c>
      <c r="H1645">
        <v>17.316700000000001</v>
      </c>
    </row>
    <row r="1646" spans="1:8" x14ac:dyDescent="0.3">
      <c r="A1646" t="s">
        <v>525</v>
      </c>
      <c r="B1646" t="s">
        <v>707</v>
      </c>
      <c r="C1646">
        <v>17.2</v>
      </c>
      <c r="D1646">
        <v>17.32</v>
      </c>
      <c r="E1646">
        <v>16.84</v>
      </c>
      <c r="F1646">
        <v>16.899999999999999</v>
      </c>
      <c r="G1646">
        <v>3552896</v>
      </c>
      <c r="H1646">
        <v>17.02</v>
      </c>
    </row>
    <row r="1647" spans="1:8" x14ac:dyDescent="0.3">
      <c r="A1647" t="s">
        <v>525</v>
      </c>
      <c r="B1647" t="s">
        <v>271</v>
      </c>
      <c r="C1647">
        <v>16.809999999999999</v>
      </c>
      <c r="D1647">
        <v>16.96</v>
      </c>
      <c r="E1647">
        <v>15.9</v>
      </c>
      <c r="F1647">
        <v>16.100000000000001</v>
      </c>
      <c r="G1647">
        <v>2069680</v>
      </c>
      <c r="H1647">
        <v>16.32</v>
      </c>
    </row>
    <row r="1648" spans="1:8" x14ac:dyDescent="0.3">
      <c r="A1648" t="s">
        <v>525</v>
      </c>
      <c r="B1648" t="s">
        <v>708</v>
      </c>
      <c r="C1648">
        <v>16.3</v>
      </c>
      <c r="D1648">
        <v>16.3</v>
      </c>
      <c r="E1648">
        <v>16.05</v>
      </c>
      <c r="F1648">
        <v>16.2</v>
      </c>
      <c r="G1648">
        <v>1103846</v>
      </c>
      <c r="H1648">
        <v>16.183299999999999</v>
      </c>
    </row>
    <row r="1649" spans="1:8" x14ac:dyDescent="0.3">
      <c r="A1649" t="s">
        <v>525</v>
      </c>
      <c r="B1649" t="s">
        <v>709</v>
      </c>
      <c r="C1649">
        <v>16.36</v>
      </c>
      <c r="D1649">
        <v>16.489999999999998</v>
      </c>
      <c r="E1649">
        <v>15.22</v>
      </c>
      <c r="F1649">
        <v>15.4</v>
      </c>
      <c r="G1649">
        <v>3480699</v>
      </c>
      <c r="H1649">
        <v>15.7033</v>
      </c>
    </row>
    <row r="1650" spans="1:8" x14ac:dyDescent="0.3">
      <c r="A1650" t="s">
        <v>525</v>
      </c>
      <c r="B1650" t="s">
        <v>283</v>
      </c>
      <c r="C1650">
        <v>15.64</v>
      </c>
      <c r="D1650">
        <v>15.7</v>
      </c>
      <c r="E1650">
        <v>15.24</v>
      </c>
      <c r="F1650">
        <v>15.32</v>
      </c>
      <c r="G1650">
        <v>1438231</v>
      </c>
      <c r="H1650">
        <v>15.42</v>
      </c>
    </row>
    <row r="1651" spans="1:8" x14ac:dyDescent="0.3">
      <c r="A1651" t="s">
        <v>525</v>
      </c>
      <c r="B1651" t="s">
        <v>290</v>
      </c>
      <c r="C1651">
        <v>15.3</v>
      </c>
      <c r="D1651">
        <v>15.36</v>
      </c>
      <c r="E1651">
        <v>15</v>
      </c>
      <c r="F1651">
        <v>15.02</v>
      </c>
      <c r="G1651">
        <v>1218825</v>
      </c>
      <c r="H1651">
        <v>15.1267</v>
      </c>
    </row>
    <row r="1652" spans="1:8" x14ac:dyDescent="0.3">
      <c r="A1652" t="s">
        <v>525</v>
      </c>
      <c r="B1652" t="s">
        <v>710</v>
      </c>
      <c r="C1652">
        <v>15.02</v>
      </c>
      <c r="D1652">
        <v>15.13</v>
      </c>
      <c r="E1652">
        <v>14.9</v>
      </c>
      <c r="F1652">
        <v>14.97</v>
      </c>
      <c r="G1652">
        <v>903352</v>
      </c>
      <c r="H1652">
        <v>15</v>
      </c>
    </row>
    <row r="1653" spans="1:8" x14ac:dyDescent="0.3">
      <c r="A1653" t="s">
        <v>525</v>
      </c>
      <c r="B1653" t="s">
        <v>512</v>
      </c>
      <c r="C1653">
        <v>14.97</v>
      </c>
      <c r="D1653">
        <v>15.2</v>
      </c>
      <c r="E1653">
        <v>14.65</v>
      </c>
      <c r="F1653">
        <v>14.8</v>
      </c>
      <c r="G1653">
        <v>1372738</v>
      </c>
      <c r="H1653">
        <v>14.8833</v>
      </c>
    </row>
    <row r="1654" spans="1:8" x14ac:dyDescent="0.3">
      <c r="A1654" t="s">
        <v>525</v>
      </c>
      <c r="B1654" t="s">
        <v>91</v>
      </c>
      <c r="C1654">
        <v>13.32</v>
      </c>
      <c r="D1654">
        <v>14.35</v>
      </c>
      <c r="E1654">
        <v>13.32</v>
      </c>
      <c r="F1654">
        <v>14.14</v>
      </c>
      <c r="G1654">
        <v>954917</v>
      </c>
      <c r="H1654">
        <v>13.9367</v>
      </c>
    </row>
    <row r="1655" spans="1:8" x14ac:dyDescent="0.3">
      <c r="A1655" t="s">
        <v>525</v>
      </c>
      <c r="B1655" t="s">
        <v>93</v>
      </c>
      <c r="C1655">
        <v>14.03</v>
      </c>
      <c r="D1655">
        <v>14.56</v>
      </c>
      <c r="E1655">
        <v>14.03</v>
      </c>
      <c r="F1655">
        <v>14.05</v>
      </c>
      <c r="G1655">
        <v>901770</v>
      </c>
      <c r="H1655">
        <v>14.2133</v>
      </c>
    </row>
    <row r="1656" spans="1:8" x14ac:dyDescent="0.3">
      <c r="A1656" t="s">
        <v>525</v>
      </c>
      <c r="B1656" t="s">
        <v>711</v>
      </c>
      <c r="C1656">
        <v>14.17</v>
      </c>
      <c r="D1656">
        <v>14.3</v>
      </c>
      <c r="E1656">
        <v>14</v>
      </c>
      <c r="F1656">
        <v>14.02</v>
      </c>
      <c r="G1656">
        <v>712220</v>
      </c>
      <c r="H1656">
        <v>14.1067</v>
      </c>
    </row>
    <row r="1657" spans="1:8" x14ac:dyDescent="0.3">
      <c r="A1657" t="s">
        <v>525</v>
      </c>
      <c r="B1657" t="s">
        <v>712</v>
      </c>
      <c r="C1657">
        <v>14.03</v>
      </c>
      <c r="D1657">
        <v>14.59</v>
      </c>
      <c r="E1657">
        <v>14.03</v>
      </c>
      <c r="F1657">
        <v>14.59</v>
      </c>
      <c r="G1657">
        <v>945732</v>
      </c>
      <c r="H1657">
        <v>14.4033</v>
      </c>
    </row>
    <row r="1658" spans="1:8" x14ac:dyDescent="0.3">
      <c r="A1658" t="s">
        <v>525</v>
      </c>
      <c r="B1658" t="s">
        <v>162</v>
      </c>
      <c r="C1658">
        <v>14.59</v>
      </c>
      <c r="D1658">
        <v>14.59</v>
      </c>
      <c r="E1658">
        <v>14.1</v>
      </c>
      <c r="F1658">
        <v>14.2</v>
      </c>
      <c r="G1658">
        <v>964603</v>
      </c>
      <c r="H1658">
        <v>14.2967</v>
      </c>
    </row>
    <row r="1659" spans="1:8" x14ac:dyDescent="0.3">
      <c r="A1659" t="s">
        <v>525</v>
      </c>
      <c r="B1659" t="s">
        <v>220</v>
      </c>
      <c r="C1659">
        <v>14.2</v>
      </c>
      <c r="D1659">
        <v>14.39</v>
      </c>
      <c r="E1659">
        <v>13.82</v>
      </c>
      <c r="F1659">
        <v>14.04</v>
      </c>
      <c r="G1659">
        <v>858450</v>
      </c>
      <c r="H1659">
        <v>14.083299999999999</v>
      </c>
    </row>
    <row r="1660" spans="1:8" x14ac:dyDescent="0.3">
      <c r="A1660" t="s">
        <v>525</v>
      </c>
      <c r="B1660" t="s">
        <v>713</v>
      </c>
      <c r="C1660">
        <v>14.18</v>
      </c>
      <c r="D1660">
        <v>14.5</v>
      </c>
      <c r="E1660">
        <v>14.18</v>
      </c>
      <c r="F1660">
        <v>14.41</v>
      </c>
      <c r="G1660">
        <v>737534</v>
      </c>
      <c r="H1660">
        <v>14.363300000000001</v>
      </c>
    </row>
    <row r="1661" spans="1:8" x14ac:dyDescent="0.3">
      <c r="A1661" t="s">
        <v>525</v>
      </c>
      <c r="B1661" t="s">
        <v>714</v>
      </c>
      <c r="C1661">
        <v>14.3</v>
      </c>
      <c r="D1661">
        <v>14.64</v>
      </c>
      <c r="E1661">
        <v>14.26</v>
      </c>
      <c r="F1661">
        <v>14.42</v>
      </c>
      <c r="G1661">
        <v>423690</v>
      </c>
      <c r="H1661">
        <v>14.44</v>
      </c>
    </row>
    <row r="1662" spans="1:8" x14ac:dyDescent="0.3">
      <c r="A1662" t="s">
        <v>525</v>
      </c>
      <c r="B1662" t="s">
        <v>715</v>
      </c>
      <c r="C1662">
        <v>14.05</v>
      </c>
      <c r="D1662">
        <v>14.42</v>
      </c>
      <c r="E1662">
        <v>13.92</v>
      </c>
      <c r="F1662">
        <v>14.17</v>
      </c>
      <c r="G1662">
        <v>909190</v>
      </c>
      <c r="H1662">
        <v>14.17</v>
      </c>
    </row>
    <row r="1663" spans="1:8" x14ac:dyDescent="0.3">
      <c r="A1663" t="s">
        <v>525</v>
      </c>
      <c r="B1663" t="s">
        <v>235</v>
      </c>
      <c r="C1663">
        <v>14.13</v>
      </c>
      <c r="D1663">
        <v>14.31</v>
      </c>
      <c r="E1663">
        <v>13.9</v>
      </c>
      <c r="F1663">
        <v>14.25</v>
      </c>
      <c r="G1663">
        <v>565182</v>
      </c>
      <c r="H1663">
        <v>14.1533</v>
      </c>
    </row>
    <row r="1664" spans="1:8" x14ac:dyDescent="0.3">
      <c r="A1664" t="s">
        <v>525</v>
      </c>
      <c r="B1664" t="s">
        <v>259</v>
      </c>
      <c r="C1664">
        <v>14.4</v>
      </c>
      <c r="D1664">
        <v>14.4</v>
      </c>
      <c r="E1664">
        <v>14</v>
      </c>
      <c r="F1664">
        <v>14.03</v>
      </c>
      <c r="G1664">
        <v>461214</v>
      </c>
      <c r="H1664">
        <v>14.1433</v>
      </c>
    </row>
    <row r="1665" spans="1:8" x14ac:dyDescent="0.3">
      <c r="A1665" t="s">
        <v>525</v>
      </c>
      <c r="B1665" t="s">
        <v>716</v>
      </c>
      <c r="C1665">
        <v>14.05</v>
      </c>
      <c r="D1665">
        <v>14.32</v>
      </c>
      <c r="E1665">
        <v>14.05</v>
      </c>
      <c r="F1665">
        <v>14.18</v>
      </c>
      <c r="G1665">
        <v>500737</v>
      </c>
      <c r="H1665">
        <v>14.183299999999999</v>
      </c>
    </row>
    <row r="1666" spans="1:8" x14ac:dyDescent="0.3">
      <c r="A1666" t="s">
        <v>525</v>
      </c>
      <c r="B1666" t="s">
        <v>269</v>
      </c>
      <c r="C1666">
        <v>14.19</v>
      </c>
      <c r="D1666">
        <v>14.26</v>
      </c>
      <c r="E1666">
        <v>13.99</v>
      </c>
      <c r="F1666">
        <v>14.02</v>
      </c>
      <c r="G1666">
        <v>534950</v>
      </c>
      <c r="H1666">
        <v>14.09</v>
      </c>
    </row>
    <row r="1667" spans="1:8" x14ac:dyDescent="0.3">
      <c r="A1667" t="s">
        <v>525</v>
      </c>
      <c r="B1667" t="s">
        <v>282</v>
      </c>
      <c r="C1667">
        <v>13.93</v>
      </c>
      <c r="D1667">
        <v>14.09</v>
      </c>
      <c r="E1667">
        <v>13.91</v>
      </c>
      <c r="F1667">
        <v>14.02</v>
      </c>
      <c r="G1667">
        <v>209994</v>
      </c>
      <c r="H1667">
        <v>14.0067</v>
      </c>
    </row>
    <row r="1668" spans="1:8" x14ac:dyDescent="0.3">
      <c r="A1668" t="s">
        <v>525</v>
      </c>
      <c r="B1668" t="s">
        <v>717</v>
      </c>
      <c r="C1668">
        <v>14</v>
      </c>
      <c r="D1668">
        <v>14.03</v>
      </c>
      <c r="E1668">
        <v>13.36</v>
      </c>
      <c r="F1668">
        <v>14.02</v>
      </c>
      <c r="G1668">
        <v>1220996</v>
      </c>
      <c r="H1668">
        <v>13.8033</v>
      </c>
    </row>
    <row r="1669" spans="1:8" x14ac:dyDescent="0.3">
      <c r="A1669" t="s">
        <v>525</v>
      </c>
      <c r="B1669" t="s">
        <v>285</v>
      </c>
      <c r="C1669">
        <v>13.9</v>
      </c>
      <c r="D1669">
        <v>14.36</v>
      </c>
      <c r="E1669">
        <v>13.9</v>
      </c>
      <c r="F1669">
        <v>14.05</v>
      </c>
      <c r="G1669">
        <v>425683</v>
      </c>
      <c r="H1669">
        <v>14.103300000000001</v>
      </c>
    </row>
    <row r="1670" spans="1:8" x14ac:dyDescent="0.3">
      <c r="A1670" t="s">
        <v>525</v>
      </c>
      <c r="B1670" t="s">
        <v>718</v>
      </c>
      <c r="C1670">
        <v>14.12</v>
      </c>
      <c r="D1670">
        <v>14.24</v>
      </c>
      <c r="E1670">
        <v>13.95</v>
      </c>
      <c r="F1670">
        <v>13.99</v>
      </c>
      <c r="G1670">
        <v>493779</v>
      </c>
      <c r="H1670">
        <v>14.06</v>
      </c>
    </row>
    <row r="1671" spans="1:8" x14ac:dyDescent="0.3">
      <c r="A1671" t="s">
        <v>525</v>
      </c>
      <c r="B1671" t="s">
        <v>291</v>
      </c>
      <c r="C1671">
        <v>13.99</v>
      </c>
      <c r="D1671">
        <v>14.07</v>
      </c>
      <c r="E1671">
        <v>13.79</v>
      </c>
      <c r="F1671">
        <v>13.8</v>
      </c>
      <c r="G1671">
        <v>395752</v>
      </c>
      <c r="H1671">
        <v>13.886699999999999</v>
      </c>
    </row>
    <row r="1672" spans="1:8" x14ac:dyDescent="0.3">
      <c r="A1672" t="s">
        <v>525</v>
      </c>
      <c r="B1672" t="s">
        <v>295</v>
      </c>
      <c r="C1672">
        <v>13.86</v>
      </c>
      <c r="D1672">
        <v>14.49</v>
      </c>
      <c r="E1672">
        <v>13.76</v>
      </c>
      <c r="F1672">
        <v>14.49</v>
      </c>
      <c r="G1672">
        <v>746360</v>
      </c>
      <c r="H1672">
        <v>14.246700000000001</v>
      </c>
    </row>
    <row r="1673" spans="1:8" x14ac:dyDescent="0.3">
      <c r="A1673" t="s">
        <v>525</v>
      </c>
      <c r="B1673" t="s">
        <v>298</v>
      </c>
      <c r="C1673">
        <v>14.53</v>
      </c>
      <c r="D1673">
        <v>15.25</v>
      </c>
      <c r="E1673">
        <v>14.16</v>
      </c>
      <c r="F1673">
        <v>15</v>
      </c>
      <c r="G1673">
        <v>2209951</v>
      </c>
      <c r="H1673">
        <v>14.8033</v>
      </c>
    </row>
    <row r="1674" spans="1:8" x14ac:dyDescent="0.3">
      <c r="A1674" t="s">
        <v>525</v>
      </c>
      <c r="B1674" t="s">
        <v>719</v>
      </c>
      <c r="C1674">
        <v>15.52</v>
      </c>
      <c r="D1674">
        <v>16.260000000000002</v>
      </c>
      <c r="E1674">
        <v>14.57</v>
      </c>
      <c r="F1674">
        <v>14.91</v>
      </c>
      <c r="G1674">
        <v>5252559</v>
      </c>
      <c r="H1674">
        <v>15.246700000000001</v>
      </c>
    </row>
    <row r="1675" spans="1:8" x14ac:dyDescent="0.3">
      <c r="A1675" t="s">
        <v>525</v>
      </c>
      <c r="B1675" t="s">
        <v>720</v>
      </c>
      <c r="C1675">
        <v>15.22</v>
      </c>
      <c r="D1675">
        <v>15.98</v>
      </c>
      <c r="E1675">
        <v>14.48</v>
      </c>
      <c r="F1675">
        <v>15.91</v>
      </c>
      <c r="G1675">
        <v>9950933</v>
      </c>
      <c r="H1675">
        <v>15.4567</v>
      </c>
    </row>
    <row r="1676" spans="1:8" x14ac:dyDescent="0.3">
      <c r="A1676" t="s">
        <v>525</v>
      </c>
      <c r="B1676" t="s">
        <v>721</v>
      </c>
      <c r="C1676">
        <v>15.87</v>
      </c>
      <c r="D1676">
        <v>17.48</v>
      </c>
      <c r="E1676">
        <v>15.6</v>
      </c>
      <c r="F1676">
        <v>16.57</v>
      </c>
      <c r="G1676">
        <v>7906339</v>
      </c>
      <c r="H1676">
        <v>16.55</v>
      </c>
    </row>
    <row r="1677" spans="1:8" x14ac:dyDescent="0.3">
      <c r="A1677" t="s">
        <v>525</v>
      </c>
      <c r="B1677" t="s">
        <v>96</v>
      </c>
      <c r="C1677">
        <v>16.57</v>
      </c>
      <c r="D1677">
        <v>17.989999999999998</v>
      </c>
      <c r="E1677">
        <v>16.329999999999998</v>
      </c>
      <c r="F1677">
        <v>17.55</v>
      </c>
      <c r="G1677">
        <v>3162454</v>
      </c>
      <c r="H1677">
        <v>17.29</v>
      </c>
    </row>
    <row r="1678" spans="1:8" x14ac:dyDescent="0.3">
      <c r="A1678" t="s">
        <v>525</v>
      </c>
      <c r="B1678" t="s">
        <v>722</v>
      </c>
      <c r="C1678">
        <v>17.579999999999998</v>
      </c>
      <c r="D1678">
        <v>19.3</v>
      </c>
      <c r="E1678">
        <v>17.27</v>
      </c>
      <c r="F1678">
        <v>18.670000000000002</v>
      </c>
      <c r="G1678">
        <v>8473370</v>
      </c>
      <c r="H1678">
        <v>18.4133</v>
      </c>
    </row>
    <row r="1679" spans="1:8" x14ac:dyDescent="0.3">
      <c r="A1679" t="s">
        <v>525</v>
      </c>
      <c r="B1679" t="s">
        <v>164</v>
      </c>
      <c r="C1679">
        <v>18.5</v>
      </c>
      <c r="D1679">
        <v>19.93</v>
      </c>
      <c r="E1679">
        <v>17.39</v>
      </c>
      <c r="F1679">
        <v>17.7</v>
      </c>
      <c r="G1679">
        <v>4566156</v>
      </c>
      <c r="H1679">
        <v>18.34</v>
      </c>
    </row>
    <row r="1680" spans="1:8" x14ac:dyDescent="0.3">
      <c r="A1680" t="s">
        <v>525</v>
      </c>
      <c r="B1680" t="s">
        <v>723</v>
      </c>
      <c r="C1680">
        <v>18.14</v>
      </c>
      <c r="D1680">
        <v>19.47</v>
      </c>
      <c r="E1680">
        <v>17.5</v>
      </c>
      <c r="F1680">
        <v>17.899999999999999</v>
      </c>
      <c r="G1680">
        <v>5306536</v>
      </c>
      <c r="H1680">
        <v>18.29</v>
      </c>
    </row>
    <row r="1681" spans="1:8" x14ac:dyDescent="0.3">
      <c r="A1681" t="s">
        <v>525</v>
      </c>
      <c r="B1681" t="s">
        <v>724</v>
      </c>
      <c r="C1681">
        <v>17.8</v>
      </c>
      <c r="D1681">
        <v>19.690000000000001</v>
      </c>
      <c r="E1681">
        <v>17.16</v>
      </c>
      <c r="F1681">
        <v>19.690000000000001</v>
      </c>
      <c r="G1681">
        <v>3327482</v>
      </c>
      <c r="H1681">
        <v>18.846699999999998</v>
      </c>
    </row>
    <row r="1682" spans="1:8" x14ac:dyDescent="0.3">
      <c r="A1682" t="s">
        <v>525</v>
      </c>
      <c r="B1682" t="s">
        <v>725</v>
      </c>
      <c r="C1682">
        <v>21.64</v>
      </c>
      <c r="D1682">
        <v>21.64</v>
      </c>
      <c r="E1682">
        <v>21.64</v>
      </c>
      <c r="F1682">
        <v>21.64</v>
      </c>
      <c r="G1682">
        <v>36580820</v>
      </c>
      <c r="H1682">
        <v>21.64</v>
      </c>
    </row>
    <row r="1683" spans="1:8" x14ac:dyDescent="0.3">
      <c r="A1683" t="s">
        <v>525</v>
      </c>
      <c r="B1683" t="s">
        <v>242</v>
      </c>
      <c r="C1683">
        <v>23.8</v>
      </c>
      <c r="D1683">
        <v>23.8</v>
      </c>
      <c r="E1683">
        <v>23.8</v>
      </c>
      <c r="F1683">
        <v>23.8</v>
      </c>
      <c r="G1683">
        <v>600032</v>
      </c>
      <c r="H1683">
        <v>23.8</v>
      </c>
    </row>
    <row r="1684" spans="1:8" x14ac:dyDescent="0.3">
      <c r="A1684" t="s">
        <v>525</v>
      </c>
      <c r="B1684" t="s">
        <v>726</v>
      </c>
      <c r="C1684">
        <v>26.18</v>
      </c>
      <c r="D1684">
        <v>26.18</v>
      </c>
      <c r="E1684">
        <v>26.18</v>
      </c>
      <c r="F1684">
        <v>26.18</v>
      </c>
      <c r="G1684">
        <v>435517</v>
      </c>
      <c r="H1684">
        <v>26.18</v>
      </c>
    </row>
    <row r="1685" spans="1:8" x14ac:dyDescent="0.3">
      <c r="A1685" t="s">
        <v>525</v>
      </c>
      <c r="B1685" t="s">
        <v>727</v>
      </c>
      <c r="C1685">
        <v>28.78</v>
      </c>
      <c r="D1685">
        <v>28.78</v>
      </c>
      <c r="E1685">
        <v>28.78</v>
      </c>
      <c r="F1685">
        <v>28.78</v>
      </c>
      <c r="G1685">
        <v>632653</v>
      </c>
      <c r="H1685">
        <v>28.78</v>
      </c>
    </row>
    <row r="1686" spans="1:8" x14ac:dyDescent="0.3">
      <c r="A1686" t="s">
        <v>525</v>
      </c>
      <c r="B1686" t="s">
        <v>728</v>
      </c>
      <c r="C1686">
        <v>31.64</v>
      </c>
      <c r="D1686">
        <v>31.64</v>
      </c>
      <c r="E1686">
        <v>31.64</v>
      </c>
      <c r="F1686">
        <v>31.64</v>
      </c>
      <c r="G1686">
        <v>17161280</v>
      </c>
      <c r="H1686">
        <v>31.64</v>
      </c>
    </row>
    <row r="1687" spans="1:8" x14ac:dyDescent="0.3">
      <c r="A1687" t="s">
        <v>525</v>
      </c>
      <c r="B1687" t="s">
        <v>729</v>
      </c>
      <c r="C1687">
        <v>34.799999999999997</v>
      </c>
      <c r="D1687">
        <v>34.799999999999997</v>
      </c>
      <c r="E1687">
        <v>34.799999999999997</v>
      </c>
      <c r="F1687">
        <v>34.799999999999997</v>
      </c>
      <c r="G1687">
        <v>2619542</v>
      </c>
      <c r="H1687">
        <v>34.799999999999997</v>
      </c>
    </row>
    <row r="1688" spans="1:8" x14ac:dyDescent="0.3">
      <c r="A1688" t="s">
        <v>525</v>
      </c>
      <c r="B1688" t="s">
        <v>730</v>
      </c>
      <c r="C1688">
        <v>38.28</v>
      </c>
      <c r="D1688">
        <v>38.28</v>
      </c>
      <c r="E1688">
        <v>36.380000000000003</v>
      </c>
      <c r="F1688">
        <v>38.28</v>
      </c>
      <c r="G1688">
        <v>5560208</v>
      </c>
      <c r="H1688">
        <v>37.646700000000003</v>
      </c>
    </row>
    <row r="1689" spans="1:8" x14ac:dyDescent="0.3">
      <c r="A1689" t="s">
        <v>525</v>
      </c>
      <c r="B1689" t="s">
        <v>731</v>
      </c>
      <c r="C1689">
        <v>42</v>
      </c>
      <c r="D1689">
        <v>42.1</v>
      </c>
      <c r="E1689">
        <v>40.119999999999997</v>
      </c>
      <c r="F1689">
        <v>42.1</v>
      </c>
      <c r="G1689">
        <v>5103550</v>
      </c>
      <c r="H1689">
        <v>41.44</v>
      </c>
    </row>
    <row r="1690" spans="1:8" x14ac:dyDescent="0.3">
      <c r="A1690" t="s">
        <v>525</v>
      </c>
      <c r="B1690" t="s">
        <v>732</v>
      </c>
      <c r="C1690">
        <v>44.78</v>
      </c>
      <c r="D1690">
        <v>46.3</v>
      </c>
      <c r="E1690">
        <v>39</v>
      </c>
      <c r="F1690">
        <v>46.3</v>
      </c>
      <c r="G1690">
        <v>7410469</v>
      </c>
      <c r="H1690">
        <v>43.866700000000002</v>
      </c>
    </row>
    <row r="1691" spans="1:8" x14ac:dyDescent="0.3">
      <c r="A1691" t="s">
        <v>525</v>
      </c>
      <c r="B1691" t="s">
        <v>733</v>
      </c>
      <c r="C1691">
        <v>46</v>
      </c>
      <c r="D1691">
        <v>50.9</v>
      </c>
      <c r="E1691">
        <v>44</v>
      </c>
      <c r="F1691">
        <v>50.9</v>
      </c>
      <c r="G1691">
        <v>5073944</v>
      </c>
      <c r="H1691">
        <v>48.6</v>
      </c>
    </row>
    <row r="1692" spans="1:8" x14ac:dyDescent="0.3">
      <c r="A1692" t="s">
        <v>525</v>
      </c>
      <c r="B1692" t="s">
        <v>734</v>
      </c>
      <c r="C1692">
        <v>54</v>
      </c>
      <c r="D1692">
        <v>55.95</v>
      </c>
      <c r="E1692">
        <v>45.9</v>
      </c>
      <c r="F1692">
        <v>54</v>
      </c>
      <c r="G1692">
        <v>4128176</v>
      </c>
      <c r="H1692">
        <v>51.95</v>
      </c>
    </row>
    <row r="1693" spans="1:8" x14ac:dyDescent="0.3">
      <c r="A1693" t="s">
        <v>525</v>
      </c>
      <c r="B1693" t="s">
        <v>735</v>
      </c>
      <c r="C1693">
        <v>51.05</v>
      </c>
      <c r="D1693">
        <v>54.95</v>
      </c>
      <c r="E1693">
        <v>48.6</v>
      </c>
      <c r="F1693">
        <v>48.6</v>
      </c>
      <c r="G1693">
        <v>2541710</v>
      </c>
      <c r="H1693">
        <v>50.716700000000003</v>
      </c>
    </row>
    <row r="1694" spans="1:8" x14ac:dyDescent="0.3">
      <c r="A1694" t="s">
        <v>216</v>
      </c>
      <c r="B1694" t="s">
        <v>696</v>
      </c>
      <c r="C1694">
        <v>11.8</v>
      </c>
      <c r="D1694">
        <v>12.37</v>
      </c>
      <c r="E1694">
        <v>11.6</v>
      </c>
      <c r="F1694">
        <v>11.99</v>
      </c>
      <c r="G1694">
        <v>11943830</v>
      </c>
      <c r="H1694">
        <v>11.986700000000001</v>
      </c>
    </row>
    <row r="1695" spans="1:8" x14ac:dyDescent="0.3">
      <c r="A1695" t="s">
        <v>216</v>
      </c>
      <c r="B1695" t="s">
        <v>697</v>
      </c>
      <c r="C1695">
        <v>11.95</v>
      </c>
      <c r="D1695">
        <v>12.14</v>
      </c>
      <c r="E1695">
        <v>11.76</v>
      </c>
      <c r="F1695">
        <v>11.79</v>
      </c>
      <c r="G1695">
        <v>4179529</v>
      </c>
      <c r="H1695">
        <v>11.896699999999999</v>
      </c>
    </row>
    <row r="1696" spans="1:8" x14ac:dyDescent="0.3">
      <c r="A1696" t="s">
        <v>216</v>
      </c>
      <c r="B1696" t="s">
        <v>698</v>
      </c>
      <c r="C1696">
        <v>11.79</v>
      </c>
      <c r="D1696">
        <v>11.79</v>
      </c>
      <c r="E1696">
        <v>11.5</v>
      </c>
      <c r="F1696">
        <v>11.54</v>
      </c>
      <c r="G1696">
        <v>3480471</v>
      </c>
      <c r="H1696">
        <v>11.61</v>
      </c>
    </row>
    <row r="1697" spans="1:8" x14ac:dyDescent="0.3">
      <c r="A1697" t="s">
        <v>216</v>
      </c>
      <c r="B1697" t="s">
        <v>699</v>
      </c>
      <c r="C1697">
        <v>11.55</v>
      </c>
      <c r="D1697">
        <v>11.78</v>
      </c>
      <c r="E1697">
        <v>11.48</v>
      </c>
      <c r="F1697">
        <v>11.67</v>
      </c>
      <c r="G1697">
        <v>3795179</v>
      </c>
      <c r="H1697">
        <v>11.6433</v>
      </c>
    </row>
    <row r="1698" spans="1:8" x14ac:dyDescent="0.3">
      <c r="A1698" t="s">
        <v>216</v>
      </c>
      <c r="B1698" t="s">
        <v>700</v>
      </c>
      <c r="C1698">
        <v>11.67</v>
      </c>
      <c r="D1698">
        <v>12</v>
      </c>
      <c r="E1698">
        <v>11.55</v>
      </c>
      <c r="F1698">
        <v>11.65</v>
      </c>
      <c r="G1698">
        <v>3845781</v>
      </c>
      <c r="H1698">
        <v>11.7333</v>
      </c>
    </row>
    <row r="1699" spans="1:8" x14ac:dyDescent="0.3">
      <c r="A1699" t="s">
        <v>216</v>
      </c>
      <c r="B1699" t="s">
        <v>77</v>
      </c>
      <c r="C1699">
        <v>11.5</v>
      </c>
      <c r="D1699">
        <v>11.68</v>
      </c>
      <c r="E1699">
        <v>11.32</v>
      </c>
      <c r="F1699">
        <v>11.53</v>
      </c>
      <c r="G1699">
        <v>2147226</v>
      </c>
      <c r="H1699">
        <v>11.51</v>
      </c>
    </row>
    <row r="1700" spans="1:8" x14ac:dyDescent="0.3">
      <c r="A1700" t="s">
        <v>216</v>
      </c>
      <c r="B1700" t="s">
        <v>701</v>
      </c>
      <c r="C1700">
        <v>11.53</v>
      </c>
      <c r="D1700">
        <v>11.78</v>
      </c>
      <c r="E1700">
        <v>11.51</v>
      </c>
      <c r="F1700">
        <v>11.6</v>
      </c>
      <c r="G1700">
        <v>2688069</v>
      </c>
      <c r="H1700">
        <v>11.63</v>
      </c>
    </row>
    <row r="1701" spans="1:8" x14ac:dyDescent="0.3">
      <c r="A1701" t="s">
        <v>216</v>
      </c>
      <c r="B1701" t="s">
        <v>702</v>
      </c>
      <c r="C1701">
        <v>11.65</v>
      </c>
      <c r="D1701">
        <v>11.78</v>
      </c>
      <c r="E1701">
        <v>11.54</v>
      </c>
      <c r="F1701">
        <v>11.58</v>
      </c>
      <c r="G1701">
        <v>3032437</v>
      </c>
      <c r="H1701">
        <v>11.6333</v>
      </c>
    </row>
    <row r="1702" spans="1:8" x14ac:dyDescent="0.3">
      <c r="A1702" t="s">
        <v>216</v>
      </c>
      <c r="B1702" t="s">
        <v>139</v>
      </c>
      <c r="C1702">
        <v>11.58</v>
      </c>
      <c r="D1702">
        <v>11.58</v>
      </c>
      <c r="E1702">
        <v>11.21</v>
      </c>
      <c r="F1702">
        <v>11.21</v>
      </c>
      <c r="G1702">
        <v>2770756</v>
      </c>
      <c r="H1702">
        <v>11.333299999999999</v>
      </c>
    </row>
    <row r="1703" spans="1:8" x14ac:dyDescent="0.3">
      <c r="A1703" t="s">
        <v>216</v>
      </c>
      <c r="B1703" t="s">
        <v>156</v>
      </c>
      <c r="C1703">
        <v>11.21</v>
      </c>
      <c r="D1703">
        <v>11.29</v>
      </c>
      <c r="E1703">
        <v>11.1</v>
      </c>
      <c r="F1703">
        <v>11.19</v>
      </c>
      <c r="G1703">
        <v>1489594</v>
      </c>
      <c r="H1703">
        <v>11.193300000000001</v>
      </c>
    </row>
    <row r="1704" spans="1:8" x14ac:dyDescent="0.3">
      <c r="A1704" t="s">
        <v>216</v>
      </c>
      <c r="B1704" t="s">
        <v>703</v>
      </c>
      <c r="C1704">
        <v>11.28</v>
      </c>
      <c r="D1704">
        <v>11.45</v>
      </c>
      <c r="E1704">
        <v>11.28</v>
      </c>
      <c r="F1704">
        <v>11.4</v>
      </c>
      <c r="G1704">
        <v>1138482</v>
      </c>
      <c r="H1704">
        <v>11.3767</v>
      </c>
    </row>
    <row r="1705" spans="1:8" x14ac:dyDescent="0.3">
      <c r="A1705" t="s">
        <v>216</v>
      </c>
      <c r="B1705" t="s">
        <v>223</v>
      </c>
      <c r="C1705">
        <v>11.4</v>
      </c>
      <c r="D1705">
        <v>11.47</v>
      </c>
      <c r="E1705">
        <v>11.34</v>
      </c>
      <c r="F1705">
        <v>11.37</v>
      </c>
      <c r="G1705">
        <v>1334926</v>
      </c>
      <c r="H1705">
        <v>11.3933</v>
      </c>
    </row>
    <row r="1706" spans="1:8" x14ac:dyDescent="0.3">
      <c r="A1706" t="s">
        <v>216</v>
      </c>
      <c r="B1706" t="s">
        <v>228</v>
      </c>
      <c r="C1706">
        <v>11.34</v>
      </c>
      <c r="D1706">
        <v>11.55</v>
      </c>
      <c r="E1706">
        <v>11.29</v>
      </c>
      <c r="F1706">
        <v>11.44</v>
      </c>
      <c r="G1706">
        <v>1826505</v>
      </c>
      <c r="H1706">
        <v>11.4267</v>
      </c>
    </row>
    <row r="1707" spans="1:8" x14ac:dyDescent="0.3">
      <c r="A1707" t="s">
        <v>216</v>
      </c>
      <c r="B1707" t="s">
        <v>704</v>
      </c>
      <c r="C1707">
        <v>11.44</v>
      </c>
      <c r="D1707">
        <v>11.62</v>
      </c>
      <c r="E1707">
        <v>11.44</v>
      </c>
      <c r="F1707">
        <v>11.57</v>
      </c>
      <c r="G1707">
        <v>1709743</v>
      </c>
      <c r="H1707">
        <v>11.5433</v>
      </c>
    </row>
    <row r="1708" spans="1:8" x14ac:dyDescent="0.3">
      <c r="A1708" t="s">
        <v>216</v>
      </c>
      <c r="B1708" t="s">
        <v>705</v>
      </c>
      <c r="C1708">
        <v>11.63</v>
      </c>
      <c r="D1708">
        <v>11.66</v>
      </c>
      <c r="E1708">
        <v>11.47</v>
      </c>
      <c r="F1708">
        <v>11.64</v>
      </c>
      <c r="G1708">
        <v>2988751</v>
      </c>
      <c r="H1708">
        <v>11.59</v>
      </c>
    </row>
    <row r="1709" spans="1:8" x14ac:dyDescent="0.3">
      <c r="A1709" t="s">
        <v>216</v>
      </c>
      <c r="B1709" t="s">
        <v>706</v>
      </c>
      <c r="C1709">
        <v>11.64</v>
      </c>
      <c r="D1709">
        <v>12.2</v>
      </c>
      <c r="E1709">
        <v>11.64</v>
      </c>
      <c r="F1709">
        <v>12.06</v>
      </c>
      <c r="G1709">
        <v>3891444</v>
      </c>
      <c r="H1709">
        <v>11.966699999999999</v>
      </c>
    </row>
    <row r="1710" spans="1:8" x14ac:dyDescent="0.3">
      <c r="A1710" t="s">
        <v>216</v>
      </c>
      <c r="B1710" t="s">
        <v>265</v>
      </c>
      <c r="C1710">
        <v>12.06</v>
      </c>
      <c r="D1710">
        <v>12.37</v>
      </c>
      <c r="E1710">
        <v>11.96</v>
      </c>
      <c r="F1710">
        <v>12.24</v>
      </c>
      <c r="G1710">
        <v>5514907</v>
      </c>
      <c r="H1710">
        <v>12.19</v>
      </c>
    </row>
    <row r="1711" spans="1:8" x14ac:dyDescent="0.3">
      <c r="A1711" t="s">
        <v>216</v>
      </c>
      <c r="B1711" t="s">
        <v>707</v>
      </c>
      <c r="C1711">
        <v>12.25</v>
      </c>
      <c r="D1711">
        <v>12.25</v>
      </c>
      <c r="E1711">
        <v>11.64</v>
      </c>
      <c r="F1711">
        <v>11.64</v>
      </c>
      <c r="G1711">
        <v>2874537</v>
      </c>
      <c r="H1711">
        <v>11.843299999999999</v>
      </c>
    </row>
    <row r="1712" spans="1:8" x14ac:dyDescent="0.3">
      <c r="A1712" t="s">
        <v>216</v>
      </c>
      <c r="B1712" t="s">
        <v>271</v>
      </c>
      <c r="C1712">
        <v>11.65</v>
      </c>
      <c r="D1712">
        <v>11.73</v>
      </c>
      <c r="E1712">
        <v>11.13</v>
      </c>
      <c r="F1712">
        <v>11.16</v>
      </c>
      <c r="G1712">
        <v>1501634</v>
      </c>
      <c r="H1712">
        <v>11.34</v>
      </c>
    </row>
    <row r="1713" spans="1:8" x14ac:dyDescent="0.3">
      <c r="A1713" t="s">
        <v>216</v>
      </c>
      <c r="B1713" t="s">
        <v>708</v>
      </c>
      <c r="C1713">
        <v>11.18</v>
      </c>
      <c r="D1713">
        <v>11.4</v>
      </c>
      <c r="E1713">
        <v>11.12</v>
      </c>
      <c r="F1713">
        <v>11.18</v>
      </c>
      <c r="G1713">
        <v>1463279</v>
      </c>
      <c r="H1713">
        <v>11.2333</v>
      </c>
    </row>
    <row r="1714" spans="1:8" x14ac:dyDescent="0.3">
      <c r="A1714" t="s">
        <v>216</v>
      </c>
      <c r="B1714" t="s">
        <v>709</v>
      </c>
      <c r="C1714">
        <v>11.67</v>
      </c>
      <c r="D1714">
        <v>12.2</v>
      </c>
      <c r="E1714">
        <v>11.53</v>
      </c>
      <c r="F1714">
        <v>11.53</v>
      </c>
      <c r="G1714">
        <v>7351405</v>
      </c>
      <c r="H1714">
        <v>11.753299999999999</v>
      </c>
    </row>
    <row r="1715" spans="1:8" x14ac:dyDescent="0.3">
      <c r="A1715" t="s">
        <v>216</v>
      </c>
      <c r="B1715" t="s">
        <v>283</v>
      </c>
      <c r="C1715">
        <v>11.5</v>
      </c>
      <c r="D1715">
        <v>11.51</v>
      </c>
      <c r="E1715">
        <v>11.12</v>
      </c>
      <c r="F1715">
        <v>11.17</v>
      </c>
      <c r="G1715">
        <v>3255390</v>
      </c>
      <c r="H1715">
        <v>11.2667</v>
      </c>
    </row>
    <row r="1716" spans="1:8" x14ac:dyDescent="0.3">
      <c r="A1716" t="s">
        <v>216</v>
      </c>
      <c r="B1716" t="s">
        <v>290</v>
      </c>
      <c r="C1716">
        <v>11.21</v>
      </c>
      <c r="D1716">
        <v>11.26</v>
      </c>
      <c r="E1716">
        <v>10.92</v>
      </c>
      <c r="F1716">
        <v>11.05</v>
      </c>
      <c r="G1716">
        <v>1487868</v>
      </c>
      <c r="H1716">
        <v>11.076700000000001</v>
      </c>
    </row>
    <row r="1717" spans="1:8" x14ac:dyDescent="0.3">
      <c r="A1717" t="s">
        <v>216</v>
      </c>
      <c r="B1717" t="s">
        <v>710</v>
      </c>
      <c r="C1717">
        <v>11.3</v>
      </c>
      <c r="D1717">
        <v>11.3</v>
      </c>
      <c r="E1717">
        <v>10.97</v>
      </c>
      <c r="F1717">
        <v>11.03</v>
      </c>
      <c r="G1717">
        <v>1255784</v>
      </c>
      <c r="H1717">
        <v>11.1</v>
      </c>
    </row>
    <row r="1718" spans="1:8" x14ac:dyDescent="0.3">
      <c r="A1718" t="s">
        <v>216</v>
      </c>
      <c r="B1718" t="s">
        <v>512</v>
      </c>
      <c r="C1718">
        <v>11.07</v>
      </c>
      <c r="D1718">
        <v>11.16</v>
      </c>
      <c r="E1718">
        <v>10.77</v>
      </c>
      <c r="F1718">
        <v>10.88</v>
      </c>
      <c r="G1718">
        <v>1380417</v>
      </c>
      <c r="H1718">
        <v>10.9367</v>
      </c>
    </row>
    <row r="1719" spans="1:8" x14ac:dyDescent="0.3">
      <c r="A1719" t="s">
        <v>216</v>
      </c>
      <c r="B1719" t="s">
        <v>91</v>
      </c>
      <c r="C1719">
        <v>9.8000000000000007</v>
      </c>
      <c r="D1719">
        <v>10.37</v>
      </c>
      <c r="E1719">
        <v>9.8000000000000007</v>
      </c>
      <c r="F1719">
        <v>10.19</v>
      </c>
      <c r="G1719">
        <v>2489187</v>
      </c>
      <c r="H1719">
        <v>10.119999999999999</v>
      </c>
    </row>
    <row r="1720" spans="1:8" x14ac:dyDescent="0.3">
      <c r="A1720" t="s">
        <v>216</v>
      </c>
      <c r="B1720" t="s">
        <v>93</v>
      </c>
      <c r="C1720">
        <v>10.23</v>
      </c>
      <c r="D1720">
        <v>10.37</v>
      </c>
      <c r="E1720">
        <v>9.94</v>
      </c>
      <c r="F1720">
        <v>10.050000000000001</v>
      </c>
      <c r="G1720">
        <v>2383299</v>
      </c>
      <c r="H1720">
        <v>10.119999999999999</v>
      </c>
    </row>
    <row r="1721" spans="1:8" x14ac:dyDescent="0.3">
      <c r="A1721" t="s">
        <v>216</v>
      </c>
      <c r="B1721" t="s">
        <v>711</v>
      </c>
      <c r="C1721">
        <v>10.050000000000001</v>
      </c>
      <c r="D1721">
        <v>10.5</v>
      </c>
      <c r="E1721">
        <v>9.99</v>
      </c>
      <c r="F1721">
        <v>10.1</v>
      </c>
      <c r="G1721">
        <v>2598123</v>
      </c>
      <c r="H1721">
        <v>10.1967</v>
      </c>
    </row>
    <row r="1722" spans="1:8" x14ac:dyDescent="0.3">
      <c r="A1722" t="s">
        <v>216</v>
      </c>
      <c r="B1722" t="s">
        <v>712</v>
      </c>
      <c r="C1722">
        <v>10.1</v>
      </c>
      <c r="D1722">
        <v>10.33</v>
      </c>
      <c r="E1722">
        <v>10.1</v>
      </c>
      <c r="F1722">
        <v>10.25</v>
      </c>
      <c r="G1722">
        <v>1148706</v>
      </c>
      <c r="H1722">
        <v>10.226699999999999</v>
      </c>
    </row>
    <row r="1723" spans="1:8" x14ac:dyDescent="0.3">
      <c r="A1723" t="s">
        <v>216</v>
      </c>
      <c r="B1723" t="s">
        <v>162</v>
      </c>
      <c r="C1723">
        <v>10.26</v>
      </c>
      <c r="D1723">
        <v>10.27</v>
      </c>
      <c r="E1723">
        <v>10.01</v>
      </c>
      <c r="F1723">
        <v>10.17</v>
      </c>
      <c r="G1723">
        <v>1050732</v>
      </c>
      <c r="H1723">
        <v>10.15</v>
      </c>
    </row>
    <row r="1724" spans="1:8" x14ac:dyDescent="0.3">
      <c r="A1724" t="s">
        <v>216</v>
      </c>
      <c r="B1724" t="s">
        <v>220</v>
      </c>
      <c r="C1724">
        <v>10.1</v>
      </c>
      <c r="D1724">
        <v>10.15</v>
      </c>
      <c r="E1724">
        <v>9.9</v>
      </c>
      <c r="F1724">
        <v>10.1</v>
      </c>
      <c r="G1724">
        <v>1142675</v>
      </c>
      <c r="H1724">
        <v>10.050000000000001</v>
      </c>
    </row>
    <row r="1725" spans="1:8" x14ac:dyDescent="0.3">
      <c r="A1725" t="s">
        <v>216</v>
      </c>
      <c r="B1725" t="s">
        <v>713</v>
      </c>
      <c r="C1725">
        <v>10.4</v>
      </c>
      <c r="D1725">
        <v>10.4</v>
      </c>
      <c r="E1725">
        <v>10.210000000000001</v>
      </c>
      <c r="F1725">
        <v>10.38</v>
      </c>
      <c r="G1725">
        <v>1144134</v>
      </c>
      <c r="H1725">
        <v>10.33</v>
      </c>
    </row>
    <row r="1726" spans="1:8" x14ac:dyDescent="0.3">
      <c r="A1726" t="s">
        <v>216</v>
      </c>
      <c r="B1726" t="s">
        <v>714</v>
      </c>
      <c r="C1726">
        <v>10.32</v>
      </c>
      <c r="D1726">
        <v>10.44</v>
      </c>
      <c r="E1726">
        <v>10.210000000000001</v>
      </c>
      <c r="F1726">
        <v>10.23</v>
      </c>
      <c r="G1726">
        <v>1225035</v>
      </c>
      <c r="H1726">
        <v>10.2933</v>
      </c>
    </row>
    <row r="1727" spans="1:8" x14ac:dyDescent="0.3">
      <c r="A1727" t="s">
        <v>216</v>
      </c>
      <c r="B1727" t="s">
        <v>715</v>
      </c>
      <c r="C1727">
        <v>10.17</v>
      </c>
      <c r="D1727">
        <v>10.38</v>
      </c>
      <c r="E1727">
        <v>10.17</v>
      </c>
      <c r="F1727">
        <v>10.32</v>
      </c>
      <c r="G1727">
        <v>1050691</v>
      </c>
      <c r="H1727">
        <v>10.29</v>
      </c>
    </row>
    <row r="1728" spans="1:8" x14ac:dyDescent="0.3">
      <c r="A1728" t="s">
        <v>216</v>
      </c>
      <c r="B1728" t="s">
        <v>235</v>
      </c>
      <c r="C1728">
        <v>10.34</v>
      </c>
      <c r="D1728">
        <v>10.34</v>
      </c>
      <c r="E1728">
        <v>10.14</v>
      </c>
      <c r="F1728">
        <v>10.27</v>
      </c>
      <c r="G1728">
        <v>921929</v>
      </c>
      <c r="H1728">
        <v>10.25</v>
      </c>
    </row>
    <row r="1729" spans="1:8" x14ac:dyDescent="0.3">
      <c r="A1729" t="s">
        <v>216</v>
      </c>
      <c r="B1729" t="s">
        <v>259</v>
      </c>
      <c r="C1729">
        <v>10.27</v>
      </c>
      <c r="D1729">
        <v>10.34</v>
      </c>
      <c r="E1729">
        <v>10.16</v>
      </c>
      <c r="F1729">
        <v>10.29</v>
      </c>
      <c r="G1729">
        <v>807415</v>
      </c>
      <c r="H1729">
        <v>10.263299999999999</v>
      </c>
    </row>
    <row r="1730" spans="1:8" x14ac:dyDescent="0.3">
      <c r="A1730" t="s">
        <v>216</v>
      </c>
      <c r="B1730" t="s">
        <v>716</v>
      </c>
      <c r="C1730">
        <v>10.31</v>
      </c>
      <c r="D1730">
        <v>10.41</v>
      </c>
      <c r="E1730">
        <v>10.29</v>
      </c>
      <c r="F1730">
        <v>10.33</v>
      </c>
      <c r="G1730">
        <v>1204800</v>
      </c>
      <c r="H1730">
        <v>10.343299999999999</v>
      </c>
    </row>
    <row r="1731" spans="1:8" x14ac:dyDescent="0.3">
      <c r="A1731" t="s">
        <v>216</v>
      </c>
      <c r="B1731" t="s">
        <v>269</v>
      </c>
      <c r="C1731">
        <v>10.36</v>
      </c>
      <c r="D1731">
        <v>10.51</v>
      </c>
      <c r="E1731">
        <v>10.3</v>
      </c>
      <c r="F1731">
        <v>10.33</v>
      </c>
      <c r="G1731">
        <v>1448700</v>
      </c>
      <c r="H1731">
        <v>10.38</v>
      </c>
    </row>
    <row r="1732" spans="1:8" x14ac:dyDescent="0.3">
      <c r="A1732" t="s">
        <v>216</v>
      </c>
      <c r="B1732" t="s">
        <v>282</v>
      </c>
      <c r="C1732">
        <v>10.27</v>
      </c>
      <c r="D1732">
        <v>10.38</v>
      </c>
      <c r="E1732">
        <v>10.220000000000001</v>
      </c>
      <c r="F1732">
        <v>10.34</v>
      </c>
      <c r="G1732">
        <v>341062</v>
      </c>
      <c r="H1732">
        <v>10.3133</v>
      </c>
    </row>
    <row r="1733" spans="1:8" x14ac:dyDescent="0.3">
      <c r="A1733" t="s">
        <v>216</v>
      </c>
      <c r="B1733" t="s">
        <v>717</v>
      </c>
      <c r="C1733">
        <v>10.49</v>
      </c>
      <c r="D1733">
        <v>10.78</v>
      </c>
      <c r="E1733">
        <v>10.029999999999999</v>
      </c>
      <c r="F1733">
        <v>10.33</v>
      </c>
      <c r="G1733">
        <v>3642358</v>
      </c>
      <c r="H1733">
        <v>10.38</v>
      </c>
    </row>
    <row r="1734" spans="1:8" x14ac:dyDescent="0.3">
      <c r="A1734" t="s">
        <v>216</v>
      </c>
      <c r="B1734" t="s">
        <v>285</v>
      </c>
      <c r="C1734">
        <v>10.35</v>
      </c>
      <c r="D1734">
        <v>10.42</v>
      </c>
      <c r="E1734">
        <v>10.19</v>
      </c>
      <c r="F1734">
        <v>10.220000000000001</v>
      </c>
      <c r="G1734">
        <v>1218822</v>
      </c>
      <c r="H1734">
        <v>10.2767</v>
      </c>
    </row>
    <row r="1735" spans="1:8" x14ac:dyDescent="0.3">
      <c r="A1735" t="s">
        <v>216</v>
      </c>
      <c r="B1735" t="s">
        <v>718</v>
      </c>
      <c r="C1735">
        <v>10.31</v>
      </c>
      <c r="D1735">
        <v>10.36</v>
      </c>
      <c r="E1735">
        <v>10.11</v>
      </c>
      <c r="F1735">
        <v>10.14</v>
      </c>
      <c r="G1735">
        <v>2339353</v>
      </c>
      <c r="H1735">
        <v>10.2033</v>
      </c>
    </row>
    <row r="1736" spans="1:8" x14ac:dyDescent="0.3">
      <c r="A1736" t="s">
        <v>216</v>
      </c>
      <c r="B1736" t="s">
        <v>291</v>
      </c>
      <c r="C1736">
        <v>10.130000000000001</v>
      </c>
      <c r="D1736">
        <v>10.26</v>
      </c>
      <c r="E1736">
        <v>10.08</v>
      </c>
      <c r="F1736">
        <v>10.199999999999999</v>
      </c>
      <c r="G1736">
        <v>1609065</v>
      </c>
      <c r="H1736">
        <v>10.18</v>
      </c>
    </row>
    <row r="1737" spans="1:8" x14ac:dyDescent="0.3">
      <c r="A1737" t="s">
        <v>216</v>
      </c>
      <c r="B1737" t="s">
        <v>295</v>
      </c>
      <c r="C1737">
        <v>10.210000000000001</v>
      </c>
      <c r="D1737">
        <v>10.27</v>
      </c>
      <c r="E1737">
        <v>10.09</v>
      </c>
      <c r="F1737">
        <v>10.199999999999999</v>
      </c>
      <c r="G1737">
        <v>1356772</v>
      </c>
      <c r="H1737">
        <v>10.1867</v>
      </c>
    </row>
    <row r="1738" spans="1:8" x14ac:dyDescent="0.3">
      <c r="A1738" t="s">
        <v>216</v>
      </c>
      <c r="B1738" t="s">
        <v>298</v>
      </c>
      <c r="C1738">
        <v>10.39</v>
      </c>
      <c r="D1738">
        <v>10.42</v>
      </c>
      <c r="E1738">
        <v>10.1</v>
      </c>
      <c r="F1738">
        <v>10.199999999999999</v>
      </c>
      <c r="G1738">
        <v>2177147</v>
      </c>
      <c r="H1738">
        <v>10.24</v>
      </c>
    </row>
    <row r="1739" spans="1:8" x14ac:dyDescent="0.3">
      <c r="A1739" t="s">
        <v>216</v>
      </c>
      <c r="B1739" t="s">
        <v>719</v>
      </c>
      <c r="C1739">
        <v>10.199999999999999</v>
      </c>
      <c r="D1739">
        <v>10.27</v>
      </c>
      <c r="E1739">
        <v>10.15</v>
      </c>
      <c r="F1739">
        <v>10.23</v>
      </c>
      <c r="G1739">
        <v>1341669</v>
      </c>
      <c r="H1739">
        <v>10.216699999999999</v>
      </c>
    </row>
    <row r="1740" spans="1:8" x14ac:dyDescent="0.3">
      <c r="A1740" t="s">
        <v>216</v>
      </c>
      <c r="B1740" t="s">
        <v>720</v>
      </c>
      <c r="C1740">
        <v>10.33</v>
      </c>
      <c r="D1740">
        <v>10.42</v>
      </c>
      <c r="E1740">
        <v>10.24</v>
      </c>
      <c r="F1740">
        <v>10.39</v>
      </c>
      <c r="G1740">
        <v>2692679</v>
      </c>
      <c r="H1740">
        <v>10.35</v>
      </c>
    </row>
    <row r="1741" spans="1:8" x14ac:dyDescent="0.3">
      <c r="A1741" t="s">
        <v>216</v>
      </c>
      <c r="B1741" t="s">
        <v>721</v>
      </c>
      <c r="C1741">
        <v>10.4</v>
      </c>
      <c r="D1741">
        <v>10.42</v>
      </c>
      <c r="E1741">
        <v>10.210000000000001</v>
      </c>
      <c r="F1741">
        <v>10.34</v>
      </c>
      <c r="G1741">
        <v>2114163</v>
      </c>
      <c r="H1741">
        <v>10.3233</v>
      </c>
    </row>
    <row r="1742" spans="1:8" x14ac:dyDescent="0.3">
      <c r="A1742" t="s">
        <v>216</v>
      </c>
      <c r="B1742" t="s">
        <v>96</v>
      </c>
      <c r="C1742">
        <v>10.39</v>
      </c>
      <c r="D1742">
        <v>10.52</v>
      </c>
      <c r="E1742">
        <v>10.3</v>
      </c>
      <c r="F1742">
        <v>10.44</v>
      </c>
      <c r="G1742">
        <v>2504122</v>
      </c>
      <c r="H1742">
        <v>10.42</v>
      </c>
    </row>
    <row r="1743" spans="1:8" x14ac:dyDescent="0.3">
      <c r="A1743" t="s">
        <v>216</v>
      </c>
      <c r="B1743" t="s">
        <v>722</v>
      </c>
      <c r="C1743">
        <v>10.45</v>
      </c>
      <c r="D1743">
        <v>10.64</v>
      </c>
      <c r="E1743">
        <v>10.43</v>
      </c>
      <c r="F1743">
        <v>10.56</v>
      </c>
      <c r="G1743">
        <v>1861528</v>
      </c>
      <c r="H1743">
        <v>10.5433</v>
      </c>
    </row>
    <row r="1744" spans="1:8" x14ac:dyDescent="0.3">
      <c r="A1744" t="s">
        <v>216</v>
      </c>
      <c r="B1744" t="s">
        <v>164</v>
      </c>
      <c r="C1744">
        <v>10.64</v>
      </c>
      <c r="D1744">
        <v>10.64</v>
      </c>
      <c r="E1744">
        <v>10.32</v>
      </c>
      <c r="F1744">
        <v>10.35</v>
      </c>
      <c r="G1744">
        <v>2409925</v>
      </c>
      <c r="H1744">
        <v>10.4367</v>
      </c>
    </row>
    <row r="1745" spans="1:8" x14ac:dyDescent="0.3">
      <c r="A1745" t="s">
        <v>216</v>
      </c>
      <c r="B1745" t="s">
        <v>723</v>
      </c>
      <c r="C1745">
        <v>10.55</v>
      </c>
      <c r="D1745">
        <v>10.7</v>
      </c>
      <c r="E1745">
        <v>10.41</v>
      </c>
      <c r="F1745">
        <v>10.6</v>
      </c>
      <c r="G1745">
        <v>2652245</v>
      </c>
      <c r="H1745">
        <v>10.57</v>
      </c>
    </row>
    <row r="1746" spans="1:8" x14ac:dyDescent="0.3">
      <c r="A1746" t="s">
        <v>216</v>
      </c>
      <c r="B1746" t="s">
        <v>724</v>
      </c>
      <c r="C1746">
        <v>10.55</v>
      </c>
      <c r="D1746">
        <v>10.65</v>
      </c>
      <c r="E1746">
        <v>10.43</v>
      </c>
      <c r="F1746">
        <v>10.48</v>
      </c>
      <c r="G1746">
        <v>1420697</v>
      </c>
      <c r="H1746">
        <v>10.52</v>
      </c>
    </row>
    <row r="1747" spans="1:8" x14ac:dyDescent="0.3">
      <c r="A1747" t="s">
        <v>216</v>
      </c>
      <c r="B1747" t="s">
        <v>725</v>
      </c>
      <c r="C1747">
        <v>10.51</v>
      </c>
      <c r="D1747">
        <v>10.88</v>
      </c>
      <c r="E1747">
        <v>10.51</v>
      </c>
      <c r="F1747">
        <v>10.83</v>
      </c>
      <c r="G1747">
        <v>2343321</v>
      </c>
      <c r="H1747">
        <v>10.74</v>
      </c>
    </row>
    <row r="1748" spans="1:8" x14ac:dyDescent="0.3">
      <c r="A1748" t="s">
        <v>216</v>
      </c>
      <c r="B1748" t="s">
        <v>242</v>
      </c>
      <c r="C1748">
        <v>10.82</v>
      </c>
      <c r="D1748">
        <v>10.82</v>
      </c>
      <c r="E1748">
        <v>10.58</v>
      </c>
      <c r="F1748">
        <v>10.68</v>
      </c>
      <c r="G1748">
        <v>1458336</v>
      </c>
      <c r="H1748">
        <v>10.693300000000001</v>
      </c>
    </row>
    <row r="1749" spans="1:8" x14ac:dyDescent="0.3">
      <c r="A1749" t="s">
        <v>216</v>
      </c>
      <c r="B1749" t="s">
        <v>726</v>
      </c>
      <c r="C1749">
        <v>10.75</v>
      </c>
      <c r="D1749">
        <v>10.88</v>
      </c>
      <c r="E1749">
        <v>10.75</v>
      </c>
      <c r="F1749">
        <v>10.87</v>
      </c>
      <c r="G1749">
        <v>1130699</v>
      </c>
      <c r="H1749">
        <v>10.833299999999999</v>
      </c>
    </row>
    <row r="1750" spans="1:8" x14ac:dyDescent="0.3">
      <c r="A1750" t="s">
        <v>216</v>
      </c>
      <c r="B1750" t="s">
        <v>727</v>
      </c>
      <c r="C1750">
        <v>10.87</v>
      </c>
      <c r="D1750">
        <v>11.04</v>
      </c>
      <c r="E1750">
        <v>10.83</v>
      </c>
      <c r="F1750">
        <v>11.04</v>
      </c>
      <c r="G1750">
        <v>1220960</v>
      </c>
      <c r="H1750">
        <v>10.97</v>
      </c>
    </row>
    <row r="1751" spans="1:8" x14ac:dyDescent="0.3">
      <c r="A1751" t="s">
        <v>216</v>
      </c>
      <c r="B1751" t="s">
        <v>728</v>
      </c>
      <c r="C1751">
        <v>11.15</v>
      </c>
      <c r="D1751">
        <v>11.25</v>
      </c>
      <c r="E1751">
        <v>10.85</v>
      </c>
      <c r="F1751">
        <v>11.02</v>
      </c>
      <c r="G1751">
        <v>1968183</v>
      </c>
      <c r="H1751">
        <v>11.04</v>
      </c>
    </row>
    <row r="1752" spans="1:8" x14ac:dyDescent="0.3">
      <c r="A1752" t="s">
        <v>216</v>
      </c>
      <c r="B1752" t="s">
        <v>729</v>
      </c>
      <c r="C1752">
        <v>11.07</v>
      </c>
      <c r="D1752">
        <v>11.25</v>
      </c>
      <c r="E1752">
        <v>10.98</v>
      </c>
      <c r="F1752">
        <v>11.24</v>
      </c>
      <c r="G1752">
        <v>1688821</v>
      </c>
      <c r="H1752">
        <v>11.156700000000001</v>
      </c>
    </row>
    <row r="1753" spans="1:8" x14ac:dyDescent="0.3">
      <c r="A1753" t="s">
        <v>216</v>
      </c>
      <c r="B1753" t="s">
        <v>730</v>
      </c>
      <c r="C1753">
        <v>11.16</v>
      </c>
      <c r="D1753">
        <v>11.2</v>
      </c>
      <c r="E1753">
        <v>11.02</v>
      </c>
      <c r="F1753">
        <v>11.1</v>
      </c>
      <c r="G1753">
        <v>1548330</v>
      </c>
      <c r="H1753">
        <v>11.1067</v>
      </c>
    </row>
    <row r="1754" spans="1:8" x14ac:dyDescent="0.3">
      <c r="A1754" t="s">
        <v>216</v>
      </c>
      <c r="B1754" t="s">
        <v>731</v>
      </c>
      <c r="C1754">
        <v>11.15</v>
      </c>
      <c r="D1754">
        <v>11.23</v>
      </c>
      <c r="E1754">
        <v>10.95</v>
      </c>
      <c r="F1754">
        <v>11.14</v>
      </c>
      <c r="G1754">
        <v>1469061</v>
      </c>
      <c r="H1754">
        <v>11.1067</v>
      </c>
    </row>
    <row r="1755" spans="1:8" x14ac:dyDescent="0.3">
      <c r="A1755" t="s">
        <v>216</v>
      </c>
      <c r="B1755" t="s">
        <v>732</v>
      </c>
      <c r="C1755">
        <v>11.16</v>
      </c>
      <c r="D1755">
        <v>11.3</v>
      </c>
      <c r="E1755">
        <v>11.04</v>
      </c>
      <c r="F1755">
        <v>11.18</v>
      </c>
      <c r="G1755">
        <v>1877135</v>
      </c>
      <c r="H1755">
        <v>11.173299999999999</v>
      </c>
    </row>
    <row r="1756" spans="1:8" x14ac:dyDescent="0.3">
      <c r="A1756" t="s">
        <v>216</v>
      </c>
      <c r="B1756" t="s">
        <v>733</v>
      </c>
      <c r="C1756">
        <v>11.18</v>
      </c>
      <c r="D1756">
        <v>11.43</v>
      </c>
      <c r="E1756">
        <v>11.15</v>
      </c>
      <c r="F1756">
        <v>11.33</v>
      </c>
      <c r="G1756">
        <v>2753820</v>
      </c>
      <c r="H1756">
        <v>11.3033</v>
      </c>
    </row>
    <row r="1757" spans="1:8" x14ac:dyDescent="0.3">
      <c r="A1757" t="s">
        <v>216</v>
      </c>
      <c r="B1757" t="s">
        <v>734</v>
      </c>
      <c r="C1757">
        <v>11.45</v>
      </c>
      <c r="D1757">
        <v>11.68</v>
      </c>
      <c r="E1757">
        <v>11.34</v>
      </c>
      <c r="F1757">
        <v>11.62</v>
      </c>
      <c r="G1757">
        <v>2444329</v>
      </c>
      <c r="H1757">
        <v>11.5467</v>
      </c>
    </row>
    <row r="1758" spans="1:8" x14ac:dyDescent="0.3">
      <c r="A1758" t="s">
        <v>216</v>
      </c>
      <c r="B1758" t="s">
        <v>735</v>
      </c>
      <c r="C1758">
        <v>11.6</v>
      </c>
      <c r="D1758">
        <v>11.69</v>
      </c>
      <c r="E1758">
        <v>11.23</v>
      </c>
      <c r="F1758">
        <v>11.31</v>
      </c>
      <c r="G1758">
        <v>1468615</v>
      </c>
      <c r="H1758">
        <v>11.41</v>
      </c>
    </row>
    <row r="1759" spans="1:8" x14ac:dyDescent="0.3">
      <c r="A1759" t="s">
        <v>526</v>
      </c>
      <c r="B1759" t="s">
        <v>696</v>
      </c>
      <c r="C1759">
        <v>110.2077</v>
      </c>
      <c r="D1759">
        <v>111.5141</v>
      </c>
      <c r="E1759">
        <v>107.59480000000001</v>
      </c>
      <c r="F1759">
        <v>108.43470000000001</v>
      </c>
      <c r="G1759">
        <v>2281582</v>
      </c>
      <c r="H1759">
        <v>109.1812</v>
      </c>
    </row>
    <row r="1760" spans="1:8" x14ac:dyDescent="0.3">
      <c r="A1760" t="s">
        <v>526</v>
      </c>
      <c r="B1760" t="s">
        <v>697</v>
      </c>
      <c r="C1760">
        <v>108.7146</v>
      </c>
      <c r="D1760">
        <v>109.6478</v>
      </c>
      <c r="E1760">
        <v>107.50149999999999</v>
      </c>
      <c r="F1760">
        <v>108.7146</v>
      </c>
      <c r="G1760">
        <v>1791100</v>
      </c>
      <c r="H1760">
        <v>108.62130000000001</v>
      </c>
    </row>
    <row r="1761" spans="1:8" x14ac:dyDescent="0.3">
      <c r="A1761" t="s">
        <v>526</v>
      </c>
      <c r="B1761" t="s">
        <v>698</v>
      </c>
      <c r="C1761">
        <v>108.7146</v>
      </c>
      <c r="D1761">
        <v>110.3943</v>
      </c>
      <c r="E1761">
        <v>106.84829999999999</v>
      </c>
      <c r="F1761">
        <v>107.7814</v>
      </c>
      <c r="G1761">
        <v>2569624</v>
      </c>
      <c r="H1761">
        <v>108.3413</v>
      </c>
    </row>
    <row r="1762" spans="1:8" x14ac:dyDescent="0.3">
      <c r="A1762" t="s">
        <v>526</v>
      </c>
      <c r="B1762" t="s">
        <v>699</v>
      </c>
      <c r="C1762">
        <v>110.0211</v>
      </c>
      <c r="D1762">
        <v>110.8609</v>
      </c>
      <c r="E1762">
        <v>108.15470000000001</v>
      </c>
      <c r="F1762">
        <v>108.8079</v>
      </c>
      <c r="G1762">
        <v>2898574</v>
      </c>
      <c r="H1762">
        <v>109.2745</v>
      </c>
    </row>
    <row r="1763" spans="1:8" x14ac:dyDescent="0.3">
      <c r="A1763" t="s">
        <v>526</v>
      </c>
      <c r="B1763" t="s">
        <v>700</v>
      </c>
      <c r="C1763">
        <v>109.1812</v>
      </c>
      <c r="D1763">
        <v>115.52679999999999</v>
      </c>
      <c r="E1763">
        <v>107.50149999999999</v>
      </c>
      <c r="F1763">
        <v>115.52679999999999</v>
      </c>
      <c r="G1763">
        <v>2581972</v>
      </c>
      <c r="H1763">
        <v>112.85169999999999</v>
      </c>
    </row>
    <row r="1764" spans="1:8" x14ac:dyDescent="0.3">
      <c r="A1764" t="s">
        <v>526</v>
      </c>
      <c r="B1764" t="s">
        <v>77</v>
      </c>
      <c r="C1764">
        <v>112.1674</v>
      </c>
      <c r="D1764">
        <v>112.6339</v>
      </c>
      <c r="E1764">
        <v>108.52800000000001</v>
      </c>
      <c r="F1764">
        <v>110.9542</v>
      </c>
      <c r="G1764">
        <v>2179989</v>
      </c>
      <c r="H1764">
        <v>110.7054</v>
      </c>
    </row>
    <row r="1765" spans="1:8" x14ac:dyDescent="0.3">
      <c r="A1765" t="s">
        <v>526</v>
      </c>
      <c r="B1765" t="s">
        <v>701</v>
      </c>
      <c r="C1765">
        <v>110.9542</v>
      </c>
      <c r="D1765">
        <v>114.78019999999999</v>
      </c>
      <c r="E1765">
        <v>110.2077</v>
      </c>
      <c r="F1765">
        <v>113.2872</v>
      </c>
      <c r="G1765">
        <v>1169105</v>
      </c>
      <c r="H1765">
        <v>112.75839999999999</v>
      </c>
    </row>
    <row r="1766" spans="1:8" x14ac:dyDescent="0.3">
      <c r="A1766" t="s">
        <v>526</v>
      </c>
      <c r="B1766" t="s">
        <v>702</v>
      </c>
      <c r="C1766">
        <v>113.7538</v>
      </c>
      <c r="D1766">
        <v>113.8471</v>
      </c>
      <c r="E1766">
        <v>111.7941</v>
      </c>
      <c r="F1766">
        <v>112.9139</v>
      </c>
      <c r="G1766">
        <v>863148</v>
      </c>
      <c r="H1766">
        <v>112.85169999999999</v>
      </c>
    </row>
    <row r="1767" spans="1:8" x14ac:dyDescent="0.3">
      <c r="A1767" t="s">
        <v>526</v>
      </c>
      <c r="B1767" t="s">
        <v>139</v>
      </c>
      <c r="C1767">
        <v>112.4473</v>
      </c>
      <c r="D1767">
        <v>112.4473</v>
      </c>
      <c r="E1767">
        <v>106.84829999999999</v>
      </c>
      <c r="F1767">
        <v>109.3678</v>
      </c>
      <c r="G1767">
        <v>1064734</v>
      </c>
      <c r="H1767">
        <v>109.5545</v>
      </c>
    </row>
    <row r="1768" spans="1:8" x14ac:dyDescent="0.3">
      <c r="A1768" t="s">
        <v>526</v>
      </c>
      <c r="B1768" t="s">
        <v>156</v>
      </c>
      <c r="C1768">
        <v>109.3678</v>
      </c>
      <c r="D1768">
        <v>109.7411</v>
      </c>
      <c r="E1768">
        <v>106.56829999999999</v>
      </c>
      <c r="F1768">
        <v>107.68810000000001</v>
      </c>
      <c r="G1768">
        <v>1045787</v>
      </c>
      <c r="H1768">
        <v>107.9992</v>
      </c>
    </row>
    <row r="1769" spans="1:8" x14ac:dyDescent="0.3">
      <c r="A1769" t="s">
        <v>526</v>
      </c>
      <c r="B1769" t="s">
        <v>703</v>
      </c>
      <c r="C1769">
        <v>108.8079</v>
      </c>
      <c r="D1769">
        <v>110.301</v>
      </c>
      <c r="E1769">
        <v>107.87479999999999</v>
      </c>
      <c r="F1769">
        <v>109.2745</v>
      </c>
      <c r="G1769">
        <v>754270</v>
      </c>
      <c r="H1769">
        <v>109.15009999999999</v>
      </c>
    </row>
    <row r="1770" spans="1:8" x14ac:dyDescent="0.3">
      <c r="A1770" t="s">
        <v>526</v>
      </c>
      <c r="B1770" t="s">
        <v>223</v>
      </c>
      <c r="C1770">
        <v>109.3678</v>
      </c>
      <c r="D1770">
        <v>114.0337</v>
      </c>
      <c r="E1770">
        <v>108.62130000000001</v>
      </c>
      <c r="F1770">
        <v>112.9139</v>
      </c>
      <c r="G1770">
        <v>1871426</v>
      </c>
      <c r="H1770">
        <v>111.8563</v>
      </c>
    </row>
    <row r="1771" spans="1:8" x14ac:dyDescent="0.3">
      <c r="A1771" t="s">
        <v>526</v>
      </c>
      <c r="B1771" t="s">
        <v>228</v>
      </c>
      <c r="C1771">
        <v>112.6339</v>
      </c>
      <c r="D1771">
        <v>113.8471</v>
      </c>
      <c r="E1771">
        <v>110.2077</v>
      </c>
      <c r="F1771">
        <v>113.8471</v>
      </c>
      <c r="G1771">
        <v>1227083</v>
      </c>
      <c r="H1771">
        <v>112.634</v>
      </c>
    </row>
    <row r="1772" spans="1:8" x14ac:dyDescent="0.3">
      <c r="A1772" t="s">
        <v>526</v>
      </c>
      <c r="B1772" t="s">
        <v>704</v>
      </c>
      <c r="C1772">
        <v>113.8471</v>
      </c>
      <c r="D1772">
        <v>113.9404</v>
      </c>
      <c r="E1772">
        <v>112.354</v>
      </c>
      <c r="F1772">
        <v>113.8471</v>
      </c>
      <c r="G1772">
        <v>2170860</v>
      </c>
      <c r="H1772">
        <v>113.3805</v>
      </c>
    </row>
    <row r="1773" spans="1:8" x14ac:dyDescent="0.3">
      <c r="A1773" t="s">
        <v>526</v>
      </c>
      <c r="B1773" t="s">
        <v>705</v>
      </c>
      <c r="C1773">
        <v>113.8471</v>
      </c>
      <c r="D1773">
        <v>115.06019999999999</v>
      </c>
      <c r="E1773">
        <v>113.4738</v>
      </c>
      <c r="F1773">
        <v>113.7538</v>
      </c>
      <c r="G1773">
        <v>1297377</v>
      </c>
      <c r="H1773">
        <v>114.0959</v>
      </c>
    </row>
    <row r="1774" spans="1:8" x14ac:dyDescent="0.3">
      <c r="A1774" t="s">
        <v>526</v>
      </c>
      <c r="B1774" t="s">
        <v>706</v>
      </c>
      <c r="C1774">
        <v>115.15349999999999</v>
      </c>
      <c r="D1774">
        <v>117.2998</v>
      </c>
      <c r="E1774">
        <v>113.9404</v>
      </c>
      <c r="F1774">
        <v>116.18</v>
      </c>
      <c r="G1774">
        <v>2059413</v>
      </c>
      <c r="H1774">
        <v>115.80670000000001</v>
      </c>
    </row>
    <row r="1775" spans="1:8" x14ac:dyDescent="0.3">
      <c r="A1775" t="s">
        <v>526</v>
      </c>
      <c r="B1775" t="s">
        <v>265</v>
      </c>
      <c r="C1775">
        <v>115.71339999999999</v>
      </c>
      <c r="D1775">
        <v>115.80670000000001</v>
      </c>
      <c r="E1775">
        <v>113.2872</v>
      </c>
      <c r="F1775">
        <v>113.2872</v>
      </c>
      <c r="G1775">
        <v>734649</v>
      </c>
      <c r="H1775">
        <v>114.127</v>
      </c>
    </row>
    <row r="1776" spans="1:8" x14ac:dyDescent="0.3">
      <c r="A1776" t="s">
        <v>526</v>
      </c>
      <c r="B1776" t="s">
        <v>707</v>
      </c>
      <c r="C1776">
        <v>113.2872</v>
      </c>
      <c r="D1776">
        <v>114.8736</v>
      </c>
      <c r="E1776">
        <v>111.0476</v>
      </c>
      <c r="F1776">
        <v>112.4473</v>
      </c>
      <c r="G1776">
        <v>1358526</v>
      </c>
      <c r="H1776">
        <v>112.7895</v>
      </c>
    </row>
    <row r="1777" spans="1:8" x14ac:dyDescent="0.3">
      <c r="A1777" t="s">
        <v>526</v>
      </c>
      <c r="B1777" t="s">
        <v>271</v>
      </c>
      <c r="C1777">
        <v>112.4473</v>
      </c>
      <c r="D1777">
        <v>112.9139</v>
      </c>
      <c r="E1777">
        <v>106.66160000000001</v>
      </c>
      <c r="F1777">
        <v>107.50149999999999</v>
      </c>
      <c r="G1777">
        <v>1347993</v>
      </c>
      <c r="H1777">
        <v>109.0257</v>
      </c>
    </row>
    <row r="1778" spans="1:8" x14ac:dyDescent="0.3">
      <c r="A1778" t="s">
        <v>526</v>
      </c>
      <c r="B1778" t="s">
        <v>708</v>
      </c>
      <c r="C1778">
        <v>107.50149999999999</v>
      </c>
      <c r="D1778">
        <v>107.87479999999999</v>
      </c>
      <c r="E1778">
        <v>105.54179999999999</v>
      </c>
      <c r="F1778">
        <v>107.31489999999999</v>
      </c>
      <c r="G1778">
        <v>750977</v>
      </c>
      <c r="H1778">
        <v>106.9105</v>
      </c>
    </row>
    <row r="1779" spans="1:8" x14ac:dyDescent="0.3">
      <c r="A1779" t="s">
        <v>526</v>
      </c>
      <c r="B1779" t="s">
        <v>709</v>
      </c>
      <c r="C1779">
        <v>107.7814</v>
      </c>
      <c r="D1779">
        <v>109.7411</v>
      </c>
      <c r="E1779">
        <v>106.94159999999999</v>
      </c>
      <c r="F1779">
        <v>107.03489999999999</v>
      </c>
      <c r="G1779">
        <v>698620</v>
      </c>
      <c r="H1779">
        <v>107.9059</v>
      </c>
    </row>
    <row r="1780" spans="1:8" x14ac:dyDescent="0.3">
      <c r="A1780" t="s">
        <v>526</v>
      </c>
      <c r="B1780" t="s">
        <v>283</v>
      </c>
      <c r="C1780">
        <v>107.03489999999999</v>
      </c>
      <c r="D1780">
        <v>109.46120000000001</v>
      </c>
      <c r="E1780">
        <v>105.7285</v>
      </c>
      <c r="F1780">
        <v>109.1812</v>
      </c>
      <c r="G1780">
        <v>837078</v>
      </c>
      <c r="H1780">
        <v>108.1236</v>
      </c>
    </row>
    <row r="1781" spans="1:8" x14ac:dyDescent="0.3">
      <c r="A1781" t="s">
        <v>526</v>
      </c>
      <c r="B1781" t="s">
        <v>290</v>
      </c>
      <c r="C1781">
        <v>109.1812</v>
      </c>
      <c r="D1781">
        <v>109.3678</v>
      </c>
      <c r="E1781">
        <v>106.00839999999999</v>
      </c>
      <c r="F1781">
        <v>107.50149999999999</v>
      </c>
      <c r="G1781">
        <v>917666</v>
      </c>
      <c r="H1781">
        <v>107.6259</v>
      </c>
    </row>
    <row r="1782" spans="1:8" x14ac:dyDescent="0.3">
      <c r="A1782" t="s">
        <v>526</v>
      </c>
      <c r="B1782" t="s">
        <v>710</v>
      </c>
      <c r="C1782">
        <v>107.50149999999999</v>
      </c>
      <c r="D1782">
        <v>108.15470000000001</v>
      </c>
      <c r="E1782">
        <v>106.2884</v>
      </c>
      <c r="F1782">
        <v>107.31489999999999</v>
      </c>
      <c r="G1782">
        <v>462660</v>
      </c>
      <c r="H1782">
        <v>107.2527</v>
      </c>
    </row>
    <row r="1783" spans="1:8" x14ac:dyDescent="0.3">
      <c r="A1783" t="s">
        <v>526</v>
      </c>
      <c r="B1783" t="s">
        <v>512</v>
      </c>
      <c r="C1783">
        <v>107.40819999999999</v>
      </c>
      <c r="D1783">
        <v>108.06140000000001</v>
      </c>
      <c r="E1783">
        <v>103.7688</v>
      </c>
      <c r="F1783">
        <v>104.702</v>
      </c>
      <c r="G1783">
        <v>735468</v>
      </c>
      <c r="H1783">
        <v>105.5107</v>
      </c>
    </row>
    <row r="1784" spans="1:8" x14ac:dyDescent="0.3">
      <c r="A1784" t="s">
        <v>526</v>
      </c>
      <c r="B1784" t="s">
        <v>91</v>
      </c>
      <c r="C1784">
        <v>100.78270000000001</v>
      </c>
      <c r="D1784">
        <v>106.3817</v>
      </c>
      <c r="E1784">
        <v>99.009600000000006</v>
      </c>
      <c r="F1784">
        <v>104.5153</v>
      </c>
      <c r="G1784">
        <v>2163132</v>
      </c>
      <c r="H1784">
        <v>103.3022</v>
      </c>
    </row>
    <row r="1785" spans="1:8" x14ac:dyDescent="0.3">
      <c r="A1785" t="s">
        <v>526</v>
      </c>
      <c r="B1785" t="s">
        <v>93</v>
      </c>
      <c r="C1785">
        <v>104.5153</v>
      </c>
      <c r="D1785">
        <v>106.1951</v>
      </c>
      <c r="E1785">
        <v>102.4624</v>
      </c>
      <c r="F1785">
        <v>102.4624</v>
      </c>
      <c r="G1785">
        <v>1012661</v>
      </c>
      <c r="H1785">
        <v>103.70659999999999</v>
      </c>
    </row>
    <row r="1786" spans="1:8" x14ac:dyDescent="0.3">
      <c r="A1786" t="s">
        <v>526</v>
      </c>
      <c r="B1786" t="s">
        <v>711</v>
      </c>
      <c r="C1786">
        <v>104.5153</v>
      </c>
      <c r="D1786">
        <v>107.50149999999999</v>
      </c>
      <c r="E1786">
        <v>102.1824</v>
      </c>
      <c r="F1786">
        <v>103.1156</v>
      </c>
      <c r="G1786">
        <v>836859</v>
      </c>
      <c r="H1786">
        <v>104.26649999999999</v>
      </c>
    </row>
    <row r="1787" spans="1:8" x14ac:dyDescent="0.3">
      <c r="A1787" t="s">
        <v>526</v>
      </c>
      <c r="B1787" t="s">
        <v>712</v>
      </c>
      <c r="C1787">
        <v>103.9554</v>
      </c>
      <c r="D1787">
        <v>106.84829999999999</v>
      </c>
      <c r="E1787">
        <v>103.9554</v>
      </c>
      <c r="F1787">
        <v>104.6087</v>
      </c>
      <c r="G1787">
        <v>660674</v>
      </c>
      <c r="H1787">
        <v>105.1375</v>
      </c>
    </row>
    <row r="1788" spans="1:8" x14ac:dyDescent="0.3">
      <c r="A1788" t="s">
        <v>526</v>
      </c>
      <c r="B1788" t="s">
        <v>162</v>
      </c>
      <c r="C1788">
        <v>104.6087</v>
      </c>
      <c r="D1788">
        <v>106.10169999999999</v>
      </c>
      <c r="E1788">
        <v>100.876</v>
      </c>
      <c r="F1788">
        <v>102.369</v>
      </c>
      <c r="G1788">
        <v>871663</v>
      </c>
      <c r="H1788">
        <v>103.1156</v>
      </c>
    </row>
    <row r="1789" spans="1:8" x14ac:dyDescent="0.3">
      <c r="A1789" t="s">
        <v>526</v>
      </c>
      <c r="B1789" t="s">
        <v>220</v>
      </c>
      <c r="C1789">
        <v>102.1824</v>
      </c>
      <c r="D1789">
        <v>103.3022</v>
      </c>
      <c r="E1789">
        <v>99.289599999999993</v>
      </c>
      <c r="F1789">
        <v>101.7158</v>
      </c>
      <c r="G1789">
        <v>1070816</v>
      </c>
      <c r="H1789">
        <v>101.4359</v>
      </c>
    </row>
    <row r="1790" spans="1:8" x14ac:dyDescent="0.3">
      <c r="A1790" t="s">
        <v>526</v>
      </c>
      <c r="B1790" t="s">
        <v>713</v>
      </c>
      <c r="C1790">
        <v>104.422</v>
      </c>
      <c r="D1790">
        <v>107.03489999999999</v>
      </c>
      <c r="E1790">
        <v>103.0223</v>
      </c>
      <c r="F1790">
        <v>107.03489999999999</v>
      </c>
      <c r="G1790">
        <v>1032209</v>
      </c>
      <c r="H1790">
        <v>105.6974</v>
      </c>
    </row>
    <row r="1791" spans="1:8" x14ac:dyDescent="0.3">
      <c r="A1791" t="s">
        <v>526</v>
      </c>
      <c r="B1791" t="s">
        <v>714</v>
      </c>
      <c r="C1791">
        <v>107.03489999999999</v>
      </c>
      <c r="D1791">
        <v>110.301</v>
      </c>
      <c r="E1791">
        <v>106.755</v>
      </c>
      <c r="F1791">
        <v>110.301</v>
      </c>
      <c r="G1791">
        <v>1431330</v>
      </c>
      <c r="H1791">
        <v>109.119</v>
      </c>
    </row>
    <row r="1792" spans="1:8" x14ac:dyDescent="0.3">
      <c r="A1792" t="s">
        <v>526</v>
      </c>
      <c r="B1792" t="s">
        <v>715</v>
      </c>
      <c r="C1792">
        <v>110.301</v>
      </c>
      <c r="D1792">
        <v>114.22029999999999</v>
      </c>
      <c r="E1792">
        <v>109.1812</v>
      </c>
      <c r="F1792">
        <v>113.2872</v>
      </c>
      <c r="G1792">
        <v>1732529</v>
      </c>
      <c r="H1792">
        <v>112.2296</v>
      </c>
    </row>
    <row r="1793" spans="1:8" x14ac:dyDescent="0.3">
      <c r="A1793" t="s">
        <v>526</v>
      </c>
      <c r="B1793" t="s">
        <v>235</v>
      </c>
      <c r="C1793">
        <v>113.2872</v>
      </c>
      <c r="D1793">
        <v>113.2872</v>
      </c>
      <c r="E1793">
        <v>109.2745</v>
      </c>
      <c r="F1793">
        <v>111.6075</v>
      </c>
      <c r="G1793">
        <v>881662</v>
      </c>
      <c r="H1793">
        <v>111.3897</v>
      </c>
    </row>
    <row r="1794" spans="1:8" x14ac:dyDescent="0.3">
      <c r="A1794" t="s">
        <v>526</v>
      </c>
      <c r="B1794" t="s">
        <v>259</v>
      </c>
      <c r="C1794">
        <v>111.7941</v>
      </c>
      <c r="D1794">
        <v>112.9139</v>
      </c>
      <c r="E1794">
        <v>108.15470000000001</v>
      </c>
      <c r="F1794">
        <v>108.8079</v>
      </c>
      <c r="G1794">
        <v>830324</v>
      </c>
      <c r="H1794">
        <v>109.9588</v>
      </c>
    </row>
    <row r="1795" spans="1:8" x14ac:dyDescent="0.3">
      <c r="A1795" t="s">
        <v>526</v>
      </c>
      <c r="B1795" t="s">
        <v>716</v>
      </c>
      <c r="C1795">
        <v>109.0879</v>
      </c>
      <c r="D1795">
        <v>112.4473</v>
      </c>
      <c r="E1795">
        <v>108.8079</v>
      </c>
      <c r="F1795">
        <v>111.9807</v>
      </c>
      <c r="G1795">
        <v>975686</v>
      </c>
      <c r="H1795">
        <v>111.07859999999999</v>
      </c>
    </row>
    <row r="1796" spans="1:8" x14ac:dyDescent="0.3">
      <c r="A1796" t="s">
        <v>526</v>
      </c>
      <c r="B1796" t="s">
        <v>269</v>
      </c>
      <c r="C1796">
        <v>112.074</v>
      </c>
      <c r="D1796">
        <v>115.24679999999999</v>
      </c>
      <c r="E1796">
        <v>109.7411</v>
      </c>
      <c r="F1796">
        <v>110.2077</v>
      </c>
      <c r="G1796">
        <v>1213502</v>
      </c>
      <c r="H1796">
        <v>111.7319</v>
      </c>
    </row>
    <row r="1797" spans="1:8" x14ac:dyDescent="0.3">
      <c r="A1797" t="s">
        <v>526</v>
      </c>
      <c r="B1797" t="s">
        <v>282</v>
      </c>
      <c r="C1797">
        <v>110.2077</v>
      </c>
      <c r="D1797">
        <v>117.2998</v>
      </c>
      <c r="E1797">
        <v>108.8079</v>
      </c>
      <c r="F1797">
        <v>115.80670000000001</v>
      </c>
      <c r="G1797">
        <v>2520390</v>
      </c>
      <c r="H1797">
        <v>113.97150000000001</v>
      </c>
    </row>
    <row r="1798" spans="1:8" x14ac:dyDescent="0.3">
      <c r="A1798" t="s">
        <v>526</v>
      </c>
      <c r="B1798" t="s">
        <v>717</v>
      </c>
      <c r="C1798">
        <v>115.80670000000001</v>
      </c>
      <c r="D1798">
        <v>115.80670000000001</v>
      </c>
      <c r="E1798">
        <v>110.0211</v>
      </c>
      <c r="F1798">
        <v>113.8471</v>
      </c>
      <c r="G1798">
        <v>2073298</v>
      </c>
      <c r="H1798">
        <v>113.22499999999999</v>
      </c>
    </row>
    <row r="1799" spans="1:8" x14ac:dyDescent="0.3">
      <c r="A1799" t="s">
        <v>526</v>
      </c>
      <c r="B1799" t="s">
        <v>285</v>
      </c>
      <c r="C1799">
        <v>113.8471</v>
      </c>
      <c r="D1799">
        <v>116.55329999999999</v>
      </c>
      <c r="E1799">
        <v>110.8609</v>
      </c>
      <c r="F1799">
        <v>111.4208</v>
      </c>
      <c r="G1799">
        <v>1368622</v>
      </c>
      <c r="H1799">
        <v>112.94499999999999</v>
      </c>
    </row>
    <row r="1800" spans="1:8" x14ac:dyDescent="0.3">
      <c r="A1800" t="s">
        <v>526</v>
      </c>
      <c r="B1800" t="s">
        <v>718</v>
      </c>
      <c r="C1800">
        <v>113.8471</v>
      </c>
      <c r="D1800">
        <v>114.0337</v>
      </c>
      <c r="E1800">
        <v>110.1144</v>
      </c>
      <c r="F1800">
        <v>113.6604</v>
      </c>
      <c r="G1800">
        <v>2782283</v>
      </c>
      <c r="H1800">
        <v>112.6028</v>
      </c>
    </row>
    <row r="1801" spans="1:8" x14ac:dyDescent="0.3">
      <c r="A1801" t="s">
        <v>526</v>
      </c>
      <c r="B1801" t="s">
        <v>291</v>
      </c>
      <c r="C1801">
        <v>110.4</v>
      </c>
      <c r="D1801">
        <v>113.1</v>
      </c>
      <c r="E1801">
        <v>108</v>
      </c>
      <c r="F1801">
        <v>109.2</v>
      </c>
      <c r="G1801">
        <v>1442488</v>
      </c>
      <c r="H1801">
        <v>110.1</v>
      </c>
    </row>
    <row r="1802" spans="1:8" x14ac:dyDescent="0.3">
      <c r="A1802" t="s">
        <v>526</v>
      </c>
      <c r="B1802" t="s">
        <v>295</v>
      </c>
      <c r="C1802">
        <v>110.1</v>
      </c>
      <c r="D1802">
        <v>110.3</v>
      </c>
      <c r="E1802">
        <v>106.1</v>
      </c>
      <c r="F1802">
        <v>107.1</v>
      </c>
      <c r="G1802">
        <v>620010</v>
      </c>
      <c r="H1802">
        <v>107.83329999999999</v>
      </c>
    </row>
    <row r="1803" spans="1:8" x14ac:dyDescent="0.3">
      <c r="A1803" t="s">
        <v>526</v>
      </c>
      <c r="B1803" t="s">
        <v>298</v>
      </c>
      <c r="C1803">
        <v>107.1</v>
      </c>
      <c r="D1803">
        <v>111</v>
      </c>
      <c r="E1803">
        <v>106.3</v>
      </c>
      <c r="F1803">
        <v>109.9</v>
      </c>
      <c r="G1803">
        <v>1373201</v>
      </c>
      <c r="H1803">
        <v>109.0667</v>
      </c>
    </row>
    <row r="1804" spans="1:8" x14ac:dyDescent="0.3">
      <c r="A1804" t="s">
        <v>526</v>
      </c>
      <c r="B1804" t="s">
        <v>719</v>
      </c>
      <c r="C1804">
        <v>109.9</v>
      </c>
      <c r="D1804">
        <v>110.1</v>
      </c>
      <c r="E1804">
        <v>105</v>
      </c>
      <c r="F1804">
        <v>108.5</v>
      </c>
      <c r="G1804">
        <v>1419467</v>
      </c>
      <c r="H1804">
        <v>107.86669999999999</v>
      </c>
    </row>
    <row r="1805" spans="1:8" x14ac:dyDescent="0.3">
      <c r="A1805" t="s">
        <v>526</v>
      </c>
      <c r="B1805" t="s">
        <v>720</v>
      </c>
      <c r="C1805">
        <v>110.7</v>
      </c>
      <c r="D1805">
        <v>112.1</v>
      </c>
      <c r="E1805">
        <v>108.4</v>
      </c>
      <c r="F1805">
        <v>112.1</v>
      </c>
      <c r="G1805">
        <v>832530</v>
      </c>
      <c r="H1805">
        <v>110.86669999999999</v>
      </c>
    </row>
    <row r="1806" spans="1:8" x14ac:dyDescent="0.3">
      <c r="A1806" t="s">
        <v>526</v>
      </c>
      <c r="B1806" t="s">
        <v>721</v>
      </c>
      <c r="C1806">
        <v>110.9</v>
      </c>
      <c r="D1806">
        <v>111.5</v>
      </c>
      <c r="E1806">
        <v>108.8</v>
      </c>
      <c r="F1806">
        <v>110.3</v>
      </c>
      <c r="G1806">
        <v>592055</v>
      </c>
      <c r="H1806">
        <v>110.2</v>
      </c>
    </row>
    <row r="1807" spans="1:8" x14ac:dyDescent="0.3">
      <c r="A1807" t="s">
        <v>526</v>
      </c>
      <c r="B1807" t="s">
        <v>96</v>
      </c>
      <c r="C1807">
        <v>110.3</v>
      </c>
      <c r="D1807">
        <v>111.9</v>
      </c>
      <c r="E1807">
        <v>109.4</v>
      </c>
      <c r="F1807">
        <v>110.5</v>
      </c>
      <c r="G1807">
        <v>600643</v>
      </c>
      <c r="H1807">
        <v>110.6</v>
      </c>
    </row>
    <row r="1808" spans="1:8" x14ac:dyDescent="0.3">
      <c r="A1808" t="s">
        <v>526</v>
      </c>
      <c r="B1808" t="s">
        <v>722</v>
      </c>
      <c r="C1808">
        <v>110.1</v>
      </c>
      <c r="D1808">
        <v>112</v>
      </c>
      <c r="E1808">
        <v>110.1</v>
      </c>
      <c r="F1808">
        <v>110.4</v>
      </c>
      <c r="G1808">
        <v>556548</v>
      </c>
      <c r="H1808">
        <v>110.83329999999999</v>
      </c>
    </row>
    <row r="1809" spans="1:8" x14ac:dyDescent="0.3">
      <c r="A1809" t="s">
        <v>526</v>
      </c>
      <c r="B1809" t="s">
        <v>164</v>
      </c>
      <c r="C1809">
        <v>110.3</v>
      </c>
      <c r="D1809">
        <v>110.9</v>
      </c>
      <c r="E1809">
        <v>107.6</v>
      </c>
      <c r="F1809">
        <v>109.4</v>
      </c>
      <c r="G1809">
        <v>506236</v>
      </c>
      <c r="H1809">
        <v>109.3</v>
      </c>
    </row>
    <row r="1810" spans="1:8" x14ac:dyDescent="0.3">
      <c r="A1810" t="s">
        <v>526</v>
      </c>
      <c r="B1810" t="s">
        <v>723</v>
      </c>
      <c r="C1810">
        <v>111.5</v>
      </c>
      <c r="D1810">
        <v>114.5</v>
      </c>
      <c r="E1810">
        <v>111.1</v>
      </c>
      <c r="F1810">
        <v>112</v>
      </c>
      <c r="G1810">
        <v>1624507</v>
      </c>
      <c r="H1810">
        <v>112.5333</v>
      </c>
    </row>
    <row r="1811" spans="1:8" x14ac:dyDescent="0.3">
      <c r="A1811" t="s">
        <v>526</v>
      </c>
      <c r="B1811" t="s">
        <v>724</v>
      </c>
      <c r="C1811">
        <v>112.6</v>
      </c>
      <c r="D1811">
        <v>112.6</v>
      </c>
      <c r="E1811">
        <v>110.3</v>
      </c>
      <c r="F1811">
        <v>111</v>
      </c>
      <c r="G1811">
        <v>748921</v>
      </c>
      <c r="H1811">
        <v>111.3</v>
      </c>
    </row>
    <row r="1812" spans="1:8" x14ac:dyDescent="0.3">
      <c r="A1812" t="s">
        <v>526</v>
      </c>
      <c r="B1812" t="s">
        <v>725</v>
      </c>
      <c r="C1812">
        <v>111.2</v>
      </c>
      <c r="D1812">
        <v>112.9</v>
      </c>
      <c r="E1812">
        <v>111.2</v>
      </c>
      <c r="F1812">
        <v>112</v>
      </c>
      <c r="G1812">
        <v>774419</v>
      </c>
      <c r="H1812">
        <v>112.0333</v>
      </c>
    </row>
    <row r="1813" spans="1:8" x14ac:dyDescent="0.3">
      <c r="A1813" t="s">
        <v>526</v>
      </c>
      <c r="B1813" t="s">
        <v>242</v>
      </c>
      <c r="C1813">
        <v>110.6</v>
      </c>
      <c r="D1813">
        <v>111.9</v>
      </c>
      <c r="E1813">
        <v>109.4</v>
      </c>
      <c r="F1813">
        <v>111.6</v>
      </c>
      <c r="G1813">
        <v>1203128</v>
      </c>
      <c r="H1813">
        <v>110.9667</v>
      </c>
    </row>
    <row r="1814" spans="1:8" x14ac:dyDescent="0.3">
      <c r="A1814" t="s">
        <v>526</v>
      </c>
      <c r="B1814" t="s">
        <v>726</v>
      </c>
      <c r="C1814">
        <v>111.9</v>
      </c>
      <c r="D1814">
        <v>114</v>
      </c>
      <c r="E1814">
        <v>110.7</v>
      </c>
      <c r="F1814">
        <v>111.2</v>
      </c>
      <c r="G1814">
        <v>1117911</v>
      </c>
      <c r="H1814">
        <v>111.9667</v>
      </c>
    </row>
    <row r="1815" spans="1:8" x14ac:dyDescent="0.3">
      <c r="A1815" t="s">
        <v>526</v>
      </c>
      <c r="B1815" t="s">
        <v>727</v>
      </c>
      <c r="C1815">
        <v>111.3</v>
      </c>
      <c r="D1815">
        <v>112.9</v>
      </c>
      <c r="E1815">
        <v>110</v>
      </c>
      <c r="F1815">
        <v>111.8</v>
      </c>
      <c r="G1815">
        <v>773810</v>
      </c>
      <c r="H1815">
        <v>111.5667</v>
      </c>
    </row>
    <row r="1816" spans="1:8" x14ac:dyDescent="0.3">
      <c r="A1816" t="s">
        <v>526</v>
      </c>
      <c r="B1816" t="s">
        <v>728</v>
      </c>
      <c r="C1816">
        <v>111.8</v>
      </c>
      <c r="D1816">
        <v>112.3</v>
      </c>
      <c r="E1816">
        <v>110.3</v>
      </c>
      <c r="F1816">
        <v>110.7</v>
      </c>
      <c r="G1816">
        <v>739216</v>
      </c>
      <c r="H1816">
        <v>111.1</v>
      </c>
    </row>
    <row r="1817" spans="1:8" x14ac:dyDescent="0.3">
      <c r="A1817" t="s">
        <v>526</v>
      </c>
      <c r="B1817" t="s">
        <v>729</v>
      </c>
      <c r="C1817">
        <v>111.3</v>
      </c>
      <c r="D1817">
        <v>113.8</v>
      </c>
      <c r="E1817">
        <v>110.4</v>
      </c>
      <c r="F1817">
        <v>113.8</v>
      </c>
      <c r="G1817">
        <v>1466561</v>
      </c>
      <c r="H1817">
        <v>112.66670000000001</v>
      </c>
    </row>
    <row r="1818" spans="1:8" x14ac:dyDescent="0.3">
      <c r="A1818" t="s">
        <v>526</v>
      </c>
      <c r="B1818" t="s">
        <v>730</v>
      </c>
      <c r="C1818">
        <v>111.1</v>
      </c>
      <c r="D1818">
        <v>114.6</v>
      </c>
      <c r="E1818">
        <v>111.1</v>
      </c>
      <c r="F1818">
        <v>113.2</v>
      </c>
      <c r="G1818">
        <v>883672</v>
      </c>
      <c r="H1818">
        <v>112.9667</v>
      </c>
    </row>
    <row r="1819" spans="1:8" x14ac:dyDescent="0.3">
      <c r="A1819" t="s">
        <v>526</v>
      </c>
      <c r="B1819" t="s">
        <v>731</v>
      </c>
      <c r="C1819">
        <v>114</v>
      </c>
      <c r="D1819">
        <v>115.2</v>
      </c>
      <c r="E1819">
        <v>112.1</v>
      </c>
      <c r="F1819">
        <v>113.4</v>
      </c>
      <c r="G1819">
        <v>632783</v>
      </c>
      <c r="H1819">
        <v>113.5667</v>
      </c>
    </row>
    <row r="1820" spans="1:8" x14ac:dyDescent="0.3">
      <c r="A1820" t="s">
        <v>526</v>
      </c>
      <c r="B1820" t="s">
        <v>732</v>
      </c>
      <c r="C1820">
        <v>113.6</v>
      </c>
      <c r="D1820">
        <v>114.6</v>
      </c>
      <c r="E1820">
        <v>111.3</v>
      </c>
      <c r="F1820">
        <v>111.9</v>
      </c>
      <c r="G1820">
        <v>545702</v>
      </c>
      <c r="H1820">
        <v>112.6</v>
      </c>
    </row>
    <row r="1821" spans="1:8" x14ac:dyDescent="0.3">
      <c r="A1821" t="s">
        <v>526</v>
      </c>
      <c r="B1821" t="s">
        <v>733</v>
      </c>
      <c r="C1821">
        <v>111.9</v>
      </c>
      <c r="D1821">
        <v>112.8</v>
      </c>
      <c r="E1821">
        <v>110.1</v>
      </c>
      <c r="F1821">
        <v>112.1</v>
      </c>
      <c r="G1821">
        <v>572658</v>
      </c>
      <c r="H1821">
        <v>111.66670000000001</v>
      </c>
    </row>
    <row r="1822" spans="1:8" x14ac:dyDescent="0.3">
      <c r="A1822" t="s">
        <v>526</v>
      </c>
      <c r="B1822" t="s">
        <v>734</v>
      </c>
      <c r="C1822">
        <v>112.1</v>
      </c>
      <c r="D1822">
        <v>112.4</v>
      </c>
      <c r="E1822">
        <v>110.1</v>
      </c>
      <c r="F1822">
        <v>111.1</v>
      </c>
      <c r="G1822">
        <v>1117679</v>
      </c>
      <c r="H1822">
        <v>111.2</v>
      </c>
    </row>
    <row r="1823" spans="1:8" x14ac:dyDescent="0.3">
      <c r="A1823" t="s">
        <v>526</v>
      </c>
      <c r="B1823" t="s">
        <v>735</v>
      </c>
      <c r="C1823">
        <v>113</v>
      </c>
      <c r="D1823">
        <v>113.3</v>
      </c>
      <c r="E1823">
        <v>110.2</v>
      </c>
      <c r="F1823">
        <v>111.2</v>
      </c>
      <c r="G1823">
        <v>1019764</v>
      </c>
      <c r="H1823">
        <v>111.5667</v>
      </c>
    </row>
    <row r="1824" spans="1:8" x14ac:dyDescent="0.3">
      <c r="A1824" t="s">
        <v>221</v>
      </c>
      <c r="B1824" t="s">
        <v>696</v>
      </c>
      <c r="C1824">
        <v>25.942</v>
      </c>
      <c r="D1824">
        <v>26.6067</v>
      </c>
      <c r="E1824">
        <v>25.6571</v>
      </c>
      <c r="F1824">
        <v>26.5687</v>
      </c>
      <c r="G1824">
        <v>10116870</v>
      </c>
      <c r="H1824">
        <v>26.2775</v>
      </c>
    </row>
    <row r="1825" spans="1:8" x14ac:dyDescent="0.3">
      <c r="A1825" t="s">
        <v>221</v>
      </c>
      <c r="B1825" t="s">
        <v>697</v>
      </c>
      <c r="C1825">
        <v>26.5687</v>
      </c>
      <c r="D1825">
        <v>26.644600000000001</v>
      </c>
      <c r="E1825">
        <v>26.264800000000001</v>
      </c>
      <c r="F1825">
        <v>26.454699999999999</v>
      </c>
      <c r="G1825">
        <v>7657188</v>
      </c>
      <c r="H1825">
        <v>26.454699999999999</v>
      </c>
    </row>
    <row r="1826" spans="1:8" x14ac:dyDescent="0.3">
      <c r="A1826" t="s">
        <v>221</v>
      </c>
      <c r="B1826" t="s">
        <v>698</v>
      </c>
      <c r="C1826">
        <v>26.587700000000002</v>
      </c>
      <c r="D1826">
        <v>26.625699999999998</v>
      </c>
      <c r="E1826">
        <v>26.1509</v>
      </c>
      <c r="F1826">
        <v>26.302800000000001</v>
      </c>
      <c r="G1826">
        <v>19811700</v>
      </c>
      <c r="H1826">
        <v>26.3598</v>
      </c>
    </row>
    <row r="1827" spans="1:8" x14ac:dyDescent="0.3">
      <c r="A1827" t="s">
        <v>221</v>
      </c>
      <c r="B1827" t="s">
        <v>699</v>
      </c>
      <c r="C1827">
        <v>26.340800000000002</v>
      </c>
      <c r="D1827">
        <v>27.1004</v>
      </c>
      <c r="E1827">
        <v>26.340800000000002</v>
      </c>
      <c r="F1827">
        <v>26.986499999999999</v>
      </c>
      <c r="G1827">
        <v>17069960</v>
      </c>
      <c r="H1827">
        <v>26.809200000000001</v>
      </c>
    </row>
    <row r="1828" spans="1:8" x14ac:dyDescent="0.3">
      <c r="A1828" t="s">
        <v>221</v>
      </c>
      <c r="B1828" t="s">
        <v>700</v>
      </c>
      <c r="C1828">
        <v>27.252400000000002</v>
      </c>
      <c r="D1828">
        <v>27.290299999999998</v>
      </c>
      <c r="E1828">
        <v>26.169899999999998</v>
      </c>
      <c r="F1828">
        <v>27.138400000000001</v>
      </c>
      <c r="G1828">
        <v>16458820</v>
      </c>
      <c r="H1828">
        <v>26.866199999999999</v>
      </c>
    </row>
    <row r="1829" spans="1:8" x14ac:dyDescent="0.3">
      <c r="A1829" t="s">
        <v>221</v>
      </c>
      <c r="B1829" t="s">
        <v>77</v>
      </c>
      <c r="C1829">
        <v>27.0245</v>
      </c>
      <c r="D1829">
        <v>27.1004</v>
      </c>
      <c r="E1829">
        <v>26.226800000000001</v>
      </c>
      <c r="F1829">
        <v>26.625699999999998</v>
      </c>
      <c r="G1829">
        <v>9863239</v>
      </c>
      <c r="H1829">
        <v>26.651</v>
      </c>
    </row>
    <row r="1830" spans="1:8" x14ac:dyDescent="0.3">
      <c r="A1830" t="s">
        <v>221</v>
      </c>
      <c r="B1830" t="s">
        <v>701</v>
      </c>
      <c r="C1830">
        <v>26.625699999999998</v>
      </c>
      <c r="D1830">
        <v>27.3093</v>
      </c>
      <c r="E1830">
        <v>26.416699999999999</v>
      </c>
      <c r="F1830">
        <v>26.796600000000002</v>
      </c>
      <c r="G1830">
        <v>12812560</v>
      </c>
      <c r="H1830">
        <v>26.840900000000001</v>
      </c>
    </row>
    <row r="1831" spans="1:8" x14ac:dyDescent="0.3">
      <c r="A1831" t="s">
        <v>221</v>
      </c>
      <c r="B1831" t="s">
        <v>702</v>
      </c>
      <c r="C1831">
        <v>26.891500000000001</v>
      </c>
      <c r="D1831">
        <v>26.929500000000001</v>
      </c>
      <c r="E1831">
        <v>26.378799999999998</v>
      </c>
      <c r="F1831">
        <v>26.454699999999999</v>
      </c>
      <c r="G1831">
        <v>11112370</v>
      </c>
      <c r="H1831">
        <v>26.587700000000002</v>
      </c>
    </row>
    <row r="1832" spans="1:8" x14ac:dyDescent="0.3">
      <c r="A1832" t="s">
        <v>221</v>
      </c>
      <c r="B1832" t="s">
        <v>139</v>
      </c>
      <c r="C1832">
        <v>26.3978</v>
      </c>
      <c r="D1832">
        <v>26.549700000000001</v>
      </c>
      <c r="E1832">
        <v>25.6571</v>
      </c>
      <c r="F1832">
        <v>25.6571</v>
      </c>
      <c r="G1832">
        <v>8521740</v>
      </c>
      <c r="H1832">
        <v>25.954599999999999</v>
      </c>
    </row>
    <row r="1833" spans="1:8" x14ac:dyDescent="0.3">
      <c r="A1833" t="s">
        <v>221</v>
      </c>
      <c r="B1833" t="s">
        <v>156</v>
      </c>
      <c r="C1833">
        <v>25.6571</v>
      </c>
      <c r="D1833">
        <v>25.714099999999998</v>
      </c>
      <c r="E1833">
        <v>25.1633</v>
      </c>
      <c r="F1833">
        <v>25.543199999999999</v>
      </c>
      <c r="G1833">
        <v>5697079</v>
      </c>
      <c r="H1833">
        <v>25.473500000000001</v>
      </c>
    </row>
    <row r="1834" spans="1:8" x14ac:dyDescent="0.3">
      <c r="A1834" t="s">
        <v>221</v>
      </c>
      <c r="B1834" t="s">
        <v>703</v>
      </c>
      <c r="C1834">
        <v>25.7331</v>
      </c>
      <c r="D1834">
        <v>26.093900000000001</v>
      </c>
      <c r="E1834">
        <v>25.600100000000001</v>
      </c>
      <c r="F1834">
        <v>25.714099999999998</v>
      </c>
      <c r="G1834">
        <v>9133644</v>
      </c>
      <c r="H1834">
        <v>25.802700000000002</v>
      </c>
    </row>
    <row r="1835" spans="1:8" x14ac:dyDescent="0.3">
      <c r="A1835" t="s">
        <v>221</v>
      </c>
      <c r="B1835" t="s">
        <v>223</v>
      </c>
      <c r="C1835">
        <v>25.904</v>
      </c>
      <c r="D1835">
        <v>26.207799999999999</v>
      </c>
      <c r="E1835">
        <v>25.562100000000001</v>
      </c>
      <c r="F1835">
        <v>25.98</v>
      </c>
      <c r="G1835">
        <v>10953720</v>
      </c>
      <c r="H1835">
        <v>25.916599999999999</v>
      </c>
    </row>
    <row r="1836" spans="1:8" x14ac:dyDescent="0.3">
      <c r="A1836" t="s">
        <v>221</v>
      </c>
      <c r="B1836" t="s">
        <v>228</v>
      </c>
      <c r="C1836">
        <v>26.017900000000001</v>
      </c>
      <c r="D1836">
        <v>26.1509</v>
      </c>
      <c r="E1836">
        <v>25.638100000000001</v>
      </c>
      <c r="F1836">
        <v>25.922999999999998</v>
      </c>
      <c r="G1836">
        <v>6852310</v>
      </c>
      <c r="H1836">
        <v>25.904</v>
      </c>
    </row>
    <row r="1837" spans="1:8" x14ac:dyDescent="0.3">
      <c r="A1837" t="s">
        <v>221</v>
      </c>
      <c r="B1837" t="s">
        <v>704</v>
      </c>
      <c r="C1837">
        <v>25.98</v>
      </c>
      <c r="D1837">
        <v>26.3218</v>
      </c>
      <c r="E1837">
        <v>25.885000000000002</v>
      </c>
      <c r="F1837">
        <v>26.207799999999999</v>
      </c>
      <c r="G1837">
        <v>10130820</v>
      </c>
      <c r="H1837">
        <v>26.138200000000001</v>
      </c>
    </row>
    <row r="1838" spans="1:8" x14ac:dyDescent="0.3">
      <c r="A1838" t="s">
        <v>221</v>
      </c>
      <c r="B1838" t="s">
        <v>705</v>
      </c>
      <c r="C1838">
        <v>26.302800000000001</v>
      </c>
      <c r="D1838">
        <v>26.967500000000001</v>
      </c>
      <c r="E1838">
        <v>26.1889</v>
      </c>
      <c r="F1838">
        <v>26.454699999999999</v>
      </c>
      <c r="G1838">
        <v>10961700</v>
      </c>
      <c r="H1838">
        <v>26.536999999999999</v>
      </c>
    </row>
    <row r="1839" spans="1:8" x14ac:dyDescent="0.3">
      <c r="A1839" t="s">
        <v>221</v>
      </c>
      <c r="B1839" t="s">
        <v>706</v>
      </c>
      <c r="C1839">
        <v>26.511700000000001</v>
      </c>
      <c r="D1839">
        <v>26.891500000000001</v>
      </c>
      <c r="E1839">
        <v>26.492699999999999</v>
      </c>
      <c r="F1839">
        <v>26.663599999999999</v>
      </c>
      <c r="G1839">
        <v>9155846</v>
      </c>
      <c r="H1839">
        <v>26.682600000000001</v>
      </c>
    </row>
    <row r="1840" spans="1:8" x14ac:dyDescent="0.3">
      <c r="A1840" t="s">
        <v>221</v>
      </c>
      <c r="B1840" t="s">
        <v>265</v>
      </c>
      <c r="C1840">
        <v>26.663599999999999</v>
      </c>
      <c r="D1840">
        <v>26.8535</v>
      </c>
      <c r="E1840">
        <v>26.454699999999999</v>
      </c>
      <c r="F1840">
        <v>26.511700000000001</v>
      </c>
      <c r="G1840">
        <v>5452829</v>
      </c>
      <c r="H1840">
        <v>26.6067</v>
      </c>
    </row>
    <row r="1841" spans="1:8" x14ac:dyDescent="0.3">
      <c r="A1841" t="s">
        <v>221</v>
      </c>
      <c r="B1841" t="s">
        <v>707</v>
      </c>
      <c r="C1841">
        <v>26.511700000000001</v>
      </c>
      <c r="D1841">
        <v>26.7776</v>
      </c>
      <c r="E1841">
        <v>25.79</v>
      </c>
      <c r="F1841">
        <v>26.093900000000001</v>
      </c>
      <c r="G1841">
        <v>23587300</v>
      </c>
      <c r="H1841">
        <v>26.220500000000001</v>
      </c>
    </row>
    <row r="1842" spans="1:8" x14ac:dyDescent="0.3">
      <c r="A1842" t="s">
        <v>221</v>
      </c>
      <c r="B1842" t="s">
        <v>271</v>
      </c>
      <c r="C1842">
        <v>26.1129</v>
      </c>
      <c r="D1842">
        <v>26.207799999999999</v>
      </c>
      <c r="E1842">
        <v>24.3277</v>
      </c>
      <c r="F1842">
        <v>24.555599999999998</v>
      </c>
      <c r="G1842">
        <v>11508850</v>
      </c>
      <c r="H1842">
        <v>25.0304</v>
      </c>
    </row>
    <row r="1843" spans="1:8" x14ac:dyDescent="0.3">
      <c r="A1843" t="s">
        <v>221</v>
      </c>
      <c r="B1843" t="s">
        <v>708</v>
      </c>
      <c r="C1843">
        <v>24.555599999999998</v>
      </c>
      <c r="D1843">
        <v>25.0684</v>
      </c>
      <c r="E1843">
        <v>24.0428</v>
      </c>
      <c r="F1843">
        <v>24.650600000000001</v>
      </c>
      <c r="G1843">
        <v>12280790</v>
      </c>
      <c r="H1843">
        <v>24.587299999999999</v>
      </c>
    </row>
    <row r="1844" spans="1:8" x14ac:dyDescent="0.3">
      <c r="A1844" t="s">
        <v>221</v>
      </c>
      <c r="B1844" t="s">
        <v>709</v>
      </c>
      <c r="C1844">
        <v>25.011399999999998</v>
      </c>
      <c r="D1844">
        <v>25.0304</v>
      </c>
      <c r="E1844">
        <v>24.555599999999998</v>
      </c>
      <c r="F1844">
        <v>24.726500000000001</v>
      </c>
      <c r="G1844">
        <v>10055720</v>
      </c>
      <c r="H1844">
        <v>24.770800000000001</v>
      </c>
    </row>
    <row r="1845" spans="1:8" x14ac:dyDescent="0.3">
      <c r="A1845" t="s">
        <v>221</v>
      </c>
      <c r="B1845" t="s">
        <v>283</v>
      </c>
      <c r="C1845">
        <v>24.7075</v>
      </c>
      <c r="D1845">
        <v>25.011399999999998</v>
      </c>
      <c r="E1845">
        <v>24.384699999999999</v>
      </c>
      <c r="F1845">
        <v>24.9924</v>
      </c>
      <c r="G1845">
        <v>17264910</v>
      </c>
      <c r="H1845">
        <v>24.796199999999999</v>
      </c>
    </row>
    <row r="1846" spans="1:8" x14ac:dyDescent="0.3">
      <c r="A1846" t="s">
        <v>221</v>
      </c>
      <c r="B1846" t="s">
        <v>290</v>
      </c>
      <c r="C1846">
        <v>25.0684</v>
      </c>
      <c r="D1846">
        <v>25.0684</v>
      </c>
      <c r="E1846">
        <v>24.1568</v>
      </c>
      <c r="F1846">
        <v>24.6126</v>
      </c>
      <c r="G1846">
        <v>18907560</v>
      </c>
      <c r="H1846">
        <v>24.6126</v>
      </c>
    </row>
    <row r="1847" spans="1:8" x14ac:dyDescent="0.3">
      <c r="A1847" t="s">
        <v>221</v>
      </c>
      <c r="B1847" t="s">
        <v>710</v>
      </c>
      <c r="C1847">
        <v>24.7835</v>
      </c>
      <c r="D1847">
        <v>25.106400000000001</v>
      </c>
      <c r="E1847">
        <v>24.422699999999999</v>
      </c>
      <c r="F1847">
        <v>24.973400000000002</v>
      </c>
      <c r="G1847">
        <v>5702403</v>
      </c>
      <c r="H1847">
        <v>24.834099999999999</v>
      </c>
    </row>
    <row r="1848" spans="1:8" x14ac:dyDescent="0.3">
      <c r="A1848" t="s">
        <v>221</v>
      </c>
      <c r="B1848" t="s">
        <v>512</v>
      </c>
      <c r="C1848">
        <v>24.973400000000002</v>
      </c>
      <c r="D1848">
        <v>25.087399999999999</v>
      </c>
      <c r="E1848">
        <v>24.403700000000001</v>
      </c>
      <c r="F1848">
        <v>24.669599999999999</v>
      </c>
      <c r="G1848">
        <v>9070784</v>
      </c>
      <c r="H1848">
        <v>24.720199999999998</v>
      </c>
    </row>
    <row r="1849" spans="1:8" x14ac:dyDescent="0.3">
      <c r="A1849" t="s">
        <v>221</v>
      </c>
      <c r="B1849" t="s">
        <v>91</v>
      </c>
      <c r="C1849">
        <v>23.359200000000001</v>
      </c>
      <c r="D1849">
        <v>24.3277</v>
      </c>
      <c r="E1849">
        <v>23.1313</v>
      </c>
      <c r="F1849">
        <v>23.966899999999999</v>
      </c>
      <c r="G1849">
        <v>9744851</v>
      </c>
      <c r="H1849">
        <v>23.808599999999998</v>
      </c>
    </row>
    <row r="1850" spans="1:8" x14ac:dyDescent="0.3">
      <c r="A1850" t="s">
        <v>221</v>
      </c>
      <c r="B1850" t="s">
        <v>93</v>
      </c>
      <c r="C1850">
        <v>23.8719</v>
      </c>
      <c r="D1850">
        <v>24.384699999999999</v>
      </c>
      <c r="E1850">
        <v>23.815000000000001</v>
      </c>
      <c r="F1850">
        <v>24.175799999999999</v>
      </c>
      <c r="G1850">
        <v>6305677</v>
      </c>
      <c r="H1850">
        <v>24.1251</v>
      </c>
    </row>
    <row r="1851" spans="1:8" x14ac:dyDescent="0.3">
      <c r="A1851" t="s">
        <v>221</v>
      </c>
      <c r="B1851" t="s">
        <v>711</v>
      </c>
      <c r="C1851">
        <v>24.1188</v>
      </c>
      <c r="D1851">
        <v>25.011399999999998</v>
      </c>
      <c r="E1851">
        <v>23.928899999999999</v>
      </c>
      <c r="F1851">
        <v>24.555599999999998</v>
      </c>
      <c r="G1851">
        <v>9188828</v>
      </c>
      <c r="H1851">
        <v>24.4986</v>
      </c>
    </row>
    <row r="1852" spans="1:8" x14ac:dyDescent="0.3">
      <c r="A1852" t="s">
        <v>221</v>
      </c>
      <c r="B1852" t="s">
        <v>712</v>
      </c>
      <c r="C1852">
        <v>24.555599999999998</v>
      </c>
      <c r="D1852">
        <v>25.467199999999998</v>
      </c>
      <c r="E1852">
        <v>24.555599999999998</v>
      </c>
      <c r="F1852">
        <v>25.258299999999998</v>
      </c>
      <c r="G1852">
        <v>5023694</v>
      </c>
      <c r="H1852">
        <v>25.093699999999998</v>
      </c>
    </row>
    <row r="1853" spans="1:8" x14ac:dyDescent="0.3">
      <c r="A1853" t="s">
        <v>221</v>
      </c>
      <c r="B1853" t="s">
        <v>162</v>
      </c>
      <c r="C1853">
        <v>25.4482</v>
      </c>
      <c r="D1853">
        <v>25.467199999999998</v>
      </c>
      <c r="E1853">
        <v>24.175799999999999</v>
      </c>
      <c r="F1853">
        <v>25.144300000000001</v>
      </c>
      <c r="G1853">
        <v>12194640</v>
      </c>
      <c r="H1853">
        <v>24.929099999999998</v>
      </c>
    </row>
    <row r="1854" spans="1:8" x14ac:dyDescent="0.3">
      <c r="A1854" t="s">
        <v>221</v>
      </c>
      <c r="B1854" t="s">
        <v>220</v>
      </c>
      <c r="C1854">
        <v>24.7455</v>
      </c>
      <c r="D1854">
        <v>25.296299999999999</v>
      </c>
      <c r="E1854">
        <v>24.5746</v>
      </c>
      <c r="F1854">
        <v>25.0304</v>
      </c>
      <c r="G1854">
        <v>7125177</v>
      </c>
      <c r="H1854">
        <v>24.967099999999999</v>
      </c>
    </row>
    <row r="1855" spans="1:8" x14ac:dyDescent="0.3">
      <c r="A1855" t="s">
        <v>221</v>
      </c>
      <c r="B1855" t="s">
        <v>713</v>
      </c>
      <c r="C1855">
        <v>25.258299999999998</v>
      </c>
      <c r="D1855">
        <v>26.283799999999999</v>
      </c>
      <c r="E1855">
        <v>25.258299999999998</v>
      </c>
      <c r="F1855">
        <v>26.169899999999998</v>
      </c>
      <c r="G1855">
        <v>11761980</v>
      </c>
      <c r="H1855">
        <v>25.904</v>
      </c>
    </row>
    <row r="1856" spans="1:8" x14ac:dyDescent="0.3">
      <c r="A1856" t="s">
        <v>221</v>
      </c>
      <c r="B1856" t="s">
        <v>714</v>
      </c>
      <c r="C1856">
        <v>26.169899999999998</v>
      </c>
      <c r="D1856">
        <v>26.7776</v>
      </c>
      <c r="E1856">
        <v>26.055900000000001</v>
      </c>
      <c r="F1856">
        <v>26.3978</v>
      </c>
      <c r="G1856">
        <v>10820740</v>
      </c>
      <c r="H1856">
        <v>26.410399999999999</v>
      </c>
    </row>
    <row r="1857" spans="1:8" x14ac:dyDescent="0.3">
      <c r="A1857" t="s">
        <v>221</v>
      </c>
      <c r="B1857" t="s">
        <v>715</v>
      </c>
      <c r="C1857">
        <v>26.3978</v>
      </c>
      <c r="D1857">
        <v>26.758600000000001</v>
      </c>
      <c r="E1857">
        <v>26.207799999999999</v>
      </c>
      <c r="F1857">
        <v>26.492699999999999</v>
      </c>
      <c r="G1857">
        <v>11660910</v>
      </c>
      <c r="H1857">
        <v>26.4864</v>
      </c>
    </row>
    <row r="1858" spans="1:8" x14ac:dyDescent="0.3">
      <c r="A1858" t="s">
        <v>221</v>
      </c>
      <c r="B1858" t="s">
        <v>235</v>
      </c>
      <c r="C1858">
        <v>26.454699999999999</v>
      </c>
      <c r="D1858">
        <v>26.7776</v>
      </c>
      <c r="E1858">
        <v>26.0749</v>
      </c>
      <c r="F1858">
        <v>26.663599999999999</v>
      </c>
      <c r="G1858">
        <v>6823711</v>
      </c>
      <c r="H1858">
        <v>26.505400000000002</v>
      </c>
    </row>
    <row r="1859" spans="1:8" x14ac:dyDescent="0.3">
      <c r="A1859" t="s">
        <v>221</v>
      </c>
      <c r="B1859" t="s">
        <v>259</v>
      </c>
      <c r="C1859">
        <v>26.8156</v>
      </c>
      <c r="D1859">
        <v>26.910499999999999</v>
      </c>
      <c r="E1859">
        <v>25.182300000000001</v>
      </c>
      <c r="F1859">
        <v>25.4482</v>
      </c>
      <c r="G1859">
        <v>11370100</v>
      </c>
      <c r="H1859">
        <v>25.847000000000001</v>
      </c>
    </row>
    <row r="1860" spans="1:8" x14ac:dyDescent="0.3">
      <c r="A1860" t="s">
        <v>221</v>
      </c>
      <c r="B1860" t="s">
        <v>716</v>
      </c>
      <c r="C1860">
        <v>25.6191</v>
      </c>
      <c r="D1860">
        <v>26.378799999999998</v>
      </c>
      <c r="E1860">
        <v>25.4862</v>
      </c>
      <c r="F1860">
        <v>26.378799999999998</v>
      </c>
      <c r="G1860">
        <v>7881150</v>
      </c>
      <c r="H1860">
        <v>26.081199999999999</v>
      </c>
    </row>
    <row r="1861" spans="1:8" x14ac:dyDescent="0.3">
      <c r="A1861" t="s">
        <v>221</v>
      </c>
      <c r="B1861" t="s">
        <v>269</v>
      </c>
      <c r="C1861">
        <v>26.416699999999999</v>
      </c>
      <c r="D1861">
        <v>26.454699999999999</v>
      </c>
      <c r="E1861">
        <v>25.904</v>
      </c>
      <c r="F1861">
        <v>26.1509</v>
      </c>
      <c r="G1861">
        <v>4928305</v>
      </c>
      <c r="H1861">
        <v>26.169899999999998</v>
      </c>
    </row>
    <row r="1862" spans="1:8" x14ac:dyDescent="0.3">
      <c r="A1862" t="s">
        <v>221</v>
      </c>
      <c r="B1862" t="s">
        <v>282</v>
      </c>
      <c r="C1862">
        <v>26.1509</v>
      </c>
      <c r="D1862">
        <v>27.4803</v>
      </c>
      <c r="E1862">
        <v>25.998899999999999</v>
      </c>
      <c r="F1862">
        <v>27.4803</v>
      </c>
      <c r="G1862">
        <v>5487999</v>
      </c>
      <c r="H1862">
        <v>26.986499999999999</v>
      </c>
    </row>
    <row r="1863" spans="1:8" x14ac:dyDescent="0.3">
      <c r="A1863" t="s">
        <v>221</v>
      </c>
      <c r="B1863" t="s">
        <v>717</v>
      </c>
      <c r="C1863">
        <v>27.214400000000001</v>
      </c>
      <c r="D1863">
        <v>27.214400000000001</v>
      </c>
      <c r="E1863">
        <v>26.1129</v>
      </c>
      <c r="F1863">
        <v>26.891500000000001</v>
      </c>
      <c r="G1863">
        <v>10829900</v>
      </c>
      <c r="H1863">
        <v>26.739599999999999</v>
      </c>
    </row>
    <row r="1864" spans="1:8" x14ac:dyDescent="0.3">
      <c r="A1864" t="s">
        <v>221</v>
      </c>
      <c r="B1864" t="s">
        <v>285</v>
      </c>
      <c r="C1864">
        <v>26.7776</v>
      </c>
      <c r="D1864">
        <v>26.7776</v>
      </c>
      <c r="E1864">
        <v>26.1509</v>
      </c>
      <c r="F1864">
        <v>26.5307</v>
      </c>
      <c r="G1864">
        <v>4464522</v>
      </c>
      <c r="H1864">
        <v>26.4864</v>
      </c>
    </row>
    <row r="1865" spans="1:8" x14ac:dyDescent="0.3">
      <c r="A1865" t="s">
        <v>221</v>
      </c>
      <c r="B1865" t="s">
        <v>718</v>
      </c>
      <c r="C1865">
        <v>26.587700000000002</v>
      </c>
      <c r="D1865">
        <v>26.929500000000001</v>
      </c>
      <c r="E1865">
        <v>26.264800000000001</v>
      </c>
      <c r="F1865">
        <v>26.302800000000001</v>
      </c>
      <c r="G1865">
        <v>5673124</v>
      </c>
      <c r="H1865">
        <v>26.498999999999999</v>
      </c>
    </row>
    <row r="1866" spans="1:8" x14ac:dyDescent="0.3">
      <c r="A1866" t="s">
        <v>221</v>
      </c>
      <c r="B1866" t="s">
        <v>291</v>
      </c>
      <c r="C1866">
        <v>26.302800000000001</v>
      </c>
      <c r="D1866">
        <v>26.302800000000001</v>
      </c>
      <c r="E1866">
        <v>25.6951</v>
      </c>
      <c r="F1866">
        <v>25.6951</v>
      </c>
      <c r="G1866">
        <v>4623598</v>
      </c>
      <c r="H1866">
        <v>25.8977</v>
      </c>
    </row>
    <row r="1867" spans="1:8" x14ac:dyDescent="0.3">
      <c r="A1867" t="s">
        <v>221</v>
      </c>
      <c r="B1867" t="s">
        <v>295</v>
      </c>
      <c r="C1867">
        <v>25.752099999999999</v>
      </c>
      <c r="D1867">
        <v>25.904</v>
      </c>
      <c r="E1867">
        <v>25.429200000000002</v>
      </c>
      <c r="F1867">
        <v>25.581099999999999</v>
      </c>
      <c r="G1867">
        <v>2751018</v>
      </c>
      <c r="H1867">
        <v>25.638100000000001</v>
      </c>
    </row>
    <row r="1868" spans="1:8" x14ac:dyDescent="0.3">
      <c r="A1868" t="s">
        <v>221</v>
      </c>
      <c r="B1868" t="s">
        <v>298</v>
      </c>
      <c r="C1868">
        <v>25.562100000000001</v>
      </c>
      <c r="D1868">
        <v>25.6951</v>
      </c>
      <c r="E1868">
        <v>25.182300000000001</v>
      </c>
      <c r="F1868">
        <v>25.581099999999999</v>
      </c>
      <c r="G1868">
        <v>5350579</v>
      </c>
      <c r="H1868">
        <v>25.4862</v>
      </c>
    </row>
    <row r="1869" spans="1:8" x14ac:dyDescent="0.3">
      <c r="A1869" t="s">
        <v>221</v>
      </c>
      <c r="B1869" t="s">
        <v>719</v>
      </c>
      <c r="C1869">
        <v>25.5242</v>
      </c>
      <c r="D1869">
        <v>26.036899999999999</v>
      </c>
      <c r="E1869">
        <v>25.182300000000001</v>
      </c>
      <c r="F1869">
        <v>25.885000000000002</v>
      </c>
      <c r="G1869">
        <v>4748737</v>
      </c>
      <c r="H1869">
        <v>25.7014</v>
      </c>
    </row>
    <row r="1870" spans="1:8" x14ac:dyDescent="0.3">
      <c r="A1870" t="s">
        <v>221</v>
      </c>
      <c r="B1870" t="s">
        <v>720</v>
      </c>
      <c r="C1870">
        <v>27.8</v>
      </c>
      <c r="D1870">
        <v>27.8</v>
      </c>
      <c r="E1870">
        <v>25.3</v>
      </c>
      <c r="F1870">
        <v>25.86</v>
      </c>
      <c r="G1870">
        <v>6219961</v>
      </c>
      <c r="H1870">
        <v>26.32</v>
      </c>
    </row>
    <row r="1871" spans="1:8" x14ac:dyDescent="0.3">
      <c r="A1871" t="s">
        <v>221</v>
      </c>
      <c r="B1871" t="s">
        <v>721</v>
      </c>
      <c r="C1871">
        <v>25.78</v>
      </c>
      <c r="D1871">
        <v>25.82</v>
      </c>
      <c r="E1871">
        <v>25.42</v>
      </c>
      <c r="F1871">
        <v>25.8</v>
      </c>
      <c r="G1871">
        <v>3336193</v>
      </c>
      <c r="H1871">
        <v>25.68</v>
      </c>
    </row>
    <row r="1872" spans="1:8" x14ac:dyDescent="0.3">
      <c r="A1872" t="s">
        <v>221</v>
      </c>
      <c r="B1872" t="s">
        <v>96</v>
      </c>
      <c r="C1872">
        <v>25.9</v>
      </c>
      <c r="D1872">
        <v>26.38</v>
      </c>
      <c r="E1872">
        <v>25.76</v>
      </c>
      <c r="F1872">
        <v>26.02</v>
      </c>
      <c r="G1872">
        <v>4492696</v>
      </c>
      <c r="H1872">
        <v>26.0533</v>
      </c>
    </row>
    <row r="1873" spans="1:8" x14ac:dyDescent="0.3">
      <c r="A1873" t="s">
        <v>221</v>
      </c>
      <c r="B1873" t="s">
        <v>722</v>
      </c>
      <c r="C1873">
        <v>26.02</v>
      </c>
      <c r="D1873">
        <v>26.24</v>
      </c>
      <c r="E1873">
        <v>25.9</v>
      </c>
      <c r="F1873">
        <v>25.98</v>
      </c>
      <c r="G1873">
        <v>3667917</v>
      </c>
      <c r="H1873">
        <v>26.04</v>
      </c>
    </row>
    <row r="1874" spans="1:8" x14ac:dyDescent="0.3">
      <c r="A1874" t="s">
        <v>221</v>
      </c>
      <c r="B1874" t="s">
        <v>164</v>
      </c>
      <c r="C1874">
        <v>26.28</v>
      </c>
      <c r="D1874">
        <v>26.44</v>
      </c>
      <c r="E1874">
        <v>25.32</v>
      </c>
      <c r="F1874">
        <v>25.98</v>
      </c>
      <c r="G1874">
        <v>5656053</v>
      </c>
      <c r="H1874">
        <v>25.9133</v>
      </c>
    </row>
    <row r="1875" spans="1:8" x14ac:dyDescent="0.3">
      <c r="A1875" t="s">
        <v>221</v>
      </c>
      <c r="B1875" t="s">
        <v>723</v>
      </c>
      <c r="C1875">
        <v>26.6</v>
      </c>
      <c r="D1875">
        <v>26.78</v>
      </c>
      <c r="E1875">
        <v>26.34</v>
      </c>
      <c r="F1875">
        <v>26.5</v>
      </c>
      <c r="G1875">
        <v>10895560</v>
      </c>
      <c r="H1875">
        <v>26.54</v>
      </c>
    </row>
    <row r="1876" spans="1:8" x14ac:dyDescent="0.3">
      <c r="A1876" t="s">
        <v>221</v>
      </c>
      <c r="B1876" t="s">
        <v>724</v>
      </c>
      <c r="C1876">
        <v>26.38</v>
      </c>
      <c r="D1876">
        <v>26.7</v>
      </c>
      <c r="E1876">
        <v>26.24</v>
      </c>
      <c r="F1876">
        <v>26.6</v>
      </c>
      <c r="G1876">
        <v>4586428</v>
      </c>
      <c r="H1876">
        <v>26.513300000000001</v>
      </c>
    </row>
    <row r="1877" spans="1:8" x14ac:dyDescent="0.3">
      <c r="A1877" t="s">
        <v>221</v>
      </c>
      <c r="B1877" t="s">
        <v>725</v>
      </c>
      <c r="C1877">
        <v>26.66</v>
      </c>
      <c r="D1877">
        <v>27</v>
      </c>
      <c r="E1877">
        <v>26.52</v>
      </c>
      <c r="F1877">
        <v>27</v>
      </c>
      <c r="G1877">
        <v>9525058</v>
      </c>
      <c r="H1877">
        <v>26.84</v>
      </c>
    </row>
    <row r="1878" spans="1:8" x14ac:dyDescent="0.3">
      <c r="A1878" t="s">
        <v>221</v>
      </c>
      <c r="B1878" t="s">
        <v>242</v>
      </c>
      <c r="C1878">
        <v>26.96</v>
      </c>
      <c r="D1878">
        <v>27.38</v>
      </c>
      <c r="E1878">
        <v>26.24</v>
      </c>
      <c r="F1878">
        <v>27.26</v>
      </c>
      <c r="G1878">
        <v>7065395</v>
      </c>
      <c r="H1878">
        <v>26.96</v>
      </c>
    </row>
    <row r="1879" spans="1:8" x14ac:dyDescent="0.3">
      <c r="A1879" t="s">
        <v>221</v>
      </c>
      <c r="B1879" t="s">
        <v>726</v>
      </c>
      <c r="C1879">
        <v>27.3</v>
      </c>
      <c r="D1879">
        <v>28.08</v>
      </c>
      <c r="E1879">
        <v>27.24</v>
      </c>
      <c r="F1879">
        <v>27.84</v>
      </c>
      <c r="G1879">
        <v>10732860</v>
      </c>
      <c r="H1879">
        <v>27.72</v>
      </c>
    </row>
    <row r="1880" spans="1:8" x14ac:dyDescent="0.3">
      <c r="A1880" t="s">
        <v>221</v>
      </c>
      <c r="B1880" t="s">
        <v>727</v>
      </c>
      <c r="C1880">
        <v>28.02</v>
      </c>
      <c r="D1880">
        <v>28.26</v>
      </c>
      <c r="E1880">
        <v>27.82</v>
      </c>
      <c r="F1880">
        <v>28.04</v>
      </c>
      <c r="G1880">
        <v>7167663</v>
      </c>
      <c r="H1880">
        <v>28.04</v>
      </c>
    </row>
    <row r="1881" spans="1:8" x14ac:dyDescent="0.3">
      <c r="A1881" t="s">
        <v>221</v>
      </c>
      <c r="B1881" t="s">
        <v>728</v>
      </c>
      <c r="C1881">
        <v>28.28</v>
      </c>
      <c r="D1881">
        <v>28.72</v>
      </c>
      <c r="E1881">
        <v>27.84</v>
      </c>
      <c r="F1881">
        <v>27.84</v>
      </c>
      <c r="G1881">
        <v>7595862</v>
      </c>
      <c r="H1881">
        <v>28.133299999999998</v>
      </c>
    </row>
    <row r="1882" spans="1:8" x14ac:dyDescent="0.3">
      <c r="A1882" t="s">
        <v>221</v>
      </c>
      <c r="B1882" t="s">
        <v>729</v>
      </c>
      <c r="C1882">
        <v>28.02</v>
      </c>
      <c r="D1882">
        <v>28.5</v>
      </c>
      <c r="E1882">
        <v>27.56</v>
      </c>
      <c r="F1882">
        <v>28.34</v>
      </c>
      <c r="G1882">
        <v>5904032</v>
      </c>
      <c r="H1882">
        <v>28.133299999999998</v>
      </c>
    </row>
    <row r="1883" spans="1:8" x14ac:dyDescent="0.3">
      <c r="A1883" t="s">
        <v>221</v>
      </c>
      <c r="B1883" t="s">
        <v>730</v>
      </c>
      <c r="C1883">
        <v>28</v>
      </c>
      <c r="D1883">
        <v>28.7</v>
      </c>
      <c r="E1883">
        <v>27.88</v>
      </c>
      <c r="F1883">
        <v>28.48</v>
      </c>
      <c r="G1883">
        <v>3878222</v>
      </c>
      <c r="H1883">
        <v>28.353300000000001</v>
      </c>
    </row>
    <row r="1884" spans="1:8" x14ac:dyDescent="0.3">
      <c r="A1884" t="s">
        <v>221</v>
      </c>
      <c r="B1884" t="s">
        <v>731</v>
      </c>
      <c r="C1884">
        <v>28.8</v>
      </c>
      <c r="D1884">
        <v>29.18</v>
      </c>
      <c r="E1884">
        <v>28.66</v>
      </c>
      <c r="F1884">
        <v>29.1</v>
      </c>
      <c r="G1884">
        <v>7033100</v>
      </c>
      <c r="H1884">
        <v>28.98</v>
      </c>
    </row>
    <row r="1885" spans="1:8" x14ac:dyDescent="0.3">
      <c r="A1885" t="s">
        <v>221</v>
      </c>
      <c r="B1885" t="s">
        <v>732</v>
      </c>
      <c r="C1885">
        <v>29.1</v>
      </c>
      <c r="D1885">
        <v>29.34</v>
      </c>
      <c r="E1885">
        <v>28.48</v>
      </c>
      <c r="F1885">
        <v>28.58</v>
      </c>
      <c r="G1885">
        <v>4209556</v>
      </c>
      <c r="H1885">
        <v>28.8</v>
      </c>
    </row>
    <row r="1886" spans="1:8" x14ac:dyDescent="0.3">
      <c r="A1886" t="s">
        <v>221</v>
      </c>
      <c r="B1886" t="s">
        <v>733</v>
      </c>
      <c r="C1886">
        <v>28.56</v>
      </c>
      <c r="D1886">
        <v>28.98</v>
      </c>
      <c r="E1886">
        <v>28.12</v>
      </c>
      <c r="F1886">
        <v>28.98</v>
      </c>
      <c r="G1886">
        <v>2508880</v>
      </c>
      <c r="H1886">
        <v>28.693300000000001</v>
      </c>
    </row>
    <row r="1887" spans="1:8" x14ac:dyDescent="0.3">
      <c r="A1887" t="s">
        <v>221</v>
      </c>
      <c r="B1887" t="s">
        <v>734</v>
      </c>
      <c r="C1887">
        <v>29.12</v>
      </c>
      <c r="D1887">
        <v>29.16</v>
      </c>
      <c r="E1887">
        <v>28.42</v>
      </c>
      <c r="F1887">
        <v>28.68</v>
      </c>
      <c r="G1887">
        <v>6090680</v>
      </c>
      <c r="H1887">
        <v>28.753299999999999</v>
      </c>
    </row>
    <row r="1888" spans="1:8" x14ac:dyDescent="0.3">
      <c r="A1888" t="s">
        <v>221</v>
      </c>
      <c r="B1888" t="s">
        <v>735</v>
      </c>
      <c r="C1888">
        <v>28.68</v>
      </c>
      <c r="D1888">
        <v>28.9</v>
      </c>
      <c r="E1888">
        <v>28.4</v>
      </c>
      <c r="F1888">
        <v>28.4</v>
      </c>
      <c r="G1888">
        <v>1639349</v>
      </c>
      <c r="H1888">
        <v>28.566700000000001</v>
      </c>
    </row>
    <row r="1889" spans="1:8" x14ac:dyDescent="0.3">
      <c r="A1889" t="s">
        <v>527</v>
      </c>
      <c r="B1889" t="s">
        <v>696</v>
      </c>
      <c r="C1889">
        <v>77.3</v>
      </c>
      <c r="D1889">
        <v>79.599999999999994</v>
      </c>
      <c r="E1889">
        <v>77.3</v>
      </c>
      <c r="F1889">
        <v>79.25</v>
      </c>
      <c r="G1889">
        <v>511908</v>
      </c>
      <c r="H1889">
        <v>78.716700000000003</v>
      </c>
    </row>
    <row r="1890" spans="1:8" x14ac:dyDescent="0.3">
      <c r="A1890" t="s">
        <v>527</v>
      </c>
      <c r="B1890" t="s">
        <v>697</v>
      </c>
      <c r="C1890">
        <v>79.25</v>
      </c>
      <c r="D1890">
        <v>81.25</v>
      </c>
      <c r="E1890">
        <v>78.05</v>
      </c>
      <c r="F1890">
        <v>80.849999999999994</v>
      </c>
      <c r="G1890">
        <v>473761</v>
      </c>
      <c r="H1890">
        <v>80.05</v>
      </c>
    </row>
    <row r="1891" spans="1:8" x14ac:dyDescent="0.3">
      <c r="A1891" t="s">
        <v>527</v>
      </c>
      <c r="B1891" t="s">
        <v>698</v>
      </c>
      <c r="C1891">
        <v>81</v>
      </c>
      <c r="D1891">
        <v>81.45</v>
      </c>
      <c r="E1891">
        <v>79.849999999999994</v>
      </c>
      <c r="F1891">
        <v>80.7</v>
      </c>
      <c r="G1891">
        <v>434948</v>
      </c>
      <c r="H1891">
        <v>80.666700000000006</v>
      </c>
    </row>
    <row r="1892" spans="1:8" x14ac:dyDescent="0.3">
      <c r="A1892" t="s">
        <v>527</v>
      </c>
      <c r="B1892" t="s">
        <v>699</v>
      </c>
      <c r="C1892">
        <v>80.7</v>
      </c>
      <c r="D1892">
        <v>82</v>
      </c>
      <c r="E1892">
        <v>80.2</v>
      </c>
      <c r="F1892">
        <v>81.900000000000006</v>
      </c>
      <c r="G1892">
        <v>398654</v>
      </c>
      <c r="H1892">
        <v>81.366699999999994</v>
      </c>
    </row>
    <row r="1893" spans="1:8" x14ac:dyDescent="0.3">
      <c r="A1893" t="s">
        <v>527</v>
      </c>
      <c r="B1893" t="s">
        <v>700</v>
      </c>
      <c r="C1893">
        <v>81.55</v>
      </c>
      <c r="D1893">
        <v>82.8</v>
      </c>
      <c r="E1893">
        <v>81.2</v>
      </c>
      <c r="F1893">
        <v>82.2</v>
      </c>
      <c r="G1893">
        <v>385730</v>
      </c>
      <c r="H1893">
        <v>82.066699999999997</v>
      </c>
    </row>
    <row r="1894" spans="1:8" x14ac:dyDescent="0.3">
      <c r="A1894" t="s">
        <v>527</v>
      </c>
      <c r="B1894" t="s">
        <v>77</v>
      </c>
      <c r="C1894">
        <v>81.55</v>
      </c>
      <c r="D1894">
        <v>82.85</v>
      </c>
      <c r="E1894">
        <v>78.3</v>
      </c>
      <c r="F1894">
        <v>82.2</v>
      </c>
      <c r="G1894">
        <v>957220</v>
      </c>
      <c r="H1894">
        <v>81.116699999999994</v>
      </c>
    </row>
    <row r="1895" spans="1:8" x14ac:dyDescent="0.3">
      <c r="A1895" t="s">
        <v>527</v>
      </c>
      <c r="B1895" t="s">
        <v>701</v>
      </c>
      <c r="C1895">
        <v>83</v>
      </c>
      <c r="D1895">
        <v>85.1</v>
      </c>
      <c r="E1895">
        <v>82.55</v>
      </c>
      <c r="F1895">
        <v>83.85</v>
      </c>
      <c r="G1895">
        <v>770992</v>
      </c>
      <c r="H1895">
        <v>83.833299999999994</v>
      </c>
    </row>
    <row r="1896" spans="1:8" x14ac:dyDescent="0.3">
      <c r="A1896" t="s">
        <v>527</v>
      </c>
      <c r="B1896" t="s">
        <v>702</v>
      </c>
      <c r="C1896">
        <v>84.95</v>
      </c>
      <c r="D1896">
        <v>85.1</v>
      </c>
      <c r="E1896">
        <v>81.650000000000006</v>
      </c>
      <c r="F1896">
        <v>83.85</v>
      </c>
      <c r="G1896">
        <v>737502</v>
      </c>
      <c r="H1896">
        <v>83.533299999999997</v>
      </c>
    </row>
    <row r="1897" spans="1:8" x14ac:dyDescent="0.3">
      <c r="A1897" t="s">
        <v>527</v>
      </c>
      <c r="B1897" t="s">
        <v>139</v>
      </c>
      <c r="C1897">
        <v>83.85</v>
      </c>
      <c r="D1897">
        <v>83.95</v>
      </c>
      <c r="E1897">
        <v>80.150000000000006</v>
      </c>
      <c r="F1897">
        <v>81.95</v>
      </c>
      <c r="G1897">
        <v>472321</v>
      </c>
      <c r="H1897">
        <v>82.0167</v>
      </c>
    </row>
    <row r="1898" spans="1:8" x14ac:dyDescent="0.3">
      <c r="A1898" t="s">
        <v>527</v>
      </c>
      <c r="B1898" t="s">
        <v>156</v>
      </c>
      <c r="C1898">
        <v>82.15</v>
      </c>
      <c r="D1898">
        <v>82.15</v>
      </c>
      <c r="E1898">
        <v>79.349999999999994</v>
      </c>
      <c r="F1898">
        <v>81.7</v>
      </c>
      <c r="G1898">
        <v>314937</v>
      </c>
      <c r="H1898">
        <v>81.066699999999997</v>
      </c>
    </row>
    <row r="1899" spans="1:8" x14ac:dyDescent="0.3">
      <c r="A1899" t="s">
        <v>527</v>
      </c>
      <c r="B1899" t="s">
        <v>703</v>
      </c>
      <c r="C1899">
        <v>81.7</v>
      </c>
      <c r="D1899">
        <v>83</v>
      </c>
      <c r="E1899">
        <v>81.2</v>
      </c>
      <c r="F1899">
        <v>82.5</v>
      </c>
      <c r="G1899">
        <v>338099</v>
      </c>
      <c r="H1899">
        <v>82.2333</v>
      </c>
    </row>
    <row r="1900" spans="1:8" x14ac:dyDescent="0.3">
      <c r="A1900" t="s">
        <v>527</v>
      </c>
      <c r="B1900" t="s">
        <v>223</v>
      </c>
      <c r="C1900">
        <v>83.2</v>
      </c>
      <c r="D1900">
        <v>83.2</v>
      </c>
      <c r="E1900">
        <v>80.95</v>
      </c>
      <c r="F1900">
        <v>82.05</v>
      </c>
      <c r="G1900">
        <v>356483</v>
      </c>
      <c r="H1900">
        <v>82.066699999999997</v>
      </c>
    </row>
    <row r="1901" spans="1:8" x14ac:dyDescent="0.3">
      <c r="A1901" t="s">
        <v>527</v>
      </c>
      <c r="B1901" t="s">
        <v>228</v>
      </c>
      <c r="C1901">
        <v>81.45</v>
      </c>
      <c r="D1901">
        <v>82.85</v>
      </c>
      <c r="E1901">
        <v>77.400000000000006</v>
      </c>
      <c r="F1901">
        <v>82.7</v>
      </c>
      <c r="G1901">
        <v>445095</v>
      </c>
      <c r="H1901">
        <v>80.9833</v>
      </c>
    </row>
    <row r="1902" spans="1:8" x14ac:dyDescent="0.3">
      <c r="A1902" t="s">
        <v>527</v>
      </c>
      <c r="B1902" t="s">
        <v>704</v>
      </c>
      <c r="C1902">
        <v>82.95</v>
      </c>
      <c r="D1902">
        <v>84.55</v>
      </c>
      <c r="E1902">
        <v>81.95</v>
      </c>
      <c r="F1902">
        <v>83.75</v>
      </c>
      <c r="G1902">
        <v>459094</v>
      </c>
      <c r="H1902">
        <v>83.416700000000006</v>
      </c>
    </row>
    <row r="1903" spans="1:8" x14ac:dyDescent="0.3">
      <c r="A1903" t="s">
        <v>527</v>
      </c>
      <c r="B1903" t="s">
        <v>705</v>
      </c>
      <c r="C1903">
        <v>83.75</v>
      </c>
      <c r="D1903">
        <v>84.2</v>
      </c>
      <c r="E1903">
        <v>81.7</v>
      </c>
      <c r="F1903">
        <v>83.6</v>
      </c>
      <c r="G1903">
        <v>336661</v>
      </c>
      <c r="H1903">
        <v>83.166700000000006</v>
      </c>
    </row>
    <row r="1904" spans="1:8" x14ac:dyDescent="0.3">
      <c r="A1904" t="s">
        <v>527</v>
      </c>
      <c r="B1904" t="s">
        <v>706</v>
      </c>
      <c r="C1904">
        <v>83.6</v>
      </c>
      <c r="D1904">
        <v>84</v>
      </c>
      <c r="E1904">
        <v>82.5</v>
      </c>
      <c r="F1904">
        <v>83.6</v>
      </c>
      <c r="G1904">
        <v>448933</v>
      </c>
      <c r="H1904">
        <v>83.366699999999994</v>
      </c>
    </row>
    <row r="1905" spans="1:8" x14ac:dyDescent="0.3">
      <c r="A1905" t="s">
        <v>527</v>
      </c>
      <c r="B1905" t="s">
        <v>265</v>
      </c>
      <c r="C1905">
        <v>84.2</v>
      </c>
      <c r="D1905">
        <v>86.5</v>
      </c>
      <c r="E1905">
        <v>83.6</v>
      </c>
      <c r="F1905">
        <v>85.95</v>
      </c>
      <c r="G1905">
        <v>637330</v>
      </c>
      <c r="H1905">
        <v>85.35</v>
      </c>
    </row>
    <row r="1906" spans="1:8" x14ac:dyDescent="0.3">
      <c r="A1906" t="s">
        <v>527</v>
      </c>
      <c r="B1906" t="s">
        <v>707</v>
      </c>
      <c r="C1906">
        <v>86.1</v>
      </c>
      <c r="D1906">
        <v>88.8</v>
      </c>
      <c r="E1906">
        <v>84.45</v>
      </c>
      <c r="F1906">
        <v>87.2</v>
      </c>
      <c r="G1906">
        <v>573415</v>
      </c>
      <c r="H1906">
        <v>86.816699999999997</v>
      </c>
    </row>
    <row r="1907" spans="1:8" x14ac:dyDescent="0.3">
      <c r="A1907" t="s">
        <v>527</v>
      </c>
      <c r="B1907" t="s">
        <v>271</v>
      </c>
      <c r="C1907">
        <v>87.2</v>
      </c>
      <c r="D1907">
        <v>87.25</v>
      </c>
      <c r="E1907">
        <v>83.05</v>
      </c>
      <c r="F1907">
        <v>85.55</v>
      </c>
      <c r="G1907">
        <v>456552</v>
      </c>
      <c r="H1907">
        <v>85.283299999999997</v>
      </c>
    </row>
    <row r="1908" spans="1:8" x14ac:dyDescent="0.3">
      <c r="A1908" t="s">
        <v>527</v>
      </c>
      <c r="B1908" t="s">
        <v>708</v>
      </c>
      <c r="C1908">
        <v>89.8</v>
      </c>
      <c r="D1908">
        <v>89.8</v>
      </c>
      <c r="E1908">
        <v>83.75</v>
      </c>
      <c r="F1908">
        <v>85</v>
      </c>
      <c r="G1908">
        <v>453567</v>
      </c>
      <c r="H1908">
        <v>86.183300000000003</v>
      </c>
    </row>
    <row r="1909" spans="1:8" x14ac:dyDescent="0.3">
      <c r="A1909" t="s">
        <v>527</v>
      </c>
      <c r="B1909" t="s">
        <v>709</v>
      </c>
      <c r="C1909">
        <v>85</v>
      </c>
      <c r="D1909">
        <v>85.95</v>
      </c>
      <c r="E1909">
        <v>82.9</v>
      </c>
      <c r="F1909">
        <v>83.8</v>
      </c>
      <c r="G1909">
        <v>503100</v>
      </c>
      <c r="H1909">
        <v>84.216700000000003</v>
      </c>
    </row>
    <row r="1910" spans="1:8" x14ac:dyDescent="0.3">
      <c r="A1910" t="s">
        <v>527</v>
      </c>
      <c r="B1910" t="s">
        <v>283</v>
      </c>
      <c r="C1910">
        <v>83.5</v>
      </c>
      <c r="D1910">
        <v>87.55</v>
      </c>
      <c r="E1910">
        <v>83.5</v>
      </c>
      <c r="F1910">
        <v>86.15</v>
      </c>
      <c r="G1910">
        <v>936992</v>
      </c>
      <c r="H1910">
        <v>85.7333</v>
      </c>
    </row>
    <row r="1911" spans="1:8" x14ac:dyDescent="0.3">
      <c r="A1911" t="s">
        <v>527</v>
      </c>
      <c r="B1911" t="s">
        <v>290</v>
      </c>
      <c r="C1911">
        <v>86.15</v>
      </c>
      <c r="D1911">
        <v>86.15</v>
      </c>
      <c r="E1911">
        <v>83.15</v>
      </c>
      <c r="F1911">
        <v>85.65</v>
      </c>
      <c r="G1911">
        <v>575497</v>
      </c>
      <c r="H1911">
        <v>84.9833</v>
      </c>
    </row>
    <row r="1912" spans="1:8" x14ac:dyDescent="0.3">
      <c r="A1912" t="s">
        <v>527</v>
      </c>
      <c r="B1912" t="s">
        <v>710</v>
      </c>
      <c r="C1912">
        <v>85.65</v>
      </c>
      <c r="D1912">
        <v>86.25</v>
      </c>
      <c r="E1912">
        <v>84.5</v>
      </c>
      <c r="F1912">
        <v>85.8</v>
      </c>
      <c r="G1912">
        <v>304552</v>
      </c>
      <c r="H1912">
        <v>85.5167</v>
      </c>
    </row>
    <row r="1913" spans="1:8" x14ac:dyDescent="0.3">
      <c r="A1913" t="s">
        <v>527</v>
      </c>
      <c r="B1913" t="s">
        <v>512</v>
      </c>
      <c r="C1913">
        <v>85.5</v>
      </c>
      <c r="D1913">
        <v>85.8</v>
      </c>
      <c r="E1913">
        <v>83.4</v>
      </c>
      <c r="F1913">
        <v>84.55</v>
      </c>
      <c r="G1913">
        <v>418976</v>
      </c>
      <c r="H1913">
        <v>84.583299999999994</v>
      </c>
    </row>
    <row r="1914" spans="1:8" x14ac:dyDescent="0.3">
      <c r="A1914" t="s">
        <v>527</v>
      </c>
      <c r="B1914" t="s">
        <v>91</v>
      </c>
      <c r="C1914">
        <v>76.849999999999994</v>
      </c>
      <c r="D1914">
        <v>84.15</v>
      </c>
      <c r="E1914">
        <v>76.099999999999994</v>
      </c>
      <c r="F1914">
        <v>84.15</v>
      </c>
      <c r="G1914">
        <v>1341527</v>
      </c>
      <c r="H1914">
        <v>81.466700000000003</v>
      </c>
    </row>
    <row r="1915" spans="1:8" x14ac:dyDescent="0.3">
      <c r="A1915" t="s">
        <v>527</v>
      </c>
      <c r="B1915" t="s">
        <v>93</v>
      </c>
      <c r="C1915">
        <v>83</v>
      </c>
      <c r="D1915">
        <v>85.8</v>
      </c>
      <c r="E1915">
        <v>81.5</v>
      </c>
      <c r="F1915">
        <v>82.8</v>
      </c>
      <c r="G1915">
        <v>366802</v>
      </c>
      <c r="H1915">
        <v>83.366699999999994</v>
      </c>
    </row>
    <row r="1916" spans="1:8" x14ac:dyDescent="0.3">
      <c r="A1916" t="s">
        <v>527</v>
      </c>
      <c r="B1916" t="s">
        <v>711</v>
      </c>
      <c r="C1916">
        <v>83</v>
      </c>
      <c r="D1916">
        <v>83.8</v>
      </c>
      <c r="E1916">
        <v>81</v>
      </c>
      <c r="F1916">
        <v>82.8</v>
      </c>
      <c r="G1916">
        <v>402018</v>
      </c>
      <c r="H1916">
        <v>82.533299999999997</v>
      </c>
    </row>
    <row r="1917" spans="1:8" x14ac:dyDescent="0.3">
      <c r="A1917" t="s">
        <v>527</v>
      </c>
      <c r="B1917" t="s">
        <v>712</v>
      </c>
      <c r="C1917">
        <v>82.9</v>
      </c>
      <c r="D1917">
        <v>84.5</v>
      </c>
      <c r="E1917">
        <v>82.9</v>
      </c>
      <c r="F1917">
        <v>83.55</v>
      </c>
      <c r="G1917">
        <v>188968</v>
      </c>
      <c r="H1917">
        <v>83.65</v>
      </c>
    </row>
    <row r="1918" spans="1:8" x14ac:dyDescent="0.3">
      <c r="A1918" t="s">
        <v>527</v>
      </c>
      <c r="B1918" t="s">
        <v>162</v>
      </c>
      <c r="C1918">
        <v>82.7</v>
      </c>
      <c r="D1918">
        <v>84.25</v>
      </c>
      <c r="E1918">
        <v>79.75</v>
      </c>
      <c r="F1918">
        <v>82.35</v>
      </c>
      <c r="G1918">
        <v>448480</v>
      </c>
      <c r="H1918">
        <v>82.116699999999994</v>
      </c>
    </row>
    <row r="1919" spans="1:8" x14ac:dyDescent="0.3">
      <c r="A1919" t="s">
        <v>527</v>
      </c>
      <c r="B1919" t="s">
        <v>220</v>
      </c>
      <c r="C1919">
        <v>78.75</v>
      </c>
      <c r="D1919">
        <v>83.55</v>
      </c>
      <c r="E1919">
        <v>78.45</v>
      </c>
      <c r="F1919">
        <v>83</v>
      </c>
      <c r="G1919">
        <v>402670</v>
      </c>
      <c r="H1919">
        <v>81.666700000000006</v>
      </c>
    </row>
    <row r="1920" spans="1:8" x14ac:dyDescent="0.3">
      <c r="A1920" t="s">
        <v>527</v>
      </c>
      <c r="B1920" t="s">
        <v>713</v>
      </c>
      <c r="C1920">
        <v>85.5</v>
      </c>
      <c r="D1920">
        <v>88</v>
      </c>
      <c r="E1920">
        <v>84.05</v>
      </c>
      <c r="F1920">
        <v>85.8</v>
      </c>
      <c r="G1920">
        <v>391867</v>
      </c>
      <c r="H1920">
        <v>85.95</v>
      </c>
    </row>
    <row r="1921" spans="1:8" x14ac:dyDescent="0.3">
      <c r="A1921" t="s">
        <v>527</v>
      </c>
      <c r="B1921" t="s">
        <v>714</v>
      </c>
      <c r="C1921">
        <v>86.2</v>
      </c>
      <c r="D1921">
        <v>87.95</v>
      </c>
      <c r="E1921">
        <v>84.85</v>
      </c>
      <c r="F1921">
        <v>87.2</v>
      </c>
      <c r="G1921">
        <v>374871</v>
      </c>
      <c r="H1921">
        <v>86.666700000000006</v>
      </c>
    </row>
    <row r="1922" spans="1:8" x14ac:dyDescent="0.3">
      <c r="A1922" t="s">
        <v>527</v>
      </c>
      <c r="B1922" t="s">
        <v>715</v>
      </c>
      <c r="C1922">
        <v>92.45</v>
      </c>
      <c r="D1922">
        <v>94.3</v>
      </c>
      <c r="E1922">
        <v>87.9</v>
      </c>
      <c r="F1922">
        <v>91.8</v>
      </c>
      <c r="G1922">
        <v>1599628</v>
      </c>
      <c r="H1922">
        <v>91.333299999999994</v>
      </c>
    </row>
    <row r="1923" spans="1:8" x14ac:dyDescent="0.3">
      <c r="A1923" t="s">
        <v>527</v>
      </c>
      <c r="B1923" t="s">
        <v>235</v>
      </c>
      <c r="C1923">
        <v>92.45</v>
      </c>
      <c r="D1923">
        <v>98.9</v>
      </c>
      <c r="E1923">
        <v>89.95</v>
      </c>
      <c r="F1923">
        <v>97.2</v>
      </c>
      <c r="G1923">
        <v>1094485</v>
      </c>
      <c r="H1923">
        <v>95.35</v>
      </c>
    </row>
    <row r="1924" spans="1:8" x14ac:dyDescent="0.3">
      <c r="A1924" t="s">
        <v>527</v>
      </c>
      <c r="B1924" t="s">
        <v>259</v>
      </c>
      <c r="C1924">
        <v>97.2</v>
      </c>
      <c r="D1924">
        <v>105.9</v>
      </c>
      <c r="E1924">
        <v>97.2</v>
      </c>
      <c r="F1924">
        <v>104</v>
      </c>
      <c r="G1924">
        <v>2284379</v>
      </c>
      <c r="H1924">
        <v>102.36669999999999</v>
      </c>
    </row>
    <row r="1925" spans="1:8" x14ac:dyDescent="0.3">
      <c r="A1925" t="s">
        <v>527</v>
      </c>
      <c r="B1925" t="s">
        <v>716</v>
      </c>
      <c r="C1925">
        <v>106.9</v>
      </c>
      <c r="D1925">
        <v>107.6</v>
      </c>
      <c r="E1925">
        <v>101.6</v>
      </c>
      <c r="F1925">
        <v>104.3</v>
      </c>
      <c r="G1925">
        <v>1249786</v>
      </c>
      <c r="H1925">
        <v>104.5</v>
      </c>
    </row>
    <row r="1926" spans="1:8" x14ac:dyDescent="0.3">
      <c r="A1926" t="s">
        <v>527</v>
      </c>
      <c r="B1926" t="s">
        <v>269</v>
      </c>
      <c r="C1926">
        <v>106.4</v>
      </c>
      <c r="D1926">
        <v>106.4</v>
      </c>
      <c r="E1926">
        <v>98.4</v>
      </c>
      <c r="F1926">
        <v>102.1</v>
      </c>
      <c r="G1926">
        <v>1204023</v>
      </c>
      <c r="H1926">
        <v>102.3</v>
      </c>
    </row>
    <row r="1927" spans="1:8" x14ac:dyDescent="0.3">
      <c r="A1927" t="s">
        <v>527</v>
      </c>
      <c r="B1927" t="s">
        <v>282</v>
      </c>
      <c r="C1927">
        <v>101.5</v>
      </c>
      <c r="D1927">
        <v>104</v>
      </c>
      <c r="E1927">
        <v>100.7</v>
      </c>
      <c r="F1927">
        <v>102.5</v>
      </c>
      <c r="G1927">
        <v>207872</v>
      </c>
      <c r="H1927">
        <v>102.4</v>
      </c>
    </row>
    <row r="1928" spans="1:8" x14ac:dyDescent="0.3">
      <c r="A1928" t="s">
        <v>527</v>
      </c>
      <c r="B1928" t="s">
        <v>717</v>
      </c>
      <c r="C1928">
        <v>101.6</v>
      </c>
      <c r="D1928">
        <v>102.8</v>
      </c>
      <c r="E1928">
        <v>92.8</v>
      </c>
      <c r="F1928">
        <v>98.85</v>
      </c>
      <c r="G1928">
        <v>1569729</v>
      </c>
      <c r="H1928">
        <v>98.15</v>
      </c>
    </row>
    <row r="1929" spans="1:8" x14ac:dyDescent="0.3">
      <c r="A1929" t="s">
        <v>527</v>
      </c>
      <c r="B1929" t="s">
        <v>285</v>
      </c>
      <c r="C1929">
        <v>98.5</v>
      </c>
      <c r="D1929">
        <v>98.5</v>
      </c>
      <c r="E1929">
        <v>93.5</v>
      </c>
      <c r="F1929">
        <v>96.55</v>
      </c>
      <c r="G1929">
        <v>735066</v>
      </c>
      <c r="H1929">
        <v>96.183300000000003</v>
      </c>
    </row>
    <row r="1930" spans="1:8" x14ac:dyDescent="0.3">
      <c r="A1930" t="s">
        <v>527</v>
      </c>
      <c r="B1930" t="s">
        <v>718</v>
      </c>
      <c r="C1930">
        <v>96.55</v>
      </c>
      <c r="D1930">
        <v>96.95</v>
      </c>
      <c r="E1930">
        <v>95</v>
      </c>
      <c r="F1930">
        <v>95</v>
      </c>
      <c r="G1930">
        <v>519755</v>
      </c>
      <c r="H1930">
        <v>95.65</v>
      </c>
    </row>
    <row r="1931" spans="1:8" x14ac:dyDescent="0.3">
      <c r="A1931" t="s">
        <v>527</v>
      </c>
      <c r="B1931" t="s">
        <v>291</v>
      </c>
      <c r="C1931">
        <v>93.6</v>
      </c>
      <c r="D1931">
        <v>94.9</v>
      </c>
      <c r="E1931">
        <v>89.5</v>
      </c>
      <c r="F1931">
        <v>89.5</v>
      </c>
      <c r="G1931">
        <v>807426</v>
      </c>
      <c r="H1931">
        <v>91.3</v>
      </c>
    </row>
    <row r="1932" spans="1:8" x14ac:dyDescent="0.3">
      <c r="A1932" t="s">
        <v>527</v>
      </c>
      <c r="B1932" t="s">
        <v>295</v>
      </c>
      <c r="C1932">
        <v>89</v>
      </c>
      <c r="D1932">
        <v>92</v>
      </c>
      <c r="E1932">
        <v>85.3</v>
      </c>
      <c r="F1932">
        <v>86.5</v>
      </c>
      <c r="G1932">
        <v>639440</v>
      </c>
      <c r="H1932">
        <v>87.933300000000003</v>
      </c>
    </row>
    <row r="1933" spans="1:8" x14ac:dyDescent="0.3">
      <c r="A1933" t="s">
        <v>527</v>
      </c>
      <c r="B1933" t="s">
        <v>298</v>
      </c>
      <c r="C1933">
        <v>86.5</v>
      </c>
      <c r="D1933">
        <v>90.35</v>
      </c>
      <c r="E1933">
        <v>85</v>
      </c>
      <c r="F1933">
        <v>88.4</v>
      </c>
      <c r="G1933">
        <v>642375</v>
      </c>
      <c r="H1933">
        <v>87.916700000000006</v>
      </c>
    </row>
    <row r="1934" spans="1:8" x14ac:dyDescent="0.3">
      <c r="A1934" t="s">
        <v>527</v>
      </c>
      <c r="B1934" t="s">
        <v>719</v>
      </c>
      <c r="C1934">
        <v>90.25</v>
      </c>
      <c r="D1934">
        <v>93.7</v>
      </c>
      <c r="E1934">
        <v>86.25</v>
      </c>
      <c r="F1934">
        <v>89</v>
      </c>
      <c r="G1934">
        <v>1166871</v>
      </c>
      <c r="H1934">
        <v>89.65</v>
      </c>
    </row>
    <row r="1935" spans="1:8" x14ac:dyDescent="0.3">
      <c r="A1935" t="s">
        <v>527</v>
      </c>
      <c r="B1935" t="s">
        <v>720</v>
      </c>
      <c r="C1935">
        <v>92</v>
      </c>
      <c r="D1935">
        <v>92.25</v>
      </c>
      <c r="E1935">
        <v>87.4</v>
      </c>
      <c r="F1935">
        <v>88.7</v>
      </c>
      <c r="G1935">
        <v>673052</v>
      </c>
      <c r="H1935">
        <v>89.45</v>
      </c>
    </row>
    <row r="1936" spans="1:8" x14ac:dyDescent="0.3">
      <c r="A1936" t="s">
        <v>527</v>
      </c>
      <c r="B1936" t="s">
        <v>721</v>
      </c>
      <c r="C1936">
        <v>88.7</v>
      </c>
      <c r="D1936">
        <v>90.45</v>
      </c>
      <c r="E1936">
        <v>88.1</v>
      </c>
      <c r="F1936">
        <v>89.35</v>
      </c>
      <c r="G1936">
        <v>378885</v>
      </c>
      <c r="H1936">
        <v>89.3</v>
      </c>
    </row>
    <row r="1937" spans="1:8" x14ac:dyDescent="0.3">
      <c r="A1937" t="s">
        <v>527</v>
      </c>
      <c r="B1937" t="s">
        <v>96</v>
      </c>
      <c r="C1937">
        <v>89.55</v>
      </c>
      <c r="D1937">
        <v>96.6</v>
      </c>
      <c r="E1937">
        <v>89</v>
      </c>
      <c r="F1937">
        <v>93.7</v>
      </c>
      <c r="G1937">
        <v>957571</v>
      </c>
      <c r="H1937">
        <v>93.1</v>
      </c>
    </row>
    <row r="1938" spans="1:8" x14ac:dyDescent="0.3">
      <c r="A1938" t="s">
        <v>527</v>
      </c>
      <c r="B1938" t="s">
        <v>722</v>
      </c>
      <c r="C1938">
        <v>93.8</v>
      </c>
      <c r="D1938">
        <v>99.45</v>
      </c>
      <c r="E1938">
        <v>93.8</v>
      </c>
      <c r="F1938">
        <v>96.75</v>
      </c>
      <c r="G1938">
        <v>918198</v>
      </c>
      <c r="H1938">
        <v>96.666700000000006</v>
      </c>
    </row>
    <row r="1939" spans="1:8" x14ac:dyDescent="0.3">
      <c r="A1939" t="s">
        <v>527</v>
      </c>
      <c r="B1939" t="s">
        <v>164</v>
      </c>
      <c r="C1939">
        <v>97.85</v>
      </c>
      <c r="D1939">
        <v>98.3</v>
      </c>
      <c r="E1939">
        <v>93.8</v>
      </c>
      <c r="F1939">
        <v>94.25</v>
      </c>
      <c r="G1939">
        <v>626750</v>
      </c>
      <c r="H1939">
        <v>95.45</v>
      </c>
    </row>
    <row r="1940" spans="1:8" x14ac:dyDescent="0.3">
      <c r="A1940" t="s">
        <v>527</v>
      </c>
      <c r="B1940" t="s">
        <v>723</v>
      </c>
      <c r="C1940">
        <v>98</v>
      </c>
      <c r="D1940">
        <v>103.5</v>
      </c>
      <c r="E1940">
        <v>96.25</v>
      </c>
      <c r="F1940">
        <v>101.7</v>
      </c>
      <c r="G1940">
        <v>1473966</v>
      </c>
      <c r="H1940">
        <v>100.4833</v>
      </c>
    </row>
    <row r="1941" spans="1:8" x14ac:dyDescent="0.3">
      <c r="A1941" t="s">
        <v>527</v>
      </c>
      <c r="B1941" t="s">
        <v>724</v>
      </c>
      <c r="C1941">
        <v>102.1</v>
      </c>
      <c r="D1941">
        <v>104</v>
      </c>
      <c r="E1941">
        <v>100.4</v>
      </c>
      <c r="F1941">
        <v>100.9</v>
      </c>
      <c r="G1941">
        <v>910927</v>
      </c>
      <c r="H1941">
        <v>101.7667</v>
      </c>
    </row>
    <row r="1942" spans="1:8" x14ac:dyDescent="0.3">
      <c r="A1942" t="s">
        <v>527</v>
      </c>
      <c r="B1942" t="s">
        <v>725</v>
      </c>
      <c r="C1942">
        <v>101.7</v>
      </c>
      <c r="D1942">
        <v>105.6</v>
      </c>
      <c r="E1942">
        <v>100.5</v>
      </c>
      <c r="F1942">
        <v>102.2</v>
      </c>
      <c r="G1942">
        <v>792524</v>
      </c>
      <c r="H1942">
        <v>102.7667</v>
      </c>
    </row>
    <row r="1943" spans="1:8" x14ac:dyDescent="0.3">
      <c r="A1943" t="s">
        <v>527</v>
      </c>
      <c r="B1943" t="s">
        <v>242</v>
      </c>
      <c r="C1943">
        <v>101</v>
      </c>
      <c r="D1943">
        <v>104.6</v>
      </c>
      <c r="E1943">
        <v>100.2</v>
      </c>
      <c r="F1943">
        <v>101</v>
      </c>
      <c r="G1943">
        <v>1044475</v>
      </c>
      <c r="H1943">
        <v>101.9333</v>
      </c>
    </row>
    <row r="1944" spans="1:8" x14ac:dyDescent="0.3">
      <c r="A1944" t="s">
        <v>527</v>
      </c>
      <c r="B1944" t="s">
        <v>726</v>
      </c>
      <c r="C1944">
        <v>101.2</v>
      </c>
      <c r="D1944">
        <v>104.6</v>
      </c>
      <c r="E1944">
        <v>100</v>
      </c>
      <c r="F1944">
        <v>104.6</v>
      </c>
      <c r="G1944">
        <v>750169</v>
      </c>
      <c r="H1944">
        <v>103.0667</v>
      </c>
    </row>
    <row r="1945" spans="1:8" x14ac:dyDescent="0.3">
      <c r="A1945" t="s">
        <v>527</v>
      </c>
      <c r="B1945" t="s">
        <v>727</v>
      </c>
      <c r="C1945">
        <v>104.8</v>
      </c>
      <c r="D1945">
        <v>106</v>
      </c>
      <c r="E1945">
        <v>102</v>
      </c>
      <c r="F1945">
        <v>102</v>
      </c>
      <c r="G1945">
        <v>430075</v>
      </c>
      <c r="H1945">
        <v>103.33329999999999</v>
      </c>
    </row>
    <row r="1946" spans="1:8" x14ac:dyDescent="0.3">
      <c r="A1946" t="s">
        <v>527</v>
      </c>
      <c r="B1946" t="s">
        <v>728</v>
      </c>
      <c r="C1946">
        <v>102.8</v>
      </c>
      <c r="D1946">
        <v>103.7</v>
      </c>
      <c r="E1946">
        <v>100</v>
      </c>
      <c r="F1946">
        <v>100.7</v>
      </c>
      <c r="G1946">
        <v>542623</v>
      </c>
      <c r="H1946">
        <v>101.4667</v>
      </c>
    </row>
    <row r="1947" spans="1:8" x14ac:dyDescent="0.3">
      <c r="A1947" t="s">
        <v>527</v>
      </c>
      <c r="B1947" t="s">
        <v>729</v>
      </c>
      <c r="C1947">
        <v>101.6</v>
      </c>
      <c r="D1947">
        <v>103.6</v>
      </c>
      <c r="E1947">
        <v>100.2</v>
      </c>
      <c r="F1947">
        <v>103.3</v>
      </c>
      <c r="G1947">
        <v>412428</v>
      </c>
      <c r="H1947">
        <v>102.36669999999999</v>
      </c>
    </row>
    <row r="1948" spans="1:8" x14ac:dyDescent="0.3">
      <c r="A1948" t="s">
        <v>527</v>
      </c>
      <c r="B1948" t="s">
        <v>730</v>
      </c>
      <c r="C1948">
        <v>102.2</v>
      </c>
      <c r="D1948">
        <v>103.2</v>
      </c>
      <c r="E1948">
        <v>101.7</v>
      </c>
      <c r="F1948">
        <v>102</v>
      </c>
      <c r="G1948">
        <v>293049</v>
      </c>
      <c r="H1948">
        <v>102.3</v>
      </c>
    </row>
    <row r="1949" spans="1:8" x14ac:dyDescent="0.3">
      <c r="A1949" t="s">
        <v>527</v>
      </c>
      <c r="B1949" t="s">
        <v>731</v>
      </c>
      <c r="C1949">
        <v>102.7</v>
      </c>
      <c r="D1949">
        <v>102.8</v>
      </c>
      <c r="E1949">
        <v>98.7</v>
      </c>
      <c r="F1949">
        <v>99.05</v>
      </c>
      <c r="G1949">
        <v>381883</v>
      </c>
      <c r="H1949">
        <v>100.1833</v>
      </c>
    </row>
    <row r="1950" spans="1:8" x14ac:dyDescent="0.3">
      <c r="A1950" t="s">
        <v>527</v>
      </c>
      <c r="B1950" t="s">
        <v>732</v>
      </c>
      <c r="C1950">
        <v>100</v>
      </c>
      <c r="D1950">
        <v>102.3</v>
      </c>
      <c r="E1950">
        <v>99</v>
      </c>
      <c r="F1950">
        <v>100.7</v>
      </c>
      <c r="G1950">
        <v>385381</v>
      </c>
      <c r="H1950">
        <v>100.66670000000001</v>
      </c>
    </row>
    <row r="1951" spans="1:8" x14ac:dyDescent="0.3">
      <c r="A1951" t="s">
        <v>527</v>
      </c>
      <c r="B1951" t="s">
        <v>733</v>
      </c>
      <c r="C1951">
        <v>100.7</v>
      </c>
      <c r="D1951">
        <v>101.1</v>
      </c>
      <c r="E1951">
        <v>99.1</v>
      </c>
      <c r="F1951">
        <v>101.1</v>
      </c>
      <c r="G1951">
        <v>209561</v>
      </c>
      <c r="H1951">
        <v>100.4333</v>
      </c>
    </row>
    <row r="1952" spans="1:8" x14ac:dyDescent="0.3">
      <c r="A1952" t="s">
        <v>527</v>
      </c>
      <c r="B1952" t="s">
        <v>734</v>
      </c>
      <c r="C1952">
        <v>101.1</v>
      </c>
      <c r="D1952">
        <v>102</v>
      </c>
      <c r="E1952">
        <v>99.65</v>
      </c>
      <c r="F1952">
        <v>100.7</v>
      </c>
      <c r="G1952">
        <v>257379</v>
      </c>
      <c r="H1952">
        <v>100.7833</v>
      </c>
    </row>
    <row r="1953" spans="1:8" x14ac:dyDescent="0.3">
      <c r="A1953" t="s">
        <v>527</v>
      </c>
      <c r="B1953" t="s">
        <v>735</v>
      </c>
      <c r="C1953">
        <v>101.2</v>
      </c>
      <c r="D1953">
        <v>110.7</v>
      </c>
      <c r="E1953">
        <v>100.4</v>
      </c>
      <c r="F1953">
        <v>110.6</v>
      </c>
      <c r="G1953">
        <v>1439718</v>
      </c>
      <c r="H1953">
        <v>107.2333</v>
      </c>
    </row>
    <row r="1954" spans="1:8" x14ac:dyDescent="0.3">
      <c r="A1954" t="s">
        <v>528</v>
      </c>
      <c r="B1954" t="s">
        <v>696</v>
      </c>
      <c r="C1954">
        <v>114.2</v>
      </c>
      <c r="D1954">
        <v>114.7</v>
      </c>
      <c r="E1954">
        <v>112.7</v>
      </c>
      <c r="F1954">
        <v>114.5</v>
      </c>
      <c r="G1954">
        <v>3194157</v>
      </c>
      <c r="H1954">
        <v>113.9667</v>
      </c>
    </row>
    <row r="1955" spans="1:8" x14ac:dyDescent="0.3">
      <c r="A1955" t="s">
        <v>528</v>
      </c>
      <c r="B1955" t="s">
        <v>697</v>
      </c>
      <c r="C1955">
        <v>115</v>
      </c>
      <c r="D1955">
        <v>116.1</v>
      </c>
      <c r="E1955">
        <v>112.2</v>
      </c>
      <c r="F1955">
        <v>113</v>
      </c>
      <c r="G1955">
        <v>5684151</v>
      </c>
      <c r="H1955">
        <v>113.7667</v>
      </c>
    </row>
    <row r="1956" spans="1:8" x14ac:dyDescent="0.3">
      <c r="A1956" t="s">
        <v>528</v>
      </c>
      <c r="B1956" t="s">
        <v>698</v>
      </c>
      <c r="C1956">
        <v>113</v>
      </c>
      <c r="D1956">
        <v>114.9</v>
      </c>
      <c r="E1956">
        <v>113</v>
      </c>
      <c r="F1956">
        <v>114</v>
      </c>
      <c r="G1956">
        <v>5586275</v>
      </c>
      <c r="H1956">
        <v>113.9667</v>
      </c>
    </row>
    <row r="1957" spans="1:8" x14ac:dyDescent="0.3">
      <c r="A1957" t="s">
        <v>528</v>
      </c>
      <c r="B1957" t="s">
        <v>699</v>
      </c>
      <c r="C1957">
        <v>114.1</v>
      </c>
      <c r="D1957">
        <v>117.4</v>
      </c>
      <c r="E1957">
        <v>113.7</v>
      </c>
      <c r="F1957">
        <v>116.7</v>
      </c>
      <c r="G1957">
        <v>9019748</v>
      </c>
      <c r="H1957">
        <v>115.9333</v>
      </c>
    </row>
    <row r="1958" spans="1:8" x14ac:dyDescent="0.3">
      <c r="A1958" t="s">
        <v>528</v>
      </c>
      <c r="B1958" t="s">
        <v>700</v>
      </c>
      <c r="C1958">
        <v>116.9</v>
      </c>
      <c r="D1958">
        <v>117.8</v>
      </c>
      <c r="E1958">
        <v>113.1</v>
      </c>
      <c r="F1958">
        <v>114</v>
      </c>
      <c r="G1958">
        <v>8126936</v>
      </c>
      <c r="H1958">
        <v>114.9667</v>
      </c>
    </row>
    <row r="1959" spans="1:8" x14ac:dyDescent="0.3">
      <c r="A1959" t="s">
        <v>528</v>
      </c>
      <c r="B1959" t="s">
        <v>77</v>
      </c>
      <c r="C1959">
        <v>113.5</v>
      </c>
      <c r="D1959">
        <v>115.6</v>
      </c>
      <c r="E1959">
        <v>111.1</v>
      </c>
      <c r="F1959">
        <v>115</v>
      </c>
      <c r="G1959">
        <v>6261165</v>
      </c>
      <c r="H1959">
        <v>113.9</v>
      </c>
    </row>
    <row r="1960" spans="1:8" x14ac:dyDescent="0.3">
      <c r="A1960" t="s">
        <v>528</v>
      </c>
      <c r="B1960" t="s">
        <v>701</v>
      </c>
      <c r="C1960">
        <v>115.5</v>
      </c>
      <c r="D1960">
        <v>118.8</v>
      </c>
      <c r="E1960">
        <v>115.2</v>
      </c>
      <c r="F1960">
        <v>118.2</v>
      </c>
      <c r="G1960">
        <v>7208582</v>
      </c>
      <c r="H1960">
        <v>117.4</v>
      </c>
    </row>
    <row r="1961" spans="1:8" x14ac:dyDescent="0.3">
      <c r="A1961" t="s">
        <v>528</v>
      </c>
      <c r="B1961" t="s">
        <v>702</v>
      </c>
      <c r="C1961">
        <v>119</v>
      </c>
      <c r="D1961">
        <v>122.8</v>
      </c>
      <c r="E1961">
        <v>117.6</v>
      </c>
      <c r="F1961">
        <v>120.5</v>
      </c>
      <c r="G1961">
        <v>9886859</v>
      </c>
      <c r="H1961">
        <v>120.3</v>
      </c>
    </row>
    <row r="1962" spans="1:8" x14ac:dyDescent="0.3">
      <c r="A1962" t="s">
        <v>528</v>
      </c>
      <c r="B1962" t="s">
        <v>139</v>
      </c>
      <c r="C1962">
        <v>120.5</v>
      </c>
      <c r="D1962">
        <v>124.1</v>
      </c>
      <c r="E1962">
        <v>119.3</v>
      </c>
      <c r="F1962">
        <v>121</v>
      </c>
      <c r="G1962">
        <v>9211107</v>
      </c>
      <c r="H1962">
        <v>121.4667</v>
      </c>
    </row>
    <row r="1963" spans="1:8" x14ac:dyDescent="0.3">
      <c r="A1963" t="s">
        <v>528</v>
      </c>
      <c r="B1963" t="s">
        <v>156</v>
      </c>
      <c r="C1963">
        <v>121</v>
      </c>
      <c r="D1963">
        <v>123.4</v>
      </c>
      <c r="E1963">
        <v>117.5</v>
      </c>
      <c r="F1963">
        <v>123</v>
      </c>
      <c r="G1963">
        <v>6528538</v>
      </c>
      <c r="H1963">
        <v>121.3</v>
      </c>
    </row>
    <row r="1964" spans="1:8" x14ac:dyDescent="0.3">
      <c r="A1964" t="s">
        <v>528</v>
      </c>
      <c r="B1964" t="s">
        <v>703</v>
      </c>
      <c r="C1964">
        <v>126</v>
      </c>
      <c r="D1964">
        <v>126.5</v>
      </c>
      <c r="E1964">
        <v>124.2</v>
      </c>
      <c r="F1964">
        <v>124.7</v>
      </c>
      <c r="G1964">
        <v>4834750</v>
      </c>
      <c r="H1964">
        <v>125.13330000000001</v>
      </c>
    </row>
    <row r="1965" spans="1:8" x14ac:dyDescent="0.3">
      <c r="A1965" t="s">
        <v>528</v>
      </c>
      <c r="B1965" t="s">
        <v>223</v>
      </c>
      <c r="C1965">
        <v>124.7</v>
      </c>
      <c r="D1965">
        <v>124.8</v>
      </c>
      <c r="E1965">
        <v>122.3</v>
      </c>
      <c r="F1965">
        <v>123</v>
      </c>
      <c r="G1965">
        <v>2979162</v>
      </c>
      <c r="H1965">
        <v>123.36669999999999</v>
      </c>
    </row>
    <row r="1966" spans="1:8" x14ac:dyDescent="0.3">
      <c r="A1966" t="s">
        <v>528</v>
      </c>
      <c r="B1966" t="s">
        <v>228</v>
      </c>
      <c r="C1966">
        <v>122</v>
      </c>
      <c r="D1966">
        <v>124.2</v>
      </c>
      <c r="E1966">
        <v>121.7</v>
      </c>
      <c r="F1966">
        <v>122.7</v>
      </c>
      <c r="G1966">
        <v>4301436</v>
      </c>
      <c r="H1966">
        <v>122.86669999999999</v>
      </c>
    </row>
    <row r="1967" spans="1:8" x14ac:dyDescent="0.3">
      <c r="A1967" t="s">
        <v>528</v>
      </c>
      <c r="B1967" t="s">
        <v>704</v>
      </c>
      <c r="C1967">
        <v>123.1</v>
      </c>
      <c r="D1967">
        <v>132</v>
      </c>
      <c r="E1967">
        <v>123.1</v>
      </c>
      <c r="F1967">
        <v>131.30000000000001</v>
      </c>
      <c r="G1967">
        <v>6664457</v>
      </c>
      <c r="H1967">
        <v>128.80000000000001</v>
      </c>
    </row>
    <row r="1968" spans="1:8" x14ac:dyDescent="0.3">
      <c r="A1968" t="s">
        <v>528</v>
      </c>
      <c r="B1968" t="s">
        <v>705</v>
      </c>
      <c r="C1968">
        <v>132.30000000000001</v>
      </c>
      <c r="D1968">
        <v>132.5</v>
      </c>
      <c r="E1968">
        <v>128.80000000000001</v>
      </c>
      <c r="F1968">
        <v>132.4</v>
      </c>
      <c r="G1968">
        <v>4261442</v>
      </c>
      <c r="H1968">
        <v>131.23330000000001</v>
      </c>
    </row>
    <row r="1969" spans="1:8" x14ac:dyDescent="0.3">
      <c r="A1969" t="s">
        <v>528</v>
      </c>
      <c r="B1969" t="s">
        <v>706</v>
      </c>
      <c r="C1969">
        <v>132.69999999999999</v>
      </c>
      <c r="D1969">
        <v>135.4</v>
      </c>
      <c r="E1969">
        <v>132.5</v>
      </c>
      <c r="F1969">
        <v>135.30000000000001</v>
      </c>
      <c r="G1969">
        <v>3613892</v>
      </c>
      <c r="H1969">
        <v>134.4</v>
      </c>
    </row>
    <row r="1970" spans="1:8" x14ac:dyDescent="0.3">
      <c r="A1970" t="s">
        <v>528</v>
      </c>
      <c r="B1970" t="s">
        <v>265</v>
      </c>
      <c r="C1970">
        <v>134.69999999999999</v>
      </c>
      <c r="D1970">
        <v>136</v>
      </c>
      <c r="E1970">
        <v>131.69999999999999</v>
      </c>
      <c r="F1970">
        <v>131.9</v>
      </c>
      <c r="G1970">
        <v>3561239</v>
      </c>
      <c r="H1970">
        <v>133.19999999999999</v>
      </c>
    </row>
    <row r="1971" spans="1:8" x14ac:dyDescent="0.3">
      <c r="A1971" t="s">
        <v>528</v>
      </c>
      <c r="B1971" t="s">
        <v>707</v>
      </c>
      <c r="C1971">
        <v>131.9</v>
      </c>
      <c r="D1971">
        <v>133.4</v>
      </c>
      <c r="E1971">
        <v>126.8</v>
      </c>
      <c r="F1971">
        <v>127.9</v>
      </c>
      <c r="G1971">
        <v>5245970</v>
      </c>
      <c r="H1971">
        <v>129.36670000000001</v>
      </c>
    </row>
    <row r="1972" spans="1:8" x14ac:dyDescent="0.3">
      <c r="A1972" t="s">
        <v>528</v>
      </c>
      <c r="B1972" t="s">
        <v>271</v>
      </c>
      <c r="C1972">
        <v>127.6</v>
      </c>
      <c r="D1972">
        <v>127.7</v>
      </c>
      <c r="E1972">
        <v>120</v>
      </c>
      <c r="F1972">
        <v>120.8</v>
      </c>
      <c r="G1972">
        <v>4255558</v>
      </c>
      <c r="H1972">
        <v>122.83329999999999</v>
      </c>
    </row>
    <row r="1973" spans="1:8" x14ac:dyDescent="0.3">
      <c r="A1973" t="s">
        <v>528</v>
      </c>
      <c r="B1973" t="s">
        <v>708</v>
      </c>
      <c r="C1973">
        <v>120.4</v>
      </c>
      <c r="D1973">
        <v>121.6</v>
      </c>
      <c r="E1973">
        <v>119.3</v>
      </c>
      <c r="F1973">
        <v>120.5</v>
      </c>
      <c r="G1973">
        <v>2708809</v>
      </c>
      <c r="H1973">
        <v>120.4667</v>
      </c>
    </row>
    <row r="1974" spans="1:8" x14ac:dyDescent="0.3">
      <c r="A1974" t="s">
        <v>528</v>
      </c>
      <c r="B1974" t="s">
        <v>709</v>
      </c>
      <c r="C1974">
        <v>121.1</v>
      </c>
      <c r="D1974">
        <v>124.9</v>
      </c>
      <c r="E1974">
        <v>120.8</v>
      </c>
      <c r="F1974">
        <v>124.4</v>
      </c>
      <c r="G1974">
        <v>3735666</v>
      </c>
      <c r="H1974">
        <v>123.36669999999999</v>
      </c>
    </row>
    <row r="1975" spans="1:8" x14ac:dyDescent="0.3">
      <c r="A1975" t="s">
        <v>528</v>
      </c>
      <c r="B1975" t="s">
        <v>283</v>
      </c>
      <c r="C1975">
        <v>124.4</v>
      </c>
      <c r="D1975">
        <v>124.4</v>
      </c>
      <c r="E1975">
        <v>120.2</v>
      </c>
      <c r="F1975">
        <v>121</v>
      </c>
      <c r="G1975">
        <v>2853950</v>
      </c>
      <c r="H1975">
        <v>121.86669999999999</v>
      </c>
    </row>
    <row r="1976" spans="1:8" x14ac:dyDescent="0.3">
      <c r="A1976" t="s">
        <v>528</v>
      </c>
      <c r="B1976" t="s">
        <v>290</v>
      </c>
      <c r="C1976">
        <v>121.4</v>
      </c>
      <c r="D1976">
        <v>121.8</v>
      </c>
      <c r="E1976">
        <v>118</v>
      </c>
      <c r="F1976">
        <v>118.8</v>
      </c>
      <c r="G1976">
        <v>2549977</v>
      </c>
      <c r="H1976">
        <v>119.5333</v>
      </c>
    </row>
    <row r="1977" spans="1:8" x14ac:dyDescent="0.3">
      <c r="A1977" t="s">
        <v>528</v>
      </c>
      <c r="B1977" t="s">
        <v>710</v>
      </c>
      <c r="C1977">
        <v>118.8</v>
      </c>
      <c r="D1977">
        <v>119.8</v>
      </c>
      <c r="E1977">
        <v>117.7</v>
      </c>
      <c r="F1977">
        <v>118.6</v>
      </c>
      <c r="G1977">
        <v>2672692</v>
      </c>
      <c r="H1977">
        <v>118.7</v>
      </c>
    </row>
    <row r="1978" spans="1:8" x14ac:dyDescent="0.3">
      <c r="A1978" t="s">
        <v>528</v>
      </c>
      <c r="B1978" t="s">
        <v>512</v>
      </c>
      <c r="C1978">
        <v>119.3</v>
      </c>
      <c r="D1978">
        <v>119.9</v>
      </c>
      <c r="E1978">
        <v>114.5</v>
      </c>
      <c r="F1978">
        <v>115.2</v>
      </c>
      <c r="G1978">
        <v>3888551</v>
      </c>
      <c r="H1978">
        <v>116.5333</v>
      </c>
    </row>
    <row r="1979" spans="1:8" x14ac:dyDescent="0.3">
      <c r="A1979" t="s">
        <v>528</v>
      </c>
      <c r="B1979" t="s">
        <v>91</v>
      </c>
      <c r="C1979">
        <v>109.5</v>
      </c>
      <c r="D1979">
        <v>113.9</v>
      </c>
      <c r="E1979">
        <v>108</v>
      </c>
      <c r="F1979">
        <v>110.9</v>
      </c>
      <c r="G1979">
        <v>2644514</v>
      </c>
      <c r="H1979">
        <v>110.9333</v>
      </c>
    </row>
    <row r="1980" spans="1:8" x14ac:dyDescent="0.3">
      <c r="A1980" t="s">
        <v>528</v>
      </c>
      <c r="B1980" t="s">
        <v>93</v>
      </c>
      <c r="C1980">
        <v>110.9</v>
      </c>
      <c r="D1980">
        <v>113.6</v>
      </c>
      <c r="E1980">
        <v>108.7</v>
      </c>
      <c r="F1980">
        <v>109.1</v>
      </c>
      <c r="G1980">
        <v>2379720</v>
      </c>
      <c r="H1980">
        <v>110.4667</v>
      </c>
    </row>
    <row r="1981" spans="1:8" x14ac:dyDescent="0.3">
      <c r="A1981" t="s">
        <v>528</v>
      </c>
      <c r="B1981" t="s">
        <v>711</v>
      </c>
      <c r="C1981">
        <v>109.1</v>
      </c>
      <c r="D1981">
        <v>112.3</v>
      </c>
      <c r="E1981">
        <v>107.9</v>
      </c>
      <c r="F1981">
        <v>111.4</v>
      </c>
      <c r="G1981">
        <v>2707594</v>
      </c>
      <c r="H1981">
        <v>110.5333</v>
      </c>
    </row>
    <row r="1982" spans="1:8" x14ac:dyDescent="0.3">
      <c r="A1982" t="s">
        <v>528</v>
      </c>
      <c r="B1982" t="s">
        <v>712</v>
      </c>
      <c r="C1982">
        <v>115</v>
      </c>
      <c r="D1982">
        <v>115.2</v>
      </c>
      <c r="E1982">
        <v>111.8</v>
      </c>
      <c r="F1982">
        <v>112.2</v>
      </c>
      <c r="G1982">
        <v>1331256</v>
      </c>
      <c r="H1982">
        <v>113.0667</v>
      </c>
    </row>
    <row r="1983" spans="1:8" x14ac:dyDescent="0.3">
      <c r="A1983" t="s">
        <v>528</v>
      </c>
      <c r="B1983" t="s">
        <v>162</v>
      </c>
      <c r="C1983">
        <v>113</v>
      </c>
      <c r="D1983">
        <v>113.8</v>
      </c>
      <c r="E1983">
        <v>108.5</v>
      </c>
      <c r="F1983">
        <v>109</v>
      </c>
      <c r="G1983">
        <v>1447708</v>
      </c>
      <c r="H1983">
        <v>110.4333</v>
      </c>
    </row>
    <row r="1984" spans="1:8" x14ac:dyDescent="0.3">
      <c r="A1984" t="s">
        <v>528</v>
      </c>
      <c r="B1984" t="s">
        <v>220</v>
      </c>
      <c r="C1984">
        <v>106</v>
      </c>
      <c r="D1984">
        <v>108.1</v>
      </c>
      <c r="E1984">
        <v>104.2</v>
      </c>
      <c r="F1984">
        <v>107.6</v>
      </c>
      <c r="G1984">
        <v>2244723</v>
      </c>
      <c r="H1984">
        <v>106.63330000000001</v>
      </c>
    </row>
    <row r="1985" spans="1:8" x14ac:dyDescent="0.3">
      <c r="A1985" t="s">
        <v>528</v>
      </c>
      <c r="B1985" t="s">
        <v>713</v>
      </c>
      <c r="C1985">
        <v>111.8</v>
      </c>
      <c r="D1985">
        <v>114.3</v>
      </c>
      <c r="E1985">
        <v>110</v>
      </c>
      <c r="F1985">
        <v>114</v>
      </c>
      <c r="G1985">
        <v>1765666</v>
      </c>
      <c r="H1985">
        <v>112.7667</v>
      </c>
    </row>
    <row r="1986" spans="1:8" x14ac:dyDescent="0.3">
      <c r="A1986" t="s">
        <v>528</v>
      </c>
      <c r="B1986" t="s">
        <v>714</v>
      </c>
      <c r="C1986">
        <v>114.2</v>
      </c>
      <c r="D1986">
        <v>115.9</v>
      </c>
      <c r="E1986">
        <v>110.9</v>
      </c>
      <c r="F1986">
        <v>113.1</v>
      </c>
      <c r="G1986">
        <v>1483431</v>
      </c>
      <c r="H1986">
        <v>113.3</v>
      </c>
    </row>
    <row r="1987" spans="1:8" x14ac:dyDescent="0.3">
      <c r="A1987" t="s">
        <v>528</v>
      </c>
      <c r="B1987" t="s">
        <v>715</v>
      </c>
      <c r="C1987">
        <v>111.9</v>
      </c>
      <c r="D1987">
        <v>115.1</v>
      </c>
      <c r="E1987">
        <v>111</v>
      </c>
      <c r="F1987">
        <v>111.8</v>
      </c>
      <c r="G1987">
        <v>1845324</v>
      </c>
      <c r="H1987">
        <v>112.63330000000001</v>
      </c>
    </row>
    <row r="1988" spans="1:8" x14ac:dyDescent="0.3">
      <c r="A1988" t="s">
        <v>528</v>
      </c>
      <c r="B1988" t="s">
        <v>235</v>
      </c>
      <c r="C1988">
        <v>112.8</v>
      </c>
      <c r="D1988">
        <v>113.4</v>
      </c>
      <c r="E1988">
        <v>110.3</v>
      </c>
      <c r="F1988">
        <v>111.8</v>
      </c>
      <c r="G1988">
        <v>1831562</v>
      </c>
      <c r="H1988">
        <v>111.83329999999999</v>
      </c>
    </row>
    <row r="1989" spans="1:8" x14ac:dyDescent="0.3">
      <c r="A1989" t="s">
        <v>528</v>
      </c>
      <c r="B1989" t="s">
        <v>259</v>
      </c>
      <c r="C1989">
        <v>112.4</v>
      </c>
      <c r="D1989">
        <v>114</v>
      </c>
      <c r="E1989">
        <v>111.1</v>
      </c>
      <c r="F1989">
        <v>113</v>
      </c>
      <c r="G1989">
        <v>1588659</v>
      </c>
      <c r="H1989">
        <v>112.7</v>
      </c>
    </row>
    <row r="1990" spans="1:8" x14ac:dyDescent="0.3">
      <c r="A1990" t="s">
        <v>528</v>
      </c>
      <c r="B1990" t="s">
        <v>716</v>
      </c>
      <c r="C1990">
        <v>112.7</v>
      </c>
      <c r="D1990">
        <v>115</v>
      </c>
      <c r="E1990">
        <v>112.7</v>
      </c>
      <c r="F1990">
        <v>114.8</v>
      </c>
      <c r="G1990">
        <v>1548669</v>
      </c>
      <c r="H1990">
        <v>114.16670000000001</v>
      </c>
    </row>
    <row r="1991" spans="1:8" x14ac:dyDescent="0.3">
      <c r="A1991" t="s">
        <v>528</v>
      </c>
      <c r="B1991" t="s">
        <v>269</v>
      </c>
      <c r="C1991">
        <v>115</v>
      </c>
      <c r="D1991">
        <v>115.9</v>
      </c>
      <c r="E1991">
        <v>112.5</v>
      </c>
      <c r="F1991">
        <v>113</v>
      </c>
      <c r="G1991">
        <v>1762274</v>
      </c>
      <c r="H1991">
        <v>113.8</v>
      </c>
    </row>
    <row r="1992" spans="1:8" x14ac:dyDescent="0.3">
      <c r="A1992" t="s">
        <v>528</v>
      </c>
      <c r="B1992" t="s">
        <v>282</v>
      </c>
      <c r="C1992">
        <v>112.9</v>
      </c>
      <c r="D1992">
        <v>117</v>
      </c>
      <c r="E1992">
        <v>112.7</v>
      </c>
      <c r="F1992">
        <v>117</v>
      </c>
      <c r="G1992">
        <v>1480646</v>
      </c>
      <c r="H1992">
        <v>115.5667</v>
      </c>
    </row>
    <row r="1993" spans="1:8" x14ac:dyDescent="0.3">
      <c r="A1993" t="s">
        <v>528</v>
      </c>
      <c r="B1993" t="s">
        <v>717</v>
      </c>
      <c r="C1993">
        <v>113</v>
      </c>
      <c r="D1993">
        <v>116.5</v>
      </c>
      <c r="E1993">
        <v>109.8</v>
      </c>
      <c r="F1993">
        <v>116.1</v>
      </c>
      <c r="G1993">
        <v>2722242</v>
      </c>
      <c r="H1993">
        <v>114.13330000000001</v>
      </c>
    </row>
    <row r="1994" spans="1:8" x14ac:dyDescent="0.3">
      <c r="A1994" t="s">
        <v>528</v>
      </c>
      <c r="B1994" t="s">
        <v>285</v>
      </c>
      <c r="C1994">
        <v>115.9</v>
      </c>
      <c r="D1994">
        <v>117.1</v>
      </c>
      <c r="E1994">
        <v>113.9</v>
      </c>
      <c r="F1994">
        <v>114</v>
      </c>
      <c r="G1994">
        <v>1510877</v>
      </c>
      <c r="H1994">
        <v>115</v>
      </c>
    </row>
    <row r="1995" spans="1:8" x14ac:dyDescent="0.3">
      <c r="A1995" t="s">
        <v>528</v>
      </c>
      <c r="B1995" t="s">
        <v>718</v>
      </c>
      <c r="C1995">
        <v>115.8</v>
      </c>
      <c r="D1995">
        <v>116.2</v>
      </c>
      <c r="E1995">
        <v>113.2</v>
      </c>
      <c r="F1995">
        <v>114.5</v>
      </c>
      <c r="G1995">
        <v>2337085</v>
      </c>
      <c r="H1995">
        <v>114.63330000000001</v>
      </c>
    </row>
    <row r="1996" spans="1:8" x14ac:dyDescent="0.3">
      <c r="A1996" t="s">
        <v>528</v>
      </c>
      <c r="B1996" t="s">
        <v>291</v>
      </c>
      <c r="C1996">
        <v>113.6</v>
      </c>
      <c r="D1996">
        <v>114</v>
      </c>
      <c r="E1996">
        <v>111.3</v>
      </c>
      <c r="F1996">
        <v>111.3</v>
      </c>
      <c r="G1996">
        <v>2177361</v>
      </c>
      <c r="H1996">
        <v>112.2</v>
      </c>
    </row>
    <row r="1997" spans="1:8" x14ac:dyDescent="0.3">
      <c r="A1997" t="s">
        <v>528</v>
      </c>
      <c r="B1997" t="s">
        <v>295</v>
      </c>
      <c r="C1997">
        <v>111.9</v>
      </c>
      <c r="D1997">
        <v>112.3</v>
      </c>
      <c r="E1997">
        <v>109.7</v>
      </c>
      <c r="F1997">
        <v>110.5</v>
      </c>
      <c r="G1997">
        <v>1197200</v>
      </c>
      <c r="H1997">
        <v>110.83329999999999</v>
      </c>
    </row>
    <row r="1998" spans="1:8" x14ac:dyDescent="0.3">
      <c r="A1998" t="s">
        <v>528</v>
      </c>
      <c r="B1998" t="s">
        <v>298</v>
      </c>
      <c r="C1998">
        <v>110.2</v>
      </c>
      <c r="D1998">
        <v>112.1</v>
      </c>
      <c r="E1998">
        <v>108</v>
      </c>
      <c r="F1998">
        <v>108</v>
      </c>
      <c r="G1998">
        <v>1542228</v>
      </c>
      <c r="H1998">
        <v>109.36669999999999</v>
      </c>
    </row>
    <row r="1999" spans="1:8" x14ac:dyDescent="0.3">
      <c r="A1999" t="s">
        <v>528</v>
      </c>
      <c r="B1999" t="s">
        <v>719</v>
      </c>
      <c r="C1999">
        <v>108.1</v>
      </c>
      <c r="D1999">
        <v>109.7</v>
      </c>
      <c r="E1999">
        <v>106</v>
      </c>
      <c r="F1999">
        <v>108.6</v>
      </c>
      <c r="G1999">
        <v>3386262</v>
      </c>
      <c r="H1999">
        <v>108.1</v>
      </c>
    </row>
    <row r="2000" spans="1:8" x14ac:dyDescent="0.3">
      <c r="A2000" t="s">
        <v>528</v>
      </c>
      <c r="B2000" t="s">
        <v>720</v>
      </c>
      <c r="C2000">
        <v>110.2</v>
      </c>
      <c r="D2000">
        <v>111.4</v>
      </c>
      <c r="E2000">
        <v>108.8</v>
      </c>
      <c r="F2000">
        <v>110.2</v>
      </c>
      <c r="G2000">
        <v>2411584</v>
      </c>
      <c r="H2000">
        <v>110.13330000000001</v>
      </c>
    </row>
    <row r="2001" spans="1:8" x14ac:dyDescent="0.3">
      <c r="A2001" t="s">
        <v>528</v>
      </c>
      <c r="B2001" t="s">
        <v>721</v>
      </c>
      <c r="C2001">
        <v>108.9</v>
      </c>
      <c r="D2001">
        <v>111.1</v>
      </c>
      <c r="E2001">
        <v>108</v>
      </c>
      <c r="F2001">
        <v>110.8</v>
      </c>
      <c r="G2001">
        <v>1285267</v>
      </c>
      <c r="H2001">
        <v>109.9667</v>
      </c>
    </row>
    <row r="2002" spans="1:8" x14ac:dyDescent="0.3">
      <c r="A2002" t="s">
        <v>528</v>
      </c>
      <c r="B2002" t="s">
        <v>96</v>
      </c>
      <c r="C2002">
        <v>110.9</v>
      </c>
      <c r="D2002">
        <v>111</v>
      </c>
      <c r="E2002">
        <v>108.8</v>
      </c>
      <c r="F2002">
        <v>109.6</v>
      </c>
      <c r="G2002">
        <v>938348</v>
      </c>
      <c r="H2002">
        <v>109.8</v>
      </c>
    </row>
    <row r="2003" spans="1:8" x14ac:dyDescent="0.3">
      <c r="A2003" t="s">
        <v>528</v>
      </c>
      <c r="B2003" t="s">
        <v>722</v>
      </c>
      <c r="C2003">
        <v>109.6</v>
      </c>
      <c r="D2003">
        <v>110.8</v>
      </c>
      <c r="E2003">
        <v>109.5</v>
      </c>
      <c r="F2003">
        <v>110.4</v>
      </c>
      <c r="G2003">
        <v>1261516</v>
      </c>
      <c r="H2003">
        <v>110.2333</v>
      </c>
    </row>
    <row r="2004" spans="1:8" x14ac:dyDescent="0.3">
      <c r="A2004" t="s">
        <v>528</v>
      </c>
      <c r="B2004" t="s">
        <v>164</v>
      </c>
      <c r="C2004">
        <v>110.5</v>
      </c>
      <c r="D2004">
        <v>110.9</v>
      </c>
      <c r="E2004">
        <v>106.9</v>
      </c>
      <c r="F2004">
        <v>106.9</v>
      </c>
      <c r="G2004">
        <v>1349251</v>
      </c>
      <c r="H2004">
        <v>108.2333</v>
      </c>
    </row>
    <row r="2005" spans="1:8" x14ac:dyDescent="0.3">
      <c r="A2005" t="s">
        <v>528</v>
      </c>
      <c r="B2005" t="s">
        <v>723</v>
      </c>
      <c r="C2005">
        <v>110.5</v>
      </c>
      <c r="D2005">
        <v>113.7</v>
      </c>
      <c r="E2005">
        <v>110.5</v>
      </c>
      <c r="F2005">
        <v>111.9</v>
      </c>
      <c r="G2005">
        <v>2662479</v>
      </c>
      <c r="H2005">
        <v>112.0333</v>
      </c>
    </row>
    <row r="2006" spans="1:8" x14ac:dyDescent="0.3">
      <c r="A2006" t="s">
        <v>528</v>
      </c>
      <c r="B2006" t="s">
        <v>724</v>
      </c>
      <c r="C2006">
        <v>112</v>
      </c>
      <c r="D2006">
        <v>113.5</v>
      </c>
      <c r="E2006">
        <v>110.5</v>
      </c>
      <c r="F2006">
        <v>113.4</v>
      </c>
      <c r="G2006">
        <v>1942958</v>
      </c>
      <c r="H2006">
        <v>112.4667</v>
      </c>
    </row>
    <row r="2007" spans="1:8" x14ac:dyDescent="0.3">
      <c r="A2007" t="s">
        <v>528</v>
      </c>
      <c r="B2007" t="s">
        <v>725</v>
      </c>
      <c r="C2007">
        <v>116.6</v>
      </c>
      <c r="D2007">
        <v>118.3</v>
      </c>
      <c r="E2007">
        <v>115.2</v>
      </c>
      <c r="F2007">
        <v>117.3</v>
      </c>
      <c r="G2007">
        <v>4178260</v>
      </c>
      <c r="H2007">
        <v>116.9333</v>
      </c>
    </row>
    <row r="2008" spans="1:8" x14ac:dyDescent="0.3">
      <c r="A2008" t="s">
        <v>528</v>
      </c>
      <c r="B2008" t="s">
        <v>242</v>
      </c>
      <c r="C2008">
        <v>115</v>
      </c>
      <c r="D2008">
        <v>120.8</v>
      </c>
      <c r="E2008">
        <v>114.5</v>
      </c>
      <c r="F2008">
        <v>119.2</v>
      </c>
      <c r="G2008">
        <v>4351460</v>
      </c>
      <c r="H2008">
        <v>118.16670000000001</v>
      </c>
    </row>
    <row r="2009" spans="1:8" x14ac:dyDescent="0.3">
      <c r="A2009" t="s">
        <v>528</v>
      </c>
      <c r="B2009" t="s">
        <v>726</v>
      </c>
      <c r="C2009">
        <v>120.8</v>
      </c>
      <c r="D2009">
        <v>121</v>
      </c>
      <c r="E2009">
        <v>116.6</v>
      </c>
      <c r="F2009">
        <v>117.8</v>
      </c>
      <c r="G2009">
        <v>3126045</v>
      </c>
      <c r="H2009">
        <v>118.4667</v>
      </c>
    </row>
    <row r="2010" spans="1:8" x14ac:dyDescent="0.3">
      <c r="A2010" t="s">
        <v>528</v>
      </c>
      <c r="B2010" t="s">
        <v>727</v>
      </c>
      <c r="C2010">
        <v>118</v>
      </c>
      <c r="D2010">
        <v>119.2</v>
      </c>
      <c r="E2010">
        <v>117.6</v>
      </c>
      <c r="F2010">
        <v>118.6</v>
      </c>
      <c r="G2010">
        <v>1211663</v>
      </c>
      <c r="H2010">
        <v>118.4667</v>
      </c>
    </row>
    <row r="2011" spans="1:8" x14ac:dyDescent="0.3">
      <c r="A2011" t="s">
        <v>528</v>
      </c>
      <c r="B2011" t="s">
        <v>728</v>
      </c>
      <c r="C2011">
        <v>118.9</v>
      </c>
      <c r="D2011">
        <v>120.4</v>
      </c>
      <c r="E2011">
        <v>115.5</v>
      </c>
      <c r="F2011">
        <v>116</v>
      </c>
      <c r="G2011">
        <v>1968346</v>
      </c>
      <c r="H2011">
        <v>117.3</v>
      </c>
    </row>
    <row r="2012" spans="1:8" x14ac:dyDescent="0.3">
      <c r="A2012" t="s">
        <v>528</v>
      </c>
      <c r="B2012" t="s">
        <v>729</v>
      </c>
      <c r="C2012">
        <v>115.9</v>
      </c>
      <c r="D2012">
        <v>119.3</v>
      </c>
      <c r="E2012">
        <v>114.9</v>
      </c>
      <c r="F2012">
        <v>118.7</v>
      </c>
      <c r="G2012">
        <v>2827250</v>
      </c>
      <c r="H2012">
        <v>117.63330000000001</v>
      </c>
    </row>
    <row r="2013" spans="1:8" x14ac:dyDescent="0.3">
      <c r="A2013" t="s">
        <v>528</v>
      </c>
      <c r="B2013" t="s">
        <v>730</v>
      </c>
      <c r="C2013">
        <v>116.2</v>
      </c>
      <c r="D2013">
        <v>117.2</v>
      </c>
      <c r="E2013">
        <v>116.1</v>
      </c>
      <c r="F2013">
        <v>116.4</v>
      </c>
      <c r="G2013">
        <v>1646708</v>
      </c>
      <c r="H2013">
        <v>116.5667</v>
      </c>
    </row>
    <row r="2014" spans="1:8" x14ac:dyDescent="0.3">
      <c r="A2014" t="s">
        <v>528</v>
      </c>
      <c r="B2014" t="s">
        <v>731</v>
      </c>
      <c r="C2014">
        <v>120</v>
      </c>
      <c r="D2014">
        <v>120.5</v>
      </c>
      <c r="E2014">
        <v>116.5</v>
      </c>
      <c r="F2014">
        <v>116.6</v>
      </c>
      <c r="G2014">
        <v>3913556</v>
      </c>
      <c r="H2014">
        <v>117.86669999999999</v>
      </c>
    </row>
    <row r="2015" spans="1:8" x14ac:dyDescent="0.3">
      <c r="A2015" t="s">
        <v>528</v>
      </c>
      <c r="B2015" t="s">
        <v>732</v>
      </c>
      <c r="C2015">
        <v>116.9</v>
      </c>
      <c r="D2015">
        <v>117.3</v>
      </c>
      <c r="E2015">
        <v>114.4</v>
      </c>
      <c r="F2015">
        <v>115.2</v>
      </c>
      <c r="G2015">
        <v>1517402</v>
      </c>
      <c r="H2015">
        <v>115.63330000000001</v>
      </c>
    </row>
    <row r="2016" spans="1:8" x14ac:dyDescent="0.3">
      <c r="A2016" t="s">
        <v>528</v>
      </c>
      <c r="B2016" t="s">
        <v>733</v>
      </c>
      <c r="C2016">
        <v>113.3</v>
      </c>
      <c r="D2016">
        <v>119.9</v>
      </c>
      <c r="E2016">
        <v>112.4</v>
      </c>
      <c r="F2016">
        <v>117.2</v>
      </c>
      <c r="G2016">
        <v>7498629</v>
      </c>
      <c r="H2016">
        <v>116.5</v>
      </c>
    </row>
    <row r="2017" spans="1:8" x14ac:dyDescent="0.3">
      <c r="A2017" t="s">
        <v>528</v>
      </c>
      <c r="B2017" t="s">
        <v>734</v>
      </c>
      <c r="C2017">
        <v>117.2</v>
      </c>
      <c r="D2017">
        <v>118.2</v>
      </c>
      <c r="E2017">
        <v>116</v>
      </c>
      <c r="F2017">
        <v>116.5</v>
      </c>
      <c r="G2017">
        <v>2698151</v>
      </c>
      <c r="H2017">
        <v>116.9</v>
      </c>
    </row>
    <row r="2018" spans="1:8" x14ac:dyDescent="0.3">
      <c r="A2018" t="s">
        <v>528</v>
      </c>
      <c r="B2018" t="s">
        <v>735</v>
      </c>
      <c r="C2018">
        <v>116.4</v>
      </c>
      <c r="D2018">
        <v>117.3</v>
      </c>
      <c r="E2018">
        <v>114.5</v>
      </c>
      <c r="F2018">
        <v>115</v>
      </c>
      <c r="G2018">
        <v>1629015</v>
      </c>
      <c r="H2018">
        <v>115.6</v>
      </c>
    </row>
    <row r="2019" spans="1:8" x14ac:dyDescent="0.3">
      <c r="A2019" t="s">
        <v>529</v>
      </c>
      <c r="B2019" t="s">
        <v>696</v>
      </c>
      <c r="C2019">
        <v>42.32</v>
      </c>
      <c r="D2019">
        <v>46.2</v>
      </c>
      <c r="E2019">
        <v>42.02</v>
      </c>
      <c r="F2019">
        <v>45.52</v>
      </c>
      <c r="G2019">
        <v>8417357</v>
      </c>
      <c r="H2019">
        <v>44.58</v>
      </c>
    </row>
    <row r="2020" spans="1:8" x14ac:dyDescent="0.3">
      <c r="A2020" t="s">
        <v>529</v>
      </c>
      <c r="B2020" t="s">
        <v>697</v>
      </c>
      <c r="C2020">
        <v>46</v>
      </c>
      <c r="D2020">
        <v>46.56</v>
      </c>
      <c r="E2020">
        <v>44.16</v>
      </c>
      <c r="F2020">
        <v>44.2</v>
      </c>
      <c r="G2020">
        <v>6959402</v>
      </c>
      <c r="H2020">
        <v>44.973300000000002</v>
      </c>
    </row>
    <row r="2021" spans="1:8" x14ac:dyDescent="0.3">
      <c r="A2021" t="s">
        <v>529</v>
      </c>
      <c r="B2021" t="s">
        <v>698</v>
      </c>
      <c r="C2021">
        <v>44.2</v>
      </c>
      <c r="D2021">
        <v>45.38</v>
      </c>
      <c r="E2021">
        <v>42.62</v>
      </c>
      <c r="F2021">
        <v>45.04</v>
      </c>
      <c r="G2021">
        <v>6664467</v>
      </c>
      <c r="H2021">
        <v>44.346699999999998</v>
      </c>
    </row>
    <row r="2022" spans="1:8" x14ac:dyDescent="0.3">
      <c r="A2022" t="s">
        <v>529</v>
      </c>
      <c r="B2022" t="s">
        <v>699</v>
      </c>
      <c r="C2022">
        <v>45</v>
      </c>
      <c r="D2022">
        <v>45.48</v>
      </c>
      <c r="E2022">
        <v>44.16</v>
      </c>
      <c r="F2022">
        <v>45</v>
      </c>
      <c r="G2022">
        <v>5110437</v>
      </c>
      <c r="H2022">
        <v>44.88</v>
      </c>
    </row>
    <row r="2023" spans="1:8" x14ac:dyDescent="0.3">
      <c r="A2023" t="s">
        <v>529</v>
      </c>
      <c r="B2023" t="s">
        <v>700</v>
      </c>
      <c r="C2023">
        <v>45.24</v>
      </c>
      <c r="D2023">
        <v>48.4</v>
      </c>
      <c r="E2023">
        <v>44.98</v>
      </c>
      <c r="F2023">
        <v>47.2</v>
      </c>
      <c r="G2023">
        <v>8013947</v>
      </c>
      <c r="H2023">
        <v>46.86</v>
      </c>
    </row>
    <row r="2024" spans="1:8" x14ac:dyDescent="0.3">
      <c r="A2024" t="s">
        <v>529</v>
      </c>
      <c r="B2024" t="s">
        <v>77</v>
      </c>
      <c r="C2024">
        <v>47.12</v>
      </c>
      <c r="D2024">
        <v>47.12</v>
      </c>
      <c r="E2024">
        <v>44.96</v>
      </c>
      <c r="F2024">
        <v>46</v>
      </c>
      <c r="G2024">
        <v>5281963</v>
      </c>
      <c r="H2024">
        <v>46.026699999999998</v>
      </c>
    </row>
    <row r="2025" spans="1:8" x14ac:dyDescent="0.3">
      <c r="A2025" t="s">
        <v>529</v>
      </c>
      <c r="B2025" t="s">
        <v>701</v>
      </c>
      <c r="C2025">
        <v>46.12</v>
      </c>
      <c r="D2025">
        <v>48.5</v>
      </c>
      <c r="E2025">
        <v>45.88</v>
      </c>
      <c r="F2025">
        <v>46.56</v>
      </c>
      <c r="G2025">
        <v>6711355</v>
      </c>
      <c r="H2025">
        <v>46.98</v>
      </c>
    </row>
    <row r="2026" spans="1:8" x14ac:dyDescent="0.3">
      <c r="A2026" t="s">
        <v>529</v>
      </c>
      <c r="B2026" t="s">
        <v>702</v>
      </c>
      <c r="C2026">
        <v>46.74</v>
      </c>
      <c r="D2026">
        <v>47.14</v>
      </c>
      <c r="E2026">
        <v>46</v>
      </c>
      <c r="F2026">
        <v>46.1</v>
      </c>
      <c r="G2026">
        <v>3449707</v>
      </c>
      <c r="H2026">
        <v>46.4133</v>
      </c>
    </row>
    <row r="2027" spans="1:8" x14ac:dyDescent="0.3">
      <c r="A2027" t="s">
        <v>529</v>
      </c>
      <c r="B2027" t="s">
        <v>139</v>
      </c>
      <c r="C2027">
        <v>46.2</v>
      </c>
      <c r="D2027">
        <v>48.78</v>
      </c>
      <c r="E2027">
        <v>45.48</v>
      </c>
      <c r="F2027">
        <v>46.3</v>
      </c>
      <c r="G2027">
        <v>6523456</v>
      </c>
      <c r="H2027">
        <v>46.853299999999997</v>
      </c>
    </row>
    <row r="2028" spans="1:8" x14ac:dyDescent="0.3">
      <c r="A2028" t="s">
        <v>529</v>
      </c>
      <c r="B2028" t="s">
        <v>156</v>
      </c>
      <c r="C2028">
        <v>46.52</v>
      </c>
      <c r="D2028">
        <v>46.64</v>
      </c>
      <c r="E2028">
        <v>43.02</v>
      </c>
      <c r="F2028">
        <v>43.68</v>
      </c>
      <c r="G2028">
        <v>4470869</v>
      </c>
      <c r="H2028">
        <v>44.4467</v>
      </c>
    </row>
    <row r="2029" spans="1:8" x14ac:dyDescent="0.3">
      <c r="A2029" t="s">
        <v>529</v>
      </c>
      <c r="B2029" t="s">
        <v>703</v>
      </c>
      <c r="C2029">
        <v>43.92</v>
      </c>
      <c r="D2029">
        <v>44.92</v>
      </c>
      <c r="E2029">
        <v>43.92</v>
      </c>
      <c r="F2029">
        <v>44.54</v>
      </c>
      <c r="G2029">
        <v>2423761</v>
      </c>
      <c r="H2029">
        <v>44.46</v>
      </c>
    </row>
    <row r="2030" spans="1:8" x14ac:dyDescent="0.3">
      <c r="A2030" t="s">
        <v>529</v>
      </c>
      <c r="B2030" t="s">
        <v>223</v>
      </c>
      <c r="C2030">
        <v>44.56</v>
      </c>
      <c r="D2030">
        <v>44.74</v>
      </c>
      <c r="E2030">
        <v>43.36</v>
      </c>
      <c r="F2030">
        <v>44</v>
      </c>
      <c r="G2030">
        <v>3586973</v>
      </c>
      <c r="H2030">
        <v>44.033299999999997</v>
      </c>
    </row>
    <row r="2031" spans="1:8" x14ac:dyDescent="0.3">
      <c r="A2031" t="s">
        <v>529</v>
      </c>
      <c r="B2031" t="s">
        <v>228</v>
      </c>
      <c r="C2031">
        <v>43.7</v>
      </c>
      <c r="D2031">
        <v>45.2</v>
      </c>
      <c r="E2031">
        <v>43.46</v>
      </c>
      <c r="F2031">
        <v>44.3</v>
      </c>
      <c r="G2031">
        <v>3668671</v>
      </c>
      <c r="H2031">
        <v>44.32</v>
      </c>
    </row>
    <row r="2032" spans="1:8" x14ac:dyDescent="0.3">
      <c r="A2032" t="s">
        <v>529</v>
      </c>
      <c r="B2032" t="s">
        <v>704</v>
      </c>
      <c r="C2032">
        <v>44.42</v>
      </c>
      <c r="D2032">
        <v>46.3</v>
      </c>
      <c r="E2032">
        <v>44.04</v>
      </c>
      <c r="F2032">
        <v>45.7</v>
      </c>
      <c r="G2032">
        <v>4941050</v>
      </c>
      <c r="H2032">
        <v>45.346699999999998</v>
      </c>
    </row>
    <row r="2033" spans="1:8" x14ac:dyDescent="0.3">
      <c r="A2033" t="s">
        <v>529</v>
      </c>
      <c r="B2033" t="s">
        <v>705</v>
      </c>
      <c r="C2033">
        <v>45.66</v>
      </c>
      <c r="D2033">
        <v>47.8</v>
      </c>
      <c r="E2033">
        <v>45.5</v>
      </c>
      <c r="F2033">
        <v>46.98</v>
      </c>
      <c r="G2033">
        <v>4390080</v>
      </c>
      <c r="H2033">
        <v>46.76</v>
      </c>
    </row>
    <row r="2034" spans="1:8" x14ac:dyDescent="0.3">
      <c r="A2034" t="s">
        <v>529</v>
      </c>
      <c r="B2034" t="s">
        <v>706</v>
      </c>
      <c r="C2034">
        <v>47.02</v>
      </c>
      <c r="D2034">
        <v>47.92</v>
      </c>
      <c r="E2034">
        <v>45.48</v>
      </c>
      <c r="F2034">
        <v>46.52</v>
      </c>
      <c r="G2034">
        <v>4304208</v>
      </c>
      <c r="H2034">
        <v>46.64</v>
      </c>
    </row>
    <row r="2035" spans="1:8" x14ac:dyDescent="0.3">
      <c r="A2035" t="s">
        <v>529</v>
      </c>
      <c r="B2035" t="s">
        <v>265</v>
      </c>
      <c r="C2035">
        <v>47.06</v>
      </c>
      <c r="D2035">
        <v>47.62</v>
      </c>
      <c r="E2035">
        <v>44.8</v>
      </c>
      <c r="F2035">
        <v>44.8</v>
      </c>
      <c r="G2035">
        <v>3400881</v>
      </c>
      <c r="H2035">
        <v>45.74</v>
      </c>
    </row>
    <row r="2036" spans="1:8" x14ac:dyDescent="0.3">
      <c r="A2036" t="s">
        <v>529</v>
      </c>
      <c r="B2036" t="s">
        <v>707</v>
      </c>
      <c r="C2036">
        <v>46.02</v>
      </c>
      <c r="D2036">
        <v>47.66</v>
      </c>
      <c r="E2036">
        <v>44.64</v>
      </c>
      <c r="F2036">
        <v>45.36</v>
      </c>
      <c r="G2036">
        <v>8446314</v>
      </c>
      <c r="H2036">
        <v>45.886699999999998</v>
      </c>
    </row>
    <row r="2037" spans="1:8" x14ac:dyDescent="0.3">
      <c r="A2037" t="s">
        <v>529</v>
      </c>
      <c r="B2037" t="s">
        <v>271</v>
      </c>
      <c r="C2037">
        <v>45.8</v>
      </c>
      <c r="D2037">
        <v>45.96</v>
      </c>
      <c r="E2037">
        <v>41.64</v>
      </c>
      <c r="F2037">
        <v>42.1</v>
      </c>
      <c r="G2037">
        <v>6079520</v>
      </c>
      <c r="H2037">
        <v>43.2333</v>
      </c>
    </row>
    <row r="2038" spans="1:8" x14ac:dyDescent="0.3">
      <c r="A2038" t="s">
        <v>529</v>
      </c>
      <c r="B2038" t="s">
        <v>708</v>
      </c>
      <c r="C2038">
        <v>42.28</v>
      </c>
      <c r="D2038">
        <v>43.5</v>
      </c>
      <c r="E2038">
        <v>41.48</v>
      </c>
      <c r="F2038">
        <v>42</v>
      </c>
      <c r="G2038">
        <v>3203740</v>
      </c>
      <c r="H2038">
        <v>42.326700000000002</v>
      </c>
    </row>
    <row r="2039" spans="1:8" x14ac:dyDescent="0.3">
      <c r="A2039" t="s">
        <v>529</v>
      </c>
      <c r="B2039" t="s">
        <v>709</v>
      </c>
      <c r="C2039">
        <v>42.42</v>
      </c>
      <c r="D2039">
        <v>43.9</v>
      </c>
      <c r="E2039">
        <v>40.299999999999997</v>
      </c>
      <c r="F2039">
        <v>41.22</v>
      </c>
      <c r="G2039">
        <v>4613672</v>
      </c>
      <c r="H2039">
        <v>41.806699999999999</v>
      </c>
    </row>
    <row r="2040" spans="1:8" x14ac:dyDescent="0.3">
      <c r="A2040" t="s">
        <v>529</v>
      </c>
      <c r="B2040" t="s">
        <v>283</v>
      </c>
      <c r="C2040">
        <v>41.2</v>
      </c>
      <c r="D2040">
        <v>41.6</v>
      </c>
      <c r="E2040">
        <v>40.42</v>
      </c>
      <c r="F2040">
        <v>40.94</v>
      </c>
      <c r="G2040">
        <v>3338980</v>
      </c>
      <c r="H2040">
        <v>40.986699999999999</v>
      </c>
    </row>
    <row r="2041" spans="1:8" x14ac:dyDescent="0.3">
      <c r="A2041" t="s">
        <v>529</v>
      </c>
      <c r="B2041" t="s">
        <v>290</v>
      </c>
      <c r="C2041">
        <v>41.02</v>
      </c>
      <c r="D2041">
        <v>41.12</v>
      </c>
      <c r="E2041">
        <v>38.86</v>
      </c>
      <c r="F2041">
        <v>39.6</v>
      </c>
      <c r="G2041">
        <v>3956861</v>
      </c>
      <c r="H2041">
        <v>39.86</v>
      </c>
    </row>
    <row r="2042" spans="1:8" x14ac:dyDescent="0.3">
      <c r="A2042" t="s">
        <v>529</v>
      </c>
      <c r="B2042" t="s">
        <v>710</v>
      </c>
      <c r="C2042">
        <v>40.119999999999997</v>
      </c>
      <c r="D2042">
        <v>42.18</v>
      </c>
      <c r="E2042">
        <v>39.46</v>
      </c>
      <c r="F2042">
        <v>40.9</v>
      </c>
      <c r="G2042">
        <v>6744607</v>
      </c>
      <c r="H2042">
        <v>40.846699999999998</v>
      </c>
    </row>
    <row r="2043" spans="1:8" x14ac:dyDescent="0.3">
      <c r="A2043" t="s">
        <v>529</v>
      </c>
      <c r="B2043" t="s">
        <v>512</v>
      </c>
      <c r="C2043">
        <v>41.1</v>
      </c>
      <c r="D2043">
        <v>41.8</v>
      </c>
      <c r="E2043">
        <v>39.78</v>
      </c>
      <c r="F2043">
        <v>40</v>
      </c>
      <c r="G2043">
        <v>3935182</v>
      </c>
      <c r="H2043">
        <v>40.526699999999998</v>
      </c>
    </row>
    <row r="2044" spans="1:8" x14ac:dyDescent="0.3">
      <c r="A2044" t="s">
        <v>529</v>
      </c>
      <c r="B2044" t="s">
        <v>91</v>
      </c>
      <c r="C2044">
        <v>37.44</v>
      </c>
      <c r="D2044">
        <v>39.700000000000003</v>
      </c>
      <c r="E2044">
        <v>37</v>
      </c>
      <c r="F2044">
        <v>39</v>
      </c>
      <c r="G2044">
        <v>5185130</v>
      </c>
      <c r="H2044">
        <v>38.566699999999997</v>
      </c>
    </row>
    <row r="2045" spans="1:8" x14ac:dyDescent="0.3">
      <c r="A2045" t="s">
        <v>529</v>
      </c>
      <c r="B2045" t="s">
        <v>93</v>
      </c>
      <c r="C2045">
        <v>39</v>
      </c>
      <c r="D2045">
        <v>40.380000000000003</v>
      </c>
      <c r="E2045">
        <v>37.880000000000003</v>
      </c>
      <c r="F2045">
        <v>37.880000000000003</v>
      </c>
      <c r="G2045">
        <v>3505687</v>
      </c>
      <c r="H2045">
        <v>38.713299999999997</v>
      </c>
    </row>
    <row r="2046" spans="1:8" x14ac:dyDescent="0.3">
      <c r="A2046" t="s">
        <v>529</v>
      </c>
      <c r="B2046" t="s">
        <v>711</v>
      </c>
      <c r="C2046">
        <v>38.9</v>
      </c>
      <c r="D2046">
        <v>39.72</v>
      </c>
      <c r="E2046">
        <v>38.32</v>
      </c>
      <c r="F2046">
        <v>39.24</v>
      </c>
      <c r="G2046">
        <v>4747471</v>
      </c>
      <c r="H2046">
        <v>39.093299999999999</v>
      </c>
    </row>
    <row r="2047" spans="1:8" x14ac:dyDescent="0.3">
      <c r="A2047" t="s">
        <v>529</v>
      </c>
      <c r="B2047" t="s">
        <v>712</v>
      </c>
      <c r="C2047">
        <v>39.44</v>
      </c>
      <c r="D2047">
        <v>41.32</v>
      </c>
      <c r="E2047">
        <v>39.44</v>
      </c>
      <c r="F2047">
        <v>41.1</v>
      </c>
      <c r="G2047">
        <v>5970639</v>
      </c>
      <c r="H2047">
        <v>40.619999999999997</v>
      </c>
    </row>
    <row r="2048" spans="1:8" x14ac:dyDescent="0.3">
      <c r="A2048" t="s">
        <v>529</v>
      </c>
      <c r="B2048" t="s">
        <v>162</v>
      </c>
      <c r="C2048">
        <v>41.16</v>
      </c>
      <c r="D2048">
        <v>41.66</v>
      </c>
      <c r="E2048">
        <v>39.24</v>
      </c>
      <c r="F2048">
        <v>39.86</v>
      </c>
      <c r="G2048">
        <v>3957851</v>
      </c>
      <c r="H2048">
        <v>40.253300000000003</v>
      </c>
    </row>
    <row r="2049" spans="1:8" x14ac:dyDescent="0.3">
      <c r="A2049" t="s">
        <v>529</v>
      </c>
      <c r="B2049" t="s">
        <v>220</v>
      </c>
      <c r="C2049">
        <v>39.86</v>
      </c>
      <c r="D2049">
        <v>40</v>
      </c>
      <c r="E2049">
        <v>38.32</v>
      </c>
      <c r="F2049">
        <v>39.36</v>
      </c>
      <c r="G2049">
        <v>3773674</v>
      </c>
      <c r="H2049">
        <v>39.226700000000001</v>
      </c>
    </row>
    <row r="2050" spans="1:8" x14ac:dyDescent="0.3">
      <c r="A2050" t="s">
        <v>529</v>
      </c>
      <c r="B2050" t="s">
        <v>713</v>
      </c>
      <c r="C2050">
        <v>40.840000000000003</v>
      </c>
      <c r="D2050">
        <v>41.48</v>
      </c>
      <c r="E2050">
        <v>40.020000000000003</v>
      </c>
      <c r="F2050">
        <v>41.14</v>
      </c>
      <c r="G2050">
        <v>5983403</v>
      </c>
      <c r="H2050">
        <v>40.880000000000003</v>
      </c>
    </row>
    <row r="2051" spans="1:8" x14ac:dyDescent="0.3">
      <c r="A2051" t="s">
        <v>529</v>
      </c>
      <c r="B2051" t="s">
        <v>714</v>
      </c>
      <c r="C2051">
        <v>41.06</v>
      </c>
      <c r="D2051">
        <v>41.72</v>
      </c>
      <c r="E2051">
        <v>40.380000000000003</v>
      </c>
      <c r="F2051">
        <v>40.82</v>
      </c>
      <c r="G2051">
        <v>3191978</v>
      </c>
      <c r="H2051">
        <v>40.973300000000002</v>
      </c>
    </row>
    <row r="2052" spans="1:8" x14ac:dyDescent="0.3">
      <c r="A2052" t="s">
        <v>529</v>
      </c>
      <c r="B2052" t="s">
        <v>715</v>
      </c>
      <c r="C2052">
        <v>40.68</v>
      </c>
      <c r="D2052">
        <v>42.96</v>
      </c>
      <c r="E2052">
        <v>40.5</v>
      </c>
      <c r="F2052">
        <v>42.5</v>
      </c>
      <c r="G2052">
        <v>4965842</v>
      </c>
      <c r="H2052">
        <v>41.986699999999999</v>
      </c>
    </row>
    <row r="2053" spans="1:8" x14ac:dyDescent="0.3">
      <c r="A2053" t="s">
        <v>529</v>
      </c>
      <c r="B2053" t="s">
        <v>235</v>
      </c>
      <c r="C2053">
        <v>42.5</v>
      </c>
      <c r="D2053">
        <v>42.56</v>
      </c>
      <c r="E2053">
        <v>40.82</v>
      </c>
      <c r="F2053">
        <v>41.12</v>
      </c>
      <c r="G2053">
        <v>3742927</v>
      </c>
      <c r="H2053">
        <v>41.5</v>
      </c>
    </row>
    <row r="2054" spans="1:8" x14ac:dyDescent="0.3">
      <c r="A2054" t="s">
        <v>529</v>
      </c>
      <c r="B2054" t="s">
        <v>259</v>
      </c>
      <c r="C2054">
        <v>42.28</v>
      </c>
      <c r="D2054">
        <v>42.34</v>
      </c>
      <c r="E2054">
        <v>40.32</v>
      </c>
      <c r="F2054">
        <v>40.9</v>
      </c>
      <c r="G2054">
        <v>2781904</v>
      </c>
      <c r="H2054">
        <v>41.186700000000002</v>
      </c>
    </row>
    <row r="2055" spans="1:8" x14ac:dyDescent="0.3">
      <c r="A2055" t="s">
        <v>529</v>
      </c>
      <c r="B2055" t="s">
        <v>716</v>
      </c>
      <c r="C2055">
        <v>40.9</v>
      </c>
      <c r="D2055">
        <v>41.92</v>
      </c>
      <c r="E2055">
        <v>40.9</v>
      </c>
      <c r="F2055">
        <v>41.48</v>
      </c>
      <c r="G2055">
        <v>2866688</v>
      </c>
      <c r="H2055">
        <v>41.433300000000003</v>
      </c>
    </row>
    <row r="2056" spans="1:8" x14ac:dyDescent="0.3">
      <c r="A2056" t="s">
        <v>529</v>
      </c>
      <c r="B2056" t="s">
        <v>269</v>
      </c>
      <c r="C2056">
        <v>41.86</v>
      </c>
      <c r="D2056">
        <v>42.66</v>
      </c>
      <c r="E2056">
        <v>41.52</v>
      </c>
      <c r="F2056">
        <v>41.54</v>
      </c>
      <c r="G2056">
        <v>3155675</v>
      </c>
      <c r="H2056">
        <v>41.906700000000001</v>
      </c>
    </row>
    <row r="2057" spans="1:8" x14ac:dyDescent="0.3">
      <c r="A2057" t="s">
        <v>529</v>
      </c>
      <c r="B2057" t="s">
        <v>282</v>
      </c>
      <c r="C2057">
        <v>41.48</v>
      </c>
      <c r="D2057">
        <v>42.28</v>
      </c>
      <c r="E2057">
        <v>40.9</v>
      </c>
      <c r="F2057">
        <v>42.26</v>
      </c>
      <c r="G2057">
        <v>1288384</v>
      </c>
      <c r="H2057">
        <v>41.813299999999998</v>
      </c>
    </row>
    <row r="2058" spans="1:8" x14ac:dyDescent="0.3">
      <c r="A2058" t="s">
        <v>529</v>
      </c>
      <c r="B2058" t="s">
        <v>717</v>
      </c>
      <c r="C2058">
        <v>41.7</v>
      </c>
      <c r="D2058">
        <v>43.4</v>
      </c>
      <c r="E2058">
        <v>40.619999999999997</v>
      </c>
      <c r="F2058">
        <v>42.4</v>
      </c>
      <c r="G2058">
        <v>5637129</v>
      </c>
      <c r="H2058">
        <v>42.14</v>
      </c>
    </row>
    <row r="2059" spans="1:8" x14ac:dyDescent="0.3">
      <c r="A2059" t="s">
        <v>529</v>
      </c>
      <c r="B2059" t="s">
        <v>285</v>
      </c>
      <c r="C2059">
        <v>42.1</v>
      </c>
      <c r="D2059">
        <v>42.24</v>
      </c>
      <c r="E2059">
        <v>41.32</v>
      </c>
      <c r="F2059">
        <v>41.32</v>
      </c>
      <c r="G2059">
        <v>1910750</v>
      </c>
      <c r="H2059">
        <v>41.6267</v>
      </c>
    </row>
    <row r="2060" spans="1:8" x14ac:dyDescent="0.3">
      <c r="A2060" t="s">
        <v>529</v>
      </c>
      <c r="B2060" t="s">
        <v>718</v>
      </c>
      <c r="C2060">
        <v>41.38</v>
      </c>
      <c r="D2060">
        <v>42.54</v>
      </c>
      <c r="E2060">
        <v>41.1</v>
      </c>
      <c r="F2060">
        <v>41.26</v>
      </c>
      <c r="G2060">
        <v>2945824</v>
      </c>
      <c r="H2060">
        <v>41.633299999999998</v>
      </c>
    </row>
    <row r="2061" spans="1:8" x14ac:dyDescent="0.3">
      <c r="A2061" t="s">
        <v>529</v>
      </c>
      <c r="B2061" t="s">
        <v>291</v>
      </c>
      <c r="C2061">
        <v>41.26</v>
      </c>
      <c r="D2061">
        <v>41.98</v>
      </c>
      <c r="E2061">
        <v>40</v>
      </c>
      <c r="F2061">
        <v>40.22</v>
      </c>
      <c r="G2061">
        <v>2161098</v>
      </c>
      <c r="H2061">
        <v>40.7333</v>
      </c>
    </row>
    <row r="2062" spans="1:8" x14ac:dyDescent="0.3">
      <c r="A2062" t="s">
        <v>529</v>
      </c>
      <c r="B2062" t="s">
        <v>295</v>
      </c>
      <c r="C2062">
        <v>40.340000000000003</v>
      </c>
      <c r="D2062">
        <v>41</v>
      </c>
      <c r="E2062">
        <v>38.68</v>
      </c>
      <c r="F2062">
        <v>39.04</v>
      </c>
      <c r="G2062">
        <v>3241581</v>
      </c>
      <c r="H2062">
        <v>39.573300000000003</v>
      </c>
    </row>
    <row r="2063" spans="1:8" x14ac:dyDescent="0.3">
      <c r="A2063" t="s">
        <v>529</v>
      </c>
      <c r="B2063" t="s">
        <v>298</v>
      </c>
      <c r="C2063">
        <v>39.119999999999997</v>
      </c>
      <c r="D2063">
        <v>41.2</v>
      </c>
      <c r="E2063">
        <v>38</v>
      </c>
      <c r="F2063">
        <v>40.5</v>
      </c>
      <c r="G2063">
        <v>7883903</v>
      </c>
      <c r="H2063">
        <v>39.9</v>
      </c>
    </row>
    <row r="2064" spans="1:8" x14ac:dyDescent="0.3">
      <c r="A2064" t="s">
        <v>529</v>
      </c>
      <c r="B2064" t="s">
        <v>719</v>
      </c>
      <c r="C2064">
        <v>40.520000000000003</v>
      </c>
      <c r="D2064">
        <v>40.78</v>
      </c>
      <c r="E2064">
        <v>39.799999999999997</v>
      </c>
      <c r="F2064">
        <v>40.54</v>
      </c>
      <c r="G2064">
        <v>3274401</v>
      </c>
      <c r="H2064">
        <v>40.3733</v>
      </c>
    </row>
    <row r="2065" spans="1:8" x14ac:dyDescent="0.3">
      <c r="A2065" t="s">
        <v>529</v>
      </c>
      <c r="B2065" t="s">
        <v>720</v>
      </c>
      <c r="C2065">
        <v>41.14</v>
      </c>
      <c r="D2065">
        <v>41.92</v>
      </c>
      <c r="E2065">
        <v>40.619999999999997</v>
      </c>
      <c r="F2065">
        <v>40.840000000000003</v>
      </c>
      <c r="G2065">
        <v>3136316</v>
      </c>
      <c r="H2065">
        <v>41.1267</v>
      </c>
    </row>
    <row r="2066" spans="1:8" x14ac:dyDescent="0.3">
      <c r="A2066" t="s">
        <v>529</v>
      </c>
      <c r="B2066" t="s">
        <v>721</v>
      </c>
      <c r="C2066">
        <v>40.74</v>
      </c>
      <c r="D2066">
        <v>40.74</v>
      </c>
      <c r="E2066">
        <v>40</v>
      </c>
      <c r="F2066">
        <v>40.5</v>
      </c>
      <c r="G2066">
        <v>2505939</v>
      </c>
      <c r="H2066">
        <v>40.4133</v>
      </c>
    </row>
    <row r="2067" spans="1:8" x14ac:dyDescent="0.3">
      <c r="A2067" t="s">
        <v>529</v>
      </c>
      <c r="B2067" t="s">
        <v>96</v>
      </c>
      <c r="C2067">
        <v>40.54</v>
      </c>
      <c r="D2067">
        <v>40.64</v>
      </c>
      <c r="E2067">
        <v>39.479999999999997</v>
      </c>
      <c r="F2067">
        <v>39.659999999999997</v>
      </c>
      <c r="G2067">
        <v>1608128</v>
      </c>
      <c r="H2067">
        <v>39.926699999999997</v>
      </c>
    </row>
    <row r="2068" spans="1:8" x14ac:dyDescent="0.3">
      <c r="A2068" t="s">
        <v>529</v>
      </c>
      <c r="B2068" t="s">
        <v>722</v>
      </c>
      <c r="C2068">
        <v>39.700000000000003</v>
      </c>
      <c r="D2068">
        <v>40.6</v>
      </c>
      <c r="E2068">
        <v>39.28</v>
      </c>
      <c r="F2068">
        <v>39.76</v>
      </c>
      <c r="G2068">
        <v>3518250</v>
      </c>
      <c r="H2068">
        <v>39.880000000000003</v>
      </c>
    </row>
    <row r="2069" spans="1:8" x14ac:dyDescent="0.3">
      <c r="A2069" t="s">
        <v>529</v>
      </c>
      <c r="B2069" t="s">
        <v>164</v>
      </c>
      <c r="C2069">
        <v>39.76</v>
      </c>
      <c r="D2069">
        <v>40.58</v>
      </c>
      <c r="E2069">
        <v>38.28</v>
      </c>
      <c r="F2069">
        <v>38.82</v>
      </c>
      <c r="G2069">
        <v>2885378</v>
      </c>
      <c r="H2069">
        <v>39.226700000000001</v>
      </c>
    </row>
    <row r="2070" spans="1:8" x14ac:dyDescent="0.3">
      <c r="A2070" t="s">
        <v>529</v>
      </c>
      <c r="B2070" t="s">
        <v>723</v>
      </c>
      <c r="C2070">
        <v>40.5</v>
      </c>
      <c r="D2070">
        <v>40.78</v>
      </c>
      <c r="E2070">
        <v>39.82</v>
      </c>
      <c r="F2070">
        <v>40.159999999999997</v>
      </c>
      <c r="G2070">
        <v>3625130</v>
      </c>
      <c r="H2070">
        <v>40.253300000000003</v>
      </c>
    </row>
    <row r="2071" spans="1:8" x14ac:dyDescent="0.3">
      <c r="A2071" t="s">
        <v>529</v>
      </c>
      <c r="B2071" t="s">
        <v>724</v>
      </c>
      <c r="C2071">
        <v>40.299999999999997</v>
      </c>
      <c r="D2071">
        <v>40.880000000000003</v>
      </c>
      <c r="E2071">
        <v>39.76</v>
      </c>
      <c r="F2071">
        <v>40.6</v>
      </c>
      <c r="G2071">
        <v>3316642</v>
      </c>
      <c r="H2071">
        <v>40.4133</v>
      </c>
    </row>
    <row r="2072" spans="1:8" x14ac:dyDescent="0.3">
      <c r="A2072" t="s">
        <v>529</v>
      </c>
      <c r="B2072" t="s">
        <v>725</v>
      </c>
      <c r="C2072">
        <v>40.880000000000003</v>
      </c>
      <c r="D2072">
        <v>41.88</v>
      </c>
      <c r="E2072">
        <v>40.64</v>
      </c>
      <c r="F2072">
        <v>41.68</v>
      </c>
      <c r="G2072">
        <v>2652378</v>
      </c>
      <c r="H2072">
        <v>41.4</v>
      </c>
    </row>
    <row r="2073" spans="1:8" x14ac:dyDescent="0.3">
      <c r="A2073" t="s">
        <v>529</v>
      </c>
      <c r="B2073" t="s">
        <v>242</v>
      </c>
      <c r="C2073">
        <v>41.66</v>
      </c>
      <c r="D2073">
        <v>43.56</v>
      </c>
      <c r="E2073">
        <v>40.700000000000003</v>
      </c>
      <c r="F2073">
        <v>43.04</v>
      </c>
      <c r="G2073">
        <v>4693741</v>
      </c>
      <c r="H2073">
        <v>42.433300000000003</v>
      </c>
    </row>
    <row r="2074" spans="1:8" x14ac:dyDescent="0.3">
      <c r="A2074" t="s">
        <v>529</v>
      </c>
      <c r="B2074" t="s">
        <v>726</v>
      </c>
      <c r="C2074">
        <v>43.7</v>
      </c>
      <c r="D2074">
        <v>44.2</v>
      </c>
      <c r="E2074">
        <v>42.2</v>
      </c>
      <c r="F2074">
        <v>42.8</v>
      </c>
      <c r="G2074">
        <v>3214183</v>
      </c>
      <c r="H2074">
        <v>43.066699999999997</v>
      </c>
    </row>
    <row r="2075" spans="1:8" x14ac:dyDescent="0.3">
      <c r="A2075" t="s">
        <v>529</v>
      </c>
      <c r="B2075" t="s">
        <v>727</v>
      </c>
      <c r="C2075">
        <v>42.8</v>
      </c>
      <c r="D2075">
        <v>43.36</v>
      </c>
      <c r="E2075">
        <v>42.42</v>
      </c>
      <c r="F2075">
        <v>42.64</v>
      </c>
      <c r="G2075">
        <v>2154057</v>
      </c>
      <c r="H2075">
        <v>42.806699999999999</v>
      </c>
    </row>
    <row r="2076" spans="1:8" x14ac:dyDescent="0.3">
      <c r="A2076" t="s">
        <v>529</v>
      </c>
      <c r="B2076" t="s">
        <v>728</v>
      </c>
      <c r="C2076">
        <v>42.8</v>
      </c>
      <c r="D2076">
        <v>43.14</v>
      </c>
      <c r="E2076">
        <v>41.7</v>
      </c>
      <c r="F2076">
        <v>42.02</v>
      </c>
      <c r="G2076">
        <v>2250412</v>
      </c>
      <c r="H2076">
        <v>42.286700000000003</v>
      </c>
    </row>
    <row r="2077" spans="1:8" x14ac:dyDescent="0.3">
      <c r="A2077" t="s">
        <v>529</v>
      </c>
      <c r="B2077" t="s">
        <v>729</v>
      </c>
      <c r="C2077">
        <v>42.02</v>
      </c>
      <c r="D2077">
        <v>42.66</v>
      </c>
      <c r="E2077">
        <v>41.62</v>
      </c>
      <c r="F2077">
        <v>42.18</v>
      </c>
      <c r="G2077">
        <v>3352516</v>
      </c>
      <c r="H2077">
        <v>42.153300000000002</v>
      </c>
    </row>
    <row r="2078" spans="1:8" x14ac:dyDescent="0.3">
      <c r="A2078" t="s">
        <v>529</v>
      </c>
      <c r="B2078" t="s">
        <v>730</v>
      </c>
      <c r="C2078">
        <v>42.18</v>
      </c>
      <c r="D2078">
        <v>42.58</v>
      </c>
      <c r="E2078">
        <v>41.38</v>
      </c>
      <c r="F2078">
        <v>41.76</v>
      </c>
      <c r="G2078">
        <v>2652341</v>
      </c>
      <c r="H2078">
        <v>41.906700000000001</v>
      </c>
    </row>
    <row r="2079" spans="1:8" x14ac:dyDescent="0.3">
      <c r="A2079" t="s">
        <v>529</v>
      </c>
      <c r="B2079" t="s">
        <v>731</v>
      </c>
      <c r="C2079">
        <v>41.88</v>
      </c>
      <c r="D2079">
        <v>44.04</v>
      </c>
      <c r="E2079">
        <v>40.799999999999997</v>
      </c>
      <c r="F2079">
        <v>42.88</v>
      </c>
      <c r="G2079">
        <v>5395314</v>
      </c>
      <c r="H2079">
        <v>42.573300000000003</v>
      </c>
    </row>
    <row r="2080" spans="1:8" x14ac:dyDescent="0.3">
      <c r="A2080" t="s">
        <v>529</v>
      </c>
      <c r="B2080" t="s">
        <v>732</v>
      </c>
      <c r="C2080">
        <v>42.9</v>
      </c>
      <c r="D2080">
        <v>44.2</v>
      </c>
      <c r="E2080">
        <v>42.6</v>
      </c>
      <c r="F2080">
        <v>43.36</v>
      </c>
      <c r="G2080">
        <v>4221487</v>
      </c>
      <c r="H2080">
        <v>43.386699999999998</v>
      </c>
    </row>
    <row r="2081" spans="1:8" x14ac:dyDescent="0.3">
      <c r="A2081" t="s">
        <v>529</v>
      </c>
      <c r="B2081" t="s">
        <v>733</v>
      </c>
      <c r="C2081">
        <v>43.36</v>
      </c>
      <c r="D2081">
        <v>46.98</v>
      </c>
      <c r="E2081">
        <v>43.36</v>
      </c>
      <c r="F2081">
        <v>45.88</v>
      </c>
      <c r="G2081">
        <v>8162177</v>
      </c>
      <c r="H2081">
        <v>45.406700000000001</v>
      </c>
    </row>
    <row r="2082" spans="1:8" x14ac:dyDescent="0.3">
      <c r="A2082" t="s">
        <v>529</v>
      </c>
      <c r="B2082" t="s">
        <v>734</v>
      </c>
      <c r="C2082">
        <v>46.18</v>
      </c>
      <c r="D2082">
        <v>49.98</v>
      </c>
      <c r="E2082">
        <v>46</v>
      </c>
      <c r="F2082">
        <v>49.5</v>
      </c>
      <c r="G2082">
        <v>8678250</v>
      </c>
      <c r="H2082">
        <v>48.493299999999998</v>
      </c>
    </row>
    <row r="2083" spans="1:8" x14ac:dyDescent="0.3">
      <c r="A2083" t="s">
        <v>529</v>
      </c>
      <c r="B2083" t="s">
        <v>735</v>
      </c>
      <c r="C2083">
        <v>50</v>
      </c>
      <c r="D2083">
        <v>50</v>
      </c>
      <c r="E2083">
        <v>48.02</v>
      </c>
      <c r="F2083">
        <v>48.14</v>
      </c>
      <c r="G2083">
        <v>3970456</v>
      </c>
      <c r="H2083">
        <v>48.72</v>
      </c>
    </row>
    <row r="2084" spans="1:8" x14ac:dyDescent="0.3">
      <c r="A2084" t="s">
        <v>258</v>
      </c>
      <c r="B2084" t="s">
        <v>696</v>
      </c>
      <c r="C2084">
        <v>30.28</v>
      </c>
      <c r="D2084">
        <v>31.38</v>
      </c>
      <c r="E2084">
        <v>29.94</v>
      </c>
      <c r="F2084">
        <v>30.44</v>
      </c>
      <c r="G2084">
        <v>1528970</v>
      </c>
      <c r="H2084">
        <v>30.5867</v>
      </c>
    </row>
    <row r="2085" spans="1:8" x14ac:dyDescent="0.3">
      <c r="A2085" t="s">
        <v>258</v>
      </c>
      <c r="B2085" t="s">
        <v>697</v>
      </c>
      <c r="C2085">
        <v>30.56</v>
      </c>
      <c r="D2085">
        <v>31.08</v>
      </c>
      <c r="E2085">
        <v>30</v>
      </c>
      <c r="F2085">
        <v>30</v>
      </c>
      <c r="G2085">
        <v>1391154</v>
      </c>
      <c r="H2085">
        <v>30.36</v>
      </c>
    </row>
    <row r="2086" spans="1:8" x14ac:dyDescent="0.3">
      <c r="A2086" t="s">
        <v>258</v>
      </c>
      <c r="B2086" t="s">
        <v>698</v>
      </c>
      <c r="C2086">
        <v>30.16</v>
      </c>
      <c r="D2086">
        <v>30.78</v>
      </c>
      <c r="E2086">
        <v>30.02</v>
      </c>
      <c r="F2086">
        <v>30.48</v>
      </c>
      <c r="G2086">
        <v>1332257</v>
      </c>
      <c r="H2086">
        <v>30.4267</v>
      </c>
    </row>
    <row r="2087" spans="1:8" x14ac:dyDescent="0.3">
      <c r="A2087" t="s">
        <v>258</v>
      </c>
      <c r="B2087" t="s">
        <v>699</v>
      </c>
      <c r="C2087">
        <v>30.56</v>
      </c>
      <c r="D2087">
        <v>30.7</v>
      </c>
      <c r="E2087">
        <v>30.02</v>
      </c>
      <c r="F2087">
        <v>30.24</v>
      </c>
      <c r="G2087">
        <v>1224863</v>
      </c>
      <c r="H2087">
        <v>30.32</v>
      </c>
    </row>
    <row r="2088" spans="1:8" x14ac:dyDescent="0.3">
      <c r="A2088" t="s">
        <v>258</v>
      </c>
      <c r="B2088" t="s">
        <v>700</v>
      </c>
      <c r="C2088">
        <v>30.42</v>
      </c>
      <c r="D2088">
        <v>31.02</v>
      </c>
      <c r="E2088">
        <v>28.9</v>
      </c>
      <c r="F2088">
        <v>29.7</v>
      </c>
      <c r="G2088">
        <v>1904600</v>
      </c>
      <c r="H2088">
        <v>29.8733</v>
      </c>
    </row>
    <row r="2089" spans="1:8" x14ac:dyDescent="0.3">
      <c r="A2089" t="s">
        <v>258</v>
      </c>
      <c r="B2089" t="s">
        <v>77</v>
      </c>
      <c r="C2089">
        <v>29.28</v>
      </c>
      <c r="D2089">
        <v>30.18</v>
      </c>
      <c r="E2089">
        <v>29.06</v>
      </c>
      <c r="F2089">
        <v>29.32</v>
      </c>
      <c r="G2089">
        <v>1139795</v>
      </c>
      <c r="H2089">
        <v>29.52</v>
      </c>
    </row>
    <row r="2090" spans="1:8" x14ac:dyDescent="0.3">
      <c r="A2090" t="s">
        <v>258</v>
      </c>
      <c r="B2090" t="s">
        <v>701</v>
      </c>
      <c r="C2090">
        <v>29.58</v>
      </c>
      <c r="D2090">
        <v>30.28</v>
      </c>
      <c r="E2090">
        <v>29.16</v>
      </c>
      <c r="F2090">
        <v>29.72</v>
      </c>
      <c r="G2090">
        <v>1193315</v>
      </c>
      <c r="H2090">
        <v>29.72</v>
      </c>
    </row>
    <row r="2091" spans="1:8" x14ac:dyDescent="0.3">
      <c r="A2091" t="s">
        <v>258</v>
      </c>
      <c r="B2091" t="s">
        <v>702</v>
      </c>
      <c r="C2091">
        <v>29.82</v>
      </c>
      <c r="D2091">
        <v>30.56</v>
      </c>
      <c r="E2091">
        <v>29.82</v>
      </c>
      <c r="F2091">
        <v>30.18</v>
      </c>
      <c r="G2091">
        <v>959602</v>
      </c>
      <c r="H2091">
        <v>30.186699999999998</v>
      </c>
    </row>
    <row r="2092" spans="1:8" x14ac:dyDescent="0.3">
      <c r="A2092" t="s">
        <v>258</v>
      </c>
      <c r="B2092" t="s">
        <v>139</v>
      </c>
      <c r="C2092">
        <v>30.18</v>
      </c>
      <c r="D2092">
        <v>30.22</v>
      </c>
      <c r="E2092">
        <v>29.48</v>
      </c>
      <c r="F2092">
        <v>29.62</v>
      </c>
      <c r="G2092">
        <v>569569</v>
      </c>
      <c r="H2092">
        <v>29.773299999999999</v>
      </c>
    </row>
    <row r="2093" spans="1:8" x14ac:dyDescent="0.3">
      <c r="A2093" t="s">
        <v>258</v>
      </c>
      <c r="B2093" t="s">
        <v>156</v>
      </c>
      <c r="C2093">
        <v>29.66</v>
      </c>
      <c r="D2093">
        <v>29.88</v>
      </c>
      <c r="E2093">
        <v>28.44</v>
      </c>
      <c r="F2093">
        <v>28.62</v>
      </c>
      <c r="G2093">
        <v>866152</v>
      </c>
      <c r="H2093">
        <v>28.98</v>
      </c>
    </row>
    <row r="2094" spans="1:8" x14ac:dyDescent="0.3">
      <c r="A2094" t="s">
        <v>258</v>
      </c>
      <c r="B2094" t="s">
        <v>703</v>
      </c>
      <c r="C2094">
        <v>28</v>
      </c>
      <c r="D2094">
        <v>28.48</v>
      </c>
      <c r="E2094">
        <v>27.86</v>
      </c>
      <c r="F2094">
        <v>28.08</v>
      </c>
      <c r="G2094">
        <v>2030007</v>
      </c>
      <c r="H2094">
        <v>28.14</v>
      </c>
    </row>
    <row r="2095" spans="1:8" x14ac:dyDescent="0.3">
      <c r="A2095" t="s">
        <v>258</v>
      </c>
      <c r="B2095" t="s">
        <v>223</v>
      </c>
      <c r="C2095">
        <v>28.2</v>
      </c>
      <c r="D2095">
        <v>28.5</v>
      </c>
      <c r="E2095">
        <v>28</v>
      </c>
      <c r="F2095">
        <v>28.28</v>
      </c>
      <c r="G2095">
        <v>1258081</v>
      </c>
      <c r="H2095">
        <v>28.26</v>
      </c>
    </row>
    <row r="2096" spans="1:8" x14ac:dyDescent="0.3">
      <c r="A2096" t="s">
        <v>258</v>
      </c>
      <c r="B2096" t="s">
        <v>228</v>
      </c>
      <c r="C2096">
        <v>28.28</v>
      </c>
      <c r="D2096">
        <v>28.36</v>
      </c>
      <c r="E2096">
        <v>28</v>
      </c>
      <c r="F2096">
        <v>28</v>
      </c>
      <c r="G2096">
        <v>736688</v>
      </c>
      <c r="H2096">
        <v>28.12</v>
      </c>
    </row>
    <row r="2097" spans="1:8" x14ac:dyDescent="0.3">
      <c r="A2097" t="s">
        <v>258</v>
      </c>
      <c r="B2097" t="s">
        <v>704</v>
      </c>
      <c r="C2097">
        <v>28.02</v>
      </c>
      <c r="D2097">
        <v>28.32</v>
      </c>
      <c r="E2097">
        <v>27.7</v>
      </c>
      <c r="F2097">
        <v>28.18</v>
      </c>
      <c r="G2097">
        <v>1498657</v>
      </c>
      <c r="H2097">
        <v>28.066700000000001</v>
      </c>
    </row>
    <row r="2098" spans="1:8" x14ac:dyDescent="0.3">
      <c r="A2098" t="s">
        <v>258</v>
      </c>
      <c r="B2098" t="s">
        <v>705</v>
      </c>
      <c r="C2098">
        <v>28.32</v>
      </c>
      <c r="D2098">
        <v>28.68</v>
      </c>
      <c r="E2098">
        <v>28.14</v>
      </c>
      <c r="F2098">
        <v>28.36</v>
      </c>
      <c r="G2098">
        <v>1309983</v>
      </c>
      <c r="H2098">
        <v>28.3933</v>
      </c>
    </row>
    <row r="2099" spans="1:8" x14ac:dyDescent="0.3">
      <c r="A2099" t="s">
        <v>258</v>
      </c>
      <c r="B2099" t="s">
        <v>706</v>
      </c>
      <c r="C2099">
        <v>28.5</v>
      </c>
      <c r="D2099">
        <v>29.4</v>
      </c>
      <c r="E2099">
        <v>28.48</v>
      </c>
      <c r="F2099">
        <v>29.18</v>
      </c>
      <c r="G2099">
        <v>1940467</v>
      </c>
      <c r="H2099">
        <v>29.02</v>
      </c>
    </row>
    <row r="2100" spans="1:8" x14ac:dyDescent="0.3">
      <c r="A2100" t="s">
        <v>258</v>
      </c>
      <c r="B2100" t="s">
        <v>265</v>
      </c>
      <c r="C2100">
        <v>29.36</v>
      </c>
      <c r="D2100">
        <v>29.7</v>
      </c>
      <c r="E2100">
        <v>28.94</v>
      </c>
      <c r="F2100">
        <v>29.02</v>
      </c>
      <c r="G2100">
        <v>1604599</v>
      </c>
      <c r="H2100">
        <v>29.22</v>
      </c>
    </row>
    <row r="2101" spans="1:8" x14ac:dyDescent="0.3">
      <c r="A2101" t="s">
        <v>258</v>
      </c>
      <c r="B2101" t="s">
        <v>707</v>
      </c>
      <c r="C2101">
        <v>29.12</v>
      </c>
      <c r="D2101">
        <v>29.26</v>
      </c>
      <c r="E2101">
        <v>28.04</v>
      </c>
      <c r="F2101">
        <v>28.06</v>
      </c>
      <c r="G2101">
        <v>1849360</v>
      </c>
      <c r="H2101">
        <v>28.453299999999999</v>
      </c>
    </row>
    <row r="2102" spans="1:8" x14ac:dyDescent="0.3">
      <c r="A2102" t="s">
        <v>258</v>
      </c>
      <c r="B2102" t="s">
        <v>271</v>
      </c>
      <c r="C2102">
        <v>28.2</v>
      </c>
      <c r="D2102">
        <v>28.36</v>
      </c>
      <c r="E2102">
        <v>26.66</v>
      </c>
      <c r="F2102">
        <v>26.66</v>
      </c>
      <c r="G2102">
        <v>1450836</v>
      </c>
      <c r="H2102">
        <v>27.226700000000001</v>
      </c>
    </row>
    <row r="2103" spans="1:8" x14ac:dyDescent="0.3">
      <c r="A2103" t="s">
        <v>258</v>
      </c>
      <c r="B2103" t="s">
        <v>708</v>
      </c>
      <c r="C2103">
        <v>26.76</v>
      </c>
      <c r="D2103">
        <v>27.24</v>
      </c>
      <c r="E2103">
        <v>26.5</v>
      </c>
      <c r="F2103">
        <v>26.86</v>
      </c>
      <c r="G2103">
        <v>881230</v>
      </c>
      <c r="H2103">
        <v>26.866700000000002</v>
      </c>
    </row>
    <row r="2104" spans="1:8" x14ac:dyDescent="0.3">
      <c r="A2104" t="s">
        <v>258</v>
      </c>
      <c r="B2104" t="s">
        <v>709</v>
      </c>
      <c r="C2104">
        <v>27.42</v>
      </c>
      <c r="D2104">
        <v>27.74</v>
      </c>
      <c r="E2104">
        <v>26.76</v>
      </c>
      <c r="F2104">
        <v>26.86</v>
      </c>
      <c r="G2104">
        <v>1144177</v>
      </c>
      <c r="H2104">
        <v>27.12</v>
      </c>
    </row>
    <row r="2105" spans="1:8" x14ac:dyDescent="0.3">
      <c r="A2105" t="s">
        <v>258</v>
      </c>
      <c r="B2105" t="s">
        <v>283</v>
      </c>
      <c r="C2105">
        <v>27</v>
      </c>
      <c r="D2105">
        <v>27</v>
      </c>
      <c r="E2105">
        <v>26.72</v>
      </c>
      <c r="F2105">
        <v>26.74</v>
      </c>
      <c r="G2105">
        <v>524999</v>
      </c>
      <c r="H2105">
        <v>26.82</v>
      </c>
    </row>
    <row r="2106" spans="1:8" x14ac:dyDescent="0.3">
      <c r="A2106" t="s">
        <v>258</v>
      </c>
      <c r="B2106" t="s">
        <v>290</v>
      </c>
      <c r="C2106">
        <v>26.74</v>
      </c>
      <c r="D2106">
        <v>27.34</v>
      </c>
      <c r="E2106">
        <v>26.1</v>
      </c>
      <c r="F2106">
        <v>26.78</v>
      </c>
      <c r="G2106">
        <v>925058</v>
      </c>
      <c r="H2106">
        <v>26.74</v>
      </c>
    </row>
    <row r="2107" spans="1:8" x14ac:dyDescent="0.3">
      <c r="A2107" t="s">
        <v>258</v>
      </c>
      <c r="B2107" t="s">
        <v>710</v>
      </c>
      <c r="C2107">
        <v>26.86</v>
      </c>
      <c r="D2107">
        <v>27.26</v>
      </c>
      <c r="E2107">
        <v>26.32</v>
      </c>
      <c r="F2107">
        <v>26.96</v>
      </c>
      <c r="G2107">
        <v>735775</v>
      </c>
      <c r="H2107">
        <v>26.846699999999998</v>
      </c>
    </row>
    <row r="2108" spans="1:8" x14ac:dyDescent="0.3">
      <c r="A2108" t="s">
        <v>258</v>
      </c>
      <c r="B2108" t="s">
        <v>512</v>
      </c>
      <c r="C2108">
        <v>27.3</v>
      </c>
      <c r="D2108">
        <v>27.66</v>
      </c>
      <c r="E2108">
        <v>26.1</v>
      </c>
      <c r="F2108">
        <v>26.42</v>
      </c>
      <c r="G2108">
        <v>994663</v>
      </c>
      <c r="H2108">
        <v>26.726700000000001</v>
      </c>
    </row>
    <row r="2109" spans="1:8" x14ac:dyDescent="0.3">
      <c r="A2109" t="s">
        <v>258</v>
      </c>
      <c r="B2109" t="s">
        <v>91</v>
      </c>
      <c r="C2109">
        <v>24.5</v>
      </c>
      <c r="D2109">
        <v>25.44</v>
      </c>
      <c r="E2109">
        <v>24.34</v>
      </c>
      <c r="F2109">
        <v>24.44</v>
      </c>
      <c r="G2109">
        <v>1094482</v>
      </c>
      <c r="H2109">
        <v>24.74</v>
      </c>
    </row>
    <row r="2110" spans="1:8" x14ac:dyDescent="0.3">
      <c r="A2110" t="s">
        <v>258</v>
      </c>
      <c r="B2110" t="s">
        <v>93</v>
      </c>
      <c r="C2110">
        <v>24.44</v>
      </c>
      <c r="D2110">
        <v>25</v>
      </c>
      <c r="E2110">
        <v>24.3</v>
      </c>
      <c r="F2110">
        <v>24.48</v>
      </c>
      <c r="G2110">
        <v>733363</v>
      </c>
      <c r="H2110">
        <v>24.593299999999999</v>
      </c>
    </row>
    <row r="2111" spans="1:8" x14ac:dyDescent="0.3">
      <c r="A2111" t="s">
        <v>258</v>
      </c>
      <c r="B2111" t="s">
        <v>711</v>
      </c>
      <c r="C2111">
        <v>24.72</v>
      </c>
      <c r="D2111">
        <v>24.92</v>
      </c>
      <c r="E2111">
        <v>24.26</v>
      </c>
      <c r="F2111">
        <v>24.62</v>
      </c>
      <c r="G2111">
        <v>485764</v>
      </c>
      <c r="H2111">
        <v>24.6</v>
      </c>
    </row>
    <row r="2112" spans="1:8" x14ac:dyDescent="0.3">
      <c r="A2112" t="s">
        <v>258</v>
      </c>
      <c r="B2112" t="s">
        <v>712</v>
      </c>
      <c r="C2112">
        <v>24.7</v>
      </c>
      <c r="D2112">
        <v>25.3</v>
      </c>
      <c r="E2112">
        <v>24.7</v>
      </c>
      <c r="F2112">
        <v>24.96</v>
      </c>
      <c r="G2112">
        <v>462570</v>
      </c>
      <c r="H2112">
        <v>24.986699999999999</v>
      </c>
    </row>
    <row r="2113" spans="1:8" x14ac:dyDescent="0.3">
      <c r="A2113" t="s">
        <v>258</v>
      </c>
      <c r="B2113" t="s">
        <v>162</v>
      </c>
      <c r="C2113">
        <v>24.96</v>
      </c>
      <c r="D2113">
        <v>26.32</v>
      </c>
      <c r="E2113">
        <v>24.44</v>
      </c>
      <c r="F2113">
        <v>24.78</v>
      </c>
      <c r="G2113">
        <v>1517872</v>
      </c>
      <c r="H2113">
        <v>25.18</v>
      </c>
    </row>
    <row r="2114" spans="1:8" x14ac:dyDescent="0.3">
      <c r="A2114" t="s">
        <v>258</v>
      </c>
      <c r="B2114" t="s">
        <v>220</v>
      </c>
      <c r="C2114">
        <v>24.78</v>
      </c>
      <c r="D2114">
        <v>24.78</v>
      </c>
      <c r="E2114">
        <v>23.66</v>
      </c>
      <c r="F2114">
        <v>23.9</v>
      </c>
      <c r="G2114">
        <v>777079</v>
      </c>
      <c r="H2114">
        <v>24.113299999999999</v>
      </c>
    </row>
    <row r="2115" spans="1:8" x14ac:dyDescent="0.3">
      <c r="A2115" t="s">
        <v>258</v>
      </c>
      <c r="B2115" t="s">
        <v>713</v>
      </c>
      <c r="C2115">
        <v>24.4</v>
      </c>
      <c r="D2115">
        <v>24.94</v>
      </c>
      <c r="E2115">
        <v>24.18</v>
      </c>
      <c r="F2115">
        <v>24.88</v>
      </c>
      <c r="G2115">
        <v>613828</v>
      </c>
      <c r="H2115">
        <v>24.666699999999999</v>
      </c>
    </row>
    <row r="2116" spans="1:8" x14ac:dyDescent="0.3">
      <c r="A2116" t="s">
        <v>258</v>
      </c>
      <c r="B2116" t="s">
        <v>714</v>
      </c>
      <c r="C2116">
        <v>24.86</v>
      </c>
      <c r="D2116">
        <v>25.1</v>
      </c>
      <c r="E2116">
        <v>24.3</v>
      </c>
      <c r="F2116">
        <v>24.52</v>
      </c>
      <c r="G2116">
        <v>434078</v>
      </c>
      <c r="H2116">
        <v>24.64</v>
      </c>
    </row>
    <row r="2117" spans="1:8" x14ac:dyDescent="0.3">
      <c r="A2117" t="s">
        <v>258</v>
      </c>
      <c r="B2117" t="s">
        <v>715</v>
      </c>
      <c r="C2117">
        <v>24.6</v>
      </c>
      <c r="D2117">
        <v>26.84</v>
      </c>
      <c r="E2117">
        <v>24.3</v>
      </c>
      <c r="F2117">
        <v>26.36</v>
      </c>
      <c r="G2117">
        <v>1770702</v>
      </c>
      <c r="H2117">
        <v>25.833300000000001</v>
      </c>
    </row>
    <row r="2118" spans="1:8" x14ac:dyDescent="0.3">
      <c r="A2118" t="s">
        <v>258</v>
      </c>
      <c r="B2118" t="s">
        <v>235</v>
      </c>
      <c r="C2118">
        <v>26.5</v>
      </c>
      <c r="D2118">
        <v>27.3</v>
      </c>
      <c r="E2118">
        <v>26.24</v>
      </c>
      <c r="F2118">
        <v>26.64</v>
      </c>
      <c r="G2118">
        <v>2162954</v>
      </c>
      <c r="H2118">
        <v>26.726700000000001</v>
      </c>
    </row>
    <row r="2119" spans="1:8" x14ac:dyDescent="0.3">
      <c r="A2119" t="s">
        <v>258</v>
      </c>
      <c r="B2119" t="s">
        <v>259</v>
      </c>
      <c r="C2119">
        <v>26.8</v>
      </c>
      <c r="D2119">
        <v>26.82</v>
      </c>
      <c r="E2119">
        <v>26</v>
      </c>
      <c r="F2119">
        <v>26.04</v>
      </c>
      <c r="G2119">
        <v>1375560</v>
      </c>
      <c r="H2119">
        <v>26.2867</v>
      </c>
    </row>
    <row r="2120" spans="1:8" x14ac:dyDescent="0.3">
      <c r="A2120" t="s">
        <v>258</v>
      </c>
      <c r="B2120" t="s">
        <v>716</v>
      </c>
      <c r="C2120">
        <v>26.1</v>
      </c>
      <c r="D2120">
        <v>26.42</v>
      </c>
      <c r="E2120">
        <v>25.34</v>
      </c>
      <c r="F2120">
        <v>25.52</v>
      </c>
      <c r="G2120">
        <v>1232080</v>
      </c>
      <c r="H2120">
        <v>25.76</v>
      </c>
    </row>
    <row r="2121" spans="1:8" x14ac:dyDescent="0.3">
      <c r="A2121" t="s">
        <v>258</v>
      </c>
      <c r="B2121" t="s">
        <v>269</v>
      </c>
      <c r="C2121">
        <v>25.54</v>
      </c>
      <c r="D2121">
        <v>25.74</v>
      </c>
      <c r="E2121">
        <v>25.04</v>
      </c>
      <c r="F2121">
        <v>25.06</v>
      </c>
      <c r="G2121">
        <v>446236</v>
      </c>
      <c r="H2121">
        <v>25.28</v>
      </c>
    </row>
    <row r="2122" spans="1:8" x14ac:dyDescent="0.3">
      <c r="A2122" t="s">
        <v>258</v>
      </c>
      <c r="B2122" t="s">
        <v>282</v>
      </c>
      <c r="C2122">
        <v>25.06</v>
      </c>
      <c r="D2122">
        <v>25.06</v>
      </c>
      <c r="E2122">
        <v>24.76</v>
      </c>
      <c r="F2122">
        <v>24.86</v>
      </c>
      <c r="G2122">
        <v>281677</v>
      </c>
      <c r="H2122">
        <v>24.8933</v>
      </c>
    </row>
    <row r="2123" spans="1:8" x14ac:dyDescent="0.3">
      <c r="A2123" t="s">
        <v>258</v>
      </c>
      <c r="B2123" t="s">
        <v>717</v>
      </c>
      <c r="C2123">
        <v>24.8</v>
      </c>
      <c r="D2123">
        <v>24.8</v>
      </c>
      <c r="E2123">
        <v>23.92</v>
      </c>
      <c r="F2123">
        <v>24.7</v>
      </c>
      <c r="G2123">
        <v>862891</v>
      </c>
      <c r="H2123">
        <v>24.473299999999998</v>
      </c>
    </row>
    <row r="2124" spans="1:8" x14ac:dyDescent="0.3">
      <c r="A2124" t="s">
        <v>258</v>
      </c>
      <c r="B2124" t="s">
        <v>285</v>
      </c>
      <c r="C2124">
        <v>24.7</v>
      </c>
      <c r="D2124">
        <v>24.7</v>
      </c>
      <c r="E2124">
        <v>24.18</v>
      </c>
      <c r="F2124">
        <v>24.2</v>
      </c>
      <c r="G2124">
        <v>474026</v>
      </c>
      <c r="H2124">
        <v>24.36</v>
      </c>
    </row>
    <row r="2125" spans="1:8" x14ac:dyDescent="0.3">
      <c r="A2125" t="s">
        <v>258</v>
      </c>
      <c r="B2125" t="s">
        <v>718</v>
      </c>
      <c r="C2125">
        <v>24.26</v>
      </c>
      <c r="D2125">
        <v>26.58</v>
      </c>
      <c r="E2125">
        <v>24.26</v>
      </c>
      <c r="F2125">
        <v>26.3</v>
      </c>
      <c r="G2125">
        <v>3209466</v>
      </c>
      <c r="H2125">
        <v>25.7133</v>
      </c>
    </row>
    <row r="2126" spans="1:8" x14ac:dyDescent="0.3">
      <c r="A2126" t="s">
        <v>258</v>
      </c>
      <c r="B2126" t="s">
        <v>291</v>
      </c>
      <c r="C2126">
        <v>26.26</v>
      </c>
      <c r="D2126">
        <v>28.02</v>
      </c>
      <c r="E2126">
        <v>25.6</v>
      </c>
      <c r="F2126">
        <v>25.6</v>
      </c>
      <c r="G2126">
        <v>5283364</v>
      </c>
      <c r="H2126">
        <v>26.406700000000001</v>
      </c>
    </row>
    <row r="2127" spans="1:8" x14ac:dyDescent="0.3">
      <c r="A2127" t="s">
        <v>258</v>
      </c>
      <c r="B2127" t="s">
        <v>295</v>
      </c>
      <c r="C2127">
        <v>25.8</v>
      </c>
      <c r="D2127">
        <v>27.52</v>
      </c>
      <c r="E2127">
        <v>25.04</v>
      </c>
      <c r="F2127">
        <v>25.04</v>
      </c>
      <c r="G2127">
        <v>2329250</v>
      </c>
      <c r="H2127">
        <v>25.866700000000002</v>
      </c>
    </row>
    <row r="2128" spans="1:8" x14ac:dyDescent="0.3">
      <c r="A2128" t="s">
        <v>258</v>
      </c>
      <c r="B2128" t="s">
        <v>298</v>
      </c>
      <c r="C2128">
        <v>25</v>
      </c>
      <c r="D2128">
        <v>26.1</v>
      </c>
      <c r="E2128">
        <v>23.9</v>
      </c>
      <c r="F2128">
        <v>24.28</v>
      </c>
      <c r="G2128">
        <v>1706902</v>
      </c>
      <c r="H2128">
        <v>24.76</v>
      </c>
    </row>
    <row r="2129" spans="1:8" x14ac:dyDescent="0.3">
      <c r="A2129" t="s">
        <v>258</v>
      </c>
      <c r="B2129" t="s">
        <v>719</v>
      </c>
      <c r="C2129">
        <v>24.3</v>
      </c>
      <c r="D2129">
        <v>25.2</v>
      </c>
      <c r="E2129">
        <v>24.3</v>
      </c>
      <c r="F2129">
        <v>24.66</v>
      </c>
      <c r="G2129">
        <v>984945</v>
      </c>
      <c r="H2129">
        <v>24.72</v>
      </c>
    </row>
    <row r="2130" spans="1:8" x14ac:dyDescent="0.3">
      <c r="A2130" t="s">
        <v>258</v>
      </c>
      <c r="B2130" t="s">
        <v>720</v>
      </c>
      <c r="C2130">
        <v>24.82</v>
      </c>
      <c r="D2130">
        <v>25.42</v>
      </c>
      <c r="E2130">
        <v>24.52</v>
      </c>
      <c r="F2130">
        <v>24.76</v>
      </c>
      <c r="G2130">
        <v>648420</v>
      </c>
      <c r="H2130">
        <v>24.9</v>
      </c>
    </row>
    <row r="2131" spans="1:8" x14ac:dyDescent="0.3">
      <c r="A2131" t="s">
        <v>258</v>
      </c>
      <c r="B2131" t="s">
        <v>721</v>
      </c>
      <c r="C2131">
        <v>24.78</v>
      </c>
      <c r="D2131">
        <v>24.84</v>
      </c>
      <c r="E2131">
        <v>24.16</v>
      </c>
      <c r="F2131">
        <v>24.68</v>
      </c>
      <c r="G2131">
        <v>668000</v>
      </c>
      <c r="H2131">
        <v>24.56</v>
      </c>
    </row>
    <row r="2132" spans="1:8" x14ac:dyDescent="0.3">
      <c r="A2132" t="s">
        <v>258</v>
      </c>
      <c r="B2132" t="s">
        <v>96</v>
      </c>
      <c r="C2132">
        <v>24.68</v>
      </c>
      <c r="D2132">
        <v>25.14</v>
      </c>
      <c r="E2132">
        <v>24.62</v>
      </c>
      <c r="F2132">
        <v>24.86</v>
      </c>
      <c r="G2132">
        <v>835124</v>
      </c>
      <c r="H2132">
        <v>24.8733</v>
      </c>
    </row>
    <row r="2133" spans="1:8" x14ac:dyDescent="0.3">
      <c r="A2133" t="s">
        <v>258</v>
      </c>
      <c r="B2133" t="s">
        <v>722</v>
      </c>
      <c r="C2133">
        <v>24.86</v>
      </c>
      <c r="D2133">
        <v>25.24</v>
      </c>
      <c r="E2133">
        <v>24.74</v>
      </c>
      <c r="F2133">
        <v>25</v>
      </c>
      <c r="G2133">
        <v>844688</v>
      </c>
      <c r="H2133">
        <v>24.993300000000001</v>
      </c>
    </row>
    <row r="2134" spans="1:8" x14ac:dyDescent="0.3">
      <c r="A2134" t="s">
        <v>258</v>
      </c>
      <c r="B2134" t="s">
        <v>164</v>
      </c>
      <c r="C2134">
        <v>25.1</v>
      </c>
      <c r="D2134">
        <v>25.48</v>
      </c>
      <c r="E2134">
        <v>24.44</v>
      </c>
      <c r="F2134">
        <v>24.48</v>
      </c>
      <c r="G2134">
        <v>830284</v>
      </c>
      <c r="H2134">
        <v>24.8</v>
      </c>
    </row>
    <row r="2135" spans="1:8" x14ac:dyDescent="0.3">
      <c r="A2135" t="s">
        <v>258</v>
      </c>
      <c r="B2135" t="s">
        <v>723</v>
      </c>
      <c r="C2135">
        <v>25.3</v>
      </c>
      <c r="D2135">
        <v>25.48</v>
      </c>
      <c r="E2135">
        <v>24.84</v>
      </c>
      <c r="F2135">
        <v>24.96</v>
      </c>
      <c r="G2135">
        <v>1049557</v>
      </c>
      <c r="H2135">
        <v>25.093299999999999</v>
      </c>
    </row>
    <row r="2136" spans="1:8" x14ac:dyDescent="0.3">
      <c r="A2136" t="s">
        <v>258</v>
      </c>
      <c r="B2136" t="s">
        <v>724</v>
      </c>
      <c r="C2136">
        <v>24.96</v>
      </c>
      <c r="D2136">
        <v>25.44</v>
      </c>
      <c r="E2136">
        <v>24.9</v>
      </c>
      <c r="F2136">
        <v>25.3</v>
      </c>
      <c r="G2136">
        <v>921917</v>
      </c>
      <c r="H2136">
        <v>25.2133</v>
      </c>
    </row>
    <row r="2137" spans="1:8" x14ac:dyDescent="0.3">
      <c r="A2137" t="s">
        <v>258</v>
      </c>
      <c r="B2137" t="s">
        <v>725</v>
      </c>
      <c r="C2137">
        <v>25.4</v>
      </c>
      <c r="D2137">
        <v>26</v>
      </c>
      <c r="E2137">
        <v>25.4</v>
      </c>
      <c r="F2137">
        <v>25.76</v>
      </c>
      <c r="G2137">
        <v>760670</v>
      </c>
      <c r="H2137">
        <v>25.72</v>
      </c>
    </row>
    <row r="2138" spans="1:8" x14ac:dyDescent="0.3">
      <c r="A2138" t="s">
        <v>258</v>
      </c>
      <c r="B2138" t="s">
        <v>242</v>
      </c>
      <c r="C2138">
        <v>25.72</v>
      </c>
      <c r="D2138">
        <v>25.76</v>
      </c>
      <c r="E2138">
        <v>24.96</v>
      </c>
      <c r="F2138">
        <v>25.46</v>
      </c>
      <c r="G2138">
        <v>902566</v>
      </c>
      <c r="H2138">
        <v>25.3933</v>
      </c>
    </row>
    <row r="2139" spans="1:8" x14ac:dyDescent="0.3">
      <c r="A2139" t="s">
        <v>258</v>
      </c>
      <c r="B2139" t="s">
        <v>726</v>
      </c>
      <c r="C2139">
        <v>25.54</v>
      </c>
      <c r="D2139">
        <v>28</v>
      </c>
      <c r="E2139">
        <v>25.5</v>
      </c>
      <c r="F2139">
        <v>28</v>
      </c>
      <c r="G2139">
        <v>6150818</v>
      </c>
      <c r="H2139">
        <v>27.166699999999999</v>
      </c>
    </row>
    <row r="2140" spans="1:8" x14ac:dyDescent="0.3">
      <c r="A2140" t="s">
        <v>258</v>
      </c>
      <c r="B2140" t="s">
        <v>727</v>
      </c>
      <c r="C2140">
        <v>28.64</v>
      </c>
      <c r="D2140">
        <v>29.5</v>
      </c>
      <c r="E2140">
        <v>27.5</v>
      </c>
      <c r="F2140">
        <v>28</v>
      </c>
      <c r="G2140">
        <v>7311991</v>
      </c>
      <c r="H2140">
        <v>28.333300000000001</v>
      </c>
    </row>
    <row r="2141" spans="1:8" x14ac:dyDescent="0.3">
      <c r="A2141" t="s">
        <v>258</v>
      </c>
      <c r="B2141" t="s">
        <v>728</v>
      </c>
      <c r="C2141">
        <v>28.44</v>
      </c>
      <c r="D2141">
        <v>28.46</v>
      </c>
      <c r="E2141">
        <v>27.48</v>
      </c>
      <c r="F2141">
        <v>27.84</v>
      </c>
      <c r="G2141">
        <v>1663561</v>
      </c>
      <c r="H2141">
        <v>27.9267</v>
      </c>
    </row>
    <row r="2142" spans="1:8" x14ac:dyDescent="0.3">
      <c r="A2142" t="s">
        <v>258</v>
      </c>
      <c r="B2142" t="s">
        <v>729</v>
      </c>
      <c r="C2142">
        <v>27.94</v>
      </c>
      <c r="D2142">
        <v>28.5</v>
      </c>
      <c r="E2142">
        <v>27.8</v>
      </c>
      <c r="F2142">
        <v>28.12</v>
      </c>
      <c r="G2142">
        <v>2056702</v>
      </c>
      <c r="H2142">
        <v>28.14</v>
      </c>
    </row>
    <row r="2143" spans="1:8" x14ac:dyDescent="0.3">
      <c r="A2143" t="s">
        <v>258</v>
      </c>
      <c r="B2143" t="s">
        <v>730</v>
      </c>
      <c r="C2143">
        <v>27.62</v>
      </c>
      <c r="D2143">
        <v>30.02</v>
      </c>
      <c r="E2143">
        <v>27.24</v>
      </c>
      <c r="F2143">
        <v>29.5</v>
      </c>
      <c r="G2143">
        <v>4410443</v>
      </c>
      <c r="H2143">
        <v>28.92</v>
      </c>
    </row>
    <row r="2144" spans="1:8" x14ac:dyDescent="0.3">
      <c r="A2144" t="s">
        <v>258</v>
      </c>
      <c r="B2144" t="s">
        <v>731</v>
      </c>
      <c r="C2144">
        <v>29.7</v>
      </c>
      <c r="D2144">
        <v>32.44</v>
      </c>
      <c r="E2144">
        <v>29.3</v>
      </c>
      <c r="F2144">
        <v>32.24</v>
      </c>
      <c r="G2144">
        <v>11567960</v>
      </c>
      <c r="H2144">
        <v>31.326699999999999</v>
      </c>
    </row>
    <row r="2145" spans="1:8" x14ac:dyDescent="0.3">
      <c r="A2145" t="s">
        <v>258</v>
      </c>
      <c r="B2145" t="s">
        <v>732</v>
      </c>
      <c r="C2145">
        <v>34.08</v>
      </c>
      <c r="D2145">
        <v>34.979999999999997</v>
      </c>
      <c r="E2145">
        <v>33.119999999999997</v>
      </c>
      <c r="F2145">
        <v>34.619999999999997</v>
      </c>
      <c r="G2145">
        <v>12783830</v>
      </c>
      <c r="H2145">
        <v>34.24</v>
      </c>
    </row>
    <row r="2146" spans="1:8" x14ac:dyDescent="0.3">
      <c r="A2146" t="s">
        <v>258</v>
      </c>
      <c r="B2146" t="s">
        <v>733</v>
      </c>
      <c r="C2146">
        <v>34.619999999999997</v>
      </c>
      <c r="D2146">
        <v>37.96</v>
      </c>
      <c r="E2146">
        <v>34.6</v>
      </c>
      <c r="F2146">
        <v>37.76</v>
      </c>
      <c r="G2146">
        <v>14503100</v>
      </c>
      <c r="H2146">
        <v>36.773299999999999</v>
      </c>
    </row>
    <row r="2147" spans="1:8" x14ac:dyDescent="0.3">
      <c r="A2147" t="s">
        <v>258</v>
      </c>
      <c r="B2147" t="s">
        <v>734</v>
      </c>
      <c r="C2147">
        <v>40.82</v>
      </c>
      <c r="D2147">
        <v>41.52</v>
      </c>
      <c r="E2147">
        <v>39.72</v>
      </c>
      <c r="F2147">
        <v>41.52</v>
      </c>
      <c r="G2147">
        <v>18379140</v>
      </c>
      <c r="H2147">
        <v>40.92</v>
      </c>
    </row>
    <row r="2148" spans="1:8" x14ac:dyDescent="0.3">
      <c r="A2148" t="s">
        <v>258</v>
      </c>
      <c r="B2148" t="s">
        <v>735</v>
      </c>
      <c r="C2148">
        <v>42.78</v>
      </c>
      <c r="D2148">
        <v>45</v>
      </c>
      <c r="E2148">
        <v>38.56</v>
      </c>
      <c r="F2148">
        <v>39.26</v>
      </c>
      <c r="G2148">
        <v>15760446</v>
      </c>
      <c r="H2148">
        <v>40.94</v>
      </c>
    </row>
    <row r="2149" spans="1:8" x14ac:dyDescent="0.3">
      <c r="A2149" t="s">
        <v>530</v>
      </c>
      <c r="B2149" t="s">
        <v>696</v>
      </c>
      <c r="C2149">
        <v>4.78</v>
      </c>
      <c r="D2149">
        <v>4.95</v>
      </c>
      <c r="E2149">
        <v>4.74</v>
      </c>
      <c r="F2149">
        <v>4.83</v>
      </c>
      <c r="G2149">
        <v>33438360</v>
      </c>
      <c r="H2149">
        <v>4.84</v>
      </c>
    </row>
    <row r="2150" spans="1:8" x14ac:dyDescent="0.3">
      <c r="A2150" t="s">
        <v>530</v>
      </c>
      <c r="B2150" t="s">
        <v>697</v>
      </c>
      <c r="C2150">
        <v>4.83</v>
      </c>
      <c r="D2150">
        <v>4.8899999999999997</v>
      </c>
      <c r="E2150">
        <v>4.6399999999999997</v>
      </c>
      <c r="F2150">
        <v>4.6900000000000004</v>
      </c>
      <c r="G2150">
        <v>57563840</v>
      </c>
      <c r="H2150">
        <v>4.74</v>
      </c>
    </row>
    <row r="2151" spans="1:8" x14ac:dyDescent="0.3">
      <c r="A2151" t="s">
        <v>530</v>
      </c>
      <c r="B2151" t="s">
        <v>698</v>
      </c>
      <c r="C2151">
        <v>4.74</v>
      </c>
      <c r="D2151">
        <v>4.76</v>
      </c>
      <c r="E2151">
        <v>4.28</v>
      </c>
      <c r="F2151">
        <v>4.28</v>
      </c>
      <c r="G2151">
        <v>53204880</v>
      </c>
      <c r="H2151">
        <v>4.4400000000000004</v>
      </c>
    </row>
    <row r="2152" spans="1:8" x14ac:dyDescent="0.3">
      <c r="A2152" t="s">
        <v>530</v>
      </c>
      <c r="B2152" t="s">
        <v>699</v>
      </c>
      <c r="C2152">
        <v>4.28</v>
      </c>
      <c r="D2152">
        <v>4.37</v>
      </c>
      <c r="E2152">
        <v>4.1399999999999997</v>
      </c>
      <c r="F2152">
        <v>4.25</v>
      </c>
      <c r="G2152">
        <v>58150000</v>
      </c>
      <c r="H2152">
        <v>4.2533000000000003</v>
      </c>
    </row>
    <row r="2153" spans="1:8" x14ac:dyDescent="0.3">
      <c r="A2153" t="s">
        <v>530</v>
      </c>
      <c r="B2153" t="s">
        <v>700</v>
      </c>
      <c r="C2153">
        <v>4.25</v>
      </c>
      <c r="D2153">
        <v>4.5</v>
      </c>
      <c r="E2153">
        <v>4.2</v>
      </c>
      <c r="F2153">
        <v>4.2699999999999996</v>
      </c>
      <c r="G2153">
        <v>43735770</v>
      </c>
      <c r="H2153">
        <v>4.3232999999999997</v>
      </c>
    </row>
    <row r="2154" spans="1:8" x14ac:dyDescent="0.3">
      <c r="A2154" t="s">
        <v>530</v>
      </c>
      <c r="B2154" t="s">
        <v>77</v>
      </c>
      <c r="C2154">
        <v>4.26</v>
      </c>
      <c r="D2154">
        <v>4.6900000000000004</v>
      </c>
      <c r="E2154">
        <v>4.18</v>
      </c>
      <c r="F2154">
        <v>4.6399999999999997</v>
      </c>
      <c r="G2154">
        <v>47640310</v>
      </c>
      <c r="H2154">
        <v>4.5033000000000003</v>
      </c>
    </row>
    <row r="2155" spans="1:8" x14ac:dyDescent="0.3">
      <c r="A2155" t="s">
        <v>530</v>
      </c>
      <c r="B2155" t="s">
        <v>701</v>
      </c>
      <c r="C2155">
        <v>4.63</v>
      </c>
      <c r="D2155">
        <v>4.66</v>
      </c>
      <c r="E2155">
        <v>4.49</v>
      </c>
      <c r="F2155">
        <v>4.51</v>
      </c>
      <c r="G2155">
        <v>32520220</v>
      </c>
      <c r="H2155">
        <v>4.5533000000000001</v>
      </c>
    </row>
    <row r="2156" spans="1:8" x14ac:dyDescent="0.3">
      <c r="A2156" t="s">
        <v>530</v>
      </c>
      <c r="B2156" t="s">
        <v>702</v>
      </c>
      <c r="C2156">
        <v>4.47</v>
      </c>
      <c r="D2156">
        <v>4.7</v>
      </c>
      <c r="E2156">
        <v>4.26</v>
      </c>
      <c r="F2156">
        <v>4.3</v>
      </c>
      <c r="G2156">
        <v>50569670</v>
      </c>
      <c r="H2156">
        <v>4.42</v>
      </c>
    </row>
    <row r="2157" spans="1:8" x14ac:dyDescent="0.3">
      <c r="A2157" t="s">
        <v>530</v>
      </c>
      <c r="B2157" t="s">
        <v>139</v>
      </c>
      <c r="C2157">
        <v>4.3099999999999996</v>
      </c>
      <c r="D2157">
        <v>4.3899999999999997</v>
      </c>
      <c r="E2157">
        <v>3.92</v>
      </c>
      <c r="F2157">
        <v>4.07</v>
      </c>
      <c r="G2157">
        <v>71217090</v>
      </c>
      <c r="H2157">
        <v>4.1266999999999996</v>
      </c>
    </row>
    <row r="2158" spans="1:8" x14ac:dyDescent="0.3">
      <c r="A2158" t="s">
        <v>530</v>
      </c>
      <c r="B2158" t="s">
        <v>156</v>
      </c>
      <c r="C2158">
        <v>4.0999999999999996</v>
      </c>
      <c r="D2158">
        <v>4.47</v>
      </c>
      <c r="E2158">
        <v>4.07</v>
      </c>
      <c r="F2158">
        <v>4.47</v>
      </c>
      <c r="G2158">
        <v>55017500</v>
      </c>
      <c r="H2158">
        <v>4.3367000000000004</v>
      </c>
    </row>
    <row r="2159" spans="1:8" x14ac:dyDescent="0.3">
      <c r="A2159" t="s">
        <v>530</v>
      </c>
      <c r="B2159" t="s">
        <v>703</v>
      </c>
      <c r="C2159">
        <v>4.5999999999999996</v>
      </c>
      <c r="D2159">
        <v>4.8899999999999997</v>
      </c>
      <c r="E2159">
        <v>4.51</v>
      </c>
      <c r="F2159">
        <v>4.57</v>
      </c>
      <c r="G2159">
        <v>86274820</v>
      </c>
      <c r="H2159">
        <v>4.6566999999999998</v>
      </c>
    </row>
    <row r="2160" spans="1:8" x14ac:dyDescent="0.3">
      <c r="A2160" t="s">
        <v>530</v>
      </c>
      <c r="B2160" t="s">
        <v>223</v>
      </c>
      <c r="C2160">
        <v>4.5599999999999996</v>
      </c>
      <c r="D2160">
        <v>4.71</v>
      </c>
      <c r="E2160">
        <v>4.49</v>
      </c>
      <c r="F2160">
        <v>4.54</v>
      </c>
      <c r="G2160">
        <v>36304730</v>
      </c>
      <c r="H2160">
        <v>4.58</v>
      </c>
    </row>
    <row r="2161" spans="1:8" x14ac:dyDescent="0.3">
      <c r="A2161" t="s">
        <v>530</v>
      </c>
      <c r="B2161" t="s">
        <v>228</v>
      </c>
      <c r="C2161">
        <v>4.54</v>
      </c>
      <c r="D2161">
        <v>4.96</v>
      </c>
      <c r="E2161">
        <v>4.51</v>
      </c>
      <c r="F2161">
        <v>4.8</v>
      </c>
      <c r="G2161">
        <v>66894120</v>
      </c>
      <c r="H2161">
        <v>4.7567000000000004</v>
      </c>
    </row>
    <row r="2162" spans="1:8" x14ac:dyDescent="0.3">
      <c r="A2162" t="s">
        <v>530</v>
      </c>
      <c r="B2162" t="s">
        <v>704</v>
      </c>
      <c r="C2162">
        <v>4.83</v>
      </c>
      <c r="D2162">
        <v>4.84</v>
      </c>
      <c r="E2162">
        <v>4.58</v>
      </c>
      <c r="F2162">
        <v>4.6100000000000003</v>
      </c>
      <c r="G2162">
        <v>50630240</v>
      </c>
      <c r="H2162">
        <v>4.6767000000000003</v>
      </c>
    </row>
    <row r="2163" spans="1:8" x14ac:dyDescent="0.3">
      <c r="A2163" t="s">
        <v>530</v>
      </c>
      <c r="B2163" t="s">
        <v>705</v>
      </c>
      <c r="C2163">
        <v>4.62</v>
      </c>
      <c r="D2163">
        <v>4.84</v>
      </c>
      <c r="E2163">
        <v>4.47</v>
      </c>
      <c r="F2163">
        <v>4.57</v>
      </c>
      <c r="G2163">
        <v>63116610</v>
      </c>
      <c r="H2163">
        <v>4.6266999999999996</v>
      </c>
    </row>
    <row r="2164" spans="1:8" x14ac:dyDescent="0.3">
      <c r="A2164" t="s">
        <v>530</v>
      </c>
      <c r="B2164" t="s">
        <v>706</v>
      </c>
      <c r="C2164">
        <v>4.6100000000000003</v>
      </c>
      <c r="D2164">
        <v>4.62</v>
      </c>
      <c r="E2164">
        <v>4.2699999999999996</v>
      </c>
      <c r="F2164">
        <v>4.33</v>
      </c>
      <c r="G2164">
        <v>55500860</v>
      </c>
      <c r="H2164">
        <v>4.4066999999999998</v>
      </c>
    </row>
    <row r="2165" spans="1:8" x14ac:dyDescent="0.3">
      <c r="A2165" t="s">
        <v>530</v>
      </c>
      <c r="B2165" t="s">
        <v>265</v>
      </c>
      <c r="C2165">
        <v>4.3</v>
      </c>
      <c r="D2165">
        <v>4.3</v>
      </c>
      <c r="E2165">
        <v>4.16</v>
      </c>
      <c r="F2165">
        <v>4.2</v>
      </c>
      <c r="G2165">
        <v>30851820</v>
      </c>
      <c r="H2165">
        <v>4.22</v>
      </c>
    </row>
    <row r="2166" spans="1:8" x14ac:dyDescent="0.3">
      <c r="A2166" t="s">
        <v>530</v>
      </c>
      <c r="B2166" t="s">
        <v>707</v>
      </c>
      <c r="C2166">
        <v>4.1900000000000004</v>
      </c>
      <c r="D2166">
        <v>4.2300000000000004</v>
      </c>
      <c r="E2166">
        <v>4.04</v>
      </c>
      <c r="F2166">
        <v>4.05</v>
      </c>
      <c r="G2166">
        <v>37073950</v>
      </c>
      <c r="H2166">
        <v>4.1067</v>
      </c>
    </row>
    <row r="2167" spans="1:8" x14ac:dyDescent="0.3">
      <c r="A2167" t="s">
        <v>530</v>
      </c>
      <c r="B2167" t="s">
        <v>271</v>
      </c>
      <c r="C2167">
        <v>4.05</v>
      </c>
      <c r="D2167">
        <v>4.1399999999999997</v>
      </c>
      <c r="E2167">
        <v>3.77</v>
      </c>
      <c r="F2167">
        <v>3.79</v>
      </c>
      <c r="G2167">
        <v>51062260</v>
      </c>
      <c r="H2167">
        <v>3.9</v>
      </c>
    </row>
    <row r="2168" spans="1:8" x14ac:dyDescent="0.3">
      <c r="A2168" t="s">
        <v>530</v>
      </c>
      <c r="B2168" t="s">
        <v>708</v>
      </c>
      <c r="C2168">
        <v>3.79</v>
      </c>
      <c r="D2168">
        <v>3.87</v>
      </c>
      <c r="E2168">
        <v>3.72</v>
      </c>
      <c r="F2168">
        <v>3.76</v>
      </c>
      <c r="G2168">
        <v>22004160</v>
      </c>
      <c r="H2168">
        <v>3.7833000000000001</v>
      </c>
    </row>
    <row r="2169" spans="1:8" x14ac:dyDescent="0.3">
      <c r="A2169" t="s">
        <v>530</v>
      </c>
      <c r="B2169" t="s">
        <v>709</v>
      </c>
      <c r="C2169">
        <v>3.78</v>
      </c>
      <c r="D2169">
        <v>3.91</v>
      </c>
      <c r="E2169">
        <v>3.72</v>
      </c>
      <c r="F2169">
        <v>3.74</v>
      </c>
      <c r="G2169">
        <v>20688680</v>
      </c>
      <c r="H2169">
        <v>3.79</v>
      </c>
    </row>
    <row r="2170" spans="1:8" x14ac:dyDescent="0.3">
      <c r="A2170" t="s">
        <v>530</v>
      </c>
      <c r="B2170" t="s">
        <v>283</v>
      </c>
      <c r="C2170">
        <v>3.74</v>
      </c>
      <c r="D2170">
        <v>3.79</v>
      </c>
      <c r="E2170">
        <v>3.66</v>
      </c>
      <c r="F2170">
        <v>3.68</v>
      </c>
      <c r="G2170">
        <v>22995160</v>
      </c>
      <c r="H2170">
        <v>3.71</v>
      </c>
    </row>
    <row r="2171" spans="1:8" x14ac:dyDescent="0.3">
      <c r="A2171" t="s">
        <v>530</v>
      </c>
      <c r="B2171" t="s">
        <v>290</v>
      </c>
      <c r="C2171">
        <v>3.69</v>
      </c>
      <c r="D2171">
        <v>4.04</v>
      </c>
      <c r="E2171">
        <v>3.51</v>
      </c>
      <c r="F2171">
        <v>3.94</v>
      </c>
      <c r="G2171">
        <v>59903050</v>
      </c>
      <c r="H2171">
        <v>3.83</v>
      </c>
    </row>
    <row r="2172" spans="1:8" x14ac:dyDescent="0.3">
      <c r="A2172" t="s">
        <v>530</v>
      </c>
      <c r="B2172" t="s">
        <v>710</v>
      </c>
      <c r="C2172">
        <v>3.89</v>
      </c>
      <c r="D2172">
        <v>4.17</v>
      </c>
      <c r="E2172">
        <v>3.84</v>
      </c>
      <c r="F2172">
        <v>4.08</v>
      </c>
      <c r="G2172">
        <v>37499780</v>
      </c>
      <c r="H2172">
        <v>4.03</v>
      </c>
    </row>
    <row r="2173" spans="1:8" x14ac:dyDescent="0.3">
      <c r="A2173" t="s">
        <v>530</v>
      </c>
      <c r="B2173" t="s">
        <v>512</v>
      </c>
      <c r="C2173">
        <v>4.08</v>
      </c>
      <c r="D2173">
        <v>4.29</v>
      </c>
      <c r="E2173">
        <v>3.87</v>
      </c>
      <c r="F2173">
        <v>3.92</v>
      </c>
      <c r="G2173">
        <v>33846240</v>
      </c>
      <c r="H2173">
        <v>4.0266999999999999</v>
      </c>
    </row>
    <row r="2174" spans="1:8" x14ac:dyDescent="0.3">
      <c r="A2174" t="s">
        <v>530</v>
      </c>
      <c r="B2174" t="s">
        <v>91</v>
      </c>
      <c r="C2174">
        <v>3.54</v>
      </c>
      <c r="D2174">
        <v>3.82</v>
      </c>
      <c r="E2174">
        <v>3.53</v>
      </c>
      <c r="F2174">
        <v>3.75</v>
      </c>
      <c r="G2174">
        <v>36024240</v>
      </c>
      <c r="H2174">
        <v>3.7</v>
      </c>
    </row>
    <row r="2175" spans="1:8" x14ac:dyDescent="0.3">
      <c r="A2175" t="s">
        <v>530</v>
      </c>
      <c r="B2175" t="s">
        <v>93</v>
      </c>
      <c r="C2175">
        <v>3.75</v>
      </c>
      <c r="D2175">
        <v>4</v>
      </c>
      <c r="E2175">
        <v>3.6</v>
      </c>
      <c r="F2175">
        <v>3.7</v>
      </c>
      <c r="G2175">
        <v>26680770</v>
      </c>
      <c r="H2175">
        <v>3.7667000000000002</v>
      </c>
    </row>
    <row r="2176" spans="1:8" x14ac:dyDescent="0.3">
      <c r="A2176" t="s">
        <v>530</v>
      </c>
      <c r="B2176" t="s">
        <v>711</v>
      </c>
      <c r="C2176">
        <v>3.7</v>
      </c>
      <c r="D2176">
        <v>3.78</v>
      </c>
      <c r="E2176">
        <v>3.65</v>
      </c>
      <c r="F2176">
        <v>3.68</v>
      </c>
      <c r="G2176">
        <v>26188520</v>
      </c>
      <c r="H2176">
        <v>3.7033</v>
      </c>
    </row>
    <row r="2177" spans="1:8" x14ac:dyDescent="0.3">
      <c r="A2177" t="s">
        <v>530</v>
      </c>
      <c r="B2177" t="s">
        <v>712</v>
      </c>
      <c r="C2177">
        <v>3.7</v>
      </c>
      <c r="D2177">
        <v>3.78</v>
      </c>
      <c r="E2177">
        <v>3.65</v>
      </c>
      <c r="F2177">
        <v>3.71</v>
      </c>
      <c r="G2177">
        <v>24226820</v>
      </c>
      <c r="H2177">
        <v>3.7132999999999998</v>
      </c>
    </row>
    <row r="2178" spans="1:8" x14ac:dyDescent="0.3">
      <c r="A2178" t="s">
        <v>530</v>
      </c>
      <c r="B2178" t="s">
        <v>162</v>
      </c>
      <c r="C2178">
        <v>3.7</v>
      </c>
      <c r="D2178">
        <v>3.72</v>
      </c>
      <c r="E2178">
        <v>3.54</v>
      </c>
      <c r="F2178">
        <v>3.63</v>
      </c>
      <c r="G2178">
        <v>17977840</v>
      </c>
      <c r="H2178">
        <v>3.63</v>
      </c>
    </row>
    <row r="2179" spans="1:8" x14ac:dyDescent="0.3">
      <c r="A2179" t="s">
        <v>530</v>
      </c>
      <c r="B2179" t="s">
        <v>220</v>
      </c>
      <c r="C2179">
        <v>3.56</v>
      </c>
      <c r="D2179">
        <v>3.62</v>
      </c>
      <c r="E2179">
        <v>3.44</v>
      </c>
      <c r="F2179">
        <v>3.48</v>
      </c>
      <c r="G2179">
        <v>15052080</v>
      </c>
      <c r="H2179">
        <v>3.5133000000000001</v>
      </c>
    </row>
    <row r="2180" spans="1:8" x14ac:dyDescent="0.3">
      <c r="A2180" t="s">
        <v>530</v>
      </c>
      <c r="B2180" t="s">
        <v>713</v>
      </c>
      <c r="C2180">
        <v>3.54</v>
      </c>
      <c r="D2180">
        <v>3.71</v>
      </c>
      <c r="E2180">
        <v>3.53</v>
      </c>
      <c r="F2180">
        <v>3.71</v>
      </c>
      <c r="G2180">
        <v>18816390</v>
      </c>
      <c r="H2180">
        <v>3.65</v>
      </c>
    </row>
    <row r="2181" spans="1:8" x14ac:dyDescent="0.3">
      <c r="A2181" t="s">
        <v>530</v>
      </c>
      <c r="B2181" t="s">
        <v>714</v>
      </c>
      <c r="C2181">
        <v>3.7</v>
      </c>
      <c r="D2181">
        <v>3.84</v>
      </c>
      <c r="E2181">
        <v>3.6</v>
      </c>
      <c r="F2181">
        <v>3.75</v>
      </c>
      <c r="G2181">
        <v>22318170</v>
      </c>
      <c r="H2181">
        <v>3.73</v>
      </c>
    </row>
    <row r="2182" spans="1:8" x14ac:dyDescent="0.3">
      <c r="A2182" t="s">
        <v>530</v>
      </c>
      <c r="B2182" t="s">
        <v>715</v>
      </c>
      <c r="C2182">
        <v>3.72</v>
      </c>
      <c r="D2182">
        <v>3.89</v>
      </c>
      <c r="E2182">
        <v>3.62</v>
      </c>
      <c r="F2182">
        <v>3.82</v>
      </c>
      <c r="G2182">
        <v>34236080</v>
      </c>
      <c r="H2182">
        <v>3.7766999999999999</v>
      </c>
    </row>
    <row r="2183" spans="1:8" x14ac:dyDescent="0.3">
      <c r="A2183" t="s">
        <v>530</v>
      </c>
      <c r="B2183" t="s">
        <v>235</v>
      </c>
      <c r="C2183">
        <v>3.82</v>
      </c>
      <c r="D2183">
        <v>4.08</v>
      </c>
      <c r="E2183">
        <v>3.69</v>
      </c>
      <c r="F2183">
        <v>4.0199999999999996</v>
      </c>
      <c r="G2183">
        <v>42190840</v>
      </c>
      <c r="H2183">
        <v>3.93</v>
      </c>
    </row>
    <row r="2184" spans="1:8" x14ac:dyDescent="0.3">
      <c r="A2184" t="s">
        <v>530</v>
      </c>
      <c r="B2184" t="s">
        <v>259</v>
      </c>
      <c r="C2184">
        <v>4.0199999999999996</v>
      </c>
      <c r="D2184">
        <v>4.05</v>
      </c>
      <c r="E2184">
        <v>3.78</v>
      </c>
      <c r="F2184">
        <v>3.8</v>
      </c>
      <c r="G2184">
        <v>25630380</v>
      </c>
      <c r="H2184">
        <v>3.8767</v>
      </c>
    </row>
    <row r="2185" spans="1:8" x14ac:dyDescent="0.3">
      <c r="A2185" t="s">
        <v>530</v>
      </c>
      <c r="B2185" t="s">
        <v>716</v>
      </c>
      <c r="C2185">
        <v>3.86</v>
      </c>
      <c r="D2185">
        <v>4.16</v>
      </c>
      <c r="E2185">
        <v>3.85</v>
      </c>
      <c r="F2185">
        <v>4.13</v>
      </c>
      <c r="G2185">
        <v>39915140</v>
      </c>
      <c r="H2185">
        <v>4.0467000000000004</v>
      </c>
    </row>
    <row r="2186" spans="1:8" x14ac:dyDescent="0.3">
      <c r="A2186" t="s">
        <v>530</v>
      </c>
      <c r="B2186" t="s">
        <v>269</v>
      </c>
      <c r="C2186">
        <v>4.13</v>
      </c>
      <c r="D2186">
        <v>4.29</v>
      </c>
      <c r="E2186">
        <v>4.09</v>
      </c>
      <c r="F2186">
        <v>4.16</v>
      </c>
      <c r="G2186">
        <v>31584710</v>
      </c>
      <c r="H2186">
        <v>4.18</v>
      </c>
    </row>
    <row r="2187" spans="1:8" x14ac:dyDescent="0.3">
      <c r="A2187" t="s">
        <v>530</v>
      </c>
      <c r="B2187" t="s">
        <v>282</v>
      </c>
      <c r="C2187">
        <v>4.1500000000000004</v>
      </c>
      <c r="D2187">
        <v>4.3099999999999996</v>
      </c>
      <c r="E2187">
        <v>4.1100000000000003</v>
      </c>
      <c r="F2187">
        <v>4.2300000000000004</v>
      </c>
      <c r="G2187">
        <v>15144280</v>
      </c>
      <c r="H2187">
        <v>4.2167000000000003</v>
      </c>
    </row>
    <row r="2188" spans="1:8" x14ac:dyDescent="0.3">
      <c r="A2188" t="s">
        <v>530</v>
      </c>
      <c r="B2188" t="s">
        <v>717</v>
      </c>
      <c r="C2188">
        <v>4.21</v>
      </c>
      <c r="D2188">
        <v>4.2699999999999996</v>
      </c>
      <c r="E2188">
        <v>3.89</v>
      </c>
      <c r="F2188">
        <v>4.09</v>
      </c>
      <c r="G2188">
        <v>36107900</v>
      </c>
      <c r="H2188">
        <v>4.0833000000000004</v>
      </c>
    </row>
    <row r="2189" spans="1:8" x14ac:dyDescent="0.3">
      <c r="A2189" t="s">
        <v>530</v>
      </c>
      <c r="B2189" t="s">
        <v>285</v>
      </c>
      <c r="C2189">
        <v>4.09</v>
      </c>
      <c r="D2189">
        <v>4.09</v>
      </c>
      <c r="E2189">
        <v>3.93</v>
      </c>
      <c r="F2189">
        <v>4</v>
      </c>
      <c r="G2189">
        <v>19727460</v>
      </c>
      <c r="H2189">
        <v>4.0067000000000004</v>
      </c>
    </row>
    <row r="2190" spans="1:8" x14ac:dyDescent="0.3">
      <c r="A2190" t="s">
        <v>530</v>
      </c>
      <c r="B2190" t="s">
        <v>718</v>
      </c>
      <c r="C2190">
        <v>4</v>
      </c>
      <c r="D2190">
        <v>4.1900000000000004</v>
      </c>
      <c r="E2190">
        <v>3.94</v>
      </c>
      <c r="F2190">
        <v>3.95</v>
      </c>
      <c r="G2190">
        <v>28239780</v>
      </c>
      <c r="H2190">
        <v>4.0266999999999999</v>
      </c>
    </row>
    <row r="2191" spans="1:8" x14ac:dyDescent="0.3">
      <c r="A2191" t="s">
        <v>530</v>
      </c>
      <c r="B2191" t="s">
        <v>291</v>
      </c>
      <c r="C2191">
        <v>3.93</v>
      </c>
      <c r="D2191">
        <v>3.99</v>
      </c>
      <c r="E2191">
        <v>3.83</v>
      </c>
      <c r="F2191">
        <v>3.87</v>
      </c>
      <c r="G2191">
        <v>17162380</v>
      </c>
      <c r="H2191">
        <v>3.8967000000000001</v>
      </c>
    </row>
    <row r="2192" spans="1:8" x14ac:dyDescent="0.3">
      <c r="A2192" t="s">
        <v>530</v>
      </c>
      <c r="B2192" t="s">
        <v>295</v>
      </c>
      <c r="C2192">
        <v>3.87</v>
      </c>
      <c r="D2192">
        <v>3.94</v>
      </c>
      <c r="E2192">
        <v>3.7</v>
      </c>
      <c r="F2192">
        <v>3.72</v>
      </c>
      <c r="G2192">
        <v>16794070</v>
      </c>
      <c r="H2192">
        <v>3.7867000000000002</v>
      </c>
    </row>
    <row r="2193" spans="1:8" x14ac:dyDescent="0.3">
      <c r="A2193" t="s">
        <v>530</v>
      </c>
      <c r="B2193" t="s">
        <v>298</v>
      </c>
      <c r="C2193">
        <v>3.72</v>
      </c>
      <c r="D2193">
        <v>3.74</v>
      </c>
      <c r="E2193">
        <v>3.58</v>
      </c>
      <c r="F2193">
        <v>3.61</v>
      </c>
      <c r="G2193">
        <v>32718000</v>
      </c>
      <c r="H2193">
        <v>3.6433</v>
      </c>
    </row>
    <row r="2194" spans="1:8" x14ac:dyDescent="0.3">
      <c r="A2194" t="s">
        <v>530</v>
      </c>
      <c r="B2194" t="s">
        <v>719</v>
      </c>
      <c r="C2194">
        <v>3.69</v>
      </c>
      <c r="D2194">
        <v>3.73</v>
      </c>
      <c r="E2194">
        <v>3.62</v>
      </c>
      <c r="F2194">
        <v>3.7</v>
      </c>
      <c r="G2194">
        <v>18686330</v>
      </c>
      <c r="H2194">
        <v>3.6833</v>
      </c>
    </row>
    <row r="2195" spans="1:8" x14ac:dyDescent="0.3">
      <c r="A2195" t="s">
        <v>530</v>
      </c>
      <c r="B2195" t="s">
        <v>720</v>
      </c>
      <c r="C2195">
        <v>3.76</v>
      </c>
      <c r="D2195">
        <v>3.81</v>
      </c>
      <c r="E2195">
        <v>3.7</v>
      </c>
      <c r="F2195">
        <v>3.8</v>
      </c>
      <c r="G2195">
        <v>17477850</v>
      </c>
      <c r="H2195">
        <v>3.77</v>
      </c>
    </row>
    <row r="2196" spans="1:8" x14ac:dyDescent="0.3">
      <c r="A2196" t="s">
        <v>530</v>
      </c>
      <c r="B2196" t="s">
        <v>721</v>
      </c>
      <c r="C2196">
        <v>3.72</v>
      </c>
      <c r="D2196">
        <v>3.77</v>
      </c>
      <c r="E2196">
        <v>3.68</v>
      </c>
      <c r="F2196">
        <v>3.76</v>
      </c>
      <c r="G2196">
        <v>17725090</v>
      </c>
      <c r="H2196">
        <v>3.7366999999999999</v>
      </c>
    </row>
    <row r="2197" spans="1:8" x14ac:dyDescent="0.3">
      <c r="A2197" t="s">
        <v>530</v>
      </c>
      <c r="B2197" t="s">
        <v>96</v>
      </c>
      <c r="C2197">
        <v>3.77</v>
      </c>
      <c r="D2197">
        <v>3.78</v>
      </c>
      <c r="E2197">
        <v>3.67</v>
      </c>
      <c r="F2197">
        <v>3.69</v>
      </c>
      <c r="G2197">
        <v>17213300</v>
      </c>
      <c r="H2197">
        <v>3.7132999999999998</v>
      </c>
    </row>
    <row r="2198" spans="1:8" x14ac:dyDescent="0.3">
      <c r="A2198" t="s">
        <v>530</v>
      </c>
      <c r="B2198" t="s">
        <v>722</v>
      </c>
      <c r="C2198">
        <v>3.7</v>
      </c>
      <c r="D2198">
        <v>3.75</v>
      </c>
      <c r="E2198">
        <v>3.68</v>
      </c>
      <c r="F2198">
        <v>3.71</v>
      </c>
      <c r="G2198">
        <v>14923250</v>
      </c>
      <c r="H2198">
        <v>3.7132999999999998</v>
      </c>
    </row>
    <row r="2199" spans="1:8" x14ac:dyDescent="0.3">
      <c r="A2199" t="s">
        <v>530</v>
      </c>
      <c r="B2199" t="s">
        <v>164</v>
      </c>
      <c r="C2199">
        <v>3.71</v>
      </c>
      <c r="D2199">
        <v>3.76</v>
      </c>
      <c r="E2199">
        <v>3.53</v>
      </c>
      <c r="F2199">
        <v>3.56</v>
      </c>
      <c r="G2199">
        <v>21745560</v>
      </c>
      <c r="H2199">
        <v>3.6166999999999998</v>
      </c>
    </row>
    <row r="2200" spans="1:8" x14ac:dyDescent="0.3">
      <c r="A2200" t="s">
        <v>530</v>
      </c>
      <c r="B2200" t="s">
        <v>723</v>
      </c>
      <c r="C2200">
        <v>3.7</v>
      </c>
      <c r="D2200">
        <v>3.74</v>
      </c>
      <c r="E2200">
        <v>3.62</v>
      </c>
      <c r="F2200">
        <v>3.66</v>
      </c>
      <c r="G2200">
        <v>21078380</v>
      </c>
      <c r="H2200">
        <v>3.6732999999999998</v>
      </c>
    </row>
    <row r="2201" spans="1:8" x14ac:dyDescent="0.3">
      <c r="A2201" t="s">
        <v>530</v>
      </c>
      <c r="B2201" t="s">
        <v>724</v>
      </c>
      <c r="C2201">
        <v>3.66</v>
      </c>
      <c r="D2201">
        <v>3.68</v>
      </c>
      <c r="E2201">
        <v>3.6</v>
      </c>
      <c r="F2201">
        <v>3.64</v>
      </c>
      <c r="G2201">
        <v>13765040</v>
      </c>
      <c r="H2201">
        <v>3.64</v>
      </c>
    </row>
    <row r="2202" spans="1:8" x14ac:dyDescent="0.3">
      <c r="A2202" t="s">
        <v>530</v>
      </c>
      <c r="B2202" t="s">
        <v>725</v>
      </c>
      <c r="C2202">
        <v>3.66</v>
      </c>
      <c r="D2202">
        <v>3.7</v>
      </c>
      <c r="E2202">
        <v>3.65</v>
      </c>
      <c r="F2202">
        <v>3.67</v>
      </c>
      <c r="G2202">
        <v>16713320</v>
      </c>
      <c r="H2202">
        <v>3.6732999999999998</v>
      </c>
    </row>
    <row r="2203" spans="1:8" x14ac:dyDescent="0.3">
      <c r="A2203" t="s">
        <v>530</v>
      </c>
      <c r="B2203" t="s">
        <v>242</v>
      </c>
      <c r="C2203">
        <v>3.64</v>
      </c>
      <c r="D2203">
        <v>3.64</v>
      </c>
      <c r="E2203">
        <v>3.56</v>
      </c>
      <c r="F2203">
        <v>3.58</v>
      </c>
      <c r="G2203">
        <v>17575540</v>
      </c>
      <c r="H2203">
        <v>3.5933000000000002</v>
      </c>
    </row>
    <row r="2204" spans="1:8" x14ac:dyDescent="0.3">
      <c r="A2204" t="s">
        <v>530</v>
      </c>
      <c r="B2204" t="s">
        <v>726</v>
      </c>
      <c r="C2204">
        <v>3.61</v>
      </c>
      <c r="D2204">
        <v>3.62</v>
      </c>
      <c r="E2204">
        <v>3.49</v>
      </c>
      <c r="F2204">
        <v>3.51</v>
      </c>
      <c r="G2204">
        <v>33916580</v>
      </c>
      <c r="H2204">
        <v>3.54</v>
      </c>
    </row>
    <row r="2205" spans="1:8" x14ac:dyDescent="0.3">
      <c r="A2205" t="s">
        <v>530</v>
      </c>
      <c r="B2205" t="s">
        <v>727</v>
      </c>
      <c r="C2205">
        <v>3.51</v>
      </c>
      <c r="D2205">
        <v>3.59</v>
      </c>
      <c r="E2205">
        <v>3.49</v>
      </c>
      <c r="F2205">
        <v>3.55</v>
      </c>
      <c r="G2205">
        <v>22097220</v>
      </c>
      <c r="H2205">
        <v>3.5432999999999999</v>
      </c>
    </row>
    <row r="2206" spans="1:8" x14ac:dyDescent="0.3">
      <c r="A2206" t="s">
        <v>530</v>
      </c>
      <c r="B2206" t="s">
        <v>728</v>
      </c>
      <c r="C2206">
        <v>3.57</v>
      </c>
      <c r="D2206">
        <v>3.59</v>
      </c>
      <c r="E2206">
        <v>3.49</v>
      </c>
      <c r="F2206">
        <v>3.52</v>
      </c>
      <c r="G2206">
        <v>26635980</v>
      </c>
      <c r="H2206">
        <v>3.5333000000000001</v>
      </c>
    </row>
    <row r="2207" spans="1:8" x14ac:dyDescent="0.3">
      <c r="A2207" t="s">
        <v>530</v>
      </c>
      <c r="B2207" t="s">
        <v>729</v>
      </c>
      <c r="C2207">
        <v>3.54</v>
      </c>
      <c r="D2207">
        <v>3.71</v>
      </c>
      <c r="E2207">
        <v>3.53</v>
      </c>
      <c r="F2207">
        <v>3.69</v>
      </c>
      <c r="G2207">
        <v>27960220</v>
      </c>
      <c r="H2207">
        <v>3.6433</v>
      </c>
    </row>
    <row r="2208" spans="1:8" x14ac:dyDescent="0.3">
      <c r="A2208" t="s">
        <v>530</v>
      </c>
      <c r="B2208" t="s">
        <v>730</v>
      </c>
      <c r="C2208">
        <v>3.68</v>
      </c>
      <c r="D2208">
        <v>3.68</v>
      </c>
      <c r="E2208">
        <v>3.58</v>
      </c>
      <c r="F2208">
        <v>3.62</v>
      </c>
      <c r="G2208">
        <v>15249330</v>
      </c>
      <c r="H2208">
        <v>3.6267</v>
      </c>
    </row>
    <row r="2209" spans="1:8" x14ac:dyDescent="0.3">
      <c r="A2209" t="s">
        <v>530</v>
      </c>
      <c r="B2209" t="s">
        <v>731</v>
      </c>
      <c r="C2209">
        <v>3.64</v>
      </c>
      <c r="D2209">
        <v>3.67</v>
      </c>
      <c r="E2209">
        <v>3.57</v>
      </c>
      <c r="F2209">
        <v>3.6</v>
      </c>
      <c r="G2209">
        <v>21095380</v>
      </c>
      <c r="H2209">
        <v>3.6133000000000002</v>
      </c>
    </row>
    <row r="2210" spans="1:8" x14ac:dyDescent="0.3">
      <c r="A2210" t="s">
        <v>530</v>
      </c>
      <c r="B2210" t="s">
        <v>732</v>
      </c>
      <c r="C2210">
        <v>3.61</v>
      </c>
      <c r="D2210">
        <v>3.63</v>
      </c>
      <c r="E2210">
        <v>3.53</v>
      </c>
      <c r="F2210">
        <v>3.54</v>
      </c>
      <c r="G2210">
        <v>12968410</v>
      </c>
      <c r="H2210">
        <v>3.5667</v>
      </c>
    </row>
    <row r="2211" spans="1:8" x14ac:dyDescent="0.3">
      <c r="A2211" t="s">
        <v>530</v>
      </c>
      <c r="B2211" t="s">
        <v>733</v>
      </c>
      <c r="C2211">
        <v>3.56</v>
      </c>
      <c r="D2211">
        <v>3.63</v>
      </c>
      <c r="E2211">
        <v>3.53</v>
      </c>
      <c r="F2211">
        <v>3.61</v>
      </c>
      <c r="G2211">
        <v>8900365</v>
      </c>
      <c r="H2211">
        <v>3.59</v>
      </c>
    </row>
    <row r="2212" spans="1:8" x14ac:dyDescent="0.3">
      <c r="A2212" t="s">
        <v>530</v>
      </c>
      <c r="B2212" t="s">
        <v>734</v>
      </c>
      <c r="C2212">
        <v>3.62</v>
      </c>
      <c r="D2212">
        <v>3.69</v>
      </c>
      <c r="E2212">
        <v>3.58</v>
      </c>
      <c r="F2212">
        <v>3.62</v>
      </c>
      <c r="G2212">
        <v>17881210</v>
      </c>
      <c r="H2212">
        <v>3.63</v>
      </c>
    </row>
    <row r="2213" spans="1:8" x14ac:dyDescent="0.3">
      <c r="A2213" t="s">
        <v>530</v>
      </c>
      <c r="B2213" t="s">
        <v>735</v>
      </c>
      <c r="C2213">
        <v>3.63</v>
      </c>
      <c r="D2213">
        <v>3.64</v>
      </c>
      <c r="E2213">
        <v>3.53</v>
      </c>
      <c r="F2213">
        <v>3.53</v>
      </c>
      <c r="G2213">
        <v>9129695</v>
      </c>
      <c r="H2213">
        <v>3.5667</v>
      </c>
    </row>
    <row r="2214" spans="1:8" x14ac:dyDescent="0.3">
      <c r="A2214" t="s">
        <v>531</v>
      </c>
      <c r="B2214" t="s">
        <v>696</v>
      </c>
      <c r="C2214">
        <v>38.32</v>
      </c>
      <c r="D2214">
        <v>40.340000000000003</v>
      </c>
      <c r="E2214">
        <v>38.119999999999997</v>
      </c>
      <c r="F2214">
        <v>39.36</v>
      </c>
      <c r="G2214">
        <v>1923139</v>
      </c>
      <c r="H2214">
        <v>39.273299999999999</v>
      </c>
    </row>
    <row r="2215" spans="1:8" x14ac:dyDescent="0.3">
      <c r="A2215" t="s">
        <v>531</v>
      </c>
      <c r="B2215" t="s">
        <v>697</v>
      </c>
      <c r="C2215">
        <v>39.659999999999997</v>
      </c>
      <c r="D2215">
        <v>40.340000000000003</v>
      </c>
      <c r="E2215">
        <v>38.9</v>
      </c>
      <c r="F2215">
        <v>39.92</v>
      </c>
      <c r="G2215">
        <v>1436593</v>
      </c>
      <c r="H2215">
        <v>39.72</v>
      </c>
    </row>
    <row r="2216" spans="1:8" x14ac:dyDescent="0.3">
      <c r="A2216" t="s">
        <v>531</v>
      </c>
      <c r="B2216" t="s">
        <v>698</v>
      </c>
      <c r="C2216">
        <v>39.94</v>
      </c>
      <c r="D2216">
        <v>41.12</v>
      </c>
      <c r="E2216">
        <v>38.840000000000003</v>
      </c>
      <c r="F2216">
        <v>39</v>
      </c>
      <c r="G2216">
        <v>1587021</v>
      </c>
      <c r="H2216">
        <v>39.653300000000002</v>
      </c>
    </row>
    <row r="2217" spans="1:8" x14ac:dyDescent="0.3">
      <c r="A2217" t="s">
        <v>531</v>
      </c>
      <c r="B2217" t="s">
        <v>699</v>
      </c>
      <c r="C2217">
        <v>39</v>
      </c>
      <c r="D2217">
        <v>39.5</v>
      </c>
      <c r="E2217">
        <v>38.200000000000003</v>
      </c>
      <c r="F2217">
        <v>38.340000000000003</v>
      </c>
      <c r="G2217">
        <v>1361334</v>
      </c>
      <c r="H2217">
        <v>38.68</v>
      </c>
    </row>
    <row r="2218" spans="1:8" x14ac:dyDescent="0.3">
      <c r="A2218" t="s">
        <v>531</v>
      </c>
      <c r="B2218" t="s">
        <v>700</v>
      </c>
      <c r="C2218">
        <v>38.26</v>
      </c>
      <c r="D2218">
        <v>38.82</v>
      </c>
      <c r="E2218">
        <v>37.6</v>
      </c>
      <c r="F2218">
        <v>37.64</v>
      </c>
      <c r="G2218">
        <v>1467984</v>
      </c>
      <c r="H2218">
        <v>38.020000000000003</v>
      </c>
    </row>
    <row r="2219" spans="1:8" x14ac:dyDescent="0.3">
      <c r="A2219" t="s">
        <v>531</v>
      </c>
      <c r="B2219" t="s">
        <v>77</v>
      </c>
      <c r="C2219">
        <v>37.659999999999997</v>
      </c>
      <c r="D2219">
        <v>37.74</v>
      </c>
      <c r="E2219">
        <v>36.299999999999997</v>
      </c>
      <c r="F2219">
        <v>36.72</v>
      </c>
      <c r="G2219">
        <v>1079778</v>
      </c>
      <c r="H2219">
        <v>36.92</v>
      </c>
    </row>
    <row r="2220" spans="1:8" x14ac:dyDescent="0.3">
      <c r="A2220" t="s">
        <v>531</v>
      </c>
      <c r="B2220" t="s">
        <v>701</v>
      </c>
      <c r="C2220">
        <v>36.72</v>
      </c>
      <c r="D2220">
        <v>37.5</v>
      </c>
      <c r="E2220">
        <v>36.06</v>
      </c>
      <c r="F2220">
        <v>36.18</v>
      </c>
      <c r="G2220">
        <v>1048501</v>
      </c>
      <c r="H2220">
        <v>36.58</v>
      </c>
    </row>
    <row r="2221" spans="1:8" x14ac:dyDescent="0.3">
      <c r="A2221" t="s">
        <v>531</v>
      </c>
      <c r="B2221" t="s">
        <v>702</v>
      </c>
      <c r="C2221">
        <v>36.18</v>
      </c>
      <c r="D2221">
        <v>36.6</v>
      </c>
      <c r="E2221">
        <v>35.82</v>
      </c>
      <c r="F2221">
        <v>35.96</v>
      </c>
      <c r="G2221">
        <v>904878</v>
      </c>
      <c r="H2221">
        <v>36.1267</v>
      </c>
    </row>
    <row r="2222" spans="1:8" x14ac:dyDescent="0.3">
      <c r="A2222" t="s">
        <v>531</v>
      </c>
      <c r="B2222" t="s">
        <v>139</v>
      </c>
      <c r="C2222">
        <v>35.96</v>
      </c>
      <c r="D2222">
        <v>39.54</v>
      </c>
      <c r="E2222">
        <v>35.700000000000003</v>
      </c>
      <c r="F2222">
        <v>39.54</v>
      </c>
      <c r="G2222">
        <v>2404640</v>
      </c>
      <c r="H2222">
        <v>38.26</v>
      </c>
    </row>
    <row r="2223" spans="1:8" x14ac:dyDescent="0.3">
      <c r="A2223" t="s">
        <v>531</v>
      </c>
      <c r="B2223" t="s">
        <v>156</v>
      </c>
      <c r="C2223">
        <v>40.340000000000003</v>
      </c>
      <c r="D2223">
        <v>41.64</v>
      </c>
      <c r="E2223">
        <v>38.700000000000003</v>
      </c>
      <c r="F2223">
        <v>39</v>
      </c>
      <c r="G2223">
        <v>6012621</v>
      </c>
      <c r="H2223">
        <v>39.78</v>
      </c>
    </row>
    <row r="2224" spans="1:8" x14ac:dyDescent="0.3">
      <c r="A2224" t="s">
        <v>531</v>
      </c>
      <c r="B2224" t="s">
        <v>703</v>
      </c>
      <c r="C2224">
        <v>39.68</v>
      </c>
      <c r="D2224">
        <v>41.8</v>
      </c>
      <c r="E2224">
        <v>39.119999999999997</v>
      </c>
      <c r="F2224">
        <v>40.72</v>
      </c>
      <c r="G2224">
        <v>2890925</v>
      </c>
      <c r="H2224">
        <v>40.546700000000001</v>
      </c>
    </row>
    <row r="2225" spans="1:8" x14ac:dyDescent="0.3">
      <c r="A2225" t="s">
        <v>531</v>
      </c>
      <c r="B2225" t="s">
        <v>223</v>
      </c>
      <c r="C2225">
        <v>41.3</v>
      </c>
      <c r="D2225">
        <v>43.34</v>
      </c>
      <c r="E2225">
        <v>40.200000000000003</v>
      </c>
      <c r="F2225">
        <v>40.799999999999997</v>
      </c>
      <c r="G2225">
        <v>3303611</v>
      </c>
      <c r="H2225">
        <v>41.4467</v>
      </c>
    </row>
    <row r="2226" spans="1:8" x14ac:dyDescent="0.3">
      <c r="A2226" t="s">
        <v>531</v>
      </c>
      <c r="B2226" t="s">
        <v>228</v>
      </c>
      <c r="C2226">
        <v>41</v>
      </c>
      <c r="D2226">
        <v>41.26</v>
      </c>
      <c r="E2226">
        <v>39.840000000000003</v>
      </c>
      <c r="F2226">
        <v>39.979999999999997</v>
      </c>
      <c r="G2226">
        <v>1443726</v>
      </c>
      <c r="H2226">
        <v>40.36</v>
      </c>
    </row>
    <row r="2227" spans="1:8" x14ac:dyDescent="0.3">
      <c r="A2227" t="s">
        <v>531</v>
      </c>
      <c r="B2227" t="s">
        <v>704</v>
      </c>
      <c r="C2227">
        <v>40</v>
      </c>
      <c r="D2227">
        <v>40.76</v>
      </c>
      <c r="E2227">
        <v>39.4</v>
      </c>
      <c r="F2227">
        <v>40.22</v>
      </c>
      <c r="G2227">
        <v>1369119</v>
      </c>
      <c r="H2227">
        <v>40.1267</v>
      </c>
    </row>
    <row r="2228" spans="1:8" x14ac:dyDescent="0.3">
      <c r="A2228" t="s">
        <v>531</v>
      </c>
      <c r="B2228" t="s">
        <v>705</v>
      </c>
      <c r="C2228">
        <v>40.5</v>
      </c>
      <c r="D2228">
        <v>40.78</v>
      </c>
      <c r="E2228">
        <v>39.479999999999997</v>
      </c>
      <c r="F2228">
        <v>39.9</v>
      </c>
      <c r="G2228">
        <v>1374433</v>
      </c>
      <c r="H2228">
        <v>40.0533</v>
      </c>
    </row>
    <row r="2229" spans="1:8" x14ac:dyDescent="0.3">
      <c r="A2229" t="s">
        <v>531</v>
      </c>
      <c r="B2229" t="s">
        <v>706</v>
      </c>
      <c r="C2229">
        <v>40</v>
      </c>
      <c r="D2229">
        <v>43.88</v>
      </c>
      <c r="E2229">
        <v>40</v>
      </c>
      <c r="F2229">
        <v>41.16</v>
      </c>
      <c r="G2229">
        <v>4044237</v>
      </c>
      <c r="H2229">
        <v>41.68</v>
      </c>
    </row>
    <row r="2230" spans="1:8" x14ac:dyDescent="0.3">
      <c r="A2230" t="s">
        <v>531</v>
      </c>
      <c r="B2230" t="s">
        <v>265</v>
      </c>
      <c r="C2230">
        <v>41.22</v>
      </c>
      <c r="D2230">
        <v>42.86</v>
      </c>
      <c r="E2230">
        <v>41.22</v>
      </c>
      <c r="F2230">
        <v>42.08</v>
      </c>
      <c r="G2230">
        <v>1602232</v>
      </c>
      <c r="H2230">
        <v>42.0533</v>
      </c>
    </row>
    <row r="2231" spans="1:8" x14ac:dyDescent="0.3">
      <c r="A2231" t="s">
        <v>531</v>
      </c>
      <c r="B2231" t="s">
        <v>707</v>
      </c>
      <c r="C2231">
        <v>41.86</v>
      </c>
      <c r="D2231">
        <v>42.48</v>
      </c>
      <c r="E2231">
        <v>41</v>
      </c>
      <c r="F2231">
        <v>41</v>
      </c>
      <c r="G2231">
        <v>1738423</v>
      </c>
      <c r="H2231">
        <v>41.493299999999998</v>
      </c>
    </row>
    <row r="2232" spans="1:8" x14ac:dyDescent="0.3">
      <c r="A2232" t="s">
        <v>531</v>
      </c>
      <c r="B2232" t="s">
        <v>271</v>
      </c>
      <c r="C2232">
        <v>41.18</v>
      </c>
      <c r="D2232">
        <v>41.66</v>
      </c>
      <c r="E2232">
        <v>38.76</v>
      </c>
      <c r="F2232">
        <v>38.82</v>
      </c>
      <c r="G2232">
        <v>1316671</v>
      </c>
      <c r="H2232">
        <v>39.746699999999997</v>
      </c>
    </row>
    <row r="2233" spans="1:8" x14ac:dyDescent="0.3">
      <c r="A2233" t="s">
        <v>531</v>
      </c>
      <c r="B2233" t="s">
        <v>708</v>
      </c>
      <c r="C2233">
        <v>38.9</v>
      </c>
      <c r="D2233">
        <v>39.4</v>
      </c>
      <c r="E2233">
        <v>38.04</v>
      </c>
      <c r="F2233">
        <v>38.64</v>
      </c>
      <c r="G2233">
        <v>1136480</v>
      </c>
      <c r="H2233">
        <v>38.693300000000001</v>
      </c>
    </row>
    <row r="2234" spans="1:8" x14ac:dyDescent="0.3">
      <c r="A2234" t="s">
        <v>531</v>
      </c>
      <c r="B2234" t="s">
        <v>709</v>
      </c>
      <c r="C2234">
        <v>39.18</v>
      </c>
      <c r="D2234">
        <v>40</v>
      </c>
      <c r="E2234">
        <v>38.44</v>
      </c>
      <c r="F2234">
        <v>38.880000000000003</v>
      </c>
      <c r="G2234">
        <v>1315688</v>
      </c>
      <c r="H2234">
        <v>39.106699999999996</v>
      </c>
    </row>
    <row r="2235" spans="1:8" x14ac:dyDescent="0.3">
      <c r="A2235" t="s">
        <v>531</v>
      </c>
      <c r="B2235" t="s">
        <v>283</v>
      </c>
      <c r="C2235">
        <v>38.74</v>
      </c>
      <c r="D2235">
        <v>38.82</v>
      </c>
      <c r="E2235">
        <v>37.96</v>
      </c>
      <c r="F2235">
        <v>38</v>
      </c>
      <c r="G2235">
        <v>1229347</v>
      </c>
      <c r="H2235">
        <v>38.26</v>
      </c>
    </row>
    <row r="2236" spans="1:8" x14ac:dyDescent="0.3">
      <c r="A2236" t="s">
        <v>531</v>
      </c>
      <c r="B2236" t="s">
        <v>290</v>
      </c>
      <c r="C2236">
        <v>37.96</v>
      </c>
      <c r="D2236">
        <v>38.979999999999997</v>
      </c>
      <c r="E2236">
        <v>37.58</v>
      </c>
      <c r="F2236">
        <v>38.04</v>
      </c>
      <c r="G2236">
        <v>1300720</v>
      </c>
      <c r="H2236">
        <v>38.200000000000003</v>
      </c>
    </row>
    <row r="2237" spans="1:8" x14ac:dyDescent="0.3">
      <c r="A2237" t="s">
        <v>531</v>
      </c>
      <c r="B2237" t="s">
        <v>710</v>
      </c>
      <c r="C2237">
        <v>38.5</v>
      </c>
      <c r="D2237">
        <v>40.479999999999997</v>
      </c>
      <c r="E2237">
        <v>38.200000000000003</v>
      </c>
      <c r="F2237">
        <v>39.340000000000003</v>
      </c>
      <c r="G2237">
        <v>2151427</v>
      </c>
      <c r="H2237">
        <v>39.340000000000003</v>
      </c>
    </row>
    <row r="2238" spans="1:8" x14ac:dyDescent="0.3">
      <c r="A2238" t="s">
        <v>531</v>
      </c>
      <c r="B2238" t="s">
        <v>512</v>
      </c>
      <c r="C2238">
        <v>39.6</v>
      </c>
      <c r="D2238">
        <v>41.5</v>
      </c>
      <c r="E2238">
        <v>38.9</v>
      </c>
      <c r="F2238">
        <v>40.9</v>
      </c>
      <c r="G2238">
        <v>2849505</v>
      </c>
      <c r="H2238">
        <v>40.433300000000003</v>
      </c>
    </row>
    <row r="2239" spans="1:8" x14ac:dyDescent="0.3">
      <c r="A2239" t="s">
        <v>531</v>
      </c>
      <c r="B2239" t="s">
        <v>91</v>
      </c>
      <c r="C2239">
        <v>36.82</v>
      </c>
      <c r="D2239">
        <v>39.840000000000003</v>
      </c>
      <c r="E2239">
        <v>36.82</v>
      </c>
      <c r="F2239">
        <v>39.6</v>
      </c>
      <c r="G2239">
        <v>2085286</v>
      </c>
      <c r="H2239">
        <v>38.753300000000003</v>
      </c>
    </row>
    <row r="2240" spans="1:8" x14ac:dyDescent="0.3">
      <c r="A2240" t="s">
        <v>531</v>
      </c>
      <c r="B2240" t="s">
        <v>93</v>
      </c>
      <c r="C2240">
        <v>39.6</v>
      </c>
      <c r="D2240">
        <v>39.979999999999997</v>
      </c>
      <c r="E2240">
        <v>37.299999999999997</v>
      </c>
      <c r="F2240">
        <v>37.32</v>
      </c>
      <c r="G2240">
        <v>1572871</v>
      </c>
      <c r="H2240">
        <v>38.200000000000003</v>
      </c>
    </row>
    <row r="2241" spans="1:8" x14ac:dyDescent="0.3">
      <c r="A2241" t="s">
        <v>531</v>
      </c>
      <c r="B2241" t="s">
        <v>711</v>
      </c>
      <c r="C2241">
        <v>37.4</v>
      </c>
      <c r="D2241">
        <v>37.479999999999997</v>
      </c>
      <c r="E2241">
        <v>36.659999999999997</v>
      </c>
      <c r="F2241">
        <v>36.799999999999997</v>
      </c>
      <c r="G2241">
        <v>1681637</v>
      </c>
      <c r="H2241">
        <v>36.979999999999997</v>
      </c>
    </row>
    <row r="2242" spans="1:8" x14ac:dyDescent="0.3">
      <c r="A2242" t="s">
        <v>531</v>
      </c>
      <c r="B2242" t="s">
        <v>712</v>
      </c>
      <c r="C2242">
        <v>36.9</v>
      </c>
      <c r="D2242">
        <v>38.04</v>
      </c>
      <c r="E2242">
        <v>36.9</v>
      </c>
      <c r="F2242">
        <v>37.299999999999997</v>
      </c>
      <c r="G2242">
        <v>1284421</v>
      </c>
      <c r="H2242">
        <v>37.4133</v>
      </c>
    </row>
    <row r="2243" spans="1:8" x14ac:dyDescent="0.3">
      <c r="A2243" t="s">
        <v>531</v>
      </c>
      <c r="B2243" t="s">
        <v>162</v>
      </c>
      <c r="C2243">
        <v>37.299999999999997</v>
      </c>
      <c r="D2243">
        <v>37.44</v>
      </c>
      <c r="E2243">
        <v>35.659999999999997</v>
      </c>
      <c r="F2243">
        <v>36.06</v>
      </c>
      <c r="G2243">
        <v>1013355</v>
      </c>
      <c r="H2243">
        <v>36.386699999999998</v>
      </c>
    </row>
    <row r="2244" spans="1:8" x14ac:dyDescent="0.3">
      <c r="A2244" t="s">
        <v>531</v>
      </c>
      <c r="B2244" t="s">
        <v>220</v>
      </c>
      <c r="C2244">
        <v>35</v>
      </c>
      <c r="D2244">
        <v>35.799999999999997</v>
      </c>
      <c r="E2244">
        <v>34.14</v>
      </c>
      <c r="F2244">
        <v>34.44</v>
      </c>
      <c r="G2244">
        <v>1046129</v>
      </c>
      <c r="H2244">
        <v>34.793300000000002</v>
      </c>
    </row>
    <row r="2245" spans="1:8" x14ac:dyDescent="0.3">
      <c r="A2245" t="s">
        <v>531</v>
      </c>
      <c r="B2245" t="s">
        <v>713</v>
      </c>
      <c r="C2245">
        <v>35.479999999999997</v>
      </c>
      <c r="D2245">
        <v>37.880000000000003</v>
      </c>
      <c r="E2245">
        <v>35.119999999999997</v>
      </c>
      <c r="F2245">
        <v>37.880000000000003</v>
      </c>
      <c r="G2245">
        <v>1975773</v>
      </c>
      <c r="H2245">
        <v>36.96</v>
      </c>
    </row>
    <row r="2246" spans="1:8" x14ac:dyDescent="0.3">
      <c r="A2246" t="s">
        <v>531</v>
      </c>
      <c r="B2246" t="s">
        <v>714</v>
      </c>
      <c r="C2246">
        <v>38.56</v>
      </c>
      <c r="D2246">
        <v>39.96</v>
      </c>
      <c r="E2246">
        <v>36.94</v>
      </c>
      <c r="F2246">
        <v>36.94</v>
      </c>
      <c r="G2246">
        <v>3166291</v>
      </c>
      <c r="H2246">
        <v>37.9467</v>
      </c>
    </row>
    <row r="2247" spans="1:8" x14ac:dyDescent="0.3">
      <c r="A2247" t="s">
        <v>531</v>
      </c>
      <c r="B2247" t="s">
        <v>715</v>
      </c>
      <c r="C2247">
        <v>37.159999999999997</v>
      </c>
      <c r="D2247">
        <v>37.74</v>
      </c>
      <c r="E2247">
        <v>36.880000000000003</v>
      </c>
      <c r="F2247">
        <v>37.14</v>
      </c>
      <c r="G2247">
        <v>1082578</v>
      </c>
      <c r="H2247">
        <v>37.253300000000003</v>
      </c>
    </row>
    <row r="2248" spans="1:8" x14ac:dyDescent="0.3">
      <c r="A2248" t="s">
        <v>531</v>
      </c>
      <c r="B2248" t="s">
        <v>235</v>
      </c>
      <c r="C2248">
        <v>37.159999999999997</v>
      </c>
      <c r="D2248">
        <v>37.18</v>
      </c>
      <c r="E2248">
        <v>35.799999999999997</v>
      </c>
      <c r="F2248">
        <v>35.9</v>
      </c>
      <c r="G2248">
        <v>838211</v>
      </c>
      <c r="H2248">
        <v>36.293300000000002</v>
      </c>
    </row>
    <row r="2249" spans="1:8" x14ac:dyDescent="0.3">
      <c r="A2249" t="s">
        <v>531</v>
      </c>
      <c r="B2249" t="s">
        <v>259</v>
      </c>
      <c r="C2249">
        <v>37.979999999999997</v>
      </c>
      <c r="D2249">
        <v>38.78</v>
      </c>
      <c r="E2249">
        <v>36.200000000000003</v>
      </c>
      <c r="F2249">
        <v>37.340000000000003</v>
      </c>
      <c r="G2249">
        <v>2280930</v>
      </c>
      <c r="H2249">
        <v>37.44</v>
      </c>
    </row>
    <row r="2250" spans="1:8" x14ac:dyDescent="0.3">
      <c r="A2250" t="s">
        <v>531</v>
      </c>
      <c r="B2250" t="s">
        <v>716</v>
      </c>
      <c r="C2250">
        <v>37.159999999999997</v>
      </c>
      <c r="D2250">
        <v>38.700000000000003</v>
      </c>
      <c r="E2250">
        <v>37.119999999999997</v>
      </c>
      <c r="F2250">
        <v>37.4</v>
      </c>
      <c r="G2250">
        <v>1132561</v>
      </c>
      <c r="H2250">
        <v>37.74</v>
      </c>
    </row>
    <row r="2251" spans="1:8" x14ac:dyDescent="0.3">
      <c r="A2251" t="s">
        <v>531</v>
      </c>
      <c r="B2251" t="s">
        <v>269</v>
      </c>
      <c r="C2251">
        <v>37.72</v>
      </c>
      <c r="D2251">
        <v>39.58</v>
      </c>
      <c r="E2251">
        <v>37.6</v>
      </c>
      <c r="F2251">
        <v>38.5</v>
      </c>
      <c r="G2251">
        <v>1992996</v>
      </c>
      <c r="H2251">
        <v>38.56</v>
      </c>
    </row>
    <row r="2252" spans="1:8" x14ac:dyDescent="0.3">
      <c r="A2252" t="s">
        <v>531</v>
      </c>
      <c r="B2252" t="s">
        <v>282</v>
      </c>
      <c r="C2252">
        <v>38.340000000000003</v>
      </c>
      <c r="D2252">
        <v>39.56</v>
      </c>
      <c r="E2252">
        <v>37.840000000000003</v>
      </c>
      <c r="F2252">
        <v>39.340000000000003</v>
      </c>
      <c r="G2252">
        <v>864227</v>
      </c>
      <c r="H2252">
        <v>38.9133</v>
      </c>
    </row>
    <row r="2253" spans="1:8" x14ac:dyDescent="0.3">
      <c r="A2253" t="s">
        <v>531</v>
      </c>
      <c r="B2253" t="s">
        <v>717</v>
      </c>
      <c r="C2253">
        <v>39.340000000000003</v>
      </c>
      <c r="D2253">
        <v>42.52</v>
      </c>
      <c r="E2253">
        <v>38.94</v>
      </c>
      <c r="F2253">
        <v>41.26</v>
      </c>
      <c r="G2253">
        <v>3461351</v>
      </c>
      <c r="H2253">
        <v>40.906700000000001</v>
      </c>
    </row>
    <row r="2254" spans="1:8" x14ac:dyDescent="0.3">
      <c r="A2254" t="s">
        <v>531</v>
      </c>
      <c r="B2254" t="s">
        <v>285</v>
      </c>
      <c r="C2254">
        <v>41.22</v>
      </c>
      <c r="D2254">
        <v>45.38</v>
      </c>
      <c r="E2254">
        <v>40.159999999999997</v>
      </c>
      <c r="F2254">
        <v>43.52</v>
      </c>
      <c r="G2254">
        <v>9080255</v>
      </c>
      <c r="H2254">
        <v>43.02</v>
      </c>
    </row>
    <row r="2255" spans="1:8" x14ac:dyDescent="0.3">
      <c r="A2255" t="s">
        <v>531</v>
      </c>
      <c r="B2255" t="s">
        <v>718</v>
      </c>
      <c r="C2255">
        <v>44.72</v>
      </c>
      <c r="D2255">
        <v>47.18</v>
      </c>
      <c r="E2255">
        <v>42.5</v>
      </c>
      <c r="F2255">
        <v>46.92</v>
      </c>
      <c r="G2255">
        <v>6097088</v>
      </c>
      <c r="H2255">
        <v>45.533299999999997</v>
      </c>
    </row>
    <row r="2256" spans="1:8" x14ac:dyDescent="0.3">
      <c r="A2256" t="s">
        <v>531</v>
      </c>
      <c r="B2256" t="s">
        <v>291</v>
      </c>
      <c r="C2256">
        <v>46.92</v>
      </c>
      <c r="D2256">
        <v>48.66</v>
      </c>
      <c r="E2256">
        <v>45.4</v>
      </c>
      <c r="F2256">
        <v>45.4</v>
      </c>
      <c r="G2256">
        <v>3497145</v>
      </c>
      <c r="H2256">
        <v>46.486699999999999</v>
      </c>
    </row>
    <row r="2257" spans="1:8" x14ac:dyDescent="0.3">
      <c r="A2257" t="s">
        <v>531</v>
      </c>
      <c r="B2257" t="s">
        <v>295</v>
      </c>
      <c r="C2257">
        <v>45.4</v>
      </c>
      <c r="D2257">
        <v>46.56</v>
      </c>
      <c r="E2257">
        <v>43.14</v>
      </c>
      <c r="F2257">
        <v>44.2</v>
      </c>
      <c r="G2257">
        <v>2718328</v>
      </c>
      <c r="H2257">
        <v>44.633299999999998</v>
      </c>
    </row>
    <row r="2258" spans="1:8" x14ac:dyDescent="0.3">
      <c r="A2258" t="s">
        <v>531</v>
      </c>
      <c r="B2258" t="s">
        <v>298</v>
      </c>
      <c r="C2258">
        <v>43.36</v>
      </c>
      <c r="D2258">
        <v>45.44</v>
      </c>
      <c r="E2258">
        <v>41.06</v>
      </c>
      <c r="F2258">
        <v>42.04</v>
      </c>
      <c r="G2258">
        <v>3234917</v>
      </c>
      <c r="H2258">
        <v>42.846699999999998</v>
      </c>
    </row>
    <row r="2259" spans="1:8" x14ac:dyDescent="0.3">
      <c r="A2259" t="s">
        <v>531</v>
      </c>
      <c r="B2259" t="s">
        <v>719</v>
      </c>
      <c r="C2259">
        <v>42.04</v>
      </c>
      <c r="D2259">
        <v>43.38</v>
      </c>
      <c r="E2259">
        <v>40.6</v>
      </c>
      <c r="F2259">
        <v>41.16</v>
      </c>
      <c r="G2259">
        <v>2135661</v>
      </c>
      <c r="H2259">
        <v>41.713299999999997</v>
      </c>
    </row>
    <row r="2260" spans="1:8" x14ac:dyDescent="0.3">
      <c r="A2260" t="s">
        <v>531</v>
      </c>
      <c r="B2260" t="s">
        <v>720</v>
      </c>
      <c r="C2260">
        <v>41.92</v>
      </c>
      <c r="D2260">
        <v>45.26</v>
      </c>
      <c r="E2260">
        <v>41.5</v>
      </c>
      <c r="F2260">
        <v>44.7</v>
      </c>
      <c r="G2260">
        <v>5222975</v>
      </c>
      <c r="H2260">
        <v>43.82</v>
      </c>
    </row>
    <row r="2261" spans="1:8" x14ac:dyDescent="0.3">
      <c r="A2261" t="s">
        <v>531</v>
      </c>
      <c r="B2261" t="s">
        <v>721</v>
      </c>
      <c r="C2261">
        <v>44.02</v>
      </c>
      <c r="D2261">
        <v>44.56</v>
      </c>
      <c r="E2261">
        <v>42.62</v>
      </c>
      <c r="F2261">
        <v>42.66</v>
      </c>
      <c r="G2261">
        <v>1992899</v>
      </c>
      <c r="H2261">
        <v>43.28</v>
      </c>
    </row>
    <row r="2262" spans="1:8" x14ac:dyDescent="0.3">
      <c r="A2262" t="s">
        <v>531</v>
      </c>
      <c r="B2262" t="s">
        <v>96</v>
      </c>
      <c r="C2262">
        <v>42.68</v>
      </c>
      <c r="D2262">
        <v>43.66</v>
      </c>
      <c r="E2262">
        <v>41.66</v>
      </c>
      <c r="F2262">
        <v>42.02</v>
      </c>
      <c r="G2262">
        <v>1644071</v>
      </c>
      <c r="H2262">
        <v>42.4467</v>
      </c>
    </row>
    <row r="2263" spans="1:8" x14ac:dyDescent="0.3">
      <c r="A2263" t="s">
        <v>531</v>
      </c>
      <c r="B2263" t="s">
        <v>722</v>
      </c>
      <c r="C2263">
        <v>42.1</v>
      </c>
      <c r="D2263">
        <v>43.46</v>
      </c>
      <c r="E2263">
        <v>42.04</v>
      </c>
      <c r="F2263">
        <v>42.8</v>
      </c>
      <c r="G2263">
        <v>1738752</v>
      </c>
      <c r="H2263">
        <v>42.7667</v>
      </c>
    </row>
    <row r="2264" spans="1:8" x14ac:dyDescent="0.3">
      <c r="A2264" t="s">
        <v>531</v>
      </c>
      <c r="B2264" t="s">
        <v>164</v>
      </c>
      <c r="C2264">
        <v>42.98</v>
      </c>
      <c r="D2264">
        <v>44.96</v>
      </c>
      <c r="E2264">
        <v>41.78</v>
      </c>
      <c r="F2264">
        <v>42.68</v>
      </c>
      <c r="G2264">
        <v>2582260</v>
      </c>
      <c r="H2264">
        <v>43.14</v>
      </c>
    </row>
    <row r="2265" spans="1:8" x14ac:dyDescent="0.3">
      <c r="A2265" t="s">
        <v>531</v>
      </c>
      <c r="B2265" t="s">
        <v>723</v>
      </c>
      <c r="C2265">
        <v>43.66</v>
      </c>
      <c r="D2265">
        <v>45.54</v>
      </c>
      <c r="E2265">
        <v>42.86</v>
      </c>
      <c r="F2265">
        <v>43.4</v>
      </c>
      <c r="G2265">
        <v>2102412</v>
      </c>
      <c r="H2265">
        <v>43.933300000000003</v>
      </c>
    </row>
    <row r="2266" spans="1:8" x14ac:dyDescent="0.3">
      <c r="A2266" t="s">
        <v>531</v>
      </c>
      <c r="B2266" t="s">
        <v>724</v>
      </c>
      <c r="C2266">
        <v>44</v>
      </c>
      <c r="D2266">
        <v>44</v>
      </c>
      <c r="E2266">
        <v>42.96</v>
      </c>
      <c r="F2266">
        <v>43.36</v>
      </c>
      <c r="G2266">
        <v>2004122</v>
      </c>
      <c r="H2266">
        <v>43.44</v>
      </c>
    </row>
    <row r="2267" spans="1:8" x14ac:dyDescent="0.3">
      <c r="A2267" t="s">
        <v>531</v>
      </c>
      <c r="B2267" t="s">
        <v>725</v>
      </c>
      <c r="C2267">
        <v>43.9</v>
      </c>
      <c r="D2267">
        <v>44.6</v>
      </c>
      <c r="E2267">
        <v>43.36</v>
      </c>
      <c r="F2267">
        <v>43.62</v>
      </c>
      <c r="G2267">
        <v>2374457</v>
      </c>
      <c r="H2267">
        <v>43.86</v>
      </c>
    </row>
    <row r="2268" spans="1:8" x14ac:dyDescent="0.3">
      <c r="A2268" t="s">
        <v>531</v>
      </c>
      <c r="B2268" t="s">
        <v>242</v>
      </c>
      <c r="C2268">
        <v>43</v>
      </c>
      <c r="D2268">
        <v>44.96</v>
      </c>
      <c r="E2268">
        <v>42.64</v>
      </c>
      <c r="F2268">
        <v>43.6</v>
      </c>
      <c r="G2268">
        <v>2303840</v>
      </c>
      <c r="H2268">
        <v>43.7333</v>
      </c>
    </row>
    <row r="2269" spans="1:8" x14ac:dyDescent="0.3">
      <c r="A2269" t="s">
        <v>531</v>
      </c>
      <c r="B2269" t="s">
        <v>726</v>
      </c>
      <c r="C2269">
        <v>43.72</v>
      </c>
      <c r="D2269">
        <v>45.5</v>
      </c>
      <c r="E2269">
        <v>43.7</v>
      </c>
      <c r="F2269">
        <v>44.62</v>
      </c>
      <c r="G2269">
        <v>1758988</v>
      </c>
      <c r="H2269">
        <v>44.606699999999996</v>
      </c>
    </row>
    <row r="2270" spans="1:8" x14ac:dyDescent="0.3">
      <c r="A2270" t="s">
        <v>531</v>
      </c>
      <c r="B2270" t="s">
        <v>727</v>
      </c>
      <c r="C2270">
        <v>45.34</v>
      </c>
      <c r="D2270">
        <v>45.44</v>
      </c>
      <c r="E2270">
        <v>44.1</v>
      </c>
      <c r="F2270">
        <v>44.62</v>
      </c>
      <c r="G2270">
        <v>1525175</v>
      </c>
      <c r="H2270">
        <v>44.72</v>
      </c>
    </row>
    <row r="2271" spans="1:8" x14ac:dyDescent="0.3">
      <c r="A2271" t="s">
        <v>531</v>
      </c>
      <c r="B2271" t="s">
        <v>728</v>
      </c>
      <c r="C2271">
        <v>44.72</v>
      </c>
      <c r="D2271">
        <v>45.62</v>
      </c>
      <c r="E2271">
        <v>44.5</v>
      </c>
      <c r="F2271">
        <v>45.4</v>
      </c>
      <c r="G2271">
        <v>2170065</v>
      </c>
      <c r="H2271">
        <v>45.173299999999998</v>
      </c>
    </row>
    <row r="2272" spans="1:8" x14ac:dyDescent="0.3">
      <c r="A2272" t="s">
        <v>531</v>
      </c>
      <c r="B2272" t="s">
        <v>729</v>
      </c>
      <c r="C2272">
        <v>45.72</v>
      </c>
      <c r="D2272">
        <v>46.34</v>
      </c>
      <c r="E2272">
        <v>44.34</v>
      </c>
      <c r="F2272">
        <v>44.72</v>
      </c>
      <c r="G2272">
        <v>2252358</v>
      </c>
      <c r="H2272">
        <v>45.133299999999998</v>
      </c>
    </row>
    <row r="2273" spans="1:8" x14ac:dyDescent="0.3">
      <c r="A2273" t="s">
        <v>531</v>
      </c>
      <c r="B2273" t="s">
        <v>730</v>
      </c>
      <c r="C2273">
        <v>44.58</v>
      </c>
      <c r="D2273">
        <v>46.3</v>
      </c>
      <c r="E2273">
        <v>43.7</v>
      </c>
      <c r="F2273">
        <v>45.4</v>
      </c>
      <c r="G2273">
        <v>2050182</v>
      </c>
      <c r="H2273">
        <v>45.133299999999998</v>
      </c>
    </row>
    <row r="2274" spans="1:8" x14ac:dyDescent="0.3">
      <c r="A2274" t="s">
        <v>531</v>
      </c>
      <c r="B2274" t="s">
        <v>731</v>
      </c>
      <c r="C2274">
        <v>45.02</v>
      </c>
      <c r="D2274">
        <v>46.46</v>
      </c>
      <c r="E2274">
        <v>44</v>
      </c>
      <c r="F2274">
        <v>45.42</v>
      </c>
      <c r="G2274">
        <v>1760592</v>
      </c>
      <c r="H2274">
        <v>45.293300000000002</v>
      </c>
    </row>
    <row r="2275" spans="1:8" x14ac:dyDescent="0.3">
      <c r="A2275" t="s">
        <v>531</v>
      </c>
      <c r="B2275" t="s">
        <v>732</v>
      </c>
      <c r="C2275">
        <v>45.54</v>
      </c>
      <c r="D2275">
        <v>48.6</v>
      </c>
      <c r="E2275">
        <v>45.54</v>
      </c>
      <c r="F2275">
        <v>46.8</v>
      </c>
      <c r="G2275">
        <v>3265409</v>
      </c>
      <c r="H2275">
        <v>46.98</v>
      </c>
    </row>
    <row r="2276" spans="1:8" x14ac:dyDescent="0.3">
      <c r="A2276" t="s">
        <v>531</v>
      </c>
      <c r="B2276" t="s">
        <v>733</v>
      </c>
      <c r="C2276">
        <v>46.84</v>
      </c>
      <c r="D2276">
        <v>47.06</v>
      </c>
      <c r="E2276">
        <v>45</v>
      </c>
      <c r="F2276">
        <v>45.3</v>
      </c>
      <c r="G2276">
        <v>1573766</v>
      </c>
      <c r="H2276">
        <v>45.786700000000003</v>
      </c>
    </row>
    <row r="2277" spans="1:8" x14ac:dyDescent="0.3">
      <c r="A2277" t="s">
        <v>531</v>
      </c>
      <c r="B2277" t="s">
        <v>734</v>
      </c>
      <c r="C2277">
        <v>45.04</v>
      </c>
      <c r="D2277">
        <v>45.84</v>
      </c>
      <c r="E2277">
        <v>43.68</v>
      </c>
      <c r="F2277">
        <v>44.82</v>
      </c>
      <c r="G2277">
        <v>1876734</v>
      </c>
      <c r="H2277">
        <v>44.78</v>
      </c>
    </row>
    <row r="2278" spans="1:8" x14ac:dyDescent="0.3">
      <c r="A2278" t="s">
        <v>531</v>
      </c>
      <c r="B2278" t="s">
        <v>735</v>
      </c>
      <c r="C2278">
        <v>44.82</v>
      </c>
      <c r="D2278">
        <v>44.98</v>
      </c>
      <c r="E2278">
        <v>42.22</v>
      </c>
      <c r="F2278">
        <v>42.58</v>
      </c>
      <c r="G2278">
        <v>2098557</v>
      </c>
      <c r="H2278">
        <v>43.26</v>
      </c>
    </row>
    <row r="2279" spans="1:8" x14ac:dyDescent="0.3">
      <c r="A2279" t="s">
        <v>532</v>
      </c>
      <c r="B2279" t="s">
        <v>696</v>
      </c>
      <c r="C2279">
        <v>2.33</v>
      </c>
      <c r="D2279">
        <v>2.34</v>
      </c>
      <c r="E2279">
        <v>2.29</v>
      </c>
      <c r="F2279">
        <v>2.33</v>
      </c>
      <c r="G2279">
        <v>8621207</v>
      </c>
      <c r="H2279">
        <v>2.3199999999999998</v>
      </c>
    </row>
    <row r="2280" spans="1:8" x14ac:dyDescent="0.3">
      <c r="A2280" t="s">
        <v>532</v>
      </c>
      <c r="B2280" t="s">
        <v>697</v>
      </c>
      <c r="C2280">
        <v>2.33</v>
      </c>
      <c r="D2280">
        <v>2.36</v>
      </c>
      <c r="E2280">
        <v>2.2999999999999998</v>
      </c>
      <c r="F2280">
        <v>2.35</v>
      </c>
      <c r="G2280">
        <v>12293660</v>
      </c>
      <c r="H2280">
        <v>2.3367</v>
      </c>
    </row>
    <row r="2281" spans="1:8" x14ac:dyDescent="0.3">
      <c r="A2281" t="s">
        <v>532</v>
      </c>
      <c r="B2281" t="s">
        <v>698</v>
      </c>
      <c r="C2281">
        <v>2.35</v>
      </c>
      <c r="D2281">
        <v>2.35</v>
      </c>
      <c r="E2281">
        <v>2.31</v>
      </c>
      <c r="F2281">
        <v>2.34</v>
      </c>
      <c r="G2281">
        <v>14716670</v>
      </c>
      <c r="H2281">
        <v>2.3332999999999999</v>
      </c>
    </row>
    <row r="2282" spans="1:8" x14ac:dyDescent="0.3">
      <c r="A2282" t="s">
        <v>532</v>
      </c>
      <c r="B2282" t="s">
        <v>699</v>
      </c>
      <c r="C2282">
        <v>2.3199999999999998</v>
      </c>
      <c r="D2282">
        <v>2.46</v>
      </c>
      <c r="E2282">
        <v>2.3199999999999998</v>
      </c>
      <c r="F2282">
        <v>2.42</v>
      </c>
      <c r="G2282">
        <v>33141670</v>
      </c>
      <c r="H2282">
        <v>2.4</v>
      </c>
    </row>
    <row r="2283" spans="1:8" x14ac:dyDescent="0.3">
      <c r="A2283" t="s">
        <v>532</v>
      </c>
      <c r="B2283" t="s">
        <v>700</v>
      </c>
      <c r="C2283">
        <v>2.4300000000000002</v>
      </c>
      <c r="D2283">
        <v>2.61</v>
      </c>
      <c r="E2283">
        <v>2.4</v>
      </c>
      <c r="F2283">
        <v>2.54</v>
      </c>
      <c r="G2283">
        <v>113423600</v>
      </c>
      <c r="H2283">
        <v>2.5167000000000002</v>
      </c>
    </row>
    <row r="2284" spans="1:8" x14ac:dyDescent="0.3">
      <c r="A2284" t="s">
        <v>532</v>
      </c>
      <c r="B2284" t="s">
        <v>77</v>
      </c>
      <c r="C2284">
        <v>2.54</v>
      </c>
      <c r="D2284">
        <v>2.63</v>
      </c>
      <c r="E2284">
        <v>2.4500000000000002</v>
      </c>
      <c r="F2284">
        <v>2.5099999999999998</v>
      </c>
      <c r="G2284">
        <v>41710630</v>
      </c>
      <c r="H2284">
        <v>2.5299999999999998</v>
      </c>
    </row>
    <row r="2285" spans="1:8" x14ac:dyDescent="0.3">
      <c r="A2285" t="s">
        <v>532</v>
      </c>
      <c r="B2285" t="s">
        <v>701</v>
      </c>
      <c r="C2285">
        <v>2.5099999999999998</v>
      </c>
      <c r="D2285">
        <v>2.5099999999999998</v>
      </c>
      <c r="E2285">
        <v>2.39</v>
      </c>
      <c r="F2285">
        <v>2.4500000000000002</v>
      </c>
      <c r="G2285">
        <v>40846220</v>
      </c>
      <c r="H2285">
        <v>2.4500000000000002</v>
      </c>
    </row>
    <row r="2286" spans="1:8" x14ac:dyDescent="0.3">
      <c r="A2286" t="s">
        <v>532</v>
      </c>
      <c r="B2286" t="s">
        <v>702</v>
      </c>
      <c r="C2286">
        <v>2.48</v>
      </c>
      <c r="D2286">
        <v>2.6</v>
      </c>
      <c r="E2286">
        <v>2.4</v>
      </c>
      <c r="F2286">
        <v>2.48</v>
      </c>
      <c r="G2286">
        <v>44783030</v>
      </c>
      <c r="H2286">
        <v>2.4933000000000001</v>
      </c>
    </row>
    <row r="2287" spans="1:8" x14ac:dyDescent="0.3">
      <c r="A2287" t="s">
        <v>532</v>
      </c>
      <c r="B2287" t="s">
        <v>139</v>
      </c>
      <c r="C2287">
        <v>2.46</v>
      </c>
      <c r="D2287">
        <v>2.69</v>
      </c>
      <c r="E2287">
        <v>2.46</v>
      </c>
      <c r="F2287">
        <v>2.65</v>
      </c>
      <c r="G2287">
        <v>55980550</v>
      </c>
      <c r="H2287">
        <v>2.6</v>
      </c>
    </row>
    <row r="2288" spans="1:8" x14ac:dyDescent="0.3">
      <c r="A2288" t="s">
        <v>532</v>
      </c>
      <c r="B2288" t="s">
        <v>156</v>
      </c>
      <c r="C2288">
        <v>2.65</v>
      </c>
      <c r="D2288">
        <v>2.74</v>
      </c>
      <c r="E2288">
        <v>2.56</v>
      </c>
      <c r="F2288">
        <v>2.58</v>
      </c>
      <c r="G2288">
        <v>37214800</v>
      </c>
      <c r="H2288">
        <v>2.6267</v>
      </c>
    </row>
    <row r="2289" spans="1:8" x14ac:dyDescent="0.3">
      <c r="A2289" t="s">
        <v>532</v>
      </c>
      <c r="B2289" t="s">
        <v>703</v>
      </c>
      <c r="C2289">
        <v>2.59</v>
      </c>
      <c r="D2289">
        <v>2.83</v>
      </c>
      <c r="E2289">
        <v>2.56</v>
      </c>
      <c r="F2289">
        <v>2.83</v>
      </c>
      <c r="G2289">
        <v>68586480</v>
      </c>
      <c r="H2289">
        <v>2.74</v>
      </c>
    </row>
    <row r="2290" spans="1:8" x14ac:dyDescent="0.3">
      <c r="A2290" t="s">
        <v>532</v>
      </c>
      <c r="B2290" t="s">
        <v>223</v>
      </c>
      <c r="C2290">
        <v>2.7</v>
      </c>
      <c r="D2290">
        <v>3.11</v>
      </c>
      <c r="E2290">
        <v>2.7</v>
      </c>
      <c r="F2290">
        <v>3.11</v>
      </c>
      <c r="G2290">
        <v>104612100</v>
      </c>
      <c r="H2290">
        <v>2.9733000000000001</v>
      </c>
    </row>
    <row r="2291" spans="1:8" x14ac:dyDescent="0.3">
      <c r="A2291" t="s">
        <v>532</v>
      </c>
      <c r="B2291" t="s">
        <v>228</v>
      </c>
      <c r="C2291">
        <v>3.16</v>
      </c>
      <c r="D2291">
        <v>3.42</v>
      </c>
      <c r="E2291">
        <v>3.16</v>
      </c>
      <c r="F2291">
        <v>3.38</v>
      </c>
      <c r="G2291">
        <v>138798300</v>
      </c>
      <c r="H2291">
        <v>3.32</v>
      </c>
    </row>
    <row r="2292" spans="1:8" x14ac:dyDescent="0.3">
      <c r="A2292" t="s">
        <v>532</v>
      </c>
      <c r="B2292" t="s">
        <v>704</v>
      </c>
      <c r="C2292">
        <v>3.38</v>
      </c>
      <c r="D2292">
        <v>3.68</v>
      </c>
      <c r="E2292">
        <v>3.23</v>
      </c>
      <c r="F2292">
        <v>3.3</v>
      </c>
      <c r="G2292">
        <v>163289200</v>
      </c>
      <c r="H2292">
        <v>3.4033000000000002</v>
      </c>
    </row>
    <row r="2293" spans="1:8" x14ac:dyDescent="0.3">
      <c r="A2293" t="s">
        <v>532</v>
      </c>
      <c r="B2293" t="s">
        <v>705</v>
      </c>
      <c r="C2293">
        <v>3.25</v>
      </c>
      <c r="D2293">
        <v>3.4</v>
      </c>
      <c r="E2293">
        <v>3.03</v>
      </c>
      <c r="F2293">
        <v>3.09</v>
      </c>
      <c r="G2293">
        <v>93585980</v>
      </c>
      <c r="H2293">
        <v>3.1732999999999998</v>
      </c>
    </row>
    <row r="2294" spans="1:8" x14ac:dyDescent="0.3">
      <c r="A2294" t="s">
        <v>532</v>
      </c>
      <c r="B2294" t="s">
        <v>706</v>
      </c>
      <c r="C2294">
        <v>3.03</v>
      </c>
      <c r="D2294">
        <v>3.16</v>
      </c>
      <c r="E2294">
        <v>3.03</v>
      </c>
      <c r="F2294">
        <v>3.04</v>
      </c>
      <c r="G2294">
        <v>39024890</v>
      </c>
      <c r="H2294">
        <v>3.0767000000000002</v>
      </c>
    </row>
    <row r="2295" spans="1:8" x14ac:dyDescent="0.3">
      <c r="A2295" t="s">
        <v>532</v>
      </c>
      <c r="B2295" t="s">
        <v>265</v>
      </c>
      <c r="C2295">
        <v>3.04</v>
      </c>
      <c r="D2295">
        <v>3.12</v>
      </c>
      <c r="E2295">
        <v>2.98</v>
      </c>
      <c r="F2295">
        <v>2.99</v>
      </c>
      <c r="G2295">
        <v>34130080</v>
      </c>
      <c r="H2295">
        <v>3.03</v>
      </c>
    </row>
    <row r="2296" spans="1:8" x14ac:dyDescent="0.3">
      <c r="A2296" t="s">
        <v>532</v>
      </c>
      <c r="B2296" t="s">
        <v>707</v>
      </c>
      <c r="C2296">
        <v>3</v>
      </c>
      <c r="D2296">
        <v>3.01</v>
      </c>
      <c r="E2296">
        <v>2.88</v>
      </c>
      <c r="F2296">
        <v>2.88</v>
      </c>
      <c r="G2296">
        <v>29583500</v>
      </c>
      <c r="H2296">
        <v>2.9232999999999998</v>
      </c>
    </row>
    <row r="2297" spans="1:8" x14ac:dyDescent="0.3">
      <c r="A2297" t="s">
        <v>532</v>
      </c>
      <c r="B2297" t="s">
        <v>271</v>
      </c>
      <c r="C2297">
        <v>2.88</v>
      </c>
      <c r="D2297">
        <v>2.91</v>
      </c>
      <c r="E2297">
        <v>2.74</v>
      </c>
      <c r="F2297">
        <v>2.74</v>
      </c>
      <c r="G2297">
        <v>20137430</v>
      </c>
      <c r="H2297">
        <v>2.7967</v>
      </c>
    </row>
    <row r="2298" spans="1:8" x14ac:dyDescent="0.3">
      <c r="A2298" t="s">
        <v>532</v>
      </c>
      <c r="B2298" t="s">
        <v>708</v>
      </c>
      <c r="C2298">
        <v>2.76</v>
      </c>
      <c r="D2298">
        <v>2.81</v>
      </c>
      <c r="E2298">
        <v>2.73</v>
      </c>
      <c r="F2298">
        <v>2.74</v>
      </c>
      <c r="G2298">
        <v>14719760</v>
      </c>
      <c r="H2298">
        <v>2.76</v>
      </c>
    </row>
    <row r="2299" spans="1:8" x14ac:dyDescent="0.3">
      <c r="A2299" t="s">
        <v>532</v>
      </c>
      <c r="B2299" t="s">
        <v>709</v>
      </c>
      <c r="C2299">
        <v>2.76</v>
      </c>
      <c r="D2299">
        <v>3.01</v>
      </c>
      <c r="E2299">
        <v>2.76</v>
      </c>
      <c r="F2299">
        <v>2.79</v>
      </c>
      <c r="G2299">
        <v>47922060</v>
      </c>
      <c r="H2299">
        <v>2.8532999999999999</v>
      </c>
    </row>
    <row r="2300" spans="1:8" x14ac:dyDescent="0.3">
      <c r="A2300" t="s">
        <v>532</v>
      </c>
      <c r="B2300" t="s">
        <v>283</v>
      </c>
      <c r="C2300">
        <v>2.84</v>
      </c>
      <c r="D2300">
        <v>2.85</v>
      </c>
      <c r="E2300">
        <v>2.67</v>
      </c>
      <c r="F2300">
        <v>2.67</v>
      </c>
      <c r="G2300">
        <v>31288120</v>
      </c>
      <c r="H2300">
        <v>2.73</v>
      </c>
    </row>
    <row r="2301" spans="1:8" x14ac:dyDescent="0.3">
      <c r="A2301" t="s">
        <v>532</v>
      </c>
      <c r="B2301" t="s">
        <v>290</v>
      </c>
      <c r="C2301">
        <v>2.68</v>
      </c>
      <c r="D2301">
        <v>2.78</v>
      </c>
      <c r="E2301">
        <v>2.62</v>
      </c>
      <c r="F2301">
        <v>2.64</v>
      </c>
      <c r="G2301">
        <v>27761340</v>
      </c>
      <c r="H2301">
        <v>2.68</v>
      </c>
    </row>
    <row r="2302" spans="1:8" x14ac:dyDescent="0.3">
      <c r="A2302" t="s">
        <v>532</v>
      </c>
      <c r="B2302" t="s">
        <v>710</v>
      </c>
      <c r="C2302">
        <v>2.64</v>
      </c>
      <c r="D2302">
        <v>2.84</v>
      </c>
      <c r="E2302">
        <v>2.6</v>
      </c>
      <c r="F2302">
        <v>2.7</v>
      </c>
      <c r="G2302">
        <v>39346560</v>
      </c>
      <c r="H2302">
        <v>2.7132999999999998</v>
      </c>
    </row>
    <row r="2303" spans="1:8" x14ac:dyDescent="0.3">
      <c r="A2303" t="s">
        <v>532</v>
      </c>
      <c r="B2303" t="s">
        <v>512</v>
      </c>
      <c r="C2303">
        <v>2.71</v>
      </c>
      <c r="D2303">
        <v>2.79</v>
      </c>
      <c r="E2303">
        <v>2.6</v>
      </c>
      <c r="F2303">
        <v>2.63</v>
      </c>
      <c r="G2303">
        <v>21263730</v>
      </c>
      <c r="H2303">
        <v>2.6732999999999998</v>
      </c>
    </row>
    <row r="2304" spans="1:8" x14ac:dyDescent="0.3">
      <c r="A2304" t="s">
        <v>532</v>
      </c>
      <c r="B2304" t="s">
        <v>91</v>
      </c>
      <c r="C2304">
        <v>2.4</v>
      </c>
      <c r="D2304">
        <v>2.52</v>
      </c>
      <c r="E2304">
        <v>2.37</v>
      </c>
      <c r="F2304">
        <v>2.4300000000000002</v>
      </c>
      <c r="G2304">
        <v>24377200</v>
      </c>
      <c r="H2304">
        <v>2.44</v>
      </c>
    </row>
    <row r="2305" spans="1:8" x14ac:dyDescent="0.3">
      <c r="A2305" t="s">
        <v>532</v>
      </c>
      <c r="B2305" t="s">
        <v>93</v>
      </c>
      <c r="C2305">
        <v>2.44</v>
      </c>
      <c r="D2305">
        <v>2.61</v>
      </c>
      <c r="E2305">
        <v>2.41</v>
      </c>
      <c r="F2305">
        <v>2.42</v>
      </c>
      <c r="G2305">
        <v>25807820</v>
      </c>
      <c r="H2305">
        <v>2.48</v>
      </c>
    </row>
    <row r="2306" spans="1:8" x14ac:dyDescent="0.3">
      <c r="A2306" t="s">
        <v>532</v>
      </c>
      <c r="B2306" t="s">
        <v>711</v>
      </c>
      <c r="C2306">
        <v>2.48</v>
      </c>
      <c r="D2306">
        <v>2.5</v>
      </c>
      <c r="E2306">
        <v>2.41</v>
      </c>
      <c r="F2306">
        <v>2.4500000000000002</v>
      </c>
      <c r="G2306">
        <v>16096820</v>
      </c>
      <c r="H2306">
        <v>2.4533</v>
      </c>
    </row>
    <row r="2307" spans="1:8" x14ac:dyDescent="0.3">
      <c r="A2307" t="s">
        <v>532</v>
      </c>
      <c r="B2307" t="s">
        <v>712</v>
      </c>
      <c r="C2307">
        <v>2.48</v>
      </c>
      <c r="D2307">
        <v>2.57</v>
      </c>
      <c r="E2307">
        <v>2.48</v>
      </c>
      <c r="F2307">
        <v>2.5099999999999998</v>
      </c>
      <c r="G2307">
        <v>13538270</v>
      </c>
      <c r="H2307">
        <v>2.52</v>
      </c>
    </row>
    <row r="2308" spans="1:8" x14ac:dyDescent="0.3">
      <c r="A2308" t="s">
        <v>532</v>
      </c>
      <c r="B2308" t="s">
        <v>162</v>
      </c>
      <c r="C2308">
        <v>2.52</v>
      </c>
      <c r="D2308">
        <v>2.59</v>
      </c>
      <c r="E2308">
        <v>2.44</v>
      </c>
      <c r="F2308">
        <v>2.56</v>
      </c>
      <c r="G2308">
        <v>23265670</v>
      </c>
      <c r="H2308">
        <v>2.5299999999999998</v>
      </c>
    </row>
    <row r="2309" spans="1:8" x14ac:dyDescent="0.3">
      <c r="A2309" t="s">
        <v>532</v>
      </c>
      <c r="B2309" t="s">
        <v>220</v>
      </c>
      <c r="C2309">
        <v>2.59</v>
      </c>
      <c r="D2309">
        <v>2.76</v>
      </c>
      <c r="E2309">
        <v>2.58</v>
      </c>
      <c r="F2309">
        <v>2.63</v>
      </c>
      <c r="G2309">
        <v>32438310</v>
      </c>
      <c r="H2309">
        <v>2.6566999999999998</v>
      </c>
    </row>
    <row r="2310" spans="1:8" x14ac:dyDescent="0.3">
      <c r="A2310" t="s">
        <v>532</v>
      </c>
      <c r="B2310" t="s">
        <v>713</v>
      </c>
      <c r="C2310">
        <v>2.66</v>
      </c>
      <c r="D2310">
        <v>2.77</v>
      </c>
      <c r="E2310">
        <v>2.66</v>
      </c>
      <c r="F2310">
        <v>2.76</v>
      </c>
      <c r="G2310">
        <v>18643980</v>
      </c>
      <c r="H2310">
        <v>2.73</v>
      </c>
    </row>
    <row r="2311" spans="1:8" x14ac:dyDescent="0.3">
      <c r="A2311" t="s">
        <v>532</v>
      </c>
      <c r="B2311" t="s">
        <v>714</v>
      </c>
      <c r="C2311">
        <v>2.76</v>
      </c>
      <c r="D2311">
        <v>2.9</v>
      </c>
      <c r="E2311">
        <v>2.7</v>
      </c>
      <c r="F2311">
        <v>2.84</v>
      </c>
      <c r="G2311">
        <v>29087110</v>
      </c>
      <c r="H2311">
        <v>2.8132999999999999</v>
      </c>
    </row>
    <row r="2312" spans="1:8" x14ac:dyDescent="0.3">
      <c r="A2312" t="s">
        <v>532</v>
      </c>
      <c r="B2312" t="s">
        <v>715</v>
      </c>
      <c r="C2312">
        <v>2.92</v>
      </c>
      <c r="D2312">
        <v>2.92</v>
      </c>
      <c r="E2312">
        <v>2.72</v>
      </c>
      <c r="F2312">
        <v>2.76</v>
      </c>
      <c r="G2312">
        <v>23061470</v>
      </c>
      <c r="H2312">
        <v>2.8</v>
      </c>
    </row>
    <row r="2313" spans="1:8" x14ac:dyDescent="0.3">
      <c r="A2313" t="s">
        <v>532</v>
      </c>
      <c r="B2313" t="s">
        <v>235</v>
      </c>
      <c r="C2313">
        <v>2.78</v>
      </c>
      <c r="D2313">
        <v>2.81</v>
      </c>
      <c r="E2313">
        <v>2.65</v>
      </c>
      <c r="F2313">
        <v>2.69</v>
      </c>
      <c r="G2313">
        <v>9934354</v>
      </c>
      <c r="H2313">
        <v>2.7166999999999999</v>
      </c>
    </row>
    <row r="2314" spans="1:8" x14ac:dyDescent="0.3">
      <c r="A2314" t="s">
        <v>532</v>
      </c>
      <c r="B2314" t="s">
        <v>259</v>
      </c>
      <c r="C2314">
        <v>2.69</v>
      </c>
      <c r="D2314">
        <v>2.69</v>
      </c>
      <c r="E2314">
        <v>2.62</v>
      </c>
      <c r="F2314">
        <v>2.65</v>
      </c>
      <c r="G2314">
        <v>9351056</v>
      </c>
      <c r="H2314">
        <v>2.6533000000000002</v>
      </c>
    </row>
    <row r="2315" spans="1:8" x14ac:dyDescent="0.3">
      <c r="A2315" t="s">
        <v>532</v>
      </c>
      <c r="B2315" t="s">
        <v>716</v>
      </c>
      <c r="C2315">
        <v>2.65</v>
      </c>
      <c r="D2315">
        <v>2.72</v>
      </c>
      <c r="E2315">
        <v>2.64</v>
      </c>
      <c r="F2315">
        <v>2.67</v>
      </c>
      <c r="G2315">
        <v>8829047</v>
      </c>
      <c r="H2315">
        <v>2.6766999999999999</v>
      </c>
    </row>
    <row r="2316" spans="1:8" x14ac:dyDescent="0.3">
      <c r="A2316" t="s">
        <v>532</v>
      </c>
      <c r="B2316" t="s">
        <v>269</v>
      </c>
      <c r="C2316">
        <v>2.67</v>
      </c>
      <c r="D2316">
        <v>2.7</v>
      </c>
      <c r="E2316">
        <v>2.6</v>
      </c>
      <c r="F2316">
        <v>2.62</v>
      </c>
      <c r="G2316">
        <v>8443015</v>
      </c>
      <c r="H2316">
        <v>2.64</v>
      </c>
    </row>
    <row r="2317" spans="1:8" x14ac:dyDescent="0.3">
      <c r="A2317" t="s">
        <v>532</v>
      </c>
      <c r="B2317" t="s">
        <v>282</v>
      </c>
      <c r="C2317">
        <v>2.62</v>
      </c>
      <c r="D2317">
        <v>2.63</v>
      </c>
      <c r="E2317">
        <v>2.59</v>
      </c>
      <c r="F2317">
        <v>2.61</v>
      </c>
      <c r="G2317">
        <v>3951942</v>
      </c>
      <c r="H2317">
        <v>2.61</v>
      </c>
    </row>
    <row r="2318" spans="1:8" x14ac:dyDescent="0.3">
      <c r="A2318" t="s">
        <v>532</v>
      </c>
      <c r="B2318" t="s">
        <v>717</v>
      </c>
      <c r="C2318">
        <v>2.6</v>
      </c>
      <c r="D2318">
        <v>2.63</v>
      </c>
      <c r="E2318">
        <v>2.4500000000000002</v>
      </c>
      <c r="F2318">
        <v>2.58</v>
      </c>
      <c r="G2318">
        <v>17738760</v>
      </c>
      <c r="H2318">
        <v>2.5533000000000001</v>
      </c>
    </row>
    <row r="2319" spans="1:8" x14ac:dyDescent="0.3">
      <c r="A2319" t="s">
        <v>532</v>
      </c>
      <c r="B2319" t="s">
        <v>285</v>
      </c>
      <c r="C2319">
        <v>2.56</v>
      </c>
      <c r="D2319">
        <v>2.6</v>
      </c>
      <c r="E2319">
        <v>2.52</v>
      </c>
      <c r="F2319">
        <v>2.52</v>
      </c>
      <c r="G2319">
        <v>11676400</v>
      </c>
      <c r="H2319">
        <v>2.5467</v>
      </c>
    </row>
    <row r="2320" spans="1:8" x14ac:dyDescent="0.3">
      <c r="A2320" t="s">
        <v>532</v>
      </c>
      <c r="B2320" t="s">
        <v>718</v>
      </c>
      <c r="C2320">
        <v>2.56</v>
      </c>
      <c r="D2320">
        <v>2.56</v>
      </c>
      <c r="E2320">
        <v>2.46</v>
      </c>
      <c r="F2320">
        <v>2.4700000000000002</v>
      </c>
      <c r="G2320">
        <v>13271610</v>
      </c>
      <c r="H2320">
        <v>2.4967000000000001</v>
      </c>
    </row>
    <row r="2321" spans="1:8" x14ac:dyDescent="0.3">
      <c r="A2321" t="s">
        <v>532</v>
      </c>
      <c r="B2321" t="s">
        <v>291</v>
      </c>
      <c r="C2321">
        <v>2.64</v>
      </c>
      <c r="D2321">
        <v>2.71</v>
      </c>
      <c r="E2321">
        <v>2.5099999999999998</v>
      </c>
      <c r="F2321">
        <v>2.71</v>
      </c>
      <c r="G2321">
        <v>50440660</v>
      </c>
      <c r="H2321">
        <v>2.6433</v>
      </c>
    </row>
    <row r="2322" spans="1:8" x14ac:dyDescent="0.3">
      <c r="A2322" t="s">
        <v>532</v>
      </c>
      <c r="B2322" t="s">
        <v>295</v>
      </c>
      <c r="C2322">
        <v>2.8</v>
      </c>
      <c r="D2322">
        <v>2.83</v>
      </c>
      <c r="E2322">
        <v>2.4500000000000002</v>
      </c>
      <c r="F2322">
        <v>2.4500000000000002</v>
      </c>
      <c r="G2322">
        <v>55531480</v>
      </c>
      <c r="H2322">
        <v>2.5767000000000002</v>
      </c>
    </row>
    <row r="2323" spans="1:8" x14ac:dyDescent="0.3">
      <c r="A2323" t="s">
        <v>532</v>
      </c>
      <c r="B2323" t="s">
        <v>298</v>
      </c>
      <c r="C2323">
        <v>2.4500000000000002</v>
      </c>
      <c r="D2323">
        <v>2.63</v>
      </c>
      <c r="E2323">
        <v>2.39</v>
      </c>
      <c r="F2323">
        <v>2.62</v>
      </c>
      <c r="G2323">
        <v>28822590</v>
      </c>
      <c r="H2323">
        <v>2.5467</v>
      </c>
    </row>
    <row r="2324" spans="1:8" x14ac:dyDescent="0.3">
      <c r="A2324" t="s">
        <v>532</v>
      </c>
      <c r="B2324" t="s">
        <v>719</v>
      </c>
      <c r="C2324">
        <v>2.6</v>
      </c>
      <c r="D2324">
        <v>2.88</v>
      </c>
      <c r="E2324">
        <v>2.6</v>
      </c>
      <c r="F2324">
        <v>2.75</v>
      </c>
      <c r="G2324">
        <v>85685890</v>
      </c>
      <c r="H2324">
        <v>2.7433000000000001</v>
      </c>
    </row>
    <row r="2325" spans="1:8" x14ac:dyDescent="0.3">
      <c r="A2325" t="s">
        <v>532</v>
      </c>
      <c r="B2325" t="s">
        <v>720</v>
      </c>
      <c r="C2325">
        <v>2.71</v>
      </c>
      <c r="D2325">
        <v>2.84</v>
      </c>
      <c r="E2325">
        <v>2.7</v>
      </c>
      <c r="F2325">
        <v>2.74</v>
      </c>
      <c r="G2325">
        <v>27521740</v>
      </c>
      <c r="H2325">
        <v>2.76</v>
      </c>
    </row>
    <row r="2326" spans="1:8" x14ac:dyDescent="0.3">
      <c r="A2326" t="s">
        <v>532</v>
      </c>
      <c r="B2326" t="s">
        <v>721</v>
      </c>
      <c r="C2326">
        <v>2.74</v>
      </c>
      <c r="D2326">
        <v>3.01</v>
      </c>
      <c r="E2326">
        <v>2.7</v>
      </c>
      <c r="F2326">
        <v>2.96</v>
      </c>
      <c r="G2326">
        <v>90651660</v>
      </c>
      <c r="H2326">
        <v>2.89</v>
      </c>
    </row>
    <row r="2327" spans="1:8" x14ac:dyDescent="0.3">
      <c r="A2327" t="s">
        <v>532</v>
      </c>
      <c r="B2327" t="s">
        <v>96</v>
      </c>
      <c r="C2327">
        <v>3.25</v>
      </c>
      <c r="D2327">
        <v>3.25</v>
      </c>
      <c r="E2327">
        <v>3.25</v>
      </c>
      <c r="F2327">
        <v>3.25</v>
      </c>
      <c r="G2327">
        <v>28038740</v>
      </c>
      <c r="H2327">
        <v>3.25</v>
      </c>
    </row>
    <row r="2328" spans="1:8" x14ac:dyDescent="0.3">
      <c r="A2328" t="s">
        <v>532</v>
      </c>
      <c r="B2328" t="s">
        <v>722</v>
      </c>
      <c r="C2328">
        <v>3.41</v>
      </c>
      <c r="D2328">
        <v>3.57</v>
      </c>
      <c r="E2328">
        <v>3.14</v>
      </c>
      <c r="F2328">
        <v>3.29</v>
      </c>
      <c r="G2328">
        <v>248725100</v>
      </c>
      <c r="H2328">
        <v>3.3332999999999999</v>
      </c>
    </row>
    <row r="2329" spans="1:8" x14ac:dyDescent="0.3">
      <c r="A2329" t="s">
        <v>532</v>
      </c>
      <c r="B2329" t="s">
        <v>164</v>
      </c>
      <c r="C2329">
        <v>3.29</v>
      </c>
      <c r="D2329">
        <v>3.4</v>
      </c>
      <c r="E2329">
        <v>3.15</v>
      </c>
      <c r="F2329">
        <v>3.17</v>
      </c>
      <c r="G2329">
        <v>45034780</v>
      </c>
      <c r="H2329">
        <v>3.24</v>
      </c>
    </row>
    <row r="2330" spans="1:8" x14ac:dyDescent="0.3">
      <c r="A2330" t="s">
        <v>532</v>
      </c>
      <c r="B2330" t="s">
        <v>723</v>
      </c>
      <c r="C2330">
        <v>3.24</v>
      </c>
      <c r="D2330">
        <v>3.34</v>
      </c>
      <c r="E2330">
        <v>3.17</v>
      </c>
      <c r="F2330">
        <v>3.29</v>
      </c>
      <c r="G2330">
        <v>46865260</v>
      </c>
      <c r="H2330">
        <v>3.2667000000000002</v>
      </c>
    </row>
    <row r="2331" spans="1:8" x14ac:dyDescent="0.3">
      <c r="A2331" t="s">
        <v>532</v>
      </c>
      <c r="B2331" t="s">
        <v>724</v>
      </c>
      <c r="C2331">
        <v>3.29</v>
      </c>
      <c r="D2331">
        <v>3.57</v>
      </c>
      <c r="E2331">
        <v>3.26</v>
      </c>
      <c r="F2331">
        <v>3.42</v>
      </c>
      <c r="G2331">
        <v>84910600</v>
      </c>
      <c r="H2331">
        <v>3.4167000000000001</v>
      </c>
    </row>
    <row r="2332" spans="1:8" x14ac:dyDescent="0.3">
      <c r="A2332" t="s">
        <v>532</v>
      </c>
      <c r="B2332" t="s">
        <v>725</v>
      </c>
      <c r="C2332">
        <v>3.42</v>
      </c>
      <c r="D2332">
        <v>3.58</v>
      </c>
      <c r="E2332">
        <v>3.38</v>
      </c>
      <c r="F2332">
        <v>3.38</v>
      </c>
      <c r="G2332">
        <v>49986930</v>
      </c>
      <c r="H2332">
        <v>3.4466999999999999</v>
      </c>
    </row>
    <row r="2333" spans="1:8" x14ac:dyDescent="0.3">
      <c r="A2333" t="s">
        <v>532</v>
      </c>
      <c r="B2333" t="s">
        <v>242</v>
      </c>
      <c r="C2333">
        <v>3.36</v>
      </c>
      <c r="D2333">
        <v>3.4</v>
      </c>
      <c r="E2333">
        <v>3.2</v>
      </c>
      <c r="F2333">
        <v>3.27</v>
      </c>
      <c r="G2333">
        <v>31854550</v>
      </c>
      <c r="H2333">
        <v>3.29</v>
      </c>
    </row>
    <row r="2334" spans="1:8" x14ac:dyDescent="0.3">
      <c r="A2334" t="s">
        <v>532</v>
      </c>
      <c r="B2334" t="s">
        <v>726</v>
      </c>
      <c r="C2334">
        <v>3.35</v>
      </c>
      <c r="D2334">
        <v>3.44</v>
      </c>
      <c r="E2334">
        <v>3.26</v>
      </c>
      <c r="F2334">
        <v>3.37</v>
      </c>
      <c r="G2334">
        <v>36257160</v>
      </c>
      <c r="H2334">
        <v>3.3567</v>
      </c>
    </row>
    <row r="2335" spans="1:8" x14ac:dyDescent="0.3">
      <c r="A2335" t="s">
        <v>532</v>
      </c>
      <c r="B2335" t="s">
        <v>727</v>
      </c>
      <c r="C2335">
        <v>3.38</v>
      </c>
      <c r="D2335">
        <v>3.65</v>
      </c>
      <c r="E2335">
        <v>3.3</v>
      </c>
      <c r="F2335">
        <v>3.57</v>
      </c>
      <c r="G2335">
        <v>39695920</v>
      </c>
      <c r="H2335">
        <v>3.5066999999999999</v>
      </c>
    </row>
    <row r="2336" spans="1:8" x14ac:dyDescent="0.3">
      <c r="A2336" t="s">
        <v>532</v>
      </c>
      <c r="B2336" t="s">
        <v>728</v>
      </c>
      <c r="C2336">
        <v>3.57</v>
      </c>
      <c r="D2336">
        <v>3.57</v>
      </c>
      <c r="E2336">
        <v>3.22</v>
      </c>
      <c r="F2336">
        <v>3.22</v>
      </c>
      <c r="G2336">
        <v>86123820</v>
      </c>
      <c r="H2336">
        <v>3.3367</v>
      </c>
    </row>
    <row r="2337" spans="1:8" x14ac:dyDescent="0.3">
      <c r="A2337" t="s">
        <v>532</v>
      </c>
      <c r="B2337" t="s">
        <v>729</v>
      </c>
      <c r="C2337">
        <v>2.98</v>
      </c>
      <c r="D2337">
        <v>3.13</v>
      </c>
      <c r="E2337">
        <v>2.9</v>
      </c>
      <c r="F2337">
        <v>2.9</v>
      </c>
      <c r="G2337">
        <v>327017600</v>
      </c>
      <c r="H2337">
        <v>2.9767000000000001</v>
      </c>
    </row>
    <row r="2338" spans="1:8" x14ac:dyDescent="0.3">
      <c r="A2338" t="s">
        <v>532</v>
      </c>
      <c r="B2338" t="s">
        <v>730</v>
      </c>
      <c r="C2338">
        <v>2.8</v>
      </c>
      <c r="D2338">
        <v>2.93</v>
      </c>
      <c r="E2338">
        <v>2.66</v>
      </c>
      <c r="F2338">
        <v>2.81</v>
      </c>
      <c r="G2338">
        <v>237583200</v>
      </c>
      <c r="H2338">
        <v>2.8</v>
      </c>
    </row>
    <row r="2339" spans="1:8" x14ac:dyDescent="0.3">
      <c r="A2339" t="s">
        <v>532</v>
      </c>
      <c r="B2339" t="s">
        <v>731</v>
      </c>
      <c r="C2339">
        <v>2.81</v>
      </c>
      <c r="D2339">
        <v>2.85</v>
      </c>
      <c r="E2339">
        <v>2.74</v>
      </c>
      <c r="F2339">
        <v>2.77</v>
      </c>
      <c r="G2339">
        <v>52530270</v>
      </c>
      <c r="H2339">
        <v>2.7867000000000002</v>
      </c>
    </row>
    <row r="2340" spans="1:8" x14ac:dyDescent="0.3">
      <c r="A2340" t="s">
        <v>532</v>
      </c>
      <c r="B2340" t="s">
        <v>732</v>
      </c>
      <c r="C2340">
        <v>2.79</v>
      </c>
      <c r="D2340">
        <v>2.82</v>
      </c>
      <c r="E2340">
        <v>2.73</v>
      </c>
      <c r="F2340">
        <v>2.74</v>
      </c>
      <c r="G2340">
        <v>37440230</v>
      </c>
      <c r="H2340">
        <v>2.7633000000000001</v>
      </c>
    </row>
    <row r="2341" spans="1:8" x14ac:dyDescent="0.3">
      <c r="A2341" t="s">
        <v>532</v>
      </c>
      <c r="B2341" t="s">
        <v>733</v>
      </c>
      <c r="C2341">
        <v>2.74</v>
      </c>
      <c r="D2341">
        <v>2.75</v>
      </c>
      <c r="E2341">
        <v>2.68</v>
      </c>
      <c r="F2341">
        <v>2.72</v>
      </c>
      <c r="G2341">
        <v>20106020</v>
      </c>
      <c r="H2341">
        <v>2.7166999999999999</v>
      </c>
    </row>
    <row r="2342" spans="1:8" x14ac:dyDescent="0.3">
      <c r="A2342" t="s">
        <v>532</v>
      </c>
      <c r="B2342" t="s">
        <v>734</v>
      </c>
      <c r="C2342">
        <v>2.74</v>
      </c>
      <c r="D2342">
        <v>2.82</v>
      </c>
      <c r="E2342">
        <v>2.71</v>
      </c>
      <c r="F2342">
        <v>2.77</v>
      </c>
      <c r="G2342">
        <v>39962810</v>
      </c>
      <c r="H2342">
        <v>2.7667000000000002</v>
      </c>
    </row>
    <row r="2343" spans="1:8" x14ac:dyDescent="0.3">
      <c r="A2343" t="s">
        <v>532</v>
      </c>
      <c r="B2343" t="s">
        <v>735</v>
      </c>
      <c r="C2343">
        <v>2.77</v>
      </c>
      <c r="D2343">
        <v>2.8</v>
      </c>
      <c r="E2343">
        <v>2.64</v>
      </c>
      <c r="F2343">
        <v>2.66</v>
      </c>
      <c r="G2343">
        <v>31454649</v>
      </c>
      <c r="H2343">
        <v>2.7</v>
      </c>
    </row>
    <row r="2344" spans="1:8" x14ac:dyDescent="0.3">
      <c r="A2344" t="s">
        <v>533</v>
      </c>
      <c r="B2344" t="s">
        <v>696</v>
      </c>
      <c r="C2344">
        <v>300.75</v>
      </c>
      <c r="D2344">
        <v>324.25</v>
      </c>
      <c r="E2344">
        <v>300.75</v>
      </c>
      <c r="F2344">
        <v>323.25</v>
      </c>
      <c r="G2344">
        <v>64694550</v>
      </c>
      <c r="H2344">
        <v>316.08330000000001</v>
      </c>
    </row>
    <row r="2345" spans="1:8" x14ac:dyDescent="0.3">
      <c r="A2345" t="s">
        <v>533</v>
      </c>
      <c r="B2345" t="s">
        <v>697</v>
      </c>
      <c r="C2345">
        <v>328.5</v>
      </c>
      <c r="D2345">
        <v>333.5</v>
      </c>
      <c r="E2345">
        <v>308</v>
      </c>
      <c r="F2345">
        <v>310.5</v>
      </c>
      <c r="G2345">
        <v>70509410</v>
      </c>
      <c r="H2345">
        <v>317.33330000000001</v>
      </c>
    </row>
    <row r="2346" spans="1:8" x14ac:dyDescent="0.3">
      <c r="A2346" t="s">
        <v>533</v>
      </c>
      <c r="B2346" t="s">
        <v>698</v>
      </c>
      <c r="C2346">
        <v>312.25</v>
      </c>
      <c r="D2346">
        <v>316.25</v>
      </c>
      <c r="E2346">
        <v>307.5</v>
      </c>
      <c r="F2346">
        <v>307.5</v>
      </c>
      <c r="G2346">
        <v>54249540</v>
      </c>
      <c r="H2346">
        <v>310.41669999999999</v>
      </c>
    </row>
    <row r="2347" spans="1:8" x14ac:dyDescent="0.3">
      <c r="A2347" t="s">
        <v>533</v>
      </c>
      <c r="B2347" t="s">
        <v>699</v>
      </c>
      <c r="C2347">
        <v>310.25</v>
      </c>
      <c r="D2347">
        <v>323</v>
      </c>
      <c r="E2347">
        <v>309</v>
      </c>
      <c r="F2347">
        <v>319</v>
      </c>
      <c r="G2347">
        <v>58984280</v>
      </c>
      <c r="H2347">
        <v>317</v>
      </c>
    </row>
    <row r="2348" spans="1:8" x14ac:dyDescent="0.3">
      <c r="A2348" t="s">
        <v>533</v>
      </c>
      <c r="B2348" t="s">
        <v>700</v>
      </c>
      <c r="C2348">
        <v>317</v>
      </c>
      <c r="D2348">
        <v>317.25</v>
      </c>
      <c r="E2348">
        <v>303.25</v>
      </c>
      <c r="F2348">
        <v>303.25</v>
      </c>
      <c r="G2348">
        <v>52704790</v>
      </c>
      <c r="H2348">
        <v>307.91669999999999</v>
      </c>
    </row>
    <row r="2349" spans="1:8" x14ac:dyDescent="0.3">
      <c r="A2349" t="s">
        <v>533</v>
      </c>
      <c r="B2349" t="s">
        <v>77</v>
      </c>
      <c r="C2349">
        <v>300</v>
      </c>
      <c r="D2349">
        <v>306</v>
      </c>
      <c r="E2349">
        <v>293.75</v>
      </c>
      <c r="F2349">
        <v>299.5</v>
      </c>
      <c r="G2349">
        <v>36840840</v>
      </c>
      <c r="H2349">
        <v>299.75</v>
      </c>
    </row>
    <row r="2350" spans="1:8" x14ac:dyDescent="0.3">
      <c r="A2350" t="s">
        <v>533</v>
      </c>
      <c r="B2350" t="s">
        <v>701</v>
      </c>
      <c r="C2350">
        <v>304.25</v>
      </c>
      <c r="D2350">
        <v>306.5</v>
      </c>
      <c r="E2350">
        <v>291.75</v>
      </c>
      <c r="F2350">
        <v>296.75</v>
      </c>
      <c r="G2350">
        <v>50541180</v>
      </c>
      <c r="H2350">
        <v>298.33330000000001</v>
      </c>
    </row>
    <row r="2351" spans="1:8" x14ac:dyDescent="0.3">
      <c r="A2351" t="s">
        <v>533</v>
      </c>
      <c r="B2351" t="s">
        <v>702</v>
      </c>
      <c r="C2351">
        <v>299</v>
      </c>
      <c r="D2351">
        <v>304</v>
      </c>
      <c r="E2351">
        <v>297.25</v>
      </c>
      <c r="F2351">
        <v>302.5</v>
      </c>
      <c r="G2351">
        <v>46636540</v>
      </c>
      <c r="H2351">
        <v>301.25</v>
      </c>
    </row>
    <row r="2352" spans="1:8" x14ac:dyDescent="0.3">
      <c r="A2352" t="s">
        <v>533</v>
      </c>
      <c r="B2352" t="s">
        <v>139</v>
      </c>
      <c r="C2352">
        <v>302.75</v>
      </c>
      <c r="D2352">
        <v>303</v>
      </c>
      <c r="E2352">
        <v>283.75</v>
      </c>
      <c r="F2352">
        <v>285</v>
      </c>
      <c r="G2352">
        <v>41435460</v>
      </c>
      <c r="H2352">
        <v>290.58330000000001</v>
      </c>
    </row>
    <row r="2353" spans="1:8" x14ac:dyDescent="0.3">
      <c r="A2353" t="s">
        <v>533</v>
      </c>
      <c r="B2353" t="s">
        <v>156</v>
      </c>
      <c r="C2353">
        <v>285</v>
      </c>
      <c r="D2353">
        <v>292.75</v>
      </c>
      <c r="E2353">
        <v>283</v>
      </c>
      <c r="F2353">
        <v>288</v>
      </c>
      <c r="G2353">
        <v>41861940</v>
      </c>
      <c r="H2353">
        <v>287.91669999999999</v>
      </c>
    </row>
    <row r="2354" spans="1:8" x14ac:dyDescent="0.3">
      <c r="A2354" t="s">
        <v>533</v>
      </c>
      <c r="B2354" t="s">
        <v>703</v>
      </c>
      <c r="C2354">
        <v>291</v>
      </c>
      <c r="D2354">
        <v>294.25</v>
      </c>
      <c r="E2354">
        <v>287.25</v>
      </c>
      <c r="F2354">
        <v>292</v>
      </c>
      <c r="G2354">
        <v>28749580</v>
      </c>
      <c r="H2354">
        <v>291.16669999999999</v>
      </c>
    </row>
    <row r="2355" spans="1:8" x14ac:dyDescent="0.3">
      <c r="A2355" t="s">
        <v>533</v>
      </c>
      <c r="B2355" t="s">
        <v>223</v>
      </c>
      <c r="C2355">
        <v>292.25</v>
      </c>
      <c r="D2355">
        <v>298.25</v>
      </c>
      <c r="E2355">
        <v>291</v>
      </c>
      <c r="F2355">
        <v>298.25</v>
      </c>
      <c r="G2355">
        <v>38575270</v>
      </c>
      <c r="H2355">
        <v>295.83330000000001</v>
      </c>
    </row>
    <row r="2356" spans="1:8" x14ac:dyDescent="0.3">
      <c r="A2356" t="s">
        <v>533</v>
      </c>
      <c r="B2356" t="s">
        <v>228</v>
      </c>
      <c r="C2356">
        <v>298</v>
      </c>
      <c r="D2356">
        <v>300</v>
      </c>
      <c r="E2356">
        <v>291.5</v>
      </c>
      <c r="F2356">
        <v>294</v>
      </c>
      <c r="G2356">
        <v>39497830</v>
      </c>
      <c r="H2356">
        <v>295.16669999999999</v>
      </c>
    </row>
    <row r="2357" spans="1:8" x14ac:dyDescent="0.3">
      <c r="A2357" t="s">
        <v>533</v>
      </c>
      <c r="B2357" t="s">
        <v>704</v>
      </c>
      <c r="C2357">
        <v>295</v>
      </c>
      <c r="D2357">
        <v>303.5</v>
      </c>
      <c r="E2357">
        <v>292.5</v>
      </c>
      <c r="F2357">
        <v>301.5</v>
      </c>
      <c r="G2357">
        <v>40207260</v>
      </c>
      <c r="H2357">
        <v>299.16669999999999</v>
      </c>
    </row>
    <row r="2358" spans="1:8" x14ac:dyDescent="0.3">
      <c r="A2358" t="s">
        <v>533</v>
      </c>
      <c r="B2358" t="s">
        <v>705</v>
      </c>
      <c r="C2358">
        <v>302</v>
      </c>
      <c r="D2358">
        <v>304</v>
      </c>
      <c r="E2358">
        <v>298.5</v>
      </c>
      <c r="F2358">
        <v>302.25</v>
      </c>
      <c r="G2358">
        <v>38043570</v>
      </c>
      <c r="H2358">
        <v>301.58330000000001</v>
      </c>
    </row>
    <row r="2359" spans="1:8" x14ac:dyDescent="0.3">
      <c r="A2359" t="s">
        <v>533</v>
      </c>
      <c r="B2359" t="s">
        <v>706</v>
      </c>
      <c r="C2359">
        <v>303.25</v>
      </c>
      <c r="D2359">
        <v>304.5</v>
      </c>
      <c r="E2359">
        <v>295.25</v>
      </c>
      <c r="F2359">
        <v>296.5</v>
      </c>
      <c r="G2359">
        <v>33971510</v>
      </c>
      <c r="H2359">
        <v>298.75</v>
      </c>
    </row>
    <row r="2360" spans="1:8" x14ac:dyDescent="0.3">
      <c r="A2360" t="s">
        <v>533</v>
      </c>
      <c r="B2360" t="s">
        <v>265</v>
      </c>
      <c r="C2360">
        <v>296.75</v>
      </c>
      <c r="D2360">
        <v>301.75</v>
      </c>
      <c r="E2360">
        <v>293.25</v>
      </c>
      <c r="F2360">
        <v>294</v>
      </c>
      <c r="G2360">
        <v>32315710</v>
      </c>
      <c r="H2360">
        <v>296.33330000000001</v>
      </c>
    </row>
    <row r="2361" spans="1:8" x14ac:dyDescent="0.3">
      <c r="A2361" t="s">
        <v>533</v>
      </c>
      <c r="B2361" t="s">
        <v>707</v>
      </c>
      <c r="C2361">
        <v>294.75</v>
      </c>
      <c r="D2361">
        <v>315.5</v>
      </c>
      <c r="E2361">
        <v>294.75</v>
      </c>
      <c r="F2361">
        <v>310.25</v>
      </c>
      <c r="G2361">
        <v>83188890</v>
      </c>
      <c r="H2361">
        <v>306.83330000000001</v>
      </c>
    </row>
    <row r="2362" spans="1:8" x14ac:dyDescent="0.3">
      <c r="A2362" t="s">
        <v>533</v>
      </c>
      <c r="B2362" t="s">
        <v>271</v>
      </c>
      <c r="C2362">
        <v>313.25</v>
      </c>
      <c r="D2362">
        <v>321.25</v>
      </c>
      <c r="E2362">
        <v>304.5</v>
      </c>
      <c r="F2362">
        <v>307</v>
      </c>
      <c r="G2362">
        <v>74721660</v>
      </c>
      <c r="H2362">
        <v>310.91669999999999</v>
      </c>
    </row>
    <row r="2363" spans="1:8" x14ac:dyDescent="0.3">
      <c r="A2363" t="s">
        <v>533</v>
      </c>
      <c r="B2363" t="s">
        <v>708</v>
      </c>
      <c r="C2363">
        <v>307.25</v>
      </c>
      <c r="D2363">
        <v>314.75</v>
      </c>
      <c r="E2363">
        <v>306</v>
      </c>
      <c r="F2363">
        <v>313.25</v>
      </c>
      <c r="G2363">
        <v>42689070</v>
      </c>
      <c r="H2363">
        <v>311.33330000000001</v>
      </c>
    </row>
    <row r="2364" spans="1:8" x14ac:dyDescent="0.3">
      <c r="A2364" t="s">
        <v>533</v>
      </c>
      <c r="B2364" t="s">
        <v>709</v>
      </c>
      <c r="C2364">
        <v>314.5</v>
      </c>
      <c r="D2364">
        <v>316.25</v>
      </c>
      <c r="E2364">
        <v>308.75</v>
      </c>
      <c r="F2364">
        <v>310.5</v>
      </c>
      <c r="G2364">
        <v>35880810</v>
      </c>
      <c r="H2364">
        <v>311.83330000000001</v>
      </c>
    </row>
    <row r="2365" spans="1:8" x14ac:dyDescent="0.3">
      <c r="A2365" t="s">
        <v>533</v>
      </c>
      <c r="B2365" t="s">
        <v>283</v>
      </c>
      <c r="C2365">
        <v>312.75</v>
      </c>
      <c r="D2365">
        <v>315.5</v>
      </c>
      <c r="E2365">
        <v>305.25</v>
      </c>
      <c r="F2365">
        <v>309</v>
      </c>
      <c r="G2365">
        <v>32333410</v>
      </c>
      <c r="H2365">
        <v>309.91669999999999</v>
      </c>
    </row>
    <row r="2366" spans="1:8" x14ac:dyDescent="0.3">
      <c r="A2366" t="s">
        <v>533</v>
      </c>
      <c r="B2366" t="s">
        <v>290</v>
      </c>
      <c r="C2366">
        <v>309.75</v>
      </c>
      <c r="D2366">
        <v>314.75</v>
      </c>
      <c r="E2366">
        <v>303.75</v>
      </c>
      <c r="F2366">
        <v>306.25</v>
      </c>
      <c r="G2366">
        <v>59100780</v>
      </c>
      <c r="H2366">
        <v>308.25</v>
      </c>
    </row>
    <row r="2367" spans="1:8" x14ac:dyDescent="0.3">
      <c r="A2367" t="s">
        <v>533</v>
      </c>
      <c r="B2367" t="s">
        <v>710</v>
      </c>
      <c r="C2367">
        <v>308.25</v>
      </c>
      <c r="D2367">
        <v>312.75</v>
      </c>
      <c r="E2367">
        <v>304</v>
      </c>
      <c r="F2367">
        <v>311</v>
      </c>
      <c r="G2367">
        <v>34047360</v>
      </c>
      <c r="H2367">
        <v>309.25</v>
      </c>
    </row>
    <row r="2368" spans="1:8" x14ac:dyDescent="0.3">
      <c r="A2368" t="s">
        <v>533</v>
      </c>
      <c r="B2368" t="s">
        <v>512</v>
      </c>
      <c r="C2368">
        <v>312.25</v>
      </c>
      <c r="D2368">
        <v>324.75</v>
      </c>
      <c r="E2368">
        <v>307.5</v>
      </c>
      <c r="F2368">
        <v>322</v>
      </c>
      <c r="G2368">
        <v>73945610</v>
      </c>
      <c r="H2368">
        <v>318.08330000000001</v>
      </c>
    </row>
    <row r="2369" spans="1:8" x14ac:dyDescent="0.3">
      <c r="A2369" t="s">
        <v>533</v>
      </c>
      <c r="B2369" t="s">
        <v>91</v>
      </c>
      <c r="C2369">
        <v>324</v>
      </c>
      <c r="D2369">
        <v>347</v>
      </c>
      <c r="E2369">
        <v>324</v>
      </c>
      <c r="F2369">
        <v>340</v>
      </c>
      <c r="G2369">
        <v>58565610</v>
      </c>
      <c r="H2369">
        <v>337</v>
      </c>
    </row>
    <row r="2370" spans="1:8" x14ac:dyDescent="0.3">
      <c r="A2370" t="s">
        <v>533</v>
      </c>
      <c r="B2370" t="s">
        <v>93</v>
      </c>
      <c r="C2370">
        <v>344.25</v>
      </c>
      <c r="D2370">
        <v>345.5</v>
      </c>
      <c r="E2370">
        <v>318</v>
      </c>
      <c r="F2370">
        <v>322.25</v>
      </c>
      <c r="G2370">
        <v>36583770</v>
      </c>
      <c r="H2370">
        <v>328.58330000000001</v>
      </c>
    </row>
    <row r="2371" spans="1:8" x14ac:dyDescent="0.3">
      <c r="A2371" t="s">
        <v>533</v>
      </c>
      <c r="B2371" t="s">
        <v>711</v>
      </c>
      <c r="C2371">
        <v>322</v>
      </c>
      <c r="D2371">
        <v>339.25</v>
      </c>
      <c r="E2371">
        <v>321.75</v>
      </c>
      <c r="F2371">
        <v>333</v>
      </c>
      <c r="G2371">
        <v>46372050</v>
      </c>
      <c r="H2371">
        <v>331.33330000000001</v>
      </c>
    </row>
    <row r="2372" spans="1:8" x14ac:dyDescent="0.3">
      <c r="A2372" t="s">
        <v>533</v>
      </c>
      <c r="B2372" t="s">
        <v>712</v>
      </c>
      <c r="C2372">
        <v>333.5</v>
      </c>
      <c r="D2372">
        <v>350</v>
      </c>
      <c r="E2372">
        <v>330</v>
      </c>
      <c r="F2372">
        <v>345</v>
      </c>
      <c r="G2372">
        <v>46519730</v>
      </c>
      <c r="H2372">
        <v>341.66669999999999</v>
      </c>
    </row>
    <row r="2373" spans="1:8" x14ac:dyDescent="0.3">
      <c r="A2373" t="s">
        <v>533</v>
      </c>
      <c r="B2373" t="s">
        <v>162</v>
      </c>
      <c r="C2373">
        <v>346</v>
      </c>
      <c r="D2373">
        <v>350</v>
      </c>
      <c r="E2373">
        <v>333.5</v>
      </c>
      <c r="F2373">
        <v>333.5</v>
      </c>
      <c r="G2373">
        <v>34172220</v>
      </c>
      <c r="H2373">
        <v>339</v>
      </c>
    </row>
    <row r="2374" spans="1:8" x14ac:dyDescent="0.3">
      <c r="A2374" t="s">
        <v>533</v>
      </c>
      <c r="B2374" t="s">
        <v>220</v>
      </c>
      <c r="C2374">
        <v>333.5</v>
      </c>
      <c r="D2374">
        <v>337.75</v>
      </c>
      <c r="E2374">
        <v>318.5</v>
      </c>
      <c r="F2374">
        <v>319</v>
      </c>
      <c r="G2374">
        <v>36349530</v>
      </c>
      <c r="H2374">
        <v>325.08330000000001</v>
      </c>
    </row>
    <row r="2375" spans="1:8" x14ac:dyDescent="0.3">
      <c r="A2375" t="s">
        <v>533</v>
      </c>
      <c r="B2375" t="s">
        <v>713</v>
      </c>
      <c r="C2375">
        <v>319.25</v>
      </c>
      <c r="D2375">
        <v>336</v>
      </c>
      <c r="E2375">
        <v>319.25</v>
      </c>
      <c r="F2375">
        <v>334.25</v>
      </c>
      <c r="G2375">
        <v>30058030</v>
      </c>
      <c r="H2375">
        <v>329.83330000000001</v>
      </c>
    </row>
    <row r="2376" spans="1:8" x14ac:dyDescent="0.3">
      <c r="A2376" t="s">
        <v>533</v>
      </c>
      <c r="B2376" t="s">
        <v>714</v>
      </c>
      <c r="C2376">
        <v>334.5</v>
      </c>
      <c r="D2376">
        <v>335.75</v>
      </c>
      <c r="E2376">
        <v>326.5</v>
      </c>
      <c r="F2376">
        <v>335.75</v>
      </c>
      <c r="G2376">
        <v>19131980</v>
      </c>
      <c r="H2376">
        <v>332.66669999999999</v>
      </c>
    </row>
    <row r="2377" spans="1:8" x14ac:dyDescent="0.3">
      <c r="A2377" t="s">
        <v>533</v>
      </c>
      <c r="B2377" t="s">
        <v>715</v>
      </c>
      <c r="C2377">
        <v>336.75</v>
      </c>
      <c r="D2377">
        <v>338.25</v>
      </c>
      <c r="E2377">
        <v>329.75</v>
      </c>
      <c r="F2377">
        <v>330</v>
      </c>
      <c r="G2377">
        <v>23419980</v>
      </c>
      <c r="H2377">
        <v>332.66669999999999</v>
      </c>
    </row>
    <row r="2378" spans="1:8" x14ac:dyDescent="0.3">
      <c r="A2378" t="s">
        <v>533</v>
      </c>
      <c r="B2378" t="s">
        <v>235</v>
      </c>
      <c r="C2378">
        <v>330</v>
      </c>
      <c r="D2378">
        <v>333.5</v>
      </c>
      <c r="E2378">
        <v>320.25</v>
      </c>
      <c r="F2378">
        <v>322.25</v>
      </c>
      <c r="G2378">
        <v>22428190</v>
      </c>
      <c r="H2378">
        <v>325.33330000000001</v>
      </c>
    </row>
    <row r="2379" spans="1:8" x14ac:dyDescent="0.3">
      <c r="A2379" t="s">
        <v>533</v>
      </c>
      <c r="B2379" t="s">
        <v>259</v>
      </c>
      <c r="C2379">
        <v>324</v>
      </c>
      <c r="D2379">
        <v>328.25</v>
      </c>
      <c r="E2379">
        <v>314.75</v>
      </c>
      <c r="F2379">
        <v>320.5</v>
      </c>
      <c r="G2379">
        <v>18105420</v>
      </c>
      <c r="H2379">
        <v>321.16669999999999</v>
      </c>
    </row>
    <row r="2380" spans="1:8" x14ac:dyDescent="0.3">
      <c r="A2380" t="s">
        <v>533</v>
      </c>
      <c r="B2380" t="s">
        <v>716</v>
      </c>
      <c r="C2380">
        <v>321.75</v>
      </c>
      <c r="D2380">
        <v>343.75</v>
      </c>
      <c r="E2380">
        <v>321.5</v>
      </c>
      <c r="F2380">
        <v>341.25</v>
      </c>
      <c r="G2380">
        <v>33575820</v>
      </c>
      <c r="H2380">
        <v>335.5</v>
      </c>
    </row>
    <row r="2381" spans="1:8" x14ac:dyDescent="0.3">
      <c r="A2381" t="s">
        <v>533</v>
      </c>
      <c r="B2381" t="s">
        <v>269</v>
      </c>
      <c r="C2381">
        <v>341</v>
      </c>
      <c r="D2381">
        <v>355.5</v>
      </c>
      <c r="E2381">
        <v>338</v>
      </c>
      <c r="F2381">
        <v>348.75</v>
      </c>
      <c r="G2381">
        <v>41934790</v>
      </c>
      <c r="H2381">
        <v>347.41669999999999</v>
      </c>
    </row>
    <row r="2382" spans="1:8" x14ac:dyDescent="0.3">
      <c r="A2382" t="s">
        <v>533</v>
      </c>
      <c r="B2382" t="s">
        <v>282</v>
      </c>
      <c r="C2382">
        <v>348</v>
      </c>
      <c r="D2382">
        <v>351.5</v>
      </c>
      <c r="E2382">
        <v>338.75</v>
      </c>
      <c r="F2382">
        <v>338.75</v>
      </c>
      <c r="G2382">
        <v>12565800</v>
      </c>
      <c r="H2382">
        <v>343</v>
      </c>
    </row>
    <row r="2383" spans="1:8" x14ac:dyDescent="0.3">
      <c r="A2383" t="s">
        <v>533</v>
      </c>
      <c r="B2383" t="s">
        <v>717</v>
      </c>
      <c r="C2383">
        <v>338.75</v>
      </c>
      <c r="D2383">
        <v>356.5</v>
      </c>
      <c r="E2383">
        <v>338</v>
      </c>
      <c r="F2383">
        <v>353.25</v>
      </c>
      <c r="G2383">
        <v>44437390</v>
      </c>
      <c r="H2383">
        <v>349.25</v>
      </c>
    </row>
    <row r="2384" spans="1:8" x14ac:dyDescent="0.3">
      <c r="A2384" t="s">
        <v>533</v>
      </c>
      <c r="B2384" t="s">
        <v>285</v>
      </c>
      <c r="C2384">
        <v>353.25</v>
      </c>
      <c r="D2384">
        <v>359</v>
      </c>
      <c r="E2384">
        <v>347</v>
      </c>
      <c r="F2384">
        <v>352</v>
      </c>
      <c r="G2384">
        <v>30707910</v>
      </c>
      <c r="H2384">
        <v>352.66669999999999</v>
      </c>
    </row>
    <row r="2385" spans="1:8" x14ac:dyDescent="0.3">
      <c r="A2385" t="s">
        <v>533</v>
      </c>
      <c r="B2385" t="s">
        <v>718</v>
      </c>
      <c r="C2385">
        <v>352</v>
      </c>
      <c r="D2385">
        <v>355</v>
      </c>
      <c r="E2385">
        <v>337</v>
      </c>
      <c r="F2385">
        <v>337.5</v>
      </c>
      <c r="G2385">
        <v>23956540</v>
      </c>
      <c r="H2385">
        <v>343.16669999999999</v>
      </c>
    </row>
    <row r="2386" spans="1:8" x14ac:dyDescent="0.3">
      <c r="A2386" t="s">
        <v>533</v>
      </c>
      <c r="B2386" t="s">
        <v>291</v>
      </c>
      <c r="C2386">
        <v>340</v>
      </c>
      <c r="D2386">
        <v>343.25</v>
      </c>
      <c r="E2386">
        <v>335</v>
      </c>
      <c r="F2386">
        <v>338</v>
      </c>
      <c r="G2386">
        <v>22025310</v>
      </c>
      <c r="H2386">
        <v>338.75</v>
      </c>
    </row>
    <row r="2387" spans="1:8" x14ac:dyDescent="0.3">
      <c r="A2387" t="s">
        <v>533</v>
      </c>
      <c r="B2387" t="s">
        <v>295</v>
      </c>
      <c r="C2387">
        <v>340</v>
      </c>
      <c r="D2387">
        <v>341</v>
      </c>
      <c r="E2387">
        <v>328</v>
      </c>
      <c r="F2387">
        <v>330.75</v>
      </c>
      <c r="G2387">
        <v>14929460</v>
      </c>
      <c r="H2387">
        <v>333.25</v>
      </c>
    </row>
    <row r="2388" spans="1:8" x14ac:dyDescent="0.3">
      <c r="A2388" t="s">
        <v>533</v>
      </c>
      <c r="B2388" t="s">
        <v>298</v>
      </c>
      <c r="C2388">
        <v>330.75</v>
      </c>
      <c r="D2388">
        <v>332.75</v>
      </c>
      <c r="E2388">
        <v>320.5</v>
      </c>
      <c r="F2388">
        <v>320.5</v>
      </c>
      <c r="G2388">
        <v>18317230</v>
      </c>
      <c r="H2388">
        <v>324.58330000000001</v>
      </c>
    </row>
    <row r="2389" spans="1:8" x14ac:dyDescent="0.3">
      <c r="A2389" t="s">
        <v>533</v>
      </c>
      <c r="B2389" t="s">
        <v>719</v>
      </c>
      <c r="C2389">
        <v>321</v>
      </c>
      <c r="D2389">
        <v>324.75</v>
      </c>
      <c r="E2389">
        <v>316</v>
      </c>
      <c r="F2389">
        <v>320.25</v>
      </c>
      <c r="G2389">
        <v>18067510</v>
      </c>
      <c r="H2389">
        <v>320.33330000000001</v>
      </c>
    </row>
    <row r="2390" spans="1:8" x14ac:dyDescent="0.3">
      <c r="A2390" t="s">
        <v>533</v>
      </c>
      <c r="B2390" t="s">
        <v>720</v>
      </c>
      <c r="C2390">
        <v>321.5</v>
      </c>
      <c r="D2390">
        <v>327.5</v>
      </c>
      <c r="E2390">
        <v>317.75</v>
      </c>
      <c r="F2390">
        <v>320.25</v>
      </c>
      <c r="G2390">
        <v>17723480</v>
      </c>
      <c r="H2390">
        <v>321.83330000000001</v>
      </c>
    </row>
    <row r="2391" spans="1:8" x14ac:dyDescent="0.3">
      <c r="A2391" t="s">
        <v>533</v>
      </c>
      <c r="B2391" t="s">
        <v>721</v>
      </c>
      <c r="C2391">
        <v>325</v>
      </c>
      <c r="D2391">
        <v>336.5</v>
      </c>
      <c r="E2391">
        <v>323.25</v>
      </c>
      <c r="F2391">
        <v>336.5</v>
      </c>
      <c r="G2391">
        <v>24822090</v>
      </c>
      <c r="H2391">
        <v>332.08330000000001</v>
      </c>
    </row>
    <row r="2392" spans="1:8" x14ac:dyDescent="0.3">
      <c r="A2392" t="s">
        <v>533</v>
      </c>
      <c r="B2392" t="s">
        <v>96</v>
      </c>
      <c r="C2392">
        <v>336.5</v>
      </c>
      <c r="D2392">
        <v>338.5</v>
      </c>
      <c r="E2392">
        <v>330</v>
      </c>
      <c r="F2392">
        <v>330.5</v>
      </c>
      <c r="G2392">
        <v>12968320</v>
      </c>
      <c r="H2392">
        <v>333</v>
      </c>
    </row>
    <row r="2393" spans="1:8" x14ac:dyDescent="0.3">
      <c r="A2393" t="s">
        <v>533</v>
      </c>
      <c r="B2393" t="s">
        <v>722</v>
      </c>
      <c r="C2393">
        <v>330.5</v>
      </c>
      <c r="D2393">
        <v>342.5</v>
      </c>
      <c r="E2393">
        <v>327.75</v>
      </c>
      <c r="F2393">
        <v>337</v>
      </c>
      <c r="G2393">
        <v>21266430</v>
      </c>
      <c r="H2393">
        <v>335.75</v>
      </c>
    </row>
    <row r="2394" spans="1:8" x14ac:dyDescent="0.3">
      <c r="A2394" t="s">
        <v>533</v>
      </c>
      <c r="B2394" t="s">
        <v>164</v>
      </c>
      <c r="C2394">
        <v>338.5</v>
      </c>
      <c r="D2394">
        <v>344.75</v>
      </c>
      <c r="E2394">
        <v>337</v>
      </c>
      <c r="F2394">
        <v>342</v>
      </c>
      <c r="G2394">
        <v>21595110</v>
      </c>
      <c r="H2394">
        <v>341.25</v>
      </c>
    </row>
    <row r="2395" spans="1:8" x14ac:dyDescent="0.3">
      <c r="A2395" t="s">
        <v>533</v>
      </c>
      <c r="B2395" t="s">
        <v>723</v>
      </c>
      <c r="C2395">
        <v>341.5</v>
      </c>
      <c r="D2395">
        <v>366.5</v>
      </c>
      <c r="E2395">
        <v>338</v>
      </c>
      <c r="F2395">
        <v>362.25</v>
      </c>
      <c r="G2395">
        <v>53570210</v>
      </c>
      <c r="H2395">
        <v>355.58330000000001</v>
      </c>
    </row>
    <row r="2396" spans="1:8" x14ac:dyDescent="0.3">
      <c r="A2396" t="s">
        <v>533</v>
      </c>
      <c r="B2396" t="s">
        <v>724</v>
      </c>
      <c r="C2396">
        <v>362.25</v>
      </c>
      <c r="D2396">
        <v>379</v>
      </c>
      <c r="E2396">
        <v>362.25</v>
      </c>
      <c r="F2396">
        <v>376.75</v>
      </c>
      <c r="G2396">
        <v>35915320</v>
      </c>
      <c r="H2396">
        <v>372.66669999999999</v>
      </c>
    </row>
    <row r="2397" spans="1:8" x14ac:dyDescent="0.3">
      <c r="A2397" t="s">
        <v>533</v>
      </c>
      <c r="B2397" t="s">
        <v>725</v>
      </c>
      <c r="C2397">
        <v>377</v>
      </c>
      <c r="D2397">
        <v>399.5</v>
      </c>
      <c r="E2397">
        <v>376.5</v>
      </c>
      <c r="F2397">
        <v>398.5</v>
      </c>
      <c r="G2397">
        <v>34383160</v>
      </c>
      <c r="H2397">
        <v>391.5</v>
      </c>
    </row>
    <row r="2398" spans="1:8" x14ac:dyDescent="0.3">
      <c r="A2398" t="s">
        <v>533</v>
      </c>
      <c r="B2398" t="s">
        <v>242</v>
      </c>
      <c r="C2398">
        <v>398.75</v>
      </c>
      <c r="D2398">
        <v>429</v>
      </c>
      <c r="E2398">
        <v>388.5</v>
      </c>
      <c r="F2398">
        <v>415.25</v>
      </c>
      <c r="G2398">
        <v>77119330</v>
      </c>
      <c r="H2398">
        <v>410.91669999999999</v>
      </c>
    </row>
    <row r="2399" spans="1:8" x14ac:dyDescent="0.3">
      <c r="A2399" t="s">
        <v>533</v>
      </c>
      <c r="B2399" t="s">
        <v>726</v>
      </c>
      <c r="C2399">
        <v>415.75</v>
      </c>
      <c r="D2399">
        <v>425.25</v>
      </c>
      <c r="E2399">
        <v>408.5</v>
      </c>
      <c r="F2399">
        <v>411.75</v>
      </c>
      <c r="G2399">
        <v>38474450</v>
      </c>
      <c r="H2399">
        <v>415.16669999999999</v>
      </c>
    </row>
    <row r="2400" spans="1:8" x14ac:dyDescent="0.3">
      <c r="A2400" t="s">
        <v>533</v>
      </c>
      <c r="B2400" t="s">
        <v>727</v>
      </c>
      <c r="C2400">
        <v>412.25</v>
      </c>
      <c r="D2400">
        <v>421.25</v>
      </c>
      <c r="E2400">
        <v>411.25</v>
      </c>
      <c r="F2400">
        <v>416.75</v>
      </c>
      <c r="G2400">
        <v>21183260</v>
      </c>
      <c r="H2400">
        <v>416.41669999999999</v>
      </c>
    </row>
    <row r="2401" spans="1:8" x14ac:dyDescent="0.3">
      <c r="A2401" t="s">
        <v>533</v>
      </c>
      <c r="B2401" t="s">
        <v>728</v>
      </c>
      <c r="C2401">
        <v>420</v>
      </c>
      <c r="D2401">
        <v>422.5</v>
      </c>
      <c r="E2401">
        <v>406</v>
      </c>
      <c r="F2401">
        <v>411</v>
      </c>
      <c r="G2401">
        <v>15450030</v>
      </c>
      <c r="H2401">
        <v>413.16669999999999</v>
      </c>
    </row>
    <row r="2402" spans="1:8" x14ac:dyDescent="0.3">
      <c r="A2402" t="s">
        <v>533</v>
      </c>
      <c r="B2402" t="s">
        <v>729</v>
      </c>
      <c r="C2402">
        <v>412.5</v>
      </c>
      <c r="D2402">
        <v>417.5</v>
      </c>
      <c r="E2402">
        <v>407</v>
      </c>
      <c r="F2402">
        <v>414</v>
      </c>
      <c r="G2402">
        <v>20981010</v>
      </c>
      <c r="H2402">
        <v>412.83330000000001</v>
      </c>
    </row>
    <row r="2403" spans="1:8" x14ac:dyDescent="0.3">
      <c r="A2403" t="s">
        <v>533</v>
      </c>
      <c r="B2403" t="s">
        <v>730</v>
      </c>
      <c r="C2403">
        <v>418</v>
      </c>
      <c r="D2403">
        <v>421.5</v>
      </c>
      <c r="E2403">
        <v>408</v>
      </c>
      <c r="F2403">
        <v>408</v>
      </c>
      <c r="G2403">
        <v>17267190</v>
      </c>
      <c r="H2403">
        <v>412.5</v>
      </c>
    </row>
    <row r="2404" spans="1:8" x14ac:dyDescent="0.3">
      <c r="A2404" t="s">
        <v>533</v>
      </c>
      <c r="B2404" t="s">
        <v>731</v>
      </c>
      <c r="C2404">
        <v>409</v>
      </c>
      <c r="D2404">
        <v>412.25</v>
      </c>
      <c r="E2404">
        <v>396.5</v>
      </c>
      <c r="F2404">
        <v>396.5</v>
      </c>
      <c r="G2404">
        <v>13215890</v>
      </c>
      <c r="H2404">
        <v>401.75</v>
      </c>
    </row>
    <row r="2405" spans="1:8" x14ac:dyDescent="0.3">
      <c r="A2405" t="s">
        <v>533</v>
      </c>
      <c r="B2405" t="s">
        <v>732</v>
      </c>
      <c r="C2405">
        <v>399</v>
      </c>
      <c r="D2405">
        <v>406.75</v>
      </c>
      <c r="E2405">
        <v>391</v>
      </c>
      <c r="F2405">
        <v>396.5</v>
      </c>
      <c r="G2405">
        <v>23228310</v>
      </c>
      <c r="H2405">
        <v>398.08330000000001</v>
      </c>
    </row>
    <row r="2406" spans="1:8" x14ac:dyDescent="0.3">
      <c r="A2406" t="s">
        <v>533</v>
      </c>
      <c r="B2406" t="s">
        <v>733</v>
      </c>
      <c r="C2406">
        <v>399</v>
      </c>
      <c r="D2406">
        <v>404.5</v>
      </c>
      <c r="E2406">
        <v>390.25</v>
      </c>
      <c r="F2406">
        <v>392</v>
      </c>
      <c r="G2406">
        <v>18264060</v>
      </c>
      <c r="H2406">
        <v>395.58330000000001</v>
      </c>
    </row>
    <row r="2407" spans="1:8" x14ac:dyDescent="0.3">
      <c r="A2407" t="s">
        <v>533</v>
      </c>
      <c r="B2407" t="s">
        <v>734</v>
      </c>
      <c r="C2407">
        <v>393.75</v>
      </c>
      <c r="D2407">
        <v>416.25</v>
      </c>
      <c r="E2407">
        <v>391</v>
      </c>
      <c r="F2407">
        <v>415</v>
      </c>
      <c r="G2407">
        <v>31236860</v>
      </c>
      <c r="H2407">
        <v>407.41669999999999</v>
      </c>
    </row>
    <row r="2408" spans="1:8" x14ac:dyDescent="0.3">
      <c r="A2408" t="s">
        <v>533</v>
      </c>
      <c r="B2408" t="s">
        <v>735</v>
      </c>
      <c r="C2408">
        <v>420.75</v>
      </c>
      <c r="D2408">
        <v>424.75</v>
      </c>
      <c r="E2408">
        <v>414.25</v>
      </c>
      <c r="F2408">
        <v>419.75</v>
      </c>
      <c r="G2408">
        <v>20340813</v>
      </c>
      <c r="H2408">
        <v>419.58330000000001</v>
      </c>
    </row>
    <row r="2409" spans="1:8" x14ac:dyDescent="0.3">
      <c r="A2409" t="s">
        <v>218</v>
      </c>
      <c r="B2409" t="s">
        <v>696</v>
      </c>
      <c r="C2409">
        <v>11.3756</v>
      </c>
      <c r="D2409">
        <v>11.532999999999999</v>
      </c>
      <c r="E2409">
        <v>11.3461</v>
      </c>
      <c r="F2409">
        <v>11.4346</v>
      </c>
      <c r="G2409">
        <v>2547197</v>
      </c>
      <c r="H2409">
        <v>11.437900000000001</v>
      </c>
    </row>
    <row r="2410" spans="1:8" x14ac:dyDescent="0.3">
      <c r="A2410" t="s">
        <v>218</v>
      </c>
      <c r="B2410" t="s">
        <v>697</v>
      </c>
      <c r="C2410">
        <v>11.4346</v>
      </c>
      <c r="D2410">
        <v>11.474</v>
      </c>
      <c r="E2410">
        <v>11.2378</v>
      </c>
      <c r="F2410">
        <v>11.2575</v>
      </c>
      <c r="G2410">
        <v>2986274</v>
      </c>
      <c r="H2410">
        <v>11.3231</v>
      </c>
    </row>
    <row r="2411" spans="1:8" x14ac:dyDescent="0.3">
      <c r="A2411" t="s">
        <v>218</v>
      </c>
      <c r="B2411" t="s">
        <v>698</v>
      </c>
      <c r="C2411">
        <v>11.277200000000001</v>
      </c>
      <c r="D2411">
        <v>11.424799999999999</v>
      </c>
      <c r="E2411">
        <v>11.267300000000001</v>
      </c>
      <c r="F2411">
        <v>11.3559</v>
      </c>
      <c r="G2411">
        <v>2833837</v>
      </c>
      <c r="H2411">
        <v>11.349299999999999</v>
      </c>
    </row>
    <row r="2412" spans="1:8" x14ac:dyDescent="0.3">
      <c r="A2412" t="s">
        <v>218</v>
      </c>
      <c r="B2412" t="s">
        <v>699</v>
      </c>
      <c r="C2412">
        <v>11.385400000000001</v>
      </c>
      <c r="D2412">
        <v>11.4346</v>
      </c>
      <c r="E2412">
        <v>11.267300000000001</v>
      </c>
      <c r="F2412">
        <v>11.306699999999999</v>
      </c>
      <c r="G2412">
        <v>3861183</v>
      </c>
      <c r="H2412">
        <v>11.3362</v>
      </c>
    </row>
    <row r="2413" spans="1:8" x14ac:dyDescent="0.3">
      <c r="A2413" t="s">
        <v>218</v>
      </c>
      <c r="B2413" t="s">
        <v>700</v>
      </c>
      <c r="C2413">
        <v>11.277200000000001</v>
      </c>
      <c r="D2413">
        <v>11.296799999999999</v>
      </c>
      <c r="E2413">
        <v>11.1</v>
      </c>
      <c r="F2413">
        <v>11.188599999999999</v>
      </c>
      <c r="G2413">
        <v>3796937</v>
      </c>
      <c r="H2413">
        <v>11.1952</v>
      </c>
    </row>
    <row r="2414" spans="1:8" x14ac:dyDescent="0.3">
      <c r="A2414" t="s">
        <v>218</v>
      </c>
      <c r="B2414" t="s">
        <v>77</v>
      </c>
      <c r="C2414">
        <v>10.9918</v>
      </c>
      <c r="D2414">
        <v>11.2378</v>
      </c>
      <c r="E2414">
        <v>10.844200000000001</v>
      </c>
      <c r="F2414">
        <v>11.1492</v>
      </c>
      <c r="G2414">
        <v>2915589</v>
      </c>
      <c r="H2414">
        <v>11.0771</v>
      </c>
    </row>
    <row r="2415" spans="1:8" x14ac:dyDescent="0.3">
      <c r="A2415" t="s">
        <v>218</v>
      </c>
      <c r="B2415" t="s">
        <v>701</v>
      </c>
      <c r="C2415">
        <v>11.178800000000001</v>
      </c>
      <c r="D2415">
        <v>11.621600000000001</v>
      </c>
      <c r="E2415">
        <v>11.178800000000001</v>
      </c>
      <c r="F2415">
        <v>11.5822</v>
      </c>
      <c r="G2415">
        <v>4932973</v>
      </c>
      <c r="H2415">
        <v>11.460900000000001</v>
      </c>
    </row>
    <row r="2416" spans="1:8" x14ac:dyDescent="0.3">
      <c r="A2416" t="s">
        <v>218</v>
      </c>
      <c r="B2416" t="s">
        <v>702</v>
      </c>
      <c r="C2416">
        <v>11.631399999999999</v>
      </c>
      <c r="D2416">
        <v>11.729799999999999</v>
      </c>
      <c r="E2416">
        <v>11.395300000000001</v>
      </c>
      <c r="F2416">
        <v>11.414899999999999</v>
      </c>
      <c r="G2416">
        <v>3409821</v>
      </c>
      <c r="H2416">
        <v>11.513299999999999</v>
      </c>
    </row>
    <row r="2417" spans="1:8" x14ac:dyDescent="0.3">
      <c r="A2417" t="s">
        <v>218</v>
      </c>
      <c r="B2417" t="s">
        <v>139</v>
      </c>
      <c r="C2417">
        <v>11.405099999999999</v>
      </c>
      <c r="D2417">
        <v>11.513299999999999</v>
      </c>
      <c r="E2417">
        <v>11.1197</v>
      </c>
      <c r="F2417">
        <v>11.1197</v>
      </c>
      <c r="G2417">
        <v>3036850</v>
      </c>
      <c r="H2417">
        <v>11.2509</v>
      </c>
    </row>
    <row r="2418" spans="1:8" x14ac:dyDescent="0.3">
      <c r="A2418" t="s">
        <v>218</v>
      </c>
      <c r="B2418" t="s">
        <v>156</v>
      </c>
      <c r="C2418">
        <v>11.070499999999999</v>
      </c>
      <c r="D2418">
        <v>11.1099</v>
      </c>
      <c r="E2418">
        <v>10.9032</v>
      </c>
      <c r="F2418">
        <v>11.080399999999999</v>
      </c>
      <c r="G2418">
        <v>2247921</v>
      </c>
      <c r="H2418">
        <v>11.0312</v>
      </c>
    </row>
    <row r="2419" spans="1:8" x14ac:dyDescent="0.3">
      <c r="A2419" t="s">
        <v>218</v>
      </c>
      <c r="B2419" t="s">
        <v>703</v>
      </c>
      <c r="C2419">
        <v>11.1099</v>
      </c>
      <c r="D2419">
        <v>11.405099999999999</v>
      </c>
      <c r="E2419">
        <v>11.1099</v>
      </c>
      <c r="F2419">
        <v>11.3165</v>
      </c>
      <c r="G2419">
        <v>2730552</v>
      </c>
      <c r="H2419">
        <v>11.277200000000001</v>
      </c>
    </row>
    <row r="2420" spans="1:8" x14ac:dyDescent="0.3">
      <c r="A2420" t="s">
        <v>218</v>
      </c>
      <c r="B2420" t="s">
        <v>223</v>
      </c>
      <c r="C2420">
        <v>11.385400000000001</v>
      </c>
      <c r="D2420">
        <v>11.4346</v>
      </c>
      <c r="E2420">
        <v>10.834300000000001</v>
      </c>
      <c r="F2420">
        <v>11.287000000000001</v>
      </c>
      <c r="G2420">
        <v>2223750</v>
      </c>
      <c r="H2420">
        <v>11.1853</v>
      </c>
    </row>
    <row r="2421" spans="1:8" x14ac:dyDescent="0.3">
      <c r="A2421" t="s">
        <v>218</v>
      </c>
      <c r="B2421" t="s">
        <v>228</v>
      </c>
      <c r="C2421">
        <v>11.228</v>
      </c>
      <c r="D2421">
        <v>11.385400000000001</v>
      </c>
      <c r="E2421">
        <v>11.1492</v>
      </c>
      <c r="F2421">
        <v>11.267300000000001</v>
      </c>
      <c r="G2421">
        <v>1969843</v>
      </c>
      <c r="H2421">
        <v>11.267300000000001</v>
      </c>
    </row>
    <row r="2422" spans="1:8" x14ac:dyDescent="0.3">
      <c r="A2422" t="s">
        <v>218</v>
      </c>
      <c r="B2422" t="s">
        <v>704</v>
      </c>
      <c r="C2422">
        <v>11.2378</v>
      </c>
      <c r="D2422">
        <v>11.6511</v>
      </c>
      <c r="E2422">
        <v>11.2378</v>
      </c>
      <c r="F2422">
        <v>11.532999999999999</v>
      </c>
      <c r="G2422">
        <v>3496821</v>
      </c>
      <c r="H2422">
        <v>11.474</v>
      </c>
    </row>
    <row r="2423" spans="1:8" x14ac:dyDescent="0.3">
      <c r="A2423" t="s">
        <v>218</v>
      </c>
      <c r="B2423" t="s">
        <v>705</v>
      </c>
      <c r="C2423">
        <v>11.542899999999999</v>
      </c>
      <c r="D2423">
        <v>12.280900000000001</v>
      </c>
      <c r="E2423">
        <v>11.503500000000001</v>
      </c>
      <c r="F2423">
        <v>12.153</v>
      </c>
      <c r="G2423">
        <v>8217823</v>
      </c>
      <c r="H2423">
        <v>11.979100000000001</v>
      </c>
    </row>
    <row r="2424" spans="1:8" x14ac:dyDescent="0.3">
      <c r="A2424" t="s">
        <v>218</v>
      </c>
      <c r="B2424" t="s">
        <v>706</v>
      </c>
      <c r="C2424">
        <v>12.3399</v>
      </c>
      <c r="D2424">
        <v>12.6745</v>
      </c>
      <c r="E2424">
        <v>12.1038</v>
      </c>
      <c r="F2424">
        <v>12.635199999999999</v>
      </c>
      <c r="G2424">
        <v>9807219</v>
      </c>
      <c r="H2424">
        <v>12.4711</v>
      </c>
    </row>
    <row r="2425" spans="1:8" x14ac:dyDescent="0.3">
      <c r="A2425" t="s">
        <v>218</v>
      </c>
      <c r="B2425" t="s">
        <v>265</v>
      </c>
      <c r="C2425">
        <v>12.645</v>
      </c>
      <c r="D2425">
        <v>12.851599999999999</v>
      </c>
      <c r="E2425">
        <v>12.153</v>
      </c>
      <c r="F2425">
        <v>12.182499999999999</v>
      </c>
      <c r="G2425">
        <v>7404496</v>
      </c>
      <c r="H2425">
        <v>12.3957</v>
      </c>
    </row>
    <row r="2426" spans="1:8" x14ac:dyDescent="0.3">
      <c r="A2426" t="s">
        <v>218</v>
      </c>
      <c r="B2426" t="s">
        <v>707</v>
      </c>
      <c r="C2426">
        <v>12.290699999999999</v>
      </c>
      <c r="D2426">
        <v>12.300599999999999</v>
      </c>
      <c r="E2426">
        <v>11.7003</v>
      </c>
      <c r="F2426">
        <v>11.710100000000001</v>
      </c>
      <c r="G2426">
        <v>6400430</v>
      </c>
      <c r="H2426">
        <v>11.903700000000001</v>
      </c>
    </row>
    <row r="2427" spans="1:8" x14ac:dyDescent="0.3">
      <c r="A2427" t="s">
        <v>218</v>
      </c>
      <c r="B2427" t="s">
        <v>271</v>
      </c>
      <c r="C2427">
        <v>11.749499999999999</v>
      </c>
      <c r="D2427">
        <v>11.759399999999999</v>
      </c>
      <c r="E2427">
        <v>10.972099999999999</v>
      </c>
      <c r="F2427">
        <v>11.1296</v>
      </c>
      <c r="G2427">
        <v>5356109</v>
      </c>
      <c r="H2427">
        <v>11.287000000000001</v>
      </c>
    </row>
    <row r="2428" spans="1:8" x14ac:dyDescent="0.3">
      <c r="A2428" t="s">
        <v>218</v>
      </c>
      <c r="B2428" t="s">
        <v>708</v>
      </c>
      <c r="C2428">
        <v>11.1197</v>
      </c>
      <c r="D2428">
        <v>11.2575</v>
      </c>
      <c r="E2428">
        <v>11.0312</v>
      </c>
      <c r="F2428">
        <v>11.1591</v>
      </c>
      <c r="G2428">
        <v>2197537</v>
      </c>
      <c r="H2428">
        <v>11.1492</v>
      </c>
    </row>
    <row r="2429" spans="1:8" x14ac:dyDescent="0.3">
      <c r="A2429" t="s">
        <v>218</v>
      </c>
      <c r="B2429" t="s">
        <v>709</v>
      </c>
      <c r="C2429">
        <v>11.267300000000001</v>
      </c>
      <c r="D2429">
        <v>11.4445</v>
      </c>
      <c r="E2429">
        <v>11.1492</v>
      </c>
      <c r="F2429">
        <v>11.168900000000001</v>
      </c>
      <c r="G2429">
        <v>2189583</v>
      </c>
      <c r="H2429">
        <v>11.254200000000001</v>
      </c>
    </row>
    <row r="2430" spans="1:8" x14ac:dyDescent="0.3">
      <c r="A2430" t="s">
        <v>218</v>
      </c>
      <c r="B2430" t="s">
        <v>283</v>
      </c>
      <c r="C2430">
        <v>11.168900000000001</v>
      </c>
      <c r="D2430">
        <v>11.2181</v>
      </c>
      <c r="E2430">
        <v>11.090199999999999</v>
      </c>
      <c r="F2430">
        <v>11.1</v>
      </c>
      <c r="G2430">
        <v>1599440</v>
      </c>
      <c r="H2430">
        <v>11.136100000000001</v>
      </c>
    </row>
    <row r="2431" spans="1:8" x14ac:dyDescent="0.3">
      <c r="A2431" t="s">
        <v>218</v>
      </c>
      <c r="B2431" t="s">
        <v>290</v>
      </c>
      <c r="C2431">
        <v>11.1296</v>
      </c>
      <c r="D2431">
        <v>11.228</v>
      </c>
      <c r="E2431">
        <v>10.9328</v>
      </c>
      <c r="F2431">
        <v>10.942600000000001</v>
      </c>
      <c r="G2431">
        <v>1948223</v>
      </c>
      <c r="H2431">
        <v>11.0344</v>
      </c>
    </row>
    <row r="2432" spans="1:8" x14ac:dyDescent="0.3">
      <c r="A2432" t="s">
        <v>218</v>
      </c>
      <c r="B2432" t="s">
        <v>710</v>
      </c>
      <c r="C2432">
        <v>10.962300000000001</v>
      </c>
      <c r="D2432">
        <v>11.1591</v>
      </c>
      <c r="E2432">
        <v>10.952400000000001</v>
      </c>
      <c r="F2432">
        <v>11.050800000000001</v>
      </c>
      <c r="G2432">
        <v>1470398</v>
      </c>
      <c r="H2432">
        <v>11.0541</v>
      </c>
    </row>
    <row r="2433" spans="1:8" x14ac:dyDescent="0.3">
      <c r="A2433" t="s">
        <v>218</v>
      </c>
      <c r="B2433" t="s">
        <v>512</v>
      </c>
      <c r="C2433">
        <v>11.090199999999999</v>
      </c>
      <c r="D2433">
        <v>11.296799999999999</v>
      </c>
      <c r="E2433">
        <v>10.834300000000001</v>
      </c>
      <c r="F2433">
        <v>10.8934</v>
      </c>
      <c r="G2433">
        <v>3568302</v>
      </c>
      <c r="H2433">
        <v>11.0082</v>
      </c>
    </row>
    <row r="2434" spans="1:8" x14ac:dyDescent="0.3">
      <c r="A2434" t="s">
        <v>218</v>
      </c>
      <c r="B2434" t="s">
        <v>91</v>
      </c>
      <c r="C2434">
        <v>10.627700000000001</v>
      </c>
      <c r="D2434">
        <v>11.1492</v>
      </c>
      <c r="E2434">
        <v>10.430899999999999</v>
      </c>
      <c r="F2434">
        <v>10.952400000000001</v>
      </c>
      <c r="G2434">
        <v>5611597</v>
      </c>
      <c r="H2434">
        <v>10.844200000000001</v>
      </c>
    </row>
    <row r="2435" spans="1:8" x14ac:dyDescent="0.3">
      <c r="A2435" t="s">
        <v>218</v>
      </c>
      <c r="B2435" t="s">
        <v>93</v>
      </c>
      <c r="C2435">
        <v>10.962300000000001</v>
      </c>
      <c r="D2435">
        <v>11.188599999999999</v>
      </c>
      <c r="E2435">
        <v>10.617900000000001</v>
      </c>
      <c r="F2435">
        <v>10.6769</v>
      </c>
      <c r="G2435">
        <v>3534010</v>
      </c>
      <c r="H2435">
        <v>10.8278</v>
      </c>
    </row>
    <row r="2436" spans="1:8" x14ac:dyDescent="0.3">
      <c r="A2436" t="s">
        <v>218</v>
      </c>
      <c r="B2436" t="s">
        <v>711</v>
      </c>
      <c r="C2436">
        <v>10.745799999999999</v>
      </c>
      <c r="D2436">
        <v>10.795</v>
      </c>
      <c r="E2436">
        <v>10.539099999999999</v>
      </c>
      <c r="F2436">
        <v>10.637499999999999</v>
      </c>
      <c r="G2436">
        <v>4428796</v>
      </c>
      <c r="H2436">
        <v>10.6572</v>
      </c>
    </row>
    <row r="2437" spans="1:8" x14ac:dyDescent="0.3">
      <c r="A2437" t="s">
        <v>218</v>
      </c>
      <c r="B2437" t="s">
        <v>712</v>
      </c>
      <c r="C2437">
        <v>10.7163</v>
      </c>
      <c r="D2437">
        <v>10.8934</v>
      </c>
      <c r="E2437">
        <v>10.7163</v>
      </c>
      <c r="F2437">
        <v>10.795</v>
      </c>
      <c r="G2437">
        <v>1802462</v>
      </c>
      <c r="H2437">
        <v>10.801500000000001</v>
      </c>
    </row>
    <row r="2438" spans="1:8" x14ac:dyDescent="0.3">
      <c r="A2438" t="s">
        <v>218</v>
      </c>
      <c r="B2438" t="s">
        <v>162</v>
      </c>
      <c r="C2438">
        <v>10.765499999999999</v>
      </c>
      <c r="D2438">
        <v>10.9131</v>
      </c>
      <c r="E2438">
        <v>10.6769</v>
      </c>
      <c r="F2438">
        <v>10.8245</v>
      </c>
      <c r="G2438">
        <v>2375765</v>
      </c>
      <c r="H2438">
        <v>10.8048</v>
      </c>
    </row>
    <row r="2439" spans="1:8" x14ac:dyDescent="0.3">
      <c r="A2439" t="s">
        <v>218</v>
      </c>
      <c r="B2439" t="s">
        <v>220</v>
      </c>
      <c r="C2439">
        <v>10.745799999999999</v>
      </c>
      <c r="D2439">
        <v>10.9229</v>
      </c>
      <c r="E2439">
        <v>10.6572</v>
      </c>
      <c r="F2439">
        <v>10.863899999999999</v>
      </c>
      <c r="G2439">
        <v>2145021</v>
      </c>
      <c r="H2439">
        <v>10.8147</v>
      </c>
    </row>
    <row r="2440" spans="1:8" x14ac:dyDescent="0.3">
      <c r="A2440" t="s">
        <v>218</v>
      </c>
      <c r="B2440" t="s">
        <v>713</v>
      </c>
      <c r="C2440">
        <v>11.1099</v>
      </c>
      <c r="D2440">
        <v>11.198399999999999</v>
      </c>
      <c r="E2440">
        <v>10.9918</v>
      </c>
      <c r="F2440">
        <v>11.178800000000001</v>
      </c>
      <c r="G2440">
        <v>2572102</v>
      </c>
      <c r="H2440">
        <v>11.122999999999999</v>
      </c>
    </row>
    <row r="2441" spans="1:8" x14ac:dyDescent="0.3">
      <c r="A2441" t="s">
        <v>218</v>
      </c>
      <c r="B2441" t="s">
        <v>714</v>
      </c>
      <c r="C2441">
        <v>11.090199999999999</v>
      </c>
      <c r="D2441">
        <v>11.208299999999999</v>
      </c>
      <c r="E2441">
        <v>10.981999999999999</v>
      </c>
      <c r="F2441">
        <v>11.060700000000001</v>
      </c>
      <c r="G2441">
        <v>2121898</v>
      </c>
      <c r="H2441">
        <v>11.083600000000001</v>
      </c>
    </row>
    <row r="2442" spans="1:8" x14ac:dyDescent="0.3">
      <c r="A2442" t="s">
        <v>218</v>
      </c>
      <c r="B2442" t="s">
        <v>715</v>
      </c>
      <c r="C2442">
        <v>11.070499999999999</v>
      </c>
      <c r="D2442">
        <v>11.208299999999999</v>
      </c>
      <c r="E2442">
        <v>11.041</v>
      </c>
      <c r="F2442">
        <v>11.1296</v>
      </c>
      <c r="G2442">
        <v>2339475</v>
      </c>
      <c r="H2442">
        <v>11.126300000000001</v>
      </c>
    </row>
    <row r="2443" spans="1:8" x14ac:dyDescent="0.3">
      <c r="A2443" t="s">
        <v>218</v>
      </c>
      <c r="B2443" t="s">
        <v>235</v>
      </c>
      <c r="C2443">
        <v>11.090199999999999</v>
      </c>
      <c r="D2443">
        <v>11.1296</v>
      </c>
      <c r="E2443">
        <v>10.863899999999999</v>
      </c>
      <c r="F2443">
        <v>10.952400000000001</v>
      </c>
      <c r="G2443">
        <v>1882990</v>
      </c>
      <c r="H2443">
        <v>10.981999999999999</v>
      </c>
    </row>
    <row r="2444" spans="1:8" x14ac:dyDescent="0.3">
      <c r="A2444" t="s">
        <v>218</v>
      </c>
      <c r="B2444" t="s">
        <v>259</v>
      </c>
      <c r="C2444">
        <v>10.942600000000001</v>
      </c>
      <c r="D2444">
        <v>11.0213</v>
      </c>
      <c r="E2444">
        <v>10.7753</v>
      </c>
      <c r="F2444">
        <v>10.8048</v>
      </c>
      <c r="G2444">
        <v>2725068</v>
      </c>
      <c r="H2444">
        <v>10.867100000000001</v>
      </c>
    </row>
    <row r="2445" spans="1:8" x14ac:dyDescent="0.3">
      <c r="A2445" t="s">
        <v>218</v>
      </c>
      <c r="B2445" t="s">
        <v>716</v>
      </c>
      <c r="C2445">
        <v>10.834300000000001</v>
      </c>
      <c r="D2445">
        <v>11.050800000000001</v>
      </c>
      <c r="E2445">
        <v>10.834300000000001</v>
      </c>
      <c r="F2445">
        <v>11.0213</v>
      </c>
      <c r="G2445">
        <v>1912735</v>
      </c>
      <c r="H2445">
        <v>10.9688</v>
      </c>
    </row>
    <row r="2446" spans="1:8" x14ac:dyDescent="0.3">
      <c r="A2446" t="s">
        <v>218</v>
      </c>
      <c r="B2446" t="s">
        <v>269</v>
      </c>
      <c r="C2446">
        <v>11.1099</v>
      </c>
      <c r="D2446">
        <v>11.1296</v>
      </c>
      <c r="E2446">
        <v>10.844200000000001</v>
      </c>
      <c r="F2446">
        <v>10.8934</v>
      </c>
      <c r="G2446">
        <v>3033310</v>
      </c>
      <c r="H2446">
        <v>10.9557</v>
      </c>
    </row>
    <row r="2447" spans="1:8" x14ac:dyDescent="0.3">
      <c r="A2447" t="s">
        <v>218</v>
      </c>
      <c r="B2447" t="s">
        <v>282</v>
      </c>
      <c r="C2447">
        <v>10.8147</v>
      </c>
      <c r="D2447">
        <v>10.873699999999999</v>
      </c>
      <c r="E2447">
        <v>10.6867</v>
      </c>
      <c r="F2447">
        <v>10.7163</v>
      </c>
      <c r="G2447">
        <v>1998107</v>
      </c>
      <c r="H2447">
        <v>10.758900000000001</v>
      </c>
    </row>
    <row r="2448" spans="1:8" x14ac:dyDescent="0.3">
      <c r="A2448" t="s">
        <v>218</v>
      </c>
      <c r="B2448" t="s">
        <v>717</v>
      </c>
      <c r="C2448">
        <v>10.617900000000001</v>
      </c>
      <c r="D2448">
        <v>10.735900000000001</v>
      </c>
      <c r="E2448">
        <v>10.3325</v>
      </c>
      <c r="F2448">
        <v>10.6769</v>
      </c>
      <c r="G2448">
        <v>4352179</v>
      </c>
      <c r="H2448">
        <v>10.581799999999999</v>
      </c>
    </row>
    <row r="2449" spans="1:8" x14ac:dyDescent="0.3">
      <c r="A2449" t="s">
        <v>218</v>
      </c>
      <c r="B2449" t="s">
        <v>285</v>
      </c>
      <c r="C2449">
        <v>10.6572</v>
      </c>
      <c r="D2449">
        <v>10.745799999999999</v>
      </c>
      <c r="E2449">
        <v>10.4998</v>
      </c>
      <c r="F2449">
        <v>10.529299999999999</v>
      </c>
      <c r="G2449">
        <v>2595798</v>
      </c>
      <c r="H2449">
        <v>10.5916</v>
      </c>
    </row>
    <row r="2450" spans="1:8" x14ac:dyDescent="0.3">
      <c r="A2450" t="s">
        <v>218</v>
      </c>
      <c r="B2450" t="s">
        <v>718</v>
      </c>
      <c r="C2450">
        <v>10.5883</v>
      </c>
      <c r="D2450">
        <v>10.6966</v>
      </c>
      <c r="E2450">
        <v>10.539099999999999</v>
      </c>
      <c r="F2450">
        <v>10.5785</v>
      </c>
      <c r="G2450">
        <v>2061215</v>
      </c>
      <c r="H2450">
        <v>10.604699999999999</v>
      </c>
    </row>
    <row r="2451" spans="1:8" x14ac:dyDescent="0.3">
      <c r="A2451" t="s">
        <v>218</v>
      </c>
      <c r="B2451" t="s">
        <v>291</v>
      </c>
      <c r="C2451">
        <v>10.5785</v>
      </c>
      <c r="D2451">
        <v>10.6572</v>
      </c>
      <c r="E2451">
        <v>10.4998</v>
      </c>
      <c r="F2451">
        <v>10.5785</v>
      </c>
      <c r="G2451">
        <v>3303776</v>
      </c>
      <c r="H2451">
        <v>10.5785</v>
      </c>
    </row>
    <row r="2452" spans="1:8" x14ac:dyDescent="0.3">
      <c r="A2452" t="s">
        <v>218</v>
      </c>
      <c r="B2452" t="s">
        <v>295</v>
      </c>
      <c r="C2452">
        <v>10.5785</v>
      </c>
      <c r="D2452">
        <v>10.647399999999999</v>
      </c>
      <c r="E2452">
        <v>10.411199999999999</v>
      </c>
      <c r="F2452">
        <v>10.4407</v>
      </c>
      <c r="G2452">
        <v>3317166</v>
      </c>
      <c r="H2452">
        <v>10.4998</v>
      </c>
    </row>
    <row r="2453" spans="1:8" x14ac:dyDescent="0.3">
      <c r="A2453" t="s">
        <v>218</v>
      </c>
      <c r="B2453" t="s">
        <v>298</v>
      </c>
      <c r="C2453">
        <v>10.4801</v>
      </c>
      <c r="D2453">
        <v>10.4801</v>
      </c>
      <c r="E2453">
        <v>10.2636</v>
      </c>
      <c r="F2453">
        <v>10.273400000000001</v>
      </c>
      <c r="G2453">
        <v>2145752</v>
      </c>
      <c r="H2453">
        <v>10.339</v>
      </c>
    </row>
    <row r="2454" spans="1:8" x14ac:dyDescent="0.3">
      <c r="A2454" t="s">
        <v>218</v>
      </c>
      <c r="B2454" t="s">
        <v>719</v>
      </c>
      <c r="C2454">
        <v>10.293100000000001</v>
      </c>
      <c r="D2454">
        <v>10.4506</v>
      </c>
      <c r="E2454">
        <v>10.283300000000001</v>
      </c>
      <c r="F2454">
        <v>10.3817</v>
      </c>
      <c r="G2454">
        <v>3331252</v>
      </c>
      <c r="H2454">
        <v>10.3718</v>
      </c>
    </row>
    <row r="2455" spans="1:8" x14ac:dyDescent="0.3">
      <c r="A2455" t="s">
        <v>218</v>
      </c>
      <c r="B2455" t="s">
        <v>720</v>
      </c>
      <c r="C2455">
        <v>10.6</v>
      </c>
      <c r="D2455">
        <v>10.64</v>
      </c>
      <c r="E2455">
        <v>10.43</v>
      </c>
      <c r="F2455">
        <v>10.58</v>
      </c>
      <c r="G2455">
        <v>2306179</v>
      </c>
      <c r="H2455">
        <v>10.55</v>
      </c>
    </row>
    <row r="2456" spans="1:8" x14ac:dyDescent="0.3">
      <c r="A2456" t="s">
        <v>218</v>
      </c>
      <c r="B2456" t="s">
        <v>721</v>
      </c>
      <c r="C2456">
        <v>10.48</v>
      </c>
      <c r="D2456">
        <v>10.57</v>
      </c>
      <c r="E2456">
        <v>10.44</v>
      </c>
      <c r="F2456">
        <v>10.56</v>
      </c>
      <c r="G2456">
        <v>2352384</v>
      </c>
      <c r="H2456">
        <v>10.523300000000001</v>
      </c>
    </row>
    <row r="2457" spans="1:8" x14ac:dyDescent="0.3">
      <c r="A2457" t="s">
        <v>218</v>
      </c>
      <c r="B2457" t="s">
        <v>96</v>
      </c>
      <c r="C2457">
        <v>10.57</v>
      </c>
      <c r="D2457">
        <v>10.73</v>
      </c>
      <c r="E2457">
        <v>10.53</v>
      </c>
      <c r="F2457">
        <v>10.61</v>
      </c>
      <c r="G2457">
        <v>2671762</v>
      </c>
      <c r="H2457">
        <v>10.6233</v>
      </c>
    </row>
    <row r="2458" spans="1:8" x14ac:dyDescent="0.3">
      <c r="A2458" t="s">
        <v>218</v>
      </c>
      <c r="B2458" t="s">
        <v>722</v>
      </c>
      <c r="C2458">
        <v>10.68</v>
      </c>
      <c r="D2458">
        <v>10.78</v>
      </c>
      <c r="E2458">
        <v>10.6</v>
      </c>
      <c r="F2458">
        <v>10.67</v>
      </c>
      <c r="G2458">
        <v>2553799</v>
      </c>
      <c r="H2458">
        <v>10.683299999999999</v>
      </c>
    </row>
    <row r="2459" spans="1:8" x14ac:dyDescent="0.3">
      <c r="A2459" t="s">
        <v>218</v>
      </c>
      <c r="B2459" t="s">
        <v>164</v>
      </c>
      <c r="C2459">
        <v>10.67</v>
      </c>
      <c r="D2459">
        <v>10.75</v>
      </c>
      <c r="E2459">
        <v>10.39</v>
      </c>
      <c r="F2459">
        <v>10.39</v>
      </c>
      <c r="G2459">
        <v>2568424</v>
      </c>
      <c r="H2459">
        <v>10.51</v>
      </c>
    </row>
    <row r="2460" spans="1:8" x14ac:dyDescent="0.3">
      <c r="A2460" t="s">
        <v>218</v>
      </c>
      <c r="B2460" t="s">
        <v>723</v>
      </c>
      <c r="C2460">
        <v>10.7</v>
      </c>
      <c r="D2460">
        <v>10.78</v>
      </c>
      <c r="E2460">
        <v>10.68</v>
      </c>
      <c r="F2460">
        <v>10.69</v>
      </c>
      <c r="G2460">
        <v>3759234</v>
      </c>
      <c r="H2460">
        <v>10.716699999999999</v>
      </c>
    </row>
    <row r="2461" spans="1:8" x14ac:dyDescent="0.3">
      <c r="A2461" t="s">
        <v>218</v>
      </c>
      <c r="B2461" t="s">
        <v>724</v>
      </c>
      <c r="C2461">
        <v>10.69</v>
      </c>
      <c r="D2461">
        <v>10.76</v>
      </c>
      <c r="E2461">
        <v>10.65</v>
      </c>
      <c r="F2461">
        <v>10.67</v>
      </c>
      <c r="G2461">
        <v>2676405</v>
      </c>
      <c r="H2461">
        <v>10.693300000000001</v>
      </c>
    </row>
    <row r="2462" spans="1:8" x14ac:dyDescent="0.3">
      <c r="A2462" t="s">
        <v>218</v>
      </c>
      <c r="B2462" t="s">
        <v>725</v>
      </c>
      <c r="C2462">
        <v>10.7</v>
      </c>
      <c r="D2462">
        <v>11.28</v>
      </c>
      <c r="E2462">
        <v>10.69</v>
      </c>
      <c r="F2462">
        <v>10.95</v>
      </c>
      <c r="G2462">
        <v>3574299</v>
      </c>
      <c r="H2462">
        <v>10.9733</v>
      </c>
    </row>
    <row r="2463" spans="1:8" x14ac:dyDescent="0.3">
      <c r="A2463" t="s">
        <v>218</v>
      </c>
      <c r="B2463" t="s">
        <v>242</v>
      </c>
      <c r="C2463">
        <v>10.84</v>
      </c>
      <c r="D2463">
        <v>10.9</v>
      </c>
      <c r="E2463">
        <v>10.65</v>
      </c>
      <c r="F2463">
        <v>10.69</v>
      </c>
      <c r="G2463">
        <v>3016998</v>
      </c>
      <c r="H2463">
        <v>10.746700000000001</v>
      </c>
    </row>
    <row r="2464" spans="1:8" x14ac:dyDescent="0.3">
      <c r="A2464" t="s">
        <v>218</v>
      </c>
      <c r="B2464" t="s">
        <v>726</v>
      </c>
      <c r="C2464">
        <v>10.79</v>
      </c>
      <c r="D2464">
        <v>10.94</v>
      </c>
      <c r="E2464">
        <v>10.74</v>
      </c>
      <c r="F2464">
        <v>10.91</v>
      </c>
      <c r="G2464">
        <v>5020570</v>
      </c>
      <c r="H2464">
        <v>10.863300000000001</v>
      </c>
    </row>
    <row r="2465" spans="1:8" x14ac:dyDescent="0.3">
      <c r="A2465" t="s">
        <v>218</v>
      </c>
      <c r="B2465" t="s">
        <v>727</v>
      </c>
      <c r="C2465">
        <v>10.92</v>
      </c>
      <c r="D2465">
        <v>11.13</v>
      </c>
      <c r="E2465">
        <v>10.83</v>
      </c>
      <c r="F2465">
        <v>11.13</v>
      </c>
      <c r="G2465">
        <v>4411028</v>
      </c>
      <c r="H2465">
        <v>11.03</v>
      </c>
    </row>
    <row r="2466" spans="1:8" x14ac:dyDescent="0.3">
      <c r="A2466" t="s">
        <v>218</v>
      </c>
      <c r="B2466" t="s">
        <v>728</v>
      </c>
      <c r="C2466">
        <v>11.21</v>
      </c>
      <c r="D2466">
        <v>11.21</v>
      </c>
      <c r="E2466">
        <v>10.84</v>
      </c>
      <c r="F2466">
        <v>10.95</v>
      </c>
      <c r="G2466">
        <v>4837639</v>
      </c>
      <c r="H2466">
        <v>11</v>
      </c>
    </row>
    <row r="2467" spans="1:8" x14ac:dyDescent="0.3">
      <c r="A2467" t="s">
        <v>218</v>
      </c>
      <c r="B2467" t="s">
        <v>729</v>
      </c>
      <c r="C2467">
        <v>10.95</v>
      </c>
      <c r="D2467">
        <v>11.3</v>
      </c>
      <c r="E2467">
        <v>10.94</v>
      </c>
      <c r="F2467">
        <v>11.27</v>
      </c>
      <c r="G2467">
        <v>4336225</v>
      </c>
      <c r="H2467">
        <v>11.17</v>
      </c>
    </row>
    <row r="2468" spans="1:8" x14ac:dyDescent="0.3">
      <c r="A2468" t="s">
        <v>218</v>
      </c>
      <c r="B2468" t="s">
        <v>730</v>
      </c>
      <c r="C2468">
        <v>11.18</v>
      </c>
      <c r="D2468">
        <v>11.59</v>
      </c>
      <c r="E2468">
        <v>11.09</v>
      </c>
      <c r="F2468">
        <v>11.32</v>
      </c>
      <c r="G2468">
        <v>4185961</v>
      </c>
      <c r="H2468">
        <v>11.333299999999999</v>
      </c>
    </row>
    <row r="2469" spans="1:8" x14ac:dyDescent="0.3">
      <c r="A2469" t="s">
        <v>218</v>
      </c>
      <c r="B2469" t="s">
        <v>731</v>
      </c>
      <c r="C2469">
        <v>11.39</v>
      </c>
      <c r="D2469">
        <v>11.5</v>
      </c>
      <c r="E2469">
        <v>11.2</v>
      </c>
      <c r="F2469">
        <v>11.3</v>
      </c>
      <c r="G2469">
        <v>2914459</v>
      </c>
      <c r="H2469">
        <v>11.333299999999999</v>
      </c>
    </row>
    <row r="2470" spans="1:8" x14ac:dyDescent="0.3">
      <c r="A2470" t="s">
        <v>218</v>
      </c>
      <c r="B2470" t="s">
        <v>732</v>
      </c>
      <c r="C2470">
        <v>11.42</v>
      </c>
      <c r="D2470">
        <v>11.43</v>
      </c>
      <c r="E2470">
        <v>11.22</v>
      </c>
      <c r="F2470">
        <v>11.25</v>
      </c>
      <c r="G2470">
        <v>1991357</v>
      </c>
      <c r="H2470">
        <v>11.3</v>
      </c>
    </row>
    <row r="2471" spans="1:8" x14ac:dyDescent="0.3">
      <c r="A2471" t="s">
        <v>218</v>
      </c>
      <c r="B2471" t="s">
        <v>733</v>
      </c>
      <c r="C2471">
        <v>11.24</v>
      </c>
      <c r="D2471">
        <v>11.37</v>
      </c>
      <c r="E2471">
        <v>11.18</v>
      </c>
      <c r="F2471">
        <v>11.32</v>
      </c>
      <c r="G2471">
        <v>2070719</v>
      </c>
      <c r="H2471">
        <v>11.29</v>
      </c>
    </row>
    <row r="2472" spans="1:8" x14ac:dyDescent="0.3">
      <c r="A2472" t="s">
        <v>218</v>
      </c>
      <c r="B2472" t="s">
        <v>734</v>
      </c>
      <c r="C2472">
        <v>11.33</v>
      </c>
      <c r="D2472">
        <v>11.72</v>
      </c>
      <c r="E2472">
        <v>11.33</v>
      </c>
      <c r="F2472">
        <v>11.48</v>
      </c>
      <c r="G2472">
        <v>3846870</v>
      </c>
      <c r="H2472">
        <v>11.51</v>
      </c>
    </row>
    <row r="2473" spans="1:8" x14ac:dyDescent="0.3">
      <c r="A2473" t="s">
        <v>218</v>
      </c>
      <c r="B2473" t="s">
        <v>735</v>
      </c>
      <c r="C2473">
        <v>11.45</v>
      </c>
      <c r="D2473">
        <v>11.59</v>
      </c>
      <c r="E2473">
        <v>11.28</v>
      </c>
      <c r="F2473">
        <v>11.3</v>
      </c>
      <c r="G2473">
        <v>1537209</v>
      </c>
      <c r="H2473">
        <v>11.39</v>
      </c>
    </row>
    <row r="2474" spans="1:8" x14ac:dyDescent="0.3">
      <c r="A2474" t="s">
        <v>534</v>
      </c>
      <c r="B2474" t="s">
        <v>696</v>
      </c>
      <c r="C2474">
        <v>163</v>
      </c>
      <c r="D2474">
        <v>168.5</v>
      </c>
      <c r="E2474">
        <v>162.30000000000001</v>
      </c>
      <c r="F2474">
        <v>162.9</v>
      </c>
      <c r="G2474">
        <v>41602030</v>
      </c>
      <c r="H2474">
        <v>164.5667</v>
      </c>
    </row>
    <row r="2475" spans="1:8" x14ac:dyDescent="0.3">
      <c r="A2475" t="s">
        <v>534</v>
      </c>
      <c r="B2475" t="s">
        <v>697</v>
      </c>
      <c r="C2475">
        <v>163.80000000000001</v>
      </c>
      <c r="D2475">
        <v>166</v>
      </c>
      <c r="E2475">
        <v>158.69999999999999</v>
      </c>
      <c r="F2475">
        <v>161.1</v>
      </c>
      <c r="G2475">
        <v>47622730</v>
      </c>
      <c r="H2475">
        <v>161.9333</v>
      </c>
    </row>
    <row r="2476" spans="1:8" x14ac:dyDescent="0.3">
      <c r="A2476" t="s">
        <v>534</v>
      </c>
      <c r="B2476" t="s">
        <v>698</v>
      </c>
      <c r="C2476">
        <v>161.80000000000001</v>
      </c>
      <c r="D2476">
        <v>164.5</v>
      </c>
      <c r="E2476">
        <v>159.5</v>
      </c>
      <c r="F2476">
        <v>160.5</v>
      </c>
      <c r="G2476">
        <v>29412420</v>
      </c>
      <c r="H2476">
        <v>161.5</v>
      </c>
    </row>
    <row r="2477" spans="1:8" x14ac:dyDescent="0.3">
      <c r="A2477" t="s">
        <v>534</v>
      </c>
      <c r="B2477" t="s">
        <v>699</v>
      </c>
      <c r="C2477">
        <v>162</v>
      </c>
      <c r="D2477">
        <v>165.1</v>
      </c>
      <c r="E2477">
        <v>161.4</v>
      </c>
      <c r="F2477">
        <v>163.1</v>
      </c>
      <c r="G2477">
        <v>34002800</v>
      </c>
      <c r="H2477">
        <v>163.19999999999999</v>
      </c>
    </row>
    <row r="2478" spans="1:8" x14ac:dyDescent="0.3">
      <c r="A2478" t="s">
        <v>534</v>
      </c>
      <c r="B2478" t="s">
        <v>700</v>
      </c>
      <c r="C2478">
        <v>163.9</v>
      </c>
      <c r="D2478">
        <v>164.1</v>
      </c>
      <c r="E2478">
        <v>158.80000000000001</v>
      </c>
      <c r="F2478">
        <v>159.80000000000001</v>
      </c>
      <c r="G2478">
        <v>31691860</v>
      </c>
      <c r="H2478">
        <v>160.9</v>
      </c>
    </row>
    <row r="2479" spans="1:8" x14ac:dyDescent="0.3">
      <c r="A2479" t="s">
        <v>534</v>
      </c>
      <c r="B2479" t="s">
        <v>77</v>
      </c>
      <c r="C2479">
        <v>158</v>
      </c>
      <c r="D2479">
        <v>160.69999999999999</v>
      </c>
      <c r="E2479">
        <v>153.1</v>
      </c>
      <c r="F2479">
        <v>154.6</v>
      </c>
      <c r="G2479">
        <v>27481380</v>
      </c>
      <c r="H2479">
        <v>156.13329999999999</v>
      </c>
    </row>
    <row r="2480" spans="1:8" x14ac:dyDescent="0.3">
      <c r="A2480" t="s">
        <v>534</v>
      </c>
      <c r="B2480" t="s">
        <v>701</v>
      </c>
      <c r="C2480">
        <v>155.4</v>
      </c>
      <c r="D2480">
        <v>158</v>
      </c>
      <c r="E2480">
        <v>154</v>
      </c>
      <c r="F2480">
        <v>155</v>
      </c>
      <c r="G2480">
        <v>21428130</v>
      </c>
      <c r="H2480">
        <v>155.66669999999999</v>
      </c>
    </row>
    <row r="2481" spans="1:8" x14ac:dyDescent="0.3">
      <c r="A2481" t="s">
        <v>534</v>
      </c>
      <c r="B2481" t="s">
        <v>702</v>
      </c>
      <c r="C2481">
        <v>160.80000000000001</v>
      </c>
      <c r="D2481">
        <v>161.80000000000001</v>
      </c>
      <c r="E2481">
        <v>155.4</v>
      </c>
      <c r="F2481">
        <v>160.30000000000001</v>
      </c>
      <c r="G2481">
        <v>35955310</v>
      </c>
      <c r="H2481">
        <v>159.16669999999999</v>
      </c>
    </row>
    <row r="2482" spans="1:8" x14ac:dyDescent="0.3">
      <c r="A2482" t="s">
        <v>534</v>
      </c>
      <c r="B2482" t="s">
        <v>139</v>
      </c>
      <c r="C2482">
        <v>160</v>
      </c>
      <c r="D2482">
        <v>160.19999999999999</v>
      </c>
      <c r="E2482">
        <v>153.4</v>
      </c>
      <c r="F2482">
        <v>154.9</v>
      </c>
      <c r="G2482">
        <v>26482130</v>
      </c>
      <c r="H2482">
        <v>156.16669999999999</v>
      </c>
    </row>
    <row r="2483" spans="1:8" x14ac:dyDescent="0.3">
      <c r="A2483" t="s">
        <v>534</v>
      </c>
      <c r="B2483" t="s">
        <v>156</v>
      </c>
      <c r="C2483">
        <v>155</v>
      </c>
      <c r="D2483">
        <v>156.4</v>
      </c>
      <c r="E2483">
        <v>149</v>
      </c>
      <c r="F2483">
        <v>152</v>
      </c>
      <c r="G2483">
        <v>29291590</v>
      </c>
      <c r="H2483">
        <v>152.4667</v>
      </c>
    </row>
    <row r="2484" spans="1:8" x14ac:dyDescent="0.3">
      <c r="A2484" t="s">
        <v>534</v>
      </c>
      <c r="B2484" t="s">
        <v>703</v>
      </c>
      <c r="C2484">
        <v>153.6</v>
      </c>
      <c r="D2484">
        <v>161.30000000000001</v>
      </c>
      <c r="E2484">
        <v>152.9</v>
      </c>
      <c r="F2484">
        <v>160.9</v>
      </c>
      <c r="G2484">
        <v>31890280</v>
      </c>
      <c r="H2484">
        <v>158.36670000000001</v>
      </c>
    </row>
    <row r="2485" spans="1:8" x14ac:dyDescent="0.3">
      <c r="A2485" t="s">
        <v>534</v>
      </c>
      <c r="B2485" t="s">
        <v>223</v>
      </c>
      <c r="C2485">
        <v>162</v>
      </c>
      <c r="D2485">
        <v>166.1</v>
      </c>
      <c r="E2485">
        <v>161.80000000000001</v>
      </c>
      <c r="F2485">
        <v>165</v>
      </c>
      <c r="G2485">
        <v>36366620</v>
      </c>
      <c r="H2485">
        <v>164.3</v>
      </c>
    </row>
    <row r="2486" spans="1:8" x14ac:dyDescent="0.3">
      <c r="A2486" t="s">
        <v>534</v>
      </c>
      <c r="B2486" t="s">
        <v>228</v>
      </c>
      <c r="C2486">
        <v>164.2</v>
      </c>
      <c r="D2486">
        <v>173</v>
      </c>
      <c r="E2486">
        <v>163.19999999999999</v>
      </c>
      <c r="F2486">
        <v>173</v>
      </c>
      <c r="G2486">
        <v>38905700</v>
      </c>
      <c r="H2486">
        <v>169.73330000000001</v>
      </c>
    </row>
    <row r="2487" spans="1:8" x14ac:dyDescent="0.3">
      <c r="A2487" t="s">
        <v>534</v>
      </c>
      <c r="B2487" t="s">
        <v>704</v>
      </c>
      <c r="C2487">
        <v>174</v>
      </c>
      <c r="D2487">
        <v>183.4</v>
      </c>
      <c r="E2487">
        <v>172.2</v>
      </c>
      <c r="F2487">
        <v>180.8</v>
      </c>
      <c r="G2487">
        <v>57686300</v>
      </c>
      <c r="H2487">
        <v>178.8</v>
      </c>
    </row>
    <row r="2488" spans="1:8" x14ac:dyDescent="0.3">
      <c r="A2488" t="s">
        <v>534</v>
      </c>
      <c r="B2488" t="s">
        <v>705</v>
      </c>
      <c r="C2488">
        <v>182</v>
      </c>
      <c r="D2488">
        <v>189.1</v>
      </c>
      <c r="E2488">
        <v>178.4</v>
      </c>
      <c r="F2488">
        <v>181.9</v>
      </c>
      <c r="G2488">
        <v>49758820</v>
      </c>
      <c r="H2488">
        <v>183.13329999999999</v>
      </c>
    </row>
    <row r="2489" spans="1:8" x14ac:dyDescent="0.3">
      <c r="A2489" t="s">
        <v>534</v>
      </c>
      <c r="B2489" t="s">
        <v>706</v>
      </c>
      <c r="C2489">
        <v>183.6</v>
      </c>
      <c r="D2489">
        <v>185.9</v>
      </c>
      <c r="E2489">
        <v>174.4</v>
      </c>
      <c r="F2489">
        <v>177.1</v>
      </c>
      <c r="G2489">
        <v>44739050</v>
      </c>
      <c r="H2489">
        <v>179.13329999999999</v>
      </c>
    </row>
    <row r="2490" spans="1:8" x14ac:dyDescent="0.3">
      <c r="A2490" t="s">
        <v>534</v>
      </c>
      <c r="B2490" t="s">
        <v>265</v>
      </c>
      <c r="C2490">
        <v>177.1</v>
      </c>
      <c r="D2490">
        <v>177.7</v>
      </c>
      <c r="E2490">
        <v>173.7</v>
      </c>
      <c r="F2490">
        <v>175.8</v>
      </c>
      <c r="G2490">
        <v>21591570</v>
      </c>
      <c r="H2490">
        <v>175.73330000000001</v>
      </c>
    </row>
    <row r="2491" spans="1:8" x14ac:dyDescent="0.3">
      <c r="A2491" t="s">
        <v>534</v>
      </c>
      <c r="B2491" t="s">
        <v>707</v>
      </c>
      <c r="C2491">
        <v>180</v>
      </c>
      <c r="D2491">
        <v>192.2</v>
      </c>
      <c r="E2491">
        <v>176.6</v>
      </c>
      <c r="F2491">
        <v>186.8</v>
      </c>
      <c r="G2491">
        <v>77427340</v>
      </c>
      <c r="H2491">
        <v>185.2</v>
      </c>
    </row>
    <row r="2492" spans="1:8" x14ac:dyDescent="0.3">
      <c r="A2492" t="s">
        <v>534</v>
      </c>
      <c r="B2492" t="s">
        <v>271</v>
      </c>
      <c r="C2492">
        <v>190</v>
      </c>
      <c r="D2492">
        <v>190.8</v>
      </c>
      <c r="E2492">
        <v>180</v>
      </c>
      <c r="F2492">
        <v>185</v>
      </c>
      <c r="G2492">
        <v>35271520</v>
      </c>
      <c r="H2492">
        <v>185.26669999999999</v>
      </c>
    </row>
    <row r="2493" spans="1:8" x14ac:dyDescent="0.3">
      <c r="A2493" t="s">
        <v>534</v>
      </c>
      <c r="B2493" t="s">
        <v>708</v>
      </c>
      <c r="C2493">
        <v>185</v>
      </c>
      <c r="D2493">
        <v>185.4</v>
      </c>
      <c r="E2493">
        <v>181.6</v>
      </c>
      <c r="F2493">
        <v>184.5</v>
      </c>
      <c r="G2493">
        <v>23230190</v>
      </c>
      <c r="H2493">
        <v>183.83330000000001</v>
      </c>
    </row>
    <row r="2494" spans="1:8" x14ac:dyDescent="0.3">
      <c r="A2494" t="s">
        <v>534</v>
      </c>
      <c r="B2494" t="s">
        <v>709</v>
      </c>
      <c r="C2494">
        <v>187.2</v>
      </c>
      <c r="D2494">
        <v>194.2</v>
      </c>
      <c r="E2494">
        <v>186.3</v>
      </c>
      <c r="F2494">
        <v>192.4</v>
      </c>
      <c r="G2494">
        <v>41385980</v>
      </c>
      <c r="H2494">
        <v>190.9667</v>
      </c>
    </row>
    <row r="2495" spans="1:8" x14ac:dyDescent="0.3">
      <c r="A2495" t="s">
        <v>534</v>
      </c>
      <c r="B2495" t="s">
        <v>283</v>
      </c>
      <c r="C2495">
        <v>192.5</v>
      </c>
      <c r="D2495">
        <v>195.5</v>
      </c>
      <c r="E2495">
        <v>189.5</v>
      </c>
      <c r="F2495">
        <v>194.3</v>
      </c>
      <c r="G2495">
        <v>35591330</v>
      </c>
      <c r="H2495">
        <v>193.1</v>
      </c>
    </row>
    <row r="2496" spans="1:8" x14ac:dyDescent="0.3">
      <c r="A2496" t="s">
        <v>534</v>
      </c>
      <c r="B2496" t="s">
        <v>290</v>
      </c>
      <c r="C2496">
        <v>194.3</v>
      </c>
      <c r="D2496">
        <v>197.4</v>
      </c>
      <c r="E2496">
        <v>189.1</v>
      </c>
      <c r="F2496">
        <v>191</v>
      </c>
      <c r="G2496">
        <v>34808500</v>
      </c>
      <c r="H2496">
        <v>192.5</v>
      </c>
    </row>
    <row r="2497" spans="1:8" x14ac:dyDescent="0.3">
      <c r="A2497" t="s">
        <v>534</v>
      </c>
      <c r="B2497" t="s">
        <v>710</v>
      </c>
      <c r="C2497">
        <v>190.5</v>
      </c>
      <c r="D2497">
        <v>190.9</v>
      </c>
      <c r="E2497">
        <v>179.9</v>
      </c>
      <c r="F2497">
        <v>185</v>
      </c>
      <c r="G2497">
        <v>35783760</v>
      </c>
      <c r="H2497">
        <v>185.26669999999999</v>
      </c>
    </row>
    <row r="2498" spans="1:8" x14ac:dyDescent="0.3">
      <c r="A2498" t="s">
        <v>534</v>
      </c>
      <c r="B2498" t="s">
        <v>512</v>
      </c>
      <c r="C2498">
        <v>185.8</v>
      </c>
      <c r="D2498">
        <v>192</v>
      </c>
      <c r="E2498">
        <v>183.8</v>
      </c>
      <c r="F2498">
        <v>188</v>
      </c>
      <c r="G2498">
        <v>47514620</v>
      </c>
      <c r="H2498">
        <v>187.9333</v>
      </c>
    </row>
    <row r="2499" spans="1:8" x14ac:dyDescent="0.3">
      <c r="A2499" t="s">
        <v>534</v>
      </c>
      <c r="B2499" t="s">
        <v>91</v>
      </c>
      <c r="C2499">
        <v>178.3</v>
      </c>
      <c r="D2499">
        <v>186.2</v>
      </c>
      <c r="E2499">
        <v>176.5</v>
      </c>
      <c r="F2499">
        <v>180.7</v>
      </c>
      <c r="G2499">
        <v>25140290</v>
      </c>
      <c r="H2499">
        <v>181.13329999999999</v>
      </c>
    </row>
    <row r="2500" spans="1:8" x14ac:dyDescent="0.3">
      <c r="A2500" t="s">
        <v>534</v>
      </c>
      <c r="B2500" t="s">
        <v>93</v>
      </c>
      <c r="C2500">
        <v>178</v>
      </c>
      <c r="D2500">
        <v>183</v>
      </c>
      <c r="E2500">
        <v>174.3</v>
      </c>
      <c r="F2500">
        <v>175.5</v>
      </c>
      <c r="G2500">
        <v>27737980</v>
      </c>
      <c r="H2500">
        <v>177.6</v>
      </c>
    </row>
    <row r="2501" spans="1:8" x14ac:dyDescent="0.3">
      <c r="A2501" t="s">
        <v>534</v>
      </c>
      <c r="B2501" t="s">
        <v>711</v>
      </c>
      <c r="C2501">
        <v>175.7</v>
      </c>
      <c r="D2501">
        <v>180.4</v>
      </c>
      <c r="E2501">
        <v>167</v>
      </c>
      <c r="F2501">
        <v>167</v>
      </c>
      <c r="G2501">
        <v>33185600</v>
      </c>
      <c r="H2501">
        <v>171.4667</v>
      </c>
    </row>
    <row r="2502" spans="1:8" x14ac:dyDescent="0.3">
      <c r="A2502" t="s">
        <v>534</v>
      </c>
      <c r="B2502" t="s">
        <v>712</v>
      </c>
      <c r="C2502">
        <v>169</v>
      </c>
      <c r="D2502">
        <v>173.5</v>
      </c>
      <c r="E2502">
        <v>169</v>
      </c>
      <c r="F2502">
        <v>173.5</v>
      </c>
      <c r="G2502">
        <v>22905660</v>
      </c>
      <c r="H2502">
        <v>172</v>
      </c>
    </row>
    <row r="2503" spans="1:8" x14ac:dyDescent="0.3">
      <c r="A2503" t="s">
        <v>534</v>
      </c>
      <c r="B2503" t="s">
        <v>162</v>
      </c>
      <c r="C2503">
        <v>173.2</v>
      </c>
      <c r="D2503">
        <v>177.1</v>
      </c>
      <c r="E2503">
        <v>172.4</v>
      </c>
      <c r="F2503">
        <v>176.7</v>
      </c>
      <c r="G2503">
        <v>18319100</v>
      </c>
      <c r="H2503">
        <v>175.4</v>
      </c>
    </row>
    <row r="2504" spans="1:8" x14ac:dyDescent="0.3">
      <c r="A2504" t="s">
        <v>534</v>
      </c>
      <c r="B2504" t="s">
        <v>220</v>
      </c>
      <c r="C2504">
        <v>173.1</v>
      </c>
      <c r="D2504">
        <v>180.9</v>
      </c>
      <c r="E2504">
        <v>169.8</v>
      </c>
      <c r="F2504">
        <v>180.9</v>
      </c>
      <c r="G2504">
        <v>27923290</v>
      </c>
      <c r="H2504">
        <v>177.2</v>
      </c>
    </row>
    <row r="2505" spans="1:8" x14ac:dyDescent="0.3">
      <c r="A2505" t="s">
        <v>534</v>
      </c>
      <c r="B2505" t="s">
        <v>713</v>
      </c>
      <c r="C2505">
        <v>185</v>
      </c>
      <c r="D2505">
        <v>195.7</v>
      </c>
      <c r="E2505">
        <v>182.7</v>
      </c>
      <c r="F2505">
        <v>195.1</v>
      </c>
      <c r="G2505">
        <v>33878680</v>
      </c>
      <c r="H2505">
        <v>191.16669999999999</v>
      </c>
    </row>
    <row r="2506" spans="1:8" x14ac:dyDescent="0.3">
      <c r="A2506" t="s">
        <v>534</v>
      </c>
      <c r="B2506" t="s">
        <v>714</v>
      </c>
      <c r="C2506">
        <v>194.9</v>
      </c>
      <c r="D2506">
        <v>196.2</v>
      </c>
      <c r="E2506">
        <v>189.3</v>
      </c>
      <c r="F2506">
        <v>193</v>
      </c>
      <c r="G2506">
        <v>17923020</v>
      </c>
      <c r="H2506">
        <v>192.83330000000001</v>
      </c>
    </row>
    <row r="2507" spans="1:8" x14ac:dyDescent="0.3">
      <c r="A2507" t="s">
        <v>534</v>
      </c>
      <c r="B2507" t="s">
        <v>715</v>
      </c>
      <c r="C2507">
        <v>192.3</v>
      </c>
      <c r="D2507">
        <v>204.9</v>
      </c>
      <c r="E2507">
        <v>191.7</v>
      </c>
      <c r="F2507">
        <v>199.5</v>
      </c>
      <c r="G2507">
        <v>43598730</v>
      </c>
      <c r="H2507">
        <v>198.7</v>
      </c>
    </row>
    <row r="2508" spans="1:8" x14ac:dyDescent="0.3">
      <c r="A2508" t="s">
        <v>534</v>
      </c>
      <c r="B2508" t="s">
        <v>235</v>
      </c>
      <c r="C2508">
        <v>199.3</v>
      </c>
      <c r="D2508">
        <v>200.5</v>
      </c>
      <c r="E2508">
        <v>194.9</v>
      </c>
      <c r="F2508">
        <v>194.9</v>
      </c>
      <c r="G2508">
        <v>19795790</v>
      </c>
      <c r="H2508">
        <v>196.76669999999999</v>
      </c>
    </row>
    <row r="2509" spans="1:8" x14ac:dyDescent="0.3">
      <c r="A2509" t="s">
        <v>534</v>
      </c>
      <c r="B2509" t="s">
        <v>259</v>
      </c>
      <c r="C2509">
        <v>196</v>
      </c>
      <c r="D2509">
        <v>196.9</v>
      </c>
      <c r="E2509">
        <v>183.7</v>
      </c>
      <c r="F2509">
        <v>186</v>
      </c>
      <c r="G2509">
        <v>17895200</v>
      </c>
      <c r="H2509">
        <v>188.86670000000001</v>
      </c>
    </row>
    <row r="2510" spans="1:8" x14ac:dyDescent="0.3">
      <c r="A2510" t="s">
        <v>534</v>
      </c>
      <c r="B2510" t="s">
        <v>716</v>
      </c>
      <c r="C2510">
        <v>187</v>
      </c>
      <c r="D2510">
        <v>187.8</v>
      </c>
      <c r="E2510">
        <v>181.6</v>
      </c>
      <c r="F2510">
        <v>182.7</v>
      </c>
      <c r="G2510">
        <v>17206390</v>
      </c>
      <c r="H2510">
        <v>184.0333</v>
      </c>
    </row>
    <row r="2511" spans="1:8" x14ac:dyDescent="0.3">
      <c r="A2511" t="s">
        <v>534</v>
      </c>
      <c r="B2511" t="s">
        <v>269</v>
      </c>
      <c r="C2511">
        <v>184</v>
      </c>
      <c r="D2511">
        <v>188.7</v>
      </c>
      <c r="E2511">
        <v>184</v>
      </c>
      <c r="F2511">
        <v>185.2</v>
      </c>
      <c r="G2511">
        <v>23915220</v>
      </c>
      <c r="H2511">
        <v>185.9667</v>
      </c>
    </row>
    <row r="2512" spans="1:8" x14ac:dyDescent="0.3">
      <c r="A2512" t="s">
        <v>534</v>
      </c>
      <c r="B2512" t="s">
        <v>282</v>
      </c>
      <c r="C2512">
        <v>183.4</v>
      </c>
      <c r="D2512">
        <v>189.3</v>
      </c>
      <c r="E2512">
        <v>183.3</v>
      </c>
      <c r="F2512">
        <v>187.3</v>
      </c>
      <c r="G2512">
        <v>9465247</v>
      </c>
      <c r="H2512">
        <v>186.63329999999999</v>
      </c>
    </row>
    <row r="2513" spans="1:8" x14ac:dyDescent="0.3">
      <c r="A2513" t="s">
        <v>534</v>
      </c>
      <c r="B2513" t="s">
        <v>717</v>
      </c>
      <c r="C2513">
        <v>184.6</v>
      </c>
      <c r="D2513">
        <v>194.7</v>
      </c>
      <c r="E2513">
        <v>183.1</v>
      </c>
      <c r="F2513">
        <v>193.2</v>
      </c>
      <c r="G2513">
        <v>35596640</v>
      </c>
      <c r="H2513">
        <v>190.33330000000001</v>
      </c>
    </row>
    <row r="2514" spans="1:8" x14ac:dyDescent="0.3">
      <c r="A2514" t="s">
        <v>534</v>
      </c>
      <c r="B2514" t="s">
        <v>285</v>
      </c>
      <c r="C2514">
        <v>192.5</v>
      </c>
      <c r="D2514">
        <v>197.4</v>
      </c>
      <c r="E2514">
        <v>188.3</v>
      </c>
      <c r="F2514">
        <v>191.8</v>
      </c>
      <c r="G2514">
        <v>20532210</v>
      </c>
      <c r="H2514">
        <v>192.5</v>
      </c>
    </row>
    <row r="2515" spans="1:8" x14ac:dyDescent="0.3">
      <c r="A2515" t="s">
        <v>534</v>
      </c>
      <c r="B2515" t="s">
        <v>718</v>
      </c>
      <c r="C2515">
        <v>196</v>
      </c>
      <c r="D2515">
        <v>210.9</v>
      </c>
      <c r="E2515">
        <v>196</v>
      </c>
      <c r="F2515">
        <v>209.2</v>
      </c>
      <c r="G2515">
        <v>89029810</v>
      </c>
      <c r="H2515">
        <v>205.36670000000001</v>
      </c>
    </row>
    <row r="2516" spans="1:8" x14ac:dyDescent="0.3">
      <c r="A2516" t="s">
        <v>534</v>
      </c>
      <c r="B2516" t="s">
        <v>291</v>
      </c>
      <c r="C2516">
        <v>209.2</v>
      </c>
      <c r="D2516">
        <v>213.8</v>
      </c>
      <c r="E2516">
        <v>199.6</v>
      </c>
      <c r="F2516">
        <v>203.2</v>
      </c>
      <c r="G2516">
        <v>37422650</v>
      </c>
      <c r="H2516">
        <v>205.5333</v>
      </c>
    </row>
    <row r="2517" spans="1:8" x14ac:dyDescent="0.3">
      <c r="A2517" t="s">
        <v>534</v>
      </c>
      <c r="B2517" t="s">
        <v>295</v>
      </c>
      <c r="C2517">
        <v>204</v>
      </c>
      <c r="D2517">
        <v>207.3</v>
      </c>
      <c r="E2517">
        <v>196.5</v>
      </c>
      <c r="F2517">
        <v>205.9</v>
      </c>
      <c r="G2517">
        <v>38791140</v>
      </c>
      <c r="H2517">
        <v>203.23330000000001</v>
      </c>
    </row>
    <row r="2518" spans="1:8" x14ac:dyDescent="0.3">
      <c r="A2518" t="s">
        <v>534</v>
      </c>
      <c r="B2518" t="s">
        <v>298</v>
      </c>
      <c r="C2518">
        <v>206.5</v>
      </c>
      <c r="D2518">
        <v>206.5</v>
      </c>
      <c r="E2518">
        <v>195.2</v>
      </c>
      <c r="F2518">
        <v>195.2</v>
      </c>
      <c r="G2518">
        <v>21346980</v>
      </c>
      <c r="H2518">
        <v>198.9667</v>
      </c>
    </row>
    <row r="2519" spans="1:8" x14ac:dyDescent="0.3">
      <c r="A2519" t="s">
        <v>534</v>
      </c>
      <c r="B2519" t="s">
        <v>719</v>
      </c>
      <c r="C2519">
        <v>196</v>
      </c>
      <c r="D2519">
        <v>198.2</v>
      </c>
      <c r="E2519">
        <v>191.4</v>
      </c>
      <c r="F2519">
        <v>195</v>
      </c>
      <c r="G2519">
        <v>24328950</v>
      </c>
      <c r="H2519">
        <v>194.86670000000001</v>
      </c>
    </row>
    <row r="2520" spans="1:8" x14ac:dyDescent="0.3">
      <c r="A2520" t="s">
        <v>534</v>
      </c>
      <c r="B2520" t="s">
        <v>720</v>
      </c>
      <c r="C2520">
        <v>198.4</v>
      </c>
      <c r="D2520">
        <v>201.7</v>
      </c>
      <c r="E2520">
        <v>197.2</v>
      </c>
      <c r="F2520">
        <v>197.3</v>
      </c>
      <c r="G2520">
        <v>25210720</v>
      </c>
      <c r="H2520">
        <v>198.73330000000001</v>
      </c>
    </row>
    <row r="2521" spans="1:8" x14ac:dyDescent="0.3">
      <c r="A2521" t="s">
        <v>534</v>
      </c>
      <c r="B2521" t="s">
        <v>721</v>
      </c>
      <c r="C2521">
        <v>195.3</v>
      </c>
      <c r="D2521">
        <v>211.1</v>
      </c>
      <c r="E2521">
        <v>194.9</v>
      </c>
      <c r="F2521">
        <v>207.8</v>
      </c>
      <c r="G2521">
        <v>40707130</v>
      </c>
      <c r="H2521">
        <v>204.6</v>
      </c>
    </row>
    <row r="2522" spans="1:8" x14ac:dyDescent="0.3">
      <c r="A2522" t="s">
        <v>534</v>
      </c>
      <c r="B2522" t="s">
        <v>96</v>
      </c>
      <c r="C2522">
        <v>208.3</v>
      </c>
      <c r="D2522">
        <v>211.8</v>
      </c>
      <c r="E2522">
        <v>205.8</v>
      </c>
      <c r="F2522">
        <v>206.5</v>
      </c>
      <c r="G2522">
        <v>17602640</v>
      </c>
      <c r="H2522">
        <v>208.0333</v>
      </c>
    </row>
    <row r="2523" spans="1:8" x14ac:dyDescent="0.3">
      <c r="A2523" t="s">
        <v>534</v>
      </c>
      <c r="B2523" t="s">
        <v>722</v>
      </c>
      <c r="C2523">
        <v>207.1</v>
      </c>
      <c r="D2523">
        <v>213.4</v>
      </c>
      <c r="E2523">
        <v>207.1</v>
      </c>
      <c r="F2523">
        <v>210.2</v>
      </c>
      <c r="G2523">
        <v>19312460</v>
      </c>
      <c r="H2523">
        <v>210.23330000000001</v>
      </c>
    </row>
    <row r="2524" spans="1:8" x14ac:dyDescent="0.3">
      <c r="A2524" t="s">
        <v>534</v>
      </c>
      <c r="B2524" t="s">
        <v>164</v>
      </c>
      <c r="C2524">
        <v>210.3</v>
      </c>
      <c r="D2524">
        <v>211.4</v>
      </c>
      <c r="E2524">
        <v>203</v>
      </c>
      <c r="F2524">
        <v>204.7</v>
      </c>
      <c r="G2524">
        <v>17550210</v>
      </c>
      <c r="H2524">
        <v>206.36670000000001</v>
      </c>
    </row>
    <row r="2525" spans="1:8" x14ac:dyDescent="0.3">
      <c r="A2525" t="s">
        <v>534</v>
      </c>
      <c r="B2525" t="s">
        <v>723</v>
      </c>
      <c r="C2525">
        <v>215.5</v>
      </c>
      <c r="D2525">
        <v>215.7</v>
      </c>
      <c r="E2525">
        <v>207.3</v>
      </c>
      <c r="F2525">
        <v>207.3</v>
      </c>
      <c r="G2525">
        <v>27186880</v>
      </c>
      <c r="H2525">
        <v>210.1</v>
      </c>
    </row>
    <row r="2526" spans="1:8" x14ac:dyDescent="0.3">
      <c r="A2526" t="s">
        <v>534</v>
      </c>
      <c r="B2526" t="s">
        <v>724</v>
      </c>
      <c r="C2526">
        <v>207.6</v>
      </c>
      <c r="D2526">
        <v>213.3</v>
      </c>
      <c r="E2526">
        <v>202.5</v>
      </c>
      <c r="F2526">
        <v>206.2</v>
      </c>
      <c r="G2526">
        <v>28195820</v>
      </c>
      <c r="H2526">
        <v>207.33330000000001</v>
      </c>
    </row>
    <row r="2527" spans="1:8" x14ac:dyDescent="0.3">
      <c r="A2527" t="s">
        <v>534</v>
      </c>
      <c r="B2527" t="s">
        <v>725</v>
      </c>
      <c r="C2527">
        <v>209</v>
      </c>
      <c r="D2527">
        <v>212.2</v>
      </c>
      <c r="E2527">
        <v>206.1</v>
      </c>
      <c r="F2527">
        <v>206.5</v>
      </c>
      <c r="G2527">
        <v>21281580</v>
      </c>
      <c r="H2527">
        <v>208.26669999999999</v>
      </c>
    </row>
    <row r="2528" spans="1:8" x14ac:dyDescent="0.3">
      <c r="A2528" t="s">
        <v>534</v>
      </c>
      <c r="B2528" t="s">
        <v>242</v>
      </c>
      <c r="C2528">
        <v>203.5</v>
      </c>
      <c r="D2528">
        <v>207.9</v>
      </c>
      <c r="E2528">
        <v>198</v>
      </c>
      <c r="F2528">
        <v>199.2</v>
      </c>
      <c r="G2528">
        <v>23298540</v>
      </c>
      <c r="H2528">
        <v>201.7</v>
      </c>
    </row>
    <row r="2529" spans="1:8" x14ac:dyDescent="0.3">
      <c r="A2529" t="s">
        <v>534</v>
      </c>
      <c r="B2529" t="s">
        <v>726</v>
      </c>
      <c r="C2529">
        <v>201</v>
      </c>
      <c r="D2529">
        <v>207.3</v>
      </c>
      <c r="E2529">
        <v>200.2</v>
      </c>
      <c r="F2529">
        <v>203.7</v>
      </c>
      <c r="G2529">
        <v>38452560</v>
      </c>
      <c r="H2529">
        <v>203.73330000000001</v>
      </c>
    </row>
    <row r="2530" spans="1:8" x14ac:dyDescent="0.3">
      <c r="A2530" t="s">
        <v>534</v>
      </c>
      <c r="B2530" t="s">
        <v>727</v>
      </c>
      <c r="C2530">
        <v>194.3</v>
      </c>
      <c r="D2530">
        <v>199.8</v>
      </c>
      <c r="E2530">
        <v>194.3</v>
      </c>
      <c r="F2530">
        <v>195</v>
      </c>
      <c r="G2530">
        <v>36529060</v>
      </c>
      <c r="H2530">
        <v>196.36670000000001</v>
      </c>
    </row>
    <row r="2531" spans="1:8" x14ac:dyDescent="0.3">
      <c r="A2531" t="s">
        <v>534</v>
      </c>
      <c r="B2531" t="s">
        <v>728</v>
      </c>
      <c r="C2531">
        <v>196</v>
      </c>
      <c r="D2531">
        <v>201.8</v>
      </c>
      <c r="E2531">
        <v>190</v>
      </c>
      <c r="F2531">
        <v>192</v>
      </c>
      <c r="G2531">
        <v>125887400</v>
      </c>
      <c r="H2531">
        <v>194.6</v>
      </c>
    </row>
    <row r="2532" spans="1:8" x14ac:dyDescent="0.3">
      <c r="A2532" t="s">
        <v>534</v>
      </c>
      <c r="B2532" t="s">
        <v>729</v>
      </c>
      <c r="C2532">
        <v>193</v>
      </c>
      <c r="D2532">
        <v>197.6</v>
      </c>
      <c r="E2532">
        <v>189.4</v>
      </c>
      <c r="F2532">
        <v>196.7</v>
      </c>
      <c r="G2532">
        <v>49970070</v>
      </c>
      <c r="H2532">
        <v>194.5667</v>
      </c>
    </row>
    <row r="2533" spans="1:8" x14ac:dyDescent="0.3">
      <c r="A2533" t="s">
        <v>534</v>
      </c>
      <c r="B2533" t="s">
        <v>730</v>
      </c>
      <c r="C2533">
        <v>194.6</v>
      </c>
      <c r="D2533">
        <v>206.8</v>
      </c>
      <c r="E2533">
        <v>194.6</v>
      </c>
      <c r="F2533">
        <v>205.7</v>
      </c>
      <c r="G2533">
        <v>57297060</v>
      </c>
      <c r="H2533">
        <v>202.36670000000001</v>
      </c>
    </row>
    <row r="2534" spans="1:8" x14ac:dyDescent="0.3">
      <c r="A2534" t="s">
        <v>534</v>
      </c>
      <c r="B2534" t="s">
        <v>731</v>
      </c>
      <c r="C2534">
        <v>206.7</v>
      </c>
      <c r="D2534">
        <v>219.3</v>
      </c>
      <c r="E2534">
        <v>206.6</v>
      </c>
      <c r="F2534">
        <v>214.5</v>
      </c>
      <c r="G2534">
        <v>51646250</v>
      </c>
      <c r="H2534">
        <v>213.4667</v>
      </c>
    </row>
    <row r="2535" spans="1:8" x14ac:dyDescent="0.3">
      <c r="A2535" t="s">
        <v>534</v>
      </c>
      <c r="B2535" t="s">
        <v>732</v>
      </c>
      <c r="C2535">
        <v>216.4</v>
      </c>
      <c r="D2535">
        <v>216.5</v>
      </c>
      <c r="E2535">
        <v>205.7</v>
      </c>
      <c r="F2535">
        <v>207.9</v>
      </c>
      <c r="G2535">
        <v>33248750</v>
      </c>
      <c r="H2535">
        <v>210.0333</v>
      </c>
    </row>
    <row r="2536" spans="1:8" x14ac:dyDescent="0.3">
      <c r="A2536" t="s">
        <v>534</v>
      </c>
      <c r="B2536" t="s">
        <v>733</v>
      </c>
      <c r="C2536">
        <v>209</v>
      </c>
      <c r="D2536">
        <v>225</v>
      </c>
      <c r="E2536">
        <v>209</v>
      </c>
      <c r="F2536">
        <v>221.5</v>
      </c>
      <c r="G2536">
        <v>45222360</v>
      </c>
      <c r="H2536">
        <v>218.5</v>
      </c>
    </row>
    <row r="2537" spans="1:8" x14ac:dyDescent="0.3">
      <c r="A2537" t="s">
        <v>534</v>
      </c>
      <c r="B2537" t="s">
        <v>734</v>
      </c>
      <c r="C2537">
        <v>223.9</v>
      </c>
      <c r="D2537">
        <v>243.6</v>
      </c>
      <c r="E2537">
        <v>223.8</v>
      </c>
      <c r="F2537">
        <v>243.6</v>
      </c>
      <c r="G2537">
        <v>44314330</v>
      </c>
      <c r="H2537">
        <v>237</v>
      </c>
    </row>
    <row r="2538" spans="1:8" x14ac:dyDescent="0.3">
      <c r="A2538" t="s">
        <v>534</v>
      </c>
      <c r="B2538" t="s">
        <v>735</v>
      </c>
      <c r="C2538">
        <v>249.7</v>
      </c>
      <c r="D2538">
        <v>258</v>
      </c>
      <c r="E2538">
        <v>243.2</v>
      </c>
      <c r="F2538">
        <v>245.6</v>
      </c>
      <c r="G2538">
        <v>46133193</v>
      </c>
      <c r="H2538">
        <v>248.9333</v>
      </c>
    </row>
    <row r="2539" spans="1:8" x14ac:dyDescent="0.3">
      <c r="A2539" t="s">
        <v>219</v>
      </c>
      <c r="B2539" t="s">
        <v>696</v>
      </c>
      <c r="C2539">
        <v>14.24</v>
      </c>
      <c r="D2539">
        <v>14.24</v>
      </c>
      <c r="E2539">
        <v>13.7</v>
      </c>
      <c r="F2539">
        <v>13.8</v>
      </c>
      <c r="G2539">
        <v>539209</v>
      </c>
      <c r="H2539">
        <v>13.9133</v>
      </c>
    </row>
    <row r="2540" spans="1:8" x14ac:dyDescent="0.3">
      <c r="A2540" t="s">
        <v>219</v>
      </c>
      <c r="B2540" t="s">
        <v>697</v>
      </c>
      <c r="C2540">
        <v>13.8</v>
      </c>
      <c r="D2540">
        <v>13.86</v>
      </c>
      <c r="E2540">
        <v>13.6</v>
      </c>
      <c r="F2540">
        <v>13.8</v>
      </c>
      <c r="G2540">
        <v>351322</v>
      </c>
      <c r="H2540">
        <v>13.753299999999999</v>
      </c>
    </row>
    <row r="2541" spans="1:8" x14ac:dyDescent="0.3">
      <c r="A2541" t="s">
        <v>219</v>
      </c>
      <c r="B2541" t="s">
        <v>698</v>
      </c>
      <c r="C2541">
        <v>13.85</v>
      </c>
      <c r="D2541">
        <v>13.85</v>
      </c>
      <c r="E2541">
        <v>13.59</v>
      </c>
      <c r="F2541">
        <v>13.68</v>
      </c>
      <c r="G2541">
        <v>444581</v>
      </c>
      <c r="H2541">
        <v>13.7067</v>
      </c>
    </row>
    <row r="2542" spans="1:8" x14ac:dyDescent="0.3">
      <c r="A2542" t="s">
        <v>219</v>
      </c>
      <c r="B2542" t="s">
        <v>699</v>
      </c>
      <c r="C2542">
        <v>13.67</v>
      </c>
      <c r="D2542">
        <v>13.77</v>
      </c>
      <c r="E2542">
        <v>13.56</v>
      </c>
      <c r="F2542">
        <v>13.66</v>
      </c>
      <c r="G2542">
        <v>386709</v>
      </c>
      <c r="H2542">
        <v>13.6633</v>
      </c>
    </row>
    <row r="2543" spans="1:8" x14ac:dyDescent="0.3">
      <c r="A2543" t="s">
        <v>219</v>
      </c>
      <c r="B2543" t="s">
        <v>700</v>
      </c>
      <c r="C2543">
        <v>13.66</v>
      </c>
      <c r="D2543">
        <v>13.67</v>
      </c>
      <c r="E2543">
        <v>13.49</v>
      </c>
      <c r="F2543">
        <v>13.62</v>
      </c>
      <c r="G2543">
        <v>286691</v>
      </c>
      <c r="H2543">
        <v>13.593299999999999</v>
      </c>
    </row>
    <row r="2544" spans="1:8" x14ac:dyDescent="0.3">
      <c r="A2544" t="s">
        <v>219</v>
      </c>
      <c r="B2544" t="s">
        <v>77</v>
      </c>
      <c r="C2544">
        <v>13.52</v>
      </c>
      <c r="D2544">
        <v>13.59</v>
      </c>
      <c r="E2544">
        <v>13.39</v>
      </c>
      <c r="F2544">
        <v>13.5</v>
      </c>
      <c r="G2544">
        <v>341335</v>
      </c>
      <c r="H2544">
        <v>13.4933</v>
      </c>
    </row>
    <row r="2545" spans="1:8" x14ac:dyDescent="0.3">
      <c r="A2545" t="s">
        <v>219</v>
      </c>
      <c r="B2545" t="s">
        <v>701</v>
      </c>
      <c r="C2545">
        <v>13.5</v>
      </c>
      <c r="D2545">
        <v>13.57</v>
      </c>
      <c r="E2545">
        <v>13.39</v>
      </c>
      <c r="F2545">
        <v>13.49</v>
      </c>
      <c r="G2545">
        <v>311924</v>
      </c>
      <c r="H2545">
        <v>13.4833</v>
      </c>
    </row>
    <row r="2546" spans="1:8" x14ac:dyDescent="0.3">
      <c r="A2546" t="s">
        <v>219</v>
      </c>
      <c r="B2546" t="s">
        <v>702</v>
      </c>
      <c r="C2546">
        <v>13.49</v>
      </c>
      <c r="D2546">
        <v>13.64</v>
      </c>
      <c r="E2546">
        <v>13.39</v>
      </c>
      <c r="F2546">
        <v>13.53</v>
      </c>
      <c r="G2546">
        <v>467591</v>
      </c>
      <c r="H2546">
        <v>13.52</v>
      </c>
    </row>
    <row r="2547" spans="1:8" x14ac:dyDescent="0.3">
      <c r="A2547" t="s">
        <v>219</v>
      </c>
      <c r="B2547" t="s">
        <v>139</v>
      </c>
      <c r="C2547">
        <v>13.59</v>
      </c>
      <c r="D2547">
        <v>13.61</v>
      </c>
      <c r="E2547">
        <v>13.41</v>
      </c>
      <c r="F2547">
        <v>13.44</v>
      </c>
      <c r="G2547">
        <v>410125</v>
      </c>
      <c r="H2547">
        <v>13.486700000000001</v>
      </c>
    </row>
    <row r="2548" spans="1:8" x14ac:dyDescent="0.3">
      <c r="A2548" t="s">
        <v>219</v>
      </c>
      <c r="B2548" t="s">
        <v>156</v>
      </c>
      <c r="C2548">
        <v>13.6</v>
      </c>
      <c r="D2548">
        <v>13.6</v>
      </c>
      <c r="E2548">
        <v>13.35</v>
      </c>
      <c r="F2548">
        <v>13.41</v>
      </c>
      <c r="G2548">
        <v>239900</v>
      </c>
      <c r="H2548">
        <v>13.4533</v>
      </c>
    </row>
    <row r="2549" spans="1:8" x14ac:dyDescent="0.3">
      <c r="A2549" t="s">
        <v>219</v>
      </c>
      <c r="B2549" t="s">
        <v>703</v>
      </c>
      <c r="C2549">
        <v>13.41</v>
      </c>
      <c r="D2549">
        <v>13.65</v>
      </c>
      <c r="E2549">
        <v>13.4</v>
      </c>
      <c r="F2549">
        <v>13.5</v>
      </c>
      <c r="G2549">
        <v>572091</v>
      </c>
      <c r="H2549">
        <v>13.5167</v>
      </c>
    </row>
    <row r="2550" spans="1:8" x14ac:dyDescent="0.3">
      <c r="A2550" t="s">
        <v>219</v>
      </c>
      <c r="B2550" t="s">
        <v>223</v>
      </c>
      <c r="C2550">
        <v>13.6</v>
      </c>
      <c r="D2550">
        <v>13.84</v>
      </c>
      <c r="E2550">
        <v>13.48</v>
      </c>
      <c r="F2550">
        <v>13.76</v>
      </c>
      <c r="G2550">
        <v>374505</v>
      </c>
      <c r="H2550">
        <v>13.693300000000001</v>
      </c>
    </row>
    <row r="2551" spans="1:8" x14ac:dyDescent="0.3">
      <c r="A2551" t="s">
        <v>219</v>
      </c>
      <c r="B2551" t="s">
        <v>228</v>
      </c>
      <c r="C2551">
        <v>13.76</v>
      </c>
      <c r="D2551">
        <v>13.97</v>
      </c>
      <c r="E2551">
        <v>13.7</v>
      </c>
      <c r="F2551">
        <v>13.72</v>
      </c>
      <c r="G2551">
        <v>403931</v>
      </c>
      <c r="H2551">
        <v>13.7967</v>
      </c>
    </row>
    <row r="2552" spans="1:8" x14ac:dyDescent="0.3">
      <c r="A2552" t="s">
        <v>219</v>
      </c>
      <c r="B2552" t="s">
        <v>704</v>
      </c>
      <c r="C2552">
        <v>13.75</v>
      </c>
      <c r="D2552">
        <v>14</v>
      </c>
      <c r="E2552">
        <v>13.66</v>
      </c>
      <c r="F2552">
        <v>13.88</v>
      </c>
      <c r="G2552">
        <v>329586</v>
      </c>
      <c r="H2552">
        <v>13.8467</v>
      </c>
    </row>
    <row r="2553" spans="1:8" x14ac:dyDescent="0.3">
      <c r="A2553" t="s">
        <v>219</v>
      </c>
      <c r="B2553" t="s">
        <v>705</v>
      </c>
      <c r="C2553">
        <v>13.88</v>
      </c>
      <c r="D2553">
        <v>14.04</v>
      </c>
      <c r="E2553">
        <v>13.74</v>
      </c>
      <c r="F2553">
        <v>14.02</v>
      </c>
      <c r="G2553">
        <v>415087</v>
      </c>
      <c r="H2553">
        <v>13.933299999999999</v>
      </c>
    </row>
    <row r="2554" spans="1:8" x14ac:dyDescent="0.3">
      <c r="A2554" t="s">
        <v>219</v>
      </c>
      <c r="B2554" t="s">
        <v>706</v>
      </c>
      <c r="C2554">
        <v>14.02</v>
      </c>
      <c r="D2554">
        <v>14.2</v>
      </c>
      <c r="E2554">
        <v>13.82</v>
      </c>
      <c r="F2554">
        <v>14.1</v>
      </c>
      <c r="G2554">
        <v>312987</v>
      </c>
      <c r="H2554">
        <v>14.04</v>
      </c>
    </row>
    <row r="2555" spans="1:8" x14ac:dyDescent="0.3">
      <c r="A2555" t="s">
        <v>219</v>
      </c>
      <c r="B2555" t="s">
        <v>265</v>
      </c>
      <c r="C2555">
        <v>14.24</v>
      </c>
      <c r="D2555">
        <v>14.24</v>
      </c>
      <c r="E2555">
        <v>13.9</v>
      </c>
      <c r="F2555">
        <v>14.01</v>
      </c>
      <c r="G2555">
        <v>316800</v>
      </c>
      <c r="H2555">
        <v>14.05</v>
      </c>
    </row>
    <row r="2556" spans="1:8" x14ac:dyDescent="0.3">
      <c r="A2556" t="s">
        <v>219</v>
      </c>
      <c r="B2556" t="s">
        <v>707</v>
      </c>
      <c r="C2556">
        <v>14.13</v>
      </c>
      <c r="D2556">
        <v>14.2</v>
      </c>
      <c r="E2556">
        <v>13.82</v>
      </c>
      <c r="F2556">
        <v>13.82</v>
      </c>
      <c r="G2556">
        <v>456653</v>
      </c>
      <c r="H2556">
        <v>13.9467</v>
      </c>
    </row>
    <row r="2557" spans="1:8" x14ac:dyDescent="0.3">
      <c r="A2557" t="s">
        <v>219</v>
      </c>
      <c r="B2557" t="s">
        <v>271</v>
      </c>
      <c r="C2557">
        <v>13.82</v>
      </c>
      <c r="D2557">
        <v>14</v>
      </c>
      <c r="E2557">
        <v>13.16</v>
      </c>
      <c r="F2557">
        <v>13.4</v>
      </c>
      <c r="G2557">
        <v>345995</v>
      </c>
      <c r="H2557">
        <v>13.52</v>
      </c>
    </row>
    <row r="2558" spans="1:8" x14ac:dyDescent="0.3">
      <c r="A2558" t="s">
        <v>219</v>
      </c>
      <c r="B2558" t="s">
        <v>708</v>
      </c>
      <c r="C2558">
        <v>13.21</v>
      </c>
      <c r="D2558">
        <v>13.74</v>
      </c>
      <c r="E2558">
        <v>13</v>
      </c>
      <c r="F2558">
        <v>13.67</v>
      </c>
      <c r="G2558">
        <v>310980</v>
      </c>
      <c r="H2558">
        <v>13.47</v>
      </c>
    </row>
    <row r="2559" spans="1:8" x14ac:dyDescent="0.3">
      <c r="A2559" t="s">
        <v>219</v>
      </c>
      <c r="B2559" t="s">
        <v>709</v>
      </c>
      <c r="C2559">
        <v>13.48</v>
      </c>
      <c r="D2559">
        <v>13.8</v>
      </c>
      <c r="E2559">
        <v>13.4</v>
      </c>
      <c r="F2559">
        <v>13.63</v>
      </c>
      <c r="G2559">
        <v>380777</v>
      </c>
      <c r="H2559">
        <v>13.61</v>
      </c>
    </row>
    <row r="2560" spans="1:8" x14ac:dyDescent="0.3">
      <c r="A2560" t="s">
        <v>219</v>
      </c>
      <c r="B2560" t="s">
        <v>283</v>
      </c>
      <c r="C2560">
        <v>13.41</v>
      </c>
      <c r="D2560">
        <v>13.93</v>
      </c>
      <c r="E2560">
        <v>13.41</v>
      </c>
      <c r="F2560">
        <v>13.76</v>
      </c>
      <c r="G2560">
        <v>404748</v>
      </c>
      <c r="H2560">
        <v>13.7</v>
      </c>
    </row>
    <row r="2561" spans="1:8" x14ac:dyDescent="0.3">
      <c r="A2561" t="s">
        <v>219</v>
      </c>
      <c r="B2561" t="s">
        <v>290</v>
      </c>
      <c r="C2561">
        <v>13.88</v>
      </c>
      <c r="D2561">
        <v>13.88</v>
      </c>
      <c r="E2561">
        <v>13.4</v>
      </c>
      <c r="F2561">
        <v>13.55</v>
      </c>
      <c r="G2561">
        <v>191271</v>
      </c>
      <c r="H2561">
        <v>13.61</v>
      </c>
    </row>
    <row r="2562" spans="1:8" x14ac:dyDescent="0.3">
      <c r="A2562" t="s">
        <v>219</v>
      </c>
      <c r="B2562" t="s">
        <v>710</v>
      </c>
      <c r="C2562">
        <v>13.41</v>
      </c>
      <c r="D2562">
        <v>13.8</v>
      </c>
      <c r="E2562">
        <v>13.3</v>
      </c>
      <c r="F2562">
        <v>13.5</v>
      </c>
      <c r="G2562">
        <v>239291</v>
      </c>
      <c r="H2562">
        <v>13.533300000000001</v>
      </c>
    </row>
    <row r="2563" spans="1:8" x14ac:dyDescent="0.3">
      <c r="A2563" t="s">
        <v>219</v>
      </c>
      <c r="B2563" t="s">
        <v>512</v>
      </c>
      <c r="C2563">
        <v>13.46</v>
      </c>
      <c r="D2563">
        <v>14.35</v>
      </c>
      <c r="E2563">
        <v>13.46</v>
      </c>
      <c r="F2563">
        <v>14.11</v>
      </c>
      <c r="G2563">
        <v>847828</v>
      </c>
      <c r="H2563">
        <v>13.9733</v>
      </c>
    </row>
    <row r="2564" spans="1:8" x14ac:dyDescent="0.3">
      <c r="A2564" t="s">
        <v>219</v>
      </c>
      <c r="B2564" t="s">
        <v>91</v>
      </c>
      <c r="C2564">
        <v>13.51</v>
      </c>
      <c r="D2564">
        <v>13.51</v>
      </c>
      <c r="E2564">
        <v>13.02</v>
      </c>
      <c r="F2564">
        <v>13.28</v>
      </c>
      <c r="G2564">
        <v>476257</v>
      </c>
      <c r="H2564">
        <v>13.27</v>
      </c>
    </row>
    <row r="2565" spans="1:8" x14ac:dyDescent="0.3">
      <c r="A2565" t="s">
        <v>219</v>
      </c>
      <c r="B2565" t="s">
        <v>93</v>
      </c>
      <c r="C2565">
        <v>13.28</v>
      </c>
      <c r="D2565">
        <v>13.28</v>
      </c>
      <c r="E2565">
        <v>12.63</v>
      </c>
      <c r="F2565">
        <v>13.1</v>
      </c>
      <c r="G2565">
        <v>560213</v>
      </c>
      <c r="H2565">
        <v>13.003299999999999</v>
      </c>
    </row>
    <row r="2566" spans="1:8" x14ac:dyDescent="0.3">
      <c r="A2566" t="s">
        <v>219</v>
      </c>
      <c r="B2566" t="s">
        <v>711</v>
      </c>
      <c r="C2566">
        <v>12.92</v>
      </c>
      <c r="D2566">
        <v>13.06</v>
      </c>
      <c r="E2566">
        <v>12.78</v>
      </c>
      <c r="F2566">
        <v>12.82</v>
      </c>
      <c r="G2566">
        <v>246318</v>
      </c>
      <c r="H2566">
        <v>12.886699999999999</v>
      </c>
    </row>
    <row r="2567" spans="1:8" x14ac:dyDescent="0.3">
      <c r="A2567" t="s">
        <v>219</v>
      </c>
      <c r="B2567" t="s">
        <v>712</v>
      </c>
      <c r="C2567">
        <v>12.83</v>
      </c>
      <c r="D2567">
        <v>13.1</v>
      </c>
      <c r="E2567">
        <v>12.83</v>
      </c>
      <c r="F2567">
        <v>13.03</v>
      </c>
      <c r="G2567">
        <v>172722</v>
      </c>
      <c r="H2567">
        <v>12.986700000000001</v>
      </c>
    </row>
    <row r="2568" spans="1:8" x14ac:dyDescent="0.3">
      <c r="A2568" t="s">
        <v>219</v>
      </c>
      <c r="B2568" t="s">
        <v>162</v>
      </c>
      <c r="C2568">
        <v>13.2</v>
      </c>
      <c r="D2568">
        <v>13.2</v>
      </c>
      <c r="E2568">
        <v>12.91</v>
      </c>
      <c r="F2568">
        <v>13</v>
      </c>
      <c r="G2568">
        <v>168162</v>
      </c>
      <c r="H2568">
        <v>13.0367</v>
      </c>
    </row>
    <row r="2569" spans="1:8" x14ac:dyDescent="0.3">
      <c r="A2569" t="s">
        <v>219</v>
      </c>
      <c r="B2569" t="s">
        <v>220</v>
      </c>
      <c r="C2569">
        <v>13</v>
      </c>
      <c r="D2569">
        <v>13</v>
      </c>
      <c r="E2569">
        <v>12.36</v>
      </c>
      <c r="F2569">
        <v>12.73</v>
      </c>
      <c r="G2569">
        <v>298592</v>
      </c>
      <c r="H2569">
        <v>12.6967</v>
      </c>
    </row>
    <row r="2570" spans="1:8" x14ac:dyDescent="0.3">
      <c r="A2570" t="s">
        <v>219</v>
      </c>
      <c r="B2570" t="s">
        <v>713</v>
      </c>
      <c r="C2570">
        <v>12.89</v>
      </c>
      <c r="D2570">
        <v>13.05</v>
      </c>
      <c r="E2570">
        <v>12.73</v>
      </c>
      <c r="F2570">
        <v>12.82</v>
      </c>
      <c r="G2570">
        <v>189511</v>
      </c>
      <c r="H2570">
        <v>12.8667</v>
      </c>
    </row>
    <row r="2571" spans="1:8" x14ac:dyDescent="0.3">
      <c r="A2571" t="s">
        <v>219</v>
      </c>
      <c r="B2571" t="s">
        <v>714</v>
      </c>
      <c r="C2571">
        <v>12.82</v>
      </c>
      <c r="D2571">
        <v>13</v>
      </c>
      <c r="E2571">
        <v>12.65</v>
      </c>
      <c r="F2571">
        <v>12.76</v>
      </c>
      <c r="G2571">
        <v>187095</v>
      </c>
      <c r="H2571">
        <v>12.8033</v>
      </c>
    </row>
    <row r="2572" spans="1:8" x14ac:dyDescent="0.3">
      <c r="A2572" t="s">
        <v>219</v>
      </c>
      <c r="B2572" t="s">
        <v>715</v>
      </c>
      <c r="C2572">
        <v>12.76</v>
      </c>
      <c r="D2572">
        <v>12.9</v>
      </c>
      <c r="E2572">
        <v>12.67</v>
      </c>
      <c r="F2572">
        <v>12.87</v>
      </c>
      <c r="G2572">
        <v>225809</v>
      </c>
      <c r="H2572">
        <v>12.8133</v>
      </c>
    </row>
    <row r="2573" spans="1:8" x14ac:dyDescent="0.3">
      <c r="A2573" t="s">
        <v>219</v>
      </c>
      <c r="B2573" t="s">
        <v>235</v>
      </c>
      <c r="C2573">
        <v>12.89</v>
      </c>
      <c r="D2573">
        <v>12.89</v>
      </c>
      <c r="E2573">
        <v>12.55</v>
      </c>
      <c r="F2573">
        <v>12.77</v>
      </c>
      <c r="G2573">
        <v>139982</v>
      </c>
      <c r="H2573">
        <v>12.736700000000001</v>
      </c>
    </row>
    <row r="2574" spans="1:8" x14ac:dyDescent="0.3">
      <c r="A2574" t="s">
        <v>219</v>
      </c>
      <c r="B2574" t="s">
        <v>259</v>
      </c>
      <c r="C2574">
        <v>12.75</v>
      </c>
      <c r="D2574">
        <v>12.82</v>
      </c>
      <c r="E2574">
        <v>12.63</v>
      </c>
      <c r="F2574">
        <v>12.75</v>
      </c>
      <c r="G2574">
        <v>104691</v>
      </c>
      <c r="H2574">
        <v>12.7333</v>
      </c>
    </row>
    <row r="2575" spans="1:8" x14ac:dyDescent="0.3">
      <c r="A2575" t="s">
        <v>219</v>
      </c>
      <c r="B2575" t="s">
        <v>716</v>
      </c>
      <c r="C2575">
        <v>12.88</v>
      </c>
      <c r="D2575">
        <v>13.05</v>
      </c>
      <c r="E2575">
        <v>12.66</v>
      </c>
      <c r="F2575">
        <v>12.95</v>
      </c>
      <c r="G2575">
        <v>291045</v>
      </c>
      <c r="H2575">
        <v>12.886699999999999</v>
      </c>
    </row>
    <row r="2576" spans="1:8" x14ac:dyDescent="0.3">
      <c r="A2576" t="s">
        <v>219</v>
      </c>
      <c r="B2576" t="s">
        <v>269</v>
      </c>
      <c r="C2576">
        <v>12.72</v>
      </c>
      <c r="D2576">
        <v>13.07</v>
      </c>
      <c r="E2576">
        <v>12.65</v>
      </c>
      <c r="F2576">
        <v>12.8</v>
      </c>
      <c r="G2576">
        <v>221776</v>
      </c>
      <c r="H2576">
        <v>12.84</v>
      </c>
    </row>
    <row r="2577" spans="1:8" x14ac:dyDescent="0.3">
      <c r="A2577" t="s">
        <v>219</v>
      </c>
      <c r="B2577" t="s">
        <v>282</v>
      </c>
      <c r="C2577">
        <v>12.98</v>
      </c>
      <c r="D2577">
        <v>12.98</v>
      </c>
      <c r="E2577">
        <v>12.5</v>
      </c>
      <c r="F2577">
        <v>12.86</v>
      </c>
      <c r="G2577">
        <v>155874</v>
      </c>
      <c r="H2577">
        <v>12.78</v>
      </c>
    </row>
    <row r="2578" spans="1:8" x14ac:dyDescent="0.3">
      <c r="A2578" t="s">
        <v>219</v>
      </c>
      <c r="B2578" t="s">
        <v>717</v>
      </c>
      <c r="C2578">
        <v>12.73</v>
      </c>
      <c r="D2578">
        <v>12.75</v>
      </c>
      <c r="E2578">
        <v>12.22</v>
      </c>
      <c r="F2578">
        <v>12.5</v>
      </c>
      <c r="G2578">
        <v>446428</v>
      </c>
      <c r="H2578">
        <v>12.49</v>
      </c>
    </row>
    <row r="2579" spans="1:8" x14ac:dyDescent="0.3">
      <c r="A2579" t="s">
        <v>219</v>
      </c>
      <c r="B2579" t="s">
        <v>285</v>
      </c>
      <c r="C2579">
        <v>12.47</v>
      </c>
      <c r="D2579">
        <v>12.47</v>
      </c>
      <c r="E2579">
        <v>12.01</v>
      </c>
      <c r="F2579">
        <v>12.12</v>
      </c>
      <c r="G2579">
        <v>501317</v>
      </c>
      <c r="H2579">
        <v>12.2</v>
      </c>
    </row>
    <row r="2580" spans="1:8" x14ac:dyDescent="0.3">
      <c r="A2580" t="s">
        <v>219</v>
      </c>
      <c r="B2580" t="s">
        <v>718</v>
      </c>
      <c r="C2580">
        <v>12.12</v>
      </c>
      <c r="D2580">
        <v>12.21</v>
      </c>
      <c r="E2580">
        <v>11.95</v>
      </c>
      <c r="F2580">
        <v>11.96</v>
      </c>
      <c r="G2580">
        <v>292578</v>
      </c>
      <c r="H2580">
        <v>12.04</v>
      </c>
    </row>
    <row r="2581" spans="1:8" x14ac:dyDescent="0.3">
      <c r="A2581" t="s">
        <v>219</v>
      </c>
      <c r="B2581" t="s">
        <v>291</v>
      </c>
      <c r="C2581">
        <v>11.9</v>
      </c>
      <c r="D2581">
        <v>12.04</v>
      </c>
      <c r="E2581">
        <v>11.52</v>
      </c>
      <c r="F2581">
        <v>12</v>
      </c>
      <c r="G2581">
        <v>302011</v>
      </c>
      <c r="H2581">
        <v>11.853300000000001</v>
      </c>
    </row>
    <row r="2582" spans="1:8" x14ac:dyDescent="0.3">
      <c r="A2582" t="s">
        <v>219</v>
      </c>
      <c r="B2582" t="s">
        <v>295</v>
      </c>
      <c r="C2582">
        <v>11.9</v>
      </c>
      <c r="D2582">
        <v>12</v>
      </c>
      <c r="E2582">
        <v>11.8</v>
      </c>
      <c r="F2582">
        <v>11.94</v>
      </c>
      <c r="G2582">
        <v>209833</v>
      </c>
      <c r="H2582">
        <v>11.9133</v>
      </c>
    </row>
    <row r="2583" spans="1:8" x14ac:dyDescent="0.3">
      <c r="A2583" t="s">
        <v>219</v>
      </c>
      <c r="B2583" t="s">
        <v>298</v>
      </c>
      <c r="C2583">
        <v>11.92</v>
      </c>
      <c r="D2583">
        <v>12.11</v>
      </c>
      <c r="E2583">
        <v>11.71</v>
      </c>
      <c r="F2583">
        <v>11.97</v>
      </c>
      <c r="G2583">
        <v>138619</v>
      </c>
      <c r="H2583">
        <v>11.93</v>
      </c>
    </row>
    <row r="2584" spans="1:8" x14ac:dyDescent="0.3">
      <c r="A2584" t="s">
        <v>219</v>
      </c>
      <c r="B2584" t="s">
        <v>719</v>
      </c>
      <c r="C2584">
        <v>11.89</v>
      </c>
      <c r="D2584">
        <v>11.97</v>
      </c>
      <c r="E2584">
        <v>11.45</v>
      </c>
      <c r="F2584">
        <v>11.96</v>
      </c>
      <c r="G2584">
        <v>202173</v>
      </c>
      <c r="H2584">
        <v>11.7933</v>
      </c>
    </row>
    <row r="2585" spans="1:8" x14ac:dyDescent="0.3">
      <c r="A2585" t="s">
        <v>219</v>
      </c>
      <c r="B2585" t="s">
        <v>720</v>
      </c>
      <c r="C2585">
        <v>11.94</v>
      </c>
      <c r="D2585">
        <v>12.37</v>
      </c>
      <c r="E2585">
        <v>11.94</v>
      </c>
      <c r="F2585">
        <v>12.2</v>
      </c>
      <c r="G2585">
        <v>267133</v>
      </c>
      <c r="H2585">
        <v>12.17</v>
      </c>
    </row>
    <row r="2586" spans="1:8" x14ac:dyDescent="0.3">
      <c r="A2586" t="s">
        <v>219</v>
      </c>
      <c r="B2586" t="s">
        <v>721</v>
      </c>
      <c r="C2586">
        <v>12.18</v>
      </c>
      <c r="D2586">
        <v>12.18</v>
      </c>
      <c r="E2586">
        <v>11.92</v>
      </c>
      <c r="F2586">
        <v>12</v>
      </c>
      <c r="G2586">
        <v>176146</v>
      </c>
      <c r="H2586">
        <v>12.033300000000001</v>
      </c>
    </row>
    <row r="2587" spans="1:8" x14ac:dyDescent="0.3">
      <c r="A2587" t="s">
        <v>219</v>
      </c>
      <c r="B2587" t="s">
        <v>96</v>
      </c>
      <c r="C2587">
        <v>12</v>
      </c>
      <c r="D2587">
        <v>12.17</v>
      </c>
      <c r="E2587">
        <v>11.8</v>
      </c>
      <c r="F2587">
        <v>12.09</v>
      </c>
      <c r="G2587">
        <v>166659</v>
      </c>
      <c r="H2587">
        <v>12.02</v>
      </c>
    </row>
    <row r="2588" spans="1:8" x14ac:dyDescent="0.3">
      <c r="A2588" t="s">
        <v>219</v>
      </c>
      <c r="B2588" t="s">
        <v>722</v>
      </c>
      <c r="C2588">
        <v>12.04</v>
      </c>
      <c r="D2588">
        <v>12.38</v>
      </c>
      <c r="E2588">
        <v>12.03</v>
      </c>
      <c r="F2588">
        <v>12.2</v>
      </c>
      <c r="G2588">
        <v>240157</v>
      </c>
      <c r="H2588">
        <v>12.2033</v>
      </c>
    </row>
    <row r="2589" spans="1:8" x14ac:dyDescent="0.3">
      <c r="A2589" t="s">
        <v>219</v>
      </c>
      <c r="B2589" t="s">
        <v>164</v>
      </c>
      <c r="C2589">
        <v>12.34</v>
      </c>
      <c r="D2589">
        <v>12.34</v>
      </c>
      <c r="E2589">
        <v>11.98</v>
      </c>
      <c r="F2589">
        <v>12.1</v>
      </c>
      <c r="G2589">
        <v>215897</v>
      </c>
      <c r="H2589">
        <v>12.14</v>
      </c>
    </row>
    <row r="2590" spans="1:8" x14ac:dyDescent="0.3">
      <c r="A2590" t="s">
        <v>219</v>
      </c>
      <c r="B2590" t="s">
        <v>723</v>
      </c>
      <c r="C2590">
        <v>12.16</v>
      </c>
      <c r="D2590">
        <v>12.42</v>
      </c>
      <c r="E2590">
        <v>12.16</v>
      </c>
      <c r="F2590">
        <v>12.24</v>
      </c>
      <c r="G2590">
        <v>337430</v>
      </c>
      <c r="H2590">
        <v>12.273300000000001</v>
      </c>
    </row>
    <row r="2591" spans="1:8" x14ac:dyDescent="0.3">
      <c r="A2591" t="s">
        <v>219</v>
      </c>
      <c r="B2591" t="s">
        <v>724</v>
      </c>
      <c r="C2591">
        <v>12.22</v>
      </c>
      <c r="D2591">
        <v>12.33</v>
      </c>
      <c r="E2591">
        <v>12.12</v>
      </c>
      <c r="F2591">
        <v>12.21</v>
      </c>
      <c r="G2591">
        <v>152900</v>
      </c>
      <c r="H2591">
        <v>12.22</v>
      </c>
    </row>
    <row r="2592" spans="1:8" x14ac:dyDescent="0.3">
      <c r="A2592" t="s">
        <v>219</v>
      </c>
      <c r="B2592" t="s">
        <v>725</v>
      </c>
      <c r="C2592">
        <v>12.38</v>
      </c>
      <c r="D2592">
        <v>12.38</v>
      </c>
      <c r="E2592">
        <v>12.17</v>
      </c>
      <c r="F2592">
        <v>12.26</v>
      </c>
      <c r="G2592">
        <v>170020</v>
      </c>
      <c r="H2592">
        <v>12.27</v>
      </c>
    </row>
    <row r="2593" spans="1:8" x14ac:dyDescent="0.3">
      <c r="A2593" t="s">
        <v>219</v>
      </c>
      <c r="B2593" t="s">
        <v>242</v>
      </c>
      <c r="C2593">
        <v>12.07</v>
      </c>
      <c r="D2593">
        <v>12.3</v>
      </c>
      <c r="E2593">
        <v>11.97</v>
      </c>
      <c r="F2593">
        <v>12.2</v>
      </c>
      <c r="G2593">
        <v>182196</v>
      </c>
      <c r="H2593">
        <v>12.156700000000001</v>
      </c>
    </row>
    <row r="2594" spans="1:8" x14ac:dyDescent="0.3">
      <c r="A2594" t="s">
        <v>219</v>
      </c>
      <c r="B2594" t="s">
        <v>726</v>
      </c>
      <c r="C2594">
        <v>12.26</v>
      </c>
      <c r="D2594">
        <v>12.3</v>
      </c>
      <c r="E2594">
        <v>12.1</v>
      </c>
      <c r="F2594">
        <v>12.19</v>
      </c>
      <c r="G2594">
        <v>178278</v>
      </c>
      <c r="H2594">
        <v>12.1967</v>
      </c>
    </row>
    <row r="2595" spans="1:8" x14ac:dyDescent="0.3">
      <c r="A2595" t="s">
        <v>219</v>
      </c>
      <c r="B2595" t="s">
        <v>727</v>
      </c>
      <c r="C2595">
        <v>12.15</v>
      </c>
      <c r="D2595">
        <v>13.03</v>
      </c>
      <c r="E2595">
        <v>12.15</v>
      </c>
      <c r="F2595">
        <v>12.86</v>
      </c>
      <c r="G2595">
        <v>498496</v>
      </c>
      <c r="H2595">
        <v>12.68</v>
      </c>
    </row>
    <row r="2596" spans="1:8" x14ac:dyDescent="0.3">
      <c r="A2596" t="s">
        <v>219</v>
      </c>
      <c r="B2596" t="s">
        <v>728</v>
      </c>
      <c r="C2596">
        <v>12.84</v>
      </c>
      <c r="D2596">
        <v>13.13</v>
      </c>
      <c r="E2596">
        <v>12.63</v>
      </c>
      <c r="F2596">
        <v>12.9</v>
      </c>
      <c r="G2596">
        <v>327071</v>
      </c>
      <c r="H2596">
        <v>12.886699999999999</v>
      </c>
    </row>
    <row r="2597" spans="1:8" x14ac:dyDescent="0.3">
      <c r="A2597" t="s">
        <v>219</v>
      </c>
      <c r="B2597" t="s">
        <v>729</v>
      </c>
      <c r="C2597">
        <v>12.9</v>
      </c>
      <c r="D2597">
        <v>13.49</v>
      </c>
      <c r="E2597">
        <v>12.9</v>
      </c>
      <c r="F2597">
        <v>13.3</v>
      </c>
      <c r="G2597">
        <v>287464</v>
      </c>
      <c r="H2597">
        <v>13.23</v>
      </c>
    </row>
    <row r="2598" spans="1:8" x14ac:dyDescent="0.3">
      <c r="A2598" t="s">
        <v>219</v>
      </c>
      <c r="B2598" t="s">
        <v>730</v>
      </c>
      <c r="C2598">
        <v>13.29</v>
      </c>
      <c r="D2598">
        <v>13.48</v>
      </c>
      <c r="E2598">
        <v>13.14</v>
      </c>
      <c r="F2598">
        <v>13.35</v>
      </c>
      <c r="G2598">
        <v>272427</v>
      </c>
      <c r="H2598">
        <v>13.3233</v>
      </c>
    </row>
    <row r="2599" spans="1:8" x14ac:dyDescent="0.3">
      <c r="A2599" t="s">
        <v>219</v>
      </c>
      <c r="B2599" t="s">
        <v>731</v>
      </c>
      <c r="C2599">
        <v>13.35</v>
      </c>
      <c r="D2599">
        <v>13.48</v>
      </c>
      <c r="E2599">
        <v>12.98</v>
      </c>
      <c r="F2599">
        <v>13.25</v>
      </c>
      <c r="G2599">
        <v>276767</v>
      </c>
      <c r="H2599">
        <v>13.236700000000001</v>
      </c>
    </row>
    <row r="2600" spans="1:8" x14ac:dyDescent="0.3">
      <c r="A2600" t="s">
        <v>219</v>
      </c>
      <c r="B2600" t="s">
        <v>732</v>
      </c>
      <c r="C2600">
        <v>13.11</v>
      </c>
      <c r="D2600">
        <v>13.24</v>
      </c>
      <c r="E2600">
        <v>12.87</v>
      </c>
      <c r="F2600">
        <v>12.99</v>
      </c>
      <c r="G2600">
        <v>228414</v>
      </c>
      <c r="H2600">
        <v>13.033300000000001</v>
      </c>
    </row>
    <row r="2601" spans="1:8" x14ac:dyDescent="0.3">
      <c r="A2601" t="s">
        <v>219</v>
      </c>
      <c r="B2601" t="s">
        <v>733</v>
      </c>
      <c r="C2601">
        <v>12.82</v>
      </c>
      <c r="D2601">
        <v>13.27</v>
      </c>
      <c r="E2601">
        <v>12.78</v>
      </c>
      <c r="F2601">
        <v>13.1</v>
      </c>
      <c r="G2601">
        <v>134563</v>
      </c>
      <c r="H2601">
        <v>13.05</v>
      </c>
    </row>
    <row r="2602" spans="1:8" x14ac:dyDescent="0.3">
      <c r="A2602" t="s">
        <v>219</v>
      </c>
      <c r="B2602" t="s">
        <v>734</v>
      </c>
      <c r="C2602">
        <v>13.1</v>
      </c>
      <c r="D2602">
        <v>13.2</v>
      </c>
      <c r="E2602">
        <v>12.89</v>
      </c>
      <c r="F2602">
        <v>12.97</v>
      </c>
      <c r="G2602">
        <v>144568</v>
      </c>
      <c r="H2602">
        <v>13.02</v>
      </c>
    </row>
    <row r="2603" spans="1:8" x14ac:dyDescent="0.3">
      <c r="A2603" t="s">
        <v>219</v>
      </c>
      <c r="B2603" t="s">
        <v>735</v>
      </c>
      <c r="C2603">
        <v>12.9</v>
      </c>
      <c r="D2603">
        <v>13.08</v>
      </c>
      <c r="E2603">
        <v>12.7</v>
      </c>
      <c r="F2603">
        <v>12.9</v>
      </c>
      <c r="G2603">
        <v>87539</v>
      </c>
      <c r="H2603">
        <v>12.8933</v>
      </c>
    </row>
    <row r="2604" spans="1:8" x14ac:dyDescent="0.3">
      <c r="A2604" t="s">
        <v>199</v>
      </c>
      <c r="B2604" t="s">
        <v>696</v>
      </c>
      <c r="C2604">
        <v>62.7</v>
      </c>
      <c r="D2604">
        <v>63.95</v>
      </c>
      <c r="E2604">
        <v>61.5</v>
      </c>
      <c r="F2604">
        <v>63.4</v>
      </c>
      <c r="G2604">
        <v>1195145</v>
      </c>
      <c r="H2604">
        <v>62.95</v>
      </c>
    </row>
    <row r="2605" spans="1:8" x14ac:dyDescent="0.3">
      <c r="A2605" t="s">
        <v>199</v>
      </c>
      <c r="B2605" t="s">
        <v>697</v>
      </c>
      <c r="C2605">
        <v>63.4</v>
      </c>
      <c r="D2605">
        <v>64.8</v>
      </c>
      <c r="E2605">
        <v>61.85</v>
      </c>
      <c r="F2605">
        <v>62.25</v>
      </c>
      <c r="G2605">
        <v>1022586</v>
      </c>
      <c r="H2605">
        <v>62.966700000000003</v>
      </c>
    </row>
    <row r="2606" spans="1:8" x14ac:dyDescent="0.3">
      <c r="A2606" t="s">
        <v>199</v>
      </c>
      <c r="B2606" t="s">
        <v>698</v>
      </c>
      <c r="C2606">
        <v>62.25</v>
      </c>
      <c r="D2606">
        <v>62.35</v>
      </c>
      <c r="E2606">
        <v>60.25</v>
      </c>
      <c r="F2606">
        <v>60.8</v>
      </c>
      <c r="G2606">
        <v>1348046</v>
      </c>
      <c r="H2606">
        <v>61.133299999999998</v>
      </c>
    </row>
    <row r="2607" spans="1:8" x14ac:dyDescent="0.3">
      <c r="A2607" t="s">
        <v>199</v>
      </c>
      <c r="B2607" t="s">
        <v>699</v>
      </c>
      <c r="C2607">
        <v>60.9</v>
      </c>
      <c r="D2607">
        <v>62.25</v>
      </c>
      <c r="E2607">
        <v>59</v>
      </c>
      <c r="F2607">
        <v>59.5</v>
      </c>
      <c r="G2607">
        <v>1536571</v>
      </c>
      <c r="H2607">
        <v>60.25</v>
      </c>
    </row>
    <row r="2608" spans="1:8" x14ac:dyDescent="0.3">
      <c r="A2608" t="s">
        <v>199</v>
      </c>
      <c r="B2608" t="s">
        <v>700</v>
      </c>
      <c r="C2608">
        <v>59.5</v>
      </c>
      <c r="D2608">
        <v>59.8</v>
      </c>
      <c r="E2608">
        <v>57.65</v>
      </c>
      <c r="F2608">
        <v>58.15</v>
      </c>
      <c r="G2608">
        <v>773485</v>
      </c>
      <c r="H2608">
        <v>58.533299999999997</v>
      </c>
    </row>
    <row r="2609" spans="1:8" x14ac:dyDescent="0.3">
      <c r="A2609" t="s">
        <v>199</v>
      </c>
      <c r="B2609" t="s">
        <v>77</v>
      </c>
      <c r="C2609">
        <v>57.9</v>
      </c>
      <c r="D2609">
        <v>58.6</v>
      </c>
      <c r="E2609">
        <v>56.9</v>
      </c>
      <c r="F2609">
        <v>57.1</v>
      </c>
      <c r="G2609">
        <v>647278</v>
      </c>
      <c r="H2609">
        <v>57.533299999999997</v>
      </c>
    </row>
    <row r="2610" spans="1:8" x14ac:dyDescent="0.3">
      <c r="A2610" t="s">
        <v>199</v>
      </c>
      <c r="B2610" t="s">
        <v>701</v>
      </c>
      <c r="C2610">
        <v>57.1</v>
      </c>
      <c r="D2610">
        <v>59.7</v>
      </c>
      <c r="E2610">
        <v>57.05</v>
      </c>
      <c r="F2610">
        <v>59.45</v>
      </c>
      <c r="G2610">
        <v>1916554</v>
      </c>
      <c r="H2610">
        <v>58.7333</v>
      </c>
    </row>
    <row r="2611" spans="1:8" x14ac:dyDescent="0.3">
      <c r="A2611" t="s">
        <v>199</v>
      </c>
      <c r="B2611" t="s">
        <v>702</v>
      </c>
      <c r="C2611">
        <v>59.75</v>
      </c>
      <c r="D2611">
        <v>60.4</v>
      </c>
      <c r="E2611">
        <v>58</v>
      </c>
      <c r="F2611">
        <v>58.3</v>
      </c>
      <c r="G2611">
        <v>1400013</v>
      </c>
      <c r="H2611">
        <v>58.9</v>
      </c>
    </row>
    <row r="2612" spans="1:8" x14ac:dyDescent="0.3">
      <c r="A2612" t="s">
        <v>199</v>
      </c>
      <c r="B2612" t="s">
        <v>139</v>
      </c>
      <c r="C2612">
        <v>58.3</v>
      </c>
      <c r="D2612">
        <v>59.5</v>
      </c>
      <c r="E2612">
        <v>57.1</v>
      </c>
      <c r="F2612">
        <v>57.5</v>
      </c>
      <c r="G2612">
        <v>953191</v>
      </c>
      <c r="H2612">
        <v>58.033299999999997</v>
      </c>
    </row>
    <row r="2613" spans="1:8" x14ac:dyDescent="0.3">
      <c r="A2613" t="s">
        <v>199</v>
      </c>
      <c r="B2613" t="s">
        <v>156</v>
      </c>
      <c r="C2613">
        <v>57.75</v>
      </c>
      <c r="D2613">
        <v>58.45</v>
      </c>
      <c r="E2613">
        <v>55.25</v>
      </c>
      <c r="F2613">
        <v>56.15</v>
      </c>
      <c r="G2613">
        <v>921291</v>
      </c>
      <c r="H2613">
        <v>56.616700000000002</v>
      </c>
    </row>
    <row r="2614" spans="1:8" x14ac:dyDescent="0.3">
      <c r="A2614" t="s">
        <v>199</v>
      </c>
      <c r="B2614" t="s">
        <v>703</v>
      </c>
      <c r="C2614">
        <v>56.35</v>
      </c>
      <c r="D2614">
        <v>57.6</v>
      </c>
      <c r="E2614">
        <v>56.35</v>
      </c>
      <c r="F2614">
        <v>57.6</v>
      </c>
      <c r="G2614">
        <v>866607</v>
      </c>
      <c r="H2614">
        <v>57.183300000000003</v>
      </c>
    </row>
    <row r="2615" spans="1:8" x14ac:dyDescent="0.3">
      <c r="A2615" t="s">
        <v>199</v>
      </c>
      <c r="B2615" t="s">
        <v>223</v>
      </c>
      <c r="C2615">
        <v>57.5</v>
      </c>
      <c r="D2615">
        <v>58.35</v>
      </c>
      <c r="E2615">
        <v>57</v>
      </c>
      <c r="F2615">
        <v>58.35</v>
      </c>
      <c r="G2615">
        <v>1089799</v>
      </c>
      <c r="H2615">
        <v>57.9</v>
      </c>
    </row>
    <row r="2616" spans="1:8" x14ac:dyDescent="0.3">
      <c r="A2616" t="s">
        <v>199</v>
      </c>
      <c r="B2616" t="s">
        <v>228</v>
      </c>
      <c r="C2616">
        <v>58.4</v>
      </c>
      <c r="D2616">
        <v>58.4</v>
      </c>
      <c r="E2616">
        <v>56.7</v>
      </c>
      <c r="F2616">
        <v>57.55</v>
      </c>
      <c r="G2616">
        <v>683622</v>
      </c>
      <c r="H2616">
        <v>57.55</v>
      </c>
    </row>
    <row r="2617" spans="1:8" x14ac:dyDescent="0.3">
      <c r="A2617" t="s">
        <v>199</v>
      </c>
      <c r="B2617" t="s">
        <v>704</v>
      </c>
      <c r="C2617">
        <v>57.55</v>
      </c>
      <c r="D2617">
        <v>58.1</v>
      </c>
      <c r="E2617">
        <v>57.25</v>
      </c>
      <c r="F2617">
        <v>57.85</v>
      </c>
      <c r="G2617">
        <v>522447</v>
      </c>
      <c r="H2617">
        <v>57.7333</v>
      </c>
    </row>
    <row r="2618" spans="1:8" x14ac:dyDescent="0.3">
      <c r="A2618" t="s">
        <v>199</v>
      </c>
      <c r="B2618" t="s">
        <v>705</v>
      </c>
      <c r="C2618">
        <v>57.9</v>
      </c>
      <c r="D2618">
        <v>61.7</v>
      </c>
      <c r="E2618">
        <v>57.85</v>
      </c>
      <c r="F2618">
        <v>61</v>
      </c>
      <c r="G2618">
        <v>1486842</v>
      </c>
      <c r="H2618">
        <v>60.183300000000003</v>
      </c>
    </row>
    <row r="2619" spans="1:8" x14ac:dyDescent="0.3">
      <c r="A2619" t="s">
        <v>199</v>
      </c>
      <c r="B2619" t="s">
        <v>706</v>
      </c>
      <c r="C2619">
        <v>61.15</v>
      </c>
      <c r="D2619">
        <v>62</v>
      </c>
      <c r="E2619">
        <v>60.6</v>
      </c>
      <c r="F2619">
        <v>61.75</v>
      </c>
      <c r="G2619">
        <v>876875</v>
      </c>
      <c r="H2619">
        <v>61.45</v>
      </c>
    </row>
    <row r="2620" spans="1:8" x14ac:dyDescent="0.3">
      <c r="A2620" t="s">
        <v>199</v>
      </c>
      <c r="B2620" t="s">
        <v>265</v>
      </c>
      <c r="C2620">
        <v>62.4</v>
      </c>
      <c r="D2620">
        <v>62.4</v>
      </c>
      <c r="E2620">
        <v>60.35</v>
      </c>
      <c r="F2620">
        <v>61.25</v>
      </c>
      <c r="G2620">
        <v>596836</v>
      </c>
      <c r="H2620">
        <v>61.333300000000001</v>
      </c>
    </row>
    <row r="2621" spans="1:8" x14ac:dyDescent="0.3">
      <c r="A2621" t="s">
        <v>199</v>
      </c>
      <c r="B2621" t="s">
        <v>707</v>
      </c>
      <c r="C2621">
        <v>61</v>
      </c>
      <c r="D2621">
        <v>61.95</v>
      </c>
      <c r="E2621">
        <v>59.95</v>
      </c>
      <c r="F2621">
        <v>60.45</v>
      </c>
      <c r="G2621">
        <v>1000821</v>
      </c>
      <c r="H2621">
        <v>60.783299999999997</v>
      </c>
    </row>
    <row r="2622" spans="1:8" x14ac:dyDescent="0.3">
      <c r="A2622" t="s">
        <v>199</v>
      </c>
      <c r="B2622" t="s">
        <v>271</v>
      </c>
      <c r="C2622">
        <v>60.45</v>
      </c>
      <c r="D2622">
        <v>60.8</v>
      </c>
      <c r="E2622">
        <v>58.5</v>
      </c>
      <c r="F2622">
        <v>58.5</v>
      </c>
      <c r="G2622">
        <v>923025</v>
      </c>
      <c r="H2622">
        <v>59.2667</v>
      </c>
    </row>
    <row r="2623" spans="1:8" x14ac:dyDescent="0.3">
      <c r="A2623" t="s">
        <v>199</v>
      </c>
      <c r="B2623" t="s">
        <v>708</v>
      </c>
      <c r="C2623">
        <v>58.75</v>
      </c>
      <c r="D2623">
        <v>60.25</v>
      </c>
      <c r="E2623">
        <v>58.7</v>
      </c>
      <c r="F2623">
        <v>59.25</v>
      </c>
      <c r="G2623">
        <v>530980</v>
      </c>
      <c r="H2623">
        <v>59.4</v>
      </c>
    </row>
    <row r="2624" spans="1:8" x14ac:dyDescent="0.3">
      <c r="A2624" t="s">
        <v>199</v>
      </c>
      <c r="B2624" t="s">
        <v>709</v>
      </c>
      <c r="C2624">
        <v>59.9</v>
      </c>
      <c r="D2624">
        <v>61.5</v>
      </c>
      <c r="E2624">
        <v>59.75</v>
      </c>
      <c r="F2624">
        <v>60.65</v>
      </c>
      <c r="G2624">
        <v>662532</v>
      </c>
      <c r="H2624">
        <v>60.633299999999998</v>
      </c>
    </row>
    <row r="2625" spans="1:8" x14ac:dyDescent="0.3">
      <c r="A2625" t="s">
        <v>199</v>
      </c>
      <c r="B2625" t="s">
        <v>283</v>
      </c>
      <c r="C2625">
        <v>60.7</v>
      </c>
      <c r="D2625">
        <v>60.7</v>
      </c>
      <c r="E2625">
        <v>59.05</v>
      </c>
      <c r="F2625">
        <v>60.35</v>
      </c>
      <c r="G2625">
        <v>531459</v>
      </c>
      <c r="H2625">
        <v>60.033299999999997</v>
      </c>
    </row>
    <row r="2626" spans="1:8" x14ac:dyDescent="0.3">
      <c r="A2626" t="s">
        <v>199</v>
      </c>
      <c r="B2626" t="s">
        <v>290</v>
      </c>
      <c r="C2626">
        <v>60.3</v>
      </c>
      <c r="D2626">
        <v>60.3</v>
      </c>
      <c r="E2626">
        <v>57.3</v>
      </c>
      <c r="F2626">
        <v>58.8</v>
      </c>
      <c r="G2626">
        <v>812485</v>
      </c>
      <c r="H2626">
        <v>58.8</v>
      </c>
    </row>
    <row r="2627" spans="1:8" x14ac:dyDescent="0.3">
      <c r="A2627" t="s">
        <v>199</v>
      </c>
      <c r="B2627" t="s">
        <v>710</v>
      </c>
      <c r="C2627">
        <v>58.95</v>
      </c>
      <c r="D2627">
        <v>59.4</v>
      </c>
      <c r="E2627">
        <v>57.9</v>
      </c>
      <c r="F2627">
        <v>59.3</v>
      </c>
      <c r="G2627">
        <v>531492</v>
      </c>
      <c r="H2627">
        <v>58.866700000000002</v>
      </c>
    </row>
    <row r="2628" spans="1:8" x14ac:dyDescent="0.3">
      <c r="A2628" t="s">
        <v>199</v>
      </c>
      <c r="B2628" t="s">
        <v>512</v>
      </c>
      <c r="C2628">
        <v>59.35</v>
      </c>
      <c r="D2628">
        <v>60</v>
      </c>
      <c r="E2628">
        <v>57.7</v>
      </c>
      <c r="F2628">
        <v>58.15</v>
      </c>
      <c r="G2628">
        <v>471801</v>
      </c>
      <c r="H2628">
        <v>58.616700000000002</v>
      </c>
    </row>
    <row r="2629" spans="1:8" x14ac:dyDescent="0.3">
      <c r="A2629" t="s">
        <v>199</v>
      </c>
      <c r="B2629" t="s">
        <v>91</v>
      </c>
      <c r="C2629">
        <v>52.35</v>
      </c>
      <c r="D2629">
        <v>55.6</v>
      </c>
      <c r="E2629">
        <v>52.35</v>
      </c>
      <c r="F2629">
        <v>52.9</v>
      </c>
      <c r="G2629">
        <v>1009660</v>
      </c>
      <c r="H2629">
        <v>53.616700000000002</v>
      </c>
    </row>
    <row r="2630" spans="1:8" x14ac:dyDescent="0.3">
      <c r="A2630" t="s">
        <v>199</v>
      </c>
      <c r="B2630" t="s">
        <v>93</v>
      </c>
      <c r="C2630">
        <v>52.45</v>
      </c>
      <c r="D2630">
        <v>54.5</v>
      </c>
      <c r="E2630">
        <v>51.9</v>
      </c>
      <c r="F2630">
        <v>52.95</v>
      </c>
      <c r="G2630">
        <v>1001081</v>
      </c>
      <c r="H2630">
        <v>53.116700000000002</v>
      </c>
    </row>
    <row r="2631" spans="1:8" x14ac:dyDescent="0.3">
      <c r="A2631" t="s">
        <v>199</v>
      </c>
      <c r="B2631" t="s">
        <v>711</v>
      </c>
      <c r="C2631">
        <v>52.95</v>
      </c>
      <c r="D2631">
        <v>54.5</v>
      </c>
      <c r="E2631">
        <v>52.65</v>
      </c>
      <c r="F2631">
        <v>52.65</v>
      </c>
      <c r="G2631">
        <v>675782</v>
      </c>
      <c r="H2631">
        <v>53.2667</v>
      </c>
    </row>
    <row r="2632" spans="1:8" x14ac:dyDescent="0.3">
      <c r="A2632" t="s">
        <v>199</v>
      </c>
      <c r="B2632" t="s">
        <v>712</v>
      </c>
      <c r="C2632">
        <v>53.2</v>
      </c>
      <c r="D2632">
        <v>53.85</v>
      </c>
      <c r="E2632">
        <v>52.45</v>
      </c>
      <c r="F2632">
        <v>53.55</v>
      </c>
      <c r="G2632">
        <v>283920</v>
      </c>
      <c r="H2632">
        <v>53.283299999999997</v>
      </c>
    </row>
    <row r="2633" spans="1:8" x14ac:dyDescent="0.3">
      <c r="A2633" t="s">
        <v>199</v>
      </c>
      <c r="B2633" t="s">
        <v>162</v>
      </c>
      <c r="C2633">
        <v>53.55</v>
      </c>
      <c r="D2633">
        <v>53.85</v>
      </c>
      <c r="E2633">
        <v>52.15</v>
      </c>
      <c r="F2633">
        <v>52.8</v>
      </c>
      <c r="G2633">
        <v>525685</v>
      </c>
      <c r="H2633">
        <v>52.933300000000003</v>
      </c>
    </row>
    <row r="2634" spans="1:8" x14ac:dyDescent="0.3">
      <c r="A2634" t="s">
        <v>199</v>
      </c>
      <c r="B2634" t="s">
        <v>220</v>
      </c>
      <c r="C2634">
        <v>51.35</v>
      </c>
      <c r="D2634">
        <v>52.85</v>
      </c>
      <c r="E2634">
        <v>51.3</v>
      </c>
      <c r="F2634">
        <v>52.85</v>
      </c>
      <c r="G2634">
        <v>537907</v>
      </c>
      <c r="H2634">
        <v>52.333300000000001</v>
      </c>
    </row>
    <row r="2635" spans="1:8" x14ac:dyDescent="0.3">
      <c r="A2635" t="s">
        <v>199</v>
      </c>
      <c r="B2635" t="s">
        <v>713</v>
      </c>
      <c r="C2635">
        <v>53.65</v>
      </c>
      <c r="D2635">
        <v>54.7</v>
      </c>
      <c r="E2635">
        <v>53.05</v>
      </c>
      <c r="F2635">
        <v>54</v>
      </c>
      <c r="G2635">
        <v>627036</v>
      </c>
      <c r="H2635">
        <v>53.916699999999999</v>
      </c>
    </row>
    <row r="2636" spans="1:8" x14ac:dyDescent="0.3">
      <c r="A2636" t="s">
        <v>199</v>
      </c>
      <c r="B2636" t="s">
        <v>714</v>
      </c>
      <c r="C2636">
        <v>54</v>
      </c>
      <c r="D2636">
        <v>54.85</v>
      </c>
      <c r="E2636">
        <v>53.35</v>
      </c>
      <c r="F2636">
        <v>53.9</v>
      </c>
      <c r="G2636">
        <v>308691</v>
      </c>
      <c r="H2636">
        <v>54.033299999999997</v>
      </c>
    </row>
    <row r="2637" spans="1:8" x14ac:dyDescent="0.3">
      <c r="A2637" t="s">
        <v>199</v>
      </c>
      <c r="B2637" t="s">
        <v>715</v>
      </c>
      <c r="C2637">
        <v>53.05</v>
      </c>
      <c r="D2637">
        <v>54.45</v>
      </c>
      <c r="E2637">
        <v>53.05</v>
      </c>
      <c r="F2637">
        <v>54.3</v>
      </c>
      <c r="G2637">
        <v>637917</v>
      </c>
      <c r="H2637">
        <v>53.933300000000003</v>
      </c>
    </row>
    <row r="2638" spans="1:8" x14ac:dyDescent="0.3">
      <c r="A2638" t="s">
        <v>199</v>
      </c>
      <c r="B2638" t="s">
        <v>235</v>
      </c>
      <c r="C2638">
        <v>55.4</v>
      </c>
      <c r="D2638">
        <v>55.8</v>
      </c>
      <c r="E2638">
        <v>53</v>
      </c>
      <c r="F2638">
        <v>53.55</v>
      </c>
      <c r="G2638">
        <v>533459</v>
      </c>
      <c r="H2638">
        <v>54.116700000000002</v>
      </c>
    </row>
    <row r="2639" spans="1:8" x14ac:dyDescent="0.3">
      <c r="A2639" t="s">
        <v>199</v>
      </c>
      <c r="B2639" t="s">
        <v>259</v>
      </c>
      <c r="C2639">
        <v>53.65</v>
      </c>
      <c r="D2639">
        <v>54.15</v>
      </c>
      <c r="E2639">
        <v>52.15</v>
      </c>
      <c r="F2639">
        <v>52.25</v>
      </c>
      <c r="G2639">
        <v>303155</v>
      </c>
      <c r="H2639">
        <v>52.85</v>
      </c>
    </row>
    <row r="2640" spans="1:8" x14ac:dyDescent="0.3">
      <c r="A2640" t="s">
        <v>199</v>
      </c>
      <c r="B2640" t="s">
        <v>716</v>
      </c>
      <c r="C2640">
        <v>52.3</v>
      </c>
      <c r="D2640">
        <v>53.7</v>
      </c>
      <c r="E2640">
        <v>52.1</v>
      </c>
      <c r="F2640">
        <v>52.65</v>
      </c>
      <c r="G2640">
        <v>223886</v>
      </c>
      <c r="H2640">
        <v>52.816699999999997</v>
      </c>
    </row>
    <row r="2641" spans="1:8" x14ac:dyDescent="0.3">
      <c r="A2641" t="s">
        <v>199</v>
      </c>
      <c r="B2641" t="s">
        <v>269</v>
      </c>
      <c r="C2641">
        <v>52.85</v>
      </c>
      <c r="D2641">
        <v>53.45</v>
      </c>
      <c r="E2641">
        <v>52.2</v>
      </c>
      <c r="F2641">
        <v>52.2</v>
      </c>
      <c r="G2641">
        <v>269343</v>
      </c>
      <c r="H2641">
        <v>52.616700000000002</v>
      </c>
    </row>
    <row r="2642" spans="1:8" x14ac:dyDescent="0.3">
      <c r="A2642" t="s">
        <v>199</v>
      </c>
      <c r="B2642" t="s">
        <v>282</v>
      </c>
      <c r="C2642">
        <v>52.25</v>
      </c>
      <c r="D2642">
        <v>52.95</v>
      </c>
      <c r="E2642">
        <v>51.9</v>
      </c>
      <c r="F2642">
        <v>51.9</v>
      </c>
      <c r="G2642">
        <v>108637</v>
      </c>
      <c r="H2642">
        <v>52.25</v>
      </c>
    </row>
    <row r="2643" spans="1:8" x14ac:dyDescent="0.3">
      <c r="A2643" t="s">
        <v>199</v>
      </c>
      <c r="B2643" t="s">
        <v>717</v>
      </c>
      <c r="C2643">
        <v>51</v>
      </c>
      <c r="D2643">
        <v>53.9</v>
      </c>
      <c r="E2643">
        <v>50.8</v>
      </c>
      <c r="F2643">
        <v>53.9</v>
      </c>
      <c r="G2643">
        <v>481834</v>
      </c>
      <c r="H2643">
        <v>52.866700000000002</v>
      </c>
    </row>
    <row r="2644" spans="1:8" x14ac:dyDescent="0.3">
      <c r="A2644" t="s">
        <v>199</v>
      </c>
      <c r="B2644" t="s">
        <v>285</v>
      </c>
      <c r="C2644">
        <v>53.9</v>
      </c>
      <c r="D2644">
        <v>53.9</v>
      </c>
      <c r="E2644">
        <v>51.75</v>
      </c>
      <c r="F2644">
        <v>52.15</v>
      </c>
      <c r="G2644">
        <v>475542</v>
      </c>
      <c r="H2644">
        <v>52.6</v>
      </c>
    </row>
    <row r="2645" spans="1:8" x14ac:dyDescent="0.3">
      <c r="A2645" t="s">
        <v>199</v>
      </c>
      <c r="B2645" t="s">
        <v>718</v>
      </c>
      <c r="C2645">
        <v>52.2</v>
      </c>
      <c r="D2645">
        <v>52.8</v>
      </c>
      <c r="E2645">
        <v>51.35</v>
      </c>
      <c r="F2645">
        <v>51.65</v>
      </c>
      <c r="G2645">
        <v>467045</v>
      </c>
      <c r="H2645">
        <v>51.933300000000003</v>
      </c>
    </row>
    <row r="2646" spans="1:8" x14ac:dyDescent="0.3">
      <c r="A2646" t="s">
        <v>199</v>
      </c>
      <c r="B2646" t="s">
        <v>291</v>
      </c>
      <c r="C2646">
        <v>51.7</v>
      </c>
      <c r="D2646">
        <v>51.95</v>
      </c>
      <c r="E2646">
        <v>50.85</v>
      </c>
      <c r="F2646">
        <v>50.95</v>
      </c>
      <c r="G2646">
        <v>440342</v>
      </c>
      <c r="H2646">
        <v>51.25</v>
      </c>
    </row>
    <row r="2647" spans="1:8" x14ac:dyDescent="0.3">
      <c r="A2647" t="s">
        <v>199</v>
      </c>
      <c r="B2647" t="s">
        <v>295</v>
      </c>
      <c r="C2647">
        <v>51.1</v>
      </c>
      <c r="D2647">
        <v>52.3</v>
      </c>
      <c r="E2647">
        <v>50</v>
      </c>
      <c r="F2647">
        <v>51.3</v>
      </c>
      <c r="G2647">
        <v>978596</v>
      </c>
      <c r="H2647">
        <v>51.2</v>
      </c>
    </row>
    <row r="2648" spans="1:8" x14ac:dyDescent="0.3">
      <c r="A2648" t="s">
        <v>199</v>
      </c>
      <c r="B2648" t="s">
        <v>298</v>
      </c>
      <c r="C2648">
        <v>51.35</v>
      </c>
      <c r="D2648">
        <v>51.85</v>
      </c>
      <c r="E2648">
        <v>50.45</v>
      </c>
      <c r="F2648">
        <v>50.9</v>
      </c>
      <c r="G2648">
        <v>249599</v>
      </c>
      <c r="H2648">
        <v>51.066699999999997</v>
      </c>
    </row>
    <row r="2649" spans="1:8" x14ac:dyDescent="0.3">
      <c r="A2649" t="s">
        <v>199</v>
      </c>
      <c r="B2649" t="s">
        <v>719</v>
      </c>
      <c r="C2649">
        <v>50.9</v>
      </c>
      <c r="D2649">
        <v>51.45</v>
      </c>
      <c r="E2649">
        <v>50.6</v>
      </c>
      <c r="F2649">
        <v>51.15</v>
      </c>
      <c r="G2649">
        <v>644446</v>
      </c>
      <c r="H2649">
        <v>51.066699999999997</v>
      </c>
    </row>
    <row r="2650" spans="1:8" x14ac:dyDescent="0.3">
      <c r="A2650" t="s">
        <v>199</v>
      </c>
      <c r="B2650" t="s">
        <v>720</v>
      </c>
      <c r="C2650">
        <v>51.55</v>
      </c>
      <c r="D2650">
        <v>51.95</v>
      </c>
      <c r="E2650">
        <v>51.35</v>
      </c>
      <c r="F2650">
        <v>51.35</v>
      </c>
      <c r="G2650">
        <v>396782</v>
      </c>
      <c r="H2650">
        <v>51.55</v>
      </c>
    </row>
    <row r="2651" spans="1:8" x14ac:dyDescent="0.3">
      <c r="A2651" t="s">
        <v>199</v>
      </c>
      <c r="B2651" t="s">
        <v>721</v>
      </c>
      <c r="C2651">
        <v>50.7</v>
      </c>
      <c r="D2651">
        <v>51.8</v>
      </c>
      <c r="E2651">
        <v>50.65</v>
      </c>
      <c r="F2651">
        <v>51</v>
      </c>
      <c r="G2651">
        <v>307341</v>
      </c>
      <c r="H2651">
        <v>51.15</v>
      </c>
    </row>
    <row r="2652" spans="1:8" x14ac:dyDescent="0.3">
      <c r="A2652" t="s">
        <v>199</v>
      </c>
      <c r="B2652" t="s">
        <v>96</v>
      </c>
      <c r="C2652">
        <v>51</v>
      </c>
      <c r="D2652">
        <v>52.25</v>
      </c>
      <c r="E2652">
        <v>50.85</v>
      </c>
      <c r="F2652">
        <v>51.8</v>
      </c>
      <c r="G2652">
        <v>625729</v>
      </c>
      <c r="H2652">
        <v>51.633299999999998</v>
      </c>
    </row>
    <row r="2653" spans="1:8" x14ac:dyDescent="0.3">
      <c r="A2653" t="s">
        <v>199</v>
      </c>
      <c r="B2653" t="s">
        <v>722</v>
      </c>
      <c r="C2653">
        <v>52.05</v>
      </c>
      <c r="D2653">
        <v>54.1</v>
      </c>
      <c r="E2653">
        <v>51.95</v>
      </c>
      <c r="F2653">
        <v>53.4</v>
      </c>
      <c r="G2653">
        <v>472917</v>
      </c>
      <c r="H2653">
        <v>53.15</v>
      </c>
    </row>
    <row r="2654" spans="1:8" x14ac:dyDescent="0.3">
      <c r="A2654" t="s">
        <v>199</v>
      </c>
      <c r="B2654" t="s">
        <v>164</v>
      </c>
      <c r="C2654">
        <v>54.25</v>
      </c>
      <c r="D2654">
        <v>55.2</v>
      </c>
      <c r="E2654">
        <v>50.4</v>
      </c>
      <c r="F2654">
        <v>51.25</v>
      </c>
      <c r="G2654">
        <v>1008390</v>
      </c>
      <c r="H2654">
        <v>52.283299999999997</v>
      </c>
    </row>
    <row r="2655" spans="1:8" x14ac:dyDescent="0.3">
      <c r="A2655" t="s">
        <v>199</v>
      </c>
      <c r="B2655" t="s">
        <v>723</v>
      </c>
      <c r="C2655">
        <v>52.25</v>
      </c>
      <c r="D2655">
        <v>55.8</v>
      </c>
      <c r="E2655">
        <v>52.25</v>
      </c>
      <c r="F2655">
        <v>52.7</v>
      </c>
      <c r="G2655">
        <v>395901</v>
      </c>
      <c r="H2655">
        <v>53.583300000000001</v>
      </c>
    </row>
    <row r="2656" spans="1:8" x14ac:dyDescent="0.3">
      <c r="A2656" t="s">
        <v>199</v>
      </c>
      <c r="B2656" t="s">
        <v>724</v>
      </c>
      <c r="C2656">
        <v>52.65</v>
      </c>
      <c r="D2656">
        <v>53.4</v>
      </c>
      <c r="E2656">
        <v>51.6</v>
      </c>
      <c r="F2656">
        <v>52.45</v>
      </c>
      <c r="G2656">
        <v>563773</v>
      </c>
      <c r="H2656">
        <v>52.4833</v>
      </c>
    </row>
    <row r="2657" spans="1:8" x14ac:dyDescent="0.3">
      <c r="A2657" t="s">
        <v>199</v>
      </c>
      <c r="B2657" t="s">
        <v>725</v>
      </c>
      <c r="C2657">
        <v>52.5</v>
      </c>
      <c r="D2657">
        <v>53.7</v>
      </c>
      <c r="E2657">
        <v>52.5</v>
      </c>
      <c r="F2657">
        <v>53.4</v>
      </c>
      <c r="G2657">
        <v>349357</v>
      </c>
      <c r="H2657">
        <v>53.2</v>
      </c>
    </row>
    <row r="2658" spans="1:8" x14ac:dyDescent="0.3">
      <c r="A2658" t="s">
        <v>199</v>
      </c>
      <c r="B2658" t="s">
        <v>242</v>
      </c>
      <c r="C2658">
        <v>52.75</v>
      </c>
      <c r="D2658">
        <v>52.75</v>
      </c>
      <c r="E2658">
        <v>51.4</v>
      </c>
      <c r="F2658">
        <v>52.5</v>
      </c>
      <c r="G2658">
        <v>250238</v>
      </c>
      <c r="H2658">
        <v>52.216700000000003</v>
      </c>
    </row>
    <row r="2659" spans="1:8" x14ac:dyDescent="0.3">
      <c r="A2659" t="s">
        <v>199</v>
      </c>
      <c r="B2659" t="s">
        <v>726</v>
      </c>
      <c r="C2659">
        <v>52.5</v>
      </c>
      <c r="D2659">
        <v>55.2</v>
      </c>
      <c r="E2659">
        <v>52.5</v>
      </c>
      <c r="F2659">
        <v>55.2</v>
      </c>
      <c r="G2659">
        <v>1090724</v>
      </c>
      <c r="H2659">
        <v>54.3</v>
      </c>
    </row>
    <row r="2660" spans="1:8" x14ac:dyDescent="0.3">
      <c r="A2660" t="s">
        <v>199</v>
      </c>
      <c r="B2660" t="s">
        <v>727</v>
      </c>
      <c r="C2660">
        <v>55.5</v>
      </c>
      <c r="D2660">
        <v>56.15</v>
      </c>
      <c r="E2660">
        <v>54</v>
      </c>
      <c r="F2660">
        <v>54.45</v>
      </c>
      <c r="G2660">
        <v>688476</v>
      </c>
      <c r="H2660">
        <v>54.866700000000002</v>
      </c>
    </row>
    <row r="2661" spans="1:8" x14ac:dyDescent="0.3">
      <c r="A2661" t="s">
        <v>199</v>
      </c>
      <c r="B2661" t="s">
        <v>728</v>
      </c>
      <c r="C2661">
        <v>54.7</v>
      </c>
      <c r="D2661">
        <v>55.95</v>
      </c>
      <c r="E2661">
        <v>54.5</v>
      </c>
      <c r="F2661">
        <v>55.4</v>
      </c>
      <c r="G2661">
        <v>716186</v>
      </c>
      <c r="H2661">
        <v>55.283299999999997</v>
      </c>
    </row>
    <row r="2662" spans="1:8" x14ac:dyDescent="0.3">
      <c r="A2662" t="s">
        <v>199</v>
      </c>
      <c r="B2662" t="s">
        <v>729</v>
      </c>
      <c r="C2662">
        <v>55.8</v>
      </c>
      <c r="D2662">
        <v>56.5</v>
      </c>
      <c r="E2662">
        <v>54.6</v>
      </c>
      <c r="F2662">
        <v>56.1</v>
      </c>
      <c r="G2662">
        <v>820675</v>
      </c>
      <c r="H2662">
        <v>55.7333</v>
      </c>
    </row>
    <row r="2663" spans="1:8" x14ac:dyDescent="0.3">
      <c r="A2663" t="s">
        <v>199</v>
      </c>
      <c r="B2663" t="s">
        <v>730</v>
      </c>
      <c r="C2663">
        <v>55.25</v>
      </c>
      <c r="D2663">
        <v>57.1</v>
      </c>
      <c r="E2663">
        <v>55.25</v>
      </c>
      <c r="F2663">
        <v>55.65</v>
      </c>
      <c r="G2663">
        <v>547009</v>
      </c>
      <c r="H2663">
        <v>56</v>
      </c>
    </row>
    <row r="2664" spans="1:8" x14ac:dyDescent="0.3">
      <c r="A2664" t="s">
        <v>199</v>
      </c>
      <c r="B2664" t="s">
        <v>731</v>
      </c>
      <c r="C2664">
        <v>55.75</v>
      </c>
      <c r="D2664">
        <v>57.8</v>
      </c>
      <c r="E2664">
        <v>54</v>
      </c>
      <c r="F2664">
        <v>54.4</v>
      </c>
      <c r="G2664">
        <v>1026954</v>
      </c>
      <c r="H2664">
        <v>55.4</v>
      </c>
    </row>
    <row r="2665" spans="1:8" x14ac:dyDescent="0.3">
      <c r="A2665" t="s">
        <v>199</v>
      </c>
      <c r="B2665" t="s">
        <v>732</v>
      </c>
      <c r="C2665">
        <v>52.9</v>
      </c>
      <c r="D2665">
        <v>53.45</v>
      </c>
      <c r="E2665">
        <v>50.3</v>
      </c>
      <c r="F2665">
        <v>52</v>
      </c>
      <c r="G2665">
        <v>1643852</v>
      </c>
      <c r="H2665">
        <v>51.916699999999999</v>
      </c>
    </row>
    <row r="2666" spans="1:8" x14ac:dyDescent="0.3">
      <c r="A2666" t="s">
        <v>199</v>
      </c>
      <c r="B2666" t="s">
        <v>733</v>
      </c>
      <c r="C2666">
        <v>52</v>
      </c>
      <c r="D2666">
        <v>52.9</v>
      </c>
      <c r="E2666">
        <v>50.05</v>
      </c>
      <c r="F2666">
        <v>50.8</v>
      </c>
      <c r="G2666">
        <v>915090</v>
      </c>
      <c r="H2666">
        <v>51.25</v>
      </c>
    </row>
    <row r="2667" spans="1:8" x14ac:dyDescent="0.3">
      <c r="A2667" t="s">
        <v>199</v>
      </c>
      <c r="B2667" t="s">
        <v>734</v>
      </c>
      <c r="C2667">
        <v>51.55</v>
      </c>
      <c r="D2667">
        <v>52.35</v>
      </c>
      <c r="E2667">
        <v>51.2</v>
      </c>
      <c r="F2667">
        <v>51.6</v>
      </c>
      <c r="G2667">
        <v>815130</v>
      </c>
      <c r="H2667">
        <v>51.716700000000003</v>
      </c>
    </row>
    <row r="2668" spans="1:8" x14ac:dyDescent="0.3">
      <c r="A2668" t="s">
        <v>199</v>
      </c>
      <c r="B2668" t="s">
        <v>735</v>
      </c>
      <c r="C2668">
        <v>52.9</v>
      </c>
      <c r="D2668">
        <v>52.9</v>
      </c>
      <c r="E2668">
        <v>51.5</v>
      </c>
      <c r="F2668">
        <v>51.9</v>
      </c>
      <c r="G2668">
        <v>451162</v>
      </c>
      <c r="H2668">
        <v>52.1</v>
      </c>
    </row>
    <row r="2669" spans="1:8" x14ac:dyDescent="0.3">
      <c r="A2669" t="s">
        <v>535</v>
      </c>
      <c r="B2669" t="s">
        <v>737</v>
      </c>
      <c r="C2669">
        <v>140.1</v>
      </c>
      <c r="D2669">
        <v>140.1</v>
      </c>
      <c r="E2669">
        <v>140.1</v>
      </c>
      <c r="F2669">
        <v>140.1</v>
      </c>
      <c r="G2669">
        <v>36725</v>
      </c>
      <c r="H2669">
        <v>140.1</v>
      </c>
    </row>
    <row r="2670" spans="1:8" x14ac:dyDescent="0.3">
      <c r="A2670" t="s">
        <v>535</v>
      </c>
      <c r="B2670" t="s">
        <v>738</v>
      </c>
      <c r="C2670">
        <v>128.1</v>
      </c>
      <c r="D2670">
        <v>143</v>
      </c>
      <c r="E2670">
        <v>128.1</v>
      </c>
      <c r="F2670">
        <v>143</v>
      </c>
      <c r="G2670">
        <v>227484</v>
      </c>
      <c r="H2670">
        <v>138.0333</v>
      </c>
    </row>
    <row r="2671" spans="1:8" x14ac:dyDescent="0.3">
      <c r="A2671" t="s">
        <v>535</v>
      </c>
      <c r="B2671" t="s">
        <v>739</v>
      </c>
      <c r="C2671">
        <v>128.69999999999999</v>
      </c>
      <c r="D2671">
        <v>128.69999999999999</v>
      </c>
      <c r="E2671">
        <v>128.69999999999999</v>
      </c>
      <c r="F2671">
        <v>128.69999999999999</v>
      </c>
      <c r="G2671">
        <v>22323</v>
      </c>
      <c r="H2671">
        <v>128.69999999999999</v>
      </c>
    </row>
    <row r="2672" spans="1:8" x14ac:dyDescent="0.3">
      <c r="A2672" t="s">
        <v>535</v>
      </c>
      <c r="B2672" t="s">
        <v>740</v>
      </c>
      <c r="C2672">
        <v>115.9</v>
      </c>
      <c r="D2672">
        <v>124.9</v>
      </c>
      <c r="E2672">
        <v>115.9</v>
      </c>
      <c r="F2672">
        <v>115.9</v>
      </c>
      <c r="G2672">
        <v>121772</v>
      </c>
      <c r="H2672">
        <v>118.9</v>
      </c>
    </row>
    <row r="2673" spans="1:8" x14ac:dyDescent="0.3">
      <c r="A2673" t="s">
        <v>535</v>
      </c>
      <c r="B2673" t="s">
        <v>741</v>
      </c>
      <c r="C2673">
        <v>112.1</v>
      </c>
      <c r="D2673">
        <v>118</v>
      </c>
      <c r="E2673">
        <v>112.1</v>
      </c>
      <c r="F2673">
        <v>114.5</v>
      </c>
      <c r="G2673">
        <v>49971</v>
      </c>
      <c r="H2673">
        <v>114.86669999999999</v>
      </c>
    </row>
    <row r="2674" spans="1:8" x14ac:dyDescent="0.3">
      <c r="A2674" t="s">
        <v>535</v>
      </c>
      <c r="B2674" t="s">
        <v>742</v>
      </c>
      <c r="C2674">
        <v>113</v>
      </c>
      <c r="D2674">
        <v>113</v>
      </c>
      <c r="E2674">
        <v>103.1</v>
      </c>
      <c r="F2674">
        <v>103.1</v>
      </c>
      <c r="G2674">
        <v>78827</v>
      </c>
      <c r="H2674">
        <v>106.4</v>
      </c>
    </row>
    <row r="2675" spans="1:8" x14ac:dyDescent="0.3">
      <c r="A2675" t="s">
        <v>535</v>
      </c>
      <c r="B2675" t="s">
        <v>743</v>
      </c>
      <c r="C2675">
        <v>103.3</v>
      </c>
      <c r="D2675">
        <v>113.4</v>
      </c>
      <c r="E2675">
        <v>103.3</v>
      </c>
      <c r="F2675">
        <v>113.4</v>
      </c>
      <c r="G2675">
        <v>38195</v>
      </c>
      <c r="H2675">
        <v>110.0333</v>
      </c>
    </row>
    <row r="2676" spans="1:8" x14ac:dyDescent="0.3">
      <c r="A2676" t="s">
        <v>535</v>
      </c>
      <c r="B2676" t="s">
        <v>744</v>
      </c>
      <c r="C2676">
        <v>111.5</v>
      </c>
      <c r="D2676">
        <v>111.5</v>
      </c>
      <c r="E2676">
        <v>102.1</v>
      </c>
      <c r="F2676">
        <v>105.1</v>
      </c>
      <c r="G2676">
        <v>56453</v>
      </c>
      <c r="H2676">
        <v>106.2333</v>
      </c>
    </row>
    <row r="2677" spans="1:8" x14ac:dyDescent="0.3">
      <c r="A2677" t="s">
        <v>535</v>
      </c>
      <c r="B2677" t="s">
        <v>745</v>
      </c>
      <c r="C2677">
        <v>107</v>
      </c>
      <c r="D2677">
        <v>110</v>
      </c>
      <c r="E2677">
        <v>106</v>
      </c>
      <c r="F2677">
        <v>106</v>
      </c>
      <c r="G2677">
        <v>49388</v>
      </c>
      <c r="H2677">
        <v>107.33329999999999</v>
      </c>
    </row>
    <row r="2678" spans="1:8" x14ac:dyDescent="0.3">
      <c r="A2678" t="s">
        <v>535</v>
      </c>
      <c r="B2678" t="s">
        <v>746</v>
      </c>
      <c r="C2678">
        <v>95.4</v>
      </c>
      <c r="D2678">
        <v>95.4</v>
      </c>
      <c r="E2678">
        <v>95.4</v>
      </c>
      <c r="F2678">
        <v>95.4</v>
      </c>
      <c r="G2678">
        <v>56371</v>
      </c>
      <c r="H2678">
        <v>95.4</v>
      </c>
    </row>
    <row r="2679" spans="1:8" x14ac:dyDescent="0.3">
      <c r="A2679" t="s">
        <v>535</v>
      </c>
      <c r="B2679" t="s">
        <v>747</v>
      </c>
      <c r="C2679">
        <v>92.2</v>
      </c>
      <c r="D2679">
        <v>92.5</v>
      </c>
      <c r="E2679">
        <v>92</v>
      </c>
      <c r="F2679">
        <v>92</v>
      </c>
      <c r="G2679">
        <v>33462</v>
      </c>
      <c r="H2679">
        <v>92.166700000000006</v>
      </c>
    </row>
    <row r="2680" spans="1:8" x14ac:dyDescent="0.3">
      <c r="A2680" t="s">
        <v>535</v>
      </c>
      <c r="B2680" t="s">
        <v>748</v>
      </c>
      <c r="C2680">
        <v>90.25</v>
      </c>
      <c r="D2680">
        <v>90.25</v>
      </c>
      <c r="E2680">
        <v>87.9</v>
      </c>
      <c r="F2680">
        <v>87.9</v>
      </c>
      <c r="G2680">
        <v>28483</v>
      </c>
      <c r="H2680">
        <v>88.683300000000003</v>
      </c>
    </row>
    <row r="2681" spans="1:8" x14ac:dyDescent="0.3">
      <c r="A2681" t="s">
        <v>535</v>
      </c>
      <c r="B2681" t="s">
        <v>749</v>
      </c>
      <c r="C2681">
        <v>86.2</v>
      </c>
      <c r="D2681">
        <v>86.2</v>
      </c>
      <c r="E2681">
        <v>85.4</v>
      </c>
      <c r="F2681">
        <v>85.4</v>
      </c>
      <c r="G2681">
        <v>24950</v>
      </c>
      <c r="H2681">
        <v>85.666700000000006</v>
      </c>
    </row>
    <row r="2682" spans="1:8" x14ac:dyDescent="0.3">
      <c r="A2682" t="s">
        <v>535</v>
      </c>
      <c r="B2682" t="s">
        <v>750</v>
      </c>
      <c r="C2682">
        <v>81.599999999999994</v>
      </c>
      <c r="D2682">
        <v>85.05</v>
      </c>
      <c r="E2682">
        <v>81.599999999999994</v>
      </c>
      <c r="F2682">
        <v>84.95</v>
      </c>
      <c r="G2682">
        <v>38940</v>
      </c>
      <c r="H2682">
        <v>83.866699999999994</v>
      </c>
    </row>
    <row r="2683" spans="1:8" x14ac:dyDescent="0.3">
      <c r="A2683" t="s">
        <v>535</v>
      </c>
      <c r="B2683" t="s">
        <v>751</v>
      </c>
      <c r="C2683">
        <v>85.05</v>
      </c>
      <c r="D2683">
        <v>85.05</v>
      </c>
      <c r="E2683">
        <v>84.8</v>
      </c>
      <c r="F2683">
        <v>84.8</v>
      </c>
      <c r="G2683">
        <v>18657</v>
      </c>
      <c r="H2683">
        <v>84.883300000000006</v>
      </c>
    </row>
    <row r="2684" spans="1:8" x14ac:dyDescent="0.3">
      <c r="A2684" t="s">
        <v>535</v>
      </c>
      <c r="B2684" t="s">
        <v>696</v>
      </c>
      <c r="C2684">
        <v>86.9</v>
      </c>
      <c r="D2684">
        <v>86.9</v>
      </c>
      <c r="E2684">
        <v>86</v>
      </c>
      <c r="F2684">
        <v>86</v>
      </c>
      <c r="G2684">
        <v>27067</v>
      </c>
      <c r="H2684">
        <v>86.3</v>
      </c>
    </row>
    <row r="2685" spans="1:8" x14ac:dyDescent="0.3">
      <c r="A2685" t="s">
        <v>535</v>
      </c>
      <c r="B2685" t="s">
        <v>697</v>
      </c>
      <c r="C2685">
        <v>85.85</v>
      </c>
      <c r="D2685">
        <v>85.85</v>
      </c>
      <c r="E2685">
        <v>81.05</v>
      </c>
      <c r="F2685">
        <v>81.05</v>
      </c>
      <c r="G2685">
        <v>24030</v>
      </c>
      <c r="H2685">
        <v>82.65</v>
      </c>
    </row>
    <row r="2686" spans="1:8" x14ac:dyDescent="0.3">
      <c r="A2686" t="s">
        <v>535</v>
      </c>
      <c r="B2686" t="s">
        <v>698</v>
      </c>
      <c r="C2686">
        <v>81.5</v>
      </c>
      <c r="D2686">
        <v>81.5</v>
      </c>
      <c r="E2686">
        <v>81.05</v>
      </c>
      <c r="F2686">
        <v>81.05</v>
      </c>
      <c r="G2686">
        <v>19811</v>
      </c>
      <c r="H2686">
        <v>81.2</v>
      </c>
    </row>
    <row r="2687" spans="1:8" x14ac:dyDescent="0.3">
      <c r="A2687" t="s">
        <v>535</v>
      </c>
      <c r="B2687" t="s">
        <v>699</v>
      </c>
      <c r="C2687">
        <v>80.5</v>
      </c>
      <c r="D2687">
        <v>80.5</v>
      </c>
      <c r="E2687">
        <v>80.05</v>
      </c>
      <c r="F2687">
        <v>80.05</v>
      </c>
      <c r="G2687">
        <v>23991</v>
      </c>
      <c r="H2687">
        <v>80.2</v>
      </c>
    </row>
    <row r="2688" spans="1:8" x14ac:dyDescent="0.3">
      <c r="A2688" t="s">
        <v>535</v>
      </c>
      <c r="B2688" t="s">
        <v>700</v>
      </c>
      <c r="C2688">
        <v>80.05</v>
      </c>
      <c r="D2688">
        <v>80.05</v>
      </c>
      <c r="E2688">
        <v>77.5</v>
      </c>
      <c r="F2688">
        <v>77.5</v>
      </c>
      <c r="G2688">
        <v>18670</v>
      </c>
      <c r="H2688">
        <v>78.349999999999994</v>
      </c>
    </row>
    <row r="2689" spans="1:8" x14ac:dyDescent="0.3">
      <c r="A2689" t="s">
        <v>535</v>
      </c>
      <c r="B2689" t="s">
        <v>77</v>
      </c>
      <c r="C2689">
        <v>77.5</v>
      </c>
      <c r="D2689">
        <v>77.5</v>
      </c>
      <c r="E2689">
        <v>77.5</v>
      </c>
      <c r="F2689">
        <v>77.5</v>
      </c>
      <c r="G2689">
        <v>25447</v>
      </c>
      <c r="H2689">
        <v>77.5</v>
      </c>
    </row>
    <row r="2690" spans="1:8" x14ac:dyDescent="0.3">
      <c r="A2690" t="s">
        <v>535</v>
      </c>
      <c r="B2690" t="s">
        <v>701</v>
      </c>
      <c r="C2690">
        <v>77.05</v>
      </c>
      <c r="D2690">
        <v>77.05</v>
      </c>
      <c r="E2690">
        <v>76</v>
      </c>
      <c r="F2690">
        <v>76.2</v>
      </c>
      <c r="G2690">
        <v>35659</v>
      </c>
      <c r="H2690">
        <v>76.416700000000006</v>
      </c>
    </row>
    <row r="2691" spans="1:8" x14ac:dyDescent="0.3">
      <c r="A2691" t="s">
        <v>535</v>
      </c>
      <c r="B2691" t="s">
        <v>702</v>
      </c>
      <c r="C2691">
        <v>76.2</v>
      </c>
      <c r="D2691">
        <v>83.8</v>
      </c>
      <c r="E2691">
        <v>76.2</v>
      </c>
      <c r="F2691">
        <v>83.8</v>
      </c>
      <c r="G2691">
        <v>30311</v>
      </c>
      <c r="H2691">
        <v>81.2667</v>
      </c>
    </row>
    <row r="2692" spans="1:8" x14ac:dyDescent="0.3">
      <c r="A2692" t="s">
        <v>535</v>
      </c>
      <c r="B2692" t="s">
        <v>139</v>
      </c>
      <c r="C2692">
        <v>84</v>
      </c>
      <c r="D2692">
        <v>91.9</v>
      </c>
      <c r="E2692">
        <v>84</v>
      </c>
      <c r="F2692">
        <v>91.9</v>
      </c>
      <c r="G2692">
        <v>50013</v>
      </c>
      <c r="H2692">
        <v>89.2667</v>
      </c>
    </row>
    <row r="2693" spans="1:8" x14ac:dyDescent="0.3">
      <c r="A2693" t="s">
        <v>535</v>
      </c>
      <c r="B2693" t="s">
        <v>156</v>
      </c>
      <c r="C2693">
        <v>93.35</v>
      </c>
      <c r="D2693">
        <v>101</v>
      </c>
      <c r="E2693">
        <v>93.35</v>
      </c>
      <c r="F2693">
        <v>101</v>
      </c>
      <c r="G2693">
        <v>73251</v>
      </c>
      <c r="H2693">
        <v>98.45</v>
      </c>
    </row>
    <row r="2694" spans="1:8" x14ac:dyDescent="0.3">
      <c r="A2694" t="s">
        <v>535</v>
      </c>
      <c r="B2694" t="s">
        <v>703</v>
      </c>
      <c r="C2694">
        <v>109</v>
      </c>
      <c r="D2694">
        <v>111.1</v>
      </c>
      <c r="E2694">
        <v>109</v>
      </c>
      <c r="F2694">
        <v>111.1</v>
      </c>
      <c r="G2694">
        <v>68096</v>
      </c>
      <c r="H2694">
        <v>110.4</v>
      </c>
    </row>
    <row r="2695" spans="1:8" x14ac:dyDescent="0.3">
      <c r="A2695" t="s">
        <v>535</v>
      </c>
      <c r="B2695" t="s">
        <v>223</v>
      </c>
      <c r="C2695">
        <v>112</v>
      </c>
      <c r="D2695">
        <v>122.2</v>
      </c>
      <c r="E2695">
        <v>112</v>
      </c>
      <c r="F2695">
        <v>122.2</v>
      </c>
      <c r="G2695">
        <v>118699</v>
      </c>
      <c r="H2695">
        <v>118.8</v>
      </c>
    </row>
    <row r="2696" spans="1:8" x14ac:dyDescent="0.3">
      <c r="A2696" t="s">
        <v>535</v>
      </c>
      <c r="B2696" t="s">
        <v>228</v>
      </c>
      <c r="C2696">
        <v>119.8</v>
      </c>
      <c r="D2696">
        <v>119.8</v>
      </c>
      <c r="E2696">
        <v>110</v>
      </c>
      <c r="F2696">
        <v>110</v>
      </c>
      <c r="G2696">
        <v>35683</v>
      </c>
      <c r="H2696">
        <v>113.2667</v>
      </c>
    </row>
    <row r="2697" spans="1:8" x14ac:dyDescent="0.3">
      <c r="A2697" t="s">
        <v>535</v>
      </c>
      <c r="B2697" t="s">
        <v>704</v>
      </c>
      <c r="C2697">
        <v>99</v>
      </c>
      <c r="D2697">
        <v>99</v>
      </c>
      <c r="E2697">
        <v>99</v>
      </c>
      <c r="F2697">
        <v>99</v>
      </c>
      <c r="G2697">
        <v>17142</v>
      </c>
      <c r="H2697">
        <v>99</v>
      </c>
    </row>
    <row r="2698" spans="1:8" x14ac:dyDescent="0.3">
      <c r="A2698" t="s">
        <v>535</v>
      </c>
      <c r="B2698" t="s">
        <v>705</v>
      </c>
      <c r="C2698">
        <v>89.1</v>
      </c>
      <c r="D2698">
        <v>108.9</v>
      </c>
      <c r="E2698">
        <v>89.1</v>
      </c>
      <c r="F2698">
        <v>108.9</v>
      </c>
      <c r="G2698">
        <v>80351</v>
      </c>
      <c r="H2698">
        <v>102.3</v>
      </c>
    </row>
    <row r="2699" spans="1:8" x14ac:dyDescent="0.3">
      <c r="A2699" t="s">
        <v>535</v>
      </c>
      <c r="B2699" t="s">
        <v>220</v>
      </c>
      <c r="C2699">
        <v>98.05</v>
      </c>
      <c r="D2699">
        <v>98.05</v>
      </c>
      <c r="E2699">
        <v>98.05</v>
      </c>
      <c r="F2699">
        <v>98.05</v>
      </c>
      <c r="G2699">
        <v>24264</v>
      </c>
      <c r="H2699">
        <v>98.05</v>
      </c>
    </row>
    <row r="2700" spans="1:8" x14ac:dyDescent="0.3">
      <c r="A2700" t="s">
        <v>535</v>
      </c>
      <c r="B2700" t="s">
        <v>713</v>
      </c>
      <c r="C2700">
        <v>88.25</v>
      </c>
      <c r="D2700">
        <v>88.25</v>
      </c>
      <c r="E2700">
        <v>88.25</v>
      </c>
      <c r="F2700">
        <v>88.25</v>
      </c>
      <c r="G2700">
        <v>76021</v>
      </c>
      <c r="H2700">
        <v>88.25</v>
      </c>
    </row>
    <row r="2701" spans="1:8" x14ac:dyDescent="0.3">
      <c r="A2701" t="s">
        <v>535</v>
      </c>
      <c r="B2701" t="s">
        <v>714</v>
      </c>
      <c r="C2701">
        <v>87.9</v>
      </c>
      <c r="D2701">
        <v>87.9</v>
      </c>
      <c r="E2701">
        <v>79.45</v>
      </c>
      <c r="F2701">
        <v>81.900000000000006</v>
      </c>
      <c r="G2701">
        <v>55378</v>
      </c>
      <c r="H2701">
        <v>83.083299999999994</v>
      </c>
    </row>
    <row r="2702" spans="1:8" x14ac:dyDescent="0.3">
      <c r="A2702" t="s">
        <v>535</v>
      </c>
      <c r="B2702" t="s">
        <v>715</v>
      </c>
      <c r="C2702">
        <v>90.05</v>
      </c>
      <c r="D2702">
        <v>90.05</v>
      </c>
      <c r="E2702">
        <v>90.05</v>
      </c>
      <c r="F2702">
        <v>90.05</v>
      </c>
      <c r="G2702">
        <v>12303</v>
      </c>
      <c r="H2702">
        <v>90.05</v>
      </c>
    </row>
    <row r="2703" spans="1:8" x14ac:dyDescent="0.3">
      <c r="A2703" t="s">
        <v>535</v>
      </c>
      <c r="B2703" t="s">
        <v>235</v>
      </c>
      <c r="C2703">
        <v>99.05</v>
      </c>
      <c r="D2703">
        <v>99.05</v>
      </c>
      <c r="E2703">
        <v>99.05</v>
      </c>
      <c r="F2703">
        <v>99.05</v>
      </c>
      <c r="G2703">
        <v>19803</v>
      </c>
      <c r="H2703">
        <v>99.05</v>
      </c>
    </row>
    <row r="2704" spans="1:8" x14ac:dyDescent="0.3">
      <c r="A2704" t="s">
        <v>535</v>
      </c>
      <c r="B2704" t="s">
        <v>259</v>
      </c>
      <c r="C2704">
        <v>108.9</v>
      </c>
      <c r="D2704">
        <v>108.9</v>
      </c>
      <c r="E2704">
        <v>108.9</v>
      </c>
      <c r="F2704">
        <v>108.9</v>
      </c>
      <c r="G2704">
        <v>88261</v>
      </c>
      <c r="H2704">
        <v>108.9</v>
      </c>
    </row>
    <row r="2705" spans="1:8" x14ac:dyDescent="0.3">
      <c r="A2705" t="s">
        <v>535</v>
      </c>
      <c r="B2705" t="s">
        <v>716</v>
      </c>
      <c r="C2705">
        <v>112.3</v>
      </c>
      <c r="D2705">
        <v>119.7</v>
      </c>
      <c r="E2705">
        <v>112.3</v>
      </c>
      <c r="F2705">
        <v>119.7</v>
      </c>
      <c r="G2705">
        <v>49830</v>
      </c>
      <c r="H2705">
        <v>117.2333</v>
      </c>
    </row>
    <row r="2706" spans="1:8" x14ac:dyDescent="0.3">
      <c r="A2706" t="s">
        <v>535</v>
      </c>
      <c r="B2706" t="s">
        <v>269</v>
      </c>
      <c r="C2706">
        <v>131.4</v>
      </c>
      <c r="D2706">
        <v>131.4</v>
      </c>
      <c r="E2706">
        <v>109.5</v>
      </c>
      <c r="F2706">
        <v>109.5</v>
      </c>
      <c r="G2706">
        <v>55969</v>
      </c>
      <c r="H2706">
        <v>116.8</v>
      </c>
    </row>
    <row r="2707" spans="1:8" x14ac:dyDescent="0.3">
      <c r="A2707" t="s">
        <v>535</v>
      </c>
      <c r="B2707" t="s">
        <v>282</v>
      </c>
      <c r="C2707">
        <v>109.5</v>
      </c>
      <c r="D2707">
        <v>109.5</v>
      </c>
      <c r="E2707">
        <v>109.5</v>
      </c>
      <c r="F2707">
        <v>109.5</v>
      </c>
      <c r="G2707">
        <v>15385</v>
      </c>
      <c r="H2707">
        <v>109.5</v>
      </c>
    </row>
    <row r="2708" spans="1:8" x14ac:dyDescent="0.3">
      <c r="A2708" t="s">
        <v>535</v>
      </c>
      <c r="B2708" t="s">
        <v>717</v>
      </c>
      <c r="C2708">
        <v>110.1</v>
      </c>
      <c r="D2708">
        <v>118</v>
      </c>
      <c r="E2708">
        <v>110.1</v>
      </c>
      <c r="F2708">
        <v>118</v>
      </c>
      <c r="G2708">
        <v>35571</v>
      </c>
      <c r="H2708">
        <v>115.36669999999999</v>
      </c>
    </row>
    <row r="2709" spans="1:8" x14ac:dyDescent="0.3">
      <c r="A2709" t="s">
        <v>535</v>
      </c>
      <c r="B2709" t="s">
        <v>285</v>
      </c>
      <c r="C2709">
        <v>116.9</v>
      </c>
      <c r="D2709">
        <v>116.9</v>
      </c>
      <c r="E2709">
        <v>106.2</v>
      </c>
      <c r="F2709">
        <v>106.2</v>
      </c>
      <c r="G2709">
        <v>35102</v>
      </c>
      <c r="H2709">
        <v>109.7667</v>
      </c>
    </row>
    <row r="2710" spans="1:8" x14ac:dyDescent="0.3">
      <c r="A2710" t="s">
        <v>535</v>
      </c>
      <c r="B2710" t="s">
        <v>718</v>
      </c>
      <c r="C2710">
        <v>105.8</v>
      </c>
      <c r="D2710">
        <v>105.8</v>
      </c>
      <c r="E2710">
        <v>101.9</v>
      </c>
      <c r="F2710">
        <v>101.9</v>
      </c>
      <c r="G2710">
        <v>31383</v>
      </c>
      <c r="H2710">
        <v>103.2</v>
      </c>
    </row>
    <row r="2711" spans="1:8" x14ac:dyDescent="0.3">
      <c r="A2711" t="s">
        <v>535</v>
      </c>
      <c r="B2711" t="s">
        <v>291</v>
      </c>
      <c r="C2711">
        <v>100.9</v>
      </c>
      <c r="D2711">
        <v>100.9</v>
      </c>
      <c r="E2711">
        <v>93.55</v>
      </c>
      <c r="F2711">
        <v>94</v>
      </c>
      <c r="G2711">
        <v>31887</v>
      </c>
      <c r="H2711">
        <v>96.15</v>
      </c>
    </row>
    <row r="2712" spans="1:8" x14ac:dyDescent="0.3">
      <c r="A2712" t="s">
        <v>535</v>
      </c>
      <c r="B2712" t="s">
        <v>295</v>
      </c>
      <c r="C2712">
        <v>94.8</v>
      </c>
      <c r="D2712">
        <v>95.5</v>
      </c>
      <c r="E2712">
        <v>94.8</v>
      </c>
      <c r="F2712">
        <v>95.5</v>
      </c>
      <c r="G2712">
        <v>30646</v>
      </c>
      <c r="H2712">
        <v>95.2667</v>
      </c>
    </row>
    <row r="2713" spans="1:8" x14ac:dyDescent="0.3">
      <c r="A2713" t="s">
        <v>535</v>
      </c>
      <c r="B2713" t="s">
        <v>298</v>
      </c>
      <c r="C2713">
        <v>95.5</v>
      </c>
      <c r="D2713">
        <v>95.5</v>
      </c>
      <c r="E2713">
        <v>90.3</v>
      </c>
      <c r="F2713">
        <v>91</v>
      </c>
      <c r="G2713">
        <v>25736</v>
      </c>
      <c r="H2713">
        <v>92.2667</v>
      </c>
    </row>
    <row r="2714" spans="1:8" x14ac:dyDescent="0.3">
      <c r="A2714" t="s">
        <v>535</v>
      </c>
      <c r="B2714" t="s">
        <v>719</v>
      </c>
      <c r="C2714">
        <v>91</v>
      </c>
      <c r="D2714">
        <v>100.1</v>
      </c>
      <c r="E2714">
        <v>91</v>
      </c>
      <c r="F2714">
        <v>100.1</v>
      </c>
      <c r="G2714">
        <v>27159</v>
      </c>
      <c r="H2714">
        <v>97.066699999999997</v>
      </c>
    </row>
    <row r="2715" spans="1:8" x14ac:dyDescent="0.3">
      <c r="A2715" t="s">
        <v>535</v>
      </c>
      <c r="B2715" t="s">
        <v>720</v>
      </c>
      <c r="C2715">
        <v>104.5</v>
      </c>
      <c r="D2715">
        <v>106.7</v>
      </c>
      <c r="E2715">
        <v>104.5</v>
      </c>
      <c r="F2715">
        <v>106.7</v>
      </c>
      <c r="G2715">
        <v>23889</v>
      </c>
      <c r="H2715">
        <v>105.9667</v>
      </c>
    </row>
    <row r="2716" spans="1:8" x14ac:dyDescent="0.3">
      <c r="A2716" t="s">
        <v>535</v>
      </c>
      <c r="B2716" t="s">
        <v>721</v>
      </c>
      <c r="C2716">
        <v>105</v>
      </c>
      <c r="D2716">
        <v>105</v>
      </c>
      <c r="E2716">
        <v>98.2</v>
      </c>
      <c r="F2716">
        <v>99.8</v>
      </c>
      <c r="G2716">
        <v>23222</v>
      </c>
      <c r="H2716">
        <v>101</v>
      </c>
    </row>
    <row r="2717" spans="1:8" x14ac:dyDescent="0.3">
      <c r="A2717" t="s">
        <v>535</v>
      </c>
      <c r="B2717" t="s">
        <v>96</v>
      </c>
      <c r="C2717">
        <v>98.3</v>
      </c>
      <c r="D2717">
        <v>101.4</v>
      </c>
      <c r="E2717">
        <v>98.3</v>
      </c>
      <c r="F2717">
        <v>101.4</v>
      </c>
      <c r="G2717">
        <v>16213</v>
      </c>
      <c r="H2717">
        <v>100.36669999999999</v>
      </c>
    </row>
    <row r="2718" spans="1:8" x14ac:dyDescent="0.3">
      <c r="A2718" t="s">
        <v>535</v>
      </c>
      <c r="B2718" t="s">
        <v>722</v>
      </c>
      <c r="C2718">
        <v>95.4</v>
      </c>
      <c r="D2718">
        <v>98.65</v>
      </c>
      <c r="E2718">
        <v>95.4</v>
      </c>
      <c r="F2718">
        <v>98.65</v>
      </c>
      <c r="G2718">
        <v>13586</v>
      </c>
      <c r="H2718">
        <v>97.566699999999997</v>
      </c>
    </row>
    <row r="2719" spans="1:8" x14ac:dyDescent="0.3">
      <c r="A2719" t="s">
        <v>535</v>
      </c>
      <c r="B2719" t="s">
        <v>164</v>
      </c>
      <c r="C2719">
        <v>98.7</v>
      </c>
      <c r="D2719">
        <v>98.7</v>
      </c>
      <c r="E2719">
        <v>97.6</v>
      </c>
      <c r="F2719">
        <v>97.6</v>
      </c>
      <c r="G2719">
        <v>16788</v>
      </c>
      <c r="H2719">
        <v>97.966700000000003</v>
      </c>
    </row>
    <row r="2720" spans="1:8" x14ac:dyDescent="0.3">
      <c r="A2720" t="s">
        <v>535</v>
      </c>
      <c r="B2720" t="s">
        <v>723</v>
      </c>
      <c r="C2720">
        <v>96.95</v>
      </c>
      <c r="D2720">
        <v>97.25</v>
      </c>
      <c r="E2720">
        <v>96.95</v>
      </c>
      <c r="F2720">
        <v>97.2</v>
      </c>
      <c r="G2720">
        <v>38506</v>
      </c>
      <c r="H2720">
        <v>97.133300000000006</v>
      </c>
    </row>
    <row r="2721" spans="1:8" x14ac:dyDescent="0.3">
      <c r="A2721" t="s">
        <v>535</v>
      </c>
      <c r="B2721" t="s">
        <v>724</v>
      </c>
      <c r="C2721">
        <v>94.9</v>
      </c>
      <c r="D2721">
        <v>94.9</v>
      </c>
      <c r="E2721">
        <v>94.9</v>
      </c>
      <c r="F2721">
        <v>94.9</v>
      </c>
      <c r="G2721">
        <v>22015</v>
      </c>
      <c r="H2721">
        <v>94.9</v>
      </c>
    </row>
    <row r="2722" spans="1:8" x14ac:dyDescent="0.3">
      <c r="A2722" t="s">
        <v>535</v>
      </c>
      <c r="B2722" t="s">
        <v>725</v>
      </c>
      <c r="C2722">
        <v>94.9</v>
      </c>
      <c r="D2722">
        <v>97</v>
      </c>
      <c r="E2722">
        <v>94.9</v>
      </c>
      <c r="F2722">
        <v>97</v>
      </c>
      <c r="G2722">
        <v>13492</v>
      </c>
      <c r="H2722">
        <v>96.3</v>
      </c>
    </row>
    <row r="2723" spans="1:8" x14ac:dyDescent="0.3">
      <c r="A2723" t="s">
        <v>535</v>
      </c>
      <c r="B2723" t="s">
        <v>242</v>
      </c>
      <c r="C2723">
        <v>95.5</v>
      </c>
      <c r="D2723">
        <v>95.5</v>
      </c>
      <c r="E2723">
        <v>93.95</v>
      </c>
      <c r="F2723">
        <v>95.4</v>
      </c>
      <c r="G2723">
        <v>21902</v>
      </c>
      <c r="H2723">
        <v>94.95</v>
      </c>
    </row>
    <row r="2724" spans="1:8" x14ac:dyDescent="0.3">
      <c r="A2724" t="s">
        <v>535</v>
      </c>
      <c r="B2724" t="s">
        <v>726</v>
      </c>
      <c r="C2724">
        <v>95.9</v>
      </c>
      <c r="D2724">
        <v>95.9</v>
      </c>
      <c r="E2724">
        <v>90.65</v>
      </c>
      <c r="F2724">
        <v>94.95</v>
      </c>
      <c r="G2724">
        <v>14132</v>
      </c>
      <c r="H2724">
        <v>93.833299999999994</v>
      </c>
    </row>
    <row r="2725" spans="1:8" x14ac:dyDescent="0.3">
      <c r="A2725" t="s">
        <v>535</v>
      </c>
      <c r="B2725" t="s">
        <v>727</v>
      </c>
      <c r="C2725">
        <v>93</v>
      </c>
      <c r="D2725">
        <v>93.9</v>
      </c>
      <c r="E2725">
        <v>93</v>
      </c>
      <c r="F2725">
        <v>93.9</v>
      </c>
      <c r="G2725">
        <v>21967</v>
      </c>
      <c r="H2725">
        <v>93.6</v>
      </c>
    </row>
    <row r="2726" spans="1:8" x14ac:dyDescent="0.3">
      <c r="A2726" t="s">
        <v>535</v>
      </c>
      <c r="B2726" t="s">
        <v>728</v>
      </c>
      <c r="C2726">
        <v>95.5</v>
      </c>
      <c r="D2726">
        <v>95.5</v>
      </c>
      <c r="E2726">
        <v>95.5</v>
      </c>
      <c r="F2726">
        <v>95.5</v>
      </c>
      <c r="G2726">
        <v>15715</v>
      </c>
      <c r="H2726">
        <v>95.5</v>
      </c>
    </row>
    <row r="2727" spans="1:8" x14ac:dyDescent="0.3">
      <c r="A2727" t="s">
        <v>535</v>
      </c>
      <c r="B2727" t="s">
        <v>729</v>
      </c>
      <c r="C2727">
        <v>95.5</v>
      </c>
      <c r="D2727">
        <v>95.5</v>
      </c>
      <c r="E2727">
        <v>95</v>
      </c>
      <c r="F2727">
        <v>95</v>
      </c>
      <c r="G2727">
        <v>19820</v>
      </c>
      <c r="H2727">
        <v>95.166700000000006</v>
      </c>
    </row>
    <row r="2728" spans="1:8" x14ac:dyDescent="0.3">
      <c r="A2728" t="s">
        <v>535</v>
      </c>
      <c r="B2728" t="s">
        <v>730</v>
      </c>
      <c r="C2728">
        <v>94.85</v>
      </c>
      <c r="D2728">
        <v>94.85</v>
      </c>
      <c r="E2728">
        <v>91.3</v>
      </c>
      <c r="F2728">
        <v>93.75</v>
      </c>
      <c r="G2728">
        <v>17882</v>
      </c>
      <c r="H2728">
        <v>93.3</v>
      </c>
    </row>
    <row r="2729" spans="1:8" x14ac:dyDescent="0.3">
      <c r="A2729" t="s">
        <v>535</v>
      </c>
      <c r="B2729" t="s">
        <v>731</v>
      </c>
      <c r="C2729">
        <v>93.75</v>
      </c>
      <c r="D2729">
        <v>94</v>
      </c>
      <c r="E2729">
        <v>93.35</v>
      </c>
      <c r="F2729">
        <v>94</v>
      </c>
      <c r="G2729">
        <v>27081</v>
      </c>
      <c r="H2729">
        <v>93.783299999999997</v>
      </c>
    </row>
    <row r="2730" spans="1:8" x14ac:dyDescent="0.3">
      <c r="A2730" t="s">
        <v>535</v>
      </c>
      <c r="B2730" t="s">
        <v>732</v>
      </c>
      <c r="C2730">
        <v>101.4</v>
      </c>
      <c r="D2730">
        <v>103.4</v>
      </c>
      <c r="E2730">
        <v>101.4</v>
      </c>
      <c r="F2730">
        <v>103.4</v>
      </c>
      <c r="G2730">
        <v>48161</v>
      </c>
      <c r="H2730">
        <v>102.7333</v>
      </c>
    </row>
    <row r="2731" spans="1:8" x14ac:dyDescent="0.3">
      <c r="A2731" t="s">
        <v>535</v>
      </c>
      <c r="B2731" t="s">
        <v>733</v>
      </c>
      <c r="C2731">
        <v>109.9</v>
      </c>
      <c r="D2731">
        <v>109.9</v>
      </c>
      <c r="E2731">
        <v>103.4</v>
      </c>
      <c r="F2731">
        <v>103.4</v>
      </c>
      <c r="G2731">
        <v>51607</v>
      </c>
      <c r="H2731">
        <v>105.5667</v>
      </c>
    </row>
    <row r="2732" spans="1:8" x14ac:dyDescent="0.3">
      <c r="A2732" t="s">
        <v>535</v>
      </c>
      <c r="B2732" t="s">
        <v>734</v>
      </c>
      <c r="C2732">
        <v>98.3</v>
      </c>
      <c r="D2732">
        <v>98.4</v>
      </c>
      <c r="E2732">
        <v>98.3</v>
      </c>
      <c r="F2732">
        <v>98.3</v>
      </c>
      <c r="G2732">
        <v>27179</v>
      </c>
      <c r="H2732">
        <v>98.333299999999994</v>
      </c>
    </row>
    <row r="2733" spans="1:8" x14ac:dyDescent="0.3">
      <c r="A2733" t="s">
        <v>535</v>
      </c>
      <c r="B2733" t="s">
        <v>735</v>
      </c>
      <c r="C2733">
        <v>97.35</v>
      </c>
      <c r="D2733">
        <v>97.35</v>
      </c>
      <c r="E2733">
        <v>97.25</v>
      </c>
      <c r="F2733">
        <v>97.25</v>
      </c>
      <c r="G2733">
        <v>14409</v>
      </c>
      <c r="H2733">
        <v>97.283299999999997</v>
      </c>
    </row>
    <row r="2734" spans="1:8" x14ac:dyDescent="0.3">
      <c r="A2734" t="s">
        <v>536</v>
      </c>
      <c r="B2734" t="s">
        <v>696</v>
      </c>
      <c r="C2734">
        <v>6.32</v>
      </c>
      <c r="D2734">
        <v>6.5</v>
      </c>
      <c r="E2734">
        <v>6.22</v>
      </c>
      <c r="F2734">
        <v>6.44</v>
      </c>
      <c r="G2734">
        <v>1696422</v>
      </c>
      <c r="H2734">
        <v>6.3867000000000003</v>
      </c>
    </row>
    <row r="2735" spans="1:8" x14ac:dyDescent="0.3">
      <c r="A2735" t="s">
        <v>536</v>
      </c>
      <c r="B2735" t="s">
        <v>697</v>
      </c>
      <c r="C2735">
        <v>6.46</v>
      </c>
      <c r="D2735">
        <v>6.89</v>
      </c>
      <c r="E2735">
        <v>6.33</v>
      </c>
      <c r="F2735">
        <v>6.68</v>
      </c>
      <c r="G2735">
        <v>1961450</v>
      </c>
      <c r="H2735">
        <v>6.6333000000000002</v>
      </c>
    </row>
    <row r="2736" spans="1:8" x14ac:dyDescent="0.3">
      <c r="A2736" t="s">
        <v>536</v>
      </c>
      <c r="B2736" t="s">
        <v>698</v>
      </c>
      <c r="C2736">
        <v>6.78</v>
      </c>
      <c r="D2736">
        <v>7.34</v>
      </c>
      <c r="E2736">
        <v>6.78</v>
      </c>
      <c r="F2736">
        <v>7.34</v>
      </c>
      <c r="G2736">
        <v>2059481</v>
      </c>
      <c r="H2736">
        <v>7.1532999999999998</v>
      </c>
    </row>
    <row r="2737" spans="1:8" x14ac:dyDescent="0.3">
      <c r="A2737" t="s">
        <v>536</v>
      </c>
      <c r="B2737" t="s">
        <v>699</v>
      </c>
      <c r="C2737">
        <v>7.83</v>
      </c>
      <c r="D2737">
        <v>8.07</v>
      </c>
      <c r="E2737">
        <v>7.83</v>
      </c>
      <c r="F2737">
        <v>8.07</v>
      </c>
      <c r="G2737">
        <v>2037222</v>
      </c>
      <c r="H2737">
        <v>7.99</v>
      </c>
    </row>
    <row r="2738" spans="1:8" x14ac:dyDescent="0.3">
      <c r="A2738" t="s">
        <v>536</v>
      </c>
      <c r="B2738" t="s">
        <v>700</v>
      </c>
      <c r="C2738">
        <v>8.68</v>
      </c>
      <c r="D2738">
        <v>8.8699999999999992</v>
      </c>
      <c r="E2738">
        <v>8.25</v>
      </c>
      <c r="F2738">
        <v>8.8699999999999992</v>
      </c>
      <c r="G2738">
        <v>4354550</v>
      </c>
      <c r="H2738">
        <v>8.6632999999999996</v>
      </c>
    </row>
    <row r="2739" spans="1:8" x14ac:dyDescent="0.3">
      <c r="A2739" t="s">
        <v>536</v>
      </c>
      <c r="B2739" t="s">
        <v>77</v>
      </c>
      <c r="C2739">
        <v>9.27</v>
      </c>
      <c r="D2739">
        <v>9.75</v>
      </c>
      <c r="E2739">
        <v>8.6199999999999992</v>
      </c>
      <c r="F2739">
        <v>9.7200000000000006</v>
      </c>
      <c r="G2739">
        <v>9017678</v>
      </c>
      <c r="H2739">
        <v>9.3633000000000006</v>
      </c>
    </row>
    <row r="2740" spans="1:8" x14ac:dyDescent="0.3">
      <c r="A2740" t="s">
        <v>536</v>
      </c>
      <c r="B2740" t="s">
        <v>701</v>
      </c>
      <c r="C2740">
        <v>9.6</v>
      </c>
      <c r="D2740">
        <v>10.44</v>
      </c>
      <c r="E2740">
        <v>8.81</v>
      </c>
      <c r="F2740">
        <v>10.19</v>
      </c>
      <c r="G2740">
        <v>4762521</v>
      </c>
      <c r="H2740">
        <v>9.8132999999999999</v>
      </c>
    </row>
    <row r="2741" spans="1:8" x14ac:dyDescent="0.3">
      <c r="A2741" t="s">
        <v>536</v>
      </c>
      <c r="B2741" t="s">
        <v>702</v>
      </c>
      <c r="C2741">
        <v>9.82</v>
      </c>
      <c r="D2741">
        <v>10.93</v>
      </c>
      <c r="E2741">
        <v>9.34</v>
      </c>
      <c r="F2741">
        <v>10.029999999999999</v>
      </c>
      <c r="G2741">
        <v>4079550</v>
      </c>
      <c r="H2741">
        <v>10.1</v>
      </c>
    </row>
    <row r="2742" spans="1:8" x14ac:dyDescent="0.3">
      <c r="A2742" t="s">
        <v>536</v>
      </c>
      <c r="B2742" t="s">
        <v>139</v>
      </c>
      <c r="C2742">
        <v>9.9</v>
      </c>
      <c r="D2742">
        <v>9.9499999999999993</v>
      </c>
      <c r="E2742">
        <v>9.42</v>
      </c>
      <c r="F2742">
        <v>9.56</v>
      </c>
      <c r="G2742">
        <v>2101812</v>
      </c>
      <c r="H2742">
        <v>9.6433</v>
      </c>
    </row>
    <row r="2743" spans="1:8" x14ac:dyDescent="0.3">
      <c r="A2743" t="s">
        <v>536</v>
      </c>
      <c r="B2743" t="s">
        <v>156</v>
      </c>
      <c r="C2743">
        <v>9.48</v>
      </c>
      <c r="D2743">
        <v>9.48</v>
      </c>
      <c r="E2743">
        <v>8.65</v>
      </c>
      <c r="F2743">
        <v>9.07</v>
      </c>
      <c r="G2743">
        <v>2862054</v>
      </c>
      <c r="H2743">
        <v>9.0667000000000009</v>
      </c>
    </row>
    <row r="2744" spans="1:8" x14ac:dyDescent="0.3">
      <c r="A2744" t="s">
        <v>536</v>
      </c>
      <c r="B2744" t="s">
        <v>703</v>
      </c>
      <c r="C2744">
        <v>8.89</v>
      </c>
      <c r="D2744">
        <v>9.9700000000000006</v>
      </c>
      <c r="E2744">
        <v>8.5</v>
      </c>
      <c r="F2744">
        <v>9.9700000000000006</v>
      </c>
      <c r="G2744">
        <v>3706272</v>
      </c>
      <c r="H2744">
        <v>9.48</v>
      </c>
    </row>
    <row r="2745" spans="1:8" x14ac:dyDescent="0.3">
      <c r="A2745" t="s">
        <v>536</v>
      </c>
      <c r="B2745" t="s">
        <v>223</v>
      </c>
      <c r="C2745">
        <v>9.9700000000000006</v>
      </c>
      <c r="D2745">
        <v>10.96</v>
      </c>
      <c r="E2745">
        <v>9.9700000000000006</v>
      </c>
      <c r="F2745">
        <v>10.96</v>
      </c>
      <c r="G2745">
        <v>3366913</v>
      </c>
      <c r="H2745">
        <v>10.63</v>
      </c>
    </row>
    <row r="2746" spans="1:8" x14ac:dyDescent="0.3">
      <c r="A2746" t="s">
        <v>536</v>
      </c>
      <c r="B2746" t="s">
        <v>228</v>
      </c>
      <c r="C2746">
        <v>11.56</v>
      </c>
      <c r="D2746">
        <v>12.05</v>
      </c>
      <c r="E2746">
        <v>11</v>
      </c>
      <c r="F2746">
        <v>11.8</v>
      </c>
      <c r="G2746">
        <v>6540746</v>
      </c>
      <c r="H2746">
        <v>11.6167</v>
      </c>
    </row>
    <row r="2747" spans="1:8" x14ac:dyDescent="0.3">
      <c r="A2747" t="s">
        <v>536</v>
      </c>
      <c r="B2747" t="s">
        <v>704</v>
      </c>
      <c r="C2747">
        <v>11.5</v>
      </c>
      <c r="D2747">
        <v>11.5</v>
      </c>
      <c r="E2747">
        <v>10.62</v>
      </c>
      <c r="F2747">
        <v>10.62</v>
      </c>
      <c r="G2747">
        <v>1686081</v>
      </c>
      <c r="H2747">
        <v>10.9133</v>
      </c>
    </row>
    <row r="2748" spans="1:8" x14ac:dyDescent="0.3">
      <c r="A2748" t="s">
        <v>536</v>
      </c>
      <c r="B2748" t="s">
        <v>705</v>
      </c>
      <c r="C2748">
        <v>10.6</v>
      </c>
      <c r="D2748">
        <v>10.6</v>
      </c>
      <c r="E2748">
        <v>10.35</v>
      </c>
      <c r="F2748">
        <v>10.35</v>
      </c>
      <c r="G2748">
        <v>1802677</v>
      </c>
      <c r="H2748">
        <v>10.433299999999999</v>
      </c>
    </row>
    <row r="2749" spans="1:8" x14ac:dyDescent="0.3">
      <c r="A2749" t="s">
        <v>536</v>
      </c>
      <c r="B2749" t="s">
        <v>706</v>
      </c>
      <c r="C2749">
        <v>9.92</v>
      </c>
      <c r="D2749">
        <v>9.92</v>
      </c>
      <c r="E2749">
        <v>9.32</v>
      </c>
      <c r="F2749">
        <v>9.32</v>
      </c>
      <c r="G2749">
        <v>2498889</v>
      </c>
      <c r="H2749">
        <v>9.52</v>
      </c>
    </row>
    <row r="2750" spans="1:8" x14ac:dyDescent="0.3">
      <c r="A2750" t="s">
        <v>536</v>
      </c>
      <c r="B2750" t="s">
        <v>265</v>
      </c>
      <c r="C2750">
        <v>9.67</v>
      </c>
      <c r="D2750">
        <v>10.25</v>
      </c>
      <c r="E2750">
        <v>9.67</v>
      </c>
      <c r="F2750">
        <v>10.25</v>
      </c>
      <c r="G2750">
        <v>1431736</v>
      </c>
      <c r="H2750">
        <v>10.056699999999999</v>
      </c>
    </row>
    <row r="2751" spans="1:8" x14ac:dyDescent="0.3">
      <c r="A2751" t="s">
        <v>536</v>
      </c>
      <c r="B2751" t="s">
        <v>707</v>
      </c>
      <c r="C2751">
        <v>10.25</v>
      </c>
      <c r="D2751">
        <v>10.25</v>
      </c>
      <c r="E2751">
        <v>9.23</v>
      </c>
      <c r="F2751">
        <v>9.5</v>
      </c>
      <c r="G2751">
        <v>2181167</v>
      </c>
      <c r="H2751">
        <v>9.66</v>
      </c>
    </row>
    <row r="2752" spans="1:8" x14ac:dyDescent="0.3">
      <c r="A2752" t="s">
        <v>536</v>
      </c>
      <c r="B2752" t="s">
        <v>271</v>
      </c>
      <c r="C2752">
        <v>9.35</v>
      </c>
      <c r="D2752">
        <v>9.35</v>
      </c>
      <c r="E2752">
        <v>9.15</v>
      </c>
      <c r="F2752">
        <v>9.15</v>
      </c>
      <c r="G2752">
        <v>940410</v>
      </c>
      <c r="H2752">
        <v>9.2166999999999994</v>
      </c>
    </row>
    <row r="2753" spans="1:8" x14ac:dyDescent="0.3">
      <c r="A2753" t="s">
        <v>536</v>
      </c>
      <c r="B2753" t="s">
        <v>708</v>
      </c>
      <c r="C2753">
        <v>9.15</v>
      </c>
      <c r="D2753">
        <v>9.15</v>
      </c>
      <c r="E2753">
        <v>8.8699999999999992</v>
      </c>
      <c r="F2753">
        <v>8.8699999999999992</v>
      </c>
      <c r="G2753">
        <v>633672</v>
      </c>
      <c r="H2753">
        <v>8.9633000000000003</v>
      </c>
    </row>
    <row r="2754" spans="1:8" x14ac:dyDescent="0.3">
      <c r="A2754" t="s">
        <v>536</v>
      </c>
      <c r="B2754" t="s">
        <v>709</v>
      </c>
      <c r="C2754">
        <v>8.8699999999999992</v>
      </c>
      <c r="D2754">
        <v>8.89</v>
      </c>
      <c r="E2754">
        <v>8.8699999999999992</v>
      </c>
      <c r="F2754">
        <v>8.8699999999999992</v>
      </c>
      <c r="G2754">
        <v>1261746</v>
      </c>
      <c r="H2754">
        <v>8.8766999999999996</v>
      </c>
    </row>
    <row r="2755" spans="1:8" x14ac:dyDescent="0.3">
      <c r="A2755" t="s">
        <v>536</v>
      </c>
      <c r="B2755" t="s">
        <v>283</v>
      </c>
      <c r="C2755">
        <v>8.74</v>
      </c>
      <c r="D2755">
        <v>8.74</v>
      </c>
      <c r="E2755">
        <v>8.3000000000000007</v>
      </c>
      <c r="F2755">
        <v>8.3000000000000007</v>
      </c>
      <c r="G2755">
        <v>923533</v>
      </c>
      <c r="H2755">
        <v>8.4466999999999999</v>
      </c>
    </row>
    <row r="2756" spans="1:8" x14ac:dyDescent="0.3">
      <c r="A2756" t="s">
        <v>536</v>
      </c>
      <c r="B2756" t="s">
        <v>290</v>
      </c>
      <c r="C2756">
        <v>8.3000000000000007</v>
      </c>
      <c r="D2756">
        <v>8.3000000000000007</v>
      </c>
      <c r="E2756">
        <v>7.95</v>
      </c>
      <c r="F2756">
        <v>7.95</v>
      </c>
      <c r="G2756">
        <v>838230</v>
      </c>
      <c r="H2756">
        <v>8.0667000000000009</v>
      </c>
    </row>
    <row r="2757" spans="1:8" x14ac:dyDescent="0.3">
      <c r="A2757" t="s">
        <v>536</v>
      </c>
      <c r="B2757" t="s">
        <v>710</v>
      </c>
      <c r="C2757">
        <v>7.8</v>
      </c>
      <c r="D2757">
        <v>7.8</v>
      </c>
      <c r="E2757">
        <v>7.7</v>
      </c>
      <c r="F2757">
        <v>7.76</v>
      </c>
      <c r="G2757">
        <v>1054886</v>
      </c>
      <c r="H2757">
        <v>7.7533000000000003</v>
      </c>
    </row>
    <row r="2758" spans="1:8" x14ac:dyDescent="0.3">
      <c r="A2758" t="s">
        <v>536</v>
      </c>
      <c r="B2758" t="s">
        <v>512</v>
      </c>
      <c r="C2758">
        <v>7.93</v>
      </c>
      <c r="D2758">
        <v>8.19</v>
      </c>
      <c r="E2758">
        <v>7.93</v>
      </c>
      <c r="F2758">
        <v>8.1</v>
      </c>
      <c r="G2758">
        <v>830034</v>
      </c>
      <c r="H2758">
        <v>8.0732999999999997</v>
      </c>
    </row>
    <row r="2759" spans="1:8" x14ac:dyDescent="0.3">
      <c r="A2759" t="s">
        <v>536</v>
      </c>
      <c r="B2759" t="s">
        <v>91</v>
      </c>
      <c r="C2759">
        <v>7.29</v>
      </c>
      <c r="D2759">
        <v>7.89</v>
      </c>
      <c r="E2759">
        <v>7.29</v>
      </c>
      <c r="F2759">
        <v>7.79</v>
      </c>
      <c r="G2759">
        <v>925470</v>
      </c>
      <c r="H2759">
        <v>7.6566999999999998</v>
      </c>
    </row>
    <row r="2760" spans="1:8" x14ac:dyDescent="0.3">
      <c r="A2760" t="s">
        <v>536</v>
      </c>
      <c r="B2760" t="s">
        <v>93</v>
      </c>
      <c r="C2760">
        <v>7.88</v>
      </c>
      <c r="D2760">
        <v>7.88</v>
      </c>
      <c r="E2760">
        <v>7.74</v>
      </c>
      <c r="F2760">
        <v>7.74</v>
      </c>
      <c r="G2760">
        <v>838539</v>
      </c>
      <c r="H2760">
        <v>7.7866999999999997</v>
      </c>
    </row>
    <row r="2761" spans="1:8" x14ac:dyDescent="0.3">
      <c r="A2761" t="s">
        <v>536</v>
      </c>
      <c r="B2761" t="s">
        <v>711</v>
      </c>
      <c r="C2761">
        <v>8</v>
      </c>
      <c r="D2761">
        <v>8.1999999999999993</v>
      </c>
      <c r="E2761">
        <v>8</v>
      </c>
      <c r="F2761">
        <v>8.18</v>
      </c>
      <c r="G2761">
        <v>403552</v>
      </c>
      <c r="H2761">
        <v>8.1266999999999996</v>
      </c>
    </row>
    <row r="2762" spans="1:8" x14ac:dyDescent="0.3">
      <c r="A2762" t="s">
        <v>536</v>
      </c>
      <c r="B2762" t="s">
        <v>712</v>
      </c>
      <c r="C2762">
        <v>8.3000000000000007</v>
      </c>
      <c r="D2762">
        <v>8.3000000000000007</v>
      </c>
      <c r="E2762">
        <v>8.19</v>
      </c>
      <c r="F2762">
        <v>8.1999999999999993</v>
      </c>
      <c r="G2762">
        <v>424162</v>
      </c>
      <c r="H2762">
        <v>8.23</v>
      </c>
    </row>
    <row r="2763" spans="1:8" x14ac:dyDescent="0.3">
      <c r="A2763" t="s">
        <v>536</v>
      </c>
      <c r="B2763" t="s">
        <v>162</v>
      </c>
      <c r="C2763">
        <v>8.19</v>
      </c>
      <c r="D2763">
        <v>8.19</v>
      </c>
      <c r="E2763">
        <v>7.66</v>
      </c>
      <c r="F2763">
        <v>7.9</v>
      </c>
      <c r="G2763">
        <v>488718</v>
      </c>
      <c r="H2763">
        <v>7.9166999999999996</v>
      </c>
    </row>
    <row r="2764" spans="1:8" x14ac:dyDescent="0.3">
      <c r="A2764" t="s">
        <v>536</v>
      </c>
      <c r="B2764" t="s">
        <v>220</v>
      </c>
      <c r="C2764">
        <v>7.79</v>
      </c>
      <c r="D2764">
        <v>7.8</v>
      </c>
      <c r="E2764">
        <v>7.75</v>
      </c>
      <c r="F2764">
        <v>7.75</v>
      </c>
      <c r="G2764">
        <v>534193</v>
      </c>
      <c r="H2764">
        <v>7.7667000000000002</v>
      </c>
    </row>
    <row r="2765" spans="1:8" x14ac:dyDescent="0.3">
      <c r="A2765" t="s">
        <v>536</v>
      </c>
      <c r="B2765" t="s">
        <v>713</v>
      </c>
      <c r="C2765">
        <v>7.92</v>
      </c>
      <c r="D2765">
        <v>8.3000000000000007</v>
      </c>
      <c r="E2765">
        <v>7.92</v>
      </c>
      <c r="F2765">
        <v>8.3000000000000007</v>
      </c>
      <c r="G2765">
        <v>867508</v>
      </c>
      <c r="H2765">
        <v>8.1732999999999993</v>
      </c>
    </row>
    <row r="2766" spans="1:8" x14ac:dyDescent="0.3">
      <c r="A2766" t="s">
        <v>536</v>
      </c>
      <c r="B2766" t="s">
        <v>714</v>
      </c>
      <c r="C2766">
        <v>8.42</v>
      </c>
      <c r="D2766">
        <v>8.42</v>
      </c>
      <c r="E2766">
        <v>8.19</v>
      </c>
      <c r="F2766">
        <v>8.19</v>
      </c>
      <c r="G2766">
        <v>732491</v>
      </c>
      <c r="H2766">
        <v>8.2667000000000002</v>
      </c>
    </row>
    <row r="2767" spans="1:8" x14ac:dyDescent="0.3">
      <c r="A2767" t="s">
        <v>536</v>
      </c>
      <c r="B2767" t="s">
        <v>715</v>
      </c>
      <c r="C2767">
        <v>8</v>
      </c>
      <c r="D2767">
        <v>9</v>
      </c>
      <c r="E2767">
        <v>7.94</v>
      </c>
      <c r="F2767">
        <v>9</v>
      </c>
      <c r="G2767">
        <v>1609071</v>
      </c>
      <c r="H2767">
        <v>8.6466999999999992</v>
      </c>
    </row>
    <row r="2768" spans="1:8" x14ac:dyDescent="0.3">
      <c r="A2768" t="s">
        <v>536</v>
      </c>
      <c r="B2768" t="s">
        <v>235</v>
      </c>
      <c r="C2768">
        <v>9.64</v>
      </c>
      <c r="D2768">
        <v>9.8000000000000007</v>
      </c>
      <c r="E2768">
        <v>9.16</v>
      </c>
      <c r="F2768">
        <v>9.5500000000000007</v>
      </c>
      <c r="G2768">
        <v>2809230</v>
      </c>
      <c r="H2768">
        <v>9.5032999999999994</v>
      </c>
    </row>
    <row r="2769" spans="1:8" x14ac:dyDescent="0.3">
      <c r="A2769" t="s">
        <v>536</v>
      </c>
      <c r="B2769" t="s">
        <v>259</v>
      </c>
      <c r="C2769">
        <v>9.01</v>
      </c>
      <c r="D2769">
        <v>9.99</v>
      </c>
      <c r="E2769">
        <v>8.74</v>
      </c>
      <c r="F2769">
        <v>9.6999999999999993</v>
      </c>
      <c r="G2769">
        <v>2325084</v>
      </c>
      <c r="H2769">
        <v>9.4766999999999992</v>
      </c>
    </row>
    <row r="2770" spans="1:8" x14ac:dyDescent="0.3">
      <c r="A2770" t="s">
        <v>536</v>
      </c>
      <c r="B2770" t="s">
        <v>716</v>
      </c>
      <c r="C2770">
        <v>9.4600000000000009</v>
      </c>
      <c r="D2770">
        <v>9.5</v>
      </c>
      <c r="E2770">
        <v>9.0299999999999994</v>
      </c>
      <c r="F2770">
        <v>9.15</v>
      </c>
      <c r="G2770">
        <v>1902027</v>
      </c>
      <c r="H2770">
        <v>9.2266999999999992</v>
      </c>
    </row>
    <row r="2771" spans="1:8" x14ac:dyDescent="0.3">
      <c r="A2771" t="s">
        <v>536</v>
      </c>
      <c r="B2771" t="s">
        <v>269</v>
      </c>
      <c r="C2771">
        <v>8.99</v>
      </c>
      <c r="D2771">
        <v>9</v>
      </c>
      <c r="E2771">
        <v>8.5500000000000007</v>
      </c>
      <c r="F2771">
        <v>8.6199999999999992</v>
      </c>
      <c r="G2771">
        <v>1851085</v>
      </c>
      <c r="H2771">
        <v>8.7233000000000001</v>
      </c>
    </row>
    <row r="2772" spans="1:8" x14ac:dyDescent="0.3">
      <c r="A2772" t="s">
        <v>536</v>
      </c>
      <c r="B2772" t="s">
        <v>282</v>
      </c>
      <c r="C2772">
        <v>8.41</v>
      </c>
      <c r="D2772">
        <v>9</v>
      </c>
      <c r="E2772">
        <v>8.41</v>
      </c>
      <c r="F2772">
        <v>8.94</v>
      </c>
      <c r="G2772">
        <v>428503</v>
      </c>
      <c r="H2772">
        <v>8.7833000000000006</v>
      </c>
    </row>
    <row r="2773" spans="1:8" x14ac:dyDescent="0.3">
      <c r="A2773" t="s">
        <v>536</v>
      </c>
      <c r="B2773" t="s">
        <v>717</v>
      </c>
      <c r="C2773">
        <v>8.42</v>
      </c>
      <c r="D2773">
        <v>8.73</v>
      </c>
      <c r="E2773">
        <v>8.31</v>
      </c>
      <c r="F2773">
        <v>8.5</v>
      </c>
      <c r="G2773">
        <v>1212416</v>
      </c>
      <c r="H2773">
        <v>8.5132999999999992</v>
      </c>
    </row>
    <row r="2774" spans="1:8" x14ac:dyDescent="0.3">
      <c r="A2774" t="s">
        <v>536</v>
      </c>
      <c r="B2774" t="s">
        <v>285</v>
      </c>
      <c r="C2774">
        <v>8.5</v>
      </c>
      <c r="D2774">
        <v>8.93</v>
      </c>
      <c r="E2774">
        <v>8.11</v>
      </c>
      <c r="F2774">
        <v>8.6</v>
      </c>
      <c r="G2774">
        <v>1608671</v>
      </c>
      <c r="H2774">
        <v>8.5466999999999995</v>
      </c>
    </row>
    <row r="2775" spans="1:8" x14ac:dyDescent="0.3">
      <c r="A2775" t="s">
        <v>536</v>
      </c>
      <c r="B2775" t="s">
        <v>718</v>
      </c>
      <c r="C2775">
        <v>8.49</v>
      </c>
      <c r="D2775">
        <v>8.7200000000000006</v>
      </c>
      <c r="E2775">
        <v>8.25</v>
      </c>
      <c r="F2775">
        <v>8.3699999999999992</v>
      </c>
      <c r="G2775">
        <v>1793495</v>
      </c>
      <c r="H2775">
        <v>8.4466999999999999</v>
      </c>
    </row>
    <row r="2776" spans="1:8" x14ac:dyDescent="0.3">
      <c r="A2776" t="s">
        <v>536</v>
      </c>
      <c r="B2776" t="s">
        <v>291</v>
      </c>
      <c r="C2776">
        <v>8.25</v>
      </c>
      <c r="D2776">
        <v>8.39</v>
      </c>
      <c r="E2776">
        <v>8.02</v>
      </c>
      <c r="F2776">
        <v>8.02</v>
      </c>
      <c r="G2776">
        <v>1041579</v>
      </c>
      <c r="H2776">
        <v>8.1433</v>
      </c>
    </row>
    <row r="2777" spans="1:8" x14ac:dyDescent="0.3">
      <c r="A2777" t="s">
        <v>536</v>
      </c>
      <c r="B2777" t="s">
        <v>295</v>
      </c>
      <c r="C2777">
        <v>8.1199999999999992</v>
      </c>
      <c r="D2777">
        <v>8.15</v>
      </c>
      <c r="E2777">
        <v>7.62</v>
      </c>
      <c r="F2777">
        <v>7.72</v>
      </c>
      <c r="G2777">
        <v>1361371</v>
      </c>
      <c r="H2777">
        <v>7.83</v>
      </c>
    </row>
    <row r="2778" spans="1:8" x14ac:dyDescent="0.3">
      <c r="A2778" t="s">
        <v>536</v>
      </c>
      <c r="B2778" t="s">
        <v>298</v>
      </c>
      <c r="C2778">
        <v>7.72</v>
      </c>
      <c r="D2778">
        <v>7.72</v>
      </c>
      <c r="E2778">
        <v>7.29</v>
      </c>
      <c r="F2778">
        <v>7.55</v>
      </c>
      <c r="G2778">
        <v>1600299</v>
      </c>
      <c r="H2778">
        <v>7.52</v>
      </c>
    </row>
    <row r="2779" spans="1:8" x14ac:dyDescent="0.3">
      <c r="A2779" t="s">
        <v>536</v>
      </c>
      <c r="B2779" t="s">
        <v>719</v>
      </c>
      <c r="C2779">
        <v>7.5</v>
      </c>
      <c r="D2779">
        <v>8.06</v>
      </c>
      <c r="E2779">
        <v>7.28</v>
      </c>
      <c r="F2779">
        <v>7.8</v>
      </c>
      <c r="G2779">
        <v>1777102</v>
      </c>
      <c r="H2779">
        <v>7.7133000000000003</v>
      </c>
    </row>
    <row r="2780" spans="1:8" x14ac:dyDescent="0.3">
      <c r="A2780" t="s">
        <v>536</v>
      </c>
      <c r="B2780" t="s">
        <v>720</v>
      </c>
      <c r="C2780">
        <v>7.78</v>
      </c>
      <c r="D2780">
        <v>7.84</v>
      </c>
      <c r="E2780">
        <v>7.45</v>
      </c>
      <c r="F2780">
        <v>7.65</v>
      </c>
      <c r="G2780">
        <v>1355345</v>
      </c>
      <c r="H2780">
        <v>7.6467000000000001</v>
      </c>
    </row>
    <row r="2781" spans="1:8" x14ac:dyDescent="0.3">
      <c r="A2781" t="s">
        <v>536</v>
      </c>
      <c r="B2781" t="s">
        <v>721</v>
      </c>
      <c r="C2781">
        <v>7.57</v>
      </c>
      <c r="D2781">
        <v>7.65</v>
      </c>
      <c r="E2781">
        <v>7.3</v>
      </c>
      <c r="F2781">
        <v>7.53</v>
      </c>
      <c r="G2781">
        <v>1400308</v>
      </c>
      <c r="H2781">
        <v>7.4932999999999996</v>
      </c>
    </row>
    <row r="2782" spans="1:8" x14ac:dyDescent="0.3">
      <c r="A2782" t="s">
        <v>536</v>
      </c>
      <c r="B2782" t="s">
        <v>96</v>
      </c>
      <c r="C2782">
        <v>7.54</v>
      </c>
      <c r="D2782">
        <v>7.54</v>
      </c>
      <c r="E2782">
        <v>7.29</v>
      </c>
      <c r="F2782">
        <v>7.39</v>
      </c>
      <c r="G2782">
        <v>1477407</v>
      </c>
      <c r="H2782">
        <v>7.4066999999999998</v>
      </c>
    </row>
    <row r="2783" spans="1:8" x14ac:dyDescent="0.3">
      <c r="A2783" t="s">
        <v>536</v>
      </c>
      <c r="B2783" t="s">
        <v>722</v>
      </c>
      <c r="C2783">
        <v>7.42</v>
      </c>
      <c r="D2783">
        <v>7.52</v>
      </c>
      <c r="E2783">
        <v>7.29</v>
      </c>
      <c r="F2783">
        <v>7.34</v>
      </c>
      <c r="G2783">
        <v>1067356</v>
      </c>
      <c r="H2783">
        <v>7.3833000000000002</v>
      </c>
    </row>
    <row r="2784" spans="1:8" x14ac:dyDescent="0.3">
      <c r="A2784" t="s">
        <v>536</v>
      </c>
      <c r="B2784" t="s">
        <v>164</v>
      </c>
      <c r="C2784">
        <v>7.36</v>
      </c>
      <c r="D2784">
        <v>8.07</v>
      </c>
      <c r="E2784">
        <v>7.32</v>
      </c>
      <c r="F2784">
        <v>8.06</v>
      </c>
      <c r="G2784">
        <v>4059491</v>
      </c>
      <c r="H2784">
        <v>7.8167</v>
      </c>
    </row>
    <row r="2785" spans="1:8" x14ac:dyDescent="0.3">
      <c r="A2785" t="s">
        <v>536</v>
      </c>
      <c r="B2785" t="s">
        <v>723</v>
      </c>
      <c r="C2785">
        <v>7.99</v>
      </c>
      <c r="D2785">
        <v>8.56</v>
      </c>
      <c r="E2785">
        <v>7.62</v>
      </c>
      <c r="F2785">
        <v>7.9</v>
      </c>
      <c r="G2785">
        <v>3564303</v>
      </c>
      <c r="H2785">
        <v>8.0266999999999999</v>
      </c>
    </row>
    <row r="2786" spans="1:8" x14ac:dyDescent="0.3">
      <c r="A2786" t="s">
        <v>536</v>
      </c>
      <c r="B2786" t="s">
        <v>724</v>
      </c>
      <c r="C2786">
        <v>7.79</v>
      </c>
      <c r="D2786">
        <v>7.9</v>
      </c>
      <c r="E2786">
        <v>7.55</v>
      </c>
      <c r="F2786">
        <v>7.7</v>
      </c>
      <c r="G2786">
        <v>2198595</v>
      </c>
      <c r="H2786">
        <v>7.7167000000000003</v>
      </c>
    </row>
    <row r="2787" spans="1:8" x14ac:dyDescent="0.3">
      <c r="A2787" t="s">
        <v>536</v>
      </c>
      <c r="B2787" t="s">
        <v>725</v>
      </c>
      <c r="C2787">
        <v>7.74</v>
      </c>
      <c r="D2787">
        <v>7.78</v>
      </c>
      <c r="E2787">
        <v>7.5</v>
      </c>
      <c r="F2787">
        <v>7.61</v>
      </c>
      <c r="G2787">
        <v>1611033</v>
      </c>
      <c r="H2787">
        <v>7.63</v>
      </c>
    </row>
    <row r="2788" spans="1:8" x14ac:dyDescent="0.3">
      <c r="A2788" t="s">
        <v>536</v>
      </c>
      <c r="B2788" t="s">
        <v>242</v>
      </c>
      <c r="C2788">
        <v>7.3</v>
      </c>
      <c r="D2788">
        <v>7.5</v>
      </c>
      <c r="E2788">
        <v>7.15</v>
      </c>
      <c r="F2788">
        <v>7.4</v>
      </c>
      <c r="G2788">
        <v>2246932</v>
      </c>
      <c r="H2788">
        <v>7.35</v>
      </c>
    </row>
    <row r="2789" spans="1:8" x14ac:dyDescent="0.3">
      <c r="A2789" t="s">
        <v>536</v>
      </c>
      <c r="B2789" t="s">
        <v>726</v>
      </c>
      <c r="C2789">
        <v>7.4</v>
      </c>
      <c r="D2789">
        <v>7.67</v>
      </c>
      <c r="E2789">
        <v>7.3</v>
      </c>
      <c r="F2789">
        <v>7.5</v>
      </c>
      <c r="G2789">
        <v>1994319</v>
      </c>
      <c r="H2789">
        <v>7.49</v>
      </c>
    </row>
    <row r="2790" spans="1:8" x14ac:dyDescent="0.3">
      <c r="A2790" t="s">
        <v>536</v>
      </c>
      <c r="B2790" t="s">
        <v>727</v>
      </c>
      <c r="C2790">
        <v>7.4</v>
      </c>
      <c r="D2790">
        <v>8.1999999999999993</v>
      </c>
      <c r="E2790">
        <v>7.33</v>
      </c>
      <c r="F2790">
        <v>7.73</v>
      </c>
      <c r="G2790">
        <v>2222313</v>
      </c>
      <c r="H2790">
        <v>7.7533000000000003</v>
      </c>
    </row>
    <row r="2791" spans="1:8" x14ac:dyDescent="0.3">
      <c r="A2791" t="s">
        <v>536</v>
      </c>
      <c r="B2791" t="s">
        <v>728</v>
      </c>
      <c r="C2791">
        <v>7.7</v>
      </c>
      <c r="D2791">
        <v>7.79</v>
      </c>
      <c r="E2791">
        <v>7.51</v>
      </c>
      <c r="F2791">
        <v>7.59</v>
      </c>
      <c r="G2791">
        <v>1354150</v>
      </c>
      <c r="H2791">
        <v>7.63</v>
      </c>
    </row>
    <row r="2792" spans="1:8" x14ac:dyDescent="0.3">
      <c r="A2792" t="s">
        <v>536</v>
      </c>
      <c r="B2792" t="s">
        <v>729</v>
      </c>
      <c r="C2792">
        <v>7.58</v>
      </c>
      <c r="D2792">
        <v>7.66</v>
      </c>
      <c r="E2792">
        <v>7.49</v>
      </c>
      <c r="F2792">
        <v>7.59</v>
      </c>
      <c r="G2792">
        <v>1570813</v>
      </c>
      <c r="H2792">
        <v>7.58</v>
      </c>
    </row>
    <row r="2793" spans="1:8" x14ac:dyDescent="0.3">
      <c r="A2793" t="s">
        <v>536</v>
      </c>
      <c r="B2793" t="s">
        <v>730</v>
      </c>
      <c r="C2793">
        <v>7.58</v>
      </c>
      <c r="D2793">
        <v>7.89</v>
      </c>
      <c r="E2793">
        <v>7.45</v>
      </c>
      <c r="F2793">
        <v>7.65</v>
      </c>
      <c r="G2793">
        <v>1976037</v>
      </c>
      <c r="H2793">
        <v>7.6632999999999996</v>
      </c>
    </row>
    <row r="2794" spans="1:8" x14ac:dyDescent="0.3">
      <c r="A2794" t="s">
        <v>536</v>
      </c>
      <c r="B2794" t="s">
        <v>731</v>
      </c>
      <c r="C2794">
        <v>7.66</v>
      </c>
      <c r="D2794">
        <v>8.1</v>
      </c>
      <c r="E2794">
        <v>7.65</v>
      </c>
      <c r="F2794">
        <v>7.97</v>
      </c>
      <c r="G2794">
        <v>2326519</v>
      </c>
      <c r="H2794">
        <v>7.9066999999999998</v>
      </c>
    </row>
    <row r="2795" spans="1:8" x14ac:dyDescent="0.3">
      <c r="A2795" t="s">
        <v>536</v>
      </c>
      <c r="B2795" t="s">
        <v>732</v>
      </c>
      <c r="C2795">
        <v>7.97</v>
      </c>
      <c r="D2795">
        <v>8.76</v>
      </c>
      <c r="E2795">
        <v>7.95</v>
      </c>
      <c r="F2795">
        <v>8.76</v>
      </c>
      <c r="G2795">
        <v>2321080</v>
      </c>
      <c r="H2795">
        <v>8.49</v>
      </c>
    </row>
    <row r="2796" spans="1:8" x14ac:dyDescent="0.3">
      <c r="A2796" t="s">
        <v>536</v>
      </c>
      <c r="B2796" t="s">
        <v>733</v>
      </c>
      <c r="C2796">
        <v>9.3800000000000008</v>
      </c>
      <c r="D2796">
        <v>9.49</v>
      </c>
      <c r="E2796">
        <v>8.77</v>
      </c>
      <c r="F2796">
        <v>9.1300000000000008</v>
      </c>
      <c r="G2796">
        <v>2974539</v>
      </c>
      <c r="H2796">
        <v>9.1300000000000008</v>
      </c>
    </row>
    <row r="2797" spans="1:8" x14ac:dyDescent="0.3">
      <c r="A2797" t="s">
        <v>536</v>
      </c>
      <c r="B2797" t="s">
        <v>734</v>
      </c>
      <c r="C2797">
        <v>9.0500000000000007</v>
      </c>
      <c r="D2797">
        <v>9.5500000000000007</v>
      </c>
      <c r="E2797">
        <v>8.66</v>
      </c>
      <c r="F2797">
        <v>9.16</v>
      </c>
      <c r="G2797">
        <v>2330747</v>
      </c>
      <c r="H2797">
        <v>9.1233000000000004</v>
      </c>
    </row>
    <row r="2798" spans="1:8" x14ac:dyDescent="0.3">
      <c r="A2798" t="s">
        <v>536</v>
      </c>
      <c r="B2798" t="s">
        <v>735</v>
      </c>
      <c r="C2798">
        <v>9.0500000000000007</v>
      </c>
      <c r="D2798">
        <v>9.0500000000000007</v>
      </c>
      <c r="E2798">
        <v>8.3699999999999992</v>
      </c>
      <c r="F2798">
        <v>8.66</v>
      </c>
      <c r="G2798">
        <v>1757200</v>
      </c>
      <c r="H2798">
        <v>8.6933000000000007</v>
      </c>
    </row>
    <row r="2799" spans="1:8" x14ac:dyDescent="0.3">
      <c r="A2799" t="s">
        <v>752</v>
      </c>
      <c r="B2799" t="s">
        <v>753</v>
      </c>
      <c r="C2799">
        <v>0.96</v>
      </c>
      <c r="D2799">
        <v>0.96</v>
      </c>
      <c r="E2799">
        <v>0.94</v>
      </c>
      <c r="F2799">
        <v>0.95</v>
      </c>
      <c r="G2799">
        <v>216721</v>
      </c>
      <c r="H2799">
        <v>0.95</v>
      </c>
    </row>
    <row r="2800" spans="1:8" x14ac:dyDescent="0.3">
      <c r="A2800" t="s">
        <v>752</v>
      </c>
      <c r="B2800" t="s">
        <v>754</v>
      </c>
      <c r="C2800">
        <v>0.95</v>
      </c>
      <c r="D2800">
        <v>0.97</v>
      </c>
      <c r="E2800">
        <v>0.91</v>
      </c>
      <c r="F2800">
        <v>0.96</v>
      </c>
      <c r="G2800">
        <v>256036</v>
      </c>
      <c r="H2800">
        <v>0.94669999999999999</v>
      </c>
    </row>
    <row r="2801" spans="1:8" x14ac:dyDescent="0.3">
      <c r="A2801" t="s">
        <v>752</v>
      </c>
      <c r="B2801" t="s">
        <v>755</v>
      </c>
      <c r="C2801">
        <v>0.96</v>
      </c>
      <c r="D2801">
        <v>1.03</v>
      </c>
      <c r="E2801">
        <v>0.94</v>
      </c>
      <c r="F2801">
        <v>0.95</v>
      </c>
      <c r="G2801">
        <v>317817</v>
      </c>
      <c r="H2801">
        <v>0.97330000000000005</v>
      </c>
    </row>
    <row r="2802" spans="1:8" x14ac:dyDescent="0.3">
      <c r="A2802" t="s">
        <v>752</v>
      </c>
      <c r="B2802" t="s">
        <v>756</v>
      </c>
      <c r="C2802">
        <v>0.95</v>
      </c>
      <c r="D2802">
        <v>0.99</v>
      </c>
      <c r="E2802">
        <v>0.94</v>
      </c>
      <c r="F2802">
        <v>0.95</v>
      </c>
      <c r="G2802">
        <v>274898</v>
      </c>
      <c r="H2802">
        <v>0.96</v>
      </c>
    </row>
    <row r="2803" spans="1:8" x14ac:dyDescent="0.3">
      <c r="A2803" t="s">
        <v>752</v>
      </c>
      <c r="B2803" t="s">
        <v>757</v>
      </c>
      <c r="C2803">
        <v>0.94</v>
      </c>
      <c r="D2803">
        <v>0.95</v>
      </c>
      <c r="E2803">
        <v>0.93</v>
      </c>
      <c r="F2803">
        <v>0.94</v>
      </c>
      <c r="G2803">
        <v>74853</v>
      </c>
      <c r="H2803">
        <v>0.94</v>
      </c>
    </row>
    <row r="2804" spans="1:8" x14ac:dyDescent="0.3">
      <c r="A2804" t="s">
        <v>752</v>
      </c>
      <c r="B2804" t="s">
        <v>758</v>
      </c>
      <c r="C2804">
        <v>0.94</v>
      </c>
      <c r="D2804">
        <v>0.95</v>
      </c>
      <c r="E2804">
        <v>0.91</v>
      </c>
      <c r="F2804">
        <v>0.91</v>
      </c>
      <c r="G2804">
        <v>142732</v>
      </c>
      <c r="H2804">
        <v>0.92330000000000001</v>
      </c>
    </row>
    <row r="2805" spans="1:8" x14ac:dyDescent="0.3">
      <c r="A2805" t="s">
        <v>752</v>
      </c>
      <c r="B2805" t="s">
        <v>759</v>
      </c>
      <c r="C2805">
        <v>0.91</v>
      </c>
      <c r="D2805">
        <v>0.95</v>
      </c>
      <c r="E2805">
        <v>0.9</v>
      </c>
      <c r="F2805">
        <v>0.93</v>
      </c>
      <c r="G2805">
        <v>246276</v>
      </c>
      <c r="H2805">
        <v>0.92669999999999997</v>
      </c>
    </row>
    <row r="2806" spans="1:8" x14ac:dyDescent="0.3">
      <c r="A2806" t="s">
        <v>752</v>
      </c>
      <c r="B2806" t="s">
        <v>760</v>
      </c>
      <c r="C2806">
        <v>0.94</v>
      </c>
      <c r="D2806">
        <v>0.96</v>
      </c>
      <c r="E2806">
        <v>0.93</v>
      </c>
      <c r="F2806">
        <v>0.94</v>
      </c>
      <c r="G2806">
        <v>335469</v>
      </c>
      <c r="H2806">
        <v>0.94330000000000003</v>
      </c>
    </row>
    <row r="2807" spans="1:8" x14ac:dyDescent="0.3">
      <c r="A2807" t="s">
        <v>752</v>
      </c>
      <c r="B2807" t="s">
        <v>761</v>
      </c>
      <c r="C2807">
        <v>0.94</v>
      </c>
      <c r="D2807">
        <v>0.98</v>
      </c>
      <c r="E2807">
        <v>0.94</v>
      </c>
      <c r="F2807">
        <v>0.95</v>
      </c>
      <c r="G2807">
        <v>500555</v>
      </c>
      <c r="H2807">
        <v>0.95669999999999999</v>
      </c>
    </row>
    <row r="2808" spans="1:8" x14ac:dyDescent="0.3">
      <c r="A2808" t="s">
        <v>752</v>
      </c>
      <c r="B2808" t="s">
        <v>762</v>
      </c>
      <c r="C2808">
        <v>0.97</v>
      </c>
      <c r="D2808">
        <v>0.97</v>
      </c>
      <c r="E2808">
        <v>0.93</v>
      </c>
      <c r="F2808">
        <v>0.96</v>
      </c>
      <c r="G2808">
        <v>233830</v>
      </c>
      <c r="H2808">
        <v>0.95330000000000004</v>
      </c>
    </row>
    <row r="2809" spans="1:8" x14ac:dyDescent="0.3">
      <c r="A2809" t="s">
        <v>752</v>
      </c>
      <c r="B2809" t="s">
        <v>763</v>
      </c>
      <c r="C2809">
        <v>0.99</v>
      </c>
      <c r="D2809">
        <v>1</v>
      </c>
      <c r="E2809">
        <v>0.94</v>
      </c>
      <c r="F2809">
        <v>0.94</v>
      </c>
      <c r="G2809">
        <v>261296</v>
      </c>
      <c r="H2809">
        <v>0.96</v>
      </c>
    </row>
    <row r="2810" spans="1:8" x14ac:dyDescent="0.3">
      <c r="A2810" t="s">
        <v>752</v>
      </c>
      <c r="B2810" t="s">
        <v>764</v>
      </c>
      <c r="C2810">
        <v>0.94</v>
      </c>
      <c r="D2810">
        <v>0.98</v>
      </c>
      <c r="E2810">
        <v>0.93</v>
      </c>
      <c r="F2810">
        <v>0.96</v>
      </c>
      <c r="G2810">
        <v>438330</v>
      </c>
      <c r="H2810">
        <v>0.95669999999999999</v>
      </c>
    </row>
    <row r="2811" spans="1:8" x14ac:dyDescent="0.3">
      <c r="A2811" t="s">
        <v>752</v>
      </c>
      <c r="B2811" t="s">
        <v>765</v>
      </c>
      <c r="C2811">
        <v>0.96</v>
      </c>
      <c r="D2811">
        <v>0.98</v>
      </c>
      <c r="E2811">
        <v>0.95</v>
      </c>
      <c r="F2811">
        <v>0.98</v>
      </c>
      <c r="G2811">
        <v>402937</v>
      </c>
      <c r="H2811">
        <v>0.97</v>
      </c>
    </row>
    <row r="2812" spans="1:8" x14ac:dyDescent="0.3">
      <c r="A2812" t="s">
        <v>752</v>
      </c>
      <c r="B2812" t="s">
        <v>766</v>
      </c>
      <c r="C2812">
        <v>0.98</v>
      </c>
      <c r="D2812">
        <v>1.01</v>
      </c>
      <c r="E2812">
        <v>0.98</v>
      </c>
      <c r="F2812">
        <v>1</v>
      </c>
      <c r="G2812">
        <v>667598</v>
      </c>
      <c r="H2812">
        <v>0.99670000000000003</v>
      </c>
    </row>
    <row r="2813" spans="1:8" x14ac:dyDescent="0.3">
      <c r="A2813" t="s">
        <v>752</v>
      </c>
      <c r="B2813" t="s">
        <v>767</v>
      </c>
      <c r="C2813">
        <v>1.01</v>
      </c>
      <c r="D2813">
        <v>1.0900000000000001</v>
      </c>
      <c r="E2813">
        <v>1.01</v>
      </c>
      <c r="F2813">
        <v>1.03</v>
      </c>
      <c r="G2813">
        <v>919356</v>
      </c>
      <c r="H2813">
        <v>1.0432999999999999</v>
      </c>
    </row>
    <row r="2814" spans="1:8" x14ac:dyDescent="0.3">
      <c r="A2814" t="s">
        <v>752</v>
      </c>
      <c r="B2814" t="s">
        <v>768</v>
      </c>
      <c r="C2814">
        <v>1.03</v>
      </c>
      <c r="D2814">
        <v>1.04</v>
      </c>
      <c r="E2814">
        <v>1.01</v>
      </c>
      <c r="F2814">
        <v>1.02</v>
      </c>
      <c r="G2814">
        <v>164219</v>
      </c>
      <c r="H2814">
        <v>1.0233000000000001</v>
      </c>
    </row>
    <row r="2815" spans="1:8" x14ac:dyDescent="0.3">
      <c r="A2815" t="s">
        <v>752</v>
      </c>
      <c r="B2815" t="s">
        <v>769</v>
      </c>
      <c r="C2815">
        <v>1.02</v>
      </c>
      <c r="D2815">
        <v>1.07</v>
      </c>
      <c r="E2815">
        <v>1.02</v>
      </c>
      <c r="F2815">
        <v>1.05</v>
      </c>
      <c r="G2815">
        <v>462922</v>
      </c>
      <c r="H2815">
        <v>1.0467</v>
      </c>
    </row>
    <row r="2816" spans="1:8" x14ac:dyDescent="0.3">
      <c r="A2816" t="s">
        <v>752</v>
      </c>
      <c r="B2816" t="s">
        <v>770</v>
      </c>
      <c r="C2816">
        <v>1.07</v>
      </c>
      <c r="D2816">
        <v>1.19</v>
      </c>
      <c r="E2816">
        <v>1.07</v>
      </c>
      <c r="F2816">
        <v>1.1100000000000001</v>
      </c>
      <c r="G2816">
        <v>4776824</v>
      </c>
      <c r="H2816">
        <v>1.1233</v>
      </c>
    </row>
    <row r="2817" spans="1:8" x14ac:dyDescent="0.3">
      <c r="A2817" t="s">
        <v>752</v>
      </c>
      <c r="B2817" t="s">
        <v>771</v>
      </c>
      <c r="C2817">
        <v>1.1100000000000001</v>
      </c>
      <c r="D2817">
        <v>1.1200000000000001</v>
      </c>
      <c r="E2817">
        <v>1.07</v>
      </c>
      <c r="F2817">
        <v>1.0900000000000001</v>
      </c>
      <c r="G2817">
        <v>1061265</v>
      </c>
      <c r="H2817">
        <v>1.0932999999999999</v>
      </c>
    </row>
    <row r="2818" spans="1:8" x14ac:dyDescent="0.3">
      <c r="A2818" t="s">
        <v>752</v>
      </c>
      <c r="B2818" t="s">
        <v>772</v>
      </c>
      <c r="C2818">
        <v>1.0900000000000001</v>
      </c>
      <c r="D2818">
        <v>1.1200000000000001</v>
      </c>
      <c r="E2818">
        <v>1.07</v>
      </c>
      <c r="F2818">
        <v>1.0900000000000001</v>
      </c>
      <c r="G2818">
        <v>1017899</v>
      </c>
      <c r="H2818">
        <v>1.0932999999999999</v>
      </c>
    </row>
    <row r="2819" spans="1:8" x14ac:dyDescent="0.3">
      <c r="A2819" t="s">
        <v>752</v>
      </c>
      <c r="B2819" t="s">
        <v>773</v>
      </c>
      <c r="C2819">
        <v>1.1000000000000001</v>
      </c>
      <c r="D2819">
        <v>1.1299999999999999</v>
      </c>
      <c r="E2819">
        <v>1.07</v>
      </c>
      <c r="F2819">
        <v>1.08</v>
      </c>
      <c r="G2819">
        <v>526167</v>
      </c>
      <c r="H2819">
        <v>1.0932999999999999</v>
      </c>
    </row>
    <row r="2820" spans="1:8" x14ac:dyDescent="0.3">
      <c r="A2820" t="s">
        <v>752</v>
      </c>
      <c r="B2820" t="s">
        <v>774</v>
      </c>
      <c r="C2820">
        <v>1.05</v>
      </c>
      <c r="D2820">
        <v>1.07</v>
      </c>
      <c r="E2820">
        <v>1.02</v>
      </c>
      <c r="F2820">
        <v>1.04</v>
      </c>
      <c r="G2820">
        <v>345605</v>
      </c>
      <c r="H2820">
        <v>1.0432999999999999</v>
      </c>
    </row>
    <row r="2821" spans="1:8" x14ac:dyDescent="0.3">
      <c r="A2821" t="s">
        <v>752</v>
      </c>
      <c r="B2821" t="s">
        <v>775</v>
      </c>
      <c r="C2821">
        <v>1.03</v>
      </c>
      <c r="D2821">
        <v>1.03</v>
      </c>
      <c r="E2821">
        <v>0.96</v>
      </c>
      <c r="F2821">
        <v>0.96</v>
      </c>
      <c r="G2821">
        <v>385079</v>
      </c>
      <c r="H2821">
        <v>0.98329999999999995</v>
      </c>
    </row>
    <row r="2822" spans="1:8" x14ac:dyDescent="0.3">
      <c r="A2822" t="s">
        <v>752</v>
      </c>
      <c r="B2822" t="s">
        <v>776</v>
      </c>
      <c r="C2822">
        <v>0.96</v>
      </c>
      <c r="D2822">
        <v>1.01</v>
      </c>
      <c r="E2822">
        <v>0.92</v>
      </c>
      <c r="F2822">
        <v>0.97</v>
      </c>
      <c r="G2822">
        <v>401606</v>
      </c>
      <c r="H2822">
        <v>0.9667</v>
      </c>
    </row>
    <row r="2823" spans="1:8" x14ac:dyDescent="0.3">
      <c r="A2823" t="s">
        <v>752</v>
      </c>
      <c r="B2823" t="s">
        <v>777</v>
      </c>
      <c r="C2823">
        <v>0.98</v>
      </c>
      <c r="D2823">
        <v>0.99</v>
      </c>
      <c r="E2823">
        <v>0.96</v>
      </c>
      <c r="F2823">
        <v>0.98</v>
      </c>
      <c r="G2823">
        <v>134120</v>
      </c>
      <c r="H2823">
        <v>0.97670000000000001</v>
      </c>
    </row>
    <row r="2824" spans="1:8" x14ac:dyDescent="0.3">
      <c r="A2824" t="s">
        <v>752</v>
      </c>
      <c r="B2824" t="s">
        <v>778</v>
      </c>
      <c r="C2824">
        <v>0.98</v>
      </c>
      <c r="D2824">
        <v>1.03</v>
      </c>
      <c r="E2824">
        <v>0.98</v>
      </c>
      <c r="F2824">
        <v>1</v>
      </c>
      <c r="G2824">
        <v>221717</v>
      </c>
      <c r="H2824">
        <v>1.0033000000000001</v>
      </c>
    </row>
    <row r="2825" spans="1:8" x14ac:dyDescent="0.3">
      <c r="A2825" t="s">
        <v>752</v>
      </c>
      <c r="B2825" t="s">
        <v>779</v>
      </c>
      <c r="C2825">
        <v>1.01</v>
      </c>
      <c r="D2825">
        <v>1.06</v>
      </c>
      <c r="E2825">
        <v>1.01</v>
      </c>
      <c r="F2825">
        <v>1.03</v>
      </c>
      <c r="G2825">
        <v>388232</v>
      </c>
      <c r="H2825">
        <v>1.0333000000000001</v>
      </c>
    </row>
    <row r="2826" spans="1:8" x14ac:dyDescent="0.3">
      <c r="A2826" t="s">
        <v>752</v>
      </c>
      <c r="B2826" t="s">
        <v>780</v>
      </c>
      <c r="C2826">
        <v>1.04</v>
      </c>
      <c r="D2826">
        <v>1.05</v>
      </c>
      <c r="E2826">
        <v>1.01</v>
      </c>
      <c r="F2826">
        <v>1.03</v>
      </c>
      <c r="G2826">
        <v>206156</v>
      </c>
      <c r="H2826">
        <v>1.03</v>
      </c>
    </row>
    <row r="2827" spans="1:8" x14ac:dyDescent="0.3">
      <c r="A2827" t="s">
        <v>752</v>
      </c>
      <c r="B2827" t="s">
        <v>781</v>
      </c>
      <c r="C2827">
        <v>1.03</v>
      </c>
      <c r="D2827">
        <v>1.04</v>
      </c>
      <c r="E2827">
        <v>1.01</v>
      </c>
      <c r="F2827">
        <v>1.03</v>
      </c>
      <c r="G2827">
        <v>288122</v>
      </c>
      <c r="H2827">
        <v>1.0266999999999999</v>
      </c>
    </row>
    <row r="2828" spans="1:8" x14ac:dyDescent="0.3">
      <c r="A2828" t="s">
        <v>752</v>
      </c>
      <c r="B2828" t="s">
        <v>782</v>
      </c>
      <c r="C2828">
        <v>1.03</v>
      </c>
      <c r="D2828">
        <v>1.04</v>
      </c>
      <c r="E2828">
        <v>1.02</v>
      </c>
      <c r="F2828">
        <v>1.04</v>
      </c>
      <c r="G2828">
        <v>130260</v>
      </c>
      <c r="H2828">
        <v>1.0333000000000001</v>
      </c>
    </row>
    <row r="2829" spans="1:8" x14ac:dyDescent="0.3">
      <c r="A2829" t="s">
        <v>752</v>
      </c>
      <c r="B2829" t="s">
        <v>783</v>
      </c>
      <c r="C2829">
        <v>1.04</v>
      </c>
      <c r="D2829">
        <v>1.07</v>
      </c>
      <c r="E2829">
        <v>1.03</v>
      </c>
      <c r="F2829">
        <v>1.06</v>
      </c>
      <c r="G2829">
        <v>334141</v>
      </c>
      <c r="H2829">
        <v>1.0532999999999999</v>
      </c>
    </row>
    <row r="2830" spans="1:8" x14ac:dyDescent="0.3">
      <c r="A2830" t="s">
        <v>752</v>
      </c>
      <c r="B2830" t="s">
        <v>784</v>
      </c>
      <c r="C2830">
        <v>1.06</v>
      </c>
      <c r="D2830">
        <v>1.06</v>
      </c>
      <c r="E2830">
        <v>0.99</v>
      </c>
      <c r="F2830">
        <v>1.01</v>
      </c>
      <c r="G2830">
        <v>368081</v>
      </c>
      <c r="H2830">
        <v>1.02</v>
      </c>
    </row>
    <row r="2831" spans="1:8" x14ac:dyDescent="0.3">
      <c r="A2831" t="s">
        <v>752</v>
      </c>
      <c r="B2831" t="s">
        <v>785</v>
      </c>
      <c r="C2831">
        <v>1.01</v>
      </c>
      <c r="D2831">
        <v>1.03</v>
      </c>
      <c r="E2831">
        <v>1</v>
      </c>
      <c r="F2831">
        <v>1.02</v>
      </c>
      <c r="G2831">
        <v>191250</v>
      </c>
      <c r="H2831">
        <v>1.0166999999999999</v>
      </c>
    </row>
    <row r="2832" spans="1:8" x14ac:dyDescent="0.3">
      <c r="A2832" t="s">
        <v>752</v>
      </c>
      <c r="B2832" t="s">
        <v>786</v>
      </c>
      <c r="C2832">
        <v>1.03</v>
      </c>
      <c r="D2832">
        <v>1.04</v>
      </c>
      <c r="E2832">
        <v>1.01</v>
      </c>
      <c r="F2832">
        <v>1.02</v>
      </c>
      <c r="G2832">
        <v>319558</v>
      </c>
      <c r="H2832">
        <v>1.0233000000000001</v>
      </c>
    </row>
    <row r="2833" spans="1:8" x14ac:dyDescent="0.3">
      <c r="A2833" t="s">
        <v>752</v>
      </c>
      <c r="B2833" t="s">
        <v>787</v>
      </c>
      <c r="C2833">
        <v>1.01</v>
      </c>
      <c r="D2833">
        <v>1.02</v>
      </c>
      <c r="E2833">
        <v>1.01</v>
      </c>
      <c r="F2833">
        <v>1.02</v>
      </c>
      <c r="G2833">
        <v>75266</v>
      </c>
      <c r="H2833">
        <v>1.0166999999999999</v>
      </c>
    </row>
    <row r="2834" spans="1:8" x14ac:dyDescent="0.3">
      <c r="A2834" t="s">
        <v>752</v>
      </c>
      <c r="B2834" t="s">
        <v>788</v>
      </c>
      <c r="C2834">
        <v>1.01</v>
      </c>
      <c r="D2834">
        <v>1.02</v>
      </c>
      <c r="E2834">
        <v>0.99</v>
      </c>
      <c r="F2834">
        <v>1.01</v>
      </c>
      <c r="G2834">
        <v>215533</v>
      </c>
      <c r="H2834">
        <v>1.0066999999999999</v>
      </c>
    </row>
    <row r="2835" spans="1:8" x14ac:dyDescent="0.3">
      <c r="A2835" t="s">
        <v>752</v>
      </c>
      <c r="B2835" t="s">
        <v>789</v>
      </c>
      <c r="C2835">
        <v>1.01</v>
      </c>
      <c r="D2835">
        <v>1.03</v>
      </c>
      <c r="E2835">
        <v>1</v>
      </c>
      <c r="F2835">
        <v>1.02</v>
      </c>
      <c r="G2835">
        <v>139011</v>
      </c>
      <c r="H2835">
        <v>1.0166999999999999</v>
      </c>
    </row>
    <row r="2836" spans="1:8" x14ac:dyDescent="0.3">
      <c r="A2836" t="s">
        <v>752</v>
      </c>
      <c r="B2836" t="s">
        <v>790</v>
      </c>
      <c r="C2836">
        <v>1.02</v>
      </c>
      <c r="D2836">
        <v>1.04</v>
      </c>
      <c r="E2836">
        <v>1</v>
      </c>
      <c r="F2836">
        <v>1.03</v>
      </c>
      <c r="G2836">
        <v>228802</v>
      </c>
      <c r="H2836">
        <v>1.0233000000000001</v>
      </c>
    </row>
    <row r="2837" spans="1:8" x14ac:dyDescent="0.3">
      <c r="A2837" t="s">
        <v>752</v>
      </c>
      <c r="B2837" t="s">
        <v>791</v>
      </c>
      <c r="C2837">
        <v>1.01</v>
      </c>
      <c r="D2837">
        <v>1.01</v>
      </c>
      <c r="E2837">
        <v>0.97</v>
      </c>
      <c r="F2837">
        <v>0.99</v>
      </c>
      <c r="G2837">
        <v>227366</v>
      </c>
      <c r="H2837">
        <v>0.99</v>
      </c>
    </row>
    <row r="2838" spans="1:8" x14ac:dyDescent="0.3">
      <c r="A2838" t="s">
        <v>752</v>
      </c>
      <c r="B2838" t="s">
        <v>792</v>
      </c>
      <c r="C2838">
        <v>0.99</v>
      </c>
      <c r="D2838">
        <v>1.02</v>
      </c>
      <c r="E2838">
        <v>0.97</v>
      </c>
      <c r="F2838">
        <v>0.99</v>
      </c>
      <c r="G2838">
        <v>246919</v>
      </c>
      <c r="H2838">
        <v>0.99329999999999996</v>
      </c>
    </row>
    <row r="2839" spans="1:8" x14ac:dyDescent="0.3">
      <c r="A2839" t="s">
        <v>752</v>
      </c>
      <c r="B2839" t="s">
        <v>793</v>
      </c>
      <c r="C2839">
        <v>0.97</v>
      </c>
      <c r="D2839">
        <v>0.98</v>
      </c>
      <c r="E2839">
        <v>0.95</v>
      </c>
      <c r="F2839">
        <v>0.96</v>
      </c>
      <c r="G2839">
        <v>276687</v>
      </c>
      <c r="H2839">
        <v>0.96330000000000005</v>
      </c>
    </row>
    <row r="2840" spans="1:8" x14ac:dyDescent="0.3">
      <c r="A2840" t="s">
        <v>752</v>
      </c>
      <c r="B2840" t="s">
        <v>794</v>
      </c>
      <c r="C2840">
        <v>0.96</v>
      </c>
      <c r="D2840">
        <v>1.01</v>
      </c>
      <c r="E2840">
        <v>0.94</v>
      </c>
      <c r="F2840">
        <v>0.97</v>
      </c>
      <c r="G2840">
        <v>862703</v>
      </c>
      <c r="H2840">
        <v>0.97330000000000005</v>
      </c>
    </row>
    <row r="2841" spans="1:8" x14ac:dyDescent="0.3">
      <c r="A2841" t="s">
        <v>752</v>
      </c>
      <c r="B2841" t="s">
        <v>795</v>
      </c>
      <c r="C2841">
        <v>0.97</v>
      </c>
      <c r="D2841">
        <v>0.99</v>
      </c>
      <c r="E2841">
        <v>0.94</v>
      </c>
      <c r="F2841">
        <v>0.95</v>
      </c>
      <c r="G2841">
        <v>710351</v>
      </c>
      <c r="H2841">
        <v>0.96</v>
      </c>
    </row>
    <row r="2842" spans="1:8" x14ac:dyDescent="0.3">
      <c r="A2842" t="s">
        <v>752</v>
      </c>
      <c r="B2842" t="s">
        <v>796</v>
      </c>
      <c r="C2842">
        <v>0.95</v>
      </c>
      <c r="D2842">
        <v>0.97</v>
      </c>
      <c r="E2842">
        <v>0.94</v>
      </c>
      <c r="F2842">
        <v>0.95</v>
      </c>
      <c r="G2842">
        <v>438400</v>
      </c>
      <c r="H2842">
        <v>0.95330000000000004</v>
      </c>
    </row>
    <row r="2843" spans="1:8" x14ac:dyDescent="0.3">
      <c r="A2843" t="s">
        <v>752</v>
      </c>
      <c r="B2843" t="s">
        <v>797</v>
      </c>
      <c r="C2843">
        <v>0.92</v>
      </c>
      <c r="D2843">
        <v>0.94</v>
      </c>
      <c r="E2843">
        <v>0.81</v>
      </c>
      <c r="F2843">
        <v>0.86</v>
      </c>
      <c r="G2843">
        <v>730915</v>
      </c>
      <c r="H2843">
        <v>0.87</v>
      </c>
    </row>
    <row r="2844" spans="1:8" x14ac:dyDescent="0.3">
      <c r="A2844" t="s">
        <v>752</v>
      </c>
      <c r="B2844" t="s">
        <v>798</v>
      </c>
      <c r="C2844">
        <v>0.85</v>
      </c>
      <c r="D2844">
        <v>0.86</v>
      </c>
      <c r="E2844">
        <v>0.76</v>
      </c>
      <c r="F2844">
        <v>0.78</v>
      </c>
      <c r="G2844">
        <v>656998</v>
      </c>
      <c r="H2844">
        <v>0.8</v>
      </c>
    </row>
    <row r="2845" spans="1:8" x14ac:dyDescent="0.3">
      <c r="A2845" t="s">
        <v>752</v>
      </c>
      <c r="B2845" t="s">
        <v>799</v>
      </c>
      <c r="C2845">
        <v>0.8</v>
      </c>
      <c r="D2845">
        <v>0.81</v>
      </c>
      <c r="E2845">
        <v>0.79</v>
      </c>
      <c r="F2845">
        <v>0.8</v>
      </c>
      <c r="G2845">
        <v>532769</v>
      </c>
      <c r="H2845">
        <v>0.8</v>
      </c>
    </row>
    <row r="2846" spans="1:8" x14ac:dyDescent="0.3">
      <c r="A2846" t="s">
        <v>752</v>
      </c>
      <c r="B2846" t="s">
        <v>800</v>
      </c>
      <c r="C2846">
        <v>0.81</v>
      </c>
      <c r="D2846">
        <v>0.84</v>
      </c>
      <c r="E2846">
        <v>0.79</v>
      </c>
      <c r="F2846">
        <v>0.79</v>
      </c>
      <c r="G2846">
        <v>384770</v>
      </c>
      <c r="H2846">
        <v>0.80669999999999997</v>
      </c>
    </row>
    <row r="2847" spans="1:8" x14ac:dyDescent="0.3">
      <c r="A2847" t="s">
        <v>752</v>
      </c>
      <c r="B2847" t="s">
        <v>801</v>
      </c>
      <c r="C2847">
        <v>0.8</v>
      </c>
      <c r="D2847">
        <v>0.81</v>
      </c>
      <c r="E2847">
        <v>0.77</v>
      </c>
      <c r="F2847">
        <v>0.78</v>
      </c>
      <c r="G2847">
        <v>168217</v>
      </c>
      <c r="H2847">
        <v>0.78669999999999995</v>
      </c>
    </row>
    <row r="2848" spans="1:8" x14ac:dyDescent="0.3">
      <c r="A2848" t="s">
        <v>752</v>
      </c>
      <c r="B2848" t="s">
        <v>802</v>
      </c>
      <c r="C2848">
        <v>0.78</v>
      </c>
      <c r="D2848">
        <v>0.78</v>
      </c>
      <c r="E2848">
        <v>0.74</v>
      </c>
      <c r="F2848">
        <v>0.76</v>
      </c>
      <c r="G2848">
        <v>178971</v>
      </c>
      <c r="H2848">
        <v>0.76</v>
      </c>
    </row>
    <row r="2849" spans="1:8" x14ac:dyDescent="0.3">
      <c r="A2849" t="s">
        <v>752</v>
      </c>
      <c r="B2849" t="s">
        <v>803</v>
      </c>
      <c r="C2849">
        <v>0.76</v>
      </c>
      <c r="D2849">
        <v>0.78</v>
      </c>
      <c r="E2849">
        <v>0.76</v>
      </c>
      <c r="F2849">
        <v>0.78</v>
      </c>
      <c r="G2849">
        <v>30943</v>
      </c>
      <c r="H2849">
        <v>0.77329999999999999</v>
      </c>
    </row>
    <row r="2850" spans="1:8" x14ac:dyDescent="0.3">
      <c r="A2850" t="s">
        <v>752</v>
      </c>
      <c r="B2850" t="s">
        <v>804</v>
      </c>
      <c r="C2850">
        <v>0.78</v>
      </c>
      <c r="D2850">
        <v>0.8</v>
      </c>
      <c r="E2850">
        <v>0.77</v>
      </c>
      <c r="F2850">
        <v>0.8</v>
      </c>
      <c r="G2850">
        <v>144241</v>
      </c>
      <c r="H2850">
        <v>0.79</v>
      </c>
    </row>
    <row r="2851" spans="1:8" x14ac:dyDescent="0.3">
      <c r="A2851" t="s">
        <v>752</v>
      </c>
      <c r="B2851" t="s">
        <v>805</v>
      </c>
      <c r="C2851">
        <v>0.8</v>
      </c>
      <c r="D2851">
        <v>0.82</v>
      </c>
      <c r="E2851">
        <v>0.79</v>
      </c>
      <c r="F2851">
        <v>0.8</v>
      </c>
      <c r="G2851">
        <v>368748</v>
      </c>
      <c r="H2851">
        <v>0.80330000000000001</v>
      </c>
    </row>
    <row r="2852" spans="1:8" x14ac:dyDescent="0.3">
      <c r="A2852" t="s">
        <v>752</v>
      </c>
      <c r="B2852" t="s">
        <v>806</v>
      </c>
      <c r="C2852">
        <v>0.8</v>
      </c>
      <c r="D2852">
        <v>0.81</v>
      </c>
      <c r="E2852">
        <v>0.79</v>
      </c>
      <c r="F2852">
        <v>0.81</v>
      </c>
      <c r="G2852">
        <v>284005</v>
      </c>
      <c r="H2852">
        <v>0.80330000000000001</v>
      </c>
    </row>
    <row r="2853" spans="1:8" x14ac:dyDescent="0.3">
      <c r="A2853" t="s">
        <v>752</v>
      </c>
      <c r="B2853" t="s">
        <v>807</v>
      </c>
      <c r="C2853">
        <v>0.81</v>
      </c>
      <c r="D2853">
        <v>0.81</v>
      </c>
      <c r="E2853">
        <v>0.79</v>
      </c>
      <c r="F2853">
        <v>0.8</v>
      </c>
      <c r="G2853">
        <v>168121</v>
      </c>
      <c r="H2853">
        <v>0.8</v>
      </c>
    </row>
    <row r="2854" spans="1:8" x14ac:dyDescent="0.3">
      <c r="A2854" t="s">
        <v>752</v>
      </c>
      <c r="B2854" t="s">
        <v>808</v>
      </c>
      <c r="C2854">
        <v>0.79</v>
      </c>
      <c r="D2854">
        <v>0.81</v>
      </c>
      <c r="E2854">
        <v>0.79</v>
      </c>
      <c r="F2854">
        <v>0.8</v>
      </c>
      <c r="G2854">
        <v>196377</v>
      </c>
      <c r="H2854">
        <v>0.8</v>
      </c>
    </row>
    <row r="2855" spans="1:8" x14ac:dyDescent="0.3">
      <c r="A2855" t="s">
        <v>752</v>
      </c>
      <c r="B2855" t="s">
        <v>809</v>
      </c>
      <c r="C2855">
        <v>0.8</v>
      </c>
      <c r="D2855">
        <v>0.81</v>
      </c>
      <c r="E2855">
        <v>0.79</v>
      </c>
      <c r="F2855">
        <v>0.8</v>
      </c>
      <c r="G2855">
        <v>207949</v>
      </c>
      <c r="H2855">
        <v>0.8</v>
      </c>
    </row>
    <row r="2856" spans="1:8" x14ac:dyDescent="0.3">
      <c r="A2856" t="s">
        <v>752</v>
      </c>
      <c r="B2856" t="s">
        <v>810</v>
      </c>
      <c r="C2856">
        <v>0.79</v>
      </c>
      <c r="D2856">
        <v>0.81</v>
      </c>
      <c r="E2856">
        <v>0.79</v>
      </c>
      <c r="F2856">
        <v>0.81</v>
      </c>
      <c r="G2856">
        <v>366203</v>
      </c>
      <c r="H2856">
        <v>0.80330000000000001</v>
      </c>
    </row>
    <row r="2857" spans="1:8" x14ac:dyDescent="0.3">
      <c r="A2857" t="s">
        <v>752</v>
      </c>
      <c r="B2857" t="s">
        <v>811</v>
      </c>
      <c r="C2857">
        <v>0.81</v>
      </c>
      <c r="D2857">
        <v>0.84</v>
      </c>
      <c r="E2857">
        <v>0.8</v>
      </c>
      <c r="F2857">
        <v>0.81</v>
      </c>
      <c r="G2857">
        <v>833337</v>
      </c>
      <c r="H2857">
        <v>0.81669999999999998</v>
      </c>
    </row>
    <row r="2858" spans="1:8" x14ac:dyDescent="0.3">
      <c r="A2858" t="s">
        <v>752</v>
      </c>
      <c r="B2858" t="s">
        <v>812</v>
      </c>
      <c r="C2858">
        <v>0.82</v>
      </c>
      <c r="D2858">
        <v>0.84</v>
      </c>
      <c r="E2858">
        <v>0.81</v>
      </c>
      <c r="F2858">
        <v>0.83</v>
      </c>
      <c r="G2858">
        <v>284606</v>
      </c>
      <c r="H2858">
        <v>0.82669999999999999</v>
      </c>
    </row>
    <row r="2859" spans="1:8" x14ac:dyDescent="0.3">
      <c r="A2859" t="s">
        <v>752</v>
      </c>
      <c r="B2859" t="s">
        <v>813</v>
      </c>
      <c r="C2859">
        <v>0.84</v>
      </c>
      <c r="D2859">
        <v>0.84</v>
      </c>
      <c r="E2859">
        <v>0.8</v>
      </c>
      <c r="F2859">
        <v>0.8</v>
      </c>
      <c r="G2859">
        <v>305078</v>
      </c>
      <c r="H2859">
        <v>0.81330000000000002</v>
      </c>
    </row>
    <row r="2860" spans="1:8" x14ac:dyDescent="0.3">
      <c r="A2860" t="s">
        <v>752</v>
      </c>
      <c r="B2860" t="s">
        <v>814</v>
      </c>
      <c r="C2860">
        <v>0.81</v>
      </c>
      <c r="D2860">
        <v>0.81</v>
      </c>
      <c r="E2860">
        <v>0.78</v>
      </c>
      <c r="F2860">
        <v>0.78</v>
      </c>
      <c r="G2860">
        <v>213456</v>
      </c>
      <c r="H2860">
        <v>0.79</v>
      </c>
    </row>
    <row r="2861" spans="1:8" x14ac:dyDescent="0.3">
      <c r="A2861" t="s">
        <v>752</v>
      </c>
      <c r="B2861" t="s">
        <v>815</v>
      </c>
      <c r="C2861">
        <v>0.79</v>
      </c>
      <c r="D2861">
        <v>0.81</v>
      </c>
      <c r="E2861">
        <v>0.77</v>
      </c>
      <c r="F2861">
        <v>0.8</v>
      </c>
      <c r="G2861">
        <v>493445</v>
      </c>
      <c r="H2861">
        <v>0.79330000000000001</v>
      </c>
    </row>
    <row r="2862" spans="1:8" x14ac:dyDescent="0.3">
      <c r="A2862" t="s">
        <v>752</v>
      </c>
      <c r="B2862" t="s">
        <v>816</v>
      </c>
      <c r="C2862">
        <v>0.79</v>
      </c>
      <c r="D2862">
        <v>0.8</v>
      </c>
      <c r="E2862">
        <v>0.76</v>
      </c>
      <c r="F2862">
        <v>0.8</v>
      </c>
      <c r="G2862">
        <v>316433</v>
      </c>
      <c r="H2862">
        <v>0.78669999999999995</v>
      </c>
    </row>
    <row r="2863" spans="1:8" x14ac:dyDescent="0.3">
      <c r="A2863" t="s">
        <v>752</v>
      </c>
      <c r="B2863" t="s">
        <v>817</v>
      </c>
      <c r="C2863">
        <v>0.8</v>
      </c>
      <c r="D2863">
        <v>0.8</v>
      </c>
      <c r="E2863">
        <v>0.78</v>
      </c>
      <c r="F2863">
        <v>0.79</v>
      </c>
      <c r="G2863">
        <v>401849</v>
      </c>
      <c r="H2863">
        <v>0.79</v>
      </c>
    </row>
    <row r="2864" spans="1:8" x14ac:dyDescent="0.3">
      <c r="A2864" t="s">
        <v>537</v>
      </c>
      <c r="B2864" t="s">
        <v>696</v>
      </c>
      <c r="C2864">
        <v>10.69</v>
      </c>
      <c r="D2864">
        <v>10.91</v>
      </c>
      <c r="E2864">
        <v>10.17</v>
      </c>
      <c r="F2864">
        <v>10.29</v>
      </c>
      <c r="G2864">
        <v>1680962</v>
      </c>
      <c r="H2864">
        <v>10.4567</v>
      </c>
    </row>
    <row r="2865" spans="1:8" x14ac:dyDescent="0.3">
      <c r="A2865" t="s">
        <v>537</v>
      </c>
      <c r="B2865" t="s">
        <v>697</v>
      </c>
      <c r="C2865">
        <v>10.26</v>
      </c>
      <c r="D2865">
        <v>10.89</v>
      </c>
      <c r="E2865">
        <v>10.25</v>
      </c>
      <c r="F2865">
        <v>10.65</v>
      </c>
      <c r="G2865">
        <v>3249791</v>
      </c>
      <c r="H2865">
        <v>10.5967</v>
      </c>
    </row>
    <row r="2866" spans="1:8" x14ac:dyDescent="0.3">
      <c r="A2866" t="s">
        <v>537</v>
      </c>
      <c r="B2866" t="s">
        <v>698</v>
      </c>
      <c r="C2866">
        <v>10.68</v>
      </c>
      <c r="D2866">
        <v>11.14</v>
      </c>
      <c r="E2866">
        <v>10.63</v>
      </c>
      <c r="F2866">
        <v>10.96</v>
      </c>
      <c r="G2866">
        <v>3523732</v>
      </c>
      <c r="H2866">
        <v>10.91</v>
      </c>
    </row>
    <row r="2867" spans="1:8" x14ac:dyDescent="0.3">
      <c r="A2867" t="s">
        <v>537</v>
      </c>
      <c r="B2867" t="s">
        <v>699</v>
      </c>
      <c r="C2867">
        <v>11</v>
      </c>
      <c r="D2867">
        <v>11.51</v>
      </c>
      <c r="E2867">
        <v>10.87</v>
      </c>
      <c r="F2867">
        <v>11.15</v>
      </c>
      <c r="G2867">
        <v>3381074</v>
      </c>
      <c r="H2867">
        <v>11.1767</v>
      </c>
    </row>
    <row r="2868" spans="1:8" x14ac:dyDescent="0.3">
      <c r="A2868" t="s">
        <v>537</v>
      </c>
      <c r="B2868" t="s">
        <v>700</v>
      </c>
      <c r="C2868">
        <v>11.19</v>
      </c>
      <c r="D2868">
        <v>11.27</v>
      </c>
      <c r="E2868">
        <v>10.93</v>
      </c>
      <c r="F2868">
        <v>11.05</v>
      </c>
      <c r="G2868">
        <v>1874869</v>
      </c>
      <c r="H2868">
        <v>11.083299999999999</v>
      </c>
    </row>
    <row r="2869" spans="1:8" x14ac:dyDescent="0.3">
      <c r="A2869" t="s">
        <v>537</v>
      </c>
      <c r="B2869" t="s">
        <v>77</v>
      </c>
      <c r="C2869">
        <v>10.93</v>
      </c>
      <c r="D2869">
        <v>11.91</v>
      </c>
      <c r="E2869">
        <v>10.85</v>
      </c>
      <c r="F2869">
        <v>11.65</v>
      </c>
      <c r="G2869">
        <v>3858036</v>
      </c>
      <c r="H2869">
        <v>11.47</v>
      </c>
    </row>
    <row r="2870" spans="1:8" x14ac:dyDescent="0.3">
      <c r="A2870" t="s">
        <v>537</v>
      </c>
      <c r="B2870" t="s">
        <v>701</v>
      </c>
      <c r="C2870">
        <v>11.68</v>
      </c>
      <c r="D2870">
        <v>11.8</v>
      </c>
      <c r="E2870">
        <v>11.43</v>
      </c>
      <c r="F2870">
        <v>11.64</v>
      </c>
      <c r="G2870">
        <v>1770440</v>
      </c>
      <c r="H2870">
        <v>11.6233</v>
      </c>
    </row>
    <row r="2871" spans="1:8" x14ac:dyDescent="0.3">
      <c r="A2871" t="s">
        <v>537</v>
      </c>
      <c r="B2871" t="s">
        <v>702</v>
      </c>
      <c r="C2871">
        <v>11.69</v>
      </c>
      <c r="D2871">
        <v>11.94</v>
      </c>
      <c r="E2871">
        <v>11.61</v>
      </c>
      <c r="F2871">
        <v>11.88</v>
      </c>
      <c r="G2871">
        <v>1603186</v>
      </c>
      <c r="H2871">
        <v>11.81</v>
      </c>
    </row>
    <row r="2872" spans="1:8" x14ac:dyDescent="0.3">
      <c r="A2872" t="s">
        <v>537</v>
      </c>
      <c r="B2872" t="s">
        <v>139</v>
      </c>
      <c r="C2872">
        <v>11.88</v>
      </c>
      <c r="D2872">
        <v>13.06</v>
      </c>
      <c r="E2872">
        <v>11.85</v>
      </c>
      <c r="F2872">
        <v>13.06</v>
      </c>
      <c r="G2872">
        <v>4854913</v>
      </c>
      <c r="H2872">
        <v>12.656700000000001</v>
      </c>
    </row>
    <row r="2873" spans="1:8" x14ac:dyDescent="0.3">
      <c r="A2873" t="s">
        <v>537</v>
      </c>
      <c r="B2873" t="s">
        <v>156</v>
      </c>
      <c r="C2873">
        <v>13.18</v>
      </c>
      <c r="D2873">
        <v>13.58</v>
      </c>
      <c r="E2873">
        <v>12.03</v>
      </c>
      <c r="F2873">
        <v>12.1</v>
      </c>
      <c r="G2873">
        <v>10003180</v>
      </c>
      <c r="H2873">
        <v>12.57</v>
      </c>
    </row>
    <row r="2874" spans="1:8" x14ac:dyDescent="0.3">
      <c r="A2874" t="s">
        <v>537</v>
      </c>
      <c r="B2874" t="s">
        <v>703</v>
      </c>
      <c r="C2874">
        <v>12.16</v>
      </c>
      <c r="D2874">
        <v>12.91</v>
      </c>
      <c r="E2874">
        <v>12.16</v>
      </c>
      <c r="F2874">
        <v>12.7</v>
      </c>
      <c r="G2874">
        <v>3460134</v>
      </c>
      <c r="H2874">
        <v>12.59</v>
      </c>
    </row>
    <row r="2875" spans="1:8" x14ac:dyDescent="0.3">
      <c r="A2875" t="s">
        <v>537</v>
      </c>
      <c r="B2875" t="s">
        <v>223</v>
      </c>
      <c r="C2875">
        <v>12.5</v>
      </c>
      <c r="D2875">
        <v>13.05</v>
      </c>
      <c r="E2875">
        <v>11.89</v>
      </c>
      <c r="F2875">
        <v>12.79</v>
      </c>
      <c r="G2875">
        <v>1933417</v>
      </c>
      <c r="H2875">
        <v>12.576700000000001</v>
      </c>
    </row>
    <row r="2876" spans="1:8" x14ac:dyDescent="0.3">
      <c r="A2876" t="s">
        <v>537</v>
      </c>
      <c r="B2876" t="s">
        <v>228</v>
      </c>
      <c r="C2876">
        <v>12.79</v>
      </c>
      <c r="D2876">
        <v>14.03</v>
      </c>
      <c r="E2876">
        <v>12.38</v>
      </c>
      <c r="F2876">
        <v>14.03</v>
      </c>
      <c r="G2876">
        <v>6707486</v>
      </c>
      <c r="H2876">
        <v>13.48</v>
      </c>
    </row>
    <row r="2877" spans="1:8" x14ac:dyDescent="0.3">
      <c r="A2877" t="s">
        <v>537</v>
      </c>
      <c r="B2877" t="s">
        <v>704</v>
      </c>
      <c r="C2877">
        <v>14.17</v>
      </c>
      <c r="D2877">
        <v>14.5</v>
      </c>
      <c r="E2877">
        <v>13.81</v>
      </c>
      <c r="F2877">
        <v>13.92</v>
      </c>
      <c r="G2877">
        <v>4964969</v>
      </c>
      <c r="H2877">
        <v>14.076700000000001</v>
      </c>
    </row>
    <row r="2878" spans="1:8" x14ac:dyDescent="0.3">
      <c r="A2878" t="s">
        <v>537</v>
      </c>
      <c r="B2878" t="s">
        <v>705</v>
      </c>
      <c r="C2878">
        <v>14.1</v>
      </c>
      <c r="D2878">
        <v>15.05</v>
      </c>
      <c r="E2878">
        <v>13.83</v>
      </c>
      <c r="F2878">
        <v>14.89</v>
      </c>
      <c r="G2878">
        <v>6819808</v>
      </c>
      <c r="H2878">
        <v>14.59</v>
      </c>
    </row>
    <row r="2879" spans="1:8" x14ac:dyDescent="0.3">
      <c r="A2879" t="s">
        <v>537</v>
      </c>
      <c r="B2879" t="s">
        <v>706</v>
      </c>
      <c r="C2879">
        <v>14.89</v>
      </c>
      <c r="D2879">
        <v>15.03</v>
      </c>
      <c r="E2879">
        <v>13.83</v>
      </c>
      <c r="F2879">
        <v>14.18</v>
      </c>
      <c r="G2879">
        <v>5607663</v>
      </c>
      <c r="H2879">
        <v>14.3467</v>
      </c>
    </row>
    <row r="2880" spans="1:8" x14ac:dyDescent="0.3">
      <c r="A2880" t="s">
        <v>537</v>
      </c>
      <c r="B2880" t="s">
        <v>265</v>
      </c>
      <c r="C2880">
        <v>14.24</v>
      </c>
      <c r="D2880">
        <v>14.98</v>
      </c>
      <c r="E2880">
        <v>14</v>
      </c>
      <c r="F2880">
        <v>14.32</v>
      </c>
      <c r="G2880">
        <v>5319212</v>
      </c>
      <c r="H2880">
        <v>14.433299999999999</v>
      </c>
    </row>
    <row r="2881" spans="1:8" x14ac:dyDescent="0.3">
      <c r="A2881" t="s">
        <v>537</v>
      </c>
      <c r="B2881" t="s">
        <v>707</v>
      </c>
      <c r="C2881">
        <v>14.41</v>
      </c>
      <c r="D2881">
        <v>14.79</v>
      </c>
      <c r="E2881">
        <v>14.32</v>
      </c>
      <c r="F2881">
        <v>14.4</v>
      </c>
      <c r="G2881">
        <v>2522420</v>
      </c>
      <c r="H2881">
        <v>14.503299999999999</v>
      </c>
    </row>
    <row r="2882" spans="1:8" x14ac:dyDescent="0.3">
      <c r="A2882" t="s">
        <v>537</v>
      </c>
      <c r="B2882" t="s">
        <v>271</v>
      </c>
      <c r="C2882">
        <v>14.45</v>
      </c>
      <c r="D2882">
        <v>14.63</v>
      </c>
      <c r="E2882">
        <v>13.75</v>
      </c>
      <c r="F2882">
        <v>13.87</v>
      </c>
      <c r="G2882">
        <v>1686926</v>
      </c>
      <c r="H2882">
        <v>14.083299999999999</v>
      </c>
    </row>
    <row r="2883" spans="1:8" x14ac:dyDescent="0.3">
      <c r="A2883" t="s">
        <v>537</v>
      </c>
      <c r="B2883" t="s">
        <v>708</v>
      </c>
      <c r="C2883">
        <v>13.87</v>
      </c>
      <c r="D2883">
        <v>13.9</v>
      </c>
      <c r="E2883">
        <v>12.8</v>
      </c>
      <c r="F2883">
        <v>13.22</v>
      </c>
      <c r="G2883">
        <v>2124819</v>
      </c>
      <c r="H2883">
        <v>13.306699999999999</v>
      </c>
    </row>
    <row r="2884" spans="1:8" x14ac:dyDescent="0.3">
      <c r="A2884" t="s">
        <v>537</v>
      </c>
      <c r="B2884" t="s">
        <v>709</v>
      </c>
      <c r="C2884">
        <v>13.34</v>
      </c>
      <c r="D2884">
        <v>13.62</v>
      </c>
      <c r="E2884">
        <v>12.9</v>
      </c>
      <c r="F2884">
        <v>12.95</v>
      </c>
      <c r="G2884">
        <v>1533830</v>
      </c>
      <c r="H2884">
        <v>13.156700000000001</v>
      </c>
    </row>
    <row r="2885" spans="1:8" x14ac:dyDescent="0.3">
      <c r="A2885" t="s">
        <v>537</v>
      </c>
      <c r="B2885" t="s">
        <v>283</v>
      </c>
      <c r="C2885">
        <v>12.96</v>
      </c>
      <c r="D2885">
        <v>13.18</v>
      </c>
      <c r="E2885">
        <v>12.72</v>
      </c>
      <c r="F2885">
        <v>12.87</v>
      </c>
      <c r="G2885">
        <v>1245110</v>
      </c>
      <c r="H2885">
        <v>12.923299999999999</v>
      </c>
    </row>
    <row r="2886" spans="1:8" x14ac:dyDescent="0.3">
      <c r="A2886" t="s">
        <v>537</v>
      </c>
      <c r="B2886" t="s">
        <v>290</v>
      </c>
      <c r="C2886">
        <v>12.88</v>
      </c>
      <c r="D2886">
        <v>12.95</v>
      </c>
      <c r="E2886">
        <v>12.49</v>
      </c>
      <c r="F2886">
        <v>12.59</v>
      </c>
      <c r="G2886">
        <v>1209849</v>
      </c>
      <c r="H2886">
        <v>12.6767</v>
      </c>
    </row>
    <row r="2887" spans="1:8" x14ac:dyDescent="0.3">
      <c r="A2887" t="s">
        <v>537</v>
      </c>
      <c r="B2887" t="s">
        <v>710</v>
      </c>
      <c r="C2887">
        <v>12.66</v>
      </c>
      <c r="D2887">
        <v>13.09</v>
      </c>
      <c r="E2887">
        <v>12.55</v>
      </c>
      <c r="F2887">
        <v>12.71</v>
      </c>
      <c r="G2887">
        <v>1083667</v>
      </c>
      <c r="H2887">
        <v>12.783300000000001</v>
      </c>
    </row>
    <row r="2888" spans="1:8" x14ac:dyDescent="0.3">
      <c r="A2888" t="s">
        <v>537</v>
      </c>
      <c r="B2888" t="s">
        <v>512</v>
      </c>
      <c r="C2888">
        <v>12.77</v>
      </c>
      <c r="D2888">
        <v>13.1</v>
      </c>
      <c r="E2888">
        <v>12.56</v>
      </c>
      <c r="F2888">
        <v>12.84</v>
      </c>
      <c r="G2888">
        <v>1945143</v>
      </c>
      <c r="H2888">
        <v>12.833299999999999</v>
      </c>
    </row>
    <row r="2889" spans="1:8" x14ac:dyDescent="0.3">
      <c r="A2889" t="s">
        <v>537</v>
      </c>
      <c r="B2889" t="s">
        <v>91</v>
      </c>
      <c r="C2889">
        <v>11.72</v>
      </c>
      <c r="D2889">
        <v>13.1</v>
      </c>
      <c r="E2889">
        <v>11.72</v>
      </c>
      <c r="F2889">
        <v>12.71</v>
      </c>
      <c r="G2889">
        <v>2057798</v>
      </c>
      <c r="H2889">
        <v>12.51</v>
      </c>
    </row>
    <row r="2890" spans="1:8" x14ac:dyDescent="0.3">
      <c r="A2890" t="s">
        <v>537</v>
      </c>
      <c r="B2890" t="s">
        <v>93</v>
      </c>
      <c r="C2890">
        <v>12.69</v>
      </c>
      <c r="D2890">
        <v>13.57</v>
      </c>
      <c r="E2890">
        <v>12.69</v>
      </c>
      <c r="F2890">
        <v>13.29</v>
      </c>
      <c r="G2890">
        <v>3537617</v>
      </c>
      <c r="H2890">
        <v>13.183299999999999</v>
      </c>
    </row>
    <row r="2891" spans="1:8" x14ac:dyDescent="0.3">
      <c r="A2891" t="s">
        <v>537</v>
      </c>
      <c r="B2891" t="s">
        <v>711</v>
      </c>
      <c r="C2891">
        <v>13.25</v>
      </c>
      <c r="D2891">
        <v>13.28</v>
      </c>
      <c r="E2891">
        <v>12.78</v>
      </c>
      <c r="F2891">
        <v>12.87</v>
      </c>
      <c r="G2891">
        <v>1492509</v>
      </c>
      <c r="H2891">
        <v>12.976699999999999</v>
      </c>
    </row>
    <row r="2892" spans="1:8" x14ac:dyDescent="0.3">
      <c r="A2892" t="s">
        <v>537</v>
      </c>
      <c r="B2892" t="s">
        <v>712</v>
      </c>
      <c r="C2892">
        <v>12.93</v>
      </c>
      <c r="D2892">
        <v>13.4</v>
      </c>
      <c r="E2892">
        <v>12.9</v>
      </c>
      <c r="F2892">
        <v>13.16</v>
      </c>
      <c r="G2892">
        <v>2014287</v>
      </c>
      <c r="H2892">
        <v>13.1533</v>
      </c>
    </row>
    <row r="2893" spans="1:8" x14ac:dyDescent="0.3">
      <c r="A2893" t="s">
        <v>537</v>
      </c>
      <c r="B2893" t="s">
        <v>162</v>
      </c>
      <c r="C2893">
        <v>13.17</v>
      </c>
      <c r="D2893">
        <v>13.3</v>
      </c>
      <c r="E2893">
        <v>12.7</v>
      </c>
      <c r="F2893">
        <v>13.02</v>
      </c>
      <c r="G2893">
        <v>1853637</v>
      </c>
      <c r="H2893">
        <v>13.0067</v>
      </c>
    </row>
    <row r="2894" spans="1:8" x14ac:dyDescent="0.3">
      <c r="A2894" t="s">
        <v>537</v>
      </c>
      <c r="B2894" t="s">
        <v>220</v>
      </c>
      <c r="C2894">
        <v>12.61</v>
      </c>
      <c r="D2894">
        <v>12.94</v>
      </c>
      <c r="E2894">
        <v>12.4</v>
      </c>
      <c r="F2894">
        <v>12.7</v>
      </c>
      <c r="G2894">
        <v>901269</v>
      </c>
      <c r="H2894">
        <v>12.68</v>
      </c>
    </row>
    <row r="2895" spans="1:8" x14ac:dyDescent="0.3">
      <c r="A2895" t="s">
        <v>537</v>
      </c>
      <c r="B2895" t="s">
        <v>713</v>
      </c>
      <c r="C2895">
        <v>12.8</v>
      </c>
      <c r="D2895">
        <v>13.17</v>
      </c>
      <c r="E2895">
        <v>12.8</v>
      </c>
      <c r="F2895">
        <v>13.17</v>
      </c>
      <c r="G2895">
        <v>940705</v>
      </c>
      <c r="H2895">
        <v>13.0467</v>
      </c>
    </row>
    <row r="2896" spans="1:8" x14ac:dyDescent="0.3">
      <c r="A2896" t="s">
        <v>537</v>
      </c>
      <c r="B2896" t="s">
        <v>714</v>
      </c>
      <c r="C2896">
        <v>13.24</v>
      </c>
      <c r="D2896">
        <v>13.28</v>
      </c>
      <c r="E2896">
        <v>12.62</v>
      </c>
      <c r="F2896">
        <v>13.05</v>
      </c>
      <c r="G2896">
        <v>1031097</v>
      </c>
      <c r="H2896">
        <v>12.9833</v>
      </c>
    </row>
    <row r="2897" spans="1:8" x14ac:dyDescent="0.3">
      <c r="A2897" t="s">
        <v>537</v>
      </c>
      <c r="B2897" t="s">
        <v>715</v>
      </c>
      <c r="C2897">
        <v>13.05</v>
      </c>
      <c r="D2897">
        <v>13.09</v>
      </c>
      <c r="E2897">
        <v>12.44</v>
      </c>
      <c r="F2897">
        <v>12.46</v>
      </c>
      <c r="G2897">
        <v>1597464</v>
      </c>
      <c r="H2897">
        <v>12.6633</v>
      </c>
    </row>
    <row r="2898" spans="1:8" x14ac:dyDescent="0.3">
      <c r="A2898" t="s">
        <v>537</v>
      </c>
      <c r="B2898" t="s">
        <v>235</v>
      </c>
      <c r="C2898">
        <v>12.42</v>
      </c>
      <c r="D2898">
        <v>12.42</v>
      </c>
      <c r="E2898">
        <v>11.96</v>
      </c>
      <c r="F2898">
        <v>12.13</v>
      </c>
      <c r="G2898">
        <v>828989</v>
      </c>
      <c r="H2898">
        <v>12.17</v>
      </c>
    </row>
    <row r="2899" spans="1:8" x14ac:dyDescent="0.3">
      <c r="A2899" t="s">
        <v>537</v>
      </c>
      <c r="B2899" t="s">
        <v>259</v>
      </c>
      <c r="C2899">
        <v>12.16</v>
      </c>
      <c r="D2899">
        <v>12.2</v>
      </c>
      <c r="E2899">
        <v>11.64</v>
      </c>
      <c r="F2899">
        <v>11.9</v>
      </c>
      <c r="G2899">
        <v>1205480</v>
      </c>
      <c r="H2899">
        <v>11.9133</v>
      </c>
    </row>
    <row r="2900" spans="1:8" x14ac:dyDescent="0.3">
      <c r="A2900" t="s">
        <v>537</v>
      </c>
      <c r="B2900" t="s">
        <v>716</v>
      </c>
      <c r="C2900">
        <v>11.91</v>
      </c>
      <c r="D2900">
        <v>11.95</v>
      </c>
      <c r="E2900">
        <v>11.56</v>
      </c>
      <c r="F2900">
        <v>11.65</v>
      </c>
      <c r="G2900">
        <v>654971</v>
      </c>
      <c r="H2900">
        <v>11.72</v>
      </c>
    </row>
    <row r="2901" spans="1:8" x14ac:dyDescent="0.3">
      <c r="A2901" t="s">
        <v>537</v>
      </c>
      <c r="B2901" t="s">
        <v>269</v>
      </c>
      <c r="C2901">
        <v>11.75</v>
      </c>
      <c r="D2901">
        <v>11.77</v>
      </c>
      <c r="E2901">
        <v>11.44</v>
      </c>
      <c r="F2901">
        <v>11.5</v>
      </c>
      <c r="G2901">
        <v>909723</v>
      </c>
      <c r="H2901">
        <v>11.57</v>
      </c>
    </row>
    <row r="2902" spans="1:8" x14ac:dyDescent="0.3">
      <c r="A2902" t="s">
        <v>537</v>
      </c>
      <c r="B2902" t="s">
        <v>282</v>
      </c>
      <c r="C2902">
        <v>11.48</v>
      </c>
      <c r="D2902">
        <v>11.5</v>
      </c>
      <c r="E2902">
        <v>11.37</v>
      </c>
      <c r="F2902">
        <v>11.41</v>
      </c>
      <c r="G2902">
        <v>130134</v>
      </c>
      <c r="H2902">
        <v>11.4267</v>
      </c>
    </row>
    <row r="2903" spans="1:8" x14ac:dyDescent="0.3">
      <c r="A2903" t="s">
        <v>537</v>
      </c>
      <c r="B2903" t="s">
        <v>717</v>
      </c>
      <c r="C2903">
        <v>11.41</v>
      </c>
      <c r="D2903">
        <v>11.41</v>
      </c>
      <c r="E2903">
        <v>10.96</v>
      </c>
      <c r="F2903">
        <v>11.19</v>
      </c>
      <c r="G2903">
        <v>1240157</v>
      </c>
      <c r="H2903">
        <v>11.1867</v>
      </c>
    </row>
    <row r="2904" spans="1:8" x14ac:dyDescent="0.3">
      <c r="A2904" t="s">
        <v>537</v>
      </c>
      <c r="B2904" t="s">
        <v>285</v>
      </c>
      <c r="C2904">
        <v>11.19</v>
      </c>
      <c r="D2904">
        <v>11.27</v>
      </c>
      <c r="E2904">
        <v>10.67</v>
      </c>
      <c r="F2904">
        <v>10.74</v>
      </c>
      <c r="G2904">
        <v>1393133</v>
      </c>
      <c r="H2904">
        <v>10.8933</v>
      </c>
    </row>
    <row r="2905" spans="1:8" x14ac:dyDescent="0.3">
      <c r="A2905" t="s">
        <v>537</v>
      </c>
      <c r="B2905" t="s">
        <v>718</v>
      </c>
      <c r="C2905">
        <v>10.82</v>
      </c>
      <c r="D2905">
        <v>11.81</v>
      </c>
      <c r="E2905">
        <v>10.57</v>
      </c>
      <c r="F2905">
        <v>11.33</v>
      </c>
      <c r="G2905">
        <v>3181254</v>
      </c>
      <c r="H2905">
        <v>11.236700000000001</v>
      </c>
    </row>
    <row r="2906" spans="1:8" x14ac:dyDescent="0.3">
      <c r="A2906" t="s">
        <v>537</v>
      </c>
      <c r="B2906" t="s">
        <v>291</v>
      </c>
      <c r="C2906">
        <v>11.2</v>
      </c>
      <c r="D2906">
        <v>12.45</v>
      </c>
      <c r="E2906">
        <v>10.81</v>
      </c>
      <c r="F2906">
        <v>11.98</v>
      </c>
      <c r="G2906">
        <v>6623295</v>
      </c>
      <c r="H2906">
        <v>11.746700000000001</v>
      </c>
    </row>
    <row r="2907" spans="1:8" x14ac:dyDescent="0.3">
      <c r="A2907" t="s">
        <v>537</v>
      </c>
      <c r="B2907" t="s">
        <v>295</v>
      </c>
      <c r="C2907">
        <v>11.87</v>
      </c>
      <c r="D2907">
        <v>11.97</v>
      </c>
      <c r="E2907">
        <v>11.28</v>
      </c>
      <c r="F2907">
        <v>11.46</v>
      </c>
      <c r="G2907">
        <v>3044765</v>
      </c>
      <c r="H2907">
        <v>11.57</v>
      </c>
    </row>
    <row r="2908" spans="1:8" x14ac:dyDescent="0.3">
      <c r="A2908" t="s">
        <v>537</v>
      </c>
      <c r="B2908" t="s">
        <v>298</v>
      </c>
      <c r="C2908">
        <v>11.48</v>
      </c>
      <c r="D2908">
        <v>12.11</v>
      </c>
      <c r="E2908">
        <v>11.35</v>
      </c>
      <c r="F2908">
        <v>11.68</v>
      </c>
      <c r="G2908">
        <v>3572463</v>
      </c>
      <c r="H2908">
        <v>11.7133</v>
      </c>
    </row>
    <row r="2909" spans="1:8" x14ac:dyDescent="0.3">
      <c r="A2909" t="s">
        <v>537</v>
      </c>
      <c r="B2909" t="s">
        <v>719</v>
      </c>
      <c r="C2909">
        <v>11.71</v>
      </c>
      <c r="D2909">
        <v>11.96</v>
      </c>
      <c r="E2909">
        <v>11.29</v>
      </c>
      <c r="F2909">
        <v>11.45</v>
      </c>
      <c r="G2909">
        <v>2296655</v>
      </c>
      <c r="H2909">
        <v>11.566700000000001</v>
      </c>
    </row>
    <row r="2910" spans="1:8" x14ac:dyDescent="0.3">
      <c r="A2910" t="s">
        <v>537</v>
      </c>
      <c r="B2910" t="s">
        <v>720</v>
      </c>
      <c r="C2910">
        <v>11.49</v>
      </c>
      <c r="D2910">
        <v>11.74</v>
      </c>
      <c r="E2910">
        <v>11.45</v>
      </c>
      <c r="F2910">
        <v>11.5</v>
      </c>
      <c r="G2910">
        <v>1375427</v>
      </c>
      <c r="H2910">
        <v>11.5633</v>
      </c>
    </row>
    <row r="2911" spans="1:8" x14ac:dyDescent="0.3">
      <c r="A2911" t="s">
        <v>537</v>
      </c>
      <c r="B2911" t="s">
        <v>721</v>
      </c>
      <c r="C2911">
        <v>11.5</v>
      </c>
      <c r="D2911">
        <v>11.94</v>
      </c>
      <c r="E2911">
        <v>11.36</v>
      </c>
      <c r="F2911">
        <v>11.67</v>
      </c>
      <c r="G2911">
        <v>1924198</v>
      </c>
      <c r="H2911">
        <v>11.656700000000001</v>
      </c>
    </row>
    <row r="2912" spans="1:8" x14ac:dyDescent="0.3">
      <c r="A2912" t="s">
        <v>537</v>
      </c>
      <c r="B2912" t="s">
        <v>96</v>
      </c>
      <c r="C2912">
        <v>11.85</v>
      </c>
      <c r="D2912">
        <v>11.95</v>
      </c>
      <c r="E2912">
        <v>11.59</v>
      </c>
      <c r="F2912">
        <v>11.76</v>
      </c>
      <c r="G2912">
        <v>935911</v>
      </c>
      <c r="H2912">
        <v>11.7667</v>
      </c>
    </row>
    <row r="2913" spans="1:8" x14ac:dyDescent="0.3">
      <c r="A2913" t="s">
        <v>537</v>
      </c>
      <c r="B2913" t="s">
        <v>722</v>
      </c>
      <c r="C2913">
        <v>11.95</v>
      </c>
      <c r="D2913">
        <v>11.95</v>
      </c>
      <c r="E2913">
        <v>11.68</v>
      </c>
      <c r="F2913">
        <v>11.85</v>
      </c>
      <c r="G2913">
        <v>2053795</v>
      </c>
      <c r="H2913">
        <v>11.826700000000001</v>
      </c>
    </row>
    <row r="2914" spans="1:8" x14ac:dyDescent="0.3">
      <c r="A2914" t="s">
        <v>537</v>
      </c>
      <c r="B2914" t="s">
        <v>164</v>
      </c>
      <c r="C2914">
        <v>11.85</v>
      </c>
      <c r="D2914">
        <v>12.15</v>
      </c>
      <c r="E2914">
        <v>11.34</v>
      </c>
      <c r="F2914">
        <v>11.72</v>
      </c>
      <c r="G2914">
        <v>2729879</v>
      </c>
      <c r="H2914">
        <v>11.736700000000001</v>
      </c>
    </row>
    <row r="2915" spans="1:8" x14ac:dyDescent="0.3">
      <c r="A2915" t="s">
        <v>537</v>
      </c>
      <c r="B2915" t="s">
        <v>723</v>
      </c>
      <c r="C2915">
        <v>12.11</v>
      </c>
      <c r="D2915">
        <v>12.15</v>
      </c>
      <c r="E2915">
        <v>11.79</v>
      </c>
      <c r="F2915">
        <v>11.93</v>
      </c>
      <c r="G2915">
        <v>1992564</v>
      </c>
      <c r="H2915">
        <v>11.9567</v>
      </c>
    </row>
    <row r="2916" spans="1:8" x14ac:dyDescent="0.3">
      <c r="A2916" t="s">
        <v>537</v>
      </c>
      <c r="B2916" t="s">
        <v>724</v>
      </c>
      <c r="C2916">
        <v>11.98</v>
      </c>
      <c r="D2916">
        <v>12.26</v>
      </c>
      <c r="E2916">
        <v>11.8</v>
      </c>
      <c r="F2916">
        <v>12.24</v>
      </c>
      <c r="G2916">
        <v>1553300</v>
      </c>
      <c r="H2916">
        <v>12.1</v>
      </c>
    </row>
    <row r="2917" spans="1:8" x14ac:dyDescent="0.3">
      <c r="A2917" t="s">
        <v>537</v>
      </c>
      <c r="B2917" t="s">
        <v>725</v>
      </c>
      <c r="C2917">
        <v>12.36</v>
      </c>
      <c r="D2917">
        <v>13.17</v>
      </c>
      <c r="E2917">
        <v>12.02</v>
      </c>
      <c r="F2917">
        <v>12.31</v>
      </c>
      <c r="G2917">
        <v>3384049</v>
      </c>
      <c r="H2917">
        <v>12.5</v>
      </c>
    </row>
    <row r="2918" spans="1:8" x14ac:dyDescent="0.3">
      <c r="A2918" t="s">
        <v>537</v>
      </c>
      <c r="B2918" t="s">
        <v>242</v>
      </c>
      <c r="C2918">
        <v>12.32</v>
      </c>
      <c r="D2918">
        <v>12.32</v>
      </c>
      <c r="E2918">
        <v>11.89</v>
      </c>
      <c r="F2918">
        <v>12.07</v>
      </c>
      <c r="G2918">
        <v>1055298</v>
      </c>
      <c r="H2918">
        <v>12.093299999999999</v>
      </c>
    </row>
    <row r="2919" spans="1:8" x14ac:dyDescent="0.3">
      <c r="A2919" t="s">
        <v>537</v>
      </c>
      <c r="B2919" t="s">
        <v>726</v>
      </c>
      <c r="C2919">
        <v>12.08</v>
      </c>
      <c r="D2919">
        <v>13.07</v>
      </c>
      <c r="E2919">
        <v>12.08</v>
      </c>
      <c r="F2919">
        <v>13</v>
      </c>
      <c r="G2919">
        <v>3190449</v>
      </c>
      <c r="H2919">
        <v>12.716699999999999</v>
      </c>
    </row>
    <row r="2920" spans="1:8" x14ac:dyDescent="0.3">
      <c r="A2920" t="s">
        <v>537</v>
      </c>
      <c r="B2920" t="s">
        <v>727</v>
      </c>
      <c r="C2920">
        <v>13</v>
      </c>
      <c r="D2920">
        <v>13.89</v>
      </c>
      <c r="E2920">
        <v>12.96</v>
      </c>
      <c r="F2920">
        <v>13.24</v>
      </c>
      <c r="G2920">
        <v>3474218</v>
      </c>
      <c r="H2920">
        <v>13.363300000000001</v>
      </c>
    </row>
    <row r="2921" spans="1:8" x14ac:dyDescent="0.3">
      <c r="A2921" t="s">
        <v>537</v>
      </c>
      <c r="B2921" t="s">
        <v>728</v>
      </c>
      <c r="C2921">
        <v>13.35</v>
      </c>
      <c r="D2921">
        <v>13.48</v>
      </c>
      <c r="E2921">
        <v>13.16</v>
      </c>
      <c r="F2921">
        <v>13.17</v>
      </c>
      <c r="G2921">
        <v>1602611</v>
      </c>
      <c r="H2921">
        <v>13.27</v>
      </c>
    </row>
    <row r="2922" spans="1:8" x14ac:dyDescent="0.3">
      <c r="A2922" t="s">
        <v>537</v>
      </c>
      <c r="B2922" t="s">
        <v>729</v>
      </c>
      <c r="C2922">
        <v>13.17</v>
      </c>
      <c r="D2922">
        <v>13.35</v>
      </c>
      <c r="E2922">
        <v>12.84</v>
      </c>
      <c r="F2922">
        <v>13.07</v>
      </c>
      <c r="G2922">
        <v>2768345</v>
      </c>
      <c r="H2922">
        <v>13.0867</v>
      </c>
    </row>
    <row r="2923" spans="1:8" x14ac:dyDescent="0.3">
      <c r="A2923" t="s">
        <v>537</v>
      </c>
      <c r="B2923" t="s">
        <v>730</v>
      </c>
      <c r="C2923">
        <v>13.07</v>
      </c>
      <c r="D2923">
        <v>13.56</v>
      </c>
      <c r="E2923">
        <v>12.9</v>
      </c>
      <c r="F2923">
        <v>13.15</v>
      </c>
      <c r="G2923">
        <v>1891471</v>
      </c>
      <c r="H2923">
        <v>13.2033</v>
      </c>
    </row>
    <row r="2924" spans="1:8" x14ac:dyDescent="0.3">
      <c r="A2924" t="s">
        <v>537</v>
      </c>
      <c r="B2924" t="s">
        <v>731</v>
      </c>
      <c r="C2924">
        <v>13.23</v>
      </c>
      <c r="D2924">
        <v>13.59</v>
      </c>
      <c r="E2924">
        <v>12.95</v>
      </c>
      <c r="F2924">
        <v>13.26</v>
      </c>
      <c r="G2924">
        <v>2318635</v>
      </c>
      <c r="H2924">
        <v>13.2667</v>
      </c>
    </row>
    <row r="2925" spans="1:8" x14ac:dyDescent="0.3">
      <c r="A2925" t="s">
        <v>537</v>
      </c>
      <c r="B2925" t="s">
        <v>732</v>
      </c>
      <c r="C2925">
        <v>13.27</v>
      </c>
      <c r="D2925">
        <v>13.59</v>
      </c>
      <c r="E2925">
        <v>13.14</v>
      </c>
      <c r="F2925">
        <v>13.41</v>
      </c>
      <c r="G2925">
        <v>2656332</v>
      </c>
      <c r="H2925">
        <v>13.38</v>
      </c>
    </row>
    <row r="2926" spans="1:8" x14ac:dyDescent="0.3">
      <c r="A2926" t="s">
        <v>537</v>
      </c>
      <c r="B2926" t="s">
        <v>733</v>
      </c>
      <c r="C2926">
        <v>13.55</v>
      </c>
      <c r="D2926">
        <v>14.75</v>
      </c>
      <c r="E2926">
        <v>13.54</v>
      </c>
      <c r="F2926">
        <v>14.75</v>
      </c>
      <c r="G2926">
        <v>6179969</v>
      </c>
      <c r="H2926">
        <v>14.3467</v>
      </c>
    </row>
    <row r="2927" spans="1:8" x14ac:dyDescent="0.3">
      <c r="A2927" t="s">
        <v>537</v>
      </c>
      <c r="B2927" t="s">
        <v>734</v>
      </c>
      <c r="C2927">
        <v>15.75</v>
      </c>
      <c r="D2927">
        <v>15.75</v>
      </c>
      <c r="E2927">
        <v>14.1</v>
      </c>
      <c r="F2927">
        <v>14.45</v>
      </c>
      <c r="G2927">
        <v>5671017</v>
      </c>
      <c r="H2927">
        <v>14.7667</v>
      </c>
    </row>
    <row r="2928" spans="1:8" x14ac:dyDescent="0.3">
      <c r="A2928" t="s">
        <v>537</v>
      </c>
      <c r="B2928" t="s">
        <v>735</v>
      </c>
      <c r="C2928">
        <v>14.82</v>
      </c>
      <c r="D2928">
        <v>14.82</v>
      </c>
      <c r="E2928">
        <v>13.01</v>
      </c>
      <c r="F2928">
        <v>13.06</v>
      </c>
      <c r="G2928">
        <v>4529684</v>
      </c>
      <c r="H2928">
        <v>13.63</v>
      </c>
    </row>
    <row r="2929" spans="1:8" x14ac:dyDescent="0.3">
      <c r="A2929" t="s">
        <v>261</v>
      </c>
      <c r="B2929" t="s">
        <v>696</v>
      </c>
      <c r="C2929">
        <v>39.299999999999997</v>
      </c>
      <c r="D2929">
        <v>40.119999999999997</v>
      </c>
      <c r="E2929">
        <v>38.68</v>
      </c>
      <c r="F2929">
        <v>39.36</v>
      </c>
      <c r="G2929">
        <v>1671794</v>
      </c>
      <c r="H2929">
        <v>39.386699999999998</v>
      </c>
    </row>
    <row r="2930" spans="1:8" x14ac:dyDescent="0.3">
      <c r="A2930" t="s">
        <v>261</v>
      </c>
      <c r="B2930" t="s">
        <v>697</v>
      </c>
      <c r="C2930">
        <v>39.36</v>
      </c>
      <c r="D2930">
        <v>39.94</v>
      </c>
      <c r="E2930">
        <v>38.94</v>
      </c>
      <c r="F2930">
        <v>39.64</v>
      </c>
      <c r="G2930">
        <v>1318836</v>
      </c>
      <c r="H2930">
        <v>39.506700000000002</v>
      </c>
    </row>
    <row r="2931" spans="1:8" x14ac:dyDescent="0.3">
      <c r="A2931" t="s">
        <v>261</v>
      </c>
      <c r="B2931" t="s">
        <v>698</v>
      </c>
      <c r="C2931">
        <v>39.56</v>
      </c>
      <c r="D2931">
        <v>39.96</v>
      </c>
      <c r="E2931">
        <v>38.94</v>
      </c>
      <c r="F2931">
        <v>39.06</v>
      </c>
      <c r="G2931">
        <v>1558581</v>
      </c>
      <c r="H2931">
        <v>39.32</v>
      </c>
    </row>
    <row r="2932" spans="1:8" x14ac:dyDescent="0.3">
      <c r="A2932" t="s">
        <v>261</v>
      </c>
      <c r="B2932" t="s">
        <v>699</v>
      </c>
      <c r="C2932">
        <v>39.14</v>
      </c>
      <c r="D2932">
        <v>39.9</v>
      </c>
      <c r="E2932">
        <v>39.06</v>
      </c>
      <c r="F2932">
        <v>39.32</v>
      </c>
      <c r="G2932">
        <v>1296541</v>
      </c>
      <c r="H2932">
        <v>39.426699999999997</v>
      </c>
    </row>
    <row r="2933" spans="1:8" x14ac:dyDescent="0.3">
      <c r="A2933" t="s">
        <v>261</v>
      </c>
      <c r="B2933" t="s">
        <v>700</v>
      </c>
      <c r="C2933">
        <v>39.32</v>
      </c>
      <c r="D2933">
        <v>39.4</v>
      </c>
      <c r="E2933">
        <v>38.26</v>
      </c>
      <c r="F2933">
        <v>38.479999999999997</v>
      </c>
      <c r="G2933">
        <v>1113414</v>
      </c>
      <c r="H2933">
        <v>38.713299999999997</v>
      </c>
    </row>
    <row r="2934" spans="1:8" x14ac:dyDescent="0.3">
      <c r="A2934" t="s">
        <v>261</v>
      </c>
      <c r="B2934" t="s">
        <v>77</v>
      </c>
      <c r="C2934">
        <v>38.479999999999997</v>
      </c>
      <c r="D2934">
        <v>39</v>
      </c>
      <c r="E2934">
        <v>37.5</v>
      </c>
      <c r="F2934">
        <v>38.64</v>
      </c>
      <c r="G2934">
        <v>1107547</v>
      </c>
      <c r="H2934">
        <v>38.380000000000003</v>
      </c>
    </row>
    <row r="2935" spans="1:8" x14ac:dyDescent="0.3">
      <c r="A2935" t="s">
        <v>261</v>
      </c>
      <c r="B2935" t="s">
        <v>701</v>
      </c>
      <c r="C2935">
        <v>38.6</v>
      </c>
      <c r="D2935">
        <v>39.04</v>
      </c>
      <c r="E2935">
        <v>38.42</v>
      </c>
      <c r="F2935">
        <v>38.479999999999997</v>
      </c>
      <c r="G2935">
        <v>1019311</v>
      </c>
      <c r="H2935">
        <v>38.646700000000003</v>
      </c>
    </row>
    <row r="2936" spans="1:8" x14ac:dyDescent="0.3">
      <c r="A2936" t="s">
        <v>261</v>
      </c>
      <c r="B2936" t="s">
        <v>702</v>
      </c>
      <c r="C2936">
        <v>38.5</v>
      </c>
      <c r="D2936">
        <v>39.1</v>
      </c>
      <c r="E2936">
        <v>38.4</v>
      </c>
      <c r="F2936">
        <v>38.46</v>
      </c>
      <c r="G2936">
        <v>906285</v>
      </c>
      <c r="H2936">
        <v>38.653300000000002</v>
      </c>
    </row>
    <row r="2937" spans="1:8" x14ac:dyDescent="0.3">
      <c r="A2937" t="s">
        <v>261</v>
      </c>
      <c r="B2937" t="s">
        <v>139</v>
      </c>
      <c r="C2937">
        <v>38.1</v>
      </c>
      <c r="D2937">
        <v>38.56</v>
      </c>
      <c r="E2937">
        <v>37.799999999999997</v>
      </c>
      <c r="F2937">
        <v>37.979999999999997</v>
      </c>
      <c r="G2937">
        <v>679807</v>
      </c>
      <c r="H2937">
        <v>38.113300000000002</v>
      </c>
    </row>
    <row r="2938" spans="1:8" x14ac:dyDescent="0.3">
      <c r="A2938" t="s">
        <v>261</v>
      </c>
      <c r="B2938" t="s">
        <v>156</v>
      </c>
      <c r="C2938">
        <v>37.72</v>
      </c>
      <c r="D2938">
        <v>38.68</v>
      </c>
      <c r="E2938">
        <v>37.72</v>
      </c>
      <c r="F2938">
        <v>38.14</v>
      </c>
      <c r="G2938">
        <v>729941</v>
      </c>
      <c r="H2938">
        <v>38.18</v>
      </c>
    </row>
    <row r="2939" spans="1:8" x14ac:dyDescent="0.3">
      <c r="A2939" t="s">
        <v>261</v>
      </c>
      <c r="B2939" t="s">
        <v>703</v>
      </c>
      <c r="C2939">
        <v>38.200000000000003</v>
      </c>
      <c r="D2939">
        <v>39.5</v>
      </c>
      <c r="E2939">
        <v>38.200000000000003</v>
      </c>
      <c r="F2939">
        <v>39.26</v>
      </c>
      <c r="G2939">
        <v>1110936</v>
      </c>
      <c r="H2939">
        <v>38.986699999999999</v>
      </c>
    </row>
    <row r="2940" spans="1:8" x14ac:dyDescent="0.3">
      <c r="A2940" t="s">
        <v>261</v>
      </c>
      <c r="B2940" t="s">
        <v>223</v>
      </c>
      <c r="C2940">
        <v>39.26</v>
      </c>
      <c r="D2940">
        <v>40.799999999999997</v>
      </c>
      <c r="E2940">
        <v>39</v>
      </c>
      <c r="F2940">
        <v>39.799999999999997</v>
      </c>
      <c r="G2940">
        <v>1832321</v>
      </c>
      <c r="H2940">
        <v>39.866700000000002</v>
      </c>
    </row>
    <row r="2941" spans="1:8" x14ac:dyDescent="0.3">
      <c r="A2941" t="s">
        <v>261</v>
      </c>
      <c r="B2941" t="s">
        <v>228</v>
      </c>
      <c r="C2941">
        <v>39.799999999999997</v>
      </c>
      <c r="D2941">
        <v>40.9</v>
      </c>
      <c r="E2941">
        <v>39.5</v>
      </c>
      <c r="F2941">
        <v>40</v>
      </c>
      <c r="G2941">
        <v>1536968</v>
      </c>
      <c r="H2941">
        <v>40.133299999999998</v>
      </c>
    </row>
    <row r="2942" spans="1:8" x14ac:dyDescent="0.3">
      <c r="A2942" t="s">
        <v>261</v>
      </c>
      <c r="B2942" t="s">
        <v>704</v>
      </c>
      <c r="C2942">
        <v>40.14</v>
      </c>
      <c r="D2942">
        <v>40.74</v>
      </c>
      <c r="E2942">
        <v>39.74</v>
      </c>
      <c r="F2942">
        <v>40.32</v>
      </c>
      <c r="G2942">
        <v>1495152</v>
      </c>
      <c r="H2942">
        <v>40.2667</v>
      </c>
    </row>
    <row r="2943" spans="1:8" x14ac:dyDescent="0.3">
      <c r="A2943" t="s">
        <v>261</v>
      </c>
      <c r="B2943" t="s">
        <v>705</v>
      </c>
      <c r="C2943">
        <v>40.32</v>
      </c>
      <c r="D2943">
        <v>40.56</v>
      </c>
      <c r="E2943">
        <v>39.92</v>
      </c>
      <c r="F2943">
        <v>40.36</v>
      </c>
      <c r="G2943">
        <v>950551</v>
      </c>
      <c r="H2943">
        <v>40.28</v>
      </c>
    </row>
    <row r="2944" spans="1:8" x14ac:dyDescent="0.3">
      <c r="A2944" t="s">
        <v>261</v>
      </c>
      <c r="B2944" t="s">
        <v>706</v>
      </c>
      <c r="C2944">
        <v>40.659999999999997</v>
      </c>
      <c r="D2944">
        <v>41.58</v>
      </c>
      <c r="E2944">
        <v>40.54</v>
      </c>
      <c r="F2944">
        <v>41.16</v>
      </c>
      <c r="G2944">
        <v>1799371</v>
      </c>
      <c r="H2944">
        <v>41.093299999999999</v>
      </c>
    </row>
    <row r="2945" spans="1:8" x14ac:dyDescent="0.3">
      <c r="A2945" t="s">
        <v>261</v>
      </c>
      <c r="B2945" t="s">
        <v>265</v>
      </c>
      <c r="C2945">
        <v>41.5</v>
      </c>
      <c r="D2945">
        <v>41.76</v>
      </c>
      <c r="E2945">
        <v>40.659999999999997</v>
      </c>
      <c r="F2945">
        <v>41.48</v>
      </c>
      <c r="G2945">
        <v>1287032</v>
      </c>
      <c r="H2945">
        <v>41.3</v>
      </c>
    </row>
    <row r="2946" spans="1:8" x14ac:dyDescent="0.3">
      <c r="A2946" t="s">
        <v>261</v>
      </c>
      <c r="B2946" t="s">
        <v>707</v>
      </c>
      <c r="C2946">
        <v>41.52</v>
      </c>
      <c r="D2946">
        <v>41.82</v>
      </c>
      <c r="E2946">
        <v>40.26</v>
      </c>
      <c r="F2946">
        <v>40.26</v>
      </c>
      <c r="G2946">
        <v>1477069</v>
      </c>
      <c r="H2946">
        <v>40.78</v>
      </c>
    </row>
    <row r="2947" spans="1:8" x14ac:dyDescent="0.3">
      <c r="A2947" t="s">
        <v>261</v>
      </c>
      <c r="B2947" t="s">
        <v>271</v>
      </c>
      <c r="C2947">
        <v>40</v>
      </c>
      <c r="D2947">
        <v>40.5</v>
      </c>
      <c r="E2947">
        <v>38</v>
      </c>
      <c r="F2947">
        <v>38.159999999999997</v>
      </c>
      <c r="G2947">
        <v>1182083</v>
      </c>
      <c r="H2947">
        <v>38.886699999999998</v>
      </c>
    </row>
    <row r="2948" spans="1:8" x14ac:dyDescent="0.3">
      <c r="A2948" t="s">
        <v>261</v>
      </c>
      <c r="B2948" t="s">
        <v>708</v>
      </c>
      <c r="C2948">
        <v>38.4</v>
      </c>
      <c r="D2948">
        <v>38.76</v>
      </c>
      <c r="E2948">
        <v>37.92</v>
      </c>
      <c r="F2948">
        <v>38.5</v>
      </c>
      <c r="G2948">
        <v>804563</v>
      </c>
      <c r="H2948">
        <v>38.393300000000004</v>
      </c>
    </row>
    <row r="2949" spans="1:8" x14ac:dyDescent="0.3">
      <c r="A2949" t="s">
        <v>261</v>
      </c>
      <c r="B2949" t="s">
        <v>709</v>
      </c>
      <c r="C2949">
        <v>38.5</v>
      </c>
      <c r="D2949">
        <v>39.36</v>
      </c>
      <c r="E2949">
        <v>38.18</v>
      </c>
      <c r="F2949">
        <v>38.74</v>
      </c>
      <c r="G2949">
        <v>899161</v>
      </c>
      <c r="H2949">
        <v>38.76</v>
      </c>
    </row>
    <row r="2950" spans="1:8" x14ac:dyDescent="0.3">
      <c r="A2950" t="s">
        <v>261</v>
      </c>
      <c r="B2950" t="s">
        <v>283</v>
      </c>
      <c r="C2950">
        <v>38.64</v>
      </c>
      <c r="D2950">
        <v>38.799999999999997</v>
      </c>
      <c r="E2950">
        <v>37.4</v>
      </c>
      <c r="F2950">
        <v>37.6</v>
      </c>
      <c r="G2950">
        <v>750737</v>
      </c>
      <c r="H2950">
        <v>37.933300000000003</v>
      </c>
    </row>
    <row r="2951" spans="1:8" x14ac:dyDescent="0.3">
      <c r="A2951" t="s">
        <v>261</v>
      </c>
      <c r="B2951" t="s">
        <v>290</v>
      </c>
      <c r="C2951">
        <v>37.6</v>
      </c>
      <c r="D2951">
        <v>38.24</v>
      </c>
      <c r="E2951">
        <v>37.4</v>
      </c>
      <c r="F2951">
        <v>37.76</v>
      </c>
      <c r="G2951">
        <v>921308</v>
      </c>
      <c r="H2951">
        <v>37.799999999999997</v>
      </c>
    </row>
    <row r="2952" spans="1:8" x14ac:dyDescent="0.3">
      <c r="A2952" t="s">
        <v>261</v>
      </c>
      <c r="B2952" t="s">
        <v>710</v>
      </c>
      <c r="C2952">
        <v>37.86</v>
      </c>
      <c r="D2952">
        <v>38</v>
      </c>
      <c r="E2952">
        <v>37.340000000000003</v>
      </c>
      <c r="F2952">
        <v>37.619999999999997</v>
      </c>
      <c r="G2952">
        <v>534370</v>
      </c>
      <c r="H2952">
        <v>37.653300000000002</v>
      </c>
    </row>
    <row r="2953" spans="1:8" x14ac:dyDescent="0.3">
      <c r="A2953" t="s">
        <v>261</v>
      </c>
      <c r="B2953" t="s">
        <v>512</v>
      </c>
      <c r="C2953">
        <v>37.92</v>
      </c>
      <c r="D2953">
        <v>38.299999999999997</v>
      </c>
      <c r="E2953">
        <v>36.82</v>
      </c>
      <c r="F2953">
        <v>37.4</v>
      </c>
      <c r="G2953">
        <v>842847</v>
      </c>
      <c r="H2953">
        <v>37.506700000000002</v>
      </c>
    </row>
    <row r="2954" spans="1:8" x14ac:dyDescent="0.3">
      <c r="A2954" t="s">
        <v>261</v>
      </c>
      <c r="B2954" t="s">
        <v>91</v>
      </c>
      <c r="C2954">
        <v>33.799999999999997</v>
      </c>
      <c r="D2954">
        <v>35.86</v>
      </c>
      <c r="E2954">
        <v>33.799999999999997</v>
      </c>
      <c r="F2954">
        <v>35.799999999999997</v>
      </c>
      <c r="G2954">
        <v>1005931</v>
      </c>
      <c r="H2954">
        <v>35.153300000000002</v>
      </c>
    </row>
    <row r="2955" spans="1:8" x14ac:dyDescent="0.3">
      <c r="A2955" t="s">
        <v>261</v>
      </c>
      <c r="B2955" t="s">
        <v>93</v>
      </c>
      <c r="C2955">
        <v>35.799999999999997</v>
      </c>
      <c r="D2955">
        <v>36.04</v>
      </c>
      <c r="E2955">
        <v>34.74</v>
      </c>
      <c r="F2955">
        <v>34.74</v>
      </c>
      <c r="G2955">
        <v>793576</v>
      </c>
      <c r="H2955">
        <v>35.173299999999998</v>
      </c>
    </row>
    <row r="2956" spans="1:8" x14ac:dyDescent="0.3">
      <c r="A2956" t="s">
        <v>261</v>
      </c>
      <c r="B2956" t="s">
        <v>711</v>
      </c>
      <c r="C2956">
        <v>34.020000000000003</v>
      </c>
      <c r="D2956">
        <v>35.44</v>
      </c>
      <c r="E2956">
        <v>34.020000000000003</v>
      </c>
      <c r="F2956">
        <v>35.119999999999997</v>
      </c>
      <c r="G2956">
        <v>700231</v>
      </c>
      <c r="H2956">
        <v>34.86</v>
      </c>
    </row>
    <row r="2957" spans="1:8" x14ac:dyDescent="0.3">
      <c r="A2957" t="s">
        <v>261</v>
      </c>
      <c r="B2957" t="s">
        <v>712</v>
      </c>
      <c r="C2957">
        <v>35.46</v>
      </c>
      <c r="D2957">
        <v>36.72</v>
      </c>
      <c r="E2957">
        <v>35.340000000000003</v>
      </c>
      <c r="F2957">
        <v>36.299999999999997</v>
      </c>
      <c r="G2957">
        <v>894042</v>
      </c>
      <c r="H2957">
        <v>36.119999999999997</v>
      </c>
    </row>
    <row r="2958" spans="1:8" x14ac:dyDescent="0.3">
      <c r="A2958" t="s">
        <v>261</v>
      </c>
      <c r="B2958" t="s">
        <v>162</v>
      </c>
      <c r="C2958">
        <v>36.299999999999997</v>
      </c>
      <c r="D2958">
        <v>36.340000000000003</v>
      </c>
      <c r="E2958">
        <v>35.04</v>
      </c>
      <c r="F2958">
        <v>35.380000000000003</v>
      </c>
      <c r="G2958">
        <v>570478</v>
      </c>
      <c r="H2958">
        <v>35.5867</v>
      </c>
    </row>
    <row r="2959" spans="1:8" x14ac:dyDescent="0.3">
      <c r="A2959" t="s">
        <v>261</v>
      </c>
      <c r="B2959" t="s">
        <v>220</v>
      </c>
      <c r="C2959">
        <v>35.380000000000003</v>
      </c>
      <c r="D2959">
        <v>35.380000000000003</v>
      </c>
      <c r="E2959">
        <v>34.22</v>
      </c>
      <c r="F2959">
        <v>35.200000000000003</v>
      </c>
      <c r="G2959">
        <v>646232</v>
      </c>
      <c r="H2959">
        <v>34.933300000000003</v>
      </c>
    </row>
    <row r="2960" spans="1:8" x14ac:dyDescent="0.3">
      <c r="A2960" t="s">
        <v>261</v>
      </c>
      <c r="B2960" t="s">
        <v>713</v>
      </c>
      <c r="C2960">
        <v>35.9</v>
      </c>
      <c r="D2960">
        <v>37.24</v>
      </c>
      <c r="E2960">
        <v>35.76</v>
      </c>
      <c r="F2960">
        <v>37.020000000000003</v>
      </c>
      <c r="G2960">
        <v>884558</v>
      </c>
      <c r="H2960">
        <v>36.673299999999998</v>
      </c>
    </row>
    <row r="2961" spans="1:8" x14ac:dyDescent="0.3">
      <c r="A2961" t="s">
        <v>261</v>
      </c>
      <c r="B2961" t="s">
        <v>714</v>
      </c>
      <c r="C2961">
        <v>37.5</v>
      </c>
      <c r="D2961">
        <v>37.5</v>
      </c>
      <c r="E2961">
        <v>36.58</v>
      </c>
      <c r="F2961">
        <v>37.14</v>
      </c>
      <c r="G2961">
        <v>645520</v>
      </c>
      <c r="H2961">
        <v>37.073300000000003</v>
      </c>
    </row>
    <row r="2962" spans="1:8" x14ac:dyDescent="0.3">
      <c r="A2962" t="s">
        <v>261</v>
      </c>
      <c r="B2962" t="s">
        <v>715</v>
      </c>
      <c r="C2962">
        <v>37.119999999999997</v>
      </c>
      <c r="D2962">
        <v>37.119999999999997</v>
      </c>
      <c r="E2962">
        <v>35.64</v>
      </c>
      <c r="F2962">
        <v>36.159999999999997</v>
      </c>
      <c r="G2962">
        <v>1002364</v>
      </c>
      <c r="H2962">
        <v>36.306699999999999</v>
      </c>
    </row>
    <row r="2963" spans="1:8" x14ac:dyDescent="0.3">
      <c r="A2963" t="s">
        <v>261</v>
      </c>
      <c r="B2963" t="s">
        <v>235</v>
      </c>
      <c r="C2963">
        <v>36.159999999999997</v>
      </c>
      <c r="D2963">
        <v>36.159999999999997</v>
      </c>
      <c r="E2963">
        <v>35.22</v>
      </c>
      <c r="F2963">
        <v>35.659999999999997</v>
      </c>
      <c r="G2963">
        <v>553901</v>
      </c>
      <c r="H2963">
        <v>35.68</v>
      </c>
    </row>
    <row r="2964" spans="1:8" x14ac:dyDescent="0.3">
      <c r="A2964" t="s">
        <v>261</v>
      </c>
      <c r="B2964" t="s">
        <v>259</v>
      </c>
      <c r="C2964">
        <v>35.659999999999997</v>
      </c>
      <c r="D2964">
        <v>35.92</v>
      </c>
      <c r="E2964">
        <v>35.18</v>
      </c>
      <c r="F2964">
        <v>35.520000000000003</v>
      </c>
      <c r="G2964">
        <v>367208</v>
      </c>
      <c r="H2964">
        <v>35.54</v>
      </c>
    </row>
    <row r="2965" spans="1:8" x14ac:dyDescent="0.3">
      <c r="A2965" t="s">
        <v>261</v>
      </c>
      <c r="B2965" t="s">
        <v>716</v>
      </c>
      <c r="C2965">
        <v>35.54</v>
      </c>
      <c r="D2965">
        <v>39</v>
      </c>
      <c r="E2965">
        <v>35.54</v>
      </c>
      <c r="F2965">
        <v>37.32</v>
      </c>
      <c r="G2965">
        <v>2246985</v>
      </c>
      <c r="H2965">
        <v>37.286700000000003</v>
      </c>
    </row>
    <row r="2966" spans="1:8" x14ac:dyDescent="0.3">
      <c r="A2966" t="s">
        <v>261</v>
      </c>
      <c r="B2966" t="s">
        <v>269</v>
      </c>
      <c r="C2966">
        <v>37.32</v>
      </c>
      <c r="D2966">
        <v>37.42</v>
      </c>
      <c r="E2966">
        <v>36.26</v>
      </c>
      <c r="F2966">
        <v>36.340000000000003</v>
      </c>
      <c r="G2966">
        <v>1085840</v>
      </c>
      <c r="H2966">
        <v>36.673299999999998</v>
      </c>
    </row>
    <row r="2967" spans="1:8" x14ac:dyDescent="0.3">
      <c r="A2967" t="s">
        <v>261</v>
      </c>
      <c r="B2967" t="s">
        <v>282</v>
      </c>
      <c r="C2967">
        <v>36.340000000000003</v>
      </c>
      <c r="D2967">
        <v>36.76</v>
      </c>
      <c r="E2967">
        <v>36.159999999999997</v>
      </c>
      <c r="F2967">
        <v>36.58</v>
      </c>
      <c r="G2967">
        <v>244832</v>
      </c>
      <c r="H2967">
        <v>36.5</v>
      </c>
    </row>
    <row r="2968" spans="1:8" x14ac:dyDescent="0.3">
      <c r="A2968" t="s">
        <v>261</v>
      </c>
      <c r="B2968" t="s">
        <v>717</v>
      </c>
      <c r="C2968">
        <v>36.58</v>
      </c>
      <c r="D2968">
        <v>37.1</v>
      </c>
      <c r="E2968">
        <v>35.44</v>
      </c>
      <c r="F2968">
        <v>37.1</v>
      </c>
      <c r="G2968">
        <v>852617</v>
      </c>
      <c r="H2968">
        <v>36.546700000000001</v>
      </c>
    </row>
    <row r="2969" spans="1:8" x14ac:dyDescent="0.3">
      <c r="A2969" t="s">
        <v>261</v>
      </c>
      <c r="B2969" t="s">
        <v>285</v>
      </c>
      <c r="C2969">
        <v>37.1</v>
      </c>
      <c r="D2969">
        <v>37.1</v>
      </c>
      <c r="E2969">
        <v>36.08</v>
      </c>
      <c r="F2969">
        <v>36.159999999999997</v>
      </c>
      <c r="G2969">
        <v>505736</v>
      </c>
      <c r="H2969">
        <v>36.4467</v>
      </c>
    </row>
    <row r="2970" spans="1:8" x14ac:dyDescent="0.3">
      <c r="A2970" t="s">
        <v>261</v>
      </c>
      <c r="B2970" t="s">
        <v>718</v>
      </c>
      <c r="C2970">
        <v>36.020000000000003</v>
      </c>
      <c r="D2970">
        <v>36.700000000000003</v>
      </c>
      <c r="E2970">
        <v>35.020000000000003</v>
      </c>
      <c r="F2970">
        <v>36.200000000000003</v>
      </c>
      <c r="G2970">
        <v>628736</v>
      </c>
      <c r="H2970">
        <v>35.973300000000002</v>
      </c>
    </row>
    <row r="2971" spans="1:8" x14ac:dyDescent="0.3">
      <c r="A2971" t="s">
        <v>261</v>
      </c>
      <c r="B2971" t="s">
        <v>291</v>
      </c>
      <c r="C2971">
        <v>36.1</v>
      </c>
      <c r="D2971">
        <v>36.299999999999997</v>
      </c>
      <c r="E2971">
        <v>35.74</v>
      </c>
      <c r="F2971">
        <v>35.880000000000003</v>
      </c>
      <c r="G2971">
        <v>545708</v>
      </c>
      <c r="H2971">
        <v>35.973300000000002</v>
      </c>
    </row>
    <row r="2972" spans="1:8" x14ac:dyDescent="0.3">
      <c r="A2972" t="s">
        <v>261</v>
      </c>
      <c r="B2972" t="s">
        <v>295</v>
      </c>
      <c r="C2972">
        <v>35.9</v>
      </c>
      <c r="D2972">
        <v>36.159999999999997</v>
      </c>
      <c r="E2972">
        <v>34.92</v>
      </c>
      <c r="F2972">
        <v>35.04</v>
      </c>
      <c r="G2972">
        <v>655811</v>
      </c>
      <c r="H2972">
        <v>35.3733</v>
      </c>
    </row>
    <row r="2973" spans="1:8" x14ac:dyDescent="0.3">
      <c r="A2973" t="s">
        <v>261</v>
      </c>
      <c r="B2973" t="s">
        <v>298</v>
      </c>
      <c r="C2973">
        <v>35.04</v>
      </c>
      <c r="D2973">
        <v>35.4</v>
      </c>
      <c r="E2973">
        <v>34.619999999999997</v>
      </c>
      <c r="F2973">
        <v>34.86</v>
      </c>
      <c r="G2973">
        <v>501934</v>
      </c>
      <c r="H2973">
        <v>34.96</v>
      </c>
    </row>
    <row r="2974" spans="1:8" x14ac:dyDescent="0.3">
      <c r="A2974" t="s">
        <v>261</v>
      </c>
      <c r="B2974" t="s">
        <v>719</v>
      </c>
      <c r="C2974">
        <v>34.86</v>
      </c>
      <c r="D2974">
        <v>37</v>
      </c>
      <c r="E2974">
        <v>34.82</v>
      </c>
      <c r="F2974">
        <v>35.9</v>
      </c>
      <c r="G2974">
        <v>1075945</v>
      </c>
      <c r="H2974">
        <v>35.906700000000001</v>
      </c>
    </row>
    <row r="2975" spans="1:8" x14ac:dyDescent="0.3">
      <c r="A2975" t="s">
        <v>261</v>
      </c>
      <c r="B2975" t="s">
        <v>720</v>
      </c>
      <c r="C2975">
        <v>35.94</v>
      </c>
      <c r="D2975">
        <v>36.4</v>
      </c>
      <c r="E2975">
        <v>35.700000000000003</v>
      </c>
      <c r="F2975">
        <v>36.1</v>
      </c>
      <c r="G2975">
        <v>1121636</v>
      </c>
      <c r="H2975">
        <v>36.066699999999997</v>
      </c>
    </row>
    <row r="2976" spans="1:8" x14ac:dyDescent="0.3">
      <c r="A2976" t="s">
        <v>261</v>
      </c>
      <c r="B2976" t="s">
        <v>721</v>
      </c>
      <c r="C2976">
        <v>35.96</v>
      </c>
      <c r="D2976">
        <v>36.06</v>
      </c>
      <c r="E2976">
        <v>35.6</v>
      </c>
      <c r="F2976">
        <v>35.799999999999997</v>
      </c>
      <c r="G2976">
        <v>540996</v>
      </c>
      <c r="H2976">
        <v>35.82</v>
      </c>
    </row>
    <row r="2977" spans="1:8" x14ac:dyDescent="0.3">
      <c r="A2977" t="s">
        <v>261</v>
      </c>
      <c r="B2977" t="s">
        <v>96</v>
      </c>
      <c r="C2977">
        <v>35.799999999999997</v>
      </c>
      <c r="D2977">
        <v>37.979999999999997</v>
      </c>
      <c r="E2977">
        <v>35.700000000000003</v>
      </c>
      <c r="F2977">
        <v>36.58</v>
      </c>
      <c r="G2977">
        <v>1790359</v>
      </c>
      <c r="H2977">
        <v>36.753300000000003</v>
      </c>
    </row>
    <row r="2978" spans="1:8" x14ac:dyDescent="0.3">
      <c r="A2978" t="s">
        <v>261</v>
      </c>
      <c r="B2978" t="s">
        <v>722</v>
      </c>
      <c r="C2978">
        <v>36.58</v>
      </c>
      <c r="D2978">
        <v>37.26</v>
      </c>
      <c r="E2978">
        <v>36.4</v>
      </c>
      <c r="F2978">
        <v>36.6</v>
      </c>
      <c r="G2978">
        <v>732548</v>
      </c>
      <c r="H2978">
        <v>36.753300000000003</v>
      </c>
    </row>
    <row r="2979" spans="1:8" x14ac:dyDescent="0.3">
      <c r="A2979" t="s">
        <v>261</v>
      </c>
      <c r="B2979" t="s">
        <v>164</v>
      </c>
      <c r="C2979">
        <v>36.6</v>
      </c>
      <c r="D2979">
        <v>36.82</v>
      </c>
      <c r="E2979">
        <v>35.4</v>
      </c>
      <c r="F2979">
        <v>35.58</v>
      </c>
      <c r="G2979">
        <v>637769</v>
      </c>
      <c r="H2979">
        <v>35.933300000000003</v>
      </c>
    </row>
    <row r="2980" spans="1:8" x14ac:dyDescent="0.3">
      <c r="A2980" t="s">
        <v>261</v>
      </c>
      <c r="B2980" t="s">
        <v>723</v>
      </c>
      <c r="C2980">
        <v>36.92</v>
      </c>
      <c r="D2980">
        <v>36.979999999999997</v>
      </c>
      <c r="E2980">
        <v>36.44</v>
      </c>
      <c r="F2980">
        <v>36.520000000000003</v>
      </c>
      <c r="G2980">
        <v>559380</v>
      </c>
      <c r="H2980">
        <v>36.646700000000003</v>
      </c>
    </row>
    <row r="2981" spans="1:8" x14ac:dyDescent="0.3">
      <c r="A2981" t="s">
        <v>261</v>
      </c>
      <c r="B2981" t="s">
        <v>724</v>
      </c>
      <c r="C2981">
        <v>36.979999999999997</v>
      </c>
      <c r="D2981">
        <v>36.979999999999997</v>
      </c>
      <c r="E2981">
        <v>36</v>
      </c>
      <c r="F2981">
        <v>36.200000000000003</v>
      </c>
      <c r="G2981">
        <v>487605</v>
      </c>
      <c r="H2981">
        <v>36.393300000000004</v>
      </c>
    </row>
    <row r="2982" spans="1:8" x14ac:dyDescent="0.3">
      <c r="A2982" t="s">
        <v>261</v>
      </c>
      <c r="B2982" t="s">
        <v>725</v>
      </c>
      <c r="C2982">
        <v>36.22</v>
      </c>
      <c r="D2982">
        <v>36.9</v>
      </c>
      <c r="E2982">
        <v>36.200000000000003</v>
      </c>
      <c r="F2982">
        <v>36.78</v>
      </c>
      <c r="G2982">
        <v>821669</v>
      </c>
      <c r="H2982">
        <v>36.6267</v>
      </c>
    </row>
    <row r="2983" spans="1:8" x14ac:dyDescent="0.3">
      <c r="A2983" t="s">
        <v>261</v>
      </c>
      <c r="B2983" t="s">
        <v>242</v>
      </c>
      <c r="C2983">
        <v>36.74</v>
      </c>
      <c r="D2983">
        <v>36.74</v>
      </c>
      <c r="E2983">
        <v>35.92</v>
      </c>
      <c r="F2983">
        <v>36.36</v>
      </c>
      <c r="G2983">
        <v>624767</v>
      </c>
      <c r="H2983">
        <v>36.340000000000003</v>
      </c>
    </row>
    <row r="2984" spans="1:8" x14ac:dyDescent="0.3">
      <c r="A2984" t="s">
        <v>261</v>
      </c>
      <c r="B2984" t="s">
        <v>726</v>
      </c>
      <c r="C2984">
        <v>36.4</v>
      </c>
      <c r="D2984">
        <v>37.6</v>
      </c>
      <c r="E2984">
        <v>36.4</v>
      </c>
      <c r="F2984">
        <v>37.24</v>
      </c>
      <c r="G2984">
        <v>851796</v>
      </c>
      <c r="H2984">
        <v>37.08</v>
      </c>
    </row>
    <row r="2985" spans="1:8" x14ac:dyDescent="0.3">
      <c r="A2985" t="s">
        <v>261</v>
      </c>
      <c r="B2985" t="s">
        <v>727</v>
      </c>
      <c r="C2985">
        <v>37.5</v>
      </c>
      <c r="D2985">
        <v>37.96</v>
      </c>
      <c r="E2985">
        <v>37.26</v>
      </c>
      <c r="F2985">
        <v>37.659999999999997</v>
      </c>
      <c r="G2985">
        <v>992840</v>
      </c>
      <c r="H2985">
        <v>37.6267</v>
      </c>
    </row>
    <row r="2986" spans="1:8" x14ac:dyDescent="0.3">
      <c r="A2986" t="s">
        <v>261</v>
      </c>
      <c r="B2986" t="s">
        <v>728</v>
      </c>
      <c r="C2986">
        <v>37.72</v>
      </c>
      <c r="D2986">
        <v>38.22</v>
      </c>
      <c r="E2986">
        <v>36.880000000000003</v>
      </c>
      <c r="F2986">
        <v>37</v>
      </c>
      <c r="G2986">
        <v>1079669</v>
      </c>
      <c r="H2986">
        <v>37.366700000000002</v>
      </c>
    </row>
    <row r="2987" spans="1:8" x14ac:dyDescent="0.3">
      <c r="A2987" t="s">
        <v>261</v>
      </c>
      <c r="B2987" t="s">
        <v>729</v>
      </c>
      <c r="C2987">
        <v>37</v>
      </c>
      <c r="D2987">
        <v>38.4</v>
      </c>
      <c r="E2987">
        <v>36.94</v>
      </c>
      <c r="F2987">
        <v>38.36</v>
      </c>
      <c r="G2987">
        <v>1267144</v>
      </c>
      <c r="H2987">
        <v>37.9</v>
      </c>
    </row>
    <row r="2988" spans="1:8" x14ac:dyDescent="0.3">
      <c r="A2988" t="s">
        <v>261</v>
      </c>
      <c r="B2988" t="s">
        <v>730</v>
      </c>
      <c r="C2988">
        <v>38.06</v>
      </c>
      <c r="D2988">
        <v>38.700000000000003</v>
      </c>
      <c r="E2988">
        <v>37.479999999999997</v>
      </c>
      <c r="F2988">
        <v>38.119999999999997</v>
      </c>
      <c r="G2988">
        <v>725212</v>
      </c>
      <c r="H2988">
        <v>38.1</v>
      </c>
    </row>
    <row r="2989" spans="1:8" x14ac:dyDescent="0.3">
      <c r="A2989" t="s">
        <v>261</v>
      </c>
      <c r="B2989" t="s">
        <v>731</v>
      </c>
      <c r="C2989">
        <v>38.14</v>
      </c>
      <c r="D2989">
        <v>40.1</v>
      </c>
      <c r="E2989">
        <v>38.14</v>
      </c>
      <c r="F2989">
        <v>38.54</v>
      </c>
      <c r="G2989">
        <v>1675686</v>
      </c>
      <c r="H2989">
        <v>38.926699999999997</v>
      </c>
    </row>
    <row r="2990" spans="1:8" x14ac:dyDescent="0.3">
      <c r="A2990" t="s">
        <v>261</v>
      </c>
      <c r="B2990" t="s">
        <v>732</v>
      </c>
      <c r="C2990">
        <v>38.54</v>
      </c>
      <c r="D2990">
        <v>39.92</v>
      </c>
      <c r="E2990">
        <v>37.58</v>
      </c>
      <c r="F2990">
        <v>38.64</v>
      </c>
      <c r="G2990">
        <v>2055392</v>
      </c>
      <c r="H2990">
        <v>38.713299999999997</v>
      </c>
    </row>
    <row r="2991" spans="1:8" x14ac:dyDescent="0.3">
      <c r="A2991" t="s">
        <v>261</v>
      </c>
      <c r="B2991" t="s">
        <v>733</v>
      </c>
      <c r="C2991">
        <v>38.340000000000003</v>
      </c>
      <c r="D2991">
        <v>38.619999999999997</v>
      </c>
      <c r="E2991">
        <v>37</v>
      </c>
      <c r="F2991">
        <v>38.32</v>
      </c>
      <c r="G2991">
        <v>1513036</v>
      </c>
      <c r="H2991">
        <v>37.979999999999997</v>
      </c>
    </row>
    <row r="2992" spans="1:8" x14ac:dyDescent="0.3">
      <c r="A2992" t="s">
        <v>261</v>
      </c>
      <c r="B2992" t="s">
        <v>734</v>
      </c>
      <c r="C2992">
        <v>38.5</v>
      </c>
      <c r="D2992">
        <v>42</v>
      </c>
      <c r="E2992">
        <v>38.32</v>
      </c>
      <c r="F2992">
        <v>40.020000000000003</v>
      </c>
      <c r="G2992">
        <v>8001309</v>
      </c>
      <c r="H2992">
        <v>40.113300000000002</v>
      </c>
    </row>
    <row r="2993" spans="1:8" x14ac:dyDescent="0.3">
      <c r="A2993" t="s">
        <v>261</v>
      </c>
      <c r="B2993" t="s">
        <v>735</v>
      </c>
      <c r="C2993">
        <v>40.08</v>
      </c>
      <c r="D2993">
        <v>40.4</v>
      </c>
      <c r="E2993">
        <v>38.76</v>
      </c>
      <c r="F2993">
        <v>38.840000000000003</v>
      </c>
      <c r="G2993">
        <v>1080721</v>
      </c>
      <c r="H2993">
        <v>39.333300000000001</v>
      </c>
    </row>
    <row r="2994" spans="1:8" x14ac:dyDescent="0.3">
      <c r="A2994" t="s">
        <v>538</v>
      </c>
      <c r="B2994" t="s">
        <v>696</v>
      </c>
      <c r="C2994">
        <v>4.7</v>
      </c>
      <c r="D2994">
        <v>5.22</v>
      </c>
      <c r="E2994">
        <v>4.5999999999999996</v>
      </c>
      <c r="F2994">
        <v>5.22</v>
      </c>
      <c r="G2994">
        <v>33884460</v>
      </c>
      <c r="H2994">
        <v>5.0133000000000001</v>
      </c>
    </row>
    <row r="2995" spans="1:8" x14ac:dyDescent="0.3">
      <c r="A2995" t="s">
        <v>538</v>
      </c>
      <c r="B2995" t="s">
        <v>697</v>
      </c>
      <c r="C2995">
        <v>5.35</v>
      </c>
      <c r="D2995">
        <v>5.74</v>
      </c>
      <c r="E2995">
        <v>5.24</v>
      </c>
      <c r="F2995">
        <v>5.74</v>
      </c>
      <c r="G2995">
        <v>54667680</v>
      </c>
      <c r="H2995">
        <v>5.5732999999999997</v>
      </c>
    </row>
    <row r="2996" spans="1:8" x14ac:dyDescent="0.3">
      <c r="A2996" t="s">
        <v>538</v>
      </c>
      <c r="B2996" t="s">
        <v>698</v>
      </c>
      <c r="C2996">
        <v>5.87</v>
      </c>
      <c r="D2996">
        <v>5.91</v>
      </c>
      <c r="E2996">
        <v>5.17</v>
      </c>
      <c r="F2996">
        <v>5.22</v>
      </c>
      <c r="G2996">
        <v>87079910</v>
      </c>
      <c r="H2996">
        <v>5.4333</v>
      </c>
    </row>
    <row r="2997" spans="1:8" x14ac:dyDescent="0.3">
      <c r="A2997" t="s">
        <v>538</v>
      </c>
      <c r="B2997" t="s">
        <v>699</v>
      </c>
      <c r="C2997">
        <v>5.25</v>
      </c>
      <c r="D2997">
        <v>5.53</v>
      </c>
      <c r="E2997">
        <v>5.07</v>
      </c>
      <c r="F2997">
        <v>5.13</v>
      </c>
      <c r="G2997">
        <v>47790970</v>
      </c>
      <c r="H2997">
        <v>5.2432999999999996</v>
      </c>
    </row>
    <row r="2998" spans="1:8" x14ac:dyDescent="0.3">
      <c r="A2998" t="s">
        <v>538</v>
      </c>
      <c r="B2998" t="s">
        <v>700</v>
      </c>
      <c r="C2998">
        <v>5.18</v>
      </c>
      <c r="D2998">
        <v>5.63</v>
      </c>
      <c r="E2998">
        <v>5.1100000000000003</v>
      </c>
      <c r="F2998">
        <v>5.4</v>
      </c>
      <c r="G2998">
        <v>59740540</v>
      </c>
      <c r="H2998">
        <v>5.38</v>
      </c>
    </row>
    <row r="2999" spans="1:8" x14ac:dyDescent="0.3">
      <c r="A2999" t="s">
        <v>538</v>
      </c>
      <c r="B2999" t="s">
        <v>77</v>
      </c>
      <c r="C2999">
        <v>5.39</v>
      </c>
      <c r="D2999">
        <v>5.6</v>
      </c>
      <c r="E2999">
        <v>5.1100000000000003</v>
      </c>
      <c r="F2999">
        <v>5.15</v>
      </c>
      <c r="G2999">
        <v>37898670</v>
      </c>
      <c r="H2999">
        <v>5.2866999999999997</v>
      </c>
    </row>
    <row r="3000" spans="1:8" x14ac:dyDescent="0.3">
      <c r="A3000" t="s">
        <v>538</v>
      </c>
      <c r="B3000" t="s">
        <v>701</v>
      </c>
      <c r="C3000">
        <v>5.15</v>
      </c>
      <c r="D3000">
        <v>5.24</v>
      </c>
      <c r="E3000">
        <v>4.7699999999999996</v>
      </c>
      <c r="F3000">
        <v>4.8499999999999996</v>
      </c>
      <c r="G3000">
        <v>31382890</v>
      </c>
      <c r="H3000">
        <v>4.9532999999999996</v>
      </c>
    </row>
    <row r="3001" spans="1:8" x14ac:dyDescent="0.3">
      <c r="A3001" t="s">
        <v>538</v>
      </c>
      <c r="B3001" t="s">
        <v>702</v>
      </c>
      <c r="C3001">
        <v>4.87</v>
      </c>
      <c r="D3001">
        <v>4.99</v>
      </c>
      <c r="E3001">
        <v>4.72</v>
      </c>
      <c r="F3001">
        <v>4.8</v>
      </c>
      <c r="G3001">
        <v>16598010</v>
      </c>
      <c r="H3001">
        <v>4.8367000000000004</v>
      </c>
    </row>
    <row r="3002" spans="1:8" x14ac:dyDescent="0.3">
      <c r="A3002" t="s">
        <v>538</v>
      </c>
      <c r="B3002" t="s">
        <v>139</v>
      </c>
      <c r="C3002">
        <v>4.8</v>
      </c>
      <c r="D3002">
        <v>4.96</v>
      </c>
      <c r="E3002">
        <v>4.62</v>
      </c>
      <c r="F3002">
        <v>4.6500000000000004</v>
      </c>
      <c r="G3002">
        <v>16020020</v>
      </c>
      <c r="H3002">
        <v>4.7432999999999996</v>
      </c>
    </row>
    <row r="3003" spans="1:8" x14ac:dyDescent="0.3">
      <c r="A3003" t="s">
        <v>538</v>
      </c>
      <c r="B3003" t="s">
        <v>156</v>
      </c>
      <c r="C3003">
        <v>4.66</v>
      </c>
      <c r="D3003">
        <v>5.1100000000000003</v>
      </c>
      <c r="E3003">
        <v>4.5999999999999996</v>
      </c>
      <c r="F3003">
        <v>5.1100000000000003</v>
      </c>
      <c r="G3003">
        <v>67838350</v>
      </c>
      <c r="H3003">
        <v>4.9400000000000004</v>
      </c>
    </row>
    <row r="3004" spans="1:8" x14ac:dyDescent="0.3">
      <c r="A3004" t="s">
        <v>538</v>
      </c>
      <c r="B3004" t="s">
        <v>703</v>
      </c>
      <c r="C3004">
        <v>5.15</v>
      </c>
      <c r="D3004">
        <v>5.35</v>
      </c>
      <c r="E3004">
        <v>5.04</v>
      </c>
      <c r="F3004">
        <v>5.1100000000000003</v>
      </c>
      <c r="G3004">
        <v>48492780</v>
      </c>
      <c r="H3004">
        <v>5.1666999999999996</v>
      </c>
    </row>
    <row r="3005" spans="1:8" x14ac:dyDescent="0.3">
      <c r="A3005" t="s">
        <v>538</v>
      </c>
      <c r="B3005" t="s">
        <v>223</v>
      </c>
      <c r="C3005">
        <v>5.13</v>
      </c>
      <c r="D3005">
        <v>5.25</v>
      </c>
      <c r="E3005">
        <v>4.95</v>
      </c>
      <c r="F3005">
        <v>4.96</v>
      </c>
      <c r="G3005">
        <v>18271050</v>
      </c>
      <c r="H3005">
        <v>5.0533000000000001</v>
      </c>
    </row>
    <row r="3006" spans="1:8" x14ac:dyDescent="0.3">
      <c r="A3006" t="s">
        <v>538</v>
      </c>
      <c r="B3006" t="s">
        <v>228</v>
      </c>
      <c r="C3006">
        <v>4.96</v>
      </c>
      <c r="D3006">
        <v>4.97</v>
      </c>
      <c r="E3006">
        <v>4.83</v>
      </c>
      <c r="F3006">
        <v>4.83</v>
      </c>
      <c r="G3006">
        <v>13549430</v>
      </c>
      <c r="H3006">
        <v>4.8766999999999996</v>
      </c>
    </row>
    <row r="3007" spans="1:8" x14ac:dyDescent="0.3">
      <c r="A3007" t="s">
        <v>538</v>
      </c>
      <c r="B3007" t="s">
        <v>704</v>
      </c>
      <c r="C3007">
        <v>4.84</v>
      </c>
      <c r="D3007">
        <v>5.25</v>
      </c>
      <c r="E3007">
        <v>4.84</v>
      </c>
      <c r="F3007">
        <v>5.07</v>
      </c>
      <c r="G3007">
        <v>33087360</v>
      </c>
      <c r="H3007">
        <v>5.0533000000000001</v>
      </c>
    </row>
    <row r="3008" spans="1:8" x14ac:dyDescent="0.3">
      <c r="A3008" t="s">
        <v>538</v>
      </c>
      <c r="B3008" t="s">
        <v>705</v>
      </c>
      <c r="C3008">
        <v>5.07</v>
      </c>
      <c r="D3008">
        <v>5.45</v>
      </c>
      <c r="E3008">
        <v>4.9800000000000004</v>
      </c>
      <c r="F3008">
        <v>5.14</v>
      </c>
      <c r="G3008">
        <v>34466960</v>
      </c>
      <c r="H3008">
        <v>5.19</v>
      </c>
    </row>
    <row r="3009" spans="1:8" x14ac:dyDescent="0.3">
      <c r="A3009" t="s">
        <v>538</v>
      </c>
      <c r="B3009" t="s">
        <v>706</v>
      </c>
      <c r="C3009">
        <v>5.16</v>
      </c>
      <c r="D3009">
        <v>5.28</v>
      </c>
      <c r="E3009">
        <v>5.0999999999999996</v>
      </c>
      <c r="F3009">
        <v>5.13</v>
      </c>
      <c r="G3009">
        <v>14329690</v>
      </c>
      <c r="H3009">
        <v>5.17</v>
      </c>
    </row>
    <row r="3010" spans="1:8" x14ac:dyDescent="0.3">
      <c r="A3010" t="s">
        <v>538</v>
      </c>
      <c r="B3010" t="s">
        <v>265</v>
      </c>
      <c r="C3010">
        <v>5.0999999999999996</v>
      </c>
      <c r="D3010">
        <v>5.25</v>
      </c>
      <c r="E3010">
        <v>5.04</v>
      </c>
      <c r="F3010">
        <v>5.0999999999999996</v>
      </c>
      <c r="G3010">
        <v>11822810</v>
      </c>
      <c r="H3010">
        <v>5.13</v>
      </c>
    </row>
    <row r="3011" spans="1:8" x14ac:dyDescent="0.3">
      <c r="A3011" t="s">
        <v>538</v>
      </c>
      <c r="B3011" t="s">
        <v>707</v>
      </c>
      <c r="C3011">
        <v>5.13</v>
      </c>
      <c r="D3011">
        <v>5.23</v>
      </c>
      <c r="E3011">
        <v>4.97</v>
      </c>
      <c r="F3011">
        <v>5</v>
      </c>
      <c r="G3011">
        <v>14364990</v>
      </c>
      <c r="H3011">
        <v>5.0667</v>
      </c>
    </row>
    <row r="3012" spans="1:8" x14ac:dyDescent="0.3">
      <c r="A3012" t="s">
        <v>538</v>
      </c>
      <c r="B3012" t="s">
        <v>271</v>
      </c>
      <c r="C3012">
        <v>5.0199999999999996</v>
      </c>
      <c r="D3012">
        <v>5.23</v>
      </c>
      <c r="E3012">
        <v>4.7699999999999996</v>
      </c>
      <c r="F3012">
        <v>4.8600000000000003</v>
      </c>
      <c r="G3012">
        <v>23475680</v>
      </c>
      <c r="H3012">
        <v>4.9532999999999996</v>
      </c>
    </row>
    <row r="3013" spans="1:8" x14ac:dyDescent="0.3">
      <c r="A3013" t="s">
        <v>538</v>
      </c>
      <c r="B3013" t="s">
        <v>708</v>
      </c>
      <c r="C3013">
        <v>4.8600000000000003</v>
      </c>
      <c r="D3013">
        <v>4.97</v>
      </c>
      <c r="E3013">
        <v>4.6500000000000004</v>
      </c>
      <c r="F3013">
        <v>4.68</v>
      </c>
      <c r="G3013">
        <v>11961750</v>
      </c>
      <c r="H3013">
        <v>4.7667000000000002</v>
      </c>
    </row>
    <row r="3014" spans="1:8" x14ac:dyDescent="0.3">
      <c r="A3014" t="s">
        <v>538</v>
      </c>
      <c r="B3014" t="s">
        <v>709</v>
      </c>
      <c r="C3014">
        <v>4.74</v>
      </c>
      <c r="D3014">
        <v>4.84</v>
      </c>
      <c r="E3014">
        <v>4.68</v>
      </c>
      <c r="F3014">
        <v>4.8099999999999996</v>
      </c>
      <c r="G3014">
        <v>12100750</v>
      </c>
      <c r="H3014">
        <v>4.7766999999999999</v>
      </c>
    </row>
    <row r="3015" spans="1:8" x14ac:dyDescent="0.3">
      <c r="A3015" t="s">
        <v>538</v>
      </c>
      <c r="B3015" t="s">
        <v>283</v>
      </c>
      <c r="C3015">
        <v>4.8099999999999996</v>
      </c>
      <c r="D3015">
        <v>4.8099999999999996</v>
      </c>
      <c r="E3015">
        <v>4.57</v>
      </c>
      <c r="F3015">
        <v>4.57</v>
      </c>
      <c r="G3015">
        <v>8802884</v>
      </c>
      <c r="H3015">
        <v>4.6500000000000004</v>
      </c>
    </row>
    <row r="3016" spans="1:8" x14ac:dyDescent="0.3">
      <c r="A3016" t="s">
        <v>538</v>
      </c>
      <c r="B3016" t="s">
        <v>290</v>
      </c>
      <c r="C3016">
        <v>4.57</v>
      </c>
      <c r="D3016">
        <v>4.57</v>
      </c>
      <c r="E3016">
        <v>4.22</v>
      </c>
      <c r="F3016">
        <v>4.2300000000000004</v>
      </c>
      <c r="G3016">
        <v>10889580</v>
      </c>
      <c r="H3016">
        <v>4.34</v>
      </c>
    </row>
    <row r="3017" spans="1:8" x14ac:dyDescent="0.3">
      <c r="A3017" t="s">
        <v>538</v>
      </c>
      <c r="B3017" t="s">
        <v>710</v>
      </c>
      <c r="C3017">
        <v>4.22</v>
      </c>
      <c r="D3017">
        <v>4.26</v>
      </c>
      <c r="E3017">
        <v>4.08</v>
      </c>
      <c r="F3017">
        <v>4.0999999999999996</v>
      </c>
      <c r="G3017">
        <v>10169020</v>
      </c>
      <c r="H3017">
        <v>4.1467000000000001</v>
      </c>
    </row>
    <row r="3018" spans="1:8" x14ac:dyDescent="0.3">
      <c r="A3018" t="s">
        <v>538</v>
      </c>
      <c r="B3018" t="s">
        <v>512</v>
      </c>
      <c r="C3018">
        <v>4.0999999999999996</v>
      </c>
      <c r="D3018">
        <v>4.22</v>
      </c>
      <c r="E3018">
        <v>4.05</v>
      </c>
      <c r="F3018">
        <v>4.16</v>
      </c>
      <c r="G3018">
        <v>10288360</v>
      </c>
      <c r="H3018">
        <v>4.1433</v>
      </c>
    </row>
    <row r="3019" spans="1:8" x14ac:dyDescent="0.3">
      <c r="A3019" t="s">
        <v>538</v>
      </c>
      <c r="B3019" t="s">
        <v>91</v>
      </c>
      <c r="C3019">
        <v>3.75</v>
      </c>
      <c r="D3019">
        <v>4.09</v>
      </c>
      <c r="E3019">
        <v>3.75</v>
      </c>
      <c r="F3019">
        <v>4.09</v>
      </c>
      <c r="G3019">
        <v>9753998</v>
      </c>
      <c r="H3019">
        <v>3.9767000000000001</v>
      </c>
    </row>
    <row r="3020" spans="1:8" x14ac:dyDescent="0.3">
      <c r="A3020" t="s">
        <v>538</v>
      </c>
      <c r="B3020" t="s">
        <v>93</v>
      </c>
      <c r="C3020">
        <v>4.08</v>
      </c>
      <c r="D3020">
        <v>4.1900000000000004</v>
      </c>
      <c r="E3020">
        <v>3.98</v>
      </c>
      <c r="F3020">
        <v>4.07</v>
      </c>
      <c r="G3020">
        <v>8962950</v>
      </c>
      <c r="H3020">
        <v>4.08</v>
      </c>
    </row>
    <row r="3021" spans="1:8" x14ac:dyDescent="0.3">
      <c r="A3021" t="s">
        <v>538</v>
      </c>
      <c r="B3021" t="s">
        <v>711</v>
      </c>
      <c r="C3021">
        <v>4.07</v>
      </c>
      <c r="D3021">
        <v>4.47</v>
      </c>
      <c r="E3021">
        <v>4.0199999999999996</v>
      </c>
      <c r="F3021">
        <v>4.47</v>
      </c>
      <c r="G3021">
        <v>17371990</v>
      </c>
      <c r="H3021">
        <v>4.32</v>
      </c>
    </row>
    <row r="3022" spans="1:8" x14ac:dyDescent="0.3">
      <c r="A3022" t="s">
        <v>538</v>
      </c>
      <c r="B3022" t="s">
        <v>712</v>
      </c>
      <c r="C3022">
        <v>4.5199999999999996</v>
      </c>
      <c r="D3022">
        <v>4.91</v>
      </c>
      <c r="E3022">
        <v>4.5</v>
      </c>
      <c r="F3022">
        <v>4.6100000000000003</v>
      </c>
      <c r="G3022">
        <v>37162910</v>
      </c>
      <c r="H3022">
        <v>4.6733000000000002</v>
      </c>
    </row>
    <row r="3023" spans="1:8" x14ac:dyDescent="0.3">
      <c r="A3023" t="s">
        <v>538</v>
      </c>
      <c r="B3023" t="s">
        <v>162</v>
      </c>
      <c r="C3023">
        <v>4.59</v>
      </c>
      <c r="D3023">
        <v>5.04</v>
      </c>
      <c r="E3023">
        <v>4.5599999999999996</v>
      </c>
      <c r="F3023">
        <v>4.91</v>
      </c>
      <c r="G3023">
        <v>36637550</v>
      </c>
      <c r="H3023">
        <v>4.8367000000000004</v>
      </c>
    </row>
    <row r="3024" spans="1:8" x14ac:dyDescent="0.3">
      <c r="A3024" t="s">
        <v>538</v>
      </c>
      <c r="B3024" t="s">
        <v>220</v>
      </c>
      <c r="C3024">
        <v>4.75</v>
      </c>
      <c r="D3024">
        <v>5.16</v>
      </c>
      <c r="E3024">
        <v>4.55</v>
      </c>
      <c r="F3024">
        <v>4.9000000000000004</v>
      </c>
      <c r="G3024">
        <v>29079920</v>
      </c>
      <c r="H3024">
        <v>4.87</v>
      </c>
    </row>
    <row r="3025" spans="1:8" x14ac:dyDescent="0.3">
      <c r="A3025" t="s">
        <v>538</v>
      </c>
      <c r="B3025" t="s">
        <v>713</v>
      </c>
      <c r="C3025">
        <v>4.95</v>
      </c>
      <c r="D3025">
        <v>5</v>
      </c>
      <c r="E3025">
        <v>4.71</v>
      </c>
      <c r="F3025">
        <v>4.76</v>
      </c>
      <c r="G3025">
        <v>19228580</v>
      </c>
      <c r="H3025">
        <v>4.8232999999999997</v>
      </c>
    </row>
    <row r="3026" spans="1:8" x14ac:dyDescent="0.3">
      <c r="A3026" t="s">
        <v>538</v>
      </c>
      <c r="B3026" t="s">
        <v>714</v>
      </c>
      <c r="C3026">
        <v>4.72</v>
      </c>
      <c r="D3026">
        <v>4.8</v>
      </c>
      <c r="E3026">
        <v>4.51</v>
      </c>
      <c r="F3026">
        <v>4.51</v>
      </c>
      <c r="G3026">
        <v>18314600</v>
      </c>
      <c r="H3026">
        <v>4.6067</v>
      </c>
    </row>
    <row r="3027" spans="1:8" x14ac:dyDescent="0.3">
      <c r="A3027" t="s">
        <v>538</v>
      </c>
      <c r="B3027" t="s">
        <v>715</v>
      </c>
      <c r="C3027">
        <v>4.5199999999999996</v>
      </c>
      <c r="D3027">
        <v>4.62</v>
      </c>
      <c r="E3027">
        <v>4.45</v>
      </c>
      <c r="F3027">
        <v>4.53</v>
      </c>
      <c r="G3027">
        <v>10439790</v>
      </c>
      <c r="H3027">
        <v>4.5332999999999997</v>
      </c>
    </row>
    <row r="3028" spans="1:8" x14ac:dyDescent="0.3">
      <c r="A3028" t="s">
        <v>538</v>
      </c>
      <c r="B3028" t="s">
        <v>235</v>
      </c>
      <c r="C3028">
        <v>4.5199999999999996</v>
      </c>
      <c r="D3028">
        <v>4.5199999999999996</v>
      </c>
      <c r="E3028">
        <v>4.26</v>
      </c>
      <c r="F3028">
        <v>4.26</v>
      </c>
      <c r="G3028">
        <v>12532790</v>
      </c>
      <c r="H3028">
        <v>4.3467000000000002</v>
      </c>
    </row>
    <row r="3029" spans="1:8" x14ac:dyDescent="0.3">
      <c r="A3029" t="s">
        <v>538</v>
      </c>
      <c r="B3029" t="s">
        <v>259</v>
      </c>
      <c r="C3029">
        <v>4.25</v>
      </c>
      <c r="D3029">
        <v>4.43</v>
      </c>
      <c r="E3029">
        <v>4.25</v>
      </c>
      <c r="F3029">
        <v>4.3600000000000003</v>
      </c>
      <c r="G3029">
        <v>8760539</v>
      </c>
      <c r="H3029">
        <v>4.3467000000000002</v>
      </c>
    </row>
    <row r="3030" spans="1:8" x14ac:dyDescent="0.3">
      <c r="A3030" t="s">
        <v>538</v>
      </c>
      <c r="B3030" t="s">
        <v>716</v>
      </c>
      <c r="C3030">
        <v>4.37</v>
      </c>
      <c r="D3030">
        <v>4.63</v>
      </c>
      <c r="E3030">
        <v>4.34</v>
      </c>
      <c r="F3030">
        <v>4.63</v>
      </c>
      <c r="G3030">
        <v>10832700</v>
      </c>
      <c r="H3030">
        <v>4.5332999999999997</v>
      </c>
    </row>
    <row r="3031" spans="1:8" x14ac:dyDescent="0.3">
      <c r="A3031" t="s">
        <v>538</v>
      </c>
      <c r="B3031" t="s">
        <v>269</v>
      </c>
      <c r="C3031">
        <v>4.5599999999999996</v>
      </c>
      <c r="D3031">
        <v>4.8</v>
      </c>
      <c r="E3031">
        <v>4.45</v>
      </c>
      <c r="F3031">
        <v>4.74</v>
      </c>
      <c r="G3031">
        <v>22901540</v>
      </c>
      <c r="H3031">
        <v>4.6632999999999996</v>
      </c>
    </row>
    <row r="3032" spans="1:8" x14ac:dyDescent="0.3">
      <c r="A3032" t="s">
        <v>538</v>
      </c>
      <c r="B3032" t="s">
        <v>282</v>
      </c>
      <c r="C3032">
        <v>4.7</v>
      </c>
      <c r="D3032">
        <v>4.78</v>
      </c>
      <c r="E3032">
        <v>4.63</v>
      </c>
      <c r="F3032">
        <v>4.72</v>
      </c>
      <c r="G3032">
        <v>7035818</v>
      </c>
      <c r="H3032">
        <v>4.71</v>
      </c>
    </row>
    <row r="3033" spans="1:8" x14ac:dyDescent="0.3">
      <c r="A3033" t="s">
        <v>538</v>
      </c>
      <c r="B3033" t="s">
        <v>717</v>
      </c>
      <c r="C3033">
        <v>4.67</v>
      </c>
      <c r="D3033">
        <v>4.8099999999999996</v>
      </c>
      <c r="E3033">
        <v>4.5999999999999996</v>
      </c>
      <c r="F3033">
        <v>4.7699999999999996</v>
      </c>
      <c r="G3033">
        <v>15913640</v>
      </c>
      <c r="H3033">
        <v>4.7267000000000001</v>
      </c>
    </row>
    <row r="3034" spans="1:8" x14ac:dyDescent="0.3">
      <c r="A3034" t="s">
        <v>538</v>
      </c>
      <c r="B3034" t="s">
        <v>285</v>
      </c>
      <c r="C3034">
        <v>4.7699999999999996</v>
      </c>
      <c r="D3034">
        <v>4.7699999999999996</v>
      </c>
      <c r="E3034">
        <v>4.49</v>
      </c>
      <c r="F3034">
        <v>4.5199999999999996</v>
      </c>
      <c r="G3034">
        <v>11636990</v>
      </c>
      <c r="H3034">
        <v>4.5933000000000002</v>
      </c>
    </row>
    <row r="3035" spans="1:8" x14ac:dyDescent="0.3">
      <c r="A3035" t="s">
        <v>538</v>
      </c>
      <c r="B3035" t="s">
        <v>718</v>
      </c>
      <c r="C3035">
        <v>4.59</v>
      </c>
      <c r="D3035">
        <v>4.6900000000000004</v>
      </c>
      <c r="E3035">
        <v>4.46</v>
      </c>
      <c r="F3035">
        <v>4.47</v>
      </c>
      <c r="G3035">
        <v>8519829</v>
      </c>
      <c r="H3035">
        <v>4.54</v>
      </c>
    </row>
    <row r="3036" spans="1:8" x14ac:dyDescent="0.3">
      <c r="A3036" t="s">
        <v>538</v>
      </c>
      <c r="B3036" t="s">
        <v>291</v>
      </c>
      <c r="C3036">
        <v>4.47</v>
      </c>
      <c r="D3036">
        <v>4.5999999999999996</v>
      </c>
      <c r="E3036">
        <v>4.38</v>
      </c>
      <c r="F3036">
        <v>4.45</v>
      </c>
      <c r="G3036">
        <v>9341915</v>
      </c>
      <c r="H3036">
        <v>4.4767000000000001</v>
      </c>
    </row>
    <row r="3037" spans="1:8" x14ac:dyDescent="0.3">
      <c r="A3037" t="s">
        <v>538</v>
      </c>
      <c r="B3037" t="s">
        <v>295</v>
      </c>
      <c r="C3037">
        <v>4.45</v>
      </c>
      <c r="D3037">
        <v>4.78</v>
      </c>
      <c r="E3037">
        <v>4.28</v>
      </c>
      <c r="F3037">
        <v>4.78</v>
      </c>
      <c r="G3037">
        <v>15616570</v>
      </c>
      <c r="H3037">
        <v>4.6132999999999997</v>
      </c>
    </row>
    <row r="3038" spans="1:8" x14ac:dyDescent="0.3">
      <c r="A3038" t="s">
        <v>538</v>
      </c>
      <c r="B3038" t="s">
        <v>298</v>
      </c>
      <c r="C3038">
        <v>4.8499999999999996</v>
      </c>
      <c r="D3038">
        <v>5.05</v>
      </c>
      <c r="E3038">
        <v>4.66</v>
      </c>
      <c r="F3038">
        <v>4.87</v>
      </c>
      <c r="G3038">
        <v>43446770</v>
      </c>
      <c r="H3038">
        <v>4.8600000000000003</v>
      </c>
    </row>
    <row r="3039" spans="1:8" x14ac:dyDescent="0.3">
      <c r="A3039" t="s">
        <v>538</v>
      </c>
      <c r="B3039" t="s">
        <v>719</v>
      </c>
      <c r="C3039">
        <v>4.91</v>
      </c>
      <c r="D3039">
        <v>4.91</v>
      </c>
      <c r="E3039">
        <v>4.55</v>
      </c>
      <c r="F3039">
        <v>4.55</v>
      </c>
      <c r="G3039">
        <v>18155960</v>
      </c>
      <c r="H3039">
        <v>4.67</v>
      </c>
    </row>
    <row r="3040" spans="1:8" x14ac:dyDescent="0.3">
      <c r="A3040" t="s">
        <v>538</v>
      </c>
      <c r="B3040" t="s">
        <v>720</v>
      </c>
      <c r="C3040">
        <v>4.5999999999999996</v>
      </c>
      <c r="D3040">
        <v>4.76</v>
      </c>
      <c r="E3040">
        <v>4.5599999999999996</v>
      </c>
      <c r="F3040">
        <v>4.63</v>
      </c>
      <c r="G3040">
        <v>27274210</v>
      </c>
      <c r="H3040">
        <v>4.6500000000000004</v>
      </c>
    </row>
    <row r="3041" spans="1:8" x14ac:dyDescent="0.3">
      <c r="A3041" t="s">
        <v>538</v>
      </c>
      <c r="B3041" t="s">
        <v>721</v>
      </c>
      <c r="C3041">
        <v>4.66</v>
      </c>
      <c r="D3041">
        <v>4.68</v>
      </c>
      <c r="E3041">
        <v>4.57</v>
      </c>
      <c r="F3041">
        <v>4.59</v>
      </c>
      <c r="G3041">
        <v>13119040</v>
      </c>
      <c r="H3041">
        <v>4.6132999999999997</v>
      </c>
    </row>
    <row r="3042" spans="1:8" x14ac:dyDescent="0.3">
      <c r="A3042" t="s">
        <v>538</v>
      </c>
      <c r="B3042" t="s">
        <v>96</v>
      </c>
      <c r="C3042">
        <v>4.5999999999999996</v>
      </c>
      <c r="D3042">
        <v>4.6399999999999997</v>
      </c>
      <c r="E3042">
        <v>4.46</v>
      </c>
      <c r="F3042">
        <v>4.4800000000000004</v>
      </c>
      <c r="G3042">
        <v>12446270</v>
      </c>
      <c r="H3042">
        <v>4.5266999999999999</v>
      </c>
    </row>
    <row r="3043" spans="1:8" x14ac:dyDescent="0.3">
      <c r="A3043" t="s">
        <v>538</v>
      </c>
      <c r="B3043" t="s">
        <v>722</v>
      </c>
      <c r="C3043">
        <v>4.5</v>
      </c>
      <c r="D3043">
        <v>4.5599999999999996</v>
      </c>
      <c r="E3043">
        <v>4.47</v>
      </c>
      <c r="F3043">
        <v>4.5</v>
      </c>
      <c r="G3043">
        <v>9637180</v>
      </c>
      <c r="H3043">
        <v>4.51</v>
      </c>
    </row>
    <row r="3044" spans="1:8" x14ac:dyDescent="0.3">
      <c r="A3044" t="s">
        <v>538</v>
      </c>
      <c r="B3044" t="s">
        <v>164</v>
      </c>
      <c r="C3044">
        <v>4.5</v>
      </c>
      <c r="D3044">
        <v>4.53</v>
      </c>
      <c r="E3044">
        <v>4.3</v>
      </c>
      <c r="F3044">
        <v>4.34</v>
      </c>
      <c r="G3044">
        <v>10070090</v>
      </c>
      <c r="H3044">
        <v>4.3899999999999997</v>
      </c>
    </row>
    <row r="3045" spans="1:8" x14ac:dyDescent="0.3">
      <c r="A3045" t="s">
        <v>538</v>
      </c>
      <c r="B3045" t="s">
        <v>723</v>
      </c>
      <c r="C3045">
        <v>4.45</v>
      </c>
      <c r="D3045">
        <v>4.5</v>
      </c>
      <c r="E3045">
        <v>4.43</v>
      </c>
      <c r="F3045">
        <v>4.43</v>
      </c>
      <c r="G3045">
        <v>9054991</v>
      </c>
      <c r="H3045">
        <v>4.4532999999999996</v>
      </c>
    </row>
    <row r="3046" spans="1:8" x14ac:dyDescent="0.3">
      <c r="A3046" t="s">
        <v>538</v>
      </c>
      <c r="B3046" t="s">
        <v>724</v>
      </c>
      <c r="C3046">
        <v>4.45</v>
      </c>
      <c r="D3046">
        <v>4.45</v>
      </c>
      <c r="E3046">
        <v>4.33</v>
      </c>
      <c r="F3046">
        <v>4.34</v>
      </c>
      <c r="G3046">
        <v>8456377</v>
      </c>
      <c r="H3046">
        <v>4.3733000000000004</v>
      </c>
    </row>
    <row r="3047" spans="1:8" x14ac:dyDescent="0.3">
      <c r="A3047" t="s">
        <v>538</v>
      </c>
      <c r="B3047" t="s">
        <v>725</v>
      </c>
      <c r="C3047">
        <v>4.3600000000000003</v>
      </c>
      <c r="D3047">
        <v>4.43</v>
      </c>
      <c r="E3047">
        <v>4.3600000000000003</v>
      </c>
      <c r="F3047">
        <v>4.37</v>
      </c>
      <c r="G3047">
        <v>8435372</v>
      </c>
      <c r="H3047">
        <v>4.3867000000000003</v>
      </c>
    </row>
    <row r="3048" spans="1:8" x14ac:dyDescent="0.3">
      <c r="A3048" t="s">
        <v>538</v>
      </c>
      <c r="B3048" t="s">
        <v>242</v>
      </c>
      <c r="C3048">
        <v>4.3600000000000003</v>
      </c>
      <c r="D3048">
        <v>4.3600000000000003</v>
      </c>
      <c r="E3048">
        <v>4.2</v>
      </c>
      <c r="F3048">
        <v>4.21</v>
      </c>
      <c r="G3048">
        <v>12649200</v>
      </c>
      <c r="H3048">
        <v>4.2567000000000004</v>
      </c>
    </row>
    <row r="3049" spans="1:8" x14ac:dyDescent="0.3">
      <c r="A3049" t="s">
        <v>538</v>
      </c>
      <c r="B3049" t="s">
        <v>726</v>
      </c>
      <c r="C3049">
        <v>4.21</v>
      </c>
      <c r="D3049">
        <v>4.2699999999999996</v>
      </c>
      <c r="E3049">
        <v>4.17</v>
      </c>
      <c r="F3049">
        <v>4.18</v>
      </c>
      <c r="G3049">
        <v>10183370</v>
      </c>
      <c r="H3049">
        <v>4.2066999999999997</v>
      </c>
    </row>
    <row r="3050" spans="1:8" x14ac:dyDescent="0.3">
      <c r="A3050" t="s">
        <v>538</v>
      </c>
      <c r="B3050" t="s">
        <v>727</v>
      </c>
      <c r="C3050">
        <v>4.2</v>
      </c>
      <c r="D3050">
        <v>4.26</v>
      </c>
      <c r="E3050">
        <v>4.1900000000000004</v>
      </c>
      <c r="F3050">
        <v>4.22</v>
      </c>
      <c r="G3050">
        <v>8991345</v>
      </c>
      <c r="H3050">
        <v>4.2233000000000001</v>
      </c>
    </row>
    <row r="3051" spans="1:8" x14ac:dyDescent="0.3">
      <c r="A3051" t="s">
        <v>538</v>
      </c>
      <c r="B3051" t="s">
        <v>728</v>
      </c>
      <c r="C3051">
        <v>4.24</v>
      </c>
      <c r="D3051">
        <v>4.29</v>
      </c>
      <c r="E3051">
        <v>4.1900000000000004</v>
      </c>
      <c r="F3051">
        <v>4.2699999999999996</v>
      </c>
      <c r="G3051">
        <v>11290820</v>
      </c>
      <c r="H3051">
        <v>4.25</v>
      </c>
    </row>
    <row r="3052" spans="1:8" x14ac:dyDescent="0.3">
      <c r="A3052" t="s">
        <v>538</v>
      </c>
      <c r="B3052" t="s">
        <v>729</v>
      </c>
      <c r="C3052">
        <v>4.28</v>
      </c>
      <c r="D3052">
        <v>4.3899999999999997</v>
      </c>
      <c r="E3052">
        <v>4.24</v>
      </c>
      <c r="F3052">
        <v>4.33</v>
      </c>
      <c r="G3052">
        <v>11056830</v>
      </c>
      <c r="H3052">
        <v>4.32</v>
      </c>
    </row>
    <row r="3053" spans="1:8" x14ac:dyDescent="0.3">
      <c r="A3053" t="s">
        <v>538</v>
      </c>
      <c r="B3053" t="s">
        <v>730</v>
      </c>
      <c r="C3053">
        <v>4.3499999999999996</v>
      </c>
      <c r="D3053">
        <v>4.55</v>
      </c>
      <c r="E3053">
        <v>4.32</v>
      </c>
      <c r="F3053">
        <v>4.43</v>
      </c>
      <c r="G3053">
        <v>17923330</v>
      </c>
      <c r="H3053">
        <v>4.4333</v>
      </c>
    </row>
    <row r="3054" spans="1:8" x14ac:dyDescent="0.3">
      <c r="A3054" t="s">
        <v>538</v>
      </c>
      <c r="B3054" t="s">
        <v>731</v>
      </c>
      <c r="C3054">
        <v>4.45</v>
      </c>
      <c r="D3054">
        <v>4.57</v>
      </c>
      <c r="E3054">
        <v>4.3899999999999997</v>
      </c>
      <c r="F3054">
        <v>4.43</v>
      </c>
      <c r="G3054">
        <v>14831670</v>
      </c>
      <c r="H3054">
        <v>4.4633000000000003</v>
      </c>
    </row>
    <row r="3055" spans="1:8" x14ac:dyDescent="0.3">
      <c r="A3055" t="s">
        <v>538</v>
      </c>
      <c r="B3055" t="s">
        <v>732</v>
      </c>
      <c r="C3055">
        <v>4.42</v>
      </c>
      <c r="D3055">
        <v>4.47</v>
      </c>
      <c r="E3055">
        <v>4.3099999999999996</v>
      </c>
      <c r="F3055">
        <v>4.3099999999999996</v>
      </c>
      <c r="G3055">
        <v>10828340</v>
      </c>
      <c r="H3055">
        <v>4.3632999999999997</v>
      </c>
    </row>
    <row r="3056" spans="1:8" x14ac:dyDescent="0.3">
      <c r="A3056" t="s">
        <v>538</v>
      </c>
      <c r="B3056" t="s">
        <v>733</v>
      </c>
      <c r="C3056">
        <v>4.3099999999999996</v>
      </c>
      <c r="D3056">
        <v>4.4400000000000004</v>
      </c>
      <c r="E3056">
        <v>4.28</v>
      </c>
      <c r="F3056">
        <v>4.34</v>
      </c>
      <c r="G3056">
        <v>6852300</v>
      </c>
      <c r="H3056">
        <v>4.3532999999999999</v>
      </c>
    </row>
    <row r="3057" spans="1:8" x14ac:dyDescent="0.3">
      <c r="A3057" t="s">
        <v>538</v>
      </c>
      <c r="B3057" t="s">
        <v>734</v>
      </c>
      <c r="C3057">
        <v>4.29</v>
      </c>
      <c r="D3057">
        <v>4.6100000000000003</v>
      </c>
      <c r="E3057">
        <v>4.29</v>
      </c>
      <c r="F3057">
        <v>4.49</v>
      </c>
      <c r="G3057">
        <v>21734480</v>
      </c>
      <c r="H3057">
        <v>4.4633000000000003</v>
      </c>
    </row>
    <row r="3058" spans="1:8" x14ac:dyDescent="0.3">
      <c r="A3058" t="s">
        <v>538</v>
      </c>
      <c r="B3058" t="s">
        <v>735</v>
      </c>
      <c r="C3058">
        <v>4.55</v>
      </c>
      <c r="D3058">
        <v>4.93</v>
      </c>
      <c r="E3058">
        <v>4.49</v>
      </c>
      <c r="F3058">
        <v>4.8099999999999996</v>
      </c>
      <c r="G3058">
        <v>39221694</v>
      </c>
      <c r="H3058">
        <v>4.7432999999999996</v>
      </c>
    </row>
    <row r="3059" spans="1:8" x14ac:dyDescent="0.3">
      <c r="A3059" t="s">
        <v>539</v>
      </c>
      <c r="B3059" t="s">
        <v>696</v>
      </c>
      <c r="C3059">
        <v>18</v>
      </c>
      <c r="D3059">
        <v>18</v>
      </c>
      <c r="E3059">
        <v>16.95</v>
      </c>
      <c r="F3059">
        <v>17.2</v>
      </c>
      <c r="G3059">
        <v>1023933</v>
      </c>
      <c r="H3059">
        <v>17.383299999999998</v>
      </c>
    </row>
    <row r="3060" spans="1:8" x14ac:dyDescent="0.3">
      <c r="A3060" t="s">
        <v>539</v>
      </c>
      <c r="B3060" t="s">
        <v>697</v>
      </c>
      <c r="C3060">
        <v>17</v>
      </c>
      <c r="D3060">
        <v>17.3</v>
      </c>
      <c r="E3060">
        <v>16.37</v>
      </c>
      <c r="F3060">
        <v>16.72</v>
      </c>
      <c r="G3060">
        <v>747149</v>
      </c>
      <c r="H3060">
        <v>16.796700000000001</v>
      </c>
    </row>
    <row r="3061" spans="1:8" x14ac:dyDescent="0.3">
      <c r="A3061" t="s">
        <v>539</v>
      </c>
      <c r="B3061" t="s">
        <v>698</v>
      </c>
      <c r="C3061">
        <v>16.809999999999999</v>
      </c>
      <c r="D3061">
        <v>17.61</v>
      </c>
      <c r="E3061">
        <v>16.7</v>
      </c>
      <c r="F3061">
        <v>17.34</v>
      </c>
      <c r="G3061">
        <v>696649</v>
      </c>
      <c r="H3061">
        <v>17.216699999999999</v>
      </c>
    </row>
    <row r="3062" spans="1:8" x14ac:dyDescent="0.3">
      <c r="A3062" t="s">
        <v>539</v>
      </c>
      <c r="B3062" t="s">
        <v>699</v>
      </c>
      <c r="C3062">
        <v>17.010000000000002</v>
      </c>
      <c r="D3062">
        <v>17.38</v>
      </c>
      <c r="E3062">
        <v>17</v>
      </c>
      <c r="F3062">
        <v>17.14</v>
      </c>
      <c r="G3062">
        <v>477214</v>
      </c>
      <c r="H3062">
        <v>17.173300000000001</v>
      </c>
    </row>
    <row r="3063" spans="1:8" x14ac:dyDescent="0.3">
      <c r="A3063" t="s">
        <v>539</v>
      </c>
      <c r="B3063" t="s">
        <v>700</v>
      </c>
      <c r="C3063">
        <v>16.91</v>
      </c>
      <c r="D3063">
        <v>17.64</v>
      </c>
      <c r="E3063">
        <v>16.829999999999998</v>
      </c>
      <c r="F3063">
        <v>17.47</v>
      </c>
      <c r="G3063">
        <v>698412</v>
      </c>
      <c r="H3063">
        <v>17.313300000000002</v>
      </c>
    </row>
    <row r="3064" spans="1:8" x14ac:dyDescent="0.3">
      <c r="A3064" t="s">
        <v>539</v>
      </c>
      <c r="B3064" t="s">
        <v>77</v>
      </c>
      <c r="C3064">
        <v>17.399999999999999</v>
      </c>
      <c r="D3064">
        <v>17.989999999999998</v>
      </c>
      <c r="E3064">
        <v>17.05</v>
      </c>
      <c r="F3064">
        <v>17.350000000000001</v>
      </c>
      <c r="G3064">
        <v>725900</v>
      </c>
      <c r="H3064">
        <v>17.4633</v>
      </c>
    </row>
    <row r="3065" spans="1:8" x14ac:dyDescent="0.3">
      <c r="A3065" t="s">
        <v>539</v>
      </c>
      <c r="B3065" t="s">
        <v>701</v>
      </c>
      <c r="C3065">
        <v>17.399999999999999</v>
      </c>
      <c r="D3065">
        <v>18.16</v>
      </c>
      <c r="E3065">
        <v>17.329999999999998</v>
      </c>
      <c r="F3065">
        <v>18.03</v>
      </c>
      <c r="G3065">
        <v>915074</v>
      </c>
      <c r="H3065">
        <v>17.84</v>
      </c>
    </row>
    <row r="3066" spans="1:8" x14ac:dyDescent="0.3">
      <c r="A3066" t="s">
        <v>539</v>
      </c>
      <c r="B3066" t="s">
        <v>702</v>
      </c>
      <c r="C3066">
        <v>18.12</v>
      </c>
      <c r="D3066">
        <v>19.3</v>
      </c>
      <c r="E3066">
        <v>18.12</v>
      </c>
      <c r="F3066">
        <v>18.73</v>
      </c>
      <c r="G3066">
        <v>1383744</v>
      </c>
      <c r="H3066">
        <v>18.716699999999999</v>
      </c>
    </row>
    <row r="3067" spans="1:8" x14ac:dyDescent="0.3">
      <c r="A3067" t="s">
        <v>539</v>
      </c>
      <c r="B3067" t="s">
        <v>139</v>
      </c>
      <c r="C3067">
        <v>18.86</v>
      </c>
      <c r="D3067">
        <v>19.420000000000002</v>
      </c>
      <c r="E3067">
        <v>18.36</v>
      </c>
      <c r="F3067">
        <v>18.62</v>
      </c>
      <c r="G3067">
        <v>489706</v>
      </c>
      <c r="H3067">
        <v>18.8</v>
      </c>
    </row>
    <row r="3068" spans="1:8" x14ac:dyDescent="0.3">
      <c r="A3068" t="s">
        <v>539</v>
      </c>
      <c r="B3068" t="s">
        <v>156</v>
      </c>
      <c r="C3068">
        <v>18.5</v>
      </c>
      <c r="D3068">
        <v>18.5</v>
      </c>
      <c r="E3068">
        <v>17.8</v>
      </c>
      <c r="F3068">
        <v>18.03</v>
      </c>
      <c r="G3068">
        <v>539991</v>
      </c>
      <c r="H3068">
        <v>18.11</v>
      </c>
    </row>
    <row r="3069" spans="1:8" x14ac:dyDescent="0.3">
      <c r="A3069" t="s">
        <v>539</v>
      </c>
      <c r="B3069" t="s">
        <v>703</v>
      </c>
      <c r="C3069">
        <v>18.03</v>
      </c>
      <c r="D3069">
        <v>18.3</v>
      </c>
      <c r="E3069">
        <v>17.75</v>
      </c>
      <c r="F3069">
        <v>17.920000000000002</v>
      </c>
      <c r="G3069">
        <v>547070</v>
      </c>
      <c r="H3069">
        <v>17.989999999999998</v>
      </c>
    </row>
    <row r="3070" spans="1:8" x14ac:dyDescent="0.3">
      <c r="A3070" t="s">
        <v>539</v>
      </c>
      <c r="B3070" t="s">
        <v>223</v>
      </c>
      <c r="C3070">
        <v>18.2</v>
      </c>
      <c r="D3070">
        <v>18.28</v>
      </c>
      <c r="E3070">
        <v>17.75</v>
      </c>
      <c r="F3070">
        <v>17.75</v>
      </c>
      <c r="G3070">
        <v>617940</v>
      </c>
      <c r="H3070">
        <v>17.9267</v>
      </c>
    </row>
    <row r="3071" spans="1:8" x14ac:dyDescent="0.3">
      <c r="A3071" t="s">
        <v>539</v>
      </c>
      <c r="B3071" t="s">
        <v>228</v>
      </c>
      <c r="C3071">
        <v>17.75</v>
      </c>
      <c r="D3071">
        <v>18.170000000000002</v>
      </c>
      <c r="E3071">
        <v>17.75</v>
      </c>
      <c r="F3071">
        <v>17.8</v>
      </c>
      <c r="G3071">
        <v>475681</v>
      </c>
      <c r="H3071">
        <v>17.906700000000001</v>
      </c>
    </row>
    <row r="3072" spans="1:8" x14ac:dyDescent="0.3">
      <c r="A3072" t="s">
        <v>539</v>
      </c>
      <c r="B3072" t="s">
        <v>704</v>
      </c>
      <c r="C3072">
        <v>18.05</v>
      </c>
      <c r="D3072">
        <v>18.25</v>
      </c>
      <c r="E3072">
        <v>17.8</v>
      </c>
      <c r="F3072">
        <v>17.899999999999999</v>
      </c>
      <c r="G3072">
        <v>454986</v>
      </c>
      <c r="H3072">
        <v>17.9833</v>
      </c>
    </row>
    <row r="3073" spans="1:8" x14ac:dyDescent="0.3">
      <c r="A3073" t="s">
        <v>539</v>
      </c>
      <c r="B3073" t="s">
        <v>705</v>
      </c>
      <c r="C3073">
        <v>17.84</v>
      </c>
      <c r="D3073">
        <v>19</v>
      </c>
      <c r="E3073">
        <v>17.84</v>
      </c>
      <c r="F3073">
        <v>18.2</v>
      </c>
      <c r="G3073">
        <v>609541</v>
      </c>
      <c r="H3073">
        <v>18.346699999999998</v>
      </c>
    </row>
    <row r="3074" spans="1:8" x14ac:dyDescent="0.3">
      <c r="A3074" t="s">
        <v>539</v>
      </c>
      <c r="B3074" t="s">
        <v>706</v>
      </c>
      <c r="C3074">
        <v>18.2</v>
      </c>
      <c r="D3074">
        <v>19.239999999999998</v>
      </c>
      <c r="E3074">
        <v>18.2</v>
      </c>
      <c r="F3074">
        <v>18.559999999999999</v>
      </c>
      <c r="G3074">
        <v>649661</v>
      </c>
      <c r="H3074">
        <v>18.666699999999999</v>
      </c>
    </row>
    <row r="3075" spans="1:8" x14ac:dyDescent="0.3">
      <c r="A3075" t="s">
        <v>539</v>
      </c>
      <c r="B3075" t="s">
        <v>265</v>
      </c>
      <c r="C3075">
        <v>18.57</v>
      </c>
      <c r="D3075">
        <v>18.7</v>
      </c>
      <c r="E3075">
        <v>17.89</v>
      </c>
      <c r="F3075">
        <v>18.170000000000002</v>
      </c>
      <c r="G3075">
        <v>561073</v>
      </c>
      <c r="H3075">
        <v>18.253299999999999</v>
      </c>
    </row>
    <row r="3076" spans="1:8" x14ac:dyDescent="0.3">
      <c r="A3076" t="s">
        <v>539</v>
      </c>
      <c r="B3076" t="s">
        <v>707</v>
      </c>
      <c r="C3076">
        <v>18.149999999999999</v>
      </c>
      <c r="D3076">
        <v>19.62</v>
      </c>
      <c r="E3076">
        <v>18</v>
      </c>
      <c r="F3076">
        <v>18.95</v>
      </c>
      <c r="G3076">
        <v>1174681</v>
      </c>
      <c r="H3076">
        <v>18.8567</v>
      </c>
    </row>
    <row r="3077" spans="1:8" x14ac:dyDescent="0.3">
      <c r="A3077" t="s">
        <v>539</v>
      </c>
      <c r="B3077" t="s">
        <v>271</v>
      </c>
      <c r="C3077">
        <v>18.97</v>
      </c>
      <c r="D3077">
        <v>19</v>
      </c>
      <c r="E3077">
        <v>18.170000000000002</v>
      </c>
      <c r="F3077">
        <v>18.47</v>
      </c>
      <c r="G3077">
        <v>460586</v>
      </c>
      <c r="H3077">
        <v>18.546700000000001</v>
      </c>
    </row>
    <row r="3078" spans="1:8" x14ac:dyDescent="0.3">
      <c r="A3078" t="s">
        <v>539</v>
      </c>
      <c r="B3078" t="s">
        <v>708</v>
      </c>
      <c r="C3078">
        <v>18.11</v>
      </c>
      <c r="D3078">
        <v>18.64</v>
      </c>
      <c r="E3078">
        <v>18.079999999999998</v>
      </c>
      <c r="F3078">
        <v>18.23</v>
      </c>
      <c r="G3078">
        <v>267376</v>
      </c>
      <c r="H3078">
        <v>18.316700000000001</v>
      </c>
    </row>
    <row r="3079" spans="1:8" x14ac:dyDescent="0.3">
      <c r="A3079" t="s">
        <v>539</v>
      </c>
      <c r="B3079" t="s">
        <v>709</v>
      </c>
      <c r="C3079">
        <v>18.5</v>
      </c>
      <c r="D3079">
        <v>18.98</v>
      </c>
      <c r="E3079">
        <v>17.3</v>
      </c>
      <c r="F3079">
        <v>17.3</v>
      </c>
      <c r="G3079">
        <v>711989</v>
      </c>
      <c r="H3079">
        <v>17.86</v>
      </c>
    </row>
    <row r="3080" spans="1:8" x14ac:dyDescent="0.3">
      <c r="A3080" t="s">
        <v>539</v>
      </c>
      <c r="B3080" t="s">
        <v>283</v>
      </c>
      <c r="C3080">
        <v>17.3</v>
      </c>
      <c r="D3080">
        <v>17.5</v>
      </c>
      <c r="E3080">
        <v>16.47</v>
      </c>
      <c r="F3080">
        <v>17.32</v>
      </c>
      <c r="G3080">
        <v>497274</v>
      </c>
      <c r="H3080">
        <v>17.096699999999998</v>
      </c>
    </row>
    <row r="3081" spans="1:8" x14ac:dyDescent="0.3">
      <c r="A3081" t="s">
        <v>539</v>
      </c>
      <c r="B3081" t="s">
        <v>290</v>
      </c>
      <c r="C3081">
        <v>17</v>
      </c>
      <c r="D3081">
        <v>17.29</v>
      </c>
      <c r="E3081">
        <v>16.57</v>
      </c>
      <c r="F3081">
        <v>16.899999999999999</v>
      </c>
      <c r="G3081">
        <v>422743</v>
      </c>
      <c r="H3081">
        <v>16.920000000000002</v>
      </c>
    </row>
    <row r="3082" spans="1:8" x14ac:dyDescent="0.3">
      <c r="A3082" t="s">
        <v>539</v>
      </c>
      <c r="B3082" t="s">
        <v>710</v>
      </c>
      <c r="C3082">
        <v>16.5</v>
      </c>
      <c r="D3082">
        <v>16.97</v>
      </c>
      <c r="E3082">
        <v>16.309999999999999</v>
      </c>
      <c r="F3082">
        <v>16.87</v>
      </c>
      <c r="G3082">
        <v>249871</v>
      </c>
      <c r="H3082">
        <v>16.716699999999999</v>
      </c>
    </row>
    <row r="3083" spans="1:8" x14ac:dyDescent="0.3">
      <c r="A3083" t="s">
        <v>539</v>
      </c>
      <c r="B3083" t="s">
        <v>512</v>
      </c>
      <c r="C3083">
        <v>17</v>
      </c>
      <c r="D3083">
        <v>17.600000000000001</v>
      </c>
      <c r="E3083">
        <v>16.68</v>
      </c>
      <c r="F3083">
        <v>17.11</v>
      </c>
      <c r="G3083">
        <v>408156</v>
      </c>
      <c r="H3083">
        <v>17.13</v>
      </c>
    </row>
    <row r="3084" spans="1:8" x14ac:dyDescent="0.3">
      <c r="A3084" t="s">
        <v>539</v>
      </c>
      <c r="B3084" t="s">
        <v>91</v>
      </c>
      <c r="C3084">
        <v>17.05</v>
      </c>
      <c r="D3084">
        <v>18.82</v>
      </c>
      <c r="E3084">
        <v>16.2</v>
      </c>
      <c r="F3084">
        <v>18.82</v>
      </c>
      <c r="G3084">
        <v>2656715</v>
      </c>
      <c r="H3084">
        <v>17.9467</v>
      </c>
    </row>
    <row r="3085" spans="1:8" x14ac:dyDescent="0.3">
      <c r="A3085" t="s">
        <v>539</v>
      </c>
      <c r="B3085" t="s">
        <v>93</v>
      </c>
      <c r="C3085">
        <v>20.2</v>
      </c>
      <c r="D3085">
        <v>20.7</v>
      </c>
      <c r="E3085">
        <v>19.2</v>
      </c>
      <c r="F3085">
        <v>20.7</v>
      </c>
      <c r="G3085">
        <v>2217421</v>
      </c>
      <c r="H3085">
        <v>20.2</v>
      </c>
    </row>
    <row r="3086" spans="1:8" x14ac:dyDescent="0.3">
      <c r="A3086" t="s">
        <v>539</v>
      </c>
      <c r="B3086" t="s">
        <v>711</v>
      </c>
      <c r="C3086">
        <v>21.2</v>
      </c>
      <c r="D3086">
        <v>22.7</v>
      </c>
      <c r="E3086">
        <v>19.54</v>
      </c>
      <c r="F3086">
        <v>22.62</v>
      </c>
      <c r="G3086">
        <v>4595266</v>
      </c>
      <c r="H3086">
        <v>21.62</v>
      </c>
    </row>
    <row r="3087" spans="1:8" x14ac:dyDescent="0.3">
      <c r="A3087" t="s">
        <v>539</v>
      </c>
      <c r="B3087" t="s">
        <v>712</v>
      </c>
      <c r="C3087">
        <v>22.62</v>
      </c>
      <c r="D3087">
        <v>22.76</v>
      </c>
      <c r="E3087">
        <v>20.5</v>
      </c>
      <c r="F3087">
        <v>21.1</v>
      </c>
      <c r="G3087">
        <v>2004650</v>
      </c>
      <c r="H3087">
        <v>21.453299999999999</v>
      </c>
    </row>
    <row r="3088" spans="1:8" x14ac:dyDescent="0.3">
      <c r="A3088" t="s">
        <v>539</v>
      </c>
      <c r="B3088" t="s">
        <v>162</v>
      </c>
      <c r="C3088">
        <v>20.8</v>
      </c>
      <c r="D3088">
        <v>20.8</v>
      </c>
      <c r="E3088">
        <v>19.22</v>
      </c>
      <c r="F3088">
        <v>20</v>
      </c>
      <c r="G3088">
        <v>2245288</v>
      </c>
      <c r="H3088">
        <v>20.006699999999999</v>
      </c>
    </row>
    <row r="3089" spans="1:8" x14ac:dyDescent="0.3">
      <c r="A3089" t="s">
        <v>539</v>
      </c>
      <c r="B3089" t="s">
        <v>220</v>
      </c>
      <c r="C3089">
        <v>20</v>
      </c>
      <c r="D3089">
        <v>22</v>
      </c>
      <c r="E3089">
        <v>19.73</v>
      </c>
      <c r="F3089">
        <v>22</v>
      </c>
      <c r="G3089">
        <v>1995896</v>
      </c>
      <c r="H3089">
        <v>21.243300000000001</v>
      </c>
    </row>
    <row r="3090" spans="1:8" x14ac:dyDescent="0.3">
      <c r="A3090" t="s">
        <v>539</v>
      </c>
      <c r="B3090" t="s">
        <v>713</v>
      </c>
      <c r="C3090">
        <v>20.88</v>
      </c>
      <c r="D3090">
        <v>21.22</v>
      </c>
      <c r="E3090">
        <v>19.84</v>
      </c>
      <c r="F3090">
        <v>20.48</v>
      </c>
      <c r="G3090">
        <v>2862495</v>
      </c>
      <c r="H3090">
        <v>20.513300000000001</v>
      </c>
    </row>
    <row r="3091" spans="1:8" x14ac:dyDescent="0.3">
      <c r="A3091" t="s">
        <v>539</v>
      </c>
      <c r="B3091" t="s">
        <v>714</v>
      </c>
      <c r="C3091">
        <v>20.440000000000001</v>
      </c>
      <c r="D3091">
        <v>21.76</v>
      </c>
      <c r="E3091">
        <v>19.57</v>
      </c>
      <c r="F3091">
        <v>20.56</v>
      </c>
      <c r="G3091">
        <v>1818529</v>
      </c>
      <c r="H3091">
        <v>20.63</v>
      </c>
    </row>
    <row r="3092" spans="1:8" x14ac:dyDescent="0.3">
      <c r="A3092" t="s">
        <v>539</v>
      </c>
      <c r="B3092" t="s">
        <v>715</v>
      </c>
      <c r="C3092">
        <v>20.8</v>
      </c>
      <c r="D3092">
        <v>21.4</v>
      </c>
      <c r="E3092">
        <v>20.14</v>
      </c>
      <c r="F3092">
        <v>20.56</v>
      </c>
      <c r="G3092">
        <v>1431583</v>
      </c>
      <c r="H3092">
        <v>20.7</v>
      </c>
    </row>
    <row r="3093" spans="1:8" x14ac:dyDescent="0.3">
      <c r="A3093" t="s">
        <v>539</v>
      </c>
      <c r="B3093" t="s">
        <v>235</v>
      </c>
      <c r="C3093">
        <v>20.28</v>
      </c>
      <c r="D3093">
        <v>20.56</v>
      </c>
      <c r="E3093">
        <v>19.329999999999998</v>
      </c>
      <c r="F3093">
        <v>19.329999999999998</v>
      </c>
      <c r="G3093">
        <v>951165</v>
      </c>
      <c r="H3093">
        <v>19.739999999999998</v>
      </c>
    </row>
    <row r="3094" spans="1:8" x14ac:dyDescent="0.3">
      <c r="A3094" t="s">
        <v>539</v>
      </c>
      <c r="B3094" t="s">
        <v>259</v>
      </c>
      <c r="C3094">
        <v>19.329999999999998</v>
      </c>
      <c r="D3094">
        <v>19.61</v>
      </c>
      <c r="E3094">
        <v>17.8</v>
      </c>
      <c r="F3094">
        <v>18.399999999999999</v>
      </c>
      <c r="G3094">
        <v>1250388</v>
      </c>
      <c r="H3094">
        <v>18.603300000000001</v>
      </c>
    </row>
    <row r="3095" spans="1:8" x14ac:dyDescent="0.3">
      <c r="A3095" t="s">
        <v>539</v>
      </c>
      <c r="B3095" t="s">
        <v>716</v>
      </c>
      <c r="C3095">
        <v>18.399999999999999</v>
      </c>
      <c r="D3095">
        <v>18.73</v>
      </c>
      <c r="E3095">
        <v>17.600000000000001</v>
      </c>
      <c r="F3095">
        <v>18.5</v>
      </c>
      <c r="G3095">
        <v>733255</v>
      </c>
      <c r="H3095">
        <v>18.276700000000002</v>
      </c>
    </row>
    <row r="3096" spans="1:8" x14ac:dyDescent="0.3">
      <c r="A3096" t="s">
        <v>539</v>
      </c>
      <c r="B3096" t="s">
        <v>269</v>
      </c>
      <c r="C3096">
        <v>18.420000000000002</v>
      </c>
      <c r="D3096">
        <v>19.2</v>
      </c>
      <c r="E3096">
        <v>17.899999999999999</v>
      </c>
      <c r="F3096">
        <v>18.57</v>
      </c>
      <c r="G3096">
        <v>1398524</v>
      </c>
      <c r="H3096">
        <v>18.556699999999999</v>
      </c>
    </row>
    <row r="3097" spans="1:8" x14ac:dyDescent="0.3">
      <c r="A3097" t="s">
        <v>539</v>
      </c>
      <c r="B3097" t="s">
        <v>282</v>
      </c>
      <c r="C3097">
        <v>18.649999999999999</v>
      </c>
      <c r="D3097">
        <v>19.41</v>
      </c>
      <c r="E3097">
        <v>18.649999999999999</v>
      </c>
      <c r="F3097">
        <v>19.100000000000001</v>
      </c>
      <c r="G3097">
        <v>435282</v>
      </c>
      <c r="H3097">
        <v>19.0533</v>
      </c>
    </row>
    <row r="3098" spans="1:8" x14ac:dyDescent="0.3">
      <c r="A3098" t="s">
        <v>539</v>
      </c>
      <c r="B3098" t="s">
        <v>717</v>
      </c>
      <c r="C3098">
        <v>19.100000000000001</v>
      </c>
      <c r="D3098">
        <v>19.21</v>
      </c>
      <c r="E3098">
        <v>18.239999999999998</v>
      </c>
      <c r="F3098">
        <v>18.350000000000001</v>
      </c>
      <c r="G3098">
        <v>1246461</v>
      </c>
      <c r="H3098">
        <v>18.600000000000001</v>
      </c>
    </row>
    <row r="3099" spans="1:8" x14ac:dyDescent="0.3">
      <c r="A3099" t="s">
        <v>539</v>
      </c>
      <c r="B3099" t="s">
        <v>285</v>
      </c>
      <c r="C3099">
        <v>18.350000000000001</v>
      </c>
      <c r="D3099">
        <v>18.809999999999999</v>
      </c>
      <c r="E3099">
        <v>18.059999999999999</v>
      </c>
      <c r="F3099">
        <v>18.73</v>
      </c>
      <c r="G3099">
        <v>853490</v>
      </c>
      <c r="H3099">
        <v>18.533300000000001</v>
      </c>
    </row>
    <row r="3100" spans="1:8" x14ac:dyDescent="0.3">
      <c r="A3100" t="s">
        <v>539</v>
      </c>
      <c r="B3100" t="s">
        <v>718</v>
      </c>
      <c r="C3100">
        <v>18.73</v>
      </c>
      <c r="D3100">
        <v>19.399999999999999</v>
      </c>
      <c r="E3100">
        <v>18.2</v>
      </c>
      <c r="F3100">
        <v>18.55</v>
      </c>
      <c r="G3100">
        <v>1196767</v>
      </c>
      <c r="H3100">
        <v>18.716699999999999</v>
      </c>
    </row>
    <row r="3101" spans="1:8" x14ac:dyDescent="0.3">
      <c r="A3101" t="s">
        <v>539</v>
      </c>
      <c r="B3101" t="s">
        <v>291</v>
      </c>
      <c r="C3101">
        <v>18.5</v>
      </c>
      <c r="D3101">
        <v>18.55</v>
      </c>
      <c r="E3101">
        <v>17.87</v>
      </c>
      <c r="F3101">
        <v>17.87</v>
      </c>
      <c r="G3101">
        <v>985880</v>
      </c>
      <c r="H3101">
        <v>18.096699999999998</v>
      </c>
    </row>
    <row r="3102" spans="1:8" x14ac:dyDescent="0.3">
      <c r="A3102" t="s">
        <v>539</v>
      </c>
      <c r="B3102" t="s">
        <v>295</v>
      </c>
      <c r="C3102">
        <v>17.8</v>
      </c>
      <c r="D3102">
        <v>18.510000000000002</v>
      </c>
      <c r="E3102">
        <v>17.7</v>
      </c>
      <c r="F3102">
        <v>18.5</v>
      </c>
      <c r="G3102">
        <v>728910</v>
      </c>
      <c r="H3102">
        <v>18.236699999999999</v>
      </c>
    </row>
    <row r="3103" spans="1:8" x14ac:dyDescent="0.3">
      <c r="A3103" t="s">
        <v>539</v>
      </c>
      <c r="B3103" t="s">
        <v>298</v>
      </c>
      <c r="C3103">
        <v>18.5</v>
      </c>
      <c r="D3103">
        <v>20.34</v>
      </c>
      <c r="E3103">
        <v>18.5</v>
      </c>
      <c r="F3103">
        <v>20.34</v>
      </c>
      <c r="G3103">
        <v>1221748</v>
      </c>
      <c r="H3103">
        <v>19.726700000000001</v>
      </c>
    </row>
    <row r="3104" spans="1:8" x14ac:dyDescent="0.3">
      <c r="A3104" t="s">
        <v>539</v>
      </c>
      <c r="B3104" t="s">
        <v>719</v>
      </c>
      <c r="C3104">
        <v>21.56</v>
      </c>
      <c r="D3104">
        <v>21.68</v>
      </c>
      <c r="E3104">
        <v>19.57</v>
      </c>
      <c r="F3104">
        <v>20.399999999999999</v>
      </c>
      <c r="G3104">
        <v>1744048</v>
      </c>
      <c r="H3104">
        <v>20.55</v>
      </c>
    </row>
    <row r="3105" spans="1:8" x14ac:dyDescent="0.3">
      <c r="A3105" t="s">
        <v>539</v>
      </c>
      <c r="B3105" t="s">
        <v>720</v>
      </c>
      <c r="C3105">
        <v>19.510000000000002</v>
      </c>
      <c r="D3105">
        <v>20.18</v>
      </c>
      <c r="E3105">
        <v>19.22</v>
      </c>
      <c r="F3105">
        <v>19.739999999999998</v>
      </c>
      <c r="G3105">
        <v>1063662</v>
      </c>
      <c r="H3105">
        <v>19.7133</v>
      </c>
    </row>
    <row r="3106" spans="1:8" x14ac:dyDescent="0.3">
      <c r="A3106" t="s">
        <v>539</v>
      </c>
      <c r="B3106" t="s">
        <v>721</v>
      </c>
      <c r="C3106">
        <v>19.75</v>
      </c>
      <c r="D3106">
        <v>20.239999999999998</v>
      </c>
      <c r="E3106">
        <v>19.47</v>
      </c>
      <c r="F3106">
        <v>19.87</v>
      </c>
      <c r="G3106">
        <v>689465</v>
      </c>
      <c r="H3106">
        <v>19.86</v>
      </c>
    </row>
    <row r="3107" spans="1:8" x14ac:dyDescent="0.3">
      <c r="A3107" t="s">
        <v>539</v>
      </c>
      <c r="B3107" t="s">
        <v>96</v>
      </c>
      <c r="C3107">
        <v>19.8</v>
      </c>
      <c r="D3107">
        <v>20.100000000000001</v>
      </c>
      <c r="E3107">
        <v>19.399999999999999</v>
      </c>
      <c r="F3107">
        <v>20.100000000000001</v>
      </c>
      <c r="G3107">
        <v>718891</v>
      </c>
      <c r="H3107">
        <v>19.866700000000002</v>
      </c>
    </row>
    <row r="3108" spans="1:8" x14ac:dyDescent="0.3">
      <c r="A3108" t="s">
        <v>539</v>
      </c>
      <c r="B3108" t="s">
        <v>722</v>
      </c>
      <c r="C3108">
        <v>20.239999999999998</v>
      </c>
      <c r="D3108">
        <v>20.78</v>
      </c>
      <c r="E3108">
        <v>19.84</v>
      </c>
      <c r="F3108">
        <v>20.16</v>
      </c>
      <c r="G3108">
        <v>688571</v>
      </c>
      <c r="H3108">
        <v>20.260000000000002</v>
      </c>
    </row>
    <row r="3109" spans="1:8" x14ac:dyDescent="0.3">
      <c r="A3109" t="s">
        <v>539</v>
      </c>
      <c r="B3109" t="s">
        <v>164</v>
      </c>
      <c r="C3109">
        <v>20.22</v>
      </c>
      <c r="D3109">
        <v>20.440000000000001</v>
      </c>
      <c r="E3109">
        <v>19.5</v>
      </c>
      <c r="F3109">
        <v>20.14</v>
      </c>
      <c r="G3109">
        <v>670408</v>
      </c>
      <c r="H3109">
        <v>20.026700000000002</v>
      </c>
    </row>
    <row r="3110" spans="1:8" x14ac:dyDescent="0.3">
      <c r="A3110" t="s">
        <v>539</v>
      </c>
      <c r="B3110" t="s">
        <v>723</v>
      </c>
      <c r="C3110">
        <v>19.98</v>
      </c>
      <c r="D3110">
        <v>20</v>
      </c>
      <c r="E3110">
        <v>18.989999999999998</v>
      </c>
      <c r="F3110">
        <v>19.55</v>
      </c>
      <c r="G3110">
        <v>944918</v>
      </c>
      <c r="H3110">
        <v>19.513300000000001</v>
      </c>
    </row>
    <row r="3111" spans="1:8" x14ac:dyDescent="0.3">
      <c r="A3111" t="s">
        <v>539</v>
      </c>
      <c r="B3111" t="s">
        <v>724</v>
      </c>
      <c r="C3111">
        <v>19.52</v>
      </c>
      <c r="D3111">
        <v>19.68</v>
      </c>
      <c r="E3111">
        <v>18.95</v>
      </c>
      <c r="F3111">
        <v>19.45</v>
      </c>
      <c r="G3111">
        <v>638685</v>
      </c>
      <c r="H3111">
        <v>19.36</v>
      </c>
    </row>
    <row r="3112" spans="1:8" x14ac:dyDescent="0.3">
      <c r="A3112" t="s">
        <v>539</v>
      </c>
      <c r="B3112" t="s">
        <v>725</v>
      </c>
      <c r="C3112">
        <v>19.45</v>
      </c>
      <c r="D3112">
        <v>19.5</v>
      </c>
      <c r="E3112">
        <v>19.09</v>
      </c>
      <c r="F3112">
        <v>19.09</v>
      </c>
      <c r="G3112">
        <v>436795</v>
      </c>
      <c r="H3112">
        <v>19.226700000000001</v>
      </c>
    </row>
    <row r="3113" spans="1:8" x14ac:dyDescent="0.3">
      <c r="A3113" t="s">
        <v>539</v>
      </c>
      <c r="B3113" t="s">
        <v>242</v>
      </c>
      <c r="C3113">
        <v>19.21</v>
      </c>
      <c r="D3113">
        <v>19.920000000000002</v>
      </c>
      <c r="E3113">
        <v>19.12</v>
      </c>
      <c r="F3113">
        <v>19.670000000000002</v>
      </c>
      <c r="G3113">
        <v>878469</v>
      </c>
      <c r="H3113">
        <v>19.57</v>
      </c>
    </row>
    <row r="3114" spans="1:8" x14ac:dyDescent="0.3">
      <c r="A3114" t="s">
        <v>539</v>
      </c>
      <c r="B3114" t="s">
        <v>726</v>
      </c>
      <c r="C3114">
        <v>19.5</v>
      </c>
      <c r="D3114">
        <v>19.670000000000002</v>
      </c>
      <c r="E3114">
        <v>19.12</v>
      </c>
      <c r="F3114">
        <v>19.399999999999999</v>
      </c>
      <c r="G3114">
        <v>646296</v>
      </c>
      <c r="H3114">
        <v>19.396699999999999</v>
      </c>
    </row>
    <row r="3115" spans="1:8" x14ac:dyDescent="0.3">
      <c r="A3115" t="s">
        <v>539</v>
      </c>
      <c r="B3115" t="s">
        <v>727</v>
      </c>
      <c r="C3115">
        <v>19.399999999999999</v>
      </c>
      <c r="D3115">
        <v>19.989999999999998</v>
      </c>
      <c r="E3115">
        <v>19.27</v>
      </c>
      <c r="F3115">
        <v>19.989999999999998</v>
      </c>
      <c r="G3115">
        <v>928523</v>
      </c>
      <c r="H3115">
        <v>19.75</v>
      </c>
    </row>
    <row r="3116" spans="1:8" x14ac:dyDescent="0.3">
      <c r="A3116" t="s">
        <v>539</v>
      </c>
      <c r="B3116" t="s">
        <v>728</v>
      </c>
      <c r="C3116">
        <v>20.16</v>
      </c>
      <c r="D3116">
        <v>21.34</v>
      </c>
      <c r="E3116">
        <v>19.73</v>
      </c>
      <c r="F3116">
        <v>20.52</v>
      </c>
      <c r="G3116">
        <v>1429157</v>
      </c>
      <c r="H3116">
        <v>20.53</v>
      </c>
    </row>
    <row r="3117" spans="1:8" x14ac:dyDescent="0.3">
      <c r="A3117" t="s">
        <v>539</v>
      </c>
      <c r="B3117" t="s">
        <v>729</v>
      </c>
      <c r="C3117">
        <v>20.079999999999998</v>
      </c>
      <c r="D3117">
        <v>20.48</v>
      </c>
      <c r="E3117">
        <v>19.22</v>
      </c>
      <c r="F3117">
        <v>19.5</v>
      </c>
      <c r="G3117">
        <v>1118672</v>
      </c>
      <c r="H3117">
        <v>19.7333</v>
      </c>
    </row>
    <row r="3118" spans="1:8" x14ac:dyDescent="0.3">
      <c r="A3118" t="s">
        <v>539</v>
      </c>
      <c r="B3118" t="s">
        <v>730</v>
      </c>
      <c r="C3118">
        <v>19.53</v>
      </c>
      <c r="D3118">
        <v>20.100000000000001</v>
      </c>
      <c r="E3118">
        <v>19.5</v>
      </c>
      <c r="F3118">
        <v>19.75</v>
      </c>
      <c r="G3118">
        <v>1154831</v>
      </c>
      <c r="H3118">
        <v>19.783300000000001</v>
      </c>
    </row>
    <row r="3119" spans="1:8" x14ac:dyDescent="0.3">
      <c r="A3119" t="s">
        <v>539</v>
      </c>
      <c r="B3119" t="s">
        <v>731</v>
      </c>
      <c r="C3119">
        <v>19.72</v>
      </c>
      <c r="D3119">
        <v>19.72</v>
      </c>
      <c r="E3119">
        <v>19.05</v>
      </c>
      <c r="F3119">
        <v>19.55</v>
      </c>
      <c r="G3119">
        <v>900902</v>
      </c>
      <c r="H3119">
        <v>19.440000000000001</v>
      </c>
    </row>
    <row r="3120" spans="1:8" x14ac:dyDescent="0.3">
      <c r="A3120" t="s">
        <v>539</v>
      </c>
      <c r="B3120" t="s">
        <v>732</v>
      </c>
      <c r="C3120">
        <v>19.420000000000002</v>
      </c>
      <c r="D3120">
        <v>19.55</v>
      </c>
      <c r="E3120">
        <v>19</v>
      </c>
      <c r="F3120">
        <v>19.350000000000001</v>
      </c>
      <c r="G3120">
        <v>670692</v>
      </c>
      <c r="H3120">
        <v>19.3</v>
      </c>
    </row>
    <row r="3121" spans="1:8" x14ac:dyDescent="0.3">
      <c r="A3121" t="s">
        <v>539</v>
      </c>
      <c r="B3121" t="s">
        <v>733</v>
      </c>
      <c r="C3121">
        <v>19.350000000000001</v>
      </c>
      <c r="D3121">
        <v>19.489999999999998</v>
      </c>
      <c r="E3121">
        <v>19.02</v>
      </c>
      <c r="F3121">
        <v>19.23</v>
      </c>
      <c r="G3121">
        <v>526478</v>
      </c>
      <c r="H3121">
        <v>19.246700000000001</v>
      </c>
    </row>
    <row r="3122" spans="1:8" x14ac:dyDescent="0.3">
      <c r="A3122" t="s">
        <v>539</v>
      </c>
      <c r="B3122" t="s">
        <v>734</v>
      </c>
      <c r="C3122">
        <v>19.23</v>
      </c>
      <c r="D3122">
        <v>19.350000000000001</v>
      </c>
      <c r="E3122">
        <v>19.059999999999999</v>
      </c>
      <c r="F3122">
        <v>19.18</v>
      </c>
      <c r="G3122">
        <v>581648</v>
      </c>
      <c r="H3122">
        <v>19.1967</v>
      </c>
    </row>
    <row r="3123" spans="1:8" x14ac:dyDescent="0.3">
      <c r="A3123" t="s">
        <v>539</v>
      </c>
      <c r="B3123" t="s">
        <v>735</v>
      </c>
      <c r="C3123">
        <v>19.18</v>
      </c>
      <c r="D3123">
        <v>19.18</v>
      </c>
      <c r="E3123">
        <v>18.350000000000001</v>
      </c>
      <c r="F3123">
        <v>18.809999999999999</v>
      </c>
      <c r="G3123">
        <v>339204</v>
      </c>
      <c r="H3123">
        <v>18.78</v>
      </c>
    </row>
    <row r="3124" spans="1:8" x14ac:dyDescent="0.3">
      <c r="A3124" t="s">
        <v>541</v>
      </c>
      <c r="B3124" t="s">
        <v>696</v>
      </c>
      <c r="C3124">
        <v>23.2</v>
      </c>
      <c r="D3124">
        <v>23.44</v>
      </c>
      <c r="E3124">
        <v>23.04</v>
      </c>
      <c r="F3124">
        <v>23.4</v>
      </c>
      <c r="G3124">
        <v>2336208</v>
      </c>
      <c r="H3124">
        <v>23.293299999999999</v>
      </c>
    </row>
    <row r="3125" spans="1:8" x14ac:dyDescent="0.3">
      <c r="A3125" t="s">
        <v>541</v>
      </c>
      <c r="B3125" t="s">
        <v>697</v>
      </c>
      <c r="C3125">
        <v>23.58</v>
      </c>
      <c r="D3125">
        <v>23.58</v>
      </c>
      <c r="E3125">
        <v>22.56</v>
      </c>
      <c r="F3125">
        <v>23.58</v>
      </c>
      <c r="G3125">
        <v>6128272</v>
      </c>
      <c r="H3125">
        <v>23.24</v>
      </c>
    </row>
    <row r="3126" spans="1:8" x14ac:dyDescent="0.3">
      <c r="A3126" t="s">
        <v>541</v>
      </c>
      <c r="B3126" t="s">
        <v>698</v>
      </c>
      <c r="C3126">
        <v>23.58</v>
      </c>
      <c r="D3126">
        <v>24.48</v>
      </c>
      <c r="E3126">
        <v>23.4</v>
      </c>
      <c r="F3126">
        <v>23.42</v>
      </c>
      <c r="G3126">
        <v>9274341</v>
      </c>
      <c r="H3126">
        <v>23.7667</v>
      </c>
    </row>
    <row r="3127" spans="1:8" x14ac:dyDescent="0.3">
      <c r="A3127" t="s">
        <v>541</v>
      </c>
      <c r="B3127" t="s">
        <v>699</v>
      </c>
      <c r="C3127">
        <v>23.42</v>
      </c>
      <c r="D3127">
        <v>24.34</v>
      </c>
      <c r="E3127">
        <v>23.06</v>
      </c>
      <c r="F3127">
        <v>24.22</v>
      </c>
      <c r="G3127">
        <v>6679923</v>
      </c>
      <c r="H3127">
        <v>23.8733</v>
      </c>
    </row>
    <row r="3128" spans="1:8" x14ac:dyDescent="0.3">
      <c r="A3128" t="s">
        <v>541</v>
      </c>
      <c r="B3128" t="s">
        <v>700</v>
      </c>
      <c r="C3128">
        <v>24.22</v>
      </c>
      <c r="D3128">
        <v>25</v>
      </c>
      <c r="E3128">
        <v>23.74</v>
      </c>
      <c r="F3128">
        <v>25</v>
      </c>
      <c r="G3128">
        <v>5381242</v>
      </c>
      <c r="H3128">
        <v>24.58</v>
      </c>
    </row>
    <row r="3129" spans="1:8" x14ac:dyDescent="0.3">
      <c r="A3129" t="s">
        <v>541</v>
      </c>
      <c r="B3129" t="s">
        <v>77</v>
      </c>
      <c r="C3129">
        <v>24.9</v>
      </c>
      <c r="D3129">
        <v>25.96</v>
      </c>
      <c r="E3129">
        <v>24.46</v>
      </c>
      <c r="F3129">
        <v>25.82</v>
      </c>
      <c r="G3129">
        <v>6075511</v>
      </c>
      <c r="H3129">
        <v>25.4133</v>
      </c>
    </row>
    <row r="3130" spans="1:8" x14ac:dyDescent="0.3">
      <c r="A3130" t="s">
        <v>541</v>
      </c>
      <c r="B3130" t="s">
        <v>701</v>
      </c>
      <c r="C3130">
        <v>25.82</v>
      </c>
      <c r="D3130">
        <v>26.86</v>
      </c>
      <c r="E3130">
        <v>25.46</v>
      </c>
      <c r="F3130">
        <v>26.6</v>
      </c>
      <c r="G3130">
        <v>12804730</v>
      </c>
      <c r="H3130">
        <v>26.306699999999999</v>
      </c>
    </row>
    <row r="3131" spans="1:8" x14ac:dyDescent="0.3">
      <c r="A3131" t="s">
        <v>541</v>
      </c>
      <c r="B3131" t="s">
        <v>702</v>
      </c>
      <c r="C3131">
        <v>26.7</v>
      </c>
      <c r="D3131">
        <v>27.34</v>
      </c>
      <c r="E3131">
        <v>26.26</v>
      </c>
      <c r="F3131">
        <v>27.26</v>
      </c>
      <c r="G3131">
        <v>5905554</v>
      </c>
      <c r="H3131">
        <v>26.953299999999999</v>
      </c>
    </row>
    <row r="3132" spans="1:8" x14ac:dyDescent="0.3">
      <c r="A3132" t="s">
        <v>541</v>
      </c>
      <c r="B3132" t="s">
        <v>139</v>
      </c>
      <c r="C3132">
        <v>27.26</v>
      </c>
      <c r="D3132">
        <v>27.62</v>
      </c>
      <c r="E3132">
        <v>26.88</v>
      </c>
      <c r="F3132">
        <v>27.46</v>
      </c>
      <c r="G3132">
        <v>5891698</v>
      </c>
      <c r="H3132">
        <v>27.32</v>
      </c>
    </row>
    <row r="3133" spans="1:8" x14ac:dyDescent="0.3">
      <c r="A3133" t="s">
        <v>541</v>
      </c>
      <c r="B3133" t="s">
        <v>156</v>
      </c>
      <c r="C3133">
        <v>27.56</v>
      </c>
      <c r="D3133">
        <v>27.56</v>
      </c>
      <c r="E3133">
        <v>25.62</v>
      </c>
      <c r="F3133">
        <v>25.98</v>
      </c>
      <c r="G3133">
        <v>7686832</v>
      </c>
      <c r="H3133">
        <v>26.386700000000001</v>
      </c>
    </row>
    <row r="3134" spans="1:8" x14ac:dyDescent="0.3">
      <c r="A3134" t="s">
        <v>541</v>
      </c>
      <c r="B3134" t="s">
        <v>703</v>
      </c>
      <c r="C3134">
        <v>25.98</v>
      </c>
      <c r="D3134">
        <v>26.5</v>
      </c>
      <c r="E3134">
        <v>25.8</v>
      </c>
      <c r="F3134">
        <v>26.12</v>
      </c>
      <c r="G3134">
        <v>3458698</v>
      </c>
      <c r="H3134">
        <v>26.14</v>
      </c>
    </row>
    <row r="3135" spans="1:8" x14ac:dyDescent="0.3">
      <c r="A3135" t="s">
        <v>541</v>
      </c>
      <c r="B3135" t="s">
        <v>223</v>
      </c>
      <c r="C3135">
        <v>26.12</v>
      </c>
      <c r="D3135">
        <v>26.42</v>
      </c>
      <c r="E3135">
        <v>25.96</v>
      </c>
      <c r="F3135">
        <v>26.14</v>
      </c>
      <c r="G3135">
        <v>1793556</v>
      </c>
      <c r="H3135">
        <v>26.173300000000001</v>
      </c>
    </row>
    <row r="3136" spans="1:8" x14ac:dyDescent="0.3">
      <c r="A3136" t="s">
        <v>541</v>
      </c>
      <c r="B3136" t="s">
        <v>228</v>
      </c>
      <c r="C3136">
        <v>25.9</v>
      </c>
      <c r="D3136">
        <v>25.9</v>
      </c>
      <c r="E3136">
        <v>24.44</v>
      </c>
      <c r="F3136">
        <v>24.54</v>
      </c>
      <c r="G3136">
        <v>12974050</v>
      </c>
      <c r="H3136">
        <v>24.96</v>
      </c>
    </row>
    <row r="3137" spans="1:8" x14ac:dyDescent="0.3">
      <c r="A3137" t="s">
        <v>541</v>
      </c>
      <c r="B3137" t="s">
        <v>704</v>
      </c>
      <c r="C3137">
        <v>24.54</v>
      </c>
      <c r="D3137">
        <v>26</v>
      </c>
      <c r="E3137">
        <v>24.54</v>
      </c>
      <c r="F3137">
        <v>26</v>
      </c>
      <c r="G3137">
        <v>8456737</v>
      </c>
      <c r="H3137">
        <v>25.513300000000001</v>
      </c>
    </row>
    <row r="3138" spans="1:8" x14ac:dyDescent="0.3">
      <c r="A3138" t="s">
        <v>541</v>
      </c>
      <c r="B3138" t="s">
        <v>705</v>
      </c>
      <c r="C3138">
        <v>26</v>
      </c>
      <c r="D3138">
        <v>26.2</v>
      </c>
      <c r="E3138">
        <v>25.64</v>
      </c>
      <c r="F3138">
        <v>26.2</v>
      </c>
      <c r="G3138">
        <v>2936505</v>
      </c>
      <c r="H3138">
        <v>26.013300000000001</v>
      </c>
    </row>
    <row r="3139" spans="1:8" x14ac:dyDescent="0.3">
      <c r="A3139" t="s">
        <v>541</v>
      </c>
      <c r="B3139" t="s">
        <v>706</v>
      </c>
      <c r="C3139">
        <v>26.24</v>
      </c>
      <c r="D3139">
        <v>26.96</v>
      </c>
      <c r="E3139">
        <v>26.24</v>
      </c>
      <c r="F3139">
        <v>26.8</v>
      </c>
      <c r="G3139">
        <v>3431254</v>
      </c>
      <c r="H3139">
        <v>26.666699999999999</v>
      </c>
    </row>
    <row r="3140" spans="1:8" x14ac:dyDescent="0.3">
      <c r="A3140" t="s">
        <v>541</v>
      </c>
      <c r="B3140" t="s">
        <v>265</v>
      </c>
      <c r="C3140">
        <v>26.84</v>
      </c>
      <c r="D3140">
        <v>27.12</v>
      </c>
      <c r="E3140">
        <v>26.58</v>
      </c>
      <c r="F3140">
        <v>26.92</v>
      </c>
      <c r="G3140">
        <v>2381613</v>
      </c>
      <c r="H3140">
        <v>26.8733</v>
      </c>
    </row>
    <row r="3141" spans="1:8" x14ac:dyDescent="0.3">
      <c r="A3141" t="s">
        <v>541</v>
      </c>
      <c r="B3141" t="s">
        <v>707</v>
      </c>
      <c r="C3141">
        <v>26.92</v>
      </c>
      <c r="D3141">
        <v>27.32</v>
      </c>
      <c r="E3141">
        <v>26.5</v>
      </c>
      <c r="F3141">
        <v>27</v>
      </c>
      <c r="G3141">
        <v>3571789</v>
      </c>
      <c r="H3141">
        <v>26.94</v>
      </c>
    </row>
    <row r="3142" spans="1:8" x14ac:dyDescent="0.3">
      <c r="A3142" t="s">
        <v>541</v>
      </c>
      <c r="B3142" t="s">
        <v>271</v>
      </c>
      <c r="C3142">
        <v>26.98</v>
      </c>
      <c r="D3142">
        <v>27</v>
      </c>
      <c r="E3142">
        <v>25.22</v>
      </c>
      <c r="F3142">
        <v>25.42</v>
      </c>
      <c r="G3142">
        <v>4641202</v>
      </c>
      <c r="H3142">
        <v>25.88</v>
      </c>
    </row>
    <row r="3143" spans="1:8" x14ac:dyDescent="0.3">
      <c r="A3143" t="s">
        <v>541</v>
      </c>
      <c r="B3143" t="s">
        <v>708</v>
      </c>
      <c r="C3143">
        <v>25.2</v>
      </c>
      <c r="D3143">
        <v>26.24</v>
      </c>
      <c r="E3143">
        <v>25.2</v>
      </c>
      <c r="F3143">
        <v>26</v>
      </c>
      <c r="G3143">
        <v>3894747</v>
      </c>
      <c r="H3143">
        <v>25.813300000000002</v>
      </c>
    </row>
    <row r="3144" spans="1:8" x14ac:dyDescent="0.3">
      <c r="A3144" t="s">
        <v>541</v>
      </c>
      <c r="B3144" t="s">
        <v>709</v>
      </c>
      <c r="C3144">
        <v>26.02</v>
      </c>
      <c r="D3144">
        <v>26.7</v>
      </c>
      <c r="E3144">
        <v>25.26</v>
      </c>
      <c r="F3144">
        <v>25.9</v>
      </c>
      <c r="G3144">
        <v>5468325</v>
      </c>
      <c r="H3144">
        <v>25.953299999999999</v>
      </c>
    </row>
    <row r="3145" spans="1:8" x14ac:dyDescent="0.3">
      <c r="A3145" t="s">
        <v>541</v>
      </c>
      <c r="B3145" t="s">
        <v>283</v>
      </c>
      <c r="C3145">
        <v>25.9</v>
      </c>
      <c r="D3145">
        <v>25.9</v>
      </c>
      <c r="E3145">
        <v>24.74</v>
      </c>
      <c r="F3145">
        <v>25.76</v>
      </c>
      <c r="G3145">
        <v>3792537</v>
      </c>
      <c r="H3145">
        <v>25.466699999999999</v>
      </c>
    </row>
    <row r="3146" spans="1:8" x14ac:dyDescent="0.3">
      <c r="A3146" t="s">
        <v>541</v>
      </c>
      <c r="B3146" t="s">
        <v>290</v>
      </c>
      <c r="C3146">
        <v>25.66</v>
      </c>
      <c r="D3146">
        <v>25.74</v>
      </c>
      <c r="E3146">
        <v>24.88</v>
      </c>
      <c r="F3146">
        <v>25.6</v>
      </c>
      <c r="G3146">
        <v>3379820</v>
      </c>
      <c r="H3146">
        <v>25.406700000000001</v>
      </c>
    </row>
    <row r="3147" spans="1:8" x14ac:dyDescent="0.3">
      <c r="A3147" t="s">
        <v>541</v>
      </c>
      <c r="B3147" t="s">
        <v>710</v>
      </c>
      <c r="C3147">
        <v>25.6</v>
      </c>
      <c r="D3147">
        <v>25.62</v>
      </c>
      <c r="E3147">
        <v>25.06</v>
      </c>
      <c r="F3147">
        <v>25.36</v>
      </c>
      <c r="G3147">
        <v>1792183</v>
      </c>
      <c r="H3147">
        <v>25.346699999999998</v>
      </c>
    </row>
    <row r="3148" spans="1:8" x14ac:dyDescent="0.3">
      <c r="A3148" t="s">
        <v>541</v>
      </c>
      <c r="B3148" t="s">
        <v>512</v>
      </c>
      <c r="C3148">
        <v>25.36</v>
      </c>
      <c r="D3148">
        <v>25.74</v>
      </c>
      <c r="E3148">
        <v>24.94</v>
      </c>
      <c r="F3148">
        <v>25.32</v>
      </c>
      <c r="G3148">
        <v>1558743</v>
      </c>
      <c r="H3148">
        <v>25.333300000000001</v>
      </c>
    </row>
    <row r="3149" spans="1:8" x14ac:dyDescent="0.3">
      <c r="A3149" t="s">
        <v>541</v>
      </c>
      <c r="B3149" t="s">
        <v>91</v>
      </c>
      <c r="C3149">
        <v>23.5</v>
      </c>
      <c r="D3149">
        <v>25.06</v>
      </c>
      <c r="E3149">
        <v>23.5</v>
      </c>
      <c r="F3149">
        <v>24.9</v>
      </c>
      <c r="G3149">
        <v>3348611</v>
      </c>
      <c r="H3149">
        <v>24.486699999999999</v>
      </c>
    </row>
    <row r="3150" spans="1:8" x14ac:dyDescent="0.3">
      <c r="A3150" t="s">
        <v>541</v>
      </c>
      <c r="B3150" t="s">
        <v>93</v>
      </c>
      <c r="C3150">
        <v>24.8</v>
      </c>
      <c r="D3150">
        <v>25.48</v>
      </c>
      <c r="E3150">
        <v>24.72</v>
      </c>
      <c r="F3150">
        <v>24.86</v>
      </c>
      <c r="G3150">
        <v>1878795</v>
      </c>
      <c r="H3150">
        <v>25.02</v>
      </c>
    </row>
    <row r="3151" spans="1:8" x14ac:dyDescent="0.3">
      <c r="A3151" t="s">
        <v>541</v>
      </c>
      <c r="B3151" t="s">
        <v>711</v>
      </c>
      <c r="C3151">
        <v>24.6</v>
      </c>
      <c r="D3151">
        <v>26.22</v>
      </c>
      <c r="E3151">
        <v>24.6</v>
      </c>
      <c r="F3151">
        <v>25.58</v>
      </c>
      <c r="G3151">
        <v>4606584</v>
      </c>
      <c r="H3151">
        <v>25.466699999999999</v>
      </c>
    </row>
    <row r="3152" spans="1:8" x14ac:dyDescent="0.3">
      <c r="A3152" t="s">
        <v>541</v>
      </c>
      <c r="B3152" t="s">
        <v>712</v>
      </c>
      <c r="C3152">
        <v>26.12</v>
      </c>
      <c r="D3152">
        <v>27.18</v>
      </c>
      <c r="E3152">
        <v>25.9</v>
      </c>
      <c r="F3152">
        <v>27.18</v>
      </c>
      <c r="G3152">
        <v>3144208</v>
      </c>
      <c r="H3152">
        <v>26.753299999999999</v>
      </c>
    </row>
    <row r="3153" spans="1:8" x14ac:dyDescent="0.3">
      <c r="A3153" t="s">
        <v>541</v>
      </c>
      <c r="B3153" t="s">
        <v>162</v>
      </c>
      <c r="C3153">
        <v>27.22</v>
      </c>
      <c r="D3153">
        <v>27.4</v>
      </c>
      <c r="E3153">
        <v>26.2</v>
      </c>
      <c r="F3153">
        <v>26.84</v>
      </c>
      <c r="G3153">
        <v>2307011</v>
      </c>
      <c r="H3153">
        <v>26.813300000000002</v>
      </c>
    </row>
    <row r="3154" spans="1:8" x14ac:dyDescent="0.3">
      <c r="A3154" t="s">
        <v>541</v>
      </c>
      <c r="B3154" t="s">
        <v>220</v>
      </c>
      <c r="C3154">
        <v>26.82</v>
      </c>
      <c r="D3154">
        <v>29</v>
      </c>
      <c r="E3154">
        <v>26.56</v>
      </c>
      <c r="F3154">
        <v>27.94</v>
      </c>
      <c r="G3154">
        <v>7401901</v>
      </c>
      <c r="H3154">
        <v>27.833300000000001</v>
      </c>
    </row>
    <row r="3155" spans="1:8" x14ac:dyDescent="0.3">
      <c r="A3155" t="s">
        <v>541</v>
      </c>
      <c r="B3155" t="s">
        <v>713</v>
      </c>
      <c r="C3155">
        <v>27.94</v>
      </c>
      <c r="D3155">
        <v>28.12</v>
      </c>
      <c r="E3155">
        <v>26.88</v>
      </c>
      <c r="F3155">
        <v>28</v>
      </c>
      <c r="G3155">
        <v>4282631</v>
      </c>
      <c r="H3155">
        <v>27.666699999999999</v>
      </c>
    </row>
    <row r="3156" spans="1:8" x14ac:dyDescent="0.3">
      <c r="A3156" t="s">
        <v>541</v>
      </c>
      <c r="B3156" t="s">
        <v>714</v>
      </c>
      <c r="C3156">
        <v>27.5</v>
      </c>
      <c r="D3156">
        <v>27.98</v>
      </c>
      <c r="E3156">
        <v>26.06</v>
      </c>
      <c r="F3156">
        <v>26.16</v>
      </c>
      <c r="G3156">
        <v>3857656</v>
      </c>
      <c r="H3156">
        <v>26.7333</v>
      </c>
    </row>
    <row r="3157" spans="1:8" x14ac:dyDescent="0.3">
      <c r="A3157" t="s">
        <v>541</v>
      </c>
      <c r="B3157" t="s">
        <v>715</v>
      </c>
      <c r="C3157">
        <v>26.24</v>
      </c>
      <c r="D3157">
        <v>26.42</v>
      </c>
      <c r="E3157">
        <v>24.2</v>
      </c>
      <c r="F3157">
        <v>25.16</v>
      </c>
      <c r="G3157">
        <v>19210640</v>
      </c>
      <c r="H3157">
        <v>25.26</v>
      </c>
    </row>
    <row r="3158" spans="1:8" x14ac:dyDescent="0.3">
      <c r="A3158" t="s">
        <v>541</v>
      </c>
      <c r="B3158" t="s">
        <v>235</v>
      </c>
      <c r="C3158">
        <v>25.28</v>
      </c>
      <c r="D3158">
        <v>25.28</v>
      </c>
      <c r="E3158">
        <v>24.68</v>
      </c>
      <c r="F3158">
        <v>24.8</v>
      </c>
      <c r="G3158">
        <v>2851106</v>
      </c>
      <c r="H3158">
        <v>24.92</v>
      </c>
    </row>
    <row r="3159" spans="1:8" x14ac:dyDescent="0.3">
      <c r="A3159" t="s">
        <v>541</v>
      </c>
      <c r="B3159" t="s">
        <v>259</v>
      </c>
      <c r="C3159">
        <v>24.9</v>
      </c>
      <c r="D3159">
        <v>25.74</v>
      </c>
      <c r="E3159">
        <v>24.9</v>
      </c>
      <c r="F3159">
        <v>25.66</v>
      </c>
      <c r="G3159">
        <v>3531429</v>
      </c>
      <c r="H3159">
        <v>25.433299999999999</v>
      </c>
    </row>
    <row r="3160" spans="1:8" x14ac:dyDescent="0.3">
      <c r="A3160" t="s">
        <v>541</v>
      </c>
      <c r="B3160" t="s">
        <v>716</v>
      </c>
      <c r="C3160">
        <v>25.66</v>
      </c>
      <c r="D3160">
        <v>26.4</v>
      </c>
      <c r="E3160">
        <v>24.98</v>
      </c>
      <c r="F3160">
        <v>26</v>
      </c>
      <c r="G3160">
        <v>3078459</v>
      </c>
      <c r="H3160">
        <v>25.793299999999999</v>
      </c>
    </row>
    <row r="3161" spans="1:8" x14ac:dyDescent="0.3">
      <c r="A3161" t="s">
        <v>541</v>
      </c>
      <c r="B3161" t="s">
        <v>269</v>
      </c>
      <c r="C3161">
        <v>26</v>
      </c>
      <c r="D3161">
        <v>26.7</v>
      </c>
      <c r="E3161">
        <v>25.88</v>
      </c>
      <c r="F3161">
        <v>26.32</v>
      </c>
      <c r="G3161">
        <v>2406454</v>
      </c>
      <c r="H3161">
        <v>26.3</v>
      </c>
    </row>
    <row r="3162" spans="1:8" x14ac:dyDescent="0.3">
      <c r="A3162" t="s">
        <v>541</v>
      </c>
      <c r="B3162" t="s">
        <v>282</v>
      </c>
      <c r="C3162">
        <v>26.3</v>
      </c>
      <c r="D3162">
        <v>27.12</v>
      </c>
      <c r="E3162">
        <v>26.04</v>
      </c>
      <c r="F3162">
        <v>26.82</v>
      </c>
      <c r="G3162">
        <v>1192706</v>
      </c>
      <c r="H3162">
        <v>26.66</v>
      </c>
    </row>
    <row r="3163" spans="1:8" x14ac:dyDescent="0.3">
      <c r="A3163" t="s">
        <v>541</v>
      </c>
      <c r="B3163" t="s">
        <v>717</v>
      </c>
      <c r="C3163">
        <v>26.94</v>
      </c>
      <c r="D3163">
        <v>28.88</v>
      </c>
      <c r="E3163">
        <v>26.56</v>
      </c>
      <c r="F3163">
        <v>27.18</v>
      </c>
      <c r="G3163">
        <v>6686242</v>
      </c>
      <c r="H3163">
        <v>27.54</v>
      </c>
    </row>
    <row r="3164" spans="1:8" x14ac:dyDescent="0.3">
      <c r="A3164" t="s">
        <v>541</v>
      </c>
      <c r="B3164" t="s">
        <v>285</v>
      </c>
      <c r="C3164">
        <v>27.28</v>
      </c>
      <c r="D3164">
        <v>27.92</v>
      </c>
      <c r="E3164">
        <v>26.76</v>
      </c>
      <c r="F3164">
        <v>26.9</v>
      </c>
      <c r="G3164">
        <v>3927664</v>
      </c>
      <c r="H3164">
        <v>27.193300000000001</v>
      </c>
    </row>
    <row r="3165" spans="1:8" x14ac:dyDescent="0.3">
      <c r="A3165" t="s">
        <v>541</v>
      </c>
      <c r="B3165" t="s">
        <v>718</v>
      </c>
      <c r="C3165">
        <v>27</v>
      </c>
      <c r="D3165">
        <v>27.8</v>
      </c>
      <c r="E3165">
        <v>27</v>
      </c>
      <c r="F3165">
        <v>27.5</v>
      </c>
      <c r="G3165">
        <v>2379760</v>
      </c>
      <c r="H3165">
        <v>27.433299999999999</v>
      </c>
    </row>
    <row r="3166" spans="1:8" x14ac:dyDescent="0.3">
      <c r="A3166" t="s">
        <v>541</v>
      </c>
      <c r="B3166" t="s">
        <v>291</v>
      </c>
      <c r="C3166">
        <v>28.18</v>
      </c>
      <c r="D3166">
        <v>28.18</v>
      </c>
      <c r="E3166">
        <v>27.06</v>
      </c>
      <c r="F3166">
        <v>27.08</v>
      </c>
      <c r="G3166">
        <v>2586234</v>
      </c>
      <c r="H3166">
        <v>27.44</v>
      </c>
    </row>
    <row r="3167" spans="1:8" x14ac:dyDescent="0.3">
      <c r="A3167" t="s">
        <v>541</v>
      </c>
      <c r="B3167" t="s">
        <v>295</v>
      </c>
      <c r="C3167">
        <v>26.62</v>
      </c>
      <c r="D3167">
        <v>27.5</v>
      </c>
      <c r="E3167">
        <v>26.62</v>
      </c>
      <c r="F3167">
        <v>27.16</v>
      </c>
      <c r="G3167">
        <v>2356256</v>
      </c>
      <c r="H3167">
        <v>27.093299999999999</v>
      </c>
    </row>
    <row r="3168" spans="1:8" x14ac:dyDescent="0.3">
      <c r="A3168" t="s">
        <v>541</v>
      </c>
      <c r="B3168" t="s">
        <v>298</v>
      </c>
      <c r="C3168">
        <v>27.7</v>
      </c>
      <c r="D3168">
        <v>29.86</v>
      </c>
      <c r="E3168">
        <v>27.66</v>
      </c>
      <c r="F3168">
        <v>29.86</v>
      </c>
      <c r="G3168">
        <v>10013740</v>
      </c>
      <c r="H3168">
        <v>29.1267</v>
      </c>
    </row>
    <row r="3169" spans="1:8" x14ac:dyDescent="0.3">
      <c r="A3169" t="s">
        <v>541</v>
      </c>
      <c r="B3169" t="s">
        <v>719</v>
      </c>
      <c r="C3169">
        <v>30.62</v>
      </c>
      <c r="D3169">
        <v>32.4</v>
      </c>
      <c r="E3169">
        <v>30.34</v>
      </c>
      <c r="F3169">
        <v>30.84</v>
      </c>
      <c r="G3169">
        <v>13615360</v>
      </c>
      <c r="H3169">
        <v>31.193300000000001</v>
      </c>
    </row>
    <row r="3170" spans="1:8" x14ac:dyDescent="0.3">
      <c r="A3170" t="s">
        <v>541</v>
      </c>
      <c r="B3170" t="s">
        <v>720</v>
      </c>
      <c r="C3170">
        <v>30.36</v>
      </c>
      <c r="D3170">
        <v>31.34</v>
      </c>
      <c r="E3170">
        <v>29.8</v>
      </c>
      <c r="F3170">
        <v>31</v>
      </c>
      <c r="G3170">
        <v>4604630</v>
      </c>
      <c r="H3170">
        <v>30.7133</v>
      </c>
    </row>
    <row r="3171" spans="1:8" x14ac:dyDescent="0.3">
      <c r="A3171" t="s">
        <v>541</v>
      </c>
      <c r="B3171" t="s">
        <v>721</v>
      </c>
      <c r="C3171">
        <v>31.22</v>
      </c>
      <c r="D3171">
        <v>32.78</v>
      </c>
      <c r="E3171">
        <v>31.22</v>
      </c>
      <c r="F3171">
        <v>32</v>
      </c>
      <c r="G3171">
        <v>6231130</v>
      </c>
      <c r="H3171">
        <v>32</v>
      </c>
    </row>
    <row r="3172" spans="1:8" x14ac:dyDescent="0.3">
      <c r="A3172" t="s">
        <v>541</v>
      </c>
      <c r="B3172" t="s">
        <v>96</v>
      </c>
      <c r="C3172">
        <v>32.880000000000003</v>
      </c>
      <c r="D3172">
        <v>33.200000000000003</v>
      </c>
      <c r="E3172">
        <v>31.34</v>
      </c>
      <c r="F3172">
        <v>31.76</v>
      </c>
      <c r="G3172">
        <v>6384802</v>
      </c>
      <c r="H3172">
        <v>32.1</v>
      </c>
    </row>
    <row r="3173" spans="1:8" x14ac:dyDescent="0.3">
      <c r="A3173" t="s">
        <v>541</v>
      </c>
      <c r="B3173" t="s">
        <v>722</v>
      </c>
      <c r="C3173">
        <v>31.76</v>
      </c>
      <c r="D3173">
        <v>32.92</v>
      </c>
      <c r="E3173">
        <v>30.96</v>
      </c>
      <c r="F3173">
        <v>31.06</v>
      </c>
      <c r="G3173">
        <v>6390752</v>
      </c>
      <c r="H3173">
        <v>31.646699999999999</v>
      </c>
    </row>
    <row r="3174" spans="1:8" x14ac:dyDescent="0.3">
      <c r="A3174" t="s">
        <v>541</v>
      </c>
      <c r="B3174" t="s">
        <v>164</v>
      </c>
      <c r="C3174">
        <v>31.08</v>
      </c>
      <c r="D3174">
        <v>31.82</v>
      </c>
      <c r="E3174">
        <v>30.96</v>
      </c>
      <c r="F3174">
        <v>31.38</v>
      </c>
      <c r="G3174">
        <v>3838896</v>
      </c>
      <c r="H3174">
        <v>31.386700000000001</v>
      </c>
    </row>
    <row r="3175" spans="1:8" x14ac:dyDescent="0.3">
      <c r="A3175" t="s">
        <v>541</v>
      </c>
      <c r="B3175" t="s">
        <v>723</v>
      </c>
      <c r="C3175">
        <v>31.68</v>
      </c>
      <c r="D3175">
        <v>32.26</v>
      </c>
      <c r="E3175">
        <v>30.1</v>
      </c>
      <c r="F3175">
        <v>31.32</v>
      </c>
      <c r="G3175">
        <v>9509062</v>
      </c>
      <c r="H3175">
        <v>31.226700000000001</v>
      </c>
    </row>
    <row r="3176" spans="1:8" x14ac:dyDescent="0.3">
      <c r="A3176" t="s">
        <v>541</v>
      </c>
      <c r="B3176" t="s">
        <v>724</v>
      </c>
      <c r="C3176">
        <v>31.34</v>
      </c>
      <c r="D3176">
        <v>31.52</v>
      </c>
      <c r="E3176">
        <v>30.22</v>
      </c>
      <c r="F3176">
        <v>30.96</v>
      </c>
      <c r="G3176">
        <v>3019867</v>
      </c>
      <c r="H3176">
        <v>30.9</v>
      </c>
    </row>
    <row r="3177" spans="1:8" x14ac:dyDescent="0.3">
      <c r="A3177" t="s">
        <v>541</v>
      </c>
      <c r="B3177" t="s">
        <v>725</v>
      </c>
      <c r="C3177">
        <v>30.96</v>
      </c>
      <c r="D3177">
        <v>31.48</v>
      </c>
      <c r="E3177">
        <v>30.4</v>
      </c>
      <c r="F3177">
        <v>30.66</v>
      </c>
      <c r="G3177">
        <v>3536144</v>
      </c>
      <c r="H3177">
        <v>30.846699999999998</v>
      </c>
    </row>
    <row r="3178" spans="1:8" x14ac:dyDescent="0.3">
      <c r="A3178" t="s">
        <v>541</v>
      </c>
      <c r="B3178" t="s">
        <v>242</v>
      </c>
      <c r="C3178">
        <v>31.16</v>
      </c>
      <c r="D3178">
        <v>31.24</v>
      </c>
      <c r="E3178">
        <v>29.8</v>
      </c>
      <c r="F3178">
        <v>30.16</v>
      </c>
      <c r="G3178">
        <v>3451282</v>
      </c>
      <c r="H3178">
        <v>30.4</v>
      </c>
    </row>
    <row r="3179" spans="1:8" x14ac:dyDescent="0.3">
      <c r="A3179" t="s">
        <v>541</v>
      </c>
      <c r="B3179" t="s">
        <v>726</v>
      </c>
      <c r="C3179">
        <v>30.2</v>
      </c>
      <c r="D3179">
        <v>30.54</v>
      </c>
      <c r="E3179">
        <v>29.34</v>
      </c>
      <c r="F3179">
        <v>29.46</v>
      </c>
      <c r="G3179">
        <v>3016644</v>
      </c>
      <c r="H3179">
        <v>29.78</v>
      </c>
    </row>
    <row r="3180" spans="1:8" x14ac:dyDescent="0.3">
      <c r="A3180" t="s">
        <v>541</v>
      </c>
      <c r="B3180" t="s">
        <v>727</v>
      </c>
      <c r="C3180">
        <v>29.46</v>
      </c>
      <c r="D3180">
        <v>29.6</v>
      </c>
      <c r="E3180">
        <v>28.86</v>
      </c>
      <c r="F3180">
        <v>29.46</v>
      </c>
      <c r="G3180">
        <v>2655268</v>
      </c>
      <c r="H3180">
        <v>29.306699999999999</v>
      </c>
    </row>
    <row r="3181" spans="1:8" x14ac:dyDescent="0.3">
      <c r="A3181" t="s">
        <v>541</v>
      </c>
      <c r="B3181" t="s">
        <v>728</v>
      </c>
      <c r="C3181">
        <v>29.56</v>
      </c>
      <c r="D3181">
        <v>30.14</v>
      </c>
      <c r="E3181">
        <v>29.2</v>
      </c>
      <c r="F3181">
        <v>29.36</v>
      </c>
      <c r="G3181">
        <v>2565968</v>
      </c>
      <c r="H3181">
        <v>29.566700000000001</v>
      </c>
    </row>
    <row r="3182" spans="1:8" x14ac:dyDescent="0.3">
      <c r="A3182" t="s">
        <v>541</v>
      </c>
      <c r="B3182" t="s">
        <v>729</v>
      </c>
      <c r="C3182">
        <v>29.46</v>
      </c>
      <c r="D3182">
        <v>29.48</v>
      </c>
      <c r="E3182">
        <v>28.7</v>
      </c>
      <c r="F3182">
        <v>29.48</v>
      </c>
      <c r="G3182">
        <v>4365824</v>
      </c>
      <c r="H3182">
        <v>29.22</v>
      </c>
    </row>
    <row r="3183" spans="1:8" x14ac:dyDescent="0.3">
      <c r="A3183" t="s">
        <v>541</v>
      </c>
      <c r="B3183" t="s">
        <v>730</v>
      </c>
      <c r="C3183">
        <v>29.46</v>
      </c>
      <c r="D3183">
        <v>29.98</v>
      </c>
      <c r="E3183">
        <v>29.26</v>
      </c>
      <c r="F3183">
        <v>29.38</v>
      </c>
      <c r="G3183">
        <v>2579234</v>
      </c>
      <c r="H3183">
        <v>29.54</v>
      </c>
    </row>
    <row r="3184" spans="1:8" x14ac:dyDescent="0.3">
      <c r="A3184" t="s">
        <v>541</v>
      </c>
      <c r="B3184" t="s">
        <v>731</v>
      </c>
      <c r="C3184">
        <v>29.38</v>
      </c>
      <c r="D3184">
        <v>29.9</v>
      </c>
      <c r="E3184">
        <v>28.3</v>
      </c>
      <c r="F3184">
        <v>29</v>
      </c>
      <c r="G3184">
        <v>3634538</v>
      </c>
      <c r="H3184">
        <v>29.066700000000001</v>
      </c>
    </row>
    <row r="3185" spans="1:8" x14ac:dyDescent="0.3">
      <c r="A3185" t="s">
        <v>541</v>
      </c>
      <c r="B3185" t="s">
        <v>732</v>
      </c>
      <c r="C3185">
        <v>29.12</v>
      </c>
      <c r="D3185">
        <v>29.18</v>
      </c>
      <c r="E3185">
        <v>28.68</v>
      </c>
      <c r="F3185">
        <v>28.9</v>
      </c>
      <c r="G3185">
        <v>1448651</v>
      </c>
      <c r="H3185">
        <v>28.92</v>
      </c>
    </row>
    <row r="3186" spans="1:8" x14ac:dyDescent="0.3">
      <c r="A3186" t="s">
        <v>541</v>
      </c>
      <c r="B3186" t="s">
        <v>733</v>
      </c>
      <c r="C3186">
        <v>29.24</v>
      </c>
      <c r="D3186">
        <v>29.28</v>
      </c>
      <c r="E3186">
        <v>28.54</v>
      </c>
      <c r="F3186">
        <v>28.68</v>
      </c>
      <c r="G3186">
        <v>1869066</v>
      </c>
      <c r="H3186">
        <v>28.833300000000001</v>
      </c>
    </row>
    <row r="3187" spans="1:8" x14ac:dyDescent="0.3">
      <c r="A3187" t="s">
        <v>541</v>
      </c>
      <c r="B3187" t="s">
        <v>734</v>
      </c>
      <c r="C3187">
        <v>28.66</v>
      </c>
      <c r="D3187">
        <v>29.26</v>
      </c>
      <c r="E3187">
        <v>28.66</v>
      </c>
      <c r="F3187">
        <v>28.74</v>
      </c>
      <c r="G3187">
        <v>2657963</v>
      </c>
      <c r="H3187">
        <v>28.886700000000001</v>
      </c>
    </row>
    <row r="3188" spans="1:8" x14ac:dyDescent="0.3">
      <c r="A3188" t="s">
        <v>541</v>
      </c>
      <c r="B3188" t="s">
        <v>735</v>
      </c>
      <c r="C3188">
        <v>28.74</v>
      </c>
      <c r="D3188">
        <v>28.84</v>
      </c>
      <c r="E3188">
        <v>27.94</v>
      </c>
      <c r="F3188">
        <v>28</v>
      </c>
      <c r="G3188">
        <v>1708243</v>
      </c>
      <c r="H3188">
        <v>28.26</v>
      </c>
    </row>
    <row r="3189" spans="1:8" x14ac:dyDescent="0.3">
      <c r="A3189" t="s">
        <v>542</v>
      </c>
      <c r="B3189" t="s">
        <v>696</v>
      </c>
      <c r="C3189">
        <v>27.6221</v>
      </c>
      <c r="D3189">
        <v>28.697199999999999</v>
      </c>
      <c r="E3189">
        <v>27.485199999999999</v>
      </c>
      <c r="F3189">
        <v>27.8371</v>
      </c>
      <c r="G3189">
        <v>1932306</v>
      </c>
      <c r="H3189">
        <v>28.006499999999999</v>
      </c>
    </row>
    <row r="3190" spans="1:8" x14ac:dyDescent="0.3">
      <c r="A3190" t="s">
        <v>542</v>
      </c>
      <c r="B3190" t="s">
        <v>697</v>
      </c>
      <c r="C3190">
        <v>27.876200000000001</v>
      </c>
      <c r="D3190">
        <v>28.0717</v>
      </c>
      <c r="E3190">
        <v>27.2897</v>
      </c>
      <c r="F3190">
        <v>27.2897</v>
      </c>
      <c r="G3190">
        <v>1180146</v>
      </c>
      <c r="H3190">
        <v>27.5504</v>
      </c>
    </row>
    <row r="3191" spans="1:8" x14ac:dyDescent="0.3">
      <c r="A3191" t="s">
        <v>542</v>
      </c>
      <c r="B3191" t="s">
        <v>698</v>
      </c>
      <c r="C3191">
        <v>27.2897</v>
      </c>
      <c r="D3191">
        <v>27.8371</v>
      </c>
      <c r="E3191">
        <v>27.192</v>
      </c>
      <c r="F3191">
        <v>27.543900000000001</v>
      </c>
      <c r="G3191">
        <v>1137651</v>
      </c>
      <c r="H3191">
        <v>27.5243</v>
      </c>
    </row>
    <row r="3192" spans="1:8" x14ac:dyDescent="0.3">
      <c r="A3192" t="s">
        <v>542</v>
      </c>
      <c r="B3192" t="s">
        <v>699</v>
      </c>
      <c r="C3192">
        <v>27.563400000000001</v>
      </c>
      <c r="D3192">
        <v>27.680700000000002</v>
      </c>
      <c r="E3192">
        <v>27.270199999999999</v>
      </c>
      <c r="F3192">
        <v>27.2897</v>
      </c>
      <c r="G3192">
        <v>1377467</v>
      </c>
      <c r="H3192">
        <v>27.413599999999999</v>
      </c>
    </row>
    <row r="3193" spans="1:8" x14ac:dyDescent="0.3">
      <c r="A3193" t="s">
        <v>542</v>
      </c>
      <c r="B3193" t="s">
        <v>700</v>
      </c>
      <c r="C3193">
        <v>27.485199999999999</v>
      </c>
      <c r="D3193">
        <v>27.5243</v>
      </c>
      <c r="E3193">
        <v>27.035599999999999</v>
      </c>
      <c r="F3193">
        <v>27.348400000000002</v>
      </c>
      <c r="G3193">
        <v>739592</v>
      </c>
      <c r="H3193">
        <v>27.302800000000001</v>
      </c>
    </row>
    <row r="3194" spans="1:8" x14ac:dyDescent="0.3">
      <c r="A3194" t="s">
        <v>542</v>
      </c>
      <c r="B3194" t="s">
        <v>77</v>
      </c>
      <c r="C3194">
        <v>27.270199999999999</v>
      </c>
      <c r="D3194">
        <v>27.485199999999999</v>
      </c>
      <c r="E3194">
        <v>26.644600000000001</v>
      </c>
      <c r="F3194">
        <v>27.250699999999998</v>
      </c>
      <c r="G3194">
        <v>955855</v>
      </c>
      <c r="H3194">
        <v>27.126799999999999</v>
      </c>
    </row>
    <row r="3195" spans="1:8" x14ac:dyDescent="0.3">
      <c r="A3195" t="s">
        <v>542</v>
      </c>
      <c r="B3195" t="s">
        <v>701</v>
      </c>
      <c r="C3195">
        <v>27.250699999999998</v>
      </c>
      <c r="D3195">
        <v>27.661200000000001</v>
      </c>
      <c r="E3195">
        <v>27.231100000000001</v>
      </c>
      <c r="F3195">
        <v>27.426600000000001</v>
      </c>
      <c r="G3195">
        <v>866729</v>
      </c>
      <c r="H3195">
        <v>27.439599999999999</v>
      </c>
    </row>
    <row r="3196" spans="1:8" x14ac:dyDescent="0.3">
      <c r="A3196" t="s">
        <v>542</v>
      </c>
      <c r="B3196" t="s">
        <v>702</v>
      </c>
      <c r="C3196">
        <v>27.465699999999998</v>
      </c>
      <c r="D3196">
        <v>28.1694</v>
      </c>
      <c r="E3196">
        <v>27.446100000000001</v>
      </c>
      <c r="F3196">
        <v>27.465699999999998</v>
      </c>
      <c r="G3196">
        <v>1204625</v>
      </c>
      <c r="H3196">
        <v>27.6937</v>
      </c>
    </row>
    <row r="3197" spans="1:8" x14ac:dyDescent="0.3">
      <c r="A3197" t="s">
        <v>542</v>
      </c>
      <c r="B3197" t="s">
        <v>139</v>
      </c>
      <c r="C3197">
        <v>27.465699999999998</v>
      </c>
      <c r="D3197">
        <v>27.758900000000001</v>
      </c>
      <c r="E3197">
        <v>27.0943</v>
      </c>
      <c r="F3197">
        <v>27.270199999999999</v>
      </c>
      <c r="G3197">
        <v>1165162</v>
      </c>
      <c r="H3197">
        <v>27.374500000000001</v>
      </c>
    </row>
    <row r="3198" spans="1:8" x14ac:dyDescent="0.3">
      <c r="A3198" t="s">
        <v>542</v>
      </c>
      <c r="B3198" t="s">
        <v>156</v>
      </c>
      <c r="C3198">
        <v>27.0747</v>
      </c>
      <c r="D3198">
        <v>27.152899999999999</v>
      </c>
      <c r="E3198">
        <v>26.468699999999998</v>
      </c>
      <c r="F3198">
        <v>26.585999999999999</v>
      </c>
      <c r="G3198">
        <v>761570</v>
      </c>
      <c r="H3198">
        <v>26.735900000000001</v>
      </c>
    </row>
    <row r="3199" spans="1:8" x14ac:dyDescent="0.3">
      <c r="A3199" t="s">
        <v>542</v>
      </c>
      <c r="B3199" t="s">
        <v>703</v>
      </c>
      <c r="C3199">
        <v>27.055199999999999</v>
      </c>
      <c r="D3199">
        <v>27.661200000000001</v>
      </c>
      <c r="E3199">
        <v>26.937899999999999</v>
      </c>
      <c r="F3199">
        <v>27.602499999999999</v>
      </c>
      <c r="G3199">
        <v>760168</v>
      </c>
      <c r="H3199">
        <v>27.400500000000001</v>
      </c>
    </row>
    <row r="3200" spans="1:8" x14ac:dyDescent="0.3">
      <c r="A3200" t="s">
        <v>542</v>
      </c>
      <c r="B3200" t="s">
        <v>223</v>
      </c>
      <c r="C3200">
        <v>27.700299999999999</v>
      </c>
      <c r="D3200">
        <v>28.384499999999999</v>
      </c>
      <c r="E3200">
        <v>27.582999999999998</v>
      </c>
      <c r="F3200">
        <v>28.345400000000001</v>
      </c>
      <c r="G3200">
        <v>1237043</v>
      </c>
      <c r="H3200">
        <v>28.104299999999999</v>
      </c>
    </row>
    <row r="3201" spans="1:8" x14ac:dyDescent="0.3">
      <c r="A3201" t="s">
        <v>542</v>
      </c>
      <c r="B3201" t="s">
        <v>228</v>
      </c>
      <c r="C3201">
        <v>28.345400000000001</v>
      </c>
      <c r="D3201">
        <v>28.58</v>
      </c>
      <c r="E3201">
        <v>27.895800000000001</v>
      </c>
      <c r="F3201">
        <v>28.110800000000001</v>
      </c>
      <c r="G3201">
        <v>1646356</v>
      </c>
      <c r="H3201">
        <v>28.195499999999999</v>
      </c>
    </row>
    <row r="3202" spans="1:8" x14ac:dyDescent="0.3">
      <c r="A3202" t="s">
        <v>542</v>
      </c>
      <c r="B3202" t="s">
        <v>704</v>
      </c>
      <c r="C3202">
        <v>28.189</v>
      </c>
      <c r="D3202">
        <v>28.7363</v>
      </c>
      <c r="E3202">
        <v>28.110800000000001</v>
      </c>
      <c r="F3202">
        <v>28.462700000000002</v>
      </c>
      <c r="G3202">
        <v>1141833</v>
      </c>
      <c r="H3202">
        <v>28.436599999999999</v>
      </c>
    </row>
    <row r="3203" spans="1:8" x14ac:dyDescent="0.3">
      <c r="A3203" t="s">
        <v>542</v>
      </c>
      <c r="B3203" t="s">
        <v>705</v>
      </c>
      <c r="C3203">
        <v>28.540900000000001</v>
      </c>
      <c r="D3203">
        <v>29.205500000000001</v>
      </c>
      <c r="E3203">
        <v>28.443100000000001</v>
      </c>
      <c r="F3203">
        <v>28.775400000000001</v>
      </c>
      <c r="G3203">
        <v>2259576</v>
      </c>
      <c r="H3203">
        <v>28.808</v>
      </c>
    </row>
    <row r="3204" spans="1:8" x14ac:dyDescent="0.3">
      <c r="A3204" t="s">
        <v>542</v>
      </c>
      <c r="B3204" t="s">
        <v>706</v>
      </c>
      <c r="C3204">
        <v>28.9514</v>
      </c>
      <c r="D3204">
        <v>30.476199999999999</v>
      </c>
      <c r="E3204">
        <v>28.892700000000001</v>
      </c>
      <c r="F3204">
        <v>29.674700000000001</v>
      </c>
      <c r="G3204">
        <v>3090526</v>
      </c>
      <c r="H3204">
        <v>29.6812</v>
      </c>
    </row>
    <row r="3205" spans="1:8" x14ac:dyDescent="0.3">
      <c r="A3205" t="s">
        <v>542</v>
      </c>
      <c r="B3205" t="s">
        <v>265</v>
      </c>
      <c r="C3205">
        <v>29.674700000000001</v>
      </c>
      <c r="D3205">
        <v>30.104700000000001</v>
      </c>
      <c r="E3205">
        <v>29.205500000000001</v>
      </c>
      <c r="F3205">
        <v>29.459599999999998</v>
      </c>
      <c r="G3205">
        <v>1618244</v>
      </c>
      <c r="H3205">
        <v>29.59</v>
      </c>
    </row>
    <row r="3206" spans="1:8" x14ac:dyDescent="0.3">
      <c r="A3206" t="s">
        <v>542</v>
      </c>
      <c r="B3206" t="s">
        <v>707</v>
      </c>
      <c r="C3206">
        <v>29.576899999999998</v>
      </c>
      <c r="D3206">
        <v>32.372399999999999</v>
      </c>
      <c r="E3206">
        <v>29.537800000000001</v>
      </c>
      <c r="F3206">
        <v>30.163399999999999</v>
      </c>
      <c r="G3206">
        <v>7031827</v>
      </c>
      <c r="H3206">
        <v>30.691199999999998</v>
      </c>
    </row>
    <row r="3207" spans="1:8" x14ac:dyDescent="0.3">
      <c r="A3207" t="s">
        <v>542</v>
      </c>
      <c r="B3207" t="s">
        <v>271</v>
      </c>
      <c r="C3207">
        <v>30.163399999999999</v>
      </c>
      <c r="D3207">
        <v>30.4175</v>
      </c>
      <c r="E3207">
        <v>27.778500000000001</v>
      </c>
      <c r="F3207">
        <v>28.052099999999999</v>
      </c>
      <c r="G3207">
        <v>2333253</v>
      </c>
      <c r="H3207">
        <v>28.749400000000001</v>
      </c>
    </row>
    <row r="3208" spans="1:8" x14ac:dyDescent="0.3">
      <c r="A3208" t="s">
        <v>542</v>
      </c>
      <c r="B3208" t="s">
        <v>708</v>
      </c>
      <c r="C3208">
        <v>28.052099999999999</v>
      </c>
      <c r="D3208">
        <v>28.8536</v>
      </c>
      <c r="E3208">
        <v>27.387499999999999</v>
      </c>
      <c r="F3208">
        <v>27.6416</v>
      </c>
      <c r="G3208">
        <v>1192321</v>
      </c>
      <c r="H3208">
        <v>27.960899999999999</v>
      </c>
    </row>
    <row r="3209" spans="1:8" x14ac:dyDescent="0.3">
      <c r="A3209" t="s">
        <v>542</v>
      </c>
      <c r="B3209" t="s">
        <v>709</v>
      </c>
      <c r="C3209">
        <v>27.719799999999999</v>
      </c>
      <c r="D3209">
        <v>28.677700000000002</v>
      </c>
      <c r="E3209">
        <v>27.719799999999999</v>
      </c>
      <c r="F3209">
        <v>28.149899999999999</v>
      </c>
      <c r="G3209">
        <v>1703353</v>
      </c>
      <c r="H3209">
        <v>28.182500000000001</v>
      </c>
    </row>
    <row r="3210" spans="1:8" x14ac:dyDescent="0.3">
      <c r="A3210" t="s">
        <v>542</v>
      </c>
      <c r="B3210" t="s">
        <v>283</v>
      </c>
      <c r="C3210">
        <v>28.149899999999999</v>
      </c>
      <c r="D3210">
        <v>28.58</v>
      </c>
      <c r="E3210">
        <v>27.700299999999999</v>
      </c>
      <c r="F3210">
        <v>28.325800000000001</v>
      </c>
      <c r="G3210">
        <v>1418747</v>
      </c>
      <c r="H3210">
        <v>28.202000000000002</v>
      </c>
    </row>
    <row r="3211" spans="1:8" x14ac:dyDescent="0.3">
      <c r="A3211" t="s">
        <v>542</v>
      </c>
      <c r="B3211" t="s">
        <v>290</v>
      </c>
      <c r="C3211">
        <v>28.345400000000001</v>
      </c>
      <c r="D3211">
        <v>28.462700000000002</v>
      </c>
      <c r="E3211">
        <v>27.113800000000001</v>
      </c>
      <c r="F3211">
        <v>27.2897</v>
      </c>
      <c r="G3211">
        <v>1134839</v>
      </c>
      <c r="H3211">
        <v>27.6221</v>
      </c>
    </row>
    <row r="3212" spans="1:8" x14ac:dyDescent="0.3">
      <c r="A3212" t="s">
        <v>542</v>
      </c>
      <c r="B3212" t="s">
        <v>710</v>
      </c>
      <c r="C3212">
        <v>27.270199999999999</v>
      </c>
      <c r="D3212">
        <v>27.426600000000001</v>
      </c>
      <c r="E3212">
        <v>26.820599999999999</v>
      </c>
      <c r="F3212">
        <v>27.0943</v>
      </c>
      <c r="G3212">
        <v>971035</v>
      </c>
      <c r="H3212">
        <v>27.113800000000001</v>
      </c>
    </row>
    <row r="3213" spans="1:8" x14ac:dyDescent="0.3">
      <c r="A3213" t="s">
        <v>542</v>
      </c>
      <c r="B3213" t="s">
        <v>512</v>
      </c>
      <c r="C3213">
        <v>27.0943</v>
      </c>
      <c r="D3213">
        <v>27.719799999999999</v>
      </c>
      <c r="E3213">
        <v>26.566500000000001</v>
      </c>
      <c r="F3213">
        <v>27.172499999999999</v>
      </c>
      <c r="G3213">
        <v>1115269</v>
      </c>
      <c r="H3213">
        <v>27.152899999999999</v>
      </c>
    </row>
    <row r="3214" spans="1:8" x14ac:dyDescent="0.3">
      <c r="A3214" t="s">
        <v>542</v>
      </c>
      <c r="B3214" t="s">
        <v>91</v>
      </c>
      <c r="C3214">
        <v>24.474799999999998</v>
      </c>
      <c r="D3214">
        <v>27.133400000000002</v>
      </c>
      <c r="E3214">
        <v>24.474799999999998</v>
      </c>
      <c r="F3214">
        <v>26.390499999999999</v>
      </c>
      <c r="G3214">
        <v>1313424</v>
      </c>
      <c r="H3214">
        <v>25.999500000000001</v>
      </c>
    </row>
    <row r="3215" spans="1:8" x14ac:dyDescent="0.3">
      <c r="A3215" t="s">
        <v>542</v>
      </c>
      <c r="B3215" t="s">
        <v>93</v>
      </c>
      <c r="C3215">
        <v>26.273199999999999</v>
      </c>
      <c r="D3215">
        <v>26.800999999999998</v>
      </c>
      <c r="E3215">
        <v>25.901800000000001</v>
      </c>
      <c r="F3215">
        <v>26.155899999999999</v>
      </c>
      <c r="G3215">
        <v>767641</v>
      </c>
      <c r="H3215">
        <v>26.286300000000001</v>
      </c>
    </row>
    <row r="3216" spans="1:8" x14ac:dyDescent="0.3">
      <c r="A3216" t="s">
        <v>542</v>
      </c>
      <c r="B3216" t="s">
        <v>711</v>
      </c>
      <c r="C3216">
        <v>26.331900000000001</v>
      </c>
      <c r="D3216">
        <v>26.546900000000001</v>
      </c>
      <c r="E3216">
        <v>25.804099999999998</v>
      </c>
      <c r="F3216">
        <v>25.999500000000001</v>
      </c>
      <c r="G3216">
        <v>987799</v>
      </c>
      <c r="H3216">
        <v>26.116800000000001</v>
      </c>
    </row>
    <row r="3217" spans="1:8" x14ac:dyDescent="0.3">
      <c r="A3217" t="s">
        <v>542</v>
      </c>
      <c r="B3217" t="s">
        <v>712</v>
      </c>
      <c r="C3217">
        <v>26.3123</v>
      </c>
      <c r="D3217">
        <v>26.977</v>
      </c>
      <c r="E3217">
        <v>26.2928</v>
      </c>
      <c r="F3217">
        <v>26.820599999999999</v>
      </c>
      <c r="G3217">
        <v>896131</v>
      </c>
      <c r="H3217">
        <v>26.6968</v>
      </c>
    </row>
    <row r="3218" spans="1:8" x14ac:dyDescent="0.3">
      <c r="A3218" t="s">
        <v>542</v>
      </c>
      <c r="B3218" t="s">
        <v>162</v>
      </c>
      <c r="C3218">
        <v>26.820599999999999</v>
      </c>
      <c r="D3218">
        <v>27.2897</v>
      </c>
      <c r="E3218">
        <v>26.468699999999998</v>
      </c>
      <c r="F3218">
        <v>27.0747</v>
      </c>
      <c r="G3218">
        <v>1060547</v>
      </c>
      <c r="H3218">
        <v>26.944400000000002</v>
      </c>
    </row>
    <row r="3219" spans="1:8" x14ac:dyDescent="0.3">
      <c r="A3219" t="s">
        <v>542</v>
      </c>
      <c r="B3219" t="s">
        <v>220</v>
      </c>
      <c r="C3219">
        <v>27.0747</v>
      </c>
      <c r="D3219">
        <v>28.834099999999999</v>
      </c>
      <c r="E3219">
        <v>26.820599999999999</v>
      </c>
      <c r="F3219">
        <v>28.462700000000002</v>
      </c>
      <c r="G3219">
        <v>2877887</v>
      </c>
      <c r="H3219">
        <v>28.039100000000001</v>
      </c>
    </row>
    <row r="3220" spans="1:8" x14ac:dyDescent="0.3">
      <c r="A3220" t="s">
        <v>542</v>
      </c>
      <c r="B3220" t="s">
        <v>713</v>
      </c>
      <c r="C3220">
        <v>28.3063</v>
      </c>
      <c r="D3220">
        <v>29.01</v>
      </c>
      <c r="E3220">
        <v>27.758900000000001</v>
      </c>
      <c r="F3220">
        <v>28.149899999999999</v>
      </c>
      <c r="G3220">
        <v>2363892</v>
      </c>
      <c r="H3220">
        <v>28.3063</v>
      </c>
    </row>
    <row r="3221" spans="1:8" x14ac:dyDescent="0.3">
      <c r="A3221" t="s">
        <v>542</v>
      </c>
      <c r="B3221" t="s">
        <v>714</v>
      </c>
      <c r="C3221">
        <v>28.247599999999998</v>
      </c>
      <c r="D3221">
        <v>28.364899999999999</v>
      </c>
      <c r="E3221">
        <v>27.485199999999999</v>
      </c>
      <c r="F3221">
        <v>28.228100000000001</v>
      </c>
      <c r="G3221">
        <v>1171814</v>
      </c>
      <c r="H3221">
        <v>28.0261</v>
      </c>
    </row>
    <row r="3222" spans="1:8" x14ac:dyDescent="0.3">
      <c r="A3222" t="s">
        <v>542</v>
      </c>
      <c r="B3222" t="s">
        <v>715</v>
      </c>
      <c r="C3222">
        <v>28.247599999999998</v>
      </c>
      <c r="D3222">
        <v>28.58</v>
      </c>
      <c r="E3222">
        <v>27.8371</v>
      </c>
      <c r="F3222">
        <v>27.9544</v>
      </c>
      <c r="G3222">
        <v>1048560</v>
      </c>
      <c r="H3222">
        <v>28.123799999999999</v>
      </c>
    </row>
    <row r="3223" spans="1:8" x14ac:dyDescent="0.3">
      <c r="A3223" t="s">
        <v>542</v>
      </c>
      <c r="B3223" t="s">
        <v>235</v>
      </c>
      <c r="C3223">
        <v>28.208500000000001</v>
      </c>
      <c r="D3223">
        <v>28.208500000000001</v>
      </c>
      <c r="E3223">
        <v>27.465699999999998</v>
      </c>
      <c r="F3223">
        <v>27.895800000000001</v>
      </c>
      <c r="G3223">
        <v>523345</v>
      </c>
      <c r="H3223">
        <v>27.8567</v>
      </c>
    </row>
    <row r="3224" spans="1:8" x14ac:dyDescent="0.3">
      <c r="A3224" t="s">
        <v>542</v>
      </c>
      <c r="B3224" t="s">
        <v>259</v>
      </c>
      <c r="C3224">
        <v>28.013000000000002</v>
      </c>
      <c r="D3224">
        <v>28.364899999999999</v>
      </c>
      <c r="E3224">
        <v>26.898800000000001</v>
      </c>
      <c r="F3224">
        <v>26.996500000000001</v>
      </c>
      <c r="G3224">
        <v>716383</v>
      </c>
      <c r="H3224">
        <v>27.420100000000001</v>
      </c>
    </row>
    <row r="3225" spans="1:8" x14ac:dyDescent="0.3">
      <c r="A3225" t="s">
        <v>542</v>
      </c>
      <c r="B3225" t="s">
        <v>716</v>
      </c>
      <c r="C3225">
        <v>27.016100000000002</v>
      </c>
      <c r="D3225">
        <v>27.6416</v>
      </c>
      <c r="E3225">
        <v>27.016100000000002</v>
      </c>
      <c r="F3225">
        <v>27.231100000000001</v>
      </c>
      <c r="G3225">
        <v>514465</v>
      </c>
      <c r="H3225">
        <v>27.296299999999999</v>
      </c>
    </row>
    <row r="3226" spans="1:8" x14ac:dyDescent="0.3">
      <c r="A3226" t="s">
        <v>542</v>
      </c>
      <c r="B3226" t="s">
        <v>269</v>
      </c>
      <c r="C3226">
        <v>27.231100000000001</v>
      </c>
      <c r="D3226">
        <v>27.758900000000001</v>
      </c>
      <c r="E3226">
        <v>26.8597</v>
      </c>
      <c r="F3226">
        <v>27.055199999999999</v>
      </c>
      <c r="G3226">
        <v>800627</v>
      </c>
      <c r="H3226">
        <v>27.224599999999999</v>
      </c>
    </row>
    <row r="3227" spans="1:8" x14ac:dyDescent="0.3">
      <c r="A3227" t="s">
        <v>542</v>
      </c>
      <c r="B3227" t="s">
        <v>282</v>
      </c>
      <c r="C3227">
        <v>27.367899999999999</v>
      </c>
      <c r="D3227">
        <v>27.5243</v>
      </c>
      <c r="E3227">
        <v>26.898800000000001</v>
      </c>
      <c r="F3227">
        <v>27.211600000000001</v>
      </c>
      <c r="G3227">
        <v>448975</v>
      </c>
      <c r="H3227">
        <v>27.211600000000001</v>
      </c>
    </row>
    <row r="3228" spans="1:8" x14ac:dyDescent="0.3">
      <c r="A3228" t="s">
        <v>542</v>
      </c>
      <c r="B3228" t="s">
        <v>717</v>
      </c>
      <c r="C3228">
        <v>27.211600000000001</v>
      </c>
      <c r="D3228">
        <v>28.814499999999999</v>
      </c>
      <c r="E3228">
        <v>26.898800000000001</v>
      </c>
      <c r="F3228">
        <v>28.540900000000001</v>
      </c>
      <c r="G3228">
        <v>2745210</v>
      </c>
      <c r="H3228">
        <v>28.084700000000002</v>
      </c>
    </row>
    <row r="3229" spans="1:8" x14ac:dyDescent="0.3">
      <c r="A3229" t="s">
        <v>542</v>
      </c>
      <c r="B3229" t="s">
        <v>285</v>
      </c>
      <c r="C3229">
        <v>28.697199999999999</v>
      </c>
      <c r="D3229">
        <v>30.2807</v>
      </c>
      <c r="E3229">
        <v>28.540900000000001</v>
      </c>
      <c r="F3229">
        <v>29.3032</v>
      </c>
      <c r="G3229">
        <v>3149572</v>
      </c>
      <c r="H3229">
        <v>29.3749</v>
      </c>
    </row>
    <row r="3230" spans="1:8" x14ac:dyDescent="0.3">
      <c r="A3230" t="s">
        <v>542</v>
      </c>
      <c r="B3230" t="s">
        <v>718</v>
      </c>
      <c r="C3230">
        <v>29.655100000000001</v>
      </c>
      <c r="D3230">
        <v>30.241599999999998</v>
      </c>
      <c r="E3230">
        <v>28.7363</v>
      </c>
      <c r="F3230">
        <v>29.029599999999999</v>
      </c>
      <c r="G3230">
        <v>1416208</v>
      </c>
      <c r="H3230">
        <v>29.335799999999999</v>
      </c>
    </row>
    <row r="3231" spans="1:8" x14ac:dyDescent="0.3">
      <c r="A3231" t="s">
        <v>542</v>
      </c>
      <c r="B3231" t="s">
        <v>291</v>
      </c>
      <c r="C3231">
        <v>29.029599999999999</v>
      </c>
      <c r="D3231">
        <v>29.088200000000001</v>
      </c>
      <c r="E3231">
        <v>27.9739</v>
      </c>
      <c r="F3231">
        <v>28.0717</v>
      </c>
      <c r="G3231">
        <v>1068114</v>
      </c>
      <c r="H3231">
        <v>28.3779</v>
      </c>
    </row>
    <row r="3232" spans="1:8" x14ac:dyDescent="0.3">
      <c r="A3232" t="s">
        <v>542</v>
      </c>
      <c r="B3232" t="s">
        <v>295</v>
      </c>
      <c r="C3232">
        <v>27.8567</v>
      </c>
      <c r="D3232">
        <v>29.8506</v>
      </c>
      <c r="E3232">
        <v>27.152899999999999</v>
      </c>
      <c r="F3232">
        <v>27.152899999999999</v>
      </c>
      <c r="G3232">
        <v>1215295</v>
      </c>
      <c r="H3232">
        <v>28.052099999999999</v>
      </c>
    </row>
    <row r="3233" spans="1:8" x14ac:dyDescent="0.3">
      <c r="A3233" t="s">
        <v>542</v>
      </c>
      <c r="B3233" t="s">
        <v>298</v>
      </c>
      <c r="C3233">
        <v>27.485199999999999</v>
      </c>
      <c r="D3233">
        <v>29.8506</v>
      </c>
      <c r="E3233">
        <v>27.485199999999999</v>
      </c>
      <c r="F3233">
        <v>29.8506</v>
      </c>
      <c r="G3233">
        <v>2692862</v>
      </c>
      <c r="H3233">
        <v>29.062100000000001</v>
      </c>
    </row>
    <row r="3234" spans="1:8" x14ac:dyDescent="0.3">
      <c r="A3234" t="s">
        <v>542</v>
      </c>
      <c r="B3234" t="s">
        <v>719</v>
      </c>
      <c r="C3234">
        <v>31.3949</v>
      </c>
      <c r="D3234">
        <v>32.822000000000003</v>
      </c>
      <c r="E3234">
        <v>30.339300000000001</v>
      </c>
      <c r="F3234">
        <v>32.822000000000003</v>
      </c>
      <c r="G3234">
        <v>9118031</v>
      </c>
      <c r="H3234">
        <v>31.994399999999999</v>
      </c>
    </row>
    <row r="3235" spans="1:8" x14ac:dyDescent="0.3">
      <c r="A3235" t="s">
        <v>542</v>
      </c>
      <c r="B3235" t="s">
        <v>720</v>
      </c>
      <c r="C3235">
        <v>33.662599999999998</v>
      </c>
      <c r="D3235">
        <v>33.662599999999998</v>
      </c>
      <c r="E3235">
        <v>31.160399999999999</v>
      </c>
      <c r="F3235">
        <v>32.333300000000001</v>
      </c>
      <c r="G3235">
        <v>5964565</v>
      </c>
      <c r="H3235">
        <v>32.385399999999997</v>
      </c>
    </row>
    <row r="3236" spans="1:8" x14ac:dyDescent="0.3">
      <c r="A3236" t="s">
        <v>542</v>
      </c>
      <c r="B3236" t="s">
        <v>721</v>
      </c>
      <c r="C3236">
        <v>32.450600000000001</v>
      </c>
      <c r="D3236">
        <v>35.558799999999998</v>
      </c>
      <c r="E3236">
        <v>32.450600000000001</v>
      </c>
      <c r="F3236">
        <v>35.558799999999998</v>
      </c>
      <c r="G3236">
        <v>8947680</v>
      </c>
      <c r="H3236">
        <v>34.5227</v>
      </c>
    </row>
    <row r="3237" spans="1:8" x14ac:dyDescent="0.3">
      <c r="A3237" t="s">
        <v>542</v>
      </c>
      <c r="B3237" t="s">
        <v>96</v>
      </c>
      <c r="C3237">
        <v>37.259500000000003</v>
      </c>
      <c r="D3237">
        <v>38.236899999999999</v>
      </c>
      <c r="E3237">
        <v>33.6235</v>
      </c>
      <c r="F3237">
        <v>33.6235</v>
      </c>
      <c r="G3237">
        <v>12245830</v>
      </c>
      <c r="H3237">
        <v>35.161299999999997</v>
      </c>
    </row>
    <row r="3238" spans="1:8" x14ac:dyDescent="0.3">
      <c r="A3238" t="s">
        <v>542</v>
      </c>
      <c r="B3238" t="s">
        <v>722</v>
      </c>
      <c r="C3238">
        <v>33.7408</v>
      </c>
      <c r="D3238">
        <v>36.985799999999998</v>
      </c>
      <c r="E3238">
        <v>33.7408</v>
      </c>
      <c r="F3238">
        <v>36.985799999999998</v>
      </c>
      <c r="G3238">
        <v>2658113</v>
      </c>
      <c r="H3238">
        <v>35.9041</v>
      </c>
    </row>
    <row r="3239" spans="1:8" x14ac:dyDescent="0.3">
      <c r="A3239" t="s">
        <v>542</v>
      </c>
      <c r="B3239" t="s">
        <v>164</v>
      </c>
      <c r="C3239">
        <v>38.080500000000001</v>
      </c>
      <c r="D3239">
        <v>40.367699999999999</v>
      </c>
      <c r="E3239">
        <v>34.991900000000001</v>
      </c>
      <c r="F3239">
        <v>36.008400000000002</v>
      </c>
      <c r="G3239">
        <v>17152470</v>
      </c>
      <c r="H3239">
        <v>37.122700000000002</v>
      </c>
    </row>
    <row r="3240" spans="1:8" x14ac:dyDescent="0.3">
      <c r="A3240" t="s">
        <v>542</v>
      </c>
      <c r="B3240" t="s">
        <v>723</v>
      </c>
      <c r="C3240">
        <v>37.435400000000001</v>
      </c>
      <c r="D3240">
        <v>37.650500000000001</v>
      </c>
      <c r="E3240">
        <v>34.424999999999997</v>
      </c>
      <c r="F3240">
        <v>36.262500000000003</v>
      </c>
      <c r="G3240">
        <v>9417339</v>
      </c>
      <c r="H3240">
        <v>36.1126</v>
      </c>
    </row>
    <row r="3241" spans="1:8" x14ac:dyDescent="0.3">
      <c r="A3241" t="s">
        <v>542</v>
      </c>
      <c r="B3241" t="s">
        <v>724</v>
      </c>
      <c r="C3241">
        <v>36.2821</v>
      </c>
      <c r="D3241">
        <v>37.142200000000003</v>
      </c>
      <c r="E3241">
        <v>34.698599999999999</v>
      </c>
      <c r="F3241">
        <v>35.070099999999996</v>
      </c>
      <c r="G3241">
        <v>4545836</v>
      </c>
      <c r="H3241">
        <v>35.637</v>
      </c>
    </row>
    <row r="3242" spans="1:8" x14ac:dyDescent="0.3">
      <c r="A3242" t="s">
        <v>542</v>
      </c>
      <c r="B3242" t="s">
        <v>725</v>
      </c>
      <c r="C3242">
        <v>35.304600000000001</v>
      </c>
      <c r="D3242">
        <v>36.594799999999999</v>
      </c>
      <c r="E3242">
        <v>34.4054</v>
      </c>
      <c r="F3242">
        <v>35.030999999999999</v>
      </c>
      <c r="G3242">
        <v>4755282</v>
      </c>
      <c r="H3242">
        <v>35.343699999999998</v>
      </c>
    </row>
    <row r="3243" spans="1:8" x14ac:dyDescent="0.3">
      <c r="A3243" t="s">
        <v>542</v>
      </c>
      <c r="B3243" t="s">
        <v>242</v>
      </c>
      <c r="C3243">
        <v>36.027900000000002</v>
      </c>
      <c r="D3243">
        <v>37.611400000000003</v>
      </c>
      <c r="E3243">
        <v>35.148299999999999</v>
      </c>
      <c r="F3243">
        <v>35.187399999999997</v>
      </c>
      <c r="G3243">
        <v>4028371</v>
      </c>
      <c r="H3243">
        <v>35.982300000000002</v>
      </c>
    </row>
    <row r="3244" spans="1:8" x14ac:dyDescent="0.3">
      <c r="A3244" t="s">
        <v>542</v>
      </c>
      <c r="B3244" t="s">
        <v>726</v>
      </c>
      <c r="C3244">
        <v>35.206899999999997</v>
      </c>
      <c r="D3244">
        <v>35.558799999999998</v>
      </c>
      <c r="E3244">
        <v>33.154299999999999</v>
      </c>
      <c r="F3244">
        <v>33.2911</v>
      </c>
      <c r="G3244">
        <v>3971256</v>
      </c>
      <c r="H3244">
        <v>34.001399999999997</v>
      </c>
    </row>
    <row r="3245" spans="1:8" x14ac:dyDescent="0.3">
      <c r="A3245" t="s">
        <v>542</v>
      </c>
      <c r="B3245" t="s">
        <v>727</v>
      </c>
      <c r="C3245">
        <v>33.2911</v>
      </c>
      <c r="D3245">
        <v>33.936199999999999</v>
      </c>
      <c r="E3245">
        <v>32.587400000000002</v>
      </c>
      <c r="F3245">
        <v>32.802399999999999</v>
      </c>
      <c r="G3245">
        <v>2771832</v>
      </c>
      <c r="H3245">
        <v>33.108699999999999</v>
      </c>
    </row>
    <row r="3246" spans="1:8" x14ac:dyDescent="0.3">
      <c r="A3246" t="s">
        <v>542</v>
      </c>
      <c r="B3246" t="s">
        <v>728</v>
      </c>
      <c r="C3246">
        <v>32.841500000000003</v>
      </c>
      <c r="D3246">
        <v>33.193399999999997</v>
      </c>
      <c r="E3246">
        <v>32.411499999999997</v>
      </c>
      <c r="F3246">
        <v>32.685099999999998</v>
      </c>
      <c r="G3246">
        <v>2729466</v>
      </c>
      <c r="H3246">
        <v>32.763300000000001</v>
      </c>
    </row>
    <row r="3247" spans="1:8" x14ac:dyDescent="0.3">
      <c r="A3247" t="s">
        <v>542</v>
      </c>
      <c r="B3247" t="s">
        <v>729</v>
      </c>
      <c r="C3247">
        <v>32.7438</v>
      </c>
      <c r="D3247">
        <v>33.134799999999998</v>
      </c>
      <c r="E3247">
        <v>32.606900000000003</v>
      </c>
      <c r="F3247">
        <v>32.841500000000003</v>
      </c>
      <c r="G3247">
        <v>2152175</v>
      </c>
      <c r="H3247">
        <v>32.8611</v>
      </c>
    </row>
    <row r="3248" spans="1:8" x14ac:dyDescent="0.3">
      <c r="A3248" t="s">
        <v>542</v>
      </c>
      <c r="B3248" t="s">
        <v>730</v>
      </c>
      <c r="C3248">
        <v>32.919699999999999</v>
      </c>
      <c r="D3248">
        <v>34.659500000000001</v>
      </c>
      <c r="E3248">
        <v>32.646000000000001</v>
      </c>
      <c r="F3248">
        <v>33.819000000000003</v>
      </c>
      <c r="G3248">
        <v>4098519</v>
      </c>
      <c r="H3248">
        <v>33.708199999999998</v>
      </c>
    </row>
    <row r="3249" spans="1:8" x14ac:dyDescent="0.3">
      <c r="A3249" t="s">
        <v>542</v>
      </c>
      <c r="B3249" t="s">
        <v>731</v>
      </c>
      <c r="C3249">
        <v>34.020000000000003</v>
      </c>
      <c r="D3249">
        <v>34.200000000000003</v>
      </c>
      <c r="E3249">
        <v>32.86</v>
      </c>
      <c r="F3249">
        <v>32.86</v>
      </c>
      <c r="G3249">
        <v>2549863</v>
      </c>
      <c r="H3249">
        <v>33.306699999999999</v>
      </c>
    </row>
    <row r="3250" spans="1:8" x14ac:dyDescent="0.3">
      <c r="A3250" t="s">
        <v>542</v>
      </c>
      <c r="B3250" t="s">
        <v>732</v>
      </c>
      <c r="C3250">
        <v>33</v>
      </c>
      <c r="D3250">
        <v>35.880000000000003</v>
      </c>
      <c r="E3250">
        <v>33</v>
      </c>
      <c r="F3250">
        <v>34.020000000000003</v>
      </c>
      <c r="G3250">
        <v>6637851</v>
      </c>
      <c r="H3250">
        <v>34.299999999999997</v>
      </c>
    </row>
    <row r="3251" spans="1:8" x14ac:dyDescent="0.3">
      <c r="A3251" t="s">
        <v>542</v>
      </c>
      <c r="B3251" t="s">
        <v>733</v>
      </c>
      <c r="C3251">
        <v>34.200000000000003</v>
      </c>
      <c r="D3251">
        <v>35.6</v>
      </c>
      <c r="E3251">
        <v>33.94</v>
      </c>
      <c r="F3251">
        <v>35.119999999999997</v>
      </c>
      <c r="G3251">
        <v>4166966</v>
      </c>
      <c r="H3251">
        <v>34.886699999999998</v>
      </c>
    </row>
    <row r="3252" spans="1:8" x14ac:dyDescent="0.3">
      <c r="A3252" t="s">
        <v>542</v>
      </c>
      <c r="B3252" t="s">
        <v>734</v>
      </c>
      <c r="C3252">
        <v>35.1</v>
      </c>
      <c r="D3252">
        <v>35.6</v>
      </c>
      <c r="E3252">
        <v>34.28</v>
      </c>
      <c r="F3252">
        <v>34.54</v>
      </c>
      <c r="G3252">
        <v>2801527</v>
      </c>
      <c r="H3252">
        <v>34.806699999999999</v>
      </c>
    </row>
    <row r="3253" spans="1:8" x14ac:dyDescent="0.3">
      <c r="A3253" t="s">
        <v>542</v>
      </c>
      <c r="B3253" t="s">
        <v>735</v>
      </c>
      <c r="C3253">
        <v>34.54</v>
      </c>
      <c r="D3253">
        <v>35.08</v>
      </c>
      <c r="E3253">
        <v>34.06</v>
      </c>
      <c r="F3253">
        <v>34.18</v>
      </c>
      <c r="G3253">
        <v>1238034</v>
      </c>
      <c r="H3253">
        <v>34.44</v>
      </c>
    </row>
    <row r="3254" spans="1:8" x14ac:dyDescent="0.3">
      <c r="A3254" t="s">
        <v>89</v>
      </c>
      <c r="B3254" t="s">
        <v>696</v>
      </c>
      <c r="C3254">
        <v>207.76140000000001</v>
      </c>
      <c r="D3254">
        <v>211.85749999999999</v>
      </c>
      <c r="E3254">
        <v>207.09460000000001</v>
      </c>
      <c r="F3254">
        <v>211.85749999999999</v>
      </c>
      <c r="G3254">
        <v>503603</v>
      </c>
      <c r="H3254">
        <v>210.26990000000001</v>
      </c>
    </row>
    <row r="3255" spans="1:8" x14ac:dyDescent="0.3">
      <c r="A3255" t="s">
        <v>89</v>
      </c>
      <c r="B3255" t="s">
        <v>697</v>
      </c>
      <c r="C3255">
        <v>212.3338</v>
      </c>
      <c r="D3255">
        <v>215.19159999999999</v>
      </c>
      <c r="E3255">
        <v>210.61920000000001</v>
      </c>
      <c r="F3255">
        <v>212.7149</v>
      </c>
      <c r="G3255">
        <v>435134</v>
      </c>
      <c r="H3255">
        <v>212.84190000000001</v>
      </c>
    </row>
    <row r="3256" spans="1:8" x14ac:dyDescent="0.3">
      <c r="A3256" t="s">
        <v>89</v>
      </c>
      <c r="B3256" t="s">
        <v>698</v>
      </c>
      <c r="C3256">
        <v>212.7149</v>
      </c>
      <c r="D3256">
        <v>219.09729999999999</v>
      </c>
      <c r="E3256">
        <v>212.61959999999999</v>
      </c>
      <c r="F3256">
        <v>218.04939999999999</v>
      </c>
      <c r="G3256">
        <v>846606</v>
      </c>
      <c r="H3256">
        <v>216.58879999999999</v>
      </c>
    </row>
    <row r="3257" spans="1:8" x14ac:dyDescent="0.3">
      <c r="A3257" t="s">
        <v>89</v>
      </c>
      <c r="B3257" t="s">
        <v>699</v>
      </c>
      <c r="C3257">
        <v>218.8115</v>
      </c>
      <c r="D3257">
        <v>223.8603</v>
      </c>
      <c r="E3257">
        <v>217.66839999999999</v>
      </c>
      <c r="F3257">
        <v>223.1935</v>
      </c>
      <c r="G3257">
        <v>858152</v>
      </c>
      <c r="H3257">
        <v>221.57409999999999</v>
      </c>
    </row>
    <row r="3258" spans="1:8" x14ac:dyDescent="0.3">
      <c r="A3258" t="s">
        <v>89</v>
      </c>
      <c r="B3258" t="s">
        <v>700</v>
      </c>
      <c r="C3258">
        <v>223.1935</v>
      </c>
      <c r="D3258">
        <v>228.43270000000001</v>
      </c>
      <c r="E3258">
        <v>218.62100000000001</v>
      </c>
      <c r="F3258">
        <v>228.43270000000001</v>
      </c>
      <c r="G3258">
        <v>858778</v>
      </c>
      <c r="H3258">
        <v>225.16210000000001</v>
      </c>
    </row>
    <row r="3259" spans="1:8" x14ac:dyDescent="0.3">
      <c r="A3259" t="s">
        <v>89</v>
      </c>
      <c r="B3259" t="s">
        <v>77</v>
      </c>
      <c r="C3259">
        <v>226.71809999999999</v>
      </c>
      <c r="D3259">
        <v>226.71809999999999</v>
      </c>
      <c r="E3259">
        <v>213.00069999999999</v>
      </c>
      <c r="F3259">
        <v>213.00069999999999</v>
      </c>
      <c r="G3259">
        <v>880131</v>
      </c>
      <c r="H3259">
        <v>217.57320000000001</v>
      </c>
    </row>
    <row r="3260" spans="1:8" x14ac:dyDescent="0.3">
      <c r="A3260" t="s">
        <v>89</v>
      </c>
      <c r="B3260" t="s">
        <v>701</v>
      </c>
      <c r="C3260">
        <v>214.33430000000001</v>
      </c>
      <c r="D3260">
        <v>216.62049999999999</v>
      </c>
      <c r="E3260">
        <v>212.14330000000001</v>
      </c>
      <c r="F3260">
        <v>215.47739999999999</v>
      </c>
      <c r="G3260">
        <v>525295</v>
      </c>
      <c r="H3260">
        <v>214.74709999999999</v>
      </c>
    </row>
    <row r="3261" spans="1:8" x14ac:dyDescent="0.3">
      <c r="A3261" t="s">
        <v>89</v>
      </c>
      <c r="B3261" t="s">
        <v>702</v>
      </c>
      <c r="C3261">
        <v>216.23949999999999</v>
      </c>
      <c r="D3261">
        <v>221.28829999999999</v>
      </c>
      <c r="E3261">
        <v>215.00110000000001</v>
      </c>
      <c r="F3261">
        <v>219.09729999999999</v>
      </c>
      <c r="G3261">
        <v>890513</v>
      </c>
      <c r="H3261">
        <v>218.4622</v>
      </c>
    </row>
    <row r="3262" spans="1:8" x14ac:dyDescent="0.3">
      <c r="A3262" t="s">
        <v>89</v>
      </c>
      <c r="B3262" t="s">
        <v>139</v>
      </c>
      <c r="C3262">
        <v>219.09729999999999</v>
      </c>
      <c r="D3262">
        <v>220.04990000000001</v>
      </c>
      <c r="E3262">
        <v>215.9537</v>
      </c>
      <c r="F3262">
        <v>216.23949999999999</v>
      </c>
      <c r="G3262">
        <v>458549</v>
      </c>
      <c r="H3262">
        <v>217.4144</v>
      </c>
    </row>
    <row r="3263" spans="1:8" x14ac:dyDescent="0.3">
      <c r="A3263" t="s">
        <v>89</v>
      </c>
      <c r="B3263" t="s">
        <v>156</v>
      </c>
      <c r="C3263">
        <v>216.3347</v>
      </c>
      <c r="D3263">
        <v>221.0025</v>
      </c>
      <c r="E3263">
        <v>216.3347</v>
      </c>
      <c r="F3263">
        <v>220.24039999999999</v>
      </c>
      <c r="G3263">
        <v>540920</v>
      </c>
      <c r="H3263">
        <v>219.1925</v>
      </c>
    </row>
    <row r="3264" spans="1:8" x14ac:dyDescent="0.3">
      <c r="A3264" t="s">
        <v>89</v>
      </c>
      <c r="B3264" t="s">
        <v>703</v>
      </c>
      <c r="C3264">
        <v>220.3357</v>
      </c>
      <c r="D3264">
        <v>223.8603</v>
      </c>
      <c r="E3264">
        <v>219.5736</v>
      </c>
      <c r="F3264">
        <v>219.5736</v>
      </c>
      <c r="G3264">
        <v>651380</v>
      </c>
      <c r="H3264">
        <v>221.0025</v>
      </c>
    </row>
    <row r="3265" spans="1:8" x14ac:dyDescent="0.3">
      <c r="A3265" t="s">
        <v>89</v>
      </c>
      <c r="B3265" t="s">
        <v>223</v>
      </c>
      <c r="C3265">
        <v>221.47880000000001</v>
      </c>
      <c r="D3265">
        <v>224.3366</v>
      </c>
      <c r="E3265">
        <v>216.81110000000001</v>
      </c>
      <c r="F3265">
        <v>217.3826</v>
      </c>
      <c r="G3265">
        <v>938269</v>
      </c>
      <c r="H3265">
        <v>219.51009999999999</v>
      </c>
    </row>
    <row r="3266" spans="1:8" x14ac:dyDescent="0.3">
      <c r="A3266" t="s">
        <v>89</v>
      </c>
      <c r="B3266" t="s">
        <v>228</v>
      </c>
      <c r="C3266">
        <v>218.04939999999999</v>
      </c>
      <c r="D3266">
        <v>223.1935</v>
      </c>
      <c r="E3266">
        <v>217.57310000000001</v>
      </c>
      <c r="F3266">
        <v>222.90770000000001</v>
      </c>
      <c r="G3266">
        <v>959729</v>
      </c>
      <c r="H3266">
        <v>221.22479999999999</v>
      </c>
    </row>
    <row r="3267" spans="1:8" x14ac:dyDescent="0.3">
      <c r="A3267" t="s">
        <v>89</v>
      </c>
      <c r="B3267" t="s">
        <v>704</v>
      </c>
      <c r="C3267">
        <v>223.00290000000001</v>
      </c>
      <c r="D3267">
        <v>234.33879999999999</v>
      </c>
      <c r="E3267">
        <v>221.66929999999999</v>
      </c>
      <c r="F3267">
        <v>234.33879999999999</v>
      </c>
      <c r="G3267">
        <v>809723</v>
      </c>
      <c r="H3267">
        <v>230.1156</v>
      </c>
    </row>
    <row r="3268" spans="1:8" x14ac:dyDescent="0.3">
      <c r="A3268" t="s">
        <v>89</v>
      </c>
      <c r="B3268" t="s">
        <v>705</v>
      </c>
      <c r="C3268">
        <v>234.33879999999999</v>
      </c>
      <c r="D3268">
        <v>234.4341</v>
      </c>
      <c r="E3268">
        <v>226.5275</v>
      </c>
      <c r="F3268">
        <v>227.8612</v>
      </c>
      <c r="G3268">
        <v>522202</v>
      </c>
      <c r="H3268">
        <v>229.60759999999999</v>
      </c>
    </row>
    <row r="3269" spans="1:8" x14ac:dyDescent="0.3">
      <c r="A3269" t="s">
        <v>89</v>
      </c>
      <c r="B3269" t="s">
        <v>706</v>
      </c>
      <c r="C3269">
        <v>230.33789999999999</v>
      </c>
      <c r="D3269">
        <v>236.91079999999999</v>
      </c>
      <c r="E3269">
        <v>230.0521</v>
      </c>
      <c r="F3269">
        <v>235.38669999999999</v>
      </c>
      <c r="G3269">
        <v>713511</v>
      </c>
      <c r="H3269">
        <v>234.1165</v>
      </c>
    </row>
    <row r="3270" spans="1:8" x14ac:dyDescent="0.3">
      <c r="A3270" t="s">
        <v>89</v>
      </c>
      <c r="B3270" t="s">
        <v>265</v>
      </c>
      <c r="C3270">
        <v>234.33879999999999</v>
      </c>
      <c r="D3270">
        <v>237.76820000000001</v>
      </c>
      <c r="E3270">
        <v>232.14789999999999</v>
      </c>
      <c r="F3270">
        <v>235.29140000000001</v>
      </c>
      <c r="G3270">
        <v>682634</v>
      </c>
      <c r="H3270">
        <v>235.0692</v>
      </c>
    </row>
    <row r="3271" spans="1:8" x14ac:dyDescent="0.3">
      <c r="A3271" t="s">
        <v>89</v>
      </c>
      <c r="B3271" t="s">
        <v>707</v>
      </c>
      <c r="C3271">
        <v>236.244</v>
      </c>
      <c r="D3271">
        <v>238.62549999999999</v>
      </c>
      <c r="E3271">
        <v>234.33879999999999</v>
      </c>
      <c r="F3271">
        <v>236.33930000000001</v>
      </c>
      <c r="G3271">
        <v>1266257</v>
      </c>
      <c r="H3271">
        <v>236.43450000000001</v>
      </c>
    </row>
    <row r="3272" spans="1:8" x14ac:dyDescent="0.3">
      <c r="A3272" t="s">
        <v>89</v>
      </c>
      <c r="B3272" t="s">
        <v>271</v>
      </c>
      <c r="C3272">
        <v>235.29140000000001</v>
      </c>
      <c r="D3272">
        <v>240.29259999999999</v>
      </c>
      <c r="E3272">
        <v>235.29140000000001</v>
      </c>
      <c r="F3272">
        <v>238.62549999999999</v>
      </c>
      <c r="G3272">
        <v>998895</v>
      </c>
      <c r="H3272">
        <v>238.06979999999999</v>
      </c>
    </row>
    <row r="3273" spans="1:8" x14ac:dyDescent="0.3">
      <c r="A3273" t="s">
        <v>89</v>
      </c>
      <c r="B3273" t="s">
        <v>708</v>
      </c>
      <c r="C3273">
        <v>239.1018</v>
      </c>
      <c r="D3273">
        <v>241.24520000000001</v>
      </c>
      <c r="E3273">
        <v>236.72030000000001</v>
      </c>
      <c r="F3273">
        <v>238.86369999999999</v>
      </c>
      <c r="G3273">
        <v>726742</v>
      </c>
      <c r="H3273">
        <v>238.94309999999999</v>
      </c>
    </row>
    <row r="3274" spans="1:8" x14ac:dyDescent="0.3">
      <c r="A3274" t="s">
        <v>89</v>
      </c>
      <c r="B3274" t="s">
        <v>709</v>
      </c>
      <c r="C3274">
        <v>239.1018</v>
      </c>
      <c r="D3274">
        <v>245.2937</v>
      </c>
      <c r="E3274">
        <v>239.1018</v>
      </c>
      <c r="F3274">
        <v>241.95959999999999</v>
      </c>
      <c r="G3274">
        <v>558530</v>
      </c>
      <c r="H3274">
        <v>242.11840000000001</v>
      </c>
    </row>
    <row r="3275" spans="1:8" x14ac:dyDescent="0.3">
      <c r="A3275" t="s">
        <v>89</v>
      </c>
      <c r="B3275" t="s">
        <v>283</v>
      </c>
      <c r="C3275">
        <v>241.95959999999999</v>
      </c>
      <c r="D3275">
        <v>243.6266</v>
      </c>
      <c r="E3275">
        <v>240.05439999999999</v>
      </c>
      <c r="F3275">
        <v>240.05439999999999</v>
      </c>
      <c r="G3275">
        <v>345232</v>
      </c>
      <c r="H3275">
        <v>241.24510000000001</v>
      </c>
    </row>
    <row r="3276" spans="1:8" x14ac:dyDescent="0.3">
      <c r="A3276" t="s">
        <v>89</v>
      </c>
      <c r="B3276" t="s">
        <v>290</v>
      </c>
      <c r="C3276">
        <v>239.81630000000001</v>
      </c>
      <c r="D3276">
        <v>240.7689</v>
      </c>
      <c r="E3276">
        <v>237.76820000000001</v>
      </c>
      <c r="F3276">
        <v>239.81630000000001</v>
      </c>
      <c r="G3276">
        <v>337891</v>
      </c>
      <c r="H3276">
        <v>239.4511</v>
      </c>
    </row>
    <row r="3277" spans="1:8" x14ac:dyDescent="0.3">
      <c r="A3277" t="s">
        <v>89</v>
      </c>
      <c r="B3277" t="s">
        <v>710</v>
      </c>
      <c r="C3277">
        <v>239.81630000000001</v>
      </c>
      <c r="D3277">
        <v>239.81630000000001</v>
      </c>
      <c r="E3277">
        <v>230.71899999999999</v>
      </c>
      <c r="F3277">
        <v>235.29140000000001</v>
      </c>
      <c r="G3277">
        <v>1235259</v>
      </c>
      <c r="H3277">
        <v>235.2756</v>
      </c>
    </row>
    <row r="3278" spans="1:8" x14ac:dyDescent="0.3">
      <c r="A3278" t="s">
        <v>89</v>
      </c>
      <c r="B3278" t="s">
        <v>512</v>
      </c>
      <c r="C3278">
        <v>235.38669999999999</v>
      </c>
      <c r="D3278">
        <v>235.95830000000001</v>
      </c>
      <c r="E3278">
        <v>232.05260000000001</v>
      </c>
      <c r="F3278">
        <v>234.14830000000001</v>
      </c>
      <c r="G3278">
        <v>449570</v>
      </c>
      <c r="H3278">
        <v>234.0531</v>
      </c>
    </row>
    <row r="3279" spans="1:8" x14ac:dyDescent="0.3">
      <c r="A3279" t="s">
        <v>89</v>
      </c>
      <c r="B3279" t="s">
        <v>91</v>
      </c>
      <c r="C3279">
        <v>228.43270000000001</v>
      </c>
      <c r="D3279">
        <v>240.5307</v>
      </c>
      <c r="E3279">
        <v>217.19210000000001</v>
      </c>
      <c r="F3279">
        <v>238.14920000000001</v>
      </c>
      <c r="G3279">
        <v>2596069</v>
      </c>
      <c r="H3279">
        <v>231.9573</v>
      </c>
    </row>
    <row r="3280" spans="1:8" x14ac:dyDescent="0.3">
      <c r="A3280" t="s">
        <v>89</v>
      </c>
      <c r="B3280" t="s">
        <v>93</v>
      </c>
      <c r="C3280">
        <v>239.1018</v>
      </c>
      <c r="D3280">
        <v>250.05670000000001</v>
      </c>
      <c r="E3280">
        <v>238.86369999999999</v>
      </c>
      <c r="F3280">
        <v>244.57929999999999</v>
      </c>
      <c r="G3280">
        <v>3326999</v>
      </c>
      <c r="H3280">
        <v>244.4999</v>
      </c>
    </row>
    <row r="3281" spans="1:8" x14ac:dyDescent="0.3">
      <c r="A3281" t="s">
        <v>89</v>
      </c>
      <c r="B3281" t="s">
        <v>711</v>
      </c>
      <c r="C3281">
        <v>245.77</v>
      </c>
      <c r="D3281">
        <v>245.77</v>
      </c>
      <c r="E3281">
        <v>232.43360000000001</v>
      </c>
      <c r="F3281">
        <v>232.43360000000001</v>
      </c>
      <c r="G3281">
        <v>2676977</v>
      </c>
      <c r="H3281">
        <v>236.87909999999999</v>
      </c>
    </row>
    <row r="3282" spans="1:8" x14ac:dyDescent="0.3">
      <c r="A3282" t="s">
        <v>89</v>
      </c>
      <c r="B3282" t="s">
        <v>712</v>
      </c>
      <c r="C3282">
        <v>232.6242</v>
      </c>
      <c r="D3282">
        <v>240.29259999999999</v>
      </c>
      <c r="E3282">
        <v>232.33840000000001</v>
      </c>
      <c r="F3282">
        <v>239.57810000000001</v>
      </c>
      <c r="G3282">
        <v>1843157</v>
      </c>
      <c r="H3282">
        <v>237.40299999999999</v>
      </c>
    </row>
    <row r="3283" spans="1:8" x14ac:dyDescent="0.3">
      <c r="A3283" t="s">
        <v>89</v>
      </c>
      <c r="B3283" t="s">
        <v>162</v>
      </c>
      <c r="C3283">
        <v>239.81630000000001</v>
      </c>
      <c r="D3283">
        <v>244.81739999999999</v>
      </c>
      <c r="E3283">
        <v>238.38740000000001</v>
      </c>
      <c r="F3283">
        <v>241.48330000000001</v>
      </c>
      <c r="G3283">
        <v>2133747</v>
      </c>
      <c r="H3283">
        <v>241.56270000000001</v>
      </c>
    </row>
    <row r="3284" spans="1:8" x14ac:dyDescent="0.3">
      <c r="A3284" t="s">
        <v>89</v>
      </c>
      <c r="B3284" t="s">
        <v>220</v>
      </c>
      <c r="C3284">
        <v>244.81739999999999</v>
      </c>
      <c r="D3284">
        <v>262.20229999999998</v>
      </c>
      <c r="E3284">
        <v>234.33879999999999</v>
      </c>
      <c r="F3284">
        <v>237.0061</v>
      </c>
      <c r="G3284">
        <v>2636737</v>
      </c>
      <c r="H3284">
        <v>244.51570000000001</v>
      </c>
    </row>
    <row r="3285" spans="1:8" x14ac:dyDescent="0.3">
      <c r="A3285" t="s">
        <v>89</v>
      </c>
      <c r="B3285" t="s">
        <v>713</v>
      </c>
      <c r="C3285">
        <v>235.29140000000001</v>
      </c>
      <c r="D3285">
        <v>235.29140000000001</v>
      </c>
      <c r="E3285">
        <v>226.5275</v>
      </c>
      <c r="F3285">
        <v>232.43360000000001</v>
      </c>
      <c r="G3285">
        <v>1378413</v>
      </c>
      <c r="H3285">
        <v>231.41749999999999</v>
      </c>
    </row>
    <row r="3286" spans="1:8" x14ac:dyDescent="0.3">
      <c r="A3286" t="s">
        <v>89</v>
      </c>
      <c r="B3286" t="s">
        <v>714</v>
      </c>
      <c r="C3286">
        <v>232.52889999999999</v>
      </c>
      <c r="D3286">
        <v>241.72149999999999</v>
      </c>
      <c r="E3286">
        <v>232.52889999999999</v>
      </c>
      <c r="F3286">
        <v>238.62549999999999</v>
      </c>
      <c r="G3286">
        <v>1429873</v>
      </c>
      <c r="H3286">
        <v>237.62530000000001</v>
      </c>
    </row>
    <row r="3287" spans="1:8" x14ac:dyDescent="0.3">
      <c r="A3287" t="s">
        <v>89</v>
      </c>
      <c r="B3287" t="s">
        <v>715</v>
      </c>
      <c r="C3287">
        <v>241.24520000000001</v>
      </c>
      <c r="D3287">
        <v>245.05549999999999</v>
      </c>
      <c r="E3287">
        <v>239.81630000000001</v>
      </c>
      <c r="F3287">
        <v>244.34110000000001</v>
      </c>
      <c r="G3287">
        <v>1481471</v>
      </c>
      <c r="H3287">
        <v>243.071</v>
      </c>
    </row>
    <row r="3288" spans="1:8" x14ac:dyDescent="0.3">
      <c r="A3288" t="s">
        <v>89</v>
      </c>
      <c r="B3288" t="s">
        <v>235</v>
      </c>
      <c r="C3288">
        <v>244.81739999999999</v>
      </c>
      <c r="D3288">
        <v>252.43819999999999</v>
      </c>
      <c r="E3288">
        <v>244.34110000000001</v>
      </c>
      <c r="F3288">
        <v>252.2</v>
      </c>
      <c r="G3288">
        <v>1861295</v>
      </c>
      <c r="H3288">
        <v>249.65979999999999</v>
      </c>
    </row>
    <row r="3289" spans="1:8" x14ac:dyDescent="0.3">
      <c r="A3289" t="s">
        <v>89</v>
      </c>
      <c r="B3289" t="s">
        <v>259</v>
      </c>
      <c r="C3289">
        <v>253.75</v>
      </c>
      <c r="D3289">
        <v>254.25</v>
      </c>
      <c r="E3289">
        <v>241</v>
      </c>
      <c r="F3289">
        <v>241</v>
      </c>
      <c r="G3289">
        <v>1753230</v>
      </c>
      <c r="H3289">
        <v>245.41669999999999</v>
      </c>
    </row>
    <row r="3290" spans="1:8" x14ac:dyDescent="0.3">
      <c r="A3290" t="s">
        <v>89</v>
      </c>
      <c r="B3290" t="s">
        <v>716</v>
      </c>
      <c r="C3290">
        <v>242.1</v>
      </c>
      <c r="D3290">
        <v>243.8</v>
      </c>
      <c r="E3290">
        <v>233.8</v>
      </c>
      <c r="F3290">
        <v>236.6</v>
      </c>
      <c r="G3290">
        <v>1216878</v>
      </c>
      <c r="H3290">
        <v>238.0667</v>
      </c>
    </row>
    <row r="3291" spans="1:8" x14ac:dyDescent="0.3">
      <c r="A3291" t="s">
        <v>89</v>
      </c>
      <c r="B3291" t="s">
        <v>269</v>
      </c>
      <c r="C3291">
        <v>236.6</v>
      </c>
      <c r="D3291">
        <v>243.1</v>
      </c>
      <c r="E3291">
        <v>234.8</v>
      </c>
      <c r="F3291">
        <v>240.2</v>
      </c>
      <c r="G3291">
        <v>997866</v>
      </c>
      <c r="H3291">
        <v>239.36670000000001</v>
      </c>
    </row>
    <row r="3292" spans="1:8" x14ac:dyDescent="0.3">
      <c r="A3292" t="s">
        <v>89</v>
      </c>
      <c r="B3292" t="s">
        <v>282</v>
      </c>
      <c r="C3292">
        <v>241.5</v>
      </c>
      <c r="D3292">
        <v>250.25</v>
      </c>
      <c r="E3292">
        <v>241</v>
      </c>
      <c r="F3292">
        <v>250.25</v>
      </c>
      <c r="G3292">
        <v>976109</v>
      </c>
      <c r="H3292">
        <v>247.16669999999999</v>
      </c>
    </row>
    <row r="3293" spans="1:8" x14ac:dyDescent="0.3">
      <c r="A3293" t="s">
        <v>89</v>
      </c>
      <c r="B3293" t="s">
        <v>717</v>
      </c>
      <c r="C3293">
        <v>250</v>
      </c>
      <c r="D3293">
        <v>257</v>
      </c>
      <c r="E3293">
        <v>239.1</v>
      </c>
      <c r="F3293">
        <v>239.9</v>
      </c>
      <c r="G3293">
        <v>1996743</v>
      </c>
      <c r="H3293">
        <v>245.33330000000001</v>
      </c>
    </row>
    <row r="3294" spans="1:8" x14ac:dyDescent="0.3">
      <c r="A3294" t="s">
        <v>89</v>
      </c>
      <c r="B3294" t="s">
        <v>285</v>
      </c>
      <c r="C3294">
        <v>240.2</v>
      </c>
      <c r="D3294">
        <v>251.25</v>
      </c>
      <c r="E3294">
        <v>240.2</v>
      </c>
      <c r="F3294">
        <v>250</v>
      </c>
      <c r="G3294">
        <v>1752124</v>
      </c>
      <c r="H3294">
        <v>247.15</v>
      </c>
    </row>
    <row r="3295" spans="1:8" x14ac:dyDescent="0.3">
      <c r="A3295" t="s">
        <v>89</v>
      </c>
      <c r="B3295" t="s">
        <v>718</v>
      </c>
      <c r="C3295">
        <v>249</v>
      </c>
      <c r="D3295">
        <v>249.1</v>
      </c>
      <c r="E3295">
        <v>242.3</v>
      </c>
      <c r="F3295">
        <v>242.3</v>
      </c>
      <c r="G3295">
        <v>869646</v>
      </c>
      <c r="H3295">
        <v>244.5667</v>
      </c>
    </row>
    <row r="3296" spans="1:8" x14ac:dyDescent="0.3">
      <c r="A3296" t="s">
        <v>89</v>
      </c>
      <c r="B3296" t="s">
        <v>291</v>
      </c>
      <c r="C3296">
        <v>240</v>
      </c>
      <c r="D3296">
        <v>240.4</v>
      </c>
      <c r="E3296">
        <v>230.5</v>
      </c>
      <c r="F3296">
        <v>230.5</v>
      </c>
      <c r="G3296">
        <v>1896422</v>
      </c>
      <c r="H3296">
        <v>233.8</v>
      </c>
    </row>
    <row r="3297" spans="1:8" x14ac:dyDescent="0.3">
      <c r="A3297" t="s">
        <v>89</v>
      </c>
      <c r="B3297" t="s">
        <v>295</v>
      </c>
      <c r="C3297">
        <v>231.3</v>
      </c>
      <c r="D3297">
        <v>233.3</v>
      </c>
      <c r="E3297">
        <v>226</v>
      </c>
      <c r="F3297">
        <v>228.8</v>
      </c>
      <c r="G3297">
        <v>1116981</v>
      </c>
      <c r="H3297">
        <v>229.36670000000001</v>
      </c>
    </row>
    <row r="3298" spans="1:8" x14ac:dyDescent="0.3">
      <c r="A3298" t="s">
        <v>89</v>
      </c>
      <c r="B3298" t="s">
        <v>298</v>
      </c>
      <c r="C3298">
        <v>229.3</v>
      </c>
      <c r="D3298">
        <v>233.9</v>
      </c>
      <c r="E3298">
        <v>228.8</v>
      </c>
      <c r="F3298">
        <v>229.8</v>
      </c>
      <c r="G3298">
        <v>1142652</v>
      </c>
      <c r="H3298">
        <v>230.83330000000001</v>
      </c>
    </row>
    <row r="3299" spans="1:8" x14ac:dyDescent="0.3">
      <c r="A3299" t="s">
        <v>89</v>
      </c>
      <c r="B3299" t="s">
        <v>719</v>
      </c>
      <c r="C3299">
        <v>229.8</v>
      </c>
      <c r="D3299">
        <v>237</v>
      </c>
      <c r="E3299">
        <v>229</v>
      </c>
      <c r="F3299">
        <v>233.2</v>
      </c>
      <c r="G3299">
        <v>1343457</v>
      </c>
      <c r="H3299">
        <v>233.0667</v>
      </c>
    </row>
    <row r="3300" spans="1:8" x14ac:dyDescent="0.3">
      <c r="A3300" t="s">
        <v>89</v>
      </c>
      <c r="B3300" t="s">
        <v>720</v>
      </c>
      <c r="C3300">
        <v>235</v>
      </c>
      <c r="D3300">
        <v>245.2</v>
      </c>
      <c r="E3300">
        <v>233.7</v>
      </c>
      <c r="F3300">
        <v>242</v>
      </c>
      <c r="G3300">
        <v>2965564</v>
      </c>
      <c r="H3300">
        <v>240.3</v>
      </c>
    </row>
    <row r="3301" spans="1:8" x14ac:dyDescent="0.3">
      <c r="A3301" t="s">
        <v>89</v>
      </c>
      <c r="B3301" t="s">
        <v>721</v>
      </c>
      <c r="C3301">
        <v>244.3</v>
      </c>
      <c r="D3301">
        <v>255.75</v>
      </c>
      <c r="E3301">
        <v>244.3</v>
      </c>
      <c r="F3301">
        <v>250</v>
      </c>
      <c r="G3301">
        <v>2643944</v>
      </c>
      <c r="H3301">
        <v>250.01669999999999</v>
      </c>
    </row>
    <row r="3302" spans="1:8" x14ac:dyDescent="0.3">
      <c r="A3302" t="s">
        <v>89</v>
      </c>
      <c r="B3302" t="s">
        <v>96</v>
      </c>
      <c r="C3302">
        <v>249.4</v>
      </c>
      <c r="D3302">
        <v>252</v>
      </c>
      <c r="E3302">
        <v>248.4</v>
      </c>
      <c r="F3302">
        <v>248.9</v>
      </c>
      <c r="G3302">
        <v>596361</v>
      </c>
      <c r="H3302">
        <v>249.76669999999999</v>
      </c>
    </row>
    <row r="3303" spans="1:8" x14ac:dyDescent="0.3">
      <c r="A3303" t="s">
        <v>89</v>
      </c>
      <c r="B3303" t="s">
        <v>722</v>
      </c>
      <c r="C3303">
        <v>249</v>
      </c>
      <c r="D3303">
        <v>255.25</v>
      </c>
      <c r="E3303">
        <v>249</v>
      </c>
      <c r="F3303">
        <v>252.25</v>
      </c>
      <c r="G3303">
        <v>1192698</v>
      </c>
      <c r="H3303">
        <v>252.16669999999999</v>
      </c>
    </row>
    <row r="3304" spans="1:8" x14ac:dyDescent="0.3">
      <c r="A3304" t="s">
        <v>89</v>
      </c>
      <c r="B3304" t="s">
        <v>164</v>
      </c>
      <c r="C3304">
        <v>254.25</v>
      </c>
      <c r="D3304">
        <v>261.5</v>
      </c>
      <c r="E3304">
        <v>254</v>
      </c>
      <c r="F3304">
        <v>260.25</v>
      </c>
      <c r="G3304">
        <v>1650451</v>
      </c>
      <c r="H3304">
        <v>258.58330000000001</v>
      </c>
    </row>
    <row r="3305" spans="1:8" x14ac:dyDescent="0.3">
      <c r="A3305" t="s">
        <v>89</v>
      </c>
      <c r="B3305" t="s">
        <v>723</v>
      </c>
      <c r="C3305">
        <v>249</v>
      </c>
      <c r="D3305">
        <v>267.75</v>
      </c>
      <c r="E3305">
        <v>238.8</v>
      </c>
      <c r="F3305">
        <v>267.75</v>
      </c>
      <c r="G3305">
        <v>2952087</v>
      </c>
      <c r="H3305">
        <v>258.10000000000002</v>
      </c>
    </row>
    <row r="3306" spans="1:8" x14ac:dyDescent="0.3">
      <c r="A3306" t="s">
        <v>89</v>
      </c>
      <c r="B3306" t="s">
        <v>724</v>
      </c>
      <c r="C3306">
        <v>268</v>
      </c>
      <c r="D3306">
        <v>278.25</v>
      </c>
      <c r="E3306">
        <v>267.75</v>
      </c>
      <c r="F3306">
        <v>277</v>
      </c>
      <c r="G3306">
        <v>1640767</v>
      </c>
      <c r="H3306">
        <v>274.33330000000001</v>
      </c>
    </row>
    <row r="3307" spans="1:8" x14ac:dyDescent="0.3">
      <c r="A3307" t="s">
        <v>89</v>
      </c>
      <c r="B3307" t="s">
        <v>725</v>
      </c>
      <c r="C3307">
        <v>277</v>
      </c>
      <c r="D3307">
        <v>281.5</v>
      </c>
      <c r="E3307">
        <v>273</v>
      </c>
      <c r="F3307">
        <v>273.25</v>
      </c>
      <c r="G3307">
        <v>692721</v>
      </c>
      <c r="H3307">
        <v>275.91669999999999</v>
      </c>
    </row>
    <row r="3308" spans="1:8" x14ac:dyDescent="0.3">
      <c r="A3308" t="s">
        <v>89</v>
      </c>
      <c r="B3308" t="s">
        <v>242</v>
      </c>
      <c r="C3308">
        <v>275.75</v>
      </c>
      <c r="D3308">
        <v>288.75</v>
      </c>
      <c r="E3308">
        <v>275.25</v>
      </c>
      <c r="F3308">
        <v>288.75</v>
      </c>
      <c r="G3308">
        <v>1458426</v>
      </c>
      <c r="H3308">
        <v>284.25</v>
      </c>
    </row>
    <row r="3309" spans="1:8" x14ac:dyDescent="0.3">
      <c r="A3309" t="s">
        <v>89</v>
      </c>
      <c r="B3309" t="s">
        <v>726</v>
      </c>
      <c r="C3309">
        <v>288.75</v>
      </c>
      <c r="D3309">
        <v>291.75</v>
      </c>
      <c r="E3309">
        <v>281.75</v>
      </c>
      <c r="F3309">
        <v>283</v>
      </c>
      <c r="G3309">
        <v>1093490</v>
      </c>
      <c r="H3309">
        <v>285.5</v>
      </c>
    </row>
    <row r="3310" spans="1:8" x14ac:dyDescent="0.3">
      <c r="A3310" t="s">
        <v>89</v>
      </c>
      <c r="B3310" t="s">
        <v>727</v>
      </c>
      <c r="C3310">
        <v>283.25</v>
      </c>
      <c r="D3310">
        <v>289.5</v>
      </c>
      <c r="E3310">
        <v>282.5</v>
      </c>
      <c r="F3310">
        <v>286.75</v>
      </c>
      <c r="G3310">
        <v>720152</v>
      </c>
      <c r="H3310">
        <v>286.25</v>
      </c>
    </row>
    <row r="3311" spans="1:8" x14ac:dyDescent="0.3">
      <c r="A3311" t="s">
        <v>89</v>
      </c>
      <c r="B3311" t="s">
        <v>728</v>
      </c>
      <c r="C3311">
        <v>288.75</v>
      </c>
      <c r="D3311">
        <v>295</v>
      </c>
      <c r="E3311">
        <v>287</v>
      </c>
      <c r="F3311">
        <v>290</v>
      </c>
      <c r="G3311">
        <v>608385</v>
      </c>
      <c r="H3311">
        <v>290.66669999999999</v>
      </c>
    </row>
    <row r="3312" spans="1:8" x14ac:dyDescent="0.3">
      <c r="A3312" t="s">
        <v>89</v>
      </c>
      <c r="B3312" t="s">
        <v>729</v>
      </c>
      <c r="C3312">
        <v>290</v>
      </c>
      <c r="D3312">
        <v>290</v>
      </c>
      <c r="E3312">
        <v>268.25</v>
      </c>
      <c r="F3312">
        <v>269.25</v>
      </c>
      <c r="G3312">
        <v>936277</v>
      </c>
      <c r="H3312">
        <v>275.83330000000001</v>
      </c>
    </row>
    <row r="3313" spans="1:8" x14ac:dyDescent="0.3">
      <c r="A3313" t="s">
        <v>89</v>
      </c>
      <c r="B3313" t="s">
        <v>730</v>
      </c>
      <c r="C3313">
        <v>278.5</v>
      </c>
      <c r="D3313">
        <v>281.75</v>
      </c>
      <c r="E3313">
        <v>268.5</v>
      </c>
      <c r="F3313">
        <v>269</v>
      </c>
      <c r="G3313">
        <v>670258</v>
      </c>
      <c r="H3313">
        <v>273.08330000000001</v>
      </c>
    </row>
    <row r="3314" spans="1:8" x14ac:dyDescent="0.3">
      <c r="A3314" t="s">
        <v>89</v>
      </c>
      <c r="B3314" t="s">
        <v>731</v>
      </c>
      <c r="C3314">
        <v>269</v>
      </c>
      <c r="D3314">
        <v>270</v>
      </c>
      <c r="E3314">
        <v>256</v>
      </c>
      <c r="F3314">
        <v>264</v>
      </c>
      <c r="G3314">
        <v>395670</v>
      </c>
      <c r="H3314">
        <v>263.33330000000001</v>
      </c>
    </row>
    <row r="3315" spans="1:8" x14ac:dyDescent="0.3">
      <c r="A3315" t="s">
        <v>89</v>
      </c>
      <c r="B3315" t="s">
        <v>732</v>
      </c>
      <c r="C3315">
        <v>265.5</v>
      </c>
      <c r="D3315">
        <v>273.25</v>
      </c>
      <c r="E3315">
        <v>265</v>
      </c>
      <c r="F3315">
        <v>273</v>
      </c>
      <c r="G3315">
        <v>629250</v>
      </c>
      <c r="H3315">
        <v>270.41669999999999</v>
      </c>
    </row>
    <row r="3316" spans="1:8" x14ac:dyDescent="0.3">
      <c r="A3316" t="s">
        <v>89</v>
      </c>
      <c r="B3316" t="s">
        <v>733</v>
      </c>
      <c r="C3316">
        <v>275</v>
      </c>
      <c r="D3316">
        <v>279.25</v>
      </c>
      <c r="E3316">
        <v>273.25</v>
      </c>
      <c r="F3316">
        <v>277.5</v>
      </c>
      <c r="G3316">
        <v>440784</v>
      </c>
      <c r="H3316">
        <v>276.66669999999999</v>
      </c>
    </row>
    <row r="3317" spans="1:8" x14ac:dyDescent="0.3">
      <c r="A3317" t="s">
        <v>89</v>
      </c>
      <c r="B3317" t="s">
        <v>734</v>
      </c>
      <c r="C3317">
        <v>277.5</v>
      </c>
      <c r="D3317">
        <v>284</v>
      </c>
      <c r="E3317">
        <v>273.25</v>
      </c>
      <c r="F3317">
        <v>282.75</v>
      </c>
      <c r="G3317">
        <v>345832</v>
      </c>
      <c r="H3317">
        <v>280</v>
      </c>
    </row>
    <row r="3318" spans="1:8" x14ac:dyDescent="0.3">
      <c r="A3318" t="s">
        <v>89</v>
      </c>
      <c r="B3318" t="s">
        <v>735</v>
      </c>
      <c r="C3318">
        <v>285.5</v>
      </c>
      <c r="D3318">
        <v>288.75</v>
      </c>
      <c r="E3318">
        <v>280</v>
      </c>
      <c r="F3318">
        <v>280.75</v>
      </c>
      <c r="G3318">
        <v>271294</v>
      </c>
      <c r="H3318">
        <v>283.16669999999999</v>
      </c>
    </row>
    <row r="3319" spans="1:8" x14ac:dyDescent="0.3">
      <c r="A3319" t="s">
        <v>543</v>
      </c>
      <c r="B3319" t="s">
        <v>696</v>
      </c>
      <c r="C3319">
        <v>27.4</v>
      </c>
      <c r="D3319">
        <v>28.28</v>
      </c>
      <c r="E3319">
        <v>27.18</v>
      </c>
      <c r="F3319">
        <v>27.9</v>
      </c>
      <c r="G3319">
        <v>1254184</v>
      </c>
      <c r="H3319">
        <v>27.7867</v>
      </c>
    </row>
    <row r="3320" spans="1:8" x14ac:dyDescent="0.3">
      <c r="A3320" t="s">
        <v>543</v>
      </c>
      <c r="B3320" t="s">
        <v>697</v>
      </c>
      <c r="C3320">
        <v>28.08</v>
      </c>
      <c r="D3320">
        <v>28.08</v>
      </c>
      <c r="E3320">
        <v>27.14</v>
      </c>
      <c r="F3320">
        <v>27.2</v>
      </c>
      <c r="G3320">
        <v>1223647</v>
      </c>
      <c r="H3320">
        <v>27.473299999999998</v>
      </c>
    </row>
    <row r="3321" spans="1:8" x14ac:dyDescent="0.3">
      <c r="A3321" t="s">
        <v>543</v>
      </c>
      <c r="B3321" t="s">
        <v>698</v>
      </c>
      <c r="C3321">
        <v>27.2</v>
      </c>
      <c r="D3321">
        <v>27.96</v>
      </c>
      <c r="E3321">
        <v>27.14</v>
      </c>
      <c r="F3321">
        <v>27.64</v>
      </c>
      <c r="G3321">
        <v>1704278</v>
      </c>
      <c r="H3321">
        <v>27.58</v>
      </c>
    </row>
    <row r="3322" spans="1:8" x14ac:dyDescent="0.3">
      <c r="A3322" t="s">
        <v>543</v>
      </c>
      <c r="B3322" t="s">
        <v>699</v>
      </c>
      <c r="C3322">
        <v>27.72</v>
      </c>
      <c r="D3322">
        <v>28.2</v>
      </c>
      <c r="E3322">
        <v>27.72</v>
      </c>
      <c r="F3322">
        <v>27.72</v>
      </c>
      <c r="G3322">
        <v>1637266</v>
      </c>
      <c r="H3322">
        <v>27.88</v>
      </c>
    </row>
    <row r="3323" spans="1:8" x14ac:dyDescent="0.3">
      <c r="A3323" t="s">
        <v>543</v>
      </c>
      <c r="B3323" t="s">
        <v>700</v>
      </c>
      <c r="C3323">
        <v>27.74</v>
      </c>
      <c r="D3323">
        <v>30.44</v>
      </c>
      <c r="E3323">
        <v>27.32</v>
      </c>
      <c r="F3323">
        <v>29.9</v>
      </c>
      <c r="G3323">
        <v>5249434</v>
      </c>
      <c r="H3323">
        <v>29.22</v>
      </c>
    </row>
    <row r="3324" spans="1:8" x14ac:dyDescent="0.3">
      <c r="A3324" t="s">
        <v>543</v>
      </c>
      <c r="B3324" t="s">
        <v>77</v>
      </c>
      <c r="C3324">
        <v>29.5</v>
      </c>
      <c r="D3324">
        <v>32</v>
      </c>
      <c r="E3324">
        <v>29.1</v>
      </c>
      <c r="F3324">
        <v>30.18</v>
      </c>
      <c r="G3324">
        <v>6992594</v>
      </c>
      <c r="H3324">
        <v>30.4267</v>
      </c>
    </row>
    <row r="3325" spans="1:8" x14ac:dyDescent="0.3">
      <c r="A3325" t="s">
        <v>543</v>
      </c>
      <c r="B3325" t="s">
        <v>701</v>
      </c>
      <c r="C3325">
        <v>30.4</v>
      </c>
      <c r="D3325">
        <v>30.74</v>
      </c>
      <c r="E3325">
        <v>29.78</v>
      </c>
      <c r="F3325">
        <v>30.04</v>
      </c>
      <c r="G3325">
        <v>2365625</v>
      </c>
      <c r="H3325">
        <v>30.186699999999998</v>
      </c>
    </row>
    <row r="3326" spans="1:8" x14ac:dyDescent="0.3">
      <c r="A3326" t="s">
        <v>543</v>
      </c>
      <c r="B3326" t="s">
        <v>702</v>
      </c>
      <c r="C3326">
        <v>30.1</v>
      </c>
      <c r="D3326">
        <v>30.6</v>
      </c>
      <c r="E3326">
        <v>29.26</v>
      </c>
      <c r="F3326">
        <v>29.9</v>
      </c>
      <c r="G3326">
        <v>1935300</v>
      </c>
      <c r="H3326">
        <v>29.92</v>
      </c>
    </row>
    <row r="3327" spans="1:8" x14ac:dyDescent="0.3">
      <c r="A3327" t="s">
        <v>543</v>
      </c>
      <c r="B3327" t="s">
        <v>139</v>
      </c>
      <c r="C3327">
        <v>29.66</v>
      </c>
      <c r="D3327">
        <v>30.68</v>
      </c>
      <c r="E3327">
        <v>29.62</v>
      </c>
      <c r="F3327">
        <v>30.4</v>
      </c>
      <c r="G3327">
        <v>2338813</v>
      </c>
      <c r="H3327">
        <v>30.2333</v>
      </c>
    </row>
    <row r="3328" spans="1:8" x14ac:dyDescent="0.3">
      <c r="A3328" t="s">
        <v>543</v>
      </c>
      <c r="B3328" t="s">
        <v>156</v>
      </c>
      <c r="C3328">
        <v>30.74</v>
      </c>
      <c r="D3328">
        <v>30.86</v>
      </c>
      <c r="E3328">
        <v>29.32</v>
      </c>
      <c r="F3328">
        <v>29.68</v>
      </c>
      <c r="G3328">
        <v>2188107</v>
      </c>
      <c r="H3328">
        <v>29.953299999999999</v>
      </c>
    </row>
    <row r="3329" spans="1:8" x14ac:dyDescent="0.3">
      <c r="A3329" t="s">
        <v>543</v>
      </c>
      <c r="B3329" t="s">
        <v>703</v>
      </c>
      <c r="C3329">
        <v>29.68</v>
      </c>
      <c r="D3329">
        <v>30.54</v>
      </c>
      <c r="E3329">
        <v>29.68</v>
      </c>
      <c r="F3329">
        <v>30.34</v>
      </c>
      <c r="G3329">
        <v>1004697</v>
      </c>
      <c r="H3329">
        <v>30.186699999999998</v>
      </c>
    </row>
    <row r="3330" spans="1:8" x14ac:dyDescent="0.3">
      <c r="A3330" t="s">
        <v>543</v>
      </c>
      <c r="B3330" t="s">
        <v>223</v>
      </c>
      <c r="C3330">
        <v>30.46</v>
      </c>
      <c r="D3330">
        <v>31</v>
      </c>
      <c r="E3330">
        <v>30.22</v>
      </c>
      <c r="F3330">
        <v>30.42</v>
      </c>
      <c r="G3330">
        <v>1653849</v>
      </c>
      <c r="H3330">
        <v>30.546700000000001</v>
      </c>
    </row>
    <row r="3331" spans="1:8" x14ac:dyDescent="0.3">
      <c r="A3331" t="s">
        <v>543</v>
      </c>
      <c r="B3331" t="s">
        <v>228</v>
      </c>
      <c r="C3331">
        <v>30.42</v>
      </c>
      <c r="D3331">
        <v>30.9</v>
      </c>
      <c r="E3331">
        <v>29.82</v>
      </c>
      <c r="F3331">
        <v>29.82</v>
      </c>
      <c r="G3331">
        <v>1120923</v>
      </c>
      <c r="H3331">
        <v>30.18</v>
      </c>
    </row>
    <row r="3332" spans="1:8" x14ac:dyDescent="0.3">
      <c r="A3332" t="s">
        <v>543</v>
      </c>
      <c r="B3332" t="s">
        <v>704</v>
      </c>
      <c r="C3332">
        <v>30</v>
      </c>
      <c r="D3332">
        <v>30.68</v>
      </c>
      <c r="E3332">
        <v>29.86</v>
      </c>
      <c r="F3332">
        <v>30.06</v>
      </c>
      <c r="G3332">
        <v>2258876</v>
      </c>
      <c r="H3332">
        <v>30.2</v>
      </c>
    </row>
    <row r="3333" spans="1:8" x14ac:dyDescent="0.3">
      <c r="A3333" t="s">
        <v>543</v>
      </c>
      <c r="B3333" t="s">
        <v>705</v>
      </c>
      <c r="C3333">
        <v>30.06</v>
      </c>
      <c r="D3333">
        <v>30.18</v>
      </c>
      <c r="E3333">
        <v>29.6</v>
      </c>
      <c r="F3333">
        <v>29.96</v>
      </c>
      <c r="G3333">
        <v>1100482</v>
      </c>
      <c r="H3333">
        <v>29.9133</v>
      </c>
    </row>
    <row r="3334" spans="1:8" x14ac:dyDescent="0.3">
      <c r="A3334" t="s">
        <v>543</v>
      </c>
      <c r="B3334" t="s">
        <v>706</v>
      </c>
      <c r="C3334">
        <v>30.06</v>
      </c>
      <c r="D3334">
        <v>30.8</v>
      </c>
      <c r="E3334">
        <v>30.06</v>
      </c>
      <c r="F3334">
        <v>30.56</v>
      </c>
      <c r="G3334">
        <v>1822423</v>
      </c>
      <c r="H3334">
        <v>30.473299999999998</v>
      </c>
    </row>
    <row r="3335" spans="1:8" x14ac:dyDescent="0.3">
      <c r="A3335" t="s">
        <v>543</v>
      </c>
      <c r="B3335" t="s">
        <v>265</v>
      </c>
      <c r="C3335">
        <v>30.62</v>
      </c>
      <c r="D3335">
        <v>31.2</v>
      </c>
      <c r="E3335">
        <v>30.24</v>
      </c>
      <c r="F3335">
        <v>30.76</v>
      </c>
      <c r="G3335">
        <v>2356054</v>
      </c>
      <c r="H3335">
        <v>30.7333</v>
      </c>
    </row>
    <row r="3336" spans="1:8" x14ac:dyDescent="0.3">
      <c r="A3336" t="s">
        <v>543</v>
      </c>
      <c r="B3336" t="s">
        <v>707</v>
      </c>
      <c r="C3336">
        <v>30.58</v>
      </c>
      <c r="D3336">
        <v>30.58</v>
      </c>
      <c r="E3336">
        <v>29.42</v>
      </c>
      <c r="F3336">
        <v>29.6</v>
      </c>
      <c r="G3336">
        <v>2413254</v>
      </c>
      <c r="H3336">
        <v>29.866700000000002</v>
      </c>
    </row>
    <row r="3337" spans="1:8" x14ac:dyDescent="0.3">
      <c r="A3337" t="s">
        <v>543</v>
      </c>
      <c r="B3337" t="s">
        <v>271</v>
      </c>
      <c r="C3337">
        <v>29.86</v>
      </c>
      <c r="D3337">
        <v>29.92</v>
      </c>
      <c r="E3337">
        <v>27.4</v>
      </c>
      <c r="F3337">
        <v>27.44</v>
      </c>
      <c r="G3337">
        <v>1774401</v>
      </c>
      <c r="H3337">
        <v>28.253299999999999</v>
      </c>
    </row>
    <row r="3338" spans="1:8" x14ac:dyDescent="0.3">
      <c r="A3338" t="s">
        <v>543</v>
      </c>
      <c r="B3338" t="s">
        <v>708</v>
      </c>
      <c r="C3338">
        <v>27.44</v>
      </c>
      <c r="D3338">
        <v>28.24</v>
      </c>
      <c r="E3338">
        <v>27.44</v>
      </c>
      <c r="F3338">
        <v>27.9</v>
      </c>
      <c r="G3338">
        <v>833824</v>
      </c>
      <c r="H3338">
        <v>27.86</v>
      </c>
    </row>
    <row r="3339" spans="1:8" x14ac:dyDescent="0.3">
      <c r="A3339" t="s">
        <v>543</v>
      </c>
      <c r="B3339" t="s">
        <v>709</v>
      </c>
      <c r="C3339">
        <v>28.02</v>
      </c>
      <c r="D3339">
        <v>28.9</v>
      </c>
      <c r="E3339">
        <v>27.9</v>
      </c>
      <c r="F3339">
        <v>28.04</v>
      </c>
      <c r="G3339">
        <v>803510</v>
      </c>
      <c r="H3339">
        <v>28.28</v>
      </c>
    </row>
    <row r="3340" spans="1:8" x14ac:dyDescent="0.3">
      <c r="A3340" t="s">
        <v>543</v>
      </c>
      <c r="B3340" t="s">
        <v>283</v>
      </c>
      <c r="C3340">
        <v>28.04</v>
      </c>
      <c r="D3340">
        <v>28.76</v>
      </c>
      <c r="E3340">
        <v>27.76</v>
      </c>
      <c r="F3340">
        <v>28.58</v>
      </c>
      <c r="G3340">
        <v>1538420</v>
      </c>
      <c r="H3340">
        <v>28.366700000000002</v>
      </c>
    </row>
    <row r="3341" spans="1:8" x14ac:dyDescent="0.3">
      <c r="A3341" t="s">
        <v>543</v>
      </c>
      <c r="B3341" t="s">
        <v>290</v>
      </c>
      <c r="C3341">
        <v>28.58</v>
      </c>
      <c r="D3341">
        <v>29.8</v>
      </c>
      <c r="E3341">
        <v>28.1</v>
      </c>
      <c r="F3341">
        <v>28.84</v>
      </c>
      <c r="G3341">
        <v>2785764</v>
      </c>
      <c r="H3341">
        <v>28.9133</v>
      </c>
    </row>
    <row r="3342" spans="1:8" x14ac:dyDescent="0.3">
      <c r="A3342" t="s">
        <v>543</v>
      </c>
      <c r="B3342" t="s">
        <v>710</v>
      </c>
      <c r="C3342">
        <v>28.92</v>
      </c>
      <c r="D3342">
        <v>31.72</v>
      </c>
      <c r="E3342">
        <v>28.4</v>
      </c>
      <c r="F3342">
        <v>31.72</v>
      </c>
      <c r="G3342">
        <v>5329074</v>
      </c>
      <c r="H3342">
        <v>30.613299999999999</v>
      </c>
    </row>
    <row r="3343" spans="1:8" x14ac:dyDescent="0.3">
      <c r="A3343" t="s">
        <v>543</v>
      </c>
      <c r="B3343" t="s">
        <v>512</v>
      </c>
      <c r="C3343">
        <v>32.840000000000003</v>
      </c>
      <c r="D3343">
        <v>34.880000000000003</v>
      </c>
      <c r="E3343">
        <v>32.18</v>
      </c>
      <c r="F3343">
        <v>34.200000000000003</v>
      </c>
      <c r="G3343">
        <v>14061120</v>
      </c>
      <c r="H3343">
        <v>33.753300000000003</v>
      </c>
    </row>
    <row r="3344" spans="1:8" x14ac:dyDescent="0.3">
      <c r="A3344" t="s">
        <v>543</v>
      </c>
      <c r="B3344" t="s">
        <v>91</v>
      </c>
      <c r="C3344">
        <v>30.82</v>
      </c>
      <c r="D3344">
        <v>36.78</v>
      </c>
      <c r="E3344">
        <v>30.82</v>
      </c>
      <c r="F3344">
        <v>36.14</v>
      </c>
      <c r="G3344">
        <v>12480950</v>
      </c>
      <c r="H3344">
        <v>34.58</v>
      </c>
    </row>
    <row r="3345" spans="1:8" x14ac:dyDescent="0.3">
      <c r="A3345" t="s">
        <v>543</v>
      </c>
      <c r="B3345" t="s">
        <v>93</v>
      </c>
      <c r="C3345">
        <v>37.9</v>
      </c>
      <c r="D3345">
        <v>39.04</v>
      </c>
      <c r="E3345">
        <v>35.96</v>
      </c>
      <c r="F3345">
        <v>38.340000000000003</v>
      </c>
      <c r="G3345">
        <v>7924789</v>
      </c>
      <c r="H3345">
        <v>37.78</v>
      </c>
    </row>
    <row r="3346" spans="1:8" x14ac:dyDescent="0.3">
      <c r="A3346" t="s">
        <v>543</v>
      </c>
      <c r="B3346" t="s">
        <v>711</v>
      </c>
      <c r="C3346">
        <v>38.74</v>
      </c>
      <c r="D3346">
        <v>41.78</v>
      </c>
      <c r="E3346">
        <v>35.700000000000003</v>
      </c>
      <c r="F3346">
        <v>41.52</v>
      </c>
      <c r="G3346">
        <v>10355900</v>
      </c>
      <c r="H3346">
        <v>39.666699999999999</v>
      </c>
    </row>
    <row r="3347" spans="1:8" x14ac:dyDescent="0.3">
      <c r="A3347" t="s">
        <v>543</v>
      </c>
      <c r="B3347" t="s">
        <v>712</v>
      </c>
      <c r="C3347">
        <v>40.159999999999997</v>
      </c>
      <c r="D3347">
        <v>41.32</v>
      </c>
      <c r="E3347">
        <v>37.380000000000003</v>
      </c>
      <c r="F3347">
        <v>37.380000000000003</v>
      </c>
      <c r="G3347">
        <v>12349760</v>
      </c>
      <c r="H3347">
        <v>38.693300000000001</v>
      </c>
    </row>
    <row r="3348" spans="1:8" x14ac:dyDescent="0.3">
      <c r="A3348" t="s">
        <v>543</v>
      </c>
      <c r="B3348" t="s">
        <v>162</v>
      </c>
      <c r="C3348">
        <v>36</v>
      </c>
      <c r="D3348">
        <v>36.979999999999997</v>
      </c>
      <c r="E3348">
        <v>33.659999999999997</v>
      </c>
      <c r="F3348">
        <v>33.659999999999997</v>
      </c>
      <c r="G3348">
        <v>12275880</v>
      </c>
      <c r="H3348">
        <v>34.7667</v>
      </c>
    </row>
    <row r="3349" spans="1:8" x14ac:dyDescent="0.3">
      <c r="A3349" t="s">
        <v>543</v>
      </c>
      <c r="B3349" t="s">
        <v>220</v>
      </c>
      <c r="C3349">
        <v>33.659999999999997</v>
      </c>
      <c r="D3349">
        <v>36.78</v>
      </c>
      <c r="E3349">
        <v>32.56</v>
      </c>
      <c r="F3349">
        <v>32.92</v>
      </c>
      <c r="G3349">
        <v>12196840</v>
      </c>
      <c r="H3349">
        <v>34.0867</v>
      </c>
    </row>
    <row r="3350" spans="1:8" x14ac:dyDescent="0.3">
      <c r="A3350" t="s">
        <v>543</v>
      </c>
      <c r="B3350" t="s">
        <v>713</v>
      </c>
      <c r="C3350">
        <v>33.28</v>
      </c>
      <c r="D3350">
        <v>34.1</v>
      </c>
      <c r="E3350">
        <v>31.68</v>
      </c>
      <c r="F3350">
        <v>33.28</v>
      </c>
      <c r="G3350">
        <v>7460816</v>
      </c>
      <c r="H3350">
        <v>33.020000000000003</v>
      </c>
    </row>
    <row r="3351" spans="1:8" x14ac:dyDescent="0.3">
      <c r="A3351" t="s">
        <v>543</v>
      </c>
      <c r="B3351" t="s">
        <v>714</v>
      </c>
      <c r="C3351">
        <v>33.28</v>
      </c>
      <c r="D3351">
        <v>34.28</v>
      </c>
      <c r="E3351">
        <v>32.659999999999997</v>
      </c>
      <c r="F3351">
        <v>32.799999999999997</v>
      </c>
      <c r="G3351">
        <v>3914155</v>
      </c>
      <c r="H3351">
        <v>33.246699999999997</v>
      </c>
    </row>
    <row r="3352" spans="1:8" x14ac:dyDescent="0.3">
      <c r="A3352" t="s">
        <v>543</v>
      </c>
      <c r="B3352" t="s">
        <v>715</v>
      </c>
      <c r="C3352">
        <v>32.58</v>
      </c>
      <c r="D3352">
        <v>35.6</v>
      </c>
      <c r="E3352">
        <v>32.58</v>
      </c>
      <c r="F3352">
        <v>34.94</v>
      </c>
      <c r="G3352">
        <v>7499393</v>
      </c>
      <c r="H3352">
        <v>34.3733</v>
      </c>
    </row>
    <row r="3353" spans="1:8" x14ac:dyDescent="0.3">
      <c r="A3353" t="s">
        <v>543</v>
      </c>
      <c r="B3353" t="s">
        <v>235</v>
      </c>
      <c r="C3353">
        <v>34.94</v>
      </c>
      <c r="D3353">
        <v>36.78</v>
      </c>
      <c r="E3353">
        <v>34.1</v>
      </c>
      <c r="F3353">
        <v>34.9</v>
      </c>
      <c r="G3353">
        <v>7163684</v>
      </c>
      <c r="H3353">
        <v>35.26</v>
      </c>
    </row>
    <row r="3354" spans="1:8" x14ac:dyDescent="0.3">
      <c r="A3354" t="s">
        <v>543</v>
      </c>
      <c r="B3354" t="s">
        <v>259</v>
      </c>
      <c r="C3354">
        <v>34.9</v>
      </c>
      <c r="D3354">
        <v>38.380000000000003</v>
      </c>
      <c r="E3354">
        <v>34.200000000000003</v>
      </c>
      <c r="F3354">
        <v>36.64</v>
      </c>
      <c r="G3354">
        <v>8872363</v>
      </c>
      <c r="H3354">
        <v>36.406700000000001</v>
      </c>
    </row>
    <row r="3355" spans="1:8" x14ac:dyDescent="0.3">
      <c r="A3355" t="s">
        <v>543</v>
      </c>
      <c r="B3355" t="s">
        <v>716</v>
      </c>
      <c r="C3355">
        <v>37.020000000000003</v>
      </c>
      <c r="D3355">
        <v>37.54</v>
      </c>
      <c r="E3355">
        <v>36</v>
      </c>
      <c r="F3355">
        <v>37.24</v>
      </c>
      <c r="G3355">
        <v>6412469</v>
      </c>
      <c r="H3355">
        <v>36.926699999999997</v>
      </c>
    </row>
    <row r="3356" spans="1:8" x14ac:dyDescent="0.3">
      <c r="A3356" t="s">
        <v>543</v>
      </c>
      <c r="B3356" t="s">
        <v>269</v>
      </c>
      <c r="C3356">
        <v>37.380000000000003</v>
      </c>
      <c r="D3356">
        <v>39.840000000000003</v>
      </c>
      <c r="E3356">
        <v>36.82</v>
      </c>
      <c r="F3356">
        <v>39.18</v>
      </c>
      <c r="G3356">
        <v>7212542</v>
      </c>
      <c r="H3356">
        <v>38.613300000000002</v>
      </c>
    </row>
    <row r="3357" spans="1:8" x14ac:dyDescent="0.3">
      <c r="A3357" t="s">
        <v>543</v>
      </c>
      <c r="B3357" t="s">
        <v>282</v>
      </c>
      <c r="C3357">
        <v>39.479999999999997</v>
      </c>
      <c r="D3357">
        <v>39.94</v>
      </c>
      <c r="E3357">
        <v>38.76</v>
      </c>
      <c r="F3357">
        <v>39.32</v>
      </c>
      <c r="G3357">
        <v>2866723</v>
      </c>
      <c r="H3357">
        <v>39.340000000000003</v>
      </c>
    </row>
    <row r="3358" spans="1:8" x14ac:dyDescent="0.3">
      <c r="A3358" t="s">
        <v>543</v>
      </c>
      <c r="B3358" t="s">
        <v>717</v>
      </c>
      <c r="C3358">
        <v>39.020000000000003</v>
      </c>
      <c r="D3358">
        <v>40.5</v>
      </c>
      <c r="E3358">
        <v>37.340000000000003</v>
      </c>
      <c r="F3358">
        <v>38.96</v>
      </c>
      <c r="G3358">
        <v>6077982</v>
      </c>
      <c r="H3358">
        <v>38.933300000000003</v>
      </c>
    </row>
    <row r="3359" spans="1:8" x14ac:dyDescent="0.3">
      <c r="A3359" t="s">
        <v>543</v>
      </c>
      <c r="B3359" t="s">
        <v>285</v>
      </c>
      <c r="C3359">
        <v>38.96</v>
      </c>
      <c r="D3359">
        <v>40.26</v>
      </c>
      <c r="E3359">
        <v>37.58</v>
      </c>
      <c r="F3359">
        <v>38.22</v>
      </c>
      <c r="G3359">
        <v>6061787</v>
      </c>
      <c r="H3359">
        <v>38.686700000000002</v>
      </c>
    </row>
    <row r="3360" spans="1:8" x14ac:dyDescent="0.3">
      <c r="A3360" t="s">
        <v>543</v>
      </c>
      <c r="B3360" t="s">
        <v>718</v>
      </c>
      <c r="C3360">
        <v>38.22</v>
      </c>
      <c r="D3360">
        <v>39.4</v>
      </c>
      <c r="E3360">
        <v>37.1</v>
      </c>
      <c r="F3360">
        <v>37.5</v>
      </c>
      <c r="G3360">
        <v>4138329</v>
      </c>
      <c r="H3360">
        <v>38</v>
      </c>
    </row>
    <row r="3361" spans="1:8" x14ac:dyDescent="0.3">
      <c r="A3361" t="s">
        <v>543</v>
      </c>
      <c r="B3361" t="s">
        <v>291</v>
      </c>
      <c r="C3361">
        <v>37.659999999999997</v>
      </c>
      <c r="D3361">
        <v>37.659999999999997</v>
      </c>
      <c r="E3361">
        <v>35.799999999999997</v>
      </c>
      <c r="F3361">
        <v>36.04</v>
      </c>
      <c r="G3361">
        <v>2163701</v>
      </c>
      <c r="H3361">
        <v>36.5</v>
      </c>
    </row>
    <row r="3362" spans="1:8" x14ac:dyDescent="0.3">
      <c r="A3362" t="s">
        <v>543</v>
      </c>
      <c r="B3362" t="s">
        <v>295</v>
      </c>
      <c r="C3362">
        <v>36.4</v>
      </c>
      <c r="D3362">
        <v>36.94</v>
      </c>
      <c r="E3362">
        <v>34.58</v>
      </c>
      <c r="F3362">
        <v>35.82</v>
      </c>
      <c r="G3362">
        <v>3942246</v>
      </c>
      <c r="H3362">
        <v>35.78</v>
      </c>
    </row>
    <row r="3363" spans="1:8" x14ac:dyDescent="0.3">
      <c r="A3363" t="s">
        <v>543</v>
      </c>
      <c r="B3363" t="s">
        <v>298</v>
      </c>
      <c r="C3363">
        <v>36.1</v>
      </c>
      <c r="D3363">
        <v>38.44</v>
      </c>
      <c r="E3363">
        <v>35.9</v>
      </c>
      <c r="F3363">
        <v>36.5</v>
      </c>
      <c r="G3363">
        <v>5145201</v>
      </c>
      <c r="H3363">
        <v>36.9467</v>
      </c>
    </row>
    <row r="3364" spans="1:8" x14ac:dyDescent="0.3">
      <c r="A3364" t="s">
        <v>543</v>
      </c>
      <c r="B3364" t="s">
        <v>719</v>
      </c>
      <c r="C3364">
        <v>36.1</v>
      </c>
      <c r="D3364">
        <v>36.9</v>
      </c>
      <c r="E3364">
        <v>35.68</v>
      </c>
      <c r="F3364">
        <v>35.979999999999997</v>
      </c>
      <c r="G3364">
        <v>2309111</v>
      </c>
      <c r="H3364">
        <v>36.186700000000002</v>
      </c>
    </row>
    <row r="3365" spans="1:8" x14ac:dyDescent="0.3">
      <c r="A3365" t="s">
        <v>543</v>
      </c>
      <c r="B3365" t="s">
        <v>720</v>
      </c>
      <c r="C3365">
        <v>36.200000000000003</v>
      </c>
      <c r="D3365">
        <v>36.880000000000003</v>
      </c>
      <c r="E3365">
        <v>35.840000000000003</v>
      </c>
      <c r="F3365">
        <v>36.159999999999997</v>
      </c>
      <c r="G3365">
        <v>3275447</v>
      </c>
      <c r="H3365">
        <v>36.293300000000002</v>
      </c>
    </row>
    <row r="3366" spans="1:8" x14ac:dyDescent="0.3">
      <c r="A3366" t="s">
        <v>543</v>
      </c>
      <c r="B3366" t="s">
        <v>721</v>
      </c>
      <c r="C3366">
        <v>36.4</v>
      </c>
      <c r="D3366">
        <v>36.9</v>
      </c>
      <c r="E3366">
        <v>35.700000000000003</v>
      </c>
      <c r="F3366">
        <v>36.46</v>
      </c>
      <c r="G3366">
        <v>2999211</v>
      </c>
      <c r="H3366">
        <v>36.353299999999997</v>
      </c>
    </row>
    <row r="3367" spans="1:8" x14ac:dyDescent="0.3">
      <c r="A3367" t="s">
        <v>543</v>
      </c>
      <c r="B3367" t="s">
        <v>96</v>
      </c>
      <c r="C3367">
        <v>36.54</v>
      </c>
      <c r="D3367">
        <v>37.979999999999997</v>
      </c>
      <c r="E3367">
        <v>35.700000000000003</v>
      </c>
      <c r="F3367">
        <v>35.78</v>
      </c>
      <c r="G3367">
        <v>3626214</v>
      </c>
      <c r="H3367">
        <v>36.486699999999999</v>
      </c>
    </row>
    <row r="3368" spans="1:8" x14ac:dyDescent="0.3">
      <c r="A3368" t="s">
        <v>543</v>
      </c>
      <c r="B3368" t="s">
        <v>722</v>
      </c>
      <c r="C3368">
        <v>35.78</v>
      </c>
      <c r="D3368">
        <v>35.880000000000003</v>
      </c>
      <c r="E3368">
        <v>34.700000000000003</v>
      </c>
      <c r="F3368">
        <v>34.74</v>
      </c>
      <c r="G3368">
        <v>2286647</v>
      </c>
      <c r="H3368">
        <v>35.106699999999996</v>
      </c>
    </row>
    <row r="3369" spans="1:8" x14ac:dyDescent="0.3">
      <c r="A3369" t="s">
        <v>543</v>
      </c>
      <c r="B3369" t="s">
        <v>164</v>
      </c>
      <c r="C3369">
        <v>34.72</v>
      </c>
      <c r="D3369">
        <v>35</v>
      </c>
      <c r="E3369">
        <v>33.18</v>
      </c>
      <c r="F3369">
        <v>34.22</v>
      </c>
      <c r="G3369">
        <v>2807134</v>
      </c>
      <c r="H3369">
        <v>34.133299999999998</v>
      </c>
    </row>
    <row r="3370" spans="1:8" x14ac:dyDescent="0.3">
      <c r="A3370" t="s">
        <v>543</v>
      </c>
      <c r="B3370" t="s">
        <v>723</v>
      </c>
      <c r="C3370">
        <v>34.979999999999997</v>
      </c>
      <c r="D3370">
        <v>35.26</v>
      </c>
      <c r="E3370">
        <v>33.96</v>
      </c>
      <c r="F3370">
        <v>34.020000000000003</v>
      </c>
      <c r="G3370">
        <v>3126033</v>
      </c>
      <c r="H3370">
        <v>34.4133</v>
      </c>
    </row>
    <row r="3371" spans="1:8" x14ac:dyDescent="0.3">
      <c r="A3371" t="s">
        <v>543</v>
      </c>
      <c r="B3371" t="s">
        <v>724</v>
      </c>
      <c r="C3371">
        <v>34.020000000000003</v>
      </c>
      <c r="D3371">
        <v>34.020000000000003</v>
      </c>
      <c r="E3371">
        <v>32.880000000000003</v>
      </c>
      <c r="F3371">
        <v>33.18</v>
      </c>
      <c r="G3371">
        <v>1458200</v>
      </c>
      <c r="H3371">
        <v>33.36</v>
      </c>
    </row>
    <row r="3372" spans="1:8" x14ac:dyDescent="0.3">
      <c r="A3372" t="s">
        <v>543</v>
      </c>
      <c r="B3372" t="s">
        <v>725</v>
      </c>
      <c r="C3372">
        <v>33.020000000000003</v>
      </c>
      <c r="D3372">
        <v>33.76</v>
      </c>
      <c r="E3372">
        <v>32.96</v>
      </c>
      <c r="F3372">
        <v>33.04</v>
      </c>
      <c r="G3372">
        <v>1986200</v>
      </c>
      <c r="H3372">
        <v>33.253300000000003</v>
      </c>
    </row>
    <row r="3373" spans="1:8" x14ac:dyDescent="0.3">
      <c r="A3373" t="s">
        <v>543</v>
      </c>
      <c r="B3373" t="s">
        <v>242</v>
      </c>
      <c r="C3373">
        <v>33.04</v>
      </c>
      <c r="D3373">
        <v>35.340000000000003</v>
      </c>
      <c r="E3373">
        <v>32.74</v>
      </c>
      <c r="F3373">
        <v>34.5</v>
      </c>
      <c r="G3373">
        <v>4123787</v>
      </c>
      <c r="H3373">
        <v>34.193300000000001</v>
      </c>
    </row>
    <row r="3374" spans="1:8" x14ac:dyDescent="0.3">
      <c r="A3374" t="s">
        <v>543</v>
      </c>
      <c r="B3374" t="s">
        <v>726</v>
      </c>
      <c r="C3374">
        <v>34.700000000000003</v>
      </c>
      <c r="D3374">
        <v>35.659999999999997</v>
      </c>
      <c r="E3374">
        <v>34.159999999999997</v>
      </c>
      <c r="F3374">
        <v>34.200000000000003</v>
      </c>
      <c r="G3374">
        <v>3083298</v>
      </c>
      <c r="H3374">
        <v>34.673299999999998</v>
      </c>
    </row>
    <row r="3375" spans="1:8" x14ac:dyDescent="0.3">
      <c r="A3375" t="s">
        <v>543</v>
      </c>
      <c r="B3375" t="s">
        <v>727</v>
      </c>
      <c r="C3375">
        <v>34.200000000000003</v>
      </c>
      <c r="D3375">
        <v>35.26</v>
      </c>
      <c r="E3375">
        <v>34.14</v>
      </c>
      <c r="F3375">
        <v>34.92</v>
      </c>
      <c r="G3375">
        <v>4479252</v>
      </c>
      <c r="H3375">
        <v>34.773299999999999</v>
      </c>
    </row>
    <row r="3376" spans="1:8" x14ac:dyDescent="0.3">
      <c r="A3376" t="s">
        <v>543</v>
      </c>
      <c r="B3376" t="s">
        <v>728</v>
      </c>
      <c r="C3376">
        <v>34.92</v>
      </c>
      <c r="D3376">
        <v>35.619999999999997</v>
      </c>
      <c r="E3376">
        <v>34.54</v>
      </c>
      <c r="F3376">
        <v>34.880000000000003</v>
      </c>
      <c r="G3376">
        <v>4017082</v>
      </c>
      <c r="H3376">
        <v>35.013300000000001</v>
      </c>
    </row>
    <row r="3377" spans="1:8" x14ac:dyDescent="0.3">
      <c r="A3377" t="s">
        <v>543</v>
      </c>
      <c r="B3377" t="s">
        <v>729</v>
      </c>
      <c r="C3377">
        <v>35.1</v>
      </c>
      <c r="D3377">
        <v>35.1</v>
      </c>
      <c r="E3377">
        <v>34.380000000000003</v>
      </c>
      <c r="F3377">
        <v>34.74</v>
      </c>
      <c r="G3377">
        <v>2018674</v>
      </c>
      <c r="H3377">
        <v>34.74</v>
      </c>
    </row>
    <row r="3378" spans="1:8" x14ac:dyDescent="0.3">
      <c r="A3378" t="s">
        <v>543</v>
      </c>
      <c r="B3378" t="s">
        <v>730</v>
      </c>
      <c r="C3378">
        <v>34.76</v>
      </c>
      <c r="D3378">
        <v>36.42</v>
      </c>
      <c r="E3378">
        <v>33.159999999999997</v>
      </c>
      <c r="F3378">
        <v>34.24</v>
      </c>
      <c r="G3378">
        <v>4350123</v>
      </c>
      <c r="H3378">
        <v>34.606699999999996</v>
      </c>
    </row>
    <row r="3379" spans="1:8" x14ac:dyDescent="0.3">
      <c r="A3379" t="s">
        <v>543</v>
      </c>
      <c r="B3379" t="s">
        <v>731</v>
      </c>
      <c r="C3379">
        <v>34.24</v>
      </c>
      <c r="D3379">
        <v>35</v>
      </c>
      <c r="E3379">
        <v>34</v>
      </c>
      <c r="F3379">
        <v>34.200000000000003</v>
      </c>
      <c r="G3379">
        <v>1778595</v>
      </c>
      <c r="H3379">
        <v>34.4</v>
      </c>
    </row>
    <row r="3380" spans="1:8" x14ac:dyDescent="0.3">
      <c r="A3380" t="s">
        <v>543</v>
      </c>
      <c r="B3380" t="s">
        <v>732</v>
      </c>
      <c r="C3380">
        <v>34.4</v>
      </c>
      <c r="D3380">
        <v>36.06</v>
      </c>
      <c r="E3380">
        <v>34.36</v>
      </c>
      <c r="F3380">
        <v>34.82</v>
      </c>
      <c r="G3380">
        <v>3597831</v>
      </c>
      <c r="H3380">
        <v>35.08</v>
      </c>
    </row>
    <row r="3381" spans="1:8" x14ac:dyDescent="0.3">
      <c r="A3381" t="s">
        <v>543</v>
      </c>
      <c r="B3381" t="s">
        <v>733</v>
      </c>
      <c r="C3381">
        <v>35</v>
      </c>
      <c r="D3381">
        <v>36.200000000000003</v>
      </c>
      <c r="E3381">
        <v>34.74</v>
      </c>
      <c r="F3381">
        <v>35.9</v>
      </c>
      <c r="G3381">
        <v>3184033</v>
      </c>
      <c r="H3381">
        <v>35.613300000000002</v>
      </c>
    </row>
    <row r="3382" spans="1:8" x14ac:dyDescent="0.3">
      <c r="A3382" t="s">
        <v>543</v>
      </c>
      <c r="B3382" t="s">
        <v>734</v>
      </c>
      <c r="C3382">
        <v>37</v>
      </c>
      <c r="D3382">
        <v>37.340000000000003</v>
      </c>
      <c r="E3382">
        <v>35.06</v>
      </c>
      <c r="F3382">
        <v>35.5</v>
      </c>
      <c r="G3382">
        <v>4616728</v>
      </c>
      <c r="H3382">
        <v>35.966700000000003</v>
      </c>
    </row>
    <row r="3383" spans="1:8" x14ac:dyDescent="0.3">
      <c r="A3383" t="s">
        <v>543</v>
      </c>
      <c r="B3383" t="s">
        <v>735</v>
      </c>
      <c r="C3383">
        <v>35.659999999999997</v>
      </c>
      <c r="D3383">
        <v>35.78</v>
      </c>
      <c r="E3383">
        <v>34.72</v>
      </c>
      <c r="F3383">
        <v>34.76</v>
      </c>
      <c r="G3383">
        <v>1608754</v>
      </c>
      <c r="H3383">
        <v>35.0867</v>
      </c>
    </row>
    <row r="3384" spans="1:8" x14ac:dyDescent="0.3">
      <c r="A3384" t="s">
        <v>262</v>
      </c>
      <c r="B3384" t="s">
        <v>696</v>
      </c>
      <c r="C3384">
        <v>41.94</v>
      </c>
      <c r="D3384">
        <v>45.96</v>
      </c>
      <c r="E3384">
        <v>41.94</v>
      </c>
      <c r="F3384">
        <v>45.48</v>
      </c>
      <c r="G3384">
        <v>1351660</v>
      </c>
      <c r="H3384">
        <v>44.46</v>
      </c>
    </row>
    <row r="3385" spans="1:8" x14ac:dyDescent="0.3">
      <c r="A3385" t="s">
        <v>262</v>
      </c>
      <c r="B3385" t="s">
        <v>697</v>
      </c>
      <c r="C3385">
        <v>45.48</v>
      </c>
      <c r="D3385">
        <v>48.28</v>
      </c>
      <c r="E3385">
        <v>43.78</v>
      </c>
      <c r="F3385">
        <v>44.06</v>
      </c>
      <c r="G3385">
        <v>1537917</v>
      </c>
      <c r="H3385">
        <v>45.3733</v>
      </c>
    </row>
    <row r="3386" spans="1:8" x14ac:dyDescent="0.3">
      <c r="A3386" t="s">
        <v>262</v>
      </c>
      <c r="B3386" t="s">
        <v>698</v>
      </c>
      <c r="C3386">
        <v>44.06</v>
      </c>
      <c r="D3386">
        <v>45</v>
      </c>
      <c r="E3386">
        <v>42.78</v>
      </c>
      <c r="F3386">
        <v>42.78</v>
      </c>
      <c r="G3386">
        <v>587011</v>
      </c>
      <c r="H3386">
        <v>43.52</v>
      </c>
    </row>
    <row r="3387" spans="1:8" x14ac:dyDescent="0.3">
      <c r="A3387" t="s">
        <v>262</v>
      </c>
      <c r="B3387" t="s">
        <v>699</v>
      </c>
      <c r="C3387">
        <v>42.72</v>
      </c>
      <c r="D3387">
        <v>42.94</v>
      </c>
      <c r="E3387">
        <v>40.32</v>
      </c>
      <c r="F3387">
        <v>40.32</v>
      </c>
      <c r="G3387">
        <v>637344</v>
      </c>
      <c r="H3387">
        <v>41.193300000000001</v>
      </c>
    </row>
    <row r="3388" spans="1:8" x14ac:dyDescent="0.3">
      <c r="A3388" t="s">
        <v>262</v>
      </c>
      <c r="B3388" t="s">
        <v>700</v>
      </c>
      <c r="C3388">
        <v>40.340000000000003</v>
      </c>
      <c r="D3388">
        <v>40.479999999999997</v>
      </c>
      <c r="E3388">
        <v>39.200000000000003</v>
      </c>
      <c r="F3388">
        <v>39.979999999999997</v>
      </c>
      <c r="G3388">
        <v>344265</v>
      </c>
      <c r="H3388">
        <v>39.886699999999998</v>
      </c>
    </row>
    <row r="3389" spans="1:8" x14ac:dyDescent="0.3">
      <c r="A3389" t="s">
        <v>262</v>
      </c>
      <c r="B3389" t="s">
        <v>77</v>
      </c>
      <c r="C3389">
        <v>39.880000000000003</v>
      </c>
      <c r="D3389">
        <v>40.5</v>
      </c>
      <c r="E3389">
        <v>39.24</v>
      </c>
      <c r="F3389">
        <v>39.96</v>
      </c>
      <c r="G3389">
        <v>302399</v>
      </c>
      <c r="H3389">
        <v>39.9</v>
      </c>
    </row>
    <row r="3390" spans="1:8" x14ac:dyDescent="0.3">
      <c r="A3390" t="s">
        <v>262</v>
      </c>
      <c r="B3390" t="s">
        <v>701</v>
      </c>
      <c r="C3390">
        <v>40</v>
      </c>
      <c r="D3390">
        <v>40.5</v>
      </c>
      <c r="E3390">
        <v>39.659999999999997</v>
      </c>
      <c r="F3390">
        <v>39.82</v>
      </c>
      <c r="G3390">
        <v>268932</v>
      </c>
      <c r="H3390">
        <v>39.993299999999998</v>
      </c>
    </row>
    <row r="3391" spans="1:8" x14ac:dyDescent="0.3">
      <c r="A3391" t="s">
        <v>262</v>
      </c>
      <c r="B3391" t="s">
        <v>702</v>
      </c>
      <c r="C3391">
        <v>39.840000000000003</v>
      </c>
      <c r="D3391">
        <v>41.54</v>
      </c>
      <c r="E3391">
        <v>39.82</v>
      </c>
      <c r="F3391">
        <v>40.42</v>
      </c>
      <c r="G3391">
        <v>448220</v>
      </c>
      <c r="H3391">
        <v>40.593299999999999</v>
      </c>
    </row>
    <row r="3392" spans="1:8" x14ac:dyDescent="0.3">
      <c r="A3392" t="s">
        <v>262</v>
      </c>
      <c r="B3392" t="s">
        <v>139</v>
      </c>
      <c r="C3392">
        <v>40.5</v>
      </c>
      <c r="D3392">
        <v>41.04</v>
      </c>
      <c r="E3392">
        <v>39.799999999999997</v>
      </c>
      <c r="F3392">
        <v>40</v>
      </c>
      <c r="G3392">
        <v>290071</v>
      </c>
      <c r="H3392">
        <v>40.28</v>
      </c>
    </row>
    <row r="3393" spans="1:8" x14ac:dyDescent="0.3">
      <c r="A3393" t="s">
        <v>262</v>
      </c>
      <c r="B3393" t="s">
        <v>156</v>
      </c>
      <c r="C3393">
        <v>40.299999999999997</v>
      </c>
      <c r="D3393">
        <v>40.299999999999997</v>
      </c>
      <c r="E3393">
        <v>39</v>
      </c>
      <c r="F3393">
        <v>39.659999999999997</v>
      </c>
      <c r="G3393">
        <v>222307</v>
      </c>
      <c r="H3393">
        <v>39.653300000000002</v>
      </c>
    </row>
    <row r="3394" spans="1:8" x14ac:dyDescent="0.3">
      <c r="A3394" t="s">
        <v>262</v>
      </c>
      <c r="B3394" t="s">
        <v>703</v>
      </c>
      <c r="C3394">
        <v>39.58</v>
      </c>
      <c r="D3394">
        <v>41.38</v>
      </c>
      <c r="E3394">
        <v>39.58</v>
      </c>
      <c r="F3394">
        <v>41.22</v>
      </c>
      <c r="G3394">
        <v>222140</v>
      </c>
      <c r="H3394">
        <v>40.726700000000001</v>
      </c>
    </row>
    <row r="3395" spans="1:8" x14ac:dyDescent="0.3">
      <c r="A3395" t="s">
        <v>262</v>
      </c>
      <c r="B3395" t="s">
        <v>223</v>
      </c>
      <c r="C3395">
        <v>41.48</v>
      </c>
      <c r="D3395">
        <v>41.48</v>
      </c>
      <c r="E3395">
        <v>40.380000000000003</v>
      </c>
      <c r="F3395">
        <v>41.08</v>
      </c>
      <c r="G3395">
        <v>151028</v>
      </c>
      <c r="H3395">
        <v>40.98</v>
      </c>
    </row>
    <row r="3396" spans="1:8" x14ac:dyDescent="0.3">
      <c r="A3396" t="s">
        <v>262</v>
      </c>
      <c r="B3396" t="s">
        <v>228</v>
      </c>
      <c r="C3396">
        <v>41</v>
      </c>
      <c r="D3396">
        <v>41.38</v>
      </c>
      <c r="E3396">
        <v>40.479999999999997</v>
      </c>
      <c r="F3396">
        <v>40.68</v>
      </c>
      <c r="G3396">
        <v>203000</v>
      </c>
      <c r="H3396">
        <v>40.846699999999998</v>
      </c>
    </row>
    <row r="3397" spans="1:8" x14ac:dyDescent="0.3">
      <c r="A3397" t="s">
        <v>262</v>
      </c>
      <c r="B3397" t="s">
        <v>704</v>
      </c>
      <c r="C3397">
        <v>41.16</v>
      </c>
      <c r="D3397">
        <v>41.94</v>
      </c>
      <c r="E3397">
        <v>40.700000000000003</v>
      </c>
      <c r="F3397">
        <v>41</v>
      </c>
      <c r="G3397">
        <v>245266</v>
      </c>
      <c r="H3397">
        <v>41.213299999999997</v>
      </c>
    </row>
    <row r="3398" spans="1:8" x14ac:dyDescent="0.3">
      <c r="A3398" t="s">
        <v>262</v>
      </c>
      <c r="B3398" t="s">
        <v>705</v>
      </c>
      <c r="C3398">
        <v>41</v>
      </c>
      <c r="D3398">
        <v>41.46</v>
      </c>
      <c r="E3398">
        <v>40.58</v>
      </c>
      <c r="F3398">
        <v>41.24</v>
      </c>
      <c r="G3398">
        <v>284643</v>
      </c>
      <c r="H3398">
        <v>41.093299999999999</v>
      </c>
    </row>
    <row r="3399" spans="1:8" x14ac:dyDescent="0.3">
      <c r="A3399" t="s">
        <v>262</v>
      </c>
      <c r="B3399" t="s">
        <v>706</v>
      </c>
      <c r="C3399">
        <v>41.92</v>
      </c>
      <c r="D3399">
        <v>43</v>
      </c>
      <c r="E3399">
        <v>41.32</v>
      </c>
      <c r="F3399">
        <v>42.38</v>
      </c>
      <c r="G3399">
        <v>362634</v>
      </c>
      <c r="H3399">
        <v>42.2333</v>
      </c>
    </row>
    <row r="3400" spans="1:8" x14ac:dyDescent="0.3">
      <c r="A3400" t="s">
        <v>262</v>
      </c>
      <c r="B3400" t="s">
        <v>265</v>
      </c>
      <c r="C3400">
        <v>42.34</v>
      </c>
      <c r="D3400">
        <v>43.4</v>
      </c>
      <c r="E3400">
        <v>41.92</v>
      </c>
      <c r="F3400">
        <v>42.8</v>
      </c>
      <c r="G3400">
        <v>322295</v>
      </c>
      <c r="H3400">
        <v>42.706699999999998</v>
      </c>
    </row>
    <row r="3401" spans="1:8" x14ac:dyDescent="0.3">
      <c r="A3401" t="s">
        <v>262</v>
      </c>
      <c r="B3401" t="s">
        <v>707</v>
      </c>
      <c r="C3401">
        <v>43.2</v>
      </c>
      <c r="D3401">
        <v>44</v>
      </c>
      <c r="E3401">
        <v>42.38</v>
      </c>
      <c r="F3401">
        <v>42.42</v>
      </c>
      <c r="G3401">
        <v>514080</v>
      </c>
      <c r="H3401">
        <v>42.933300000000003</v>
      </c>
    </row>
    <row r="3402" spans="1:8" x14ac:dyDescent="0.3">
      <c r="A3402" t="s">
        <v>262</v>
      </c>
      <c r="B3402" t="s">
        <v>271</v>
      </c>
      <c r="C3402">
        <v>42.42</v>
      </c>
      <c r="D3402">
        <v>42.9</v>
      </c>
      <c r="E3402">
        <v>40.840000000000003</v>
      </c>
      <c r="F3402">
        <v>42.06</v>
      </c>
      <c r="G3402">
        <v>315855</v>
      </c>
      <c r="H3402">
        <v>41.933300000000003</v>
      </c>
    </row>
    <row r="3403" spans="1:8" x14ac:dyDescent="0.3">
      <c r="A3403" t="s">
        <v>262</v>
      </c>
      <c r="B3403" t="s">
        <v>708</v>
      </c>
      <c r="C3403">
        <v>42.5</v>
      </c>
      <c r="D3403">
        <v>42.5</v>
      </c>
      <c r="E3403">
        <v>40.74</v>
      </c>
      <c r="F3403">
        <v>41.1</v>
      </c>
      <c r="G3403">
        <v>108678</v>
      </c>
      <c r="H3403">
        <v>41.4467</v>
      </c>
    </row>
    <row r="3404" spans="1:8" x14ac:dyDescent="0.3">
      <c r="A3404" t="s">
        <v>262</v>
      </c>
      <c r="B3404" t="s">
        <v>709</v>
      </c>
      <c r="C3404">
        <v>41.42</v>
      </c>
      <c r="D3404">
        <v>44.8</v>
      </c>
      <c r="E3404">
        <v>41.42</v>
      </c>
      <c r="F3404">
        <v>43.96</v>
      </c>
      <c r="G3404">
        <v>812876</v>
      </c>
      <c r="H3404">
        <v>43.393300000000004</v>
      </c>
    </row>
    <row r="3405" spans="1:8" x14ac:dyDescent="0.3">
      <c r="A3405" t="s">
        <v>262</v>
      </c>
      <c r="B3405" t="s">
        <v>283</v>
      </c>
      <c r="C3405">
        <v>43.96</v>
      </c>
      <c r="D3405">
        <v>43.96</v>
      </c>
      <c r="E3405">
        <v>41.7</v>
      </c>
      <c r="F3405">
        <v>41.98</v>
      </c>
      <c r="G3405">
        <v>487273</v>
      </c>
      <c r="H3405">
        <v>42.546700000000001</v>
      </c>
    </row>
    <row r="3406" spans="1:8" x14ac:dyDescent="0.3">
      <c r="A3406" t="s">
        <v>262</v>
      </c>
      <c r="B3406" t="s">
        <v>290</v>
      </c>
      <c r="C3406">
        <v>42</v>
      </c>
      <c r="D3406">
        <v>42.06</v>
      </c>
      <c r="E3406">
        <v>40.6</v>
      </c>
      <c r="F3406">
        <v>40.880000000000003</v>
      </c>
      <c r="G3406">
        <v>216767</v>
      </c>
      <c r="H3406">
        <v>41.18</v>
      </c>
    </row>
    <row r="3407" spans="1:8" x14ac:dyDescent="0.3">
      <c r="A3407" t="s">
        <v>262</v>
      </c>
      <c r="B3407" t="s">
        <v>710</v>
      </c>
      <c r="C3407">
        <v>41.5</v>
      </c>
      <c r="D3407">
        <v>41.7</v>
      </c>
      <c r="E3407">
        <v>39.26</v>
      </c>
      <c r="F3407">
        <v>39.54</v>
      </c>
      <c r="G3407">
        <v>294286</v>
      </c>
      <c r="H3407">
        <v>40.166699999999999</v>
      </c>
    </row>
    <row r="3408" spans="1:8" x14ac:dyDescent="0.3">
      <c r="A3408" t="s">
        <v>262</v>
      </c>
      <c r="B3408" t="s">
        <v>512</v>
      </c>
      <c r="C3408">
        <v>39.44</v>
      </c>
      <c r="D3408">
        <v>40.78</v>
      </c>
      <c r="E3408">
        <v>38.380000000000003</v>
      </c>
      <c r="F3408">
        <v>39.06</v>
      </c>
      <c r="G3408">
        <v>567588</v>
      </c>
      <c r="H3408">
        <v>39.406700000000001</v>
      </c>
    </row>
    <row r="3409" spans="1:8" x14ac:dyDescent="0.3">
      <c r="A3409" t="s">
        <v>262</v>
      </c>
      <c r="B3409" t="s">
        <v>91</v>
      </c>
      <c r="C3409">
        <v>35.159999999999997</v>
      </c>
      <c r="D3409">
        <v>37.700000000000003</v>
      </c>
      <c r="E3409">
        <v>35.159999999999997</v>
      </c>
      <c r="F3409">
        <v>36.04</v>
      </c>
      <c r="G3409">
        <v>416411</v>
      </c>
      <c r="H3409">
        <v>36.299999999999997</v>
      </c>
    </row>
    <row r="3410" spans="1:8" x14ac:dyDescent="0.3">
      <c r="A3410" t="s">
        <v>262</v>
      </c>
      <c r="B3410" t="s">
        <v>93</v>
      </c>
      <c r="C3410">
        <v>36</v>
      </c>
      <c r="D3410">
        <v>37.22</v>
      </c>
      <c r="E3410">
        <v>35.9</v>
      </c>
      <c r="F3410">
        <v>36.200000000000003</v>
      </c>
      <c r="G3410">
        <v>301411</v>
      </c>
      <c r="H3410">
        <v>36.44</v>
      </c>
    </row>
    <row r="3411" spans="1:8" x14ac:dyDescent="0.3">
      <c r="A3411" t="s">
        <v>262</v>
      </c>
      <c r="B3411" t="s">
        <v>711</v>
      </c>
      <c r="C3411">
        <v>36.200000000000003</v>
      </c>
      <c r="D3411">
        <v>36.96</v>
      </c>
      <c r="E3411">
        <v>36.08</v>
      </c>
      <c r="F3411">
        <v>36.299999999999997</v>
      </c>
      <c r="G3411">
        <v>272447</v>
      </c>
      <c r="H3411">
        <v>36.4467</v>
      </c>
    </row>
    <row r="3412" spans="1:8" x14ac:dyDescent="0.3">
      <c r="A3412" t="s">
        <v>262</v>
      </c>
      <c r="B3412" t="s">
        <v>712</v>
      </c>
      <c r="C3412">
        <v>36.520000000000003</v>
      </c>
      <c r="D3412">
        <v>37.9</v>
      </c>
      <c r="E3412">
        <v>36.5</v>
      </c>
      <c r="F3412">
        <v>37.46</v>
      </c>
      <c r="G3412">
        <v>164951</v>
      </c>
      <c r="H3412">
        <v>37.286700000000003</v>
      </c>
    </row>
    <row r="3413" spans="1:8" x14ac:dyDescent="0.3">
      <c r="A3413" t="s">
        <v>262</v>
      </c>
      <c r="B3413" t="s">
        <v>162</v>
      </c>
      <c r="C3413">
        <v>37</v>
      </c>
      <c r="D3413">
        <v>37.799999999999997</v>
      </c>
      <c r="E3413">
        <v>36.619999999999997</v>
      </c>
      <c r="F3413">
        <v>36.78</v>
      </c>
      <c r="G3413">
        <v>157778</v>
      </c>
      <c r="H3413">
        <v>37.066699999999997</v>
      </c>
    </row>
    <row r="3414" spans="1:8" x14ac:dyDescent="0.3">
      <c r="A3414" t="s">
        <v>262</v>
      </c>
      <c r="B3414" t="s">
        <v>220</v>
      </c>
      <c r="C3414">
        <v>36</v>
      </c>
      <c r="D3414">
        <v>38.24</v>
      </c>
      <c r="E3414">
        <v>35.700000000000003</v>
      </c>
      <c r="F3414">
        <v>37.14</v>
      </c>
      <c r="G3414">
        <v>103002</v>
      </c>
      <c r="H3414">
        <v>37.026699999999998</v>
      </c>
    </row>
    <row r="3415" spans="1:8" x14ac:dyDescent="0.3">
      <c r="A3415" t="s">
        <v>262</v>
      </c>
      <c r="B3415" t="s">
        <v>713</v>
      </c>
      <c r="C3415">
        <v>38.14</v>
      </c>
      <c r="D3415">
        <v>38.200000000000003</v>
      </c>
      <c r="E3415">
        <v>37.159999999999997</v>
      </c>
      <c r="F3415">
        <v>37.78</v>
      </c>
      <c r="G3415">
        <v>127497</v>
      </c>
      <c r="H3415">
        <v>37.713299999999997</v>
      </c>
    </row>
    <row r="3416" spans="1:8" x14ac:dyDescent="0.3">
      <c r="A3416" t="s">
        <v>262</v>
      </c>
      <c r="B3416" t="s">
        <v>714</v>
      </c>
      <c r="C3416">
        <v>37.68</v>
      </c>
      <c r="D3416">
        <v>38.42</v>
      </c>
      <c r="E3416">
        <v>37.200000000000003</v>
      </c>
      <c r="F3416">
        <v>37.479999999999997</v>
      </c>
      <c r="G3416">
        <v>210535</v>
      </c>
      <c r="H3416">
        <v>37.700000000000003</v>
      </c>
    </row>
    <row r="3417" spans="1:8" x14ac:dyDescent="0.3">
      <c r="A3417" t="s">
        <v>262</v>
      </c>
      <c r="B3417" t="s">
        <v>715</v>
      </c>
      <c r="C3417">
        <v>37.5</v>
      </c>
      <c r="D3417">
        <v>38.94</v>
      </c>
      <c r="E3417">
        <v>37.340000000000003</v>
      </c>
      <c r="F3417">
        <v>38.14</v>
      </c>
      <c r="G3417">
        <v>200413</v>
      </c>
      <c r="H3417">
        <v>38.14</v>
      </c>
    </row>
    <row r="3418" spans="1:8" x14ac:dyDescent="0.3">
      <c r="A3418" t="s">
        <v>262</v>
      </c>
      <c r="B3418" t="s">
        <v>235</v>
      </c>
      <c r="C3418">
        <v>38.5</v>
      </c>
      <c r="D3418">
        <v>38.799999999999997</v>
      </c>
      <c r="E3418">
        <v>37.380000000000003</v>
      </c>
      <c r="F3418">
        <v>38.799999999999997</v>
      </c>
      <c r="G3418">
        <v>122098</v>
      </c>
      <c r="H3418">
        <v>38.326700000000002</v>
      </c>
    </row>
    <row r="3419" spans="1:8" x14ac:dyDescent="0.3">
      <c r="A3419" t="s">
        <v>262</v>
      </c>
      <c r="B3419" t="s">
        <v>259</v>
      </c>
      <c r="C3419">
        <v>39.299999999999997</v>
      </c>
      <c r="D3419">
        <v>39.4</v>
      </c>
      <c r="E3419">
        <v>37.880000000000003</v>
      </c>
      <c r="F3419">
        <v>38.26</v>
      </c>
      <c r="G3419">
        <v>209375</v>
      </c>
      <c r="H3419">
        <v>38.513300000000001</v>
      </c>
    </row>
    <row r="3420" spans="1:8" x14ac:dyDescent="0.3">
      <c r="A3420" t="s">
        <v>262</v>
      </c>
      <c r="B3420" t="s">
        <v>716</v>
      </c>
      <c r="C3420">
        <v>38.26</v>
      </c>
      <c r="D3420">
        <v>38.78</v>
      </c>
      <c r="E3420">
        <v>37.799999999999997</v>
      </c>
      <c r="F3420">
        <v>38.200000000000003</v>
      </c>
      <c r="G3420">
        <v>148121</v>
      </c>
      <c r="H3420">
        <v>38.26</v>
      </c>
    </row>
    <row r="3421" spans="1:8" x14ac:dyDescent="0.3">
      <c r="A3421" t="s">
        <v>262</v>
      </c>
      <c r="B3421" t="s">
        <v>269</v>
      </c>
      <c r="C3421">
        <v>38.18</v>
      </c>
      <c r="D3421">
        <v>38.32</v>
      </c>
      <c r="E3421">
        <v>36.4</v>
      </c>
      <c r="F3421">
        <v>37.76</v>
      </c>
      <c r="G3421">
        <v>189148</v>
      </c>
      <c r="H3421">
        <v>37.493299999999998</v>
      </c>
    </row>
    <row r="3422" spans="1:8" x14ac:dyDescent="0.3">
      <c r="A3422" t="s">
        <v>262</v>
      </c>
      <c r="B3422" t="s">
        <v>282</v>
      </c>
      <c r="C3422">
        <v>37.979999999999997</v>
      </c>
      <c r="D3422">
        <v>38</v>
      </c>
      <c r="E3422">
        <v>37.5</v>
      </c>
      <c r="F3422">
        <v>37.840000000000003</v>
      </c>
      <c r="G3422">
        <v>40462</v>
      </c>
      <c r="H3422">
        <v>37.78</v>
      </c>
    </row>
    <row r="3423" spans="1:8" x14ac:dyDescent="0.3">
      <c r="A3423" t="s">
        <v>262</v>
      </c>
      <c r="B3423" t="s">
        <v>717</v>
      </c>
      <c r="C3423">
        <v>37.72</v>
      </c>
      <c r="D3423">
        <v>38.26</v>
      </c>
      <c r="E3423">
        <v>35.840000000000003</v>
      </c>
      <c r="F3423">
        <v>37.5</v>
      </c>
      <c r="G3423">
        <v>609387</v>
      </c>
      <c r="H3423">
        <v>37.200000000000003</v>
      </c>
    </row>
    <row r="3424" spans="1:8" x14ac:dyDescent="0.3">
      <c r="A3424" t="s">
        <v>262</v>
      </c>
      <c r="B3424" t="s">
        <v>285</v>
      </c>
      <c r="C3424">
        <v>37.5</v>
      </c>
      <c r="D3424">
        <v>41.24</v>
      </c>
      <c r="E3424">
        <v>36.64</v>
      </c>
      <c r="F3424">
        <v>39.979999999999997</v>
      </c>
      <c r="G3424">
        <v>1766380</v>
      </c>
      <c r="H3424">
        <v>39.286700000000003</v>
      </c>
    </row>
    <row r="3425" spans="1:8" x14ac:dyDescent="0.3">
      <c r="A3425" t="s">
        <v>262</v>
      </c>
      <c r="B3425" t="s">
        <v>718</v>
      </c>
      <c r="C3425">
        <v>40.159999999999997</v>
      </c>
      <c r="D3425">
        <v>40.9</v>
      </c>
      <c r="E3425">
        <v>37.479999999999997</v>
      </c>
      <c r="F3425">
        <v>37.5</v>
      </c>
      <c r="G3425">
        <v>1043537</v>
      </c>
      <c r="H3425">
        <v>38.6267</v>
      </c>
    </row>
    <row r="3426" spans="1:8" x14ac:dyDescent="0.3">
      <c r="A3426" t="s">
        <v>262</v>
      </c>
      <c r="B3426" t="s">
        <v>291</v>
      </c>
      <c r="C3426">
        <v>37.64</v>
      </c>
      <c r="D3426">
        <v>41.2</v>
      </c>
      <c r="E3426">
        <v>37.18</v>
      </c>
      <c r="F3426">
        <v>39.06</v>
      </c>
      <c r="G3426">
        <v>1001521</v>
      </c>
      <c r="H3426">
        <v>39.146700000000003</v>
      </c>
    </row>
    <row r="3427" spans="1:8" x14ac:dyDescent="0.3">
      <c r="A3427" t="s">
        <v>262</v>
      </c>
      <c r="B3427" t="s">
        <v>295</v>
      </c>
      <c r="C3427">
        <v>38.82</v>
      </c>
      <c r="D3427">
        <v>40.020000000000003</v>
      </c>
      <c r="E3427">
        <v>37.82</v>
      </c>
      <c r="F3427">
        <v>38.64</v>
      </c>
      <c r="G3427">
        <v>564430</v>
      </c>
      <c r="H3427">
        <v>38.826700000000002</v>
      </c>
    </row>
    <row r="3428" spans="1:8" x14ac:dyDescent="0.3">
      <c r="A3428" t="s">
        <v>262</v>
      </c>
      <c r="B3428" t="s">
        <v>298</v>
      </c>
      <c r="C3428">
        <v>38.659999999999997</v>
      </c>
      <c r="D3428">
        <v>40.94</v>
      </c>
      <c r="E3428">
        <v>38.200000000000003</v>
      </c>
      <c r="F3428">
        <v>39.42</v>
      </c>
      <c r="G3428">
        <v>627631</v>
      </c>
      <c r="H3428">
        <v>39.520000000000003</v>
      </c>
    </row>
    <row r="3429" spans="1:8" x14ac:dyDescent="0.3">
      <c r="A3429" t="s">
        <v>262</v>
      </c>
      <c r="B3429" t="s">
        <v>719</v>
      </c>
      <c r="C3429">
        <v>39.42</v>
      </c>
      <c r="D3429">
        <v>40.200000000000003</v>
      </c>
      <c r="E3429">
        <v>38.74</v>
      </c>
      <c r="F3429">
        <v>39.72</v>
      </c>
      <c r="G3429">
        <v>299992</v>
      </c>
      <c r="H3429">
        <v>39.5533</v>
      </c>
    </row>
    <row r="3430" spans="1:8" x14ac:dyDescent="0.3">
      <c r="A3430" t="s">
        <v>262</v>
      </c>
      <c r="B3430" t="s">
        <v>720</v>
      </c>
      <c r="C3430">
        <v>39.96</v>
      </c>
      <c r="D3430">
        <v>43.68</v>
      </c>
      <c r="E3430">
        <v>39.96</v>
      </c>
      <c r="F3430">
        <v>43.68</v>
      </c>
      <c r="G3430">
        <v>1417883</v>
      </c>
      <c r="H3430">
        <v>42.44</v>
      </c>
    </row>
    <row r="3431" spans="1:8" x14ac:dyDescent="0.3">
      <c r="A3431" t="s">
        <v>262</v>
      </c>
      <c r="B3431" t="s">
        <v>721</v>
      </c>
      <c r="C3431">
        <v>45</v>
      </c>
      <c r="D3431">
        <v>45</v>
      </c>
      <c r="E3431">
        <v>42.28</v>
      </c>
      <c r="F3431">
        <v>42.48</v>
      </c>
      <c r="G3431">
        <v>1090807</v>
      </c>
      <c r="H3431">
        <v>43.253300000000003</v>
      </c>
    </row>
    <row r="3432" spans="1:8" x14ac:dyDescent="0.3">
      <c r="A3432" t="s">
        <v>262</v>
      </c>
      <c r="B3432" t="s">
        <v>96</v>
      </c>
      <c r="C3432">
        <v>43</v>
      </c>
      <c r="D3432">
        <v>43</v>
      </c>
      <c r="E3432">
        <v>41.26</v>
      </c>
      <c r="F3432">
        <v>41.34</v>
      </c>
      <c r="G3432">
        <v>489782</v>
      </c>
      <c r="H3432">
        <v>41.866700000000002</v>
      </c>
    </row>
    <row r="3433" spans="1:8" x14ac:dyDescent="0.3">
      <c r="A3433" t="s">
        <v>262</v>
      </c>
      <c r="B3433" t="s">
        <v>722</v>
      </c>
      <c r="C3433">
        <v>41.34</v>
      </c>
      <c r="D3433">
        <v>43.44</v>
      </c>
      <c r="E3433">
        <v>39.659999999999997</v>
      </c>
      <c r="F3433">
        <v>41.42</v>
      </c>
      <c r="G3433">
        <v>387340</v>
      </c>
      <c r="H3433">
        <v>41.506700000000002</v>
      </c>
    </row>
    <row r="3434" spans="1:8" x14ac:dyDescent="0.3">
      <c r="A3434" t="s">
        <v>262</v>
      </c>
      <c r="B3434" t="s">
        <v>164</v>
      </c>
      <c r="C3434">
        <v>41.4</v>
      </c>
      <c r="D3434">
        <v>44.7</v>
      </c>
      <c r="E3434">
        <v>40.200000000000003</v>
      </c>
      <c r="F3434">
        <v>42.12</v>
      </c>
      <c r="G3434">
        <v>892217</v>
      </c>
      <c r="H3434">
        <v>42.34</v>
      </c>
    </row>
    <row r="3435" spans="1:8" x14ac:dyDescent="0.3">
      <c r="A3435" t="s">
        <v>262</v>
      </c>
      <c r="B3435" t="s">
        <v>723</v>
      </c>
      <c r="C3435">
        <v>44.88</v>
      </c>
      <c r="D3435">
        <v>44.88</v>
      </c>
      <c r="E3435">
        <v>43.08</v>
      </c>
      <c r="F3435">
        <v>43.44</v>
      </c>
      <c r="G3435">
        <v>300356</v>
      </c>
      <c r="H3435">
        <v>43.8</v>
      </c>
    </row>
    <row r="3436" spans="1:8" x14ac:dyDescent="0.3">
      <c r="A3436" t="s">
        <v>262</v>
      </c>
      <c r="B3436" t="s">
        <v>724</v>
      </c>
      <c r="C3436">
        <v>43.44</v>
      </c>
      <c r="D3436">
        <v>46.48</v>
      </c>
      <c r="E3436">
        <v>43.44</v>
      </c>
      <c r="F3436">
        <v>46.06</v>
      </c>
      <c r="G3436">
        <v>1289891</v>
      </c>
      <c r="H3436">
        <v>45.326700000000002</v>
      </c>
    </row>
    <row r="3437" spans="1:8" x14ac:dyDescent="0.3">
      <c r="A3437" t="s">
        <v>262</v>
      </c>
      <c r="B3437" t="s">
        <v>725</v>
      </c>
      <c r="C3437">
        <v>46.06</v>
      </c>
      <c r="D3437">
        <v>50.65</v>
      </c>
      <c r="E3437">
        <v>46.06</v>
      </c>
      <c r="F3437">
        <v>48.4</v>
      </c>
      <c r="G3437">
        <v>1866142</v>
      </c>
      <c r="H3437">
        <v>48.37</v>
      </c>
    </row>
    <row r="3438" spans="1:8" x14ac:dyDescent="0.3">
      <c r="A3438" t="s">
        <v>262</v>
      </c>
      <c r="B3438" t="s">
        <v>242</v>
      </c>
      <c r="C3438">
        <v>49.2</v>
      </c>
      <c r="D3438">
        <v>51.4</v>
      </c>
      <c r="E3438">
        <v>46.1</v>
      </c>
      <c r="F3438">
        <v>47.2</v>
      </c>
      <c r="G3438">
        <v>1514272</v>
      </c>
      <c r="H3438">
        <v>48.2333</v>
      </c>
    </row>
    <row r="3439" spans="1:8" x14ac:dyDescent="0.3">
      <c r="A3439" t="s">
        <v>262</v>
      </c>
      <c r="B3439" t="s">
        <v>726</v>
      </c>
      <c r="C3439">
        <v>47.26</v>
      </c>
      <c r="D3439">
        <v>50.9</v>
      </c>
      <c r="E3439">
        <v>47.26</v>
      </c>
      <c r="F3439">
        <v>49.1</v>
      </c>
      <c r="G3439">
        <v>963041</v>
      </c>
      <c r="H3439">
        <v>49.0867</v>
      </c>
    </row>
    <row r="3440" spans="1:8" x14ac:dyDescent="0.3">
      <c r="A3440" t="s">
        <v>262</v>
      </c>
      <c r="B3440" t="s">
        <v>727</v>
      </c>
      <c r="C3440">
        <v>50.5</v>
      </c>
      <c r="D3440">
        <v>50.5</v>
      </c>
      <c r="E3440">
        <v>46.72</v>
      </c>
      <c r="F3440">
        <v>46.86</v>
      </c>
      <c r="G3440">
        <v>792846</v>
      </c>
      <c r="H3440">
        <v>48.026699999999998</v>
      </c>
    </row>
    <row r="3441" spans="1:8" x14ac:dyDescent="0.3">
      <c r="A3441" t="s">
        <v>262</v>
      </c>
      <c r="B3441" t="s">
        <v>728</v>
      </c>
      <c r="C3441">
        <v>46.04</v>
      </c>
      <c r="D3441">
        <v>46.76</v>
      </c>
      <c r="E3441">
        <v>44.4</v>
      </c>
      <c r="F3441">
        <v>45.1</v>
      </c>
      <c r="G3441">
        <v>692384</v>
      </c>
      <c r="H3441">
        <v>45.42</v>
      </c>
    </row>
    <row r="3442" spans="1:8" x14ac:dyDescent="0.3">
      <c r="A3442" t="s">
        <v>262</v>
      </c>
      <c r="B3442" t="s">
        <v>729</v>
      </c>
      <c r="C3442">
        <v>45.04</v>
      </c>
      <c r="D3442">
        <v>46.68</v>
      </c>
      <c r="E3442">
        <v>44.64</v>
      </c>
      <c r="F3442">
        <v>46.04</v>
      </c>
      <c r="G3442">
        <v>660767</v>
      </c>
      <c r="H3442">
        <v>45.786700000000003</v>
      </c>
    </row>
    <row r="3443" spans="1:8" x14ac:dyDescent="0.3">
      <c r="A3443" t="s">
        <v>262</v>
      </c>
      <c r="B3443" t="s">
        <v>730</v>
      </c>
      <c r="C3443">
        <v>46.04</v>
      </c>
      <c r="D3443">
        <v>46.04</v>
      </c>
      <c r="E3443">
        <v>44.44</v>
      </c>
      <c r="F3443">
        <v>44.44</v>
      </c>
      <c r="G3443">
        <v>549701</v>
      </c>
      <c r="H3443">
        <v>44.973300000000002</v>
      </c>
    </row>
    <row r="3444" spans="1:8" x14ac:dyDescent="0.3">
      <c r="A3444" t="s">
        <v>262</v>
      </c>
      <c r="B3444" t="s">
        <v>731</v>
      </c>
      <c r="C3444">
        <v>44.44</v>
      </c>
      <c r="D3444">
        <v>45.2</v>
      </c>
      <c r="E3444">
        <v>43.54</v>
      </c>
      <c r="F3444">
        <v>43.62</v>
      </c>
      <c r="G3444">
        <v>326094</v>
      </c>
      <c r="H3444">
        <v>44.12</v>
      </c>
    </row>
    <row r="3445" spans="1:8" x14ac:dyDescent="0.3">
      <c r="A3445" t="s">
        <v>262</v>
      </c>
      <c r="B3445" t="s">
        <v>732</v>
      </c>
      <c r="C3445">
        <v>43.86</v>
      </c>
      <c r="D3445">
        <v>44.38</v>
      </c>
      <c r="E3445">
        <v>43.12</v>
      </c>
      <c r="F3445">
        <v>43.58</v>
      </c>
      <c r="G3445">
        <v>230771</v>
      </c>
      <c r="H3445">
        <v>43.693300000000001</v>
      </c>
    </row>
    <row r="3446" spans="1:8" x14ac:dyDescent="0.3">
      <c r="A3446" t="s">
        <v>262</v>
      </c>
      <c r="B3446" t="s">
        <v>733</v>
      </c>
      <c r="C3446">
        <v>43.58</v>
      </c>
      <c r="D3446">
        <v>46.46</v>
      </c>
      <c r="E3446">
        <v>43.3</v>
      </c>
      <c r="F3446">
        <v>44.84</v>
      </c>
      <c r="G3446">
        <v>495577</v>
      </c>
      <c r="H3446">
        <v>44.866700000000002</v>
      </c>
    </row>
    <row r="3447" spans="1:8" x14ac:dyDescent="0.3">
      <c r="A3447" t="s">
        <v>262</v>
      </c>
      <c r="B3447" t="s">
        <v>734</v>
      </c>
      <c r="C3447">
        <v>46.1</v>
      </c>
      <c r="D3447">
        <v>46.5</v>
      </c>
      <c r="E3447">
        <v>44.7</v>
      </c>
      <c r="F3447">
        <v>44.7</v>
      </c>
      <c r="G3447">
        <v>393880</v>
      </c>
      <c r="H3447">
        <v>45.3</v>
      </c>
    </row>
    <row r="3448" spans="1:8" x14ac:dyDescent="0.3">
      <c r="A3448" t="s">
        <v>262</v>
      </c>
      <c r="B3448" t="s">
        <v>735</v>
      </c>
      <c r="C3448">
        <v>45</v>
      </c>
      <c r="D3448">
        <v>46</v>
      </c>
      <c r="E3448">
        <v>43.76</v>
      </c>
      <c r="F3448">
        <v>43.96</v>
      </c>
      <c r="G3448">
        <v>185354</v>
      </c>
      <c r="H3448">
        <v>44.573300000000003</v>
      </c>
    </row>
    <row r="3449" spans="1:8" x14ac:dyDescent="0.3">
      <c r="A3449" t="s">
        <v>544</v>
      </c>
      <c r="B3449" t="s">
        <v>696</v>
      </c>
      <c r="C3449">
        <v>102.9</v>
      </c>
      <c r="D3449">
        <v>102.9</v>
      </c>
      <c r="E3449">
        <v>98.75</v>
      </c>
      <c r="F3449">
        <v>99.6</v>
      </c>
      <c r="G3449">
        <v>35320</v>
      </c>
      <c r="H3449">
        <v>100.41670000000001</v>
      </c>
    </row>
    <row r="3450" spans="1:8" x14ac:dyDescent="0.3">
      <c r="A3450" t="s">
        <v>544</v>
      </c>
      <c r="B3450" t="s">
        <v>697</v>
      </c>
      <c r="C3450">
        <v>99.2</v>
      </c>
      <c r="D3450">
        <v>99.2</v>
      </c>
      <c r="E3450">
        <v>98.2</v>
      </c>
      <c r="F3450">
        <v>98.2</v>
      </c>
      <c r="G3450">
        <v>38322</v>
      </c>
      <c r="H3450">
        <v>98.533299999999997</v>
      </c>
    </row>
    <row r="3451" spans="1:8" x14ac:dyDescent="0.3">
      <c r="A3451" t="s">
        <v>544</v>
      </c>
      <c r="B3451" t="s">
        <v>698</v>
      </c>
      <c r="C3451">
        <v>97.75</v>
      </c>
      <c r="D3451">
        <v>108</v>
      </c>
      <c r="E3451">
        <v>97.6</v>
      </c>
      <c r="F3451">
        <v>108</v>
      </c>
      <c r="G3451">
        <v>93219</v>
      </c>
      <c r="H3451">
        <v>104.5333</v>
      </c>
    </row>
    <row r="3452" spans="1:8" x14ac:dyDescent="0.3">
      <c r="A3452" t="s">
        <v>544</v>
      </c>
      <c r="B3452" t="s">
        <v>699</v>
      </c>
      <c r="C3452">
        <v>105.4</v>
      </c>
      <c r="D3452">
        <v>105.4</v>
      </c>
      <c r="E3452">
        <v>104.9</v>
      </c>
      <c r="F3452">
        <v>104.9</v>
      </c>
      <c r="G3452">
        <v>45308</v>
      </c>
      <c r="H3452">
        <v>105.0667</v>
      </c>
    </row>
    <row r="3453" spans="1:8" x14ac:dyDescent="0.3">
      <c r="A3453" t="s">
        <v>544</v>
      </c>
      <c r="B3453" t="s">
        <v>700</v>
      </c>
      <c r="C3453">
        <v>98.7</v>
      </c>
      <c r="D3453">
        <v>104</v>
      </c>
      <c r="E3453">
        <v>98.7</v>
      </c>
      <c r="F3453">
        <v>103.6</v>
      </c>
      <c r="G3453">
        <v>40225</v>
      </c>
      <c r="H3453">
        <v>102.1</v>
      </c>
    </row>
    <row r="3454" spans="1:8" x14ac:dyDescent="0.3">
      <c r="A3454" t="s">
        <v>544</v>
      </c>
      <c r="B3454" t="s">
        <v>77</v>
      </c>
      <c r="C3454">
        <v>100.5</v>
      </c>
      <c r="D3454">
        <v>100.5</v>
      </c>
      <c r="E3454">
        <v>100</v>
      </c>
      <c r="F3454">
        <v>100</v>
      </c>
      <c r="G3454">
        <v>33477</v>
      </c>
      <c r="H3454">
        <v>100.16670000000001</v>
      </c>
    </row>
    <row r="3455" spans="1:8" x14ac:dyDescent="0.3">
      <c r="A3455" t="s">
        <v>544</v>
      </c>
      <c r="B3455" t="s">
        <v>701</v>
      </c>
      <c r="C3455">
        <v>98.75</v>
      </c>
      <c r="D3455">
        <v>104.9</v>
      </c>
      <c r="E3455">
        <v>98.75</v>
      </c>
      <c r="F3455">
        <v>104.4</v>
      </c>
      <c r="G3455">
        <v>33399</v>
      </c>
      <c r="H3455">
        <v>102.6833</v>
      </c>
    </row>
    <row r="3456" spans="1:8" x14ac:dyDescent="0.3">
      <c r="A3456" t="s">
        <v>544</v>
      </c>
      <c r="B3456" t="s">
        <v>702</v>
      </c>
      <c r="C3456">
        <v>105</v>
      </c>
      <c r="D3456">
        <v>109.5</v>
      </c>
      <c r="E3456">
        <v>105</v>
      </c>
      <c r="F3456">
        <v>106.3</v>
      </c>
      <c r="G3456">
        <v>43339</v>
      </c>
      <c r="H3456">
        <v>106.9333</v>
      </c>
    </row>
    <row r="3457" spans="1:8" x14ac:dyDescent="0.3">
      <c r="A3457" t="s">
        <v>544</v>
      </c>
      <c r="B3457" t="s">
        <v>139</v>
      </c>
      <c r="C3457">
        <v>103.6</v>
      </c>
      <c r="D3457">
        <v>103.6</v>
      </c>
      <c r="E3457">
        <v>98.15</v>
      </c>
      <c r="F3457">
        <v>100</v>
      </c>
      <c r="G3457">
        <v>59355</v>
      </c>
      <c r="H3457">
        <v>100.58329999999999</v>
      </c>
    </row>
    <row r="3458" spans="1:8" x14ac:dyDescent="0.3">
      <c r="A3458" t="s">
        <v>544</v>
      </c>
      <c r="B3458" t="s">
        <v>156</v>
      </c>
      <c r="C3458">
        <v>102</v>
      </c>
      <c r="D3458">
        <v>103</v>
      </c>
      <c r="E3458">
        <v>100</v>
      </c>
      <c r="F3458">
        <v>103</v>
      </c>
      <c r="G3458">
        <v>52491</v>
      </c>
      <c r="H3458">
        <v>102</v>
      </c>
    </row>
    <row r="3459" spans="1:8" x14ac:dyDescent="0.3">
      <c r="A3459" t="s">
        <v>544</v>
      </c>
      <c r="B3459" t="s">
        <v>703</v>
      </c>
      <c r="C3459">
        <v>102.4</v>
      </c>
      <c r="D3459">
        <v>107.8</v>
      </c>
      <c r="E3459">
        <v>102.4</v>
      </c>
      <c r="F3459">
        <v>107</v>
      </c>
      <c r="G3459">
        <v>34524</v>
      </c>
      <c r="H3459">
        <v>105.7333</v>
      </c>
    </row>
    <row r="3460" spans="1:8" x14ac:dyDescent="0.3">
      <c r="A3460" t="s">
        <v>544</v>
      </c>
      <c r="B3460" t="s">
        <v>223</v>
      </c>
      <c r="C3460">
        <v>106</v>
      </c>
      <c r="D3460">
        <v>106</v>
      </c>
      <c r="E3460">
        <v>103.6</v>
      </c>
      <c r="F3460">
        <v>103.7</v>
      </c>
      <c r="G3460">
        <v>30484</v>
      </c>
      <c r="H3460">
        <v>104.4333</v>
      </c>
    </row>
    <row r="3461" spans="1:8" x14ac:dyDescent="0.3">
      <c r="A3461" t="s">
        <v>544</v>
      </c>
      <c r="B3461" t="s">
        <v>228</v>
      </c>
      <c r="C3461">
        <v>103.5</v>
      </c>
      <c r="D3461">
        <v>106.5</v>
      </c>
      <c r="E3461">
        <v>103.5</v>
      </c>
      <c r="F3461">
        <v>106.5</v>
      </c>
      <c r="G3461">
        <v>33660</v>
      </c>
      <c r="H3461">
        <v>105.5</v>
      </c>
    </row>
    <row r="3462" spans="1:8" x14ac:dyDescent="0.3">
      <c r="A3462" t="s">
        <v>544</v>
      </c>
      <c r="B3462" t="s">
        <v>704</v>
      </c>
      <c r="C3462">
        <v>103.3</v>
      </c>
      <c r="D3462">
        <v>107.5</v>
      </c>
      <c r="E3462">
        <v>103.3</v>
      </c>
      <c r="F3462">
        <v>107.5</v>
      </c>
      <c r="G3462">
        <v>31192</v>
      </c>
      <c r="H3462">
        <v>106.1</v>
      </c>
    </row>
    <row r="3463" spans="1:8" x14ac:dyDescent="0.3">
      <c r="A3463" t="s">
        <v>544</v>
      </c>
      <c r="B3463" t="s">
        <v>705</v>
      </c>
      <c r="C3463">
        <v>109.1</v>
      </c>
      <c r="D3463">
        <v>109.1</v>
      </c>
      <c r="E3463">
        <v>106.8</v>
      </c>
      <c r="F3463">
        <v>108.6</v>
      </c>
      <c r="G3463">
        <v>25834</v>
      </c>
      <c r="H3463">
        <v>108.16670000000001</v>
      </c>
    </row>
    <row r="3464" spans="1:8" x14ac:dyDescent="0.3">
      <c r="A3464" t="s">
        <v>544</v>
      </c>
      <c r="B3464" t="s">
        <v>706</v>
      </c>
      <c r="C3464">
        <v>108.6</v>
      </c>
      <c r="D3464">
        <v>112.2</v>
      </c>
      <c r="E3464">
        <v>108.6</v>
      </c>
      <c r="F3464">
        <v>112.2</v>
      </c>
      <c r="G3464">
        <v>60007</v>
      </c>
      <c r="H3464">
        <v>111</v>
      </c>
    </row>
    <row r="3465" spans="1:8" x14ac:dyDescent="0.3">
      <c r="A3465" t="s">
        <v>544</v>
      </c>
      <c r="B3465" t="s">
        <v>265</v>
      </c>
      <c r="C3465">
        <v>112.2</v>
      </c>
      <c r="D3465">
        <v>112.2</v>
      </c>
      <c r="E3465">
        <v>107.6</v>
      </c>
      <c r="F3465">
        <v>107.6</v>
      </c>
      <c r="G3465">
        <v>22475</v>
      </c>
      <c r="H3465">
        <v>109.13330000000001</v>
      </c>
    </row>
    <row r="3466" spans="1:8" x14ac:dyDescent="0.3">
      <c r="A3466" t="s">
        <v>544</v>
      </c>
      <c r="B3466" t="s">
        <v>707</v>
      </c>
      <c r="C3466">
        <v>106.9</v>
      </c>
      <c r="D3466">
        <v>106.9</v>
      </c>
      <c r="E3466">
        <v>103</v>
      </c>
      <c r="F3466">
        <v>103</v>
      </c>
      <c r="G3466">
        <v>35336</v>
      </c>
      <c r="H3466">
        <v>104.3</v>
      </c>
    </row>
    <row r="3467" spans="1:8" x14ac:dyDescent="0.3">
      <c r="A3467" t="s">
        <v>544</v>
      </c>
      <c r="B3467" t="s">
        <v>271</v>
      </c>
      <c r="C3467">
        <v>103</v>
      </c>
      <c r="D3467">
        <v>103</v>
      </c>
      <c r="E3467">
        <v>98.7</v>
      </c>
      <c r="F3467">
        <v>98.7</v>
      </c>
      <c r="G3467">
        <v>58228</v>
      </c>
      <c r="H3467">
        <v>100.13330000000001</v>
      </c>
    </row>
    <row r="3468" spans="1:8" x14ac:dyDescent="0.3">
      <c r="A3468" t="s">
        <v>544</v>
      </c>
      <c r="B3468" t="s">
        <v>708</v>
      </c>
      <c r="C3468">
        <v>101.1</v>
      </c>
      <c r="D3468">
        <v>108.5</v>
      </c>
      <c r="E3468">
        <v>101.1</v>
      </c>
      <c r="F3468">
        <v>108.5</v>
      </c>
      <c r="G3468">
        <v>134669</v>
      </c>
      <c r="H3468">
        <v>106.0333</v>
      </c>
    </row>
    <row r="3469" spans="1:8" x14ac:dyDescent="0.3">
      <c r="A3469" t="s">
        <v>544</v>
      </c>
      <c r="B3469" t="s">
        <v>709</v>
      </c>
      <c r="C3469">
        <v>106.9</v>
      </c>
      <c r="D3469">
        <v>106.9</v>
      </c>
      <c r="E3469">
        <v>105.1</v>
      </c>
      <c r="F3469">
        <v>105.1</v>
      </c>
      <c r="G3469">
        <v>66585</v>
      </c>
      <c r="H3469">
        <v>105.7</v>
      </c>
    </row>
    <row r="3470" spans="1:8" x14ac:dyDescent="0.3">
      <c r="A3470" t="s">
        <v>544</v>
      </c>
      <c r="B3470" t="s">
        <v>283</v>
      </c>
      <c r="C3470">
        <v>105.1</v>
      </c>
      <c r="D3470">
        <v>105.1</v>
      </c>
      <c r="E3470">
        <v>100.6</v>
      </c>
      <c r="F3470">
        <v>101.3</v>
      </c>
      <c r="G3470">
        <v>53132</v>
      </c>
      <c r="H3470">
        <v>102.33329999999999</v>
      </c>
    </row>
    <row r="3471" spans="1:8" x14ac:dyDescent="0.3">
      <c r="A3471" t="s">
        <v>544</v>
      </c>
      <c r="B3471" t="s">
        <v>290</v>
      </c>
      <c r="C3471">
        <v>99</v>
      </c>
      <c r="D3471">
        <v>99.9</v>
      </c>
      <c r="E3471">
        <v>99</v>
      </c>
      <c r="F3471">
        <v>99.9</v>
      </c>
      <c r="G3471">
        <v>40996</v>
      </c>
      <c r="H3471">
        <v>99.6</v>
      </c>
    </row>
    <row r="3472" spans="1:8" x14ac:dyDescent="0.3">
      <c r="A3472" t="s">
        <v>544</v>
      </c>
      <c r="B3472" t="s">
        <v>710</v>
      </c>
      <c r="C3472">
        <v>99</v>
      </c>
      <c r="D3472">
        <v>99</v>
      </c>
      <c r="E3472">
        <v>98</v>
      </c>
      <c r="F3472">
        <v>98</v>
      </c>
      <c r="G3472">
        <v>38289</v>
      </c>
      <c r="H3472">
        <v>98.333299999999994</v>
      </c>
    </row>
    <row r="3473" spans="1:8" x14ac:dyDescent="0.3">
      <c r="A3473" t="s">
        <v>544</v>
      </c>
      <c r="B3473" t="s">
        <v>512</v>
      </c>
      <c r="C3473">
        <v>97.5</v>
      </c>
      <c r="D3473">
        <v>98</v>
      </c>
      <c r="E3473">
        <v>95.3</v>
      </c>
      <c r="F3473">
        <v>98</v>
      </c>
      <c r="G3473">
        <v>67963</v>
      </c>
      <c r="H3473">
        <v>97.1</v>
      </c>
    </row>
    <row r="3474" spans="1:8" x14ac:dyDescent="0.3">
      <c r="A3474" t="s">
        <v>544</v>
      </c>
      <c r="B3474" t="s">
        <v>91</v>
      </c>
      <c r="C3474">
        <v>88.2</v>
      </c>
      <c r="D3474">
        <v>95.15</v>
      </c>
      <c r="E3474">
        <v>88.2</v>
      </c>
      <c r="F3474">
        <v>95.15</v>
      </c>
      <c r="G3474">
        <v>89855</v>
      </c>
      <c r="H3474">
        <v>92.833299999999994</v>
      </c>
    </row>
    <row r="3475" spans="1:8" x14ac:dyDescent="0.3">
      <c r="A3475" t="s">
        <v>544</v>
      </c>
      <c r="B3475" t="s">
        <v>93</v>
      </c>
      <c r="C3475">
        <v>94.95</v>
      </c>
      <c r="D3475">
        <v>94.95</v>
      </c>
      <c r="E3475">
        <v>92.55</v>
      </c>
      <c r="F3475">
        <v>92.55</v>
      </c>
      <c r="G3475">
        <v>45739</v>
      </c>
      <c r="H3475">
        <v>93.35</v>
      </c>
    </row>
    <row r="3476" spans="1:8" x14ac:dyDescent="0.3">
      <c r="A3476" t="s">
        <v>544</v>
      </c>
      <c r="B3476" t="s">
        <v>711</v>
      </c>
      <c r="C3476">
        <v>92.55</v>
      </c>
      <c r="D3476">
        <v>95</v>
      </c>
      <c r="E3476">
        <v>92.55</v>
      </c>
      <c r="F3476">
        <v>95</v>
      </c>
      <c r="G3476">
        <v>44596</v>
      </c>
      <c r="H3476">
        <v>94.183300000000003</v>
      </c>
    </row>
    <row r="3477" spans="1:8" x14ac:dyDescent="0.3">
      <c r="A3477" t="s">
        <v>544</v>
      </c>
      <c r="B3477" t="s">
        <v>712</v>
      </c>
      <c r="C3477">
        <v>95</v>
      </c>
      <c r="D3477">
        <v>95</v>
      </c>
      <c r="E3477">
        <v>93.5</v>
      </c>
      <c r="F3477">
        <v>93.5</v>
      </c>
      <c r="G3477">
        <v>35143</v>
      </c>
      <c r="H3477">
        <v>94</v>
      </c>
    </row>
    <row r="3478" spans="1:8" x14ac:dyDescent="0.3">
      <c r="A3478" t="s">
        <v>544</v>
      </c>
      <c r="B3478" t="s">
        <v>162</v>
      </c>
      <c r="C3478">
        <v>87.05</v>
      </c>
      <c r="D3478">
        <v>95.85</v>
      </c>
      <c r="E3478">
        <v>87.05</v>
      </c>
      <c r="F3478">
        <v>95.85</v>
      </c>
      <c r="G3478">
        <v>75558</v>
      </c>
      <c r="H3478">
        <v>92.916700000000006</v>
      </c>
    </row>
    <row r="3479" spans="1:8" x14ac:dyDescent="0.3">
      <c r="A3479" t="s">
        <v>544</v>
      </c>
      <c r="B3479" t="s">
        <v>220</v>
      </c>
      <c r="C3479">
        <v>91.1</v>
      </c>
      <c r="D3479">
        <v>92.5</v>
      </c>
      <c r="E3479">
        <v>91.1</v>
      </c>
      <c r="F3479">
        <v>92</v>
      </c>
      <c r="G3479">
        <v>30898</v>
      </c>
      <c r="H3479">
        <v>91.866699999999994</v>
      </c>
    </row>
    <row r="3480" spans="1:8" x14ac:dyDescent="0.3">
      <c r="A3480" t="s">
        <v>544</v>
      </c>
      <c r="B3480" t="s">
        <v>713</v>
      </c>
      <c r="C3480">
        <v>93.6</v>
      </c>
      <c r="D3480">
        <v>95</v>
      </c>
      <c r="E3480">
        <v>90.85</v>
      </c>
      <c r="F3480">
        <v>95</v>
      </c>
      <c r="G3480">
        <v>44129</v>
      </c>
      <c r="H3480">
        <v>93.616699999999994</v>
      </c>
    </row>
    <row r="3481" spans="1:8" x14ac:dyDescent="0.3">
      <c r="A3481" t="s">
        <v>544</v>
      </c>
      <c r="B3481" t="s">
        <v>714</v>
      </c>
      <c r="C3481">
        <v>94.65</v>
      </c>
      <c r="D3481">
        <v>94.65</v>
      </c>
      <c r="E3481">
        <v>92.95</v>
      </c>
      <c r="F3481">
        <v>92.95</v>
      </c>
      <c r="G3481">
        <v>31360</v>
      </c>
      <c r="H3481">
        <v>93.5167</v>
      </c>
    </row>
    <row r="3482" spans="1:8" x14ac:dyDescent="0.3">
      <c r="A3482" t="s">
        <v>544</v>
      </c>
      <c r="B3482" t="s">
        <v>715</v>
      </c>
      <c r="C3482">
        <v>93</v>
      </c>
      <c r="D3482">
        <v>93</v>
      </c>
      <c r="E3482">
        <v>90</v>
      </c>
      <c r="F3482">
        <v>90</v>
      </c>
      <c r="G3482">
        <v>58352</v>
      </c>
      <c r="H3482">
        <v>91</v>
      </c>
    </row>
    <row r="3483" spans="1:8" x14ac:dyDescent="0.3">
      <c r="A3483" t="s">
        <v>544</v>
      </c>
      <c r="B3483" t="s">
        <v>235</v>
      </c>
      <c r="C3483">
        <v>90</v>
      </c>
      <c r="D3483">
        <v>90</v>
      </c>
      <c r="E3483">
        <v>87.1</v>
      </c>
      <c r="F3483">
        <v>89.45</v>
      </c>
      <c r="G3483">
        <v>37605</v>
      </c>
      <c r="H3483">
        <v>88.85</v>
      </c>
    </row>
    <row r="3484" spans="1:8" x14ac:dyDescent="0.3">
      <c r="A3484" t="s">
        <v>544</v>
      </c>
      <c r="B3484" t="s">
        <v>259</v>
      </c>
      <c r="C3484">
        <v>90.15</v>
      </c>
      <c r="D3484">
        <v>98.35</v>
      </c>
      <c r="E3484">
        <v>90.15</v>
      </c>
      <c r="F3484">
        <v>98.35</v>
      </c>
      <c r="G3484">
        <v>104495</v>
      </c>
      <c r="H3484">
        <v>95.616699999999994</v>
      </c>
    </row>
    <row r="3485" spans="1:8" x14ac:dyDescent="0.3">
      <c r="A3485" t="s">
        <v>544</v>
      </c>
      <c r="B3485" t="s">
        <v>716</v>
      </c>
      <c r="C3485">
        <v>103</v>
      </c>
      <c r="D3485">
        <v>106</v>
      </c>
      <c r="E3485">
        <v>103</v>
      </c>
      <c r="F3485">
        <v>106</v>
      </c>
      <c r="G3485">
        <v>91974</v>
      </c>
      <c r="H3485">
        <v>105</v>
      </c>
    </row>
    <row r="3486" spans="1:8" x14ac:dyDescent="0.3">
      <c r="A3486" t="s">
        <v>544</v>
      </c>
      <c r="B3486" t="s">
        <v>269</v>
      </c>
      <c r="C3486">
        <v>116.3</v>
      </c>
      <c r="D3486">
        <v>116.3</v>
      </c>
      <c r="E3486">
        <v>108.4</v>
      </c>
      <c r="F3486">
        <v>108.4</v>
      </c>
      <c r="G3486">
        <v>85966</v>
      </c>
      <c r="H3486">
        <v>111.0333</v>
      </c>
    </row>
    <row r="3487" spans="1:8" x14ac:dyDescent="0.3">
      <c r="A3487" t="s">
        <v>544</v>
      </c>
      <c r="B3487" t="s">
        <v>282</v>
      </c>
      <c r="C3487">
        <v>103</v>
      </c>
      <c r="D3487">
        <v>103.3</v>
      </c>
      <c r="E3487">
        <v>103</v>
      </c>
      <c r="F3487">
        <v>103</v>
      </c>
      <c r="G3487">
        <v>29691</v>
      </c>
      <c r="H3487">
        <v>103.1</v>
      </c>
    </row>
    <row r="3488" spans="1:8" x14ac:dyDescent="0.3">
      <c r="A3488" t="s">
        <v>544</v>
      </c>
      <c r="B3488" t="s">
        <v>717</v>
      </c>
      <c r="C3488">
        <v>97.5</v>
      </c>
      <c r="D3488">
        <v>100</v>
      </c>
      <c r="E3488">
        <v>97.35</v>
      </c>
      <c r="F3488">
        <v>100</v>
      </c>
      <c r="G3488">
        <v>54286</v>
      </c>
      <c r="H3488">
        <v>99.116699999999994</v>
      </c>
    </row>
    <row r="3489" spans="1:8" x14ac:dyDescent="0.3">
      <c r="A3489" t="s">
        <v>544</v>
      </c>
      <c r="B3489" t="s">
        <v>285</v>
      </c>
      <c r="C3489">
        <v>99.45</v>
      </c>
      <c r="D3489">
        <v>99.45</v>
      </c>
      <c r="E3489">
        <v>94</v>
      </c>
      <c r="F3489">
        <v>97.25</v>
      </c>
      <c r="G3489">
        <v>35594</v>
      </c>
      <c r="H3489">
        <v>96.9</v>
      </c>
    </row>
    <row r="3490" spans="1:8" x14ac:dyDescent="0.3">
      <c r="A3490" t="s">
        <v>544</v>
      </c>
      <c r="B3490" t="s">
        <v>718</v>
      </c>
      <c r="C3490">
        <v>97.3</v>
      </c>
      <c r="D3490">
        <v>97.3</v>
      </c>
      <c r="E3490">
        <v>96</v>
      </c>
      <c r="F3490">
        <v>96</v>
      </c>
      <c r="G3490">
        <v>30474</v>
      </c>
      <c r="H3490">
        <v>96.433300000000003</v>
      </c>
    </row>
    <row r="3491" spans="1:8" x14ac:dyDescent="0.3">
      <c r="A3491" t="s">
        <v>544</v>
      </c>
      <c r="B3491" t="s">
        <v>291</v>
      </c>
      <c r="C3491">
        <v>93</v>
      </c>
      <c r="D3491">
        <v>96</v>
      </c>
      <c r="E3491">
        <v>93</v>
      </c>
      <c r="F3491">
        <v>94</v>
      </c>
      <c r="G3491">
        <v>35419</v>
      </c>
      <c r="H3491">
        <v>94.333299999999994</v>
      </c>
    </row>
    <row r="3492" spans="1:8" x14ac:dyDescent="0.3">
      <c r="A3492" t="s">
        <v>544</v>
      </c>
      <c r="B3492" t="s">
        <v>295</v>
      </c>
      <c r="C3492">
        <v>103.4</v>
      </c>
      <c r="D3492">
        <v>103.4</v>
      </c>
      <c r="E3492">
        <v>103.4</v>
      </c>
      <c r="F3492">
        <v>103.4</v>
      </c>
      <c r="G3492">
        <v>90573</v>
      </c>
      <c r="H3492">
        <v>103.4</v>
      </c>
    </row>
    <row r="3493" spans="1:8" x14ac:dyDescent="0.3">
      <c r="A3493" t="s">
        <v>544</v>
      </c>
      <c r="B3493" t="s">
        <v>298</v>
      </c>
      <c r="C3493">
        <v>103.4</v>
      </c>
      <c r="D3493">
        <v>103.4</v>
      </c>
      <c r="E3493">
        <v>99.55</v>
      </c>
      <c r="F3493">
        <v>99.55</v>
      </c>
      <c r="G3493">
        <v>81749</v>
      </c>
      <c r="H3493">
        <v>100.83329999999999</v>
      </c>
    </row>
    <row r="3494" spans="1:8" x14ac:dyDescent="0.3">
      <c r="A3494" t="s">
        <v>544</v>
      </c>
      <c r="B3494" t="s">
        <v>719</v>
      </c>
      <c r="C3494">
        <v>99.5</v>
      </c>
      <c r="D3494">
        <v>99.5</v>
      </c>
      <c r="E3494">
        <v>99.45</v>
      </c>
      <c r="F3494">
        <v>99.45</v>
      </c>
      <c r="G3494">
        <v>47365</v>
      </c>
      <c r="H3494">
        <v>99.466700000000003</v>
      </c>
    </row>
    <row r="3495" spans="1:8" x14ac:dyDescent="0.3">
      <c r="A3495" t="s">
        <v>544</v>
      </c>
      <c r="B3495" t="s">
        <v>720</v>
      </c>
      <c r="C3495">
        <v>99.45</v>
      </c>
      <c r="D3495">
        <v>99.45</v>
      </c>
      <c r="E3495">
        <v>95.7</v>
      </c>
      <c r="F3495">
        <v>96.3</v>
      </c>
      <c r="G3495">
        <v>39821</v>
      </c>
      <c r="H3495">
        <v>97.15</v>
      </c>
    </row>
    <row r="3496" spans="1:8" x14ac:dyDescent="0.3">
      <c r="A3496" t="s">
        <v>544</v>
      </c>
      <c r="B3496" t="s">
        <v>721</v>
      </c>
      <c r="C3496">
        <v>96.05</v>
      </c>
      <c r="D3496">
        <v>98</v>
      </c>
      <c r="E3496">
        <v>96.05</v>
      </c>
      <c r="F3496">
        <v>98</v>
      </c>
      <c r="G3496">
        <v>33359</v>
      </c>
      <c r="H3496">
        <v>97.35</v>
      </c>
    </row>
    <row r="3497" spans="1:8" x14ac:dyDescent="0.3">
      <c r="A3497" t="s">
        <v>544</v>
      </c>
      <c r="B3497" t="s">
        <v>96</v>
      </c>
      <c r="C3497">
        <v>97.9</v>
      </c>
      <c r="D3497">
        <v>97.9</v>
      </c>
      <c r="E3497">
        <v>96.05</v>
      </c>
      <c r="F3497">
        <v>96.05</v>
      </c>
      <c r="G3497">
        <v>24224</v>
      </c>
      <c r="H3497">
        <v>96.666700000000006</v>
      </c>
    </row>
    <row r="3498" spans="1:8" x14ac:dyDescent="0.3">
      <c r="A3498" t="s">
        <v>544</v>
      </c>
      <c r="B3498" t="s">
        <v>722</v>
      </c>
      <c r="C3498">
        <v>95</v>
      </c>
      <c r="D3498">
        <v>95</v>
      </c>
      <c r="E3498">
        <v>91.6</v>
      </c>
      <c r="F3498">
        <v>92.5</v>
      </c>
      <c r="G3498">
        <v>66573</v>
      </c>
      <c r="H3498">
        <v>93.033299999999997</v>
      </c>
    </row>
    <row r="3499" spans="1:8" x14ac:dyDescent="0.3">
      <c r="A3499" t="s">
        <v>544</v>
      </c>
      <c r="B3499" t="s">
        <v>164</v>
      </c>
      <c r="C3499">
        <v>92</v>
      </c>
      <c r="D3499">
        <v>92</v>
      </c>
      <c r="E3499">
        <v>87.1</v>
      </c>
      <c r="F3499">
        <v>89.7</v>
      </c>
      <c r="G3499">
        <v>64993</v>
      </c>
      <c r="H3499">
        <v>89.6</v>
      </c>
    </row>
    <row r="3500" spans="1:8" x14ac:dyDescent="0.3">
      <c r="A3500" t="s">
        <v>544</v>
      </c>
      <c r="B3500" t="s">
        <v>723</v>
      </c>
      <c r="C3500">
        <v>92</v>
      </c>
      <c r="D3500">
        <v>93.7</v>
      </c>
      <c r="E3500">
        <v>92</v>
      </c>
      <c r="F3500">
        <v>93.3</v>
      </c>
      <c r="G3500">
        <v>46213</v>
      </c>
      <c r="H3500">
        <v>93</v>
      </c>
    </row>
    <row r="3501" spans="1:8" x14ac:dyDescent="0.3">
      <c r="A3501" t="s">
        <v>544</v>
      </c>
      <c r="B3501" t="s">
        <v>724</v>
      </c>
      <c r="C3501">
        <v>90.55</v>
      </c>
      <c r="D3501">
        <v>90.55</v>
      </c>
      <c r="E3501">
        <v>90</v>
      </c>
      <c r="F3501">
        <v>90</v>
      </c>
      <c r="G3501">
        <v>47764</v>
      </c>
      <c r="H3501">
        <v>90.183300000000003</v>
      </c>
    </row>
    <row r="3502" spans="1:8" x14ac:dyDescent="0.3">
      <c r="A3502" t="s">
        <v>544</v>
      </c>
      <c r="B3502" t="s">
        <v>725</v>
      </c>
      <c r="C3502">
        <v>89.1</v>
      </c>
      <c r="D3502">
        <v>95</v>
      </c>
      <c r="E3502">
        <v>89.1</v>
      </c>
      <c r="F3502">
        <v>95</v>
      </c>
      <c r="G3502">
        <v>46364</v>
      </c>
      <c r="H3502">
        <v>93.033299999999997</v>
      </c>
    </row>
    <row r="3503" spans="1:8" x14ac:dyDescent="0.3">
      <c r="A3503" t="s">
        <v>544</v>
      </c>
      <c r="B3503" t="s">
        <v>242</v>
      </c>
      <c r="C3503">
        <v>90.6</v>
      </c>
      <c r="D3503">
        <v>92.6</v>
      </c>
      <c r="E3503">
        <v>90.6</v>
      </c>
      <c r="F3503">
        <v>92.6</v>
      </c>
      <c r="G3503">
        <v>38671</v>
      </c>
      <c r="H3503">
        <v>91.933300000000003</v>
      </c>
    </row>
    <row r="3504" spans="1:8" x14ac:dyDescent="0.3">
      <c r="A3504" t="s">
        <v>544</v>
      </c>
      <c r="B3504" t="s">
        <v>726</v>
      </c>
      <c r="C3504">
        <v>92.6</v>
      </c>
      <c r="D3504">
        <v>92.6</v>
      </c>
      <c r="E3504">
        <v>90.7</v>
      </c>
      <c r="F3504">
        <v>90.7</v>
      </c>
      <c r="G3504">
        <v>55105</v>
      </c>
      <c r="H3504">
        <v>91.333299999999994</v>
      </c>
    </row>
    <row r="3505" spans="1:8" x14ac:dyDescent="0.3">
      <c r="A3505" t="s">
        <v>544</v>
      </c>
      <c r="B3505" t="s">
        <v>727</v>
      </c>
      <c r="C3505">
        <v>90.7</v>
      </c>
      <c r="D3505">
        <v>90.7</v>
      </c>
      <c r="E3505">
        <v>90</v>
      </c>
      <c r="F3505">
        <v>90</v>
      </c>
      <c r="G3505">
        <v>77657</v>
      </c>
      <c r="H3505">
        <v>90.2333</v>
      </c>
    </row>
    <row r="3506" spans="1:8" x14ac:dyDescent="0.3">
      <c r="A3506" t="s">
        <v>544</v>
      </c>
      <c r="B3506" t="s">
        <v>728</v>
      </c>
      <c r="C3506">
        <v>93</v>
      </c>
      <c r="D3506">
        <v>93</v>
      </c>
      <c r="E3506">
        <v>89.15</v>
      </c>
      <c r="F3506">
        <v>89.15</v>
      </c>
      <c r="G3506">
        <v>49187</v>
      </c>
      <c r="H3506">
        <v>90.433300000000003</v>
      </c>
    </row>
    <row r="3507" spans="1:8" x14ac:dyDescent="0.3">
      <c r="A3507" t="s">
        <v>544</v>
      </c>
      <c r="B3507" t="s">
        <v>729</v>
      </c>
      <c r="C3507">
        <v>89.15</v>
      </c>
      <c r="D3507">
        <v>90</v>
      </c>
      <c r="E3507">
        <v>89</v>
      </c>
      <c r="F3507">
        <v>90</v>
      </c>
      <c r="G3507">
        <v>61294</v>
      </c>
      <c r="H3507">
        <v>89.666700000000006</v>
      </c>
    </row>
    <row r="3508" spans="1:8" x14ac:dyDescent="0.3">
      <c r="A3508" t="s">
        <v>544</v>
      </c>
      <c r="B3508" t="s">
        <v>730</v>
      </c>
      <c r="C3508">
        <v>88</v>
      </c>
      <c r="D3508">
        <v>88</v>
      </c>
      <c r="E3508">
        <v>88</v>
      </c>
      <c r="F3508">
        <v>88</v>
      </c>
      <c r="G3508">
        <v>74163</v>
      </c>
      <c r="H3508">
        <v>88</v>
      </c>
    </row>
    <row r="3509" spans="1:8" x14ac:dyDescent="0.3">
      <c r="A3509" t="s">
        <v>544</v>
      </c>
      <c r="B3509" t="s">
        <v>731</v>
      </c>
      <c r="C3509">
        <v>88</v>
      </c>
      <c r="D3509">
        <v>88</v>
      </c>
      <c r="E3509">
        <v>86</v>
      </c>
      <c r="F3509">
        <v>86</v>
      </c>
      <c r="G3509">
        <v>48310</v>
      </c>
      <c r="H3509">
        <v>86.666700000000006</v>
      </c>
    </row>
    <row r="3510" spans="1:8" x14ac:dyDescent="0.3">
      <c r="A3510" t="s">
        <v>544</v>
      </c>
      <c r="B3510" t="s">
        <v>732</v>
      </c>
      <c r="C3510">
        <v>83</v>
      </c>
      <c r="D3510">
        <v>84.45</v>
      </c>
      <c r="E3510">
        <v>83</v>
      </c>
      <c r="F3510">
        <v>84.45</v>
      </c>
      <c r="G3510">
        <v>79311</v>
      </c>
      <c r="H3510">
        <v>83.966700000000003</v>
      </c>
    </row>
    <row r="3511" spans="1:8" x14ac:dyDescent="0.3">
      <c r="A3511" t="s">
        <v>544</v>
      </c>
      <c r="B3511" t="s">
        <v>733</v>
      </c>
      <c r="C3511">
        <v>83.15</v>
      </c>
      <c r="D3511">
        <v>83.15</v>
      </c>
      <c r="E3511">
        <v>82.25</v>
      </c>
      <c r="F3511">
        <v>82.25</v>
      </c>
      <c r="G3511">
        <v>71317</v>
      </c>
      <c r="H3511">
        <v>82.55</v>
      </c>
    </row>
    <row r="3512" spans="1:8" x14ac:dyDescent="0.3">
      <c r="A3512" t="s">
        <v>544</v>
      </c>
      <c r="B3512" t="s">
        <v>734</v>
      </c>
      <c r="C3512">
        <v>82</v>
      </c>
      <c r="D3512">
        <v>82</v>
      </c>
      <c r="E3512">
        <v>81.8</v>
      </c>
      <c r="F3512">
        <v>81.95</v>
      </c>
      <c r="G3512">
        <v>46398</v>
      </c>
      <c r="H3512">
        <v>81.916700000000006</v>
      </c>
    </row>
    <row r="3513" spans="1:8" x14ac:dyDescent="0.3">
      <c r="A3513" t="s">
        <v>544</v>
      </c>
      <c r="B3513" t="s">
        <v>735</v>
      </c>
      <c r="C3513">
        <v>81.849999999999994</v>
      </c>
      <c r="D3513">
        <v>81.849999999999994</v>
      </c>
      <c r="E3513">
        <v>76.25</v>
      </c>
      <c r="F3513">
        <v>78.5</v>
      </c>
      <c r="G3513">
        <v>74679</v>
      </c>
      <c r="H3513">
        <v>78.866699999999994</v>
      </c>
    </row>
    <row r="3514" spans="1:8" x14ac:dyDescent="0.3">
      <c r="A3514" t="s">
        <v>167</v>
      </c>
      <c r="B3514" t="s">
        <v>696</v>
      </c>
      <c r="C3514">
        <v>175.5</v>
      </c>
      <c r="D3514">
        <v>178.3</v>
      </c>
      <c r="E3514">
        <v>172.6</v>
      </c>
      <c r="F3514">
        <v>176.4</v>
      </c>
      <c r="G3514">
        <v>294083</v>
      </c>
      <c r="H3514">
        <v>175.76669999999999</v>
      </c>
    </row>
    <row r="3515" spans="1:8" x14ac:dyDescent="0.3">
      <c r="A3515" t="s">
        <v>167</v>
      </c>
      <c r="B3515" t="s">
        <v>697</v>
      </c>
      <c r="C3515">
        <v>175.9</v>
      </c>
      <c r="D3515">
        <v>175.9</v>
      </c>
      <c r="E3515">
        <v>172</v>
      </c>
      <c r="F3515">
        <v>172.8</v>
      </c>
      <c r="G3515">
        <v>313931</v>
      </c>
      <c r="H3515">
        <v>173.5667</v>
      </c>
    </row>
    <row r="3516" spans="1:8" x14ac:dyDescent="0.3">
      <c r="A3516" t="s">
        <v>167</v>
      </c>
      <c r="B3516" t="s">
        <v>698</v>
      </c>
      <c r="C3516">
        <v>172.7</v>
      </c>
      <c r="D3516">
        <v>172.9</v>
      </c>
      <c r="E3516">
        <v>170.7</v>
      </c>
      <c r="F3516">
        <v>171.3</v>
      </c>
      <c r="G3516">
        <v>274725</v>
      </c>
      <c r="H3516">
        <v>171.63329999999999</v>
      </c>
    </row>
    <row r="3517" spans="1:8" x14ac:dyDescent="0.3">
      <c r="A3517" t="s">
        <v>167</v>
      </c>
      <c r="B3517" t="s">
        <v>699</v>
      </c>
      <c r="C3517">
        <v>173.9</v>
      </c>
      <c r="D3517">
        <v>173.9</v>
      </c>
      <c r="E3517">
        <v>169.2</v>
      </c>
      <c r="F3517">
        <v>171.5</v>
      </c>
      <c r="G3517">
        <v>442533</v>
      </c>
      <c r="H3517">
        <v>171.5333</v>
      </c>
    </row>
    <row r="3518" spans="1:8" x14ac:dyDescent="0.3">
      <c r="A3518" t="s">
        <v>167</v>
      </c>
      <c r="B3518" t="s">
        <v>700</v>
      </c>
      <c r="C3518">
        <v>171.7</v>
      </c>
      <c r="D3518">
        <v>175.5</v>
      </c>
      <c r="E3518">
        <v>168.7</v>
      </c>
      <c r="F3518">
        <v>171.3</v>
      </c>
      <c r="G3518">
        <v>484348</v>
      </c>
      <c r="H3518">
        <v>171.83330000000001</v>
      </c>
    </row>
    <row r="3519" spans="1:8" x14ac:dyDescent="0.3">
      <c r="A3519" t="s">
        <v>167</v>
      </c>
      <c r="B3519" t="s">
        <v>77</v>
      </c>
      <c r="C3519">
        <v>171.3</v>
      </c>
      <c r="D3519">
        <v>174.9</v>
      </c>
      <c r="E3519">
        <v>167.1</v>
      </c>
      <c r="F3519">
        <v>170.5</v>
      </c>
      <c r="G3519">
        <v>257149</v>
      </c>
      <c r="H3519">
        <v>170.83330000000001</v>
      </c>
    </row>
    <row r="3520" spans="1:8" x14ac:dyDescent="0.3">
      <c r="A3520" t="s">
        <v>167</v>
      </c>
      <c r="B3520" t="s">
        <v>701</v>
      </c>
      <c r="C3520">
        <v>170.5</v>
      </c>
      <c r="D3520">
        <v>172.4</v>
      </c>
      <c r="E3520">
        <v>170</v>
      </c>
      <c r="F3520">
        <v>170.1</v>
      </c>
      <c r="G3520">
        <v>193153</v>
      </c>
      <c r="H3520">
        <v>170.83330000000001</v>
      </c>
    </row>
    <row r="3521" spans="1:8" x14ac:dyDescent="0.3">
      <c r="A3521" t="s">
        <v>167</v>
      </c>
      <c r="B3521" t="s">
        <v>702</v>
      </c>
      <c r="C3521">
        <v>170.8</v>
      </c>
      <c r="D3521">
        <v>173</v>
      </c>
      <c r="E3521">
        <v>170.3</v>
      </c>
      <c r="F3521">
        <v>171</v>
      </c>
      <c r="G3521">
        <v>208912</v>
      </c>
      <c r="H3521">
        <v>171.4333</v>
      </c>
    </row>
    <row r="3522" spans="1:8" x14ac:dyDescent="0.3">
      <c r="A3522" t="s">
        <v>167</v>
      </c>
      <c r="B3522" t="s">
        <v>139</v>
      </c>
      <c r="C3522">
        <v>170.9</v>
      </c>
      <c r="D3522">
        <v>172.7</v>
      </c>
      <c r="E3522">
        <v>168.8</v>
      </c>
      <c r="F3522">
        <v>168.8</v>
      </c>
      <c r="G3522">
        <v>216852</v>
      </c>
      <c r="H3522">
        <v>170.1</v>
      </c>
    </row>
    <row r="3523" spans="1:8" x14ac:dyDescent="0.3">
      <c r="A3523" t="s">
        <v>167</v>
      </c>
      <c r="B3523" t="s">
        <v>156</v>
      </c>
      <c r="C3523">
        <v>168.2</v>
      </c>
      <c r="D3523">
        <v>170.3</v>
      </c>
      <c r="E3523">
        <v>167.3</v>
      </c>
      <c r="F3523">
        <v>169</v>
      </c>
      <c r="G3523">
        <v>171488</v>
      </c>
      <c r="H3523">
        <v>168.86670000000001</v>
      </c>
    </row>
    <row r="3524" spans="1:8" x14ac:dyDescent="0.3">
      <c r="A3524" t="s">
        <v>167</v>
      </c>
      <c r="B3524" t="s">
        <v>703</v>
      </c>
      <c r="C3524">
        <v>168.7</v>
      </c>
      <c r="D3524">
        <v>177.5</v>
      </c>
      <c r="E3524">
        <v>168.5</v>
      </c>
      <c r="F3524">
        <v>176.9</v>
      </c>
      <c r="G3524">
        <v>473319</v>
      </c>
      <c r="H3524">
        <v>174.3</v>
      </c>
    </row>
    <row r="3525" spans="1:8" x14ac:dyDescent="0.3">
      <c r="A3525" t="s">
        <v>167</v>
      </c>
      <c r="B3525" t="s">
        <v>223</v>
      </c>
      <c r="C3525">
        <v>176.9</v>
      </c>
      <c r="D3525">
        <v>182.1</v>
      </c>
      <c r="E3525">
        <v>174.8</v>
      </c>
      <c r="F3525">
        <v>175.9</v>
      </c>
      <c r="G3525">
        <v>394431</v>
      </c>
      <c r="H3525">
        <v>177.6</v>
      </c>
    </row>
    <row r="3526" spans="1:8" x14ac:dyDescent="0.3">
      <c r="A3526" t="s">
        <v>167</v>
      </c>
      <c r="B3526" t="s">
        <v>228</v>
      </c>
      <c r="C3526">
        <v>175.8</v>
      </c>
      <c r="D3526">
        <v>180</v>
      </c>
      <c r="E3526">
        <v>173.9</v>
      </c>
      <c r="F3526">
        <v>175.7</v>
      </c>
      <c r="G3526">
        <v>251541</v>
      </c>
      <c r="H3526">
        <v>176.5333</v>
      </c>
    </row>
    <row r="3527" spans="1:8" x14ac:dyDescent="0.3">
      <c r="A3527" t="s">
        <v>167</v>
      </c>
      <c r="B3527" t="s">
        <v>704</v>
      </c>
      <c r="C3527">
        <v>175.7</v>
      </c>
      <c r="D3527">
        <v>186.9</v>
      </c>
      <c r="E3527">
        <v>175.6</v>
      </c>
      <c r="F3527">
        <v>184</v>
      </c>
      <c r="G3527">
        <v>459190</v>
      </c>
      <c r="H3527">
        <v>182.16669999999999</v>
      </c>
    </row>
    <row r="3528" spans="1:8" x14ac:dyDescent="0.3">
      <c r="A3528" t="s">
        <v>167</v>
      </c>
      <c r="B3528" t="s">
        <v>705</v>
      </c>
      <c r="C3528">
        <v>184</v>
      </c>
      <c r="D3528">
        <v>189.5</v>
      </c>
      <c r="E3528">
        <v>181.8</v>
      </c>
      <c r="F3528">
        <v>184.9</v>
      </c>
      <c r="G3528">
        <v>446165</v>
      </c>
      <c r="H3528">
        <v>185.4</v>
      </c>
    </row>
    <row r="3529" spans="1:8" x14ac:dyDescent="0.3">
      <c r="A3529" t="s">
        <v>167</v>
      </c>
      <c r="B3529" t="s">
        <v>706</v>
      </c>
      <c r="C3529">
        <v>186.6</v>
      </c>
      <c r="D3529">
        <v>188.8</v>
      </c>
      <c r="E3529">
        <v>182.7</v>
      </c>
      <c r="F3529">
        <v>182.7</v>
      </c>
      <c r="G3529">
        <v>400820</v>
      </c>
      <c r="H3529">
        <v>184.73330000000001</v>
      </c>
    </row>
    <row r="3530" spans="1:8" x14ac:dyDescent="0.3">
      <c r="A3530" t="s">
        <v>167</v>
      </c>
      <c r="B3530" t="s">
        <v>265</v>
      </c>
      <c r="C3530">
        <v>183</v>
      </c>
      <c r="D3530">
        <v>185.7</v>
      </c>
      <c r="E3530">
        <v>180.9</v>
      </c>
      <c r="F3530">
        <v>181</v>
      </c>
      <c r="G3530">
        <v>229823</v>
      </c>
      <c r="H3530">
        <v>182.5333</v>
      </c>
    </row>
    <row r="3531" spans="1:8" x14ac:dyDescent="0.3">
      <c r="A3531" t="s">
        <v>167</v>
      </c>
      <c r="B3531" t="s">
        <v>707</v>
      </c>
      <c r="C3531">
        <v>181.4</v>
      </c>
      <c r="D3531">
        <v>183.1</v>
      </c>
      <c r="E3531">
        <v>175.8</v>
      </c>
      <c r="F3531">
        <v>175.8</v>
      </c>
      <c r="G3531">
        <v>370967</v>
      </c>
      <c r="H3531">
        <v>178.23330000000001</v>
      </c>
    </row>
    <row r="3532" spans="1:8" x14ac:dyDescent="0.3">
      <c r="A3532" t="s">
        <v>167</v>
      </c>
      <c r="B3532" t="s">
        <v>271</v>
      </c>
      <c r="C3532">
        <v>175.8</v>
      </c>
      <c r="D3532">
        <v>176.8</v>
      </c>
      <c r="E3532">
        <v>167.2</v>
      </c>
      <c r="F3532">
        <v>168</v>
      </c>
      <c r="G3532">
        <v>344870</v>
      </c>
      <c r="H3532">
        <v>170.66669999999999</v>
      </c>
    </row>
    <row r="3533" spans="1:8" x14ac:dyDescent="0.3">
      <c r="A3533" t="s">
        <v>167</v>
      </c>
      <c r="B3533" t="s">
        <v>708</v>
      </c>
      <c r="C3533">
        <v>168</v>
      </c>
      <c r="D3533">
        <v>170.2</v>
      </c>
      <c r="E3533">
        <v>167</v>
      </c>
      <c r="F3533">
        <v>169.5</v>
      </c>
      <c r="G3533">
        <v>170768</v>
      </c>
      <c r="H3533">
        <v>168.9</v>
      </c>
    </row>
    <row r="3534" spans="1:8" x14ac:dyDescent="0.3">
      <c r="A3534" t="s">
        <v>167</v>
      </c>
      <c r="B3534" t="s">
        <v>709</v>
      </c>
      <c r="C3534">
        <v>169.6</v>
      </c>
      <c r="D3534">
        <v>173.7</v>
      </c>
      <c r="E3534">
        <v>168.7</v>
      </c>
      <c r="F3534">
        <v>169</v>
      </c>
      <c r="G3534">
        <v>219738</v>
      </c>
      <c r="H3534">
        <v>170.4667</v>
      </c>
    </row>
    <row r="3535" spans="1:8" x14ac:dyDescent="0.3">
      <c r="A3535" t="s">
        <v>167</v>
      </c>
      <c r="B3535" t="s">
        <v>283</v>
      </c>
      <c r="C3535">
        <v>169</v>
      </c>
      <c r="D3535">
        <v>175</v>
      </c>
      <c r="E3535">
        <v>168</v>
      </c>
      <c r="F3535">
        <v>169.1</v>
      </c>
      <c r="G3535">
        <v>317326</v>
      </c>
      <c r="H3535">
        <v>170.7</v>
      </c>
    </row>
    <row r="3536" spans="1:8" x14ac:dyDescent="0.3">
      <c r="A3536" t="s">
        <v>167</v>
      </c>
      <c r="B3536" t="s">
        <v>290</v>
      </c>
      <c r="C3536">
        <v>169.9</v>
      </c>
      <c r="D3536">
        <v>169.9</v>
      </c>
      <c r="E3536">
        <v>164</v>
      </c>
      <c r="F3536">
        <v>166.3</v>
      </c>
      <c r="G3536">
        <v>165372</v>
      </c>
      <c r="H3536">
        <v>166.73330000000001</v>
      </c>
    </row>
    <row r="3537" spans="1:8" x14ac:dyDescent="0.3">
      <c r="A3537" t="s">
        <v>167</v>
      </c>
      <c r="B3537" t="s">
        <v>710</v>
      </c>
      <c r="C3537">
        <v>166.1</v>
      </c>
      <c r="D3537">
        <v>167</v>
      </c>
      <c r="E3537">
        <v>164.3</v>
      </c>
      <c r="F3537">
        <v>165.3</v>
      </c>
      <c r="G3537">
        <v>112332</v>
      </c>
      <c r="H3537">
        <v>165.5333</v>
      </c>
    </row>
    <row r="3538" spans="1:8" x14ac:dyDescent="0.3">
      <c r="A3538" t="s">
        <v>167</v>
      </c>
      <c r="B3538" t="s">
        <v>512</v>
      </c>
      <c r="C3538">
        <v>167</v>
      </c>
      <c r="D3538">
        <v>171.2</v>
      </c>
      <c r="E3538">
        <v>165.4</v>
      </c>
      <c r="F3538">
        <v>167.7</v>
      </c>
      <c r="G3538">
        <v>272191</v>
      </c>
      <c r="H3538">
        <v>168.1</v>
      </c>
    </row>
    <row r="3539" spans="1:8" x14ac:dyDescent="0.3">
      <c r="A3539" t="s">
        <v>167</v>
      </c>
      <c r="B3539" t="s">
        <v>91</v>
      </c>
      <c r="C3539">
        <v>151</v>
      </c>
      <c r="D3539">
        <v>165.3</v>
      </c>
      <c r="E3539">
        <v>151</v>
      </c>
      <c r="F3539">
        <v>162.30000000000001</v>
      </c>
      <c r="G3539">
        <v>259511</v>
      </c>
      <c r="H3539">
        <v>159.5333</v>
      </c>
    </row>
    <row r="3540" spans="1:8" x14ac:dyDescent="0.3">
      <c r="A3540" t="s">
        <v>167</v>
      </c>
      <c r="B3540" t="s">
        <v>93</v>
      </c>
      <c r="C3540">
        <v>154.9</v>
      </c>
      <c r="D3540">
        <v>162</v>
      </c>
      <c r="E3540">
        <v>153.5</v>
      </c>
      <c r="F3540">
        <v>157.5</v>
      </c>
      <c r="G3540">
        <v>327849</v>
      </c>
      <c r="H3540">
        <v>157.66669999999999</v>
      </c>
    </row>
    <row r="3541" spans="1:8" x14ac:dyDescent="0.3">
      <c r="A3541" t="s">
        <v>167</v>
      </c>
      <c r="B3541" t="s">
        <v>711</v>
      </c>
      <c r="C3541">
        <v>160</v>
      </c>
      <c r="D3541">
        <v>160</v>
      </c>
      <c r="E3541">
        <v>154.69999999999999</v>
      </c>
      <c r="F3541">
        <v>157.19999999999999</v>
      </c>
      <c r="G3541">
        <v>217489</v>
      </c>
      <c r="H3541">
        <v>157.30000000000001</v>
      </c>
    </row>
    <row r="3542" spans="1:8" x14ac:dyDescent="0.3">
      <c r="A3542" t="s">
        <v>167</v>
      </c>
      <c r="B3542" t="s">
        <v>712</v>
      </c>
      <c r="C3542">
        <v>157.19999999999999</v>
      </c>
      <c r="D3542">
        <v>159.80000000000001</v>
      </c>
      <c r="E3542">
        <v>149.5</v>
      </c>
      <c r="F3542">
        <v>158</v>
      </c>
      <c r="G3542">
        <v>271700</v>
      </c>
      <c r="H3542">
        <v>155.76669999999999</v>
      </c>
    </row>
    <row r="3543" spans="1:8" x14ac:dyDescent="0.3">
      <c r="A3543" t="s">
        <v>167</v>
      </c>
      <c r="B3543" t="s">
        <v>162</v>
      </c>
      <c r="C3543">
        <v>158.69999999999999</v>
      </c>
      <c r="D3543">
        <v>158.9</v>
      </c>
      <c r="E3543">
        <v>154</v>
      </c>
      <c r="F3543">
        <v>154</v>
      </c>
      <c r="G3543">
        <v>140866</v>
      </c>
      <c r="H3543">
        <v>155.63329999999999</v>
      </c>
    </row>
    <row r="3544" spans="1:8" x14ac:dyDescent="0.3">
      <c r="A3544" t="s">
        <v>167</v>
      </c>
      <c r="B3544" t="s">
        <v>220</v>
      </c>
      <c r="C3544">
        <v>150</v>
      </c>
      <c r="D3544">
        <v>153.5</v>
      </c>
      <c r="E3544">
        <v>148.69999999999999</v>
      </c>
      <c r="F3544">
        <v>151.80000000000001</v>
      </c>
      <c r="G3544">
        <v>142396</v>
      </c>
      <c r="H3544">
        <v>151.33330000000001</v>
      </c>
    </row>
    <row r="3545" spans="1:8" x14ac:dyDescent="0.3">
      <c r="A3545" t="s">
        <v>167</v>
      </c>
      <c r="B3545" t="s">
        <v>713</v>
      </c>
      <c r="C3545">
        <v>153.80000000000001</v>
      </c>
      <c r="D3545">
        <v>159.30000000000001</v>
      </c>
      <c r="E3545">
        <v>153.69999999999999</v>
      </c>
      <c r="F3545">
        <v>157.1</v>
      </c>
      <c r="G3545">
        <v>224377</v>
      </c>
      <c r="H3545">
        <v>156.69999999999999</v>
      </c>
    </row>
    <row r="3546" spans="1:8" x14ac:dyDescent="0.3">
      <c r="A3546" t="s">
        <v>167</v>
      </c>
      <c r="B3546" t="s">
        <v>714</v>
      </c>
      <c r="C3546">
        <v>158.1</v>
      </c>
      <c r="D3546">
        <v>160.30000000000001</v>
      </c>
      <c r="E3546">
        <v>155.6</v>
      </c>
      <c r="F3546">
        <v>157</v>
      </c>
      <c r="G3546">
        <v>143680</v>
      </c>
      <c r="H3546">
        <v>157.63329999999999</v>
      </c>
    </row>
    <row r="3547" spans="1:8" x14ac:dyDescent="0.3">
      <c r="A3547" t="s">
        <v>167</v>
      </c>
      <c r="B3547" t="s">
        <v>715</v>
      </c>
      <c r="C3547">
        <v>156.5</v>
      </c>
      <c r="D3547">
        <v>159.5</v>
      </c>
      <c r="E3547">
        <v>156.30000000000001</v>
      </c>
      <c r="F3547">
        <v>157.30000000000001</v>
      </c>
      <c r="G3547">
        <v>163351</v>
      </c>
      <c r="H3547">
        <v>157.69999999999999</v>
      </c>
    </row>
    <row r="3548" spans="1:8" x14ac:dyDescent="0.3">
      <c r="A3548" t="s">
        <v>167</v>
      </c>
      <c r="B3548" t="s">
        <v>235</v>
      </c>
      <c r="C3548">
        <v>157.30000000000001</v>
      </c>
      <c r="D3548">
        <v>158</v>
      </c>
      <c r="E3548">
        <v>154</v>
      </c>
      <c r="F3548">
        <v>155.9</v>
      </c>
      <c r="G3548">
        <v>149620</v>
      </c>
      <c r="H3548">
        <v>155.9667</v>
      </c>
    </row>
    <row r="3549" spans="1:8" x14ac:dyDescent="0.3">
      <c r="A3549" t="s">
        <v>167</v>
      </c>
      <c r="B3549" t="s">
        <v>259</v>
      </c>
      <c r="C3549">
        <v>155.69999999999999</v>
      </c>
      <c r="D3549">
        <v>157.1</v>
      </c>
      <c r="E3549">
        <v>152.30000000000001</v>
      </c>
      <c r="F3549">
        <v>153.6</v>
      </c>
      <c r="G3549">
        <v>205067</v>
      </c>
      <c r="H3549">
        <v>154.33330000000001</v>
      </c>
    </row>
    <row r="3550" spans="1:8" x14ac:dyDescent="0.3">
      <c r="A3550" t="s">
        <v>167</v>
      </c>
      <c r="B3550" t="s">
        <v>716</v>
      </c>
      <c r="C3550">
        <v>154</v>
      </c>
      <c r="D3550">
        <v>156</v>
      </c>
      <c r="E3550">
        <v>153.5</v>
      </c>
      <c r="F3550">
        <v>154</v>
      </c>
      <c r="G3550">
        <v>130064</v>
      </c>
      <c r="H3550">
        <v>154.5</v>
      </c>
    </row>
    <row r="3551" spans="1:8" x14ac:dyDescent="0.3">
      <c r="A3551" t="s">
        <v>167</v>
      </c>
      <c r="B3551" t="s">
        <v>269</v>
      </c>
      <c r="C3551">
        <v>154.1</v>
      </c>
      <c r="D3551">
        <v>158.4</v>
      </c>
      <c r="E3551">
        <v>154</v>
      </c>
      <c r="F3551">
        <v>154.5</v>
      </c>
      <c r="G3551">
        <v>187483</v>
      </c>
      <c r="H3551">
        <v>155.63329999999999</v>
      </c>
    </row>
    <row r="3552" spans="1:8" x14ac:dyDescent="0.3">
      <c r="A3552" t="s">
        <v>167</v>
      </c>
      <c r="B3552" t="s">
        <v>282</v>
      </c>
      <c r="C3552">
        <v>155</v>
      </c>
      <c r="D3552">
        <v>155</v>
      </c>
      <c r="E3552">
        <v>152.6</v>
      </c>
      <c r="F3552">
        <v>154.30000000000001</v>
      </c>
      <c r="G3552">
        <v>58055</v>
      </c>
      <c r="H3552">
        <v>153.9667</v>
      </c>
    </row>
    <row r="3553" spans="1:8" x14ac:dyDescent="0.3">
      <c r="A3553" t="s">
        <v>167</v>
      </c>
      <c r="B3553" t="s">
        <v>717</v>
      </c>
      <c r="C3553">
        <v>154.5</v>
      </c>
      <c r="D3553">
        <v>156.80000000000001</v>
      </c>
      <c r="E3553">
        <v>148.80000000000001</v>
      </c>
      <c r="F3553">
        <v>155.6</v>
      </c>
      <c r="G3553">
        <v>294068</v>
      </c>
      <c r="H3553">
        <v>153.73330000000001</v>
      </c>
    </row>
    <row r="3554" spans="1:8" x14ac:dyDescent="0.3">
      <c r="A3554" t="s">
        <v>167</v>
      </c>
      <c r="B3554" t="s">
        <v>285</v>
      </c>
      <c r="C3554">
        <v>155.6</v>
      </c>
      <c r="D3554">
        <v>156.19999999999999</v>
      </c>
      <c r="E3554">
        <v>152.5</v>
      </c>
      <c r="F3554">
        <v>153</v>
      </c>
      <c r="G3554">
        <v>116053</v>
      </c>
      <c r="H3554">
        <v>153.9</v>
      </c>
    </row>
    <row r="3555" spans="1:8" x14ac:dyDescent="0.3">
      <c r="A3555" t="s">
        <v>167</v>
      </c>
      <c r="B3555" t="s">
        <v>718</v>
      </c>
      <c r="C3555">
        <v>153.19999999999999</v>
      </c>
      <c r="D3555">
        <v>156</v>
      </c>
      <c r="E3555">
        <v>151.4</v>
      </c>
      <c r="F3555">
        <v>151.5</v>
      </c>
      <c r="G3555">
        <v>130949</v>
      </c>
      <c r="H3555">
        <v>152.9667</v>
      </c>
    </row>
    <row r="3556" spans="1:8" x14ac:dyDescent="0.3">
      <c r="A3556" t="s">
        <v>167</v>
      </c>
      <c r="B3556" t="s">
        <v>291</v>
      </c>
      <c r="C3556">
        <v>151.69999999999999</v>
      </c>
      <c r="D3556">
        <v>152.5</v>
      </c>
      <c r="E3556">
        <v>150</v>
      </c>
      <c r="F3556">
        <v>150</v>
      </c>
      <c r="G3556">
        <v>101843</v>
      </c>
      <c r="H3556">
        <v>150.83330000000001</v>
      </c>
    </row>
    <row r="3557" spans="1:8" x14ac:dyDescent="0.3">
      <c r="A3557" t="s">
        <v>167</v>
      </c>
      <c r="B3557" t="s">
        <v>295</v>
      </c>
      <c r="C3557">
        <v>150.9</v>
      </c>
      <c r="D3557">
        <v>152.5</v>
      </c>
      <c r="E3557">
        <v>149.5</v>
      </c>
      <c r="F3557">
        <v>151.80000000000001</v>
      </c>
      <c r="G3557">
        <v>155054</v>
      </c>
      <c r="H3557">
        <v>151.26669999999999</v>
      </c>
    </row>
    <row r="3558" spans="1:8" x14ac:dyDescent="0.3">
      <c r="A3558" t="s">
        <v>167</v>
      </c>
      <c r="B3558" t="s">
        <v>298</v>
      </c>
      <c r="C3558">
        <v>151.80000000000001</v>
      </c>
      <c r="D3558">
        <v>152</v>
      </c>
      <c r="E3558">
        <v>149.69999999999999</v>
      </c>
      <c r="F3558">
        <v>150.19999999999999</v>
      </c>
      <c r="G3558">
        <v>150095</v>
      </c>
      <c r="H3558">
        <v>150.63329999999999</v>
      </c>
    </row>
    <row r="3559" spans="1:8" x14ac:dyDescent="0.3">
      <c r="A3559" t="s">
        <v>167</v>
      </c>
      <c r="B3559" t="s">
        <v>719</v>
      </c>
      <c r="C3559">
        <v>150.19999999999999</v>
      </c>
      <c r="D3559">
        <v>151.9</v>
      </c>
      <c r="E3559">
        <v>149</v>
      </c>
      <c r="F3559">
        <v>151.30000000000001</v>
      </c>
      <c r="G3559">
        <v>118412</v>
      </c>
      <c r="H3559">
        <v>150.73330000000001</v>
      </c>
    </row>
    <row r="3560" spans="1:8" x14ac:dyDescent="0.3">
      <c r="A3560" t="s">
        <v>167</v>
      </c>
      <c r="B3560" t="s">
        <v>720</v>
      </c>
      <c r="C3560">
        <v>153.69999999999999</v>
      </c>
      <c r="D3560">
        <v>156.30000000000001</v>
      </c>
      <c r="E3560">
        <v>152</v>
      </c>
      <c r="F3560">
        <v>154.4</v>
      </c>
      <c r="G3560">
        <v>191812</v>
      </c>
      <c r="H3560">
        <v>154.23330000000001</v>
      </c>
    </row>
    <row r="3561" spans="1:8" x14ac:dyDescent="0.3">
      <c r="A3561" t="s">
        <v>167</v>
      </c>
      <c r="B3561" t="s">
        <v>721</v>
      </c>
      <c r="C3561">
        <v>154.4</v>
      </c>
      <c r="D3561">
        <v>156.6</v>
      </c>
      <c r="E3561">
        <v>152.4</v>
      </c>
      <c r="F3561">
        <v>153.80000000000001</v>
      </c>
      <c r="G3561">
        <v>154093</v>
      </c>
      <c r="H3561">
        <v>154.26669999999999</v>
      </c>
    </row>
    <row r="3562" spans="1:8" x14ac:dyDescent="0.3">
      <c r="A3562" t="s">
        <v>167</v>
      </c>
      <c r="B3562" t="s">
        <v>96</v>
      </c>
      <c r="C3562">
        <v>154.1</v>
      </c>
      <c r="D3562">
        <v>155.19999999999999</v>
      </c>
      <c r="E3562">
        <v>153.5</v>
      </c>
      <c r="F3562">
        <v>154.19999999999999</v>
      </c>
      <c r="G3562">
        <v>61445</v>
      </c>
      <c r="H3562">
        <v>154.30000000000001</v>
      </c>
    </row>
    <row r="3563" spans="1:8" x14ac:dyDescent="0.3">
      <c r="A3563" t="s">
        <v>167</v>
      </c>
      <c r="B3563" t="s">
        <v>722</v>
      </c>
      <c r="C3563">
        <v>154.1</v>
      </c>
      <c r="D3563">
        <v>157.5</v>
      </c>
      <c r="E3563">
        <v>154</v>
      </c>
      <c r="F3563">
        <v>156.1</v>
      </c>
      <c r="G3563">
        <v>173689</v>
      </c>
      <c r="H3563">
        <v>155.86670000000001</v>
      </c>
    </row>
    <row r="3564" spans="1:8" x14ac:dyDescent="0.3">
      <c r="A3564" t="s">
        <v>167</v>
      </c>
      <c r="B3564" t="s">
        <v>164</v>
      </c>
      <c r="C3564">
        <v>157.30000000000001</v>
      </c>
      <c r="D3564">
        <v>157.6</v>
      </c>
      <c r="E3564">
        <v>151.30000000000001</v>
      </c>
      <c r="F3564">
        <v>154</v>
      </c>
      <c r="G3564">
        <v>182876</v>
      </c>
      <c r="H3564">
        <v>154.30000000000001</v>
      </c>
    </row>
    <row r="3565" spans="1:8" x14ac:dyDescent="0.3">
      <c r="A3565" t="s">
        <v>167</v>
      </c>
      <c r="B3565" t="s">
        <v>723</v>
      </c>
      <c r="C3565">
        <v>157.1</v>
      </c>
      <c r="D3565">
        <v>161</v>
      </c>
      <c r="E3565">
        <v>156.30000000000001</v>
      </c>
      <c r="F3565">
        <v>156.6</v>
      </c>
      <c r="G3565">
        <v>220636</v>
      </c>
      <c r="H3565">
        <v>157.9667</v>
      </c>
    </row>
    <row r="3566" spans="1:8" x14ac:dyDescent="0.3">
      <c r="A3566" t="s">
        <v>167</v>
      </c>
      <c r="B3566" t="s">
        <v>724</v>
      </c>
      <c r="C3566">
        <v>156.6</v>
      </c>
      <c r="D3566">
        <v>158</v>
      </c>
      <c r="E3566">
        <v>155.30000000000001</v>
      </c>
      <c r="F3566">
        <v>157.80000000000001</v>
      </c>
      <c r="G3566">
        <v>139441</v>
      </c>
      <c r="H3566">
        <v>157.0333</v>
      </c>
    </row>
    <row r="3567" spans="1:8" x14ac:dyDescent="0.3">
      <c r="A3567" t="s">
        <v>167</v>
      </c>
      <c r="B3567" t="s">
        <v>725</v>
      </c>
      <c r="C3567">
        <v>158</v>
      </c>
      <c r="D3567">
        <v>163.30000000000001</v>
      </c>
      <c r="E3567">
        <v>158</v>
      </c>
      <c r="F3567">
        <v>161.4</v>
      </c>
      <c r="G3567">
        <v>319292</v>
      </c>
      <c r="H3567">
        <v>160.9</v>
      </c>
    </row>
    <row r="3568" spans="1:8" x14ac:dyDescent="0.3">
      <c r="A3568" t="s">
        <v>167</v>
      </c>
      <c r="B3568" t="s">
        <v>242</v>
      </c>
      <c r="C3568">
        <v>161.19999999999999</v>
      </c>
      <c r="D3568">
        <v>161.19999999999999</v>
      </c>
      <c r="E3568">
        <v>158.4</v>
      </c>
      <c r="F3568">
        <v>159.5</v>
      </c>
      <c r="G3568">
        <v>158609</v>
      </c>
      <c r="H3568">
        <v>159.69999999999999</v>
      </c>
    </row>
    <row r="3569" spans="1:8" x14ac:dyDescent="0.3">
      <c r="A3569" t="s">
        <v>167</v>
      </c>
      <c r="B3569" t="s">
        <v>726</v>
      </c>
      <c r="C3569">
        <v>161</v>
      </c>
      <c r="D3569">
        <v>163.1</v>
      </c>
      <c r="E3569">
        <v>159.9</v>
      </c>
      <c r="F3569">
        <v>160.6</v>
      </c>
      <c r="G3569">
        <v>306960</v>
      </c>
      <c r="H3569">
        <v>161.19999999999999</v>
      </c>
    </row>
    <row r="3570" spans="1:8" x14ac:dyDescent="0.3">
      <c r="A3570" t="s">
        <v>167</v>
      </c>
      <c r="B3570" t="s">
        <v>727</v>
      </c>
      <c r="C3570">
        <v>162.30000000000001</v>
      </c>
      <c r="D3570">
        <v>164</v>
      </c>
      <c r="E3570">
        <v>161.19999999999999</v>
      </c>
      <c r="F3570">
        <v>162.4</v>
      </c>
      <c r="G3570">
        <v>175759</v>
      </c>
      <c r="H3570">
        <v>162.5333</v>
      </c>
    </row>
    <row r="3571" spans="1:8" x14ac:dyDescent="0.3">
      <c r="A3571" t="s">
        <v>167</v>
      </c>
      <c r="B3571" t="s">
        <v>728</v>
      </c>
      <c r="C3571">
        <v>163.5</v>
      </c>
      <c r="D3571">
        <v>167.1</v>
      </c>
      <c r="E3571">
        <v>160.6</v>
      </c>
      <c r="F3571">
        <v>161.5</v>
      </c>
      <c r="G3571">
        <v>185646</v>
      </c>
      <c r="H3571">
        <v>163.0667</v>
      </c>
    </row>
    <row r="3572" spans="1:8" x14ac:dyDescent="0.3">
      <c r="A3572" t="s">
        <v>167</v>
      </c>
      <c r="B3572" t="s">
        <v>729</v>
      </c>
      <c r="C3572">
        <v>161.5</v>
      </c>
      <c r="D3572">
        <v>166.7</v>
      </c>
      <c r="E3572">
        <v>161.5</v>
      </c>
      <c r="F3572">
        <v>165.5</v>
      </c>
      <c r="G3572">
        <v>240744</v>
      </c>
      <c r="H3572">
        <v>164.5667</v>
      </c>
    </row>
    <row r="3573" spans="1:8" x14ac:dyDescent="0.3">
      <c r="A3573" t="s">
        <v>167</v>
      </c>
      <c r="B3573" t="s">
        <v>730</v>
      </c>
      <c r="C3573">
        <v>162</v>
      </c>
      <c r="D3573">
        <v>168.8</v>
      </c>
      <c r="E3573">
        <v>162</v>
      </c>
      <c r="F3573">
        <v>165.7</v>
      </c>
      <c r="G3573">
        <v>266191</v>
      </c>
      <c r="H3573">
        <v>165.5</v>
      </c>
    </row>
    <row r="3574" spans="1:8" x14ac:dyDescent="0.3">
      <c r="A3574" t="s">
        <v>167</v>
      </c>
      <c r="B3574" t="s">
        <v>731</v>
      </c>
      <c r="C3574">
        <v>166.1</v>
      </c>
      <c r="D3574">
        <v>167.4</v>
      </c>
      <c r="E3574">
        <v>162.5</v>
      </c>
      <c r="F3574">
        <v>163</v>
      </c>
      <c r="G3574">
        <v>155654</v>
      </c>
      <c r="H3574">
        <v>164.3</v>
      </c>
    </row>
    <row r="3575" spans="1:8" x14ac:dyDescent="0.3">
      <c r="A3575" t="s">
        <v>167</v>
      </c>
      <c r="B3575" t="s">
        <v>732</v>
      </c>
      <c r="C3575">
        <v>164.4</v>
      </c>
      <c r="D3575">
        <v>164.8</v>
      </c>
      <c r="E3575">
        <v>161.30000000000001</v>
      </c>
      <c r="F3575">
        <v>161.6</v>
      </c>
      <c r="G3575">
        <v>117178</v>
      </c>
      <c r="H3575">
        <v>162.5667</v>
      </c>
    </row>
    <row r="3576" spans="1:8" x14ac:dyDescent="0.3">
      <c r="A3576" t="s">
        <v>167</v>
      </c>
      <c r="B3576" t="s">
        <v>733</v>
      </c>
      <c r="C3576">
        <v>161.6</v>
      </c>
      <c r="D3576">
        <v>163.1</v>
      </c>
      <c r="E3576">
        <v>159</v>
      </c>
      <c r="F3576">
        <v>160.9</v>
      </c>
      <c r="G3576">
        <v>168614</v>
      </c>
      <c r="H3576">
        <v>161</v>
      </c>
    </row>
    <row r="3577" spans="1:8" x14ac:dyDescent="0.3">
      <c r="A3577" t="s">
        <v>167</v>
      </c>
      <c r="B3577" t="s">
        <v>734</v>
      </c>
      <c r="C3577">
        <v>161.1</v>
      </c>
      <c r="D3577">
        <v>164.3</v>
      </c>
      <c r="E3577">
        <v>161.1</v>
      </c>
      <c r="F3577">
        <v>162</v>
      </c>
      <c r="G3577">
        <v>187735</v>
      </c>
      <c r="H3577">
        <v>162.4667</v>
      </c>
    </row>
    <row r="3578" spans="1:8" x14ac:dyDescent="0.3">
      <c r="A3578" t="s">
        <v>167</v>
      </c>
      <c r="B3578" t="s">
        <v>735</v>
      </c>
      <c r="C3578">
        <v>162.69999999999999</v>
      </c>
      <c r="D3578">
        <v>162.69999999999999</v>
      </c>
      <c r="E3578">
        <v>158.6</v>
      </c>
      <c r="F3578">
        <v>158.9</v>
      </c>
      <c r="G3578">
        <v>149864</v>
      </c>
      <c r="H3578">
        <v>160.0667</v>
      </c>
    </row>
    <row r="3579" spans="1:8" x14ac:dyDescent="0.3">
      <c r="A3579" t="s">
        <v>274</v>
      </c>
      <c r="B3579" t="s">
        <v>696</v>
      </c>
      <c r="C3579">
        <v>45.9</v>
      </c>
      <c r="D3579">
        <v>46.06</v>
      </c>
      <c r="E3579">
        <v>45.1</v>
      </c>
      <c r="F3579">
        <v>46.06</v>
      </c>
      <c r="G3579">
        <v>738338</v>
      </c>
      <c r="H3579">
        <v>45.74</v>
      </c>
    </row>
    <row r="3580" spans="1:8" x14ac:dyDescent="0.3">
      <c r="A3580" t="s">
        <v>274</v>
      </c>
      <c r="B3580" t="s">
        <v>697</v>
      </c>
      <c r="C3580">
        <v>46.06</v>
      </c>
      <c r="D3580">
        <v>46.12</v>
      </c>
      <c r="E3580">
        <v>44.84</v>
      </c>
      <c r="F3580">
        <v>45</v>
      </c>
      <c r="G3580">
        <v>593159</v>
      </c>
      <c r="H3580">
        <v>45.32</v>
      </c>
    </row>
    <row r="3581" spans="1:8" x14ac:dyDescent="0.3">
      <c r="A3581" t="s">
        <v>274</v>
      </c>
      <c r="B3581" t="s">
        <v>698</v>
      </c>
      <c r="C3581">
        <v>45</v>
      </c>
      <c r="D3581">
        <v>45.38</v>
      </c>
      <c r="E3581">
        <v>44.9</v>
      </c>
      <c r="F3581">
        <v>45.1</v>
      </c>
      <c r="G3581">
        <v>477534</v>
      </c>
      <c r="H3581">
        <v>45.1267</v>
      </c>
    </row>
    <row r="3582" spans="1:8" x14ac:dyDescent="0.3">
      <c r="A3582" t="s">
        <v>274</v>
      </c>
      <c r="B3582" t="s">
        <v>699</v>
      </c>
      <c r="C3582">
        <v>45.14</v>
      </c>
      <c r="D3582">
        <v>46.12</v>
      </c>
      <c r="E3582">
        <v>45.04</v>
      </c>
      <c r="F3582">
        <v>45.74</v>
      </c>
      <c r="G3582">
        <v>488117</v>
      </c>
      <c r="H3582">
        <v>45.633299999999998</v>
      </c>
    </row>
    <row r="3583" spans="1:8" x14ac:dyDescent="0.3">
      <c r="A3583" t="s">
        <v>274</v>
      </c>
      <c r="B3583" t="s">
        <v>700</v>
      </c>
      <c r="C3583">
        <v>45.78</v>
      </c>
      <c r="D3583">
        <v>46.2</v>
      </c>
      <c r="E3583">
        <v>45.52</v>
      </c>
      <c r="F3583">
        <v>46.04</v>
      </c>
      <c r="G3583">
        <v>425889</v>
      </c>
      <c r="H3583">
        <v>45.92</v>
      </c>
    </row>
    <row r="3584" spans="1:8" x14ac:dyDescent="0.3">
      <c r="A3584" t="s">
        <v>274</v>
      </c>
      <c r="B3584" t="s">
        <v>77</v>
      </c>
      <c r="C3584">
        <v>46.04</v>
      </c>
      <c r="D3584">
        <v>46.3</v>
      </c>
      <c r="E3584">
        <v>44.82</v>
      </c>
      <c r="F3584">
        <v>46.02</v>
      </c>
      <c r="G3584">
        <v>419084</v>
      </c>
      <c r="H3584">
        <v>45.713299999999997</v>
      </c>
    </row>
    <row r="3585" spans="1:8" x14ac:dyDescent="0.3">
      <c r="A3585" t="s">
        <v>274</v>
      </c>
      <c r="B3585" t="s">
        <v>701</v>
      </c>
      <c r="C3585">
        <v>46.02</v>
      </c>
      <c r="D3585">
        <v>46.54</v>
      </c>
      <c r="E3585">
        <v>45.88</v>
      </c>
      <c r="F3585">
        <v>45.92</v>
      </c>
      <c r="G3585">
        <v>648692</v>
      </c>
      <c r="H3585">
        <v>46.113300000000002</v>
      </c>
    </row>
    <row r="3586" spans="1:8" x14ac:dyDescent="0.3">
      <c r="A3586" t="s">
        <v>274</v>
      </c>
      <c r="B3586" t="s">
        <v>702</v>
      </c>
      <c r="C3586">
        <v>45.98</v>
      </c>
      <c r="D3586">
        <v>46.5</v>
      </c>
      <c r="E3586">
        <v>45.62</v>
      </c>
      <c r="F3586">
        <v>45.92</v>
      </c>
      <c r="G3586">
        <v>448083</v>
      </c>
      <c r="H3586">
        <v>46.013300000000001</v>
      </c>
    </row>
    <row r="3587" spans="1:8" x14ac:dyDescent="0.3">
      <c r="A3587" t="s">
        <v>274</v>
      </c>
      <c r="B3587" t="s">
        <v>139</v>
      </c>
      <c r="C3587">
        <v>45.64</v>
      </c>
      <c r="D3587">
        <v>46.1</v>
      </c>
      <c r="E3587">
        <v>45.04</v>
      </c>
      <c r="F3587">
        <v>45.34</v>
      </c>
      <c r="G3587">
        <v>484111</v>
      </c>
      <c r="H3587">
        <v>45.493299999999998</v>
      </c>
    </row>
    <row r="3588" spans="1:8" x14ac:dyDescent="0.3">
      <c r="A3588" t="s">
        <v>274</v>
      </c>
      <c r="B3588" t="s">
        <v>156</v>
      </c>
      <c r="C3588">
        <v>45.52</v>
      </c>
      <c r="D3588">
        <v>45.52</v>
      </c>
      <c r="E3588">
        <v>44.1</v>
      </c>
      <c r="F3588">
        <v>44.26</v>
      </c>
      <c r="G3588">
        <v>377060</v>
      </c>
      <c r="H3588">
        <v>44.6267</v>
      </c>
    </row>
    <row r="3589" spans="1:8" x14ac:dyDescent="0.3">
      <c r="A3589" t="s">
        <v>274</v>
      </c>
      <c r="B3589" t="s">
        <v>703</v>
      </c>
      <c r="C3589">
        <v>44.5</v>
      </c>
      <c r="D3589">
        <v>45.48</v>
      </c>
      <c r="E3589">
        <v>44.36</v>
      </c>
      <c r="F3589">
        <v>45.16</v>
      </c>
      <c r="G3589">
        <v>199067</v>
      </c>
      <c r="H3589">
        <v>45</v>
      </c>
    </row>
    <row r="3590" spans="1:8" x14ac:dyDescent="0.3">
      <c r="A3590" t="s">
        <v>274</v>
      </c>
      <c r="B3590" t="s">
        <v>223</v>
      </c>
      <c r="C3590">
        <v>45.16</v>
      </c>
      <c r="D3590">
        <v>45.5</v>
      </c>
      <c r="E3590">
        <v>45.04</v>
      </c>
      <c r="F3590">
        <v>45.08</v>
      </c>
      <c r="G3590">
        <v>205900</v>
      </c>
      <c r="H3590">
        <v>45.206699999999998</v>
      </c>
    </row>
    <row r="3591" spans="1:8" x14ac:dyDescent="0.3">
      <c r="A3591" t="s">
        <v>274</v>
      </c>
      <c r="B3591" t="s">
        <v>228</v>
      </c>
      <c r="C3591">
        <v>44.84</v>
      </c>
      <c r="D3591">
        <v>45.5</v>
      </c>
      <c r="E3591">
        <v>44.18</v>
      </c>
      <c r="F3591">
        <v>45.46</v>
      </c>
      <c r="G3591">
        <v>404451</v>
      </c>
      <c r="H3591">
        <v>45.046700000000001</v>
      </c>
    </row>
    <row r="3592" spans="1:8" x14ac:dyDescent="0.3">
      <c r="A3592" t="s">
        <v>274</v>
      </c>
      <c r="B3592" t="s">
        <v>704</v>
      </c>
      <c r="C3592">
        <v>45.52</v>
      </c>
      <c r="D3592">
        <v>46.4</v>
      </c>
      <c r="E3592">
        <v>45.3</v>
      </c>
      <c r="F3592">
        <v>46.4</v>
      </c>
      <c r="G3592">
        <v>407910</v>
      </c>
      <c r="H3592">
        <v>46.033299999999997</v>
      </c>
    </row>
    <row r="3593" spans="1:8" x14ac:dyDescent="0.3">
      <c r="A3593" t="s">
        <v>274</v>
      </c>
      <c r="B3593" t="s">
        <v>705</v>
      </c>
      <c r="C3593">
        <v>46.12</v>
      </c>
      <c r="D3593">
        <v>47.1</v>
      </c>
      <c r="E3593">
        <v>46.06</v>
      </c>
      <c r="F3593">
        <v>46.34</v>
      </c>
      <c r="G3593">
        <v>397826</v>
      </c>
      <c r="H3593">
        <v>46.5</v>
      </c>
    </row>
    <row r="3594" spans="1:8" x14ac:dyDescent="0.3">
      <c r="A3594" t="s">
        <v>274</v>
      </c>
      <c r="B3594" t="s">
        <v>706</v>
      </c>
      <c r="C3594">
        <v>46.4</v>
      </c>
      <c r="D3594">
        <v>47.34</v>
      </c>
      <c r="E3594">
        <v>46.4</v>
      </c>
      <c r="F3594">
        <v>47.24</v>
      </c>
      <c r="G3594">
        <v>275706</v>
      </c>
      <c r="H3594">
        <v>46.993299999999998</v>
      </c>
    </row>
    <row r="3595" spans="1:8" x14ac:dyDescent="0.3">
      <c r="A3595" t="s">
        <v>274</v>
      </c>
      <c r="B3595" t="s">
        <v>265</v>
      </c>
      <c r="C3595">
        <v>47.22</v>
      </c>
      <c r="D3595">
        <v>48.28</v>
      </c>
      <c r="E3595">
        <v>47.06</v>
      </c>
      <c r="F3595">
        <v>48.26</v>
      </c>
      <c r="G3595">
        <v>302387</v>
      </c>
      <c r="H3595">
        <v>47.866700000000002</v>
      </c>
    </row>
    <row r="3596" spans="1:8" x14ac:dyDescent="0.3">
      <c r="A3596" t="s">
        <v>274</v>
      </c>
      <c r="B3596" t="s">
        <v>707</v>
      </c>
      <c r="C3596">
        <v>48.32</v>
      </c>
      <c r="D3596">
        <v>53</v>
      </c>
      <c r="E3596">
        <v>48.26</v>
      </c>
      <c r="F3596">
        <v>50.65</v>
      </c>
      <c r="G3596">
        <v>2272234</v>
      </c>
      <c r="H3596">
        <v>50.636699999999998</v>
      </c>
    </row>
    <row r="3597" spans="1:8" x14ac:dyDescent="0.3">
      <c r="A3597" t="s">
        <v>274</v>
      </c>
      <c r="B3597" t="s">
        <v>271</v>
      </c>
      <c r="C3597">
        <v>50.65</v>
      </c>
      <c r="D3597">
        <v>50.85</v>
      </c>
      <c r="E3597">
        <v>47.92</v>
      </c>
      <c r="F3597">
        <v>49.24</v>
      </c>
      <c r="G3597">
        <v>731026</v>
      </c>
      <c r="H3597">
        <v>49.3367</v>
      </c>
    </row>
    <row r="3598" spans="1:8" x14ac:dyDescent="0.3">
      <c r="A3598" t="s">
        <v>274</v>
      </c>
      <c r="B3598" t="s">
        <v>708</v>
      </c>
      <c r="C3598">
        <v>49.24</v>
      </c>
      <c r="D3598">
        <v>50.1</v>
      </c>
      <c r="E3598">
        <v>47.26</v>
      </c>
      <c r="F3598">
        <v>49.54</v>
      </c>
      <c r="G3598">
        <v>516865</v>
      </c>
      <c r="H3598">
        <v>48.966700000000003</v>
      </c>
    </row>
    <row r="3599" spans="1:8" x14ac:dyDescent="0.3">
      <c r="A3599" t="s">
        <v>274</v>
      </c>
      <c r="B3599" t="s">
        <v>709</v>
      </c>
      <c r="C3599">
        <v>49.54</v>
      </c>
      <c r="D3599">
        <v>49.86</v>
      </c>
      <c r="E3599">
        <v>48.38</v>
      </c>
      <c r="F3599">
        <v>49.6</v>
      </c>
      <c r="G3599">
        <v>566120</v>
      </c>
      <c r="H3599">
        <v>49.28</v>
      </c>
    </row>
    <row r="3600" spans="1:8" x14ac:dyDescent="0.3">
      <c r="A3600" t="s">
        <v>274</v>
      </c>
      <c r="B3600" t="s">
        <v>283</v>
      </c>
      <c r="C3600">
        <v>49.6</v>
      </c>
      <c r="D3600">
        <v>49.6</v>
      </c>
      <c r="E3600">
        <v>48.82</v>
      </c>
      <c r="F3600">
        <v>49.14</v>
      </c>
      <c r="G3600">
        <v>201618</v>
      </c>
      <c r="H3600">
        <v>49.186700000000002</v>
      </c>
    </row>
    <row r="3601" spans="1:8" x14ac:dyDescent="0.3">
      <c r="A3601" t="s">
        <v>274</v>
      </c>
      <c r="B3601" t="s">
        <v>290</v>
      </c>
      <c r="C3601">
        <v>49.14</v>
      </c>
      <c r="D3601">
        <v>49.14</v>
      </c>
      <c r="E3601">
        <v>47.24</v>
      </c>
      <c r="F3601">
        <v>48.7</v>
      </c>
      <c r="G3601">
        <v>613706</v>
      </c>
      <c r="H3601">
        <v>48.36</v>
      </c>
    </row>
    <row r="3602" spans="1:8" x14ac:dyDescent="0.3">
      <c r="A3602" t="s">
        <v>274</v>
      </c>
      <c r="B3602" t="s">
        <v>710</v>
      </c>
      <c r="C3602">
        <v>48.68</v>
      </c>
      <c r="D3602">
        <v>48.68</v>
      </c>
      <c r="E3602">
        <v>46.68</v>
      </c>
      <c r="F3602">
        <v>47.8</v>
      </c>
      <c r="G3602">
        <v>660704</v>
      </c>
      <c r="H3602">
        <v>47.72</v>
      </c>
    </row>
    <row r="3603" spans="1:8" x14ac:dyDescent="0.3">
      <c r="A3603" t="s">
        <v>274</v>
      </c>
      <c r="B3603" t="s">
        <v>512</v>
      </c>
      <c r="C3603">
        <v>47.8</v>
      </c>
      <c r="D3603">
        <v>48.08</v>
      </c>
      <c r="E3603">
        <v>46.38</v>
      </c>
      <c r="F3603">
        <v>47.4</v>
      </c>
      <c r="G3603">
        <v>372443</v>
      </c>
      <c r="H3603">
        <v>47.286700000000003</v>
      </c>
    </row>
    <row r="3604" spans="1:8" x14ac:dyDescent="0.3">
      <c r="A3604" t="s">
        <v>274</v>
      </c>
      <c r="B3604" t="s">
        <v>91</v>
      </c>
      <c r="C3604">
        <v>44</v>
      </c>
      <c r="D3604">
        <v>51.45</v>
      </c>
      <c r="E3604">
        <v>43.5</v>
      </c>
      <c r="F3604">
        <v>47.58</v>
      </c>
      <c r="G3604">
        <v>1975952</v>
      </c>
      <c r="H3604">
        <v>47.51</v>
      </c>
    </row>
    <row r="3605" spans="1:8" x14ac:dyDescent="0.3">
      <c r="A3605" t="s">
        <v>274</v>
      </c>
      <c r="B3605" t="s">
        <v>93</v>
      </c>
      <c r="C3605">
        <v>48.5</v>
      </c>
      <c r="D3605">
        <v>50.25</v>
      </c>
      <c r="E3605">
        <v>47.5</v>
      </c>
      <c r="F3605">
        <v>48.08</v>
      </c>
      <c r="G3605">
        <v>1791616</v>
      </c>
      <c r="H3605">
        <v>48.61</v>
      </c>
    </row>
    <row r="3606" spans="1:8" x14ac:dyDescent="0.3">
      <c r="A3606" t="s">
        <v>274</v>
      </c>
      <c r="B3606" t="s">
        <v>711</v>
      </c>
      <c r="C3606">
        <v>48.46</v>
      </c>
      <c r="D3606">
        <v>48.52</v>
      </c>
      <c r="E3606">
        <v>46.36</v>
      </c>
      <c r="F3606">
        <v>46.5</v>
      </c>
      <c r="G3606">
        <v>701793</v>
      </c>
      <c r="H3606">
        <v>47.1267</v>
      </c>
    </row>
    <row r="3607" spans="1:8" x14ac:dyDescent="0.3">
      <c r="A3607" t="s">
        <v>274</v>
      </c>
      <c r="B3607" t="s">
        <v>712</v>
      </c>
      <c r="C3607">
        <v>47.5</v>
      </c>
      <c r="D3607">
        <v>47.5</v>
      </c>
      <c r="E3607">
        <v>45.64</v>
      </c>
      <c r="F3607">
        <v>46.1</v>
      </c>
      <c r="G3607">
        <v>271762</v>
      </c>
      <c r="H3607">
        <v>46.4133</v>
      </c>
    </row>
    <row r="3608" spans="1:8" x14ac:dyDescent="0.3">
      <c r="A3608" t="s">
        <v>274</v>
      </c>
      <c r="B3608" t="s">
        <v>162</v>
      </c>
      <c r="C3608">
        <v>46.1</v>
      </c>
      <c r="D3608">
        <v>46.32</v>
      </c>
      <c r="E3608">
        <v>45</v>
      </c>
      <c r="F3608">
        <v>46.1</v>
      </c>
      <c r="G3608">
        <v>286714</v>
      </c>
      <c r="H3608">
        <v>45.806699999999999</v>
      </c>
    </row>
    <row r="3609" spans="1:8" x14ac:dyDescent="0.3">
      <c r="A3609" t="s">
        <v>274</v>
      </c>
      <c r="B3609" t="s">
        <v>220</v>
      </c>
      <c r="C3609">
        <v>46.1</v>
      </c>
      <c r="D3609">
        <v>47.2</v>
      </c>
      <c r="E3609">
        <v>44.5</v>
      </c>
      <c r="F3609">
        <v>46.2</v>
      </c>
      <c r="G3609">
        <v>749272</v>
      </c>
      <c r="H3609">
        <v>45.966700000000003</v>
      </c>
    </row>
    <row r="3610" spans="1:8" x14ac:dyDescent="0.3">
      <c r="A3610" t="s">
        <v>274</v>
      </c>
      <c r="B3610" t="s">
        <v>713</v>
      </c>
      <c r="C3610">
        <v>46.4</v>
      </c>
      <c r="D3610">
        <v>47</v>
      </c>
      <c r="E3610">
        <v>46.04</v>
      </c>
      <c r="F3610">
        <v>46.94</v>
      </c>
      <c r="G3610">
        <v>468578</v>
      </c>
      <c r="H3610">
        <v>46.66</v>
      </c>
    </row>
    <row r="3611" spans="1:8" x14ac:dyDescent="0.3">
      <c r="A3611" t="s">
        <v>274</v>
      </c>
      <c r="B3611" t="s">
        <v>714</v>
      </c>
      <c r="C3611">
        <v>46.9</v>
      </c>
      <c r="D3611">
        <v>47.22</v>
      </c>
      <c r="E3611">
        <v>46.02</v>
      </c>
      <c r="F3611">
        <v>46.7</v>
      </c>
      <c r="G3611">
        <v>275501</v>
      </c>
      <c r="H3611">
        <v>46.646700000000003</v>
      </c>
    </row>
    <row r="3612" spans="1:8" x14ac:dyDescent="0.3">
      <c r="A3612" t="s">
        <v>274</v>
      </c>
      <c r="B3612" t="s">
        <v>715</v>
      </c>
      <c r="C3612">
        <v>46.62</v>
      </c>
      <c r="D3612">
        <v>49.06</v>
      </c>
      <c r="E3612">
        <v>46.28</v>
      </c>
      <c r="F3612">
        <v>49.06</v>
      </c>
      <c r="G3612">
        <v>778695</v>
      </c>
      <c r="H3612">
        <v>48.133299999999998</v>
      </c>
    </row>
    <row r="3613" spans="1:8" x14ac:dyDescent="0.3">
      <c r="A3613" t="s">
        <v>274</v>
      </c>
      <c r="B3613" t="s">
        <v>235</v>
      </c>
      <c r="C3613">
        <v>49.2</v>
      </c>
      <c r="D3613">
        <v>51.65</v>
      </c>
      <c r="E3613">
        <v>47.98</v>
      </c>
      <c r="F3613">
        <v>50.1</v>
      </c>
      <c r="G3613">
        <v>980504</v>
      </c>
      <c r="H3613">
        <v>49.91</v>
      </c>
    </row>
    <row r="3614" spans="1:8" x14ac:dyDescent="0.3">
      <c r="A3614" t="s">
        <v>274</v>
      </c>
      <c r="B3614" t="s">
        <v>259</v>
      </c>
      <c r="C3614">
        <v>50.45</v>
      </c>
      <c r="D3614">
        <v>52.95</v>
      </c>
      <c r="E3614">
        <v>49.1</v>
      </c>
      <c r="F3614">
        <v>49.1</v>
      </c>
      <c r="G3614">
        <v>399696</v>
      </c>
      <c r="H3614">
        <v>50.383299999999998</v>
      </c>
    </row>
    <row r="3615" spans="1:8" x14ac:dyDescent="0.3">
      <c r="A3615" t="s">
        <v>274</v>
      </c>
      <c r="B3615" t="s">
        <v>716</v>
      </c>
      <c r="C3615">
        <v>49.38</v>
      </c>
      <c r="D3615">
        <v>49.62</v>
      </c>
      <c r="E3615">
        <v>48.88</v>
      </c>
      <c r="F3615">
        <v>49.5</v>
      </c>
      <c r="G3615">
        <v>333009</v>
      </c>
      <c r="H3615">
        <v>49.333300000000001</v>
      </c>
    </row>
    <row r="3616" spans="1:8" x14ac:dyDescent="0.3">
      <c r="A3616" t="s">
        <v>274</v>
      </c>
      <c r="B3616" t="s">
        <v>269</v>
      </c>
      <c r="C3616">
        <v>49.54</v>
      </c>
      <c r="D3616">
        <v>52.5</v>
      </c>
      <c r="E3616">
        <v>49.32</v>
      </c>
      <c r="F3616">
        <v>50.5</v>
      </c>
      <c r="G3616">
        <v>630961</v>
      </c>
      <c r="H3616">
        <v>50.773299999999999</v>
      </c>
    </row>
    <row r="3617" spans="1:8" x14ac:dyDescent="0.3">
      <c r="A3617" t="s">
        <v>274</v>
      </c>
      <c r="B3617" t="s">
        <v>282</v>
      </c>
      <c r="C3617">
        <v>51.55</v>
      </c>
      <c r="D3617">
        <v>52.05</v>
      </c>
      <c r="E3617">
        <v>49.7</v>
      </c>
      <c r="F3617">
        <v>52.05</v>
      </c>
      <c r="G3617">
        <v>251006</v>
      </c>
      <c r="H3617">
        <v>51.2667</v>
      </c>
    </row>
    <row r="3618" spans="1:8" x14ac:dyDescent="0.3">
      <c r="A3618" t="s">
        <v>274</v>
      </c>
      <c r="B3618" t="s">
        <v>717</v>
      </c>
      <c r="C3618">
        <v>51.7</v>
      </c>
      <c r="D3618">
        <v>52.85</v>
      </c>
      <c r="E3618">
        <v>49.14</v>
      </c>
      <c r="F3618">
        <v>51.4</v>
      </c>
      <c r="G3618">
        <v>1051708</v>
      </c>
      <c r="H3618">
        <v>51.13</v>
      </c>
    </row>
    <row r="3619" spans="1:8" x14ac:dyDescent="0.3">
      <c r="A3619" t="s">
        <v>274</v>
      </c>
      <c r="B3619" t="s">
        <v>285</v>
      </c>
      <c r="C3619">
        <v>51.15</v>
      </c>
      <c r="D3619">
        <v>52.05</v>
      </c>
      <c r="E3619">
        <v>50</v>
      </c>
      <c r="F3619">
        <v>51.3</v>
      </c>
      <c r="G3619">
        <v>828637</v>
      </c>
      <c r="H3619">
        <v>51.116700000000002</v>
      </c>
    </row>
    <row r="3620" spans="1:8" x14ac:dyDescent="0.3">
      <c r="A3620" t="s">
        <v>274</v>
      </c>
      <c r="B3620" t="s">
        <v>718</v>
      </c>
      <c r="C3620">
        <v>50.5</v>
      </c>
      <c r="D3620">
        <v>51.35</v>
      </c>
      <c r="E3620">
        <v>50.2</v>
      </c>
      <c r="F3620">
        <v>50.8</v>
      </c>
      <c r="G3620">
        <v>255238</v>
      </c>
      <c r="H3620">
        <v>50.783299999999997</v>
      </c>
    </row>
    <row r="3621" spans="1:8" x14ac:dyDescent="0.3">
      <c r="A3621" t="s">
        <v>274</v>
      </c>
      <c r="B3621" t="s">
        <v>291</v>
      </c>
      <c r="C3621">
        <v>50.8</v>
      </c>
      <c r="D3621">
        <v>51</v>
      </c>
      <c r="E3621">
        <v>49.62</v>
      </c>
      <c r="F3621">
        <v>50.7</v>
      </c>
      <c r="G3621">
        <v>287732</v>
      </c>
      <c r="H3621">
        <v>50.44</v>
      </c>
    </row>
    <row r="3622" spans="1:8" x14ac:dyDescent="0.3">
      <c r="A3622" t="s">
        <v>274</v>
      </c>
      <c r="B3622" t="s">
        <v>295</v>
      </c>
      <c r="C3622">
        <v>50.7</v>
      </c>
      <c r="D3622">
        <v>53.75</v>
      </c>
      <c r="E3622">
        <v>49.86</v>
      </c>
      <c r="F3622">
        <v>51.9</v>
      </c>
      <c r="G3622">
        <v>777776</v>
      </c>
      <c r="H3622">
        <v>51.8367</v>
      </c>
    </row>
    <row r="3623" spans="1:8" x14ac:dyDescent="0.3">
      <c r="A3623" t="s">
        <v>274</v>
      </c>
      <c r="B3623" t="s">
        <v>298</v>
      </c>
      <c r="C3623">
        <v>52.5</v>
      </c>
      <c r="D3623">
        <v>53</v>
      </c>
      <c r="E3623">
        <v>50.95</v>
      </c>
      <c r="F3623">
        <v>50.95</v>
      </c>
      <c r="G3623">
        <v>498928</v>
      </c>
      <c r="H3623">
        <v>51.633299999999998</v>
      </c>
    </row>
    <row r="3624" spans="1:8" x14ac:dyDescent="0.3">
      <c r="A3624" t="s">
        <v>274</v>
      </c>
      <c r="B3624" t="s">
        <v>719</v>
      </c>
      <c r="C3624">
        <v>51</v>
      </c>
      <c r="D3624">
        <v>51.55</v>
      </c>
      <c r="E3624">
        <v>49.44</v>
      </c>
      <c r="F3624">
        <v>49.52</v>
      </c>
      <c r="G3624">
        <v>947124</v>
      </c>
      <c r="H3624">
        <v>50.17</v>
      </c>
    </row>
    <row r="3625" spans="1:8" x14ac:dyDescent="0.3">
      <c r="A3625" t="s">
        <v>274</v>
      </c>
      <c r="B3625" t="s">
        <v>720</v>
      </c>
      <c r="C3625">
        <v>49.52</v>
      </c>
      <c r="D3625">
        <v>50.7</v>
      </c>
      <c r="E3625">
        <v>49.42</v>
      </c>
      <c r="F3625">
        <v>50.4</v>
      </c>
      <c r="G3625">
        <v>544849</v>
      </c>
      <c r="H3625">
        <v>50.173299999999998</v>
      </c>
    </row>
    <row r="3626" spans="1:8" x14ac:dyDescent="0.3">
      <c r="A3626" t="s">
        <v>274</v>
      </c>
      <c r="B3626" t="s">
        <v>721</v>
      </c>
      <c r="C3626">
        <v>50.45</v>
      </c>
      <c r="D3626">
        <v>52.05</v>
      </c>
      <c r="E3626">
        <v>50.25</v>
      </c>
      <c r="F3626">
        <v>50.8</v>
      </c>
      <c r="G3626">
        <v>653139</v>
      </c>
      <c r="H3626">
        <v>51.033299999999997</v>
      </c>
    </row>
    <row r="3627" spans="1:8" x14ac:dyDescent="0.3">
      <c r="A3627" t="s">
        <v>274</v>
      </c>
      <c r="B3627" t="s">
        <v>96</v>
      </c>
      <c r="C3627">
        <v>50.8</v>
      </c>
      <c r="D3627">
        <v>51</v>
      </c>
      <c r="E3627">
        <v>50.35</v>
      </c>
      <c r="F3627">
        <v>50.35</v>
      </c>
      <c r="G3627">
        <v>236391</v>
      </c>
      <c r="H3627">
        <v>50.566699999999997</v>
      </c>
    </row>
    <row r="3628" spans="1:8" x14ac:dyDescent="0.3">
      <c r="A3628" t="s">
        <v>274</v>
      </c>
      <c r="B3628" t="s">
        <v>722</v>
      </c>
      <c r="C3628">
        <v>50.35</v>
      </c>
      <c r="D3628">
        <v>52.45</v>
      </c>
      <c r="E3628">
        <v>50.35</v>
      </c>
      <c r="F3628">
        <v>51.6</v>
      </c>
      <c r="G3628">
        <v>326017</v>
      </c>
      <c r="H3628">
        <v>51.466700000000003</v>
      </c>
    </row>
    <row r="3629" spans="1:8" x14ac:dyDescent="0.3">
      <c r="A3629" t="s">
        <v>274</v>
      </c>
      <c r="B3629" t="s">
        <v>164</v>
      </c>
      <c r="C3629">
        <v>51.6</v>
      </c>
      <c r="D3629">
        <v>52.15</v>
      </c>
      <c r="E3629">
        <v>50.8</v>
      </c>
      <c r="F3629">
        <v>51.55</v>
      </c>
      <c r="G3629">
        <v>317429</v>
      </c>
      <c r="H3629">
        <v>51.5</v>
      </c>
    </row>
    <row r="3630" spans="1:8" x14ac:dyDescent="0.3">
      <c r="A3630" t="s">
        <v>274</v>
      </c>
      <c r="B3630" t="s">
        <v>723</v>
      </c>
      <c r="C3630">
        <v>51.7</v>
      </c>
      <c r="D3630">
        <v>53</v>
      </c>
      <c r="E3630">
        <v>51.45</v>
      </c>
      <c r="F3630">
        <v>52.7</v>
      </c>
      <c r="G3630">
        <v>733660</v>
      </c>
      <c r="H3630">
        <v>52.383299999999998</v>
      </c>
    </row>
    <row r="3631" spans="1:8" x14ac:dyDescent="0.3">
      <c r="A3631" t="s">
        <v>274</v>
      </c>
      <c r="B3631" t="s">
        <v>724</v>
      </c>
      <c r="C3631">
        <v>52.5</v>
      </c>
      <c r="D3631">
        <v>53</v>
      </c>
      <c r="E3631">
        <v>51.1</v>
      </c>
      <c r="F3631">
        <v>53</v>
      </c>
      <c r="G3631">
        <v>638890</v>
      </c>
      <c r="H3631">
        <v>52.366700000000002</v>
      </c>
    </row>
    <row r="3632" spans="1:8" x14ac:dyDescent="0.3">
      <c r="A3632" t="s">
        <v>274</v>
      </c>
      <c r="B3632" t="s">
        <v>725</v>
      </c>
      <c r="C3632">
        <v>52.75</v>
      </c>
      <c r="D3632">
        <v>52.95</v>
      </c>
      <c r="E3632">
        <v>51.6</v>
      </c>
      <c r="F3632">
        <v>52.1</v>
      </c>
      <c r="G3632">
        <v>633955</v>
      </c>
      <c r="H3632">
        <v>52.216700000000003</v>
      </c>
    </row>
    <row r="3633" spans="1:8" x14ac:dyDescent="0.3">
      <c r="A3633" t="s">
        <v>274</v>
      </c>
      <c r="B3633" t="s">
        <v>242</v>
      </c>
      <c r="C3633">
        <v>52.1</v>
      </c>
      <c r="D3633">
        <v>52.1</v>
      </c>
      <c r="E3633">
        <v>51</v>
      </c>
      <c r="F3633">
        <v>51.6</v>
      </c>
      <c r="G3633">
        <v>444961</v>
      </c>
      <c r="H3633">
        <v>51.566699999999997</v>
      </c>
    </row>
    <row r="3634" spans="1:8" x14ac:dyDescent="0.3">
      <c r="A3634" t="s">
        <v>274</v>
      </c>
      <c r="B3634" t="s">
        <v>726</v>
      </c>
      <c r="C3634">
        <v>51.6</v>
      </c>
      <c r="D3634">
        <v>52.15</v>
      </c>
      <c r="E3634">
        <v>50.45</v>
      </c>
      <c r="F3634">
        <v>52.1</v>
      </c>
      <c r="G3634">
        <v>744785</v>
      </c>
      <c r="H3634">
        <v>51.566699999999997</v>
      </c>
    </row>
    <row r="3635" spans="1:8" x14ac:dyDescent="0.3">
      <c r="A3635" t="s">
        <v>274</v>
      </c>
      <c r="B3635" t="s">
        <v>727</v>
      </c>
      <c r="C3635">
        <v>51.9</v>
      </c>
      <c r="D3635">
        <v>52.4</v>
      </c>
      <c r="E3635">
        <v>50.85</v>
      </c>
      <c r="F3635">
        <v>50.85</v>
      </c>
      <c r="G3635">
        <v>419035</v>
      </c>
      <c r="H3635">
        <v>51.366700000000002</v>
      </c>
    </row>
    <row r="3636" spans="1:8" x14ac:dyDescent="0.3">
      <c r="A3636" t="s">
        <v>274</v>
      </c>
      <c r="B3636" t="s">
        <v>728</v>
      </c>
      <c r="C3636">
        <v>50.9</v>
      </c>
      <c r="D3636">
        <v>51.25</v>
      </c>
      <c r="E3636">
        <v>50.15</v>
      </c>
      <c r="F3636">
        <v>50.25</v>
      </c>
      <c r="G3636">
        <v>529876</v>
      </c>
      <c r="H3636">
        <v>50.55</v>
      </c>
    </row>
    <row r="3637" spans="1:8" x14ac:dyDescent="0.3">
      <c r="A3637" t="s">
        <v>274</v>
      </c>
      <c r="B3637" t="s">
        <v>729</v>
      </c>
      <c r="C3637">
        <v>50.25</v>
      </c>
      <c r="D3637">
        <v>51.2</v>
      </c>
      <c r="E3637">
        <v>50.1</v>
      </c>
      <c r="F3637">
        <v>51.15</v>
      </c>
      <c r="G3637">
        <v>561505</v>
      </c>
      <c r="H3637">
        <v>50.816699999999997</v>
      </c>
    </row>
    <row r="3638" spans="1:8" x14ac:dyDescent="0.3">
      <c r="A3638" t="s">
        <v>274</v>
      </c>
      <c r="B3638" t="s">
        <v>730</v>
      </c>
      <c r="C3638">
        <v>50.7</v>
      </c>
      <c r="D3638">
        <v>51.1</v>
      </c>
      <c r="E3638">
        <v>49.88</v>
      </c>
      <c r="F3638">
        <v>50.5</v>
      </c>
      <c r="G3638">
        <v>578538</v>
      </c>
      <c r="H3638">
        <v>50.493299999999998</v>
      </c>
    </row>
    <row r="3639" spans="1:8" x14ac:dyDescent="0.3">
      <c r="A3639" t="s">
        <v>274</v>
      </c>
      <c r="B3639" t="s">
        <v>731</v>
      </c>
      <c r="C3639">
        <v>50.4</v>
      </c>
      <c r="D3639">
        <v>50.75</v>
      </c>
      <c r="E3639">
        <v>49.8</v>
      </c>
      <c r="F3639">
        <v>49.8</v>
      </c>
      <c r="G3639">
        <v>345108</v>
      </c>
      <c r="H3639">
        <v>50.116700000000002</v>
      </c>
    </row>
    <row r="3640" spans="1:8" x14ac:dyDescent="0.3">
      <c r="A3640" t="s">
        <v>274</v>
      </c>
      <c r="B3640" t="s">
        <v>732</v>
      </c>
      <c r="C3640">
        <v>49.9</v>
      </c>
      <c r="D3640">
        <v>50.1</v>
      </c>
      <c r="E3640">
        <v>49.54</v>
      </c>
      <c r="F3640">
        <v>49.54</v>
      </c>
      <c r="G3640">
        <v>277445</v>
      </c>
      <c r="H3640">
        <v>49.726700000000001</v>
      </c>
    </row>
    <row r="3641" spans="1:8" x14ac:dyDescent="0.3">
      <c r="A3641" t="s">
        <v>274</v>
      </c>
      <c r="B3641" t="s">
        <v>733</v>
      </c>
      <c r="C3641">
        <v>49.54</v>
      </c>
      <c r="D3641">
        <v>50.8</v>
      </c>
      <c r="E3641">
        <v>49.5</v>
      </c>
      <c r="F3641">
        <v>50.1</v>
      </c>
      <c r="G3641">
        <v>400257</v>
      </c>
      <c r="H3641">
        <v>50.133299999999998</v>
      </c>
    </row>
    <row r="3642" spans="1:8" x14ac:dyDescent="0.3">
      <c r="A3642" t="s">
        <v>274</v>
      </c>
      <c r="B3642" t="s">
        <v>734</v>
      </c>
      <c r="C3642">
        <v>50.1</v>
      </c>
      <c r="D3642">
        <v>51.1</v>
      </c>
      <c r="E3642">
        <v>50.1</v>
      </c>
      <c r="F3642">
        <v>50.75</v>
      </c>
      <c r="G3642">
        <v>411765</v>
      </c>
      <c r="H3642">
        <v>50.65</v>
      </c>
    </row>
    <row r="3643" spans="1:8" x14ac:dyDescent="0.3">
      <c r="A3643" t="s">
        <v>274</v>
      </c>
      <c r="B3643" t="s">
        <v>735</v>
      </c>
      <c r="C3643">
        <v>51.15</v>
      </c>
      <c r="D3643">
        <v>51.15</v>
      </c>
      <c r="E3643">
        <v>50.2</v>
      </c>
      <c r="F3643">
        <v>50.55</v>
      </c>
      <c r="G3643">
        <v>170049</v>
      </c>
      <c r="H3643">
        <v>50.633299999999998</v>
      </c>
    </row>
    <row r="3644" spans="1:8" x14ac:dyDescent="0.3">
      <c r="A3644" t="s">
        <v>545</v>
      </c>
      <c r="B3644" t="s">
        <v>696</v>
      </c>
      <c r="C3644">
        <v>5.08</v>
      </c>
      <c r="D3644">
        <v>5.09</v>
      </c>
      <c r="E3644">
        <v>4.9800000000000004</v>
      </c>
      <c r="F3644">
        <v>5.01</v>
      </c>
      <c r="G3644">
        <v>6952280</v>
      </c>
      <c r="H3644">
        <v>5.0266999999999999</v>
      </c>
    </row>
    <row r="3645" spans="1:8" x14ac:dyDescent="0.3">
      <c r="A3645" t="s">
        <v>545</v>
      </c>
      <c r="B3645" t="s">
        <v>697</v>
      </c>
      <c r="C3645">
        <v>5.01</v>
      </c>
      <c r="D3645">
        <v>5.0599999999999996</v>
      </c>
      <c r="E3645">
        <v>4.93</v>
      </c>
      <c r="F3645">
        <v>4.9800000000000004</v>
      </c>
      <c r="G3645">
        <v>7396315</v>
      </c>
      <c r="H3645">
        <v>4.99</v>
      </c>
    </row>
    <row r="3646" spans="1:8" x14ac:dyDescent="0.3">
      <c r="A3646" t="s">
        <v>545</v>
      </c>
      <c r="B3646" t="s">
        <v>698</v>
      </c>
      <c r="C3646">
        <v>4.9800000000000004</v>
      </c>
      <c r="D3646">
        <v>5.05</v>
      </c>
      <c r="E3646">
        <v>4.9400000000000004</v>
      </c>
      <c r="F3646">
        <v>4.97</v>
      </c>
      <c r="G3646">
        <v>7963889</v>
      </c>
      <c r="H3646">
        <v>4.9866999999999999</v>
      </c>
    </row>
    <row r="3647" spans="1:8" x14ac:dyDescent="0.3">
      <c r="A3647" t="s">
        <v>545</v>
      </c>
      <c r="B3647" t="s">
        <v>699</v>
      </c>
      <c r="C3647">
        <v>4.97</v>
      </c>
      <c r="D3647">
        <v>5</v>
      </c>
      <c r="E3647">
        <v>4.84</v>
      </c>
      <c r="F3647">
        <v>4.84</v>
      </c>
      <c r="G3647">
        <v>9109889</v>
      </c>
      <c r="H3647">
        <v>4.8933</v>
      </c>
    </row>
    <row r="3648" spans="1:8" x14ac:dyDescent="0.3">
      <c r="A3648" t="s">
        <v>545</v>
      </c>
      <c r="B3648" t="s">
        <v>700</v>
      </c>
      <c r="C3648">
        <v>4.8499999999999996</v>
      </c>
      <c r="D3648">
        <v>4.91</v>
      </c>
      <c r="E3648">
        <v>4.6500000000000004</v>
      </c>
      <c r="F3648">
        <v>4.6900000000000004</v>
      </c>
      <c r="G3648">
        <v>11389270</v>
      </c>
      <c r="H3648">
        <v>4.75</v>
      </c>
    </row>
    <row r="3649" spans="1:8" x14ac:dyDescent="0.3">
      <c r="A3649" t="s">
        <v>545</v>
      </c>
      <c r="B3649" t="s">
        <v>77</v>
      </c>
      <c r="C3649">
        <v>4.68</v>
      </c>
      <c r="D3649">
        <v>4.79</v>
      </c>
      <c r="E3649">
        <v>4.5999999999999996</v>
      </c>
      <c r="F3649">
        <v>4.62</v>
      </c>
      <c r="G3649">
        <v>9211399</v>
      </c>
      <c r="H3649">
        <v>4.67</v>
      </c>
    </row>
    <row r="3650" spans="1:8" x14ac:dyDescent="0.3">
      <c r="A3650" t="s">
        <v>545</v>
      </c>
      <c r="B3650" t="s">
        <v>701</v>
      </c>
      <c r="C3650">
        <v>4.62</v>
      </c>
      <c r="D3650">
        <v>4.67</v>
      </c>
      <c r="E3650">
        <v>4.57</v>
      </c>
      <c r="F3650">
        <v>4.5999999999999996</v>
      </c>
      <c r="G3650">
        <v>6812059</v>
      </c>
      <c r="H3650">
        <v>4.6132999999999997</v>
      </c>
    </row>
    <row r="3651" spans="1:8" x14ac:dyDescent="0.3">
      <c r="A3651" t="s">
        <v>545</v>
      </c>
      <c r="B3651" t="s">
        <v>702</v>
      </c>
      <c r="C3651">
        <v>4.63</v>
      </c>
      <c r="D3651">
        <v>4.75</v>
      </c>
      <c r="E3651">
        <v>4.51</v>
      </c>
      <c r="F3651">
        <v>4.51</v>
      </c>
      <c r="G3651">
        <v>10308960</v>
      </c>
      <c r="H3651">
        <v>4.59</v>
      </c>
    </row>
    <row r="3652" spans="1:8" x14ac:dyDescent="0.3">
      <c r="A3652" t="s">
        <v>545</v>
      </c>
      <c r="B3652" t="s">
        <v>139</v>
      </c>
      <c r="C3652">
        <v>4.54</v>
      </c>
      <c r="D3652">
        <v>4.96</v>
      </c>
      <c r="E3652">
        <v>4.51</v>
      </c>
      <c r="F3652">
        <v>4.76</v>
      </c>
      <c r="G3652">
        <v>45934790</v>
      </c>
      <c r="H3652">
        <v>4.7432999999999996</v>
      </c>
    </row>
    <row r="3653" spans="1:8" x14ac:dyDescent="0.3">
      <c r="A3653" t="s">
        <v>545</v>
      </c>
      <c r="B3653" t="s">
        <v>156</v>
      </c>
      <c r="C3653">
        <v>4.76</v>
      </c>
      <c r="D3653">
        <v>4.7699999999999996</v>
      </c>
      <c r="E3653">
        <v>4.53</v>
      </c>
      <c r="F3653">
        <v>4.55</v>
      </c>
      <c r="G3653">
        <v>11358380</v>
      </c>
      <c r="H3653">
        <v>4.6166999999999998</v>
      </c>
    </row>
    <row r="3654" spans="1:8" x14ac:dyDescent="0.3">
      <c r="A3654" t="s">
        <v>545</v>
      </c>
      <c r="B3654" t="s">
        <v>703</v>
      </c>
      <c r="C3654">
        <v>4.55</v>
      </c>
      <c r="D3654">
        <v>4.71</v>
      </c>
      <c r="E3654">
        <v>4.5199999999999996</v>
      </c>
      <c r="F3654">
        <v>4.6399999999999997</v>
      </c>
      <c r="G3654">
        <v>11662640</v>
      </c>
      <c r="H3654">
        <v>4.6233000000000004</v>
      </c>
    </row>
    <row r="3655" spans="1:8" x14ac:dyDescent="0.3">
      <c r="A3655" t="s">
        <v>545</v>
      </c>
      <c r="B3655" t="s">
        <v>223</v>
      </c>
      <c r="C3655">
        <v>4.6399999999999997</v>
      </c>
      <c r="D3655">
        <v>4.72</v>
      </c>
      <c r="E3655">
        <v>4.5999999999999996</v>
      </c>
      <c r="F3655">
        <v>4.6900000000000004</v>
      </c>
      <c r="G3655">
        <v>8312486</v>
      </c>
      <c r="H3655">
        <v>4.67</v>
      </c>
    </row>
    <row r="3656" spans="1:8" x14ac:dyDescent="0.3">
      <c r="A3656" t="s">
        <v>545</v>
      </c>
      <c r="B3656" t="s">
        <v>228</v>
      </c>
      <c r="C3656">
        <v>4.6900000000000004</v>
      </c>
      <c r="D3656">
        <v>4.6900000000000004</v>
      </c>
      <c r="E3656">
        <v>4.59</v>
      </c>
      <c r="F3656">
        <v>4.63</v>
      </c>
      <c r="G3656">
        <v>5929219</v>
      </c>
      <c r="H3656">
        <v>4.6367000000000003</v>
      </c>
    </row>
    <row r="3657" spans="1:8" x14ac:dyDescent="0.3">
      <c r="A3657" t="s">
        <v>545</v>
      </c>
      <c r="B3657" t="s">
        <v>704</v>
      </c>
      <c r="C3657">
        <v>4.63</v>
      </c>
      <c r="D3657">
        <v>5.0599999999999996</v>
      </c>
      <c r="E3657">
        <v>4.63</v>
      </c>
      <c r="F3657">
        <v>4.88</v>
      </c>
      <c r="G3657">
        <v>21685030</v>
      </c>
      <c r="H3657">
        <v>4.8567</v>
      </c>
    </row>
    <row r="3658" spans="1:8" x14ac:dyDescent="0.3">
      <c r="A3658" t="s">
        <v>545</v>
      </c>
      <c r="B3658" t="s">
        <v>705</v>
      </c>
      <c r="C3658">
        <v>4.88</v>
      </c>
      <c r="D3658">
        <v>5.31</v>
      </c>
      <c r="E3658">
        <v>4.87</v>
      </c>
      <c r="F3658">
        <v>5.13</v>
      </c>
      <c r="G3658">
        <v>37506280</v>
      </c>
      <c r="H3658">
        <v>5.1032999999999999</v>
      </c>
    </row>
    <row r="3659" spans="1:8" x14ac:dyDescent="0.3">
      <c r="A3659" t="s">
        <v>545</v>
      </c>
      <c r="B3659" t="s">
        <v>706</v>
      </c>
      <c r="C3659">
        <v>5.21</v>
      </c>
      <c r="D3659">
        <v>5.35</v>
      </c>
      <c r="E3659">
        <v>5.07</v>
      </c>
      <c r="F3659">
        <v>5.08</v>
      </c>
      <c r="G3659">
        <v>19456950</v>
      </c>
      <c r="H3659">
        <v>5.1666999999999996</v>
      </c>
    </row>
    <row r="3660" spans="1:8" x14ac:dyDescent="0.3">
      <c r="A3660" t="s">
        <v>545</v>
      </c>
      <c r="B3660" t="s">
        <v>265</v>
      </c>
      <c r="C3660">
        <v>5.08</v>
      </c>
      <c r="D3660">
        <v>5.0999999999999996</v>
      </c>
      <c r="E3660">
        <v>4.96</v>
      </c>
      <c r="F3660">
        <v>4.99</v>
      </c>
      <c r="G3660">
        <v>8392701</v>
      </c>
      <c r="H3660">
        <v>5.0167000000000002</v>
      </c>
    </row>
    <row r="3661" spans="1:8" x14ac:dyDescent="0.3">
      <c r="A3661" t="s">
        <v>545</v>
      </c>
      <c r="B3661" t="s">
        <v>707</v>
      </c>
      <c r="C3661">
        <v>4.92</v>
      </c>
      <c r="D3661">
        <v>4.9800000000000004</v>
      </c>
      <c r="E3661">
        <v>4.78</v>
      </c>
      <c r="F3661">
        <v>4.78</v>
      </c>
      <c r="G3661">
        <v>9108493</v>
      </c>
      <c r="H3661">
        <v>4.8467000000000002</v>
      </c>
    </row>
    <row r="3662" spans="1:8" x14ac:dyDescent="0.3">
      <c r="A3662" t="s">
        <v>545</v>
      </c>
      <c r="B3662" t="s">
        <v>271</v>
      </c>
      <c r="C3662">
        <v>4.78</v>
      </c>
      <c r="D3662">
        <v>5.0199999999999996</v>
      </c>
      <c r="E3662">
        <v>4.6900000000000004</v>
      </c>
      <c r="F3662">
        <v>4.71</v>
      </c>
      <c r="G3662">
        <v>14356520</v>
      </c>
      <c r="H3662">
        <v>4.8067000000000002</v>
      </c>
    </row>
    <row r="3663" spans="1:8" x14ac:dyDescent="0.3">
      <c r="A3663" t="s">
        <v>545</v>
      </c>
      <c r="B3663" t="s">
        <v>708</v>
      </c>
      <c r="C3663">
        <v>4.71</v>
      </c>
      <c r="D3663">
        <v>4.87</v>
      </c>
      <c r="E3663">
        <v>4.68</v>
      </c>
      <c r="F3663">
        <v>4.72</v>
      </c>
      <c r="G3663">
        <v>6827551</v>
      </c>
      <c r="H3663">
        <v>4.7567000000000004</v>
      </c>
    </row>
    <row r="3664" spans="1:8" x14ac:dyDescent="0.3">
      <c r="A3664" t="s">
        <v>545</v>
      </c>
      <c r="B3664" t="s">
        <v>709</v>
      </c>
      <c r="C3664">
        <v>4.8</v>
      </c>
      <c r="D3664">
        <v>4.87</v>
      </c>
      <c r="E3664">
        <v>4.72</v>
      </c>
      <c r="F3664">
        <v>4.78</v>
      </c>
      <c r="G3664">
        <v>5802800</v>
      </c>
      <c r="H3664">
        <v>4.79</v>
      </c>
    </row>
    <row r="3665" spans="1:8" x14ac:dyDescent="0.3">
      <c r="A3665" t="s">
        <v>545</v>
      </c>
      <c r="B3665" t="s">
        <v>283</v>
      </c>
      <c r="C3665">
        <v>4.79</v>
      </c>
      <c r="D3665">
        <v>4.8</v>
      </c>
      <c r="E3665">
        <v>4.54</v>
      </c>
      <c r="F3665">
        <v>4.5599999999999996</v>
      </c>
      <c r="G3665">
        <v>12238630</v>
      </c>
      <c r="H3665">
        <v>4.6333000000000002</v>
      </c>
    </row>
    <row r="3666" spans="1:8" x14ac:dyDescent="0.3">
      <c r="A3666" t="s">
        <v>545</v>
      </c>
      <c r="B3666" t="s">
        <v>290</v>
      </c>
      <c r="C3666">
        <v>4.5599999999999996</v>
      </c>
      <c r="D3666">
        <v>4.59</v>
      </c>
      <c r="E3666">
        <v>4.4000000000000004</v>
      </c>
      <c r="F3666">
        <v>4.41</v>
      </c>
      <c r="G3666">
        <v>5249568</v>
      </c>
      <c r="H3666">
        <v>4.4667000000000003</v>
      </c>
    </row>
    <row r="3667" spans="1:8" x14ac:dyDescent="0.3">
      <c r="A3667" t="s">
        <v>545</v>
      </c>
      <c r="B3667" t="s">
        <v>710</v>
      </c>
      <c r="C3667">
        <v>4.55</v>
      </c>
      <c r="D3667">
        <v>4.75</v>
      </c>
      <c r="E3667">
        <v>4.46</v>
      </c>
      <c r="F3667">
        <v>4.5199999999999996</v>
      </c>
      <c r="G3667">
        <v>16661600</v>
      </c>
      <c r="H3667">
        <v>4.5766999999999998</v>
      </c>
    </row>
    <row r="3668" spans="1:8" x14ac:dyDescent="0.3">
      <c r="A3668" t="s">
        <v>545</v>
      </c>
      <c r="B3668" t="s">
        <v>512</v>
      </c>
      <c r="C3668">
        <v>4.58</v>
      </c>
      <c r="D3668">
        <v>4.66</v>
      </c>
      <c r="E3668">
        <v>4.47</v>
      </c>
      <c r="F3668">
        <v>4.4800000000000004</v>
      </c>
      <c r="G3668">
        <v>8305356</v>
      </c>
      <c r="H3668">
        <v>4.5366999999999997</v>
      </c>
    </row>
    <row r="3669" spans="1:8" x14ac:dyDescent="0.3">
      <c r="A3669" t="s">
        <v>545</v>
      </c>
      <c r="B3669" t="s">
        <v>91</v>
      </c>
      <c r="C3669">
        <v>4.04</v>
      </c>
      <c r="D3669">
        <v>4.28</v>
      </c>
      <c r="E3669">
        <v>4.04</v>
      </c>
      <c r="F3669">
        <v>4.21</v>
      </c>
      <c r="G3669">
        <v>8705503</v>
      </c>
      <c r="H3669">
        <v>4.1767000000000003</v>
      </c>
    </row>
    <row r="3670" spans="1:8" x14ac:dyDescent="0.3">
      <c r="A3670" t="s">
        <v>545</v>
      </c>
      <c r="B3670" t="s">
        <v>93</v>
      </c>
      <c r="C3670">
        <v>4.1500000000000004</v>
      </c>
      <c r="D3670">
        <v>4.62</v>
      </c>
      <c r="E3670">
        <v>4.1500000000000004</v>
      </c>
      <c r="F3670">
        <v>4.4000000000000004</v>
      </c>
      <c r="G3670">
        <v>15531540</v>
      </c>
      <c r="H3670">
        <v>4.3899999999999997</v>
      </c>
    </row>
    <row r="3671" spans="1:8" x14ac:dyDescent="0.3">
      <c r="A3671" t="s">
        <v>545</v>
      </c>
      <c r="B3671" t="s">
        <v>711</v>
      </c>
      <c r="C3671">
        <v>4.4000000000000004</v>
      </c>
      <c r="D3671">
        <v>4.84</v>
      </c>
      <c r="E3671">
        <v>4.37</v>
      </c>
      <c r="F3671">
        <v>4.76</v>
      </c>
      <c r="G3671">
        <v>26534170</v>
      </c>
      <c r="H3671">
        <v>4.6566999999999998</v>
      </c>
    </row>
    <row r="3672" spans="1:8" x14ac:dyDescent="0.3">
      <c r="A3672" t="s">
        <v>545</v>
      </c>
      <c r="B3672" t="s">
        <v>712</v>
      </c>
      <c r="C3672">
        <v>4.8499999999999996</v>
      </c>
      <c r="D3672">
        <v>5.03</v>
      </c>
      <c r="E3672">
        <v>4.75</v>
      </c>
      <c r="F3672">
        <v>4.79</v>
      </c>
      <c r="G3672">
        <v>27823750</v>
      </c>
      <c r="H3672">
        <v>4.8567</v>
      </c>
    </row>
    <row r="3673" spans="1:8" x14ac:dyDescent="0.3">
      <c r="A3673" t="s">
        <v>545</v>
      </c>
      <c r="B3673" t="s">
        <v>162</v>
      </c>
      <c r="C3673">
        <v>4.8099999999999996</v>
      </c>
      <c r="D3673">
        <v>4.8099999999999996</v>
      </c>
      <c r="E3673">
        <v>4.46</v>
      </c>
      <c r="F3673">
        <v>4.51</v>
      </c>
      <c r="G3673">
        <v>9872899</v>
      </c>
      <c r="H3673">
        <v>4.5933000000000002</v>
      </c>
    </row>
    <row r="3674" spans="1:8" x14ac:dyDescent="0.3">
      <c r="A3674" t="s">
        <v>545</v>
      </c>
      <c r="B3674" t="s">
        <v>220</v>
      </c>
      <c r="C3674">
        <v>4.45</v>
      </c>
      <c r="D3674">
        <v>4.57</v>
      </c>
      <c r="E3674">
        <v>4.37</v>
      </c>
      <c r="F3674">
        <v>4.4000000000000004</v>
      </c>
      <c r="G3674">
        <v>5696667</v>
      </c>
      <c r="H3674">
        <v>4.4466999999999999</v>
      </c>
    </row>
    <row r="3675" spans="1:8" x14ac:dyDescent="0.3">
      <c r="A3675" t="s">
        <v>545</v>
      </c>
      <c r="B3675" t="s">
        <v>713</v>
      </c>
      <c r="C3675">
        <v>4.42</v>
      </c>
      <c r="D3675">
        <v>4.53</v>
      </c>
      <c r="E3675">
        <v>4.42</v>
      </c>
      <c r="F3675">
        <v>4.5</v>
      </c>
      <c r="G3675">
        <v>5546788</v>
      </c>
      <c r="H3675">
        <v>4.4832999999999998</v>
      </c>
    </row>
    <row r="3676" spans="1:8" x14ac:dyDescent="0.3">
      <c r="A3676" t="s">
        <v>545</v>
      </c>
      <c r="B3676" t="s">
        <v>714</v>
      </c>
      <c r="C3676">
        <v>4.51</v>
      </c>
      <c r="D3676">
        <v>4.68</v>
      </c>
      <c r="E3676">
        <v>4.4800000000000004</v>
      </c>
      <c r="F3676">
        <v>4.59</v>
      </c>
      <c r="G3676">
        <v>11223180</v>
      </c>
      <c r="H3676">
        <v>4.5833000000000004</v>
      </c>
    </row>
    <row r="3677" spans="1:8" x14ac:dyDescent="0.3">
      <c r="A3677" t="s">
        <v>545</v>
      </c>
      <c r="B3677" t="s">
        <v>715</v>
      </c>
      <c r="C3677">
        <v>4.6399999999999997</v>
      </c>
      <c r="D3677">
        <v>4.6399999999999997</v>
      </c>
      <c r="E3677">
        <v>4.49</v>
      </c>
      <c r="F3677">
        <v>4.5</v>
      </c>
      <c r="G3677">
        <v>5237573</v>
      </c>
      <c r="H3677">
        <v>4.5433000000000003</v>
      </c>
    </row>
    <row r="3678" spans="1:8" x14ac:dyDescent="0.3">
      <c r="A3678" t="s">
        <v>545</v>
      </c>
      <c r="B3678" t="s">
        <v>235</v>
      </c>
      <c r="C3678">
        <v>4.53</v>
      </c>
      <c r="D3678">
        <v>4.58</v>
      </c>
      <c r="E3678">
        <v>4.46</v>
      </c>
      <c r="F3678">
        <v>4.49</v>
      </c>
      <c r="G3678">
        <v>5232895</v>
      </c>
      <c r="H3678">
        <v>4.51</v>
      </c>
    </row>
    <row r="3679" spans="1:8" x14ac:dyDescent="0.3">
      <c r="A3679" t="s">
        <v>545</v>
      </c>
      <c r="B3679" t="s">
        <v>259</v>
      </c>
      <c r="C3679">
        <v>4.49</v>
      </c>
      <c r="D3679">
        <v>4.68</v>
      </c>
      <c r="E3679">
        <v>4.49</v>
      </c>
      <c r="F3679">
        <v>4.51</v>
      </c>
      <c r="G3679">
        <v>7176505</v>
      </c>
      <c r="H3679">
        <v>4.5599999999999996</v>
      </c>
    </row>
    <row r="3680" spans="1:8" x14ac:dyDescent="0.3">
      <c r="A3680" t="s">
        <v>545</v>
      </c>
      <c r="B3680" t="s">
        <v>716</v>
      </c>
      <c r="C3680">
        <v>4.51</v>
      </c>
      <c r="D3680">
        <v>4.5999999999999996</v>
      </c>
      <c r="E3680">
        <v>4.4800000000000004</v>
      </c>
      <c r="F3680">
        <v>4.54</v>
      </c>
      <c r="G3680">
        <v>3468902</v>
      </c>
      <c r="H3680">
        <v>4.54</v>
      </c>
    </row>
    <row r="3681" spans="1:8" x14ac:dyDescent="0.3">
      <c r="A3681" t="s">
        <v>545</v>
      </c>
      <c r="B3681" t="s">
        <v>269</v>
      </c>
      <c r="C3681">
        <v>4.54</v>
      </c>
      <c r="D3681">
        <v>4.82</v>
      </c>
      <c r="E3681">
        <v>4.5</v>
      </c>
      <c r="F3681">
        <v>4.59</v>
      </c>
      <c r="G3681">
        <v>14367230</v>
      </c>
      <c r="H3681">
        <v>4.6367000000000003</v>
      </c>
    </row>
    <row r="3682" spans="1:8" x14ac:dyDescent="0.3">
      <c r="A3682" t="s">
        <v>545</v>
      </c>
      <c r="B3682" t="s">
        <v>282</v>
      </c>
      <c r="C3682">
        <v>4.59</v>
      </c>
      <c r="D3682">
        <v>4.5999999999999996</v>
      </c>
      <c r="E3682">
        <v>4.53</v>
      </c>
      <c r="F3682">
        <v>4.55</v>
      </c>
      <c r="G3682">
        <v>2289331</v>
      </c>
      <c r="H3682">
        <v>4.5599999999999996</v>
      </c>
    </row>
    <row r="3683" spans="1:8" x14ac:dyDescent="0.3">
      <c r="A3683" t="s">
        <v>545</v>
      </c>
      <c r="B3683" t="s">
        <v>717</v>
      </c>
      <c r="C3683">
        <v>4.49</v>
      </c>
      <c r="D3683">
        <v>4.6100000000000003</v>
      </c>
      <c r="E3683">
        <v>4.41</v>
      </c>
      <c r="F3683">
        <v>4.53</v>
      </c>
      <c r="G3683">
        <v>9549402</v>
      </c>
      <c r="H3683">
        <v>4.5167000000000002</v>
      </c>
    </row>
    <row r="3684" spans="1:8" x14ac:dyDescent="0.3">
      <c r="A3684" t="s">
        <v>545</v>
      </c>
      <c r="B3684" t="s">
        <v>285</v>
      </c>
      <c r="C3684">
        <v>4.53</v>
      </c>
      <c r="D3684">
        <v>4.9400000000000004</v>
      </c>
      <c r="E3684">
        <v>4.49</v>
      </c>
      <c r="F3684">
        <v>4.8</v>
      </c>
      <c r="G3684">
        <v>39995040</v>
      </c>
      <c r="H3684">
        <v>4.7432999999999996</v>
      </c>
    </row>
    <row r="3685" spans="1:8" x14ac:dyDescent="0.3">
      <c r="A3685" t="s">
        <v>545</v>
      </c>
      <c r="B3685" t="s">
        <v>718</v>
      </c>
      <c r="C3685">
        <v>4.8099999999999996</v>
      </c>
      <c r="D3685">
        <v>5.15</v>
      </c>
      <c r="E3685">
        <v>4.8</v>
      </c>
      <c r="F3685">
        <v>4.84</v>
      </c>
      <c r="G3685">
        <v>35635680</v>
      </c>
      <c r="H3685">
        <v>4.93</v>
      </c>
    </row>
    <row r="3686" spans="1:8" x14ac:dyDescent="0.3">
      <c r="A3686" t="s">
        <v>545</v>
      </c>
      <c r="B3686" t="s">
        <v>291</v>
      </c>
      <c r="C3686">
        <v>4.8499999999999996</v>
      </c>
      <c r="D3686">
        <v>4.92</v>
      </c>
      <c r="E3686">
        <v>4.62</v>
      </c>
      <c r="F3686">
        <v>4.63</v>
      </c>
      <c r="G3686">
        <v>10029440</v>
      </c>
      <c r="H3686">
        <v>4.7233000000000001</v>
      </c>
    </row>
    <row r="3687" spans="1:8" x14ac:dyDescent="0.3">
      <c r="A3687" t="s">
        <v>545</v>
      </c>
      <c r="B3687" t="s">
        <v>295</v>
      </c>
      <c r="C3687">
        <v>4.63</v>
      </c>
      <c r="D3687">
        <v>4.95</v>
      </c>
      <c r="E3687">
        <v>4.5999999999999996</v>
      </c>
      <c r="F3687">
        <v>4.75</v>
      </c>
      <c r="G3687">
        <v>18039360</v>
      </c>
      <c r="H3687">
        <v>4.7667000000000002</v>
      </c>
    </row>
    <row r="3688" spans="1:8" x14ac:dyDescent="0.3">
      <c r="A3688" t="s">
        <v>545</v>
      </c>
      <c r="B3688" t="s">
        <v>298</v>
      </c>
      <c r="C3688">
        <v>4.75</v>
      </c>
      <c r="D3688">
        <v>4.9000000000000004</v>
      </c>
      <c r="E3688">
        <v>4.66</v>
      </c>
      <c r="F3688">
        <v>4.72</v>
      </c>
      <c r="G3688">
        <v>11242260</v>
      </c>
      <c r="H3688">
        <v>4.76</v>
      </c>
    </row>
    <row r="3689" spans="1:8" x14ac:dyDescent="0.3">
      <c r="A3689" t="s">
        <v>545</v>
      </c>
      <c r="B3689" t="s">
        <v>719</v>
      </c>
      <c r="C3689">
        <v>4.72</v>
      </c>
      <c r="D3689">
        <v>4.76</v>
      </c>
      <c r="E3689">
        <v>4.5599999999999996</v>
      </c>
      <c r="F3689">
        <v>4.6100000000000003</v>
      </c>
      <c r="G3689">
        <v>8003113</v>
      </c>
      <c r="H3689">
        <v>4.6433</v>
      </c>
    </row>
    <row r="3690" spans="1:8" x14ac:dyDescent="0.3">
      <c r="A3690" t="s">
        <v>545</v>
      </c>
      <c r="B3690" t="s">
        <v>720</v>
      </c>
      <c r="C3690">
        <v>4.63</v>
      </c>
      <c r="D3690">
        <v>4.8</v>
      </c>
      <c r="E3690">
        <v>4.6100000000000003</v>
      </c>
      <c r="F3690">
        <v>4.74</v>
      </c>
      <c r="G3690">
        <v>13100320</v>
      </c>
      <c r="H3690">
        <v>4.7167000000000003</v>
      </c>
    </row>
    <row r="3691" spans="1:8" x14ac:dyDescent="0.3">
      <c r="A3691" t="s">
        <v>545</v>
      </c>
      <c r="B3691" t="s">
        <v>721</v>
      </c>
      <c r="C3691">
        <v>4.6900000000000004</v>
      </c>
      <c r="D3691">
        <v>4.71</v>
      </c>
      <c r="E3691">
        <v>4.62</v>
      </c>
      <c r="F3691">
        <v>4.66</v>
      </c>
      <c r="G3691">
        <v>8301716</v>
      </c>
      <c r="H3691">
        <v>4.6632999999999996</v>
      </c>
    </row>
    <row r="3692" spans="1:8" x14ac:dyDescent="0.3">
      <c r="A3692" t="s">
        <v>545</v>
      </c>
      <c r="B3692" t="s">
        <v>96</v>
      </c>
      <c r="C3692">
        <v>4.67</v>
      </c>
      <c r="D3692">
        <v>4.72</v>
      </c>
      <c r="E3692">
        <v>4.63</v>
      </c>
      <c r="F3692">
        <v>4.6500000000000004</v>
      </c>
      <c r="G3692">
        <v>6967561</v>
      </c>
      <c r="H3692">
        <v>4.6666999999999996</v>
      </c>
    </row>
    <row r="3693" spans="1:8" x14ac:dyDescent="0.3">
      <c r="A3693" t="s">
        <v>545</v>
      </c>
      <c r="B3693" t="s">
        <v>722</v>
      </c>
      <c r="C3693">
        <v>4.6500000000000004</v>
      </c>
      <c r="D3693">
        <v>4.79</v>
      </c>
      <c r="E3693">
        <v>4.6500000000000004</v>
      </c>
      <c r="F3693">
        <v>4.67</v>
      </c>
      <c r="G3693">
        <v>11123600</v>
      </c>
      <c r="H3693">
        <v>4.7032999999999996</v>
      </c>
    </row>
    <row r="3694" spans="1:8" x14ac:dyDescent="0.3">
      <c r="A3694" t="s">
        <v>545</v>
      </c>
      <c r="B3694" t="s">
        <v>164</v>
      </c>
      <c r="C3694">
        <v>4.66</v>
      </c>
      <c r="D3694">
        <v>4.74</v>
      </c>
      <c r="E3694">
        <v>4.4800000000000004</v>
      </c>
      <c r="F3694">
        <v>4.51</v>
      </c>
      <c r="G3694">
        <v>8049350</v>
      </c>
      <c r="H3694">
        <v>4.5766999999999998</v>
      </c>
    </row>
    <row r="3695" spans="1:8" x14ac:dyDescent="0.3">
      <c r="A3695" t="s">
        <v>545</v>
      </c>
      <c r="B3695" t="s">
        <v>723</v>
      </c>
      <c r="C3695">
        <v>4.6399999999999997</v>
      </c>
      <c r="D3695">
        <v>4.66</v>
      </c>
      <c r="E3695">
        <v>4.59</v>
      </c>
      <c r="F3695">
        <v>4.59</v>
      </c>
      <c r="G3695">
        <v>5304022</v>
      </c>
      <c r="H3695">
        <v>4.6132999999999997</v>
      </c>
    </row>
    <row r="3696" spans="1:8" x14ac:dyDescent="0.3">
      <c r="A3696" t="s">
        <v>545</v>
      </c>
      <c r="B3696" t="s">
        <v>724</v>
      </c>
      <c r="C3696">
        <v>4.59</v>
      </c>
      <c r="D3696">
        <v>4.88</v>
      </c>
      <c r="E3696">
        <v>4.55</v>
      </c>
      <c r="F3696">
        <v>4.66</v>
      </c>
      <c r="G3696">
        <v>24411770</v>
      </c>
      <c r="H3696">
        <v>4.6966999999999999</v>
      </c>
    </row>
    <row r="3697" spans="1:8" x14ac:dyDescent="0.3">
      <c r="A3697" t="s">
        <v>545</v>
      </c>
      <c r="B3697" t="s">
        <v>725</v>
      </c>
      <c r="C3697">
        <v>4.7</v>
      </c>
      <c r="D3697">
        <v>4.7300000000000004</v>
      </c>
      <c r="E3697">
        <v>4.6500000000000004</v>
      </c>
      <c r="F3697">
        <v>4.68</v>
      </c>
      <c r="G3697">
        <v>8657621</v>
      </c>
      <c r="H3697">
        <v>4.6867000000000001</v>
      </c>
    </row>
    <row r="3698" spans="1:8" x14ac:dyDescent="0.3">
      <c r="A3698" t="s">
        <v>545</v>
      </c>
      <c r="B3698" t="s">
        <v>242</v>
      </c>
      <c r="C3698">
        <v>4.68</v>
      </c>
      <c r="D3698">
        <v>4.78</v>
      </c>
      <c r="E3698">
        <v>4.57</v>
      </c>
      <c r="F3698">
        <v>4.62</v>
      </c>
      <c r="G3698">
        <v>13274240</v>
      </c>
      <c r="H3698">
        <v>4.6566999999999998</v>
      </c>
    </row>
    <row r="3699" spans="1:8" x14ac:dyDescent="0.3">
      <c r="A3699" t="s">
        <v>545</v>
      </c>
      <c r="B3699" t="s">
        <v>726</v>
      </c>
      <c r="C3699">
        <v>4.62</v>
      </c>
      <c r="D3699">
        <v>4.8</v>
      </c>
      <c r="E3699">
        <v>4.62</v>
      </c>
      <c r="F3699">
        <v>4.7300000000000004</v>
      </c>
      <c r="G3699">
        <v>14768400</v>
      </c>
      <c r="H3699">
        <v>4.7167000000000003</v>
      </c>
    </row>
    <row r="3700" spans="1:8" x14ac:dyDescent="0.3">
      <c r="A3700" t="s">
        <v>545</v>
      </c>
      <c r="B3700" t="s">
        <v>727</v>
      </c>
      <c r="C3700">
        <v>4.74</v>
      </c>
      <c r="D3700">
        <v>5.04</v>
      </c>
      <c r="E3700">
        <v>4.74</v>
      </c>
      <c r="F3700">
        <v>4.92</v>
      </c>
      <c r="G3700">
        <v>25481940</v>
      </c>
      <c r="H3700">
        <v>4.9000000000000004</v>
      </c>
    </row>
    <row r="3701" spans="1:8" x14ac:dyDescent="0.3">
      <c r="A3701" t="s">
        <v>545</v>
      </c>
      <c r="B3701" t="s">
        <v>728</v>
      </c>
      <c r="C3701">
        <v>4.9400000000000004</v>
      </c>
      <c r="D3701">
        <v>5.1100000000000003</v>
      </c>
      <c r="E3701">
        <v>4.8499999999999996</v>
      </c>
      <c r="F3701">
        <v>5.07</v>
      </c>
      <c r="G3701">
        <v>27012700</v>
      </c>
      <c r="H3701">
        <v>5.01</v>
      </c>
    </row>
    <row r="3702" spans="1:8" x14ac:dyDescent="0.3">
      <c r="A3702" t="s">
        <v>545</v>
      </c>
      <c r="B3702" t="s">
        <v>729</v>
      </c>
      <c r="C3702">
        <v>5.05</v>
      </c>
      <c r="D3702">
        <v>5.3</v>
      </c>
      <c r="E3702">
        <v>4.97</v>
      </c>
      <c r="F3702">
        <v>5.08</v>
      </c>
      <c r="G3702">
        <v>37258390</v>
      </c>
      <c r="H3702">
        <v>5.1166999999999998</v>
      </c>
    </row>
    <row r="3703" spans="1:8" x14ac:dyDescent="0.3">
      <c r="A3703" t="s">
        <v>545</v>
      </c>
      <c r="B3703" t="s">
        <v>730</v>
      </c>
      <c r="C3703">
        <v>5.07</v>
      </c>
      <c r="D3703">
        <v>5.0999999999999996</v>
      </c>
      <c r="E3703">
        <v>4.9000000000000004</v>
      </c>
      <c r="F3703">
        <v>4.91</v>
      </c>
      <c r="G3703">
        <v>13164690</v>
      </c>
      <c r="H3703">
        <v>4.97</v>
      </c>
    </row>
    <row r="3704" spans="1:8" x14ac:dyDescent="0.3">
      <c r="A3704" t="s">
        <v>545</v>
      </c>
      <c r="B3704" t="s">
        <v>731</v>
      </c>
      <c r="C3704">
        <v>4.99</v>
      </c>
      <c r="D3704">
        <v>5.05</v>
      </c>
      <c r="E3704">
        <v>4.8899999999999997</v>
      </c>
      <c r="F3704">
        <v>4.92</v>
      </c>
      <c r="G3704">
        <v>10595760</v>
      </c>
      <c r="H3704">
        <v>4.9532999999999996</v>
      </c>
    </row>
    <row r="3705" spans="1:8" x14ac:dyDescent="0.3">
      <c r="A3705" t="s">
        <v>545</v>
      </c>
      <c r="B3705" t="s">
        <v>732</v>
      </c>
      <c r="C3705">
        <v>4.8899999999999997</v>
      </c>
      <c r="D3705">
        <v>4.92</v>
      </c>
      <c r="E3705">
        <v>4.7699999999999996</v>
      </c>
      <c r="F3705">
        <v>4.8</v>
      </c>
      <c r="G3705">
        <v>8103859</v>
      </c>
      <c r="H3705">
        <v>4.83</v>
      </c>
    </row>
    <row r="3706" spans="1:8" x14ac:dyDescent="0.3">
      <c r="A3706" t="s">
        <v>545</v>
      </c>
      <c r="B3706" t="s">
        <v>733</v>
      </c>
      <c r="C3706">
        <v>4.8499999999999996</v>
      </c>
      <c r="D3706">
        <v>4.8499999999999996</v>
      </c>
      <c r="E3706">
        <v>4.7</v>
      </c>
      <c r="F3706">
        <v>4.7699999999999996</v>
      </c>
      <c r="G3706">
        <v>5034080</v>
      </c>
      <c r="H3706">
        <v>4.7732999999999999</v>
      </c>
    </row>
    <row r="3707" spans="1:8" x14ac:dyDescent="0.3">
      <c r="A3707" t="s">
        <v>545</v>
      </c>
      <c r="B3707" t="s">
        <v>734</v>
      </c>
      <c r="C3707">
        <v>4.78</v>
      </c>
      <c r="D3707">
        <v>4.88</v>
      </c>
      <c r="E3707">
        <v>4.78</v>
      </c>
      <c r="F3707">
        <v>4.78</v>
      </c>
      <c r="G3707">
        <v>6070776</v>
      </c>
      <c r="H3707">
        <v>4.8132999999999999</v>
      </c>
    </row>
    <row r="3708" spans="1:8" x14ac:dyDescent="0.3">
      <c r="A3708" t="s">
        <v>545</v>
      </c>
      <c r="B3708" t="s">
        <v>735</v>
      </c>
      <c r="C3708">
        <v>4.7</v>
      </c>
      <c r="D3708">
        <v>4.8099999999999996</v>
      </c>
      <c r="E3708">
        <v>4.63</v>
      </c>
      <c r="F3708">
        <v>4.6500000000000004</v>
      </c>
      <c r="G3708">
        <v>6150200</v>
      </c>
      <c r="H3708">
        <v>4.6966999999999999</v>
      </c>
    </row>
    <row r="3709" spans="1:8" x14ac:dyDescent="0.3">
      <c r="A3709" t="s">
        <v>107</v>
      </c>
      <c r="B3709" t="s">
        <v>696</v>
      </c>
      <c r="C3709">
        <v>17.7</v>
      </c>
      <c r="D3709">
        <v>18.8</v>
      </c>
      <c r="E3709">
        <v>17.62</v>
      </c>
      <c r="F3709">
        <v>18.489999999999998</v>
      </c>
      <c r="G3709">
        <v>14888210</v>
      </c>
      <c r="H3709">
        <v>18.3033</v>
      </c>
    </row>
    <row r="3710" spans="1:8" x14ac:dyDescent="0.3">
      <c r="A3710" t="s">
        <v>107</v>
      </c>
      <c r="B3710" t="s">
        <v>697</v>
      </c>
      <c r="C3710">
        <v>18.55</v>
      </c>
      <c r="D3710">
        <v>19.27</v>
      </c>
      <c r="E3710">
        <v>18.34</v>
      </c>
      <c r="F3710">
        <v>19.03</v>
      </c>
      <c r="G3710">
        <v>19247700</v>
      </c>
      <c r="H3710">
        <v>18.88</v>
      </c>
    </row>
    <row r="3711" spans="1:8" x14ac:dyDescent="0.3">
      <c r="A3711" t="s">
        <v>107</v>
      </c>
      <c r="B3711" t="s">
        <v>698</v>
      </c>
      <c r="C3711">
        <v>19.04</v>
      </c>
      <c r="D3711">
        <v>19.559999999999999</v>
      </c>
      <c r="E3711">
        <v>18.809999999999999</v>
      </c>
      <c r="F3711">
        <v>18.89</v>
      </c>
      <c r="G3711">
        <v>17141610</v>
      </c>
      <c r="H3711">
        <v>19.0867</v>
      </c>
    </row>
    <row r="3712" spans="1:8" x14ac:dyDescent="0.3">
      <c r="A3712" t="s">
        <v>107</v>
      </c>
      <c r="B3712" t="s">
        <v>699</v>
      </c>
      <c r="C3712">
        <v>18.96</v>
      </c>
      <c r="D3712">
        <v>19.440000000000001</v>
      </c>
      <c r="E3712">
        <v>18.22</v>
      </c>
      <c r="F3712">
        <v>18.36</v>
      </c>
      <c r="G3712">
        <v>27090560</v>
      </c>
      <c r="H3712">
        <v>18.673300000000001</v>
      </c>
    </row>
    <row r="3713" spans="1:8" x14ac:dyDescent="0.3">
      <c r="A3713" t="s">
        <v>107</v>
      </c>
      <c r="B3713" t="s">
        <v>700</v>
      </c>
      <c r="C3713">
        <v>18.46</v>
      </c>
      <c r="D3713">
        <v>18.72</v>
      </c>
      <c r="E3713">
        <v>17.93</v>
      </c>
      <c r="F3713">
        <v>18.02</v>
      </c>
      <c r="G3713">
        <v>18411880</v>
      </c>
      <c r="H3713">
        <v>18.223299999999998</v>
      </c>
    </row>
    <row r="3714" spans="1:8" x14ac:dyDescent="0.3">
      <c r="A3714" t="s">
        <v>107</v>
      </c>
      <c r="B3714" t="s">
        <v>77</v>
      </c>
      <c r="C3714">
        <v>17.989999999999998</v>
      </c>
      <c r="D3714">
        <v>18.55</v>
      </c>
      <c r="E3714">
        <v>17.649999999999999</v>
      </c>
      <c r="F3714">
        <v>18.3</v>
      </c>
      <c r="G3714">
        <v>12482830</v>
      </c>
      <c r="H3714">
        <v>18.166699999999999</v>
      </c>
    </row>
    <row r="3715" spans="1:8" x14ac:dyDescent="0.3">
      <c r="A3715" t="s">
        <v>107</v>
      </c>
      <c r="B3715" t="s">
        <v>701</v>
      </c>
      <c r="C3715">
        <v>18.329999999999998</v>
      </c>
      <c r="D3715">
        <v>18.61</v>
      </c>
      <c r="E3715">
        <v>18.12</v>
      </c>
      <c r="F3715">
        <v>18.38</v>
      </c>
      <c r="G3715">
        <v>13198070</v>
      </c>
      <c r="H3715">
        <v>18.37</v>
      </c>
    </row>
    <row r="3716" spans="1:8" x14ac:dyDescent="0.3">
      <c r="A3716" t="s">
        <v>107</v>
      </c>
      <c r="B3716" t="s">
        <v>702</v>
      </c>
      <c r="C3716">
        <v>18.440000000000001</v>
      </c>
      <c r="D3716">
        <v>19.02</v>
      </c>
      <c r="E3716">
        <v>18.350000000000001</v>
      </c>
      <c r="F3716">
        <v>18.37</v>
      </c>
      <c r="G3716">
        <v>12532690</v>
      </c>
      <c r="H3716">
        <v>18.579999999999998</v>
      </c>
    </row>
    <row r="3717" spans="1:8" x14ac:dyDescent="0.3">
      <c r="A3717" t="s">
        <v>107</v>
      </c>
      <c r="B3717" t="s">
        <v>139</v>
      </c>
      <c r="C3717">
        <v>18.36</v>
      </c>
      <c r="D3717">
        <v>18.62</v>
      </c>
      <c r="E3717">
        <v>18.079999999999998</v>
      </c>
      <c r="F3717">
        <v>18.29</v>
      </c>
      <c r="G3717">
        <v>7836522</v>
      </c>
      <c r="H3717">
        <v>18.329999999999998</v>
      </c>
    </row>
    <row r="3718" spans="1:8" x14ac:dyDescent="0.3">
      <c r="A3718" t="s">
        <v>107</v>
      </c>
      <c r="B3718" t="s">
        <v>156</v>
      </c>
      <c r="C3718">
        <v>18.329999999999998</v>
      </c>
      <c r="D3718">
        <v>19.8</v>
      </c>
      <c r="E3718">
        <v>18.2</v>
      </c>
      <c r="F3718">
        <v>19.7</v>
      </c>
      <c r="G3718">
        <v>49585320</v>
      </c>
      <c r="H3718">
        <v>19.2333</v>
      </c>
    </row>
    <row r="3719" spans="1:8" x14ac:dyDescent="0.3">
      <c r="A3719" t="s">
        <v>107</v>
      </c>
      <c r="B3719" t="s">
        <v>703</v>
      </c>
      <c r="C3719">
        <v>19.739999999999998</v>
      </c>
      <c r="D3719">
        <v>21.66</v>
      </c>
      <c r="E3719">
        <v>19.739999999999998</v>
      </c>
      <c r="F3719">
        <v>21.1</v>
      </c>
      <c r="G3719">
        <v>69318800</v>
      </c>
      <c r="H3719">
        <v>20.833300000000001</v>
      </c>
    </row>
    <row r="3720" spans="1:8" x14ac:dyDescent="0.3">
      <c r="A3720" t="s">
        <v>107</v>
      </c>
      <c r="B3720" t="s">
        <v>223</v>
      </c>
      <c r="C3720">
        <v>21.4</v>
      </c>
      <c r="D3720">
        <v>23.1</v>
      </c>
      <c r="E3720">
        <v>20.3</v>
      </c>
      <c r="F3720">
        <v>20.3</v>
      </c>
      <c r="G3720">
        <v>82916550</v>
      </c>
      <c r="H3720">
        <v>21.2333</v>
      </c>
    </row>
    <row r="3721" spans="1:8" x14ac:dyDescent="0.3">
      <c r="A3721" t="s">
        <v>107</v>
      </c>
      <c r="B3721" t="s">
        <v>228</v>
      </c>
      <c r="C3721">
        <v>20.22</v>
      </c>
      <c r="D3721">
        <v>21.1</v>
      </c>
      <c r="E3721">
        <v>19.489999999999998</v>
      </c>
      <c r="F3721">
        <v>19.61</v>
      </c>
      <c r="G3721">
        <v>48559130</v>
      </c>
      <c r="H3721">
        <v>20.066700000000001</v>
      </c>
    </row>
    <row r="3722" spans="1:8" x14ac:dyDescent="0.3">
      <c r="A3722" t="s">
        <v>107</v>
      </c>
      <c r="B3722" t="s">
        <v>704</v>
      </c>
      <c r="C3722">
        <v>19.7</v>
      </c>
      <c r="D3722">
        <v>20.260000000000002</v>
      </c>
      <c r="E3722">
        <v>19.61</v>
      </c>
      <c r="F3722">
        <v>19.7</v>
      </c>
      <c r="G3722">
        <v>28360290</v>
      </c>
      <c r="H3722">
        <v>19.8567</v>
      </c>
    </row>
    <row r="3723" spans="1:8" x14ac:dyDescent="0.3">
      <c r="A3723" t="s">
        <v>107</v>
      </c>
      <c r="B3723" t="s">
        <v>705</v>
      </c>
      <c r="C3723">
        <v>19.82</v>
      </c>
      <c r="D3723">
        <v>20.440000000000001</v>
      </c>
      <c r="E3723">
        <v>19.260000000000002</v>
      </c>
      <c r="F3723">
        <v>19.3</v>
      </c>
      <c r="G3723">
        <v>36739740</v>
      </c>
      <c r="H3723">
        <v>19.666699999999999</v>
      </c>
    </row>
    <row r="3724" spans="1:8" x14ac:dyDescent="0.3">
      <c r="A3724" t="s">
        <v>107</v>
      </c>
      <c r="B3724" t="s">
        <v>706</v>
      </c>
      <c r="C3724">
        <v>19.489999999999998</v>
      </c>
      <c r="D3724">
        <v>20.260000000000002</v>
      </c>
      <c r="E3724">
        <v>19.3</v>
      </c>
      <c r="F3724">
        <v>20.04</v>
      </c>
      <c r="G3724">
        <v>29750740</v>
      </c>
      <c r="H3724">
        <v>19.866700000000002</v>
      </c>
    </row>
    <row r="3725" spans="1:8" x14ac:dyDescent="0.3">
      <c r="A3725" t="s">
        <v>107</v>
      </c>
      <c r="B3725" t="s">
        <v>265</v>
      </c>
      <c r="C3725">
        <v>20.239999999999998</v>
      </c>
      <c r="D3725">
        <v>20.5</v>
      </c>
      <c r="E3725">
        <v>19.88</v>
      </c>
      <c r="F3725">
        <v>20.12</v>
      </c>
      <c r="G3725">
        <v>21588840</v>
      </c>
      <c r="H3725">
        <v>20.166699999999999</v>
      </c>
    </row>
    <row r="3726" spans="1:8" x14ac:dyDescent="0.3">
      <c r="A3726" t="s">
        <v>107</v>
      </c>
      <c r="B3726" t="s">
        <v>707</v>
      </c>
      <c r="C3726">
        <v>20.2</v>
      </c>
      <c r="D3726">
        <v>20.62</v>
      </c>
      <c r="E3726">
        <v>19.61</v>
      </c>
      <c r="F3726">
        <v>19.690000000000001</v>
      </c>
      <c r="G3726">
        <v>25038460</v>
      </c>
      <c r="H3726">
        <v>19.973299999999998</v>
      </c>
    </row>
    <row r="3727" spans="1:8" x14ac:dyDescent="0.3">
      <c r="A3727" t="s">
        <v>107</v>
      </c>
      <c r="B3727" t="s">
        <v>271</v>
      </c>
      <c r="C3727">
        <v>19.87</v>
      </c>
      <c r="D3727">
        <v>20.059999999999999</v>
      </c>
      <c r="E3727">
        <v>18.04</v>
      </c>
      <c r="F3727">
        <v>18.2</v>
      </c>
      <c r="G3727">
        <v>24766400</v>
      </c>
      <c r="H3727">
        <v>18.7667</v>
      </c>
    </row>
    <row r="3728" spans="1:8" x14ac:dyDescent="0.3">
      <c r="A3728" t="s">
        <v>107</v>
      </c>
      <c r="B3728" t="s">
        <v>708</v>
      </c>
      <c r="C3728">
        <v>18.25</v>
      </c>
      <c r="D3728">
        <v>18.79</v>
      </c>
      <c r="E3728">
        <v>18.25</v>
      </c>
      <c r="F3728">
        <v>18.600000000000001</v>
      </c>
      <c r="G3728">
        <v>16904560</v>
      </c>
      <c r="H3728">
        <v>18.546700000000001</v>
      </c>
    </row>
    <row r="3729" spans="1:8" x14ac:dyDescent="0.3">
      <c r="A3729" t="s">
        <v>107</v>
      </c>
      <c r="B3729" t="s">
        <v>709</v>
      </c>
      <c r="C3729">
        <v>18.89</v>
      </c>
      <c r="D3729">
        <v>19.100000000000001</v>
      </c>
      <c r="E3729">
        <v>18.309999999999999</v>
      </c>
      <c r="F3729">
        <v>18.399999999999999</v>
      </c>
      <c r="G3729">
        <v>12258620</v>
      </c>
      <c r="H3729">
        <v>18.603300000000001</v>
      </c>
    </row>
    <row r="3730" spans="1:8" x14ac:dyDescent="0.3">
      <c r="A3730" t="s">
        <v>107</v>
      </c>
      <c r="B3730" t="s">
        <v>283</v>
      </c>
      <c r="C3730">
        <v>18.399999999999999</v>
      </c>
      <c r="D3730">
        <v>18.510000000000002</v>
      </c>
      <c r="E3730">
        <v>17.809999999999999</v>
      </c>
      <c r="F3730">
        <v>17.920000000000002</v>
      </c>
      <c r="G3730">
        <v>17652250</v>
      </c>
      <c r="H3730">
        <v>18.079999999999998</v>
      </c>
    </row>
    <row r="3731" spans="1:8" x14ac:dyDescent="0.3">
      <c r="A3731" t="s">
        <v>107</v>
      </c>
      <c r="B3731" t="s">
        <v>290</v>
      </c>
      <c r="C3731">
        <v>17.93</v>
      </c>
      <c r="D3731">
        <v>17.989999999999998</v>
      </c>
      <c r="E3731">
        <v>17.3</v>
      </c>
      <c r="F3731">
        <v>17.37</v>
      </c>
      <c r="G3731">
        <v>14060600</v>
      </c>
      <c r="H3731">
        <v>17.5533</v>
      </c>
    </row>
    <row r="3732" spans="1:8" x14ac:dyDescent="0.3">
      <c r="A3732" t="s">
        <v>107</v>
      </c>
      <c r="B3732" t="s">
        <v>710</v>
      </c>
      <c r="C3732">
        <v>17.43</v>
      </c>
      <c r="D3732">
        <v>17.8</v>
      </c>
      <c r="E3732">
        <v>17.3</v>
      </c>
      <c r="F3732">
        <v>17.45</v>
      </c>
      <c r="G3732">
        <v>8761634</v>
      </c>
      <c r="H3732">
        <v>17.5167</v>
      </c>
    </row>
    <row r="3733" spans="1:8" x14ac:dyDescent="0.3">
      <c r="A3733" t="s">
        <v>107</v>
      </c>
      <c r="B3733" t="s">
        <v>512</v>
      </c>
      <c r="C3733">
        <v>17.600000000000001</v>
      </c>
      <c r="D3733">
        <v>17.670000000000002</v>
      </c>
      <c r="E3733">
        <v>16.93</v>
      </c>
      <c r="F3733">
        <v>17.23</v>
      </c>
      <c r="G3733">
        <v>10514080</v>
      </c>
      <c r="H3733">
        <v>17.276700000000002</v>
      </c>
    </row>
    <row r="3734" spans="1:8" x14ac:dyDescent="0.3">
      <c r="A3734" t="s">
        <v>107</v>
      </c>
      <c r="B3734" t="s">
        <v>91</v>
      </c>
      <c r="C3734">
        <v>15.58</v>
      </c>
      <c r="D3734">
        <v>16.739999999999998</v>
      </c>
      <c r="E3734">
        <v>15.58</v>
      </c>
      <c r="F3734">
        <v>16.66</v>
      </c>
      <c r="G3734">
        <v>16365570</v>
      </c>
      <c r="H3734">
        <v>16.326699999999999</v>
      </c>
    </row>
    <row r="3735" spans="1:8" x14ac:dyDescent="0.3">
      <c r="A3735" t="s">
        <v>107</v>
      </c>
      <c r="B3735" t="s">
        <v>93</v>
      </c>
      <c r="C3735">
        <v>16.62</v>
      </c>
      <c r="D3735">
        <v>17.45</v>
      </c>
      <c r="E3735">
        <v>16.52</v>
      </c>
      <c r="F3735">
        <v>16.7</v>
      </c>
      <c r="G3735">
        <v>16094720</v>
      </c>
      <c r="H3735">
        <v>16.89</v>
      </c>
    </row>
    <row r="3736" spans="1:8" x14ac:dyDescent="0.3">
      <c r="A3736" t="s">
        <v>107</v>
      </c>
      <c r="B3736" t="s">
        <v>711</v>
      </c>
      <c r="C3736">
        <v>16.75</v>
      </c>
      <c r="D3736">
        <v>17.39</v>
      </c>
      <c r="E3736">
        <v>16.600000000000001</v>
      </c>
      <c r="F3736">
        <v>17.07</v>
      </c>
      <c r="G3736">
        <v>14101210</v>
      </c>
      <c r="H3736">
        <v>17.02</v>
      </c>
    </row>
    <row r="3737" spans="1:8" x14ac:dyDescent="0.3">
      <c r="A3737" t="s">
        <v>107</v>
      </c>
      <c r="B3737" t="s">
        <v>712</v>
      </c>
      <c r="C3737">
        <v>17.329999999999998</v>
      </c>
      <c r="D3737">
        <v>18.57</v>
      </c>
      <c r="E3737">
        <v>17.16</v>
      </c>
      <c r="F3737">
        <v>18.53</v>
      </c>
      <c r="G3737">
        <v>23971780</v>
      </c>
      <c r="H3737">
        <v>18.0867</v>
      </c>
    </row>
    <row r="3738" spans="1:8" x14ac:dyDescent="0.3">
      <c r="A3738" t="s">
        <v>107</v>
      </c>
      <c r="B3738" t="s">
        <v>162</v>
      </c>
      <c r="C3738">
        <v>18.55</v>
      </c>
      <c r="D3738">
        <v>19.21</v>
      </c>
      <c r="E3738">
        <v>18.18</v>
      </c>
      <c r="F3738">
        <v>18.899999999999999</v>
      </c>
      <c r="G3738">
        <v>31899630</v>
      </c>
      <c r="H3738">
        <v>18.763300000000001</v>
      </c>
    </row>
    <row r="3739" spans="1:8" x14ac:dyDescent="0.3">
      <c r="A3739" t="s">
        <v>107</v>
      </c>
      <c r="B3739" t="s">
        <v>220</v>
      </c>
      <c r="C3739">
        <v>18.670000000000002</v>
      </c>
      <c r="D3739">
        <v>20.260000000000002</v>
      </c>
      <c r="E3739">
        <v>18.510000000000002</v>
      </c>
      <c r="F3739">
        <v>20.18</v>
      </c>
      <c r="G3739">
        <v>28463980</v>
      </c>
      <c r="H3739">
        <v>19.649999999999999</v>
      </c>
    </row>
    <row r="3740" spans="1:8" x14ac:dyDescent="0.3">
      <c r="A3740" t="s">
        <v>107</v>
      </c>
      <c r="B3740" t="s">
        <v>713</v>
      </c>
      <c r="C3740">
        <v>20.18</v>
      </c>
      <c r="D3740">
        <v>21.44</v>
      </c>
      <c r="E3740">
        <v>19.61</v>
      </c>
      <c r="F3740">
        <v>20.9</v>
      </c>
      <c r="G3740">
        <v>36823160</v>
      </c>
      <c r="H3740">
        <v>20.65</v>
      </c>
    </row>
    <row r="3741" spans="1:8" x14ac:dyDescent="0.3">
      <c r="A3741" t="s">
        <v>107</v>
      </c>
      <c r="B3741" t="s">
        <v>714</v>
      </c>
      <c r="C3741">
        <v>20.9</v>
      </c>
      <c r="D3741">
        <v>21.18</v>
      </c>
      <c r="E3741">
        <v>20</v>
      </c>
      <c r="F3741">
        <v>20</v>
      </c>
      <c r="G3741">
        <v>25818390</v>
      </c>
      <c r="H3741">
        <v>20.3933</v>
      </c>
    </row>
    <row r="3742" spans="1:8" x14ac:dyDescent="0.3">
      <c r="A3742" t="s">
        <v>107</v>
      </c>
      <c r="B3742" t="s">
        <v>715</v>
      </c>
      <c r="C3742">
        <v>18.61</v>
      </c>
      <c r="D3742">
        <v>19.55</v>
      </c>
      <c r="E3742">
        <v>18.350000000000001</v>
      </c>
      <c r="F3742">
        <v>19</v>
      </c>
      <c r="G3742">
        <v>57468250</v>
      </c>
      <c r="H3742">
        <v>18.966699999999999</v>
      </c>
    </row>
    <row r="3743" spans="1:8" x14ac:dyDescent="0.3">
      <c r="A3743" t="s">
        <v>107</v>
      </c>
      <c r="B3743" t="s">
        <v>235</v>
      </c>
      <c r="C3743">
        <v>19.100000000000001</v>
      </c>
      <c r="D3743">
        <v>19.2</v>
      </c>
      <c r="E3743">
        <v>17.59</v>
      </c>
      <c r="F3743">
        <v>17.600000000000001</v>
      </c>
      <c r="G3743">
        <v>35280860</v>
      </c>
      <c r="H3743">
        <v>18.13</v>
      </c>
    </row>
    <row r="3744" spans="1:8" x14ac:dyDescent="0.3">
      <c r="A3744" t="s">
        <v>107</v>
      </c>
      <c r="B3744" t="s">
        <v>259</v>
      </c>
      <c r="C3744">
        <v>17.760000000000002</v>
      </c>
      <c r="D3744">
        <v>18.05</v>
      </c>
      <c r="E3744">
        <v>17.21</v>
      </c>
      <c r="F3744">
        <v>17.5</v>
      </c>
      <c r="G3744">
        <v>16846520</v>
      </c>
      <c r="H3744">
        <v>17.5867</v>
      </c>
    </row>
    <row r="3745" spans="1:8" x14ac:dyDescent="0.3">
      <c r="A3745" t="s">
        <v>107</v>
      </c>
      <c r="B3745" t="s">
        <v>716</v>
      </c>
      <c r="C3745">
        <v>17.66</v>
      </c>
      <c r="D3745">
        <v>18.14</v>
      </c>
      <c r="E3745">
        <v>17.489999999999998</v>
      </c>
      <c r="F3745">
        <v>17.809999999999999</v>
      </c>
      <c r="G3745">
        <v>11070940</v>
      </c>
      <c r="H3745">
        <v>17.813300000000002</v>
      </c>
    </row>
    <row r="3746" spans="1:8" x14ac:dyDescent="0.3">
      <c r="A3746" t="s">
        <v>107</v>
      </c>
      <c r="B3746" t="s">
        <v>269</v>
      </c>
      <c r="C3746">
        <v>17.920000000000002</v>
      </c>
      <c r="D3746">
        <v>17.989999999999998</v>
      </c>
      <c r="E3746">
        <v>17.170000000000002</v>
      </c>
      <c r="F3746">
        <v>17.3</v>
      </c>
      <c r="G3746">
        <v>10971330</v>
      </c>
      <c r="H3746">
        <v>17.486699999999999</v>
      </c>
    </row>
    <row r="3747" spans="1:8" x14ac:dyDescent="0.3">
      <c r="A3747" t="s">
        <v>107</v>
      </c>
      <c r="B3747" t="s">
        <v>282</v>
      </c>
      <c r="C3747">
        <v>17.3</v>
      </c>
      <c r="D3747">
        <v>17.34</v>
      </c>
      <c r="E3747">
        <v>16.97</v>
      </c>
      <c r="F3747">
        <v>17.13</v>
      </c>
      <c r="G3747">
        <v>4626832</v>
      </c>
      <c r="H3747">
        <v>17.146699999999999</v>
      </c>
    </row>
    <row r="3748" spans="1:8" x14ac:dyDescent="0.3">
      <c r="A3748" t="s">
        <v>107</v>
      </c>
      <c r="B3748" t="s">
        <v>717</v>
      </c>
      <c r="C3748">
        <v>17.010000000000002</v>
      </c>
      <c r="D3748">
        <v>17.57</v>
      </c>
      <c r="E3748">
        <v>16.8</v>
      </c>
      <c r="F3748">
        <v>17.36</v>
      </c>
      <c r="G3748">
        <v>16220610</v>
      </c>
      <c r="H3748">
        <v>17.243300000000001</v>
      </c>
    </row>
    <row r="3749" spans="1:8" x14ac:dyDescent="0.3">
      <c r="A3749" t="s">
        <v>107</v>
      </c>
      <c r="B3749" t="s">
        <v>285</v>
      </c>
      <c r="C3749">
        <v>17.3</v>
      </c>
      <c r="D3749">
        <v>17.649999999999999</v>
      </c>
      <c r="E3749">
        <v>17.12</v>
      </c>
      <c r="F3749">
        <v>17.14</v>
      </c>
      <c r="G3749">
        <v>12015250</v>
      </c>
      <c r="H3749">
        <v>17.3033</v>
      </c>
    </row>
    <row r="3750" spans="1:8" x14ac:dyDescent="0.3">
      <c r="A3750" t="s">
        <v>107</v>
      </c>
      <c r="B3750" t="s">
        <v>718</v>
      </c>
      <c r="C3750">
        <v>17.27</v>
      </c>
      <c r="D3750">
        <v>17.440000000000001</v>
      </c>
      <c r="E3750">
        <v>16.940000000000001</v>
      </c>
      <c r="F3750">
        <v>17.010000000000002</v>
      </c>
      <c r="G3750">
        <v>8935159</v>
      </c>
      <c r="H3750">
        <v>17.13</v>
      </c>
    </row>
    <row r="3751" spans="1:8" x14ac:dyDescent="0.3">
      <c r="A3751" t="s">
        <v>107</v>
      </c>
      <c r="B3751" t="s">
        <v>291</v>
      </c>
      <c r="C3751">
        <v>17</v>
      </c>
      <c r="D3751">
        <v>17.28</v>
      </c>
      <c r="E3751">
        <v>16.399999999999999</v>
      </c>
      <c r="F3751">
        <v>16.64</v>
      </c>
      <c r="G3751">
        <v>17440290</v>
      </c>
      <c r="H3751">
        <v>16.773299999999999</v>
      </c>
    </row>
    <row r="3752" spans="1:8" x14ac:dyDescent="0.3">
      <c r="A3752" t="s">
        <v>107</v>
      </c>
      <c r="B3752" t="s">
        <v>295</v>
      </c>
      <c r="C3752">
        <v>16.73</v>
      </c>
      <c r="D3752">
        <v>16.91</v>
      </c>
      <c r="E3752">
        <v>16.37</v>
      </c>
      <c r="F3752">
        <v>16.489999999999998</v>
      </c>
      <c r="G3752">
        <v>9188359</v>
      </c>
      <c r="H3752">
        <v>16.59</v>
      </c>
    </row>
    <row r="3753" spans="1:8" x14ac:dyDescent="0.3">
      <c r="A3753" t="s">
        <v>107</v>
      </c>
      <c r="B3753" t="s">
        <v>298</v>
      </c>
      <c r="C3753">
        <v>16.489999999999998</v>
      </c>
      <c r="D3753">
        <v>17.25</v>
      </c>
      <c r="E3753">
        <v>16.27</v>
      </c>
      <c r="F3753">
        <v>17.100000000000001</v>
      </c>
      <c r="G3753">
        <v>12889700</v>
      </c>
      <c r="H3753">
        <v>16.8733</v>
      </c>
    </row>
    <row r="3754" spans="1:8" x14ac:dyDescent="0.3">
      <c r="A3754" t="s">
        <v>107</v>
      </c>
      <c r="B3754" t="s">
        <v>719</v>
      </c>
      <c r="C3754">
        <v>17.3</v>
      </c>
      <c r="D3754">
        <v>17.88</v>
      </c>
      <c r="E3754">
        <v>17</v>
      </c>
      <c r="F3754">
        <v>17.25</v>
      </c>
      <c r="G3754">
        <v>20173630</v>
      </c>
      <c r="H3754">
        <v>17.3767</v>
      </c>
    </row>
    <row r="3755" spans="1:8" x14ac:dyDescent="0.3">
      <c r="A3755" t="s">
        <v>107</v>
      </c>
      <c r="B3755" t="s">
        <v>720</v>
      </c>
      <c r="C3755">
        <v>17.39</v>
      </c>
      <c r="D3755">
        <v>17.59</v>
      </c>
      <c r="E3755">
        <v>17.3</v>
      </c>
      <c r="F3755">
        <v>17.36</v>
      </c>
      <c r="G3755">
        <v>9174329</v>
      </c>
      <c r="H3755">
        <v>17.416699999999999</v>
      </c>
    </row>
    <row r="3756" spans="1:8" x14ac:dyDescent="0.3">
      <c r="A3756" t="s">
        <v>107</v>
      </c>
      <c r="B3756" t="s">
        <v>721</v>
      </c>
      <c r="C3756">
        <v>17.21</v>
      </c>
      <c r="D3756">
        <v>17.38</v>
      </c>
      <c r="E3756">
        <v>17.02</v>
      </c>
      <c r="F3756">
        <v>17.3</v>
      </c>
      <c r="G3756">
        <v>9041182</v>
      </c>
      <c r="H3756">
        <v>17.2333</v>
      </c>
    </row>
    <row r="3757" spans="1:8" x14ac:dyDescent="0.3">
      <c r="A3757" t="s">
        <v>107</v>
      </c>
      <c r="B3757" t="s">
        <v>96</v>
      </c>
      <c r="C3757">
        <v>17.37</v>
      </c>
      <c r="D3757">
        <v>17.38</v>
      </c>
      <c r="E3757">
        <v>17.05</v>
      </c>
      <c r="F3757">
        <v>17.05</v>
      </c>
      <c r="G3757">
        <v>7351257</v>
      </c>
      <c r="H3757">
        <v>17.16</v>
      </c>
    </row>
    <row r="3758" spans="1:8" x14ac:dyDescent="0.3">
      <c r="A3758" t="s">
        <v>107</v>
      </c>
      <c r="B3758" t="s">
        <v>722</v>
      </c>
      <c r="C3758">
        <v>17.12</v>
      </c>
      <c r="D3758">
        <v>17.28</v>
      </c>
      <c r="E3758">
        <v>17.04</v>
      </c>
      <c r="F3758">
        <v>17.04</v>
      </c>
      <c r="G3758">
        <v>13356090</v>
      </c>
      <c r="H3758">
        <v>17.12</v>
      </c>
    </row>
    <row r="3759" spans="1:8" x14ac:dyDescent="0.3">
      <c r="A3759" t="s">
        <v>107</v>
      </c>
      <c r="B3759" t="s">
        <v>164</v>
      </c>
      <c r="C3759">
        <v>17.100000000000001</v>
      </c>
      <c r="D3759">
        <v>17.18</v>
      </c>
      <c r="E3759">
        <v>16.489999999999998</v>
      </c>
      <c r="F3759">
        <v>16.579999999999998</v>
      </c>
      <c r="G3759">
        <v>10698250</v>
      </c>
      <c r="H3759">
        <v>16.75</v>
      </c>
    </row>
    <row r="3760" spans="1:8" x14ac:dyDescent="0.3">
      <c r="A3760" t="s">
        <v>107</v>
      </c>
      <c r="B3760" t="s">
        <v>723</v>
      </c>
      <c r="C3760">
        <v>17.14</v>
      </c>
      <c r="D3760">
        <v>18.12</v>
      </c>
      <c r="E3760">
        <v>17.02</v>
      </c>
      <c r="F3760">
        <v>17.64</v>
      </c>
      <c r="G3760">
        <v>23109950</v>
      </c>
      <c r="H3760">
        <v>17.593299999999999</v>
      </c>
    </row>
    <row r="3761" spans="1:8" x14ac:dyDescent="0.3">
      <c r="A3761" t="s">
        <v>107</v>
      </c>
      <c r="B3761" t="s">
        <v>724</v>
      </c>
      <c r="C3761">
        <v>17.649999999999999</v>
      </c>
      <c r="D3761">
        <v>17.88</v>
      </c>
      <c r="E3761">
        <v>17.3</v>
      </c>
      <c r="F3761">
        <v>17.39</v>
      </c>
      <c r="G3761">
        <v>12781620</v>
      </c>
      <c r="H3761">
        <v>17.523299999999999</v>
      </c>
    </row>
    <row r="3762" spans="1:8" x14ac:dyDescent="0.3">
      <c r="A3762" t="s">
        <v>107</v>
      </c>
      <c r="B3762" t="s">
        <v>725</v>
      </c>
      <c r="C3762">
        <v>17.5</v>
      </c>
      <c r="D3762">
        <v>17.62</v>
      </c>
      <c r="E3762">
        <v>17.440000000000001</v>
      </c>
      <c r="F3762">
        <v>17.57</v>
      </c>
      <c r="G3762">
        <v>10947520</v>
      </c>
      <c r="H3762">
        <v>17.543299999999999</v>
      </c>
    </row>
    <row r="3763" spans="1:8" x14ac:dyDescent="0.3">
      <c r="A3763" t="s">
        <v>107</v>
      </c>
      <c r="B3763" t="s">
        <v>242</v>
      </c>
      <c r="C3763">
        <v>17.29</v>
      </c>
      <c r="D3763">
        <v>17.36</v>
      </c>
      <c r="E3763">
        <v>17.05</v>
      </c>
      <c r="F3763">
        <v>17.21</v>
      </c>
      <c r="G3763">
        <v>8772047</v>
      </c>
      <c r="H3763">
        <v>17.206700000000001</v>
      </c>
    </row>
    <row r="3764" spans="1:8" x14ac:dyDescent="0.3">
      <c r="A3764" t="s">
        <v>107</v>
      </c>
      <c r="B3764" t="s">
        <v>726</v>
      </c>
      <c r="C3764">
        <v>17.350000000000001</v>
      </c>
      <c r="D3764">
        <v>17.5</v>
      </c>
      <c r="E3764">
        <v>17.2</v>
      </c>
      <c r="F3764">
        <v>17.36</v>
      </c>
      <c r="G3764">
        <v>9540880</v>
      </c>
      <c r="H3764">
        <v>17.353300000000001</v>
      </c>
    </row>
    <row r="3765" spans="1:8" x14ac:dyDescent="0.3">
      <c r="A3765" t="s">
        <v>107</v>
      </c>
      <c r="B3765" t="s">
        <v>727</v>
      </c>
      <c r="C3765">
        <v>17.43</v>
      </c>
      <c r="D3765">
        <v>17.760000000000002</v>
      </c>
      <c r="E3765">
        <v>17.36</v>
      </c>
      <c r="F3765">
        <v>17.75</v>
      </c>
      <c r="G3765">
        <v>13112110</v>
      </c>
      <c r="H3765">
        <v>17.6233</v>
      </c>
    </row>
    <row r="3766" spans="1:8" x14ac:dyDescent="0.3">
      <c r="A3766" t="s">
        <v>107</v>
      </c>
      <c r="B3766" t="s">
        <v>728</v>
      </c>
      <c r="C3766">
        <v>17.84</v>
      </c>
      <c r="D3766">
        <v>17.88</v>
      </c>
      <c r="E3766">
        <v>17.329999999999998</v>
      </c>
      <c r="F3766">
        <v>17.38</v>
      </c>
      <c r="G3766">
        <v>10319390</v>
      </c>
      <c r="H3766">
        <v>17.53</v>
      </c>
    </row>
    <row r="3767" spans="1:8" x14ac:dyDescent="0.3">
      <c r="A3767" t="s">
        <v>107</v>
      </c>
      <c r="B3767" t="s">
        <v>729</v>
      </c>
      <c r="C3767">
        <v>17.420000000000002</v>
      </c>
      <c r="D3767">
        <v>17.64</v>
      </c>
      <c r="E3767">
        <v>17.170000000000002</v>
      </c>
      <c r="F3767">
        <v>17.559999999999999</v>
      </c>
      <c r="G3767">
        <v>18249500</v>
      </c>
      <c r="H3767">
        <v>17.456700000000001</v>
      </c>
    </row>
    <row r="3768" spans="1:8" x14ac:dyDescent="0.3">
      <c r="A3768" t="s">
        <v>107</v>
      </c>
      <c r="B3768" t="s">
        <v>730</v>
      </c>
      <c r="C3768">
        <v>17.350000000000001</v>
      </c>
      <c r="D3768">
        <v>17.739999999999998</v>
      </c>
      <c r="E3768">
        <v>17.27</v>
      </c>
      <c r="F3768">
        <v>17.62</v>
      </c>
      <c r="G3768">
        <v>15200620</v>
      </c>
      <c r="H3768">
        <v>17.543299999999999</v>
      </c>
    </row>
    <row r="3769" spans="1:8" x14ac:dyDescent="0.3">
      <c r="A3769" t="s">
        <v>107</v>
      </c>
      <c r="B3769" t="s">
        <v>731</v>
      </c>
      <c r="C3769">
        <v>17.72</v>
      </c>
      <c r="D3769">
        <v>17.760000000000002</v>
      </c>
      <c r="E3769">
        <v>17.22</v>
      </c>
      <c r="F3769">
        <v>17.22</v>
      </c>
      <c r="G3769">
        <v>12280540</v>
      </c>
      <c r="H3769">
        <v>17.399999999999999</v>
      </c>
    </row>
    <row r="3770" spans="1:8" x14ac:dyDescent="0.3">
      <c r="A3770" t="s">
        <v>107</v>
      </c>
      <c r="B3770" t="s">
        <v>732</v>
      </c>
      <c r="C3770">
        <v>17.28</v>
      </c>
      <c r="D3770">
        <v>17.37</v>
      </c>
      <c r="E3770">
        <v>17.04</v>
      </c>
      <c r="F3770">
        <v>17.32</v>
      </c>
      <c r="G3770">
        <v>10904110</v>
      </c>
      <c r="H3770">
        <v>17.243300000000001</v>
      </c>
    </row>
    <row r="3771" spans="1:8" x14ac:dyDescent="0.3">
      <c r="A3771" t="s">
        <v>107</v>
      </c>
      <c r="B3771" t="s">
        <v>733</v>
      </c>
      <c r="C3771">
        <v>17.32</v>
      </c>
      <c r="D3771">
        <v>17.32</v>
      </c>
      <c r="E3771">
        <v>17</v>
      </c>
      <c r="F3771">
        <v>17.09</v>
      </c>
      <c r="G3771">
        <v>9757306</v>
      </c>
      <c r="H3771">
        <v>17.136700000000001</v>
      </c>
    </row>
    <row r="3772" spans="1:8" x14ac:dyDescent="0.3">
      <c r="A3772" t="s">
        <v>107</v>
      </c>
      <c r="B3772" t="s">
        <v>734</v>
      </c>
      <c r="C3772">
        <v>17.14</v>
      </c>
      <c r="D3772">
        <v>17.34</v>
      </c>
      <c r="E3772">
        <v>16.97</v>
      </c>
      <c r="F3772">
        <v>17</v>
      </c>
      <c r="G3772">
        <v>13080590</v>
      </c>
      <c r="H3772">
        <v>17.103300000000001</v>
      </c>
    </row>
    <row r="3773" spans="1:8" x14ac:dyDescent="0.3">
      <c r="A3773" t="s">
        <v>107</v>
      </c>
      <c r="B3773" t="s">
        <v>735</v>
      </c>
      <c r="C3773">
        <v>17.04</v>
      </c>
      <c r="D3773">
        <v>17.09</v>
      </c>
      <c r="E3773">
        <v>16.809999999999999</v>
      </c>
      <c r="F3773">
        <v>16.850000000000001</v>
      </c>
      <c r="G3773">
        <v>6310524</v>
      </c>
      <c r="H3773">
        <v>16.916699999999999</v>
      </c>
    </row>
    <row r="3774" spans="1:8" x14ac:dyDescent="0.3">
      <c r="A3774" t="s">
        <v>142</v>
      </c>
      <c r="B3774" t="s">
        <v>696</v>
      </c>
      <c r="C3774">
        <v>159.1</v>
      </c>
      <c r="D3774">
        <v>159.4</v>
      </c>
      <c r="E3774">
        <v>156.5</v>
      </c>
      <c r="F3774">
        <v>158.19999999999999</v>
      </c>
      <c r="G3774">
        <v>271063</v>
      </c>
      <c r="H3774">
        <v>158.0333</v>
      </c>
    </row>
    <row r="3775" spans="1:8" x14ac:dyDescent="0.3">
      <c r="A3775" t="s">
        <v>142</v>
      </c>
      <c r="B3775" t="s">
        <v>697</v>
      </c>
      <c r="C3775">
        <v>158.19999999999999</v>
      </c>
      <c r="D3775">
        <v>158.80000000000001</v>
      </c>
      <c r="E3775">
        <v>156.80000000000001</v>
      </c>
      <c r="F3775">
        <v>156.9</v>
      </c>
      <c r="G3775">
        <v>241151</v>
      </c>
      <c r="H3775">
        <v>157.5</v>
      </c>
    </row>
    <row r="3776" spans="1:8" x14ac:dyDescent="0.3">
      <c r="A3776" t="s">
        <v>142</v>
      </c>
      <c r="B3776" t="s">
        <v>698</v>
      </c>
      <c r="C3776">
        <v>156.9</v>
      </c>
      <c r="D3776">
        <v>159.30000000000001</v>
      </c>
      <c r="E3776">
        <v>156.9</v>
      </c>
      <c r="F3776">
        <v>158.1</v>
      </c>
      <c r="G3776">
        <v>591788</v>
      </c>
      <c r="H3776">
        <v>158.1</v>
      </c>
    </row>
    <row r="3777" spans="1:8" x14ac:dyDescent="0.3">
      <c r="A3777" t="s">
        <v>142</v>
      </c>
      <c r="B3777" t="s">
        <v>699</v>
      </c>
      <c r="C3777">
        <v>158.4</v>
      </c>
      <c r="D3777">
        <v>160.19999999999999</v>
      </c>
      <c r="E3777">
        <v>158</v>
      </c>
      <c r="F3777">
        <v>159.6</v>
      </c>
      <c r="G3777">
        <v>543103</v>
      </c>
      <c r="H3777">
        <v>159.26669999999999</v>
      </c>
    </row>
    <row r="3778" spans="1:8" x14ac:dyDescent="0.3">
      <c r="A3778" t="s">
        <v>142</v>
      </c>
      <c r="B3778" t="s">
        <v>700</v>
      </c>
      <c r="C3778">
        <v>159.6</v>
      </c>
      <c r="D3778">
        <v>159.80000000000001</v>
      </c>
      <c r="E3778">
        <v>156.5</v>
      </c>
      <c r="F3778">
        <v>157.9</v>
      </c>
      <c r="G3778">
        <v>270933</v>
      </c>
      <c r="H3778">
        <v>158.0667</v>
      </c>
    </row>
    <row r="3779" spans="1:8" x14ac:dyDescent="0.3">
      <c r="A3779" t="s">
        <v>142</v>
      </c>
      <c r="B3779" t="s">
        <v>77</v>
      </c>
      <c r="C3779">
        <v>157.9</v>
      </c>
      <c r="D3779">
        <v>158.6</v>
      </c>
      <c r="E3779">
        <v>155.5</v>
      </c>
      <c r="F3779">
        <v>156.9</v>
      </c>
      <c r="G3779">
        <v>253503</v>
      </c>
      <c r="H3779">
        <v>157</v>
      </c>
    </row>
    <row r="3780" spans="1:8" x14ac:dyDescent="0.3">
      <c r="A3780" t="s">
        <v>142</v>
      </c>
      <c r="B3780" t="s">
        <v>701</v>
      </c>
      <c r="C3780">
        <v>157</v>
      </c>
      <c r="D3780">
        <v>158.5</v>
      </c>
      <c r="E3780">
        <v>157</v>
      </c>
      <c r="F3780">
        <v>157.30000000000001</v>
      </c>
      <c r="G3780">
        <v>222733</v>
      </c>
      <c r="H3780">
        <v>157.6</v>
      </c>
    </row>
    <row r="3781" spans="1:8" x14ac:dyDescent="0.3">
      <c r="A3781" t="s">
        <v>142</v>
      </c>
      <c r="B3781" t="s">
        <v>702</v>
      </c>
      <c r="C3781">
        <v>157.6</v>
      </c>
      <c r="D3781">
        <v>159.80000000000001</v>
      </c>
      <c r="E3781">
        <v>157.6</v>
      </c>
      <c r="F3781">
        <v>158.6</v>
      </c>
      <c r="G3781">
        <v>271557</v>
      </c>
      <c r="H3781">
        <v>158.66669999999999</v>
      </c>
    </row>
    <row r="3782" spans="1:8" x14ac:dyDescent="0.3">
      <c r="A3782" t="s">
        <v>142</v>
      </c>
      <c r="B3782" t="s">
        <v>139</v>
      </c>
      <c r="C3782">
        <v>158.6</v>
      </c>
      <c r="D3782">
        <v>160.1</v>
      </c>
      <c r="E3782">
        <v>157.6</v>
      </c>
      <c r="F3782">
        <v>158.19999999999999</v>
      </c>
      <c r="G3782">
        <v>305480</v>
      </c>
      <c r="H3782">
        <v>158.63329999999999</v>
      </c>
    </row>
    <row r="3783" spans="1:8" x14ac:dyDescent="0.3">
      <c r="A3783" t="s">
        <v>142</v>
      </c>
      <c r="B3783" t="s">
        <v>156</v>
      </c>
      <c r="C3783">
        <v>158.69999999999999</v>
      </c>
      <c r="D3783">
        <v>170</v>
      </c>
      <c r="E3783">
        <v>158.1</v>
      </c>
      <c r="F3783">
        <v>165</v>
      </c>
      <c r="G3783">
        <v>1374564</v>
      </c>
      <c r="H3783">
        <v>164.36670000000001</v>
      </c>
    </row>
    <row r="3784" spans="1:8" x14ac:dyDescent="0.3">
      <c r="A3784" t="s">
        <v>142</v>
      </c>
      <c r="B3784" t="s">
        <v>703</v>
      </c>
      <c r="C3784">
        <v>165.1</v>
      </c>
      <c r="D3784">
        <v>166.9</v>
      </c>
      <c r="E3784">
        <v>163.5</v>
      </c>
      <c r="F3784">
        <v>164.2</v>
      </c>
      <c r="G3784">
        <v>522979</v>
      </c>
      <c r="H3784">
        <v>164.86670000000001</v>
      </c>
    </row>
    <row r="3785" spans="1:8" x14ac:dyDescent="0.3">
      <c r="A3785" t="s">
        <v>142</v>
      </c>
      <c r="B3785" t="s">
        <v>223</v>
      </c>
      <c r="C3785">
        <v>164.1</v>
      </c>
      <c r="D3785">
        <v>164.1</v>
      </c>
      <c r="E3785">
        <v>160.9</v>
      </c>
      <c r="F3785">
        <v>161.30000000000001</v>
      </c>
      <c r="G3785">
        <v>305744</v>
      </c>
      <c r="H3785">
        <v>162.1</v>
      </c>
    </row>
    <row r="3786" spans="1:8" x14ac:dyDescent="0.3">
      <c r="A3786" t="s">
        <v>142</v>
      </c>
      <c r="B3786" t="s">
        <v>228</v>
      </c>
      <c r="C3786">
        <v>161.30000000000001</v>
      </c>
      <c r="D3786">
        <v>164.4</v>
      </c>
      <c r="E3786">
        <v>159.6</v>
      </c>
      <c r="F3786">
        <v>162.1</v>
      </c>
      <c r="G3786">
        <v>333159</v>
      </c>
      <c r="H3786">
        <v>162.0333</v>
      </c>
    </row>
    <row r="3787" spans="1:8" x14ac:dyDescent="0.3">
      <c r="A3787" t="s">
        <v>142</v>
      </c>
      <c r="B3787" t="s">
        <v>704</v>
      </c>
      <c r="C3787">
        <v>162.80000000000001</v>
      </c>
      <c r="D3787">
        <v>164.5</v>
      </c>
      <c r="E3787">
        <v>162.30000000000001</v>
      </c>
      <c r="F3787">
        <v>164.4</v>
      </c>
      <c r="G3787">
        <v>379271</v>
      </c>
      <c r="H3787">
        <v>163.73330000000001</v>
      </c>
    </row>
    <row r="3788" spans="1:8" x14ac:dyDescent="0.3">
      <c r="A3788" t="s">
        <v>142</v>
      </c>
      <c r="B3788" t="s">
        <v>705</v>
      </c>
      <c r="C3788">
        <v>164.4</v>
      </c>
      <c r="D3788">
        <v>167.1</v>
      </c>
      <c r="E3788">
        <v>163.6</v>
      </c>
      <c r="F3788">
        <v>164.8</v>
      </c>
      <c r="G3788">
        <v>418563</v>
      </c>
      <c r="H3788">
        <v>165.16669999999999</v>
      </c>
    </row>
    <row r="3789" spans="1:8" x14ac:dyDescent="0.3">
      <c r="A3789" t="s">
        <v>142</v>
      </c>
      <c r="B3789" t="s">
        <v>706</v>
      </c>
      <c r="C3789">
        <v>165.2</v>
      </c>
      <c r="D3789">
        <v>172.8</v>
      </c>
      <c r="E3789">
        <v>165.2</v>
      </c>
      <c r="F3789">
        <v>167.8</v>
      </c>
      <c r="G3789">
        <v>738980</v>
      </c>
      <c r="H3789">
        <v>168.6</v>
      </c>
    </row>
    <row r="3790" spans="1:8" x14ac:dyDescent="0.3">
      <c r="A3790" t="s">
        <v>142</v>
      </c>
      <c r="B3790" t="s">
        <v>265</v>
      </c>
      <c r="C3790">
        <v>167.8</v>
      </c>
      <c r="D3790">
        <v>170</v>
      </c>
      <c r="E3790">
        <v>166.2</v>
      </c>
      <c r="F3790">
        <v>167</v>
      </c>
      <c r="G3790">
        <v>322570</v>
      </c>
      <c r="H3790">
        <v>167.73330000000001</v>
      </c>
    </row>
    <row r="3791" spans="1:8" x14ac:dyDescent="0.3">
      <c r="A3791" t="s">
        <v>142</v>
      </c>
      <c r="B3791" t="s">
        <v>707</v>
      </c>
      <c r="C3791">
        <v>169.7</v>
      </c>
      <c r="D3791">
        <v>170</v>
      </c>
      <c r="E3791">
        <v>161.80000000000001</v>
      </c>
      <c r="F3791">
        <v>161.80000000000001</v>
      </c>
      <c r="G3791">
        <v>421373</v>
      </c>
      <c r="H3791">
        <v>164.5333</v>
      </c>
    </row>
    <row r="3792" spans="1:8" x14ac:dyDescent="0.3">
      <c r="A3792" t="s">
        <v>142</v>
      </c>
      <c r="B3792" t="s">
        <v>271</v>
      </c>
      <c r="C3792">
        <v>162.1</v>
      </c>
      <c r="D3792">
        <v>163</v>
      </c>
      <c r="E3792">
        <v>155.6</v>
      </c>
      <c r="F3792">
        <v>156</v>
      </c>
      <c r="G3792">
        <v>364668</v>
      </c>
      <c r="H3792">
        <v>158.19999999999999</v>
      </c>
    </row>
    <row r="3793" spans="1:8" x14ac:dyDescent="0.3">
      <c r="A3793" t="s">
        <v>142</v>
      </c>
      <c r="B3793" t="s">
        <v>708</v>
      </c>
      <c r="C3793">
        <v>156</v>
      </c>
      <c r="D3793">
        <v>158.30000000000001</v>
      </c>
      <c r="E3793">
        <v>154.80000000000001</v>
      </c>
      <c r="F3793">
        <v>156.69999999999999</v>
      </c>
      <c r="G3793">
        <v>247890</v>
      </c>
      <c r="H3793">
        <v>156.6</v>
      </c>
    </row>
    <row r="3794" spans="1:8" x14ac:dyDescent="0.3">
      <c r="A3794" t="s">
        <v>142</v>
      </c>
      <c r="B3794" t="s">
        <v>709</v>
      </c>
      <c r="C3794">
        <v>157.5</v>
      </c>
      <c r="D3794">
        <v>159.1</v>
      </c>
      <c r="E3794">
        <v>156.9</v>
      </c>
      <c r="F3794">
        <v>157.4</v>
      </c>
      <c r="G3794">
        <v>212176</v>
      </c>
      <c r="H3794">
        <v>157.80000000000001</v>
      </c>
    </row>
    <row r="3795" spans="1:8" x14ac:dyDescent="0.3">
      <c r="A3795" t="s">
        <v>142</v>
      </c>
      <c r="B3795" t="s">
        <v>283</v>
      </c>
      <c r="C3795">
        <v>158</v>
      </c>
      <c r="D3795">
        <v>158.69999999999999</v>
      </c>
      <c r="E3795">
        <v>154.80000000000001</v>
      </c>
      <c r="F3795">
        <v>155.30000000000001</v>
      </c>
      <c r="G3795">
        <v>182558</v>
      </c>
      <c r="H3795">
        <v>156.26669999999999</v>
      </c>
    </row>
    <row r="3796" spans="1:8" x14ac:dyDescent="0.3">
      <c r="A3796" t="s">
        <v>142</v>
      </c>
      <c r="B3796" t="s">
        <v>290</v>
      </c>
      <c r="C3796">
        <v>156</v>
      </c>
      <c r="D3796">
        <v>156.1</v>
      </c>
      <c r="E3796">
        <v>152.19999999999999</v>
      </c>
      <c r="F3796">
        <v>152.80000000000001</v>
      </c>
      <c r="G3796">
        <v>192110</v>
      </c>
      <c r="H3796">
        <v>153.69999999999999</v>
      </c>
    </row>
    <row r="3797" spans="1:8" x14ac:dyDescent="0.3">
      <c r="A3797" t="s">
        <v>142</v>
      </c>
      <c r="B3797" t="s">
        <v>710</v>
      </c>
      <c r="C3797">
        <v>152.80000000000001</v>
      </c>
      <c r="D3797">
        <v>161.4</v>
      </c>
      <c r="E3797">
        <v>152.80000000000001</v>
      </c>
      <c r="F3797">
        <v>154.5</v>
      </c>
      <c r="G3797">
        <v>480886</v>
      </c>
      <c r="H3797">
        <v>156.23330000000001</v>
      </c>
    </row>
    <row r="3798" spans="1:8" x14ac:dyDescent="0.3">
      <c r="A3798" t="s">
        <v>142</v>
      </c>
      <c r="B3798" t="s">
        <v>512</v>
      </c>
      <c r="C3798">
        <v>155.80000000000001</v>
      </c>
      <c r="D3798">
        <v>155.80000000000001</v>
      </c>
      <c r="E3798">
        <v>152.6</v>
      </c>
      <c r="F3798">
        <v>153.80000000000001</v>
      </c>
      <c r="G3798">
        <v>187395</v>
      </c>
      <c r="H3798">
        <v>154.0667</v>
      </c>
    </row>
    <row r="3799" spans="1:8" x14ac:dyDescent="0.3">
      <c r="A3799" t="s">
        <v>142</v>
      </c>
      <c r="B3799" t="s">
        <v>91</v>
      </c>
      <c r="C3799">
        <v>139.80000000000001</v>
      </c>
      <c r="D3799">
        <v>147.19999999999999</v>
      </c>
      <c r="E3799">
        <v>139.5</v>
      </c>
      <c r="F3799">
        <v>144.6</v>
      </c>
      <c r="G3799">
        <v>407974</v>
      </c>
      <c r="H3799">
        <v>143.76669999999999</v>
      </c>
    </row>
    <row r="3800" spans="1:8" x14ac:dyDescent="0.3">
      <c r="A3800" t="s">
        <v>142</v>
      </c>
      <c r="B3800" t="s">
        <v>93</v>
      </c>
      <c r="C3800">
        <v>144.6</v>
      </c>
      <c r="D3800">
        <v>146.69999999999999</v>
      </c>
      <c r="E3800">
        <v>143.6</v>
      </c>
      <c r="F3800">
        <v>144.5</v>
      </c>
      <c r="G3800">
        <v>234883</v>
      </c>
      <c r="H3800">
        <v>144.9333</v>
      </c>
    </row>
    <row r="3801" spans="1:8" x14ac:dyDescent="0.3">
      <c r="A3801" t="s">
        <v>142</v>
      </c>
      <c r="B3801" t="s">
        <v>711</v>
      </c>
      <c r="C3801">
        <v>144.5</v>
      </c>
      <c r="D3801">
        <v>146.1</v>
      </c>
      <c r="E3801">
        <v>143.1</v>
      </c>
      <c r="F3801">
        <v>143.80000000000001</v>
      </c>
      <c r="G3801">
        <v>265655</v>
      </c>
      <c r="H3801">
        <v>144.33330000000001</v>
      </c>
    </row>
    <row r="3802" spans="1:8" x14ac:dyDescent="0.3">
      <c r="A3802" t="s">
        <v>142</v>
      </c>
      <c r="B3802" t="s">
        <v>712</v>
      </c>
      <c r="C3802">
        <v>144.19999999999999</v>
      </c>
      <c r="D3802">
        <v>146.30000000000001</v>
      </c>
      <c r="E3802">
        <v>144.19999999999999</v>
      </c>
      <c r="F3802">
        <v>145.19999999999999</v>
      </c>
      <c r="G3802">
        <v>144434</v>
      </c>
      <c r="H3802">
        <v>145.23330000000001</v>
      </c>
    </row>
    <row r="3803" spans="1:8" x14ac:dyDescent="0.3">
      <c r="A3803" t="s">
        <v>142</v>
      </c>
      <c r="B3803" t="s">
        <v>162</v>
      </c>
      <c r="C3803">
        <v>145.19999999999999</v>
      </c>
      <c r="D3803">
        <v>145.69999999999999</v>
      </c>
      <c r="E3803">
        <v>142</v>
      </c>
      <c r="F3803">
        <v>142.69999999999999</v>
      </c>
      <c r="G3803">
        <v>166204</v>
      </c>
      <c r="H3803">
        <v>143.4667</v>
      </c>
    </row>
    <row r="3804" spans="1:8" x14ac:dyDescent="0.3">
      <c r="A3804" t="s">
        <v>142</v>
      </c>
      <c r="B3804" t="s">
        <v>220</v>
      </c>
      <c r="C3804">
        <v>142.69999999999999</v>
      </c>
      <c r="D3804">
        <v>142.69999999999999</v>
      </c>
      <c r="E3804">
        <v>138.1</v>
      </c>
      <c r="F3804">
        <v>139.5</v>
      </c>
      <c r="G3804">
        <v>224149</v>
      </c>
      <c r="H3804">
        <v>140.1</v>
      </c>
    </row>
    <row r="3805" spans="1:8" x14ac:dyDescent="0.3">
      <c r="A3805" t="s">
        <v>142</v>
      </c>
      <c r="B3805" t="s">
        <v>713</v>
      </c>
      <c r="C3805">
        <v>141.30000000000001</v>
      </c>
      <c r="D3805">
        <v>144.9</v>
      </c>
      <c r="E3805">
        <v>141.30000000000001</v>
      </c>
      <c r="F3805">
        <v>144.5</v>
      </c>
      <c r="G3805">
        <v>218382</v>
      </c>
      <c r="H3805">
        <v>143.5667</v>
      </c>
    </row>
    <row r="3806" spans="1:8" x14ac:dyDescent="0.3">
      <c r="A3806" t="s">
        <v>142</v>
      </c>
      <c r="B3806" t="s">
        <v>714</v>
      </c>
      <c r="C3806">
        <v>144.5</v>
      </c>
      <c r="D3806">
        <v>145.1</v>
      </c>
      <c r="E3806">
        <v>143.19999999999999</v>
      </c>
      <c r="F3806">
        <v>144</v>
      </c>
      <c r="G3806">
        <v>134199</v>
      </c>
      <c r="H3806">
        <v>144.1</v>
      </c>
    </row>
    <row r="3807" spans="1:8" x14ac:dyDescent="0.3">
      <c r="A3807" t="s">
        <v>142</v>
      </c>
      <c r="B3807" t="s">
        <v>715</v>
      </c>
      <c r="C3807">
        <v>144.1</v>
      </c>
      <c r="D3807">
        <v>146.1</v>
      </c>
      <c r="E3807">
        <v>143.30000000000001</v>
      </c>
      <c r="F3807">
        <v>144.6</v>
      </c>
      <c r="G3807">
        <v>174041</v>
      </c>
      <c r="H3807">
        <v>144.66669999999999</v>
      </c>
    </row>
    <row r="3808" spans="1:8" x14ac:dyDescent="0.3">
      <c r="A3808" t="s">
        <v>142</v>
      </c>
      <c r="B3808" t="s">
        <v>235</v>
      </c>
      <c r="C3808">
        <v>144.6</v>
      </c>
      <c r="D3808">
        <v>144.6</v>
      </c>
      <c r="E3808">
        <v>141.9</v>
      </c>
      <c r="F3808">
        <v>143.9</v>
      </c>
      <c r="G3808">
        <v>160271</v>
      </c>
      <c r="H3808">
        <v>143.4667</v>
      </c>
    </row>
    <row r="3809" spans="1:8" x14ac:dyDescent="0.3">
      <c r="A3809" t="s">
        <v>142</v>
      </c>
      <c r="B3809" t="s">
        <v>259</v>
      </c>
      <c r="C3809">
        <v>143.9</v>
      </c>
      <c r="D3809">
        <v>145.1</v>
      </c>
      <c r="E3809">
        <v>142</v>
      </c>
      <c r="F3809">
        <v>142</v>
      </c>
      <c r="G3809">
        <v>115186</v>
      </c>
      <c r="H3809">
        <v>143.0333</v>
      </c>
    </row>
    <row r="3810" spans="1:8" x14ac:dyDescent="0.3">
      <c r="A3810" t="s">
        <v>142</v>
      </c>
      <c r="B3810" t="s">
        <v>716</v>
      </c>
      <c r="C3810">
        <v>142.19999999999999</v>
      </c>
      <c r="D3810">
        <v>143.30000000000001</v>
      </c>
      <c r="E3810">
        <v>142</v>
      </c>
      <c r="F3810">
        <v>142.6</v>
      </c>
      <c r="G3810">
        <v>136421</v>
      </c>
      <c r="H3810">
        <v>142.63329999999999</v>
      </c>
    </row>
    <row r="3811" spans="1:8" x14ac:dyDescent="0.3">
      <c r="A3811" t="s">
        <v>142</v>
      </c>
      <c r="B3811" t="s">
        <v>269</v>
      </c>
      <c r="C3811">
        <v>143</v>
      </c>
      <c r="D3811">
        <v>143.5</v>
      </c>
      <c r="E3811">
        <v>141.19999999999999</v>
      </c>
      <c r="F3811">
        <v>141.4</v>
      </c>
      <c r="G3811">
        <v>118300</v>
      </c>
      <c r="H3811">
        <v>142.0333</v>
      </c>
    </row>
    <row r="3812" spans="1:8" x14ac:dyDescent="0.3">
      <c r="A3812" t="s">
        <v>142</v>
      </c>
      <c r="B3812" t="s">
        <v>282</v>
      </c>
      <c r="C3812">
        <v>141.4</v>
      </c>
      <c r="D3812">
        <v>142</v>
      </c>
      <c r="E3812">
        <v>141.1</v>
      </c>
      <c r="F3812">
        <v>141.80000000000001</v>
      </c>
      <c r="G3812">
        <v>49044</v>
      </c>
      <c r="H3812">
        <v>141.63329999999999</v>
      </c>
    </row>
    <row r="3813" spans="1:8" x14ac:dyDescent="0.3">
      <c r="A3813" t="s">
        <v>142</v>
      </c>
      <c r="B3813" t="s">
        <v>717</v>
      </c>
      <c r="C3813">
        <v>141.80000000000001</v>
      </c>
      <c r="D3813">
        <v>142</v>
      </c>
      <c r="E3813">
        <v>138.19999999999999</v>
      </c>
      <c r="F3813">
        <v>140.6</v>
      </c>
      <c r="G3813">
        <v>226418</v>
      </c>
      <c r="H3813">
        <v>140.26669999999999</v>
      </c>
    </row>
    <row r="3814" spans="1:8" x14ac:dyDescent="0.3">
      <c r="A3814" t="s">
        <v>142</v>
      </c>
      <c r="B3814" t="s">
        <v>285</v>
      </c>
      <c r="C3814">
        <v>142</v>
      </c>
      <c r="D3814">
        <v>142.1</v>
      </c>
      <c r="E3814">
        <v>139.6</v>
      </c>
      <c r="F3814">
        <v>139.80000000000001</v>
      </c>
      <c r="G3814">
        <v>97521</v>
      </c>
      <c r="H3814">
        <v>140.5</v>
      </c>
    </row>
    <row r="3815" spans="1:8" x14ac:dyDescent="0.3">
      <c r="A3815" t="s">
        <v>142</v>
      </c>
      <c r="B3815" t="s">
        <v>718</v>
      </c>
      <c r="C3815">
        <v>140.30000000000001</v>
      </c>
      <c r="D3815">
        <v>141.4</v>
      </c>
      <c r="E3815">
        <v>139.6</v>
      </c>
      <c r="F3815">
        <v>139.80000000000001</v>
      </c>
      <c r="G3815">
        <v>114335</v>
      </c>
      <c r="H3815">
        <v>140.26669999999999</v>
      </c>
    </row>
    <row r="3816" spans="1:8" x14ac:dyDescent="0.3">
      <c r="A3816" t="s">
        <v>142</v>
      </c>
      <c r="B3816" t="s">
        <v>291</v>
      </c>
      <c r="C3816">
        <v>139.69999999999999</v>
      </c>
      <c r="D3816">
        <v>140.1</v>
      </c>
      <c r="E3816">
        <v>138.6</v>
      </c>
      <c r="F3816">
        <v>138.80000000000001</v>
      </c>
      <c r="G3816">
        <v>95444</v>
      </c>
      <c r="H3816">
        <v>139.16669999999999</v>
      </c>
    </row>
    <row r="3817" spans="1:8" x14ac:dyDescent="0.3">
      <c r="A3817" t="s">
        <v>142</v>
      </c>
      <c r="B3817" t="s">
        <v>295</v>
      </c>
      <c r="C3817">
        <v>138.80000000000001</v>
      </c>
      <c r="D3817">
        <v>139.5</v>
      </c>
      <c r="E3817">
        <v>137</v>
      </c>
      <c r="F3817">
        <v>137.69999999999999</v>
      </c>
      <c r="G3817">
        <v>111579</v>
      </c>
      <c r="H3817">
        <v>138.0667</v>
      </c>
    </row>
    <row r="3818" spans="1:8" x14ac:dyDescent="0.3">
      <c r="A3818" t="s">
        <v>142</v>
      </c>
      <c r="B3818" t="s">
        <v>298</v>
      </c>
      <c r="C3818">
        <v>137.69999999999999</v>
      </c>
      <c r="D3818">
        <v>137.69999999999999</v>
      </c>
      <c r="E3818">
        <v>134.5</v>
      </c>
      <c r="F3818">
        <v>134.6</v>
      </c>
      <c r="G3818">
        <v>151151</v>
      </c>
      <c r="H3818">
        <v>135.6</v>
      </c>
    </row>
    <row r="3819" spans="1:8" x14ac:dyDescent="0.3">
      <c r="A3819" t="s">
        <v>142</v>
      </c>
      <c r="B3819" t="s">
        <v>719</v>
      </c>
      <c r="C3819">
        <v>135.9</v>
      </c>
      <c r="D3819">
        <v>136.9</v>
      </c>
      <c r="E3819">
        <v>133.5</v>
      </c>
      <c r="F3819">
        <v>135</v>
      </c>
      <c r="G3819">
        <v>142170</v>
      </c>
      <c r="H3819">
        <v>135.13329999999999</v>
      </c>
    </row>
    <row r="3820" spans="1:8" x14ac:dyDescent="0.3">
      <c r="A3820" t="s">
        <v>142</v>
      </c>
      <c r="B3820" t="s">
        <v>720</v>
      </c>
      <c r="C3820">
        <v>136</v>
      </c>
      <c r="D3820">
        <v>138.4</v>
      </c>
      <c r="E3820">
        <v>135.69999999999999</v>
      </c>
      <c r="F3820">
        <v>137.69999999999999</v>
      </c>
      <c r="G3820">
        <v>163276</v>
      </c>
      <c r="H3820">
        <v>137.26669999999999</v>
      </c>
    </row>
    <row r="3821" spans="1:8" x14ac:dyDescent="0.3">
      <c r="A3821" t="s">
        <v>142</v>
      </c>
      <c r="B3821" t="s">
        <v>721</v>
      </c>
      <c r="C3821">
        <v>137.69999999999999</v>
      </c>
      <c r="D3821">
        <v>137.80000000000001</v>
      </c>
      <c r="E3821">
        <v>136.30000000000001</v>
      </c>
      <c r="F3821">
        <v>137.6</v>
      </c>
      <c r="G3821">
        <v>87379</v>
      </c>
      <c r="H3821">
        <v>137.23330000000001</v>
      </c>
    </row>
    <row r="3822" spans="1:8" x14ac:dyDescent="0.3">
      <c r="A3822" t="s">
        <v>142</v>
      </c>
      <c r="B3822" t="s">
        <v>96</v>
      </c>
      <c r="C3822">
        <v>137.6</v>
      </c>
      <c r="D3822">
        <v>137.9</v>
      </c>
      <c r="E3822">
        <v>136.6</v>
      </c>
      <c r="F3822">
        <v>136.6</v>
      </c>
      <c r="G3822">
        <v>101395</v>
      </c>
      <c r="H3822">
        <v>137.0333</v>
      </c>
    </row>
    <row r="3823" spans="1:8" x14ac:dyDescent="0.3">
      <c r="A3823" t="s">
        <v>142</v>
      </c>
      <c r="B3823" t="s">
        <v>722</v>
      </c>
      <c r="C3823">
        <v>136.6</v>
      </c>
      <c r="D3823">
        <v>138.9</v>
      </c>
      <c r="E3823">
        <v>136.6</v>
      </c>
      <c r="F3823">
        <v>138.5</v>
      </c>
      <c r="G3823">
        <v>129126</v>
      </c>
      <c r="H3823">
        <v>138</v>
      </c>
    </row>
    <row r="3824" spans="1:8" x14ac:dyDescent="0.3">
      <c r="A3824" t="s">
        <v>142</v>
      </c>
      <c r="B3824" t="s">
        <v>164</v>
      </c>
      <c r="C3824">
        <v>138.5</v>
      </c>
      <c r="D3824">
        <v>139.19999999999999</v>
      </c>
      <c r="E3824">
        <v>135.1</v>
      </c>
      <c r="F3824">
        <v>135.69999999999999</v>
      </c>
      <c r="G3824">
        <v>152319</v>
      </c>
      <c r="H3824">
        <v>136.66669999999999</v>
      </c>
    </row>
    <row r="3825" spans="1:8" x14ac:dyDescent="0.3">
      <c r="A3825" t="s">
        <v>142</v>
      </c>
      <c r="B3825" t="s">
        <v>723</v>
      </c>
      <c r="C3825">
        <v>138.1</v>
      </c>
      <c r="D3825">
        <v>141.80000000000001</v>
      </c>
      <c r="E3825">
        <v>138.1</v>
      </c>
      <c r="F3825">
        <v>139.80000000000001</v>
      </c>
      <c r="G3825">
        <v>236504</v>
      </c>
      <c r="H3825">
        <v>139.9</v>
      </c>
    </row>
    <row r="3826" spans="1:8" x14ac:dyDescent="0.3">
      <c r="A3826" t="s">
        <v>142</v>
      </c>
      <c r="B3826" t="s">
        <v>724</v>
      </c>
      <c r="C3826">
        <v>140.1</v>
      </c>
      <c r="D3826">
        <v>140.1</v>
      </c>
      <c r="E3826">
        <v>138.5</v>
      </c>
      <c r="F3826">
        <v>139.5</v>
      </c>
      <c r="G3826">
        <v>108905</v>
      </c>
      <c r="H3826">
        <v>139.36670000000001</v>
      </c>
    </row>
    <row r="3827" spans="1:8" x14ac:dyDescent="0.3">
      <c r="A3827" t="s">
        <v>142</v>
      </c>
      <c r="B3827" t="s">
        <v>725</v>
      </c>
      <c r="C3827">
        <v>140.5</v>
      </c>
      <c r="D3827">
        <v>141.19999999999999</v>
      </c>
      <c r="E3827">
        <v>140</v>
      </c>
      <c r="F3827">
        <v>140.9</v>
      </c>
      <c r="G3827">
        <v>154736</v>
      </c>
      <c r="H3827">
        <v>140.69999999999999</v>
      </c>
    </row>
    <row r="3828" spans="1:8" x14ac:dyDescent="0.3">
      <c r="A3828" t="s">
        <v>142</v>
      </c>
      <c r="B3828" t="s">
        <v>242</v>
      </c>
      <c r="C3828">
        <v>140</v>
      </c>
      <c r="D3828">
        <v>140</v>
      </c>
      <c r="E3828">
        <v>136</v>
      </c>
      <c r="F3828">
        <v>137.5</v>
      </c>
      <c r="G3828">
        <v>175402</v>
      </c>
      <c r="H3828">
        <v>137.83330000000001</v>
      </c>
    </row>
    <row r="3829" spans="1:8" x14ac:dyDescent="0.3">
      <c r="A3829" t="s">
        <v>142</v>
      </c>
      <c r="B3829" t="s">
        <v>726</v>
      </c>
      <c r="C3829">
        <v>137.9</v>
      </c>
      <c r="D3829">
        <v>151.19999999999999</v>
      </c>
      <c r="E3829">
        <v>137.9</v>
      </c>
      <c r="F3829">
        <v>151.19999999999999</v>
      </c>
      <c r="G3829">
        <v>952019</v>
      </c>
      <c r="H3829">
        <v>146.76669999999999</v>
      </c>
    </row>
    <row r="3830" spans="1:8" x14ac:dyDescent="0.3">
      <c r="A3830" t="s">
        <v>142</v>
      </c>
      <c r="B3830" t="s">
        <v>727</v>
      </c>
      <c r="C3830">
        <v>157.1</v>
      </c>
      <c r="D3830">
        <v>165.3</v>
      </c>
      <c r="E3830">
        <v>155</v>
      </c>
      <c r="F3830">
        <v>155.19999999999999</v>
      </c>
      <c r="G3830">
        <v>2668792</v>
      </c>
      <c r="H3830">
        <v>158.5</v>
      </c>
    </row>
    <row r="3831" spans="1:8" x14ac:dyDescent="0.3">
      <c r="A3831" t="s">
        <v>142</v>
      </c>
      <c r="B3831" t="s">
        <v>728</v>
      </c>
      <c r="C3831">
        <v>159.30000000000001</v>
      </c>
      <c r="D3831">
        <v>159.30000000000001</v>
      </c>
      <c r="E3831">
        <v>151</v>
      </c>
      <c r="F3831">
        <v>151.19999999999999</v>
      </c>
      <c r="G3831">
        <v>634199</v>
      </c>
      <c r="H3831">
        <v>153.83330000000001</v>
      </c>
    </row>
    <row r="3832" spans="1:8" x14ac:dyDescent="0.3">
      <c r="A3832" t="s">
        <v>142</v>
      </c>
      <c r="B3832" t="s">
        <v>729</v>
      </c>
      <c r="C3832">
        <v>151.6</v>
      </c>
      <c r="D3832">
        <v>162.5</v>
      </c>
      <c r="E3832">
        <v>151.6</v>
      </c>
      <c r="F3832">
        <v>157.4</v>
      </c>
      <c r="G3832">
        <v>1268757</v>
      </c>
      <c r="H3832">
        <v>157.16669999999999</v>
      </c>
    </row>
    <row r="3833" spans="1:8" x14ac:dyDescent="0.3">
      <c r="A3833" t="s">
        <v>142</v>
      </c>
      <c r="B3833" t="s">
        <v>730</v>
      </c>
      <c r="C3833">
        <v>156</v>
      </c>
      <c r="D3833">
        <v>157.4</v>
      </c>
      <c r="E3833">
        <v>153.69999999999999</v>
      </c>
      <c r="F3833">
        <v>154.19999999999999</v>
      </c>
      <c r="G3833">
        <v>437865</v>
      </c>
      <c r="H3833">
        <v>155.1</v>
      </c>
    </row>
    <row r="3834" spans="1:8" x14ac:dyDescent="0.3">
      <c r="A3834" t="s">
        <v>142</v>
      </c>
      <c r="B3834" t="s">
        <v>731</v>
      </c>
      <c r="C3834">
        <v>154.30000000000001</v>
      </c>
      <c r="D3834">
        <v>157.30000000000001</v>
      </c>
      <c r="E3834">
        <v>151.69999999999999</v>
      </c>
      <c r="F3834">
        <v>151.69999999999999</v>
      </c>
      <c r="G3834">
        <v>297337</v>
      </c>
      <c r="H3834">
        <v>153.5667</v>
      </c>
    </row>
    <row r="3835" spans="1:8" x14ac:dyDescent="0.3">
      <c r="A3835" t="s">
        <v>142</v>
      </c>
      <c r="B3835" t="s">
        <v>732</v>
      </c>
      <c r="C3835">
        <v>152</v>
      </c>
      <c r="D3835">
        <v>153.4</v>
      </c>
      <c r="E3835">
        <v>150.1</v>
      </c>
      <c r="F3835">
        <v>150.5</v>
      </c>
      <c r="G3835">
        <v>175373</v>
      </c>
      <c r="H3835">
        <v>151.33330000000001</v>
      </c>
    </row>
    <row r="3836" spans="1:8" x14ac:dyDescent="0.3">
      <c r="A3836" t="s">
        <v>142</v>
      </c>
      <c r="B3836" t="s">
        <v>733</v>
      </c>
      <c r="C3836">
        <v>150.69999999999999</v>
      </c>
      <c r="D3836">
        <v>153</v>
      </c>
      <c r="E3836">
        <v>149.4</v>
      </c>
      <c r="F3836">
        <v>151</v>
      </c>
      <c r="G3836">
        <v>142299</v>
      </c>
      <c r="H3836">
        <v>151.13329999999999</v>
      </c>
    </row>
    <row r="3837" spans="1:8" x14ac:dyDescent="0.3">
      <c r="A3837" t="s">
        <v>142</v>
      </c>
      <c r="B3837" t="s">
        <v>734</v>
      </c>
      <c r="C3837">
        <v>151.1</v>
      </c>
      <c r="D3837">
        <v>153.9</v>
      </c>
      <c r="E3837">
        <v>150</v>
      </c>
      <c r="F3837">
        <v>151.1</v>
      </c>
      <c r="G3837">
        <v>215572</v>
      </c>
      <c r="H3837">
        <v>151.66669999999999</v>
      </c>
    </row>
    <row r="3838" spans="1:8" x14ac:dyDescent="0.3">
      <c r="A3838" t="s">
        <v>142</v>
      </c>
      <c r="B3838" t="s">
        <v>735</v>
      </c>
      <c r="C3838">
        <v>151.1</v>
      </c>
      <c r="D3838">
        <v>152.4</v>
      </c>
      <c r="E3838">
        <v>143.80000000000001</v>
      </c>
      <c r="F3838">
        <v>147.4</v>
      </c>
      <c r="G3838">
        <v>171471</v>
      </c>
      <c r="H3838">
        <v>147.86670000000001</v>
      </c>
    </row>
    <row r="3839" spans="1:8" x14ac:dyDescent="0.3">
      <c r="A3839" t="s">
        <v>124</v>
      </c>
      <c r="B3839" t="s">
        <v>696</v>
      </c>
      <c r="C3839">
        <v>24</v>
      </c>
      <c r="D3839">
        <v>24.12</v>
      </c>
      <c r="E3839">
        <v>23.68</v>
      </c>
      <c r="F3839">
        <v>23.94</v>
      </c>
      <c r="G3839">
        <v>1923244</v>
      </c>
      <c r="H3839">
        <v>23.9133</v>
      </c>
    </row>
    <row r="3840" spans="1:8" x14ac:dyDescent="0.3">
      <c r="A3840" t="s">
        <v>124</v>
      </c>
      <c r="B3840" t="s">
        <v>697</v>
      </c>
      <c r="C3840">
        <v>23.94</v>
      </c>
      <c r="D3840">
        <v>24.8</v>
      </c>
      <c r="E3840">
        <v>23.86</v>
      </c>
      <c r="F3840">
        <v>24.24</v>
      </c>
      <c r="G3840">
        <v>3119218</v>
      </c>
      <c r="H3840">
        <v>24.3</v>
      </c>
    </row>
    <row r="3841" spans="1:8" x14ac:dyDescent="0.3">
      <c r="A3841" t="s">
        <v>124</v>
      </c>
      <c r="B3841" t="s">
        <v>698</v>
      </c>
      <c r="C3841">
        <v>24.26</v>
      </c>
      <c r="D3841">
        <v>24.72</v>
      </c>
      <c r="E3841">
        <v>24.22</v>
      </c>
      <c r="F3841">
        <v>24.56</v>
      </c>
      <c r="G3841">
        <v>2039291</v>
      </c>
      <c r="H3841">
        <v>24.5</v>
      </c>
    </row>
    <row r="3842" spans="1:8" x14ac:dyDescent="0.3">
      <c r="A3842" t="s">
        <v>124</v>
      </c>
      <c r="B3842" t="s">
        <v>699</v>
      </c>
      <c r="C3842">
        <v>24.8</v>
      </c>
      <c r="D3842">
        <v>25.12</v>
      </c>
      <c r="E3842">
        <v>24.54</v>
      </c>
      <c r="F3842">
        <v>24.54</v>
      </c>
      <c r="G3842">
        <v>2984557</v>
      </c>
      <c r="H3842">
        <v>24.7333</v>
      </c>
    </row>
    <row r="3843" spans="1:8" x14ac:dyDescent="0.3">
      <c r="A3843" t="s">
        <v>124</v>
      </c>
      <c r="B3843" t="s">
        <v>700</v>
      </c>
      <c r="C3843">
        <v>24.54</v>
      </c>
      <c r="D3843">
        <v>24.72</v>
      </c>
      <c r="E3843">
        <v>23.82</v>
      </c>
      <c r="F3843">
        <v>24</v>
      </c>
      <c r="G3843">
        <v>2360487</v>
      </c>
      <c r="H3843">
        <v>24.18</v>
      </c>
    </row>
    <row r="3844" spans="1:8" x14ac:dyDescent="0.3">
      <c r="A3844" t="s">
        <v>124</v>
      </c>
      <c r="B3844" t="s">
        <v>77</v>
      </c>
      <c r="C3844">
        <v>23.96</v>
      </c>
      <c r="D3844">
        <v>23.96</v>
      </c>
      <c r="E3844">
        <v>23.46</v>
      </c>
      <c r="F3844">
        <v>23.62</v>
      </c>
      <c r="G3844">
        <v>1816185</v>
      </c>
      <c r="H3844">
        <v>23.68</v>
      </c>
    </row>
    <row r="3845" spans="1:8" x14ac:dyDescent="0.3">
      <c r="A3845" t="s">
        <v>124</v>
      </c>
      <c r="B3845" t="s">
        <v>701</v>
      </c>
      <c r="C3845">
        <v>23.64</v>
      </c>
      <c r="D3845">
        <v>24.22</v>
      </c>
      <c r="E3845">
        <v>23.6</v>
      </c>
      <c r="F3845">
        <v>24</v>
      </c>
      <c r="G3845">
        <v>2099957</v>
      </c>
      <c r="H3845">
        <v>23.94</v>
      </c>
    </row>
    <row r="3846" spans="1:8" x14ac:dyDescent="0.3">
      <c r="A3846" t="s">
        <v>124</v>
      </c>
      <c r="B3846" t="s">
        <v>702</v>
      </c>
      <c r="C3846">
        <v>23.92</v>
      </c>
      <c r="D3846">
        <v>24.4</v>
      </c>
      <c r="E3846">
        <v>23.92</v>
      </c>
      <c r="F3846">
        <v>24.06</v>
      </c>
      <c r="G3846">
        <v>1561636</v>
      </c>
      <c r="H3846">
        <v>24.1267</v>
      </c>
    </row>
    <row r="3847" spans="1:8" x14ac:dyDescent="0.3">
      <c r="A3847" t="s">
        <v>124</v>
      </c>
      <c r="B3847" t="s">
        <v>139</v>
      </c>
      <c r="C3847">
        <v>24.06</v>
      </c>
      <c r="D3847">
        <v>24.08</v>
      </c>
      <c r="E3847">
        <v>23.6</v>
      </c>
      <c r="F3847">
        <v>23.82</v>
      </c>
      <c r="G3847">
        <v>1620567</v>
      </c>
      <c r="H3847">
        <v>23.833300000000001</v>
      </c>
    </row>
    <row r="3848" spans="1:8" x14ac:dyDescent="0.3">
      <c r="A3848" t="s">
        <v>124</v>
      </c>
      <c r="B3848" t="s">
        <v>156</v>
      </c>
      <c r="C3848">
        <v>23.98</v>
      </c>
      <c r="D3848">
        <v>24.08</v>
      </c>
      <c r="E3848">
        <v>23.5</v>
      </c>
      <c r="F3848">
        <v>23.86</v>
      </c>
      <c r="G3848">
        <v>2689684</v>
      </c>
      <c r="H3848">
        <v>23.813300000000002</v>
      </c>
    </row>
    <row r="3849" spans="1:8" x14ac:dyDescent="0.3">
      <c r="A3849" t="s">
        <v>124</v>
      </c>
      <c r="B3849" t="s">
        <v>703</v>
      </c>
      <c r="C3849">
        <v>23.88</v>
      </c>
      <c r="D3849">
        <v>24.62</v>
      </c>
      <c r="E3849">
        <v>23.88</v>
      </c>
      <c r="F3849">
        <v>24.42</v>
      </c>
      <c r="G3849">
        <v>4881233</v>
      </c>
      <c r="H3849">
        <v>24.306699999999999</v>
      </c>
    </row>
    <row r="3850" spans="1:8" x14ac:dyDescent="0.3">
      <c r="A3850" t="s">
        <v>124</v>
      </c>
      <c r="B3850" t="s">
        <v>223</v>
      </c>
      <c r="C3850">
        <v>24.5</v>
      </c>
      <c r="D3850">
        <v>24.92</v>
      </c>
      <c r="E3850">
        <v>24.02</v>
      </c>
      <c r="F3850">
        <v>24.5</v>
      </c>
      <c r="G3850">
        <v>3558685</v>
      </c>
      <c r="H3850">
        <v>24.48</v>
      </c>
    </row>
    <row r="3851" spans="1:8" x14ac:dyDescent="0.3">
      <c r="A3851" t="s">
        <v>124</v>
      </c>
      <c r="B3851" t="s">
        <v>228</v>
      </c>
      <c r="C3851">
        <v>24.3</v>
      </c>
      <c r="D3851">
        <v>24.5</v>
      </c>
      <c r="E3851">
        <v>24</v>
      </c>
      <c r="F3851">
        <v>24.18</v>
      </c>
      <c r="G3851">
        <v>2236956</v>
      </c>
      <c r="H3851">
        <v>24.226700000000001</v>
      </c>
    </row>
    <row r="3852" spans="1:8" x14ac:dyDescent="0.3">
      <c r="A3852" t="s">
        <v>124</v>
      </c>
      <c r="B3852" t="s">
        <v>704</v>
      </c>
      <c r="C3852">
        <v>24.36</v>
      </c>
      <c r="D3852">
        <v>25.62</v>
      </c>
      <c r="E3852">
        <v>24.18</v>
      </c>
      <c r="F3852">
        <v>25.44</v>
      </c>
      <c r="G3852">
        <v>3745862</v>
      </c>
      <c r="H3852">
        <v>25.08</v>
      </c>
    </row>
    <row r="3853" spans="1:8" x14ac:dyDescent="0.3">
      <c r="A3853" t="s">
        <v>124</v>
      </c>
      <c r="B3853" t="s">
        <v>705</v>
      </c>
      <c r="C3853">
        <v>25.5</v>
      </c>
      <c r="D3853">
        <v>27.8</v>
      </c>
      <c r="E3853">
        <v>25.2</v>
      </c>
      <c r="F3853">
        <v>27.3</v>
      </c>
      <c r="G3853">
        <v>12235280</v>
      </c>
      <c r="H3853">
        <v>26.7667</v>
      </c>
    </row>
    <row r="3854" spans="1:8" x14ac:dyDescent="0.3">
      <c r="A3854" t="s">
        <v>124</v>
      </c>
      <c r="B3854" t="s">
        <v>706</v>
      </c>
      <c r="C3854">
        <v>27.2</v>
      </c>
      <c r="D3854">
        <v>28.18</v>
      </c>
      <c r="E3854">
        <v>26.42</v>
      </c>
      <c r="F3854">
        <v>26.42</v>
      </c>
      <c r="G3854">
        <v>9130052</v>
      </c>
      <c r="H3854">
        <v>27.006699999999999</v>
      </c>
    </row>
    <row r="3855" spans="1:8" x14ac:dyDescent="0.3">
      <c r="A3855" t="s">
        <v>124</v>
      </c>
      <c r="B3855" t="s">
        <v>265</v>
      </c>
      <c r="C3855">
        <v>26.42</v>
      </c>
      <c r="D3855">
        <v>26.72</v>
      </c>
      <c r="E3855">
        <v>26.08</v>
      </c>
      <c r="F3855">
        <v>26.3</v>
      </c>
      <c r="G3855">
        <v>4370206</v>
      </c>
      <c r="H3855">
        <v>26.366700000000002</v>
      </c>
    </row>
    <row r="3856" spans="1:8" x14ac:dyDescent="0.3">
      <c r="A3856" t="s">
        <v>124</v>
      </c>
      <c r="B3856" t="s">
        <v>707</v>
      </c>
      <c r="C3856">
        <v>26.3</v>
      </c>
      <c r="D3856">
        <v>26.34</v>
      </c>
      <c r="E3856">
        <v>25.12</v>
      </c>
      <c r="F3856">
        <v>25.7</v>
      </c>
      <c r="G3856">
        <v>3213730</v>
      </c>
      <c r="H3856">
        <v>25.72</v>
      </c>
    </row>
    <row r="3857" spans="1:8" x14ac:dyDescent="0.3">
      <c r="A3857" t="s">
        <v>124</v>
      </c>
      <c r="B3857" t="s">
        <v>271</v>
      </c>
      <c r="C3857">
        <v>25.78</v>
      </c>
      <c r="D3857">
        <v>25.78</v>
      </c>
      <c r="E3857">
        <v>23.8</v>
      </c>
      <c r="F3857">
        <v>23.86</v>
      </c>
      <c r="G3857">
        <v>3949045</v>
      </c>
      <c r="H3857">
        <v>24.48</v>
      </c>
    </row>
    <row r="3858" spans="1:8" x14ac:dyDescent="0.3">
      <c r="A3858" t="s">
        <v>124</v>
      </c>
      <c r="B3858" t="s">
        <v>708</v>
      </c>
      <c r="C3858">
        <v>23.78</v>
      </c>
      <c r="D3858">
        <v>24.2</v>
      </c>
      <c r="E3858">
        <v>23.78</v>
      </c>
      <c r="F3858">
        <v>24</v>
      </c>
      <c r="G3858">
        <v>1823663</v>
      </c>
      <c r="H3858">
        <v>23.993300000000001</v>
      </c>
    </row>
    <row r="3859" spans="1:8" x14ac:dyDescent="0.3">
      <c r="A3859" t="s">
        <v>124</v>
      </c>
      <c r="B3859" t="s">
        <v>709</v>
      </c>
      <c r="C3859">
        <v>24.06</v>
      </c>
      <c r="D3859">
        <v>24.4</v>
      </c>
      <c r="E3859">
        <v>23.9</v>
      </c>
      <c r="F3859">
        <v>23.9</v>
      </c>
      <c r="G3859">
        <v>2008723</v>
      </c>
      <c r="H3859">
        <v>24.066700000000001</v>
      </c>
    </row>
    <row r="3860" spans="1:8" x14ac:dyDescent="0.3">
      <c r="A3860" t="s">
        <v>124</v>
      </c>
      <c r="B3860" t="s">
        <v>283</v>
      </c>
      <c r="C3860">
        <v>23.98</v>
      </c>
      <c r="D3860">
        <v>23.98</v>
      </c>
      <c r="E3860">
        <v>23.58</v>
      </c>
      <c r="F3860">
        <v>23.58</v>
      </c>
      <c r="G3860">
        <v>1250767</v>
      </c>
      <c r="H3860">
        <v>23.7133</v>
      </c>
    </row>
    <row r="3861" spans="1:8" x14ac:dyDescent="0.3">
      <c r="A3861" t="s">
        <v>124</v>
      </c>
      <c r="B3861" t="s">
        <v>290</v>
      </c>
      <c r="C3861">
        <v>23.3</v>
      </c>
      <c r="D3861">
        <v>23.56</v>
      </c>
      <c r="E3861">
        <v>23</v>
      </c>
      <c r="F3861">
        <v>23.24</v>
      </c>
      <c r="G3861">
        <v>1773736</v>
      </c>
      <c r="H3861">
        <v>23.2667</v>
      </c>
    </row>
    <row r="3862" spans="1:8" x14ac:dyDescent="0.3">
      <c r="A3862" t="s">
        <v>124</v>
      </c>
      <c r="B3862" t="s">
        <v>710</v>
      </c>
      <c r="C3862">
        <v>23.24</v>
      </c>
      <c r="D3862">
        <v>23.3</v>
      </c>
      <c r="E3862">
        <v>22.94</v>
      </c>
      <c r="F3862">
        <v>23.06</v>
      </c>
      <c r="G3862">
        <v>1872513</v>
      </c>
      <c r="H3862">
        <v>23.1</v>
      </c>
    </row>
    <row r="3863" spans="1:8" x14ac:dyDescent="0.3">
      <c r="A3863" t="s">
        <v>124</v>
      </c>
      <c r="B3863" t="s">
        <v>512</v>
      </c>
      <c r="C3863">
        <v>23.1</v>
      </c>
      <c r="D3863">
        <v>23.66</v>
      </c>
      <c r="E3863">
        <v>23.06</v>
      </c>
      <c r="F3863">
        <v>23.12</v>
      </c>
      <c r="G3863">
        <v>2117125</v>
      </c>
      <c r="H3863">
        <v>23.28</v>
      </c>
    </row>
    <row r="3864" spans="1:8" x14ac:dyDescent="0.3">
      <c r="A3864" t="s">
        <v>124</v>
      </c>
      <c r="B3864" t="s">
        <v>91</v>
      </c>
      <c r="C3864">
        <v>20.82</v>
      </c>
      <c r="D3864">
        <v>22.26</v>
      </c>
      <c r="E3864">
        <v>20.82</v>
      </c>
      <c r="F3864">
        <v>21.84</v>
      </c>
      <c r="G3864">
        <v>2153662</v>
      </c>
      <c r="H3864">
        <v>21.64</v>
      </c>
    </row>
    <row r="3865" spans="1:8" x14ac:dyDescent="0.3">
      <c r="A3865" t="s">
        <v>124</v>
      </c>
      <c r="B3865" t="s">
        <v>93</v>
      </c>
      <c r="C3865">
        <v>21.92</v>
      </c>
      <c r="D3865">
        <v>22.38</v>
      </c>
      <c r="E3865">
        <v>21.56</v>
      </c>
      <c r="F3865">
        <v>21.56</v>
      </c>
      <c r="G3865">
        <v>2129995</v>
      </c>
      <c r="H3865">
        <v>21.833300000000001</v>
      </c>
    </row>
    <row r="3866" spans="1:8" x14ac:dyDescent="0.3">
      <c r="A3866" t="s">
        <v>124</v>
      </c>
      <c r="B3866" t="s">
        <v>711</v>
      </c>
      <c r="C3866">
        <v>21.6</v>
      </c>
      <c r="D3866">
        <v>23.7</v>
      </c>
      <c r="E3866">
        <v>21.3</v>
      </c>
      <c r="F3866">
        <v>23.7</v>
      </c>
      <c r="G3866">
        <v>9879584</v>
      </c>
      <c r="H3866">
        <v>22.9</v>
      </c>
    </row>
    <row r="3867" spans="1:8" x14ac:dyDescent="0.3">
      <c r="A3867" t="s">
        <v>124</v>
      </c>
      <c r="B3867" t="s">
        <v>712</v>
      </c>
      <c r="C3867">
        <v>24.06</v>
      </c>
      <c r="D3867">
        <v>26.06</v>
      </c>
      <c r="E3867">
        <v>24.06</v>
      </c>
      <c r="F3867">
        <v>24.72</v>
      </c>
      <c r="G3867">
        <v>11328260</v>
      </c>
      <c r="H3867">
        <v>24.9467</v>
      </c>
    </row>
    <row r="3868" spans="1:8" x14ac:dyDescent="0.3">
      <c r="A3868" t="s">
        <v>124</v>
      </c>
      <c r="B3868" t="s">
        <v>162</v>
      </c>
      <c r="C3868">
        <v>24.92</v>
      </c>
      <c r="D3868">
        <v>24.92</v>
      </c>
      <c r="E3868">
        <v>22.58</v>
      </c>
      <c r="F3868">
        <v>22.6</v>
      </c>
      <c r="G3868">
        <v>6008584</v>
      </c>
      <c r="H3868">
        <v>23.366700000000002</v>
      </c>
    </row>
    <row r="3869" spans="1:8" x14ac:dyDescent="0.3">
      <c r="A3869" t="s">
        <v>124</v>
      </c>
      <c r="B3869" t="s">
        <v>220</v>
      </c>
      <c r="C3869">
        <v>22.58</v>
      </c>
      <c r="D3869">
        <v>22.8</v>
      </c>
      <c r="E3869">
        <v>21.68</v>
      </c>
      <c r="F3869">
        <v>22.18</v>
      </c>
      <c r="G3869">
        <v>2455492</v>
      </c>
      <c r="H3869">
        <v>22.22</v>
      </c>
    </row>
    <row r="3870" spans="1:8" x14ac:dyDescent="0.3">
      <c r="A3870" t="s">
        <v>124</v>
      </c>
      <c r="B3870" t="s">
        <v>713</v>
      </c>
      <c r="C3870">
        <v>22.22</v>
      </c>
      <c r="D3870">
        <v>22.82</v>
      </c>
      <c r="E3870">
        <v>22.22</v>
      </c>
      <c r="F3870">
        <v>22.7</v>
      </c>
      <c r="G3870">
        <v>1892326</v>
      </c>
      <c r="H3870">
        <v>22.58</v>
      </c>
    </row>
    <row r="3871" spans="1:8" x14ac:dyDescent="0.3">
      <c r="A3871" t="s">
        <v>124</v>
      </c>
      <c r="B3871" t="s">
        <v>714</v>
      </c>
      <c r="C3871">
        <v>22.7</v>
      </c>
      <c r="D3871">
        <v>24.14</v>
      </c>
      <c r="E3871">
        <v>22.46</v>
      </c>
      <c r="F3871">
        <v>22.86</v>
      </c>
      <c r="G3871">
        <v>7948731</v>
      </c>
      <c r="H3871">
        <v>23.153300000000002</v>
      </c>
    </row>
    <row r="3872" spans="1:8" x14ac:dyDescent="0.3">
      <c r="A3872" t="s">
        <v>124</v>
      </c>
      <c r="B3872" t="s">
        <v>715</v>
      </c>
      <c r="C3872">
        <v>23.32</v>
      </c>
      <c r="D3872">
        <v>23.58</v>
      </c>
      <c r="E3872">
        <v>22.86</v>
      </c>
      <c r="F3872">
        <v>23.28</v>
      </c>
      <c r="G3872">
        <v>2206970</v>
      </c>
      <c r="H3872">
        <v>23.24</v>
      </c>
    </row>
    <row r="3873" spans="1:8" x14ac:dyDescent="0.3">
      <c r="A3873" t="s">
        <v>124</v>
      </c>
      <c r="B3873" t="s">
        <v>235</v>
      </c>
      <c r="C3873">
        <v>23.36</v>
      </c>
      <c r="D3873">
        <v>23.7</v>
      </c>
      <c r="E3873">
        <v>23</v>
      </c>
      <c r="F3873">
        <v>23.36</v>
      </c>
      <c r="G3873">
        <v>2304039</v>
      </c>
      <c r="H3873">
        <v>23.353300000000001</v>
      </c>
    </row>
    <row r="3874" spans="1:8" x14ac:dyDescent="0.3">
      <c r="A3874" t="s">
        <v>124</v>
      </c>
      <c r="B3874" t="s">
        <v>259</v>
      </c>
      <c r="C3874">
        <v>23.62</v>
      </c>
      <c r="D3874">
        <v>23.68</v>
      </c>
      <c r="E3874">
        <v>23.04</v>
      </c>
      <c r="F3874">
        <v>23.28</v>
      </c>
      <c r="G3874">
        <v>1905971</v>
      </c>
      <c r="H3874">
        <v>23.333300000000001</v>
      </c>
    </row>
    <row r="3875" spans="1:8" x14ac:dyDescent="0.3">
      <c r="A3875" t="s">
        <v>124</v>
      </c>
      <c r="B3875" t="s">
        <v>716</v>
      </c>
      <c r="C3875">
        <v>23.38</v>
      </c>
      <c r="D3875">
        <v>23.72</v>
      </c>
      <c r="E3875">
        <v>23.28</v>
      </c>
      <c r="F3875">
        <v>23.36</v>
      </c>
      <c r="G3875">
        <v>2162142</v>
      </c>
      <c r="H3875">
        <v>23.453299999999999</v>
      </c>
    </row>
    <row r="3876" spans="1:8" x14ac:dyDescent="0.3">
      <c r="A3876" t="s">
        <v>124</v>
      </c>
      <c r="B3876" t="s">
        <v>269</v>
      </c>
      <c r="C3876">
        <v>23.42</v>
      </c>
      <c r="D3876">
        <v>23.5</v>
      </c>
      <c r="E3876">
        <v>23.02</v>
      </c>
      <c r="F3876">
        <v>23.16</v>
      </c>
      <c r="G3876">
        <v>1573828</v>
      </c>
      <c r="H3876">
        <v>23.226700000000001</v>
      </c>
    </row>
    <row r="3877" spans="1:8" x14ac:dyDescent="0.3">
      <c r="A3877" t="s">
        <v>124</v>
      </c>
      <c r="B3877" t="s">
        <v>282</v>
      </c>
      <c r="C3877">
        <v>23.14</v>
      </c>
      <c r="D3877">
        <v>23.46</v>
      </c>
      <c r="E3877">
        <v>23.02</v>
      </c>
      <c r="F3877">
        <v>23.42</v>
      </c>
      <c r="G3877">
        <v>1024069</v>
      </c>
      <c r="H3877">
        <v>23.3</v>
      </c>
    </row>
    <row r="3878" spans="1:8" x14ac:dyDescent="0.3">
      <c r="A3878" t="s">
        <v>124</v>
      </c>
      <c r="B3878" t="s">
        <v>717</v>
      </c>
      <c r="C3878">
        <v>23.2</v>
      </c>
      <c r="D3878">
        <v>23.4</v>
      </c>
      <c r="E3878">
        <v>22.44</v>
      </c>
      <c r="F3878">
        <v>23.22</v>
      </c>
      <c r="G3878">
        <v>2542910</v>
      </c>
      <c r="H3878">
        <v>23.02</v>
      </c>
    </row>
    <row r="3879" spans="1:8" x14ac:dyDescent="0.3">
      <c r="A3879" t="s">
        <v>124</v>
      </c>
      <c r="B3879" t="s">
        <v>285</v>
      </c>
      <c r="C3879">
        <v>23.26</v>
      </c>
      <c r="D3879">
        <v>23.32</v>
      </c>
      <c r="E3879">
        <v>22.8</v>
      </c>
      <c r="F3879">
        <v>22.82</v>
      </c>
      <c r="G3879">
        <v>1283946</v>
      </c>
      <c r="H3879">
        <v>22.98</v>
      </c>
    </row>
    <row r="3880" spans="1:8" x14ac:dyDescent="0.3">
      <c r="A3880" t="s">
        <v>124</v>
      </c>
      <c r="B3880" t="s">
        <v>718</v>
      </c>
      <c r="C3880">
        <v>22.96</v>
      </c>
      <c r="D3880">
        <v>23.1</v>
      </c>
      <c r="E3880">
        <v>22.54</v>
      </c>
      <c r="F3880">
        <v>22.56</v>
      </c>
      <c r="G3880">
        <v>2676863</v>
      </c>
      <c r="H3880">
        <v>22.7333</v>
      </c>
    </row>
    <row r="3881" spans="1:8" x14ac:dyDescent="0.3">
      <c r="A3881" t="s">
        <v>124</v>
      </c>
      <c r="B3881" t="s">
        <v>291</v>
      </c>
      <c r="C3881">
        <v>22.64</v>
      </c>
      <c r="D3881">
        <v>23.06</v>
      </c>
      <c r="E3881">
        <v>22.5</v>
      </c>
      <c r="F3881">
        <v>22.54</v>
      </c>
      <c r="G3881">
        <v>2725816</v>
      </c>
      <c r="H3881">
        <v>22.7</v>
      </c>
    </row>
    <row r="3882" spans="1:8" x14ac:dyDescent="0.3">
      <c r="A3882" t="s">
        <v>124</v>
      </c>
      <c r="B3882" t="s">
        <v>295</v>
      </c>
      <c r="C3882">
        <v>22.62</v>
      </c>
      <c r="D3882">
        <v>22.68</v>
      </c>
      <c r="E3882">
        <v>22.06</v>
      </c>
      <c r="F3882">
        <v>22.1</v>
      </c>
      <c r="G3882">
        <v>1238245</v>
      </c>
      <c r="H3882">
        <v>22.28</v>
      </c>
    </row>
    <row r="3883" spans="1:8" x14ac:dyDescent="0.3">
      <c r="A3883" t="s">
        <v>124</v>
      </c>
      <c r="B3883" t="s">
        <v>298</v>
      </c>
      <c r="C3883">
        <v>22.1</v>
      </c>
      <c r="D3883">
        <v>22.14</v>
      </c>
      <c r="E3883">
        <v>21.8</v>
      </c>
      <c r="F3883">
        <v>21.92</v>
      </c>
      <c r="G3883">
        <v>1136839</v>
      </c>
      <c r="H3883">
        <v>21.953299999999999</v>
      </c>
    </row>
    <row r="3884" spans="1:8" x14ac:dyDescent="0.3">
      <c r="A3884" t="s">
        <v>124</v>
      </c>
      <c r="B3884" t="s">
        <v>719</v>
      </c>
      <c r="C3884">
        <v>22</v>
      </c>
      <c r="D3884">
        <v>22.06</v>
      </c>
      <c r="E3884">
        <v>21.72</v>
      </c>
      <c r="F3884">
        <v>21.96</v>
      </c>
      <c r="G3884">
        <v>1215757</v>
      </c>
      <c r="H3884">
        <v>21.9133</v>
      </c>
    </row>
    <row r="3885" spans="1:8" x14ac:dyDescent="0.3">
      <c r="A3885" t="s">
        <v>124</v>
      </c>
      <c r="B3885" t="s">
        <v>720</v>
      </c>
      <c r="C3885">
        <v>21.96</v>
      </c>
      <c r="D3885">
        <v>24.14</v>
      </c>
      <c r="E3885">
        <v>21.96</v>
      </c>
      <c r="F3885">
        <v>24.14</v>
      </c>
      <c r="G3885">
        <v>5909592</v>
      </c>
      <c r="H3885">
        <v>23.4133</v>
      </c>
    </row>
    <row r="3886" spans="1:8" x14ac:dyDescent="0.3">
      <c r="A3886" t="s">
        <v>124</v>
      </c>
      <c r="B3886" t="s">
        <v>721</v>
      </c>
      <c r="C3886">
        <v>24.14</v>
      </c>
      <c r="D3886">
        <v>25.5</v>
      </c>
      <c r="E3886">
        <v>23.86</v>
      </c>
      <c r="F3886">
        <v>24.02</v>
      </c>
      <c r="G3886">
        <v>10694910</v>
      </c>
      <c r="H3886">
        <v>24.46</v>
      </c>
    </row>
    <row r="3887" spans="1:8" x14ac:dyDescent="0.3">
      <c r="A3887" t="s">
        <v>124</v>
      </c>
      <c r="B3887" t="s">
        <v>96</v>
      </c>
      <c r="C3887">
        <v>24.02</v>
      </c>
      <c r="D3887">
        <v>24.3</v>
      </c>
      <c r="E3887">
        <v>23.6</v>
      </c>
      <c r="F3887">
        <v>23.82</v>
      </c>
      <c r="G3887">
        <v>2630834</v>
      </c>
      <c r="H3887">
        <v>23.906700000000001</v>
      </c>
    </row>
    <row r="3888" spans="1:8" x14ac:dyDescent="0.3">
      <c r="A3888" t="s">
        <v>124</v>
      </c>
      <c r="B3888" t="s">
        <v>722</v>
      </c>
      <c r="C3888">
        <v>23.82</v>
      </c>
      <c r="D3888">
        <v>25</v>
      </c>
      <c r="E3888">
        <v>23.8</v>
      </c>
      <c r="F3888">
        <v>24.1</v>
      </c>
      <c r="G3888">
        <v>6073484</v>
      </c>
      <c r="H3888">
        <v>24.3</v>
      </c>
    </row>
    <row r="3889" spans="1:8" x14ac:dyDescent="0.3">
      <c r="A3889" t="s">
        <v>124</v>
      </c>
      <c r="B3889" t="s">
        <v>164</v>
      </c>
      <c r="C3889">
        <v>24.3</v>
      </c>
      <c r="D3889">
        <v>24.4</v>
      </c>
      <c r="E3889">
        <v>23.3</v>
      </c>
      <c r="F3889">
        <v>23.34</v>
      </c>
      <c r="G3889">
        <v>2898502</v>
      </c>
      <c r="H3889">
        <v>23.68</v>
      </c>
    </row>
    <row r="3890" spans="1:8" x14ac:dyDescent="0.3">
      <c r="A3890" t="s">
        <v>124</v>
      </c>
      <c r="B3890" t="s">
        <v>723</v>
      </c>
      <c r="C3890">
        <v>23.9</v>
      </c>
      <c r="D3890">
        <v>24.24</v>
      </c>
      <c r="E3890">
        <v>23.82</v>
      </c>
      <c r="F3890">
        <v>23.88</v>
      </c>
      <c r="G3890">
        <v>2844480</v>
      </c>
      <c r="H3890">
        <v>23.98</v>
      </c>
    </row>
    <row r="3891" spans="1:8" x14ac:dyDescent="0.3">
      <c r="A3891" t="s">
        <v>124</v>
      </c>
      <c r="B3891" t="s">
        <v>724</v>
      </c>
      <c r="C3891">
        <v>24.04</v>
      </c>
      <c r="D3891">
        <v>24.86</v>
      </c>
      <c r="E3891">
        <v>23.86</v>
      </c>
      <c r="F3891">
        <v>24.08</v>
      </c>
      <c r="G3891">
        <v>4354261</v>
      </c>
      <c r="H3891">
        <v>24.2667</v>
      </c>
    </row>
    <row r="3892" spans="1:8" x14ac:dyDescent="0.3">
      <c r="A3892" t="s">
        <v>124</v>
      </c>
      <c r="B3892" t="s">
        <v>725</v>
      </c>
      <c r="C3892">
        <v>24.2</v>
      </c>
      <c r="D3892">
        <v>24.92</v>
      </c>
      <c r="E3892">
        <v>24.04</v>
      </c>
      <c r="F3892">
        <v>24.5</v>
      </c>
      <c r="G3892">
        <v>2752167</v>
      </c>
      <c r="H3892">
        <v>24.486699999999999</v>
      </c>
    </row>
    <row r="3893" spans="1:8" x14ac:dyDescent="0.3">
      <c r="A3893" t="s">
        <v>124</v>
      </c>
      <c r="B3893" t="s">
        <v>242</v>
      </c>
      <c r="C3893">
        <v>24.34</v>
      </c>
      <c r="D3893">
        <v>24.86</v>
      </c>
      <c r="E3893">
        <v>23.94</v>
      </c>
      <c r="F3893">
        <v>24.5</v>
      </c>
      <c r="G3893">
        <v>2234577</v>
      </c>
      <c r="H3893">
        <v>24.433299999999999</v>
      </c>
    </row>
    <row r="3894" spans="1:8" x14ac:dyDescent="0.3">
      <c r="A3894" t="s">
        <v>124</v>
      </c>
      <c r="B3894" t="s">
        <v>726</v>
      </c>
      <c r="C3894">
        <v>24.6</v>
      </c>
      <c r="D3894">
        <v>25.52</v>
      </c>
      <c r="E3894">
        <v>24.6</v>
      </c>
      <c r="F3894">
        <v>24.88</v>
      </c>
      <c r="G3894">
        <v>3229411</v>
      </c>
      <c r="H3894">
        <v>25</v>
      </c>
    </row>
    <row r="3895" spans="1:8" x14ac:dyDescent="0.3">
      <c r="A3895" t="s">
        <v>124</v>
      </c>
      <c r="B3895" t="s">
        <v>727</v>
      </c>
      <c r="C3895">
        <v>24.96</v>
      </c>
      <c r="D3895">
        <v>27.02</v>
      </c>
      <c r="E3895">
        <v>24.9</v>
      </c>
      <c r="F3895">
        <v>26.16</v>
      </c>
      <c r="G3895">
        <v>10272710</v>
      </c>
      <c r="H3895">
        <v>26.026700000000002</v>
      </c>
    </row>
    <row r="3896" spans="1:8" x14ac:dyDescent="0.3">
      <c r="A3896" t="s">
        <v>124</v>
      </c>
      <c r="B3896" t="s">
        <v>728</v>
      </c>
      <c r="C3896">
        <v>26.3</v>
      </c>
      <c r="D3896">
        <v>27.3</v>
      </c>
      <c r="E3896">
        <v>25.74</v>
      </c>
      <c r="F3896">
        <v>26.02</v>
      </c>
      <c r="G3896">
        <v>7923914</v>
      </c>
      <c r="H3896">
        <v>26.353300000000001</v>
      </c>
    </row>
    <row r="3897" spans="1:8" x14ac:dyDescent="0.3">
      <c r="A3897" t="s">
        <v>124</v>
      </c>
      <c r="B3897" t="s">
        <v>729</v>
      </c>
      <c r="C3897">
        <v>26.14</v>
      </c>
      <c r="D3897">
        <v>26.52</v>
      </c>
      <c r="E3897">
        <v>25.42</v>
      </c>
      <c r="F3897">
        <v>26.32</v>
      </c>
      <c r="G3897">
        <v>4567800</v>
      </c>
      <c r="H3897">
        <v>26.0867</v>
      </c>
    </row>
    <row r="3898" spans="1:8" x14ac:dyDescent="0.3">
      <c r="A3898" t="s">
        <v>124</v>
      </c>
      <c r="B3898" t="s">
        <v>730</v>
      </c>
      <c r="C3898">
        <v>26.12</v>
      </c>
      <c r="D3898">
        <v>26.78</v>
      </c>
      <c r="E3898">
        <v>26</v>
      </c>
      <c r="F3898">
        <v>26.62</v>
      </c>
      <c r="G3898">
        <v>3374284</v>
      </c>
      <c r="H3898">
        <v>26.466699999999999</v>
      </c>
    </row>
    <row r="3899" spans="1:8" x14ac:dyDescent="0.3">
      <c r="A3899" t="s">
        <v>124</v>
      </c>
      <c r="B3899" t="s">
        <v>731</v>
      </c>
      <c r="C3899">
        <v>26.64</v>
      </c>
      <c r="D3899">
        <v>26.9</v>
      </c>
      <c r="E3899">
        <v>26.3</v>
      </c>
      <c r="F3899">
        <v>26.62</v>
      </c>
      <c r="G3899">
        <v>2391542</v>
      </c>
      <c r="H3899">
        <v>26.6067</v>
      </c>
    </row>
    <row r="3900" spans="1:8" x14ac:dyDescent="0.3">
      <c r="A3900" t="s">
        <v>124</v>
      </c>
      <c r="B3900" t="s">
        <v>732</v>
      </c>
      <c r="C3900">
        <v>26.7</v>
      </c>
      <c r="D3900">
        <v>27.2</v>
      </c>
      <c r="E3900">
        <v>25.62</v>
      </c>
      <c r="F3900">
        <v>25.78</v>
      </c>
      <c r="G3900">
        <v>2700013</v>
      </c>
      <c r="H3900">
        <v>26.2</v>
      </c>
    </row>
    <row r="3901" spans="1:8" x14ac:dyDescent="0.3">
      <c r="A3901" t="s">
        <v>124</v>
      </c>
      <c r="B3901" t="s">
        <v>733</v>
      </c>
      <c r="C3901">
        <v>25.78</v>
      </c>
      <c r="D3901">
        <v>26.02</v>
      </c>
      <c r="E3901">
        <v>25.6</v>
      </c>
      <c r="F3901">
        <v>25.94</v>
      </c>
      <c r="G3901">
        <v>1857125</v>
      </c>
      <c r="H3901">
        <v>25.853300000000001</v>
      </c>
    </row>
    <row r="3902" spans="1:8" x14ac:dyDescent="0.3">
      <c r="A3902" t="s">
        <v>124</v>
      </c>
      <c r="B3902" t="s">
        <v>734</v>
      </c>
      <c r="C3902">
        <v>25.62</v>
      </c>
      <c r="D3902">
        <v>27.62</v>
      </c>
      <c r="E3902">
        <v>25.62</v>
      </c>
      <c r="F3902">
        <v>27.18</v>
      </c>
      <c r="G3902">
        <v>6317360</v>
      </c>
      <c r="H3902">
        <v>26.806699999999999</v>
      </c>
    </row>
    <row r="3903" spans="1:8" x14ac:dyDescent="0.3">
      <c r="A3903" t="s">
        <v>124</v>
      </c>
      <c r="B3903" t="s">
        <v>735</v>
      </c>
      <c r="C3903">
        <v>26.46</v>
      </c>
      <c r="D3903">
        <v>27.2</v>
      </c>
      <c r="E3903">
        <v>24.48</v>
      </c>
      <c r="F3903">
        <v>24.48</v>
      </c>
      <c r="G3903">
        <v>7211526</v>
      </c>
      <c r="H3903">
        <v>25.386700000000001</v>
      </c>
    </row>
    <row r="3904" spans="1:8" x14ac:dyDescent="0.3">
      <c r="A3904" t="s">
        <v>546</v>
      </c>
      <c r="B3904" t="s">
        <v>696</v>
      </c>
      <c r="C3904">
        <v>625</v>
      </c>
      <c r="D3904">
        <v>636.5</v>
      </c>
      <c r="E3904">
        <v>622</v>
      </c>
      <c r="F3904">
        <v>633</v>
      </c>
      <c r="G3904">
        <v>6922029</v>
      </c>
      <c r="H3904">
        <v>630.5</v>
      </c>
    </row>
    <row r="3905" spans="1:8" x14ac:dyDescent="0.3">
      <c r="A3905" t="s">
        <v>546</v>
      </c>
      <c r="B3905" t="s">
        <v>697</v>
      </c>
      <c r="C3905">
        <v>635</v>
      </c>
      <c r="D3905">
        <v>637.5</v>
      </c>
      <c r="E3905">
        <v>625</v>
      </c>
      <c r="F3905">
        <v>625</v>
      </c>
      <c r="G3905">
        <v>5942296</v>
      </c>
      <c r="H3905">
        <v>629.16669999999999</v>
      </c>
    </row>
    <row r="3906" spans="1:8" x14ac:dyDescent="0.3">
      <c r="A3906" t="s">
        <v>546</v>
      </c>
      <c r="B3906" t="s">
        <v>698</v>
      </c>
      <c r="C3906">
        <v>626</v>
      </c>
      <c r="D3906">
        <v>643.5</v>
      </c>
      <c r="E3906">
        <v>626</v>
      </c>
      <c r="F3906">
        <v>637</v>
      </c>
      <c r="G3906">
        <v>7104185</v>
      </c>
      <c r="H3906">
        <v>635.5</v>
      </c>
    </row>
    <row r="3907" spans="1:8" x14ac:dyDescent="0.3">
      <c r="A3907" t="s">
        <v>546</v>
      </c>
      <c r="B3907" t="s">
        <v>699</v>
      </c>
      <c r="C3907">
        <v>645.5</v>
      </c>
      <c r="D3907">
        <v>679.5</v>
      </c>
      <c r="E3907">
        <v>640.5</v>
      </c>
      <c r="F3907">
        <v>675</v>
      </c>
      <c r="G3907">
        <v>13619680</v>
      </c>
      <c r="H3907">
        <v>665</v>
      </c>
    </row>
    <row r="3908" spans="1:8" x14ac:dyDescent="0.3">
      <c r="A3908" t="s">
        <v>546</v>
      </c>
      <c r="B3908" t="s">
        <v>700</v>
      </c>
      <c r="C3908">
        <v>677</v>
      </c>
      <c r="D3908">
        <v>677</v>
      </c>
      <c r="E3908">
        <v>656</v>
      </c>
      <c r="F3908">
        <v>664</v>
      </c>
      <c r="G3908">
        <v>8229381</v>
      </c>
      <c r="H3908">
        <v>665.66669999999999</v>
      </c>
    </row>
    <row r="3909" spans="1:8" x14ac:dyDescent="0.3">
      <c r="A3909" t="s">
        <v>546</v>
      </c>
      <c r="B3909" t="s">
        <v>77</v>
      </c>
      <c r="C3909">
        <v>652.5</v>
      </c>
      <c r="D3909">
        <v>680.5</v>
      </c>
      <c r="E3909">
        <v>638</v>
      </c>
      <c r="F3909">
        <v>665.5</v>
      </c>
      <c r="G3909">
        <v>12078520</v>
      </c>
      <c r="H3909">
        <v>661.33330000000001</v>
      </c>
    </row>
    <row r="3910" spans="1:8" x14ac:dyDescent="0.3">
      <c r="A3910" t="s">
        <v>546</v>
      </c>
      <c r="B3910" t="s">
        <v>701</v>
      </c>
      <c r="C3910">
        <v>674.5</v>
      </c>
      <c r="D3910">
        <v>698.5</v>
      </c>
      <c r="E3910">
        <v>670</v>
      </c>
      <c r="F3910">
        <v>683.5</v>
      </c>
      <c r="G3910">
        <v>12108580</v>
      </c>
      <c r="H3910">
        <v>684</v>
      </c>
    </row>
    <row r="3911" spans="1:8" x14ac:dyDescent="0.3">
      <c r="A3911" t="s">
        <v>546</v>
      </c>
      <c r="B3911" t="s">
        <v>702</v>
      </c>
      <c r="C3911">
        <v>690</v>
      </c>
      <c r="D3911">
        <v>693</v>
      </c>
      <c r="E3911">
        <v>680.5</v>
      </c>
      <c r="F3911">
        <v>688.5</v>
      </c>
      <c r="G3911">
        <v>6219789</v>
      </c>
      <c r="H3911">
        <v>687.33330000000001</v>
      </c>
    </row>
    <row r="3912" spans="1:8" x14ac:dyDescent="0.3">
      <c r="A3912" t="s">
        <v>546</v>
      </c>
      <c r="B3912" t="s">
        <v>139</v>
      </c>
      <c r="C3912">
        <v>685</v>
      </c>
      <c r="D3912">
        <v>698</v>
      </c>
      <c r="E3912">
        <v>676.5</v>
      </c>
      <c r="F3912">
        <v>676.5</v>
      </c>
      <c r="G3912">
        <v>8121090</v>
      </c>
      <c r="H3912">
        <v>683.66669999999999</v>
      </c>
    </row>
    <row r="3913" spans="1:8" x14ac:dyDescent="0.3">
      <c r="A3913" t="s">
        <v>546</v>
      </c>
      <c r="B3913" t="s">
        <v>156</v>
      </c>
      <c r="C3913">
        <v>676.5</v>
      </c>
      <c r="D3913">
        <v>686.5</v>
      </c>
      <c r="E3913">
        <v>674</v>
      </c>
      <c r="F3913">
        <v>683</v>
      </c>
      <c r="G3913">
        <v>5137555</v>
      </c>
      <c r="H3913">
        <v>681.16669999999999</v>
      </c>
    </row>
    <row r="3914" spans="1:8" x14ac:dyDescent="0.3">
      <c r="A3914" t="s">
        <v>546</v>
      </c>
      <c r="B3914" t="s">
        <v>703</v>
      </c>
      <c r="C3914">
        <v>690</v>
      </c>
      <c r="D3914">
        <v>708.5</v>
      </c>
      <c r="E3914">
        <v>688.5</v>
      </c>
      <c r="F3914">
        <v>704</v>
      </c>
      <c r="G3914">
        <v>6291849</v>
      </c>
      <c r="H3914">
        <v>700.33330000000001</v>
      </c>
    </row>
    <row r="3915" spans="1:8" x14ac:dyDescent="0.3">
      <c r="A3915" t="s">
        <v>546</v>
      </c>
      <c r="B3915" t="s">
        <v>223</v>
      </c>
      <c r="C3915">
        <v>704</v>
      </c>
      <c r="D3915">
        <v>706</v>
      </c>
      <c r="E3915">
        <v>693.5</v>
      </c>
      <c r="F3915">
        <v>698.5</v>
      </c>
      <c r="G3915">
        <v>5737416</v>
      </c>
      <c r="H3915">
        <v>699.33330000000001</v>
      </c>
    </row>
    <row r="3916" spans="1:8" x14ac:dyDescent="0.3">
      <c r="A3916" t="s">
        <v>546</v>
      </c>
      <c r="B3916" t="s">
        <v>228</v>
      </c>
      <c r="C3916">
        <v>694</v>
      </c>
      <c r="D3916">
        <v>711</v>
      </c>
      <c r="E3916">
        <v>685</v>
      </c>
      <c r="F3916">
        <v>698</v>
      </c>
      <c r="G3916">
        <v>6904914</v>
      </c>
      <c r="H3916">
        <v>698</v>
      </c>
    </row>
    <row r="3917" spans="1:8" x14ac:dyDescent="0.3">
      <c r="A3917" t="s">
        <v>546</v>
      </c>
      <c r="B3917" t="s">
        <v>704</v>
      </c>
      <c r="C3917">
        <v>703</v>
      </c>
      <c r="D3917">
        <v>708.5</v>
      </c>
      <c r="E3917">
        <v>690</v>
      </c>
      <c r="F3917">
        <v>701.5</v>
      </c>
      <c r="G3917">
        <v>9554981</v>
      </c>
      <c r="H3917">
        <v>700</v>
      </c>
    </row>
    <row r="3918" spans="1:8" x14ac:dyDescent="0.3">
      <c r="A3918" t="s">
        <v>546</v>
      </c>
      <c r="B3918" t="s">
        <v>705</v>
      </c>
      <c r="C3918">
        <v>702</v>
      </c>
      <c r="D3918">
        <v>714</v>
      </c>
      <c r="E3918">
        <v>698.5</v>
      </c>
      <c r="F3918">
        <v>707.5</v>
      </c>
      <c r="G3918">
        <v>8559771</v>
      </c>
      <c r="H3918">
        <v>706.66669999999999</v>
      </c>
    </row>
    <row r="3919" spans="1:8" x14ac:dyDescent="0.3">
      <c r="A3919" t="s">
        <v>546</v>
      </c>
      <c r="B3919" t="s">
        <v>706</v>
      </c>
      <c r="C3919">
        <v>712</v>
      </c>
      <c r="D3919">
        <v>724.5</v>
      </c>
      <c r="E3919">
        <v>707</v>
      </c>
      <c r="F3919">
        <v>716</v>
      </c>
      <c r="G3919">
        <v>7059770</v>
      </c>
      <c r="H3919">
        <v>715.83330000000001</v>
      </c>
    </row>
    <row r="3920" spans="1:8" x14ac:dyDescent="0.3">
      <c r="A3920" t="s">
        <v>546</v>
      </c>
      <c r="B3920" t="s">
        <v>265</v>
      </c>
      <c r="C3920">
        <v>716</v>
      </c>
      <c r="D3920">
        <v>716</v>
      </c>
      <c r="E3920">
        <v>699</v>
      </c>
      <c r="F3920">
        <v>699</v>
      </c>
      <c r="G3920">
        <v>5858202</v>
      </c>
      <c r="H3920">
        <v>704.66669999999999</v>
      </c>
    </row>
    <row r="3921" spans="1:8" x14ac:dyDescent="0.3">
      <c r="A3921" t="s">
        <v>546</v>
      </c>
      <c r="B3921" t="s">
        <v>707</v>
      </c>
      <c r="C3921">
        <v>701</v>
      </c>
      <c r="D3921">
        <v>719</v>
      </c>
      <c r="E3921">
        <v>691</v>
      </c>
      <c r="F3921">
        <v>705</v>
      </c>
      <c r="G3921">
        <v>9589362</v>
      </c>
      <c r="H3921">
        <v>705</v>
      </c>
    </row>
    <row r="3922" spans="1:8" x14ac:dyDescent="0.3">
      <c r="A3922" t="s">
        <v>546</v>
      </c>
      <c r="B3922" t="s">
        <v>271</v>
      </c>
      <c r="C3922">
        <v>710</v>
      </c>
      <c r="D3922">
        <v>710</v>
      </c>
      <c r="E3922">
        <v>684</v>
      </c>
      <c r="F3922">
        <v>690</v>
      </c>
      <c r="G3922">
        <v>6840224</v>
      </c>
      <c r="H3922">
        <v>694.66669999999999</v>
      </c>
    </row>
    <row r="3923" spans="1:8" x14ac:dyDescent="0.3">
      <c r="A3923" t="s">
        <v>546</v>
      </c>
      <c r="B3923" t="s">
        <v>708</v>
      </c>
      <c r="C3923">
        <v>690.5</v>
      </c>
      <c r="D3923">
        <v>697</v>
      </c>
      <c r="E3923">
        <v>672.5</v>
      </c>
      <c r="F3923">
        <v>684</v>
      </c>
      <c r="G3923">
        <v>5628151</v>
      </c>
      <c r="H3923">
        <v>684.5</v>
      </c>
    </row>
    <row r="3924" spans="1:8" x14ac:dyDescent="0.3">
      <c r="A3924" t="s">
        <v>546</v>
      </c>
      <c r="B3924" t="s">
        <v>709</v>
      </c>
      <c r="C3924">
        <v>696</v>
      </c>
      <c r="D3924">
        <v>702.5</v>
      </c>
      <c r="E3924">
        <v>687.5</v>
      </c>
      <c r="F3924">
        <v>689</v>
      </c>
      <c r="G3924">
        <v>5175401</v>
      </c>
      <c r="H3924">
        <v>693</v>
      </c>
    </row>
    <row r="3925" spans="1:8" x14ac:dyDescent="0.3">
      <c r="A3925" t="s">
        <v>546</v>
      </c>
      <c r="B3925" t="s">
        <v>283</v>
      </c>
      <c r="C3925">
        <v>687.5</v>
      </c>
      <c r="D3925">
        <v>696.5</v>
      </c>
      <c r="E3925">
        <v>685</v>
      </c>
      <c r="F3925">
        <v>690.5</v>
      </c>
      <c r="G3925">
        <v>4830183</v>
      </c>
      <c r="H3925">
        <v>690.66669999999999</v>
      </c>
    </row>
    <row r="3926" spans="1:8" x14ac:dyDescent="0.3">
      <c r="A3926" t="s">
        <v>546</v>
      </c>
      <c r="B3926" t="s">
        <v>290</v>
      </c>
      <c r="C3926">
        <v>693.5</v>
      </c>
      <c r="D3926">
        <v>695</v>
      </c>
      <c r="E3926">
        <v>678.5</v>
      </c>
      <c r="F3926">
        <v>683.5</v>
      </c>
      <c r="G3926">
        <v>3912230</v>
      </c>
      <c r="H3926">
        <v>685.66669999999999</v>
      </c>
    </row>
    <row r="3927" spans="1:8" x14ac:dyDescent="0.3">
      <c r="A3927" t="s">
        <v>546</v>
      </c>
      <c r="B3927" t="s">
        <v>710</v>
      </c>
      <c r="C3927">
        <v>685</v>
      </c>
      <c r="D3927">
        <v>685</v>
      </c>
      <c r="E3927">
        <v>662</v>
      </c>
      <c r="F3927">
        <v>677.5</v>
      </c>
      <c r="G3927">
        <v>5358197</v>
      </c>
      <c r="H3927">
        <v>674.83330000000001</v>
      </c>
    </row>
    <row r="3928" spans="1:8" x14ac:dyDescent="0.3">
      <c r="A3928" t="s">
        <v>546</v>
      </c>
      <c r="B3928" t="s">
        <v>512</v>
      </c>
      <c r="C3928">
        <v>682</v>
      </c>
      <c r="D3928">
        <v>683</v>
      </c>
      <c r="E3928">
        <v>653</v>
      </c>
      <c r="F3928">
        <v>667.5</v>
      </c>
      <c r="G3928">
        <v>8792595</v>
      </c>
      <c r="H3928">
        <v>667.83330000000001</v>
      </c>
    </row>
    <row r="3929" spans="1:8" x14ac:dyDescent="0.3">
      <c r="A3929" t="s">
        <v>546</v>
      </c>
      <c r="B3929" t="s">
        <v>91</v>
      </c>
      <c r="C3929">
        <v>630</v>
      </c>
      <c r="D3929">
        <v>683</v>
      </c>
      <c r="E3929">
        <v>628</v>
      </c>
      <c r="F3929">
        <v>674.5</v>
      </c>
      <c r="G3929">
        <v>6640500</v>
      </c>
      <c r="H3929">
        <v>661.83330000000001</v>
      </c>
    </row>
    <row r="3930" spans="1:8" x14ac:dyDescent="0.3">
      <c r="A3930" t="s">
        <v>546</v>
      </c>
      <c r="B3930" t="s">
        <v>93</v>
      </c>
      <c r="C3930">
        <v>676.5</v>
      </c>
      <c r="D3930">
        <v>688</v>
      </c>
      <c r="E3930">
        <v>652.5</v>
      </c>
      <c r="F3930">
        <v>653</v>
      </c>
      <c r="G3930">
        <v>5744370</v>
      </c>
      <c r="H3930">
        <v>664.5</v>
      </c>
    </row>
    <row r="3931" spans="1:8" x14ac:dyDescent="0.3">
      <c r="A3931" t="s">
        <v>546</v>
      </c>
      <c r="B3931" t="s">
        <v>711</v>
      </c>
      <c r="C3931">
        <v>652</v>
      </c>
      <c r="D3931">
        <v>662.5</v>
      </c>
      <c r="E3931">
        <v>638.5</v>
      </c>
      <c r="F3931">
        <v>659.5</v>
      </c>
      <c r="G3931">
        <v>6110471</v>
      </c>
      <c r="H3931">
        <v>653.5</v>
      </c>
    </row>
    <row r="3932" spans="1:8" x14ac:dyDescent="0.3">
      <c r="A3932" t="s">
        <v>546</v>
      </c>
      <c r="B3932" t="s">
        <v>712</v>
      </c>
      <c r="C3932">
        <v>664</v>
      </c>
      <c r="D3932">
        <v>668.5</v>
      </c>
      <c r="E3932">
        <v>645</v>
      </c>
      <c r="F3932">
        <v>645</v>
      </c>
      <c r="G3932">
        <v>4093887</v>
      </c>
      <c r="H3932">
        <v>652.83330000000001</v>
      </c>
    </row>
    <row r="3933" spans="1:8" x14ac:dyDescent="0.3">
      <c r="A3933" t="s">
        <v>546</v>
      </c>
      <c r="B3933" t="s">
        <v>162</v>
      </c>
      <c r="C3933">
        <v>645</v>
      </c>
      <c r="D3933">
        <v>647</v>
      </c>
      <c r="E3933">
        <v>617</v>
      </c>
      <c r="F3933">
        <v>621</v>
      </c>
      <c r="G3933">
        <v>5508779</v>
      </c>
      <c r="H3933">
        <v>628.33330000000001</v>
      </c>
    </row>
    <row r="3934" spans="1:8" x14ac:dyDescent="0.3">
      <c r="A3934" t="s">
        <v>546</v>
      </c>
      <c r="B3934" t="s">
        <v>220</v>
      </c>
      <c r="C3934">
        <v>608.5</v>
      </c>
      <c r="D3934">
        <v>640</v>
      </c>
      <c r="E3934">
        <v>607.5</v>
      </c>
      <c r="F3934">
        <v>639.5</v>
      </c>
      <c r="G3934">
        <v>5835692</v>
      </c>
      <c r="H3934">
        <v>629</v>
      </c>
    </row>
    <row r="3935" spans="1:8" x14ac:dyDescent="0.3">
      <c r="A3935" t="s">
        <v>546</v>
      </c>
      <c r="B3935" t="s">
        <v>713</v>
      </c>
      <c r="C3935">
        <v>654</v>
      </c>
      <c r="D3935">
        <v>658</v>
      </c>
      <c r="E3935">
        <v>644.5</v>
      </c>
      <c r="F3935">
        <v>652.5</v>
      </c>
      <c r="G3935">
        <v>4570499</v>
      </c>
      <c r="H3935">
        <v>651.66669999999999</v>
      </c>
    </row>
    <row r="3936" spans="1:8" x14ac:dyDescent="0.3">
      <c r="A3936" t="s">
        <v>546</v>
      </c>
      <c r="B3936" t="s">
        <v>714</v>
      </c>
      <c r="C3936">
        <v>665</v>
      </c>
      <c r="D3936">
        <v>697.5</v>
      </c>
      <c r="E3936">
        <v>665</v>
      </c>
      <c r="F3936">
        <v>694.5</v>
      </c>
      <c r="G3936">
        <v>10488660</v>
      </c>
      <c r="H3936">
        <v>685.66669999999999</v>
      </c>
    </row>
    <row r="3937" spans="1:8" x14ac:dyDescent="0.3">
      <c r="A3937" t="s">
        <v>546</v>
      </c>
      <c r="B3937" t="s">
        <v>715</v>
      </c>
      <c r="C3937">
        <v>692.5</v>
      </c>
      <c r="D3937">
        <v>721</v>
      </c>
      <c r="E3937">
        <v>688</v>
      </c>
      <c r="F3937">
        <v>708.5</v>
      </c>
      <c r="G3937">
        <v>8743224</v>
      </c>
      <c r="H3937">
        <v>705.83330000000001</v>
      </c>
    </row>
    <row r="3938" spans="1:8" x14ac:dyDescent="0.3">
      <c r="A3938" t="s">
        <v>546</v>
      </c>
      <c r="B3938" t="s">
        <v>235</v>
      </c>
      <c r="C3938">
        <v>708.5</v>
      </c>
      <c r="D3938">
        <v>715</v>
      </c>
      <c r="E3938">
        <v>697</v>
      </c>
      <c r="F3938">
        <v>707</v>
      </c>
      <c r="G3938">
        <v>4379863</v>
      </c>
      <c r="H3938">
        <v>706.33330000000001</v>
      </c>
    </row>
    <row r="3939" spans="1:8" x14ac:dyDescent="0.3">
      <c r="A3939" t="s">
        <v>546</v>
      </c>
      <c r="B3939" t="s">
        <v>259</v>
      </c>
      <c r="C3939">
        <v>707</v>
      </c>
      <c r="D3939">
        <v>707.5</v>
      </c>
      <c r="E3939">
        <v>677.5</v>
      </c>
      <c r="F3939">
        <v>683</v>
      </c>
      <c r="G3939">
        <v>4413826</v>
      </c>
      <c r="H3939">
        <v>689.33330000000001</v>
      </c>
    </row>
    <row r="3940" spans="1:8" x14ac:dyDescent="0.3">
      <c r="A3940" t="s">
        <v>546</v>
      </c>
      <c r="B3940" t="s">
        <v>716</v>
      </c>
      <c r="C3940">
        <v>687</v>
      </c>
      <c r="D3940">
        <v>692</v>
      </c>
      <c r="E3940">
        <v>681.5</v>
      </c>
      <c r="F3940">
        <v>688</v>
      </c>
      <c r="G3940">
        <v>3001251</v>
      </c>
      <c r="H3940">
        <v>687.16669999999999</v>
      </c>
    </row>
    <row r="3941" spans="1:8" x14ac:dyDescent="0.3">
      <c r="A3941" t="s">
        <v>546</v>
      </c>
      <c r="B3941" t="s">
        <v>269</v>
      </c>
      <c r="C3941">
        <v>688</v>
      </c>
      <c r="D3941">
        <v>694</v>
      </c>
      <c r="E3941">
        <v>667.5</v>
      </c>
      <c r="F3941">
        <v>675</v>
      </c>
      <c r="G3941">
        <v>4430021</v>
      </c>
      <c r="H3941">
        <v>678.83330000000001</v>
      </c>
    </row>
    <row r="3942" spans="1:8" x14ac:dyDescent="0.3">
      <c r="A3942" t="s">
        <v>546</v>
      </c>
      <c r="B3942" t="s">
        <v>282</v>
      </c>
      <c r="C3942">
        <v>671.5</v>
      </c>
      <c r="D3942">
        <v>692</v>
      </c>
      <c r="E3942">
        <v>663</v>
      </c>
      <c r="F3942">
        <v>692</v>
      </c>
      <c r="G3942">
        <v>2610888</v>
      </c>
      <c r="H3942">
        <v>682.33330000000001</v>
      </c>
    </row>
    <row r="3943" spans="1:8" x14ac:dyDescent="0.3">
      <c r="A3943" t="s">
        <v>546</v>
      </c>
      <c r="B3943" t="s">
        <v>717</v>
      </c>
      <c r="C3943">
        <v>685</v>
      </c>
      <c r="D3943">
        <v>693</v>
      </c>
      <c r="E3943">
        <v>653</v>
      </c>
      <c r="F3943">
        <v>692</v>
      </c>
      <c r="G3943">
        <v>7398200</v>
      </c>
      <c r="H3943">
        <v>679.33330000000001</v>
      </c>
    </row>
    <row r="3944" spans="1:8" x14ac:dyDescent="0.3">
      <c r="A3944" t="s">
        <v>546</v>
      </c>
      <c r="B3944" t="s">
        <v>285</v>
      </c>
      <c r="C3944">
        <v>689</v>
      </c>
      <c r="D3944">
        <v>689.5</v>
      </c>
      <c r="E3944">
        <v>673</v>
      </c>
      <c r="F3944">
        <v>679.5</v>
      </c>
      <c r="G3944">
        <v>4085475</v>
      </c>
      <c r="H3944">
        <v>680.66669999999999</v>
      </c>
    </row>
    <row r="3945" spans="1:8" x14ac:dyDescent="0.3">
      <c r="A3945" t="s">
        <v>546</v>
      </c>
      <c r="B3945" t="s">
        <v>718</v>
      </c>
      <c r="C3945">
        <v>685.5</v>
      </c>
      <c r="D3945">
        <v>708</v>
      </c>
      <c r="E3945">
        <v>685.5</v>
      </c>
      <c r="F3945">
        <v>705</v>
      </c>
      <c r="G3945">
        <v>7038627</v>
      </c>
      <c r="H3945">
        <v>699.5</v>
      </c>
    </row>
    <row r="3946" spans="1:8" x14ac:dyDescent="0.3">
      <c r="A3946" t="s">
        <v>546</v>
      </c>
      <c r="B3946" t="s">
        <v>291</v>
      </c>
      <c r="C3946">
        <v>705</v>
      </c>
      <c r="D3946">
        <v>705</v>
      </c>
      <c r="E3946">
        <v>673</v>
      </c>
      <c r="F3946">
        <v>673</v>
      </c>
      <c r="G3946">
        <v>5309794</v>
      </c>
      <c r="H3946">
        <v>683.66669999999999</v>
      </c>
    </row>
    <row r="3947" spans="1:8" x14ac:dyDescent="0.3">
      <c r="A3947" t="s">
        <v>546</v>
      </c>
      <c r="B3947" t="s">
        <v>295</v>
      </c>
      <c r="C3947">
        <v>679.5</v>
      </c>
      <c r="D3947">
        <v>685</v>
      </c>
      <c r="E3947">
        <v>670.5</v>
      </c>
      <c r="F3947">
        <v>670.5</v>
      </c>
      <c r="G3947">
        <v>3611367</v>
      </c>
      <c r="H3947">
        <v>675.33330000000001</v>
      </c>
    </row>
    <row r="3948" spans="1:8" x14ac:dyDescent="0.3">
      <c r="A3948" t="s">
        <v>546</v>
      </c>
      <c r="B3948" t="s">
        <v>298</v>
      </c>
      <c r="C3948">
        <v>669</v>
      </c>
      <c r="D3948">
        <v>682</v>
      </c>
      <c r="E3948">
        <v>662.5</v>
      </c>
      <c r="F3948">
        <v>677</v>
      </c>
      <c r="G3948">
        <v>2830706</v>
      </c>
      <c r="H3948">
        <v>673.83330000000001</v>
      </c>
    </row>
    <row r="3949" spans="1:8" x14ac:dyDescent="0.3">
      <c r="A3949" t="s">
        <v>546</v>
      </c>
      <c r="B3949" t="s">
        <v>719</v>
      </c>
      <c r="C3949">
        <v>681</v>
      </c>
      <c r="D3949">
        <v>690</v>
      </c>
      <c r="E3949">
        <v>673.5</v>
      </c>
      <c r="F3949">
        <v>683</v>
      </c>
      <c r="G3949">
        <v>4164035</v>
      </c>
      <c r="H3949">
        <v>682.16669999999999</v>
      </c>
    </row>
    <row r="3950" spans="1:8" x14ac:dyDescent="0.3">
      <c r="A3950" t="s">
        <v>546</v>
      </c>
      <c r="B3950" t="s">
        <v>720</v>
      </c>
      <c r="C3950">
        <v>694</v>
      </c>
      <c r="D3950">
        <v>700</v>
      </c>
      <c r="E3950">
        <v>688.5</v>
      </c>
      <c r="F3950">
        <v>689</v>
      </c>
      <c r="G3950">
        <v>4391380</v>
      </c>
      <c r="H3950">
        <v>692.5</v>
      </c>
    </row>
    <row r="3951" spans="1:8" x14ac:dyDescent="0.3">
      <c r="A3951" t="s">
        <v>546</v>
      </c>
      <c r="B3951" t="s">
        <v>721</v>
      </c>
      <c r="C3951">
        <v>683</v>
      </c>
      <c r="D3951">
        <v>710.5</v>
      </c>
      <c r="E3951">
        <v>681</v>
      </c>
      <c r="F3951">
        <v>703.5</v>
      </c>
      <c r="G3951">
        <v>5841313</v>
      </c>
      <c r="H3951">
        <v>698.33330000000001</v>
      </c>
    </row>
    <row r="3952" spans="1:8" x14ac:dyDescent="0.3">
      <c r="A3952" t="s">
        <v>546</v>
      </c>
      <c r="B3952" t="s">
        <v>96</v>
      </c>
      <c r="C3952">
        <v>707</v>
      </c>
      <c r="D3952">
        <v>708</v>
      </c>
      <c r="E3952">
        <v>686.5</v>
      </c>
      <c r="F3952">
        <v>691</v>
      </c>
      <c r="G3952">
        <v>4217711</v>
      </c>
      <c r="H3952">
        <v>695.16669999999999</v>
      </c>
    </row>
    <row r="3953" spans="1:8" x14ac:dyDescent="0.3">
      <c r="A3953" t="s">
        <v>546</v>
      </c>
      <c r="B3953" t="s">
        <v>722</v>
      </c>
      <c r="C3953">
        <v>691</v>
      </c>
      <c r="D3953">
        <v>696</v>
      </c>
      <c r="E3953">
        <v>685</v>
      </c>
      <c r="F3953">
        <v>691</v>
      </c>
      <c r="G3953">
        <v>4680137</v>
      </c>
      <c r="H3953">
        <v>690.66669999999999</v>
      </c>
    </row>
    <row r="3954" spans="1:8" x14ac:dyDescent="0.3">
      <c r="A3954" t="s">
        <v>546</v>
      </c>
      <c r="B3954" t="s">
        <v>164</v>
      </c>
      <c r="C3954">
        <v>691</v>
      </c>
      <c r="D3954">
        <v>697.5</v>
      </c>
      <c r="E3954">
        <v>683.5</v>
      </c>
      <c r="F3954">
        <v>685.5</v>
      </c>
      <c r="G3954">
        <v>4374254</v>
      </c>
      <c r="H3954">
        <v>688.83330000000001</v>
      </c>
    </row>
    <row r="3955" spans="1:8" x14ac:dyDescent="0.3">
      <c r="A3955" t="s">
        <v>546</v>
      </c>
      <c r="B3955" t="s">
        <v>723</v>
      </c>
      <c r="C3955">
        <v>710</v>
      </c>
      <c r="D3955">
        <v>739.5</v>
      </c>
      <c r="E3955">
        <v>710</v>
      </c>
      <c r="F3955">
        <v>726.5</v>
      </c>
      <c r="G3955">
        <v>7915225</v>
      </c>
      <c r="H3955">
        <v>725.33330000000001</v>
      </c>
    </row>
    <row r="3956" spans="1:8" x14ac:dyDescent="0.3">
      <c r="A3956" t="s">
        <v>546</v>
      </c>
      <c r="B3956" t="s">
        <v>724</v>
      </c>
      <c r="C3956">
        <v>726</v>
      </c>
      <c r="D3956">
        <v>746</v>
      </c>
      <c r="E3956">
        <v>724</v>
      </c>
      <c r="F3956">
        <v>739</v>
      </c>
      <c r="G3956">
        <v>4761088</v>
      </c>
      <c r="H3956">
        <v>736.33330000000001</v>
      </c>
    </row>
    <row r="3957" spans="1:8" x14ac:dyDescent="0.3">
      <c r="A3957" t="s">
        <v>546</v>
      </c>
      <c r="B3957" t="s">
        <v>725</v>
      </c>
      <c r="C3957">
        <v>744</v>
      </c>
      <c r="D3957">
        <v>751.5</v>
      </c>
      <c r="E3957">
        <v>734.5</v>
      </c>
      <c r="F3957">
        <v>751</v>
      </c>
      <c r="G3957">
        <v>4765926</v>
      </c>
      <c r="H3957">
        <v>745.66669999999999</v>
      </c>
    </row>
    <row r="3958" spans="1:8" x14ac:dyDescent="0.3">
      <c r="A3958" t="s">
        <v>546</v>
      </c>
      <c r="B3958" t="s">
        <v>242</v>
      </c>
      <c r="C3958">
        <v>739.5</v>
      </c>
      <c r="D3958">
        <v>744</v>
      </c>
      <c r="E3958">
        <v>730</v>
      </c>
      <c r="F3958">
        <v>744</v>
      </c>
      <c r="G3958">
        <v>5205580</v>
      </c>
      <c r="H3958">
        <v>739.33330000000001</v>
      </c>
    </row>
    <row r="3959" spans="1:8" x14ac:dyDescent="0.3">
      <c r="A3959" t="s">
        <v>546</v>
      </c>
      <c r="B3959" t="s">
        <v>726</v>
      </c>
      <c r="C3959">
        <v>748.5</v>
      </c>
      <c r="D3959">
        <v>763.5</v>
      </c>
      <c r="E3959">
        <v>743.5</v>
      </c>
      <c r="F3959">
        <v>752</v>
      </c>
      <c r="G3959">
        <v>5656715</v>
      </c>
      <c r="H3959">
        <v>753</v>
      </c>
    </row>
    <row r="3960" spans="1:8" x14ac:dyDescent="0.3">
      <c r="A3960" t="s">
        <v>546</v>
      </c>
      <c r="B3960" t="s">
        <v>727</v>
      </c>
      <c r="C3960">
        <v>755.5</v>
      </c>
      <c r="D3960">
        <v>766</v>
      </c>
      <c r="E3960">
        <v>750</v>
      </c>
      <c r="F3960">
        <v>753</v>
      </c>
      <c r="G3960">
        <v>3493631</v>
      </c>
      <c r="H3960">
        <v>756.33330000000001</v>
      </c>
    </row>
    <row r="3961" spans="1:8" x14ac:dyDescent="0.3">
      <c r="A3961" t="s">
        <v>546</v>
      </c>
      <c r="B3961" t="s">
        <v>728</v>
      </c>
      <c r="C3961">
        <v>758.5</v>
      </c>
      <c r="D3961">
        <v>765</v>
      </c>
      <c r="E3961">
        <v>744</v>
      </c>
      <c r="F3961">
        <v>746</v>
      </c>
      <c r="G3961">
        <v>3445344</v>
      </c>
      <c r="H3961">
        <v>751.66669999999999</v>
      </c>
    </row>
    <row r="3962" spans="1:8" x14ac:dyDescent="0.3">
      <c r="A3962" t="s">
        <v>546</v>
      </c>
      <c r="B3962" t="s">
        <v>729</v>
      </c>
      <c r="C3962">
        <v>748</v>
      </c>
      <c r="D3962">
        <v>770.5</v>
      </c>
      <c r="E3962">
        <v>742.5</v>
      </c>
      <c r="F3962">
        <v>765</v>
      </c>
      <c r="G3962">
        <v>5990677</v>
      </c>
      <c r="H3962">
        <v>759.33330000000001</v>
      </c>
    </row>
    <row r="3963" spans="1:8" x14ac:dyDescent="0.3">
      <c r="A3963" t="s">
        <v>546</v>
      </c>
      <c r="B3963" t="s">
        <v>730</v>
      </c>
      <c r="C3963">
        <v>755.5</v>
      </c>
      <c r="D3963">
        <v>764.5</v>
      </c>
      <c r="E3963">
        <v>750</v>
      </c>
      <c r="F3963">
        <v>756</v>
      </c>
      <c r="G3963">
        <v>3426728</v>
      </c>
      <c r="H3963">
        <v>756.83330000000001</v>
      </c>
    </row>
    <row r="3964" spans="1:8" x14ac:dyDescent="0.3">
      <c r="A3964" t="s">
        <v>546</v>
      </c>
      <c r="B3964" t="s">
        <v>731</v>
      </c>
      <c r="C3964">
        <v>758.5</v>
      </c>
      <c r="D3964">
        <v>765</v>
      </c>
      <c r="E3964">
        <v>752.5</v>
      </c>
      <c r="F3964">
        <v>752.5</v>
      </c>
      <c r="G3964">
        <v>2912672</v>
      </c>
      <c r="H3964">
        <v>756.66669999999999</v>
      </c>
    </row>
    <row r="3965" spans="1:8" x14ac:dyDescent="0.3">
      <c r="A3965" t="s">
        <v>546</v>
      </c>
      <c r="B3965" t="s">
        <v>732</v>
      </c>
      <c r="C3965">
        <v>758</v>
      </c>
      <c r="D3965">
        <v>770.5</v>
      </c>
      <c r="E3965">
        <v>752.5</v>
      </c>
      <c r="F3965">
        <v>763</v>
      </c>
      <c r="G3965">
        <v>4359906</v>
      </c>
      <c r="H3965">
        <v>762</v>
      </c>
    </row>
    <row r="3966" spans="1:8" x14ac:dyDescent="0.3">
      <c r="A3966" t="s">
        <v>546</v>
      </c>
      <c r="B3966" t="s">
        <v>733</v>
      </c>
      <c r="C3966">
        <v>761</v>
      </c>
      <c r="D3966">
        <v>761.5</v>
      </c>
      <c r="E3966">
        <v>747</v>
      </c>
      <c r="F3966">
        <v>760</v>
      </c>
      <c r="G3966">
        <v>3729933</v>
      </c>
      <c r="H3966">
        <v>756.16669999999999</v>
      </c>
    </row>
    <row r="3967" spans="1:8" x14ac:dyDescent="0.3">
      <c r="A3967" t="s">
        <v>546</v>
      </c>
      <c r="B3967" t="s">
        <v>734</v>
      </c>
      <c r="C3967">
        <v>761.5</v>
      </c>
      <c r="D3967">
        <v>764</v>
      </c>
      <c r="E3967">
        <v>751.5</v>
      </c>
      <c r="F3967">
        <v>752.5</v>
      </c>
      <c r="G3967">
        <v>3008305</v>
      </c>
      <c r="H3967">
        <v>756</v>
      </c>
    </row>
    <row r="3968" spans="1:8" x14ac:dyDescent="0.3">
      <c r="A3968" t="s">
        <v>546</v>
      </c>
      <c r="B3968" t="s">
        <v>735</v>
      </c>
      <c r="C3968">
        <v>752</v>
      </c>
      <c r="D3968">
        <v>752.5</v>
      </c>
      <c r="E3968">
        <v>731.5</v>
      </c>
      <c r="F3968">
        <v>732</v>
      </c>
      <c r="G3968">
        <v>1982764</v>
      </c>
      <c r="H3968">
        <v>738.66669999999999</v>
      </c>
    </row>
    <row r="3969" spans="1:8" x14ac:dyDescent="0.3">
      <c r="A3969" t="s">
        <v>547</v>
      </c>
      <c r="B3969" t="s">
        <v>696</v>
      </c>
      <c r="C3969">
        <v>17.559999999999999</v>
      </c>
      <c r="D3969">
        <v>17.96</v>
      </c>
      <c r="E3969">
        <v>17.27</v>
      </c>
      <c r="F3969">
        <v>17.3</v>
      </c>
      <c r="G3969">
        <v>3993749</v>
      </c>
      <c r="H3969">
        <v>17.510000000000002</v>
      </c>
    </row>
    <row r="3970" spans="1:8" x14ac:dyDescent="0.3">
      <c r="A3970" t="s">
        <v>547</v>
      </c>
      <c r="B3970" t="s">
        <v>697</v>
      </c>
      <c r="C3970">
        <v>17.3</v>
      </c>
      <c r="D3970">
        <v>18.079999999999998</v>
      </c>
      <c r="E3970">
        <v>17.3</v>
      </c>
      <c r="F3970">
        <v>17.739999999999998</v>
      </c>
      <c r="G3970">
        <v>3981863</v>
      </c>
      <c r="H3970">
        <v>17.706700000000001</v>
      </c>
    </row>
    <row r="3971" spans="1:8" x14ac:dyDescent="0.3">
      <c r="A3971" t="s">
        <v>547</v>
      </c>
      <c r="B3971" t="s">
        <v>698</v>
      </c>
      <c r="C3971">
        <v>17.739999999999998</v>
      </c>
      <c r="D3971">
        <v>18.52</v>
      </c>
      <c r="E3971">
        <v>17.63</v>
      </c>
      <c r="F3971">
        <v>18.5</v>
      </c>
      <c r="G3971">
        <v>4063138</v>
      </c>
      <c r="H3971">
        <v>18.216699999999999</v>
      </c>
    </row>
    <row r="3972" spans="1:8" x14ac:dyDescent="0.3">
      <c r="A3972" t="s">
        <v>547</v>
      </c>
      <c r="B3972" t="s">
        <v>699</v>
      </c>
      <c r="C3972">
        <v>18.5</v>
      </c>
      <c r="D3972">
        <v>19.64</v>
      </c>
      <c r="E3972">
        <v>18.329999999999998</v>
      </c>
      <c r="F3972">
        <v>19.3</v>
      </c>
      <c r="G3972">
        <v>11499460</v>
      </c>
      <c r="H3972">
        <v>19.09</v>
      </c>
    </row>
    <row r="3973" spans="1:8" x14ac:dyDescent="0.3">
      <c r="A3973" t="s">
        <v>547</v>
      </c>
      <c r="B3973" t="s">
        <v>700</v>
      </c>
      <c r="C3973">
        <v>19.260000000000002</v>
      </c>
      <c r="D3973">
        <v>19.86</v>
      </c>
      <c r="E3973">
        <v>18.7</v>
      </c>
      <c r="F3973">
        <v>19.07</v>
      </c>
      <c r="G3973">
        <v>4613148</v>
      </c>
      <c r="H3973">
        <v>19.21</v>
      </c>
    </row>
    <row r="3974" spans="1:8" x14ac:dyDescent="0.3">
      <c r="A3974" t="s">
        <v>547</v>
      </c>
      <c r="B3974" t="s">
        <v>77</v>
      </c>
      <c r="C3974">
        <v>19.010000000000002</v>
      </c>
      <c r="D3974">
        <v>19.25</v>
      </c>
      <c r="E3974">
        <v>18.559999999999999</v>
      </c>
      <c r="F3974">
        <v>18.89</v>
      </c>
      <c r="G3974">
        <v>3346129</v>
      </c>
      <c r="H3974">
        <v>18.899999999999999</v>
      </c>
    </row>
    <row r="3975" spans="1:8" x14ac:dyDescent="0.3">
      <c r="A3975" t="s">
        <v>547</v>
      </c>
      <c r="B3975" t="s">
        <v>701</v>
      </c>
      <c r="C3975">
        <v>19</v>
      </c>
      <c r="D3975">
        <v>19.649999999999999</v>
      </c>
      <c r="E3975">
        <v>18.600000000000001</v>
      </c>
      <c r="F3975">
        <v>19.059999999999999</v>
      </c>
      <c r="G3975">
        <v>4634900</v>
      </c>
      <c r="H3975">
        <v>19.103300000000001</v>
      </c>
    </row>
    <row r="3976" spans="1:8" x14ac:dyDescent="0.3">
      <c r="A3976" t="s">
        <v>547</v>
      </c>
      <c r="B3976" t="s">
        <v>702</v>
      </c>
      <c r="C3976">
        <v>19.3</v>
      </c>
      <c r="D3976">
        <v>20.399999999999999</v>
      </c>
      <c r="E3976">
        <v>19.02</v>
      </c>
      <c r="F3976">
        <v>19.8</v>
      </c>
      <c r="G3976">
        <v>13025680</v>
      </c>
      <c r="H3976">
        <v>19.739999999999998</v>
      </c>
    </row>
    <row r="3977" spans="1:8" x14ac:dyDescent="0.3">
      <c r="A3977" t="s">
        <v>547</v>
      </c>
      <c r="B3977" t="s">
        <v>139</v>
      </c>
      <c r="C3977">
        <v>19.97</v>
      </c>
      <c r="D3977">
        <v>20.34</v>
      </c>
      <c r="E3977">
        <v>19.79</v>
      </c>
      <c r="F3977">
        <v>19.989999999999998</v>
      </c>
      <c r="G3977">
        <v>5382148</v>
      </c>
      <c r="H3977">
        <v>20.04</v>
      </c>
    </row>
    <row r="3978" spans="1:8" x14ac:dyDescent="0.3">
      <c r="A3978" t="s">
        <v>547</v>
      </c>
      <c r="B3978" t="s">
        <v>156</v>
      </c>
      <c r="C3978">
        <v>19.95</v>
      </c>
      <c r="D3978">
        <v>20.16</v>
      </c>
      <c r="E3978">
        <v>19.16</v>
      </c>
      <c r="F3978">
        <v>19.23</v>
      </c>
      <c r="G3978">
        <v>4070257</v>
      </c>
      <c r="H3978">
        <v>19.5167</v>
      </c>
    </row>
    <row r="3979" spans="1:8" x14ac:dyDescent="0.3">
      <c r="A3979" t="s">
        <v>547</v>
      </c>
      <c r="B3979" t="s">
        <v>703</v>
      </c>
      <c r="C3979">
        <v>19.3</v>
      </c>
      <c r="D3979">
        <v>20.2</v>
      </c>
      <c r="E3979">
        <v>19.3</v>
      </c>
      <c r="F3979">
        <v>19.98</v>
      </c>
      <c r="G3979">
        <v>6527788</v>
      </c>
      <c r="H3979">
        <v>19.826699999999999</v>
      </c>
    </row>
    <row r="3980" spans="1:8" x14ac:dyDescent="0.3">
      <c r="A3980" t="s">
        <v>547</v>
      </c>
      <c r="B3980" t="s">
        <v>223</v>
      </c>
      <c r="C3980">
        <v>20.079999999999998</v>
      </c>
      <c r="D3980">
        <v>20.079999999999998</v>
      </c>
      <c r="E3980">
        <v>19.600000000000001</v>
      </c>
      <c r="F3980">
        <v>19.690000000000001</v>
      </c>
      <c r="G3980">
        <v>2456818</v>
      </c>
      <c r="H3980">
        <v>19.79</v>
      </c>
    </row>
    <row r="3981" spans="1:8" x14ac:dyDescent="0.3">
      <c r="A3981" t="s">
        <v>547</v>
      </c>
      <c r="B3981" t="s">
        <v>228</v>
      </c>
      <c r="C3981">
        <v>19.670000000000002</v>
      </c>
      <c r="D3981">
        <v>19.89</v>
      </c>
      <c r="E3981">
        <v>19.45</v>
      </c>
      <c r="F3981">
        <v>19.670000000000002</v>
      </c>
      <c r="G3981">
        <v>2811921</v>
      </c>
      <c r="H3981">
        <v>19.670000000000002</v>
      </c>
    </row>
    <row r="3982" spans="1:8" x14ac:dyDescent="0.3">
      <c r="A3982" t="s">
        <v>547</v>
      </c>
      <c r="B3982" t="s">
        <v>704</v>
      </c>
      <c r="C3982">
        <v>19.68</v>
      </c>
      <c r="D3982">
        <v>19.91</v>
      </c>
      <c r="E3982">
        <v>19.64</v>
      </c>
      <c r="F3982">
        <v>19.66</v>
      </c>
      <c r="G3982">
        <v>6517565</v>
      </c>
      <c r="H3982">
        <v>19.736699999999999</v>
      </c>
    </row>
    <row r="3983" spans="1:8" x14ac:dyDescent="0.3">
      <c r="A3983" t="s">
        <v>547</v>
      </c>
      <c r="B3983" t="s">
        <v>705</v>
      </c>
      <c r="C3983">
        <v>19.78</v>
      </c>
      <c r="D3983">
        <v>19.78</v>
      </c>
      <c r="E3983">
        <v>19</v>
      </c>
      <c r="F3983">
        <v>19</v>
      </c>
      <c r="G3983">
        <v>4496463</v>
      </c>
      <c r="H3983">
        <v>19.260000000000002</v>
      </c>
    </row>
    <row r="3984" spans="1:8" x14ac:dyDescent="0.3">
      <c r="A3984" t="s">
        <v>547</v>
      </c>
      <c r="B3984" t="s">
        <v>706</v>
      </c>
      <c r="C3984">
        <v>19.11</v>
      </c>
      <c r="D3984">
        <v>19.18</v>
      </c>
      <c r="E3984">
        <v>18.760000000000002</v>
      </c>
      <c r="F3984">
        <v>18.84</v>
      </c>
      <c r="G3984">
        <v>3208244</v>
      </c>
      <c r="H3984">
        <v>18.9267</v>
      </c>
    </row>
    <row r="3985" spans="1:8" x14ac:dyDescent="0.3">
      <c r="A3985" t="s">
        <v>547</v>
      </c>
      <c r="B3985" t="s">
        <v>265</v>
      </c>
      <c r="C3985">
        <v>18.86</v>
      </c>
      <c r="D3985">
        <v>18.96</v>
      </c>
      <c r="E3985">
        <v>17.97</v>
      </c>
      <c r="F3985">
        <v>18.3</v>
      </c>
      <c r="G3985">
        <v>5116351</v>
      </c>
      <c r="H3985">
        <v>18.41</v>
      </c>
    </row>
    <row r="3986" spans="1:8" x14ac:dyDescent="0.3">
      <c r="A3986" t="s">
        <v>547</v>
      </c>
      <c r="B3986" t="s">
        <v>707</v>
      </c>
      <c r="C3986">
        <v>18.3</v>
      </c>
      <c r="D3986">
        <v>18.39</v>
      </c>
      <c r="E3986">
        <v>17.399999999999999</v>
      </c>
      <c r="F3986">
        <v>17.52</v>
      </c>
      <c r="G3986">
        <v>4038703</v>
      </c>
      <c r="H3986">
        <v>17.77</v>
      </c>
    </row>
    <row r="3987" spans="1:8" x14ac:dyDescent="0.3">
      <c r="A3987" t="s">
        <v>547</v>
      </c>
      <c r="B3987" t="s">
        <v>271</v>
      </c>
      <c r="C3987">
        <v>17.66</v>
      </c>
      <c r="D3987">
        <v>17.88</v>
      </c>
      <c r="E3987">
        <v>16.899999999999999</v>
      </c>
      <c r="F3987">
        <v>16.97</v>
      </c>
      <c r="G3987">
        <v>3561825</v>
      </c>
      <c r="H3987">
        <v>17.25</v>
      </c>
    </row>
    <row r="3988" spans="1:8" x14ac:dyDescent="0.3">
      <c r="A3988" t="s">
        <v>547</v>
      </c>
      <c r="B3988" t="s">
        <v>708</v>
      </c>
      <c r="C3988">
        <v>17.04</v>
      </c>
      <c r="D3988">
        <v>17.350000000000001</v>
      </c>
      <c r="E3988">
        <v>16.670000000000002</v>
      </c>
      <c r="F3988">
        <v>16.899999999999999</v>
      </c>
      <c r="G3988">
        <v>2789906</v>
      </c>
      <c r="H3988">
        <v>16.973299999999998</v>
      </c>
    </row>
    <row r="3989" spans="1:8" x14ac:dyDescent="0.3">
      <c r="A3989" t="s">
        <v>547</v>
      </c>
      <c r="B3989" t="s">
        <v>709</v>
      </c>
      <c r="C3989">
        <v>16.95</v>
      </c>
      <c r="D3989">
        <v>17.29</v>
      </c>
      <c r="E3989">
        <v>16.75</v>
      </c>
      <c r="F3989">
        <v>16.75</v>
      </c>
      <c r="G3989">
        <v>1958209</v>
      </c>
      <c r="H3989">
        <v>16.93</v>
      </c>
    </row>
    <row r="3990" spans="1:8" x14ac:dyDescent="0.3">
      <c r="A3990" t="s">
        <v>547</v>
      </c>
      <c r="B3990" t="s">
        <v>283</v>
      </c>
      <c r="C3990">
        <v>16.760000000000002</v>
      </c>
      <c r="D3990">
        <v>16.79</v>
      </c>
      <c r="E3990">
        <v>16.440000000000001</v>
      </c>
      <c r="F3990">
        <v>16.78</v>
      </c>
      <c r="G3990">
        <v>2949391</v>
      </c>
      <c r="H3990">
        <v>16.670000000000002</v>
      </c>
    </row>
    <row r="3991" spans="1:8" x14ac:dyDescent="0.3">
      <c r="A3991" t="s">
        <v>547</v>
      </c>
      <c r="B3991" t="s">
        <v>290</v>
      </c>
      <c r="C3991">
        <v>16.829999999999998</v>
      </c>
      <c r="D3991">
        <v>17.36</v>
      </c>
      <c r="E3991">
        <v>16.440000000000001</v>
      </c>
      <c r="F3991">
        <v>16.7</v>
      </c>
      <c r="G3991">
        <v>9218798</v>
      </c>
      <c r="H3991">
        <v>16.833300000000001</v>
      </c>
    </row>
    <row r="3992" spans="1:8" x14ac:dyDescent="0.3">
      <c r="A3992" t="s">
        <v>547</v>
      </c>
      <c r="B3992" t="s">
        <v>710</v>
      </c>
      <c r="C3992">
        <v>16.75</v>
      </c>
      <c r="D3992">
        <v>16.91</v>
      </c>
      <c r="E3992">
        <v>16.61</v>
      </c>
      <c r="F3992">
        <v>16.690000000000001</v>
      </c>
      <c r="G3992">
        <v>2045607</v>
      </c>
      <c r="H3992">
        <v>16.736699999999999</v>
      </c>
    </row>
    <row r="3993" spans="1:8" x14ac:dyDescent="0.3">
      <c r="A3993" t="s">
        <v>547</v>
      </c>
      <c r="B3993" t="s">
        <v>512</v>
      </c>
      <c r="C3993">
        <v>16.72</v>
      </c>
      <c r="D3993">
        <v>16.809999999999999</v>
      </c>
      <c r="E3993">
        <v>16.2</v>
      </c>
      <c r="F3993">
        <v>16.3</v>
      </c>
      <c r="G3993">
        <v>2874063</v>
      </c>
      <c r="H3993">
        <v>16.436699999999998</v>
      </c>
    </row>
    <row r="3994" spans="1:8" x14ac:dyDescent="0.3">
      <c r="A3994" t="s">
        <v>547</v>
      </c>
      <c r="B3994" t="s">
        <v>91</v>
      </c>
      <c r="C3994">
        <v>14.67</v>
      </c>
      <c r="D3994">
        <v>15.74</v>
      </c>
      <c r="E3994">
        <v>14.67</v>
      </c>
      <c r="F3994">
        <v>15.42</v>
      </c>
      <c r="G3994">
        <v>2827063</v>
      </c>
      <c r="H3994">
        <v>15.2767</v>
      </c>
    </row>
    <row r="3995" spans="1:8" x14ac:dyDescent="0.3">
      <c r="A3995" t="s">
        <v>547</v>
      </c>
      <c r="B3995" t="s">
        <v>93</v>
      </c>
      <c r="C3995">
        <v>15.42</v>
      </c>
      <c r="D3995">
        <v>16.07</v>
      </c>
      <c r="E3995">
        <v>15.34</v>
      </c>
      <c r="F3995">
        <v>15.81</v>
      </c>
      <c r="G3995">
        <v>3732189</v>
      </c>
      <c r="H3995">
        <v>15.74</v>
      </c>
    </row>
    <row r="3996" spans="1:8" x14ac:dyDescent="0.3">
      <c r="A3996" t="s">
        <v>547</v>
      </c>
      <c r="B3996" t="s">
        <v>711</v>
      </c>
      <c r="C3996">
        <v>15.81</v>
      </c>
      <c r="D3996">
        <v>16.329999999999998</v>
      </c>
      <c r="E3996">
        <v>15</v>
      </c>
      <c r="F3996">
        <v>15.32</v>
      </c>
      <c r="G3996">
        <v>7041254</v>
      </c>
      <c r="H3996">
        <v>15.55</v>
      </c>
    </row>
    <row r="3997" spans="1:8" x14ac:dyDescent="0.3">
      <c r="A3997" t="s">
        <v>547</v>
      </c>
      <c r="B3997" t="s">
        <v>712</v>
      </c>
      <c r="C3997">
        <v>15.4</v>
      </c>
      <c r="D3997">
        <v>16.850000000000001</v>
      </c>
      <c r="E3997">
        <v>15.22</v>
      </c>
      <c r="F3997">
        <v>16.7</v>
      </c>
      <c r="G3997">
        <v>19824100</v>
      </c>
      <c r="H3997">
        <v>16.256699999999999</v>
      </c>
    </row>
    <row r="3998" spans="1:8" x14ac:dyDescent="0.3">
      <c r="A3998" t="s">
        <v>547</v>
      </c>
      <c r="B3998" t="s">
        <v>162</v>
      </c>
      <c r="C3998">
        <v>16.55</v>
      </c>
      <c r="D3998">
        <v>16.989999999999998</v>
      </c>
      <c r="E3998">
        <v>16.45</v>
      </c>
      <c r="F3998">
        <v>16.989999999999998</v>
      </c>
      <c r="G3998">
        <v>3954214</v>
      </c>
      <c r="H3998">
        <v>16.809999999999999</v>
      </c>
    </row>
    <row r="3999" spans="1:8" x14ac:dyDescent="0.3">
      <c r="A3999" t="s">
        <v>547</v>
      </c>
      <c r="B3999" t="s">
        <v>220</v>
      </c>
      <c r="C3999">
        <v>16.88</v>
      </c>
      <c r="D3999">
        <v>17</v>
      </c>
      <c r="E3999">
        <v>16.32</v>
      </c>
      <c r="F3999">
        <v>16.559999999999999</v>
      </c>
      <c r="G3999">
        <v>2701854</v>
      </c>
      <c r="H3999">
        <v>16.6267</v>
      </c>
    </row>
    <row r="4000" spans="1:8" x14ac:dyDescent="0.3">
      <c r="A4000" t="s">
        <v>547</v>
      </c>
      <c r="B4000" t="s">
        <v>713</v>
      </c>
      <c r="C4000">
        <v>16.600000000000001</v>
      </c>
      <c r="D4000">
        <v>17.23</v>
      </c>
      <c r="E4000">
        <v>16.600000000000001</v>
      </c>
      <c r="F4000">
        <v>17.07</v>
      </c>
      <c r="G4000">
        <v>2965814</v>
      </c>
      <c r="H4000">
        <v>16.966699999999999</v>
      </c>
    </row>
    <row r="4001" spans="1:8" x14ac:dyDescent="0.3">
      <c r="A4001" t="s">
        <v>547</v>
      </c>
      <c r="B4001" t="s">
        <v>714</v>
      </c>
      <c r="C4001">
        <v>17.07</v>
      </c>
      <c r="D4001">
        <v>17.170000000000002</v>
      </c>
      <c r="E4001">
        <v>16.68</v>
      </c>
      <c r="F4001">
        <v>16.760000000000002</v>
      </c>
      <c r="G4001">
        <v>1776525</v>
      </c>
      <c r="H4001">
        <v>16.87</v>
      </c>
    </row>
    <row r="4002" spans="1:8" x14ac:dyDescent="0.3">
      <c r="A4002" t="s">
        <v>547</v>
      </c>
      <c r="B4002" t="s">
        <v>715</v>
      </c>
      <c r="C4002">
        <v>16.239999999999998</v>
      </c>
      <c r="D4002">
        <v>16.5</v>
      </c>
      <c r="E4002">
        <v>16.100000000000001</v>
      </c>
      <c r="F4002">
        <v>16.21</v>
      </c>
      <c r="G4002">
        <v>3203978</v>
      </c>
      <c r="H4002">
        <v>16.27</v>
      </c>
    </row>
    <row r="4003" spans="1:8" x14ac:dyDescent="0.3">
      <c r="A4003" t="s">
        <v>547</v>
      </c>
      <c r="B4003" t="s">
        <v>235</v>
      </c>
      <c r="C4003">
        <v>16.29</v>
      </c>
      <c r="D4003">
        <v>17.8</v>
      </c>
      <c r="E4003">
        <v>16.03</v>
      </c>
      <c r="F4003">
        <v>17.739999999999998</v>
      </c>
      <c r="G4003">
        <v>10328140</v>
      </c>
      <c r="H4003">
        <v>17.190000000000001</v>
      </c>
    </row>
    <row r="4004" spans="1:8" x14ac:dyDescent="0.3">
      <c r="A4004" t="s">
        <v>547</v>
      </c>
      <c r="B4004" t="s">
        <v>259</v>
      </c>
      <c r="C4004">
        <v>18.16</v>
      </c>
      <c r="D4004">
        <v>18.38</v>
      </c>
      <c r="E4004">
        <v>16.75</v>
      </c>
      <c r="F4004">
        <v>17.170000000000002</v>
      </c>
      <c r="G4004">
        <v>8817171</v>
      </c>
      <c r="H4004">
        <v>17.433299999999999</v>
      </c>
    </row>
    <row r="4005" spans="1:8" x14ac:dyDescent="0.3">
      <c r="A4005" t="s">
        <v>547</v>
      </c>
      <c r="B4005" t="s">
        <v>716</v>
      </c>
      <c r="C4005">
        <v>17.45</v>
      </c>
      <c r="D4005">
        <v>18.2</v>
      </c>
      <c r="E4005">
        <v>16.920000000000002</v>
      </c>
      <c r="F4005">
        <v>17.559999999999999</v>
      </c>
      <c r="G4005">
        <v>7557629</v>
      </c>
      <c r="H4005">
        <v>17.559999999999999</v>
      </c>
    </row>
    <row r="4006" spans="1:8" x14ac:dyDescent="0.3">
      <c r="A4006" t="s">
        <v>547</v>
      </c>
      <c r="B4006" t="s">
        <v>269</v>
      </c>
      <c r="C4006">
        <v>17.649999999999999</v>
      </c>
      <c r="D4006">
        <v>17.850000000000001</v>
      </c>
      <c r="E4006">
        <v>17.09</v>
      </c>
      <c r="F4006">
        <v>17.149999999999999</v>
      </c>
      <c r="G4006">
        <v>3612757</v>
      </c>
      <c r="H4006">
        <v>17.363299999999999</v>
      </c>
    </row>
    <row r="4007" spans="1:8" x14ac:dyDescent="0.3">
      <c r="A4007" t="s">
        <v>547</v>
      </c>
      <c r="B4007" t="s">
        <v>282</v>
      </c>
      <c r="C4007">
        <v>17.149999999999999</v>
      </c>
      <c r="D4007">
        <v>17.32</v>
      </c>
      <c r="E4007">
        <v>16.97</v>
      </c>
      <c r="F4007">
        <v>17.03</v>
      </c>
      <c r="G4007">
        <v>725678</v>
      </c>
      <c r="H4007">
        <v>17.1067</v>
      </c>
    </row>
    <row r="4008" spans="1:8" x14ac:dyDescent="0.3">
      <c r="A4008" t="s">
        <v>547</v>
      </c>
      <c r="B4008" t="s">
        <v>717</v>
      </c>
      <c r="C4008">
        <v>17.7</v>
      </c>
      <c r="D4008">
        <v>17.7</v>
      </c>
      <c r="E4008">
        <v>17.010000000000002</v>
      </c>
      <c r="F4008">
        <v>17.170000000000002</v>
      </c>
      <c r="G4008">
        <v>3860198</v>
      </c>
      <c r="H4008">
        <v>17.293299999999999</v>
      </c>
    </row>
    <row r="4009" spans="1:8" x14ac:dyDescent="0.3">
      <c r="A4009" t="s">
        <v>547</v>
      </c>
      <c r="B4009" t="s">
        <v>285</v>
      </c>
      <c r="C4009">
        <v>17.170000000000002</v>
      </c>
      <c r="D4009">
        <v>17.38</v>
      </c>
      <c r="E4009">
        <v>16.649999999999999</v>
      </c>
      <c r="F4009">
        <v>16.84</v>
      </c>
      <c r="G4009">
        <v>3471978</v>
      </c>
      <c r="H4009">
        <v>16.956700000000001</v>
      </c>
    </row>
    <row r="4010" spans="1:8" x14ac:dyDescent="0.3">
      <c r="A4010" t="s">
        <v>547</v>
      </c>
      <c r="B4010" t="s">
        <v>718</v>
      </c>
      <c r="C4010">
        <v>16.850000000000001</v>
      </c>
      <c r="D4010">
        <v>17.170000000000002</v>
      </c>
      <c r="E4010">
        <v>16.809999999999999</v>
      </c>
      <c r="F4010">
        <v>16.86</v>
      </c>
      <c r="G4010">
        <v>2246373</v>
      </c>
      <c r="H4010">
        <v>16.9467</v>
      </c>
    </row>
    <row r="4011" spans="1:8" x14ac:dyDescent="0.3">
      <c r="A4011" t="s">
        <v>547</v>
      </c>
      <c r="B4011" t="s">
        <v>291</v>
      </c>
      <c r="C4011">
        <v>16.8</v>
      </c>
      <c r="D4011">
        <v>16.98</v>
      </c>
      <c r="E4011">
        <v>16.5</v>
      </c>
      <c r="F4011">
        <v>16.5</v>
      </c>
      <c r="G4011">
        <v>2067125</v>
      </c>
      <c r="H4011">
        <v>16.66</v>
      </c>
    </row>
    <row r="4012" spans="1:8" x14ac:dyDescent="0.3">
      <c r="A4012" t="s">
        <v>547</v>
      </c>
      <c r="B4012" t="s">
        <v>295</v>
      </c>
      <c r="C4012">
        <v>16.53</v>
      </c>
      <c r="D4012">
        <v>16.72</v>
      </c>
      <c r="E4012">
        <v>15.87</v>
      </c>
      <c r="F4012">
        <v>15.9</v>
      </c>
      <c r="G4012">
        <v>2253441</v>
      </c>
      <c r="H4012">
        <v>16.1633</v>
      </c>
    </row>
    <row r="4013" spans="1:8" x14ac:dyDescent="0.3">
      <c r="A4013" t="s">
        <v>547</v>
      </c>
      <c r="B4013" t="s">
        <v>298</v>
      </c>
      <c r="C4013">
        <v>15.91</v>
      </c>
      <c r="D4013">
        <v>17.489999999999998</v>
      </c>
      <c r="E4013">
        <v>15.83</v>
      </c>
      <c r="F4013">
        <v>17.149999999999999</v>
      </c>
      <c r="G4013">
        <v>18491830</v>
      </c>
      <c r="H4013">
        <v>16.8233</v>
      </c>
    </row>
    <row r="4014" spans="1:8" x14ac:dyDescent="0.3">
      <c r="A4014" t="s">
        <v>547</v>
      </c>
      <c r="B4014" t="s">
        <v>719</v>
      </c>
      <c r="C4014">
        <v>17.13</v>
      </c>
      <c r="D4014">
        <v>17.14</v>
      </c>
      <c r="E4014">
        <v>16.53</v>
      </c>
      <c r="F4014">
        <v>16.59</v>
      </c>
      <c r="G4014">
        <v>3418563</v>
      </c>
      <c r="H4014">
        <v>16.753299999999999</v>
      </c>
    </row>
    <row r="4015" spans="1:8" x14ac:dyDescent="0.3">
      <c r="A4015" t="s">
        <v>547</v>
      </c>
      <c r="B4015" t="s">
        <v>720</v>
      </c>
      <c r="C4015">
        <v>16.670000000000002</v>
      </c>
      <c r="D4015">
        <v>17.79</v>
      </c>
      <c r="E4015">
        <v>16.600000000000001</v>
      </c>
      <c r="F4015">
        <v>17.79</v>
      </c>
      <c r="G4015">
        <v>3122883</v>
      </c>
      <c r="H4015">
        <v>17.3933</v>
      </c>
    </row>
    <row r="4016" spans="1:8" x14ac:dyDescent="0.3">
      <c r="A4016" t="s">
        <v>547</v>
      </c>
      <c r="B4016" t="s">
        <v>721</v>
      </c>
      <c r="C4016">
        <v>17.5</v>
      </c>
      <c r="D4016">
        <v>17.760000000000002</v>
      </c>
      <c r="E4016">
        <v>16.940000000000001</v>
      </c>
      <c r="F4016">
        <v>16.98</v>
      </c>
      <c r="G4016">
        <v>8656119</v>
      </c>
      <c r="H4016">
        <v>17.226700000000001</v>
      </c>
    </row>
    <row r="4017" spans="1:8" x14ac:dyDescent="0.3">
      <c r="A4017" t="s">
        <v>547</v>
      </c>
      <c r="B4017" t="s">
        <v>96</v>
      </c>
      <c r="C4017">
        <v>17.07</v>
      </c>
      <c r="D4017">
        <v>17.22</v>
      </c>
      <c r="E4017">
        <v>16.809999999999999</v>
      </c>
      <c r="F4017">
        <v>16.850000000000001</v>
      </c>
      <c r="G4017">
        <v>2658777</v>
      </c>
      <c r="H4017">
        <v>16.96</v>
      </c>
    </row>
    <row r="4018" spans="1:8" x14ac:dyDescent="0.3">
      <c r="A4018" t="s">
        <v>547</v>
      </c>
      <c r="B4018" t="s">
        <v>722</v>
      </c>
      <c r="C4018">
        <v>17</v>
      </c>
      <c r="D4018">
        <v>17.36</v>
      </c>
      <c r="E4018">
        <v>16.850000000000001</v>
      </c>
      <c r="F4018">
        <v>16.97</v>
      </c>
      <c r="G4018">
        <v>4315958</v>
      </c>
      <c r="H4018">
        <v>17.059999999999999</v>
      </c>
    </row>
    <row r="4019" spans="1:8" x14ac:dyDescent="0.3">
      <c r="A4019" t="s">
        <v>547</v>
      </c>
      <c r="B4019" t="s">
        <v>164</v>
      </c>
      <c r="C4019">
        <v>16.96</v>
      </c>
      <c r="D4019">
        <v>17.04</v>
      </c>
      <c r="E4019">
        <v>16.48</v>
      </c>
      <c r="F4019">
        <v>16.489999999999998</v>
      </c>
      <c r="G4019">
        <v>2275275</v>
      </c>
      <c r="H4019">
        <v>16.670000000000002</v>
      </c>
    </row>
    <row r="4020" spans="1:8" x14ac:dyDescent="0.3">
      <c r="A4020" t="s">
        <v>547</v>
      </c>
      <c r="B4020" t="s">
        <v>723</v>
      </c>
      <c r="C4020">
        <v>16.920000000000002</v>
      </c>
      <c r="D4020">
        <v>17.190000000000001</v>
      </c>
      <c r="E4020">
        <v>16.739999999999998</v>
      </c>
      <c r="F4020">
        <v>16.739999999999998</v>
      </c>
      <c r="G4020">
        <v>3239657</v>
      </c>
      <c r="H4020">
        <v>16.89</v>
      </c>
    </row>
    <row r="4021" spans="1:8" x14ac:dyDescent="0.3">
      <c r="A4021" t="s">
        <v>547</v>
      </c>
      <c r="B4021" t="s">
        <v>724</v>
      </c>
      <c r="C4021">
        <v>16.670000000000002</v>
      </c>
      <c r="D4021">
        <v>17.649999999999999</v>
      </c>
      <c r="E4021">
        <v>16.670000000000002</v>
      </c>
      <c r="F4021">
        <v>17.350000000000001</v>
      </c>
      <c r="G4021">
        <v>9273570</v>
      </c>
      <c r="H4021">
        <v>17.223299999999998</v>
      </c>
    </row>
    <row r="4022" spans="1:8" x14ac:dyDescent="0.3">
      <c r="A4022" t="s">
        <v>547</v>
      </c>
      <c r="B4022" t="s">
        <v>725</v>
      </c>
      <c r="C4022">
        <v>17.38</v>
      </c>
      <c r="D4022">
        <v>18.73</v>
      </c>
      <c r="E4022">
        <v>17.36</v>
      </c>
      <c r="F4022">
        <v>18.149999999999999</v>
      </c>
      <c r="G4022">
        <v>13514270</v>
      </c>
      <c r="H4022">
        <v>18.079999999999998</v>
      </c>
    </row>
    <row r="4023" spans="1:8" x14ac:dyDescent="0.3">
      <c r="A4023" t="s">
        <v>547</v>
      </c>
      <c r="B4023" t="s">
        <v>242</v>
      </c>
      <c r="C4023">
        <v>18.149999999999999</v>
      </c>
      <c r="D4023">
        <v>19.399999999999999</v>
      </c>
      <c r="E4023">
        <v>17.600000000000001</v>
      </c>
      <c r="F4023">
        <v>19.05</v>
      </c>
      <c r="G4023">
        <v>18319020</v>
      </c>
      <c r="H4023">
        <v>18.683299999999999</v>
      </c>
    </row>
    <row r="4024" spans="1:8" x14ac:dyDescent="0.3">
      <c r="A4024" t="s">
        <v>547</v>
      </c>
      <c r="B4024" t="s">
        <v>726</v>
      </c>
      <c r="C4024">
        <v>19.25</v>
      </c>
      <c r="D4024">
        <v>19.559999999999999</v>
      </c>
      <c r="E4024">
        <v>19</v>
      </c>
      <c r="F4024">
        <v>19.02</v>
      </c>
      <c r="G4024">
        <v>7775497</v>
      </c>
      <c r="H4024">
        <v>19.193300000000001</v>
      </c>
    </row>
    <row r="4025" spans="1:8" x14ac:dyDescent="0.3">
      <c r="A4025" t="s">
        <v>547</v>
      </c>
      <c r="B4025" t="s">
        <v>727</v>
      </c>
      <c r="C4025">
        <v>19.16</v>
      </c>
      <c r="D4025">
        <v>20.5</v>
      </c>
      <c r="E4025">
        <v>19.16</v>
      </c>
      <c r="F4025">
        <v>20.02</v>
      </c>
      <c r="G4025">
        <v>18945620</v>
      </c>
      <c r="H4025">
        <v>19.8933</v>
      </c>
    </row>
    <row r="4026" spans="1:8" x14ac:dyDescent="0.3">
      <c r="A4026" t="s">
        <v>547</v>
      </c>
      <c r="B4026" t="s">
        <v>728</v>
      </c>
      <c r="C4026">
        <v>20.02</v>
      </c>
      <c r="D4026">
        <v>20.46</v>
      </c>
      <c r="E4026">
        <v>19.86</v>
      </c>
      <c r="F4026">
        <v>20.260000000000002</v>
      </c>
      <c r="G4026">
        <v>7673105</v>
      </c>
      <c r="H4026">
        <v>20.193300000000001</v>
      </c>
    </row>
    <row r="4027" spans="1:8" x14ac:dyDescent="0.3">
      <c r="A4027" t="s">
        <v>547</v>
      </c>
      <c r="B4027" t="s">
        <v>729</v>
      </c>
      <c r="C4027">
        <v>20.7</v>
      </c>
      <c r="D4027">
        <v>20.96</v>
      </c>
      <c r="E4027">
        <v>19.649999999999999</v>
      </c>
      <c r="F4027">
        <v>19.649999999999999</v>
      </c>
      <c r="G4027">
        <v>17521130</v>
      </c>
      <c r="H4027">
        <v>20.0867</v>
      </c>
    </row>
    <row r="4028" spans="1:8" x14ac:dyDescent="0.3">
      <c r="A4028" t="s">
        <v>547</v>
      </c>
      <c r="B4028" t="s">
        <v>730</v>
      </c>
      <c r="C4028">
        <v>19.649999999999999</v>
      </c>
      <c r="D4028">
        <v>20.48</v>
      </c>
      <c r="E4028">
        <v>18.29</v>
      </c>
      <c r="F4028">
        <v>18.84</v>
      </c>
      <c r="G4028">
        <v>26542960</v>
      </c>
      <c r="H4028">
        <v>19.203299999999999</v>
      </c>
    </row>
    <row r="4029" spans="1:8" x14ac:dyDescent="0.3">
      <c r="A4029" t="s">
        <v>547</v>
      </c>
      <c r="B4029" t="s">
        <v>731</v>
      </c>
      <c r="C4029">
        <v>18.84</v>
      </c>
      <c r="D4029">
        <v>19.28</v>
      </c>
      <c r="E4029">
        <v>18.579999999999998</v>
      </c>
      <c r="F4029">
        <v>18.93</v>
      </c>
      <c r="G4029">
        <v>10140610</v>
      </c>
      <c r="H4029">
        <v>18.93</v>
      </c>
    </row>
    <row r="4030" spans="1:8" x14ac:dyDescent="0.3">
      <c r="A4030" t="s">
        <v>547</v>
      </c>
      <c r="B4030" t="s">
        <v>732</v>
      </c>
      <c r="C4030">
        <v>19.05</v>
      </c>
      <c r="D4030">
        <v>19.489999999999998</v>
      </c>
      <c r="E4030">
        <v>18.22</v>
      </c>
      <c r="F4030">
        <v>18.54</v>
      </c>
      <c r="G4030">
        <v>7173806</v>
      </c>
      <c r="H4030">
        <v>18.75</v>
      </c>
    </row>
    <row r="4031" spans="1:8" x14ac:dyDescent="0.3">
      <c r="A4031" t="s">
        <v>547</v>
      </c>
      <c r="B4031" t="s">
        <v>733</v>
      </c>
      <c r="C4031">
        <v>18.54</v>
      </c>
      <c r="D4031">
        <v>18.82</v>
      </c>
      <c r="E4031">
        <v>18.239999999999998</v>
      </c>
      <c r="F4031">
        <v>18.489999999999998</v>
      </c>
      <c r="G4031">
        <v>4142850</v>
      </c>
      <c r="H4031">
        <v>18.5167</v>
      </c>
    </row>
    <row r="4032" spans="1:8" x14ac:dyDescent="0.3">
      <c r="A4032" t="s">
        <v>547</v>
      </c>
      <c r="B4032" t="s">
        <v>734</v>
      </c>
      <c r="C4032">
        <v>18.489999999999998</v>
      </c>
      <c r="D4032">
        <v>19.3</v>
      </c>
      <c r="E4032">
        <v>18.23</v>
      </c>
      <c r="F4032">
        <v>19</v>
      </c>
      <c r="G4032">
        <v>12200840</v>
      </c>
      <c r="H4032">
        <v>18.843299999999999</v>
      </c>
    </row>
    <row r="4033" spans="1:8" x14ac:dyDescent="0.3">
      <c r="A4033" t="s">
        <v>547</v>
      </c>
      <c r="B4033" t="s">
        <v>735</v>
      </c>
      <c r="C4033">
        <v>19.03</v>
      </c>
      <c r="D4033">
        <v>19.38</v>
      </c>
      <c r="E4033">
        <v>18.579999999999998</v>
      </c>
      <c r="F4033">
        <v>18.649999999999999</v>
      </c>
      <c r="G4033">
        <v>8299587</v>
      </c>
      <c r="H4033">
        <v>18.87</v>
      </c>
    </row>
    <row r="4034" spans="1:8" x14ac:dyDescent="0.3">
      <c r="A4034" t="s">
        <v>548</v>
      </c>
      <c r="B4034" t="s">
        <v>696</v>
      </c>
      <c r="C4034">
        <v>35.020000000000003</v>
      </c>
      <c r="D4034">
        <v>37.520000000000003</v>
      </c>
      <c r="E4034">
        <v>35.020000000000003</v>
      </c>
      <c r="F4034">
        <v>37.520000000000003</v>
      </c>
      <c r="G4034">
        <v>1598879</v>
      </c>
      <c r="H4034">
        <v>36.686700000000002</v>
      </c>
    </row>
    <row r="4035" spans="1:8" x14ac:dyDescent="0.3">
      <c r="A4035" t="s">
        <v>548</v>
      </c>
      <c r="B4035" t="s">
        <v>697</v>
      </c>
      <c r="C4035">
        <v>37.4</v>
      </c>
      <c r="D4035">
        <v>38.619999999999997</v>
      </c>
      <c r="E4035">
        <v>36.6</v>
      </c>
      <c r="F4035">
        <v>38.1</v>
      </c>
      <c r="G4035">
        <v>1096180</v>
      </c>
      <c r="H4035">
        <v>37.773299999999999</v>
      </c>
    </row>
    <row r="4036" spans="1:8" x14ac:dyDescent="0.3">
      <c r="A4036" t="s">
        <v>548</v>
      </c>
      <c r="B4036" t="s">
        <v>698</v>
      </c>
      <c r="C4036">
        <v>38</v>
      </c>
      <c r="D4036">
        <v>38.299999999999997</v>
      </c>
      <c r="E4036">
        <v>36.520000000000003</v>
      </c>
      <c r="F4036">
        <v>38.200000000000003</v>
      </c>
      <c r="G4036">
        <v>1360671</v>
      </c>
      <c r="H4036">
        <v>37.673299999999998</v>
      </c>
    </row>
    <row r="4037" spans="1:8" x14ac:dyDescent="0.3">
      <c r="A4037" t="s">
        <v>548</v>
      </c>
      <c r="B4037" t="s">
        <v>699</v>
      </c>
      <c r="C4037">
        <v>38.200000000000003</v>
      </c>
      <c r="D4037">
        <v>39.4</v>
      </c>
      <c r="E4037">
        <v>37.74</v>
      </c>
      <c r="F4037">
        <v>39.4</v>
      </c>
      <c r="G4037">
        <v>746404</v>
      </c>
      <c r="H4037">
        <v>38.846699999999998</v>
      </c>
    </row>
    <row r="4038" spans="1:8" x14ac:dyDescent="0.3">
      <c r="A4038" t="s">
        <v>548</v>
      </c>
      <c r="B4038" t="s">
        <v>700</v>
      </c>
      <c r="C4038">
        <v>39.4</v>
      </c>
      <c r="D4038">
        <v>39.799999999999997</v>
      </c>
      <c r="E4038">
        <v>38.799999999999997</v>
      </c>
      <c r="F4038">
        <v>39.799999999999997</v>
      </c>
      <c r="G4038">
        <v>564949</v>
      </c>
      <c r="H4038">
        <v>39.466700000000003</v>
      </c>
    </row>
    <row r="4039" spans="1:8" x14ac:dyDescent="0.3">
      <c r="A4039" t="s">
        <v>548</v>
      </c>
      <c r="B4039" t="s">
        <v>77</v>
      </c>
      <c r="C4039">
        <v>39.5</v>
      </c>
      <c r="D4039">
        <v>40.82</v>
      </c>
      <c r="E4039">
        <v>38.56</v>
      </c>
      <c r="F4039">
        <v>40.5</v>
      </c>
      <c r="G4039">
        <v>671198</v>
      </c>
      <c r="H4039">
        <v>39.96</v>
      </c>
    </row>
    <row r="4040" spans="1:8" x14ac:dyDescent="0.3">
      <c r="A4040" t="s">
        <v>548</v>
      </c>
      <c r="B4040" t="s">
        <v>701</v>
      </c>
      <c r="C4040">
        <v>40.46</v>
      </c>
      <c r="D4040">
        <v>44.54</v>
      </c>
      <c r="E4040">
        <v>40.36</v>
      </c>
      <c r="F4040">
        <v>44.54</v>
      </c>
      <c r="G4040">
        <v>2568279</v>
      </c>
      <c r="H4040">
        <v>43.146700000000003</v>
      </c>
    </row>
    <row r="4041" spans="1:8" x14ac:dyDescent="0.3">
      <c r="A4041" t="s">
        <v>548</v>
      </c>
      <c r="B4041" t="s">
        <v>702</v>
      </c>
      <c r="C4041">
        <v>45.02</v>
      </c>
      <c r="D4041">
        <v>47.3</v>
      </c>
      <c r="E4041">
        <v>40.32</v>
      </c>
      <c r="F4041">
        <v>45.4</v>
      </c>
      <c r="G4041">
        <v>8667023</v>
      </c>
      <c r="H4041">
        <v>44.34</v>
      </c>
    </row>
    <row r="4042" spans="1:8" x14ac:dyDescent="0.3">
      <c r="A4042" t="s">
        <v>548</v>
      </c>
      <c r="B4042" t="s">
        <v>139</v>
      </c>
      <c r="C4042">
        <v>44.2</v>
      </c>
      <c r="D4042">
        <v>47.22</v>
      </c>
      <c r="E4042">
        <v>43.3</v>
      </c>
      <c r="F4042">
        <v>45.7</v>
      </c>
      <c r="G4042">
        <v>2460627</v>
      </c>
      <c r="H4042">
        <v>45.406700000000001</v>
      </c>
    </row>
    <row r="4043" spans="1:8" x14ac:dyDescent="0.3">
      <c r="A4043" t="s">
        <v>548</v>
      </c>
      <c r="B4043" t="s">
        <v>156</v>
      </c>
      <c r="C4043">
        <v>45.4</v>
      </c>
      <c r="D4043">
        <v>46.68</v>
      </c>
      <c r="E4043">
        <v>44.68</v>
      </c>
      <c r="F4043">
        <v>46.26</v>
      </c>
      <c r="G4043">
        <v>789741</v>
      </c>
      <c r="H4043">
        <v>45.8733</v>
      </c>
    </row>
    <row r="4044" spans="1:8" x14ac:dyDescent="0.3">
      <c r="A4044" t="s">
        <v>548</v>
      </c>
      <c r="B4044" t="s">
        <v>703</v>
      </c>
      <c r="C4044">
        <v>46.1</v>
      </c>
      <c r="D4044">
        <v>47.94</v>
      </c>
      <c r="E4044">
        <v>45.94</v>
      </c>
      <c r="F4044">
        <v>47.34</v>
      </c>
      <c r="G4044">
        <v>1296181</v>
      </c>
      <c r="H4044">
        <v>47.073300000000003</v>
      </c>
    </row>
    <row r="4045" spans="1:8" x14ac:dyDescent="0.3">
      <c r="A4045" t="s">
        <v>548</v>
      </c>
      <c r="B4045" t="s">
        <v>223</v>
      </c>
      <c r="C4045">
        <v>46.8</v>
      </c>
      <c r="D4045">
        <v>50.2</v>
      </c>
      <c r="E4045">
        <v>45.28</v>
      </c>
      <c r="F4045">
        <v>48</v>
      </c>
      <c r="G4045">
        <v>3615284</v>
      </c>
      <c r="H4045">
        <v>47.826700000000002</v>
      </c>
    </row>
    <row r="4046" spans="1:8" x14ac:dyDescent="0.3">
      <c r="A4046" t="s">
        <v>548</v>
      </c>
      <c r="B4046" t="s">
        <v>228</v>
      </c>
      <c r="C4046">
        <v>47.4</v>
      </c>
      <c r="D4046">
        <v>48.78</v>
      </c>
      <c r="E4046">
        <v>47.08</v>
      </c>
      <c r="F4046">
        <v>48.5</v>
      </c>
      <c r="G4046">
        <v>681780</v>
      </c>
      <c r="H4046">
        <v>48.12</v>
      </c>
    </row>
    <row r="4047" spans="1:8" x14ac:dyDescent="0.3">
      <c r="A4047" t="s">
        <v>548</v>
      </c>
      <c r="B4047" t="s">
        <v>704</v>
      </c>
      <c r="C4047">
        <v>48.3</v>
      </c>
      <c r="D4047">
        <v>50.5</v>
      </c>
      <c r="E4047">
        <v>43.66</v>
      </c>
      <c r="F4047">
        <v>43.66</v>
      </c>
      <c r="G4047">
        <v>2141594</v>
      </c>
      <c r="H4047">
        <v>45.94</v>
      </c>
    </row>
    <row r="4048" spans="1:8" x14ac:dyDescent="0.3">
      <c r="A4048" t="s">
        <v>548</v>
      </c>
      <c r="B4048" t="s">
        <v>705</v>
      </c>
      <c r="C4048">
        <v>39.299999999999997</v>
      </c>
      <c r="D4048">
        <v>39.299999999999997</v>
      </c>
      <c r="E4048">
        <v>39.299999999999997</v>
      </c>
      <c r="F4048">
        <v>39.299999999999997</v>
      </c>
      <c r="G4048">
        <v>269089</v>
      </c>
      <c r="H4048">
        <v>39.299999999999997</v>
      </c>
    </row>
    <row r="4049" spans="1:8" x14ac:dyDescent="0.3">
      <c r="A4049" t="s">
        <v>548</v>
      </c>
      <c r="B4049" t="s">
        <v>706</v>
      </c>
      <c r="C4049">
        <v>35.9</v>
      </c>
      <c r="D4049">
        <v>38.479999999999997</v>
      </c>
      <c r="E4049">
        <v>35.4</v>
      </c>
      <c r="F4049">
        <v>37.58</v>
      </c>
      <c r="G4049">
        <v>4853566</v>
      </c>
      <c r="H4049">
        <v>37.153300000000002</v>
      </c>
    </row>
    <row r="4050" spans="1:8" x14ac:dyDescent="0.3">
      <c r="A4050" t="s">
        <v>548</v>
      </c>
      <c r="B4050" t="s">
        <v>265</v>
      </c>
      <c r="C4050">
        <v>37.4</v>
      </c>
      <c r="D4050">
        <v>38.4</v>
      </c>
      <c r="E4050">
        <v>36.840000000000003</v>
      </c>
      <c r="F4050">
        <v>38.299999999999997</v>
      </c>
      <c r="G4050">
        <v>1595019</v>
      </c>
      <c r="H4050">
        <v>37.846699999999998</v>
      </c>
    </row>
    <row r="4051" spans="1:8" x14ac:dyDescent="0.3">
      <c r="A4051" t="s">
        <v>548</v>
      </c>
      <c r="B4051" t="s">
        <v>707</v>
      </c>
      <c r="C4051">
        <v>38.1</v>
      </c>
      <c r="D4051">
        <v>38.92</v>
      </c>
      <c r="E4051">
        <v>37.4</v>
      </c>
      <c r="F4051">
        <v>37.4</v>
      </c>
      <c r="G4051">
        <v>1175297</v>
      </c>
      <c r="H4051">
        <v>37.906700000000001</v>
      </c>
    </row>
    <row r="4052" spans="1:8" x14ac:dyDescent="0.3">
      <c r="A4052" t="s">
        <v>548</v>
      </c>
      <c r="B4052" t="s">
        <v>271</v>
      </c>
      <c r="C4052">
        <v>37.18</v>
      </c>
      <c r="D4052">
        <v>37.64</v>
      </c>
      <c r="E4052">
        <v>35.46</v>
      </c>
      <c r="F4052">
        <v>36</v>
      </c>
      <c r="G4052">
        <v>1132882</v>
      </c>
      <c r="H4052">
        <v>36.366700000000002</v>
      </c>
    </row>
    <row r="4053" spans="1:8" x14ac:dyDescent="0.3">
      <c r="A4053" t="s">
        <v>548</v>
      </c>
      <c r="B4053" t="s">
        <v>708</v>
      </c>
      <c r="C4053">
        <v>35.799999999999997</v>
      </c>
      <c r="D4053">
        <v>37.5</v>
      </c>
      <c r="E4053">
        <v>35.799999999999997</v>
      </c>
      <c r="F4053">
        <v>36.28</v>
      </c>
      <c r="G4053">
        <v>903270</v>
      </c>
      <c r="H4053">
        <v>36.526699999999998</v>
      </c>
    </row>
    <row r="4054" spans="1:8" x14ac:dyDescent="0.3">
      <c r="A4054" t="s">
        <v>548</v>
      </c>
      <c r="B4054" t="s">
        <v>709</v>
      </c>
      <c r="C4054">
        <v>36.1</v>
      </c>
      <c r="D4054">
        <v>37.96</v>
      </c>
      <c r="E4054">
        <v>36.1</v>
      </c>
      <c r="F4054">
        <v>36.9</v>
      </c>
      <c r="G4054">
        <v>1137230</v>
      </c>
      <c r="H4054">
        <v>36.986699999999999</v>
      </c>
    </row>
    <row r="4055" spans="1:8" x14ac:dyDescent="0.3">
      <c r="A4055" t="s">
        <v>548</v>
      </c>
      <c r="B4055" t="s">
        <v>283</v>
      </c>
      <c r="C4055">
        <v>36.799999999999997</v>
      </c>
      <c r="D4055">
        <v>37.86</v>
      </c>
      <c r="E4055">
        <v>36.5</v>
      </c>
      <c r="F4055">
        <v>37.04</v>
      </c>
      <c r="G4055">
        <v>692095</v>
      </c>
      <c r="H4055">
        <v>37.133299999999998</v>
      </c>
    </row>
    <row r="4056" spans="1:8" x14ac:dyDescent="0.3">
      <c r="A4056" t="s">
        <v>548</v>
      </c>
      <c r="B4056" t="s">
        <v>290</v>
      </c>
      <c r="C4056">
        <v>37</v>
      </c>
      <c r="D4056">
        <v>38.92</v>
      </c>
      <c r="E4056">
        <v>35.200000000000003</v>
      </c>
      <c r="F4056">
        <v>38.22</v>
      </c>
      <c r="G4056">
        <v>2512760</v>
      </c>
      <c r="H4056">
        <v>37.4467</v>
      </c>
    </row>
    <row r="4057" spans="1:8" x14ac:dyDescent="0.3">
      <c r="A4057" t="s">
        <v>548</v>
      </c>
      <c r="B4057" t="s">
        <v>710</v>
      </c>
      <c r="C4057">
        <v>38</v>
      </c>
      <c r="D4057">
        <v>39.26</v>
      </c>
      <c r="E4057">
        <v>37.619999999999997</v>
      </c>
      <c r="F4057">
        <v>37.96</v>
      </c>
      <c r="G4057">
        <v>1245236</v>
      </c>
      <c r="H4057">
        <v>38.28</v>
      </c>
    </row>
    <row r="4058" spans="1:8" x14ac:dyDescent="0.3">
      <c r="A4058" t="s">
        <v>548</v>
      </c>
      <c r="B4058" t="s">
        <v>512</v>
      </c>
      <c r="C4058">
        <v>37.82</v>
      </c>
      <c r="D4058">
        <v>38.159999999999997</v>
      </c>
      <c r="E4058">
        <v>37.22</v>
      </c>
      <c r="F4058">
        <v>37.979999999999997</v>
      </c>
      <c r="G4058">
        <v>432115</v>
      </c>
      <c r="H4058">
        <v>37.786700000000003</v>
      </c>
    </row>
    <row r="4059" spans="1:8" x14ac:dyDescent="0.3">
      <c r="A4059" t="s">
        <v>548</v>
      </c>
      <c r="B4059" t="s">
        <v>91</v>
      </c>
      <c r="C4059">
        <v>35</v>
      </c>
      <c r="D4059">
        <v>36.9</v>
      </c>
      <c r="E4059">
        <v>34.5</v>
      </c>
      <c r="F4059">
        <v>35.799999999999997</v>
      </c>
      <c r="G4059">
        <v>524819</v>
      </c>
      <c r="H4059">
        <v>35.7333</v>
      </c>
    </row>
    <row r="4060" spans="1:8" x14ac:dyDescent="0.3">
      <c r="A4060" t="s">
        <v>548</v>
      </c>
      <c r="B4060" t="s">
        <v>93</v>
      </c>
      <c r="C4060">
        <v>35.72</v>
      </c>
      <c r="D4060">
        <v>36.24</v>
      </c>
      <c r="E4060">
        <v>34.299999999999997</v>
      </c>
      <c r="F4060">
        <v>34.32</v>
      </c>
      <c r="G4060">
        <v>809181</v>
      </c>
      <c r="H4060">
        <v>34.953299999999999</v>
      </c>
    </row>
    <row r="4061" spans="1:8" x14ac:dyDescent="0.3">
      <c r="A4061" t="s">
        <v>548</v>
      </c>
      <c r="B4061" t="s">
        <v>711</v>
      </c>
      <c r="C4061">
        <v>34.26</v>
      </c>
      <c r="D4061">
        <v>35.68</v>
      </c>
      <c r="E4061">
        <v>33.659999999999997</v>
      </c>
      <c r="F4061">
        <v>35.299999999999997</v>
      </c>
      <c r="G4061">
        <v>678245</v>
      </c>
      <c r="H4061">
        <v>34.880000000000003</v>
      </c>
    </row>
    <row r="4062" spans="1:8" x14ac:dyDescent="0.3">
      <c r="A4062" t="s">
        <v>548</v>
      </c>
      <c r="B4062" t="s">
        <v>712</v>
      </c>
      <c r="C4062">
        <v>35.200000000000003</v>
      </c>
      <c r="D4062">
        <v>36.58</v>
      </c>
      <c r="E4062">
        <v>35.200000000000003</v>
      </c>
      <c r="F4062">
        <v>36.04</v>
      </c>
      <c r="G4062">
        <v>401221</v>
      </c>
      <c r="H4062">
        <v>35.94</v>
      </c>
    </row>
    <row r="4063" spans="1:8" x14ac:dyDescent="0.3">
      <c r="A4063" t="s">
        <v>548</v>
      </c>
      <c r="B4063" t="s">
        <v>162</v>
      </c>
      <c r="C4063">
        <v>36</v>
      </c>
      <c r="D4063">
        <v>37.4</v>
      </c>
      <c r="E4063">
        <v>35.1</v>
      </c>
      <c r="F4063">
        <v>37.340000000000003</v>
      </c>
      <c r="G4063">
        <v>686388</v>
      </c>
      <c r="H4063">
        <v>36.613300000000002</v>
      </c>
    </row>
    <row r="4064" spans="1:8" x14ac:dyDescent="0.3">
      <c r="A4064" t="s">
        <v>548</v>
      </c>
      <c r="B4064" t="s">
        <v>220</v>
      </c>
      <c r="C4064">
        <v>37.4</v>
      </c>
      <c r="D4064">
        <v>41.06</v>
      </c>
      <c r="E4064">
        <v>36.64</v>
      </c>
      <c r="F4064">
        <v>41.06</v>
      </c>
      <c r="G4064">
        <v>4673681</v>
      </c>
      <c r="H4064">
        <v>39.5867</v>
      </c>
    </row>
    <row r="4065" spans="1:8" x14ac:dyDescent="0.3">
      <c r="A4065" t="s">
        <v>548</v>
      </c>
      <c r="B4065" t="s">
        <v>713</v>
      </c>
      <c r="C4065">
        <v>42</v>
      </c>
      <c r="D4065">
        <v>42.36</v>
      </c>
      <c r="E4065">
        <v>40.299999999999997</v>
      </c>
      <c r="F4065">
        <v>41.34</v>
      </c>
      <c r="G4065">
        <v>2683483</v>
      </c>
      <c r="H4065">
        <v>41.333300000000001</v>
      </c>
    </row>
    <row r="4066" spans="1:8" x14ac:dyDescent="0.3">
      <c r="A4066" t="s">
        <v>548</v>
      </c>
      <c r="B4066" t="s">
        <v>714</v>
      </c>
      <c r="C4066">
        <v>41.2</v>
      </c>
      <c r="D4066">
        <v>42.6</v>
      </c>
      <c r="E4066">
        <v>40.5</v>
      </c>
      <c r="F4066">
        <v>42</v>
      </c>
      <c r="G4066">
        <v>1784396</v>
      </c>
      <c r="H4066">
        <v>41.7</v>
      </c>
    </row>
    <row r="4067" spans="1:8" x14ac:dyDescent="0.3">
      <c r="A4067" t="s">
        <v>548</v>
      </c>
      <c r="B4067" t="s">
        <v>715</v>
      </c>
      <c r="C4067">
        <v>41.9</v>
      </c>
      <c r="D4067">
        <v>43.3</v>
      </c>
      <c r="E4067">
        <v>41.7</v>
      </c>
      <c r="F4067">
        <v>42.78</v>
      </c>
      <c r="G4067">
        <v>828726</v>
      </c>
      <c r="H4067">
        <v>42.593299999999999</v>
      </c>
    </row>
    <row r="4068" spans="1:8" x14ac:dyDescent="0.3">
      <c r="A4068" t="s">
        <v>548</v>
      </c>
      <c r="B4068" t="s">
        <v>235</v>
      </c>
      <c r="C4068">
        <v>42.7</v>
      </c>
      <c r="D4068">
        <v>42.86</v>
      </c>
      <c r="E4068">
        <v>41.2</v>
      </c>
      <c r="F4068">
        <v>42</v>
      </c>
      <c r="G4068">
        <v>715797</v>
      </c>
      <c r="H4068">
        <v>42.02</v>
      </c>
    </row>
    <row r="4069" spans="1:8" x14ac:dyDescent="0.3">
      <c r="A4069" t="s">
        <v>548</v>
      </c>
      <c r="B4069" t="s">
        <v>259</v>
      </c>
      <c r="C4069">
        <v>41.9</v>
      </c>
      <c r="D4069">
        <v>45.98</v>
      </c>
      <c r="E4069">
        <v>41.7</v>
      </c>
      <c r="F4069">
        <v>45.9</v>
      </c>
      <c r="G4069">
        <v>1870437</v>
      </c>
      <c r="H4069">
        <v>44.526699999999998</v>
      </c>
    </row>
    <row r="4070" spans="1:8" x14ac:dyDescent="0.3">
      <c r="A4070" t="s">
        <v>548</v>
      </c>
      <c r="B4070" t="s">
        <v>716</v>
      </c>
      <c r="C4070">
        <v>45.5</v>
      </c>
      <c r="D4070">
        <v>47.36</v>
      </c>
      <c r="E4070">
        <v>45.2</v>
      </c>
      <c r="F4070">
        <v>46.94</v>
      </c>
      <c r="G4070">
        <v>1335728</v>
      </c>
      <c r="H4070">
        <v>46.5</v>
      </c>
    </row>
    <row r="4071" spans="1:8" x14ac:dyDescent="0.3">
      <c r="A4071" t="s">
        <v>548</v>
      </c>
      <c r="B4071" t="s">
        <v>269</v>
      </c>
      <c r="C4071">
        <v>46.8</v>
      </c>
      <c r="D4071">
        <v>48.48</v>
      </c>
      <c r="E4071">
        <v>46.76</v>
      </c>
      <c r="F4071">
        <v>48.48</v>
      </c>
      <c r="G4071">
        <v>935387</v>
      </c>
      <c r="H4071">
        <v>47.906700000000001</v>
      </c>
    </row>
    <row r="4072" spans="1:8" x14ac:dyDescent="0.3">
      <c r="A4072" t="s">
        <v>548</v>
      </c>
      <c r="B4072" t="s">
        <v>282</v>
      </c>
      <c r="C4072">
        <v>48.3</v>
      </c>
      <c r="D4072">
        <v>49.56</v>
      </c>
      <c r="E4072">
        <v>48</v>
      </c>
      <c r="F4072">
        <v>49.14</v>
      </c>
      <c r="G4072">
        <v>597053</v>
      </c>
      <c r="H4072">
        <v>48.9</v>
      </c>
    </row>
    <row r="4073" spans="1:8" x14ac:dyDescent="0.3">
      <c r="A4073" t="s">
        <v>548</v>
      </c>
      <c r="B4073" t="s">
        <v>717</v>
      </c>
      <c r="C4073">
        <v>46.8</v>
      </c>
      <c r="D4073">
        <v>49.48</v>
      </c>
      <c r="E4073">
        <v>46.24</v>
      </c>
      <c r="F4073">
        <v>48.9</v>
      </c>
      <c r="G4073">
        <v>1093089</v>
      </c>
      <c r="H4073">
        <v>48.206699999999998</v>
      </c>
    </row>
    <row r="4074" spans="1:8" x14ac:dyDescent="0.3">
      <c r="A4074" t="s">
        <v>548</v>
      </c>
      <c r="B4074" t="s">
        <v>285</v>
      </c>
      <c r="C4074">
        <v>48.48</v>
      </c>
      <c r="D4074">
        <v>49.38</v>
      </c>
      <c r="E4074">
        <v>48</v>
      </c>
      <c r="F4074">
        <v>49.28</v>
      </c>
      <c r="G4074">
        <v>831506</v>
      </c>
      <c r="H4074">
        <v>48.886699999999998</v>
      </c>
    </row>
    <row r="4075" spans="1:8" x14ac:dyDescent="0.3">
      <c r="A4075" t="s">
        <v>548</v>
      </c>
      <c r="B4075" t="s">
        <v>718</v>
      </c>
      <c r="C4075">
        <v>49.2</v>
      </c>
      <c r="D4075">
        <v>50.35</v>
      </c>
      <c r="E4075">
        <v>48</v>
      </c>
      <c r="F4075">
        <v>49.4</v>
      </c>
      <c r="G4075">
        <v>2079825</v>
      </c>
      <c r="H4075">
        <v>49.25</v>
      </c>
    </row>
    <row r="4076" spans="1:8" x14ac:dyDescent="0.3">
      <c r="A4076" t="s">
        <v>548</v>
      </c>
      <c r="B4076" t="s">
        <v>291</v>
      </c>
      <c r="C4076">
        <v>49.2</v>
      </c>
      <c r="D4076">
        <v>49.68</v>
      </c>
      <c r="E4076">
        <v>44.52</v>
      </c>
      <c r="F4076">
        <v>45</v>
      </c>
      <c r="G4076">
        <v>3089892</v>
      </c>
      <c r="H4076">
        <v>46.4</v>
      </c>
    </row>
    <row r="4077" spans="1:8" x14ac:dyDescent="0.3">
      <c r="A4077" t="s">
        <v>548</v>
      </c>
      <c r="B4077" t="s">
        <v>295</v>
      </c>
      <c r="C4077">
        <v>45</v>
      </c>
      <c r="D4077">
        <v>45.16</v>
      </c>
      <c r="E4077">
        <v>43.3</v>
      </c>
      <c r="F4077">
        <v>43.88</v>
      </c>
      <c r="G4077">
        <v>912716</v>
      </c>
      <c r="H4077">
        <v>44.113300000000002</v>
      </c>
    </row>
    <row r="4078" spans="1:8" x14ac:dyDescent="0.3">
      <c r="A4078" t="s">
        <v>548</v>
      </c>
      <c r="B4078" t="s">
        <v>298</v>
      </c>
      <c r="C4078">
        <v>43.88</v>
      </c>
      <c r="D4078">
        <v>46.1</v>
      </c>
      <c r="E4078">
        <v>43.6</v>
      </c>
      <c r="F4078">
        <v>45.32</v>
      </c>
      <c r="G4078">
        <v>1286539</v>
      </c>
      <c r="H4078">
        <v>45.006700000000002</v>
      </c>
    </row>
    <row r="4079" spans="1:8" x14ac:dyDescent="0.3">
      <c r="A4079" t="s">
        <v>548</v>
      </c>
      <c r="B4079" t="s">
        <v>719</v>
      </c>
      <c r="C4079">
        <v>45.28</v>
      </c>
      <c r="D4079">
        <v>47.74</v>
      </c>
      <c r="E4079">
        <v>45.26</v>
      </c>
      <c r="F4079">
        <v>47.6</v>
      </c>
      <c r="G4079">
        <v>928890</v>
      </c>
      <c r="H4079">
        <v>46.866700000000002</v>
      </c>
    </row>
    <row r="4080" spans="1:8" x14ac:dyDescent="0.3">
      <c r="A4080" t="s">
        <v>548</v>
      </c>
      <c r="B4080" t="s">
        <v>720</v>
      </c>
      <c r="C4080">
        <v>47.6</v>
      </c>
      <c r="D4080">
        <v>48.94</v>
      </c>
      <c r="E4080">
        <v>47.6</v>
      </c>
      <c r="F4080">
        <v>48.16</v>
      </c>
      <c r="G4080">
        <v>2990178</v>
      </c>
      <c r="H4080">
        <v>48.2333</v>
      </c>
    </row>
    <row r="4081" spans="1:8" x14ac:dyDescent="0.3">
      <c r="A4081" t="s">
        <v>548</v>
      </c>
      <c r="B4081" t="s">
        <v>721</v>
      </c>
      <c r="C4081">
        <v>48.16</v>
      </c>
      <c r="D4081">
        <v>52.95</v>
      </c>
      <c r="E4081">
        <v>47.92</v>
      </c>
      <c r="F4081">
        <v>52.35</v>
      </c>
      <c r="G4081">
        <v>3274272</v>
      </c>
      <c r="H4081">
        <v>51.073300000000003</v>
      </c>
    </row>
    <row r="4082" spans="1:8" x14ac:dyDescent="0.3">
      <c r="A4082" t="s">
        <v>548</v>
      </c>
      <c r="B4082" t="s">
        <v>96</v>
      </c>
      <c r="C4082">
        <v>52</v>
      </c>
      <c r="D4082">
        <v>57.55</v>
      </c>
      <c r="E4082">
        <v>47.12</v>
      </c>
      <c r="F4082">
        <v>57.55</v>
      </c>
      <c r="G4082">
        <v>6083472</v>
      </c>
      <c r="H4082">
        <v>54.073300000000003</v>
      </c>
    </row>
    <row r="4083" spans="1:8" x14ac:dyDescent="0.3">
      <c r="A4083" t="s">
        <v>548</v>
      </c>
      <c r="B4083" t="s">
        <v>722</v>
      </c>
      <c r="C4083">
        <v>57.4</v>
      </c>
      <c r="D4083">
        <v>61.15</v>
      </c>
      <c r="E4083">
        <v>56.5</v>
      </c>
      <c r="F4083">
        <v>60.5</v>
      </c>
      <c r="G4083">
        <v>2421109</v>
      </c>
      <c r="H4083">
        <v>59.383299999999998</v>
      </c>
    </row>
    <row r="4084" spans="1:8" x14ac:dyDescent="0.3">
      <c r="A4084" t="s">
        <v>548</v>
      </c>
      <c r="B4084" t="s">
        <v>164</v>
      </c>
      <c r="C4084">
        <v>60.1</v>
      </c>
      <c r="D4084">
        <v>60.5</v>
      </c>
      <c r="E4084">
        <v>57.25</v>
      </c>
      <c r="F4084">
        <v>57.4</v>
      </c>
      <c r="G4084">
        <v>3677550</v>
      </c>
      <c r="H4084">
        <v>58.383299999999998</v>
      </c>
    </row>
    <row r="4085" spans="1:8" x14ac:dyDescent="0.3">
      <c r="A4085" t="s">
        <v>548</v>
      </c>
      <c r="B4085" t="s">
        <v>723</v>
      </c>
      <c r="C4085">
        <v>58</v>
      </c>
      <c r="D4085">
        <v>61.9</v>
      </c>
      <c r="E4085">
        <v>51.7</v>
      </c>
      <c r="F4085">
        <v>51.7</v>
      </c>
      <c r="G4085">
        <v>14410000</v>
      </c>
      <c r="H4085">
        <v>55.1</v>
      </c>
    </row>
    <row r="4086" spans="1:8" x14ac:dyDescent="0.3">
      <c r="A4086" t="s">
        <v>548</v>
      </c>
      <c r="B4086" t="s">
        <v>724</v>
      </c>
      <c r="C4086">
        <v>46.54</v>
      </c>
      <c r="D4086">
        <v>46.54</v>
      </c>
      <c r="E4086">
        <v>46.54</v>
      </c>
      <c r="F4086">
        <v>46.54</v>
      </c>
      <c r="G4086">
        <v>355002</v>
      </c>
      <c r="H4086">
        <v>46.54</v>
      </c>
    </row>
    <row r="4087" spans="1:8" x14ac:dyDescent="0.3">
      <c r="A4087" t="s">
        <v>548</v>
      </c>
      <c r="B4087" t="s">
        <v>725</v>
      </c>
      <c r="C4087">
        <v>41.9</v>
      </c>
      <c r="D4087">
        <v>42.98</v>
      </c>
      <c r="E4087">
        <v>41.9</v>
      </c>
      <c r="F4087">
        <v>41.9</v>
      </c>
      <c r="G4087">
        <v>1794998</v>
      </c>
      <c r="H4087">
        <v>42.26</v>
      </c>
    </row>
    <row r="4088" spans="1:8" x14ac:dyDescent="0.3">
      <c r="A4088" t="s">
        <v>548</v>
      </c>
      <c r="B4088" t="s">
        <v>242</v>
      </c>
      <c r="C4088">
        <v>39.9</v>
      </c>
      <c r="D4088">
        <v>40.42</v>
      </c>
      <c r="E4088">
        <v>37.72</v>
      </c>
      <c r="F4088">
        <v>37.72</v>
      </c>
      <c r="G4088">
        <v>1408019</v>
      </c>
      <c r="H4088">
        <v>38.619999999999997</v>
      </c>
    </row>
    <row r="4089" spans="1:8" x14ac:dyDescent="0.3">
      <c r="A4089" t="s">
        <v>548</v>
      </c>
      <c r="B4089" t="s">
        <v>726</v>
      </c>
      <c r="C4089">
        <v>35.46</v>
      </c>
      <c r="D4089">
        <v>38.340000000000003</v>
      </c>
      <c r="E4089">
        <v>33.96</v>
      </c>
      <c r="F4089">
        <v>33.96</v>
      </c>
      <c r="G4089">
        <v>25667550</v>
      </c>
      <c r="H4089">
        <v>35.42</v>
      </c>
    </row>
    <row r="4090" spans="1:8" x14ac:dyDescent="0.3">
      <c r="A4090" t="s">
        <v>548</v>
      </c>
      <c r="B4090" t="s">
        <v>727</v>
      </c>
      <c r="C4090">
        <v>33.72</v>
      </c>
      <c r="D4090">
        <v>34.28</v>
      </c>
      <c r="E4090">
        <v>30.58</v>
      </c>
      <c r="F4090">
        <v>32</v>
      </c>
      <c r="G4090">
        <v>28402370</v>
      </c>
      <c r="H4090">
        <v>32.286700000000003</v>
      </c>
    </row>
    <row r="4091" spans="1:8" x14ac:dyDescent="0.3">
      <c r="A4091" t="s">
        <v>548</v>
      </c>
      <c r="B4091" t="s">
        <v>728</v>
      </c>
      <c r="C4091">
        <v>31.5</v>
      </c>
      <c r="D4091">
        <v>33.22</v>
      </c>
      <c r="E4091">
        <v>31.5</v>
      </c>
      <c r="F4091">
        <v>32.200000000000003</v>
      </c>
      <c r="G4091">
        <v>12454600</v>
      </c>
      <c r="H4091">
        <v>32.306699999999999</v>
      </c>
    </row>
    <row r="4092" spans="1:8" x14ac:dyDescent="0.3">
      <c r="A4092" t="s">
        <v>548</v>
      </c>
      <c r="B4092" t="s">
        <v>729</v>
      </c>
      <c r="C4092">
        <v>32.1</v>
      </c>
      <c r="D4092">
        <v>33.299999999999997</v>
      </c>
      <c r="E4092">
        <v>31.94</v>
      </c>
      <c r="F4092">
        <v>33.28</v>
      </c>
      <c r="G4092">
        <v>5861199</v>
      </c>
      <c r="H4092">
        <v>32.840000000000003</v>
      </c>
    </row>
    <row r="4093" spans="1:8" x14ac:dyDescent="0.3">
      <c r="A4093" t="s">
        <v>548</v>
      </c>
      <c r="B4093" t="s">
        <v>730</v>
      </c>
      <c r="C4093">
        <v>32.979999999999997</v>
      </c>
      <c r="D4093">
        <v>33.06</v>
      </c>
      <c r="E4093">
        <v>32.06</v>
      </c>
      <c r="F4093">
        <v>32.28</v>
      </c>
      <c r="G4093">
        <v>5012684</v>
      </c>
      <c r="H4093">
        <v>32.466700000000003</v>
      </c>
    </row>
    <row r="4094" spans="1:8" x14ac:dyDescent="0.3">
      <c r="A4094" t="s">
        <v>548</v>
      </c>
      <c r="B4094" t="s">
        <v>731</v>
      </c>
      <c r="C4094">
        <v>32.200000000000003</v>
      </c>
      <c r="D4094">
        <v>32.520000000000003</v>
      </c>
      <c r="E4094">
        <v>31.6</v>
      </c>
      <c r="F4094">
        <v>32.520000000000003</v>
      </c>
      <c r="G4094">
        <v>3445020</v>
      </c>
      <c r="H4094">
        <v>32.213299999999997</v>
      </c>
    </row>
    <row r="4095" spans="1:8" x14ac:dyDescent="0.3">
      <c r="A4095" t="s">
        <v>548</v>
      </c>
      <c r="B4095" t="s">
        <v>732</v>
      </c>
      <c r="C4095">
        <v>32.520000000000003</v>
      </c>
      <c r="D4095">
        <v>32.700000000000003</v>
      </c>
      <c r="E4095">
        <v>31.86</v>
      </c>
      <c r="F4095">
        <v>31.86</v>
      </c>
      <c r="G4095">
        <v>2337490</v>
      </c>
      <c r="H4095">
        <v>32.14</v>
      </c>
    </row>
    <row r="4096" spans="1:8" x14ac:dyDescent="0.3">
      <c r="A4096" t="s">
        <v>548</v>
      </c>
      <c r="B4096" t="s">
        <v>733</v>
      </c>
      <c r="C4096">
        <v>32</v>
      </c>
      <c r="D4096">
        <v>32.5</v>
      </c>
      <c r="E4096">
        <v>31.54</v>
      </c>
      <c r="F4096">
        <v>32.200000000000003</v>
      </c>
      <c r="G4096">
        <v>1979569</v>
      </c>
      <c r="H4096">
        <v>32.08</v>
      </c>
    </row>
    <row r="4097" spans="1:8" x14ac:dyDescent="0.3">
      <c r="A4097" t="s">
        <v>548</v>
      </c>
      <c r="B4097" t="s">
        <v>734</v>
      </c>
      <c r="C4097">
        <v>32.200000000000003</v>
      </c>
      <c r="D4097">
        <v>32.68</v>
      </c>
      <c r="E4097">
        <v>31.22</v>
      </c>
      <c r="F4097">
        <v>31.9</v>
      </c>
      <c r="G4097">
        <v>3628671</v>
      </c>
      <c r="H4097">
        <v>31.933299999999999</v>
      </c>
    </row>
    <row r="4098" spans="1:8" x14ac:dyDescent="0.3">
      <c r="A4098" t="s">
        <v>548</v>
      </c>
      <c r="B4098" t="s">
        <v>735</v>
      </c>
      <c r="C4098">
        <v>31.8</v>
      </c>
      <c r="D4098">
        <v>31.88</v>
      </c>
      <c r="E4098">
        <v>31.42</v>
      </c>
      <c r="F4098">
        <v>31.88</v>
      </c>
      <c r="G4098">
        <v>803775</v>
      </c>
      <c r="H4098">
        <v>31.726700000000001</v>
      </c>
    </row>
    <row r="4099" spans="1:8" x14ac:dyDescent="0.3">
      <c r="A4099" t="s">
        <v>549</v>
      </c>
      <c r="B4099" t="s">
        <v>696</v>
      </c>
      <c r="C4099">
        <v>16.84</v>
      </c>
      <c r="D4099">
        <v>16.86</v>
      </c>
      <c r="E4099">
        <v>16.190000000000001</v>
      </c>
      <c r="F4099">
        <v>16.309999999999999</v>
      </c>
      <c r="G4099">
        <v>3383731</v>
      </c>
      <c r="H4099">
        <v>16.453299999999999</v>
      </c>
    </row>
    <row r="4100" spans="1:8" x14ac:dyDescent="0.3">
      <c r="A4100" t="s">
        <v>549</v>
      </c>
      <c r="B4100" t="s">
        <v>697</v>
      </c>
      <c r="C4100">
        <v>16.37</v>
      </c>
      <c r="D4100">
        <v>17.649999999999999</v>
      </c>
      <c r="E4100">
        <v>16.36</v>
      </c>
      <c r="F4100">
        <v>17.09</v>
      </c>
      <c r="G4100">
        <v>10837200</v>
      </c>
      <c r="H4100">
        <v>17.033300000000001</v>
      </c>
    </row>
    <row r="4101" spans="1:8" x14ac:dyDescent="0.3">
      <c r="A4101" t="s">
        <v>549</v>
      </c>
      <c r="B4101" t="s">
        <v>698</v>
      </c>
      <c r="C4101">
        <v>17.05</v>
      </c>
      <c r="D4101">
        <v>18.79</v>
      </c>
      <c r="E4101">
        <v>16.690000000000001</v>
      </c>
      <c r="F4101">
        <v>18.79</v>
      </c>
      <c r="G4101">
        <v>13830220</v>
      </c>
      <c r="H4101">
        <v>18.09</v>
      </c>
    </row>
    <row r="4102" spans="1:8" x14ac:dyDescent="0.3">
      <c r="A4102" t="s">
        <v>549</v>
      </c>
      <c r="B4102" t="s">
        <v>699</v>
      </c>
      <c r="C4102">
        <v>18.8</v>
      </c>
      <c r="D4102">
        <v>19.73</v>
      </c>
      <c r="E4102">
        <v>18.28</v>
      </c>
      <c r="F4102">
        <v>18.350000000000001</v>
      </c>
      <c r="G4102">
        <v>13078690</v>
      </c>
      <c r="H4102">
        <v>18.7867</v>
      </c>
    </row>
    <row r="4103" spans="1:8" x14ac:dyDescent="0.3">
      <c r="A4103" t="s">
        <v>549</v>
      </c>
      <c r="B4103" t="s">
        <v>700</v>
      </c>
      <c r="C4103">
        <v>18.350000000000001</v>
      </c>
      <c r="D4103">
        <v>19.2</v>
      </c>
      <c r="E4103">
        <v>17.75</v>
      </c>
      <c r="F4103">
        <v>18.46</v>
      </c>
      <c r="G4103">
        <v>7590022</v>
      </c>
      <c r="H4103">
        <v>18.47</v>
      </c>
    </row>
    <row r="4104" spans="1:8" x14ac:dyDescent="0.3">
      <c r="A4104" t="s">
        <v>549</v>
      </c>
      <c r="B4104" t="s">
        <v>77</v>
      </c>
      <c r="C4104">
        <v>18.3</v>
      </c>
      <c r="D4104">
        <v>19.260000000000002</v>
      </c>
      <c r="E4104">
        <v>18.21</v>
      </c>
      <c r="F4104">
        <v>18.739999999999998</v>
      </c>
      <c r="G4104">
        <v>4290093</v>
      </c>
      <c r="H4104">
        <v>18.736699999999999</v>
      </c>
    </row>
    <row r="4105" spans="1:8" x14ac:dyDescent="0.3">
      <c r="A4105" t="s">
        <v>549</v>
      </c>
      <c r="B4105" t="s">
        <v>701</v>
      </c>
      <c r="C4105">
        <v>18.78</v>
      </c>
      <c r="D4105">
        <v>20.079999999999998</v>
      </c>
      <c r="E4105">
        <v>18.78</v>
      </c>
      <c r="F4105">
        <v>19.29</v>
      </c>
      <c r="G4105">
        <v>9073344</v>
      </c>
      <c r="H4105">
        <v>19.383299999999998</v>
      </c>
    </row>
    <row r="4106" spans="1:8" x14ac:dyDescent="0.3">
      <c r="A4106" t="s">
        <v>549</v>
      </c>
      <c r="B4106" t="s">
        <v>702</v>
      </c>
      <c r="C4106">
        <v>19.309999999999999</v>
      </c>
      <c r="D4106">
        <v>19.52</v>
      </c>
      <c r="E4106">
        <v>18.829999999999998</v>
      </c>
      <c r="F4106">
        <v>19</v>
      </c>
      <c r="G4106">
        <v>2790959</v>
      </c>
      <c r="H4106">
        <v>19.116700000000002</v>
      </c>
    </row>
    <row r="4107" spans="1:8" x14ac:dyDescent="0.3">
      <c r="A4107" t="s">
        <v>549</v>
      </c>
      <c r="B4107" t="s">
        <v>139</v>
      </c>
      <c r="C4107">
        <v>19.03</v>
      </c>
      <c r="D4107">
        <v>19.25</v>
      </c>
      <c r="E4107">
        <v>18.09</v>
      </c>
      <c r="F4107">
        <v>19.03</v>
      </c>
      <c r="G4107">
        <v>4127257</v>
      </c>
      <c r="H4107">
        <v>18.79</v>
      </c>
    </row>
    <row r="4108" spans="1:8" x14ac:dyDescent="0.3">
      <c r="A4108" t="s">
        <v>549</v>
      </c>
      <c r="B4108" t="s">
        <v>156</v>
      </c>
      <c r="C4108">
        <v>19</v>
      </c>
      <c r="D4108">
        <v>19.11</v>
      </c>
      <c r="E4108">
        <v>18.309999999999999</v>
      </c>
      <c r="F4108">
        <v>18.420000000000002</v>
      </c>
      <c r="G4108">
        <v>3838505</v>
      </c>
      <c r="H4108">
        <v>18.613299999999999</v>
      </c>
    </row>
    <row r="4109" spans="1:8" x14ac:dyDescent="0.3">
      <c r="A4109" t="s">
        <v>549</v>
      </c>
      <c r="B4109" t="s">
        <v>703</v>
      </c>
      <c r="C4109">
        <v>18.510000000000002</v>
      </c>
      <c r="D4109">
        <v>18.809999999999999</v>
      </c>
      <c r="E4109">
        <v>17.86</v>
      </c>
      <c r="F4109">
        <v>18.34</v>
      </c>
      <c r="G4109">
        <v>2469731</v>
      </c>
      <c r="H4109">
        <v>18.3367</v>
      </c>
    </row>
    <row r="4110" spans="1:8" x14ac:dyDescent="0.3">
      <c r="A4110" t="s">
        <v>549</v>
      </c>
      <c r="B4110" t="s">
        <v>223</v>
      </c>
      <c r="C4110">
        <v>18.34</v>
      </c>
      <c r="D4110">
        <v>18.46</v>
      </c>
      <c r="E4110">
        <v>17.440000000000001</v>
      </c>
      <c r="F4110">
        <v>18.11</v>
      </c>
      <c r="G4110">
        <v>2503656</v>
      </c>
      <c r="H4110">
        <v>18.003299999999999</v>
      </c>
    </row>
    <row r="4111" spans="1:8" x14ac:dyDescent="0.3">
      <c r="A4111" t="s">
        <v>549</v>
      </c>
      <c r="B4111" t="s">
        <v>228</v>
      </c>
      <c r="C4111">
        <v>18.09</v>
      </c>
      <c r="D4111">
        <v>18.170000000000002</v>
      </c>
      <c r="E4111">
        <v>17.72</v>
      </c>
      <c r="F4111">
        <v>17.95</v>
      </c>
      <c r="G4111">
        <v>3130927</v>
      </c>
      <c r="H4111">
        <v>17.9467</v>
      </c>
    </row>
    <row r="4112" spans="1:8" x14ac:dyDescent="0.3">
      <c r="A4112" t="s">
        <v>549</v>
      </c>
      <c r="B4112" t="s">
        <v>704</v>
      </c>
      <c r="C4112">
        <v>17.95</v>
      </c>
      <c r="D4112">
        <v>18.350000000000001</v>
      </c>
      <c r="E4112">
        <v>17.75</v>
      </c>
      <c r="F4112">
        <v>18.190000000000001</v>
      </c>
      <c r="G4112">
        <v>4209495</v>
      </c>
      <c r="H4112">
        <v>18.096699999999998</v>
      </c>
    </row>
    <row r="4113" spans="1:8" x14ac:dyDescent="0.3">
      <c r="A4113" t="s">
        <v>549</v>
      </c>
      <c r="B4113" t="s">
        <v>705</v>
      </c>
      <c r="C4113">
        <v>18.12</v>
      </c>
      <c r="D4113">
        <v>18.28</v>
      </c>
      <c r="E4113">
        <v>17.7</v>
      </c>
      <c r="F4113">
        <v>17.809999999999999</v>
      </c>
      <c r="G4113">
        <v>2413340</v>
      </c>
      <c r="H4113">
        <v>17.93</v>
      </c>
    </row>
    <row r="4114" spans="1:8" x14ac:dyDescent="0.3">
      <c r="A4114" t="s">
        <v>549</v>
      </c>
      <c r="B4114" t="s">
        <v>706</v>
      </c>
      <c r="C4114">
        <v>17.93</v>
      </c>
      <c r="D4114">
        <v>18.079999999999998</v>
      </c>
      <c r="E4114">
        <v>17.8</v>
      </c>
      <c r="F4114">
        <v>17.84</v>
      </c>
      <c r="G4114">
        <v>2566019</v>
      </c>
      <c r="H4114">
        <v>17.906700000000001</v>
      </c>
    </row>
    <row r="4115" spans="1:8" x14ac:dyDescent="0.3">
      <c r="A4115" t="s">
        <v>549</v>
      </c>
      <c r="B4115" t="s">
        <v>265</v>
      </c>
      <c r="C4115">
        <v>17.91</v>
      </c>
      <c r="D4115">
        <v>17.93</v>
      </c>
      <c r="E4115">
        <v>17.02</v>
      </c>
      <c r="F4115">
        <v>17.649999999999999</v>
      </c>
      <c r="G4115">
        <v>2949431</v>
      </c>
      <c r="H4115">
        <v>17.533300000000001</v>
      </c>
    </row>
    <row r="4116" spans="1:8" x14ac:dyDescent="0.3">
      <c r="A4116" t="s">
        <v>549</v>
      </c>
      <c r="B4116" t="s">
        <v>707</v>
      </c>
      <c r="C4116">
        <v>17.649999999999999</v>
      </c>
      <c r="D4116">
        <v>18.05</v>
      </c>
      <c r="E4116">
        <v>17.62</v>
      </c>
      <c r="F4116">
        <v>17.64</v>
      </c>
      <c r="G4116">
        <v>2929117</v>
      </c>
      <c r="H4116">
        <v>17.77</v>
      </c>
    </row>
    <row r="4117" spans="1:8" x14ac:dyDescent="0.3">
      <c r="A4117" t="s">
        <v>549</v>
      </c>
      <c r="B4117" t="s">
        <v>271</v>
      </c>
      <c r="C4117">
        <v>17.7</v>
      </c>
      <c r="D4117">
        <v>17.7</v>
      </c>
      <c r="E4117">
        <v>16.920000000000002</v>
      </c>
      <c r="F4117">
        <v>17.05</v>
      </c>
      <c r="G4117">
        <v>2047396</v>
      </c>
      <c r="H4117">
        <v>17.223299999999998</v>
      </c>
    </row>
    <row r="4118" spans="1:8" x14ac:dyDescent="0.3">
      <c r="A4118" t="s">
        <v>549</v>
      </c>
      <c r="B4118" t="s">
        <v>708</v>
      </c>
      <c r="C4118">
        <v>17.05</v>
      </c>
      <c r="D4118">
        <v>17.399999999999999</v>
      </c>
      <c r="E4118">
        <v>17.04</v>
      </c>
      <c r="F4118">
        <v>17.21</v>
      </c>
      <c r="G4118">
        <v>1492136</v>
      </c>
      <c r="H4118">
        <v>17.216699999999999</v>
      </c>
    </row>
    <row r="4119" spans="1:8" x14ac:dyDescent="0.3">
      <c r="A4119" t="s">
        <v>549</v>
      </c>
      <c r="B4119" t="s">
        <v>709</v>
      </c>
      <c r="C4119">
        <v>17.25</v>
      </c>
      <c r="D4119">
        <v>17.88</v>
      </c>
      <c r="E4119">
        <v>17.25</v>
      </c>
      <c r="F4119">
        <v>17.52</v>
      </c>
      <c r="G4119">
        <v>2981116</v>
      </c>
      <c r="H4119">
        <v>17.55</v>
      </c>
    </row>
    <row r="4120" spans="1:8" x14ac:dyDescent="0.3">
      <c r="A4120" t="s">
        <v>549</v>
      </c>
      <c r="B4120" t="s">
        <v>283</v>
      </c>
      <c r="C4120">
        <v>17.600000000000001</v>
      </c>
      <c r="D4120">
        <v>17.600000000000001</v>
      </c>
      <c r="E4120">
        <v>17.21</v>
      </c>
      <c r="F4120">
        <v>17.260000000000002</v>
      </c>
      <c r="G4120">
        <v>1312198</v>
      </c>
      <c r="H4120">
        <v>17.3567</v>
      </c>
    </row>
    <row r="4121" spans="1:8" x14ac:dyDescent="0.3">
      <c r="A4121" t="s">
        <v>549</v>
      </c>
      <c r="B4121" t="s">
        <v>290</v>
      </c>
      <c r="C4121">
        <v>17.29</v>
      </c>
      <c r="D4121">
        <v>17.41</v>
      </c>
      <c r="E4121">
        <v>16.78</v>
      </c>
      <c r="F4121">
        <v>16.850000000000001</v>
      </c>
      <c r="G4121">
        <v>2349058</v>
      </c>
      <c r="H4121">
        <v>17.013300000000001</v>
      </c>
    </row>
    <row r="4122" spans="1:8" x14ac:dyDescent="0.3">
      <c r="A4122" t="s">
        <v>549</v>
      </c>
      <c r="B4122" t="s">
        <v>710</v>
      </c>
      <c r="C4122">
        <v>16.850000000000001</v>
      </c>
      <c r="D4122">
        <v>18</v>
      </c>
      <c r="E4122">
        <v>16.22</v>
      </c>
      <c r="F4122">
        <v>17.190000000000001</v>
      </c>
      <c r="G4122">
        <v>6474739</v>
      </c>
      <c r="H4122">
        <v>17.136700000000001</v>
      </c>
    </row>
    <row r="4123" spans="1:8" x14ac:dyDescent="0.3">
      <c r="A4123" t="s">
        <v>549</v>
      </c>
      <c r="B4123" t="s">
        <v>512</v>
      </c>
      <c r="C4123">
        <v>17.190000000000001</v>
      </c>
      <c r="D4123">
        <v>17.45</v>
      </c>
      <c r="E4123">
        <v>16.350000000000001</v>
      </c>
      <c r="F4123">
        <v>17.399999999999999</v>
      </c>
      <c r="G4123">
        <v>3548063</v>
      </c>
      <c r="H4123">
        <v>17.066700000000001</v>
      </c>
    </row>
    <row r="4124" spans="1:8" x14ac:dyDescent="0.3">
      <c r="A4124" t="s">
        <v>549</v>
      </c>
      <c r="B4124" t="s">
        <v>91</v>
      </c>
      <c r="C4124">
        <v>15.8</v>
      </c>
      <c r="D4124">
        <v>18.47</v>
      </c>
      <c r="E4124">
        <v>15.8</v>
      </c>
      <c r="F4124">
        <v>17.03</v>
      </c>
      <c r="G4124">
        <v>3051288</v>
      </c>
      <c r="H4124">
        <v>17.100000000000001</v>
      </c>
    </row>
    <row r="4125" spans="1:8" x14ac:dyDescent="0.3">
      <c r="A4125" t="s">
        <v>549</v>
      </c>
      <c r="B4125" t="s">
        <v>93</v>
      </c>
      <c r="C4125">
        <v>17.03</v>
      </c>
      <c r="D4125">
        <v>17.899999999999999</v>
      </c>
      <c r="E4125">
        <v>16.93</v>
      </c>
      <c r="F4125">
        <v>17.32</v>
      </c>
      <c r="G4125">
        <v>3999905</v>
      </c>
      <c r="H4125">
        <v>17.383299999999998</v>
      </c>
    </row>
    <row r="4126" spans="1:8" x14ac:dyDescent="0.3">
      <c r="A4126" t="s">
        <v>549</v>
      </c>
      <c r="B4126" t="s">
        <v>711</v>
      </c>
      <c r="C4126">
        <v>17.68</v>
      </c>
      <c r="D4126">
        <v>17.7</v>
      </c>
      <c r="E4126">
        <v>17.25</v>
      </c>
      <c r="F4126">
        <v>17.59</v>
      </c>
      <c r="G4126">
        <v>1586167</v>
      </c>
      <c r="H4126">
        <v>17.513300000000001</v>
      </c>
    </row>
    <row r="4127" spans="1:8" x14ac:dyDescent="0.3">
      <c r="A4127" t="s">
        <v>549</v>
      </c>
      <c r="B4127" t="s">
        <v>712</v>
      </c>
      <c r="C4127">
        <v>17.59</v>
      </c>
      <c r="D4127">
        <v>17.920000000000002</v>
      </c>
      <c r="E4127">
        <v>17.579999999999998</v>
      </c>
      <c r="F4127">
        <v>17.86</v>
      </c>
      <c r="G4127">
        <v>2358185</v>
      </c>
      <c r="H4127">
        <v>17.7867</v>
      </c>
    </row>
    <row r="4128" spans="1:8" x14ac:dyDescent="0.3">
      <c r="A4128" t="s">
        <v>549</v>
      </c>
      <c r="B4128" t="s">
        <v>162</v>
      </c>
      <c r="C4128">
        <v>18</v>
      </c>
      <c r="D4128">
        <v>18.260000000000002</v>
      </c>
      <c r="E4128">
        <v>17.559999999999999</v>
      </c>
      <c r="F4128">
        <v>18</v>
      </c>
      <c r="G4128">
        <v>2648781</v>
      </c>
      <c r="H4128">
        <v>17.940000000000001</v>
      </c>
    </row>
    <row r="4129" spans="1:8" x14ac:dyDescent="0.3">
      <c r="A4129" t="s">
        <v>549</v>
      </c>
      <c r="B4129" t="s">
        <v>220</v>
      </c>
      <c r="C4129">
        <v>18</v>
      </c>
      <c r="D4129">
        <v>18.84</v>
      </c>
      <c r="E4129">
        <v>17.579999999999998</v>
      </c>
      <c r="F4129">
        <v>18.7</v>
      </c>
      <c r="G4129">
        <v>4306298</v>
      </c>
      <c r="H4129">
        <v>18.3733</v>
      </c>
    </row>
    <row r="4130" spans="1:8" x14ac:dyDescent="0.3">
      <c r="A4130" t="s">
        <v>549</v>
      </c>
      <c r="B4130" t="s">
        <v>713</v>
      </c>
      <c r="C4130">
        <v>18.7</v>
      </c>
      <c r="D4130">
        <v>19.149999999999999</v>
      </c>
      <c r="E4130">
        <v>18.399999999999999</v>
      </c>
      <c r="F4130">
        <v>18.84</v>
      </c>
      <c r="G4130">
        <v>3133396</v>
      </c>
      <c r="H4130">
        <v>18.796700000000001</v>
      </c>
    </row>
    <row r="4131" spans="1:8" x14ac:dyDescent="0.3">
      <c r="A4131" t="s">
        <v>549</v>
      </c>
      <c r="B4131" t="s">
        <v>714</v>
      </c>
      <c r="C4131">
        <v>18.86</v>
      </c>
      <c r="D4131">
        <v>18.86</v>
      </c>
      <c r="E4131">
        <v>18.03</v>
      </c>
      <c r="F4131">
        <v>18.71</v>
      </c>
      <c r="G4131">
        <v>2205662</v>
      </c>
      <c r="H4131">
        <v>18.533300000000001</v>
      </c>
    </row>
    <row r="4132" spans="1:8" x14ac:dyDescent="0.3">
      <c r="A4132" t="s">
        <v>549</v>
      </c>
      <c r="B4132" t="s">
        <v>715</v>
      </c>
      <c r="C4132">
        <v>18.7</v>
      </c>
      <c r="D4132">
        <v>18.98</v>
      </c>
      <c r="E4132">
        <v>18.32</v>
      </c>
      <c r="F4132">
        <v>18.98</v>
      </c>
      <c r="G4132">
        <v>1720111</v>
      </c>
      <c r="H4132">
        <v>18.760000000000002</v>
      </c>
    </row>
    <row r="4133" spans="1:8" x14ac:dyDescent="0.3">
      <c r="A4133" t="s">
        <v>549</v>
      </c>
      <c r="B4133" t="s">
        <v>235</v>
      </c>
      <c r="C4133">
        <v>18.98</v>
      </c>
      <c r="D4133">
        <v>19.149999999999999</v>
      </c>
      <c r="E4133">
        <v>18.510000000000002</v>
      </c>
      <c r="F4133">
        <v>18.82</v>
      </c>
      <c r="G4133">
        <v>1822340</v>
      </c>
      <c r="H4133">
        <v>18.826699999999999</v>
      </c>
    </row>
    <row r="4134" spans="1:8" x14ac:dyDescent="0.3">
      <c r="A4134" t="s">
        <v>549</v>
      </c>
      <c r="B4134" t="s">
        <v>259</v>
      </c>
      <c r="C4134">
        <v>18.82</v>
      </c>
      <c r="D4134">
        <v>19.350000000000001</v>
      </c>
      <c r="E4134">
        <v>18.54</v>
      </c>
      <c r="F4134">
        <v>18.75</v>
      </c>
      <c r="G4134">
        <v>2865259</v>
      </c>
      <c r="H4134">
        <v>18.88</v>
      </c>
    </row>
    <row r="4135" spans="1:8" x14ac:dyDescent="0.3">
      <c r="A4135" t="s">
        <v>549</v>
      </c>
      <c r="B4135" t="s">
        <v>716</v>
      </c>
      <c r="C4135">
        <v>18.75</v>
      </c>
      <c r="D4135">
        <v>18.940000000000001</v>
      </c>
      <c r="E4135">
        <v>18.399999999999999</v>
      </c>
      <c r="F4135">
        <v>18.399999999999999</v>
      </c>
      <c r="G4135">
        <v>1223061</v>
      </c>
      <c r="H4135">
        <v>18.579999999999998</v>
      </c>
    </row>
    <row r="4136" spans="1:8" x14ac:dyDescent="0.3">
      <c r="A4136" t="s">
        <v>549</v>
      </c>
      <c r="B4136" t="s">
        <v>269</v>
      </c>
      <c r="C4136">
        <v>18.11</v>
      </c>
      <c r="D4136">
        <v>18.45</v>
      </c>
      <c r="E4136">
        <v>17.75</v>
      </c>
      <c r="F4136">
        <v>17.93</v>
      </c>
      <c r="G4136">
        <v>1197671</v>
      </c>
      <c r="H4136">
        <v>18.043299999999999</v>
      </c>
    </row>
    <row r="4137" spans="1:8" x14ac:dyDescent="0.3">
      <c r="A4137" t="s">
        <v>549</v>
      </c>
      <c r="B4137" t="s">
        <v>282</v>
      </c>
      <c r="C4137">
        <v>17.93</v>
      </c>
      <c r="D4137">
        <v>17.989999999999998</v>
      </c>
      <c r="E4137">
        <v>17.75</v>
      </c>
      <c r="F4137">
        <v>17.75</v>
      </c>
      <c r="G4137">
        <v>437181</v>
      </c>
      <c r="H4137">
        <v>17.829999999999998</v>
      </c>
    </row>
    <row r="4138" spans="1:8" x14ac:dyDescent="0.3">
      <c r="A4138" t="s">
        <v>549</v>
      </c>
      <c r="B4138" t="s">
        <v>717</v>
      </c>
      <c r="C4138">
        <v>17.86</v>
      </c>
      <c r="D4138">
        <v>18.05</v>
      </c>
      <c r="E4138">
        <v>17.03</v>
      </c>
      <c r="F4138">
        <v>17.59</v>
      </c>
      <c r="G4138">
        <v>1834552</v>
      </c>
      <c r="H4138">
        <v>17.556699999999999</v>
      </c>
    </row>
    <row r="4139" spans="1:8" x14ac:dyDescent="0.3">
      <c r="A4139" t="s">
        <v>549</v>
      </c>
      <c r="B4139" t="s">
        <v>285</v>
      </c>
      <c r="C4139">
        <v>17.59</v>
      </c>
      <c r="D4139">
        <v>18</v>
      </c>
      <c r="E4139">
        <v>17.02</v>
      </c>
      <c r="F4139">
        <v>17.100000000000001</v>
      </c>
      <c r="G4139">
        <v>1568010</v>
      </c>
      <c r="H4139">
        <v>17.3733</v>
      </c>
    </row>
    <row r="4140" spans="1:8" x14ac:dyDescent="0.3">
      <c r="A4140" t="s">
        <v>549</v>
      </c>
      <c r="B4140" t="s">
        <v>718</v>
      </c>
      <c r="C4140">
        <v>17.079999999999998</v>
      </c>
      <c r="D4140">
        <v>17.350000000000001</v>
      </c>
      <c r="E4140">
        <v>16.760000000000002</v>
      </c>
      <c r="F4140">
        <v>16.87</v>
      </c>
      <c r="G4140">
        <v>1856301</v>
      </c>
      <c r="H4140">
        <v>16.993300000000001</v>
      </c>
    </row>
    <row r="4141" spans="1:8" x14ac:dyDescent="0.3">
      <c r="A4141" t="s">
        <v>549</v>
      </c>
      <c r="B4141" t="s">
        <v>291</v>
      </c>
      <c r="C4141">
        <v>16.86</v>
      </c>
      <c r="D4141">
        <v>17.55</v>
      </c>
      <c r="E4141">
        <v>16.579999999999998</v>
      </c>
      <c r="F4141">
        <v>17.010000000000002</v>
      </c>
      <c r="G4141">
        <v>3262969</v>
      </c>
      <c r="H4141">
        <v>17.046700000000001</v>
      </c>
    </row>
    <row r="4142" spans="1:8" x14ac:dyDescent="0.3">
      <c r="A4142" t="s">
        <v>549</v>
      </c>
      <c r="B4142" t="s">
        <v>295</v>
      </c>
      <c r="C4142">
        <v>17.05</v>
      </c>
      <c r="D4142">
        <v>18.100000000000001</v>
      </c>
      <c r="E4142">
        <v>16.88</v>
      </c>
      <c r="F4142">
        <v>17.5</v>
      </c>
      <c r="G4142">
        <v>3827854</v>
      </c>
      <c r="H4142">
        <v>17.493300000000001</v>
      </c>
    </row>
    <row r="4143" spans="1:8" x14ac:dyDescent="0.3">
      <c r="A4143" t="s">
        <v>549</v>
      </c>
      <c r="B4143" t="s">
        <v>298</v>
      </c>
      <c r="C4143">
        <v>17.54</v>
      </c>
      <c r="D4143">
        <v>17.88</v>
      </c>
      <c r="E4143">
        <v>17.07</v>
      </c>
      <c r="F4143">
        <v>17.07</v>
      </c>
      <c r="G4143">
        <v>2174598</v>
      </c>
      <c r="H4143">
        <v>17.34</v>
      </c>
    </row>
    <row r="4144" spans="1:8" x14ac:dyDescent="0.3">
      <c r="A4144" t="s">
        <v>549</v>
      </c>
      <c r="B4144" t="s">
        <v>719</v>
      </c>
      <c r="C4144">
        <v>17.04</v>
      </c>
      <c r="D4144">
        <v>17.38</v>
      </c>
      <c r="E4144">
        <v>17</v>
      </c>
      <c r="F4144">
        <v>17</v>
      </c>
      <c r="G4144">
        <v>1307344</v>
      </c>
      <c r="H4144">
        <v>17.1267</v>
      </c>
    </row>
    <row r="4145" spans="1:8" x14ac:dyDescent="0.3">
      <c r="A4145" t="s">
        <v>549</v>
      </c>
      <c r="B4145" t="s">
        <v>720</v>
      </c>
      <c r="C4145">
        <v>17.38</v>
      </c>
      <c r="D4145">
        <v>17.38</v>
      </c>
      <c r="E4145">
        <v>17.11</v>
      </c>
      <c r="F4145">
        <v>17.16</v>
      </c>
      <c r="G4145">
        <v>1074916</v>
      </c>
      <c r="H4145">
        <v>17.216699999999999</v>
      </c>
    </row>
    <row r="4146" spans="1:8" x14ac:dyDescent="0.3">
      <c r="A4146" t="s">
        <v>549</v>
      </c>
      <c r="B4146" t="s">
        <v>721</v>
      </c>
      <c r="C4146">
        <v>17.13</v>
      </c>
      <c r="D4146">
        <v>17.13</v>
      </c>
      <c r="E4146">
        <v>16.670000000000002</v>
      </c>
      <c r="F4146">
        <v>16.79</v>
      </c>
      <c r="G4146">
        <v>1776032</v>
      </c>
      <c r="H4146">
        <v>16.863299999999999</v>
      </c>
    </row>
    <row r="4147" spans="1:8" x14ac:dyDescent="0.3">
      <c r="A4147" t="s">
        <v>549</v>
      </c>
      <c r="B4147" t="s">
        <v>96</v>
      </c>
      <c r="C4147">
        <v>16.75</v>
      </c>
      <c r="D4147">
        <v>16.91</v>
      </c>
      <c r="E4147">
        <v>16.61</v>
      </c>
      <c r="F4147">
        <v>16.649999999999999</v>
      </c>
      <c r="G4147">
        <v>1072137</v>
      </c>
      <c r="H4147">
        <v>16.723299999999998</v>
      </c>
    </row>
    <row r="4148" spans="1:8" x14ac:dyDescent="0.3">
      <c r="A4148" t="s">
        <v>549</v>
      </c>
      <c r="B4148" t="s">
        <v>722</v>
      </c>
      <c r="C4148">
        <v>16.649999999999999</v>
      </c>
      <c r="D4148">
        <v>16.87</v>
      </c>
      <c r="E4148">
        <v>16.55</v>
      </c>
      <c r="F4148">
        <v>16.72</v>
      </c>
      <c r="G4148">
        <v>1128939</v>
      </c>
      <c r="H4148">
        <v>16.7133</v>
      </c>
    </row>
    <row r="4149" spans="1:8" x14ac:dyDescent="0.3">
      <c r="A4149" t="s">
        <v>549</v>
      </c>
      <c r="B4149" t="s">
        <v>164</v>
      </c>
      <c r="C4149">
        <v>16.72</v>
      </c>
      <c r="D4149">
        <v>16.88</v>
      </c>
      <c r="E4149">
        <v>16.14</v>
      </c>
      <c r="F4149">
        <v>16.190000000000001</v>
      </c>
      <c r="G4149">
        <v>1611686</v>
      </c>
      <c r="H4149">
        <v>16.403300000000002</v>
      </c>
    </row>
    <row r="4150" spans="1:8" x14ac:dyDescent="0.3">
      <c r="A4150" t="s">
        <v>549</v>
      </c>
      <c r="B4150" t="s">
        <v>723</v>
      </c>
      <c r="C4150">
        <v>16.68</v>
      </c>
      <c r="D4150">
        <v>16.8</v>
      </c>
      <c r="E4150">
        <v>16.329999999999998</v>
      </c>
      <c r="F4150">
        <v>16.39</v>
      </c>
      <c r="G4150">
        <v>2350893</v>
      </c>
      <c r="H4150">
        <v>16.506699999999999</v>
      </c>
    </row>
    <row r="4151" spans="1:8" x14ac:dyDescent="0.3">
      <c r="A4151" t="s">
        <v>549</v>
      </c>
      <c r="B4151" t="s">
        <v>724</v>
      </c>
      <c r="C4151">
        <v>16.22</v>
      </c>
      <c r="D4151">
        <v>16.45</v>
      </c>
      <c r="E4151">
        <v>16.190000000000001</v>
      </c>
      <c r="F4151">
        <v>16.190000000000001</v>
      </c>
      <c r="G4151">
        <v>1805069</v>
      </c>
      <c r="H4151">
        <v>16.276700000000002</v>
      </c>
    </row>
    <row r="4152" spans="1:8" x14ac:dyDescent="0.3">
      <c r="A4152" t="s">
        <v>549</v>
      </c>
      <c r="B4152" t="s">
        <v>725</v>
      </c>
      <c r="C4152">
        <v>16.3</v>
      </c>
      <c r="D4152">
        <v>16.420000000000002</v>
      </c>
      <c r="E4152">
        <v>16.14</v>
      </c>
      <c r="F4152">
        <v>16.29</v>
      </c>
      <c r="G4152">
        <v>1851612</v>
      </c>
      <c r="H4152">
        <v>16.283300000000001</v>
      </c>
    </row>
    <row r="4153" spans="1:8" x14ac:dyDescent="0.3">
      <c r="A4153" t="s">
        <v>549</v>
      </c>
      <c r="B4153" t="s">
        <v>242</v>
      </c>
      <c r="C4153">
        <v>16.29</v>
      </c>
      <c r="D4153">
        <v>16.3</v>
      </c>
      <c r="E4153">
        <v>15.85</v>
      </c>
      <c r="F4153">
        <v>15.89</v>
      </c>
      <c r="G4153">
        <v>1628082</v>
      </c>
      <c r="H4153">
        <v>16.013300000000001</v>
      </c>
    </row>
    <row r="4154" spans="1:8" x14ac:dyDescent="0.3">
      <c r="A4154" t="s">
        <v>549</v>
      </c>
      <c r="B4154" t="s">
        <v>726</v>
      </c>
      <c r="C4154">
        <v>16.14</v>
      </c>
      <c r="D4154">
        <v>16.66</v>
      </c>
      <c r="E4154">
        <v>15.94</v>
      </c>
      <c r="F4154">
        <v>16.29</v>
      </c>
      <c r="G4154">
        <v>2312966</v>
      </c>
      <c r="H4154">
        <v>16.296700000000001</v>
      </c>
    </row>
    <row r="4155" spans="1:8" x14ac:dyDescent="0.3">
      <c r="A4155" t="s">
        <v>549</v>
      </c>
      <c r="B4155" t="s">
        <v>727</v>
      </c>
      <c r="C4155">
        <v>16.29</v>
      </c>
      <c r="D4155">
        <v>16.63</v>
      </c>
      <c r="E4155">
        <v>16.28</v>
      </c>
      <c r="F4155">
        <v>16.62</v>
      </c>
      <c r="G4155">
        <v>1345839</v>
      </c>
      <c r="H4155">
        <v>16.510000000000002</v>
      </c>
    </row>
    <row r="4156" spans="1:8" x14ac:dyDescent="0.3">
      <c r="A4156" t="s">
        <v>549</v>
      </c>
      <c r="B4156" t="s">
        <v>728</v>
      </c>
      <c r="C4156">
        <v>16.7</v>
      </c>
      <c r="D4156">
        <v>16.78</v>
      </c>
      <c r="E4156">
        <v>16.02</v>
      </c>
      <c r="F4156">
        <v>16.23</v>
      </c>
      <c r="G4156">
        <v>1598601</v>
      </c>
      <c r="H4156">
        <v>16.343299999999999</v>
      </c>
    </row>
    <row r="4157" spans="1:8" x14ac:dyDescent="0.3">
      <c r="A4157" t="s">
        <v>549</v>
      </c>
      <c r="B4157" t="s">
        <v>729</v>
      </c>
      <c r="C4157">
        <v>16.25</v>
      </c>
      <c r="D4157">
        <v>16.71</v>
      </c>
      <c r="E4157">
        <v>16.09</v>
      </c>
      <c r="F4157">
        <v>16.71</v>
      </c>
      <c r="G4157">
        <v>1614946</v>
      </c>
      <c r="H4157">
        <v>16.503299999999999</v>
      </c>
    </row>
    <row r="4158" spans="1:8" x14ac:dyDescent="0.3">
      <c r="A4158" t="s">
        <v>549</v>
      </c>
      <c r="B4158" t="s">
        <v>730</v>
      </c>
      <c r="C4158">
        <v>16.72</v>
      </c>
      <c r="D4158">
        <v>17.559999999999999</v>
      </c>
      <c r="E4158">
        <v>16.5</v>
      </c>
      <c r="F4158">
        <v>17.14</v>
      </c>
      <c r="G4158">
        <v>3909914</v>
      </c>
      <c r="H4158">
        <v>17.066700000000001</v>
      </c>
    </row>
    <row r="4159" spans="1:8" x14ac:dyDescent="0.3">
      <c r="A4159" t="s">
        <v>549</v>
      </c>
      <c r="B4159" t="s">
        <v>731</v>
      </c>
      <c r="C4159">
        <v>17.190000000000001</v>
      </c>
      <c r="D4159">
        <v>18.850000000000001</v>
      </c>
      <c r="E4159">
        <v>17.190000000000001</v>
      </c>
      <c r="F4159">
        <v>18.489999999999998</v>
      </c>
      <c r="G4159">
        <v>17413330</v>
      </c>
      <c r="H4159">
        <v>18.1767</v>
      </c>
    </row>
    <row r="4160" spans="1:8" x14ac:dyDescent="0.3">
      <c r="A4160" t="s">
        <v>549</v>
      </c>
      <c r="B4160" t="s">
        <v>732</v>
      </c>
      <c r="C4160">
        <v>18.8</v>
      </c>
      <c r="D4160">
        <v>19.68</v>
      </c>
      <c r="E4160">
        <v>18.350000000000001</v>
      </c>
      <c r="F4160">
        <v>18.75</v>
      </c>
      <c r="G4160">
        <v>11610900</v>
      </c>
      <c r="H4160">
        <v>18.9267</v>
      </c>
    </row>
    <row r="4161" spans="1:8" x14ac:dyDescent="0.3">
      <c r="A4161" t="s">
        <v>549</v>
      </c>
      <c r="B4161" t="s">
        <v>733</v>
      </c>
      <c r="C4161">
        <v>18.8</v>
      </c>
      <c r="D4161">
        <v>19.59</v>
      </c>
      <c r="E4161">
        <v>18.010000000000002</v>
      </c>
      <c r="F4161">
        <v>18.46</v>
      </c>
      <c r="G4161">
        <v>7065686</v>
      </c>
      <c r="H4161">
        <v>18.686699999999998</v>
      </c>
    </row>
    <row r="4162" spans="1:8" x14ac:dyDescent="0.3">
      <c r="A4162" t="s">
        <v>549</v>
      </c>
      <c r="B4162" t="s">
        <v>734</v>
      </c>
      <c r="C4162">
        <v>18.22</v>
      </c>
      <c r="D4162">
        <v>18.96</v>
      </c>
      <c r="E4162">
        <v>17.91</v>
      </c>
      <c r="F4162">
        <v>18.25</v>
      </c>
      <c r="G4162">
        <v>4850554</v>
      </c>
      <c r="H4162">
        <v>18.3733</v>
      </c>
    </row>
    <row r="4163" spans="1:8" x14ac:dyDescent="0.3">
      <c r="A4163" t="s">
        <v>549</v>
      </c>
      <c r="B4163" t="s">
        <v>735</v>
      </c>
      <c r="C4163">
        <v>18.25</v>
      </c>
      <c r="D4163">
        <v>18.5</v>
      </c>
      <c r="E4163">
        <v>17.8</v>
      </c>
      <c r="F4163">
        <v>18.05</v>
      </c>
      <c r="G4163">
        <v>1686631</v>
      </c>
      <c r="H4163">
        <v>18.116700000000002</v>
      </c>
    </row>
    <row r="4164" spans="1:8" x14ac:dyDescent="0.3">
      <c r="A4164" t="s">
        <v>85</v>
      </c>
      <c r="B4164" t="s">
        <v>696</v>
      </c>
      <c r="C4164">
        <v>6.75</v>
      </c>
      <c r="D4164">
        <v>6.83</v>
      </c>
      <c r="E4164">
        <v>6.68</v>
      </c>
      <c r="F4164">
        <v>6.78</v>
      </c>
      <c r="G4164">
        <v>2857639</v>
      </c>
      <c r="H4164">
        <v>6.7633000000000001</v>
      </c>
    </row>
    <row r="4165" spans="1:8" x14ac:dyDescent="0.3">
      <c r="A4165" t="s">
        <v>85</v>
      </c>
      <c r="B4165" t="s">
        <v>697</v>
      </c>
      <c r="C4165">
        <v>6.81</v>
      </c>
      <c r="D4165">
        <v>6.85</v>
      </c>
      <c r="E4165">
        <v>6.73</v>
      </c>
      <c r="F4165">
        <v>6.74</v>
      </c>
      <c r="G4165">
        <v>3491767</v>
      </c>
      <c r="H4165">
        <v>6.7732999999999999</v>
      </c>
    </row>
    <row r="4166" spans="1:8" x14ac:dyDescent="0.3">
      <c r="A4166" t="s">
        <v>85</v>
      </c>
      <c r="B4166" t="s">
        <v>698</v>
      </c>
      <c r="C4166">
        <v>6.76</v>
      </c>
      <c r="D4166">
        <v>7.15</v>
      </c>
      <c r="E4166">
        <v>6.72</v>
      </c>
      <c r="F4166">
        <v>7.14</v>
      </c>
      <c r="G4166">
        <v>12943960</v>
      </c>
      <c r="H4166">
        <v>7.0033000000000003</v>
      </c>
    </row>
    <row r="4167" spans="1:8" x14ac:dyDescent="0.3">
      <c r="A4167" t="s">
        <v>85</v>
      </c>
      <c r="B4167" t="s">
        <v>699</v>
      </c>
      <c r="C4167">
        <v>7.16</v>
      </c>
      <c r="D4167">
        <v>7.18</v>
      </c>
      <c r="E4167">
        <v>6.96</v>
      </c>
      <c r="F4167">
        <v>7.01</v>
      </c>
      <c r="G4167">
        <v>6285472</v>
      </c>
      <c r="H4167">
        <v>7.05</v>
      </c>
    </row>
    <row r="4168" spans="1:8" x14ac:dyDescent="0.3">
      <c r="A4168" t="s">
        <v>85</v>
      </c>
      <c r="B4168" t="s">
        <v>700</v>
      </c>
      <c r="C4168">
        <v>7.01</v>
      </c>
      <c r="D4168">
        <v>7.01</v>
      </c>
      <c r="E4168">
        <v>6.8</v>
      </c>
      <c r="F4168">
        <v>6.83</v>
      </c>
      <c r="G4168">
        <v>4883206</v>
      </c>
      <c r="H4168">
        <v>6.88</v>
      </c>
    </row>
    <row r="4169" spans="1:8" x14ac:dyDescent="0.3">
      <c r="A4169" t="s">
        <v>85</v>
      </c>
      <c r="B4169" t="s">
        <v>77</v>
      </c>
      <c r="C4169">
        <v>6.73</v>
      </c>
      <c r="D4169">
        <v>6.93</v>
      </c>
      <c r="E4169">
        <v>6.66</v>
      </c>
      <c r="F4169">
        <v>6.67</v>
      </c>
      <c r="G4169">
        <v>8882519</v>
      </c>
      <c r="H4169">
        <v>6.7533000000000003</v>
      </c>
    </row>
    <row r="4170" spans="1:8" x14ac:dyDescent="0.3">
      <c r="A4170" t="s">
        <v>85</v>
      </c>
      <c r="B4170" t="s">
        <v>701</v>
      </c>
      <c r="C4170">
        <v>6.69</v>
      </c>
      <c r="D4170">
        <v>6.72</v>
      </c>
      <c r="E4170">
        <v>6.56</v>
      </c>
      <c r="F4170">
        <v>6.64</v>
      </c>
      <c r="G4170">
        <v>7767189</v>
      </c>
      <c r="H4170">
        <v>6.64</v>
      </c>
    </row>
    <row r="4171" spans="1:8" x14ac:dyDescent="0.3">
      <c r="A4171" t="s">
        <v>85</v>
      </c>
      <c r="B4171" t="s">
        <v>702</v>
      </c>
      <c r="C4171">
        <v>6.65</v>
      </c>
      <c r="D4171">
        <v>6.76</v>
      </c>
      <c r="E4171">
        <v>6.65</v>
      </c>
      <c r="F4171">
        <v>6.68</v>
      </c>
      <c r="G4171">
        <v>3371455</v>
      </c>
      <c r="H4171">
        <v>6.6966999999999999</v>
      </c>
    </row>
    <row r="4172" spans="1:8" x14ac:dyDescent="0.3">
      <c r="A4172" t="s">
        <v>85</v>
      </c>
      <c r="B4172" t="s">
        <v>139</v>
      </c>
      <c r="C4172">
        <v>6.67</v>
      </c>
      <c r="D4172">
        <v>6.7</v>
      </c>
      <c r="E4172">
        <v>6.57</v>
      </c>
      <c r="F4172">
        <v>6.58</v>
      </c>
      <c r="G4172">
        <v>3402140</v>
      </c>
      <c r="H4172">
        <v>6.6166999999999998</v>
      </c>
    </row>
    <row r="4173" spans="1:8" x14ac:dyDescent="0.3">
      <c r="A4173" t="s">
        <v>85</v>
      </c>
      <c r="B4173" t="s">
        <v>156</v>
      </c>
      <c r="C4173">
        <v>6.58</v>
      </c>
      <c r="D4173">
        <v>6.6</v>
      </c>
      <c r="E4173">
        <v>6.47</v>
      </c>
      <c r="F4173">
        <v>6.51</v>
      </c>
      <c r="G4173">
        <v>4989746</v>
      </c>
      <c r="H4173">
        <v>6.5266999999999999</v>
      </c>
    </row>
    <row r="4174" spans="1:8" x14ac:dyDescent="0.3">
      <c r="A4174" t="s">
        <v>85</v>
      </c>
      <c r="B4174" t="s">
        <v>703</v>
      </c>
      <c r="C4174">
        <v>6.55</v>
      </c>
      <c r="D4174">
        <v>6.75</v>
      </c>
      <c r="E4174">
        <v>6.55</v>
      </c>
      <c r="F4174">
        <v>6.69</v>
      </c>
      <c r="G4174">
        <v>5520256</v>
      </c>
      <c r="H4174">
        <v>6.6632999999999996</v>
      </c>
    </row>
    <row r="4175" spans="1:8" x14ac:dyDescent="0.3">
      <c r="A4175" t="s">
        <v>85</v>
      </c>
      <c r="B4175" t="s">
        <v>223</v>
      </c>
      <c r="C4175">
        <v>6.74</v>
      </c>
      <c r="D4175">
        <v>6.83</v>
      </c>
      <c r="E4175">
        <v>6.63</v>
      </c>
      <c r="F4175">
        <v>6.67</v>
      </c>
      <c r="G4175">
        <v>8671104</v>
      </c>
      <c r="H4175">
        <v>6.71</v>
      </c>
    </row>
    <row r="4176" spans="1:8" x14ac:dyDescent="0.3">
      <c r="A4176" t="s">
        <v>85</v>
      </c>
      <c r="B4176" t="s">
        <v>228</v>
      </c>
      <c r="C4176">
        <v>6.65</v>
      </c>
      <c r="D4176">
        <v>6.72</v>
      </c>
      <c r="E4176">
        <v>6.61</v>
      </c>
      <c r="F4176">
        <v>6.67</v>
      </c>
      <c r="G4176">
        <v>4749910</v>
      </c>
      <c r="H4176">
        <v>6.6666999999999996</v>
      </c>
    </row>
    <row r="4177" spans="1:8" x14ac:dyDescent="0.3">
      <c r="A4177" t="s">
        <v>85</v>
      </c>
      <c r="B4177" t="s">
        <v>704</v>
      </c>
      <c r="C4177">
        <v>6.69</v>
      </c>
      <c r="D4177">
        <v>6.87</v>
      </c>
      <c r="E4177">
        <v>6.68</v>
      </c>
      <c r="F4177">
        <v>6.8</v>
      </c>
      <c r="G4177">
        <v>8813111</v>
      </c>
      <c r="H4177">
        <v>6.7832999999999997</v>
      </c>
    </row>
    <row r="4178" spans="1:8" x14ac:dyDescent="0.3">
      <c r="A4178" t="s">
        <v>85</v>
      </c>
      <c r="B4178" t="s">
        <v>705</v>
      </c>
      <c r="C4178">
        <v>6.81</v>
      </c>
      <c r="D4178">
        <v>6.84</v>
      </c>
      <c r="E4178">
        <v>6.75</v>
      </c>
      <c r="F4178">
        <v>6.77</v>
      </c>
      <c r="G4178">
        <v>7799805</v>
      </c>
      <c r="H4178">
        <v>6.7866999999999997</v>
      </c>
    </row>
    <row r="4179" spans="1:8" x14ac:dyDescent="0.3">
      <c r="A4179" t="s">
        <v>85</v>
      </c>
      <c r="B4179" t="s">
        <v>706</v>
      </c>
      <c r="C4179">
        <v>7.03</v>
      </c>
      <c r="D4179">
        <v>7.14</v>
      </c>
      <c r="E4179">
        <v>6.98</v>
      </c>
      <c r="F4179">
        <v>7.09</v>
      </c>
      <c r="G4179">
        <v>17623930</v>
      </c>
      <c r="H4179">
        <v>7.07</v>
      </c>
    </row>
    <row r="4180" spans="1:8" x14ac:dyDescent="0.3">
      <c r="A4180" t="s">
        <v>85</v>
      </c>
      <c r="B4180" t="s">
        <v>265</v>
      </c>
      <c r="C4180">
        <v>7.09</v>
      </c>
      <c r="D4180">
        <v>7.13</v>
      </c>
      <c r="E4180">
        <v>7.02</v>
      </c>
      <c r="F4180">
        <v>7.07</v>
      </c>
      <c r="G4180">
        <v>6664904</v>
      </c>
      <c r="H4180">
        <v>7.0732999999999997</v>
      </c>
    </row>
    <row r="4181" spans="1:8" x14ac:dyDescent="0.3">
      <c r="A4181" t="s">
        <v>85</v>
      </c>
      <c r="B4181" t="s">
        <v>707</v>
      </c>
      <c r="C4181">
        <v>7.09</v>
      </c>
      <c r="D4181">
        <v>7.29</v>
      </c>
      <c r="E4181">
        <v>7.02</v>
      </c>
      <c r="F4181">
        <v>7.14</v>
      </c>
      <c r="G4181">
        <v>15513500</v>
      </c>
      <c r="H4181">
        <v>7.15</v>
      </c>
    </row>
    <row r="4182" spans="1:8" x14ac:dyDescent="0.3">
      <c r="A4182" t="s">
        <v>85</v>
      </c>
      <c r="B4182" t="s">
        <v>271</v>
      </c>
      <c r="C4182">
        <v>7.14</v>
      </c>
      <c r="D4182">
        <v>7.22</v>
      </c>
      <c r="E4182">
        <v>6.85</v>
      </c>
      <c r="F4182">
        <v>6.89</v>
      </c>
      <c r="G4182">
        <v>10947500</v>
      </c>
      <c r="H4182">
        <v>6.9866999999999999</v>
      </c>
    </row>
    <row r="4183" spans="1:8" x14ac:dyDescent="0.3">
      <c r="A4183" t="s">
        <v>85</v>
      </c>
      <c r="B4183" t="s">
        <v>708</v>
      </c>
      <c r="C4183">
        <v>6.89</v>
      </c>
      <c r="D4183">
        <v>7.2</v>
      </c>
      <c r="E4183">
        <v>6.89</v>
      </c>
      <c r="F4183">
        <v>7.15</v>
      </c>
      <c r="G4183">
        <v>7913205</v>
      </c>
      <c r="H4183">
        <v>7.08</v>
      </c>
    </row>
    <row r="4184" spans="1:8" x14ac:dyDescent="0.3">
      <c r="A4184" t="s">
        <v>85</v>
      </c>
      <c r="B4184" t="s">
        <v>709</v>
      </c>
      <c r="C4184">
        <v>7.26</v>
      </c>
      <c r="D4184">
        <v>7.3</v>
      </c>
      <c r="E4184">
        <v>7.05</v>
      </c>
      <c r="F4184">
        <v>7.05</v>
      </c>
      <c r="G4184">
        <v>6824863</v>
      </c>
      <c r="H4184">
        <v>7.1333000000000002</v>
      </c>
    </row>
    <row r="4185" spans="1:8" x14ac:dyDescent="0.3">
      <c r="A4185" t="s">
        <v>85</v>
      </c>
      <c r="B4185" t="s">
        <v>283</v>
      </c>
      <c r="C4185">
        <v>7.09</v>
      </c>
      <c r="D4185">
        <v>7.09</v>
      </c>
      <c r="E4185">
        <v>6.86</v>
      </c>
      <c r="F4185">
        <v>6.87</v>
      </c>
      <c r="G4185">
        <v>6765513</v>
      </c>
      <c r="H4185">
        <v>6.94</v>
      </c>
    </row>
    <row r="4186" spans="1:8" x14ac:dyDescent="0.3">
      <c r="A4186" t="s">
        <v>85</v>
      </c>
      <c r="B4186" t="s">
        <v>290</v>
      </c>
      <c r="C4186">
        <v>6.89</v>
      </c>
      <c r="D4186">
        <v>6.89</v>
      </c>
      <c r="E4186">
        <v>6.72</v>
      </c>
      <c r="F4186">
        <v>6.72</v>
      </c>
      <c r="G4186">
        <v>6435370</v>
      </c>
      <c r="H4186">
        <v>6.7766999999999999</v>
      </c>
    </row>
    <row r="4187" spans="1:8" x14ac:dyDescent="0.3">
      <c r="A4187" t="s">
        <v>85</v>
      </c>
      <c r="B4187" t="s">
        <v>710</v>
      </c>
      <c r="C4187">
        <v>6.72</v>
      </c>
      <c r="D4187">
        <v>6.76</v>
      </c>
      <c r="E4187">
        <v>6.66</v>
      </c>
      <c r="F4187">
        <v>6.71</v>
      </c>
      <c r="G4187">
        <v>6526171</v>
      </c>
      <c r="H4187">
        <v>6.71</v>
      </c>
    </row>
    <row r="4188" spans="1:8" x14ac:dyDescent="0.3">
      <c r="A4188" t="s">
        <v>85</v>
      </c>
      <c r="B4188" t="s">
        <v>512</v>
      </c>
      <c r="C4188">
        <v>6.75</v>
      </c>
      <c r="D4188">
        <v>6.83</v>
      </c>
      <c r="E4188">
        <v>6.57</v>
      </c>
      <c r="F4188">
        <v>6.62</v>
      </c>
      <c r="G4188">
        <v>5140947</v>
      </c>
      <c r="H4188">
        <v>6.6733000000000002</v>
      </c>
    </row>
    <row r="4189" spans="1:8" x14ac:dyDescent="0.3">
      <c r="A4189" t="s">
        <v>85</v>
      </c>
      <c r="B4189" t="s">
        <v>91</v>
      </c>
      <c r="C4189">
        <v>6.09</v>
      </c>
      <c r="D4189">
        <v>6.39</v>
      </c>
      <c r="E4189">
        <v>6.09</v>
      </c>
      <c r="F4189">
        <v>6.27</v>
      </c>
      <c r="G4189">
        <v>6129520</v>
      </c>
      <c r="H4189">
        <v>6.25</v>
      </c>
    </row>
    <row r="4190" spans="1:8" x14ac:dyDescent="0.3">
      <c r="A4190" t="s">
        <v>85</v>
      </c>
      <c r="B4190" t="s">
        <v>93</v>
      </c>
      <c r="C4190">
        <v>6.27</v>
      </c>
      <c r="D4190">
        <v>6.58</v>
      </c>
      <c r="E4190">
        <v>6.23</v>
      </c>
      <c r="F4190">
        <v>6.35</v>
      </c>
      <c r="G4190">
        <v>6013939</v>
      </c>
      <c r="H4190">
        <v>6.3867000000000003</v>
      </c>
    </row>
    <row r="4191" spans="1:8" x14ac:dyDescent="0.3">
      <c r="A4191" t="s">
        <v>85</v>
      </c>
      <c r="B4191" t="s">
        <v>711</v>
      </c>
      <c r="C4191">
        <v>6.38</v>
      </c>
      <c r="D4191">
        <v>6.39</v>
      </c>
      <c r="E4191">
        <v>6.28</v>
      </c>
      <c r="F4191">
        <v>6.31</v>
      </c>
      <c r="G4191">
        <v>5964928</v>
      </c>
      <c r="H4191">
        <v>6.3266999999999998</v>
      </c>
    </row>
    <row r="4192" spans="1:8" x14ac:dyDescent="0.3">
      <c r="A4192" t="s">
        <v>85</v>
      </c>
      <c r="B4192" t="s">
        <v>712</v>
      </c>
      <c r="C4192">
        <v>6.36</v>
      </c>
      <c r="D4192">
        <v>6.44</v>
      </c>
      <c r="E4192">
        <v>6.36</v>
      </c>
      <c r="F4192">
        <v>6.39</v>
      </c>
      <c r="G4192">
        <v>4281036</v>
      </c>
      <c r="H4192">
        <v>6.3967000000000001</v>
      </c>
    </row>
    <row r="4193" spans="1:8" x14ac:dyDescent="0.3">
      <c r="A4193" t="s">
        <v>85</v>
      </c>
      <c r="B4193" t="s">
        <v>162</v>
      </c>
      <c r="C4193">
        <v>6.4</v>
      </c>
      <c r="D4193">
        <v>6.45</v>
      </c>
      <c r="E4193">
        <v>6.13</v>
      </c>
      <c r="F4193">
        <v>6.21</v>
      </c>
      <c r="G4193">
        <v>7357854</v>
      </c>
      <c r="H4193">
        <v>6.2633000000000001</v>
      </c>
    </row>
    <row r="4194" spans="1:8" x14ac:dyDescent="0.3">
      <c r="A4194" t="s">
        <v>85</v>
      </c>
      <c r="B4194" t="s">
        <v>220</v>
      </c>
      <c r="C4194">
        <v>6.18</v>
      </c>
      <c r="D4194">
        <v>6.44</v>
      </c>
      <c r="E4194">
        <v>5.99</v>
      </c>
      <c r="F4194">
        <v>6.4</v>
      </c>
      <c r="G4194">
        <v>8807550</v>
      </c>
      <c r="H4194">
        <v>6.2766999999999999</v>
      </c>
    </row>
    <row r="4195" spans="1:8" x14ac:dyDescent="0.3">
      <c r="A4195" t="s">
        <v>85</v>
      </c>
      <c r="B4195" t="s">
        <v>713</v>
      </c>
      <c r="C4195">
        <v>6.52</v>
      </c>
      <c r="D4195">
        <v>6.55</v>
      </c>
      <c r="E4195">
        <v>6.35</v>
      </c>
      <c r="F4195">
        <v>6.45</v>
      </c>
      <c r="G4195">
        <v>13294390</v>
      </c>
      <c r="H4195">
        <v>6.45</v>
      </c>
    </row>
    <row r="4196" spans="1:8" x14ac:dyDescent="0.3">
      <c r="A4196" t="s">
        <v>85</v>
      </c>
      <c r="B4196" t="s">
        <v>714</v>
      </c>
      <c r="C4196">
        <v>6.46</v>
      </c>
      <c r="D4196">
        <v>6.56</v>
      </c>
      <c r="E4196">
        <v>6.37</v>
      </c>
      <c r="F4196">
        <v>6.4</v>
      </c>
      <c r="G4196">
        <v>4711205</v>
      </c>
      <c r="H4196">
        <v>6.4432999999999998</v>
      </c>
    </row>
    <row r="4197" spans="1:8" x14ac:dyDescent="0.3">
      <c r="A4197" t="s">
        <v>85</v>
      </c>
      <c r="B4197" t="s">
        <v>715</v>
      </c>
      <c r="C4197">
        <v>6.39</v>
      </c>
      <c r="D4197">
        <v>6.52</v>
      </c>
      <c r="E4197">
        <v>6.33</v>
      </c>
      <c r="F4197">
        <v>6.4</v>
      </c>
      <c r="G4197">
        <v>7805396</v>
      </c>
      <c r="H4197">
        <v>6.4166999999999996</v>
      </c>
    </row>
    <row r="4198" spans="1:8" x14ac:dyDescent="0.3">
      <c r="A4198" t="s">
        <v>85</v>
      </c>
      <c r="B4198" t="s">
        <v>235</v>
      </c>
      <c r="C4198">
        <v>6.37</v>
      </c>
      <c r="D4198">
        <v>6.37</v>
      </c>
      <c r="E4198">
        <v>6.24</v>
      </c>
      <c r="F4198">
        <v>6.28</v>
      </c>
      <c r="G4198">
        <v>3670397</v>
      </c>
      <c r="H4198">
        <v>6.2967000000000004</v>
      </c>
    </row>
    <row r="4199" spans="1:8" x14ac:dyDescent="0.3">
      <c r="A4199" t="s">
        <v>85</v>
      </c>
      <c r="B4199" t="s">
        <v>259</v>
      </c>
      <c r="C4199">
        <v>6.34</v>
      </c>
      <c r="D4199">
        <v>6.35</v>
      </c>
      <c r="E4199">
        <v>6.17</v>
      </c>
      <c r="F4199">
        <v>6.23</v>
      </c>
      <c r="G4199">
        <v>3796469</v>
      </c>
      <c r="H4199">
        <v>6.25</v>
      </c>
    </row>
    <row r="4200" spans="1:8" x14ac:dyDescent="0.3">
      <c r="A4200" t="s">
        <v>85</v>
      </c>
      <c r="B4200" t="s">
        <v>716</v>
      </c>
      <c r="C4200">
        <v>6.25</v>
      </c>
      <c r="D4200">
        <v>6.35</v>
      </c>
      <c r="E4200">
        <v>6.25</v>
      </c>
      <c r="F4200">
        <v>6.28</v>
      </c>
      <c r="G4200">
        <v>2629760</v>
      </c>
      <c r="H4200">
        <v>6.2933000000000003</v>
      </c>
    </row>
    <row r="4201" spans="1:8" x14ac:dyDescent="0.3">
      <c r="A4201" t="s">
        <v>85</v>
      </c>
      <c r="B4201" t="s">
        <v>269</v>
      </c>
      <c r="C4201">
        <v>6.34</v>
      </c>
      <c r="D4201">
        <v>6.4</v>
      </c>
      <c r="E4201">
        <v>6.26</v>
      </c>
      <c r="F4201">
        <v>6.28</v>
      </c>
      <c r="G4201">
        <v>3802670</v>
      </c>
      <c r="H4201">
        <v>6.3132999999999999</v>
      </c>
    </row>
    <row r="4202" spans="1:8" x14ac:dyDescent="0.3">
      <c r="A4202" t="s">
        <v>85</v>
      </c>
      <c r="B4202" t="s">
        <v>282</v>
      </c>
      <c r="C4202">
        <v>6.26</v>
      </c>
      <c r="D4202">
        <v>6.3</v>
      </c>
      <c r="E4202">
        <v>6.22</v>
      </c>
      <c r="F4202">
        <v>6.25</v>
      </c>
      <c r="G4202">
        <v>947744</v>
      </c>
      <c r="H4202">
        <v>6.2567000000000004</v>
      </c>
    </row>
    <row r="4203" spans="1:8" x14ac:dyDescent="0.3">
      <c r="A4203" t="s">
        <v>85</v>
      </c>
      <c r="B4203" t="s">
        <v>717</v>
      </c>
      <c r="C4203">
        <v>6.25</v>
      </c>
      <c r="D4203">
        <v>6.25</v>
      </c>
      <c r="E4203">
        <v>6.01</v>
      </c>
      <c r="F4203">
        <v>6.24</v>
      </c>
      <c r="G4203">
        <v>5476580</v>
      </c>
      <c r="H4203">
        <v>6.1666999999999996</v>
      </c>
    </row>
    <row r="4204" spans="1:8" x14ac:dyDescent="0.3">
      <c r="A4204" t="s">
        <v>85</v>
      </c>
      <c r="B4204" t="s">
        <v>285</v>
      </c>
      <c r="C4204">
        <v>6.24</v>
      </c>
      <c r="D4204">
        <v>6.25</v>
      </c>
      <c r="E4204">
        <v>6.1</v>
      </c>
      <c r="F4204">
        <v>6.11</v>
      </c>
      <c r="G4204">
        <v>2844074</v>
      </c>
      <c r="H4204">
        <v>6.1532999999999998</v>
      </c>
    </row>
    <row r="4205" spans="1:8" x14ac:dyDescent="0.3">
      <c r="A4205" t="s">
        <v>85</v>
      </c>
      <c r="B4205" t="s">
        <v>718</v>
      </c>
      <c r="C4205">
        <v>6.16</v>
      </c>
      <c r="D4205">
        <v>6.2</v>
      </c>
      <c r="E4205">
        <v>6.09</v>
      </c>
      <c r="F4205">
        <v>6.12</v>
      </c>
      <c r="G4205">
        <v>2297214</v>
      </c>
      <c r="H4205">
        <v>6.1367000000000003</v>
      </c>
    </row>
    <row r="4206" spans="1:8" x14ac:dyDescent="0.3">
      <c r="A4206" t="s">
        <v>85</v>
      </c>
      <c r="B4206" t="s">
        <v>291</v>
      </c>
      <c r="C4206">
        <v>6.13</v>
      </c>
      <c r="D4206">
        <v>6.17</v>
      </c>
      <c r="E4206">
        <v>6.01</v>
      </c>
      <c r="F4206">
        <v>6.02</v>
      </c>
      <c r="G4206">
        <v>3548322</v>
      </c>
      <c r="H4206">
        <v>6.0667</v>
      </c>
    </row>
    <row r="4207" spans="1:8" x14ac:dyDescent="0.3">
      <c r="A4207" t="s">
        <v>85</v>
      </c>
      <c r="B4207" t="s">
        <v>295</v>
      </c>
      <c r="C4207">
        <v>6.06</v>
      </c>
      <c r="D4207">
        <v>6.11</v>
      </c>
      <c r="E4207">
        <v>5.9</v>
      </c>
      <c r="F4207">
        <v>5.93</v>
      </c>
      <c r="G4207">
        <v>3931528</v>
      </c>
      <c r="H4207">
        <v>5.98</v>
      </c>
    </row>
    <row r="4208" spans="1:8" x14ac:dyDescent="0.3">
      <c r="A4208" t="s">
        <v>85</v>
      </c>
      <c r="B4208" t="s">
        <v>298</v>
      </c>
      <c r="C4208">
        <v>5.9</v>
      </c>
      <c r="D4208">
        <v>6.02</v>
      </c>
      <c r="E4208">
        <v>5.88</v>
      </c>
      <c r="F4208">
        <v>5.92</v>
      </c>
      <c r="G4208">
        <v>3435684</v>
      </c>
      <c r="H4208">
        <v>5.94</v>
      </c>
    </row>
    <row r="4209" spans="1:8" x14ac:dyDescent="0.3">
      <c r="A4209" t="s">
        <v>85</v>
      </c>
      <c r="B4209" t="s">
        <v>719</v>
      </c>
      <c r="C4209">
        <v>6</v>
      </c>
      <c r="D4209">
        <v>6.04</v>
      </c>
      <c r="E4209">
        <v>5.96</v>
      </c>
      <c r="F4209">
        <v>6</v>
      </c>
      <c r="G4209">
        <v>2244949</v>
      </c>
      <c r="H4209">
        <v>6</v>
      </c>
    </row>
    <row r="4210" spans="1:8" x14ac:dyDescent="0.3">
      <c r="A4210" t="s">
        <v>85</v>
      </c>
      <c r="B4210" t="s">
        <v>720</v>
      </c>
      <c r="C4210">
        <v>6.08</v>
      </c>
      <c r="D4210">
        <v>6.13</v>
      </c>
      <c r="E4210">
        <v>6.05</v>
      </c>
      <c r="F4210">
        <v>6.11</v>
      </c>
      <c r="G4210">
        <v>2847348</v>
      </c>
      <c r="H4210">
        <v>6.0967000000000002</v>
      </c>
    </row>
    <row r="4211" spans="1:8" x14ac:dyDescent="0.3">
      <c r="A4211" t="s">
        <v>85</v>
      </c>
      <c r="B4211" t="s">
        <v>721</v>
      </c>
      <c r="C4211">
        <v>6.06</v>
      </c>
      <c r="D4211">
        <v>6.12</v>
      </c>
      <c r="E4211">
        <v>6.03</v>
      </c>
      <c r="F4211">
        <v>6.11</v>
      </c>
      <c r="G4211">
        <v>3060220</v>
      </c>
      <c r="H4211">
        <v>6.0867000000000004</v>
      </c>
    </row>
    <row r="4212" spans="1:8" x14ac:dyDescent="0.3">
      <c r="A4212" t="s">
        <v>85</v>
      </c>
      <c r="B4212" t="s">
        <v>96</v>
      </c>
      <c r="C4212">
        <v>6.15</v>
      </c>
      <c r="D4212">
        <v>6.35</v>
      </c>
      <c r="E4212">
        <v>6.07</v>
      </c>
      <c r="F4212">
        <v>6.27</v>
      </c>
      <c r="G4212">
        <v>7848981</v>
      </c>
      <c r="H4212">
        <v>6.23</v>
      </c>
    </row>
    <row r="4213" spans="1:8" x14ac:dyDescent="0.3">
      <c r="A4213" t="s">
        <v>85</v>
      </c>
      <c r="B4213" t="s">
        <v>722</v>
      </c>
      <c r="C4213">
        <v>6.3</v>
      </c>
      <c r="D4213">
        <v>6.43</v>
      </c>
      <c r="E4213">
        <v>6.27</v>
      </c>
      <c r="F4213">
        <v>6.36</v>
      </c>
      <c r="G4213">
        <v>6205214</v>
      </c>
      <c r="H4213">
        <v>6.3532999999999999</v>
      </c>
    </row>
    <row r="4214" spans="1:8" x14ac:dyDescent="0.3">
      <c r="A4214" t="s">
        <v>85</v>
      </c>
      <c r="B4214" t="s">
        <v>164</v>
      </c>
      <c r="C4214">
        <v>6.37</v>
      </c>
      <c r="D4214">
        <v>6.41</v>
      </c>
      <c r="E4214">
        <v>6.25</v>
      </c>
      <c r="F4214">
        <v>6.3</v>
      </c>
      <c r="G4214">
        <v>7277373</v>
      </c>
      <c r="H4214">
        <v>6.32</v>
      </c>
    </row>
    <row r="4215" spans="1:8" x14ac:dyDescent="0.3">
      <c r="A4215" t="s">
        <v>85</v>
      </c>
      <c r="B4215" t="s">
        <v>723</v>
      </c>
      <c r="C4215">
        <v>6.44</v>
      </c>
      <c r="D4215">
        <v>6.53</v>
      </c>
      <c r="E4215">
        <v>6.43</v>
      </c>
      <c r="F4215">
        <v>6.46</v>
      </c>
      <c r="G4215">
        <v>4927429</v>
      </c>
      <c r="H4215">
        <v>6.4733000000000001</v>
      </c>
    </row>
    <row r="4216" spans="1:8" x14ac:dyDescent="0.3">
      <c r="A4216" t="s">
        <v>85</v>
      </c>
      <c r="B4216" t="s">
        <v>724</v>
      </c>
      <c r="C4216">
        <v>6.45</v>
      </c>
      <c r="D4216">
        <v>6.66</v>
      </c>
      <c r="E4216">
        <v>6.42</v>
      </c>
      <c r="F4216">
        <v>6.55</v>
      </c>
      <c r="G4216">
        <v>6196488</v>
      </c>
      <c r="H4216">
        <v>6.5433000000000003</v>
      </c>
    </row>
    <row r="4217" spans="1:8" x14ac:dyDescent="0.3">
      <c r="A4217" t="s">
        <v>85</v>
      </c>
      <c r="B4217" t="s">
        <v>725</v>
      </c>
      <c r="C4217">
        <v>6.59</v>
      </c>
      <c r="D4217">
        <v>6.69</v>
      </c>
      <c r="E4217">
        <v>6.55</v>
      </c>
      <c r="F4217">
        <v>6.61</v>
      </c>
      <c r="G4217">
        <v>4613263</v>
      </c>
      <c r="H4217">
        <v>6.6166999999999998</v>
      </c>
    </row>
    <row r="4218" spans="1:8" x14ac:dyDescent="0.3">
      <c r="A4218" t="s">
        <v>85</v>
      </c>
      <c r="B4218" t="s">
        <v>242</v>
      </c>
      <c r="C4218">
        <v>6.59</v>
      </c>
      <c r="D4218">
        <v>6.76</v>
      </c>
      <c r="E4218">
        <v>6.51</v>
      </c>
      <c r="F4218">
        <v>6.65</v>
      </c>
      <c r="G4218">
        <v>7521765</v>
      </c>
      <c r="H4218">
        <v>6.64</v>
      </c>
    </row>
    <row r="4219" spans="1:8" x14ac:dyDescent="0.3">
      <c r="A4219" t="s">
        <v>85</v>
      </c>
      <c r="B4219" t="s">
        <v>726</v>
      </c>
      <c r="C4219">
        <v>6.68</v>
      </c>
      <c r="D4219">
        <v>6.76</v>
      </c>
      <c r="E4219">
        <v>6.6</v>
      </c>
      <c r="F4219">
        <v>6.65</v>
      </c>
      <c r="G4219">
        <v>6525584</v>
      </c>
      <c r="H4219">
        <v>6.67</v>
      </c>
    </row>
    <row r="4220" spans="1:8" x14ac:dyDescent="0.3">
      <c r="A4220" t="s">
        <v>85</v>
      </c>
      <c r="B4220" t="s">
        <v>727</v>
      </c>
      <c r="C4220">
        <v>6.66</v>
      </c>
      <c r="D4220">
        <v>6.85</v>
      </c>
      <c r="E4220">
        <v>6.65</v>
      </c>
      <c r="F4220">
        <v>6.76</v>
      </c>
      <c r="G4220">
        <v>5033861</v>
      </c>
      <c r="H4220">
        <v>6.7533000000000003</v>
      </c>
    </row>
    <row r="4221" spans="1:8" x14ac:dyDescent="0.3">
      <c r="A4221" t="s">
        <v>85</v>
      </c>
      <c r="B4221" t="s">
        <v>728</v>
      </c>
      <c r="C4221">
        <v>6.76</v>
      </c>
      <c r="D4221">
        <v>6.82</v>
      </c>
      <c r="E4221">
        <v>6.65</v>
      </c>
      <c r="F4221">
        <v>6.67</v>
      </c>
      <c r="G4221">
        <v>6175433</v>
      </c>
      <c r="H4221">
        <v>6.7133000000000003</v>
      </c>
    </row>
    <row r="4222" spans="1:8" x14ac:dyDescent="0.3">
      <c r="A4222" t="s">
        <v>85</v>
      </c>
      <c r="B4222" t="s">
        <v>729</v>
      </c>
      <c r="C4222">
        <v>6.67</v>
      </c>
      <c r="D4222">
        <v>6.83</v>
      </c>
      <c r="E4222">
        <v>6.67</v>
      </c>
      <c r="F4222">
        <v>6.83</v>
      </c>
      <c r="G4222">
        <v>4787251</v>
      </c>
      <c r="H4222">
        <v>6.7766999999999999</v>
      </c>
    </row>
    <row r="4223" spans="1:8" x14ac:dyDescent="0.3">
      <c r="A4223" t="s">
        <v>85</v>
      </c>
      <c r="B4223" t="s">
        <v>730</v>
      </c>
      <c r="C4223">
        <v>6.83</v>
      </c>
      <c r="D4223">
        <v>6.9</v>
      </c>
      <c r="E4223">
        <v>6.71</v>
      </c>
      <c r="F4223">
        <v>6.86</v>
      </c>
      <c r="G4223">
        <v>4947053</v>
      </c>
      <c r="H4223">
        <v>6.8232999999999997</v>
      </c>
    </row>
    <row r="4224" spans="1:8" x14ac:dyDescent="0.3">
      <c r="A4224" t="s">
        <v>85</v>
      </c>
      <c r="B4224" t="s">
        <v>731</v>
      </c>
      <c r="C4224">
        <v>6.87</v>
      </c>
      <c r="D4224">
        <v>6.95</v>
      </c>
      <c r="E4224">
        <v>6.78</v>
      </c>
      <c r="F4224">
        <v>6.84</v>
      </c>
      <c r="G4224">
        <v>4721813</v>
      </c>
      <c r="H4224">
        <v>6.8567</v>
      </c>
    </row>
    <row r="4225" spans="1:8" x14ac:dyDescent="0.3">
      <c r="A4225" t="s">
        <v>85</v>
      </c>
      <c r="B4225" t="s">
        <v>732</v>
      </c>
      <c r="C4225">
        <v>6.84</v>
      </c>
      <c r="D4225">
        <v>6.9</v>
      </c>
      <c r="E4225">
        <v>6.77</v>
      </c>
      <c r="F4225">
        <v>6.8</v>
      </c>
      <c r="G4225">
        <v>3240587</v>
      </c>
      <c r="H4225">
        <v>6.8232999999999997</v>
      </c>
    </row>
    <row r="4226" spans="1:8" x14ac:dyDescent="0.3">
      <c r="A4226" t="s">
        <v>85</v>
      </c>
      <c r="B4226" t="s">
        <v>733</v>
      </c>
      <c r="C4226">
        <v>6.8</v>
      </c>
      <c r="D4226">
        <v>6.98</v>
      </c>
      <c r="E4226">
        <v>6.8</v>
      </c>
      <c r="F4226">
        <v>6.89</v>
      </c>
      <c r="G4226">
        <v>4349447</v>
      </c>
      <c r="H4226">
        <v>6.89</v>
      </c>
    </row>
    <row r="4227" spans="1:8" x14ac:dyDescent="0.3">
      <c r="A4227" t="s">
        <v>85</v>
      </c>
      <c r="B4227" t="s">
        <v>734</v>
      </c>
      <c r="C4227">
        <v>6.9</v>
      </c>
      <c r="D4227">
        <v>7</v>
      </c>
      <c r="E4227">
        <v>6.87</v>
      </c>
      <c r="F4227">
        <v>6.87</v>
      </c>
      <c r="G4227">
        <v>6431805</v>
      </c>
      <c r="H4227">
        <v>6.9132999999999996</v>
      </c>
    </row>
    <row r="4228" spans="1:8" x14ac:dyDescent="0.3">
      <c r="A4228" t="s">
        <v>85</v>
      </c>
      <c r="B4228" t="s">
        <v>735</v>
      </c>
      <c r="C4228">
        <v>6.92</v>
      </c>
      <c r="D4228">
        <v>6.99</v>
      </c>
      <c r="E4228">
        <v>6.69</v>
      </c>
      <c r="F4228">
        <v>6.71</v>
      </c>
      <c r="G4228">
        <v>4156954</v>
      </c>
      <c r="H4228">
        <v>6.7967000000000004</v>
      </c>
    </row>
    <row r="4229" spans="1:8" x14ac:dyDescent="0.3">
      <c r="A4229" t="s">
        <v>550</v>
      </c>
      <c r="B4229" t="s">
        <v>696</v>
      </c>
      <c r="C4229">
        <v>6.94</v>
      </c>
      <c r="D4229">
        <v>7.09</v>
      </c>
      <c r="E4229">
        <v>6.85</v>
      </c>
      <c r="F4229">
        <v>6.97</v>
      </c>
      <c r="G4229">
        <v>28917250</v>
      </c>
      <c r="H4229">
        <v>6.97</v>
      </c>
    </row>
    <row r="4230" spans="1:8" x14ac:dyDescent="0.3">
      <c r="A4230" t="s">
        <v>550</v>
      </c>
      <c r="B4230" t="s">
        <v>697</v>
      </c>
      <c r="C4230">
        <v>6.96</v>
      </c>
      <c r="D4230">
        <v>7.48</v>
      </c>
      <c r="E4230">
        <v>6.88</v>
      </c>
      <c r="F4230">
        <v>7.4</v>
      </c>
      <c r="G4230">
        <v>42292860</v>
      </c>
      <c r="H4230">
        <v>7.2533000000000003</v>
      </c>
    </row>
    <row r="4231" spans="1:8" x14ac:dyDescent="0.3">
      <c r="A4231" t="s">
        <v>550</v>
      </c>
      <c r="B4231" t="s">
        <v>698</v>
      </c>
      <c r="C4231">
        <v>7.4</v>
      </c>
      <c r="D4231">
        <v>7.58</v>
      </c>
      <c r="E4231">
        <v>6.66</v>
      </c>
      <c r="F4231">
        <v>6.66</v>
      </c>
      <c r="G4231">
        <v>81406910</v>
      </c>
      <c r="H4231">
        <v>6.9667000000000003</v>
      </c>
    </row>
    <row r="4232" spans="1:8" x14ac:dyDescent="0.3">
      <c r="A4232" t="s">
        <v>550</v>
      </c>
      <c r="B4232" t="s">
        <v>699</v>
      </c>
      <c r="C4232">
        <v>6.47</v>
      </c>
      <c r="D4232">
        <v>6.5</v>
      </c>
      <c r="E4232">
        <v>6.12</v>
      </c>
      <c r="F4232">
        <v>6.25</v>
      </c>
      <c r="G4232">
        <v>48973590</v>
      </c>
      <c r="H4232">
        <v>6.29</v>
      </c>
    </row>
    <row r="4233" spans="1:8" x14ac:dyDescent="0.3">
      <c r="A4233" t="s">
        <v>550</v>
      </c>
      <c r="B4233" t="s">
        <v>700</v>
      </c>
      <c r="C4233">
        <v>6.27</v>
      </c>
      <c r="D4233">
        <v>6.53</v>
      </c>
      <c r="E4233">
        <v>6.16</v>
      </c>
      <c r="F4233">
        <v>6.18</v>
      </c>
      <c r="G4233">
        <v>20546340</v>
      </c>
      <c r="H4233">
        <v>6.29</v>
      </c>
    </row>
    <row r="4234" spans="1:8" x14ac:dyDescent="0.3">
      <c r="A4234" t="s">
        <v>550</v>
      </c>
      <c r="B4234" t="s">
        <v>77</v>
      </c>
      <c r="C4234">
        <v>6.21</v>
      </c>
      <c r="D4234">
        <v>6.47</v>
      </c>
      <c r="E4234">
        <v>6.19</v>
      </c>
      <c r="F4234">
        <v>6.28</v>
      </c>
      <c r="G4234">
        <v>17773720</v>
      </c>
      <c r="H4234">
        <v>6.3132999999999999</v>
      </c>
    </row>
    <row r="4235" spans="1:8" x14ac:dyDescent="0.3">
      <c r="A4235" t="s">
        <v>550</v>
      </c>
      <c r="B4235" t="s">
        <v>701</v>
      </c>
      <c r="C4235">
        <v>6.3</v>
      </c>
      <c r="D4235">
        <v>6.35</v>
      </c>
      <c r="E4235">
        <v>6.22</v>
      </c>
      <c r="F4235">
        <v>6.27</v>
      </c>
      <c r="G4235">
        <v>13514010</v>
      </c>
      <c r="H4235">
        <v>6.28</v>
      </c>
    </row>
    <row r="4236" spans="1:8" x14ac:dyDescent="0.3">
      <c r="A4236" t="s">
        <v>550</v>
      </c>
      <c r="B4236" t="s">
        <v>702</v>
      </c>
      <c r="C4236">
        <v>6.27</v>
      </c>
      <c r="D4236">
        <v>6.29</v>
      </c>
      <c r="E4236">
        <v>6.19</v>
      </c>
      <c r="F4236">
        <v>6.22</v>
      </c>
      <c r="G4236">
        <v>12569090</v>
      </c>
      <c r="H4236">
        <v>6.2332999999999998</v>
      </c>
    </row>
    <row r="4237" spans="1:8" x14ac:dyDescent="0.3">
      <c r="A4237" t="s">
        <v>550</v>
      </c>
      <c r="B4237" t="s">
        <v>139</v>
      </c>
      <c r="C4237">
        <v>6.23</v>
      </c>
      <c r="D4237">
        <v>6.3</v>
      </c>
      <c r="E4237">
        <v>6.16</v>
      </c>
      <c r="F4237">
        <v>6.16</v>
      </c>
      <c r="G4237">
        <v>9550337</v>
      </c>
      <c r="H4237">
        <v>6.2066999999999997</v>
      </c>
    </row>
    <row r="4238" spans="1:8" x14ac:dyDescent="0.3">
      <c r="A4238" t="s">
        <v>550</v>
      </c>
      <c r="B4238" t="s">
        <v>156</v>
      </c>
      <c r="C4238">
        <v>6.16</v>
      </c>
      <c r="D4238">
        <v>6.23</v>
      </c>
      <c r="E4238">
        <v>6.08</v>
      </c>
      <c r="F4238">
        <v>6.18</v>
      </c>
      <c r="G4238">
        <v>8256619</v>
      </c>
      <c r="H4238">
        <v>6.1632999999999996</v>
      </c>
    </row>
    <row r="4239" spans="1:8" x14ac:dyDescent="0.3">
      <c r="A4239" t="s">
        <v>550</v>
      </c>
      <c r="B4239" t="s">
        <v>703</v>
      </c>
      <c r="C4239">
        <v>6.2</v>
      </c>
      <c r="D4239">
        <v>6.35</v>
      </c>
      <c r="E4239">
        <v>6.2</v>
      </c>
      <c r="F4239">
        <v>6.34</v>
      </c>
      <c r="G4239">
        <v>10961220</v>
      </c>
      <c r="H4239">
        <v>6.2967000000000004</v>
      </c>
    </row>
    <row r="4240" spans="1:8" x14ac:dyDescent="0.3">
      <c r="A4240" t="s">
        <v>550</v>
      </c>
      <c r="B4240" t="s">
        <v>223</v>
      </c>
      <c r="C4240">
        <v>6.34</v>
      </c>
      <c r="D4240">
        <v>6.55</v>
      </c>
      <c r="E4240">
        <v>6.29</v>
      </c>
      <c r="F4240">
        <v>6.43</v>
      </c>
      <c r="G4240">
        <v>16680680</v>
      </c>
      <c r="H4240">
        <v>6.4233000000000002</v>
      </c>
    </row>
    <row r="4241" spans="1:8" x14ac:dyDescent="0.3">
      <c r="A4241" t="s">
        <v>550</v>
      </c>
      <c r="B4241" t="s">
        <v>228</v>
      </c>
      <c r="C4241">
        <v>6.43</v>
      </c>
      <c r="D4241">
        <v>6.47</v>
      </c>
      <c r="E4241">
        <v>6.33</v>
      </c>
      <c r="F4241">
        <v>6.44</v>
      </c>
      <c r="G4241">
        <v>9861566</v>
      </c>
      <c r="H4241">
        <v>6.4132999999999996</v>
      </c>
    </row>
    <row r="4242" spans="1:8" x14ac:dyDescent="0.3">
      <c r="A4242" t="s">
        <v>550</v>
      </c>
      <c r="B4242" t="s">
        <v>704</v>
      </c>
      <c r="C4242">
        <v>6.44</v>
      </c>
      <c r="D4242">
        <v>6.54</v>
      </c>
      <c r="E4242">
        <v>6.36</v>
      </c>
      <c r="F4242">
        <v>6.47</v>
      </c>
      <c r="G4242">
        <v>15436800</v>
      </c>
      <c r="H4242">
        <v>6.4566999999999997</v>
      </c>
    </row>
    <row r="4243" spans="1:8" x14ac:dyDescent="0.3">
      <c r="A4243" t="s">
        <v>550</v>
      </c>
      <c r="B4243" t="s">
        <v>705</v>
      </c>
      <c r="C4243">
        <v>6.45</v>
      </c>
      <c r="D4243">
        <v>6.62</v>
      </c>
      <c r="E4243">
        <v>6.44</v>
      </c>
      <c r="F4243">
        <v>6.61</v>
      </c>
      <c r="G4243">
        <v>15347920</v>
      </c>
      <c r="H4243">
        <v>6.5567000000000002</v>
      </c>
    </row>
    <row r="4244" spans="1:8" x14ac:dyDescent="0.3">
      <c r="A4244" t="s">
        <v>550</v>
      </c>
      <c r="B4244" t="s">
        <v>706</v>
      </c>
      <c r="C4244">
        <v>6.62</v>
      </c>
      <c r="D4244">
        <v>7.15</v>
      </c>
      <c r="E4244">
        <v>6.61</v>
      </c>
      <c r="F4244">
        <v>7.01</v>
      </c>
      <c r="G4244">
        <v>23815240</v>
      </c>
      <c r="H4244">
        <v>6.9233000000000002</v>
      </c>
    </row>
    <row r="4245" spans="1:8" x14ac:dyDescent="0.3">
      <c r="A4245" t="s">
        <v>550</v>
      </c>
      <c r="B4245" t="s">
        <v>265</v>
      </c>
      <c r="C4245">
        <v>7.02</v>
      </c>
      <c r="D4245">
        <v>7.07</v>
      </c>
      <c r="E4245">
        <v>6.82</v>
      </c>
      <c r="F4245">
        <v>6.84</v>
      </c>
      <c r="G4245">
        <v>15085170</v>
      </c>
      <c r="H4245">
        <v>6.91</v>
      </c>
    </row>
    <row r="4246" spans="1:8" x14ac:dyDescent="0.3">
      <c r="A4246" t="s">
        <v>550</v>
      </c>
      <c r="B4246" t="s">
        <v>707</v>
      </c>
      <c r="C4246">
        <v>6.86</v>
      </c>
      <c r="D4246">
        <v>6.94</v>
      </c>
      <c r="E4246">
        <v>6.7</v>
      </c>
      <c r="F4246">
        <v>6.72</v>
      </c>
      <c r="G4246">
        <v>18287540</v>
      </c>
      <c r="H4246">
        <v>6.7866999999999997</v>
      </c>
    </row>
    <row r="4247" spans="1:8" x14ac:dyDescent="0.3">
      <c r="A4247" t="s">
        <v>550</v>
      </c>
      <c r="B4247" t="s">
        <v>271</v>
      </c>
      <c r="C4247">
        <v>6.74</v>
      </c>
      <c r="D4247">
        <v>6.96</v>
      </c>
      <c r="E4247">
        <v>6.29</v>
      </c>
      <c r="F4247">
        <v>6.32</v>
      </c>
      <c r="G4247">
        <v>15521850</v>
      </c>
      <c r="H4247">
        <v>6.5232999999999999</v>
      </c>
    </row>
    <row r="4248" spans="1:8" x14ac:dyDescent="0.3">
      <c r="A4248" t="s">
        <v>550</v>
      </c>
      <c r="B4248" t="s">
        <v>708</v>
      </c>
      <c r="C4248">
        <v>6.33</v>
      </c>
      <c r="D4248">
        <v>6.56</v>
      </c>
      <c r="E4248">
        <v>6.33</v>
      </c>
      <c r="F4248">
        <v>6.4</v>
      </c>
      <c r="G4248">
        <v>9787813</v>
      </c>
      <c r="H4248">
        <v>6.43</v>
      </c>
    </row>
    <row r="4249" spans="1:8" x14ac:dyDescent="0.3">
      <c r="A4249" t="s">
        <v>550</v>
      </c>
      <c r="B4249" t="s">
        <v>709</v>
      </c>
      <c r="C4249">
        <v>6.43</v>
      </c>
      <c r="D4249">
        <v>6.76</v>
      </c>
      <c r="E4249">
        <v>6.43</v>
      </c>
      <c r="F4249">
        <v>6.46</v>
      </c>
      <c r="G4249">
        <v>11749790</v>
      </c>
      <c r="H4249">
        <v>6.55</v>
      </c>
    </row>
    <row r="4250" spans="1:8" x14ac:dyDescent="0.3">
      <c r="A4250" t="s">
        <v>550</v>
      </c>
      <c r="B4250" t="s">
        <v>283</v>
      </c>
      <c r="C4250">
        <v>6.46</v>
      </c>
      <c r="D4250">
        <v>6.48</v>
      </c>
      <c r="E4250">
        <v>6.32</v>
      </c>
      <c r="F4250">
        <v>6.36</v>
      </c>
      <c r="G4250">
        <v>9342319</v>
      </c>
      <c r="H4250">
        <v>6.3867000000000003</v>
      </c>
    </row>
    <row r="4251" spans="1:8" x14ac:dyDescent="0.3">
      <c r="A4251" t="s">
        <v>550</v>
      </c>
      <c r="B4251" t="s">
        <v>290</v>
      </c>
      <c r="C4251">
        <v>6.4</v>
      </c>
      <c r="D4251">
        <v>6.4</v>
      </c>
      <c r="E4251">
        <v>6.11</v>
      </c>
      <c r="F4251">
        <v>6.15</v>
      </c>
      <c r="G4251">
        <v>8677647</v>
      </c>
      <c r="H4251">
        <v>6.22</v>
      </c>
    </row>
    <row r="4252" spans="1:8" x14ac:dyDescent="0.3">
      <c r="A4252" t="s">
        <v>550</v>
      </c>
      <c r="B4252" t="s">
        <v>710</v>
      </c>
      <c r="C4252">
        <v>6.14</v>
      </c>
      <c r="D4252">
        <v>6.27</v>
      </c>
      <c r="E4252">
        <v>6.08</v>
      </c>
      <c r="F4252">
        <v>6.27</v>
      </c>
      <c r="G4252">
        <v>9360175</v>
      </c>
      <c r="H4252">
        <v>6.2066999999999997</v>
      </c>
    </row>
    <row r="4253" spans="1:8" x14ac:dyDescent="0.3">
      <c r="A4253" t="s">
        <v>550</v>
      </c>
      <c r="B4253" t="s">
        <v>512</v>
      </c>
      <c r="C4253">
        <v>6.3</v>
      </c>
      <c r="D4253">
        <v>6.33</v>
      </c>
      <c r="E4253">
        <v>6.05</v>
      </c>
      <c r="F4253">
        <v>6.15</v>
      </c>
      <c r="G4253">
        <v>6722737</v>
      </c>
      <c r="H4253">
        <v>6.1767000000000003</v>
      </c>
    </row>
    <row r="4254" spans="1:8" x14ac:dyDescent="0.3">
      <c r="A4254" t="s">
        <v>550</v>
      </c>
      <c r="B4254" t="s">
        <v>91</v>
      </c>
      <c r="C4254">
        <v>5.54</v>
      </c>
      <c r="D4254">
        <v>5.99</v>
      </c>
      <c r="E4254">
        <v>5.54</v>
      </c>
      <c r="F4254">
        <v>5.86</v>
      </c>
      <c r="G4254">
        <v>12491470</v>
      </c>
      <c r="H4254">
        <v>5.7967000000000004</v>
      </c>
    </row>
    <row r="4255" spans="1:8" x14ac:dyDescent="0.3">
      <c r="A4255" t="s">
        <v>550</v>
      </c>
      <c r="B4255" t="s">
        <v>93</v>
      </c>
      <c r="C4255">
        <v>5.82</v>
      </c>
      <c r="D4255">
        <v>5.97</v>
      </c>
      <c r="E4255">
        <v>5.76</v>
      </c>
      <c r="F4255">
        <v>5.77</v>
      </c>
      <c r="G4255">
        <v>8006476</v>
      </c>
      <c r="H4255">
        <v>5.8333000000000004</v>
      </c>
    </row>
    <row r="4256" spans="1:8" x14ac:dyDescent="0.3">
      <c r="A4256" t="s">
        <v>550</v>
      </c>
      <c r="B4256" t="s">
        <v>711</v>
      </c>
      <c r="C4256">
        <v>5.78</v>
      </c>
      <c r="D4256">
        <v>5.91</v>
      </c>
      <c r="E4256">
        <v>5.73</v>
      </c>
      <c r="F4256">
        <v>5.84</v>
      </c>
      <c r="G4256">
        <v>8166087</v>
      </c>
      <c r="H4256">
        <v>5.8266999999999998</v>
      </c>
    </row>
    <row r="4257" spans="1:8" x14ac:dyDescent="0.3">
      <c r="A4257" t="s">
        <v>550</v>
      </c>
      <c r="B4257" t="s">
        <v>712</v>
      </c>
      <c r="C4257">
        <v>5.89</v>
      </c>
      <c r="D4257">
        <v>6.13</v>
      </c>
      <c r="E4257">
        <v>5.89</v>
      </c>
      <c r="F4257">
        <v>6.06</v>
      </c>
      <c r="G4257">
        <v>8801718</v>
      </c>
      <c r="H4257">
        <v>6.0266999999999999</v>
      </c>
    </row>
    <row r="4258" spans="1:8" x14ac:dyDescent="0.3">
      <c r="A4258" t="s">
        <v>550</v>
      </c>
      <c r="B4258" t="s">
        <v>162</v>
      </c>
      <c r="C4258">
        <v>6.08</v>
      </c>
      <c r="D4258">
        <v>6.08</v>
      </c>
      <c r="E4258">
        <v>5.84</v>
      </c>
      <c r="F4258">
        <v>5.89</v>
      </c>
      <c r="G4258">
        <v>6618937</v>
      </c>
      <c r="H4258">
        <v>5.9367000000000001</v>
      </c>
    </row>
    <row r="4259" spans="1:8" x14ac:dyDescent="0.3">
      <c r="A4259" t="s">
        <v>550</v>
      </c>
      <c r="B4259" t="s">
        <v>220</v>
      </c>
      <c r="C4259">
        <v>5.8</v>
      </c>
      <c r="D4259">
        <v>5.83</v>
      </c>
      <c r="E4259">
        <v>5.64</v>
      </c>
      <c r="F4259">
        <v>5.8</v>
      </c>
      <c r="G4259">
        <v>8896995</v>
      </c>
      <c r="H4259">
        <v>5.7567000000000004</v>
      </c>
    </row>
    <row r="4260" spans="1:8" x14ac:dyDescent="0.3">
      <c r="A4260" t="s">
        <v>550</v>
      </c>
      <c r="B4260" t="s">
        <v>713</v>
      </c>
      <c r="C4260">
        <v>5.88</v>
      </c>
      <c r="D4260">
        <v>6.05</v>
      </c>
      <c r="E4260">
        <v>5.87</v>
      </c>
      <c r="F4260">
        <v>6.04</v>
      </c>
      <c r="G4260">
        <v>6814624</v>
      </c>
      <c r="H4260">
        <v>5.9866999999999999</v>
      </c>
    </row>
    <row r="4261" spans="1:8" x14ac:dyDescent="0.3">
      <c r="A4261" t="s">
        <v>550</v>
      </c>
      <c r="B4261" t="s">
        <v>714</v>
      </c>
      <c r="C4261">
        <v>6.02</v>
      </c>
      <c r="D4261">
        <v>6.32</v>
      </c>
      <c r="E4261">
        <v>5.97</v>
      </c>
      <c r="F4261">
        <v>6.21</v>
      </c>
      <c r="G4261">
        <v>9746484</v>
      </c>
      <c r="H4261">
        <v>6.1666999999999996</v>
      </c>
    </row>
    <row r="4262" spans="1:8" x14ac:dyDescent="0.3">
      <c r="A4262" t="s">
        <v>550</v>
      </c>
      <c r="B4262" t="s">
        <v>715</v>
      </c>
      <c r="C4262">
        <v>6.21</v>
      </c>
      <c r="D4262">
        <v>6.43</v>
      </c>
      <c r="E4262">
        <v>6.12</v>
      </c>
      <c r="F4262">
        <v>6.29</v>
      </c>
      <c r="G4262">
        <v>11252230</v>
      </c>
      <c r="H4262">
        <v>6.28</v>
      </c>
    </row>
    <row r="4263" spans="1:8" x14ac:dyDescent="0.3">
      <c r="A4263" t="s">
        <v>550</v>
      </c>
      <c r="B4263" t="s">
        <v>235</v>
      </c>
      <c r="C4263">
        <v>6.35</v>
      </c>
      <c r="D4263">
        <v>6.4</v>
      </c>
      <c r="E4263">
        <v>5.99</v>
      </c>
      <c r="F4263">
        <v>6.08</v>
      </c>
      <c r="G4263">
        <v>10368490</v>
      </c>
      <c r="H4263">
        <v>6.1566999999999998</v>
      </c>
    </row>
    <row r="4264" spans="1:8" x14ac:dyDescent="0.3">
      <c r="A4264" t="s">
        <v>550</v>
      </c>
      <c r="B4264" t="s">
        <v>259</v>
      </c>
      <c r="C4264">
        <v>6.42</v>
      </c>
      <c r="D4264">
        <v>6.46</v>
      </c>
      <c r="E4264">
        <v>6.13</v>
      </c>
      <c r="F4264">
        <v>6.18</v>
      </c>
      <c r="G4264">
        <v>11658040</v>
      </c>
      <c r="H4264">
        <v>6.2567000000000004</v>
      </c>
    </row>
    <row r="4265" spans="1:8" x14ac:dyDescent="0.3">
      <c r="A4265" t="s">
        <v>550</v>
      </c>
      <c r="B4265" t="s">
        <v>716</v>
      </c>
      <c r="C4265">
        <v>6.2</v>
      </c>
      <c r="D4265">
        <v>6.28</v>
      </c>
      <c r="E4265">
        <v>6.1</v>
      </c>
      <c r="F4265">
        <v>6.12</v>
      </c>
      <c r="G4265">
        <v>8602772</v>
      </c>
      <c r="H4265">
        <v>6.1666999999999996</v>
      </c>
    </row>
    <row r="4266" spans="1:8" x14ac:dyDescent="0.3">
      <c r="A4266" t="s">
        <v>550</v>
      </c>
      <c r="B4266" t="s">
        <v>269</v>
      </c>
      <c r="C4266">
        <v>6.17</v>
      </c>
      <c r="D4266">
        <v>6.2</v>
      </c>
      <c r="E4266">
        <v>6.06</v>
      </c>
      <c r="F4266">
        <v>6.07</v>
      </c>
      <c r="G4266">
        <v>6714375</v>
      </c>
      <c r="H4266">
        <v>6.11</v>
      </c>
    </row>
    <row r="4267" spans="1:8" x14ac:dyDescent="0.3">
      <c r="A4267" t="s">
        <v>550</v>
      </c>
      <c r="B4267" t="s">
        <v>282</v>
      </c>
      <c r="C4267">
        <v>6.1</v>
      </c>
      <c r="D4267">
        <v>6.12</v>
      </c>
      <c r="E4267">
        <v>6.01</v>
      </c>
      <c r="F4267">
        <v>6.01</v>
      </c>
      <c r="G4267">
        <v>3504945</v>
      </c>
      <c r="H4267">
        <v>6.0467000000000004</v>
      </c>
    </row>
    <row r="4268" spans="1:8" x14ac:dyDescent="0.3">
      <c r="A4268" t="s">
        <v>550</v>
      </c>
      <c r="B4268" t="s">
        <v>717</v>
      </c>
      <c r="C4268">
        <v>5.99</v>
      </c>
      <c r="D4268">
        <v>6.15</v>
      </c>
      <c r="E4268">
        <v>5.86</v>
      </c>
      <c r="F4268">
        <v>6.11</v>
      </c>
      <c r="G4268">
        <v>9347480</v>
      </c>
      <c r="H4268">
        <v>6.04</v>
      </c>
    </row>
    <row r="4269" spans="1:8" x14ac:dyDescent="0.3">
      <c r="A4269" t="s">
        <v>550</v>
      </c>
      <c r="B4269" t="s">
        <v>285</v>
      </c>
      <c r="C4269">
        <v>6.1</v>
      </c>
      <c r="D4269">
        <v>6.12</v>
      </c>
      <c r="E4269">
        <v>6</v>
      </c>
      <c r="F4269">
        <v>6.04</v>
      </c>
      <c r="G4269">
        <v>7417079</v>
      </c>
      <c r="H4269">
        <v>6.0533000000000001</v>
      </c>
    </row>
    <row r="4270" spans="1:8" x14ac:dyDescent="0.3">
      <c r="A4270" t="s">
        <v>550</v>
      </c>
      <c r="B4270" t="s">
        <v>718</v>
      </c>
      <c r="C4270">
        <v>6.07</v>
      </c>
      <c r="D4270">
        <v>6.15</v>
      </c>
      <c r="E4270">
        <v>6</v>
      </c>
      <c r="F4270">
        <v>6.04</v>
      </c>
      <c r="G4270">
        <v>9548735</v>
      </c>
      <c r="H4270">
        <v>6.0632999999999999</v>
      </c>
    </row>
    <row r="4271" spans="1:8" x14ac:dyDescent="0.3">
      <c r="A4271" t="s">
        <v>550</v>
      </c>
      <c r="B4271" t="s">
        <v>291</v>
      </c>
      <c r="C4271">
        <v>6.01</v>
      </c>
      <c r="D4271">
        <v>6.07</v>
      </c>
      <c r="E4271">
        <v>5.91</v>
      </c>
      <c r="F4271">
        <v>5.92</v>
      </c>
      <c r="G4271">
        <v>6141474</v>
      </c>
      <c r="H4271">
        <v>5.9667000000000003</v>
      </c>
    </row>
    <row r="4272" spans="1:8" x14ac:dyDescent="0.3">
      <c r="A4272" t="s">
        <v>550</v>
      </c>
      <c r="B4272" t="s">
        <v>295</v>
      </c>
      <c r="C4272">
        <v>5.96</v>
      </c>
      <c r="D4272">
        <v>5.97</v>
      </c>
      <c r="E4272">
        <v>5.84</v>
      </c>
      <c r="F4272">
        <v>5.87</v>
      </c>
      <c r="G4272">
        <v>5071008</v>
      </c>
      <c r="H4272">
        <v>5.8933</v>
      </c>
    </row>
    <row r="4273" spans="1:8" x14ac:dyDescent="0.3">
      <c r="A4273" t="s">
        <v>550</v>
      </c>
      <c r="B4273" t="s">
        <v>298</v>
      </c>
      <c r="C4273">
        <v>5.83</v>
      </c>
      <c r="D4273">
        <v>6.02</v>
      </c>
      <c r="E4273">
        <v>5.82</v>
      </c>
      <c r="F4273">
        <v>5.95</v>
      </c>
      <c r="G4273">
        <v>8008652</v>
      </c>
      <c r="H4273">
        <v>5.93</v>
      </c>
    </row>
    <row r="4274" spans="1:8" x14ac:dyDescent="0.3">
      <c r="A4274" t="s">
        <v>550</v>
      </c>
      <c r="B4274" t="s">
        <v>719</v>
      </c>
      <c r="C4274">
        <v>5.97</v>
      </c>
      <c r="D4274">
        <v>6.35</v>
      </c>
      <c r="E4274">
        <v>5.97</v>
      </c>
      <c r="F4274">
        <v>6.06</v>
      </c>
      <c r="G4274">
        <v>13211060</v>
      </c>
      <c r="H4274">
        <v>6.1266999999999996</v>
      </c>
    </row>
    <row r="4275" spans="1:8" x14ac:dyDescent="0.3">
      <c r="A4275" t="s">
        <v>550</v>
      </c>
      <c r="B4275" t="s">
        <v>720</v>
      </c>
      <c r="C4275">
        <v>6.13</v>
      </c>
      <c r="D4275">
        <v>6.66</v>
      </c>
      <c r="E4275">
        <v>6.12</v>
      </c>
      <c r="F4275">
        <v>6.66</v>
      </c>
      <c r="G4275">
        <v>26922620</v>
      </c>
      <c r="H4275">
        <v>6.48</v>
      </c>
    </row>
    <row r="4276" spans="1:8" x14ac:dyDescent="0.3">
      <c r="A4276" t="s">
        <v>550</v>
      </c>
      <c r="B4276" t="s">
        <v>721</v>
      </c>
      <c r="C4276">
        <v>6.6</v>
      </c>
      <c r="D4276">
        <v>6.99</v>
      </c>
      <c r="E4276">
        <v>6.4</v>
      </c>
      <c r="F4276">
        <v>6.82</v>
      </c>
      <c r="G4276">
        <v>24610900</v>
      </c>
      <c r="H4276">
        <v>6.7366999999999999</v>
      </c>
    </row>
    <row r="4277" spans="1:8" x14ac:dyDescent="0.3">
      <c r="A4277" t="s">
        <v>550</v>
      </c>
      <c r="B4277" t="s">
        <v>96</v>
      </c>
      <c r="C4277">
        <v>6.77</v>
      </c>
      <c r="D4277">
        <v>6.96</v>
      </c>
      <c r="E4277">
        <v>6.57</v>
      </c>
      <c r="F4277">
        <v>6.7</v>
      </c>
      <c r="G4277">
        <v>12247100</v>
      </c>
      <c r="H4277">
        <v>6.7432999999999996</v>
      </c>
    </row>
    <row r="4278" spans="1:8" x14ac:dyDescent="0.3">
      <c r="A4278" t="s">
        <v>550</v>
      </c>
      <c r="B4278" t="s">
        <v>722</v>
      </c>
      <c r="C4278">
        <v>6.72</v>
      </c>
      <c r="D4278">
        <v>6.93</v>
      </c>
      <c r="E4278">
        <v>6.55</v>
      </c>
      <c r="F4278">
        <v>6.84</v>
      </c>
      <c r="G4278">
        <v>9914587</v>
      </c>
      <c r="H4278">
        <v>6.7732999999999999</v>
      </c>
    </row>
    <row r="4279" spans="1:8" x14ac:dyDescent="0.3">
      <c r="A4279" t="s">
        <v>550</v>
      </c>
      <c r="B4279" t="s">
        <v>164</v>
      </c>
      <c r="C4279">
        <v>6.89</v>
      </c>
      <c r="D4279">
        <v>7.04</v>
      </c>
      <c r="E4279">
        <v>6.75</v>
      </c>
      <c r="F4279">
        <v>6.8</v>
      </c>
      <c r="G4279">
        <v>14096150</v>
      </c>
      <c r="H4279">
        <v>6.8632999999999997</v>
      </c>
    </row>
    <row r="4280" spans="1:8" x14ac:dyDescent="0.3">
      <c r="A4280" t="s">
        <v>550</v>
      </c>
      <c r="B4280" t="s">
        <v>723</v>
      </c>
      <c r="C4280">
        <v>7.04</v>
      </c>
      <c r="D4280">
        <v>7.48</v>
      </c>
      <c r="E4280">
        <v>6.95</v>
      </c>
      <c r="F4280">
        <v>7.44</v>
      </c>
      <c r="G4280">
        <v>30610510</v>
      </c>
      <c r="H4280">
        <v>7.29</v>
      </c>
    </row>
    <row r="4281" spans="1:8" x14ac:dyDescent="0.3">
      <c r="A4281" t="s">
        <v>550</v>
      </c>
      <c r="B4281" t="s">
        <v>724</v>
      </c>
      <c r="C4281">
        <v>7.41</v>
      </c>
      <c r="D4281">
        <v>7.57</v>
      </c>
      <c r="E4281">
        <v>7.16</v>
      </c>
      <c r="F4281">
        <v>7.22</v>
      </c>
      <c r="G4281">
        <v>18963960</v>
      </c>
      <c r="H4281">
        <v>7.3167</v>
      </c>
    </row>
    <row r="4282" spans="1:8" x14ac:dyDescent="0.3">
      <c r="A4282" t="s">
        <v>550</v>
      </c>
      <c r="B4282" t="s">
        <v>725</v>
      </c>
      <c r="C4282">
        <v>7.22</v>
      </c>
      <c r="D4282">
        <v>7.44</v>
      </c>
      <c r="E4282">
        <v>7.16</v>
      </c>
      <c r="F4282">
        <v>7.26</v>
      </c>
      <c r="G4282">
        <v>16228610</v>
      </c>
      <c r="H4282">
        <v>7.2866999999999997</v>
      </c>
    </row>
    <row r="4283" spans="1:8" x14ac:dyDescent="0.3">
      <c r="A4283" t="s">
        <v>550</v>
      </c>
      <c r="B4283" t="s">
        <v>242</v>
      </c>
      <c r="C4283">
        <v>7.23</v>
      </c>
      <c r="D4283">
        <v>7.23</v>
      </c>
      <c r="E4283">
        <v>7.06</v>
      </c>
      <c r="F4283">
        <v>7.22</v>
      </c>
      <c r="G4283">
        <v>12020520</v>
      </c>
      <c r="H4283">
        <v>7.17</v>
      </c>
    </row>
    <row r="4284" spans="1:8" x14ac:dyDescent="0.3">
      <c r="A4284" t="s">
        <v>550</v>
      </c>
      <c r="B4284" t="s">
        <v>726</v>
      </c>
      <c r="C4284">
        <v>7.25</v>
      </c>
      <c r="D4284">
        <v>7.46</v>
      </c>
      <c r="E4284">
        <v>7.22</v>
      </c>
      <c r="F4284">
        <v>7.33</v>
      </c>
      <c r="G4284">
        <v>11745000</v>
      </c>
      <c r="H4284">
        <v>7.3367000000000004</v>
      </c>
    </row>
    <row r="4285" spans="1:8" x14ac:dyDescent="0.3">
      <c r="A4285" t="s">
        <v>550</v>
      </c>
      <c r="B4285" t="s">
        <v>727</v>
      </c>
      <c r="C4285">
        <v>7.39</v>
      </c>
      <c r="D4285">
        <v>7.69</v>
      </c>
      <c r="E4285">
        <v>7.22</v>
      </c>
      <c r="F4285">
        <v>7.24</v>
      </c>
      <c r="G4285">
        <v>18233640</v>
      </c>
      <c r="H4285">
        <v>7.3833000000000002</v>
      </c>
    </row>
    <row r="4286" spans="1:8" x14ac:dyDescent="0.3">
      <c r="A4286" t="s">
        <v>550</v>
      </c>
      <c r="B4286" t="s">
        <v>728</v>
      </c>
      <c r="C4286">
        <v>7.25</v>
      </c>
      <c r="D4286">
        <v>7.3</v>
      </c>
      <c r="E4286">
        <v>7.06</v>
      </c>
      <c r="F4286">
        <v>7.12</v>
      </c>
      <c r="G4286">
        <v>9980782</v>
      </c>
      <c r="H4286">
        <v>7.16</v>
      </c>
    </row>
    <row r="4287" spans="1:8" x14ac:dyDescent="0.3">
      <c r="A4287" t="s">
        <v>550</v>
      </c>
      <c r="B4287" t="s">
        <v>729</v>
      </c>
      <c r="C4287">
        <v>7.17</v>
      </c>
      <c r="D4287">
        <v>7.39</v>
      </c>
      <c r="E4287">
        <v>7.12</v>
      </c>
      <c r="F4287">
        <v>7.37</v>
      </c>
      <c r="G4287">
        <v>11515840</v>
      </c>
      <c r="H4287">
        <v>7.2933000000000003</v>
      </c>
    </row>
    <row r="4288" spans="1:8" x14ac:dyDescent="0.3">
      <c r="A4288" t="s">
        <v>550</v>
      </c>
      <c r="B4288" t="s">
        <v>730</v>
      </c>
      <c r="C4288">
        <v>7.32</v>
      </c>
      <c r="D4288">
        <v>7.61</v>
      </c>
      <c r="E4288">
        <v>7.25</v>
      </c>
      <c r="F4288">
        <v>7.37</v>
      </c>
      <c r="G4288">
        <v>14360720</v>
      </c>
      <c r="H4288">
        <v>7.41</v>
      </c>
    </row>
    <row r="4289" spans="1:8" x14ac:dyDescent="0.3">
      <c r="A4289" t="s">
        <v>550</v>
      </c>
      <c r="B4289" t="s">
        <v>731</v>
      </c>
      <c r="C4289">
        <v>7.37</v>
      </c>
      <c r="D4289">
        <v>7.67</v>
      </c>
      <c r="E4289">
        <v>7.26</v>
      </c>
      <c r="F4289">
        <v>7.43</v>
      </c>
      <c r="G4289">
        <v>14867810</v>
      </c>
      <c r="H4289">
        <v>7.4532999999999996</v>
      </c>
    </row>
    <row r="4290" spans="1:8" x14ac:dyDescent="0.3">
      <c r="A4290" t="s">
        <v>550</v>
      </c>
      <c r="B4290" t="s">
        <v>732</v>
      </c>
      <c r="C4290">
        <v>7.51</v>
      </c>
      <c r="D4290">
        <v>7.51</v>
      </c>
      <c r="E4290">
        <v>7.11</v>
      </c>
      <c r="F4290">
        <v>7.16</v>
      </c>
      <c r="G4290">
        <v>11996320</v>
      </c>
      <c r="H4290">
        <v>7.26</v>
      </c>
    </row>
    <row r="4291" spans="1:8" x14ac:dyDescent="0.3">
      <c r="A4291" t="s">
        <v>550</v>
      </c>
      <c r="B4291" t="s">
        <v>733</v>
      </c>
      <c r="C4291">
        <v>7.16</v>
      </c>
      <c r="D4291">
        <v>7.33</v>
      </c>
      <c r="E4291">
        <v>7.11</v>
      </c>
      <c r="F4291">
        <v>7.19</v>
      </c>
      <c r="G4291">
        <v>8567571</v>
      </c>
      <c r="H4291">
        <v>7.21</v>
      </c>
    </row>
    <row r="4292" spans="1:8" x14ac:dyDescent="0.3">
      <c r="A4292" t="s">
        <v>550</v>
      </c>
      <c r="B4292" t="s">
        <v>734</v>
      </c>
      <c r="C4292">
        <v>7.21</v>
      </c>
      <c r="D4292">
        <v>7.39</v>
      </c>
      <c r="E4292">
        <v>7.2</v>
      </c>
      <c r="F4292">
        <v>7.22</v>
      </c>
      <c r="G4292">
        <v>8191295</v>
      </c>
      <c r="H4292">
        <v>7.27</v>
      </c>
    </row>
    <row r="4293" spans="1:8" x14ac:dyDescent="0.3">
      <c r="A4293" t="s">
        <v>550</v>
      </c>
      <c r="B4293" t="s">
        <v>735</v>
      </c>
      <c r="C4293">
        <v>7.22</v>
      </c>
      <c r="D4293">
        <v>7.49</v>
      </c>
      <c r="E4293">
        <v>7.08</v>
      </c>
      <c r="F4293">
        <v>7.34</v>
      </c>
      <c r="G4293">
        <v>11390120</v>
      </c>
      <c r="H4293">
        <v>7.3033000000000001</v>
      </c>
    </row>
    <row r="4294" spans="1:8" x14ac:dyDescent="0.3">
      <c r="A4294" t="s">
        <v>551</v>
      </c>
      <c r="B4294" t="s">
        <v>696</v>
      </c>
      <c r="C4294">
        <v>6.72</v>
      </c>
      <c r="D4294">
        <v>6.89</v>
      </c>
      <c r="E4294">
        <v>6.72</v>
      </c>
      <c r="F4294">
        <v>6.86</v>
      </c>
      <c r="G4294">
        <v>2447979</v>
      </c>
      <c r="H4294">
        <v>6.8232999999999997</v>
      </c>
    </row>
    <row r="4295" spans="1:8" x14ac:dyDescent="0.3">
      <c r="A4295" t="s">
        <v>551</v>
      </c>
      <c r="B4295" t="s">
        <v>697</v>
      </c>
      <c r="C4295">
        <v>6.77</v>
      </c>
      <c r="D4295">
        <v>6.91</v>
      </c>
      <c r="E4295">
        <v>6.77</v>
      </c>
      <c r="F4295">
        <v>6.8</v>
      </c>
      <c r="G4295">
        <v>2228720</v>
      </c>
      <c r="H4295">
        <v>6.8266999999999998</v>
      </c>
    </row>
    <row r="4296" spans="1:8" x14ac:dyDescent="0.3">
      <c r="A4296" t="s">
        <v>551</v>
      </c>
      <c r="B4296" t="s">
        <v>698</v>
      </c>
      <c r="C4296">
        <v>6.84</v>
      </c>
      <c r="D4296">
        <v>6.93</v>
      </c>
      <c r="E4296">
        <v>6.79</v>
      </c>
      <c r="F4296">
        <v>6.9</v>
      </c>
      <c r="G4296">
        <v>3204957</v>
      </c>
      <c r="H4296">
        <v>6.8733000000000004</v>
      </c>
    </row>
    <row r="4297" spans="1:8" x14ac:dyDescent="0.3">
      <c r="A4297" t="s">
        <v>551</v>
      </c>
      <c r="B4297" t="s">
        <v>699</v>
      </c>
      <c r="C4297">
        <v>6.93</v>
      </c>
      <c r="D4297">
        <v>6.95</v>
      </c>
      <c r="E4297">
        <v>6.8</v>
      </c>
      <c r="F4297">
        <v>6.85</v>
      </c>
      <c r="G4297">
        <v>2922739</v>
      </c>
      <c r="H4297">
        <v>6.8666999999999998</v>
      </c>
    </row>
    <row r="4298" spans="1:8" x14ac:dyDescent="0.3">
      <c r="A4298" t="s">
        <v>551</v>
      </c>
      <c r="B4298" t="s">
        <v>700</v>
      </c>
      <c r="C4298">
        <v>6.82</v>
      </c>
      <c r="D4298">
        <v>6.92</v>
      </c>
      <c r="E4298">
        <v>6.77</v>
      </c>
      <c r="F4298">
        <v>6.89</v>
      </c>
      <c r="G4298">
        <v>2311606</v>
      </c>
      <c r="H4298">
        <v>6.86</v>
      </c>
    </row>
    <row r="4299" spans="1:8" x14ac:dyDescent="0.3">
      <c r="A4299" t="s">
        <v>551</v>
      </c>
      <c r="B4299" t="s">
        <v>77</v>
      </c>
      <c r="C4299">
        <v>6.76</v>
      </c>
      <c r="D4299">
        <v>6.99</v>
      </c>
      <c r="E4299">
        <v>6.67</v>
      </c>
      <c r="F4299">
        <v>6.91</v>
      </c>
      <c r="G4299">
        <v>2703173</v>
      </c>
      <c r="H4299">
        <v>6.8567</v>
      </c>
    </row>
    <row r="4300" spans="1:8" x14ac:dyDescent="0.3">
      <c r="A4300" t="s">
        <v>551</v>
      </c>
      <c r="B4300" t="s">
        <v>701</v>
      </c>
      <c r="C4300">
        <v>6.96</v>
      </c>
      <c r="D4300">
        <v>7.16</v>
      </c>
      <c r="E4300">
        <v>6.95</v>
      </c>
      <c r="F4300">
        <v>7.12</v>
      </c>
      <c r="G4300">
        <v>4070392</v>
      </c>
      <c r="H4300">
        <v>7.0766999999999998</v>
      </c>
    </row>
    <row r="4301" spans="1:8" x14ac:dyDescent="0.3">
      <c r="A4301" t="s">
        <v>551</v>
      </c>
      <c r="B4301" t="s">
        <v>702</v>
      </c>
      <c r="C4301">
        <v>7.13</v>
      </c>
      <c r="D4301">
        <v>7.21</v>
      </c>
      <c r="E4301">
        <v>6.97</v>
      </c>
      <c r="F4301">
        <v>6.97</v>
      </c>
      <c r="G4301">
        <v>3760597</v>
      </c>
      <c r="H4301">
        <v>7.05</v>
      </c>
    </row>
    <row r="4302" spans="1:8" x14ac:dyDescent="0.3">
      <c r="A4302" t="s">
        <v>551</v>
      </c>
      <c r="B4302" t="s">
        <v>139</v>
      </c>
      <c r="C4302">
        <v>6.95</v>
      </c>
      <c r="D4302">
        <v>7.04</v>
      </c>
      <c r="E4302">
        <v>6.77</v>
      </c>
      <c r="F4302">
        <v>6.82</v>
      </c>
      <c r="G4302">
        <v>2999564</v>
      </c>
      <c r="H4302">
        <v>6.8766999999999996</v>
      </c>
    </row>
    <row r="4303" spans="1:8" x14ac:dyDescent="0.3">
      <c r="A4303" t="s">
        <v>551</v>
      </c>
      <c r="B4303" t="s">
        <v>156</v>
      </c>
      <c r="C4303">
        <v>6.8</v>
      </c>
      <c r="D4303">
        <v>6.92</v>
      </c>
      <c r="E4303">
        <v>6.71</v>
      </c>
      <c r="F4303">
        <v>6.84</v>
      </c>
      <c r="G4303">
        <v>1919964</v>
      </c>
      <c r="H4303">
        <v>6.8232999999999997</v>
      </c>
    </row>
    <row r="4304" spans="1:8" x14ac:dyDescent="0.3">
      <c r="A4304" t="s">
        <v>551</v>
      </c>
      <c r="B4304" t="s">
        <v>703</v>
      </c>
      <c r="C4304">
        <v>6.86</v>
      </c>
      <c r="D4304">
        <v>7.09</v>
      </c>
      <c r="E4304">
        <v>6.86</v>
      </c>
      <c r="F4304">
        <v>7.09</v>
      </c>
      <c r="G4304">
        <v>3023905</v>
      </c>
      <c r="H4304">
        <v>7.0133000000000001</v>
      </c>
    </row>
    <row r="4305" spans="1:8" x14ac:dyDescent="0.3">
      <c r="A4305" t="s">
        <v>551</v>
      </c>
      <c r="B4305" t="s">
        <v>223</v>
      </c>
      <c r="C4305">
        <v>7.13</v>
      </c>
      <c r="D4305">
        <v>7.13</v>
      </c>
      <c r="E4305">
        <v>7</v>
      </c>
      <c r="F4305">
        <v>7.1</v>
      </c>
      <c r="G4305">
        <v>1430400</v>
      </c>
      <c r="H4305">
        <v>7.0766999999999998</v>
      </c>
    </row>
    <row r="4306" spans="1:8" x14ac:dyDescent="0.3">
      <c r="A4306" t="s">
        <v>551</v>
      </c>
      <c r="B4306" t="s">
        <v>228</v>
      </c>
      <c r="C4306">
        <v>7.03</v>
      </c>
      <c r="D4306">
        <v>7.33</v>
      </c>
      <c r="E4306">
        <v>7</v>
      </c>
      <c r="F4306">
        <v>7.17</v>
      </c>
      <c r="G4306">
        <v>6447949</v>
      </c>
      <c r="H4306">
        <v>7.1666999999999996</v>
      </c>
    </row>
    <row r="4307" spans="1:8" x14ac:dyDescent="0.3">
      <c r="A4307" t="s">
        <v>551</v>
      </c>
      <c r="B4307" t="s">
        <v>704</v>
      </c>
      <c r="C4307">
        <v>7.25</v>
      </c>
      <c r="D4307">
        <v>7.31</v>
      </c>
      <c r="E4307">
        <v>7.18</v>
      </c>
      <c r="F4307">
        <v>7.25</v>
      </c>
      <c r="G4307">
        <v>3241836</v>
      </c>
      <c r="H4307">
        <v>7.2466999999999997</v>
      </c>
    </row>
    <row r="4308" spans="1:8" x14ac:dyDescent="0.3">
      <c r="A4308" t="s">
        <v>551</v>
      </c>
      <c r="B4308" t="s">
        <v>705</v>
      </c>
      <c r="C4308">
        <v>7.25</v>
      </c>
      <c r="D4308">
        <v>7.26</v>
      </c>
      <c r="E4308">
        <v>7.1</v>
      </c>
      <c r="F4308">
        <v>7.11</v>
      </c>
      <c r="G4308">
        <v>2499409</v>
      </c>
      <c r="H4308">
        <v>7.1566999999999998</v>
      </c>
    </row>
    <row r="4309" spans="1:8" x14ac:dyDescent="0.3">
      <c r="A4309" t="s">
        <v>551</v>
      </c>
      <c r="B4309" t="s">
        <v>706</v>
      </c>
      <c r="C4309">
        <v>7.12</v>
      </c>
      <c r="D4309">
        <v>7.44</v>
      </c>
      <c r="E4309">
        <v>7.12</v>
      </c>
      <c r="F4309">
        <v>7.33</v>
      </c>
      <c r="G4309">
        <v>2699341</v>
      </c>
      <c r="H4309">
        <v>7.2967000000000004</v>
      </c>
    </row>
    <row r="4310" spans="1:8" x14ac:dyDescent="0.3">
      <c r="A4310" t="s">
        <v>551</v>
      </c>
      <c r="B4310" t="s">
        <v>265</v>
      </c>
      <c r="C4310">
        <v>7.34</v>
      </c>
      <c r="D4310">
        <v>7.39</v>
      </c>
      <c r="E4310">
        <v>7.23</v>
      </c>
      <c r="F4310">
        <v>7.28</v>
      </c>
      <c r="G4310">
        <v>1478350</v>
      </c>
      <c r="H4310">
        <v>7.3</v>
      </c>
    </row>
    <row r="4311" spans="1:8" x14ac:dyDescent="0.3">
      <c r="A4311" t="s">
        <v>551</v>
      </c>
      <c r="B4311" t="s">
        <v>707</v>
      </c>
      <c r="C4311">
        <v>7.28</v>
      </c>
      <c r="D4311">
        <v>7.68</v>
      </c>
      <c r="E4311">
        <v>7.17</v>
      </c>
      <c r="F4311">
        <v>7.2</v>
      </c>
      <c r="G4311">
        <v>5593226</v>
      </c>
      <c r="H4311">
        <v>7.35</v>
      </c>
    </row>
    <row r="4312" spans="1:8" x14ac:dyDescent="0.3">
      <c r="A4312" t="s">
        <v>551</v>
      </c>
      <c r="B4312" t="s">
        <v>271</v>
      </c>
      <c r="C4312">
        <v>7.16</v>
      </c>
      <c r="D4312">
        <v>7.4</v>
      </c>
      <c r="E4312">
        <v>6.85</v>
      </c>
      <c r="F4312">
        <v>6.85</v>
      </c>
      <c r="G4312">
        <v>3539798</v>
      </c>
      <c r="H4312">
        <v>7.0332999999999997</v>
      </c>
    </row>
    <row r="4313" spans="1:8" x14ac:dyDescent="0.3">
      <c r="A4313" t="s">
        <v>551</v>
      </c>
      <c r="B4313" t="s">
        <v>708</v>
      </c>
      <c r="C4313">
        <v>6.9</v>
      </c>
      <c r="D4313">
        <v>7.12</v>
      </c>
      <c r="E4313">
        <v>6.87</v>
      </c>
      <c r="F4313">
        <v>6.93</v>
      </c>
      <c r="G4313">
        <v>1040164</v>
      </c>
      <c r="H4313">
        <v>6.9733000000000001</v>
      </c>
    </row>
    <row r="4314" spans="1:8" x14ac:dyDescent="0.3">
      <c r="A4314" t="s">
        <v>551</v>
      </c>
      <c r="B4314" t="s">
        <v>709</v>
      </c>
      <c r="C4314">
        <v>6.94</v>
      </c>
      <c r="D4314">
        <v>7.23</v>
      </c>
      <c r="E4314">
        <v>6.91</v>
      </c>
      <c r="F4314">
        <v>7.16</v>
      </c>
      <c r="G4314">
        <v>2706545</v>
      </c>
      <c r="H4314">
        <v>7.1</v>
      </c>
    </row>
    <row r="4315" spans="1:8" x14ac:dyDescent="0.3">
      <c r="A4315" t="s">
        <v>551</v>
      </c>
      <c r="B4315" t="s">
        <v>283</v>
      </c>
      <c r="C4315">
        <v>7.18</v>
      </c>
      <c r="D4315">
        <v>7.5</v>
      </c>
      <c r="E4315">
        <v>7.08</v>
      </c>
      <c r="F4315">
        <v>7.29</v>
      </c>
      <c r="G4315">
        <v>4693228</v>
      </c>
      <c r="H4315">
        <v>7.29</v>
      </c>
    </row>
    <row r="4316" spans="1:8" x14ac:dyDescent="0.3">
      <c r="A4316" t="s">
        <v>551</v>
      </c>
      <c r="B4316" t="s">
        <v>290</v>
      </c>
      <c r="C4316">
        <v>7.29</v>
      </c>
      <c r="D4316">
        <v>7.61</v>
      </c>
      <c r="E4316">
        <v>6.82</v>
      </c>
      <c r="F4316">
        <v>6.82</v>
      </c>
      <c r="G4316">
        <v>8625897</v>
      </c>
      <c r="H4316">
        <v>7.0833000000000004</v>
      </c>
    </row>
    <row r="4317" spans="1:8" x14ac:dyDescent="0.3">
      <c r="A4317" t="s">
        <v>551</v>
      </c>
      <c r="B4317" t="s">
        <v>710</v>
      </c>
      <c r="C4317">
        <v>7.2</v>
      </c>
      <c r="D4317">
        <v>7.22</v>
      </c>
      <c r="E4317">
        <v>6.85</v>
      </c>
      <c r="F4317">
        <v>6.97</v>
      </c>
      <c r="G4317">
        <v>2742824</v>
      </c>
      <c r="H4317">
        <v>7.0133000000000001</v>
      </c>
    </row>
    <row r="4318" spans="1:8" x14ac:dyDescent="0.3">
      <c r="A4318" t="s">
        <v>551</v>
      </c>
      <c r="B4318" t="s">
        <v>512</v>
      </c>
      <c r="C4318">
        <v>6.98</v>
      </c>
      <c r="D4318">
        <v>7.06</v>
      </c>
      <c r="E4318">
        <v>6.79</v>
      </c>
      <c r="F4318">
        <v>6.81</v>
      </c>
      <c r="G4318">
        <v>2626043</v>
      </c>
      <c r="H4318">
        <v>6.8867000000000003</v>
      </c>
    </row>
    <row r="4319" spans="1:8" x14ac:dyDescent="0.3">
      <c r="A4319" t="s">
        <v>551</v>
      </c>
      <c r="B4319" t="s">
        <v>91</v>
      </c>
      <c r="C4319">
        <v>6.15</v>
      </c>
      <c r="D4319">
        <v>6.96</v>
      </c>
      <c r="E4319">
        <v>6.15</v>
      </c>
      <c r="F4319">
        <v>6.36</v>
      </c>
      <c r="G4319">
        <v>2733115</v>
      </c>
      <c r="H4319">
        <v>6.49</v>
      </c>
    </row>
    <row r="4320" spans="1:8" x14ac:dyDescent="0.3">
      <c r="A4320" t="s">
        <v>551</v>
      </c>
      <c r="B4320" t="s">
        <v>93</v>
      </c>
      <c r="C4320">
        <v>6.34</v>
      </c>
      <c r="D4320">
        <v>6.5</v>
      </c>
      <c r="E4320">
        <v>6.21</v>
      </c>
      <c r="F4320">
        <v>6.22</v>
      </c>
      <c r="G4320">
        <v>1497192</v>
      </c>
      <c r="H4320">
        <v>6.31</v>
      </c>
    </row>
    <row r="4321" spans="1:8" x14ac:dyDescent="0.3">
      <c r="A4321" t="s">
        <v>551</v>
      </c>
      <c r="B4321" t="s">
        <v>711</v>
      </c>
      <c r="C4321">
        <v>6.22</v>
      </c>
      <c r="D4321">
        <v>6.52</v>
      </c>
      <c r="E4321">
        <v>6.17</v>
      </c>
      <c r="F4321">
        <v>6.43</v>
      </c>
      <c r="G4321">
        <v>2154302</v>
      </c>
      <c r="H4321">
        <v>6.3733000000000004</v>
      </c>
    </row>
    <row r="4322" spans="1:8" x14ac:dyDescent="0.3">
      <c r="A4322" t="s">
        <v>551</v>
      </c>
      <c r="B4322" t="s">
        <v>712</v>
      </c>
      <c r="C4322">
        <v>6.39</v>
      </c>
      <c r="D4322">
        <v>6.58</v>
      </c>
      <c r="E4322">
        <v>6.39</v>
      </c>
      <c r="F4322">
        <v>6.45</v>
      </c>
      <c r="G4322">
        <v>1709035</v>
      </c>
      <c r="H4322">
        <v>6.4733000000000001</v>
      </c>
    </row>
    <row r="4323" spans="1:8" x14ac:dyDescent="0.3">
      <c r="A4323" t="s">
        <v>551</v>
      </c>
      <c r="B4323" t="s">
        <v>162</v>
      </c>
      <c r="C4323">
        <v>6.45</v>
      </c>
      <c r="D4323">
        <v>6.5</v>
      </c>
      <c r="E4323">
        <v>6.27</v>
      </c>
      <c r="F4323">
        <v>6.31</v>
      </c>
      <c r="G4323">
        <v>812869</v>
      </c>
      <c r="H4323">
        <v>6.36</v>
      </c>
    </row>
    <row r="4324" spans="1:8" x14ac:dyDescent="0.3">
      <c r="A4324" t="s">
        <v>551</v>
      </c>
      <c r="B4324" t="s">
        <v>220</v>
      </c>
      <c r="C4324">
        <v>6.21</v>
      </c>
      <c r="D4324">
        <v>6.5</v>
      </c>
      <c r="E4324">
        <v>6.17</v>
      </c>
      <c r="F4324">
        <v>6.38</v>
      </c>
      <c r="G4324">
        <v>749018</v>
      </c>
      <c r="H4324">
        <v>6.35</v>
      </c>
    </row>
    <row r="4325" spans="1:8" x14ac:dyDescent="0.3">
      <c r="A4325" t="s">
        <v>551</v>
      </c>
      <c r="B4325" t="s">
        <v>713</v>
      </c>
      <c r="C4325">
        <v>6.41</v>
      </c>
      <c r="D4325">
        <v>6.63</v>
      </c>
      <c r="E4325">
        <v>6.41</v>
      </c>
      <c r="F4325">
        <v>6.48</v>
      </c>
      <c r="G4325">
        <v>2580209</v>
      </c>
      <c r="H4325">
        <v>6.5067000000000004</v>
      </c>
    </row>
    <row r="4326" spans="1:8" x14ac:dyDescent="0.3">
      <c r="A4326" t="s">
        <v>551</v>
      </c>
      <c r="B4326" t="s">
        <v>714</v>
      </c>
      <c r="C4326">
        <v>6.48</v>
      </c>
      <c r="D4326">
        <v>6.55</v>
      </c>
      <c r="E4326">
        <v>6.43</v>
      </c>
      <c r="F4326">
        <v>6.44</v>
      </c>
      <c r="G4326">
        <v>1033382</v>
      </c>
      <c r="H4326">
        <v>6.4733000000000001</v>
      </c>
    </row>
    <row r="4327" spans="1:8" x14ac:dyDescent="0.3">
      <c r="A4327" t="s">
        <v>551</v>
      </c>
      <c r="B4327" t="s">
        <v>715</v>
      </c>
      <c r="C4327">
        <v>6.46</v>
      </c>
      <c r="D4327">
        <v>6.54</v>
      </c>
      <c r="E4327">
        <v>6.14</v>
      </c>
      <c r="F4327">
        <v>6.41</v>
      </c>
      <c r="G4327">
        <v>1350498</v>
      </c>
      <c r="H4327">
        <v>6.3632999999999997</v>
      </c>
    </row>
    <row r="4328" spans="1:8" x14ac:dyDescent="0.3">
      <c r="A4328" t="s">
        <v>551</v>
      </c>
      <c r="B4328" t="s">
        <v>235</v>
      </c>
      <c r="C4328">
        <v>6.4</v>
      </c>
      <c r="D4328">
        <v>6.43</v>
      </c>
      <c r="E4328">
        <v>6.22</v>
      </c>
      <c r="F4328">
        <v>6.33</v>
      </c>
      <c r="G4328">
        <v>1154655</v>
      </c>
      <c r="H4328">
        <v>6.3266999999999998</v>
      </c>
    </row>
    <row r="4329" spans="1:8" x14ac:dyDescent="0.3">
      <c r="A4329" t="s">
        <v>551</v>
      </c>
      <c r="B4329" t="s">
        <v>259</v>
      </c>
      <c r="C4329">
        <v>6.33</v>
      </c>
      <c r="D4329">
        <v>6.39</v>
      </c>
      <c r="E4329">
        <v>6.02</v>
      </c>
      <c r="F4329">
        <v>6.19</v>
      </c>
      <c r="G4329">
        <v>1877410</v>
      </c>
      <c r="H4329">
        <v>6.2</v>
      </c>
    </row>
    <row r="4330" spans="1:8" x14ac:dyDescent="0.3">
      <c r="A4330" t="s">
        <v>551</v>
      </c>
      <c r="B4330" t="s">
        <v>716</v>
      </c>
      <c r="C4330">
        <v>6.21</v>
      </c>
      <c r="D4330">
        <v>6.36</v>
      </c>
      <c r="E4330">
        <v>6.2</v>
      </c>
      <c r="F4330">
        <v>6.31</v>
      </c>
      <c r="G4330">
        <v>1031307</v>
      </c>
      <c r="H4330">
        <v>6.29</v>
      </c>
    </row>
    <row r="4331" spans="1:8" x14ac:dyDescent="0.3">
      <c r="A4331" t="s">
        <v>551</v>
      </c>
      <c r="B4331" t="s">
        <v>269</v>
      </c>
      <c r="C4331">
        <v>6.31</v>
      </c>
      <c r="D4331">
        <v>6.39</v>
      </c>
      <c r="E4331">
        <v>6.28</v>
      </c>
      <c r="F4331">
        <v>6.32</v>
      </c>
      <c r="G4331">
        <v>649903</v>
      </c>
      <c r="H4331">
        <v>6.33</v>
      </c>
    </row>
    <row r="4332" spans="1:8" x14ac:dyDescent="0.3">
      <c r="A4332" t="s">
        <v>551</v>
      </c>
      <c r="B4332" t="s">
        <v>282</v>
      </c>
      <c r="C4332">
        <v>6.32</v>
      </c>
      <c r="D4332">
        <v>6.33</v>
      </c>
      <c r="E4332">
        <v>6.25</v>
      </c>
      <c r="F4332">
        <v>6.29</v>
      </c>
      <c r="G4332">
        <v>228414</v>
      </c>
      <c r="H4332">
        <v>6.29</v>
      </c>
    </row>
    <row r="4333" spans="1:8" x14ac:dyDescent="0.3">
      <c r="A4333" t="s">
        <v>551</v>
      </c>
      <c r="B4333" t="s">
        <v>717</v>
      </c>
      <c r="C4333">
        <v>6.21</v>
      </c>
      <c r="D4333">
        <v>6.66</v>
      </c>
      <c r="E4333">
        <v>6.1</v>
      </c>
      <c r="F4333">
        <v>6.51</v>
      </c>
      <c r="G4333">
        <v>8303831</v>
      </c>
      <c r="H4333">
        <v>6.4233000000000002</v>
      </c>
    </row>
    <row r="4334" spans="1:8" x14ac:dyDescent="0.3">
      <c r="A4334" t="s">
        <v>551</v>
      </c>
      <c r="B4334" t="s">
        <v>285</v>
      </c>
      <c r="C4334">
        <v>6.6</v>
      </c>
      <c r="D4334">
        <v>6.87</v>
      </c>
      <c r="E4334">
        <v>6.54</v>
      </c>
      <c r="F4334">
        <v>6.55</v>
      </c>
      <c r="G4334">
        <v>5756331</v>
      </c>
      <c r="H4334">
        <v>6.6532999999999998</v>
      </c>
    </row>
    <row r="4335" spans="1:8" x14ac:dyDescent="0.3">
      <c r="A4335" t="s">
        <v>551</v>
      </c>
      <c r="B4335" t="s">
        <v>718</v>
      </c>
      <c r="C4335">
        <v>6.6</v>
      </c>
      <c r="D4335">
        <v>6.78</v>
      </c>
      <c r="E4335">
        <v>6.45</v>
      </c>
      <c r="F4335">
        <v>6.46</v>
      </c>
      <c r="G4335">
        <v>4519653</v>
      </c>
      <c r="H4335">
        <v>6.5632999999999999</v>
      </c>
    </row>
    <row r="4336" spans="1:8" x14ac:dyDescent="0.3">
      <c r="A4336" t="s">
        <v>551</v>
      </c>
      <c r="B4336" t="s">
        <v>291</v>
      </c>
      <c r="C4336">
        <v>6.47</v>
      </c>
      <c r="D4336">
        <v>6.54</v>
      </c>
      <c r="E4336">
        <v>6.41</v>
      </c>
      <c r="F4336">
        <v>6.41</v>
      </c>
      <c r="G4336">
        <v>1228096</v>
      </c>
      <c r="H4336">
        <v>6.4532999999999996</v>
      </c>
    </row>
    <row r="4337" spans="1:8" x14ac:dyDescent="0.3">
      <c r="A4337" t="s">
        <v>551</v>
      </c>
      <c r="B4337" t="s">
        <v>295</v>
      </c>
      <c r="C4337">
        <v>6.45</v>
      </c>
      <c r="D4337">
        <v>6.52</v>
      </c>
      <c r="E4337">
        <v>6.31</v>
      </c>
      <c r="F4337">
        <v>6.32</v>
      </c>
      <c r="G4337">
        <v>1431452</v>
      </c>
      <c r="H4337">
        <v>6.3833000000000002</v>
      </c>
    </row>
    <row r="4338" spans="1:8" x14ac:dyDescent="0.3">
      <c r="A4338" t="s">
        <v>551</v>
      </c>
      <c r="B4338" t="s">
        <v>298</v>
      </c>
      <c r="C4338">
        <v>6.32</v>
      </c>
      <c r="D4338">
        <v>6.38</v>
      </c>
      <c r="E4338">
        <v>6.24</v>
      </c>
      <c r="F4338">
        <v>6.26</v>
      </c>
      <c r="G4338">
        <v>1500375</v>
      </c>
      <c r="H4338">
        <v>6.2933000000000003</v>
      </c>
    </row>
    <row r="4339" spans="1:8" x14ac:dyDescent="0.3">
      <c r="A4339" t="s">
        <v>551</v>
      </c>
      <c r="B4339" t="s">
        <v>719</v>
      </c>
      <c r="C4339">
        <v>6.27</v>
      </c>
      <c r="D4339">
        <v>6.36</v>
      </c>
      <c r="E4339">
        <v>6.27</v>
      </c>
      <c r="F4339">
        <v>6.34</v>
      </c>
      <c r="G4339">
        <v>1192133</v>
      </c>
      <c r="H4339">
        <v>6.3232999999999997</v>
      </c>
    </row>
    <row r="4340" spans="1:8" x14ac:dyDescent="0.3">
      <c r="A4340" t="s">
        <v>551</v>
      </c>
      <c r="B4340" t="s">
        <v>720</v>
      </c>
      <c r="C4340">
        <v>6.4</v>
      </c>
      <c r="D4340">
        <v>6.47</v>
      </c>
      <c r="E4340">
        <v>6.35</v>
      </c>
      <c r="F4340">
        <v>6.41</v>
      </c>
      <c r="G4340">
        <v>2870178</v>
      </c>
      <c r="H4340">
        <v>6.41</v>
      </c>
    </row>
    <row r="4341" spans="1:8" x14ac:dyDescent="0.3">
      <c r="A4341" t="s">
        <v>551</v>
      </c>
      <c r="B4341" t="s">
        <v>721</v>
      </c>
      <c r="C4341">
        <v>6.36</v>
      </c>
      <c r="D4341">
        <v>6.4</v>
      </c>
      <c r="E4341">
        <v>6.29</v>
      </c>
      <c r="F4341">
        <v>6.37</v>
      </c>
      <c r="G4341">
        <v>1635395</v>
      </c>
      <c r="H4341">
        <v>6.3532999999999999</v>
      </c>
    </row>
    <row r="4342" spans="1:8" x14ac:dyDescent="0.3">
      <c r="A4342" t="s">
        <v>551</v>
      </c>
      <c r="B4342" t="s">
        <v>96</v>
      </c>
      <c r="C4342">
        <v>6.4</v>
      </c>
      <c r="D4342">
        <v>6.59</v>
      </c>
      <c r="E4342">
        <v>6.39</v>
      </c>
      <c r="F4342">
        <v>6.46</v>
      </c>
      <c r="G4342">
        <v>2299594</v>
      </c>
      <c r="H4342">
        <v>6.48</v>
      </c>
    </row>
    <row r="4343" spans="1:8" x14ac:dyDescent="0.3">
      <c r="A4343" t="s">
        <v>551</v>
      </c>
      <c r="B4343" t="s">
        <v>722</v>
      </c>
      <c r="C4343">
        <v>6.51</v>
      </c>
      <c r="D4343">
        <v>6.53</v>
      </c>
      <c r="E4343">
        <v>6.43</v>
      </c>
      <c r="F4343">
        <v>6.43</v>
      </c>
      <c r="G4343">
        <v>1892834</v>
      </c>
      <c r="H4343">
        <v>6.4633000000000003</v>
      </c>
    </row>
    <row r="4344" spans="1:8" x14ac:dyDescent="0.3">
      <c r="A4344" t="s">
        <v>551</v>
      </c>
      <c r="B4344" t="s">
        <v>164</v>
      </c>
      <c r="C4344">
        <v>6.43</v>
      </c>
      <c r="D4344">
        <v>6.56</v>
      </c>
      <c r="E4344">
        <v>6.23</v>
      </c>
      <c r="F4344">
        <v>6.26</v>
      </c>
      <c r="G4344">
        <v>1166258</v>
      </c>
      <c r="H4344">
        <v>6.35</v>
      </c>
    </row>
    <row r="4345" spans="1:8" x14ac:dyDescent="0.3">
      <c r="A4345" t="s">
        <v>551</v>
      </c>
      <c r="B4345" t="s">
        <v>723</v>
      </c>
      <c r="C4345">
        <v>6.38</v>
      </c>
      <c r="D4345">
        <v>6.5</v>
      </c>
      <c r="E4345">
        <v>6.37</v>
      </c>
      <c r="F4345">
        <v>6.42</v>
      </c>
      <c r="G4345">
        <v>1591717</v>
      </c>
      <c r="H4345">
        <v>6.43</v>
      </c>
    </row>
    <row r="4346" spans="1:8" x14ac:dyDescent="0.3">
      <c r="A4346" t="s">
        <v>551</v>
      </c>
      <c r="B4346" t="s">
        <v>724</v>
      </c>
      <c r="C4346">
        <v>6.39</v>
      </c>
      <c r="D4346">
        <v>6.5</v>
      </c>
      <c r="E4346">
        <v>6.39</v>
      </c>
      <c r="F4346">
        <v>6.41</v>
      </c>
      <c r="G4346">
        <v>1840510</v>
      </c>
      <c r="H4346">
        <v>6.4333</v>
      </c>
    </row>
    <row r="4347" spans="1:8" x14ac:dyDescent="0.3">
      <c r="A4347" t="s">
        <v>551</v>
      </c>
      <c r="B4347" t="s">
        <v>725</v>
      </c>
      <c r="C4347">
        <v>6.43</v>
      </c>
      <c r="D4347">
        <v>6.53</v>
      </c>
      <c r="E4347">
        <v>6.43</v>
      </c>
      <c r="F4347">
        <v>6.5</v>
      </c>
      <c r="G4347">
        <v>1748759</v>
      </c>
      <c r="H4347">
        <v>6.4866999999999999</v>
      </c>
    </row>
    <row r="4348" spans="1:8" x14ac:dyDescent="0.3">
      <c r="A4348" t="s">
        <v>551</v>
      </c>
      <c r="B4348" t="s">
        <v>242</v>
      </c>
      <c r="C4348">
        <v>6.44</v>
      </c>
      <c r="D4348">
        <v>6.44</v>
      </c>
      <c r="E4348">
        <v>6.31</v>
      </c>
      <c r="F4348">
        <v>6.39</v>
      </c>
      <c r="G4348">
        <v>2005003</v>
      </c>
      <c r="H4348">
        <v>6.38</v>
      </c>
    </row>
    <row r="4349" spans="1:8" x14ac:dyDescent="0.3">
      <c r="A4349" t="s">
        <v>551</v>
      </c>
      <c r="B4349" t="s">
        <v>726</v>
      </c>
      <c r="C4349">
        <v>6.43</v>
      </c>
      <c r="D4349">
        <v>6.54</v>
      </c>
      <c r="E4349">
        <v>6.38</v>
      </c>
      <c r="F4349">
        <v>6.43</v>
      </c>
      <c r="G4349">
        <v>3739193</v>
      </c>
      <c r="H4349">
        <v>6.45</v>
      </c>
    </row>
    <row r="4350" spans="1:8" x14ac:dyDescent="0.3">
      <c r="A4350" t="s">
        <v>551</v>
      </c>
      <c r="B4350" t="s">
        <v>727</v>
      </c>
      <c r="C4350">
        <v>6.44</v>
      </c>
      <c r="D4350">
        <v>6.57</v>
      </c>
      <c r="E4350">
        <v>6.43</v>
      </c>
      <c r="F4350">
        <v>6.54</v>
      </c>
      <c r="G4350">
        <v>3940620</v>
      </c>
      <c r="H4350">
        <v>6.5133000000000001</v>
      </c>
    </row>
    <row r="4351" spans="1:8" x14ac:dyDescent="0.3">
      <c r="A4351" t="s">
        <v>551</v>
      </c>
      <c r="B4351" t="s">
        <v>728</v>
      </c>
      <c r="C4351">
        <v>6.54</v>
      </c>
      <c r="D4351">
        <v>6.72</v>
      </c>
      <c r="E4351">
        <v>6.54</v>
      </c>
      <c r="F4351">
        <v>6.62</v>
      </c>
      <c r="G4351">
        <v>4539124</v>
      </c>
      <c r="H4351">
        <v>6.6266999999999996</v>
      </c>
    </row>
    <row r="4352" spans="1:8" x14ac:dyDescent="0.3">
      <c r="A4352" t="s">
        <v>551</v>
      </c>
      <c r="B4352" t="s">
        <v>729</v>
      </c>
      <c r="C4352">
        <v>6.67</v>
      </c>
      <c r="D4352">
        <v>6.74</v>
      </c>
      <c r="E4352">
        <v>6.59</v>
      </c>
      <c r="F4352">
        <v>6.68</v>
      </c>
      <c r="G4352">
        <v>4108870</v>
      </c>
      <c r="H4352">
        <v>6.67</v>
      </c>
    </row>
    <row r="4353" spans="1:8" x14ac:dyDescent="0.3">
      <c r="A4353" t="s">
        <v>551</v>
      </c>
      <c r="B4353" t="s">
        <v>730</v>
      </c>
      <c r="C4353">
        <v>6.64</v>
      </c>
      <c r="D4353">
        <v>6.67</v>
      </c>
      <c r="E4353">
        <v>6.55</v>
      </c>
      <c r="F4353">
        <v>6.58</v>
      </c>
      <c r="G4353">
        <v>3615661</v>
      </c>
      <c r="H4353">
        <v>6.6</v>
      </c>
    </row>
    <row r="4354" spans="1:8" x14ac:dyDescent="0.3">
      <c r="A4354" t="s">
        <v>551</v>
      </c>
      <c r="B4354" t="s">
        <v>731</v>
      </c>
      <c r="C4354">
        <v>6.59</v>
      </c>
      <c r="D4354">
        <v>6.81</v>
      </c>
      <c r="E4354">
        <v>6.59</v>
      </c>
      <c r="F4354">
        <v>6.73</v>
      </c>
      <c r="G4354">
        <v>6428907</v>
      </c>
      <c r="H4354">
        <v>6.71</v>
      </c>
    </row>
    <row r="4355" spans="1:8" x14ac:dyDescent="0.3">
      <c r="A4355" t="s">
        <v>551</v>
      </c>
      <c r="B4355" t="s">
        <v>732</v>
      </c>
      <c r="C4355">
        <v>6.74</v>
      </c>
      <c r="D4355">
        <v>6.76</v>
      </c>
      <c r="E4355">
        <v>6.53</v>
      </c>
      <c r="F4355">
        <v>6.59</v>
      </c>
      <c r="G4355">
        <v>3465137</v>
      </c>
      <c r="H4355">
        <v>6.6266999999999996</v>
      </c>
    </row>
    <row r="4356" spans="1:8" x14ac:dyDescent="0.3">
      <c r="A4356" t="s">
        <v>551</v>
      </c>
      <c r="B4356" t="s">
        <v>733</v>
      </c>
      <c r="C4356">
        <v>6.54</v>
      </c>
      <c r="D4356">
        <v>6.68</v>
      </c>
      <c r="E4356">
        <v>6.52</v>
      </c>
      <c r="F4356">
        <v>6.64</v>
      </c>
      <c r="G4356">
        <v>2860001</v>
      </c>
      <c r="H4356">
        <v>6.6132999999999997</v>
      </c>
    </row>
    <row r="4357" spans="1:8" x14ac:dyDescent="0.3">
      <c r="A4357" t="s">
        <v>551</v>
      </c>
      <c r="B4357" t="s">
        <v>734</v>
      </c>
      <c r="C4357">
        <v>6.64</v>
      </c>
      <c r="D4357">
        <v>6.78</v>
      </c>
      <c r="E4357">
        <v>6.63</v>
      </c>
      <c r="F4357">
        <v>6.64</v>
      </c>
      <c r="G4357">
        <v>2163612</v>
      </c>
      <c r="H4357">
        <v>6.6833</v>
      </c>
    </row>
    <row r="4358" spans="1:8" x14ac:dyDescent="0.3">
      <c r="A4358" t="s">
        <v>551</v>
      </c>
      <c r="B4358" t="s">
        <v>735</v>
      </c>
      <c r="C4358">
        <v>6.67</v>
      </c>
      <c r="D4358">
        <v>6.67</v>
      </c>
      <c r="E4358">
        <v>6.54</v>
      </c>
      <c r="F4358">
        <v>6.57</v>
      </c>
      <c r="G4358">
        <v>1163283</v>
      </c>
      <c r="H4358">
        <v>6.5933000000000002</v>
      </c>
    </row>
    <row r="4359" spans="1:8" x14ac:dyDescent="0.3">
      <c r="A4359" t="s">
        <v>275</v>
      </c>
      <c r="B4359" t="s">
        <v>696</v>
      </c>
      <c r="C4359">
        <v>88.5</v>
      </c>
      <c r="D4359">
        <v>89.85</v>
      </c>
      <c r="E4359">
        <v>87.9</v>
      </c>
      <c r="F4359">
        <v>89.5</v>
      </c>
      <c r="G4359">
        <v>149531</v>
      </c>
      <c r="H4359">
        <v>89.083299999999994</v>
      </c>
    </row>
    <row r="4360" spans="1:8" x14ac:dyDescent="0.3">
      <c r="A4360" t="s">
        <v>275</v>
      </c>
      <c r="B4360" t="s">
        <v>697</v>
      </c>
      <c r="C4360">
        <v>89.15</v>
      </c>
      <c r="D4360">
        <v>92.15</v>
      </c>
      <c r="E4360">
        <v>89.15</v>
      </c>
      <c r="F4360">
        <v>91</v>
      </c>
      <c r="G4360">
        <v>383646</v>
      </c>
      <c r="H4360">
        <v>90.7667</v>
      </c>
    </row>
    <row r="4361" spans="1:8" x14ac:dyDescent="0.3">
      <c r="A4361" t="s">
        <v>275</v>
      </c>
      <c r="B4361" t="s">
        <v>698</v>
      </c>
      <c r="C4361">
        <v>91.2</v>
      </c>
      <c r="D4361">
        <v>91.85</v>
      </c>
      <c r="E4361">
        <v>90.6</v>
      </c>
      <c r="F4361">
        <v>91</v>
      </c>
      <c r="G4361">
        <v>294072</v>
      </c>
      <c r="H4361">
        <v>91.15</v>
      </c>
    </row>
    <row r="4362" spans="1:8" x14ac:dyDescent="0.3">
      <c r="A4362" t="s">
        <v>275</v>
      </c>
      <c r="B4362" t="s">
        <v>699</v>
      </c>
      <c r="C4362">
        <v>91.9</v>
      </c>
      <c r="D4362">
        <v>93</v>
      </c>
      <c r="E4362">
        <v>90.8</v>
      </c>
      <c r="F4362">
        <v>92.95</v>
      </c>
      <c r="G4362">
        <v>312384</v>
      </c>
      <c r="H4362">
        <v>92.25</v>
      </c>
    </row>
    <row r="4363" spans="1:8" x14ac:dyDescent="0.3">
      <c r="A4363" t="s">
        <v>275</v>
      </c>
      <c r="B4363" t="s">
        <v>700</v>
      </c>
      <c r="C4363">
        <v>93</v>
      </c>
      <c r="D4363">
        <v>93.2</v>
      </c>
      <c r="E4363">
        <v>88.35</v>
      </c>
      <c r="F4363">
        <v>91.1</v>
      </c>
      <c r="G4363">
        <v>350382</v>
      </c>
      <c r="H4363">
        <v>90.883300000000006</v>
      </c>
    </row>
    <row r="4364" spans="1:8" x14ac:dyDescent="0.3">
      <c r="A4364" t="s">
        <v>275</v>
      </c>
      <c r="B4364" t="s">
        <v>77</v>
      </c>
      <c r="C4364">
        <v>90.1</v>
      </c>
      <c r="D4364">
        <v>92.15</v>
      </c>
      <c r="E4364">
        <v>89.5</v>
      </c>
      <c r="F4364">
        <v>91.45</v>
      </c>
      <c r="G4364">
        <v>209456</v>
      </c>
      <c r="H4364">
        <v>91.033299999999997</v>
      </c>
    </row>
    <row r="4365" spans="1:8" x14ac:dyDescent="0.3">
      <c r="A4365" t="s">
        <v>275</v>
      </c>
      <c r="B4365" t="s">
        <v>701</v>
      </c>
      <c r="C4365">
        <v>91.45</v>
      </c>
      <c r="D4365">
        <v>92.9</v>
      </c>
      <c r="E4365">
        <v>91.45</v>
      </c>
      <c r="F4365">
        <v>92.25</v>
      </c>
      <c r="G4365">
        <v>173791</v>
      </c>
      <c r="H4365">
        <v>92.2</v>
      </c>
    </row>
    <row r="4366" spans="1:8" x14ac:dyDescent="0.3">
      <c r="A4366" t="s">
        <v>275</v>
      </c>
      <c r="B4366" t="s">
        <v>702</v>
      </c>
      <c r="C4366">
        <v>93.5</v>
      </c>
      <c r="D4366">
        <v>94.05</v>
      </c>
      <c r="E4366">
        <v>92.5</v>
      </c>
      <c r="F4366">
        <v>93.3</v>
      </c>
      <c r="G4366">
        <v>187602</v>
      </c>
      <c r="H4366">
        <v>93.283299999999997</v>
      </c>
    </row>
    <row r="4367" spans="1:8" x14ac:dyDescent="0.3">
      <c r="A4367" t="s">
        <v>275</v>
      </c>
      <c r="B4367" t="s">
        <v>139</v>
      </c>
      <c r="C4367">
        <v>93.5</v>
      </c>
      <c r="D4367">
        <v>93.85</v>
      </c>
      <c r="E4367">
        <v>92</v>
      </c>
      <c r="F4367">
        <v>92.45</v>
      </c>
      <c r="G4367">
        <v>237260</v>
      </c>
      <c r="H4367">
        <v>92.7667</v>
      </c>
    </row>
    <row r="4368" spans="1:8" x14ac:dyDescent="0.3">
      <c r="A4368" t="s">
        <v>275</v>
      </c>
      <c r="B4368" t="s">
        <v>156</v>
      </c>
      <c r="C4368">
        <v>91.4</v>
      </c>
      <c r="D4368">
        <v>92.4</v>
      </c>
      <c r="E4368">
        <v>90.45</v>
      </c>
      <c r="F4368">
        <v>92.3</v>
      </c>
      <c r="G4368">
        <v>147971</v>
      </c>
      <c r="H4368">
        <v>91.716700000000003</v>
      </c>
    </row>
    <row r="4369" spans="1:8" x14ac:dyDescent="0.3">
      <c r="A4369" t="s">
        <v>275</v>
      </c>
      <c r="B4369" t="s">
        <v>703</v>
      </c>
      <c r="C4369">
        <v>92.3</v>
      </c>
      <c r="D4369">
        <v>94.1</v>
      </c>
      <c r="E4369">
        <v>92.3</v>
      </c>
      <c r="F4369">
        <v>93.8</v>
      </c>
      <c r="G4369">
        <v>163131</v>
      </c>
      <c r="H4369">
        <v>93.4</v>
      </c>
    </row>
    <row r="4370" spans="1:8" x14ac:dyDescent="0.3">
      <c r="A4370" t="s">
        <v>275</v>
      </c>
      <c r="B4370" t="s">
        <v>223</v>
      </c>
      <c r="C4370">
        <v>93.8</v>
      </c>
      <c r="D4370">
        <v>94.2</v>
      </c>
      <c r="E4370">
        <v>91.5</v>
      </c>
      <c r="F4370">
        <v>91.55</v>
      </c>
      <c r="G4370">
        <v>156348</v>
      </c>
      <c r="H4370">
        <v>92.416700000000006</v>
      </c>
    </row>
    <row r="4371" spans="1:8" x14ac:dyDescent="0.3">
      <c r="A4371" t="s">
        <v>275</v>
      </c>
      <c r="B4371" t="s">
        <v>228</v>
      </c>
      <c r="C4371">
        <v>91.65</v>
      </c>
      <c r="D4371">
        <v>92.45</v>
      </c>
      <c r="E4371">
        <v>91.15</v>
      </c>
      <c r="F4371">
        <v>91.35</v>
      </c>
      <c r="G4371">
        <v>163605</v>
      </c>
      <c r="H4371">
        <v>91.65</v>
      </c>
    </row>
    <row r="4372" spans="1:8" x14ac:dyDescent="0.3">
      <c r="A4372" t="s">
        <v>275</v>
      </c>
      <c r="B4372" t="s">
        <v>704</v>
      </c>
      <c r="C4372">
        <v>91.35</v>
      </c>
      <c r="D4372">
        <v>94.5</v>
      </c>
      <c r="E4372">
        <v>91.35</v>
      </c>
      <c r="F4372">
        <v>94.5</v>
      </c>
      <c r="G4372">
        <v>196285</v>
      </c>
      <c r="H4372">
        <v>93.45</v>
      </c>
    </row>
    <row r="4373" spans="1:8" x14ac:dyDescent="0.3">
      <c r="A4373" t="s">
        <v>275</v>
      </c>
      <c r="B4373" t="s">
        <v>705</v>
      </c>
      <c r="C4373">
        <v>94.5</v>
      </c>
      <c r="D4373">
        <v>95.25</v>
      </c>
      <c r="E4373">
        <v>93.25</v>
      </c>
      <c r="F4373">
        <v>94.05</v>
      </c>
      <c r="G4373">
        <v>153819</v>
      </c>
      <c r="H4373">
        <v>94.183300000000003</v>
      </c>
    </row>
    <row r="4374" spans="1:8" x14ac:dyDescent="0.3">
      <c r="A4374" t="s">
        <v>275</v>
      </c>
      <c r="B4374" t="s">
        <v>706</v>
      </c>
      <c r="C4374">
        <v>94.25</v>
      </c>
      <c r="D4374">
        <v>96.9</v>
      </c>
      <c r="E4374">
        <v>94.25</v>
      </c>
      <c r="F4374">
        <v>96.5</v>
      </c>
      <c r="G4374">
        <v>222811</v>
      </c>
      <c r="H4374">
        <v>95.883300000000006</v>
      </c>
    </row>
    <row r="4375" spans="1:8" x14ac:dyDescent="0.3">
      <c r="A4375" t="s">
        <v>275</v>
      </c>
      <c r="B4375" t="s">
        <v>265</v>
      </c>
      <c r="C4375">
        <v>96.75</v>
      </c>
      <c r="D4375">
        <v>99</v>
      </c>
      <c r="E4375">
        <v>95.75</v>
      </c>
      <c r="F4375">
        <v>98.5</v>
      </c>
      <c r="G4375">
        <v>357266</v>
      </c>
      <c r="H4375">
        <v>97.75</v>
      </c>
    </row>
    <row r="4376" spans="1:8" x14ac:dyDescent="0.3">
      <c r="A4376" t="s">
        <v>275</v>
      </c>
      <c r="B4376" t="s">
        <v>707</v>
      </c>
      <c r="C4376">
        <v>98.55</v>
      </c>
      <c r="D4376">
        <v>104</v>
      </c>
      <c r="E4376">
        <v>97.1</v>
      </c>
      <c r="F4376">
        <v>101.1</v>
      </c>
      <c r="G4376">
        <v>791646</v>
      </c>
      <c r="H4376">
        <v>100.7333</v>
      </c>
    </row>
    <row r="4377" spans="1:8" x14ac:dyDescent="0.3">
      <c r="A4377" t="s">
        <v>275</v>
      </c>
      <c r="B4377" t="s">
        <v>271</v>
      </c>
      <c r="C4377">
        <v>101.1</v>
      </c>
      <c r="D4377">
        <v>102.1</v>
      </c>
      <c r="E4377">
        <v>94.4</v>
      </c>
      <c r="F4377">
        <v>95.25</v>
      </c>
      <c r="G4377">
        <v>334764</v>
      </c>
      <c r="H4377">
        <v>97.25</v>
      </c>
    </row>
    <row r="4378" spans="1:8" x14ac:dyDescent="0.3">
      <c r="A4378" t="s">
        <v>275</v>
      </c>
      <c r="B4378" t="s">
        <v>708</v>
      </c>
      <c r="C4378">
        <v>95.25</v>
      </c>
      <c r="D4378">
        <v>96.45</v>
      </c>
      <c r="E4378">
        <v>93.5</v>
      </c>
      <c r="F4378">
        <v>95.05</v>
      </c>
      <c r="G4378">
        <v>155893</v>
      </c>
      <c r="H4378">
        <v>95</v>
      </c>
    </row>
    <row r="4379" spans="1:8" x14ac:dyDescent="0.3">
      <c r="A4379" t="s">
        <v>275</v>
      </c>
      <c r="B4379" t="s">
        <v>709</v>
      </c>
      <c r="C4379">
        <v>95.05</v>
      </c>
      <c r="D4379">
        <v>98.05</v>
      </c>
      <c r="E4379">
        <v>95.05</v>
      </c>
      <c r="F4379">
        <v>98.05</v>
      </c>
      <c r="G4379">
        <v>181970</v>
      </c>
      <c r="H4379">
        <v>97.05</v>
      </c>
    </row>
    <row r="4380" spans="1:8" x14ac:dyDescent="0.3">
      <c r="A4380" t="s">
        <v>275</v>
      </c>
      <c r="B4380" t="s">
        <v>283</v>
      </c>
      <c r="C4380">
        <v>100.7</v>
      </c>
      <c r="D4380">
        <v>101</v>
      </c>
      <c r="E4380">
        <v>95.7</v>
      </c>
      <c r="F4380">
        <v>95.7</v>
      </c>
      <c r="G4380">
        <v>223766</v>
      </c>
      <c r="H4380">
        <v>97.466700000000003</v>
      </c>
    </row>
    <row r="4381" spans="1:8" x14ac:dyDescent="0.3">
      <c r="A4381" t="s">
        <v>275</v>
      </c>
      <c r="B4381" t="s">
        <v>290</v>
      </c>
      <c r="C4381">
        <v>95.75</v>
      </c>
      <c r="D4381">
        <v>96.85</v>
      </c>
      <c r="E4381">
        <v>91.7</v>
      </c>
      <c r="F4381">
        <v>92.6</v>
      </c>
      <c r="G4381">
        <v>163429</v>
      </c>
      <c r="H4381">
        <v>93.716700000000003</v>
      </c>
    </row>
    <row r="4382" spans="1:8" x14ac:dyDescent="0.3">
      <c r="A4382" t="s">
        <v>275</v>
      </c>
      <c r="B4382" t="s">
        <v>710</v>
      </c>
      <c r="C4382">
        <v>92.6</v>
      </c>
      <c r="D4382">
        <v>94</v>
      </c>
      <c r="E4382">
        <v>91</v>
      </c>
      <c r="F4382">
        <v>92.55</v>
      </c>
      <c r="G4382">
        <v>122241</v>
      </c>
      <c r="H4382">
        <v>92.5167</v>
      </c>
    </row>
    <row r="4383" spans="1:8" x14ac:dyDescent="0.3">
      <c r="A4383" t="s">
        <v>275</v>
      </c>
      <c r="B4383" t="s">
        <v>512</v>
      </c>
      <c r="C4383">
        <v>93</v>
      </c>
      <c r="D4383">
        <v>94.1</v>
      </c>
      <c r="E4383">
        <v>89.4</v>
      </c>
      <c r="F4383">
        <v>90.65</v>
      </c>
      <c r="G4383">
        <v>252053</v>
      </c>
      <c r="H4383">
        <v>91.383300000000006</v>
      </c>
    </row>
    <row r="4384" spans="1:8" x14ac:dyDescent="0.3">
      <c r="A4384" t="s">
        <v>275</v>
      </c>
      <c r="B4384" t="s">
        <v>91</v>
      </c>
      <c r="C4384">
        <v>81.599999999999994</v>
      </c>
      <c r="D4384">
        <v>87.4</v>
      </c>
      <c r="E4384">
        <v>81.599999999999994</v>
      </c>
      <c r="F4384">
        <v>86.65</v>
      </c>
      <c r="G4384">
        <v>298631</v>
      </c>
      <c r="H4384">
        <v>85.216700000000003</v>
      </c>
    </row>
    <row r="4385" spans="1:8" x14ac:dyDescent="0.3">
      <c r="A4385" t="s">
        <v>275</v>
      </c>
      <c r="B4385" t="s">
        <v>93</v>
      </c>
      <c r="C4385">
        <v>86.65</v>
      </c>
      <c r="D4385">
        <v>86.7</v>
      </c>
      <c r="E4385">
        <v>82.25</v>
      </c>
      <c r="F4385">
        <v>82.55</v>
      </c>
      <c r="G4385">
        <v>313532</v>
      </c>
      <c r="H4385">
        <v>83.833299999999994</v>
      </c>
    </row>
    <row r="4386" spans="1:8" x14ac:dyDescent="0.3">
      <c r="A4386" t="s">
        <v>275</v>
      </c>
      <c r="B4386" t="s">
        <v>711</v>
      </c>
      <c r="C4386">
        <v>82.3</v>
      </c>
      <c r="D4386">
        <v>86.6</v>
      </c>
      <c r="E4386">
        <v>81.5</v>
      </c>
      <c r="F4386">
        <v>83.25</v>
      </c>
      <c r="G4386">
        <v>326809</v>
      </c>
      <c r="H4386">
        <v>83.783299999999997</v>
      </c>
    </row>
    <row r="4387" spans="1:8" x14ac:dyDescent="0.3">
      <c r="A4387" t="s">
        <v>275</v>
      </c>
      <c r="B4387" t="s">
        <v>712</v>
      </c>
      <c r="C4387">
        <v>83.25</v>
      </c>
      <c r="D4387">
        <v>87.75</v>
      </c>
      <c r="E4387">
        <v>83.25</v>
      </c>
      <c r="F4387">
        <v>85.55</v>
      </c>
      <c r="G4387">
        <v>144098</v>
      </c>
      <c r="H4387">
        <v>85.5167</v>
      </c>
    </row>
    <row r="4388" spans="1:8" x14ac:dyDescent="0.3">
      <c r="A4388" t="s">
        <v>275</v>
      </c>
      <c r="B4388" t="s">
        <v>162</v>
      </c>
      <c r="C4388">
        <v>86.35</v>
      </c>
      <c r="D4388">
        <v>87</v>
      </c>
      <c r="E4388">
        <v>83.25</v>
      </c>
      <c r="F4388">
        <v>85.55</v>
      </c>
      <c r="G4388">
        <v>103811</v>
      </c>
      <c r="H4388">
        <v>85.2667</v>
      </c>
    </row>
    <row r="4389" spans="1:8" x14ac:dyDescent="0.3">
      <c r="A4389" t="s">
        <v>275</v>
      </c>
      <c r="B4389" t="s">
        <v>220</v>
      </c>
      <c r="C4389">
        <v>84.3</v>
      </c>
      <c r="D4389">
        <v>91.25</v>
      </c>
      <c r="E4389">
        <v>82.35</v>
      </c>
      <c r="F4389">
        <v>85.7</v>
      </c>
      <c r="G4389">
        <v>505553</v>
      </c>
      <c r="H4389">
        <v>86.433300000000003</v>
      </c>
    </row>
    <row r="4390" spans="1:8" x14ac:dyDescent="0.3">
      <c r="A4390" t="s">
        <v>275</v>
      </c>
      <c r="B4390" t="s">
        <v>713</v>
      </c>
      <c r="C4390">
        <v>86.05</v>
      </c>
      <c r="D4390">
        <v>92.15</v>
      </c>
      <c r="E4390">
        <v>86.05</v>
      </c>
      <c r="F4390">
        <v>89</v>
      </c>
      <c r="G4390">
        <v>201421</v>
      </c>
      <c r="H4390">
        <v>89.066699999999997</v>
      </c>
    </row>
    <row r="4391" spans="1:8" x14ac:dyDescent="0.3">
      <c r="A4391" t="s">
        <v>275</v>
      </c>
      <c r="B4391" t="s">
        <v>714</v>
      </c>
      <c r="C4391">
        <v>88.7</v>
      </c>
      <c r="D4391">
        <v>90.8</v>
      </c>
      <c r="E4391">
        <v>88.4</v>
      </c>
      <c r="F4391">
        <v>89.75</v>
      </c>
      <c r="G4391">
        <v>126126</v>
      </c>
      <c r="H4391">
        <v>89.65</v>
      </c>
    </row>
    <row r="4392" spans="1:8" x14ac:dyDescent="0.3">
      <c r="A4392" t="s">
        <v>275</v>
      </c>
      <c r="B4392" t="s">
        <v>715</v>
      </c>
      <c r="C4392">
        <v>89.75</v>
      </c>
      <c r="D4392">
        <v>91.25</v>
      </c>
      <c r="E4392">
        <v>88.75</v>
      </c>
      <c r="F4392">
        <v>90.1</v>
      </c>
      <c r="G4392">
        <v>196825</v>
      </c>
      <c r="H4392">
        <v>90.033299999999997</v>
      </c>
    </row>
    <row r="4393" spans="1:8" x14ac:dyDescent="0.3">
      <c r="A4393" t="s">
        <v>275</v>
      </c>
      <c r="B4393" t="s">
        <v>235</v>
      </c>
      <c r="C4393">
        <v>90</v>
      </c>
      <c r="D4393">
        <v>91.45</v>
      </c>
      <c r="E4393">
        <v>86.85</v>
      </c>
      <c r="F4393">
        <v>90.4</v>
      </c>
      <c r="G4393">
        <v>276744</v>
      </c>
      <c r="H4393">
        <v>89.566699999999997</v>
      </c>
    </row>
    <row r="4394" spans="1:8" x14ac:dyDescent="0.3">
      <c r="A4394" t="s">
        <v>275</v>
      </c>
      <c r="B4394" t="s">
        <v>259</v>
      </c>
      <c r="C4394">
        <v>91.05</v>
      </c>
      <c r="D4394">
        <v>91.75</v>
      </c>
      <c r="E4394">
        <v>84.4</v>
      </c>
      <c r="F4394">
        <v>85.1</v>
      </c>
      <c r="G4394">
        <v>484626</v>
      </c>
      <c r="H4394">
        <v>87.083299999999994</v>
      </c>
    </row>
    <row r="4395" spans="1:8" x14ac:dyDescent="0.3">
      <c r="A4395" t="s">
        <v>275</v>
      </c>
      <c r="B4395" t="s">
        <v>716</v>
      </c>
      <c r="C4395">
        <v>85.2</v>
      </c>
      <c r="D4395">
        <v>86.85</v>
      </c>
      <c r="E4395">
        <v>85.2</v>
      </c>
      <c r="F4395">
        <v>86</v>
      </c>
      <c r="G4395">
        <v>173342</v>
      </c>
      <c r="H4395">
        <v>86.0167</v>
      </c>
    </row>
    <row r="4396" spans="1:8" x14ac:dyDescent="0.3">
      <c r="A4396" t="s">
        <v>275</v>
      </c>
      <c r="B4396" t="s">
        <v>269</v>
      </c>
      <c r="C4396">
        <v>87</v>
      </c>
      <c r="D4396">
        <v>87.6</v>
      </c>
      <c r="E4396">
        <v>85.45</v>
      </c>
      <c r="F4396">
        <v>85.6</v>
      </c>
      <c r="G4396">
        <v>202782</v>
      </c>
      <c r="H4396">
        <v>86.216700000000003</v>
      </c>
    </row>
    <row r="4397" spans="1:8" x14ac:dyDescent="0.3">
      <c r="A4397" t="s">
        <v>275</v>
      </c>
      <c r="B4397" t="s">
        <v>282</v>
      </c>
      <c r="C4397">
        <v>85.55</v>
      </c>
      <c r="D4397">
        <v>85.55</v>
      </c>
      <c r="E4397">
        <v>84.3</v>
      </c>
      <c r="F4397">
        <v>84.8</v>
      </c>
      <c r="G4397">
        <v>27720</v>
      </c>
      <c r="H4397">
        <v>84.883300000000006</v>
      </c>
    </row>
    <row r="4398" spans="1:8" x14ac:dyDescent="0.3">
      <c r="A4398" t="s">
        <v>275</v>
      </c>
      <c r="B4398" t="s">
        <v>717</v>
      </c>
      <c r="C4398">
        <v>84.8</v>
      </c>
      <c r="D4398">
        <v>84.8</v>
      </c>
      <c r="E4398">
        <v>80.8</v>
      </c>
      <c r="F4398">
        <v>84</v>
      </c>
      <c r="G4398">
        <v>208746</v>
      </c>
      <c r="H4398">
        <v>83.2</v>
      </c>
    </row>
    <row r="4399" spans="1:8" x14ac:dyDescent="0.3">
      <c r="A4399" t="s">
        <v>275</v>
      </c>
      <c r="B4399" t="s">
        <v>285</v>
      </c>
      <c r="C4399">
        <v>84.75</v>
      </c>
      <c r="D4399">
        <v>84.75</v>
      </c>
      <c r="E4399">
        <v>82.6</v>
      </c>
      <c r="F4399">
        <v>82.9</v>
      </c>
      <c r="G4399">
        <v>87025</v>
      </c>
      <c r="H4399">
        <v>83.416700000000006</v>
      </c>
    </row>
    <row r="4400" spans="1:8" x14ac:dyDescent="0.3">
      <c r="A4400" t="s">
        <v>275</v>
      </c>
      <c r="B4400" t="s">
        <v>718</v>
      </c>
      <c r="C4400">
        <v>83.15</v>
      </c>
      <c r="D4400">
        <v>83.75</v>
      </c>
      <c r="E4400">
        <v>82.05</v>
      </c>
      <c r="F4400">
        <v>82.7</v>
      </c>
      <c r="G4400">
        <v>186990</v>
      </c>
      <c r="H4400">
        <v>82.833299999999994</v>
      </c>
    </row>
    <row r="4401" spans="1:8" x14ac:dyDescent="0.3">
      <c r="A4401" t="s">
        <v>275</v>
      </c>
      <c r="B4401" t="s">
        <v>291</v>
      </c>
      <c r="C4401">
        <v>82.7</v>
      </c>
      <c r="D4401">
        <v>84.6</v>
      </c>
      <c r="E4401">
        <v>79</v>
      </c>
      <c r="F4401">
        <v>81.7</v>
      </c>
      <c r="G4401">
        <v>239990</v>
      </c>
      <c r="H4401">
        <v>81.7667</v>
      </c>
    </row>
    <row r="4402" spans="1:8" x14ac:dyDescent="0.3">
      <c r="A4402" t="s">
        <v>275</v>
      </c>
      <c r="B4402" t="s">
        <v>295</v>
      </c>
      <c r="C4402">
        <v>82.2</v>
      </c>
      <c r="D4402">
        <v>84.25</v>
      </c>
      <c r="E4402">
        <v>81.400000000000006</v>
      </c>
      <c r="F4402">
        <v>84.15</v>
      </c>
      <c r="G4402">
        <v>296608</v>
      </c>
      <c r="H4402">
        <v>83.2667</v>
      </c>
    </row>
    <row r="4403" spans="1:8" x14ac:dyDescent="0.3">
      <c r="A4403" t="s">
        <v>275</v>
      </c>
      <c r="B4403" t="s">
        <v>298</v>
      </c>
      <c r="C4403">
        <v>84.15</v>
      </c>
      <c r="D4403">
        <v>84.2</v>
      </c>
      <c r="E4403">
        <v>81.55</v>
      </c>
      <c r="F4403">
        <v>82.25</v>
      </c>
      <c r="G4403">
        <v>168400</v>
      </c>
      <c r="H4403">
        <v>82.666700000000006</v>
      </c>
    </row>
    <row r="4404" spans="1:8" x14ac:dyDescent="0.3">
      <c r="A4404" t="s">
        <v>275</v>
      </c>
      <c r="B4404" t="s">
        <v>719</v>
      </c>
      <c r="C4404">
        <v>82.25</v>
      </c>
      <c r="D4404">
        <v>83.4</v>
      </c>
      <c r="E4404">
        <v>81.25</v>
      </c>
      <c r="F4404">
        <v>83.05</v>
      </c>
      <c r="G4404">
        <v>162737</v>
      </c>
      <c r="H4404">
        <v>82.566699999999997</v>
      </c>
    </row>
    <row r="4405" spans="1:8" x14ac:dyDescent="0.3">
      <c r="A4405" t="s">
        <v>275</v>
      </c>
      <c r="B4405" t="s">
        <v>720</v>
      </c>
      <c r="C4405">
        <v>83.8</v>
      </c>
      <c r="D4405">
        <v>86.35</v>
      </c>
      <c r="E4405">
        <v>82.75</v>
      </c>
      <c r="F4405">
        <v>83.55</v>
      </c>
      <c r="G4405">
        <v>353116</v>
      </c>
      <c r="H4405">
        <v>84.216700000000003</v>
      </c>
    </row>
    <row r="4406" spans="1:8" x14ac:dyDescent="0.3">
      <c r="A4406" t="s">
        <v>275</v>
      </c>
      <c r="B4406" t="s">
        <v>721</v>
      </c>
      <c r="C4406">
        <v>81.8</v>
      </c>
      <c r="D4406">
        <v>83.6</v>
      </c>
      <c r="E4406">
        <v>81.400000000000006</v>
      </c>
      <c r="F4406">
        <v>83.6</v>
      </c>
      <c r="G4406">
        <v>301187</v>
      </c>
      <c r="H4406">
        <v>82.866699999999994</v>
      </c>
    </row>
    <row r="4407" spans="1:8" x14ac:dyDescent="0.3">
      <c r="A4407" t="s">
        <v>275</v>
      </c>
      <c r="B4407" t="s">
        <v>96</v>
      </c>
      <c r="C4407">
        <v>83.65</v>
      </c>
      <c r="D4407">
        <v>84</v>
      </c>
      <c r="E4407">
        <v>81</v>
      </c>
      <c r="F4407">
        <v>81</v>
      </c>
      <c r="G4407">
        <v>147400</v>
      </c>
      <c r="H4407">
        <v>82</v>
      </c>
    </row>
    <row r="4408" spans="1:8" x14ac:dyDescent="0.3">
      <c r="A4408" t="s">
        <v>275</v>
      </c>
      <c r="B4408" t="s">
        <v>722</v>
      </c>
      <c r="C4408">
        <v>81.2</v>
      </c>
      <c r="D4408">
        <v>83.55</v>
      </c>
      <c r="E4408">
        <v>81.2</v>
      </c>
      <c r="F4408">
        <v>83.4</v>
      </c>
      <c r="G4408">
        <v>241068</v>
      </c>
      <c r="H4408">
        <v>82.716700000000003</v>
      </c>
    </row>
    <row r="4409" spans="1:8" x14ac:dyDescent="0.3">
      <c r="A4409" t="s">
        <v>275</v>
      </c>
      <c r="B4409" t="s">
        <v>164</v>
      </c>
      <c r="C4409">
        <v>83.8</v>
      </c>
      <c r="D4409">
        <v>84.1</v>
      </c>
      <c r="E4409">
        <v>81.2</v>
      </c>
      <c r="F4409">
        <v>81.849999999999994</v>
      </c>
      <c r="G4409">
        <v>105501</v>
      </c>
      <c r="H4409">
        <v>82.383300000000006</v>
      </c>
    </row>
    <row r="4410" spans="1:8" x14ac:dyDescent="0.3">
      <c r="A4410" t="s">
        <v>275</v>
      </c>
      <c r="B4410" t="s">
        <v>723</v>
      </c>
      <c r="C4410">
        <v>83</v>
      </c>
      <c r="D4410">
        <v>85.3</v>
      </c>
      <c r="E4410">
        <v>83</v>
      </c>
      <c r="F4410">
        <v>84.7</v>
      </c>
      <c r="G4410">
        <v>213405</v>
      </c>
      <c r="H4410">
        <v>84.333299999999994</v>
      </c>
    </row>
    <row r="4411" spans="1:8" x14ac:dyDescent="0.3">
      <c r="A4411" t="s">
        <v>275</v>
      </c>
      <c r="B4411" t="s">
        <v>724</v>
      </c>
      <c r="C4411">
        <v>84.7</v>
      </c>
      <c r="D4411">
        <v>84.95</v>
      </c>
      <c r="E4411">
        <v>83.75</v>
      </c>
      <c r="F4411">
        <v>83.9</v>
      </c>
      <c r="G4411">
        <v>122678</v>
      </c>
      <c r="H4411">
        <v>84.2</v>
      </c>
    </row>
    <row r="4412" spans="1:8" x14ac:dyDescent="0.3">
      <c r="A4412" t="s">
        <v>275</v>
      </c>
      <c r="B4412" t="s">
        <v>725</v>
      </c>
      <c r="C4412">
        <v>83.95</v>
      </c>
      <c r="D4412">
        <v>85.9</v>
      </c>
      <c r="E4412">
        <v>83.95</v>
      </c>
      <c r="F4412">
        <v>85.9</v>
      </c>
      <c r="G4412">
        <v>165243</v>
      </c>
      <c r="H4412">
        <v>85.25</v>
      </c>
    </row>
    <row r="4413" spans="1:8" x14ac:dyDescent="0.3">
      <c r="A4413" t="s">
        <v>275</v>
      </c>
      <c r="B4413" t="s">
        <v>242</v>
      </c>
      <c r="C4413">
        <v>85.8</v>
      </c>
      <c r="D4413">
        <v>86.85</v>
      </c>
      <c r="E4413">
        <v>83.95</v>
      </c>
      <c r="F4413">
        <v>84.4</v>
      </c>
      <c r="G4413">
        <v>97982</v>
      </c>
      <c r="H4413">
        <v>85.066699999999997</v>
      </c>
    </row>
    <row r="4414" spans="1:8" x14ac:dyDescent="0.3">
      <c r="A4414" t="s">
        <v>275</v>
      </c>
      <c r="B4414" t="s">
        <v>726</v>
      </c>
      <c r="C4414">
        <v>84.45</v>
      </c>
      <c r="D4414">
        <v>86.4</v>
      </c>
      <c r="E4414">
        <v>84.45</v>
      </c>
      <c r="F4414">
        <v>85.05</v>
      </c>
      <c r="G4414">
        <v>152521</v>
      </c>
      <c r="H4414">
        <v>85.3</v>
      </c>
    </row>
    <row r="4415" spans="1:8" x14ac:dyDescent="0.3">
      <c r="A4415" t="s">
        <v>275</v>
      </c>
      <c r="B4415" t="s">
        <v>727</v>
      </c>
      <c r="C4415">
        <v>85.15</v>
      </c>
      <c r="D4415">
        <v>86.75</v>
      </c>
      <c r="E4415">
        <v>85.15</v>
      </c>
      <c r="F4415">
        <v>86.65</v>
      </c>
      <c r="G4415">
        <v>244940</v>
      </c>
      <c r="H4415">
        <v>86.183300000000003</v>
      </c>
    </row>
    <row r="4416" spans="1:8" x14ac:dyDescent="0.3">
      <c r="A4416" t="s">
        <v>275</v>
      </c>
      <c r="B4416" t="s">
        <v>728</v>
      </c>
      <c r="C4416">
        <v>86.65</v>
      </c>
      <c r="D4416">
        <v>87.9</v>
      </c>
      <c r="E4416">
        <v>84.4</v>
      </c>
      <c r="F4416">
        <v>84.5</v>
      </c>
      <c r="G4416">
        <v>217044</v>
      </c>
      <c r="H4416">
        <v>85.6</v>
      </c>
    </row>
    <row r="4417" spans="1:8" x14ac:dyDescent="0.3">
      <c r="A4417" t="s">
        <v>275</v>
      </c>
      <c r="B4417" t="s">
        <v>729</v>
      </c>
      <c r="C4417">
        <v>87.3</v>
      </c>
      <c r="D4417">
        <v>88.2</v>
      </c>
      <c r="E4417">
        <v>85.3</v>
      </c>
      <c r="F4417">
        <v>88.2</v>
      </c>
      <c r="G4417">
        <v>229559</v>
      </c>
      <c r="H4417">
        <v>87.2333</v>
      </c>
    </row>
    <row r="4418" spans="1:8" x14ac:dyDescent="0.3">
      <c r="A4418" t="s">
        <v>275</v>
      </c>
      <c r="B4418" t="s">
        <v>730</v>
      </c>
      <c r="C4418">
        <v>85.25</v>
      </c>
      <c r="D4418">
        <v>88.5</v>
      </c>
      <c r="E4418">
        <v>85.25</v>
      </c>
      <c r="F4418">
        <v>87.15</v>
      </c>
      <c r="G4418">
        <v>167140</v>
      </c>
      <c r="H4418">
        <v>86.966700000000003</v>
      </c>
    </row>
    <row r="4419" spans="1:8" x14ac:dyDescent="0.3">
      <c r="A4419" t="s">
        <v>275</v>
      </c>
      <c r="B4419" t="s">
        <v>731</v>
      </c>
      <c r="C4419">
        <v>88.75</v>
      </c>
      <c r="D4419">
        <v>91</v>
      </c>
      <c r="E4419">
        <v>87.05</v>
      </c>
      <c r="F4419">
        <v>87.05</v>
      </c>
      <c r="G4419">
        <v>229570</v>
      </c>
      <c r="H4419">
        <v>88.366699999999994</v>
      </c>
    </row>
    <row r="4420" spans="1:8" x14ac:dyDescent="0.3">
      <c r="A4420" t="s">
        <v>275</v>
      </c>
      <c r="B4420" t="s">
        <v>732</v>
      </c>
      <c r="C4420">
        <v>87.1</v>
      </c>
      <c r="D4420">
        <v>88.05</v>
      </c>
      <c r="E4420">
        <v>84.25</v>
      </c>
      <c r="F4420">
        <v>84.65</v>
      </c>
      <c r="G4420">
        <v>431939</v>
      </c>
      <c r="H4420">
        <v>85.65</v>
      </c>
    </row>
    <row r="4421" spans="1:8" x14ac:dyDescent="0.3">
      <c r="A4421" t="s">
        <v>275</v>
      </c>
      <c r="B4421" t="s">
        <v>733</v>
      </c>
      <c r="C4421">
        <v>84.9</v>
      </c>
      <c r="D4421">
        <v>85.9</v>
      </c>
      <c r="E4421">
        <v>84.55</v>
      </c>
      <c r="F4421">
        <v>85.85</v>
      </c>
      <c r="G4421">
        <v>139175</v>
      </c>
      <c r="H4421">
        <v>85.433300000000003</v>
      </c>
    </row>
    <row r="4422" spans="1:8" x14ac:dyDescent="0.3">
      <c r="A4422" t="s">
        <v>275</v>
      </c>
      <c r="B4422" t="s">
        <v>734</v>
      </c>
      <c r="C4422">
        <v>86.5</v>
      </c>
      <c r="D4422">
        <v>87</v>
      </c>
      <c r="E4422">
        <v>85.75</v>
      </c>
      <c r="F4422">
        <v>86.45</v>
      </c>
      <c r="G4422">
        <v>163488</v>
      </c>
      <c r="H4422">
        <v>86.4</v>
      </c>
    </row>
    <row r="4423" spans="1:8" x14ac:dyDescent="0.3">
      <c r="A4423" t="s">
        <v>275</v>
      </c>
      <c r="B4423" t="s">
        <v>735</v>
      </c>
      <c r="C4423">
        <v>87</v>
      </c>
      <c r="D4423">
        <v>87.05</v>
      </c>
      <c r="E4423">
        <v>84.6</v>
      </c>
      <c r="F4423">
        <v>86.2</v>
      </c>
      <c r="G4423">
        <v>146450</v>
      </c>
      <c r="H4423">
        <v>85.95</v>
      </c>
    </row>
    <row r="4424" spans="1:8" x14ac:dyDescent="0.3">
      <c r="A4424" t="s">
        <v>552</v>
      </c>
      <c r="B4424" t="s">
        <v>696</v>
      </c>
      <c r="C4424">
        <v>8.25</v>
      </c>
      <c r="D4424">
        <v>8.5399999999999991</v>
      </c>
      <c r="E4424">
        <v>8.15</v>
      </c>
      <c r="F4424">
        <v>8.51</v>
      </c>
      <c r="G4424">
        <v>994393</v>
      </c>
      <c r="H4424">
        <v>8.4</v>
      </c>
    </row>
    <row r="4425" spans="1:8" x14ac:dyDescent="0.3">
      <c r="A4425" t="s">
        <v>552</v>
      </c>
      <c r="B4425" t="s">
        <v>697</v>
      </c>
      <c r="C4425">
        <v>8.58</v>
      </c>
      <c r="D4425">
        <v>8.77</v>
      </c>
      <c r="E4425">
        <v>8.27</v>
      </c>
      <c r="F4425">
        <v>8.56</v>
      </c>
      <c r="G4425">
        <v>923264</v>
      </c>
      <c r="H4425">
        <v>8.5333000000000006</v>
      </c>
    </row>
    <row r="4426" spans="1:8" x14ac:dyDescent="0.3">
      <c r="A4426" t="s">
        <v>552</v>
      </c>
      <c r="B4426" t="s">
        <v>698</v>
      </c>
      <c r="C4426">
        <v>8.65</v>
      </c>
      <c r="D4426">
        <v>8.91</v>
      </c>
      <c r="E4426">
        <v>8.4499999999999993</v>
      </c>
      <c r="F4426">
        <v>8.6999999999999993</v>
      </c>
      <c r="G4426">
        <v>1003251</v>
      </c>
      <c r="H4426">
        <v>8.6867000000000001</v>
      </c>
    </row>
    <row r="4427" spans="1:8" x14ac:dyDescent="0.3">
      <c r="A4427" t="s">
        <v>552</v>
      </c>
      <c r="B4427" t="s">
        <v>699</v>
      </c>
      <c r="C4427">
        <v>8.6999999999999993</v>
      </c>
      <c r="D4427">
        <v>8.75</v>
      </c>
      <c r="E4427">
        <v>8.43</v>
      </c>
      <c r="F4427">
        <v>8.4700000000000006</v>
      </c>
      <c r="G4427">
        <v>1034938</v>
      </c>
      <c r="H4427">
        <v>8.5500000000000007</v>
      </c>
    </row>
    <row r="4428" spans="1:8" x14ac:dyDescent="0.3">
      <c r="A4428" t="s">
        <v>552</v>
      </c>
      <c r="B4428" t="s">
        <v>700</v>
      </c>
      <c r="C4428">
        <v>8.4</v>
      </c>
      <c r="D4428">
        <v>8.4700000000000006</v>
      </c>
      <c r="E4428">
        <v>8.25</v>
      </c>
      <c r="F4428">
        <v>8.36</v>
      </c>
      <c r="G4428">
        <v>563090</v>
      </c>
      <c r="H4428">
        <v>8.36</v>
      </c>
    </row>
    <row r="4429" spans="1:8" x14ac:dyDescent="0.3">
      <c r="A4429" t="s">
        <v>552</v>
      </c>
      <c r="B4429" t="s">
        <v>77</v>
      </c>
      <c r="C4429">
        <v>8.3000000000000007</v>
      </c>
      <c r="D4429">
        <v>8.44</v>
      </c>
      <c r="E4429">
        <v>8.1999999999999993</v>
      </c>
      <c r="F4429">
        <v>8.3000000000000007</v>
      </c>
      <c r="G4429">
        <v>498399</v>
      </c>
      <c r="H4429">
        <v>8.3132999999999999</v>
      </c>
    </row>
    <row r="4430" spans="1:8" x14ac:dyDescent="0.3">
      <c r="A4430" t="s">
        <v>552</v>
      </c>
      <c r="B4430" t="s">
        <v>701</v>
      </c>
      <c r="C4430">
        <v>8.4</v>
      </c>
      <c r="D4430">
        <v>8.98</v>
      </c>
      <c r="E4430">
        <v>8.32</v>
      </c>
      <c r="F4430">
        <v>8.86</v>
      </c>
      <c r="G4430">
        <v>1201379</v>
      </c>
      <c r="H4430">
        <v>8.7200000000000006</v>
      </c>
    </row>
    <row r="4431" spans="1:8" x14ac:dyDescent="0.3">
      <c r="A4431" t="s">
        <v>552</v>
      </c>
      <c r="B4431" t="s">
        <v>702</v>
      </c>
      <c r="C4431">
        <v>8.86</v>
      </c>
      <c r="D4431">
        <v>8.98</v>
      </c>
      <c r="E4431">
        <v>8.6999999999999993</v>
      </c>
      <c r="F4431">
        <v>8.77</v>
      </c>
      <c r="G4431">
        <v>941360</v>
      </c>
      <c r="H4431">
        <v>8.8167000000000009</v>
      </c>
    </row>
    <row r="4432" spans="1:8" x14ac:dyDescent="0.3">
      <c r="A4432" t="s">
        <v>552</v>
      </c>
      <c r="B4432" t="s">
        <v>139</v>
      </c>
      <c r="C4432">
        <v>8.85</v>
      </c>
      <c r="D4432">
        <v>8.9700000000000006</v>
      </c>
      <c r="E4432">
        <v>8.65</v>
      </c>
      <c r="F4432">
        <v>8.77</v>
      </c>
      <c r="G4432">
        <v>1058111</v>
      </c>
      <c r="H4432">
        <v>8.7966999999999995</v>
      </c>
    </row>
    <row r="4433" spans="1:8" x14ac:dyDescent="0.3">
      <c r="A4433" t="s">
        <v>552</v>
      </c>
      <c r="B4433" t="s">
        <v>156</v>
      </c>
      <c r="C4433">
        <v>8.76</v>
      </c>
      <c r="D4433">
        <v>8.85</v>
      </c>
      <c r="E4433">
        <v>8.64</v>
      </c>
      <c r="F4433">
        <v>8.84</v>
      </c>
      <c r="G4433">
        <v>622989</v>
      </c>
      <c r="H4433">
        <v>8.7766999999999999</v>
      </c>
    </row>
    <row r="4434" spans="1:8" x14ac:dyDescent="0.3">
      <c r="A4434" t="s">
        <v>552</v>
      </c>
      <c r="B4434" t="s">
        <v>703</v>
      </c>
      <c r="C4434">
        <v>8.84</v>
      </c>
      <c r="D4434">
        <v>9.19</v>
      </c>
      <c r="E4434">
        <v>8.84</v>
      </c>
      <c r="F4434">
        <v>9.07</v>
      </c>
      <c r="G4434">
        <v>1336972</v>
      </c>
      <c r="H4434">
        <v>9.0333000000000006</v>
      </c>
    </row>
    <row r="4435" spans="1:8" x14ac:dyDescent="0.3">
      <c r="A4435" t="s">
        <v>552</v>
      </c>
      <c r="B4435" t="s">
        <v>223</v>
      </c>
      <c r="C4435">
        <v>9.07</v>
      </c>
      <c r="D4435">
        <v>9.3000000000000007</v>
      </c>
      <c r="E4435">
        <v>8.9499999999999993</v>
      </c>
      <c r="F4435">
        <v>9.27</v>
      </c>
      <c r="G4435">
        <v>732788</v>
      </c>
      <c r="H4435">
        <v>9.1732999999999993</v>
      </c>
    </row>
    <row r="4436" spans="1:8" x14ac:dyDescent="0.3">
      <c r="A4436" t="s">
        <v>552</v>
      </c>
      <c r="B4436" t="s">
        <v>228</v>
      </c>
      <c r="C4436">
        <v>9.27</v>
      </c>
      <c r="D4436">
        <v>9.27</v>
      </c>
      <c r="E4436">
        <v>9.02</v>
      </c>
      <c r="F4436">
        <v>9.0399999999999991</v>
      </c>
      <c r="G4436">
        <v>514247</v>
      </c>
      <c r="H4436">
        <v>9.11</v>
      </c>
    </row>
    <row r="4437" spans="1:8" x14ac:dyDescent="0.3">
      <c r="A4437" t="s">
        <v>552</v>
      </c>
      <c r="B4437" t="s">
        <v>704</v>
      </c>
      <c r="C4437">
        <v>9.1999999999999993</v>
      </c>
      <c r="D4437">
        <v>9.1999999999999993</v>
      </c>
      <c r="E4437">
        <v>8.91</v>
      </c>
      <c r="F4437">
        <v>9.14</v>
      </c>
      <c r="G4437">
        <v>558148</v>
      </c>
      <c r="H4437">
        <v>9.0832999999999995</v>
      </c>
    </row>
    <row r="4438" spans="1:8" x14ac:dyDescent="0.3">
      <c r="A4438" t="s">
        <v>552</v>
      </c>
      <c r="B4438" t="s">
        <v>705</v>
      </c>
      <c r="C4438">
        <v>9.15</v>
      </c>
      <c r="D4438">
        <v>9.19</v>
      </c>
      <c r="E4438">
        <v>8.8800000000000008</v>
      </c>
      <c r="F4438">
        <v>9</v>
      </c>
      <c r="G4438">
        <v>1196645</v>
      </c>
      <c r="H4438">
        <v>9.0233000000000008</v>
      </c>
    </row>
    <row r="4439" spans="1:8" x14ac:dyDescent="0.3">
      <c r="A4439" t="s">
        <v>552</v>
      </c>
      <c r="B4439" t="s">
        <v>706</v>
      </c>
      <c r="C4439">
        <v>9.19</v>
      </c>
      <c r="D4439">
        <v>9.2899999999999991</v>
      </c>
      <c r="E4439">
        <v>9.1</v>
      </c>
      <c r="F4439">
        <v>9.17</v>
      </c>
      <c r="G4439">
        <v>1316593</v>
      </c>
      <c r="H4439">
        <v>9.1867000000000001</v>
      </c>
    </row>
    <row r="4440" spans="1:8" x14ac:dyDescent="0.3">
      <c r="A4440" t="s">
        <v>552</v>
      </c>
      <c r="B4440" t="s">
        <v>265</v>
      </c>
      <c r="C4440">
        <v>9.17</v>
      </c>
      <c r="D4440">
        <v>9.17</v>
      </c>
      <c r="E4440">
        <v>8.6999999999999993</v>
      </c>
      <c r="F4440">
        <v>8.9700000000000006</v>
      </c>
      <c r="G4440">
        <v>2087617</v>
      </c>
      <c r="H4440">
        <v>8.9466999999999999</v>
      </c>
    </row>
    <row r="4441" spans="1:8" x14ac:dyDescent="0.3">
      <c r="A4441" t="s">
        <v>552</v>
      </c>
      <c r="B4441" t="s">
        <v>707</v>
      </c>
      <c r="C4441">
        <v>8.9499999999999993</v>
      </c>
      <c r="D4441">
        <v>9.14</v>
      </c>
      <c r="E4441">
        <v>8.8000000000000007</v>
      </c>
      <c r="F4441">
        <v>9.0299999999999994</v>
      </c>
      <c r="G4441">
        <v>1642410</v>
      </c>
      <c r="H4441">
        <v>8.99</v>
      </c>
    </row>
    <row r="4442" spans="1:8" x14ac:dyDescent="0.3">
      <c r="A4442" t="s">
        <v>552</v>
      </c>
      <c r="B4442" t="s">
        <v>271</v>
      </c>
      <c r="C4442">
        <v>9.0299999999999994</v>
      </c>
      <c r="D4442">
        <v>9.17</v>
      </c>
      <c r="E4442">
        <v>8.49</v>
      </c>
      <c r="F4442">
        <v>8.56</v>
      </c>
      <c r="G4442">
        <v>2127636</v>
      </c>
      <c r="H4442">
        <v>8.74</v>
      </c>
    </row>
    <row r="4443" spans="1:8" x14ac:dyDescent="0.3">
      <c r="A4443" t="s">
        <v>552</v>
      </c>
      <c r="B4443" t="s">
        <v>708</v>
      </c>
      <c r="C4443">
        <v>8.56</v>
      </c>
      <c r="D4443">
        <v>9.1</v>
      </c>
      <c r="E4443">
        <v>8.25</v>
      </c>
      <c r="F4443">
        <v>8.8000000000000007</v>
      </c>
      <c r="G4443">
        <v>820282</v>
      </c>
      <c r="H4443">
        <v>8.7166999999999994</v>
      </c>
    </row>
    <row r="4444" spans="1:8" x14ac:dyDescent="0.3">
      <c r="A4444" t="s">
        <v>552</v>
      </c>
      <c r="B4444" t="s">
        <v>709</v>
      </c>
      <c r="C4444">
        <v>8.9</v>
      </c>
      <c r="D4444">
        <v>9.68</v>
      </c>
      <c r="E4444">
        <v>8.81</v>
      </c>
      <c r="F4444">
        <v>9</v>
      </c>
      <c r="G4444">
        <v>2012082</v>
      </c>
      <c r="H4444">
        <v>9.1632999999999996</v>
      </c>
    </row>
    <row r="4445" spans="1:8" x14ac:dyDescent="0.3">
      <c r="A4445" t="s">
        <v>552</v>
      </c>
      <c r="B4445" t="s">
        <v>283</v>
      </c>
      <c r="C4445">
        <v>8.9</v>
      </c>
      <c r="D4445">
        <v>9.1</v>
      </c>
      <c r="E4445">
        <v>8.8000000000000007</v>
      </c>
      <c r="F4445">
        <v>9.01</v>
      </c>
      <c r="G4445">
        <v>1069329</v>
      </c>
      <c r="H4445">
        <v>8.9700000000000006</v>
      </c>
    </row>
    <row r="4446" spans="1:8" x14ac:dyDescent="0.3">
      <c r="A4446" t="s">
        <v>552</v>
      </c>
      <c r="B4446" t="s">
        <v>290</v>
      </c>
      <c r="C4446">
        <v>9.01</v>
      </c>
      <c r="D4446">
        <v>9.01</v>
      </c>
      <c r="E4446">
        <v>8.69</v>
      </c>
      <c r="F4446">
        <v>8.84</v>
      </c>
      <c r="G4446">
        <v>583284</v>
      </c>
      <c r="H4446">
        <v>8.8467000000000002</v>
      </c>
    </row>
    <row r="4447" spans="1:8" x14ac:dyDescent="0.3">
      <c r="A4447" t="s">
        <v>552</v>
      </c>
      <c r="B4447" t="s">
        <v>710</v>
      </c>
      <c r="C4447">
        <v>8.7799999999999994</v>
      </c>
      <c r="D4447">
        <v>8.9700000000000006</v>
      </c>
      <c r="E4447">
        <v>8.6999999999999993</v>
      </c>
      <c r="F4447">
        <v>8.9499999999999993</v>
      </c>
      <c r="G4447">
        <v>516568</v>
      </c>
      <c r="H4447">
        <v>8.8733000000000004</v>
      </c>
    </row>
    <row r="4448" spans="1:8" x14ac:dyDescent="0.3">
      <c r="A4448" t="s">
        <v>552</v>
      </c>
      <c r="B4448" t="s">
        <v>512</v>
      </c>
      <c r="C4448">
        <v>8.9499999999999993</v>
      </c>
      <c r="D4448">
        <v>9.15</v>
      </c>
      <c r="E4448">
        <v>8.8699999999999992</v>
      </c>
      <c r="F4448">
        <v>9.02</v>
      </c>
      <c r="G4448">
        <v>1230448</v>
      </c>
      <c r="H4448">
        <v>9.0132999999999992</v>
      </c>
    </row>
    <row r="4449" spans="1:8" x14ac:dyDescent="0.3">
      <c r="A4449" t="s">
        <v>552</v>
      </c>
      <c r="B4449" t="s">
        <v>91</v>
      </c>
      <c r="C4449">
        <v>8.61</v>
      </c>
      <c r="D4449">
        <v>8.7899999999999991</v>
      </c>
      <c r="E4449">
        <v>8.3000000000000007</v>
      </c>
      <c r="F4449">
        <v>8.6</v>
      </c>
      <c r="G4449">
        <v>893664</v>
      </c>
      <c r="H4449">
        <v>8.5632999999999999</v>
      </c>
    </row>
    <row r="4450" spans="1:8" x14ac:dyDescent="0.3">
      <c r="A4450" t="s">
        <v>552</v>
      </c>
      <c r="B4450" t="s">
        <v>93</v>
      </c>
      <c r="C4450">
        <v>8.58</v>
      </c>
      <c r="D4450">
        <v>9.02</v>
      </c>
      <c r="E4450">
        <v>8.51</v>
      </c>
      <c r="F4450">
        <v>8.82</v>
      </c>
      <c r="G4450">
        <v>626098</v>
      </c>
      <c r="H4450">
        <v>8.7833000000000006</v>
      </c>
    </row>
    <row r="4451" spans="1:8" x14ac:dyDescent="0.3">
      <c r="A4451" t="s">
        <v>552</v>
      </c>
      <c r="B4451" t="s">
        <v>711</v>
      </c>
      <c r="C4451">
        <v>8.82</v>
      </c>
      <c r="D4451">
        <v>8.94</v>
      </c>
      <c r="E4451">
        <v>8.75</v>
      </c>
      <c r="F4451">
        <v>8.84</v>
      </c>
      <c r="G4451">
        <v>433417</v>
      </c>
      <c r="H4451">
        <v>8.8432999999999993</v>
      </c>
    </row>
    <row r="4452" spans="1:8" x14ac:dyDescent="0.3">
      <c r="A4452" t="s">
        <v>552</v>
      </c>
      <c r="B4452" t="s">
        <v>712</v>
      </c>
      <c r="C4452">
        <v>8.84</v>
      </c>
      <c r="D4452">
        <v>9.08</v>
      </c>
      <c r="E4452">
        <v>8.75</v>
      </c>
      <c r="F4452">
        <v>9.08</v>
      </c>
      <c r="G4452">
        <v>1187193</v>
      </c>
      <c r="H4452">
        <v>8.9700000000000006</v>
      </c>
    </row>
    <row r="4453" spans="1:8" x14ac:dyDescent="0.3">
      <c r="A4453" t="s">
        <v>552</v>
      </c>
      <c r="B4453" t="s">
        <v>162</v>
      </c>
      <c r="C4453">
        <v>9.1</v>
      </c>
      <c r="D4453">
        <v>9.1</v>
      </c>
      <c r="E4453">
        <v>8.5500000000000007</v>
      </c>
      <c r="F4453">
        <v>8.7100000000000009</v>
      </c>
      <c r="G4453">
        <v>743346</v>
      </c>
      <c r="H4453">
        <v>8.7866999999999997</v>
      </c>
    </row>
    <row r="4454" spans="1:8" x14ac:dyDescent="0.3">
      <c r="A4454" t="s">
        <v>552</v>
      </c>
      <c r="B4454" t="s">
        <v>220</v>
      </c>
      <c r="C4454">
        <v>8.7100000000000009</v>
      </c>
      <c r="D4454">
        <v>8.8800000000000008</v>
      </c>
      <c r="E4454">
        <v>8.51</v>
      </c>
      <c r="F4454">
        <v>8.85</v>
      </c>
      <c r="G4454">
        <v>655998</v>
      </c>
      <c r="H4454">
        <v>8.7467000000000006</v>
      </c>
    </row>
    <row r="4455" spans="1:8" x14ac:dyDescent="0.3">
      <c r="A4455" t="s">
        <v>552</v>
      </c>
      <c r="B4455" t="s">
        <v>713</v>
      </c>
      <c r="C4455">
        <v>8.9499999999999993</v>
      </c>
      <c r="D4455">
        <v>9.15</v>
      </c>
      <c r="E4455">
        <v>8.8000000000000007</v>
      </c>
      <c r="F4455">
        <v>9</v>
      </c>
      <c r="G4455">
        <v>816770</v>
      </c>
      <c r="H4455">
        <v>8.9832999999999998</v>
      </c>
    </row>
    <row r="4456" spans="1:8" x14ac:dyDescent="0.3">
      <c r="A4456" t="s">
        <v>552</v>
      </c>
      <c r="B4456" t="s">
        <v>714</v>
      </c>
      <c r="C4456">
        <v>9.0500000000000007</v>
      </c>
      <c r="D4456">
        <v>9.14</v>
      </c>
      <c r="E4456">
        <v>8.7899999999999991</v>
      </c>
      <c r="F4456">
        <v>8.93</v>
      </c>
      <c r="G4456">
        <v>729108</v>
      </c>
      <c r="H4456">
        <v>8.9533000000000005</v>
      </c>
    </row>
    <row r="4457" spans="1:8" x14ac:dyDescent="0.3">
      <c r="A4457" t="s">
        <v>552</v>
      </c>
      <c r="B4457" t="s">
        <v>715</v>
      </c>
      <c r="C4457">
        <v>8.92</v>
      </c>
      <c r="D4457">
        <v>9.1300000000000008</v>
      </c>
      <c r="E4457">
        <v>8.9</v>
      </c>
      <c r="F4457">
        <v>9</v>
      </c>
      <c r="G4457">
        <v>1017199</v>
      </c>
      <c r="H4457">
        <v>9.01</v>
      </c>
    </row>
    <row r="4458" spans="1:8" x14ac:dyDescent="0.3">
      <c r="A4458" t="s">
        <v>552</v>
      </c>
      <c r="B4458" t="s">
        <v>235</v>
      </c>
      <c r="C4458">
        <v>9.1</v>
      </c>
      <c r="D4458">
        <v>9.1</v>
      </c>
      <c r="E4458">
        <v>8.89</v>
      </c>
      <c r="F4458">
        <v>9</v>
      </c>
      <c r="G4458">
        <v>649707</v>
      </c>
      <c r="H4458">
        <v>8.9967000000000006</v>
      </c>
    </row>
    <row r="4459" spans="1:8" x14ac:dyDescent="0.3">
      <c r="A4459" t="s">
        <v>552</v>
      </c>
      <c r="B4459" t="s">
        <v>259</v>
      </c>
      <c r="C4459">
        <v>9.0500000000000007</v>
      </c>
      <c r="D4459">
        <v>9.18</v>
      </c>
      <c r="E4459">
        <v>8.9600000000000009</v>
      </c>
      <c r="F4459">
        <v>9.1300000000000008</v>
      </c>
      <c r="G4459">
        <v>1061630</v>
      </c>
      <c r="H4459">
        <v>9.09</v>
      </c>
    </row>
    <row r="4460" spans="1:8" x14ac:dyDescent="0.3">
      <c r="A4460" t="s">
        <v>552</v>
      </c>
      <c r="B4460" t="s">
        <v>716</v>
      </c>
      <c r="C4460">
        <v>9.19</v>
      </c>
      <c r="D4460">
        <v>9.39</v>
      </c>
      <c r="E4460">
        <v>9.16</v>
      </c>
      <c r="F4460">
        <v>9.3699999999999992</v>
      </c>
      <c r="G4460">
        <v>1465703</v>
      </c>
      <c r="H4460">
        <v>9.3066999999999993</v>
      </c>
    </row>
    <row r="4461" spans="1:8" x14ac:dyDescent="0.3">
      <c r="A4461" t="s">
        <v>552</v>
      </c>
      <c r="B4461" t="s">
        <v>269</v>
      </c>
      <c r="C4461">
        <v>9.3699999999999992</v>
      </c>
      <c r="D4461">
        <v>9.39</v>
      </c>
      <c r="E4461">
        <v>9.1300000000000008</v>
      </c>
      <c r="F4461">
        <v>9.1300000000000008</v>
      </c>
      <c r="G4461">
        <v>965703</v>
      </c>
      <c r="H4461">
        <v>9.2166999999999994</v>
      </c>
    </row>
    <row r="4462" spans="1:8" x14ac:dyDescent="0.3">
      <c r="A4462" t="s">
        <v>552</v>
      </c>
      <c r="B4462" t="s">
        <v>282</v>
      </c>
      <c r="C4462">
        <v>9.2100000000000009</v>
      </c>
      <c r="D4462">
        <v>9.25</v>
      </c>
      <c r="E4462">
        <v>9.08</v>
      </c>
      <c r="F4462">
        <v>9.25</v>
      </c>
      <c r="G4462">
        <v>333906</v>
      </c>
      <c r="H4462">
        <v>9.1933000000000007</v>
      </c>
    </row>
    <row r="4463" spans="1:8" x14ac:dyDescent="0.3">
      <c r="A4463" t="s">
        <v>552</v>
      </c>
      <c r="B4463" t="s">
        <v>717</v>
      </c>
      <c r="C4463">
        <v>9.3000000000000007</v>
      </c>
      <c r="D4463">
        <v>9.34</v>
      </c>
      <c r="E4463">
        <v>8.9499999999999993</v>
      </c>
      <c r="F4463">
        <v>9.06</v>
      </c>
      <c r="G4463">
        <v>1527506</v>
      </c>
      <c r="H4463">
        <v>9.1166999999999998</v>
      </c>
    </row>
    <row r="4464" spans="1:8" x14ac:dyDescent="0.3">
      <c r="A4464" t="s">
        <v>552</v>
      </c>
      <c r="B4464" t="s">
        <v>285</v>
      </c>
      <c r="C4464">
        <v>9.06</v>
      </c>
      <c r="D4464">
        <v>9.06</v>
      </c>
      <c r="E4464">
        <v>8.83</v>
      </c>
      <c r="F4464">
        <v>8.84</v>
      </c>
      <c r="G4464">
        <v>1268035</v>
      </c>
      <c r="H4464">
        <v>8.91</v>
      </c>
    </row>
    <row r="4465" spans="1:8" x14ac:dyDescent="0.3">
      <c r="A4465" t="s">
        <v>552</v>
      </c>
      <c r="B4465" t="s">
        <v>718</v>
      </c>
      <c r="C4465">
        <v>8.8000000000000007</v>
      </c>
      <c r="D4465">
        <v>8.9</v>
      </c>
      <c r="E4465">
        <v>8.74</v>
      </c>
      <c r="F4465">
        <v>8.8699999999999992</v>
      </c>
      <c r="G4465">
        <v>821226</v>
      </c>
      <c r="H4465">
        <v>8.8367000000000004</v>
      </c>
    </row>
    <row r="4466" spans="1:8" x14ac:dyDescent="0.3">
      <c r="A4466" t="s">
        <v>552</v>
      </c>
      <c r="B4466" t="s">
        <v>291</v>
      </c>
      <c r="C4466">
        <v>8.85</v>
      </c>
      <c r="D4466">
        <v>9.0399999999999991</v>
      </c>
      <c r="E4466">
        <v>8.7799999999999994</v>
      </c>
      <c r="F4466">
        <v>8.86</v>
      </c>
      <c r="G4466">
        <v>711888</v>
      </c>
      <c r="H4466">
        <v>8.8933</v>
      </c>
    </row>
    <row r="4467" spans="1:8" x14ac:dyDescent="0.3">
      <c r="A4467" t="s">
        <v>552</v>
      </c>
      <c r="B4467" t="s">
        <v>295</v>
      </c>
      <c r="C4467">
        <v>8.86</v>
      </c>
      <c r="D4467">
        <v>8.9499999999999993</v>
      </c>
      <c r="E4467">
        <v>8.7899999999999991</v>
      </c>
      <c r="F4467">
        <v>8.93</v>
      </c>
      <c r="G4467">
        <v>659838</v>
      </c>
      <c r="H4467">
        <v>8.89</v>
      </c>
    </row>
    <row r="4468" spans="1:8" x14ac:dyDescent="0.3">
      <c r="A4468" t="s">
        <v>552</v>
      </c>
      <c r="B4468" t="s">
        <v>298</v>
      </c>
      <c r="C4468">
        <v>8.93</v>
      </c>
      <c r="D4468">
        <v>9.06</v>
      </c>
      <c r="E4468">
        <v>8.8000000000000007</v>
      </c>
      <c r="F4468">
        <v>8.99</v>
      </c>
      <c r="G4468">
        <v>1076553</v>
      </c>
      <c r="H4468">
        <v>8.9499999999999993</v>
      </c>
    </row>
    <row r="4469" spans="1:8" x14ac:dyDescent="0.3">
      <c r="A4469" t="s">
        <v>552</v>
      </c>
      <c r="B4469" t="s">
        <v>719</v>
      </c>
      <c r="C4469">
        <v>9</v>
      </c>
      <c r="D4469">
        <v>9.18</v>
      </c>
      <c r="E4469">
        <v>8.8699999999999992</v>
      </c>
      <c r="F4469">
        <v>9.1300000000000008</v>
      </c>
      <c r="G4469">
        <v>745690</v>
      </c>
      <c r="H4469">
        <v>9.06</v>
      </c>
    </row>
    <row r="4470" spans="1:8" x14ac:dyDescent="0.3">
      <c r="A4470" t="s">
        <v>552</v>
      </c>
      <c r="B4470" t="s">
        <v>720</v>
      </c>
      <c r="C4470">
        <v>9.14</v>
      </c>
      <c r="D4470">
        <v>9.19</v>
      </c>
      <c r="E4470">
        <v>8.9600000000000009</v>
      </c>
      <c r="F4470">
        <v>9.09</v>
      </c>
      <c r="G4470">
        <v>688992</v>
      </c>
      <c r="H4470">
        <v>9.08</v>
      </c>
    </row>
    <row r="4471" spans="1:8" x14ac:dyDescent="0.3">
      <c r="A4471" t="s">
        <v>552</v>
      </c>
      <c r="B4471" t="s">
        <v>721</v>
      </c>
      <c r="C4471">
        <v>9.01</v>
      </c>
      <c r="D4471">
        <v>9.19</v>
      </c>
      <c r="E4471">
        <v>8.6</v>
      </c>
      <c r="F4471">
        <v>9.19</v>
      </c>
      <c r="G4471">
        <v>1230401</v>
      </c>
      <c r="H4471">
        <v>8.9932999999999996</v>
      </c>
    </row>
    <row r="4472" spans="1:8" x14ac:dyDescent="0.3">
      <c r="A4472" t="s">
        <v>552</v>
      </c>
      <c r="B4472" t="s">
        <v>96</v>
      </c>
      <c r="C4472">
        <v>9.1300000000000008</v>
      </c>
      <c r="D4472">
        <v>9.65</v>
      </c>
      <c r="E4472">
        <v>8.9</v>
      </c>
      <c r="F4472">
        <v>9.08</v>
      </c>
      <c r="G4472">
        <v>1412387</v>
      </c>
      <c r="H4472">
        <v>9.2100000000000009</v>
      </c>
    </row>
    <row r="4473" spans="1:8" x14ac:dyDescent="0.3">
      <c r="A4473" t="s">
        <v>552</v>
      </c>
      <c r="B4473" t="s">
        <v>722</v>
      </c>
      <c r="C4473">
        <v>9.0500000000000007</v>
      </c>
      <c r="D4473">
        <v>9.17</v>
      </c>
      <c r="E4473">
        <v>8.89</v>
      </c>
      <c r="F4473">
        <v>9.0500000000000007</v>
      </c>
      <c r="G4473">
        <v>1006902</v>
      </c>
      <c r="H4473">
        <v>9.0366999999999997</v>
      </c>
    </row>
    <row r="4474" spans="1:8" x14ac:dyDescent="0.3">
      <c r="A4474" t="s">
        <v>552</v>
      </c>
      <c r="B4474" t="s">
        <v>164</v>
      </c>
      <c r="C4474">
        <v>9.0399999999999991</v>
      </c>
      <c r="D4474">
        <v>9.0399999999999991</v>
      </c>
      <c r="E4474">
        <v>8.69</v>
      </c>
      <c r="F4474">
        <v>8.69</v>
      </c>
      <c r="G4474">
        <v>1341715</v>
      </c>
      <c r="H4474">
        <v>8.8066999999999993</v>
      </c>
    </row>
    <row r="4475" spans="1:8" x14ac:dyDescent="0.3">
      <c r="A4475" t="s">
        <v>552</v>
      </c>
      <c r="B4475" t="s">
        <v>723</v>
      </c>
      <c r="C4475">
        <v>8.8000000000000007</v>
      </c>
      <c r="D4475">
        <v>8.93</v>
      </c>
      <c r="E4475">
        <v>8.76</v>
      </c>
      <c r="F4475">
        <v>8.9</v>
      </c>
      <c r="G4475">
        <v>1001234</v>
      </c>
      <c r="H4475">
        <v>8.8633000000000006</v>
      </c>
    </row>
    <row r="4476" spans="1:8" x14ac:dyDescent="0.3">
      <c r="A4476" t="s">
        <v>552</v>
      </c>
      <c r="B4476" t="s">
        <v>724</v>
      </c>
      <c r="C4476">
        <v>8.85</v>
      </c>
      <c r="D4476">
        <v>8.9499999999999993</v>
      </c>
      <c r="E4476">
        <v>8.7799999999999994</v>
      </c>
      <c r="F4476">
        <v>8.8000000000000007</v>
      </c>
      <c r="G4476">
        <v>571216</v>
      </c>
      <c r="H4476">
        <v>8.8432999999999993</v>
      </c>
    </row>
    <row r="4477" spans="1:8" x14ac:dyDescent="0.3">
      <c r="A4477" t="s">
        <v>552</v>
      </c>
      <c r="B4477" t="s">
        <v>725</v>
      </c>
      <c r="C4477">
        <v>8.8800000000000008</v>
      </c>
      <c r="D4477">
        <v>8.89</v>
      </c>
      <c r="E4477">
        <v>8.68</v>
      </c>
      <c r="F4477">
        <v>8.7899999999999991</v>
      </c>
      <c r="G4477">
        <v>1379491</v>
      </c>
      <c r="H4477">
        <v>8.7866999999999997</v>
      </c>
    </row>
    <row r="4478" spans="1:8" x14ac:dyDescent="0.3">
      <c r="A4478" t="s">
        <v>552</v>
      </c>
      <c r="B4478" t="s">
        <v>242</v>
      </c>
      <c r="C4478">
        <v>8.6999999999999993</v>
      </c>
      <c r="D4478">
        <v>8.7899999999999991</v>
      </c>
      <c r="E4478">
        <v>8.5</v>
      </c>
      <c r="F4478">
        <v>8.5399999999999991</v>
      </c>
      <c r="G4478">
        <v>1349882</v>
      </c>
      <c r="H4478">
        <v>8.61</v>
      </c>
    </row>
    <row r="4479" spans="1:8" x14ac:dyDescent="0.3">
      <c r="A4479" t="s">
        <v>552</v>
      </c>
      <c r="B4479" t="s">
        <v>726</v>
      </c>
      <c r="C4479">
        <v>8.5399999999999991</v>
      </c>
      <c r="D4479">
        <v>8.6199999999999992</v>
      </c>
      <c r="E4479">
        <v>8.49</v>
      </c>
      <c r="F4479">
        <v>8.58</v>
      </c>
      <c r="G4479">
        <v>1237945</v>
      </c>
      <c r="H4479">
        <v>8.5632999999999999</v>
      </c>
    </row>
    <row r="4480" spans="1:8" x14ac:dyDescent="0.3">
      <c r="A4480" t="s">
        <v>552</v>
      </c>
      <c r="B4480" t="s">
        <v>727</v>
      </c>
      <c r="C4480">
        <v>8.6</v>
      </c>
      <c r="D4480">
        <v>8.75</v>
      </c>
      <c r="E4480">
        <v>8.52</v>
      </c>
      <c r="F4480">
        <v>8.69</v>
      </c>
      <c r="G4480">
        <v>568326</v>
      </c>
      <c r="H4480">
        <v>8.6532999999999998</v>
      </c>
    </row>
    <row r="4481" spans="1:8" x14ac:dyDescent="0.3">
      <c r="A4481" t="s">
        <v>552</v>
      </c>
      <c r="B4481" t="s">
        <v>728</v>
      </c>
      <c r="C4481">
        <v>8.65</v>
      </c>
      <c r="D4481">
        <v>8.83</v>
      </c>
      <c r="E4481">
        <v>8.5500000000000007</v>
      </c>
      <c r="F4481">
        <v>8.66</v>
      </c>
      <c r="G4481">
        <v>490652</v>
      </c>
      <c r="H4481">
        <v>8.68</v>
      </c>
    </row>
    <row r="4482" spans="1:8" x14ac:dyDescent="0.3">
      <c r="A4482" t="s">
        <v>552</v>
      </c>
      <c r="B4482" t="s">
        <v>729</v>
      </c>
      <c r="C4482">
        <v>8.61</v>
      </c>
      <c r="D4482">
        <v>8.75</v>
      </c>
      <c r="E4482">
        <v>8.59</v>
      </c>
      <c r="F4482">
        <v>8.73</v>
      </c>
      <c r="G4482">
        <v>708170</v>
      </c>
      <c r="H4482">
        <v>8.69</v>
      </c>
    </row>
    <row r="4483" spans="1:8" x14ac:dyDescent="0.3">
      <c r="A4483" t="s">
        <v>552</v>
      </c>
      <c r="B4483" t="s">
        <v>730</v>
      </c>
      <c r="C4483">
        <v>8.73</v>
      </c>
      <c r="D4483">
        <v>8.85</v>
      </c>
      <c r="E4483">
        <v>8.34</v>
      </c>
      <c r="F4483">
        <v>8.81</v>
      </c>
      <c r="G4483">
        <v>860303</v>
      </c>
      <c r="H4483">
        <v>8.6667000000000005</v>
      </c>
    </row>
    <row r="4484" spans="1:8" x14ac:dyDescent="0.3">
      <c r="A4484" t="s">
        <v>552</v>
      </c>
      <c r="B4484" t="s">
        <v>731</v>
      </c>
      <c r="C4484">
        <v>8.85</v>
      </c>
      <c r="D4484">
        <v>8.91</v>
      </c>
      <c r="E4484">
        <v>8.77</v>
      </c>
      <c r="F4484">
        <v>8.8000000000000007</v>
      </c>
      <c r="G4484">
        <v>616855</v>
      </c>
      <c r="H4484">
        <v>8.8267000000000007</v>
      </c>
    </row>
    <row r="4485" spans="1:8" x14ac:dyDescent="0.3">
      <c r="A4485" t="s">
        <v>552</v>
      </c>
      <c r="B4485" t="s">
        <v>732</v>
      </c>
      <c r="C4485">
        <v>8.84</v>
      </c>
      <c r="D4485">
        <v>8.99</v>
      </c>
      <c r="E4485">
        <v>8.74</v>
      </c>
      <c r="F4485">
        <v>8.91</v>
      </c>
      <c r="G4485">
        <v>823097</v>
      </c>
      <c r="H4485">
        <v>8.8800000000000008</v>
      </c>
    </row>
    <row r="4486" spans="1:8" x14ac:dyDescent="0.3">
      <c r="A4486" t="s">
        <v>552</v>
      </c>
      <c r="B4486" t="s">
        <v>733</v>
      </c>
      <c r="C4486">
        <v>8.92</v>
      </c>
      <c r="D4486">
        <v>9.0399999999999991</v>
      </c>
      <c r="E4486">
        <v>8.8000000000000007</v>
      </c>
      <c r="F4486">
        <v>9.0399999999999991</v>
      </c>
      <c r="G4486">
        <v>858243</v>
      </c>
      <c r="H4486">
        <v>8.9600000000000009</v>
      </c>
    </row>
    <row r="4487" spans="1:8" x14ac:dyDescent="0.3">
      <c r="A4487" t="s">
        <v>552</v>
      </c>
      <c r="B4487" t="s">
        <v>734</v>
      </c>
      <c r="C4487">
        <v>9.0299999999999994</v>
      </c>
      <c r="D4487">
        <v>9.1999999999999993</v>
      </c>
      <c r="E4487">
        <v>8.8800000000000008</v>
      </c>
      <c r="F4487">
        <v>9</v>
      </c>
      <c r="G4487">
        <v>1034100</v>
      </c>
      <c r="H4487">
        <v>9.0266999999999999</v>
      </c>
    </row>
    <row r="4488" spans="1:8" x14ac:dyDescent="0.3">
      <c r="A4488" t="s">
        <v>552</v>
      </c>
      <c r="B4488" t="s">
        <v>735</v>
      </c>
      <c r="C4488">
        <v>9</v>
      </c>
      <c r="D4488">
        <v>9</v>
      </c>
      <c r="E4488">
        <v>8.82</v>
      </c>
      <c r="F4488">
        <v>8.9</v>
      </c>
      <c r="G4488">
        <v>257571</v>
      </c>
      <c r="H4488">
        <v>8.9067000000000007</v>
      </c>
    </row>
    <row r="4489" spans="1:8" x14ac:dyDescent="0.3">
      <c r="A4489" t="s">
        <v>250</v>
      </c>
      <c r="B4489" t="s">
        <v>696</v>
      </c>
      <c r="C4489">
        <v>635</v>
      </c>
      <c r="D4489">
        <v>656.5</v>
      </c>
      <c r="E4489">
        <v>630</v>
      </c>
      <c r="F4489">
        <v>654.5</v>
      </c>
      <c r="G4489">
        <v>1589224</v>
      </c>
      <c r="H4489">
        <v>647</v>
      </c>
    </row>
    <row r="4490" spans="1:8" x14ac:dyDescent="0.3">
      <c r="A4490" t="s">
        <v>250</v>
      </c>
      <c r="B4490" t="s">
        <v>697</v>
      </c>
      <c r="C4490">
        <v>657.5</v>
      </c>
      <c r="D4490">
        <v>659.5</v>
      </c>
      <c r="E4490">
        <v>632</v>
      </c>
      <c r="F4490">
        <v>635.5</v>
      </c>
      <c r="G4490">
        <v>1348660</v>
      </c>
      <c r="H4490">
        <v>642.33330000000001</v>
      </c>
    </row>
    <row r="4491" spans="1:8" x14ac:dyDescent="0.3">
      <c r="A4491" t="s">
        <v>250</v>
      </c>
      <c r="B4491" t="s">
        <v>698</v>
      </c>
      <c r="C4491">
        <v>638.5</v>
      </c>
      <c r="D4491">
        <v>661</v>
      </c>
      <c r="E4491">
        <v>637.5</v>
      </c>
      <c r="F4491">
        <v>645.5</v>
      </c>
      <c r="G4491">
        <v>1495267</v>
      </c>
      <c r="H4491">
        <v>648</v>
      </c>
    </row>
    <row r="4492" spans="1:8" x14ac:dyDescent="0.3">
      <c r="A4492" t="s">
        <v>250</v>
      </c>
      <c r="B4492" t="s">
        <v>699</v>
      </c>
      <c r="C4492">
        <v>651</v>
      </c>
      <c r="D4492">
        <v>660</v>
      </c>
      <c r="E4492">
        <v>646</v>
      </c>
      <c r="F4492">
        <v>653.5</v>
      </c>
      <c r="G4492">
        <v>1186007</v>
      </c>
      <c r="H4492">
        <v>653.16669999999999</v>
      </c>
    </row>
    <row r="4493" spans="1:8" x14ac:dyDescent="0.3">
      <c r="A4493" t="s">
        <v>250</v>
      </c>
      <c r="B4493" t="s">
        <v>700</v>
      </c>
      <c r="C4493">
        <v>653.5</v>
      </c>
      <c r="D4493">
        <v>658.5</v>
      </c>
      <c r="E4493">
        <v>638.5</v>
      </c>
      <c r="F4493">
        <v>644</v>
      </c>
      <c r="G4493">
        <v>1024758</v>
      </c>
      <c r="H4493">
        <v>647</v>
      </c>
    </row>
    <row r="4494" spans="1:8" x14ac:dyDescent="0.3">
      <c r="A4494" t="s">
        <v>250</v>
      </c>
      <c r="B4494" t="s">
        <v>77</v>
      </c>
      <c r="C4494">
        <v>635</v>
      </c>
      <c r="D4494">
        <v>649</v>
      </c>
      <c r="E4494">
        <v>621</v>
      </c>
      <c r="F4494">
        <v>640.5</v>
      </c>
      <c r="G4494">
        <v>935250</v>
      </c>
      <c r="H4494">
        <v>636.83330000000001</v>
      </c>
    </row>
    <row r="4495" spans="1:8" x14ac:dyDescent="0.3">
      <c r="A4495" t="s">
        <v>250</v>
      </c>
      <c r="B4495" t="s">
        <v>701</v>
      </c>
      <c r="C4495">
        <v>644</v>
      </c>
      <c r="D4495">
        <v>658.5</v>
      </c>
      <c r="E4495">
        <v>644</v>
      </c>
      <c r="F4495">
        <v>654</v>
      </c>
      <c r="G4495">
        <v>995294</v>
      </c>
      <c r="H4495">
        <v>652.16669999999999</v>
      </c>
    </row>
    <row r="4496" spans="1:8" x14ac:dyDescent="0.3">
      <c r="A4496" t="s">
        <v>250</v>
      </c>
      <c r="B4496" t="s">
        <v>702</v>
      </c>
      <c r="C4496">
        <v>658</v>
      </c>
      <c r="D4496">
        <v>686.5</v>
      </c>
      <c r="E4496">
        <v>647</v>
      </c>
      <c r="F4496">
        <v>649.5</v>
      </c>
      <c r="G4496">
        <v>1775555</v>
      </c>
      <c r="H4496">
        <v>661</v>
      </c>
    </row>
    <row r="4497" spans="1:8" x14ac:dyDescent="0.3">
      <c r="A4497" t="s">
        <v>250</v>
      </c>
      <c r="B4497" t="s">
        <v>139</v>
      </c>
      <c r="C4497">
        <v>649.5</v>
      </c>
      <c r="D4497">
        <v>661.5</v>
      </c>
      <c r="E4497">
        <v>647.5</v>
      </c>
      <c r="F4497">
        <v>649</v>
      </c>
      <c r="G4497">
        <v>1064371</v>
      </c>
      <c r="H4497">
        <v>652.66669999999999</v>
      </c>
    </row>
    <row r="4498" spans="1:8" x14ac:dyDescent="0.3">
      <c r="A4498" t="s">
        <v>250</v>
      </c>
      <c r="B4498" t="s">
        <v>156</v>
      </c>
      <c r="C4498">
        <v>650.5</v>
      </c>
      <c r="D4498">
        <v>685</v>
      </c>
      <c r="E4498">
        <v>650.5</v>
      </c>
      <c r="F4498">
        <v>680</v>
      </c>
      <c r="G4498">
        <v>2345936</v>
      </c>
      <c r="H4498">
        <v>671.83330000000001</v>
      </c>
    </row>
    <row r="4499" spans="1:8" x14ac:dyDescent="0.3">
      <c r="A4499" t="s">
        <v>250</v>
      </c>
      <c r="B4499" t="s">
        <v>703</v>
      </c>
      <c r="C4499">
        <v>691</v>
      </c>
      <c r="D4499">
        <v>747.5</v>
      </c>
      <c r="E4499">
        <v>684.5</v>
      </c>
      <c r="F4499">
        <v>726</v>
      </c>
      <c r="G4499">
        <v>2895147</v>
      </c>
      <c r="H4499">
        <v>719.33330000000001</v>
      </c>
    </row>
    <row r="4500" spans="1:8" x14ac:dyDescent="0.3">
      <c r="A4500" t="s">
        <v>250</v>
      </c>
      <c r="B4500" t="s">
        <v>223</v>
      </c>
      <c r="C4500">
        <v>731.5</v>
      </c>
      <c r="D4500">
        <v>789</v>
      </c>
      <c r="E4500">
        <v>722.5</v>
      </c>
      <c r="F4500">
        <v>769.5</v>
      </c>
      <c r="G4500">
        <v>2904690</v>
      </c>
      <c r="H4500">
        <v>760.33330000000001</v>
      </c>
    </row>
    <row r="4501" spans="1:8" x14ac:dyDescent="0.3">
      <c r="A4501" t="s">
        <v>250</v>
      </c>
      <c r="B4501" t="s">
        <v>228</v>
      </c>
      <c r="C4501">
        <v>763</v>
      </c>
      <c r="D4501">
        <v>775.5</v>
      </c>
      <c r="E4501">
        <v>744.5</v>
      </c>
      <c r="F4501">
        <v>767.5</v>
      </c>
      <c r="G4501">
        <v>1861417</v>
      </c>
      <c r="H4501">
        <v>762.5</v>
      </c>
    </row>
    <row r="4502" spans="1:8" x14ac:dyDescent="0.3">
      <c r="A4502" t="s">
        <v>250</v>
      </c>
      <c r="B4502" t="s">
        <v>704</v>
      </c>
      <c r="C4502">
        <v>771.5</v>
      </c>
      <c r="D4502">
        <v>784</v>
      </c>
      <c r="E4502">
        <v>756.5</v>
      </c>
      <c r="F4502">
        <v>768.5</v>
      </c>
      <c r="G4502">
        <v>1953148</v>
      </c>
      <c r="H4502">
        <v>769.66669999999999</v>
      </c>
    </row>
    <row r="4503" spans="1:8" x14ac:dyDescent="0.3">
      <c r="A4503" t="s">
        <v>250</v>
      </c>
      <c r="B4503" t="s">
        <v>705</v>
      </c>
      <c r="C4503">
        <v>771</v>
      </c>
      <c r="D4503">
        <v>781</v>
      </c>
      <c r="E4503">
        <v>725.5</v>
      </c>
      <c r="F4503">
        <v>728.5</v>
      </c>
      <c r="G4503">
        <v>2240519</v>
      </c>
      <c r="H4503">
        <v>745</v>
      </c>
    </row>
    <row r="4504" spans="1:8" x14ac:dyDescent="0.3">
      <c r="A4504" t="s">
        <v>250</v>
      </c>
      <c r="B4504" t="s">
        <v>706</v>
      </c>
      <c r="C4504">
        <v>728.5</v>
      </c>
      <c r="D4504">
        <v>737.5</v>
      </c>
      <c r="E4504">
        <v>710</v>
      </c>
      <c r="F4504">
        <v>713.5</v>
      </c>
      <c r="G4504">
        <v>1599450</v>
      </c>
      <c r="H4504">
        <v>720.33330000000001</v>
      </c>
    </row>
    <row r="4505" spans="1:8" x14ac:dyDescent="0.3">
      <c r="A4505" t="s">
        <v>250</v>
      </c>
      <c r="B4505" t="s">
        <v>265</v>
      </c>
      <c r="C4505">
        <v>715</v>
      </c>
      <c r="D4505">
        <v>723.5</v>
      </c>
      <c r="E4505">
        <v>689.5</v>
      </c>
      <c r="F4505">
        <v>689.5</v>
      </c>
      <c r="G4505">
        <v>1543437</v>
      </c>
      <c r="H4505">
        <v>700.83330000000001</v>
      </c>
    </row>
    <row r="4506" spans="1:8" x14ac:dyDescent="0.3">
      <c r="A4506" t="s">
        <v>250</v>
      </c>
      <c r="B4506" t="s">
        <v>707</v>
      </c>
      <c r="C4506">
        <v>693</v>
      </c>
      <c r="D4506">
        <v>732</v>
      </c>
      <c r="E4506">
        <v>686.5</v>
      </c>
      <c r="F4506">
        <v>721.5</v>
      </c>
      <c r="G4506">
        <v>3130541</v>
      </c>
      <c r="H4506">
        <v>713.33330000000001</v>
      </c>
    </row>
    <row r="4507" spans="1:8" x14ac:dyDescent="0.3">
      <c r="A4507" t="s">
        <v>250</v>
      </c>
      <c r="B4507" t="s">
        <v>271</v>
      </c>
      <c r="C4507">
        <v>730</v>
      </c>
      <c r="D4507">
        <v>731</v>
      </c>
      <c r="E4507">
        <v>664</v>
      </c>
      <c r="F4507">
        <v>675</v>
      </c>
      <c r="G4507">
        <v>1793094</v>
      </c>
      <c r="H4507">
        <v>690</v>
      </c>
    </row>
    <row r="4508" spans="1:8" x14ac:dyDescent="0.3">
      <c r="A4508" t="s">
        <v>250</v>
      </c>
      <c r="B4508" t="s">
        <v>708</v>
      </c>
      <c r="C4508">
        <v>674.5</v>
      </c>
      <c r="D4508">
        <v>683</v>
      </c>
      <c r="E4508">
        <v>661.5</v>
      </c>
      <c r="F4508">
        <v>670</v>
      </c>
      <c r="G4508">
        <v>1265783</v>
      </c>
      <c r="H4508">
        <v>671.5</v>
      </c>
    </row>
    <row r="4509" spans="1:8" x14ac:dyDescent="0.3">
      <c r="A4509" t="s">
        <v>250</v>
      </c>
      <c r="B4509" t="s">
        <v>709</v>
      </c>
      <c r="C4509">
        <v>683</v>
      </c>
      <c r="D4509">
        <v>711</v>
      </c>
      <c r="E4509">
        <v>681</v>
      </c>
      <c r="F4509">
        <v>701</v>
      </c>
      <c r="G4509">
        <v>2064119</v>
      </c>
      <c r="H4509">
        <v>697.66669999999999</v>
      </c>
    </row>
    <row r="4510" spans="1:8" x14ac:dyDescent="0.3">
      <c r="A4510" t="s">
        <v>250</v>
      </c>
      <c r="B4510" t="s">
        <v>283</v>
      </c>
      <c r="C4510">
        <v>702</v>
      </c>
      <c r="D4510">
        <v>722</v>
      </c>
      <c r="E4510">
        <v>698</v>
      </c>
      <c r="F4510">
        <v>709.5</v>
      </c>
      <c r="G4510">
        <v>1701540</v>
      </c>
      <c r="H4510">
        <v>709.83330000000001</v>
      </c>
    </row>
    <row r="4511" spans="1:8" x14ac:dyDescent="0.3">
      <c r="A4511" t="s">
        <v>250</v>
      </c>
      <c r="B4511" t="s">
        <v>290</v>
      </c>
      <c r="C4511">
        <v>710</v>
      </c>
      <c r="D4511">
        <v>714</v>
      </c>
      <c r="E4511">
        <v>684</v>
      </c>
      <c r="F4511">
        <v>685.5</v>
      </c>
      <c r="G4511">
        <v>1215470</v>
      </c>
      <c r="H4511">
        <v>694.5</v>
      </c>
    </row>
    <row r="4512" spans="1:8" x14ac:dyDescent="0.3">
      <c r="A4512" t="s">
        <v>250</v>
      </c>
      <c r="B4512" t="s">
        <v>710</v>
      </c>
      <c r="C4512">
        <v>687</v>
      </c>
      <c r="D4512">
        <v>720</v>
      </c>
      <c r="E4512">
        <v>673.5</v>
      </c>
      <c r="F4512">
        <v>720</v>
      </c>
      <c r="G4512">
        <v>1360205</v>
      </c>
      <c r="H4512">
        <v>704.5</v>
      </c>
    </row>
    <row r="4513" spans="1:8" x14ac:dyDescent="0.3">
      <c r="A4513" t="s">
        <v>250</v>
      </c>
      <c r="B4513" t="s">
        <v>512</v>
      </c>
      <c r="C4513">
        <v>682.5</v>
      </c>
      <c r="D4513">
        <v>692</v>
      </c>
      <c r="E4513">
        <v>648</v>
      </c>
      <c r="F4513">
        <v>648</v>
      </c>
      <c r="G4513">
        <v>2507334</v>
      </c>
      <c r="H4513">
        <v>662.66669999999999</v>
      </c>
    </row>
    <row r="4514" spans="1:8" x14ac:dyDescent="0.3">
      <c r="A4514" t="s">
        <v>250</v>
      </c>
      <c r="B4514" t="s">
        <v>91</v>
      </c>
      <c r="C4514">
        <v>585</v>
      </c>
      <c r="D4514">
        <v>597</v>
      </c>
      <c r="E4514">
        <v>583.5</v>
      </c>
      <c r="F4514">
        <v>583.5</v>
      </c>
      <c r="G4514">
        <v>1096367</v>
      </c>
      <c r="H4514">
        <v>588</v>
      </c>
    </row>
    <row r="4515" spans="1:8" x14ac:dyDescent="0.3">
      <c r="A4515" t="s">
        <v>250</v>
      </c>
      <c r="B4515" t="s">
        <v>93</v>
      </c>
      <c r="C4515">
        <v>560.5</v>
      </c>
      <c r="D4515">
        <v>595</v>
      </c>
      <c r="E4515">
        <v>533.5</v>
      </c>
      <c r="F4515">
        <v>536.5</v>
      </c>
      <c r="G4515">
        <v>3013886</v>
      </c>
      <c r="H4515">
        <v>555</v>
      </c>
    </row>
    <row r="4516" spans="1:8" x14ac:dyDescent="0.3">
      <c r="A4516" t="s">
        <v>250</v>
      </c>
      <c r="B4516" t="s">
        <v>711</v>
      </c>
      <c r="C4516">
        <v>537</v>
      </c>
      <c r="D4516">
        <v>545.5</v>
      </c>
      <c r="E4516">
        <v>520</v>
      </c>
      <c r="F4516">
        <v>522.5</v>
      </c>
      <c r="G4516">
        <v>2059205</v>
      </c>
      <c r="H4516">
        <v>529.33330000000001</v>
      </c>
    </row>
    <row r="4517" spans="1:8" x14ac:dyDescent="0.3">
      <c r="A4517" t="s">
        <v>250</v>
      </c>
      <c r="B4517" t="s">
        <v>712</v>
      </c>
      <c r="C4517">
        <v>532</v>
      </c>
      <c r="D4517">
        <v>545.5</v>
      </c>
      <c r="E4517">
        <v>523</v>
      </c>
      <c r="F4517">
        <v>527.5</v>
      </c>
      <c r="G4517">
        <v>1804446</v>
      </c>
      <c r="H4517">
        <v>532</v>
      </c>
    </row>
    <row r="4518" spans="1:8" x14ac:dyDescent="0.3">
      <c r="A4518" t="s">
        <v>250</v>
      </c>
      <c r="B4518" t="s">
        <v>162</v>
      </c>
      <c r="C4518">
        <v>537</v>
      </c>
      <c r="D4518">
        <v>540</v>
      </c>
      <c r="E4518">
        <v>486</v>
      </c>
      <c r="F4518">
        <v>489.25</v>
      </c>
      <c r="G4518">
        <v>2322031</v>
      </c>
      <c r="H4518">
        <v>505.08330000000001</v>
      </c>
    </row>
    <row r="4519" spans="1:8" x14ac:dyDescent="0.3">
      <c r="A4519" t="s">
        <v>250</v>
      </c>
      <c r="B4519" t="s">
        <v>220</v>
      </c>
      <c r="C4519">
        <v>476.75</v>
      </c>
      <c r="D4519">
        <v>498.75</v>
      </c>
      <c r="E4519">
        <v>468.25</v>
      </c>
      <c r="F4519">
        <v>497</v>
      </c>
      <c r="G4519">
        <v>1958931</v>
      </c>
      <c r="H4519">
        <v>488</v>
      </c>
    </row>
    <row r="4520" spans="1:8" x14ac:dyDescent="0.3">
      <c r="A4520" t="s">
        <v>250</v>
      </c>
      <c r="B4520" t="s">
        <v>713</v>
      </c>
      <c r="C4520">
        <v>507.5</v>
      </c>
      <c r="D4520">
        <v>546.5</v>
      </c>
      <c r="E4520">
        <v>505</v>
      </c>
      <c r="F4520">
        <v>546.5</v>
      </c>
      <c r="G4520">
        <v>2527251</v>
      </c>
      <c r="H4520">
        <v>532.66669999999999</v>
      </c>
    </row>
    <row r="4521" spans="1:8" x14ac:dyDescent="0.3">
      <c r="A4521" t="s">
        <v>250</v>
      </c>
      <c r="B4521" t="s">
        <v>714</v>
      </c>
      <c r="C4521">
        <v>540</v>
      </c>
      <c r="D4521">
        <v>549</v>
      </c>
      <c r="E4521">
        <v>528</v>
      </c>
      <c r="F4521">
        <v>536.5</v>
      </c>
      <c r="G4521">
        <v>1893193</v>
      </c>
      <c r="H4521">
        <v>537.83330000000001</v>
      </c>
    </row>
    <row r="4522" spans="1:8" x14ac:dyDescent="0.3">
      <c r="A4522" t="s">
        <v>250</v>
      </c>
      <c r="B4522" t="s">
        <v>715</v>
      </c>
      <c r="C4522">
        <v>534</v>
      </c>
      <c r="D4522">
        <v>540</v>
      </c>
      <c r="E4522">
        <v>519</v>
      </c>
      <c r="F4522">
        <v>529</v>
      </c>
      <c r="G4522">
        <v>1744636</v>
      </c>
      <c r="H4522">
        <v>529.33330000000001</v>
      </c>
    </row>
    <row r="4523" spans="1:8" x14ac:dyDescent="0.3">
      <c r="A4523" t="s">
        <v>250</v>
      </c>
      <c r="B4523" t="s">
        <v>235</v>
      </c>
      <c r="C4523">
        <v>523</v>
      </c>
      <c r="D4523">
        <v>527.5</v>
      </c>
      <c r="E4523">
        <v>496.75</v>
      </c>
      <c r="F4523">
        <v>518</v>
      </c>
      <c r="G4523">
        <v>1737470</v>
      </c>
      <c r="H4523">
        <v>514.08330000000001</v>
      </c>
    </row>
    <row r="4524" spans="1:8" x14ac:dyDescent="0.3">
      <c r="A4524" t="s">
        <v>250</v>
      </c>
      <c r="B4524" t="s">
        <v>259</v>
      </c>
      <c r="C4524">
        <v>522</v>
      </c>
      <c r="D4524">
        <v>522.5</v>
      </c>
      <c r="E4524">
        <v>500</v>
      </c>
      <c r="F4524">
        <v>511</v>
      </c>
      <c r="G4524">
        <v>1242398</v>
      </c>
      <c r="H4524">
        <v>511.16669999999999</v>
      </c>
    </row>
    <row r="4525" spans="1:8" x14ac:dyDescent="0.3">
      <c r="A4525" t="s">
        <v>250</v>
      </c>
      <c r="B4525" t="s">
        <v>716</v>
      </c>
      <c r="C4525">
        <v>513</v>
      </c>
      <c r="D4525">
        <v>522.5</v>
      </c>
      <c r="E4525">
        <v>510</v>
      </c>
      <c r="F4525">
        <v>517</v>
      </c>
      <c r="G4525">
        <v>913367</v>
      </c>
      <c r="H4525">
        <v>516.5</v>
      </c>
    </row>
    <row r="4526" spans="1:8" x14ac:dyDescent="0.3">
      <c r="A4526" t="s">
        <v>250</v>
      </c>
      <c r="B4526" t="s">
        <v>269</v>
      </c>
      <c r="C4526">
        <v>520</v>
      </c>
      <c r="D4526">
        <v>521.5</v>
      </c>
      <c r="E4526">
        <v>497.25</v>
      </c>
      <c r="F4526">
        <v>500</v>
      </c>
      <c r="G4526">
        <v>1298172</v>
      </c>
      <c r="H4526">
        <v>506.25</v>
      </c>
    </row>
    <row r="4527" spans="1:8" x14ac:dyDescent="0.3">
      <c r="A4527" t="s">
        <v>250</v>
      </c>
      <c r="B4527" t="s">
        <v>282</v>
      </c>
      <c r="C4527">
        <v>496.25</v>
      </c>
      <c r="D4527">
        <v>505</v>
      </c>
      <c r="E4527">
        <v>490.75</v>
      </c>
      <c r="F4527">
        <v>496.25</v>
      </c>
      <c r="G4527">
        <v>1034376</v>
      </c>
      <c r="H4527">
        <v>497.33330000000001</v>
      </c>
    </row>
    <row r="4528" spans="1:8" x14ac:dyDescent="0.3">
      <c r="A4528" t="s">
        <v>250</v>
      </c>
      <c r="B4528" t="s">
        <v>717</v>
      </c>
      <c r="C4528">
        <v>494</v>
      </c>
      <c r="D4528">
        <v>517.5</v>
      </c>
      <c r="E4528">
        <v>475.75</v>
      </c>
      <c r="F4528">
        <v>514</v>
      </c>
      <c r="G4528">
        <v>1853627</v>
      </c>
      <c r="H4528">
        <v>502.41669999999999</v>
      </c>
    </row>
    <row r="4529" spans="1:8" x14ac:dyDescent="0.3">
      <c r="A4529" t="s">
        <v>250</v>
      </c>
      <c r="B4529" t="s">
        <v>285</v>
      </c>
      <c r="C4529">
        <v>509</v>
      </c>
      <c r="D4529">
        <v>516</v>
      </c>
      <c r="E4529">
        <v>505</v>
      </c>
      <c r="F4529">
        <v>507</v>
      </c>
      <c r="G4529">
        <v>759591</v>
      </c>
      <c r="H4529">
        <v>509.33330000000001</v>
      </c>
    </row>
    <row r="4530" spans="1:8" x14ac:dyDescent="0.3">
      <c r="A4530" t="s">
        <v>250</v>
      </c>
      <c r="B4530" t="s">
        <v>718</v>
      </c>
      <c r="C4530">
        <v>517.5</v>
      </c>
      <c r="D4530">
        <v>531</v>
      </c>
      <c r="E4530">
        <v>513</v>
      </c>
      <c r="F4530">
        <v>518.5</v>
      </c>
      <c r="G4530">
        <v>1319000</v>
      </c>
      <c r="H4530">
        <v>520.83330000000001</v>
      </c>
    </row>
    <row r="4531" spans="1:8" x14ac:dyDescent="0.3">
      <c r="A4531" t="s">
        <v>250</v>
      </c>
      <c r="B4531" t="s">
        <v>291</v>
      </c>
      <c r="C4531">
        <v>518</v>
      </c>
      <c r="D4531">
        <v>525.5</v>
      </c>
      <c r="E4531">
        <v>511</v>
      </c>
      <c r="F4531">
        <v>511</v>
      </c>
      <c r="G4531">
        <v>910616</v>
      </c>
      <c r="H4531">
        <v>515.83330000000001</v>
      </c>
    </row>
    <row r="4532" spans="1:8" x14ac:dyDescent="0.3">
      <c r="A4532" t="s">
        <v>250</v>
      </c>
      <c r="B4532" t="s">
        <v>295</v>
      </c>
      <c r="C4532">
        <v>515</v>
      </c>
      <c r="D4532">
        <v>518.5</v>
      </c>
      <c r="E4532">
        <v>502</v>
      </c>
      <c r="F4532">
        <v>513</v>
      </c>
      <c r="G4532">
        <v>1057282</v>
      </c>
      <c r="H4532">
        <v>511.16669999999999</v>
      </c>
    </row>
    <row r="4533" spans="1:8" x14ac:dyDescent="0.3">
      <c r="A4533" t="s">
        <v>250</v>
      </c>
      <c r="B4533" t="s">
        <v>298</v>
      </c>
      <c r="C4533">
        <v>514</v>
      </c>
      <c r="D4533">
        <v>520</v>
      </c>
      <c r="E4533">
        <v>511</v>
      </c>
      <c r="F4533">
        <v>520</v>
      </c>
      <c r="G4533">
        <v>1033648</v>
      </c>
      <c r="H4533">
        <v>517</v>
      </c>
    </row>
    <row r="4534" spans="1:8" x14ac:dyDescent="0.3">
      <c r="A4534" t="s">
        <v>250</v>
      </c>
      <c r="B4534" t="s">
        <v>719</v>
      </c>
      <c r="C4534">
        <v>523.5</v>
      </c>
      <c r="D4534">
        <v>529</v>
      </c>
      <c r="E4534">
        <v>503.5</v>
      </c>
      <c r="F4534">
        <v>516.5</v>
      </c>
      <c r="G4534">
        <v>1759282</v>
      </c>
      <c r="H4534">
        <v>516.33330000000001</v>
      </c>
    </row>
    <row r="4535" spans="1:8" x14ac:dyDescent="0.3">
      <c r="A4535" t="s">
        <v>250</v>
      </c>
      <c r="B4535" t="s">
        <v>720</v>
      </c>
      <c r="C4535">
        <v>525.5</v>
      </c>
      <c r="D4535">
        <v>531</v>
      </c>
      <c r="E4535">
        <v>514.5</v>
      </c>
      <c r="F4535">
        <v>522</v>
      </c>
      <c r="G4535">
        <v>1361659</v>
      </c>
      <c r="H4535">
        <v>522.5</v>
      </c>
    </row>
    <row r="4536" spans="1:8" x14ac:dyDescent="0.3">
      <c r="A4536" t="s">
        <v>250</v>
      </c>
      <c r="B4536" t="s">
        <v>721</v>
      </c>
      <c r="C4536">
        <v>512.5</v>
      </c>
      <c r="D4536">
        <v>526.5</v>
      </c>
      <c r="E4536">
        <v>509.5</v>
      </c>
      <c r="F4536">
        <v>526</v>
      </c>
      <c r="G4536">
        <v>1412531</v>
      </c>
      <c r="H4536">
        <v>520.66669999999999</v>
      </c>
    </row>
    <row r="4537" spans="1:8" x14ac:dyDescent="0.3">
      <c r="A4537" t="s">
        <v>250</v>
      </c>
      <c r="B4537" t="s">
        <v>96</v>
      </c>
      <c r="C4537">
        <v>526.5</v>
      </c>
      <c r="D4537">
        <v>528.5</v>
      </c>
      <c r="E4537">
        <v>515</v>
      </c>
      <c r="F4537">
        <v>519.5</v>
      </c>
      <c r="G4537">
        <v>1026222</v>
      </c>
      <c r="H4537">
        <v>521</v>
      </c>
    </row>
    <row r="4538" spans="1:8" x14ac:dyDescent="0.3">
      <c r="A4538" t="s">
        <v>250</v>
      </c>
      <c r="B4538" t="s">
        <v>722</v>
      </c>
      <c r="C4538">
        <v>522</v>
      </c>
      <c r="D4538">
        <v>529.5</v>
      </c>
      <c r="E4538">
        <v>517</v>
      </c>
      <c r="F4538">
        <v>523</v>
      </c>
      <c r="G4538">
        <v>1313027</v>
      </c>
      <c r="H4538">
        <v>523.16669999999999</v>
      </c>
    </row>
    <row r="4539" spans="1:8" x14ac:dyDescent="0.3">
      <c r="A4539" t="s">
        <v>250</v>
      </c>
      <c r="B4539" t="s">
        <v>164</v>
      </c>
      <c r="C4539">
        <v>522</v>
      </c>
      <c r="D4539">
        <v>529</v>
      </c>
      <c r="E4539">
        <v>504.5</v>
      </c>
      <c r="F4539">
        <v>513</v>
      </c>
      <c r="G4539">
        <v>1521338</v>
      </c>
      <c r="H4539">
        <v>515.5</v>
      </c>
    </row>
    <row r="4540" spans="1:8" x14ac:dyDescent="0.3">
      <c r="A4540" t="s">
        <v>250</v>
      </c>
      <c r="B4540" t="s">
        <v>723</v>
      </c>
      <c r="C4540">
        <v>528</v>
      </c>
      <c r="D4540">
        <v>537</v>
      </c>
      <c r="E4540">
        <v>520</v>
      </c>
      <c r="F4540">
        <v>520</v>
      </c>
      <c r="G4540">
        <v>2539092</v>
      </c>
      <c r="H4540">
        <v>525.66669999999999</v>
      </c>
    </row>
    <row r="4541" spans="1:8" x14ac:dyDescent="0.3">
      <c r="A4541" t="s">
        <v>250</v>
      </c>
      <c r="B4541" t="s">
        <v>724</v>
      </c>
      <c r="C4541">
        <v>521</v>
      </c>
      <c r="D4541">
        <v>544</v>
      </c>
      <c r="E4541">
        <v>516</v>
      </c>
      <c r="F4541">
        <v>531</v>
      </c>
      <c r="G4541">
        <v>2558720</v>
      </c>
      <c r="H4541">
        <v>530.33330000000001</v>
      </c>
    </row>
    <row r="4542" spans="1:8" x14ac:dyDescent="0.3">
      <c r="A4542" t="s">
        <v>250</v>
      </c>
      <c r="B4542" t="s">
        <v>725</v>
      </c>
      <c r="C4542">
        <v>539</v>
      </c>
      <c r="D4542">
        <v>546</v>
      </c>
      <c r="E4542">
        <v>535</v>
      </c>
      <c r="F4542">
        <v>543.5</v>
      </c>
      <c r="G4542">
        <v>1979446</v>
      </c>
      <c r="H4542">
        <v>541.5</v>
      </c>
    </row>
    <row r="4543" spans="1:8" x14ac:dyDescent="0.3">
      <c r="A4543" t="s">
        <v>250</v>
      </c>
      <c r="B4543" t="s">
        <v>242</v>
      </c>
      <c r="C4543">
        <v>535</v>
      </c>
      <c r="D4543">
        <v>535</v>
      </c>
      <c r="E4543">
        <v>520</v>
      </c>
      <c r="F4543">
        <v>528</v>
      </c>
      <c r="G4543">
        <v>1784990</v>
      </c>
      <c r="H4543">
        <v>527.66669999999999</v>
      </c>
    </row>
    <row r="4544" spans="1:8" x14ac:dyDescent="0.3">
      <c r="A4544" t="s">
        <v>250</v>
      </c>
      <c r="B4544" t="s">
        <v>726</v>
      </c>
      <c r="C4544">
        <v>535</v>
      </c>
      <c r="D4544">
        <v>580.5</v>
      </c>
      <c r="E4544">
        <v>532</v>
      </c>
      <c r="F4544">
        <v>568.5</v>
      </c>
      <c r="G4544">
        <v>3682783</v>
      </c>
      <c r="H4544">
        <v>560.33330000000001</v>
      </c>
    </row>
    <row r="4545" spans="1:8" x14ac:dyDescent="0.3">
      <c r="A4545" t="s">
        <v>250</v>
      </c>
      <c r="B4545" t="s">
        <v>727</v>
      </c>
      <c r="C4545">
        <v>574</v>
      </c>
      <c r="D4545">
        <v>592.5</v>
      </c>
      <c r="E4545">
        <v>557</v>
      </c>
      <c r="F4545">
        <v>561.5</v>
      </c>
      <c r="G4545">
        <v>7297239</v>
      </c>
      <c r="H4545">
        <v>570.33330000000001</v>
      </c>
    </row>
    <row r="4546" spans="1:8" x14ac:dyDescent="0.3">
      <c r="A4546" t="s">
        <v>250</v>
      </c>
      <c r="B4546" t="s">
        <v>728</v>
      </c>
      <c r="C4546">
        <v>565</v>
      </c>
      <c r="D4546">
        <v>569.5</v>
      </c>
      <c r="E4546">
        <v>542.5</v>
      </c>
      <c r="F4546">
        <v>542.5</v>
      </c>
      <c r="G4546">
        <v>1654522</v>
      </c>
      <c r="H4546">
        <v>551.5</v>
      </c>
    </row>
    <row r="4547" spans="1:8" x14ac:dyDescent="0.3">
      <c r="A4547" t="s">
        <v>250</v>
      </c>
      <c r="B4547" t="s">
        <v>729</v>
      </c>
      <c r="C4547">
        <v>546</v>
      </c>
      <c r="D4547">
        <v>569</v>
      </c>
      <c r="E4547">
        <v>544</v>
      </c>
      <c r="F4547">
        <v>566</v>
      </c>
      <c r="G4547">
        <v>2406212</v>
      </c>
      <c r="H4547">
        <v>559.66669999999999</v>
      </c>
    </row>
    <row r="4548" spans="1:8" x14ac:dyDescent="0.3">
      <c r="A4548" t="s">
        <v>250</v>
      </c>
      <c r="B4548" t="s">
        <v>730</v>
      </c>
      <c r="C4548">
        <v>553</v>
      </c>
      <c r="D4548">
        <v>574.5</v>
      </c>
      <c r="E4548">
        <v>552.5</v>
      </c>
      <c r="F4548">
        <v>564</v>
      </c>
      <c r="G4548">
        <v>1729118</v>
      </c>
      <c r="H4548">
        <v>563.66669999999999</v>
      </c>
    </row>
    <row r="4549" spans="1:8" x14ac:dyDescent="0.3">
      <c r="A4549" t="s">
        <v>250</v>
      </c>
      <c r="B4549" t="s">
        <v>731</v>
      </c>
      <c r="C4549">
        <v>570</v>
      </c>
      <c r="D4549">
        <v>576</v>
      </c>
      <c r="E4549">
        <v>553</v>
      </c>
      <c r="F4549">
        <v>554.5</v>
      </c>
      <c r="G4549">
        <v>1522756</v>
      </c>
      <c r="H4549">
        <v>561.16669999999999</v>
      </c>
    </row>
    <row r="4550" spans="1:8" x14ac:dyDescent="0.3">
      <c r="A4550" t="s">
        <v>250</v>
      </c>
      <c r="B4550" t="s">
        <v>732</v>
      </c>
      <c r="C4550">
        <v>560.5</v>
      </c>
      <c r="D4550">
        <v>563.5</v>
      </c>
      <c r="E4550">
        <v>546.5</v>
      </c>
      <c r="F4550">
        <v>555.5</v>
      </c>
      <c r="G4550">
        <v>1336726</v>
      </c>
      <c r="H4550">
        <v>555.16669999999999</v>
      </c>
    </row>
    <row r="4551" spans="1:8" x14ac:dyDescent="0.3">
      <c r="A4551" t="s">
        <v>250</v>
      </c>
      <c r="B4551" t="s">
        <v>733</v>
      </c>
      <c r="C4551">
        <v>555</v>
      </c>
      <c r="D4551">
        <v>556.5</v>
      </c>
      <c r="E4551">
        <v>541.5</v>
      </c>
      <c r="F4551">
        <v>547</v>
      </c>
      <c r="G4551">
        <v>1090881</v>
      </c>
      <c r="H4551">
        <v>548.33330000000001</v>
      </c>
    </row>
    <row r="4552" spans="1:8" x14ac:dyDescent="0.3">
      <c r="A4552" t="s">
        <v>250</v>
      </c>
      <c r="B4552" t="s">
        <v>734</v>
      </c>
      <c r="C4552">
        <v>569</v>
      </c>
      <c r="D4552">
        <v>601.5</v>
      </c>
      <c r="E4552">
        <v>563</v>
      </c>
      <c r="F4552">
        <v>601.5</v>
      </c>
      <c r="G4552">
        <v>4194019</v>
      </c>
      <c r="H4552">
        <v>588.66669999999999</v>
      </c>
    </row>
    <row r="4553" spans="1:8" x14ac:dyDescent="0.3">
      <c r="A4553" t="s">
        <v>250</v>
      </c>
      <c r="B4553" t="s">
        <v>735</v>
      </c>
      <c r="C4553">
        <v>619</v>
      </c>
      <c r="D4553">
        <v>619</v>
      </c>
      <c r="E4553">
        <v>574</v>
      </c>
      <c r="F4553">
        <v>576.5</v>
      </c>
      <c r="G4553">
        <v>2075349</v>
      </c>
      <c r="H4553">
        <v>589.83330000000001</v>
      </c>
    </row>
    <row r="4554" spans="1:8" x14ac:dyDescent="0.3">
      <c r="A4554" t="s">
        <v>554</v>
      </c>
      <c r="B4554" t="s">
        <v>696</v>
      </c>
      <c r="C4554">
        <v>2108.203</v>
      </c>
      <c r="D4554">
        <v>2159.058</v>
      </c>
      <c r="E4554">
        <v>2095.2579999999998</v>
      </c>
      <c r="F4554">
        <v>2159.058</v>
      </c>
      <c r="G4554">
        <v>132645</v>
      </c>
      <c r="H4554">
        <v>2137.7912999999999</v>
      </c>
    </row>
    <row r="4555" spans="1:8" x14ac:dyDescent="0.3">
      <c r="A4555" t="s">
        <v>554</v>
      </c>
      <c r="B4555" t="s">
        <v>697</v>
      </c>
      <c r="C4555">
        <v>2172.9279999999999</v>
      </c>
      <c r="D4555">
        <v>2172.9279999999999</v>
      </c>
      <c r="E4555">
        <v>2110.9769999999999</v>
      </c>
      <c r="F4555">
        <v>2126.6959999999999</v>
      </c>
      <c r="G4555">
        <v>81348</v>
      </c>
      <c r="H4555">
        <v>2136.8670000000002</v>
      </c>
    </row>
    <row r="4556" spans="1:8" x14ac:dyDescent="0.3">
      <c r="A4556" t="s">
        <v>554</v>
      </c>
      <c r="B4556" t="s">
        <v>698</v>
      </c>
      <c r="C4556">
        <v>2136.8670000000002</v>
      </c>
      <c r="D4556">
        <v>2166.4560000000001</v>
      </c>
      <c r="E4556">
        <v>2122.0720000000001</v>
      </c>
      <c r="F4556">
        <v>2126.6959999999999</v>
      </c>
      <c r="G4556">
        <v>127128</v>
      </c>
      <c r="H4556">
        <v>2138.4079999999999</v>
      </c>
    </row>
    <row r="4557" spans="1:8" x14ac:dyDescent="0.3">
      <c r="A4557" t="s">
        <v>554</v>
      </c>
      <c r="B4557" t="s">
        <v>699</v>
      </c>
      <c r="C4557">
        <v>2145.1880000000001</v>
      </c>
      <c r="D4557">
        <v>2156.2840000000001</v>
      </c>
      <c r="E4557">
        <v>2108.203</v>
      </c>
      <c r="F4557">
        <v>2140.5650000000001</v>
      </c>
      <c r="G4557">
        <v>120397</v>
      </c>
      <c r="H4557">
        <v>2135.0173</v>
      </c>
    </row>
    <row r="4558" spans="1:8" x14ac:dyDescent="0.3">
      <c r="A4558" t="s">
        <v>554</v>
      </c>
      <c r="B4558" t="s">
        <v>700</v>
      </c>
      <c r="C4558">
        <v>2145.1880000000001</v>
      </c>
      <c r="D4558">
        <v>2151.6610000000001</v>
      </c>
      <c r="E4558">
        <v>2101.73</v>
      </c>
      <c r="F4558">
        <v>2128.5450000000001</v>
      </c>
      <c r="G4558">
        <v>76932</v>
      </c>
      <c r="H4558">
        <v>2127.3119999999999</v>
      </c>
    </row>
    <row r="4559" spans="1:8" x14ac:dyDescent="0.3">
      <c r="A4559" t="s">
        <v>554</v>
      </c>
      <c r="B4559" t="s">
        <v>77</v>
      </c>
      <c r="C4559">
        <v>2085.0859999999998</v>
      </c>
      <c r="D4559">
        <v>2130.3939999999998</v>
      </c>
      <c r="E4559">
        <v>2065.6689999999999</v>
      </c>
      <c r="F4559">
        <v>2097.107</v>
      </c>
      <c r="G4559">
        <v>88380</v>
      </c>
      <c r="H4559">
        <v>2097.7233000000001</v>
      </c>
    </row>
    <row r="4560" spans="1:8" x14ac:dyDescent="0.3">
      <c r="A4560" t="s">
        <v>554</v>
      </c>
      <c r="B4560" t="s">
        <v>701</v>
      </c>
      <c r="C4560">
        <v>2102.6550000000002</v>
      </c>
      <c r="D4560">
        <v>2174.777</v>
      </c>
      <c r="E4560">
        <v>2102.6550000000002</v>
      </c>
      <c r="F4560">
        <v>2144.2640000000001</v>
      </c>
      <c r="G4560">
        <v>98535</v>
      </c>
      <c r="H4560">
        <v>2140.5653000000002</v>
      </c>
    </row>
    <row r="4561" spans="1:8" x14ac:dyDescent="0.3">
      <c r="A4561" t="s">
        <v>554</v>
      </c>
      <c r="B4561" t="s">
        <v>702</v>
      </c>
      <c r="C4561">
        <v>2147.9630000000002</v>
      </c>
      <c r="D4561">
        <v>2182.1750000000002</v>
      </c>
      <c r="E4561">
        <v>2126.6959999999999</v>
      </c>
      <c r="F4561">
        <v>2142.415</v>
      </c>
      <c r="G4561">
        <v>115399</v>
      </c>
      <c r="H4561">
        <v>2150.4286999999999</v>
      </c>
    </row>
    <row r="4562" spans="1:8" x14ac:dyDescent="0.3">
      <c r="A4562" t="s">
        <v>554</v>
      </c>
      <c r="B4562" t="s">
        <v>139</v>
      </c>
      <c r="C4562">
        <v>2142.415</v>
      </c>
      <c r="D4562">
        <v>2153.5100000000002</v>
      </c>
      <c r="E4562">
        <v>2103.5790000000002</v>
      </c>
      <c r="F4562">
        <v>2103.5790000000002</v>
      </c>
      <c r="G4562">
        <v>66242</v>
      </c>
      <c r="H4562">
        <v>2120.2226999999998</v>
      </c>
    </row>
    <row r="4563" spans="1:8" x14ac:dyDescent="0.3">
      <c r="A4563" t="s">
        <v>554</v>
      </c>
      <c r="B4563" t="s">
        <v>156</v>
      </c>
      <c r="C4563">
        <v>2103.5790000000002</v>
      </c>
      <c r="D4563">
        <v>2158.134</v>
      </c>
      <c r="E4563">
        <v>2102.6550000000002</v>
      </c>
      <c r="F4563">
        <v>2154.4349999999999</v>
      </c>
      <c r="G4563">
        <v>165735</v>
      </c>
      <c r="H4563">
        <v>2138.4079999999999</v>
      </c>
    </row>
    <row r="4564" spans="1:8" x14ac:dyDescent="0.3">
      <c r="A4564" t="s">
        <v>554</v>
      </c>
      <c r="B4564" t="s">
        <v>703</v>
      </c>
      <c r="C4564">
        <v>2170.154</v>
      </c>
      <c r="D4564">
        <v>2267.2420000000002</v>
      </c>
      <c r="E4564">
        <v>2164.6060000000002</v>
      </c>
      <c r="F4564">
        <v>2207.14</v>
      </c>
      <c r="G4564">
        <v>384668</v>
      </c>
      <c r="H4564">
        <v>2212.9960000000001</v>
      </c>
    </row>
    <row r="4565" spans="1:8" x14ac:dyDescent="0.3">
      <c r="A4565" t="s">
        <v>554</v>
      </c>
      <c r="B4565" t="s">
        <v>223</v>
      </c>
      <c r="C4565">
        <v>2217.3110000000001</v>
      </c>
      <c r="D4565">
        <v>2302.3789999999999</v>
      </c>
      <c r="E4565">
        <v>2191.4209999999998</v>
      </c>
      <c r="F4565">
        <v>2233.0300000000002</v>
      </c>
      <c r="G4565">
        <v>259297</v>
      </c>
      <c r="H4565">
        <v>2242.2766999999999</v>
      </c>
    </row>
    <row r="4566" spans="1:8" x14ac:dyDescent="0.3">
      <c r="A4566" t="s">
        <v>554</v>
      </c>
      <c r="B4566" t="s">
        <v>228</v>
      </c>
      <c r="C4566">
        <v>2209.9140000000002</v>
      </c>
      <c r="D4566">
        <v>2214.5369999999998</v>
      </c>
      <c r="E4566">
        <v>2182.1750000000002</v>
      </c>
      <c r="F4566">
        <v>2199.7429999999999</v>
      </c>
      <c r="G4566">
        <v>114816</v>
      </c>
      <c r="H4566">
        <v>2198.8182999999999</v>
      </c>
    </row>
    <row r="4567" spans="1:8" x14ac:dyDescent="0.3">
      <c r="A4567" t="s">
        <v>554</v>
      </c>
      <c r="B4567" t="s">
        <v>704</v>
      </c>
      <c r="C4567">
        <v>2218.2359999999999</v>
      </c>
      <c r="D4567">
        <v>2316.2489999999998</v>
      </c>
      <c r="E4567">
        <v>2204.366</v>
      </c>
      <c r="F4567">
        <v>2276.489</v>
      </c>
      <c r="G4567">
        <v>280445</v>
      </c>
      <c r="H4567">
        <v>2265.7013000000002</v>
      </c>
    </row>
    <row r="4568" spans="1:8" x14ac:dyDescent="0.3">
      <c r="A4568" t="s">
        <v>554</v>
      </c>
      <c r="B4568" t="s">
        <v>705</v>
      </c>
      <c r="C4568">
        <v>2288.509</v>
      </c>
      <c r="D4568">
        <v>2417.96</v>
      </c>
      <c r="E4568">
        <v>2287.585</v>
      </c>
      <c r="F4568">
        <v>2295.9059999999999</v>
      </c>
      <c r="G4568">
        <v>281840</v>
      </c>
      <c r="H4568">
        <v>2333.817</v>
      </c>
    </row>
    <row r="4569" spans="1:8" x14ac:dyDescent="0.3">
      <c r="A4569" t="s">
        <v>554</v>
      </c>
      <c r="B4569" t="s">
        <v>706</v>
      </c>
      <c r="C4569">
        <v>2323.1840000000002</v>
      </c>
      <c r="D4569">
        <v>2399.4670000000001</v>
      </c>
      <c r="E4569">
        <v>2323.1840000000002</v>
      </c>
      <c r="F4569">
        <v>2348.6120000000001</v>
      </c>
      <c r="G4569">
        <v>172525</v>
      </c>
      <c r="H4569">
        <v>2357.0877</v>
      </c>
    </row>
    <row r="4570" spans="1:8" x14ac:dyDescent="0.3">
      <c r="A4570" t="s">
        <v>554</v>
      </c>
      <c r="B4570" t="s">
        <v>265</v>
      </c>
      <c r="C4570">
        <v>2362.4810000000002</v>
      </c>
      <c r="D4570">
        <v>2445.6999999999998</v>
      </c>
      <c r="E4570">
        <v>2325.4949999999999</v>
      </c>
      <c r="F4570">
        <v>2401.779</v>
      </c>
      <c r="G4570">
        <v>225225</v>
      </c>
      <c r="H4570">
        <v>2390.9913000000001</v>
      </c>
    </row>
    <row r="4571" spans="1:8" x14ac:dyDescent="0.3">
      <c r="A4571" t="s">
        <v>554</v>
      </c>
      <c r="B4571" t="s">
        <v>707</v>
      </c>
      <c r="C4571">
        <v>2441.0770000000002</v>
      </c>
      <c r="D4571">
        <v>2445.6999999999998</v>
      </c>
      <c r="E4571">
        <v>2320.8719999999998</v>
      </c>
      <c r="F4571">
        <v>2339.3649999999998</v>
      </c>
      <c r="G4571">
        <v>253166</v>
      </c>
      <c r="H4571">
        <v>2368.6457</v>
      </c>
    </row>
    <row r="4572" spans="1:8" x14ac:dyDescent="0.3">
      <c r="A4572" t="s">
        <v>554</v>
      </c>
      <c r="B4572" t="s">
        <v>271</v>
      </c>
      <c r="C4572">
        <v>2360.17</v>
      </c>
      <c r="D4572">
        <v>2376.3510000000001</v>
      </c>
      <c r="E4572">
        <v>2172.9279999999999</v>
      </c>
      <c r="F4572">
        <v>2200.6669999999999</v>
      </c>
      <c r="G4572">
        <v>157716</v>
      </c>
      <c r="H4572">
        <v>2249.982</v>
      </c>
    </row>
    <row r="4573" spans="1:8" x14ac:dyDescent="0.3">
      <c r="A4573" t="s">
        <v>554</v>
      </c>
      <c r="B4573" t="s">
        <v>708</v>
      </c>
      <c r="C4573">
        <v>2211.7629999999999</v>
      </c>
      <c r="D4573">
        <v>2285.7350000000001</v>
      </c>
      <c r="E4573">
        <v>2165.5309999999999</v>
      </c>
      <c r="F4573">
        <v>2248.75</v>
      </c>
      <c r="G4573">
        <v>122866</v>
      </c>
      <c r="H4573">
        <v>2233.3386999999998</v>
      </c>
    </row>
    <row r="4574" spans="1:8" x14ac:dyDescent="0.3">
      <c r="A4574" t="s">
        <v>554</v>
      </c>
      <c r="B4574" t="s">
        <v>709</v>
      </c>
      <c r="C4574">
        <v>2278.3380000000002</v>
      </c>
      <c r="D4574">
        <v>2417.96</v>
      </c>
      <c r="E4574">
        <v>2277.4140000000002</v>
      </c>
      <c r="F4574">
        <v>2378.663</v>
      </c>
      <c r="G4574">
        <v>204238</v>
      </c>
      <c r="H4574">
        <v>2358.0122999999999</v>
      </c>
    </row>
    <row r="4575" spans="1:8" x14ac:dyDescent="0.3">
      <c r="A4575" t="s">
        <v>554</v>
      </c>
      <c r="B4575" t="s">
        <v>283</v>
      </c>
      <c r="C4575">
        <v>2362.4810000000002</v>
      </c>
      <c r="D4575">
        <v>2459.5700000000002</v>
      </c>
      <c r="E4575">
        <v>2355.547</v>
      </c>
      <c r="F4575">
        <v>2385.598</v>
      </c>
      <c r="G4575">
        <v>176387</v>
      </c>
      <c r="H4575">
        <v>2400.2383</v>
      </c>
    </row>
    <row r="4576" spans="1:8" x14ac:dyDescent="0.3">
      <c r="A4576" t="s">
        <v>554</v>
      </c>
      <c r="B4576" t="s">
        <v>290</v>
      </c>
      <c r="C4576">
        <v>2385.598</v>
      </c>
      <c r="D4576">
        <v>2404.0909999999999</v>
      </c>
      <c r="E4576">
        <v>2276.489</v>
      </c>
      <c r="F4576">
        <v>2292.2080000000001</v>
      </c>
      <c r="G4576">
        <v>108320</v>
      </c>
      <c r="H4576">
        <v>2324.2627000000002</v>
      </c>
    </row>
    <row r="4577" spans="1:8" x14ac:dyDescent="0.3">
      <c r="A4577" t="s">
        <v>554</v>
      </c>
      <c r="B4577" t="s">
        <v>710</v>
      </c>
      <c r="C4577">
        <v>2302.3789999999999</v>
      </c>
      <c r="D4577">
        <v>2337.0529999999999</v>
      </c>
      <c r="E4577">
        <v>2267.2420000000002</v>
      </c>
      <c r="F4577">
        <v>2323.1840000000002</v>
      </c>
      <c r="G4577">
        <v>89382</v>
      </c>
      <c r="H4577">
        <v>2309.1597000000002</v>
      </c>
    </row>
    <row r="4578" spans="1:8" x14ac:dyDescent="0.3">
      <c r="A4578" t="s">
        <v>554</v>
      </c>
      <c r="B4578" t="s">
        <v>512</v>
      </c>
      <c r="C4578">
        <v>2277.4140000000002</v>
      </c>
      <c r="D4578">
        <v>2310.701</v>
      </c>
      <c r="E4578">
        <v>2117.4490000000001</v>
      </c>
      <c r="F4578">
        <v>2117.4490000000001</v>
      </c>
      <c r="G4578">
        <v>190153</v>
      </c>
      <c r="H4578">
        <v>2181.8663000000001</v>
      </c>
    </row>
    <row r="4579" spans="1:8" x14ac:dyDescent="0.3">
      <c r="A4579" t="s">
        <v>554</v>
      </c>
      <c r="B4579" t="s">
        <v>91</v>
      </c>
      <c r="C4579">
        <v>1906.6289999999999</v>
      </c>
      <c r="D4579">
        <v>2051.799</v>
      </c>
      <c r="E4579">
        <v>1906.6289999999999</v>
      </c>
      <c r="F4579">
        <v>2024.9839999999999</v>
      </c>
      <c r="G4579">
        <v>153789</v>
      </c>
      <c r="H4579">
        <v>1994.4707000000001</v>
      </c>
    </row>
    <row r="4580" spans="1:8" x14ac:dyDescent="0.3">
      <c r="A4580" t="s">
        <v>554</v>
      </c>
      <c r="B4580" t="s">
        <v>93</v>
      </c>
      <c r="C4580">
        <v>2024.9839999999999</v>
      </c>
      <c r="D4580">
        <v>2100.8049999999998</v>
      </c>
      <c r="E4580">
        <v>2005.566</v>
      </c>
      <c r="F4580">
        <v>2037.9290000000001</v>
      </c>
      <c r="G4580">
        <v>115346</v>
      </c>
      <c r="H4580">
        <v>2048.1</v>
      </c>
    </row>
    <row r="4581" spans="1:8" x14ac:dyDescent="0.3">
      <c r="A4581" t="s">
        <v>554</v>
      </c>
      <c r="B4581" t="s">
        <v>711</v>
      </c>
      <c r="C4581">
        <v>2017.587</v>
      </c>
      <c r="D4581">
        <v>2077.6889999999999</v>
      </c>
      <c r="E4581">
        <v>1999.0940000000001</v>
      </c>
      <c r="F4581">
        <v>2009.2650000000001</v>
      </c>
      <c r="G4581">
        <v>95046</v>
      </c>
      <c r="H4581">
        <v>2028.6827000000001</v>
      </c>
    </row>
    <row r="4582" spans="1:8" x14ac:dyDescent="0.3">
      <c r="A4582" t="s">
        <v>554</v>
      </c>
      <c r="B4582" t="s">
        <v>712</v>
      </c>
      <c r="C4582">
        <v>2026.8330000000001</v>
      </c>
      <c r="D4582">
        <v>2085.0859999999998</v>
      </c>
      <c r="E4582">
        <v>2026.8330000000001</v>
      </c>
      <c r="F4582">
        <v>2049.0250000000001</v>
      </c>
      <c r="G4582">
        <v>97135</v>
      </c>
      <c r="H4582">
        <v>2053.6480000000001</v>
      </c>
    </row>
    <row r="4583" spans="1:8" x14ac:dyDescent="0.3">
      <c r="A4583" t="s">
        <v>554</v>
      </c>
      <c r="B4583" t="s">
        <v>162</v>
      </c>
      <c r="C4583">
        <v>2158.134</v>
      </c>
      <c r="D4583">
        <v>2209.9140000000002</v>
      </c>
      <c r="E4583">
        <v>2033.306</v>
      </c>
      <c r="F4583">
        <v>2033.306</v>
      </c>
      <c r="G4583">
        <v>229871</v>
      </c>
      <c r="H4583">
        <v>2092.1752999999999</v>
      </c>
    </row>
    <row r="4584" spans="1:8" x14ac:dyDescent="0.3">
      <c r="A4584" t="s">
        <v>554</v>
      </c>
      <c r="B4584" t="s">
        <v>220</v>
      </c>
      <c r="C4584">
        <v>2008.34</v>
      </c>
      <c r="D4584">
        <v>2024.9839999999999</v>
      </c>
      <c r="E4584">
        <v>1933.444</v>
      </c>
      <c r="F4584">
        <v>1988.923</v>
      </c>
      <c r="G4584">
        <v>125300</v>
      </c>
      <c r="H4584">
        <v>1982.4503</v>
      </c>
    </row>
    <row r="4585" spans="1:8" x14ac:dyDescent="0.3">
      <c r="A4585" t="s">
        <v>554</v>
      </c>
      <c r="B4585" t="s">
        <v>713</v>
      </c>
      <c r="C4585">
        <v>2034.231</v>
      </c>
      <c r="D4585">
        <v>2163.6819999999998</v>
      </c>
      <c r="E4585">
        <v>2014.8130000000001</v>
      </c>
      <c r="F4585">
        <v>2140.5650000000001</v>
      </c>
      <c r="G4585">
        <v>217729</v>
      </c>
      <c r="H4585">
        <v>2106.3533000000002</v>
      </c>
    </row>
    <row r="4586" spans="1:8" x14ac:dyDescent="0.3">
      <c r="A4586" t="s">
        <v>554</v>
      </c>
      <c r="B4586" t="s">
        <v>714</v>
      </c>
      <c r="C4586">
        <v>2135.942</v>
      </c>
      <c r="D4586">
        <v>2152.5859999999998</v>
      </c>
      <c r="E4586">
        <v>2053.6480000000001</v>
      </c>
      <c r="F4586">
        <v>2085.0859999999998</v>
      </c>
      <c r="G4586">
        <v>117361</v>
      </c>
      <c r="H4586">
        <v>2097.1066999999998</v>
      </c>
    </row>
    <row r="4587" spans="1:8" x14ac:dyDescent="0.3">
      <c r="A4587" t="s">
        <v>554</v>
      </c>
      <c r="B4587" t="s">
        <v>715</v>
      </c>
      <c r="C4587">
        <v>2097.107</v>
      </c>
      <c r="D4587">
        <v>2130.3939999999998</v>
      </c>
      <c r="E4587">
        <v>2061.9699999999998</v>
      </c>
      <c r="F4587">
        <v>2089.7089999999998</v>
      </c>
      <c r="G4587">
        <v>109242</v>
      </c>
      <c r="H4587">
        <v>2094.0243</v>
      </c>
    </row>
    <row r="4588" spans="1:8" x14ac:dyDescent="0.3">
      <c r="A4588" t="s">
        <v>554</v>
      </c>
      <c r="B4588" t="s">
        <v>235</v>
      </c>
      <c r="C4588">
        <v>2087.86</v>
      </c>
      <c r="D4588">
        <v>2087.86</v>
      </c>
      <c r="E4588">
        <v>2005.566</v>
      </c>
      <c r="F4588">
        <v>2035.155</v>
      </c>
      <c r="G4588">
        <v>77580</v>
      </c>
      <c r="H4588">
        <v>2042.8603000000001</v>
      </c>
    </row>
    <row r="4589" spans="1:8" x14ac:dyDescent="0.3">
      <c r="A4589" t="s">
        <v>554</v>
      </c>
      <c r="B4589" t="s">
        <v>259</v>
      </c>
      <c r="C4589">
        <v>2032.3810000000001</v>
      </c>
      <c r="D4589">
        <v>2108.203</v>
      </c>
      <c r="E4589">
        <v>2019.4359999999999</v>
      </c>
      <c r="F4589">
        <v>2098.9560000000001</v>
      </c>
      <c r="G4589">
        <v>86487</v>
      </c>
      <c r="H4589">
        <v>2075.5317</v>
      </c>
    </row>
    <row r="4590" spans="1:8" x14ac:dyDescent="0.3">
      <c r="A4590" t="s">
        <v>554</v>
      </c>
      <c r="B4590" t="s">
        <v>716</v>
      </c>
      <c r="C4590">
        <v>2107.2779999999998</v>
      </c>
      <c r="D4590">
        <v>2136.8670000000002</v>
      </c>
      <c r="E4590">
        <v>2072.1410000000001</v>
      </c>
      <c r="F4590">
        <v>2081.3879999999999</v>
      </c>
      <c r="G4590">
        <v>64673</v>
      </c>
      <c r="H4590">
        <v>2096.7986999999998</v>
      </c>
    </row>
    <row r="4591" spans="1:8" x14ac:dyDescent="0.3">
      <c r="A4591" t="s">
        <v>554</v>
      </c>
      <c r="B4591" t="s">
        <v>269</v>
      </c>
      <c r="C4591">
        <v>2092.4830000000002</v>
      </c>
      <c r="D4591">
        <v>2108.203</v>
      </c>
      <c r="E4591">
        <v>2061.9699999999998</v>
      </c>
      <c r="F4591">
        <v>2071.2170000000001</v>
      </c>
      <c r="G4591">
        <v>52715</v>
      </c>
      <c r="H4591">
        <v>2080.4632999999999</v>
      </c>
    </row>
    <row r="4592" spans="1:8" x14ac:dyDescent="0.3">
      <c r="A4592" t="s">
        <v>554</v>
      </c>
      <c r="B4592" t="s">
        <v>282</v>
      </c>
      <c r="C4592">
        <v>2057.3470000000002</v>
      </c>
      <c r="D4592">
        <v>2061.0450000000001</v>
      </c>
      <c r="E4592">
        <v>2015.7380000000001</v>
      </c>
      <c r="F4592">
        <v>2051.799</v>
      </c>
      <c r="G4592">
        <v>52493</v>
      </c>
      <c r="H4592">
        <v>2042.8607</v>
      </c>
    </row>
    <row r="4593" spans="1:8" x14ac:dyDescent="0.3">
      <c r="A4593" t="s">
        <v>554</v>
      </c>
      <c r="B4593" t="s">
        <v>717</v>
      </c>
      <c r="C4593">
        <v>2016.662</v>
      </c>
      <c r="D4593">
        <v>2056.422</v>
      </c>
      <c r="E4593">
        <v>1958.4090000000001</v>
      </c>
      <c r="F4593">
        <v>2040.703</v>
      </c>
      <c r="G4593">
        <v>134502</v>
      </c>
      <c r="H4593">
        <v>2018.5112999999999</v>
      </c>
    </row>
    <row r="4594" spans="1:8" x14ac:dyDescent="0.3">
      <c r="A4594" t="s">
        <v>554</v>
      </c>
      <c r="B4594" t="s">
        <v>285</v>
      </c>
      <c r="C4594">
        <v>2034.231</v>
      </c>
      <c r="D4594">
        <v>2034.231</v>
      </c>
      <c r="E4594">
        <v>1978.752</v>
      </c>
      <c r="F4594">
        <v>1979.6759999999999</v>
      </c>
      <c r="G4594">
        <v>78731</v>
      </c>
      <c r="H4594">
        <v>1997.5530000000001</v>
      </c>
    </row>
    <row r="4595" spans="1:8" x14ac:dyDescent="0.3">
      <c r="A4595" t="s">
        <v>554</v>
      </c>
      <c r="B4595" t="s">
        <v>718</v>
      </c>
      <c r="C4595">
        <v>2001.8679999999999</v>
      </c>
      <c r="D4595">
        <v>2044.402</v>
      </c>
      <c r="E4595">
        <v>1987.0730000000001</v>
      </c>
      <c r="F4595">
        <v>1997.2449999999999</v>
      </c>
      <c r="G4595">
        <v>92487</v>
      </c>
      <c r="H4595">
        <v>2009.5733</v>
      </c>
    </row>
    <row r="4596" spans="1:8" x14ac:dyDescent="0.3">
      <c r="A4596" t="s">
        <v>554</v>
      </c>
      <c r="B4596" t="s">
        <v>291</v>
      </c>
      <c r="C4596">
        <v>1987.0730000000001</v>
      </c>
      <c r="D4596">
        <v>2009.2650000000001</v>
      </c>
      <c r="E4596">
        <v>1959.3340000000001</v>
      </c>
      <c r="F4596">
        <v>1961.183</v>
      </c>
      <c r="G4596">
        <v>62154</v>
      </c>
      <c r="H4596">
        <v>1976.5940000000001</v>
      </c>
    </row>
    <row r="4597" spans="1:8" x14ac:dyDescent="0.3">
      <c r="A4597" t="s">
        <v>554</v>
      </c>
      <c r="B4597" t="s">
        <v>295</v>
      </c>
      <c r="C4597">
        <v>1970.43</v>
      </c>
      <c r="D4597">
        <v>1978.752</v>
      </c>
      <c r="E4597">
        <v>1925.1220000000001</v>
      </c>
      <c r="F4597">
        <v>1933.444</v>
      </c>
      <c r="G4597">
        <v>68099</v>
      </c>
      <c r="H4597">
        <v>1945.7727</v>
      </c>
    </row>
    <row r="4598" spans="1:8" x14ac:dyDescent="0.3">
      <c r="A4598" t="s">
        <v>554</v>
      </c>
      <c r="B4598" t="s">
        <v>298</v>
      </c>
      <c r="C4598">
        <v>1931.5940000000001</v>
      </c>
      <c r="D4598">
        <v>1938.992</v>
      </c>
      <c r="E4598">
        <v>1902.0060000000001</v>
      </c>
      <c r="F4598">
        <v>1902.0060000000001</v>
      </c>
      <c r="G4598">
        <v>55035</v>
      </c>
      <c r="H4598">
        <v>1914.3347000000001</v>
      </c>
    </row>
    <row r="4599" spans="1:8" x14ac:dyDescent="0.3">
      <c r="A4599" t="s">
        <v>554</v>
      </c>
      <c r="B4599" t="s">
        <v>719</v>
      </c>
      <c r="C4599">
        <v>1909.403</v>
      </c>
      <c r="D4599">
        <v>1943.615</v>
      </c>
      <c r="E4599">
        <v>1909.403</v>
      </c>
      <c r="F4599">
        <v>1943.615</v>
      </c>
      <c r="G4599">
        <v>52135</v>
      </c>
      <c r="H4599">
        <v>1932.211</v>
      </c>
    </row>
    <row r="4600" spans="1:8" x14ac:dyDescent="0.3">
      <c r="A4600" t="s">
        <v>554</v>
      </c>
      <c r="B4600" t="s">
        <v>720</v>
      </c>
      <c r="C4600">
        <v>1986.1489999999999</v>
      </c>
      <c r="D4600">
        <v>2003.7170000000001</v>
      </c>
      <c r="E4600">
        <v>1970.43</v>
      </c>
      <c r="F4600">
        <v>1989.847</v>
      </c>
      <c r="G4600">
        <v>67466</v>
      </c>
      <c r="H4600">
        <v>1987.998</v>
      </c>
    </row>
    <row r="4601" spans="1:8" x14ac:dyDescent="0.3">
      <c r="A4601" t="s">
        <v>554</v>
      </c>
      <c r="B4601" t="s">
        <v>721</v>
      </c>
      <c r="C4601">
        <v>1947.3130000000001</v>
      </c>
      <c r="D4601">
        <v>1986.1489999999999</v>
      </c>
      <c r="E4601">
        <v>1947.3130000000001</v>
      </c>
      <c r="F4601">
        <v>1978.752</v>
      </c>
      <c r="G4601">
        <v>51761</v>
      </c>
      <c r="H4601">
        <v>1970.7380000000001</v>
      </c>
    </row>
    <row r="4602" spans="1:8" x14ac:dyDescent="0.3">
      <c r="A4602" t="s">
        <v>554</v>
      </c>
      <c r="B4602" t="s">
        <v>96</v>
      </c>
      <c r="C4602">
        <v>1990.7719999999999</v>
      </c>
      <c r="D4602">
        <v>1996.32</v>
      </c>
      <c r="E4602">
        <v>1971.354</v>
      </c>
      <c r="F4602">
        <v>1987.998</v>
      </c>
      <c r="G4602">
        <v>45563</v>
      </c>
      <c r="H4602">
        <v>1985.2239999999999</v>
      </c>
    </row>
    <row r="4603" spans="1:8" x14ac:dyDescent="0.3">
      <c r="A4603" t="s">
        <v>554</v>
      </c>
      <c r="B4603" t="s">
        <v>722</v>
      </c>
      <c r="C4603">
        <v>1997.2449999999999</v>
      </c>
      <c r="D4603">
        <v>2074.915</v>
      </c>
      <c r="E4603">
        <v>1997.2449999999999</v>
      </c>
      <c r="F4603">
        <v>2052.7240000000002</v>
      </c>
      <c r="G4603">
        <v>92731</v>
      </c>
      <c r="H4603">
        <v>2041.6279999999999</v>
      </c>
    </row>
    <row r="4604" spans="1:8" x14ac:dyDescent="0.3">
      <c r="A4604" t="s">
        <v>554</v>
      </c>
      <c r="B4604" t="s">
        <v>164</v>
      </c>
      <c r="C4604">
        <v>2044.402</v>
      </c>
      <c r="D4604">
        <v>2080.4630000000002</v>
      </c>
      <c r="E4604">
        <v>2031.4570000000001</v>
      </c>
      <c r="F4604">
        <v>2038.854</v>
      </c>
      <c r="G4604">
        <v>125722</v>
      </c>
      <c r="H4604">
        <v>2050.2579999999998</v>
      </c>
    </row>
    <row r="4605" spans="1:8" x14ac:dyDescent="0.3">
      <c r="A4605" t="s">
        <v>554</v>
      </c>
      <c r="B4605" t="s">
        <v>723</v>
      </c>
      <c r="C4605">
        <v>2202</v>
      </c>
      <c r="D4605">
        <v>2202</v>
      </c>
      <c r="E4605">
        <v>2133</v>
      </c>
      <c r="F4605">
        <v>2139</v>
      </c>
      <c r="G4605">
        <v>106595</v>
      </c>
      <c r="H4605">
        <v>2158</v>
      </c>
    </row>
    <row r="4606" spans="1:8" x14ac:dyDescent="0.3">
      <c r="A4606" t="s">
        <v>554</v>
      </c>
      <c r="B4606" t="s">
        <v>724</v>
      </c>
      <c r="C4606">
        <v>2139</v>
      </c>
      <c r="D4606">
        <v>2172</v>
      </c>
      <c r="E4606">
        <v>2099</v>
      </c>
      <c r="F4606">
        <v>2132</v>
      </c>
      <c r="G4606">
        <v>89135</v>
      </c>
      <c r="H4606">
        <v>2134.3332999999998</v>
      </c>
    </row>
    <row r="4607" spans="1:8" x14ac:dyDescent="0.3">
      <c r="A4607" t="s">
        <v>554</v>
      </c>
      <c r="B4607" t="s">
        <v>725</v>
      </c>
      <c r="C4607">
        <v>2150</v>
      </c>
      <c r="D4607">
        <v>2165</v>
      </c>
      <c r="E4607">
        <v>2142</v>
      </c>
      <c r="F4607">
        <v>2148</v>
      </c>
      <c r="G4607">
        <v>87164</v>
      </c>
      <c r="H4607">
        <v>2151.6667000000002</v>
      </c>
    </row>
    <row r="4608" spans="1:8" x14ac:dyDescent="0.3">
      <c r="A4608" t="s">
        <v>554</v>
      </c>
      <c r="B4608" t="s">
        <v>242</v>
      </c>
      <c r="C4608">
        <v>2124</v>
      </c>
      <c r="D4608">
        <v>2125</v>
      </c>
      <c r="E4608">
        <v>2084</v>
      </c>
      <c r="F4608">
        <v>2090</v>
      </c>
      <c r="G4608">
        <v>59682</v>
      </c>
      <c r="H4608">
        <v>2099.6667000000002</v>
      </c>
    </row>
    <row r="4609" spans="1:8" x14ac:dyDescent="0.3">
      <c r="A4609" t="s">
        <v>554</v>
      </c>
      <c r="B4609" t="s">
        <v>726</v>
      </c>
      <c r="C4609">
        <v>2112</v>
      </c>
      <c r="D4609">
        <v>2228</v>
      </c>
      <c r="E4609">
        <v>2112</v>
      </c>
      <c r="F4609">
        <v>2169</v>
      </c>
      <c r="G4609">
        <v>252336</v>
      </c>
      <c r="H4609">
        <v>2169.6667000000002</v>
      </c>
    </row>
    <row r="4610" spans="1:8" x14ac:dyDescent="0.3">
      <c r="A4610" t="s">
        <v>554</v>
      </c>
      <c r="B4610" t="s">
        <v>727</v>
      </c>
      <c r="C4610">
        <v>2173</v>
      </c>
      <c r="D4610">
        <v>2222</v>
      </c>
      <c r="E4610">
        <v>2169</v>
      </c>
      <c r="F4610">
        <v>2177</v>
      </c>
      <c r="G4610">
        <v>105236</v>
      </c>
      <c r="H4610">
        <v>2189.3332999999998</v>
      </c>
    </row>
    <row r="4611" spans="1:8" x14ac:dyDescent="0.3">
      <c r="A4611" t="s">
        <v>554</v>
      </c>
      <c r="B4611" t="s">
        <v>728</v>
      </c>
      <c r="C4611">
        <v>2215</v>
      </c>
      <c r="D4611">
        <v>2216</v>
      </c>
      <c r="E4611">
        <v>2128</v>
      </c>
      <c r="F4611">
        <v>2136</v>
      </c>
      <c r="G4611">
        <v>55523</v>
      </c>
      <c r="H4611">
        <v>2160</v>
      </c>
    </row>
    <row r="4612" spans="1:8" x14ac:dyDescent="0.3">
      <c r="A4612" t="s">
        <v>554</v>
      </c>
      <c r="B4612" t="s">
        <v>729</v>
      </c>
      <c r="C4612">
        <v>2160</v>
      </c>
      <c r="D4612">
        <v>2253</v>
      </c>
      <c r="E4612">
        <v>2140</v>
      </c>
      <c r="F4612">
        <v>2233</v>
      </c>
      <c r="G4612">
        <v>200696</v>
      </c>
      <c r="H4612">
        <v>2208.6667000000002</v>
      </c>
    </row>
    <row r="4613" spans="1:8" x14ac:dyDescent="0.3">
      <c r="A4613" t="s">
        <v>554</v>
      </c>
      <c r="B4613" t="s">
        <v>730</v>
      </c>
      <c r="C4613">
        <v>2185</v>
      </c>
      <c r="D4613">
        <v>2211</v>
      </c>
      <c r="E4613">
        <v>2154</v>
      </c>
      <c r="F4613">
        <v>2182</v>
      </c>
      <c r="G4613">
        <v>104731</v>
      </c>
      <c r="H4613">
        <v>2182.3332999999998</v>
      </c>
    </row>
    <row r="4614" spans="1:8" x14ac:dyDescent="0.3">
      <c r="A4614" t="s">
        <v>554</v>
      </c>
      <c r="B4614" t="s">
        <v>731</v>
      </c>
      <c r="C4614">
        <v>2200</v>
      </c>
      <c r="D4614">
        <v>2210</v>
      </c>
      <c r="E4614">
        <v>2127</v>
      </c>
      <c r="F4614">
        <v>2133</v>
      </c>
      <c r="G4614">
        <v>76642</v>
      </c>
      <c r="H4614">
        <v>2156.6667000000002</v>
      </c>
    </row>
    <row r="4615" spans="1:8" x14ac:dyDescent="0.3">
      <c r="A4615" t="s">
        <v>554</v>
      </c>
      <c r="B4615" t="s">
        <v>732</v>
      </c>
      <c r="C4615">
        <v>2150</v>
      </c>
      <c r="D4615">
        <v>2170</v>
      </c>
      <c r="E4615">
        <v>2114</v>
      </c>
      <c r="F4615">
        <v>2134</v>
      </c>
      <c r="G4615">
        <v>42532</v>
      </c>
      <c r="H4615">
        <v>2139.3332999999998</v>
      </c>
    </row>
    <row r="4616" spans="1:8" x14ac:dyDescent="0.3">
      <c r="A4616" t="s">
        <v>554</v>
      </c>
      <c r="B4616" t="s">
        <v>733</v>
      </c>
      <c r="C4616">
        <v>2131</v>
      </c>
      <c r="D4616">
        <v>2138</v>
      </c>
      <c r="E4616">
        <v>2105</v>
      </c>
      <c r="F4616">
        <v>2129</v>
      </c>
      <c r="G4616">
        <v>40607</v>
      </c>
      <c r="H4616">
        <v>2124</v>
      </c>
    </row>
    <row r="4617" spans="1:8" x14ac:dyDescent="0.3">
      <c r="A4617" t="s">
        <v>554</v>
      </c>
      <c r="B4617" t="s">
        <v>734</v>
      </c>
      <c r="C4617">
        <v>2178</v>
      </c>
      <c r="D4617">
        <v>2277</v>
      </c>
      <c r="E4617">
        <v>2148</v>
      </c>
      <c r="F4617">
        <v>2210</v>
      </c>
      <c r="G4617">
        <v>250986</v>
      </c>
      <c r="H4617">
        <v>2211.6667000000002</v>
      </c>
    </row>
    <row r="4618" spans="1:8" x14ac:dyDescent="0.3">
      <c r="A4618" t="s">
        <v>554</v>
      </c>
      <c r="B4618" t="s">
        <v>735</v>
      </c>
      <c r="C4618">
        <v>2215</v>
      </c>
      <c r="D4618">
        <v>2249</v>
      </c>
      <c r="E4618">
        <v>2149</v>
      </c>
      <c r="F4618">
        <v>2152</v>
      </c>
      <c r="G4618">
        <v>75808</v>
      </c>
      <c r="H4618">
        <v>2183.3332999999998</v>
      </c>
    </row>
    <row r="4619" spans="1:8" x14ac:dyDescent="0.3">
      <c r="A4619" t="s">
        <v>555</v>
      </c>
      <c r="B4619" t="s">
        <v>696</v>
      </c>
      <c r="C4619">
        <v>26.4</v>
      </c>
      <c r="D4619">
        <v>27.72</v>
      </c>
      <c r="E4619">
        <v>25.82</v>
      </c>
      <c r="F4619">
        <v>27.06</v>
      </c>
      <c r="G4619">
        <v>14553580</v>
      </c>
      <c r="H4619">
        <v>26.866700000000002</v>
      </c>
    </row>
    <row r="4620" spans="1:8" x14ac:dyDescent="0.3">
      <c r="A4620" t="s">
        <v>555</v>
      </c>
      <c r="B4620" t="s">
        <v>697</v>
      </c>
      <c r="C4620">
        <v>27.06</v>
      </c>
      <c r="D4620">
        <v>27.6</v>
      </c>
      <c r="E4620">
        <v>26.82</v>
      </c>
      <c r="F4620">
        <v>27.34</v>
      </c>
      <c r="G4620">
        <v>8491655</v>
      </c>
      <c r="H4620">
        <v>27.253299999999999</v>
      </c>
    </row>
    <row r="4621" spans="1:8" x14ac:dyDescent="0.3">
      <c r="A4621" t="s">
        <v>555</v>
      </c>
      <c r="B4621" t="s">
        <v>698</v>
      </c>
      <c r="C4621">
        <v>27.6</v>
      </c>
      <c r="D4621">
        <v>27.8</v>
      </c>
      <c r="E4621">
        <v>26.38</v>
      </c>
      <c r="F4621">
        <v>27</v>
      </c>
      <c r="G4621">
        <v>12472900</v>
      </c>
      <c r="H4621">
        <v>27.06</v>
      </c>
    </row>
    <row r="4622" spans="1:8" x14ac:dyDescent="0.3">
      <c r="A4622" t="s">
        <v>555</v>
      </c>
      <c r="B4622" t="s">
        <v>699</v>
      </c>
      <c r="C4622">
        <v>27</v>
      </c>
      <c r="D4622">
        <v>27.34</v>
      </c>
      <c r="E4622">
        <v>26.16</v>
      </c>
      <c r="F4622">
        <v>26.78</v>
      </c>
      <c r="G4622">
        <v>9850042</v>
      </c>
      <c r="H4622">
        <v>26.76</v>
      </c>
    </row>
    <row r="4623" spans="1:8" x14ac:dyDescent="0.3">
      <c r="A4623" t="s">
        <v>555</v>
      </c>
      <c r="B4623" t="s">
        <v>700</v>
      </c>
      <c r="C4623">
        <v>26.9</v>
      </c>
      <c r="D4623">
        <v>27.64</v>
      </c>
      <c r="E4623">
        <v>26.74</v>
      </c>
      <c r="F4623">
        <v>27.32</v>
      </c>
      <c r="G4623">
        <v>8149033</v>
      </c>
      <c r="H4623">
        <v>27.2333</v>
      </c>
    </row>
    <row r="4624" spans="1:8" x14ac:dyDescent="0.3">
      <c r="A4624" t="s">
        <v>555</v>
      </c>
      <c r="B4624" t="s">
        <v>77</v>
      </c>
      <c r="C4624">
        <v>27.16</v>
      </c>
      <c r="D4624">
        <v>28.58</v>
      </c>
      <c r="E4624">
        <v>26.82</v>
      </c>
      <c r="F4624">
        <v>28</v>
      </c>
      <c r="G4624">
        <v>16923080</v>
      </c>
      <c r="H4624">
        <v>27.8</v>
      </c>
    </row>
    <row r="4625" spans="1:8" x14ac:dyDescent="0.3">
      <c r="A4625" t="s">
        <v>555</v>
      </c>
      <c r="B4625" t="s">
        <v>701</v>
      </c>
      <c r="C4625">
        <v>28.12</v>
      </c>
      <c r="D4625">
        <v>30.14</v>
      </c>
      <c r="E4625">
        <v>27.86</v>
      </c>
      <c r="F4625">
        <v>28.74</v>
      </c>
      <c r="G4625">
        <v>17060250</v>
      </c>
      <c r="H4625">
        <v>28.9133</v>
      </c>
    </row>
    <row r="4626" spans="1:8" x14ac:dyDescent="0.3">
      <c r="A4626" t="s">
        <v>555</v>
      </c>
      <c r="B4626" t="s">
        <v>702</v>
      </c>
      <c r="C4626">
        <v>28.74</v>
      </c>
      <c r="D4626">
        <v>28.9</v>
      </c>
      <c r="E4626">
        <v>27.38</v>
      </c>
      <c r="F4626">
        <v>27.62</v>
      </c>
      <c r="G4626">
        <v>9851962</v>
      </c>
      <c r="H4626">
        <v>27.966699999999999</v>
      </c>
    </row>
    <row r="4627" spans="1:8" x14ac:dyDescent="0.3">
      <c r="A4627" t="s">
        <v>555</v>
      </c>
      <c r="B4627" t="s">
        <v>139</v>
      </c>
      <c r="C4627">
        <v>27.62</v>
      </c>
      <c r="D4627">
        <v>28.4</v>
      </c>
      <c r="E4627">
        <v>27.46</v>
      </c>
      <c r="F4627">
        <v>28</v>
      </c>
      <c r="G4627">
        <v>5410499</v>
      </c>
      <c r="H4627">
        <v>27.953299999999999</v>
      </c>
    </row>
    <row r="4628" spans="1:8" x14ac:dyDescent="0.3">
      <c r="A4628" t="s">
        <v>555</v>
      </c>
      <c r="B4628" t="s">
        <v>156</v>
      </c>
      <c r="C4628">
        <v>27.94</v>
      </c>
      <c r="D4628">
        <v>28.68</v>
      </c>
      <c r="E4628">
        <v>27.5</v>
      </c>
      <c r="F4628">
        <v>28.2</v>
      </c>
      <c r="G4628">
        <v>6917937</v>
      </c>
      <c r="H4628">
        <v>28.1267</v>
      </c>
    </row>
    <row r="4629" spans="1:8" x14ac:dyDescent="0.3">
      <c r="A4629" t="s">
        <v>555</v>
      </c>
      <c r="B4629" t="s">
        <v>703</v>
      </c>
      <c r="C4629">
        <v>28.4</v>
      </c>
      <c r="D4629">
        <v>30.3</v>
      </c>
      <c r="E4629">
        <v>28.3</v>
      </c>
      <c r="F4629">
        <v>29.58</v>
      </c>
      <c r="G4629">
        <v>10671320</v>
      </c>
      <c r="H4629">
        <v>29.3933</v>
      </c>
    </row>
    <row r="4630" spans="1:8" x14ac:dyDescent="0.3">
      <c r="A4630" t="s">
        <v>555</v>
      </c>
      <c r="B4630" t="s">
        <v>223</v>
      </c>
      <c r="C4630">
        <v>29.58</v>
      </c>
      <c r="D4630">
        <v>30.72</v>
      </c>
      <c r="E4630">
        <v>28.9</v>
      </c>
      <c r="F4630">
        <v>29.48</v>
      </c>
      <c r="G4630">
        <v>11017150</v>
      </c>
      <c r="H4630">
        <v>29.7</v>
      </c>
    </row>
    <row r="4631" spans="1:8" x14ac:dyDescent="0.3">
      <c r="A4631" t="s">
        <v>555</v>
      </c>
      <c r="B4631" t="s">
        <v>228</v>
      </c>
      <c r="C4631">
        <v>29.86</v>
      </c>
      <c r="D4631">
        <v>30.1</v>
      </c>
      <c r="E4631">
        <v>29.18</v>
      </c>
      <c r="F4631">
        <v>29.8</v>
      </c>
      <c r="G4631">
        <v>5845221</v>
      </c>
      <c r="H4631">
        <v>29.693300000000001</v>
      </c>
    </row>
    <row r="4632" spans="1:8" x14ac:dyDescent="0.3">
      <c r="A4632" t="s">
        <v>555</v>
      </c>
      <c r="B4632" t="s">
        <v>704</v>
      </c>
      <c r="C4632">
        <v>30.16</v>
      </c>
      <c r="D4632">
        <v>30.18</v>
      </c>
      <c r="E4632">
        <v>29.36</v>
      </c>
      <c r="F4632">
        <v>29.8</v>
      </c>
      <c r="G4632">
        <v>5882216</v>
      </c>
      <c r="H4632">
        <v>29.78</v>
      </c>
    </row>
    <row r="4633" spans="1:8" x14ac:dyDescent="0.3">
      <c r="A4633" t="s">
        <v>555</v>
      </c>
      <c r="B4633" t="s">
        <v>705</v>
      </c>
      <c r="C4633">
        <v>30</v>
      </c>
      <c r="D4633">
        <v>30.34</v>
      </c>
      <c r="E4633">
        <v>29.66</v>
      </c>
      <c r="F4633">
        <v>29.8</v>
      </c>
      <c r="G4633">
        <v>5549503</v>
      </c>
      <c r="H4633">
        <v>29.933299999999999</v>
      </c>
    </row>
    <row r="4634" spans="1:8" x14ac:dyDescent="0.3">
      <c r="A4634" t="s">
        <v>555</v>
      </c>
      <c r="B4634" t="s">
        <v>706</v>
      </c>
      <c r="C4634">
        <v>29.8</v>
      </c>
      <c r="D4634">
        <v>31.42</v>
      </c>
      <c r="E4634">
        <v>29.7</v>
      </c>
      <c r="F4634">
        <v>31.4</v>
      </c>
      <c r="G4634">
        <v>11500290</v>
      </c>
      <c r="H4634">
        <v>30.84</v>
      </c>
    </row>
    <row r="4635" spans="1:8" x14ac:dyDescent="0.3">
      <c r="A4635" t="s">
        <v>555</v>
      </c>
      <c r="B4635" t="s">
        <v>265</v>
      </c>
      <c r="C4635">
        <v>31.46</v>
      </c>
      <c r="D4635">
        <v>31.46</v>
      </c>
      <c r="E4635">
        <v>29.96</v>
      </c>
      <c r="F4635">
        <v>31.06</v>
      </c>
      <c r="G4635">
        <v>7210019</v>
      </c>
      <c r="H4635">
        <v>30.826699999999999</v>
      </c>
    </row>
    <row r="4636" spans="1:8" x14ac:dyDescent="0.3">
      <c r="A4636" t="s">
        <v>555</v>
      </c>
      <c r="B4636" t="s">
        <v>707</v>
      </c>
      <c r="C4636">
        <v>31.32</v>
      </c>
      <c r="D4636">
        <v>31.32</v>
      </c>
      <c r="E4636">
        <v>30.14</v>
      </c>
      <c r="F4636">
        <v>30.14</v>
      </c>
      <c r="G4636">
        <v>6147146</v>
      </c>
      <c r="H4636">
        <v>30.533300000000001</v>
      </c>
    </row>
    <row r="4637" spans="1:8" x14ac:dyDescent="0.3">
      <c r="A4637" t="s">
        <v>555</v>
      </c>
      <c r="B4637" t="s">
        <v>271</v>
      </c>
      <c r="C4637">
        <v>30.78</v>
      </c>
      <c r="D4637">
        <v>30.78</v>
      </c>
      <c r="E4637">
        <v>28.56</v>
      </c>
      <c r="F4637">
        <v>28.86</v>
      </c>
      <c r="G4637">
        <v>10085960</v>
      </c>
      <c r="H4637">
        <v>29.4</v>
      </c>
    </row>
    <row r="4638" spans="1:8" x14ac:dyDescent="0.3">
      <c r="A4638" t="s">
        <v>555</v>
      </c>
      <c r="B4638" t="s">
        <v>708</v>
      </c>
      <c r="C4638">
        <v>28.92</v>
      </c>
      <c r="D4638">
        <v>29.98</v>
      </c>
      <c r="E4638">
        <v>28.5</v>
      </c>
      <c r="F4638">
        <v>28.74</v>
      </c>
      <c r="G4638">
        <v>7047092</v>
      </c>
      <c r="H4638">
        <v>29.0733</v>
      </c>
    </row>
    <row r="4639" spans="1:8" x14ac:dyDescent="0.3">
      <c r="A4639" t="s">
        <v>555</v>
      </c>
      <c r="B4639" t="s">
        <v>709</v>
      </c>
      <c r="C4639">
        <v>28.76</v>
      </c>
      <c r="D4639">
        <v>29.8</v>
      </c>
      <c r="E4639">
        <v>28.4</v>
      </c>
      <c r="F4639">
        <v>28.78</v>
      </c>
      <c r="G4639">
        <v>6874512</v>
      </c>
      <c r="H4639">
        <v>28.993300000000001</v>
      </c>
    </row>
    <row r="4640" spans="1:8" x14ac:dyDescent="0.3">
      <c r="A4640" t="s">
        <v>555</v>
      </c>
      <c r="B4640" t="s">
        <v>283</v>
      </c>
      <c r="C4640">
        <v>29</v>
      </c>
      <c r="D4640">
        <v>29.54</v>
      </c>
      <c r="E4640">
        <v>28.7</v>
      </c>
      <c r="F4640">
        <v>29.16</v>
      </c>
      <c r="G4640">
        <v>4841625</v>
      </c>
      <c r="H4640">
        <v>29.133299999999998</v>
      </c>
    </row>
    <row r="4641" spans="1:8" x14ac:dyDescent="0.3">
      <c r="A4641" t="s">
        <v>555</v>
      </c>
      <c r="B4641" t="s">
        <v>290</v>
      </c>
      <c r="C4641">
        <v>29.44</v>
      </c>
      <c r="D4641">
        <v>29.44</v>
      </c>
      <c r="E4641">
        <v>28.62</v>
      </c>
      <c r="F4641">
        <v>28.62</v>
      </c>
      <c r="G4641">
        <v>5667829</v>
      </c>
      <c r="H4641">
        <v>28.8933</v>
      </c>
    </row>
    <row r="4642" spans="1:8" x14ac:dyDescent="0.3">
      <c r="A4642" t="s">
        <v>555</v>
      </c>
      <c r="B4642" t="s">
        <v>710</v>
      </c>
      <c r="C4642">
        <v>28.88</v>
      </c>
      <c r="D4642">
        <v>29.1</v>
      </c>
      <c r="E4642">
        <v>27.8</v>
      </c>
      <c r="F4642">
        <v>28.5</v>
      </c>
      <c r="G4642">
        <v>5681911</v>
      </c>
      <c r="H4642">
        <v>28.466699999999999</v>
      </c>
    </row>
    <row r="4643" spans="1:8" x14ac:dyDescent="0.3">
      <c r="A4643" t="s">
        <v>555</v>
      </c>
      <c r="B4643" t="s">
        <v>512</v>
      </c>
      <c r="C4643">
        <v>28.7</v>
      </c>
      <c r="D4643">
        <v>29.7</v>
      </c>
      <c r="E4643">
        <v>28.38</v>
      </c>
      <c r="F4643">
        <v>29.16</v>
      </c>
      <c r="G4643">
        <v>19603400</v>
      </c>
      <c r="H4643">
        <v>29.08</v>
      </c>
    </row>
    <row r="4644" spans="1:8" x14ac:dyDescent="0.3">
      <c r="A4644" t="s">
        <v>555</v>
      </c>
      <c r="B4644" t="s">
        <v>91</v>
      </c>
      <c r="C4644">
        <v>26.82</v>
      </c>
      <c r="D4644">
        <v>29.14</v>
      </c>
      <c r="E4644">
        <v>26.66</v>
      </c>
      <c r="F4644">
        <v>28.82</v>
      </c>
      <c r="G4644">
        <v>9890176</v>
      </c>
      <c r="H4644">
        <v>28.206700000000001</v>
      </c>
    </row>
    <row r="4645" spans="1:8" x14ac:dyDescent="0.3">
      <c r="A4645" t="s">
        <v>555</v>
      </c>
      <c r="B4645" t="s">
        <v>93</v>
      </c>
      <c r="C4645">
        <v>28.8</v>
      </c>
      <c r="D4645">
        <v>29.8</v>
      </c>
      <c r="E4645">
        <v>28.4</v>
      </c>
      <c r="F4645">
        <v>28.96</v>
      </c>
      <c r="G4645">
        <v>7843258</v>
      </c>
      <c r="H4645">
        <v>29.0533</v>
      </c>
    </row>
    <row r="4646" spans="1:8" x14ac:dyDescent="0.3">
      <c r="A4646" t="s">
        <v>555</v>
      </c>
      <c r="B4646" t="s">
        <v>711</v>
      </c>
      <c r="C4646">
        <v>28.96</v>
      </c>
      <c r="D4646">
        <v>30.54</v>
      </c>
      <c r="E4646">
        <v>28.96</v>
      </c>
      <c r="F4646">
        <v>30</v>
      </c>
      <c r="G4646">
        <v>9671349</v>
      </c>
      <c r="H4646">
        <v>29.833300000000001</v>
      </c>
    </row>
    <row r="4647" spans="1:8" x14ac:dyDescent="0.3">
      <c r="A4647" t="s">
        <v>555</v>
      </c>
      <c r="B4647" t="s">
        <v>712</v>
      </c>
      <c r="C4647">
        <v>30.2</v>
      </c>
      <c r="D4647">
        <v>30.8</v>
      </c>
      <c r="E4647">
        <v>29.92</v>
      </c>
      <c r="F4647">
        <v>29.96</v>
      </c>
      <c r="G4647">
        <v>4488781</v>
      </c>
      <c r="H4647">
        <v>30.226700000000001</v>
      </c>
    </row>
    <row r="4648" spans="1:8" x14ac:dyDescent="0.3">
      <c r="A4648" t="s">
        <v>555</v>
      </c>
      <c r="B4648" t="s">
        <v>162</v>
      </c>
      <c r="C4648">
        <v>29.98</v>
      </c>
      <c r="D4648">
        <v>32.94</v>
      </c>
      <c r="E4648">
        <v>28.9</v>
      </c>
      <c r="F4648">
        <v>32.94</v>
      </c>
      <c r="G4648">
        <v>16637360</v>
      </c>
      <c r="H4648">
        <v>31.593299999999999</v>
      </c>
    </row>
    <row r="4649" spans="1:8" x14ac:dyDescent="0.3">
      <c r="A4649" t="s">
        <v>555</v>
      </c>
      <c r="B4649" t="s">
        <v>220</v>
      </c>
      <c r="C4649">
        <v>33.94</v>
      </c>
      <c r="D4649">
        <v>34</v>
      </c>
      <c r="E4649">
        <v>32.28</v>
      </c>
      <c r="F4649">
        <v>32.700000000000003</v>
      </c>
      <c r="G4649">
        <v>14279670</v>
      </c>
      <c r="H4649">
        <v>32.993299999999998</v>
      </c>
    </row>
    <row r="4650" spans="1:8" x14ac:dyDescent="0.3">
      <c r="A4650" t="s">
        <v>555</v>
      </c>
      <c r="B4650" t="s">
        <v>713</v>
      </c>
      <c r="C4650">
        <v>33.299999999999997</v>
      </c>
      <c r="D4650">
        <v>33.520000000000003</v>
      </c>
      <c r="E4650">
        <v>32.56</v>
      </c>
      <c r="F4650">
        <v>33.200000000000003</v>
      </c>
      <c r="G4650">
        <v>8973065</v>
      </c>
      <c r="H4650">
        <v>33.093299999999999</v>
      </c>
    </row>
    <row r="4651" spans="1:8" x14ac:dyDescent="0.3">
      <c r="A4651" t="s">
        <v>555</v>
      </c>
      <c r="B4651" t="s">
        <v>714</v>
      </c>
      <c r="C4651">
        <v>33.299999999999997</v>
      </c>
      <c r="D4651">
        <v>35</v>
      </c>
      <c r="E4651">
        <v>32.9</v>
      </c>
      <c r="F4651">
        <v>34.82</v>
      </c>
      <c r="G4651">
        <v>12593210</v>
      </c>
      <c r="H4651">
        <v>34.24</v>
      </c>
    </row>
    <row r="4652" spans="1:8" x14ac:dyDescent="0.3">
      <c r="A4652" t="s">
        <v>555</v>
      </c>
      <c r="B4652" t="s">
        <v>715</v>
      </c>
      <c r="C4652">
        <v>34.94</v>
      </c>
      <c r="D4652">
        <v>35.479999999999997</v>
      </c>
      <c r="E4652">
        <v>33.700000000000003</v>
      </c>
      <c r="F4652">
        <v>34.32</v>
      </c>
      <c r="G4652">
        <v>13827480</v>
      </c>
      <c r="H4652">
        <v>34.5</v>
      </c>
    </row>
    <row r="4653" spans="1:8" x14ac:dyDescent="0.3">
      <c r="A4653" t="s">
        <v>555</v>
      </c>
      <c r="B4653" t="s">
        <v>235</v>
      </c>
      <c r="C4653">
        <v>34.54</v>
      </c>
      <c r="D4653">
        <v>34.94</v>
      </c>
      <c r="E4653">
        <v>33.700000000000003</v>
      </c>
      <c r="F4653">
        <v>34</v>
      </c>
      <c r="G4653">
        <v>6780733</v>
      </c>
      <c r="H4653">
        <v>34.213299999999997</v>
      </c>
    </row>
    <row r="4654" spans="1:8" x14ac:dyDescent="0.3">
      <c r="A4654" t="s">
        <v>555</v>
      </c>
      <c r="B4654" t="s">
        <v>259</v>
      </c>
      <c r="C4654">
        <v>34</v>
      </c>
      <c r="D4654">
        <v>34.4</v>
      </c>
      <c r="E4654">
        <v>33.28</v>
      </c>
      <c r="F4654">
        <v>33.5</v>
      </c>
      <c r="G4654">
        <v>5696745</v>
      </c>
      <c r="H4654">
        <v>33.726700000000001</v>
      </c>
    </row>
    <row r="4655" spans="1:8" x14ac:dyDescent="0.3">
      <c r="A4655" t="s">
        <v>555</v>
      </c>
      <c r="B4655" t="s">
        <v>716</v>
      </c>
      <c r="C4655">
        <v>33.5</v>
      </c>
      <c r="D4655">
        <v>34.6</v>
      </c>
      <c r="E4655">
        <v>32.659999999999997</v>
      </c>
      <c r="F4655">
        <v>33.04</v>
      </c>
      <c r="G4655">
        <v>11039080</v>
      </c>
      <c r="H4655">
        <v>33.433300000000003</v>
      </c>
    </row>
    <row r="4656" spans="1:8" x14ac:dyDescent="0.3">
      <c r="A4656" t="s">
        <v>555</v>
      </c>
      <c r="B4656" t="s">
        <v>269</v>
      </c>
      <c r="C4656">
        <v>33.299999999999997</v>
      </c>
      <c r="D4656">
        <v>33.78</v>
      </c>
      <c r="E4656">
        <v>32.64</v>
      </c>
      <c r="F4656">
        <v>33.200000000000003</v>
      </c>
      <c r="G4656">
        <v>9768294</v>
      </c>
      <c r="H4656">
        <v>33.206699999999998</v>
      </c>
    </row>
    <row r="4657" spans="1:8" x14ac:dyDescent="0.3">
      <c r="A4657" t="s">
        <v>555</v>
      </c>
      <c r="B4657" t="s">
        <v>282</v>
      </c>
      <c r="C4657">
        <v>33.340000000000003</v>
      </c>
      <c r="D4657">
        <v>33.5</v>
      </c>
      <c r="E4657">
        <v>32.979999999999997</v>
      </c>
      <c r="F4657">
        <v>32.979999999999997</v>
      </c>
      <c r="G4657">
        <v>2031623</v>
      </c>
      <c r="H4657">
        <v>33.153300000000002</v>
      </c>
    </row>
    <row r="4658" spans="1:8" x14ac:dyDescent="0.3">
      <c r="A4658" t="s">
        <v>555</v>
      </c>
      <c r="B4658" t="s">
        <v>717</v>
      </c>
      <c r="C4658">
        <v>33.28</v>
      </c>
      <c r="D4658">
        <v>33.28</v>
      </c>
      <c r="E4658">
        <v>32.36</v>
      </c>
      <c r="F4658">
        <v>33.200000000000003</v>
      </c>
      <c r="G4658">
        <v>6017830</v>
      </c>
      <c r="H4658">
        <v>32.9467</v>
      </c>
    </row>
    <row r="4659" spans="1:8" x14ac:dyDescent="0.3">
      <c r="A4659" t="s">
        <v>555</v>
      </c>
      <c r="B4659" t="s">
        <v>285</v>
      </c>
      <c r="C4659">
        <v>33.200000000000003</v>
      </c>
      <c r="D4659">
        <v>33.840000000000003</v>
      </c>
      <c r="E4659">
        <v>33.119999999999997</v>
      </c>
      <c r="F4659">
        <v>33.26</v>
      </c>
      <c r="G4659">
        <v>5774551</v>
      </c>
      <c r="H4659">
        <v>33.406700000000001</v>
      </c>
    </row>
    <row r="4660" spans="1:8" x14ac:dyDescent="0.3">
      <c r="A4660" t="s">
        <v>555</v>
      </c>
      <c r="B4660" t="s">
        <v>718</v>
      </c>
      <c r="C4660">
        <v>33.299999999999997</v>
      </c>
      <c r="D4660">
        <v>34.18</v>
      </c>
      <c r="E4660">
        <v>33.24</v>
      </c>
      <c r="F4660">
        <v>33.520000000000003</v>
      </c>
      <c r="G4660">
        <v>7364622</v>
      </c>
      <c r="H4660">
        <v>33.646700000000003</v>
      </c>
    </row>
    <row r="4661" spans="1:8" x14ac:dyDescent="0.3">
      <c r="A4661" t="s">
        <v>555</v>
      </c>
      <c r="B4661" t="s">
        <v>291</v>
      </c>
      <c r="C4661">
        <v>33.520000000000003</v>
      </c>
      <c r="D4661">
        <v>34.32</v>
      </c>
      <c r="E4661">
        <v>33.200000000000003</v>
      </c>
      <c r="F4661">
        <v>33.58</v>
      </c>
      <c r="G4661">
        <v>5308933</v>
      </c>
      <c r="H4661">
        <v>33.700000000000003</v>
      </c>
    </row>
    <row r="4662" spans="1:8" x14ac:dyDescent="0.3">
      <c r="A4662" t="s">
        <v>555</v>
      </c>
      <c r="B4662" t="s">
        <v>295</v>
      </c>
      <c r="C4662">
        <v>33.64</v>
      </c>
      <c r="D4662">
        <v>33.96</v>
      </c>
      <c r="E4662">
        <v>32.76</v>
      </c>
      <c r="F4662">
        <v>33.119999999999997</v>
      </c>
      <c r="G4662">
        <v>5770542</v>
      </c>
      <c r="H4662">
        <v>33.28</v>
      </c>
    </row>
    <row r="4663" spans="1:8" x14ac:dyDescent="0.3">
      <c r="A4663" t="s">
        <v>555</v>
      </c>
      <c r="B4663" t="s">
        <v>298</v>
      </c>
      <c r="C4663">
        <v>33</v>
      </c>
      <c r="D4663">
        <v>33.520000000000003</v>
      </c>
      <c r="E4663">
        <v>32.42</v>
      </c>
      <c r="F4663">
        <v>32.799999999999997</v>
      </c>
      <c r="G4663">
        <v>7525974</v>
      </c>
      <c r="H4663">
        <v>32.9133</v>
      </c>
    </row>
    <row r="4664" spans="1:8" x14ac:dyDescent="0.3">
      <c r="A4664" t="s">
        <v>555</v>
      </c>
      <c r="B4664" t="s">
        <v>719</v>
      </c>
      <c r="C4664">
        <v>32.799999999999997</v>
      </c>
      <c r="D4664">
        <v>32.92</v>
      </c>
      <c r="E4664">
        <v>31.52</v>
      </c>
      <c r="F4664">
        <v>32.4</v>
      </c>
      <c r="G4664">
        <v>9717637</v>
      </c>
      <c r="H4664">
        <v>32.28</v>
      </c>
    </row>
    <row r="4665" spans="1:8" x14ac:dyDescent="0.3">
      <c r="A4665" t="s">
        <v>555</v>
      </c>
      <c r="B4665" t="s">
        <v>720</v>
      </c>
      <c r="C4665">
        <v>32.68</v>
      </c>
      <c r="D4665">
        <v>34.799999999999997</v>
      </c>
      <c r="E4665">
        <v>32.36</v>
      </c>
      <c r="F4665">
        <v>34.159999999999997</v>
      </c>
      <c r="G4665">
        <v>10351920</v>
      </c>
      <c r="H4665">
        <v>33.773299999999999</v>
      </c>
    </row>
    <row r="4666" spans="1:8" x14ac:dyDescent="0.3">
      <c r="A4666" t="s">
        <v>555</v>
      </c>
      <c r="B4666" t="s">
        <v>721</v>
      </c>
      <c r="C4666">
        <v>34</v>
      </c>
      <c r="D4666">
        <v>34.380000000000003</v>
      </c>
      <c r="E4666">
        <v>33.479999999999997</v>
      </c>
      <c r="F4666">
        <v>33.979999999999997</v>
      </c>
      <c r="G4666">
        <v>7846649</v>
      </c>
      <c r="H4666">
        <v>33.9467</v>
      </c>
    </row>
    <row r="4667" spans="1:8" x14ac:dyDescent="0.3">
      <c r="A4667" t="s">
        <v>555</v>
      </c>
      <c r="B4667" t="s">
        <v>96</v>
      </c>
      <c r="C4667">
        <v>34.4</v>
      </c>
      <c r="D4667">
        <v>34.479999999999997</v>
      </c>
      <c r="E4667">
        <v>33.32</v>
      </c>
      <c r="F4667">
        <v>33.32</v>
      </c>
      <c r="G4667">
        <v>5672091</v>
      </c>
      <c r="H4667">
        <v>33.706699999999998</v>
      </c>
    </row>
    <row r="4668" spans="1:8" x14ac:dyDescent="0.3">
      <c r="A4668" t="s">
        <v>555</v>
      </c>
      <c r="B4668" t="s">
        <v>722</v>
      </c>
      <c r="C4668">
        <v>33.340000000000003</v>
      </c>
      <c r="D4668">
        <v>34.32</v>
      </c>
      <c r="E4668">
        <v>33.14</v>
      </c>
      <c r="F4668">
        <v>33.94</v>
      </c>
      <c r="G4668">
        <v>6296032</v>
      </c>
      <c r="H4668">
        <v>33.799999999999997</v>
      </c>
    </row>
    <row r="4669" spans="1:8" x14ac:dyDescent="0.3">
      <c r="A4669" t="s">
        <v>555</v>
      </c>
      <c r="B4669" t="s">
        <v>164</v>
      </c>
      <c r="C4669">
        <v>33.96</v>
      </c>
      <c r="D4669">
        <v>34.36</v>
      </c>
      <c r="E4669">
        <v>33.700000000000003</v>
      </c>
      <c r="F4669">
        <v>33.94</v>
      </c>
      <c r="G4669">
        <v>4383204</v>
      </c>
      <c r="H4669">
        <v>34</v>
      </c>
    </row>
    <row r="4670" spans="1:8" x14ac:dyDescent="0.3">
      <c r="A4670" t="s">
        <v>555</v>
      </c>
      <c r="B4670" t="s">
        <v>723</v>
      </c>
      <c r="C4670">
        <v>34.700000000000003</v>
      </c>
      <c r="D4670">
        <v>35.9</v>
      </c>
      <c r="E4670">
        <v>34.520000000000003</v>
      </c>
      <c r="F4670">
        <v>35.22</v>
      </c>
      <c r="G4670">
        <v>7887779</v>
      </c>
      <c r="H4670">
        <v>35.213299999999997</v>
      </c>
    </row>
    <row r="4671" spans="1:8" x14ac:dyDescent="0.3">
      <c r="A4671" t="s">
        <v>555</v>
      </c>
      <c r="B4671" t="s">
        <v>724</v>
      </c>
      <c r="C4671">
        <v>35.24</v>
      </c>
      <c r="D4671">
        <v>36.299999999999997</v>
      </c>
      <c r="E4671">
        <v>35.18</v>
      </c>
      <c r="F4671">
        <v>35.840000000000003</v>
      </c>
      <c r="G4671">
        <v>6127482</v>
      </c>
      <c r="H4671">
        <v>35.773299999999999</v>
      </c>
    </row>
    <row r="4672" spans="1:8" x14ac:dyDescent="0.3">
      <c r="A4672" t="s">
        <v>555</v>
      </c>
      <c r="B4672" t="s">
        <v>725</v>
      </c>
      <c r="C4672">
        <v>36</v>
      </c>
      <c r="D4672">
        <v>36.64</v>
      </c>
      <c r="E4672">
        <v>35.340000000000003</v>
      </c>
      <c r="F4672">
        <v>35.5</v>
      </c>
      <c r="G4672">
        <v>4185575</v>
      </c>
      <c r="H4672">
        <v>35.826700000000002</v>
      </c>
    </row>
    <row r="4673" spans="1:8" x14ac:dyDescent="0.3">
      <c r="A4673" t="s">
        <v>555</v>
      </c>
      <c r="B4673" t="s">
        <v>242</v>
      </c>
      <c r="C4673">
        <v>35.5</v>
      </c>
      <c r="D4673">
        <v>35.840000000000003</v>
      </c>
      <c r="E4673">
        <v>34.86</v>
      </c>
      <c r="F4673">
        <v>35.26</v>
      </c>
      <c r="G4673">
        <v>4095850</v>
      </c>
      <c r="H4673">
        <v>35.32</v>
      </c>
    </row>
    <row r="4674" spans="1:8" x14ac:dyDescent="0.3">
      <c r="A4674" t="s">
        <v>555</v>
      </c>
      <c r="B4674" t="s">
        <v>726</v>
      </c>
      <c r="C4674">
        <v>35.42</v>
      </c>
      <c r="D4674">
        <v>35.96</v>
      </c>
      <c r="E4674">
        <v>35.119999999999997</v>
      </c>
      <c r="F4674">
        <v>35.700000000000003</v>
      </c>
      <c r="G4674">
        <v>7912724</v>
      </c>
      <c r="H4674">
        <v>35.593299999999999</v>
      </c>
    </row>
    <row r="4675" spans="1:8" x14ac:dyDescent="0.3">
      <c r="A4675" t="s">
        <v>555</v>
      </c>
      <c r="B4675" t="s">
        <v>727</v>
      </c>
      <c r="C4675">
        <v>35.9</v>
      </c>
      <c r="D4675">
        <v>36.06</v>
      </c>
      <c r="E4675">
        <v>34.9</v>
      </c>
      <c r="F4675">
        <v>34.9</v>
      </c>
      <c r="G4675">
        <v>4758229</v>
      </c>
      <c r="H4675">
        <v>35.286700000000003</v>
      </c>
    </row>
    <row r="4676" spans="1:8" x14ac:dyDescent="0.3">
      <c r="A4676" t="s">
        <v>555</v>
      </c>
      <c r="B4676" t="s">
        <v>728</v>
      </c>
      <c r="C4676">
        <v>35.06</v>
      </c>
      <c r="D4676">
        <v>35.6</v>
      </c>
      <c r="E4676">
        <v>34.799999999999997</v>
      </c>
      <c r="F4676">
        <v>35.020000000000003</v>
      </c>
      <c r="G4676">
        <v>3974619</v>
      </c>
      <c r="H4676">
        <v>35.14</v>
      </c>
    </row>
    <row r="4677" spans="1:8" x14ac:dyDescent="0.3">
      <c r="A4677" t="s">
        <v>555</v>
      </c>
      <c r="B4677" t="s">
        <v>729</v>
      </c>
      <c r="C4677">
        <v>35.44</v>
      </c>
      <c r="D4677">
        <v>35.46</v>
      </c>
      <c r="E4677">
        <v>34.42</v>
      </c>
      <c r="F4677">
        <v>35</v>
      </c>
      <c r="G4677">
        <v>5011164</v>
      </c>
      <c r="H4677">
        <v>34.96</v>
      </c>
    </row>
    <row r="4678" spans="1:8" x14ac:dyDescent="0.3">
      <c r="A4678" t="s">
        <v>555</v>
      </c>
      <c r="B4678" t="s">
        <v>730</v>
      </c>
      <c r="C4678">
        <v>34.96</v>
      </c>
      <c r="D4678">
        <v>35.92</v>
      </c>
      <c r="E4678">
        <v>34.4</v>
      </c>
      <c r="F4678">
        <v>35.42</v>
      </c>
      <c r="G4678">
        <v>6789699</v>
      </c>
      <c r="H4678">
        <v>35.246699999999997</v>
      </c>
    </row>
    <row r="4679" spans="1:8" x14ac:dyDescent="0.3">
      <c r="A4679" t="s">
        <v>555</v>
      </c>
      <c r="B4679" t="s">
        <v>731</v>
      </c>
      <c r="C4679">
        <v>35.159999999999997</v>
      </c>
      <c r="D4679">
        <v>35.979999999999997</v>
      </c>
      <c r="E4679">
        <v>34.979999999999997</v>
      </c>
      <c r="F4679">
        <v>35.200000000000003</v>
      </c>
      <c r="G4679">
        <v>4733310</v>
      </c>
      <c r="H4679">
        <v>35.386699999999998</v>
      </c>
    </row>
    <row r="4680" spans="1:8" x14ac:dyDescent="0.3">
      <c r="A4680" t="s">
        <v>555</v>
      </c>
      <c r="B4680" t="s">
        <v>732</v>
      </c>
      <c r="C4680">
        <v>35.32</v>
      </c>
      <c r="D4680">
        <v>36.020000000000003</v>
      </c>
      <c r="E4680">
        <v>35</v>
      </c>
      <c r="F4680">
        <v>35.9</v>
      </c>
      <c r="G4680">
        <v>4865247</v>
      </c>
      <c r="H4680">
        <v>35.64</v>
      </c>
    </row>
    <row r="4681" spans="1:8" x14ac:dyDescent="0.3">
      <c r="A4681" t="s">
        <v>555</v>
      </c>
      <c r="B4681" t="s">
        <v>733</v>
      </c>
      <c r="C4681">
        <v>36</v>
      </c>
      <c r="D4681">
        <v>36.5</v>
      </c>
      <c r="E4681">
        <v>35.56</v>
      </c>
      <c r="F4681">
        <v>36.4</v>
      </c>
      <c r="G4681">
        <v>3645974</v>
      </c>
      <c r="H4681">
        <v>36.153300000000002</v>
      </c>
    </row>
    <row r="4682" spans="1:8" x14ac:dyDescent="0.3">
      <c r="A4682" t="s">
        <v>555</v>
      </c>
      <c r="B4682" t="s">
        <v>734</v>
      </c>
      <c r="C4682">
        <v>36.4</v>
      </c>
      <c r="D4682">
        <v>37.200000000000003</v>
      </c>
      <c r="E4682">
        <v>36.32</v>
      </c>
      <c r="F4682">
        <v>36.86</v>
      </c>
      <c r="G4682">
        <v>3174951</v>
      </c>
      <c r="H4682">
        <v>36.793300000000002</v>
      </c>
    </row>
    <row r="4683" spans="1:8" x14ac:dyDescent="0.3">
      <c r="A4683" t="s">
        <v>555</v>
      </c>
      <c r="B4683" t="s">
        <v>735</v>
      </c>
      <c r="C4683">
        <v>36.9</v>
      </c>
      <c r="D4683">
        <v>37.340000000000003</v>
      </c>
      <c r="E4683">
        <v>36.5</v>
      </c>
      <c r="F4683">
        <v>37</v>
      </c>
      <c r="G4683">
        <v>2864899</v>
      </c>
      <c r="H4683">
        <v>36.9467</v>
      </c>
    </row>
    <row r="4684" spans="1:8" x14ac:dyDescent="0.3">
      <c r="A4684" t="s">
        <v>92</v>
      </c>
      <c r="B4684" t="s">
        <v>696</v>
      </c>
      <c r="C4684">
        <v>4.5999999999999996</v>
      </c>
      <c r="D4684">
        <v>4.8899999999999997</v>
      </c>
      <c r="E4684">
        <v>4.5999999999999996</v>
      </c>
      <c r="F4684">
        <v>4.8899999999999997</v>
      </c>
      <c r="G4684">
        <v>188684000</v>
      </c>
      <c r="H4684">
        <v>4.7933000000000003</v>
      </c>
    </row>
    <row r="4685" spans="1:8" x14ac:dyDescent="0.3">
      <c r="A4685" t="s">
        <v>92</v>
      </c>
      <c r="B4685" t="s">
        <v>697</v>
      </c>
      <c r="C4685">
        <v>4.8899999999999997</v>
      </c>
      <c r="D4685">
        <v>5.01</v>
      </c>
      <c r="E4685">
        <v>4.78</v>
      </c>
      <c r="F4685">
        <v>4.79</v>
      </c>
      <c r="G4685">
        <v>166272400</v>
      </c>
      <c r="H4685">
        <v>4.8600000000000003</v>
      </c>
    </row>
    <row r="4686" spans="1:8" x14ac:dyDescent="0.3">
      <c r="A4686" t="s">
        <v>92</v>
      </c>
      <c r="B4686" t="s">
        <v>698</v>
      </c>
      <c r="C4686">
        <v>4.8</v>
      </c>
      <c r="D4686">
        <v>4.9000000000000004</v>
      </c>
      <c r="E4686">
        <v>4.7699999999999996</v>
      </c>
      <c r="F4686">
        <v>4.82</v>
      </c>
      <c r="G4686">
        <v>110109800</v>
      </c>
      <c r="H4686">
        <v>4.83</v>
      </c>
    </row>
    <row r="4687" spans="1:8" x14ac:dyDescent="0.3">
      <c r="A4687" t="s">
        <v>92</v>
      </c>
      <c r="B4687" t="s">
        <v>699</v>
      </c>
      <c r="C4687">
        <v>4.84</v>
      </c>
      <c r="D4687">
        <v>4.87</v>
      </c>
      <c r="E4687">
        <v>4.7699999999999996</v>
      </c>
      <c r="F4687">
        <v>4.84</v>
      </c>
      <c r="G4687">
        <v>108637700</v>
      </c>
      <c r="H4687">
        <v>4.8266999999999998</v>
      </c>
    </row>
    <row r="4688" spans="1:8" x14ac:dyDescent="0.3">
      <c r="A4688" t="s">
        <v>92</v>
      </c>
      <c r="B4688" t="s">
        <v>700</v>
      </c>
      <c r="C4688">
        <v>4.8499999999999996</v>
      </c>
      <c r="D4688">
        <v>4.9400000000000004</v>
      </c>
      <c r="E4688">
        <v>4.75</v>
      </c>
      <c r="F4688">
        <v>4.83</v>
      </c>
      <c r="G4688">
        <v>119649100</v>
      </c>
      <c r="H4688">
        <v>4.84</v>
      </c>
    </row>
    <row r="4689" spans="1:8" x14ac:dyDescent="0.3">
      <c r="A4689" t="s">
        <v>92</v>
      </c>
      <c r="B4689" t="s">
        <v>77</v>
      </c>
      <c r="C4689">
        <v>4.79</v>
      </c>
      <c r="D4689">
        <v>4.9400000000000004</v>
      </c>
      <c r="E4689">
        <v>4.72</v>
      </c>
      <c r="F4689">
        <v>4.88</v>
      </c>
      <c r="G4689">
        <v>130732800</v>
      </c>
      <c r="H4689">
        <v>4.8467000000000002</v>
      </c>
    </row>
    <row r="4690" spans="1:8" x14ac:dyDescent="0.3">
      <c r="A4690" t="s">
        <v>92</v>
      </c>
      <c r="B4690" t="s">
        <v>701</v>
      </c>
      <c r="C4690">
        <v>4.8899999999999997</v>
      </c>
      <c r="D4690">
        <v>5.14</v>
      </c>
      <c r="E4690">
        <v>4.88</v>
      </c>
      <c r="F4690">
        <v>4.93</v>
      </c>
      <c r="G4690">
        <v>201299700</v>
      </c>
      <c r="H4690">
        <v>4.9832999999999998</v>
      </c>
    </row>
    <row r="4691" spans="1:8" x14ac:dyDescent="0.3">
      <c r="A4691" t="s">
        <v>92</v>
      </c>
      <c r="B4691" t="s">
        <v>702</v>
      </c>
      <c r="C4691">
        <v>5</v>
      </c>
      <c r="D4691">
        <v>5.0199999999999996</v>
      </c>
      <c r="E4691">
        <v>4.79</v>
      </c>
      <c r="F4691">
        <v>4.8499999999999996</v>
      </c>
      <c r="G4691">
        <v>99664030</v>
      </c>
      <c r="H4691">
        <v>4.8867000000000003</v>
      </c>
    </row>
    <row r="4692" spans="1:8" x14ac:dyDescent="0.3">
      <c r="A4692" t="s">
        <v>92</v>
      </c>
      <c r="B4692" t="s">
        <v>139</v>
      </c>
      <c r="C4692">
        <v>4.84</v>
      </c>
      <c r="D4692">
        <v>4.91</v>
      </c>
      <c r="E4692">
        <v>4.8099999999999996</v>
      </c>
      <c r="F4692">
        <v>4.82</v>
      </c>
      <c r="G4692">
        <v>64279350</v>
      </c>
      <c r="H4692">
        <v>4.8467000000000002</v>
      </c>
    </row>
    <row r="4693" spans="1:8" x14ac:dyDescent="0.3">
      <c r="A4693" t="s">
        <v>92</v>
      </c>
      <c r="B4693" t="s">
        <v>156</v>
      </c>
      <c r="C4693">
        <v>4.84</v>
      </c>
      <c r="D4693">
        <v>4.87</v>
      </c>
      <c r="E4693">
        <v>4.75</v>
      </c>
      <c r="F4693">
        <v>4.83</v>
      </c>
      <c r="G4693">
        <v>89544910</v>
      </c>
      <c r="H4693">
        <v>4.8167</v>
      </c>
    </row>
    <row r="4694" spans="1:8" x14ac:dyDescent="0.3">
      <c r="A4694" t="s">
        <v>92</v>
      </c>
      <c r="B4694" t="s">
        <v>703</v>
      </c>
      <c r="C4694">
        <v>4.87</v>
      </c>
      <c r="D4694">
        <v>5.0199999999999996</v>
      </c>
      <c r="E4694">
        <v>4.82</v>
      </c>
      <c r="F4694">
        <v>4.8499999999999996</v>
      </c>
      <c r="G4694">
        <v>158987600</v>
      </c>
      <c r="H4694">
        <v>4.8967000000000001</v>
      </c>
    </row>
    <row r="4695" spans="1:8" x14ac:dyDescent="0.3">
      <c r="A4695" t="s">
        <v>92</v>
      </c>
      <c r="B4695" t="s">
        <v>223</v>
      </c>
      <c r="C4695">
        <v>4.87</v>
      </c>
      <c r="D4695">
        <v>5.03</v>
      </c>
      <c r="E4695">
        <v>4.82</v>
      </c>
      <c r="F4695">
        <v>4.9400000000000004</v>
      </c>
      <c r="G4695">
        <v>167394100</v>
      </c>
      <c r="H4695">
        <v>4.93</v>
      </c>
    </row>
    <row r="4696" spans="1:8" x14ac:dyDescent="0.3">
      <c r="A4696" t="s">
        <v>92</v>
      </c>
      <c r="B4696" t="s">
        <v>228</v>
      </c>
      <c r="C4696">
        <v>4.95</v>
      </c>
      <c r="D4696">
        <v>4.9800000000000004</v>
      </c>
      <c r="E4696">
        <v>4.88</v>
      </c>
      <c r="F4696">
        <v>4.93</v>
      </c>
      <c r="G4696">
        <v>86455360</v>
      </c>
      <c r="H4696">
        <v>4.93</v>
      </c>
    </row>
    <row r="4697" spans="1:8" x14ac:dyDescent="0.3">
      <c r="A4697" t="s">
        <v>92</v>
      </c>
      <c r="B4697" t="s">
        <v>704</v>
      </c>
      <c r="C4697">
        <v>4.95</v>
      </c>
      <c r="D4697">
        <v>5.04</v>
      </c>
      <c r="E4697">
        <v>4.9000000000000004</v>
      </c>
      <c r="F4697">
        <v>4.9800000000000004</v>
      </c>
      <c r="G4697">
        <v>145194800</v>
      </c>
      <c r="H4697">
        <v>4.9733000000000001</v>
      </c>
    </row>
    <row r="4698" spans="1:8" x14ac:dyDescent="0.3">
      <c r="A4698" t="s">
        <v>92</v>
      </c>
      <c r="B4698" t="s">
        <v>705</v>
      </c>
      <c r="C4698">
        <v>4.99</v>
      </c>
      <c r="D4698">
        <v>5.21</v>
      </c>
      <c r="E4698">
        <v>4.99</v>
      </c>
      <c r="F4698">
        <v>5.15</v>
      </c>
      <c r="G4698">
        <v>207392400</v>
      </c>
      <c r="H4698">
        <v>5.1166999999999998</v>
      </c>
    </row>
    <row r="4699" spans="1:8" x14ac:dyDescent="0.3">
      <c r="A4699" t="s">
        <v>92</v>
      </c>
      <c r="B4699" t="s">
        <v>706</v>
      </c>
      <c r="C4699">
        <v>5.22</v>
      </c>
      <c r="D4699">
        <v>5.28</v>
      </c>
      <c r="E4699">
        <v>5.13</v>
      </c>
      <c r="F4699">
        <v>5.15</v>
      </c>
      <c r="G4699">
        <v>128499100</v>
      </c>
      <c r="H4699">
        <v>5.1867000000000001</v>
      </c>
    </row>
    <row r="4700" spans="1:8" x14ac:dyDescent="0.3">
      <c r="A4700" t="s">
        <v>92</v>
      </c>
      <c r="B4700" t="s">
        <v>265</v>
      </c>
      <c r="C4700">
        <v>5.18</v>
      </c>
      <c r="D4700">
        <v>5.18</v>
      </c>
      <c r="E4700">
        <v>5.07</v>
      </c>
      <c r="F4700">
        <v>5.07</v>
      </c>
      <c r="G4700">
        <v>83664040</v>
      </c>
      <c r="H4700">
        <v>5.1067</v>
      </c>
    </row>
    <row r="4701" spans="1:8" x14ac:dyDescent="0.3">
      <c r="A4701" t="s">
        <v>92</v>
      </c>
      <c r="B4701" t="s">
        <v>707</v>
      </c>
      <c r="C4701">
        <v>5.08</v>
      </c>
      <c r="D4701">
        <v>5.13</v>
      </c>
      <c r="E4701">
        <v>4.92</v>
      </c>
      <c r="F4701">
        <v>4.97</v>
      </c>
      <c r="G4701">
        <v>129385400</v>
      </c>
      <c r="H4701">
        <v>5.0067000000000004</v>
      </c>
    </row>
    <row r="4702" spans="1:8" x14ac:dyDescent="0.3">
      <c r="A4702" t="s">
        <v>92</v>
      </c>
      <c r="B4702" t="s">
        <v>271</v>
      </c>
      <c r="C4702">
        <v>4.99</v>
      </c>
      <c r="D4702">
        <v>5.01</v>
      </c>
      <c r="E4702">
        <v>4.8099999999999996</v>
      </c>
      <c r="F4702">
        <v>4.92</v>
      </c>
      <c r="G4702">
        <v>140249400</v>
      </c>
      <c r="H4702">
        <v>4.9132999999999996</v>
      </c>
    </row>
    <row r="4703" spans="1:8" x14ac:dyDescent="0.3">
      <c r="A4703" t="s">
        <v>92</v>
      </c>
      <c r="B4703" t="s">
        <v>708</v>
      </c>
      <c r="C4703">
        <v>4.9000000000000004</v>
      </c>
      <c r="D4703">
        <v>5.0199999999999996</v>
      </c>
      <c r="E4703">
        <v>4.87</v>
      </c>
      <c r="F4703">
        <v>5</v>
      </c>
      <c r="G4703">
        <v>95410740</v>
      </c>
      <c r="H4703">
        <v>4.9633000000000003</v>
      </c>
    </row>
    <row r="4704" spans="1:8" x14ac:dyDescent="0.3">
      <c r="A4704" t="s">
        <v>92</v>
      </c>
      <c r="B4704" t="s">
        <v>709</v>
      </c>
      <c r="C4704">
        <v>4.9400000000000004</v>
      </c>
      <c r="D4704">
        <v>5.08</v>
      </c>
      <c r="E4704">
        <v>4.9400000000000004</v>
      </c>
      <c r="F4704">
        <v>4.99</v>
      </c>
      <c r="G4704">
        <v>106866300</v>
      </c>
      <c r="H4704">
        <v>5.0033000000000003</v>
      </c>
    </row>
    <row r="4705" spans="1:8" x14ac:dyDescent="0.3">
      <c r="A4705" t="s">
        <v>92</v>
      </c>
      <c r="B4705" t="s">
        <v>283</v>
      </c>
      <c r="C4705">
        <v>5.01</v>
      </c>
      <c r="D4705">
        <v>5.08</v>
      </c>
      <c r="E4705">
        <v>4.99</v>
      </c>
      <c r="F4705">
        <v>5.05</v>
      </c>
      <c r="G4705">
        <v>120647600</v>
      </c>
      <c r="H4705">
        <v>5.04</v>
      </c>
    </row>
    <row r="4706" spans="1:8" x14ac:dyDescent="0.3">
      <c r="A4706" t="s">
        <v>92</v>
      </c>
      <c r="B4706" t="s">
        <v>290</v>
      </c>
      <c r="C4706">
        <v>5.07</v>
      </c>
      <c r="D4706">
        <v>5.09</v>
      </c>
      <c r="E4706">
        <v>5</v>
      </c>
      <c r="F4706">
        <v>5.0199999999999996</v>
      </c>
      <c r="G4706">
        <v>93387490</v>
      </c>
      <c r="H4706">
        <v>5.0366999999999997</v>
      </c>
    </row>
    <row r="4707" spans="1:8" x14ac:dyDescent="0.3">
      <c r="A4707" t="s">
        <v>92</v>
      </c>
      <c r="B4707" t="s">
        <v>710</v>
      </c>
      <c r="C4707">
        <v>5.03</v>
      </c>
      <c r="D4707">
        <v>5.27</v>
      </c>
      <c r="E4707">
        <v>5.03</v>
      </c>
      <c r="F4707">
        <v>5.19</v>
      </c>
      <c r="G4707">
        <v>153085700</v>
      </c>
      <c r="H4707">
        <v>5.1632999999999996</v>
      </c>
    </row>
    <row r="4708" spans="1:8" x14ac:dyDescent="0.3">
      <c r="A4708" t="s">
        <v>92</v>
      </c>
      <c r="B4708" t="s">
        <v>512</v>
      </c>
      <c r="C4708">
        <v>5.24</v>
      </c>
      <c r="D4708">
        <v>5.59</v>
      </c>
      <c r="E4708">
        <v>5.22</v>
      </c>
      <c r="F4708">
        <v>5.41</v>
      </c>
      <c r="G4708">
        <v>304451900</v>
      </c>
      <c r="H4708">
        <v>5.4066999999999998</v>
      </c>
    </row>
    <row r="4709" spans="1:8" x14ac:dyDescent="0.3">
      <c r="A4709" t="s">
        <v>92</v>
      </c>
      <c r="B4709" t="s">
        <v>91</v>
      </c>
      <c r="C4709">
        <v>5.28</v>
      </c>
      <c r="D4709">
        <v>5.75</v>
      </c>
      <c r="E4709">
        <v>5.04</v>
      </c>
      <c r="F4709">
        <v>5.36</v>
      </c>
      <c r="G4709">
        <v>361027400</v>
      </c>
      <c r="H4709">
        <v>5.3833000000000002</v>
      </c>
    </row>
    <row r="4710" spans="1:8" x14ac:dyDescent="0.3">
      <c r="A4710" t="s">
        <v>92</v>
      </c>
      <c r="B4710" t="s">
        <v>93</v>
      </c>
      <c r="C4710">
        <v>5.38</v>
      </c>
      <c r="D4710">
        <v>5.41</v>
      </c>
      <c r="E4710">
        <v>5.13</v>
      </c>
      <c r="F4710">
        <v>5.18</v>
      </c>
      <c r="G4710">
        <v>138402300</v>
      </c>
      <c r="H4710">
        <v>5.24</v>
      </c>
    </row>
    <row r="4711" spans="1:8" x14ac:dyDescent="0.3">
      <c r="A4711" t="s">
        <v>92</v>
      </c>
      <c r="B4711" t="s">
        <v>711</v>
      </c>
      <c r="C4711">
        <v>5.21</v>
      </c>
      <c r="D4711">
        <v>5.43</v>
      </c>
      <c r="E4711">
        <v>5.19</v>
      </c>
      <c r="F4711">
        <v>5.28</v>
      </c>
      <c r="G4711">
        <v>117514100</v>
      </c>
      <c r="H4711">
        <v>5.3</v>
      </c>
    </row>
    <row r="4712" spans="1:8" x14ac:dyDescent="0.3">
      <c r="A4712" t="s">
        <v>92</v>
      </c>
      <c r="B4712" t="s">
        <v>712</v>
      </c>
      <c r="C4712">
        <v>5.32</v>
      </c>
      <c r="D4712">
        <v>5.55</v>
      </c>
      <c r="E4712">
        <v>5.31</v>
      </c>
      <c r="F4712">
        <v>5.47</v>
      </c>
      <c r="G4712">
        <v>112723900</v>
      </c>
      <c r="H4712">
        <v>5.4432999999999998</v>
      </c>
    </row>
    <row r="4713" spans="1:8" x14ac:dyDescent="0.3">
      <c r="A4713" t="s">
        <v>92</v>
      </c>
      <c r="B4713" t="s">
        <v>162</v>
      </c>
      <c r="C4713">
        <v>5.5</v>
      </c>
      <c r="D4713">
        <v>5.59</v>
      </c>
      <c r="E4713">
        <v>5.34</v>
      </c>
      <c r="F4713">
        <v>5.46</v>
      </c>
      <c r="G4713">
        <v>136591300</v>
      </c>
      <c r="H4713">
        <v>5.4633000000000003</v>
      </c>
    </row>
    <row r="4714" spans="1:8" x14ac:dyDescent="0.3">
      <c r="A4714" t="s">
        <v>92</v>
      </c>
      <c r="B4714" t="s">
        <v>220</v>
      </c>
      <c r="C4714">
        <v>5.45</v>
      </c>
      <c r="D4714">
        <v>5.46</v>
      </c>
      <c r="E4714">
        <v>5.08</v>
      </c>
      <c r="F4714">
        <v>5.4</v>
      </c>
      <c r="G4714">
        <v>203018500</v>
      </c>
      <c r="H4714">
        <v>5.3132999999999999</v>
      </c>
    </row>
    <row r="4715" spans="1:8" x14ac:dyDescent="0.3">
      <c r="A4715" t="s">
        <v>92</v>
      </c>
      <c r="B4715" t="s">
        <v>713</v>
      </c>
      <c r="C4715">
        <v>5.5</v>
      </c>
      <c r="D4715">
        <v>5.82</v>
      </c>
      <c r="E4715">
        <v>5.49</v>
      </c>
      <c r="F4715">
        <v>5.79</v>
      </c>
      <c r="G4715">
        <v>166866900</v>
      </c>
      <c r="H4715">
        <v>5.7</v>
      </c>
    </row>
    <row r="4716" spans="1:8" x14ac:dyDescent="0.3">
      <c r="A4716" t="s">
        <v>92</v>
      </c>
      <c r="B4716" t="s">
        <v>714</v>
      </c>
      <c r="C4716">
        <v>5.81</v>
      </c>
      <c r="D4716">
        <v>6.16</v>
      </c>
      <c r="E4716">
        <v>5.77</v>
      </c>
      <c r="F4716">
        <v>6.15</v>
      </c>
      <c r="G4716">
        <v>166125200</v>
      </c>
      <c r="H4716">
        <v>6.0266999999999999</v>
      </c>
    </row>
    <row r="4717" spans="1:8" x14ac:dyDescent="0.3">
      <c r="A4717" t="s">
        <v>92</v>
      </c>
      <c r="B4717" t="s">
        <v>715</v>
      </c>
      <c r="C4717">
        <v>6.15</v>
      </c>
      <c r="D4717">
        <v>6.48</v>
      </c>
      <c r="E4717">
        <v>6.1</v>
      </c>
      <c r="F4717">
        <v>6.29</v>
      </c>
      <c r="G4717">
        <v>193630400</v>
      </c>
      <c r="H4717">
        <v>6.29</v>
      </c>
    </row>
    <row r="4718" spans="1:8" x14ac:dyDescent="0.3">
      <c r="A4718" t="s">
        <v>92</v>
      </c>
      <c r="B4718" t="s">
        <v>235</v>
      </c>
      <c r="C4718">
        <v>6.29</v>
      </c>
      <c r="D4718">
        <v>6.47</v>
      </c>
      <c r="E4718">
        <v>6.16</v>
      </c>
      <c r="F4718">
        <v>6.17</v>
      </c>
      <c r="G4718">
        <v>126776500</v>
      </c>
      <c r="H4718">
        <v>6.2667000000000002</v>
      </c>
    </row>
    <row r="4719" spans="1:8" x14ac:dyDescent="0.3">
      <c r="A4719" t="s">
        <v>92</v>
      </c>
      <c r="B4719" t="s">
        <v>259</v>
      </c>
      <c r="C4719">
        <v>6.22</v>
      </c>
      <c r="D4719">
        <v>6.4</v>
      </c>
      <c r="E4719">
        <v>6.19</v>
      </c>
      <c r="F4719">
        <v>6.3</v>
      </c>
      <c r="G4719">
        <v>91785310</v>
      </c>
      <c r="H4719">
        <v>6.2967000000000004</v>
      </c>
    </row>
    <row r="4720" spans="1:8" x14ac:dyDescent="0.3">
      <c r="A4720" t="s">
        <v>92</v>
      </c>
      <c r="B4720" t="s">
        <v>716</v>
      </c>
      <c r="C4720">
        <v>6.35</v>
      </c>
      <c r="D4720">
        <v>6.93</v>
      </c>
      <c r="E4720">
        <v>6.33</v>
      </c>
      <c r="F4720">
        <v>6.93</v>
      </c>
      <c r="G4720">
        <v>130930800</v>
      </c>
      <c r="H4720">
        <v>6.73</v>
      </c>
    </row>
    <row r="4721" spans="1:8" x14ac:dyDescent="0.3">
      <c r="A4721" t="s">
        <v>92</v>
      </c>
      <c r="B4721" t="s">
        <v>269</v>
      </c>
      <c r="C4721">
        <v>7.03</v>
      </c>
      <c r="D4721">
        <v>7.09</v>
      </c>
      <c r="E4721">
        <v>6.66</v>
      </c>
      <c r="F4721">
        <v>6.87</v>
      </c>
      <c r="G4721">
        <v>163068800</v>
      </c>
      <c r="H4721">
        <v>6.8733000000000004</v>
      </c>
    </row>
    <row r="4722" spans="1:8" x14ac:dyDescent="0.3">
      <c r="A4722" t="s">
        <v>92</v>
      </c>
      <c r="B4722" t="s">
        <v>282</v>
      </c>
      <c r="C4722">
        <v>6.87</v>
      </c>
      <c r="D4722">
        <v>6.95</v>
      </c>
      <c r="E4722">
        <v>6.66</v>
      </c>
      <c r="F4722">
        <v>6.8</v>
      </c>
      <c r="G4722">
        <v>44855720</v>
      </c>
      <c r="H4722">
        <v>6.8033000000000001</v>
      </c>
    </row>
    <row r="4723" spans="1:8" x14ac:dyDescent="0.3">
      <c r="A4723" t="s">
        <v>92</v>
      </c>
      <c r="B4723" t="s">
        <v>717</v>
      </c>
      <c r="C4723">
        <v>6.7</v>
      </c>
      <c r="D4723">
        <v>6.8</v>
      </c>
      <c r="E4723">
        <v>6.23</v>
      </c>
      <c r="F4723">
        <v>6.43</v>
      </c>
      <c r="G4723">
        <v>162541200</v>
      </c>
      <c r="H4723">
        <v>6.4866999999999999</v>
      </c>
    </row>
    <row r="4724" spans="1:8" x14ac:dyDescent="0.3">
      <c r="A4724" t="s">
        <v>92</v>
      </c>
      <c r="B4724" t="s">
        <v>285</v>
      </c>
      <c r="C4724">
        <v>6.45</v>
      </c>
      <c r="D4724">
        <v>6.73</v>
      </c>
      <c r="E4724">
        <v>6.43</v>
      </c>
      <c r="F4724">
        <v>6.54</v>
      </c>
      <c r="G4724">
        <v>130304400</v>
      </c>
      <c r="H4724">
        <v>6.5667</v>
      </c>
    </row>
    <row r="4725" spans="1:8" x14ac:dyDescent="0.3">
      <c r="A4725" t="s">
        <v>92</v>
      </c>
      <c r="B4725" t="s">
        <v>718</v>
      </c>
      <c r="C4725">
        <v>6.59</v>
      </c>
      <c r="D4725">
        <v>6.63</v>
      </c>
      <c r="E4725">
        <v>6.44</v>
      </c>
      <c r="F4725">
        <v>6.49</v>
      </c>
      <c r="G4725">
        <v>105301600</v>
      </c>
      <c r="H4725">
        <v>6.52</v>
      </c>
    </row>
    <row r="4726" spans="1:8" x14ac:dyDescent="0.3">
      <c r="A4726" t="s">
        <v>92</v>
      </c>
      <c r="B4726" t="s">
        <v>291</v>
      </c>
      <c r="C4726">
        <v>6.51</v>
      </c>
      <c r="D4726">
        <v>6.74</v>
      </c>
      <c r="E4726">
        <v>6.47</v>
      </c>
      <c r="F4726">
        <v>6.51</v>
      </c>
      <c r="G4726">
        <v>101202100</v>
      </c>
      <c r="H4726">
        <v>6.5732999999999997</v>
      </c>
    </row>
    <row r="4727" spans="1:8" x14ac:dyDescent="0.3">
      <c r="A4727" t="s">
        <v>92</v>
      </c>
      <c r="B4727" t="s">
        <v>295</v>
      </c>
      <c r="C4727">
        <v>6.55</v>
      </c>
      <c r="D4727">
        <v>6.59</v>
      </c>
      <c r="E4727">
        <v>6.33</v>
      </c>
      <c r="F4727">
        <v>6.4</v>
      </c>
      <c r="G4727">
        <v>70467340</v>
      </c>
      <c r="H4727">
        <v>6.44</v>
      </c>
    </row>
    <row r="4728" spans="1:8" x14ac:dyDescent="0.3">
      <c r="A4728" t="s">
        <v>92</v>
      </c>
      <c r="B4728" t="s">
        <v>298</v>
      </c>
      <c r="C4728">
        <v>6.45</v>
      </c>
      <c r="D4728">
        <v>6.46</v>
      </c>
      <c r="E4728">
        <v>6.24</v>
      </c>
      <c r="F4728">
        <v>6.27</v>
      </c>
      <c r="G4728">
        <v>59799020</v>
      </c>
      <c r="H4728">
        <v>6.3232999999999997</v>
      </c>
    </row>
    <row r="4729" spans="1:8" x14ac:dyDescent="0.3">
      <c r="A4729" t="s">
        <v>92</v>
      </c>
      <c r="B4729" t="s">
        <v>719</v>
      </c>
      <c r="C4729">
        <v>6.3</v>
      </c>
      <c r="D4729">
        <v>6.4</v>
      </c>
      <c r="E4729">
        <v>5.8</v>
      </c>
      <c r="F4729">
        <v>5.95</v>
      </c>
      <c r="G4729">
        <v>129033400</v>
      </c>
      <c r="H4729">
        <v>6.05</v>
      </c>
    </row>
    <row r="4730" spans="1:8" x14ac:dyDescent="0.3">
      <c r="A4730" t="s">
        <v>92</v>
      </c>
      <c r="B4730" t="s">
        <v>720</v>
      </c>
      <c r="C4730">
        <v>5.97</v>
      </c>
      <c r="D4730">
        <v>6.13</v>
      </c>
      <c r="E4730">
        <v>5.9</v>
      </c>
      <c r="F4730">
        <v>6.04</v>
      </c>
      <c r="G4730">
        <v>80227940</v>
      </c>
      <c r="H4730">
        <v>6.0232999999999999</v>
      </c>
    </row>
    <row r="4731" spans="1:8" x14ac:dyDescent="0.3">
      <c r="A4731" t="s">
        <v>92</v>
      </c>
      <c r="B4731" t="s">
        <v>721</v>
      </c>
      <c r="C4731">
        <v>6.02</v>
      </c>
      <c r="D4731">
        <v>6.32</v>
      </c>
      <c r="E4731">
        <v>5.91</v>
      </c>
      <c r="F4731">
        <v>6.24</v>
      </c>
      <c r="G4731">
        <v>95632300</v>
      </c>
      <c r="H4731">
        <v>6.1566999999999998</v>
      </c>
    </row>
    <row r="4732" spans="1:8" x14ac:dyDescent="0.3">
      <c r="A4732" t="s">
        <v>92</v>
      </c>
      <c r="B4732" t="s">
        <v>96</v>
      </c>
      <c r="C4732">
        <v>6.28</v>
      </c>
      <c r="D4732">
        <v>6.32</v>
      </c>
      <c r="E4732">
        <v>6.05</v>
      </c>
      <c r="F4732">
        <v>6.06</v>
      </c>
      <c r="G4732">
        <v>60830820</v>
      </c>
      <c r="H4732">
        <v>6.1433</v>
      </c>
    </row>
    <row r="4733" spans="1:8" x14ac:dyDescent="0.3">
      <c r="A4733" t="s">
        <v>92</v>
      </c>
      <c r="B4733" t="s">
        <v>722</v>
      </c>
      <c r="C4733">
        <v>6.1</v>
      </c>
      <c r="D4733">
        <v>6.52</v>
      </c>
      <c r="E4733">
        <v>6.04</v>
      </c>
      <c r="F4733">
        <v>6.47</v>
      </c>
      <c r="G4733">
        <v>112061200</v>
      </c>
      <c r="H4733">
        <v>6.3433000000000002</v>
      </c>
    </row>
    <row r="4734" spans="1:8" x14ac:dyDescent="0.3">
      <c r="A4734" t="s">
        <v>92</v>
      </c>
      <c r="B4734" t="s">
        <v>164</v>
      </c>
      <c r="C4734">
        <v>6.47</v>
      </c>
      <c r="D4734">
        <v>6.63</v>
      </c>
      <c r="E4734">
        <v>6.28</v>
      </c>
      <c r="F4734">
        <v>6.3</v>
      </c>
      <c r="G4734">
        <v>106452900</v>
      </c>
      <c r="H4734">
        <v>6.4032999999999998</v>
      </c>
    </row>
    <row r="4735" spans="1:8" x14ac:dyDescent="0.3">
      <c r="A4735" t="s">
        <v>92</v>
      </c>
      <c r="B4735" t="s">
        <v>723</v>
      </c>
      <c r="C4735">
        <v>6.5</v>
      </c>
      <c r="D4735">
        <v>6.62</v>
      </c>
      <c r="E4735">
        <v>6.45</v>
      </c>
      <c r="F4735">
        <v>6.51</v>
      </c>
      <c r="G4735">
        <v>82313690</v>
      </c>
      <c r="H4735">
        <v>6.5266999999999999</v>
      </c>
    </row>
    <row r="4736" spans="1:8" x14ac:dyDescent="0.3">
      <c r="A4736" t="s">
        <v>92</v>
      </c>
      <c r="B4736" t="s">
        <v>724</v>
      </c>
      <c r="C4736">
        <v>6.48</v>
      </c>
      <c r="D4736">
        <v>6.72</v>
      </c>
      <c r="E4736">
        <v>6.41</v>
      </c>
      <c r="F4736">
        <v>6.58</v>
      </c>
      <c r="G4736">
        <v>120067300</v>
      </c>
      <c r="H4736">
        <v>6.57</v>
      </c>
    </row>
    <row r="4737" spans="1:8" x14ac:dyDescent="0.3">
      <c r="A4737" t="s">
        <v>92</v>
      </c>
      <c r="B4737" t="s">
        <v>725</v>
      </c>
      <c r="C4737">
        <v>6.6</v>
      </c>
      <c r="D4737">
        <v>6.68</v>
      </c>
      <c r="E4737">
        <v>6.55</v>
      </c>
      <c r="F4737">
        <v>6.58</v>
      </c>
      <c r="G4737">
        <v>67743780</v>
      </c>
      <c r="H4737">
        <v>6.6032999999999999</v>
      </c>
    </row>
    <row r="4738" spans="1:8" x14ac:dyDescent="0.3">
      <c r="A4738" t="s">
        <v>92</v>
      </c>
      <c r="B4738" t="s">
        <v>242</v>
      </c>
      <c r="C4738">
        <v>6.41</v>
      </c>
      <c r="D4738">
        <v>6.7</v>
      </c>
      <c r="E4738">
        <v>6.41</v>
      </c>
      <c r="F4738">
        <v>6.7</v>
      </c>
      <c r="G4738">
        <v>78029860</v>
      </c>
      <c r="H4738">
        <v>6.6032999999999999</v>
      </c>
    </row>
    <row r="4739" spans="1:8" x14ac:dyDescent="0.3">
      <c r="A4739" t="s">
        <v>92</v>
      </c>
      <c r="B4739" t="s">
        <v>726</v>
      </c>
      <c r="C4739">
        <v>6.73</v>
      </c>
      <c r="D4739">
        <v>7</v>
      </c>
      <c r="E4739">
        <v>6.72</v>
      </c>
      <c r="F4739">
        <v>6.76</v>
      </c>
      <c r="G4739">
        <v>94713190</v>
      </c>
      <c r="H4739">
        <v>6.8266999999999998</v>
      </c>
    </row>
    <row r="4740" spans="1:8" x14ac:dyDescent="0.3">
      <c r="A4740" t="s">
        <v>92</v>
      </c>
      <c r="B4740" t="s">
        <v>727</v>
      </c>
      <c r="C4740">
        <v>6.81</v>
      </c>
      <c r="D4740">
        <v>6.82</v>
      </c>
      <c r="E4740">
        <v>6.58</v>
      </c>
      <c r="F4740">
        <v>6.59</v>
      </c>
      <c r="G4740">
        <v>59901970</v>
      </c>
      <c r="H4740">
        <v>6.6632999999999996</v>
      </c>
    </row>
    <row r="4741" spans="1:8" x14ac:dyDescent="0.3">
      <c r="A4741" t="s">
        <v>92</v>
      </c>
      <c r="B4741" t="s">
        <v>728</v>
      </c>
      <c r="C4741">
        <v>6.65</v>
      </c>
      <c r="D4741">
        <v>6.67</v>
      </c>
      <c r="E4741">
        <v>6.55</v>
      </c>
      <c r="F4741">
        <v>6.58</v>
      </c>
      <c r="G4741">
        <v>46922800</v>
      </c>
      <c r="H4741">
        <v>6.6</v>
      </c>
    </row>
    <row r="4742" spans="1:8" x14ac:dyDescent="0.3">
      <c r="A4742" t="s">
        <v>92</v>
      </c>
      <c r="B4742" t="s">
        <v>729</v>
      </c>
      <c r="C4742">
        <v>6.62</v>
      </c>
      <c r="D4742">
        <v>6.69</v>
      </c>
      <c r="E4742">
        <v>6.52</v>
      </c>
      <c r="F4742">
        <v>6.67</v>
      </c>
      <c r="G4742">
        <v>57116210</v>
      </c>
      <c r="H4742">
        <v>6.6266999999999996</v>
      </c>
    </row>
    <row r="4743" spans="1:8" x14ac:dyDescent="0.3">
      <c r="A4743" t="s">
        <v>92</v>
      </c>
      <c r="B4743" t="s">
        <v>730</v>
      </c>
      <c r="C4743">
        <v>6.61</v>
      </c>
      <c r="D4743">
        <v>6.65</v>
      </c>
      <c r="E4743">
        <v>6.54</v>
      </c>
      <c r="F4743">
        <v>6.56</v>
      </c>
      <c r="G4743">
        <v>45516180</v>
      </c>
      <c r="H4743">
        <v>6.5833000000000004</v>
      </c>
    </row>
    <row r="4744" spans="1:8" x14ac:dyDescent="0.3">
      <c r="A4744" t="s">
        <v>92</v>
      </c>
      <c r="B4744" t="s">
        <v>731</v>
      </c>
      <c r="C4744">
        <v>6.6</v>
      </c>
      <c r="D4744">
        <v>6.63</v>
      </c>
      <c r="E4744">
        <v>6.46</v>
      </c>
      <c r="F4744">
        <v>6.54</v>
      </c>
      <c r="G4744">
        <v>69078260</v>
      </c>
      <c r="H4744">
        <v>6.5433000000000003</v>
      </c>
    </row>
    <row r="4745" spans="1:8" x14ac:dyDescent="0.3">
      <c r="A4745" t="s">
        <v>92</v>
      </c>
      <c r="B4745" t="s">
        <v>732</v>
      </c>
      <c r="C4745">
        <v>6.56</v>
      </c>
      <c r="D4745">
        <v>6.68</v>
      </c>
      <c r="E4745">
        <v>6.48</v>
      </c>
      <c r="F4745">
        <v>6.49</v>
      </c>
      <c r="G4745">
        <v>58556610</v>
      </c>
      <c r="H4745">
        <v>6.55</v>
      </c>
    </row>
    <row r="4746" spans="1:8" x14ac:dyDescent="0.3">
      <c r="A4746" t="s">
        <v>92</v>
      </c>
      <c r="B4746" t="s">
        <v>733</v>
      </c>
      <c r="C4746">
        <v>6.51</v>
      </c>
      <c r="D4746">
        <v>6.51</v>
      </c>
      <c r="E4746">
        <v>6.28</v>
      </c>
      <c r="F4746">
        <v>6.29</v>
      </c>
      <c r="G4746">
        <v>54875590</v>
      </c>
      <c r="H4746">
        <v>6.36</v>
      </c>
    </row>
    <row r="4747" spans="1:8" x14ac:dyDescent="0.3">
      <c r="A4747" t="s">
        <v>92</v>
      </c>
      <c r="B4747" t="s">
        <v>734</v>
      </c>
      <c r="C4747">
        <v>6.36</v>
      </c>
      <c r="D4747">
        <v>6.4</v>
      </c>
      <c r="E4747">
        <v>6.23</v>
      </c>
      <c r="F4747">
        <v>6.33</v>
      </c>
      <c r="G4747">
        <v>57882550</v>
      </c>
      <c r="H4747">
        <v>6.32</v>
      </c>
    </row>
    <row r="4748" spans="1:8" x14ac:dyDescent="0.3">
      <c r="A4748" t="s">
        <v>92</v>
      </c>
      <c r="B4748" t="s">
        <v>735</v>
      </c>
      <c r="C4748">
        <v>6.34</v>
      </c>
      <c r="D4748">
        <v>6.47</v>
      </c>
      <c r="E4748">
        <v>6.26</v>
      </c>
      <c r="F4748">
        <v>6.28</v>
      </c>
      <c r="G4748">
        <v>35299690</v>
      </c>
      <c r="H4748">
        <v>6.3367000000000004</v>
      </c>
    </row>
    <row r="4749" spans="1:8" x14ac:dyDescent="0.3">
      <c r="A4749" t="s">
        <v>138</v>
      </c>
      <c r="B4749" t="s">
        <v>696</v>
      </c>
      <c r="C4749">
        <v>7.09</v>
      </c>
      <c r="D4749">
        <v>7.09</v>
      </c>
      <c r="E4749">
        <v>6.93</v>
      </c>
      <c r="F4749">
        <v>6.96</v>
      </c>
      <c r="G4749">
        <v>8504790</v>
      </c>
      <c r="H4749">
        <v>6.9932999999999996</v>
      </c>
    </row>
    <row r="4750" spans="1:8" x14ac:dyDescent="0.3">
      <c r="A4750" t="s">
        <v>138</v>
      </c>
      <c r="B4750" t="s">
        <v>697</v>
      </c>
      <c r="C4750">
        <v>6.98</v>
      </c>
      <c r="D4750">
        <v>7.04</v>
      </c>
      <c r="E4750">
        <v>6.9</v>
      </c>
      <c r="F4750">
        <v>6.94</v>
      </c>
      <c r="G4750">
        <v>9595675</v>
      </c>
      <c r="H4750">
        <v>6.96</v>
      </c>
    </row>
    <row r="4751" spans="1:8" x14ac:dyDescent="0.3">
      <c r="A4751" t="s">
        <v>138</v>
      </c>
      <c r="B4751" t="s">
        <v>698</v>
      </c>
      <c r="C4751">
        <v>7.03</v>
      </c>
      <c r="D4751">
        <v>7.16</v>
      </c>
      <c r="E4751">
        <v>6.99</v>
      </c>
      <c r="F4751">
        <v>7.1</v>
      </c>
      <c r="G4751">
        <v>20346440</v>
      </c>
      <c r="H4751">
        <v>7.0833000000000004</v>
      </c>
    </row>
    <row r="4752" spans="1:8" x14ac:dyDescent="0.3">
      <c r="A4752" t="s">
        <v>138</v>
      </c>
      <c r="B4752" t="s">
        <v>699</v>
      </c>
      <c r="C4752">
        <v>7.09</v>
      </c>
      <c r="D4752">
        <v>7.09</v>
      </c>
      <c r="E4752">
        <v>6.94</v>
      </c>
      <c r="F4752">
        <v>6.99</v>
      </c>
      <c r="G4752">
        <v>13770800</v>
      </c>
      <c r="H4752">
        <v>7.0067000000000004</v>
      </c>
    </row>
    <row r="4753" spans="1:8" x14ac:dyDescent="0.3">
      <c r="A4753" t="s">
        <v>138</v>
      </c>
      <c r="B4753" t="s">
        <v>700</v>
      </c>
      <c r="C4753">
        <v>7.04</v>
      </c>
      <c r="D4753">
        <v>7.04</v>
      </c>
      <c r="E4753">
        <v>6.95</v>
      </c>
      <c r="F4753">
        <v>6.98</v>
      </c>
      <c r="G4753">
        <v>5245216</v>
      </c>
      <c r="H4753">
        <v>6.99</v>
      </c>
    </row>
    <row r="4754" spans="1:8" x14ac:dyDescent="0.3">
      <c r="A4754" t="s">
        <v>138</v>
      </c>
      <c r="B4754" t="s">
        <v>77</v>
      </c>
      <c r="C4754">
        <v>6.97</v>
      </c>
      <c r="D4754">
        <v>6.97</v>
      </c>
      <c r="E4754">
        <v>6.86</v>
      </c>
      <c r="F4754">
        <v>6.89</v>
      </c>
      <c r="G4754">
        <v>7685530</v>
      </c>
      <c r="H4754">
        <v>6.9066999999999998</v>
      </c>
    </row>
    <row r="4755" spans="1:8" x14ac:dyDescent="0.3">
      <c r="A4755" t="s">
        <v>138</v>
      </c>
      <c r="B4755" t="s">
        <v>701</v>
      </c>
      <c r="C4755">
        <v>6.9</v>
      </c>
      <c r="D4755">
        <v>6.92</v>
      </c>
      <c r="E4755">
        <v>6.86</v>
      </c>
      <c r="F4755">
        <v>6.88</v>
      </c>
      <c r="G4755">
        <v>9232003</v>
      </c>
      <c r="H4755">
        <v>6.8867000000000003</v>
      </c>
    </row>
    <row r="4756" spans="1:8" x14ac:dyDescent="0.3">
      <c r="A4756" t="s">
        <v>138</v>
      </c>
      <c r="B4756" t="s">
        <v>702</v>
      </c>
      <c r="C4756">
        <v>6.9</v>
      </c>
      <c r="D4756">
        <v>6.94</v>
      </c>
      <c r="E4756">
        <v>6.88</v>
      </c>
      <c r="F4756">
        <v>6.88</v>
      </c>
      <c r="G4756">
        <v>5812087</v>
      </c>
      <c r="H4756">
        <v>6.9</v>
      </c>
    </row>
    <row r="4757" spans="1:8" x14ac:dyDescent="0.3">
      <c r="A4757" t="s">
        <v>138</v>
      </c>
      <c r="B4757" t="s">
        <v>139</v>
      </c>
      <c r="C4757">
        <v>6.89</v>
      </c>
      <c r="D4757">
        <v>6.89</v>
      </c>
      <c r="E4757">
        <v>6.85</v>
      </c>
      <c r="F4757">
        <v>6.85</v>
      </c>
      <c r="G4757">
        <v>3850228</v>
      </c>
      <c r="H4757">
        <v>6.8632999999999997</v>
      </c>
    </row>
    <row r="4758" spans="1:8" x14ac:dyDescent="0.3">
      <c r="A4758" t="s">
        <v>138</v>
      </c>
      <c r="B4758" t="s">
        <v>156</v>
      </c>
      <c r="C4758">
        <v>6.87</v>
      </c>
      <c r="D4758">
        <v>6.87</v>
      </c>
      <c r="E4758">
        <v>6.72</v>
      </c>
      <c r="F4758">
        <v>6.78</v>
      </c>
      <c r="G4758">
        <v>4043683</v>
      </c>
      <c r="H4758">
        <v>6.79</v>
      </c>
    </row>
    <row r="4759" spans="1:8" x14ac:dyDescent="0.3">
      <c r="A4759" t="s">
        <v>138</v>
      </c>
      <c r="B4759" t="s">
        <v>703</v>
      </c>
      <c r="C4759">
        <v>6.83</v>
      </c>
      <c r="D4759">
        <v>6.87</v>
      </c>
      <c r="E4759">
        <v>6.8</v>
      </c>
      <c r="F4759">
        <v>6.85</v>
      </c>
      <c r="G4759">
        <v>9341120</v>
      </c>
      <c r="H4759">
        <v>6.84</v>
      </c>
    </row>
    <row r="4760" spans="1:8" x14ac:dyDescent="0.3">
      <c r="A4760" t="s">
        <v>138</v>
      </c>
      <c r="B4760" t="s">
        <v>223</v>
      </c>
      <c r="C4760">
        <v>6.89</v>
      </c>
      <c r="D4760">
        <v>7.08</v>
      </c>
      <c r="E4760">
        <v>6.83</v>
      </c>
      <c r="F4760">
        <v>7.03</v>
      </c>
      <c r="G4760">
        <v>20172530</v>
      </c>
      <c r="H4760">
        <v>6.98</v>
      </c>
    </row>
    <row r="4761" spans="1:8" x14ac:dyDescent="0.3">
      <c r="A4761" t="s">
        <v>138</v>
      </c>
      <c r="B4761" t="s">
        <v>228</v>
      </c>
      <c r="C4761">
        <v>7.06</v>
      </c>
      <c r="D4761">
        <v>7.07</v>
      </c>
      <c r="E4761">
        <v>6.94</v>
      </c>
      <c r="F4761">
        <v>7</v>
      </c>
      <c r="G4761">
        <v>8190177</v>
      </c>
      <c r="H4761">
        <v>7.0033000000000003</v>
      </c>
    </row>
    <row r="4762" spans="1:8" x14ac:dyDescent="0.3">
      <c r="A4762" t="s">
        <v>138</v>
      </c>
      <c r="B4762" t="s">
        <v>704</v>
      </c>
      <c r="C4762">
        <v>7.06</v>
      </c>
      <c r="D4762">
        <v>7.07</v>
      </c>
      <c r="E4762">
        <v>6.99</v>
      </c>
      <c r="F4762">
        <v>7.04</v>
      </c>
      <c r="G4762">
        <v>13863750</v>
      </c>
      <c r="H4762">
        <v>7.0332999999999997</v>
      </c>
    </row>
    <row r="4763" spans="1:8" x14ac:dyDescent="0.3">
      <c r="A4763" t="s">
        <v>138</v>
      </c>
      <c r="B4763" t="s">
        <v>705</v>
      </c>
      <c r="C4763">
        <v>7.07</v>
      </c>
      <c r="D4763">
        <v>7.12</v>
      </c>
      <c r="E4763">
        <v>6.97</v>
      </c>
      <c r="F4763">
        <v>7.06</v>
      </c>
      <c r="G4763">
        <v>16840220</v>
      </c>
      <c r="H4763">
        <v>7.05</v>
      </c>
    </row>
    <row r="4764" spans="1:8" x14ac:dyDescent="0.3">
      <c r="A4764" t="s">
        <v>138</v>
      </c>
      <c r="B4764" t="s">
        <v>706</v>
      </c>
      <c r="C4764">
        <v>7.18</v>
      </c>
      <c r="D4764">
        <v>7.24</v>
      </c>
      <c r="E4764">
        <v>7.11</v>
      </c>
      <c r="F4764">
        <v>7.19</v>
      </c>
      <c r="G4764">
        <v>18599330</v>
      </c>
      <c r="H4764">
        <v>7.18</v>
      </c>
    </row>
    <row r="4765" spans="1:8" x14ac:dyDescent="0.3">
      <c r="A4765" t="s">
        <v>138</v>
      </c>
      <c r="B4765" t="s">
        <v>265</v>
      </c>
      <c r="C4765">
        <v>7.19</v>
      </c>
      <c r="D4765">
        <v>7.2</v>
      </c>
      <c r="E4765">
        <v>7.09</v>
      </c>
      <c r="F4765">
        <v>7.12</v>
      </c>
      <c r="G4765">
        <v>10218720</v>
      </c>
      <c r="H4765">
        <v>7.1367000000000003</v>
      </c>
    </row>
    <row r="4766" spans="1:8" x14ac:dyDescent="0.3">
      <c r="A4766" t="s">
        <v>138</v>
      </c>
      <c r="B4766" t="s">
        <v>707</v>
      </c>
      <c r="C4766">
        <v>7.16</v>
      </c>
      <c r="D4766">
        <v>7.17</v>
      </c>
      <c r="E4766">
        <v>7</v>
      </c>
      <c r="F4766">
        <v>7</v>
      </c>
      <c r="G4766">
        <v>13095440</v>
      </c>
      <c r="H4766">
        <v>7.0567000000000002</v>
      </c>
    </row>
    <row r="4767" spans="1:8" x14ac:dyDescent="0.3">
      <c r="A4767" t="s">
        <v>138</v>
      </c>
      <c r="B4767" t="s">
        <v>271</v>
      </c>
      <c r="C4767">
        <v>7.05</v>
      </c>
      <c r="D4767">
        <v>7.05</v>
      </c>
      <c r="E4767">
        <v>6.74</v>
      </c>
      <c r="F4767">
        <v>6.76</v>
      </c>
      <c r="G4767">
        <v>8554868</v>
      </c>
      <c r="H4767">
        <v>6.85</v>
      </c>
    </row>
    <row r="4768" spans="1:8" x14ac:dyDescent="0.3">
      <c r="A4768" t="s">
        <v>138</v>
      </c>
      <c r="B4768" t="s">
        <v>708</v>
      </c>
      <c r="C4768">
        <v>6.76</v>
      </c>
      <c r="D4768">
        <v>6.79</v>
      </c>
      <c r="E4768">
        <v>6.69</v>
      </c>
      <c r="F4768">
        <v>6.79</v>
      </c>
      <c r="G4768">
        <v>5876590</v>
      </c>
      <c r="H4768">
        <v>6.7567000000000004</v>
      </c>
    </row>
    <row r="4769" spans="1:8" x14ac:dyDescent="0.3">
      <c r="A4769" t="s">
        <v>138</v>
      </c>
      <c r="B4769" t="s">
        <v>709</v>
      </c>
      <c r="C4769">
        <v>6.84</v>
      </c>
      <c r="D4769">
        <v>6.91</v>
      </c>
      <c r="E4769">
        <v>6.81</v>
      </c>
      <c r="F4769">
        <v>6.82</v>
      </c>
      <c r="G4769">
        <v>9769318</v>
      </c>
      <c r="H4769">
        <v>6.8467000000000002</v>
      </c>
    </row>
    <row r="4770" spans="1:8" x14ac:dyDescent="0.3">
      <c r="A4770" t="s">
        <v>138</v>
      </c>
      <c r="B4770" t="s">
        <v>283</v>
      </c>
      <c r="C4770">
        <v>6.87</v>
      </c>
      <c r="D4770">
        <v>6.87</v>
      </c>
      <c r="E4770">
        <v>6.66</v>
      </c>
      <c r="F4770">
        <v>6.72</v>
      </c>
      <c r="G4770">
        <v>8971013</v>
      </c>
      <c r="H4770">
        <v>6.75</v>
      </c>
    </row>
    <row r="4771" spans="1:8" x14ac:dyDescent="0.3">
      <c r="A4771" t="s">
        <v>138</v>
      </c>
      <c r="B4771" t="s">
        <v>290</v>
      </c>
      <c r="C4771">
        <v>6.72</v>
      </c>
      <c r="D4771">
        <v>6.73</v>
      </c>
      <c r="E4771">
        <v>6.52</v>
      </c>
      <c r="F4771">
        <v>6.53</v>
      </c>
      <c r="G4771">
        <v>6408143</v>
      </c>
      <c r="H4771">
        <v>6.5933000000000002</v>
      </c>
    </row>
    <row r="4772" spans="1:8" x14ac:dyDescent="0.3">
      <c r="A4772" t="s">
        <v>138</v>
      </c>
      <c r="B4772" t="s">
        <v>710</v>
      </c>
      <c r="C4772">
        <v>6.56</v>
      </c>
      <c r="D4772">
        <v>6.56</v>
      </c>
      <c r="E4772">
        <v>6.47</v>
      </c>
      <c r="F4772">
        <v>6.51</v>
      </c>
      <c r="G4772">
        <v>5947837</v>
      </c>
      <c r="H4772">
        <v>6.5133000000000001</v>
      </c>
    </row>
    <row r="4773" spans="1:8" x14ac:dyDescent="0.3">
      <c r="A4773" t="s">
        <v>138</v>
      </c>
      <c r="B4773" t="s">
        <v>512</v>
      </c>
      <c r="C4773">
        <v>6.52</v>
      </c>
      <c r="D4773">
        <v>6.55</v>
      </c>
      <c r="E4773">
        <v>6.33</v>
      </c>
      <c r="F4773">
        <v>6.33</v>
      </c>
      <c r="G4773">
        <v>8088085</v>
      </c>
      <c r="H4773">
        <v>6.4032999999999998</v>
      </c>
    </row>
    <row r="4774" spans="1:8" x14ac:dyDescent="0.3">
      <c r="A4774" t="s">
        <v>138</v>
      </c>
      <c r="B4774" t="s">
        <v>91</v>
      </c>
      <c r="C4774">
        <v>6.02</v>
      </c>
      <c r="D4774">
        <v>6.12</v>
      </c>
      <c r="E4774">
        <v>5.92</v>
      </c>
      <c r="F4774">
        <v>6.07</v>
      </c>
      <c r="G4774">
        <v>7659140</v>
      </c>
      <c r="H4774">
        <v>6.0366999999999997</v>
      </c>
    </row>
    <row r="4775" spans="1:8" x14ac:dyDescent="0.3">
      <c r="A4775" t="s">
        <v>138</v>
      </c>
      <c r="B4775" t="s">
        <v>93</v>
      </c>
      <c r="C4775">
        <v>6.06</v>
      </c>
      <c r="D4775">
        <v>6.14</v>
      </c>
      <c r="E4775">
        <v>6</v>
      </c>
      <c r="F4775">
        <v>6.03</v>
      </c>
      <c r="G4775">
        <v>5034764</v>
      </c>
      <c r="H4775">
        <v>6.0567000000000002</v>
      </c>
    </row>
    <row r="4776" spans="1:8" x14ac:dyDescent="0.3">
      <c r="A4776" t="s">
        <v>138</v>
      </c>
      <c r="B4776" t="s">
        <v>711</v>
      </c>
      <c r="C4776">
        <v>6.04</v>
      </c>
      <c r="D4776">
        <v>6.29</v>
      </c>
      <c r="E4776">
        <v>6</v>
      </c>
      <c r="F4776">
        <v>6.2</v>
      </c>
      <c r="G4776">
        <v>10280780</v>
      </c>
      <c r="H4776">
        <v>6.1632999999999996</v>
      </c>
    </row>
    <row r="4777" spans="1:8" x14ac:dyDescent="0.3">
      <c r="A4777" t="s">
        <v>138</v>
      </c>
      <c r="B4777" t="s">
        <v>712</v>
      </c>
      <c r="C4777">
        <v>6.23</v>
      </c>
      <c r="D4777">
        <v>6.33</v>
      </c>
      <c r="E4777">
        <v>6.23</v>
      </c>
      <c r="F4777">
        <v>6.27</v>
      </c>
      <c r="G4777">
        <v>3052418</v>
      </c>
      <c r="H4777">
        <v>6.2766999999999999</v>
      </c>
    </row>
    <row r="4778" spans="1:8" x14ac:dyDescent="0.3">
      <c r="A4778" t="s">
        <v>138</v>
      </c>
      <c r="B4778" t="s">
        <v>162</v>
      </c>
      <c r="C4778">
        <v>6.29</v>
      </c>
      <c r="D4778">
        <v>6.3</v>
      </c>
      <c r="E4778">
        <v>6.08</v>
      </c>
      <c r="F4778">
        <v>6.13</v>
      </c>
      <c r="G4778">
        <v>3649717</v>
      </c>
      <c r="H4778">
        <v>6.17</v>
      </c>
    </row>
    <row r="4779" spans="1:8" x14ac:dyDescent="0.3">
      <c r="A4779" t="s">
        <v>138</v>
      </c>
      <c r="B4779" t="s">
        <v>220</v>
      </c>
      <c r="C4779">
        <v>6.12</v>
      </c>
      <c r="D4779">
        <v>6.12</v>
      </c>
      <c r="E4779">
        <v>6.01</v>
      </c>
      <c r="F4779">
        <v>6.09</v>
      </c>
      <c r="G4779">
        <v>3959787</v>
      </c>
      <c r="H4779">
        <v>6.0732999999999997</v>
      </c>
    </row>
    <row r="4780" spans="1:8" x14ac:dyDescent="0.3">
      <c r="A4780" t="s">
        <v>138</v>
      </c>
      <c r="B4780" t="s">
        <v>713</v>
      </c>
      <c r="C4780">
        <v>6.3</v>
      </c>
      <c r="D4780">
        <v>6.3</v>
      </c>
      <c r="E4780">
        <v>6.11</v>
      </c>
      <c r="F4780">
        <v>6.2</v>
      </c>
      <c r="G4780">
        <v>4172580</v>
      </c>
      <c r="H4780">
        <v>6.2032999999999996</v>
      </c>
    </row>
    <row r="4781" spans="1:8" x14ac:dyDescent="0.3">
      <c r="A4781" t="s">
        <v>138</v>
      </c>
      <c r="B4781" t="s">
        <v>714</v>
      </c>
      <c r="C4781">
        <v>6.26</v>
      </c>
      <c r="D4781">
        <v>6.27</v>
      </c>
      <c r="E4781">
        <v>6.12</v>
      </c>
      <c r="F4781">
        <v>6.18</v>
      </c>
      <c r="G4781">
        <v>3220548</v>
      </c>
      <c r="H4781">
        <v>6.19</v>
      </c>
    </row>
    <row r="4782" spans="1:8" x14ac:dyDescent="0.3">
      <c r="A4782" t="s">
        <v>138</v>
      </c>
      <c r="B4782" t="s">
        <v>715</v>
      </c>
      <c r="C4782">
        <v>6.22</v>
      </c>
      <c r="D4782">
        <v>6.27</v>
      </c>
      <c r="E4782">
        <v>6.17</v>
      </c>
      <c r="F4782">
        <v>6.19</v>
      </c>
      <c r="G4782">
        <v>4347280</v>
      </c>
      <c r="H4782">
        <v>6.21</v>
      </c>
    </row>
    <row r="4783" spans="1:8" x14ac:dyDescent="0.3">
      <c r="A4783" t="s">
        <v>138</v>
      </c>
      <c r="B4783" t="s">
        <v>235</v>
      </c>
      <c r="C4783">
        <v>6.2</v>
      </c>
      <c r="D4783">
        <v>6.2</v>
      </c>
      <c r="E4783">
        <v>6.1</v>
      </c>
      <c r="F4783">
        <v>6.19</v>
      </c>
      <c r="G4783">
        <v>2315553</v>
      </c>
      <c r="H4783">
        <v>6.1632999999999996</v>
      </c>
    </row>
    <row r="4784" spans="1:8" x14ac:dyDescent="0.3">
      <c r="A4784" t="s">
        <v>138</v>
      </c>
      <c r="B4784" t="s">
        <v>259</v>
      </c>
      <c r="C4784">
        <v>6.19</v>
      </c>
      <c r="D4784">
        <v>6.35</v>
      </c>
      <c r="E4784">
        <v>6.13</v>
      </c>
      <c r="F4784">
        <v>6.2</v>
      </c>
      <c r="G4784">
        <v>6868198</v>
      </c>
      <c r="H4784">
        <v>6.2267000000000001</v>
      </c>
    </row>
    <row r="4785" spans="1:8" x14ac:dyDescent="0.3">
      <c r="A4785" t="s">
        <v>138</v>
      </c>
      <c r="B4785" t="s">
        <v>716</v>
      </c>
      <c r="C4785">
        <v>6.21</v>
      </c>
      <c r="D4785">
        <v>6.28</v>
      </c>
      <c r="E4785">
        <v>6.21</v>
      </c>
      <c r="F4785">
        <v>6.24</v>
      </c>
      <c r="G4785">
        <v>2817984</v>
      </c>
      <c r="H4785">
        <v>6.2432999999999996</v>
      </c>
    </row>
    <row r="4786" spans="1:8" x14ac:dyDescent="0.3">
      <c r="A4786" t="s">
        <v>138</v>
      </c>
      <c r="B4786" t="s">
        <v>269</v>
      </c>
      <c r="C4786">
        <v>6.29</v>
      </c>
      <c r="D4786">
        <v>6.3</v>
      </c>
      <c r="E4786">
        <v>6.15</v>
      </c>
      <c r="F4786">
        <v>6.16</v>
      </c>
      <c r="G4786">
        <v>3369569</v>
      </c>
      <c r="H4786">
        <v>6.2032999999999996</v>
      </c>
    </row>
    <row r="4787" spans="1:8" x14ac:dyDescent="0.3">
      <c r="A4787" t="s">
        <v>138</v>
      </c>
      <c r="B4787" t="s">
        <v>282</v>
      </c>
      <c r="C4787">
        <v>6.11</v>
      </c>
      <c r="D4787">
        <v>6.16</v>
      </c>
      <c r="E4787">
        <v>6.11</v>
      </c>
      <c r="F4787">
        <v>6.13</v>
      </c>
      <c r="G4787">
        <v>1617037</v>
      </c>
      <c r="H4787">
        <v>6.1333000000000002</v>
      </c>
    </row>
    <row r="4788" spans="1:8" x14ac:dyDescent="0.3">
      <c r="A4788" t="s">
        <v>138</v>
      </c>
      <c r="B4788" t="s">
        <v>717</v>
      </c>
      <c r="C4788">
        <v>6.13</v>
      </c>
      <c r="D4788">
        <v>6.17</v>
      </c>
      <c r="E4788">
        <v>5.99</v>
      </c>
      <c r="F4788">
        <v>6.16</v>
      </c>
      <c r="G4788">
        <v>6037688</v>
      </c>
      <c r="H4788">
        <v>6.1067</v>
      </c>
    </row>
    <row r="4789" spans="1:8" x14ac:dyDescent="0.3">
      <c r="A4789" t="s">
        <v>138</v>
      </c>
      <c r="B4789" t="s">
        <v>285</v>
      </c>
      <c r="C4789">
        <v>6.15</v>
      </c>
      <c r="D4789">
        <v>6.17</v>
      </c>
      <c r="E4789">
        <v>6.06</v>
      </c>
      <c r="F4789">
        <v>6.06</v>
      </c>
      <c r="G4789">
        <v>2923018</v>
      </c>
      <c r="H4789">
        <v>6.0967000000000002</v>
      </c>
    </row>
    <row r="4790" spans="1:8" x14ac:dyDescent="0.3">
      <c r="A4790" t="s">
        <v>138</v>
      </c>
      <c r="B4790" t="s">
        <v>718</v>
      </c>
      <c r="C4790">
        <v>6.11</v>
      </c>
      <c r="D4790">
        <v>6.14</v>
      </c>
      <c r="E4790">
        <v>6.07</v>
      </c>
      <c r="F4790">
        <v>6.08</v>
      </c>
      <c r="G4790">
        <v>2781973</v>
      </c>
      <c r="H4790">
        <v>6.0967000000000002</v>
      </c>
    </row>
    <row r="4791" spans="1:8" x14ac:dyDescent="0.3">
      <c r="A4791" t="s">
        <v>138</v>
      </c>
      <c r="B4791" t="s">
        <v>291</v>
      </c>
      <c r="C4791">
        <v>6.08</v>
      </c>
      <c r="D4791">
        <v>6.12</v>
      </c>
      <c r="E4791">
        <v>6.03</v>
      </c>
      <c r="F4791">
        <v>6.09</v>
      </c>
      <c r="G4791">
        <v>4168092</v>
      </c>
      <c r="H4791">
        <v>6.08</v>
      </c>
    </row>
    <row r="4792" spans="1:8" x14ac:dyDescent="0.3">
      <c r="A4792" t="s">
        <v>138</v>
      </c>
      <c r="B4792" t="s">
        <v>295</v>
      </c>
      <c r="C4792">
        <v>6.12</v>
      </c>
      <c r="D4792">
        <v>6.13</v>
      </c>
      <c r="E4792">
        <v>5.99</v>
      </c>
      <c r="F4792">
        <v>6.02</v>
      </c>
      <c r="G4792">
        <v>3723382</v>
      </c>
      <c r="H4792">
        <v>6.0467000000000004</v>
      </c>
    </row>
    <row r="4793" spans="1:8" x14ac:dyDescent="0.3">
      <c r="A4793" t="s">
        <v>138</v>
      </c>
      <c r="B4793" t="s">
        <v>298</v>
      </c>
      <c r="C4793">
        <v>6.03</v>
      </c>
      <c r="D4793">
        <v>6.15</v>
      </c>
      <c r="E4793">
        <v>5.97</v>
      </c>
      <c r="F4793">
        <v>5.99</v>
      </c>
      <c r="G4793">
        <v>5587876</v>
      </c>
      <c r="H4793">
        <v>6.0366999999999997</v>
      </c>
    </row>
    <row r="4794" spans="1:8" x14ac:dyDescent="0.3">
      <c r="A4794" t="s">
        <v>138</v>
      </c>
      <c r="B4794" t="s">
        <v>719</v>
      </c>
      <c r="C4794">
        <v>6.01</v>
      </c>
      <c r="D4794">
        <v>6.07</v>
      </c>
      <c r="E4794">
        <v>5.98</v>
      </c>
      <c r="F4794">
        <v>6.05</v>
      </c>
      <c r="G4794">
        <v>5663986</v>
      </c>
      <c r="H4794">
        <v>6.0332999999999997</v>
      </c>
    </row>
    <row r="4795" spans="1:8" x14ac:dyDescent="0.3">
      <c r="A4795" t="s">
        <v>138</v>
      </c>
      <c r="B4795" t="s">
        <v>720</v>
      </c>
      <c r="C4795">
        <v>6.09</v>
      </c>
      <c r="D4795">
        <v>6.13</v>
      </c>
      <c r="E4795">
        <v>6.07</v>
      </c>
      <c r="F4795">
        <v>6.13</v>
      </c>
      <c r="G4795">
        <v>4484578</v>
      </c>
      <c r="H4795">
        <v>6.11</v>
      </c>
    </row>
    <row r="4796" spans="1:8" x14ac:dyDescent="0.3">
      <c r="A4796" t="s">
        <v>138</v>
      </c>
      <c r="B4796" t="s">
        <v>721</v>
      </c>
      <c r="C4796">
        <v>6.1</v>
      </c>
      <c r="D4796">
        <v>6.11</v>
      </c>
      <c r="E4796">
        <v>6.05</v>
      </c>
      <c r="F4796">
        <v>6.08</v>
      </c>
      <c r="G4796">
        <v>4333982</v>
      </c>
      <c r="H4796">
        <v>6.08</v>
      </c>
    </row>
    <row r="4797" spans="1:8" x14ac:dyDescent="0.3">
      <c r="A4797" t="s">
        <v>138</v>
      </c>
      <c r="B4797" t="s">
        <v>96</v>
      </c>
      <c r="C4797">
        <v>6.1</v>
      </c>
      <c r="D4797">
        <v>6.1</v>
      </c>
      <c r="E4797">
        <v>6.02</v>
      </c>
      <c r="F4797">
        <v>6.03</v>
      </c>
      <c r="G4797">
        <v>5045776</v>
      </c>
      <c r="H4797">
        <v>6.05</v>
      </c>
    </row>
    <row r="4798" spans="1:8" x14ac:dyDescent="0.3">
      <c r="A4798" t="s">
        <v>138</v>
      </c>
      <c r="B4798" t="s">
        <v>722</v>
      </c>
      <c r="C4798">
        <v>6.06</v>
      </c>
      <c r="D4798">
        <v>6.11</v>
      </c>
      <c r="E4798">
        <v>6.03</v>
      </c>
      <c r="F4798">
        <v>6.07</v>
      </c>
      <c r="G4798">
        <v>8732790</v>
      </c>
      <c r="H4798">
        <v>6.07</v>
      </c>
    </row>
    <row r="4799" spans="1:8" x14ac:dyDescent="0.3">
      <c r="A4799" t="s">
        <v>138</v>
      </c>
      <c r="B4799" t="s">
        <v>164</v>
      </c>
      <c r="C4799">
        <v>6.07</v>
      </c>
      <c r="D4799">
        <v>6.13</v>
      </c>
      <c r="E4799">
        <v>5.9</v>
      </c>
      <c r="F4799">
        <v>5.9</v>
      </c>
      <c r="G4799">
        <v>19440100</v>
      </c>
      <c r="H4799">
        <v>5.9767000000000001</v>
      </c>
    </row>
    <row r="4800" spans="1:8" x14ac:dyDescent="0.3">
      <c r="A4800" t="s">
        <v>138</v>
      </c>
      <c r="B4800" t="s">
        <v>723</v>
      </c>
      <c r="C4800">
        <v>6.02</v>
      </c>
      <c r="D4800">
        <v>6.14</v>
      </c>
      <c r="E4800">
        <v>6.02</v>
      </c>
      <c r="F4800">
        <v>6.08</v>
      </c>
      <c r="G4800">
        <v>16094380</v>
      </c>
      <c r="H4800">
        <v>6.08</v>
      </c>
    </row>
    <row r="4801" spans="1:8" x14ac:dyDescent="0.3">
      <c r="A4801" t="s">
        <v>138</v>
      </c>
      <c r="B4801" t="s">
        <v>724</v>
      </c>
      <c r="C4801">
        <v>6.08</v>
      </c>
      <c r="D4801">
        <v>6.1</v>
      </c>
      <c r="E4801">
        <v>6.04</v>
      </c>
      <c r="F4801">
        <v>6.06</v>
      </c>
      <c r="G4801">
        <v>6030067</v>
      </c>
      <c r="H4801">
        <v>6.0667</v>
      </c>
    </row>
    <row r="4802" spans="1:8" x14ac:dyDescent="0.3">
      <c r="A4802" t="s">
        <v>138</v>
      </c>
      <c r="B4802" t="s">
        <v>725</v>
      </c>
      <c r="C4802">
        <v>6.09</v>
      </c>
      <c r="D4802">
        <v>6.14</v>
      </c>
      <c r="E4802">
        <v>6.07</v>
      </c>
      <c r="F4802">
        <v>6.11</v>
      </c>
      <c r="G4802">
        <v>16997660</v>
      </c>
      <c r="H4802">
        <v>6.1067</v>
      </c>
    </row>
    <row r="4803" spans="1:8" x14ac:dyDescent="0.3">
      <c r="A4803" t="s">
        <v>138</v>
      </c>
      <c r="B4803" t="s">
        <v>242</v>
      </c>
      <c r="C4803">
        <v>6.08</v>
      </c>
      <c r="D4803">
        <v>6.08</v>
      </c>
      <c r="E4803">
        <v>6</v>
      </c>
      <c r="F4803">
        <v>6.02</v>
      </c>
      <c r="G4803">
        <v>9177614</v>
      </c>
      <c r="H4803">
        <v>6.0332999999999997</v>
      </c>
    </row>
    <row r="4804" spans="1:8" x14ac:dyDescent="0.3">
      <c r="A4804" t="s">
        <v>138</v>
      </c>
      <c r="B4804" t="s">
        <v>726</v>
      </c>
      <c r="C4804">
        <v>6.05</v>
      </c>
      <c r="D4804">
        <v>6.13</v>
      </c>
      <c r="E4804">
        <v>6.05</v>
      </c>
      <c r="F4804">
        <v>6.09</v>
      </c>
      <c r="G4804">
        <v>13743300</v>
      </c>
      <c r="H4804">
        <v>6.09</v>
      </c>
    </row>
    <row r="4805" spans="1:8" x14ac:dyDescent="0.3">
      <c r="A4805" t="s">
        <v>138</v>
      </c>
      <c r="B4805" t="s">
        <v>727</v>
      </c>
      <c r="C4805">
        <v>6.12</v>
      </c>
      <c r="D4805">
        <v>6.16</v>
      </c>
      <c r="E4805">
        <v>6.1</v>
      </c>
      <c r="F4805">
        <v>6.14</v>
      </c>
      <c r="G4805">
        <v>11093140</v>
      </c>
      <c r="H4805">
        <v>6.1333000000000002</v>
      </c>
    </row>
    <row r="4806" spans="1:8" x14ac:dyDescent="0.3">
      <c r="A4806" t="s">
        <v>138</v>
      </c>
      <c r="B4806" t="s">
        <v>728</v>
      </c>
      <c r="C4806">
        <v>6.15</v>
      </c>
      <c r="D4806">
        <v>6.2</v>
      </c>
      <c r="E4806">
        <v>6.06</v>
      </c>
      <c r="F4806">
        <v>6.08</v>
      </c>
      <c r="G4806">
        <v>9849912</v>
      </c>
      <c r="H4806">
        <v>6.1132999999999997</v>
      </c>
    </row>
    <row r="4807" spans="1:8" x14ac:dyDescent="0.3">
      <c r="A4807" t="s">
        <v>138</v>
      </c>
      <c r="B4807" t="s">
        <v>729</v>
      </c>
      <c r="C4807">
        <v>6.11</v>
      </c>
      <c r="D4807">
        <v>6.5</v>
      </c>
      <c r="E4807">
        <v>6.08</v>
      </c>
      <c r="F4807">
        <v>6.42</v>
      </c>
      <c r="G4807">
        <v>25877050</v>
      </c>
      <c r="H4807">
        <v>6.3333000000000004</v>
      </c>
    </row>
    <row r="4808" spans="1:8" x14ac:dyDescent="0.3">
      <c r="A4808" t="s">
        <v>138</v>
      </c>
      <c r="B4808" t="s">
        <v>730</v>
      </c>
      <c r="C4808">
        <v>6.34</v>
      </c>
      <c r="D4808">
        <v>6.39</v>
      </c>
      <c r="E4808">
        <v>6.31</v>
      </c>
      <c r="F4808">
        <v>6.35</v>
      </c>
      <c r="G4808">
        <v>8272459</v>
      </c>
      <c r="H4808">
        <v>6.35</v>
      </c>
    </row>
    <row r="4809" spans="1:8" x14ac:dyDescent="0.3">
      <c r="A4809" t="s">
        <v>138</v>
      </c>
      <c r="B4809" t="s">
        <v>731</v>
      </c>
      <c r="C4809">
        <v>6.38</v>
      </c>
      <c r="D4809">
        <v>6.41</v>
      </c>
      <c r="E4809">
        <v>6.26</v>
      </c>
      <c r="F4809">
        <v>6.27</v>
      </c>
      <c r="G4809">
        <v>6014075</v>
      </c>
      <c r="H4809">
        <v>6.3132999999999999</v>
      </c>
    </row>
    <row r="4810" spans="1:8" x14ac:dyDescent="0.3">
      <c r="A4810" t="s">
        <v>138</v>
      </c>
      <c r="B4810" t="s">
        <v>732</v>
      </c>
      <c r="C4810">
        <v>6.3</v>
      </c>
      <c r="D4810">
        <v>6.32</v>
      </c>
      <c r="E4810">
        <v>6.18</v>
      </c>
      <c r="F4810">
        <v>6.23</v>
      </c>
      <c r="G4810">
        <v>7128296</v>
      </c>
      <c r="H4810">
        <v>6.2432999999999996</v>
      </c>
    </row>
    <row r="4811" spans="1:8" x14ac:dyDescent="0.3">
      <c r="A4811" t="s">
        <v>138</v>
      </c>
      <c r="B4811" t="s">
        <v>733</v>
      </c>
      <c r="C4811">
        <v>6.24</v>
      </c>
      <c r="D4811">
        <v>6.26</v>
      </c>
      <c r="E4811">
        <v>6.18</v>
      </c>
      <c r="F4811">
        <v>6.23</v>
      </c>
      <c r="G4811">
        <v>4052817</v>
      </c>
      <c r="H4811">
        <v>6.2233000000000001</v>
      </c>
    </row>
    <row r="4812" spans="1:8" x14ac:dyDescent="0.3">
      <c r="A4812" t="s">
        <v>138</v>
      </c>
      <c r="B4812" t="s">
        <v>734</v>
      </c>
      <c r="C4812">
        <v>6.25</v>
      </c>
      <c r="D4812">
        <v>6.36</v>
      </c>
      <c r="E4812">
        <v>6.24</v>
      </c>
      <c r="F4812">
        <v>6.3</v>
      </c>
      <c r="G4812">
        <v>6583001</v>
      </c>
      <c r="H4812">
        <v>6.3</v>
      </c>
    </row>
    <row r="4813" spans="1:8" x14ac:dyDescent="0.3">
      <c r="A4813" t="s">
        <v>138</v>
      </c>
      <c r="B4813" t="s">
        <v>735</v>
      </c>
      <c r="C4813">
        <v>6.3</v>
      </c>
      <c r="D4813">
        <v>6.34</v>
      </c>
      <c r="E4813">
        <v>6.18</v>
      </c>
      <c r="F4813">
        <v>6.18</v>
      </c>
      <c r="G4813">
        <v>5511103</v>
      </c>
      <c r="H4813">
        <v>6.2332999999999998</v>
      </c>
    </row>
    <row r="4814" spans="1:8" x14ac:dyDescent="0.3">
      <c r="A4814" t="s">
        <v>556</v>
      </c>
      <c r="B4814" t="s">
        <v>696</v>
      </c>
      <c r="C4814">
        <v>60.55</v>
      </c>
      <c r="D4814">
        <v>60.6</v>
      </c>
      <c r="E4814">
        <v>54.9</v>
      </c>
      <c r="F4814">
        <v>54.9</v>
      </c>
      <c r="G4814">
        <v>2742145</v>
      </c>
      <c r="H4814">
        <v>56.8</v>
      </c>
    </row>
    <row r="4815" spans="1:8" x14ac:dyDescent="0.3">
      <c r="A4815" t="s">
        <v>556</v>
      </c>
      <c r="B4815" t="s">
        <v>697</v>
      </c>
      <c r="C4815">
        <v>54.85</v>
      </c>
      <c r="D4815">
        <v>58.15</v>
      </c>
      <c r="E4815">
        <v>54</v>
      </c>
      <c r="F4815">
        <v>55.55</v>
      </c>
      <c r="G4815">
        <v>2866174</v>
      </c>
      <c r="H4815">
        <v>55.9</v>
      </c>
    </row>
    <row r="4816" spans="1:8" x14ac:dyDescent="0.3">
      <c r="A4816" t="s">
        <v>556</v>
      </c>
      <c r="B4816" t="s">
        <v>698</v>
      </c>
      <c r="C4816">
        <v>56.15</v>
      </c>
      <c r="D4816">
        <v>56.5</v>
      </c>
      <c r="E4816">
        <v>51.7</v>
      </c>
      <c r="F4816">
        <v>52.75</v>
      </c>
      <c r="G4816">
        <v>3525506</v>
      </c>
      <c r="H4816">
        <v>53.65</v>
      </c>
    </row>
    <row r="4817" spans="1:8" x14ac:dyDescent="0.3">
      <c r="A4817" t="s">
        <v>556</v>
      </c>
      <c r="B4817" t="s">
        <v>699</v>
      </c>
      <c r="C4817">
        <v>53.1</v>
      </c>
      <c r="D4817">
        <v>58</v>
      </c>
      <c r="E4817">
        <v>51.55</v>
      </c>
      <c r="F4817">
        <v>58</v>
      </c>
      <c r="G4817">
        <v>5456942</v>
      </c>
      <c r="H4817">
        <v>55.85</v>
      </c>
    </row>
    <row r="4818" spans="1:8" x14ac:dyDescent="0.3">
      <c r="A4818" t="s">
        <v>556</v>
      </c>
      <c r="B4818" t="s">
        <v>700</v>
      </c>
      <c r="C4818">
        <v>59.75</v>
      </c>
      <c r="D4818">
        <v>63.8</v>
      </c>
      <c r="E4818">
        <v>59</v>
      </c>
      <c r="F4818">
        <v>63.8</v>
      </c>
      <c r="G4818">
        <v>3982287</v>
      </c>
      <c r="H4818">
        <v>62.2</v>
      </c>
    </row>
    <row r="4819" spans="1:8" x14ac:dyDescent="0.3">
      <c r="A4819" t="s">
        <v>556</v>
      </c>
      <c r="B4819" t="s">
        <v>77</v>
      </c>
      <c r="C4819">
        <v>65.400000000000006</v>
      </c>
      <c r="D4819">
        <v>70.150000000000006</v>
      </c>
      <c r="E4819">
        <v>64.8</v>
      </c>
      <c r="F4819">
        <v>70.150000000000006</v>
      </c>
      <c r="G4819">
        <v>7768951</v>
      </c>
      <c r="H4819">
        <v>68.366699999999994</v>
      </c>
    </row>
    <row r="4820" spans="1:8" x14ac:dyDescent="0.3">
      <c r="A4820" t="s">
        <v>556</v>
      </c>
      <c r="B4820" t="s">
        <v>701</v>
      </c>
      <c r="C4820">
        <v>71.45</v>
      </c>
      <c r="D4820">
        <v>76</v>
      </c>
      <c r="E4820">
        <v>63.6</v>
      </c>
      <c r="F4820">
        <v>65.5</v>
      </c>
      <c r="G4820">
        <v>13944440</v>
      </c>
      <c r="H4820">
        <v>68.366699999999994</v>
      </c>
    </row>
    <row r="4821" spans="1:8" x14ac:dyDescent="0.3">
      <c r="A4821" t="s">
        <v>556</v>
      </c>
      <c r="B4821" t="s">
        <v>702</v>
      </c>
      <c r="C4821">
        <v>65.5</v>
      </c>
      <c r="D4821">
        <v>72.05</v>
      </c>
      <c r="E4821">
        <v>63.6</v>
      </c>
      <c r="F4821">
        <v>72.05</v>
      </c>
      <c r="G4821">
        <v>2904339</v>
      </c>
      <c r="H4821">
        <v>69.2333</v>
      </c>
    </row>
    <row r="4822" spans="1:8" x14ac:dyDescent="0.3">
      <c r="A4822" t="s">
        <v>556</v>
      </c>
      <c r="B4822" t="s">
        <v>139</v>
      </c>
      <c r="C4822">
        <v>72.05</v>
      </c>
      <c r="D4822">
        <v>77.5</v>
      </c>
      <c r="E4822">
        <v>68.650000000000006</v>
      </c>
      <c r="F4822">
        <v>71.099999999999994</v>
      </c>
      <c r="G4822">
        <v>3645018</v>
      </c>
      <c r="H4822">
        <v>72.416700000000006</v>
      </c>
    </row>
    <row r="4823" spans="1:8" x14ac:dyDescent="0.3">
      <c r="A4823" t="s">
        <v>556</v>
      </c>
      <c r="B4823" t="s">
        <v>156</v>
      </c>
      <c r="C4823">
        <v>68.45</v>
      </c>
      <c r="D4823">
        <v>72</v>
      </c>
      <c r="E4823">
        <v>64</v>
      </c>
      <c r="F4823">
        <v>65.5</v>
      </c>
      <c r="G4823">
        <v>2486434</v>
      </c>
      <c r="H4823">
        <v>67.166700000000006</v>
      </c>
    </row>
    <row r="4824" spans="1:8" x14ac:dyDescent="0.3">
      <c r="A4824" t="s">
        <v>556</v>
      </c>
      <c r="B4824" t="s">
        <v>703</v>
      </c>
      <c r="C4824">
        <v>65.5</v>
      </c>
      <c r="D4824">
        <v>66.3</v>
      </c>
      <c r="E4824">
        <v>61.25</v>
      </c>
      <c r="F4824">
        <v>62.75</v>
      </c>
      <c r="G4824">
        <v>1835424</v>
      </c>
      <c r="H4824">
        <v>63.433300000000003</v>
      </c>
    </row>
    <row r="4825" spans="1:8" x14ac:dyDescent="0.3">
      <c r="A4825" t="s">
        <v>556</v>
      </c>
      <c r="B4825" t="s">
        <v>223</v>
      </c>
      <c r="C4825">
        <v>61.85</v>
      </c>
      <c r="D4825">
        <v>65.2</v>
      </c>
      <c r="E4825">
        <v>60.35</v>
      </c>
      <c r="F4825">
        <v>62.4</v>
      </c>
      <c r="G4825">
        <v>1840809</v>
      </c>
      <c r="H4825">
        <v>62.65</v>
      </c>
    </row>
    <row r="4826" spans="1:8" x14ac:dyDescent="0.3">
      <c r="A4826" t="s">
        <v>556</v>
      </c>
      <c r="B4826" t="s">
        <v>228</v>
      </c>
      <c r="C4826">
        <v>61.7</v>
      </c>
      <c r="D4826">
        <v>61.8</v>
      </c>
      <c r="E4826">
        <v>59.05</v>
      </c>
      <c r="F4826">
        <v>59.8</v>
      </c>
      <c r="G4826">
        <v>1321764</v>
      </c>
      <c r="H4826">
        <v>60.216700000000003</v>
      </c>
    </row>
    <row r="4827" spans="1:8" x14ac:dyDescent="0.3">
      <c r="A4827" t="s">
        <v>556</v>
      </c>
      <c r="B4827" t="s">
        <v>704</v>
      </c>
      <c r="C4827">
        <v>59.75</v>
      </c>
      <c r="D4827">
        <v>62</v>
      </c>
      <c r="E4827">
        <v>58.25</v>
      </c>
      <c r="F4827">
        <v>59.6</v>
      </c>
      <c r="G4827">
        <v>1177854</v>
      </c>
      <c r="H4827">
        <v>59.95</v>
      </c>
    </row>
    <row r="4828" spans="1:8" x14ac:dyDescent="0.3">
      <c r="A4828" t="s">
        <v>556</v>
      </c>
      <c r="B4828" t="s">
        <v>705</v>
      </c>
      <c r="C4828">
        <v>59.6</v>
      </c>
      <c r="D4828">
        <v>64</v>
      </c>
      <c r="E4828">
        <v>57</v>
      </c>
      <c r="F4828">
        <v>63.35</v>
      </c>
      <c r="G4828">
        <v>1966061</v>
      </c>
      <c r="H4828">
        <v>61.45</v>
      </c>
    </row>
    <row r="4829" spans="1:8" x14ac:dyDescent="0.3">
      <c r="A4829" t="s">
        <v>556</v>
      </c>
      <c r="B4829" t="s">
        <v>706</v>
      </c>
      <c r="C4829">
        <v>62</v>
      </c>
      <c r="D4829">
        <v>64</v>
      </c>
      <c r="E4829">
        <v>60</v>
      </c>
      <c r="F4829">
        <v>60.8</v>
      </c>
      <c r="G4829">
        <v>1656818</v>
      </c>
      <c r="H4829">
        <v>61.6</v>
      </c>
    </row>
    <row r="4830" spans="1:8" x14ac:dyDescent="0.3">
      <c r="A4830" t="s">
        <v>556</v>
      </c>
      <c r="B4830" t="s">
        <v>265</v>
      </c>
      <c r="C4830">
        <v>60.55</v>
      </c>
      <c r="D4830">
        <v>60.55</v>
      </c>
      <c r="E4830">
        <v>58.15</v>
      </c>
      <c r="F4830">
        <v>59</v>
      </c>
      <c r="G4830">
        <v>1078380</v>
      </c>
      <c r="H4830">
        <v>59.2333</v>
      </c>
    </row>
    <row r="4831" spans="1:8" x14ac:dyDescent="0.3">
      <c r="A4831" t="s">
        <v>556</v>
      </c>
      <c r="B4831" t="s">
        <v>707</v>
      </c>
      <c r="C4831">
        <v>58.8</v>
      </c>
      <c r="D4831">
        <v>62</v>
      </c>
      <c r="E4831">
        <v>57.7</v>
      </c>
      <c r="F4831">
        <v>58.6</v>
      </c>
      <c r="G4831">
        <v>1018162</v>
      </c>
      <c r="H4831">
        <v>59.433300000000003</v>
      </c>
    </row>
    <row r="4832" spans="1:8" x14ac:dyDescent="0.3">
      <c r="A4832" t="s">
        <v>556</v>
      </c>
      <c r="B4832" t="s">
        <v>271</v>
      </c>
      <c r="C4832">
        <v>58.6</v>
      </c>
      <c r="D4832">
        <v>59</v>
      </c>
      <c r="E4832">
        <v>55.25</v>
      </c>
      <c r="F4832">
        <v>56.5</v>
      </c>
      <c r="G4832">
        <v>868491</v>
      </c>
      <c r="H4832">
        <v>56.916699999999999</v>
      </c>
    </row>
    <row r="4833" spans="1:8" x14ac:dyDescent="0.3">
      <c r="A4833" t="s">
        <v>556</v>
      </c>
      <c r="B4833" t="s">
        <v>708</v>
      </c>
      <c r="C4833">
        <v>56.55</v>
      </c>
      <c r="D4833">
        <v>58.35</v>
      </c>
      <c r="E4833">
        <v>55</v>
      </c>
      <c r="F4833">
        <v>56.8</v>
      </c>
      <c r="G4833">
        <v>829293</v>
      </c>
      <c r="H4833">
        <v>56.716700000000003</v>
      </c>
    </row>
    <row r="4834" spans="1:8" x14ac:dyDescent="0.3">
      <c r="A4834" t="s">
        <v>556</v>
      </c>
      <c r="B4834" t="s">
        <v>709</v>
      </c>
      <c r="C4834">
        <v>56.9</v>
      </c>
      <c r="D4834">
        <v>58.5</v>
      </c>
      <c r="E4834">
        <v>55.9</v>
      </c>
      <c r="F4834">
        <v>56</v>
      </c>
      <c r="G4834">
        <v>764834</v>
      </c>
      <c r="H4834">
        <v>56.8</v>
      </c>
    </row>
    <row r="4835" spans="1:8" x14ac:dyDescent="0.3">
      <c r="A4835" t="s">
        <v>556</v>
      </c>
      <c r="B4835" t="s">
        <v>283</v>
      </c>
      <c r="C4835">
        <v>56</v>
      </c>
      <c r="D4835">
        <v>57.95</v>
      </c>
      <c r="E4835">
        <v>54.25</v>
      </c>
      <c r="F4835">
        <v>55.55</v>
      </c>
      <c r="G4835">
        <v>655169</v>
      </c>
      <c r="H4835">
        <v>55.916699999999999</v>
      </c>
    </row>
    <row r="4836" spans="1:8" x14ac:dyDescent="0.3">
      <c r="A4836" t="s">
        <v>556</v>
      </c>
      <c r="B4836" t="s">
        <v>290</v>
      </c>
      <c r="C4836">
        <v>55.6</v>
      </c>
      <c r="D4836">
        <v>56.75</v>
      </c>
      <c r="E4836">
        <v>53</v>
      </c>
      <c r="F4836">
        <v>53</v>
      </c>
      <c r="G4836">
        <v>664861</v>
      </c>
      <c r="H4836">
        <v>54.25</v>
      </c>
    </row>
    <row r="4837" spans="1:8" x14ac:dyDescent="0.3">
      <c r="A4837" t="s">
        <v>556</v>
      </c>
      <c r="B4837" t="s">
        <v>710</v>
      </c>
      <c r="C4837">
        <v>53</v>
      </c>
      <c r="D4837">
        <v>57</v>
      </c>
      <c r="E4837">
        <v>52.1</v>
      </c>
      <c r="F4837">
        <v>53.9</v>
      </c>
      <c r="G4837">
        <v>783627</v>
      </c>
      <c r="H4837">
        <v>54.333300000000001</v>
      </c>
    </row>
    <row r="4838" spans="1:8" x14ac:dyDescent="0.3">
      <c r="A4838" t="s">
        <v>556</v>
      </c>
      <c r="B4838" t="s">
        <v>512</v>
      </c>
      <c r="C4838">
        <v>54</v>
      </c>
      <c r="D4838">
        <v>56.75</v>
      </c>
      <c r="E4838">
        <v>53.5</v>
      </c>
      <c r="F4838">
        <v>55.5</v>
      </c>
      <c r="G4838">
        <v>583664</v>
      </c>
      <c r="H4838">
        <v>55.25</v>
      </c>
    </row>
    <row r="4839" spans="1:8" x14ac:dyDescent="0.3">
      <c r="A4839" t="s">
        <v>556</v>
      </c>
      <c r="B4839" t="s">
        <v>91</v>
      </c>
      <c r="C4839">
        <v>50.3</v>
      </c>
      <c r="D4839">
        <v>54</v>
      </c>
      <c r="E4839">
        <v>50</v>
      </c>
      <c r="F4839">
        <v>52.8</v>
      </c>
      <c r="G4839">
        <v>955671</v>
      </c>
      <c r="H4839">
        <v>52.2667</v>
      </c>
    </row>
    <row r="4840" spans="1:8" x14ac:dyDescent="0.3">
      <c r="A4840" t="s">
        <v>556</v>
      </c>
      <c r="B4840" t="s">
        <v>93</v>
      </c>
      <c r="C4840">
        <v>52.8</v>
      </c>
      <c r="D4840">
        <v>58.05</v>
      </c>
      <c r="E4840">
        <v>52.8</v>
      </c>
      <c r="F4840">
        <v>58.05</v>
      </c>
      <c r="G4840">
        <v>1293126</v>
      </c>
      <c r="H4840">
        <v>56.3</v>
      </c>
    </row>
    <row r="4841" spans="1:8" x14ac:dyDescent="0.3">
      <c r="A4841" t="s">
        <v>556</v>
      </c>
      <c r="B4841" t="s">
        <v>711</v>
      </c>
      <c r="C4841">
        <v>58.25</v>
      </c>
      <c r="D4841">
        <v>63.3</v>
      </c>
      <c r="E4841">
        <v>55.7</v>
      </c>
      <c r="F4841">
        <v>61</v>
      </c>
      <c r="G4841">
        <v>6672867</v>
      </c>
      <c r="H4841">
        <v>60</v>
      </c>
    </row>
    <row r="4842" spans="1:8" x14ac:dyDescent="0.3">
      <c r="A4842" t="s">
        <v>556</v>
      </c>
      <c r="B4842" t="s">
        <v>712</v>
      </c>
      <c r="C4842">
        <v>61.05</v>
      </c>
      <c r="D4842">
        <v>64.099999999999994</v>
      </c>
      <c r="E4842">
        <v>54.9</v>
      </c>
      <c r="F4842">
        <v>54.9</v>
      </c>
      <c r="G4842">
        <v>8438794</v>
      </c>
      <c r="H4842">
        <v>57.966700000000003</v>
      </c>
    </row>
    <row r="4843" spans="1:8" x14ac:dyDescent="0.3">
      <c r="A4843" t="s">
        <v>556</v>
      </c>
      <c r="B4843" t="s">
        <v>162</v>
      </c>
      <c r="C4843">
        <v>54</v>
      </c>
      <c r="D4843">
        <v>57</v>
      </c>
      <c r="E4843">
        <v>49.42</v>
      </c>
      <c r="F4843">
        <v>49.42</v>
      </c>
      <c r="G4843">
        <v>6017166</v>
      </c>
      <c r="H4843">
        <v>51.9467</v>
      </c>
    </row>
    <row r="4844" spans="1:8" x14ac:dyDescent="0.3">
      <c r="A4844" t="s">
        <v>556</v>
      </c>
      <c r="B4844" t="s">
        <v>220</v>
      </c>
      <c r="C4844">
        <v>49.24</v>
      </c>
      <c r="D4844">
        <v>49.24</v>
      </c>
      <c r="E4844">
        <v>44.48</v>
      </c>
      <c r="F4844">
        <v>44.48</v>
      </c>
      <c r="G4844">
        <v>6885243</v>
      </c>
      <c r="H4844">
        <v>46.066699999999997</v>
      </c>
    </row>
    <row r="4845" spans="1:8" x14ac:dyDescent="0.3">
      <c r="A4845" t="s">
        <v>556</v>
      </c>
      <c r="B4845" t="s">
        <v>713</v>
      </c>
      <c r="C4845">
        <v>43.9</v>
      </c>
      <c r="D4845">
        <v>44.96</v>
      </c>
      <c r="E4845">
        <v>40.04</v>
      </c>
      <c r="F4845">
        <v>41.24</v>
      </c>
      <c r="G4845">
        <v>16901120</v>
      </c>
      <c r="H4845">
        <v>42.08</v>
      </c>
    </row>
    <row r="4846" spans="1:8" x14ac:dyDescent="0.3">
      <c r="A4846" t="s">
        <v>556</v>
      </c>
      <c r="B4846" t="s">
        <v>714</v>
      </c>
      <c r="C4846">
        <v>41.24</v>
      </c>
      <c r="D4846">
        <v>43.2</v>
      </c>
      <c r="E4846">
        <v>39.18</v>
      </c>
      <c r="F4846">
        <v>39.200000000000003</v>
      </c>
      <c r="G4846">
        <v>6224568</v>
      </c>
      <c r="H4846">
        <v>40.526699999999998</v>
      </c>
    </row>
    <row r="4847" spans="1:8" x14ac:dyDescent="0.3">
      <c r="A4847" t="s">
        <v>556</v>
      </c>
      <c r="B4847" t="s">
        <v>715</v>
      </c>
      <c r="C4847">
        <v>39.200000000000003</v>
      </c>
      <c r="D4847">
        <v>43.12</v>
      </c>
      <c r="E4847">
        <v>37.5</v>
      </c>
      <c r="F4847">
        <v>42.5</v>
      </c>
      <c r="G4847">
        <v>10941430</v>
      </c>
      <c r="H4847">
        <v>41.04</v>
      </c>
    </row>
    <row r="4848" spans="1:8" x14ac:dyDescent="0.3">
      <c r="A4848" t="s">
        <v>556</v>
      </c>
      <c r="B4848" t="s">
        <v>235</v>
      </c>
      <c r="C4848">
        <v>42.5</v>
      </c>
      <c r="D4848">
        <v>43.7</v>
      </c>
      <c r="E4848">
        <v>40</v>
      </c>
      <c r="F4848">
        <v>40</v>
      </c>
      <c r="G4848">
        <v>4301991</v>
      </c>
      <c r="H4848">
        <v>41.2333</v>
      </c>
    </row>
    <row r="4849" spans="1:8" x14ac:dyDescent="0.3">
      <c r="A4849" t="s">
        <v>556</v>
      </c>
      <c r="B4849" t="s">
        <v>259</v>
      </c>
      <c r="C4849">
        <v>40</v>
      </c>
      <c r="D4849">
        <v>42</v>
      </c>
      <c r="E4849">
        <v>39.5</v>
      </c>
      <c r="F4849">
        <v>39.9</v>
      </c>
      <c r="G4849">
        <v>4171290</v>
      </c>
      <c r="H4849">
        <v>40.466700000000003</v>
      </c>
    </row>
    <row r="4850" spans="1:8" x14ac:dyDescent="0.3">
      <c r="A4850" t="s">
        <v>556</v>
      </c>
      <c r="B4850" t="s">
        <v>716</v>
      </c>
      <c r="C4850">
        <v>39.96</v>
      </c>
      <c r="D4850">
        <v>40.36</v>
      </c>
      <c r="E4850">
        <v>38.479999999999997</v>
      </c>
      <c r="F4850">
        <v>38.619999999999997</v>
      </c>
      <c r="G4850">
        <v>3074644</v>
      </c>
      <c r="H4850">
        <v>39.153300000000002</v>
      </c>
    </row>
    <row r="4851" spans="1:8" x14ac:dyDescent="0.3">
      <c r="A4851" t="s">
        <v>556</v>
      </c>
      <c r="B4851" t="s">
        <v>269</v>
      </c>
      <c r="C4851">
        <v>38.68</v>
      </c>
      <c r="D4851">
        <v>39.78</v>
      </c>
      <c r="E4851">
        <v>38.1</v>
      </c>
      <c r="F4851">
        <v>38.26</v>
      </c>
      <c r="G4851">
        <v>3694492</v>
      </c>
      <c r="H4851">
        <v>38.713299999999997</v>
      </c>
    </row>
    <row r="4852" spans="1:8" x14ac:dyDescent="0.3">
      <c r="A4852" t="s">
        <v>556</v>
      </c>
      <c r="B4852" t="s">
        <v>282</v>
      </c>
      <c r="C4852">
        <v>38.36</v>
      </c>
      <c r="D4852">
        <v>38.74</v>
      </c>
      <c r="E4852">
        <v>37.619999999999997</v>
      </c>
      <c r="F4852">
        <v>38.479999999999997</v>
      </c>
      <c r="G4852">
        <v>1203961</v>
      </c>
      <c r="H4852">
        <v>38.28</v>
      </c>
    </row>
    <row r="4853" spans="1:8" x14ac:dyDescent="0.3">
      <c r="A4853" t="s">
        <v>556</v>
      </c>
      <c r="B4853" t="s">
        <v>717</v>
      </c>
      <c r="C4853">
        <v>38.5</v>
      </c>
      <c r="D4853">
        <v>41</v>
      </c>
      <c r="E4853">
        <v>37.14</v>
      </c>
      <c r="F4853">
        <v>40.72</v>
      </c>
      <c r="G4853">
        <v>3967772</v>
      </c>
      <c r="H4853">
        <v>39.619999999999997</v>
      </c>
    </row>
    <row r="4854" spans="1:8" x14ac:dyDescent="0.3">
      <c r="A4854" t="s">
        <v>556</v>
      </c>
      <c r="B4854" t="s">
        <v>285</v>
      </c>
      <c r="C4854">
        <v>40.72</v>
      </c>
      <c r="D4854">
        <v>41</v>
      </c>
      <c r="E4854">
        <v>38.340000000000003</v>
      </c>
      <c r="F4854">
        <v>38.82</v>
      </c>
      <c r="G4854">
        <v>3152856</v>
      </c>
      <c r="H4854">
        <v>39.386699999999998</v>
      </c>
    </row>
    <row r="4855" spans="1:8" x14ac:dyDescent="0.3">
      <c r="A4855" t="s">
        <v>556</v>
      </c>
      <c r="B4855" t="s">
        <v>718</v>
      </c>
      <c r="C4855">
        <v>38.9</v>
      </c>
      <c r="D4855">
        <v>42.7</v>
      </c>
      <c r="E4855">
        <v>38.82</v>
      </c>
      <c r="F4855">
        <v>42.7</v>
      </c>
      <c r="G4855">
        <v>3270613</v>
      </c>
      <c r="H4855">
        <v>41.406700000000001</v>
      </c>
    </row>
    <row r="4856" spans="1:8" x14ac:dyDescent="0.3">
      <c r="A4856" t="s">
        <v>556</v>
      </c>
      <c r="B4856" t="s">
        <v>291</v>
      </c>
      <c r="C4856">
        <v>45</v>
      </c>
      <c r="D4856">
        <v>46.96</v>
      </c>
      <c r="E4856">
        <v>44.72</v>
      </c>
      <c r="F4856">
        <v>45.14</v>
      </c>
      <c r="G4856">
        <v>13772990</v>
      </c>
      <c r="H4856">
        <v>45.606699999999996</v>
      </c>
    </row>
    <row r="4857" spans="1:8" x14ac:dyDescent="0.3">
      <c r="A4857" t="s">
        <v>556</v>
      </c>
      <c r="B4857" t="s">
        <v>295</v>
      </c>
      <c r="C4857">
        <v>44.5</v>
      </c>
      <c r="D4857">
        <v>48</v>
      </c>
      <c r="E4857">
        <v>42.3</v>
      </c>
      <c r="F4857">
        <v>44.94</v>
      </c>
      <c r="G4857">
        <v>8185009</v>
      </c>
      <c r="H4857">
        <v>45.08</v>
      </c>
    </row>
    <row r="4858" spans="1:8" x14ac:dyDescent="0.3">
      <c r="A4858" t="s">
        <v>556</v>
      </c>
      <c r="B4858" t="s">
        <v>298</v>
      </c>
      <c r="C4858">
        <v>46</v>
      </c>
      <c r="D4858">
        <v>47.7</v>
      </c>
      <c r="E4858">
        <v>44.48</v>
      </c>
      <c r="F4858">
        <v>45.72</v>
      </c>
      <c r="G4858">
        <v>5984968</v>
      </c>
      <c r="H4858">
        <v>45.966700000000003</v>
      </c>
    </row>
    <row r="4859" spans="1:8" x14ac:dyDescent="0.3">
      <c r="A4859" t="s">
        <v>556</v>
      </c>
      <c r="B4859" t="s">
        <v>719</v>
      </c>
      <c r="C4859">
        <v>45.7</v>
      </c>
      <c r="D4859">
        <v>46.7</v>
      </c>
      <c r="E4859">
        <v>45.08</v>
      </c>
      <c r="F4859">
        <v>45.18</v>
      </c>
      <c r="G4859">
        <v>2979401</v>
      </c>
      <c r="H4859">
        <v>45.653300000000002</v>
      </c>
    </row>
    <row r="4860" spans="1:8" x14ac:dyDescent="0.3">
      <c r="A4860" t="s">
        <v>556</v>
      </c>
      <c r="B4860" t="s">
        <v>720</v>
      </c>
      <c r="C4860">
        <v>45.28</v>
      </c>
      <c r="D4860">
        <v>45.96</v>
      </c>
      <c r="E4860">
        <v>43.18</v>
      </c>
      <c r="F4860">
        <v>43.48</v>
      </c>
      <c r="G4860">
        <v>8860966</v>
      </c>
      <c r="H4860">
        <v>44.206699999999998</v>
      </c>
    </row>
    <row r="4861" spans="1:8" x14ac:dyDescent="0.3">
      <c r="A4861" t="s">
        <v>556</v>
      </c>
      <c r="B4861" t="s">
        <v>721</v>
      </c>
      <c r="C4861">
        <v>44.5</v>
      </c>
      <c r="D4861">
        <v>44.92</v>
      </c>
      <c r="E4861">
        <v>40.619999999999997</v>
      </c>
      <c r="F4861">
        <v>41.74</v>
      </c>
      <c r="G4861">
        <v>8122675</v>
      </c>
      <c r="H4861">
        <v>42.426699999999997</v>
      </c>
    </row>
    <row r="4862" spans="1:8" x14ac:dyDescent="0.3">
      <c r="A4862" t="s">
        <v>556</v>
      </c>
      <c r="B4862" t="s">
        <v>96</v>
      </c>
      <c r="C4862">
        <v>41.74</v>
      </c>
      <c r="D4862">
        <v>43.9</v>
      </c>
      <c r="E4862">
        <v>40.9</v>
      </c>
      <c r="F4862">
        <v>42</v>
      </c>
      <c r="G4862">
        <v>5916888</v>
      </c>
      <c r="H4862">
        <v>42.2667</v>
      </c>
    </row>
    <row r="4863" spans="1:8" x14ac:dyDescent="0.3">
      <c r="A4863" t="s">
        <v>556</v>
      </c>
      <c r="B4863" t="s">
        <v>722</v>
      </c>
      <c r="C4863">
        <v>42</v>
      </c>
      <c r="D4863">
        <v>42.8</v>
      </c>
      <c r="E4863">
        <v>41.74</v>
      </c>
      <c r="F4863">
        <v>41.8</v>
      </c>
      <c r="G4863">
        <v>3495629</v>
      </c>
      <c r="H4863">
        <v>42.113300000000002</v>
      </c>
    </row>
    <row r="4864" spans="1:8" x14ac:dyDescent="0.3">
      <c r="A4864" t="s">
        <v>556</v>
      </c>
      <c r="B4864" t="s">
        <v>164</v>
      </c>
      <c r="C4864">
        <v>41.92</v>
      </c>
      <c r="D4864">
        <v>42.18</v>
      </c>
      <c r="E4864">
        <v>39.5</v>
      </c>
      <c r="F4864">
        <v>39.64</v>
      </c>
      <c r="G4864">
        <v>2892861</v>
      </c>
      <c r="H4864">
        <v>40.44</v>
      </c>
    </row>
    <row r="4865" spans="1:8" x14ac:dyDescent="0.3">
      <c r="A4865" t="s">
        <v>556</v>
      </c>
      <c r="B4865" t="s">
        <v>723</v>
      </c>
      <c r="C4865">
        <v>43.6</v>
      </c>
      <c r="D4865">
        <v>43.6</v>
      </c>
      <c r="E4865">
        <v>41.52</v>
      </c>
      <c r="F4865">
        <v>41.92</v>
      </c>
      <c r="G4865">
        <v>8235396</v>
      </c>
      <c r="H4865">
        <v>42.346699999999998</v>
      </c>
    </row>
    <row r="4866" spans="1:8" x14ac:dyDescent="0.3">
      <c r="A4866" t="s">
        <v>556</v>
      </c>
      <c r="B4866" t="s">
        <v>724</v>
      </c>
      <c r="C4866">
        <v>42.2</v>
      </c>
      <c r="D4866">
        <v>42.3</v>
      </c>
      <c r="E4866">
        <v>40.880000000000003</v>
      </c>
      <c r="F4866">
        <v>41.08</v>
      </c>
      <c r="G4866">
        <v>3078738</v>
      </c>
      <c r="H4866">
        <v>41.42</v>
      </c>
    </row>
    <row r="4867" spans="1:8" x14ac:dyDescent="0.3">
      <c r="A4867" t="s">
        <v>556</v>
      </c>
      <c r="B4867" t="s">
        <v>725</v>
      </c>
      <c r="C4867">
        <v>41.1</v>
      </c>
      <c r="D4867">
        <v>41.58</v>
      </c>
      <c r="E4867">
        <v>40.659999999999997</v>
      </c>
      <c r="F4867">
        <v>40.880000000000003</v>
      </c>
      <c r="G4867">
        <v>2421699</v>
      </c>
      <c r="H4867">
        <v>41.04</v>
      </c>
    </row>
    <row r="4868" spans="1:8" x14ac:dyDescent="0.3">
      <c r="A4868" t="s">
        <v>556</v>
      </c>
      <c r="B4868" t="s">
        <v>242</v>
      </c>
      <c r="C4868">
        <v>40.880000000000003</v>
      </c>
      <c r="D4868">
        <v>41.7</v>
      </c>
      <c r="E4868">
        <v>39.6</v>
      </c>
      <c r="F4868">
        <v>40.56</v>
      </c>
      <c r="G4868">
        <v>3614301</v>
      </c>
      <c r="H4868">
        <v>40.619999999999997</v>
      </c>
    </row>
    <row r="4869" spans="1:8" x14ac:dyDescent="0.3">
      <c r="A4869" t="s">
        <v>556</v>
      </c>
      <c r="B4869" t="s">
        <v>726</v>
      </c>
      <c r="C4869">
        <v>40.58</v>
      </c>
      <c r="D4869">
        <v>44.6</v>
      </c>
      <c r="E4869">
        <v>40.42</v>
      </c>
      <c r="F4869">
        <v>44.6</v>
      </c>
      <c r="G4869">
        <v>12579250</v>
      </c>
      <c r="H4869">
        <v>43.206699999999998</v>
      </c>
    </row>
    <row r="4870" spans="1:8" x14ac:dyDescent="0.3">
      <c r="A4870" t="s">
        <v>556</v>
      </c>
      <c r="B4870" t="s">
        <v>727</v>
      </c>
      <c r="C4870">
        <v>45.22</v>
      </c>
      <c r="D4870">
        <v>49.06</v>
      </c>
      <c r="E4870">
        <v>44.92</v>
      </c>
      <c r="F4870">
        <v>45.6</v>
      </c>
      <c r="G4870">
        <v>20249690</v>
      </c>
      <c r="H4870">
        <v>46.526699999999998</v>
      </c>
    </row>
    <row r="4871" spans="1:8" x14ac:dyDescent="0.3">
      <c r="A4871" t="s">
        <v>556</v>
      </c>
      <c r="B4871" t="s">
        <v>728</v>
      </c>
      <c r="C4871">
        <v>45.66</v>
      </c>
      <c r="D4871">
        <v>49.9</v>
      </c>
      <c r="E4871">
        <v>45.22</v>
      </c>
      <c r="F4871">
        <v>49</v>
      </c>
      <c r="G4871">
        <v>14292420</v>
      </c>
      <c r="H4871">
        <v>48.04</v>
      </c>
    </row>
    <row r="4872" spans="1:8" x14ac:dyDescent="0.3">
      <c r="A4872" t="s">
        <v>556</v>
      </c>
      <c r="B4872" t="s">
        <v>729</v>
      </c>
      <c r="C4872">
        <v>49.1</v>
      </c>
      <c r="D4872">
        <v>53.9</v>
      </c>
      <c r="E4872">
        <v>47.32</v>
      </c>
      <c r="F4872">
        <v>53.9</v>
      </c>
      <c r="G4872">
        <v>19357690</v>
      </c>
      <c r="H4872">
        <v>51.706699999999998</v>
      </c>
    </row>
    <row r="4873" spans="1:8" x14ac:dyDescent="0.3">
      <c r="A4873" t="s">
        <v>556</v>
      </c>
      <c r="B4873" t="s">
        <v>730</v>
      </c>
      <c r="C4873">
        <v>56</v>
      </c>
      <c r="D4873">
        <v>59.25</v>
      </c>
      <c r="E4873">
        <v>54.95</v>
      </c>
      <c r="F4873">
        <v>59.25</v>
      </c>
      <c r="G4873">
        <v>15632140</v>
      </c>
      <c r="H4873">
        <v>57.816699999999997</v>
      </c>
    </row>
    <row r="4874" spans="1:8" x14ac:dyDescent="0.3">
      <c r="A4874" t="s">
        <v>556</v>
      </c>
      <c r="B4874" t="s">
        <v>731</v>
      </c>
      <c r="C4874">
        <v>61.3</v>
      </c>
      <c r="D4874">
        <v>64.5</v>
      </c>
      <c r="E4874">
        <v>54</v>
      </c>
      <c r="F4874">
        <v>55.95</v>
      </c>
      <c r="G4874">
        <v>24408730</v>
      </c>
      <c r="H4874">
        <v>58.15</v>
      </c>
    </row>
    <row r="4875" spans="1:8" x14ac:dyDescent="0.3">
      <c r="A4875" t="s">
        <v>556</v>
      </c>
      <c r="B4875" t="s">
        <v>732</v>
      </c>
      <c r="C4875">
        <v>56</v>
      </c>
      <c r="D4875">
        <v>58.75</v>
      </c>
      <c r="E4875">
        <v>55</v>
      </c>
      <c r="F4875">
        <v>55.75</v>
      </c>
      <c r="G4875">
        <v>10484030</v>
      </c>
      <c r="H4875">
        <v>56.5</v>
      </c>
    </row>
    <row r="4876" spans="1:8" x14ac:dyDescent="0.3">
      <c r="A4876" t="s">
        <v>556</v>
      </c>
      <c r="B4876" t="s">
        <v>733</v>
      </c>
      <c r="C4876">
        <v>55.8</v>
      </c>
      <c r="D4876">
        <v>60.1</v>
      </c>
      <c r="E4876">
        <v>54.05</v>
      </c>
      <c r="F4876">
        <v>58.7</v>
      </c>
      <c r="G4876">
        <v>15241480</v>
      </c>
      <c r="H4876">
        <v>57.616700000000002</v>
      </c>
    </row>
    <row r="4877" spans="1:8" x14ac:dyDescent="0.3">
      <c r="A4877" t="s">
        <v>556</v>
      </c>
      <c r="B4877" t="s">
        <v>734</v>
      </c>
      <c r="C4877">
        <v>58.7</v>
      </c>
      <c r="D4877">
        <v>60.5</v>
      </c>
      <c r="E4877">
        <v>55.8</v>
      </c>
      <c r="F4877">
        <v>56.8</v>
      </c>
      <c r="G4877">
        <v>11280110</v>
      </c>
      <c r="H4877">
        <v>57.7</v>
      </c>
    </row>
    <row r="4878" spans="1:8" x14ac:dyDescent="0.3">
      <c r="A4878" t="s">
        <v>556</v>
      </c>
      <c r="B4878" t="s">
        <v>735</v>
      </c>
      <c r="C4878">
        <v>56.8</v>
      </c>
      <c r="D4878">
        <v>58.3</v>
      </c>
      <c r="E4878">
        <v>54.7</v>
      </c>
      <c r="F4878">
        <v>55.1</v>
      </c>
      <c r="G4878">
        <v>3765952</v>
      </c>
      <c r="H4878">
        <v>56.033299999999997</v>
      </c>
    </row>
    <row r="4879" spans="1:8" x14ac:dyDescent="0.3">
      <c r="A4879" t="s">
        <v>557</v>
      </c>
      <c r="B4879" t="s">
        <v>696</v>
      </c>
      <c r="C4879">
        <v>506</v>
      </c>
      <c r="D4879">
        <v>506</v>
      </c>
      <c r="E4879">
        <v>455.5</v>
      </c>
      <c r="F4879">
        <v>455.5</v>
      </c>
      <c r="G4879">
        <v>100425</v>
      </c>
      <c r="H4879">
        <v>472.33330000000001</v>
      </c>
    </row>
    <row r="4880" spans="1:8" x14ac:dyDescent="0.3">
      <c r="A4880" t="s">
        <v>557</v>
      </c>
      <c r="B4880" t="s">
        <v>697</v>
      </c>
      <c r="C4880">
        <v>433.5</v>
      </c>
      <c r="D4880">
        <v>475.25</v>
      </c>
      <c r="E4880">
        <v>425.75</v>
      </c>
      <c r="F4880">
        <v>459.75</v>
      </c>
      <c r="G4880">
        <v>76254</v>
      </c>
      <c r="H4880">
        <v>453.58330000000001</v>
      </c>
    </row>
    <row r="4881" spans="1:8" x14ac:dyDescent="0.3">
      <c r="A4881" t="s">
        <v>557</v>
      </c>
      <c r="B4881" t="s">
        <v>698</v>
      </c>
      <c r="C4881">
        <v>437.25</v>
      </c>
      <c r="D4881">
        <v>479</v>
      </c>
      <c r="E4881">
        <v>415.5</v>
      </c>
      <c r="F4881">
        <v>476</v>
      </c>
      <c r="G4881">
        <v>108072</v>
      </c>
      <c r="H4881">
        <v>456.83330000000001</v>
      </c>
    </row>
    <row r="4882" spans="1:8" x14ac:dyDescent="0.3">
      <c r="A4882" t="s">
        <v>557</v>
      </c>
      <c r="B4882" t="s">
        <v>699</v>
      </c>
      <c r="C4882">
        <v>465.5</v>
      </c>
      <c r="D4882">
        <v>523.5</v>
      </c>
      <c r="E4882">
        <v>446</v>
      </c>
      <c r="F4882">
        <v>523.5</v>
      </c>
      <c r="G4882">
        <v>131091</v>
      </c>
      <c r="H4882">
        <v>497.66669999999999</v>
      </c>
    </row>
    <row r="4883" spans="1:8" x14ac:dyDescent="0.3">
      <c r="A4883" t="s">
        <v>557</v>
      </c>
      <c r="B4883" t="s">
        <v>700</v>
      </c>
      <c r="C4883">
        <v>523.5</v>
      </c>
      <c r="D4883">
        <v>575.5</v>
      </c>
      <c r="E4883">
        <v>523.5</v>
      </c>
      <c r="F4883">
        <v>575.5</v>
      </c>
      <c r="G4883">
        <v>104927</v>
      </c>
      <c r="H4883">
        <v>558.16669999999999</v>
      </c>
    </row>
    <row r="4884" spans="1:8" x14ac:dyDescent="0.3">
      <c r="A4884" t="s">
        <v>557</v>
      </c>
      <c r="B4884" t="s">
        <v>77</v>
      </c>
      <c r="C4884">
        <v>580</v>
      </c>
      <c r="D4884">
        <v>633</v>
      </c>
      <c r="E4884">
        <v>580</v>
      </c>
      <c r="F4884">
        <v>633</v>
      </c>
      <c r="G4884">
        <v>125610</v>
      </c>
      <c r="H4884">
        <v>615.33330000000001</v>
      </c>
    </row>
    <row r="4885" spans="1:8" x14ac:dyDescent="0.3">
      <c r="A4885" t="s">
        <v>557</v>
      </c>
      <c r="B4885" t="s">
        <v>701</v>
      </c>
      <c r="C4885">
        <v>650</v>
      </c>
      <c r="D4885">
        <v>696</v>
      </c>
      <c r="E4885">
        <v>640</v>
      </c>
      <c r="F4885">
        <v>696</v>
      </c>
      <c r="G4885">
        <v>175213</v>
      </c>
      <c r="H4885">
        <v>677.33330000000001</v>
      </c>
    </row>
    <row r="4886" spans="1:8" x14ac:dyDescent="0.3">
      <c r="A4886" t="s">
        <v>557</v>
      </c>
      <c r="B4886" t="s">
        <v>702</v>
      </c>
      <c r="C4886">
        <v>696</v>
      </c>
      <c r="D4886">
        <v>765.5</v>
      </c>
      <c r="E4886">
        <v>633</v>
      </c>
      <c r="F4886">
        <v>765.5</v>
      </c>
      <c r="G4886">
        <v>352378</v>
      </c>
      <c r="H4886">
        <v>721.33330000000001</v>
      </c>
    </row>
    <row r="4887" spans="1:8" x14ac:dyDescent="0.3">
      <c r="A4887" t="s">
        <v>557</v>
      </c>
      <c r="B4887" t="s">
        <v>139</v>
      </c>
      <c r="C4887">
        <v>765.5</v>
      </c>
      <c r="D4887">
        <v>842</v>
      </c>
      <c r="E4887">
        <v>750.5</v>
      </c>
      <c r="F4887">
        <v>842</v>
      </c>
      <c r="G4887">
        <v>120783</v>
      </c>
      <c r="H4887">
        <v>811.5</v>
      </c>
    </row>
    <row r="4888" spans="1:8" x14ac:dyDescent="0.3">
      <c r="A4888" t="s">
        <v>557</v>
      </c>
      <c r="B4888" t="s">
        <v>156</v>
      </c>
      <c r="C4888">
        <v>842</v>
      </c>
      <c r="D4888">
        <v>899</v>
      </c>
      <c r="E4888">
        <v>800</v>
      </c>
      <c r="F4888">
        <v>818.5</v>
      </c>
      <c r="G4888">
        <v>101498</v>
      </c>
      <c r="H4888">
        <v>839.16669999999999</v>
      </c>
    </row>
    <row r="4889" spans="1:8" x14ac:dyDescent="0.3">
      <c r="A4889" t="s">
        <v>557</v>
      </c>
      <c r="B4889" t="s">
        <v>703</v>
      </c>
      <c r="C4889">
        <v>800</v>
      </c>
      <c r="D4889">
        <v>870.5</v>
      </c>
      <c r="E4889">
        <v>770</v>
      </c>
      <c r="F4889">
        <v>819</v>
      </c>
      <c r="G4889">
        <v>69723</v>
      </c>
      <c r="H4889">
        <v>819.83330000000001</v>
      </c>
    </row>
    <row r="4890" spans="1:8" x14ac:dyDescent="0.3">
      <c r="A4890" t="s">
        <v>557</v>
      </c>
      <c r="B4890" t="s">
        <v>223</v>
      </c>
      <c r="C4890">
        <v>771.5</v>
      </c>
      <c r="D4890">
        <v>861</v>
      </c>
      <c r="E4890">
        <v>771.5</v>
      </c>
      <c r="F4890">
        <v>822.5</v>
      </c>
      <c r="G4890">
        <v>58779</v>
      </c>
      <c r="H4890">
        <v>818.33330000000001</v>
      </c>
    </row>
    <row r="4891" spans="1:8" x14ac:dyDescent="0.3">
      <c r="A4891" t="s">
        <v>557</v>
      </c>
      <c r="B4891" t="s">
        <v>228</v>
      </c>
      <c r="C4891">
        <v>791.5</v>
      </c>
      <c r="D4891">
        <v>822.5</v>
      </c>
      <c r="E4891">
        <v>770.5</v>
      </c>
      <c r="F4891">
        <v>770.5</v>
      </c>
      <c r="G4891">
        <v>49722</v>
      </c>
      <c r="H4891">
        <v>787.83330000000001</v>
      </c>
    </row>
    <row r="4892" spans="1:8" x14ac:dyDescent="0.3">
      <c r="A4892" t="s">
        <v>557</v>
      </c>
      <c r="B4892" t="s">
        <v>704</v>
      </c>
      <c r="C4892">
        <v>742</v>
      </c>
      <c r="D4892">
        <v>766</v>
      </c>
      <c r="E4892">
        <v>693.5</v>
      </c>
      <c r="F4892">
        <v>693.5</v>
      </c>
      <c r="G4892">
        <v>83347</v>
      </c>
      <c r="H4892">
        <v>717.66669999999999</v>
      </c>
    </row>
    <row r="4893" spans="1:8" x14ac:dyDescent="0.3">
      <c r="A4893" t="s">
        <v>557</v>
      </c>
      <c r="B4893" t="s">
        <v>705</v>
      </c>
      <c r="C4893">
        <v>661</v>
      </c>
      <c r="D4893">
        <v>762.5</v>
      </c>
      <c r="E4893">
        <v>624.5</v>
      </c>
      <c r="F4893">
        <v>762.5</v>
      </c>
      <c r="G4893">
        <v>121703</v>
      </c>
      <c r="H4893">
        <v>716.5</v>
      </c>
    </row>
    <row r="4894" spans="1:8" x14ac:dyDescent="0.3">
      <c r="A4894" t="s">
        <v>557</v>
      </c>
      <c r="B4894" t="s">
        <v>706</v>
      </c>
      <c r="C4894">
        <v>758</v>
      </c>
      <c r="D4894">
        <v>820</v>
      </c>
      <c r="E4894">
        <v>731</v>
      </c>
      <c r="F4894">
        <v>780.5</v>
      </c>
      <c r="G4894">
        <v>92270</v>
      </c>
      <c r="H4894">
        <v>777.16669999999999</v>
      </c>
    </row>
    <row r="4895" spans="1:8" x14ac:dyDescent="0.3">
      <c r="A4895" t="s">
        <v>557</v>
      </c>
      <c r="B4895" t="s">
        <v>265</v>
      </c>
      <c r="C4895">
        <v>765.5</v>
      </c>
      <c r="D4895">
        <v>815.5</v>
      </c>
      <c r="E4895">
        <v>730</v>
      </c>
      <c r="F4895">
        <v>752</v>
      </c>
      <c r="G4895">
        <v>54870</v>
      </c>
      <c r="H4895">
        <v>765.83330000000001</v>
      </c>
    </row>
    <row r="4896" spans="1:8" x14ac:dyDescent="0.3">
      <c r="A4896" t="s">
        <v>557</v>
      </c>
      <c r="B4896" t="s">
        <v>707</v>
      </c>
      <c r="C4896">
        <v>751</v>
      </c>
      <c r="D4896">
        <v>789</v>
      </c>
      <c r="E4896">
        <v>734</v>
      </c>
      <c r="F4896">
        <v>742</v>
      </c>
      <c r="G4896">
        <v>46972</v>
      </c>
      <c r="H4896">
        <v>755</v>
      </c>
    </row>
    <row r="4897" spans="1:8" x14ac:dyDescent="0.3">
      <c r="A4897" t="s">
        <v>557</v>
      </c>
      <c r="B4897" t="s">
        <v>271</v>
      </c>
      <c r="C4897">
        <v>734</v>
      </c>
      <c r="D4897">
        <v>740.5</v>
      </c>
      <c r="E4897">
        <v>695</v>
      </c>
      <c r="F4897">
        <v>705.5</v>
      </c>
      <c r="G4897">
        <v>38968</v>
      </c>
      <c r="H4897">
        <v>713.66669999999999</v>
      </c>
    </row>
    <row r="4898" spans="1:8" x14ac:dyDescent="0.3">
      <c r="A4898" t="s">
        <v>557</v>
      </c>
      <c r="B4898" t="s">
        <v>708</v>
      </c>
      <c r="C4898">
        <v>697.5</v>
      </c>
      <c r="D4898">
        <v>747</v>
      </c>
      <c r="E4898">
        <v>684.5</v>
      </c>
      <c r="F4898">
        <v>723</v>
      </c>
      <c r="G4898">
        <v>35079</v>
      </c>
      <c r="H4898">
        <v>718.16669999999999</v>
      </c>
    </row>
    <row r="4899" spans="1:8" x14ac:dyDescent="0.3">
      <c r="A4899" t="s">
        <v>557</v>
      </c>
      <c r="B4899" t="s">
        <v>709</v>
      </c>
      <c r="C4899">
        <v>723</v>
      </c>
      <c r="D4899">
        <v>760</v>
      </c>
      <c r="E4899">
        <v>695.5</v>
      </c>
      <c r="F4899">
        <v>734.5</v>
      </c>
      <c r="G4899">
        <v>39467</v>
      </c>
      <c r="H4899">
        <v>730</v>
      </c>
    </row>
    <row r="4900" spans="1:8" x14ac:dyDescent="0.3">
      <c r="A4900" t="s">
        <v>557</v>
      </c>
      <c r="B4900" t="s">
        <v>283</v>
      </c>
      <c r="C4900">
        <v>727</v>
      </c>
      <c r="D4900">
        <v>727</v>
      </c>
      <c r="E4900">
        <v>705</v>
      </c>
      <c r="F4900">
        <v>706</v>
      </c>
      <c r="G4900">
        <v>24526</v>
      </c>
      <c r="H4900">
        <v>712.66669999999999</v>
      </c>
    </row>
    <row r="4901" spans="1:8" x14ac:dyDescent="0.3">
      <c r="A4901" t="s">
        <v>557</v>
      </c>
      <c r="B4901" t="s">
        <v>290</v>
      </c>
      <c r="C4901">
        <v>705</v>
      </c>
      <c r="D4901">
        <v>706</v>
      </c>
      <c r="E4901">
        <v>670</v>
      </c>
      <c r="F4901">
        <v>690</v>
      </c>
      <c r="G4901">
        <v>27407</v>
      </c>
      <c r="H4901">
        <v>688.66669999999999</v>
      </c>
    </row>
    <row r="4902" spans="1:8" x14ac:dyDescent="0.3">
      <c r="A4902" t="s">
        <v>557</v>
      </c>
      <c r="B4902" t="s">
        <v>710</v>
      </c>
      <c r="C4902">
        <v>682</v>
      </c>
      <c r="D4902">
        <v>730</v>
      </c>
      <c r="E4902">
        <v>666</v>
      </c>
      <c r="F4902">
        <v>698.5</v>
      </c>
      <c r="G4902">
        <v>31743</v>
      </c>
      <c r="H4902">
        <v>698.16669999999999</v>
      </c>
    </row>
    <row r="4903" spans="1:8" x14ac:dyDescent="0.3">
      <c r="A4903" t="s">
        <v>557</v>
      </c>
      <c r="B4903" t="s">
        <v>512</v>
      </c>
      <c r="C4903">
        <v>681</v>
      </c>
      <c r="D4903">
        <v>718.5</v>
      </c>
      <c r="E4903">
        <v>673.5</v>
      </c>
      <c r="F4903">
        <v>688</v>
      </c>
      <c r="G4903">
        <v>24741</v>
      </c>
      <c r="H4903">
        <v>693.33330000000001</v>
      </c>
    </row>
    <row r="4904" spans="1:8" x14ac:dyDescent="0.3">
      <c r="A4904" t="s">
        <v>557</v>
      </c>
      <c r="B4904" t="s">
        <v>91</v>
      </c>
      <c r="C4904">
        <v>631</v>
      </c>
      <c r="D4904">
        <v>680</v>
      </c>
      <c r="E4904">
        <v>620</v>
      </c>
      <c r="F4904">
        <v>652.5</v>
      </c>
      <c r="G4904">
        <v>40510</v>
      </c>
      <c r="H4904">
        <v>650.83330000000001</v>
      </c>
    </row>
    <row r="4905" spans="1:8" x14ac:dyDescent="0.3">
      <c r="A4905" t="s">
        <v>557</v>
      </c>
      <c r="B4905" t="s">
        <v>93</v>
      </c>
      <c r="C4905">
        <v>622.5</v>
      </c>
      <c r="D4905">
        <v>717.5</v>
      </c>
      <c r="E4905">
        <v>622.5</v>
      </c>
      <c r="F4905">
        <v>717.5</v>
      </c>
      <c r="G4905">
        <v>44067</v>
      </c>
      <c r="H4905">
        <v>685.83330000000001</v>
      </c>
    </row>
    <row r="4906" spans="1:8" x14ac:dyDescent="0.3">
      <c r="A4906" t="s">
        <v>557</v>
      </c>
      <c r="B4906" t="s">
        <v>711</v>
      </c>
      <c r="C4906">
        <v>725</v>
      </c>
      <c r="D4906">
        <v>789</v>
      </c>
      <c r="E4906">
        <v>725</v>
      </c>
      <c r="F4906">
        <v>789</v>
      </c>
      <c r="G4906">
        <v>93449</v>
      </c>
      <c r="H4906">
        <v>767.66669999999999</v>
      </c>
    </row>
    <row r="4907" spans="1:8" x14ac:dyDescent="0.3">
      <c r="A4907" t="s">
        <v>557</v>
      </c>
      <c r="B4907" t="s">
        <v>712</v>
      </c>
      <c r="C4907">
        <v>835</v>
      </c>
      <c r="D4907">
        <v>867.5</v>
      </c>
      <c r="E4907">
        <v>808</v>
      </c>
      <c r="F4907">
        <v>867.5</v>
      </c>
      <c r="G4907">
        <v>85403</v>
      </c>
      <c r="H4907">
        <v>847.66669999999999</v>
      </c>
    </row>
    <row r="4908" spans="1:8" x14ac:dyDescent="0.3">
      <c r="A4908" t="s">
        <v>557</v>
      </c>
      <c r="B4908" t="s">
        <v>162</v>
      </c>
      <c r="C4908">
        <v>867.5</v>
      </c>
      <c r="D4908">
        <v>954</v>
      </c>
      <c r="E4908">
        <v>795</v>
      </c>
      <c r="F4908">
        <v>954</v>
      </c>
      <c r="G4908">
        <v>152899</v>
      </c>
      <c r="H4908">
        <v>901</v>
      </c>
    </row>
    <row r="4909" spans="1:8" x14ac:dyDescent="0.3">
      <c r="A4909" t="s">
        <v>557</v>
      </c>
      <c r="B4909" t="s">
        <v>220</v>
      </c>
      <c r="C4909">
        <v>954</v>
      </c>
      <c r="D4909">
        <v>1027</v>
      </c>
      <c r="E4909">
        <v>910</v>
      </c>
      <c r="F4909">
        <v>975</v>
      </c>
      <c r="G4909">
        <v>69264</v>
      </c>
      <c r="H4909">
        <v>970.66669999999999</v>
      </c>
    </row>
    <row r="4910" spans="1:8" x14ac:dyDescent="0.3">
      <c r="A4910" t="s">
        <v>557</v>
      </c>
      <c r="B4910" t="s">
        <v>713</v>
      </c>
      <c r="C4910">
        <v>952</v>
      </c>
      <c r="D4910">
        <v>1021</v>
      </c>
      <c r="E4910">
        <v>915</v>
      </c>
      <c r="F4910">
        <v>966</v>
      </c>
      <c r="G4910">
        <v>74178</v>
      </c>
      <c r="H4910">
        <v>967.33330000000001</v>
      </c>
    </row>
    <row r="4911" spans="1:8" x14ac:dyDescent="0.3">
      <c r="A4911" t="s">
        <v>557</v>
      </c>
      <c r="B4911" t="s">
        <v>714</v>
      </c>
      <c r="C4911">
        <v>930</v>
      </c>
      <c r="D4911">
        <v>980</v>
      </c>
      <c r="E4911">
        <v>891.5</v>
      </c>
      <c r="F4911">
        <v>895</v>
      </c>
      <c r="G4911">
        <v>95963</v>
      </c>
      <c r="H4911">
        <v>922.16669999999999</v>
      </c>
    </row>
    <row r="4912" spans="1:8" x14ac:dyDescent="0.3">
      <c r="A4912" t="s">
        <v>557</v>
      </c>
      <c r="B4912" t="s">
        <v>715</v>
      </c>
      <c r="C4912">
        <v>862</v>
      </c>
      <c r="D4912">
        <v>880</v>
      </c>
      <c r="E4912">
        <v>824</v>
      </c>
      <c r="F4912">
        <v>825.5</v>
      </c>
      <c r="G4912">
        <v>79117</v>
      </c>
      <c r="H4912">
        <v>843.16669999999999</v>
      </c>
    </row>
    <row r="4913" spans="1:8" x14ac:dyDescent="0.3">
      <c r="A4913" t="s">
        <v>557</v>
      </c>
      <c r="B4913" t="s">
        <v>235</v>
      </c>
      <c r="C4913">
        <v>801</v>
      </c>
      <c r="D4913">
        <v>825.5</v>
      </c>
      <c r="E4913">
        <v>775</v>
      </c>
      <c r="F4913">
        <v>775</v>
      </c>
      <c r="G4913">
        <v>96098</v>
      </c>
      <c r="H4913">
        <v>791.83330000000001</v>
      </c>
    </row>
    <row r="4914" spans="1:8" x14ac:dyDescent="0.3">
      <c r="A4914" t="s">
        <v>557</v>
      </c>
      <c r="B4914" t="s">
        <v>259</v>
      </c>
      <c r="C4914">
        <v>768</v>
      </c>
      <c r="D4914">
        <v>839.5</v>
      </c>
      <c r="E4914">
        <v>760</v>
      </c>
      <c r="F4914">
        <v>800</v>
      </c>
      <c r="G4914">
        <v>76087</v>
      </c>
      <c r="H4914">
        <v>799.83330000000001</v>
      </c>
    </row>
    <row r="4915" spans="1:8" x14ac:dyDescent="0.3">
      <c r="A4915" t="s">
        <v>557</v>
      </c>
      <c r="B4915" t="s">
        <v>716</v>
      </c>
      <c r="C4915">
        <v>764.5</v>
      </c>
      <c r="D4915">
        <v>790</v>
      </c>
      <c r="E4915">
        <v>730.5</v>
      </c>
      <c r="F4915">
        <v>769</v>
      </c>
      <c r="G4915">
        <v>85117</v>
      </c>
      <c r="H4915">
        <v>763.16669999999999</v>
      </c>
    </row>
    <row r="4916" spans="1:8" x14ac:dyDescent="0.3">
      <c r="A4916" t="s">
        <v>557</v>
      </c>
      <c r="B4916" t="s">
        <v>269</v>
      </c>
      <c r="C4916">
        <v>759.5</v>
      </c>
      <c r="D4916">
        <v>805</v>
      </c>
      <c r="E4916">
        <v>732</v>
      </c>
      <c r="F4916">
        <v>775</v>
      </c>
      <c r="G4916">
        <v>63683</v>
      </c>
      <c r="H4916">
        <v>770.66669999999999</v>
      </c>
    </row>
    <row r="4917" spans="1:8" x14ac:dyDescent="0.3">
      <c r="A4917" t="s">
        <v>557</v>
      </c>
      <c r="B4917" t="s">
        <v>282</v>
      </c>
      <c r="C4917">
        <v>775</v>
      </c>
      <c r="D4917">
        <v>800</v>
      </c>
      <c r="E4917">
        <v>760</v>
      </c>
      <c r="F4917">
        <v>795</v>
      </c>
      <c r="G4917">
        <v>13945</v>
      </c>
      <c r="H4917">
        <v>785</v>
      </c>
    </row>
    <row r="4918" spans="1:8" x14ac:dyDescent="0.3">
      <c r="A4918" t="s">
        <v>557</v>
      </c>
      <c r="B4918" t="s">
        <v>717</v>
      </c>
      <c r="C4918">
        <v>780.5</v>
      </c>
      <c r="D4918">
        <v>784.5</v>
      </c>
      <c r="E4918">
        <v>732</v>
      </c>
      <c r="F4918">
        <v>756</v>
      </c>
      <c r="G4918">
        <v>50272</v>
      </c>
      <c r="H4918">
        <v>757.5</v>
      </c>
    </row>
    <row r="4919" spans="1:8" x14ac:dyDescent="0.3">
      <c r="A4919" t="s">
        <v>557</v>
      </c>
      <c r="B4919" t="s">
        <v>285</v>
      </c>
      <c r="C4919">
        <v>751</v>
      </c>
      <c r="D4919">
        <v>751</v>
      </c>
      <c r="E4919">
        <v>680.5</v>
      </c>
      <c r="F4919">
        <v>690</v>
      </c>
      <c r="G4919">
        <v>141854</v>
      </c>
      <c r="H4919">
        <v>707.16669999999999</v>
      </c>
    </row>
    <row r="4920" spans="1:8" x14ac:dyDescent="0.3">
      <c r="A4920" t="s">
        <v>557</v>
      </c>
      <c r="B4920" t="s">
        <v>718</v>
      </c>
      <c r="C4920">
        <v>690</v>
      </c>
      <c r="D4920">
        <v>759</v>
      </c>
      <c r="E4920">
        <v>690</v>
      </c>
      <c r="F4920">
        <v>759</v>
      </c>
      <c r="G4920">
        <v>105722</v>
      </c>
      <c r="H4920">
        <v>736</v>
      </c>
    </row>
    <row r="4921" spans="1:8" x14ac:dyDescent="0.3">
      <c r="A4921" t="s">
        <v>557</v>
      </c>
      <c r="B4921" t="s">
        <v>291</v>
      </c>
      <c r="C4921">
        <v>833.5</v>
      </c>
      <c r="D4921">
        <v>834.5</v>
      </c>
      <c r="E4921">
        <v>816.5</v>
      </c>
      <c r="F4921">
        <v>834.5</v>
      </c>
      <c r="G4921">
        <v>47954</v>
      </c>
      <c r="H4921">
        <v>828.5</v>
      </c>
    </row>
    <row r="4922" spans="1:8" x14ac:dyDescent="0.3">
      <c r="A4922" t="s">
        <v>557</v>
      </c>
      <c r="B4922" t="s">
        <v>295</v>
      </c>
      <c r="C4922">
        <v>846.5</v>
      </c>
      <c r="D4922">
        <v>910.5</v>
      </c>
      <c r="E4922">
        <v>805</v>
      </c>
      <c r="F4922">
        <v>910.5</v>
      </c>
      <c r="G4922">
        <v>102116</v>
      </c>
      <c r="H4922">
        <v>875.33330000000001</v>
      </c>
    </row>
    <row r="4923" spans="1:8" x14ac:dyDescent="0.3">
      <c r="A4923" t="s">
        <v>557</v>
      </c>
      <c r="B4923" t="s">
        <v>298</v>
      </c>
      <c r="C4923">
        <v>910.5</v>
      </c>
      <c r="D4923">
        <v>950.5</v>
      </c>
      <c r="E4923">
        <v>865</v>
      </c>
      <c r="F4923">
        <v>890</v>
      </c>
      <c r="G4923">
        <v>67345</v>
      </c>
      <c r="H4923">
        <v>901.83330000000001</v>
      </c>
    </row>
    <row r="4924" spans="1:8" x14ac:dyDescent="0.3">
      <c r="A4924" t="s">
        <v>557</v>
      </c>
      <c r="B4924" t="s">
        <v>719</v>
      </c>
      <c r="C4924">
        <v>888.5</v>
      </c>
      <c r="D4924">
        <v>888.5</v>
      </c>
      <c r="E4924">
        <v>844.5</v>
      </c>
      <c r="F4924">
        <v>875</v>
      </c>
      <c r="G4924">
        <v>81366</v>
      </c>
      <c r="H4924">
        <v>869.33330000000001</v>
      </c>
    </row>
    <row r="4925" spans="1:8" x14ac:dyDescent="0.3">
      <c r="A4925" t="s">
        <v>557</v>
      </c>
      <c r="B4925" t="s">
        <v>720</v>
      </c>
      <c r="C4925">
        <v>875</v>
      </c>
      <c r="D4925">
        <v>889</v>
      </c>
      <c r="E4925">
        <v>829.5</v>
      </c>
      <c r="F4925">
        <v>829.5</v>
      </c>
      <c r="G4925">
        <v>113647</v>
      </c>
      <c r="H4925">
        <v>849.33330000000001</v>
      </c>
    </row>
    <row r="4926" spans="1:8" x14ac:dyDescent="0.3">
      <c r="A4926" t="s">
        <v>557</v>
      </c>
      <c r="B4926" t="s">
        <v>721</v>
      </c>
      <c r="C4926">
        <v>804</v>
      </c>
      <c r="D4926">
        <v>820</v>
      </c>
      <c r="E4926">
        <v>780</v>
      </c>
      <c r="F4926">
        <v>780</v>
      </c>
      <c r="G4926">
        <v>53208</v>
      </c>
      <c r="H4926">
        <v>793.33330000000001</v>
      </c>
    </row>
    <row r="4927" spans="1:8" x14ac:dyDescent="0.3">
      <c r="A4927" t="s">
        <v>557</v>
      </c>
      <c r="B4927" t="s">
        <v>96</v>
      </c>
      <c r="C4927">
        <v>780</v>
      </c>
      <c r="D4927">
        <v>830</v>
      </c>
      <c r="E4927">
        <v>762.5</v>
      </c>
      <c r="F4927">
        <v>806</v>
      </c>
      <c r="G4927">
        <v>53252</v>
      </c>
      <c r="H4927">
        <v>799.5</v>
      </c>
    </row>
    <row r="4928" spans="1:8" x14ac:dyDescent="0.3">
      <c r="A4928" t="s">
        <v>557</v>
      </c>
      <c r="B4928" t="s">
        <v>722</v>
      </c>
      <c r="C4928">
        <v>782.5</v>
      </c>
      <c r="D4928">
        <v>840.5</v>
      </c>
      <c r="E4928">
        <v>744.5</v>
      </c>
      <c r="F4928">
        <v>816</v>
      </c>
      <c r="G4928">
        <v>44011</v>
      </c>
      <c r="H4928">
        <v>800.33330000000001</v>
      </c>
    </row>
    <row r="4929" spans="1:8" x14ac:dyDescent="0.3">
      <c r="A4929" t="s">
        <v>557</v>
      </c>
      <c r="B4929" t="s">
        <v>164</v>
      </c>
      <c r="C4929">
        <v>806.5</v>
      </c>
      <c r="D4929">
        <v>832.5</v>
      </c>
      <c r="E4929">
        <v>777</v>
      </c>
      <c r="F4929">
        <v>794</v>
      </c>
      <c r="G4929">
        <v>39976</v>
      </c>
      <c r="H4929">
        <v>801.16669999999999</v>
      </c>
    </row>
    <row r="4930" spans="1:8" x14ac:dyDescent="0.3">
      <c r="A4930" t="s">
        <v>557</v>
      </c>
      <c r="B4930" t="s">
        <v>723</v>
      </c>
      <c r="C4930">
        <v>810</v>
      </c>
      <c r="D4930">
        <v>840</v>
      </c>
      <c r="E4930">
        <v>810</v>
      </c>
      <c r="F4930">
        <v>817.5</v>
      </c>
      <c r="G4930">
        <v>54547</v>
      </c>
      <c r="H4930">
        <v>822.5</v>
      </c>
    </row>
    <row r="4931" spans="1:8" x14ac:dyDescent="0.3">
      <c r="A4931" t="s">
        <v>557</v>
      </c>
      <c r="B4931" t="s">
        <v>724</v>
      </c>
      <c r="C4931">
        <v>797</v>
      </c>
      <c r="D4931">
        <v>813.5</v>
      </c>
      <c r="E4931">
        <v>786</v>
      </c>
      <c r="F4931">
        <v>794</v>
      </c>
      <c r="G4931">
        <v>28097</v>
      </c>
      <c r="H4931">
        <v>797.83330000000001</v>
      </c>
    </row>
    <row r="4932" spans="1:8" x14ac:dyDescent="0.3">
      <c r="A4932" t="s">
        <v>557</v>
      </c>
      <c r="B4932" t="s">
        <v>725</v>
      </c>
      <c r="C4932">
        <v>794</v>
      </c>
      <c r="D4932">
        <v>813</v>
      </c>
      <c r="E4932">
        <v>780</v>
      </c>
      <c r="F4932">
        <v>784</v>
      </c>
      <c r="G4932">
        <v>24953</v>
      </c>
      <c r="H4932">
        <v>792.33330000000001</v>
      </c>
    </row>
    <row r="4933" spans="1:8" x14ac:dyDescent="0.3">
      <c r="A4933" t="s">
        <v>557</v>
      </c>
      <c r="B4933" t="s">
        <v>242</v>
      </c>
      <c r="C4933">
        <v>784</v>
      </c>
      <c r="D4933">
        <v>819</v>
      </c>
      <c r="E4933">
        <v>745.5</v>
      </c>
      <c r="F4933">
        <v>814.5</v>
      </c>
      <c r="G4933">
        <v>47401</v>
      </c>
      <c r="H4933">
        <v>793</v>
      </c>
    </row>
    <row r="4934" spans="1:8" x14ac:dyDescent="0.3">
      <c r="A4934" t="s">
        <v>557</v>
      </c>
      <c r="B4934" t="s">
        <v>726</v>
      </c>
      <c r="C4934">
        <v>808.5</v>
      </c>
      <c r="D4934">
        <v>895.5</v>
      </c>
      <c r="E4934">
        <v>791</v>
      </c>
      <c r="F4934">
        <v>895.5</v>
      </c>
      <c r="G4934">
        <v>108511</v>
      </c>
      <c r="H4934">
        <v>860.66669999999999</v>
      </c>
    </row>
    <row r="4935" spans="1:8" x14ac:dyDescent="0.3">
      <c r="A4935" t="s">
        <v>557</v>
      </c>
      <c r="B4935" t="s">
        <v>727</v>
      </c>
      <c r="C4935">
        <v>925</v>
      </c>
      <c r="D4935">
        <v>984.5</v>
      </c>
      <c r="E4935">
        <v>919.5</v>
      </c>
      <c r="F4935">
        <v>925.5</v>
      </c>
      <c r="G4935">
        <v>60223</v>
      </c>
      <c r="H4935">
        <v>943.16669999999999</v>
      </c>
    </row>
    <row r="4936" spans="1:8" x14ac:dyDescent="0.3">
      <c r="A4936" t="s">
        <v>557</v>
      </c>
      <c r="B4936" t="s">
        <v>728</v>
      </c>
      <c r="C4936">
        <v>881</v>
      </c>
      <c r="D4936">
        <v>989.5</v>
      </c>
      <c r="E4936">
        <v>881</v>
      </c>
      <c r="F4936">
        <v>955.5</v>
      </c>
      <c r="G4936">
        <v>55896</v>
      </c>
      <c r="H4936">
        <v>942</v>
      </c>
    </row>
    <row r="4937" spans="1:8" x14ac:dyDescent="0.3">
      <c r="A4937" t="s">
        <v>557</v>
      </c>
      <c r="B4937" t="s">
        <v>729</v>
      </c>
      <c r="C4937">
        <v>954.5</v>
      </c>
      <c r="D4937">
        <v>1026</v>
      </c>
      <c r="E4937">
        <v>915</v>
      </c>
      <c r="F4937">
        <v>1025</v>
      </c>
      <c r="G4937">
        <v>84770</v>
      </c>
      <c r="H4937">
        <v>988.66669999999999</v>
      </c>
    </row>
    <row r="4938" spans="1:8" x14ac:dyDescent="0.3">
      <c r="A4938" t="s">
        <v>557</v>
      </c>
      <c r="B4938" t="s">
        <v>730</v>
      </c>
      <c r="C4938">
        <v>1051</v>
      </c>
      <c r="D4938">
        <v>1127</v>
      </c>
      <c r="E4938">
        <v>998.5</v>
      </c>
      <c r="F4938">
        <v>1127</v>
      </c>
      <c r="G4938">
        <v>242841</v>
      </c>
      <c r="H4938">
        <v>1084.1667</v>
      </c>
    </row>
    <row r="4939" spans="1:8" x14ac:dyDescent="0.3">
      <c r="A4939" t="s">
        <v>557</v>
      </c>
      <c r="B4939" t="s">
        <v>731</v>
      </c>
      <c r="C4939">
        <v>1127</v>
      </c>
      <c r="D4939">
        <v>1209</v>
      </c>
      <c r="E4939">
        <v>1027</v>
      </c>
      <c r="F4939">
        <v>1085</v>
      </c>
      <c r="G4939">
        <v>135972</v>
      </c>
      <c r="H4939">
        <v>1107</v>
      </c>
    </row>
    <row r="4940" spans="1:8" x14ac:dyDescent="0.3">
      <c r="A4940" t="s">
        <v>557</v>
      </c>
      <c r="B4940" t="s">
        <v>732</v>
      </c>
      <c r="C4940">
        <v>1051</v>
      </c>
      <c r="D4940">
        <v>1120</v>
      </c>
      <c r="E4940">
        <v>1024</v>
      </c>
      <c r="F4940">
        <v>1054</v>
      </c>
      <c r="G4940">
        <v>66635</v>
      </c>
      <c r="H4940">
        <v>1066</v>
      </c>
    </row>
    <row r="4941" spans="1:8" x14ac:dyDescent="0.3">
      <c r="A4941" t="s">
        <v>557</v>
      </c>
      <c r="B4941" t="s">
        <v>733</v>
      </c>
      <c r="C4941">
        <v>1049</v>
      </c>
      <c r="D4941">
        <v>1159</v>
      </c>
      <c r="E4941">
        <v>1020</v>
      </c>
      <c r="F4941">
        <v>1159</v>
      </c>
      <c r="G4941">
        <v>85793</v>
      </c>
      <c r="H4941">
        <v>1112.6667</v>
      </c>
    </row>
    <row r="4942" spans="1:8" x14ac:dyDescent="0.3">
      <c r="A4942" t="s">
        <v>557</v>
      </c>
      <c r="B4942" t="s">
        <v>734</v>
      </c>
      <c r="C4942">
        <v>1060</v>
      </c>
      <c r="D4942">
        <v>1248</v>
      </c>
      <c r="E4942">
        <v>1060</v>
      </c>
      <c r="F4942">
        <v>1200</v>
      </c>
      <c r="G4942">
        <v>78281</v>
      </c>
      <c r="H4942">
        <v>1169.3333</v>
      </c>
    </row>
    <row r="4943" spans="1:8" x14ac:dyDescent="0.3">
      <c r="A4943" t="s">
        <v>557</v>
      </c>
      <c r="B4943" t="s">
        <v>735</v>
      </c>
      <c r="C4943">
        <v>1200</v>
      </c>
      <c r="D4943">
        <v>1235</v>
      </c>
      <c r="E4943">
        <v>1140</v>
      </c>
      <c r="F4943">
        <v>1169</v>
      </c>
      <c r="G4943">
        <v>22650</v>
      </c>
      <c r="H4943">
        <v>1181.3333</v>
      </c>
    </row>
    <row r="4944" spans="1:8" x14ac:dyDescent="0.3">
      <c r="A4944" t="s">
        <v>558</v>
      </c>
      <c r="B4944" t="s">
        <v>696</v>
      </c>
      <c r="C4944">
        <v>70.5</v>
      </c>
      <c r="D4944">
        <v>71.849999999999994</v>
      </c>
      <c r="E4944">
        <v>70</v>
      </c>
      <c r="F4944">
        <v>71.2</v>
      </c>
      <c r="G4944">
        <v>8096014</v>
      </c>
      <c r="H4944">
        <v>71.0167</v>
      </c>
    </row>
    <row r="4945" spans="1:8" x14ac:dyDescent="0.3">
      <c r="A4945" t="s">
        <v>558</v>
      </c>
      <c r="B4945" t="s">
        <v>697</v>
      </c>
      <c r="C4945">
        <v>71.8</v>
      </c>
      <c r="D4945">
        <v>73.5</v>
      </c>
      <c r="E4945">
        <v>71.25</v>
      </c>
      <c r="F4945">
        <v>73.099999999999994</v>
      </c>
      <c r="G4945">
        <v>7748443</v>
      </c>
      <c r="H4945">
        <v>72.616699999999994</v>
      </c>
    </row>
    <row r="4946" spans="1:8" x14ac:dyDescent="0.3">
      <c r="A4946" t="s">
        <v>558</v>
      </c>
      <c r="B4946" t="s">
        <v>698</v>
      </c>
      <c r="C4946">
        <v>73.25</v>
      </c>
      <c r="D4946">
        <v>74.75</v>
      </c>
      <c r="E4946">
        <v>73</v>
      </c>
      <c r="F4946">
        <v>73.400000000000006</v>
      </c>
      <c r="G4946">
        <v>8082650</v>
      </c>
      <c r="H4946">
        <v>73.716700000000003</v>
      </c>
    </row>
    <row r="4947" spans="1:8" x14ac:dyDescent="0.3">
      <c r="A4947" t="s">
        <v>558</v>
      </c>
      <c r="B4947" t="s">
        <v>699</v>
      </c>
      <c r="C4947">
        <v>74.400000000000006</v>
      </c>
      <c r="D4947">
        <v>74.599999999999994</v>
      </c>
      <c r="E4947">
        <v>71.400000000000006</v>
      </c>
      <c r="F4947">
        <v>72</v>
      </c>
      <c r="G4947">
        <v>18313290</v>
      </c>
      <c r="H4947">
        <v>72.666700000000006</v>
      </c>
    </row>
    <row r="4948" spans="1:8" x14ac:dyDescent="0.3">
      <c r="A4948" t="s">
        <v>558</v>
      </c>
      <c r="B4948" t="s">
        <v>700</v>
      </c>
      <c r="C4948">
        <v>72</v>
      </c>
      <c r="D4948">
        <v>72.55</v>
      </c>
      <c r="E4948">
        <v>71.2</v>
      </c>
      <c r="F4948">
        <v>71.900000000000006</v>
      </c>
      <c r="G4948">
        <v>9252748</v>
      </c>
      <c r="H4948">
        <v>71.883300000000006</v>
      </c>
    </row>
    <row r="4949" spans="1:8" x14ac:dyDescent="0.3">
      <c r="A4949" t="s">
        <v>558</v>
      </c>
      <c r="B4949" t="s">
        <v>77</v>
      </c>
      <c r="C4949">
        <v>71.5</v>
      </c>
      <c r="D4949">
        <v>73.7</v>
      </c>
      <c r="E4949">
        <v>69.45</v>
      </c>
      <c r="F4949">
        <v>73.3</v>
      </c>
      <c r="G4949">
        <v>8427465</v>
      </c>
      <c r="H4949">
        <v>72.150000000000006</v>
      </c>
    </row>
    <row r="4950" spans="1:8" x14ac:dyDescent="0.3">
      <c r="A4950" t="s">
        <v>558</v>
      </c>
      <c r="B4950" t="s">
        <v>701</v>
      </c>
      <c r="C4950">
        <v>74</v>
      </c>
      <c r="D4950">
        <v>74.599999999999994</v>
      </c>
      <c r="E4950">
        <v>73.5</v>
      </c>
      <c r="F4950">
        <v>74.5</v>
      </c>
      <c r="G4950">
        <v>7229189</v>
      </c>
      <c r="H4950">
        <v>74.2</v>
      </c>
    </row>
    <row r="4951" spans="1:8" x14ac:dyDescent="0.3">
      <c r="A4951" t="s">
        <v>558</v>
      </c>
      <c r="B4951" t="s">
        <v>702</v>
      </c>
      <c r="C4951">
        <v>75</v>
      </c>
      <c r="D4951">
        <v>76.400000000000006</v>
      </c>
      <c r="E4951">
        <v>73.75</v>
      </c>
      <c r="F4951">
        <v>75.650000000000006</v>
      </c>
      <c r="G4951">
        <v>8147386</v>
      </c>
      <c r="H4951">
        <v>75.2667</v>
      </c>
    </row>
    <row r="4952" spans="1:8" x14ac:dyDescent="0.3">
      <c r="A4952" t="s">
        <v>558</v>
      </c>
      <c r="B4952" t="s">
        <v>139</v>
      </c>
      <c r="C4952">
        <v>75.45</v>
      </c>
      <c r="D4952">
        <v>75.849999999999994</v>
      </c>
      <c r="E4952">
        <v>73.55</v>
      </c>
      <c r="F4952">
        <v>73.55</v>
      </c>
      <c r="G4952">
        <v>4559064</v>
      </c>
      <c r="H4952">
        <v>74.316699999999997</v>
      </c>
    </row>
    <row r="4953" spans="1:8" x14ac:dyDescent="0.3">
      <c r="A4953" t="s">
        <v>558</v>
      </c>
      <c r="B4953" t="s">
        <v>156</v>
      </c>
      <c r="C4953">
        <v>73.5</v>
      </c>
      <c r="D4953">
        <v>73.599999999999994</v>
      </c>
      <c r="E4953">
        <v>71.849999999999994</v>
      </c>
      <c r="F4953">
        <v>72.95</v>
      </c>
      <c r="G4953">
        <v>4565838</v>
      </c>
      <c r="H4953">
        <v>72.8</v>
      </c>
    </row>
    <row r="4954" spans="1:8" x14ac:dyDescent="0.3">
      <c r="A4954" t="s">
        <v>558</v>
      </c>
      <c r="B4954" t="s">
        <v>703</v>
      </c>
      <c r="C4954">
        <v>73.7</v>
      </c>
      <c r="D4954">
        <v>75.7</v>
      </c>
      <c r="E4954">
        <v>73.7</v>
      </c>
      <c r="F4954">
        <v>75.5</v>
      </c>
      <c r="G4954">
        <v>4268718</v>
      </c>
      <c r="H4954">
        <v>74.966700000000003</v>
      </c>
    </row>
    <row r="4955" spans="1:8" x14ac:dyDescent="0.3">
      <c r="A4955" t="s">
        <v>558</v>
      </c>
      <c r="B4955" t="s">
        <v>223</v>
      </c>
      <c r="C4955">
        <v>75.75</v>
      </c>
      <c r="D4955">
        <v>76.2</v>
      </c>
      <c r="E4955">
        <v>75.099999999999994</v>
      </c>
      <c r="F4955">
        <v>75.75</v>
      </c>
      <c r="G4955">
        <v>4736067</v>
      </c>
      <c r="H4955">
        <v>75.683300000000003</v>
      </c>
    </row>
    <row r="4956" spans="1:8" x14ac:dyDescent="0.3">
      <c r="A4956" t="s">
        <v>558</v>
      </c>
      <c r="B4956" t="s">
        <v>228</v>
      </c>
      <c r="C4956">
        <v>75.400000000000006</v>
      </c>
      <c r="D4956">
        <v>75.400000000000006</v>
      </c>
      <c r="E4956">
        <v>73.5</v>
      </c>
      <c r="F4956">
        <v>75.400000000000006</v>
      </c>
      <c r="G4956">
        <v>5821784</v>
      </c>
      <c r="H4956">
        <v>74.7667</v>
      </c>
    </row>
    <row r="4957" spans="1:8" x14ac:dyDescent="0.3">
      <c r="A4957" t="s">
        <v>558</v>
      </c>
      <c r="B4957" t="s">
        <v>704</v>
      </c>
      <c r="C4957">
        <v>75.05</v>
      </c>
      <c r="D4957">
        <v>77.5</v>
      </c>
      <c r="E4957">
        <v>74.900000000000006</v>
      </c>
      <c r="F4957">
        <v>77.5</v>
      </c>
      <c r="G4957">
        <v>6348728</v>
      </c>
      <c r="H4957">
        <v>76.633300000000006</v>
      </c>
    </row>
    <row r="4958" spans="1:8" x14ac:dyDescent="0.3">
      <c r="A4958" t="s">
        <v>558</v>
      </c>
      <c r="B4958" t="s">
        <v>705</v>
      </c>
      <c r="C4958">
        <v>78</v>
      </c>
      <c r="D4958">
        <v>79.05</v>
      </c>
      <c r="E4958">
        <v>76.25</v>
      </c>
      <c r="F4958">
        <v>79.05</v>
      </c>
      <c r="G4958">
        <v>11574400</v>
      </c>
      <c r="H4958">
        <v>78.116699999999994</v>
      </c>
    </row>
    <row r="4959" spans="1:8" x14ac:dyDescent="0.3">
      <c r="A4959" t="s">
        <v>558</v>
      </c>
      <c r="B4959" t="s">
        <v>706</v>
      </c>
      <c r="C4959">
        <v>79.2</v>
      </c>
      <c r="D4959">
        <v>80.400000000000006</v>
      </c>
      <c r="E4959">
        <v>78.45</v>
      </c>
      <c r="F4959">
        <v>79.900000000000006</v>
      </c>
      <c r="G4959">
        <v>6719183</v>
      </c>
      <c r="H4959">
        <v>79.583299999999994</v>
      </c>
    </row>
    <row r="4960" spans="1:8" x14ac:dyDescent="0.3">
      <c r="A4960" t="s">
        <v>558</v>
      </c>
      <c r="B4960" t="s">
        <v>265</v>
      </c>
      <c r="C4960">
        <v>79.900000000000006</v>
      </c>
      <c r="D4960">
        <v>80.099999999999994</v>
      </c>
      <c r="E4960">
        <v>78.5</v>
      </c>
      <c r="F4960">
        <v>78.5</v>
      </c>
      <c r="G4960">
        <v>3820192</v>
      </c>
      <c r="H4960">
        <v>79.033299999999997</v>
      </c>
    </row>
    <row r="4961" spans="1:8" x14ac:dyDescent="0.3">
      <c r="A4961" t="s">
        <v>558</v>
      </c>
      <c r="B4961" t="s">
        <v>707</v>
      </c>
      <c r="C4961">
        <v>78.45</v>
      </c>
      <c r="D4961">
        <v>79</v>
      </c>
      <c r="E4961">
        <v>76.900000000000006</v>
      </c>
      <c r="F4961">
        <v>77.650000000000006</v>
      </c>
      <c r="G4961">
        <v>5238367</v>
      </c>
      <c r="H4961">
        <v>77.849999999999994</v>
      </c>
    </row>
    <row r="4962" spans="1:8" x14ac:dyDescent="0.3">
      <c r="A4962" t="s">
        <v>558</v>
      </c>
      <c r="B4962" t="s">
        <v>271</v>
      </c>
      <c r="C4962">
        <v>78.5</v>
      </c>
      <c r="D4962">
        <v>78.5</v>
      </c>
      <c r="E4962">
        <v>73.95</v>
      </c>
      <c r="F4962">
        <v>75.099999999999994</v>
      </c>
      <c r="G4962">
        <v>6423233</v>
      </c>
      <c r="H4962">
        <v>75.849999999999994</v>
      </c>
    </row>
    <row r="4963" spans="1:8" x14ac:dyDescent="0.3">
      <c r="A4963" t="s">
        <v>558</v>
      </c>
      <c r="B4963" t="s">
        <v>708</v>
      </c>
      <c r="C4963">
        <v>74.400000000000006</v>
      </c>
      <c r="D4963">
        <v>75</v>
      </c>
      <c r="E4963">
        <v>72.95</v>
      </c>
      <c r="F4963">
        <v>73.650000000000006</v>
      </c>
      <c r="G4963">
        <v>13365280</v>
      </c>
      <c r="H4963">
        <v>73.866699999999994</v>
      </c>
    </row>
    <row r="4964" spans="1:8" x14ac:dyDescent="0.3">
      <c r="A4964" t="s">
        <v>558</v>
      </c>
      <c r="B4964" t="s">
        <v>709</v>
      </c>
      <c r="C4964">
        <v>74.599999999999994</v>
      </c>
      <c r="D4964">
        <v>75.150000000000006</v>
      </c>
      <c r="E4964">
        <v>73.55</v>
      </c>
      <c r="F4964">
        <v>74.150000000000006</v>
      </c>
      <c r="G4964">
        <v>6771033</v>
      </c>
      <c r="H4964">
        <v>74.283299999999997</v>
      </c>
    </row>
    <row r="4965" spans="1:8" x14ac:dyDescent="0.3">
      <c r="A4965" t="s">
        <v>558</v>
      </c>
      <c r="B4965" t="s">
        <v>283</v>
      </c>
      <c r="C4965">
        <v>74</v>
      </c>
      <c r="D4965">
        <v>74.25</v>
      </c>
      <c r="E4965">
        <v>72.849999999999994</v>
      </c>
      <c r="F4965">
        <v>74.25</v>
      </c>
      <c r="G4965">
        <v>4656446</v>
      </c>
      <c r="H4965">
        <v>73.783299999999997</v>
      </c>
    </row>
    <row r="4966" spans="1:8" x14ac:dyDescent="0.3">
      <c r="A4966" t="s">
        <v>558</v>
      </c>
      <c r="B4966" t="s">
        <v>290</v>
      </c>
      <c r="C4966">
        <v>74.599999999999994</v>
      </c>
      <c r="D4966">
        <v>74.849999999999994</v>
      </c>
      <c r="E4966">
        <v>71.400000000000006</v>
      </c>
      <c r="F4966">
        <v>72.45</v>
      </c>
      <c r="G4966">
        <v>4398026</v>
      </c>
      <c r="H4966">
        <v>72.900000000000006</v>
      </c>
    </row>
    <row r="4967" spans="1:8" x14ac:dyDescent="0.3">
      <c r="A4967" t="s">
        <v>558</v>
      </c>
      <c r="B4967" t="s">
        <v>710</v>
      </c>
      <c r="C4967">
        <v>71.849999999999994</v>
      </c>
      <c r="D4967">
        <v>72.599999999999994</v>
      </c>
      <c r="E4967">
        <v>70.75</v>
      </c>
      <c r="F4967">
        <v>71.599999999999994</v>
      </c>
      <c r="G4967">
        <v>4588155</v>
      </c>
      <c r="H4967">
        <v>71.650000000000006</v>
      </c>
    </row>
    <row r="4968" spans="1:8" x14ac:dyDescent="0.3">
      <c r="A4968" t="s">
        <v>558</v>
      </c>
      <c r="B4968" t="s">
        <v>512</v>
      </c>
      <c r="C4968">
        <v>71</v>
      </c>
      <c r="D4968">
        <v>71.95</v>
      </c>
      <c r="E4968">
        <v>68.5</v>
      </c>
      <c r="F4968">
        <v>71.2</v>
      </c>
      <c r="G4968">
        <v>11746220</v>
      </c>
      <c r="H4968">
        <v>70.55</v>
      </c>
    </row>
    <row r="4969" spans="1:8" x14ac:dyDescent="0.3">
      <c r="A4969" t="s">
        <v>558</v>
      </c>
      <c r="B4969" t="s">
        <v>91</v>
      </c>
      <c r="C4969">
        <v>65</v>
      </c>
      <c r="D4969">
        <v>71</v>
      </c>
      <c r="E4969">
        <v>65</v>
      </c>
      <c r="F4969">
        <v>69.75</v>
      </c>
      <c r="G4969">
        <v>8524320</v>
      </c>
      <c r="H4969">
        <v>68.583299999999994</v>
      </c>
    </row>
    <row r="4970" spans="1:8" x14ac:dyDescent="0.3">
      <c r="A4970" t="s">
        <v>558</v>
      </c>
      <c r="B4970" t="s">
        <v>93</v>
      </c>
      <c r="C4970">
        <v>69.75</v>
      </c>
      <c r="D4970">
        <v>70.650000000000006</v>
      </c>
      <c r="E4970">
        <v>65.8</v>
      </c>
      <c r="F4970">
        <v>65.8</v>
      </c>
      <c r="G4970">
        <v>5964697</v>
      </c>
      <c r="H4970">
        <v>67.416700000000006</v>
      </c>
    </row>
    <row r="4971" spans="1:8" x14ac:dyDescent="0.3">
      <c r="A4971" t="s">
        <v>558</v>
      </c>
      <c r="B4971" t="s">
        <v>711</v>
      </c>
      <c r="C4971">
        <v>65.099999999999994</v>
      </c>
      <c r="D4971">
        <v>70</v>
      </c>
      <c r="E4971">
        <v>64.95</v>
      </c>
      <c r="F4971">
        <v>68.900000000000006</v>
      </c>
      <c r="G4971">
        <v>7513675</v>
      </c>
      <c r="H4971">
        <v>67.95</v>
      </c>
    </row>
    <row r="4972" spans="1:8" x14ac:dyDescent="0.3">
      <c r="A4972" t="s">
        <v>558</v>
      </c>
      <c r="B4972" t="s">
        <v>712</v>
      </c>
      <c r="C4972">
        <v>68.849999999999994</v>
      </c>
      <c r="D4972">
        <v>71.849999999999994</v>
      </c>
      <c r="E4972">
        <v>68.5</v>
      </c>
      <c r="F4972">
        <v>71.5</v>
      </c>
      <c r="G4972">
        <v>6170702</v>
      </c>
      <c r="H4972">
        <v>70.616699999999994</v>
      </c>
    </row>
    <row r="4973" spans="1:8" x14ac:dyDescent="0.3">
      <c r="A4973" t="s">
        <v>558</v>
      </c>
      <c r="B4973" t="s">
        <v>162</v>
      </c>
      <c r="C4973">
        <v>72.8</v>
      </c>
      <c r="D4973">
        <v>72.8</v>
      </c>
      <c r="E4973">
        <v>68.8</v>
      </c>
      <c r="F4973">
        <v>70.400000000000006</v>
      </c>
      <c r="G4973">
        <v>8504664</v>
      </c>
      <c r="H4973">
        <v>70.666700000000006</v>
      </c>
    </row>
    <row r="4974" spans="1:8" x14ac:dyDescent="0.3">
      <c r="A4974" t="s">
        <v>558</v>
      </c>
      <c r="B4974" t="s">
        <v>220</v>
      </c>
      <c r="C4974">
        <v>67.150000000000006</v>
      </c>
      <c r="D4974">
        <v>69.95</v>
      </c>
      <c r="E4974">
        <v>67.099999999999994</v>
      </c>
      <c r="F4974">
        <v>67.55</v>
      </c>
      <c r="G4974">
        <v>8629624</v>
      </c>
      <c r="H4974">
        <v>68.2</v>
      </c>
    </row>
    <row r="4975" spans="1:8" x14ac:dyDescent="0.3">
      <c r="A4975" t="s">
        <v>558</v>
      </c>
      <c r="B4975" t="s">
        <v>713</v>
      </c>
      <c r="C4975">
        <v>69</v>
      </c>
      <c r="D4975">
        <v>72.8</v>
      </c>
      <c r="E4975">
        <v>68.95</v>
      </c>
      <c r="F4975">
        <v>71.099999999999994</v>
      </c>
      <c r="G4975">
        <v>10664020</v>
      </c>
      <c r="H4975">
        <v>70.95</v>
      </c>
    </row>
    <row r="4976" spans="1:8" x14ac:dyDescent="0.3">
      <c r="A4976" t="s">
        <v>558</v>
      </c>
      <c r="B4976" t="s">
        <v>714</v>
      </c>
      <c r="C4976">
        <v>70.349999999999994</v>
      </c>
      <c r="D4976">
        <v>71.7</v>
      </c>
      <c r="E4976">
        <v>69.45</v>
      </c>
      <c r="F4976">
        <v>71</v>
      </c>
      <c r="G4976">
        <v>5870093</v>
      </c>
      <c r="H4976">
        <v>70.716700000000003</v>
      </c>
    </row>
    <row r="4977" spans="1:8" x14ac:dyDescent="0.3">
      <c r="A4977" t="s">
        <v>558</v>
      </c>
      <c r="B4977" t="s">
        <v>715</v>
      </c>
      <c r="C4977">
        <v>70.25</v>
      </c>
      <c r="D4977">
        <v>71.3</v>
      </c>
      <c r="E4977">
        <v>70.05</v>
      </c>
      <c r="F4977">
        <v>71.099999999999994</v>
      </c>
      <c r="G4977">
        <v>6305897</v>
      </c>
      <c r="H4977">
        <v>70.816699999999997</v>
      </c>
    </row>
    <row r="4978" spans="1:8" x14ac:dyDescent="0.3">
      <c r="A4978" t="s">
        <v>558</v>
      </c>
      <c r="B4978" t="s">
        <v>235</v>
      </c>
      <c r="C4978">
        <v>70.900000000000006</v>
      </c>
      <c r="D4978">
        <v>71.05</v>
      </c>
      <c r="E4978">
        <v>69.7</v>
      </c>
      <c r="F4978">
        <v>70</v>
      </c>
      <c r="G4978">
        <v>2197585</v>
      </c>
      <c r="H4978">
        <v>70.25</v>
      </c>
    </row>
    <row r="4979" spans="1:8" x14ac:dyDescent="0.3">
      <c r="A4979" t="s">
        <v>558</v>
      </c>
      <c r="B4979" t="s">
        <v>259</v>
      </c>
      <c r="C4979">
        <v>70.05</v>
      </c>
      <c r="D4979">
        <v>70.7</v>
      </c>
      <c r="E4979">
        <v>69.55</v>
      </c>
      <c r="F4979">
        <v>70.150000000000006</v>
      </c>
      <c r="G4979">
        <v>1494212</v>
      </c>
      <c r="H4979">
        <v>70.133300000000006</v>
      </c>
    </row>
    <row r="4980" spans="1:8" x14ac:dyDescent="0.3">
      <c r="A4980" t="s">
        <v>558</v>
      </c>
      <c r="B4980" t="s">
        <v>716</v>
      </c>
      <c r="C4980">
        <v>70.2</v>
      </c>
      <c r="D4980">
        <v>70.95</v>
      </c>
      <c r="E4980">
        <v>70.150000000000006</v>
      </c>
      <c r="F4980">
        <v>70.400000000000006</v>
      </c>
      <c r="G4980">
        <v>1410969</v>
      </c>
      <c r="H4980">
        <v>70.5</v>
      </c>
    </row>
    <row r="4981" spans="1:8" x14ac:dyDescent="0.3">
      <c r="A4981" t="s">
        <v>558</v>
      </c>
      <c r="B4981" t="s">
        <v>269</v>
      </c>
      <c r="C4981">
        <v>70.75</v>
      </c>
      <c r="D4981">
        <v>71.8</v>
      </c>
      <c r="E4981">
        <v>70.349999999999994</v>
      </c>
      <c r="F4981">
        <v>71.349999999999994</v>
      </c>
      <c r="G4981">
        <v>3540862</v>
      </c>
      <c r="H4981">
        <v>71.166700000000006</v>
      </c>
    </row>
    <row r="4982" spans="1:8" x14ac:dyDescent="0.3">
      <c r="A4982" t="s">
        <v>558</v>
      </c>
      <c r="B4982" t="s">
        <v>282</v>
      </c>
      <c r="C4982">
        <v>70.900000000000006</v>
      </c>
      <c r="D4982">
        <v>72.45</v>
      </c>
      <c r="E4982">
        <v>69.599999999999994</v>
      </c>
      <c r="F4982">
        <v>71.5</v>
      </c>
      <c r="G4982">
        <v>4079971</v>
      </c>
      <c r="H4982">
        <v>71.183300000000003</v>
      </c>
    </row>
    <row r="4983" spans="1:8" x14ac:dyDescent="0.3">
      <c r="A4983" t="s">
        <v>558</v>
      </c>
      <c r="B4983" t="s">
        <v>717</v>
      </c>
      <c r="C4983">
        <v>70.5</v>
      </c>
      <c r="D4983">
        <v>72</v>
      </c>
      <c r="E4983">
        <v>68.900000000000006</v>
      </c>
      <c r="F4983">
        <v>70.8</v>
      </c>
      <c r="G4983">
        <v>4039937</v>
      </c>
      <c r="H4983">
        <v>70.566699999999997</v>
      </c>
    </row>
    <row r="4984" spans="1:8" x14ac:dyDescent="0.3">
      <c r="A4984" t="s">
        <v>558</v>
      </c>
      <c r="B4984" t="s">
        <v>285</v>
      </c>
      <c r="C4984">
        <v>70.3</v>
      </c>
      <c r="D4984">
        <v>72.349999999999994</v>
      </c>
      <c r="E4984">
        <v>69.2</v>
      </c>
      <c r="F4984">
        <v>71.75</v>
      </c>
      <c r="G4984">
        <v>5614794</v>
      </c>
      <c r="H4984">
        <v>71.099999999999994</v>
      </c>
    </row>
    <row r="4985" spans="1:8" x14ac:dyDescent="0.3">
      <c r="A4985" t="s">
        <v>558</v>
      </c>
      <c r="B4985" t="s">
        <v>718</v>
      </c>
      <c r="C4985">
        <v>72.3</v>
      </c>
      <c r="D4985">
        <v>73.099999999999994</v>
      </c>
      <c r="E4985">
        <v>69</v>
      </c>
      <c r="F4985">
        <v>69</v>
      </c>
      <c r="G4985">
        <v>6965565</v>
      </c>
      <c r="H4985">
        <v>70.366699999999994</v>
      </c>
    </row>
    <row r="4986" spans="1:8" x14ac:dyDescent="0.3">
      <c r="A4986" t="s">
        <v>558</v>
      </c>
      <c r="B4986" t="s">
        <v>291</v>
      </c>
      <c r="C4986">
        <v>69.05</v>
      </c>
      <c r="D4986">
        <v>70.75</v>
      </c>
      <c r="E4986">
        <v>68.7</v>
      </c>
      <c r="F4986">
        <v>70.7</v>
      </c>
      <c r="G4986">
        <v>3221742</v>
      </c>
      <c r="H4986">
        <v>70.05</v>
      </c>
    </row>
    <row r="4987" spans="1:8" x14ac:dyDescent="0.3">
      <c r="A4987" t="s">
        <v>558</v>
      </c>
      <c r="B4987" t="s">
        <v>295</v>
      </c>
      <c r="C4987">
        <v>70.7</v>
      </c>
      <c r="D4987">
        <v>71.2</v>
      </c>
      <c r="E4987">
        <v>68.349999999999994</v>
      </c>
      <c r="F4987">
        <v>68.349999999999994</v>
      </c>
      <c r="G4987">
        <v>2398005</v>
      </c>
      <c r="H4987">
        <v>69.3</v>
      </c>
    </row>
    <row r="4988" spans="1:8" x14ac:dyDescent="0.3">
      <c r="A4988" t="s">
        <v>558</v>
      </c>
      <c r="B4988" t="s">
        <v>298</v>
      </c>
      <c r="C4988">
        <v>68.3</v>
      </c>
      <c r="D4988">
        <v>68.3</v>
      </c>
      <c r="E4988">
        <v>65.650000000000006</v>
      </c>
      <c r="F4988">
        <v>65.650000000000006</v>
      </c>
      <c r="G4988">
        <v>2746913</v>
      </c>
      <c r="H4988">
        <v>66.533299999999997</v>
      </c>
    </row>
    <row r="4989" spans="1:8" x14ac:dyDescent="0.3">
      <c r="A4989" t="s">
        <v>558</v>
      </c>
      <c r="B4989" t="s">
        <v>719</v>
      </c>
      <c r="C4989">
        <v>65.900000000000006</v>
      </c>
      <c r="D4989">
        <v>70.55</v>
      </c>
      <c r="E4989">
        <v>65.900000000000006</v>
      </c>
      <c r="F4989">
        <v>70.45</v>
      </c>
      <c r="G4989">
        <v>8746666</v>
      </c>
      <c r="H4989">
        <v>68.966700000000003</v>
      </c>
    </row>
    <row r="4990" spans="1:8" x14ac:dyDescent="0.3">
      <c r="A4990" t="s">
        <v>558</v>
      </c>
      <c r="B4990" t="s">
        <v>720</v>
      </c>
      <c r="C4990">
        <v>70.8</v>
      </c>
      <c r="D4990">
        <v>71.150000000000006</v>
      </c>
      <c r="E4990">
        <v>69.05</v>
      </c>
      <c r="F4990">
        <v>69.7</v>
      </c>
      <c r="G4990">
        <v>2562859</v>
      </c>
      <c r="H4990">
        <v>69.966700000000003</v>
      </c>
    </row>
    <row r="4991" spans="1:8" x14ac:dyDescent="0.3">
      <c r="A4991" t="s">
        <v>558</v>
      </c>
      <c r="B4991" t="s">
        <v>721</v>
      </c>
      <c r="C4991">
        <v>69.55</v>
      </c>
      <c r="D4991">
        <v>70.2</v>
      </c>
      <c r="E4991">
        <v>68.25</v>
      </c>
      <c r="F4991">
        <v>68.349999999999994</v>
      </c>
      <c r="G4991">
        <v>2421172</v>
      </c>
      <c r="H4991">
        <v>68.933300000000003</v>
      </c>
    </row>
    <row r="4992" spans="1:8" x14ac:dyDescent="0.3">
      <c r="A4992" t="s">
        <v>558</v>
      </c>
      <c r="B4992" t="s">
        <v>96</v>
      </c>
      <c r="C4992">
        <v>68.900000000000006</v>
      </c>
      <c r="D4992">
        <v>68.95</v>
      </c>
      <c r="E4992">
        <v>65.95</v>
      </c>
      <c r="F4992">
        <v>66.5</v>
      </c>
      <c r="G4992">
        <v>3195274</v>
      </c>
      <c r="H4992">
        <v>67.133300000000006</v>
      </c>
    </row>
    <row r="4993" spans="1:8" x14ac:dyDescent="0.3">
      <c r="A4993" t="s">
        <v>558</v>
      </c>
      <c r="B4993" t="s">
        <v>722</v>
      </c>
      <c r="C4993">
        <v>66.5</v>
      </c>
      <c r="D4993">
        <v>67.5</v>
      </c>
      <c r="E4993">
        <v>66.349999999999994</v>
      </c>
      <c r="F4993">
        <v>66.75</v>
      </c>
      <c r="G4993">
        <v>2797717</v>
      </c>
      <c r="H4993">
        <v>66.866699999999994</v>
      </c>
    </row>
    <row r="4994" spans="1:8" x14ac:dyDescent="0.3">
      <c r="A4994" t="s">
        <v>558</v>
      </c>
      <c r="B4994" t="s">
        <v>164</v>
      </c>
      <c r="C4994">
        <v>66.95</v>
      </c>
      <c r="D4994">
        <v>67.8</v>
      </c>
      <c r="E4994">
        <v>66.75</v>
      </c>
      <c r="F4994">
        <v>67</v>
      </c>
      <c r="G4994">
        <v>3812517</v>
      </c>
      <c r="H4994">
        <v>67.183300000000003</v>
      </c>
    </row>
    <row r="4995" spans="1:8" x14ac:dyDescent="0.3">
      <c r="A4995" t="s">
        <v>558</v>
      </c>
      <c r="B4995" t="s">
        <v>723</v>
      </c>
      <c r="C4995">
        <v>71.5</v>
      </c>
      <c r="D4995">
        <v>71.5</v>
      </c>
      <c r="E4995">
        <v>68.3</v>
      </c>
      <c r="F4995">
        <v>71</v>
      </c>
      <c r="G4995">
        <v>4699761</v>
      </c>
      <c r="H4995">
        <v>70.2667</v>
      </c>
    </row>
    <row r="4996" spans="1:8" x14ac:dyDescent="0.3">
      <c r="A4996" t="s">
        <v>558</v>
      </c>
      <c r="B4996" t="s">
        <v>724</v>
      </c>
      <c r="C4996">
        <v>70.599999999999994</v>
      </c>
      <c r="D4996">
        <v>72</v>
      </c>
      <c r="E4996">
        <v>70.2</v>
      </c>
      <c r="F4996">
        <v>70.95</v>
      </c>
      <c r="G4996">
        <v>2864144</v>
      </c>
      <c r="H4996">
        <v>71.05</v>
      </c>
    </row>
    <row r="4997" spans="1:8" x14ac:dyDescent="0.3">
      <c r="A4997" t="s">
        <v>558</v>
      </c>
      <c r="B4997" t="s">
        <v>725</v>
      </c>
      <c r="C4997">
        <v>71.3</v>
      </c>
      <c r="D4997">
        <v>73.5</v>
      </c>
      <c r="E4997">
        <v>71.05</v>
      </c>
      <c r="F4997">
        <v>73.5</v>
      </c>
      <c r="G4997">
        <v>3487004</v>
      </c>
      <c r="H4997">
        <v>72.683300000000003</v>
      </c>
    </row>
    <row r="4998" spans="1:8" x14ac:dyDescent="0.3">
      <c r="A4998" t="s">
        <v>558</v>
      </c>
      <c r="B4998" t="s">
        <v>242</v>
      </c>
      <c r="C4998">
        <v>71.5</v>
      </c>
      <c r="D4998">
        <v>75.5</v>
      </c>
      <c r="E4998">
        <v>71.349999999999994</v>
      </c>
      <c r="F4998">
        <v>74.75</v>
      </c>
      <c r="G4998">
        <v>5576184</v>
      </c>
      <c r="H4998">
        <v>73.866699999999994</v>
      </c>
    </row>
    <row r="4999" spans="1:8" x14ac:dyDescent="0.3">
      <c r="A4999" t="s">
        <v>558</v>
      </c>
      <c r="B4999" t="s">
        <v>726</v>
      </c>
      <c r="C4999">
        <v>77.099999999999994</v>
      </c>
      <c r="D4999">
        <v>77.099999999999994</v>
      </c>
      <c r="E4999">
        <v>74.599999999999994</v>
      </c>
      <c r="F4999">
        <v>75.3</v>
      </c>
      <c r="G4999">
        <v>3173187</v>
      </c>
      <c r="H4999">
        <v>75.666700000000006</v>
      </c>
    </row>
    <row r="5000" spans="1:8" x14ac:dyDescent="0.3">
      <c r="A5000" t="s">
        <v>558</v>
      </c>
      <c r="B5000" t="s">
        <v>727</v>
      </c>
      <c r="C5000">
        <v>75.3</v>
      </c>
      <c r="D5000">
        <v>76.95</v>
      </c>
      <c r="E5000">
        <v>74.599999999999994</v>
      </c>
      <c r="F5000">
        <v>76.3</v>
      </c>
      <c r="G5000">
        <v>1936179</v>
      </c>
      <c r="H5000">
        <v>75.95</v>
      </c>
    </row>
    <row r="5001" spans="1:8" x14ac:dyDescent="0.3">
      <c r="A5001" t="s">
        <v>558</v>
      </c>
      <c r="B5001" t="s">
        <v>728</v>
      </c>
      <c r="C5001">
        <v>76.55</v>
      </c>
      <c r="D5001">
        <v>79.25</v>
      </c>
      <c r="E5001">
        <v>76.55</v>
      </c>
      <c r="F5001">
        <v>78.349999999999994</v>
      </c>
      <c r="G5001">
        <v>3737096</v>
      </c>
      <c r="H5001">
        <v>78.05</v>
      </c>
    </row>
    <row r="5002" spans="1:8" x14ac:dyDescent="0.3">
      <c r="A5002" t="s">
        <v>558</v>
      </c>
      <c r="B5002" t="s">
        <v>729</v>
      </c>
      <c r="C5002">
        <v>79.900000000000006</v>
      </c>
      <c r="D5002">
        <v>80</v>
      </c>
      <c r="E5002">
        <v>75.95</v>
      </c>
      <c r="F5002">
        <v>79.150000000000006</v>
      </c>
      <c r="G5002">
        <v>5123731</v>
      </c>
      <c r="H5002">
        <v>78.366699999999994</v>
      </c>
    </row>
    <row r="5003" spans="1:8" x14ac:dyDescent="0.3">
      <c r="A5003" t="s">
        <v>558</v>
      </c>
      <c r="B5003" t="s">
        <v>730</v>
      </c>
      <c r="C5003">
        <v>79</v>
      </c>
      <c r="D5003">
        <v>80.599999999999994</v>
      </c>
      <c r="E5003">
        <v>77.5</v>
      </c>
      <c r="F5003">
        <v>80.099999999999994</v>
      </c>
      <c r="G5003">
        <v>3651669</v>
      </c>
      <c r="H5003">
        <v>79.400000000000006</v>
      </c>
    </row>
    <row r="5004" spans="1:8" x14ac:dyDescent="0.3">
      <c r="A5004" t="s">
        <v>558</v>
      </c>
      <c r="B5004" t="s">
        <v>731</v>
      </c>
      <c r="C5004">
        <v>80.400000000000006</v>
      </c>
      <c r="D5004">
        <v>82.35</v>
      </c>
      <c r="E5004">
        <v>79.599999999999994</v>
      </c>
      <c r="F5004">
        <v>79.75</v>
      </c>
      <c r="G5004">
        <v>3246667</v>
      </c>
      <c r="H5004">
        <v>80.566699999999997</v>
      </c>
    </row>
    <row r="5005" spans="1:8" x14ac:dyDescent="0.3">
      <c r="A5005" t="s">
        <v>558</v>
      </c>
      <c r="B5005" t="s">
        <v>732</v>
      </c>
      <c r="C5005">
        <v>80.099999999999994</v>
      </c>
      <c r="D5005">
        <v>81.45</v>
      </c>
      <c r="E5005">
        <v>76.2</v>
      </c>
      <c r="F5005">
        <v>78.400000000000006</v>
      </c>
      <c r="G5005">
        <v>3752737</v>
      </c>
      <c r="H5005">
        <v>78.683300000000003</v>
      </c>
    </row>
    <row r="5006" spans="1:8" x14ac:dyDescent="0.3">
      <c r="A5006" t="s">
        <v>558</v>
      </c>
      <c r="B5006" t="s">
        <v>733</v>
      </c>
      <c r="C5006">
        <v>80</v>
      </c>
      <c r="D5006">
        <v>80</v>
      </c>
      <c r="E5006">
        <v>76.5</v>
      </c>
      <c r="F5006">
        <v>76.849999999999994</v>
      </c>
      <c r="G5006">
        <v>4331655</v>
      </c>
      <c r="H5006">
        <v>77.783299999999997</v>
      </c>
    </row>
    <row r="5007" spans="1:8" x14ac:dyDescent="0.3">
      <c r="A5007" t="s">
        <v>558</v>
      </c>
      <c r="B5007" t="s">
        <v>734</v>
      </c>
      <c r="C5007">
        <v>77.150000000000006</v>
      </c>
      <c r="D5007">
        <v>77.2</v>
      </c>
      <c r="E5007">
        <v>74.7</v>
      </c>
      <c r="F5007">
        <v>74.7</v>
      </c>
      <c r="G5007">
        <v>6161227</v>
      </c>
      <c r="H5007">
        <v>75.533299999999997</v>
      </c>
    </row>
    <row r="5008" spans="1:8" x14ac:dyDescent="0.3">
      <c r="A5008" t="s">
        <v>558</v>
      </c>
      <c r="B5008" t="s">
        <v>735</v>
      </c>
      <c r="C5008">
        <v>75.349999999999994</v>
      </c>
      <c r="D5008">
        <v>76.05</v>
      </c>
      <c r="E5008">
        <v>74.7</v>
      </c>
      <c r="F5008">
        <v>75.099999999999994</v>
      </c>
      <c r="G5008">
        <v>2497412</v>
      </c>
      <c r="H5008">
        <v>75.283299999999997</v>
      </c>
    </row>
    <row r="5009" spans="1:8" x14ac:dyDescent="0.3">
      <c r="A5009" t="s">
        <v>559</v>
      </c>
      <c r="B5009" t="s">
        <v>696</v>
      </c>
      <c r="C5009">
        <v>11.8</v>
      </c>
      <c r="D5009">
        <v>12.45</v>
      </c>
      <c r="E5009">
        <v>11.8</v>
      </c>
      <c r="F5009">
        <v>11.96</v>
      </c>
      <c r="G5009">
        <v>7500293</v>
      </c>
      <c r="H5009">
        <v>12.07</v>
      </c>
    </row>
    <row r="5010" spans="1:8" x14ac:dyDescent="0.3">
      <c r="A5010" t="s">
        <v>559</v>
      </c>
      <c r="B5010" t="s">
        <v>697</v>
      </c>
      <c r="C5010">
        <v>11.92</v>
      </c>
      <c r="D5010">
        <v>12.48</v>
      </c>
      <c r="E5010">
        <v>11.82</v>
      </c>
      <c r="F5010">
        <v>11.89</v>
      </c>
      <c r="G5010">
        <v>7316098</v>
      </c>
      <c r="H5010">
        <v>12.0633</v>
      </c>
    </row>
    <row r="5011" spans="1:8" x14ac:dyDescent="0.3">
      <c r="A5011" t="s">
        <v>559</v>
      </c>
      <c r="B5011" t="s">
        <v>698</v>
      </c>
      <c r="C5011">
        <v>11.9</v>
      </c>
      <c r="D5011">
        <v>12.15</v>
      </c>
      <c r="E5011">
        <v>11.48</v>
      </c>
      <c r="F5011">
        <v>11.48</v>
      </c>
      <c r="G5011">
        <v>5532992</v>
      </c>
      <c r="H5011">
        <v>11.7033</v>
      </c>
    </row>
    <row r="5012" spans="1:8" x14ac:dyDescent="0.3">
      <c r="A5012" t="s">
        <v>559</v>
      </c>
      <c r="B5012" t="s">
        <v>699</v>
      </c>
      <c r="C5012">
        <v>11.48</v>
      </c>
      <c r="D5012">
        <v>11.8</v>
      </c>
      <c r="E5012">
        <v>11.26</v>
      </c>
      <c r="F5012">
        <v>11.57</v>
      </c>
      <c r="G5012">
        <v>5990050</v>
      </c>
      <c r="H5012">
        <v>11.5433</v>
      </c>
    </row>
    <row r="5013" spans="1:8" x14ac:dyDescent="0.3">
      <c r="A5013" t="s">
        <v>559</v>
      </c>
      <c r="B5013" t="s">
        <v>700</v>
      </c>
      <c r="C5013">
        <v>11.66</v>
      </c>
      <c r="D5013">
        <v>11.69</v>
      </c>
      <c r="E5013">
        <v>11.16</v>
      </c>
      <c r="F5013">
        <v>11.16</v>
      </c>
      <c r="G5013">
        <v>3747458</v>
      </c>
      <c r="H5013">
        <v>11.3367</v>
      </c>
    </row>
    <row r="5014" spans="1:8" x14ac:dyDescent="0.3">
      <c r="A5014" t="s">
        <v>559</v>
      </c>
      <c r="B5014" t="s">
        <v>77</v>
      </c>
      <c r="C5014">
        <v>11.01</v>
      </c>
      <c r="D5014">
        <v>11.05</v>
      </c>
      <c r="E5014">
        <v>10.46</v>
      </c>
      <c r="F5014">
        <v>10.7</v>
      </c>
      <c r="G5014">
        <v>4883608</v>
      </c>
      <c r="H5014">
        <v>10.736700000000001</v>
      </c>
    </row>
    <row r="5015" spans="1:8" x14ac:dyDescent="0.3">
      <c r="A5015" t="s">
        <v>559</v>
      </c>
      <c r="B5015" t="s">
        <v>701</v>
      </c>
      <c r="C5015">
        <v>10.88</v>
      </c>
      <c r="D5015">
        <v>11.19</v>
      </c>
      <c r="E5015">
        <v>10.76</v>
      </c>
      <c r="F5015">
        <v>10.95</v>
      </c>
      <c r="G5015">
        <v>3834334</v>
      </c>
      <c r="H5015">
        <v>10.966699999999999</v>
      </c>
    </row>
    <row r="5016" spans="1:8" x14ac:dyDescent="0.3">
      <c r="A5016" t="s">
        <v>559</v>
      </c>
      <c r="B5016" t="s">
        <v>702</v>
      </c>
      <c r="C5016">
        <v>10.96</v>
      </c>
      <c r="D5016">
        <v>11.03</v>
      </c>
      <c r="E5016">
        <v>10.67</v>
      </c>
      <c r="F5016">
        <v>10.67</v>
      </c>
      <c r="G5016">
        <v>2746534</v>
      </c>
      <c r="H5016">
        <v>10.79</v>
      </c>
    </row>
    <row r="5017" spans="1:8" x14ac:dyDescent="0.3">
      <c r="A5017" t="s">
        <v>559</v>
      </c>
      <c r="B5017" t="s">
        <v>139</v>
      </c>
      <c r="C5017">
        <v>10.73</v>
      </c>
      <c r="D5017">
        <v>10.81</v>
      </c>
      <c r="E5017">
        <v>10.48</v>
      </c>
      <c r="F5017">
        <v>10.5</v>
      </c>
      <c r="G5017">
        <v>3002891</v>
      </c>
      <c r="H5017">
        <v>10.5967</v>
      </c>
    </row>
    <row r="5018" spans="1:8" x14ac:dyDescent="0.3">
      <c r="A5018" t="s">
        <v>559</v>
      </c>
      <c r="B5018" t="s">
        <v>156</v>
      </c>
      <c r="C5018">
        <v>10.49</v>
      </c>
      <c r="D5018">
        <v>10.58</v>
      </c>
      <c r="E5018">
        <v>10.15</v>
      </c>
      <c r="F5018">
        <v>10.199999999999999</v>
      </c>
      <c r="G5018">
        <v>3053567</v>
      </c>
      <c r="H5018">
        <v>10.31</v>
      </c>
    </row>
    <row r="5019" spans="1:8" x14ac:dyDescent="0.3">
      <c r="A5019" t="s">
        <v>559</v>
      </c>
      <c r="B5019" t="s">
        <v>703</v>
      </c>
      <c r="C5019">
        <v>10.199999999999999</v>
      </c>
      <c r="D5019">
        <v>10.83</v>
      </c>
      <c r="E5019">
        <v>10.199999999999999</v>
      </c>
      <c r="F5019">
        <v>10.66</v>
      </c>
      <c r="G5019">
        <v>3647949</v>
      </c>
      <c r="H5019">
        <v>10.5633</v>
      </c>
    </row>
    <row r="5020" spans="1:8" x14ac:dyDescent="0.3">
      <c r="A5020" t="s">
        <v>559</v>
      </c>
      <c r="B5020" t="s">
        <v>223</v>
      </c>
      <c r="C5020">
        <v>10.6</v>
      </c>
      <c r="D5020">
        <v>10.81</v>
      </c>
      <c r="E5020">
        <v>10.45</v>
      </c>
      <c r="F5020">
        <v>10.57</v>
      </c>
      <c r="G5020">
        <v>3205749</v>
      </c>
      <c r="H5020">
        <v>10.61</v>
      </c>
    </row>
    <row r="5021" spans="1:8" x14ac:dyDescent="0.3">
      <c r="A5021" t="s">
        <v>559</v>
      </c>
      <c r="B5021" t="s">
        <v>228</v>
      </c>
      <c r="C5021">
        <v>10.59</v>
      </c>
      <c r="D5021">
        <v>10.59</v>
      </c>
      <c r="E5021">
        <v>10.38</v>
      </c>
      <c r="F5021">
        <v>10.4</v>
      </c>
      <c r="G5021">
        <v>2098137</v>
      </c>
      <c r="H5021">
        <v>10.4567</v>
      </c>
    </row>
    <row r="5022" spans="1:8" x14ac:dyDescent="0.3">
      <c r="A5022" t="s">
        <v>559</v>
      </c>
      <c r="B5022" t="s">
        <v>704</v>
      </c>
      <c r="C5022">
        <v>10.45</v>
      </c>
      <c r="D5022">
        <v>10.87</v>
      </c>
      <c r="E5022">
        <v>10.42</v>
      </c>
      <c r="F5022">
        <v>10.72</v>
      </c>
      <c r="G5022">
        <v>6682216</v>
      </c>
      <c r="H5022">
        <v>10.67</v>
      </c>
    </row>
    <row r="5023" spans="1:8" x14ac:dyDescent="0.3">
      <c r="A5023" t="s">
        <v>559</v>
      </c>
      <c r="B5023" t="s">
        <v>705</v>
      </c>
      <c r="C5023">
        <v>10.8</v>
      </c>
      <c r="D5023">
        <v>11.41</v>
      </c>
      <c r="E5023">
        <v>10.75</v>
      </c>
      <c r="F5023">
        <v>11.1</v>
      </c>
      <c r="G5023">
        <v>14004120</v>
      </c>
      <c r="H5023">
        <v>11.0867</v>
      </c>
    </row>
    <row r="5024" spans="1:8" x14ac:dyDescent="0.3">
      <c r="A5024" t="s">
        <v>559</v>
      </c>
      <c r="B5024" t="s">
        <v>706</v>
      </c>
      <c r="C5024">
        <v>11.11</v>
      </c>
      <c r="D5024">
        <v>11.3</v>
      </c>
      <c r="E5024">
        <v>10.95</v>
      </c>
      <c r="F5024">
        <v>10.96</v>
      </c>
      <c r="G5024">
        <v>5724258</v>
      </c>
      <c r="H5024">
        <v>11.07</v>
      </c>
    </row>
    <row r="5025" spans="1:8" x14ac:dyDescent="0.3">
      <c r="A5025" t="s">
        <v>559</v>
      </c>
      <c r="B5025" t="s">
        <v>265</v>
      </c>
      <c r="C5025">
        <v>10.96</v>
      </c>
      <c r="D5025">
        <v>11.81</v>
      </c>
      <c r="E5025">
        <v>10.81</v>
      </c>
      <c r="F5025">
        <v>11.21</v>
      </c>
      <c r="G5025">
        <v>10783350</v>
      </c>
      <c r="H5025">
        <v>11.2767</v>
      </c>
    </row>
    <row r="5026" spans="1:8" x14ac:dyDescent="0.3">
      <c r="A5026" t="s">
        <v>559</v>
      </c>
      <c r="B5026" t="s">
        <v>707</v>
      </c>
      <c r="C5026">
        <v>11.22</v>
      </c>
      <c r="D5026">
        <v>11.57</v>
      </c>
      <c r="E5026">
        <v>11.07</v>
      </c>
      <c r="F5026">
        <v>11.21</v>
      </c>
      <c r="G5026">
        <v>7408369</v>
      </c>
      <c r="H5026">
        <v>11.283300000000001</v>
      </c>
    </row>
    <row r="5027" spans="1:8" x14ac:dyDescent="0.3">
      <c r="A5027" t="s">
        <v>559</v>
      </c>
      <c r="B5027" t="s">
        <v>271</v>
      </c>
      <c r="C5027">
        <v>11.25</v>
      </c>
      <c r="D5027">
        <v>11.26</v>
      </c>
      <c r="E5027">
        <v>10.75</v>
      </c>
      <c r="F5027">
        <v>10.82</v>
      </c>
      <c r="G5027">
        <v>3110428</v>
      </c>
      <c r="H5027">
        <v>10.943300000000001</v>
      </c>
    </row>
    <row r="5028" spans="1:8" x14ac:dyDescent="0.3">
      <c r="A5028" t="s">
        <v>559</v>
      </c>
      <c r="B5028" t="s">
        <v>708</v>
      </c>
      <c r="C5028">
        <v>10.83</v>
      </c>
      <c r="D5028">
        <v>10.87</v>
      </c>
      <c r="E5028">
        <v>10.5</v>
      </c>
      <c r="F5028">
        <v>10.5</v>
      </c>
      <c r="G5028">
        <v>2892726</v>
      </c>
      <c r="H5028">
        <v>10.6233</v>
      </c>
    </row>
    <row r="5029" spans="1:8" x14ac:dyDescent="0.3">
      <c r="A5029" t="s">
        <v>559</v>
      </c>
      <c r="B5029" t="s">
        <v>709</v>
      </c>
      <c r="C5029">
        <v>10.53</v>
      </c>
      <c r="D5029">
        <v>10.8</v>
      </c>
      <c r="E5029">
        <v>10.25</v>
      </c>
      <c r="F5029">
        <v>10.4</v>
      </c>
      <c r="G5029">
        <v>2757600</v>
      </c>
      <c r="H5029">
        <v>10.4833</v>
      </c>
    </row>
    <row r="5030" spans="1:8" x14ac:dyDescent="0.3">
      <c r="A5030" t="s">
        <v>559</v>
      </c>
      <c r="B5030" t="s">
        <v>283</v>
      </c>
      <c r="C5030">
        <v>10.41</v>
      </c>
      <c r="D5030">
        <v>10.86</v>
      </c>
      <c r="E5030">
        <v>10.29</v>
      </c>
      <c r="F5030">
        <v>10.42</v>
      </c>
      <c r="G5030">
        <v>5080312</v>
      </c>
      <c r="H5030">
        <v>10.523300000000001</v>
      </c>
    </row>
    <row r="5031" spans="1:8" x14ac:dyDescent="0.3">
      <c r="A5031" t="s">
        <v>559</v>
      </c>
      <c r="B5031" t="s">
        <v>290</v>
      </c>
      <c r="C5031">
        <v>10.39</v>
      </c>
      <c r="D5031">
        <v>10.42</v>
      </c>
      <c r="E5031">
        <v>10.06</v>
      </c>
      <c r="F5031">
        <v>10.11</v>
      </c>
      <c r="G5031">
        <v>2472547</v>
      </c>
      <c r="H5031">
        <v>10.1967</v>
      </c>
    </row>
    <row r="5032" spans="1:8" x14ac:dyDescent="0.3">
      <c r="A5032" t="s">
        <v>559</v>
      </c>
      <c r="B5032" t="s">
        <v>710</v>
      </c>
      <c r="C5032">
        <v>10.15</v>
      </c>
      <c r="D5032">
        <v>10.3</v>
      </c>
      <c r="E5032">
        <v>9.98</v>
      </c>
      <c r="F5032">
        <v>10.09</v>
      </c>
      <c r="G5032">
        <v>2839233</v>
      </c>
      <c r="H5032">
        <v>10.1233</v>
      </c>
    </row>
    <row r="5033" spans="1:8" x14ac:dyDescent="0.3">
      <c r="A5033" t="s">
        <v>559</v>
      </c>
      <c r="B5033" t="s">
        <v>512</v>
      </c>
      <c r="C5033">
        <v>10.15</v>
      </c>
      <c r="D5033">
        <v>10.59</v>
      </c>
      <c r="E5033">
        <v>10.029999999999999</v>
      </c>
      <c r="F5033">
        <v>10.14</v>
      </c>
      <c r="G5033">
        <v>4242417</v>
      </c>
      <c r="H5033">
        <v>10.253299999999999</v>
      </c>
    </row>
    <row r="5034" spans="1:8" x14ac:dyDescent="0.3">
      <c r="A5034" t="s">
        <v>559</v>
      </c>
      <c r="B5034" t="s">
        <v>91</v>
      </c>
      <c r="C5034">
        <v>9.1300000000000008</v>
      </c>
      <c r="D5034">
        <v>10.119999999999999</v>
      </c>
      <c r="E5034">
        <v>9.1300000000000008</v>
      </c>
      <c r="F5034">
        <v>9.67</v>
      </c>
      <c r="G5034">
        <v>3174847</v>
      </c>
      <c r="H5034">
        <v>9.64</v>
      </c>
    </row>
    <row r="5035" spans="1:8" x14ac:dyDescent="0.3">
      <c r="A5035" t="s">
        <v>559</v>
      </c>
      <c r="B5035" t="s">
        <v>93</v>
      </c>
      <c r="C5035">
        <v>9.67</v>
      </c>
      <c r="D5035">
        <v>10.28</v>
      </c>
      <c r="E5035">
        <v>9.48</v>
      </c>
      <c r="F5035">
        <v>10.28</v>
      </c>
      <c r="G5035">
        <v>6847549</v>
      </c>
      <c r="H5035">
        <v>10.013299999999999</v>
      </c>
    </row>
    <row r="5036" spans="1:8" x14ac:dyDescent="0.3">
      <c r="A5036" t="s">
        <v>559</v>
      </c>
      <c r="B5036" t="s">
        <v>711</v>
      </c>
      <c r="C5036">
        <v>10.31</v>
      </c>
      <c r="D5036">
        <v>10.61</v>
      </c>
      <c r="E5036">
        <v>10.01</v>
      </c>
      <c r="F5036">
        <v>10.050000000000001</v>
      </c>
      <c r="G5036">
        <v>5714407</v>
      </c>
      <c r="H5036">
        <v>10.2233</v>
      </c>
    </row>
    <row r="5037" spans="1:8" x14ac:dyDescent="0.3">
      <c r="A5037" t="s">
        <v>559</v>
      </c>
      <c r="B5037" t="s">
        <v>712</v>
      </c>
      <c r="C5037">
        <v>10.220000000000001</v>
      </c>
      <c r="D5037">
        <v>10.3</v>
      </c>
      <c r="E5037">
        <v>10</v>
      </c>
      <c r="F5037">
        <v>10.02</v>
      </c>
      <c r="G5037">
        <v>2048548</v>
      </c>
      <c r="H5037">
        <v>10.1067</v>
      </c>
    </row>
    <row r="5038" spans="1:8" x14ac:dyDescent="0.3">
      <c r="A5038" t="s">
        <v>559</v>
      </c>
      <c r="B5038" t="s">
        <v>162</v>
      </c>
      <c r="C5038">
        <v>10.02</v>
      </c>
      <c r="D5038">
        <v>10.85</v>
      </c>
      <c r="E5038">
        <v>9.8800000000000008</v>
      </c>
      <c r="F5038">
        <v>10.08</v>
      </c>
      <c r="G5038">
        <v>5443449</v>
      </c>
      <c r="H5038">
        <v>10.27</v>
      </c>
    </row>
    <row r="5039" spans="1:8" x14ac:dyDescent="0.3">
      <c r="A5039" t="s">
        <v>559</v>
      </c>
      <c r="B5039" t="s">
        <v>220</v>
      </c>
      <c r="C5039">
        <v>9.8699999999999992</v>
      </c>
      <c r="D5039">
        <v>10.06</v>
      </c>
      <c r="E5039">
        <v>9.58</v>
      </c>
      <c r="F5039">
        <v>9.86</v>
      </c>
      <c r="G5039">
        <v>2231185</v>
      </c>
      <c r="H5039">
        <v>9.8332999999999995</v>
      </c>
    </row>
    <row r="5040" spans="1:8" x14ac:dyDescent="0.3">
      <c r="A5040" t="s">
        <v>559</v>
      </c>
      <c r="B5040" t="s">
        <v>713</v>
      </c>
      <c r="C5040">
        <v>9.99</v>
      </c>
      <c r="D5040">
        <v>10.14</v>
      </c>
      <c r="E5040">
        <v>9.9600000000000009</v>
      </c>
      <c r="F5040">
        <v>10.09</v>
      </c>
      <c r="G5040">
        <v>2030376</v>
      </c>
      <c r="H5040">
        <v>10.0633</v>
      </c>
    </row>
    <row r="5041" spans="1:8" x14ac:dyDescent="0.3">
      <c r="A5041" t="s">
        <v>559</v>
      </c>
      <c r="B5041" t="s">
        <v>714</v>
      </c>
      <c r="C5041">
        <v>10.050000000000001</v>
      </c>
      <c r="D5041">
        <v>10.17</v>
      </c>
      <c r="E5041">
        <v>9.89</v>
      </c>
      <c r="F5041">
        <v>10</v>
      </c>
      <c r="G5041">
        <v>1511588</v>
      </c>
      <c r="H5041">
        <v>10.02</v>
      </c>
    </row>
    <row r="5042" spans="1:8" x14ac:dyDescent="0.3">
      <c r="A5042" t="s">
        <v>559</v>
      </c>
      <c r="B5042" t="s">
        <v>715</v>
      </c>
      <c r="C5042">
        <v>9.8800000000000008</v>
      </c>
      <c r="D5042">
        <v>10.039999999999999</v>
      </c>
      <c r="E5042">
        <v>9.8800000000000008</v>
      </c>
      <c r="F5042">
        <v>9.92</v>
      </c>
      <c r="G5042">
        <v>1358636</v>
      </c>
      <c r="H5042">
        <v>9.9466999999999999</v>
      </c>
    </row>
    <row r="5043" spans="1:8" x14ac:dyDescent="0.3">
      <c r="A5043" t="s">
        <v>559</v>
      </c>
      <c r="B5043" t="s">
        <v>235</v>
      </c>
      <c r="C5043">
        <v>9.82</v>
      </c>
      <c r="D5043">
        <v>9.89</v>
      </c>
      <c r="E5043">
        <v>9.68</v>
      </c>
      <c r="F5043">
        <v>9.6999999999999993</v>
      </c>
      <c r="G5043">
        <v>1520048</v>
      </c>
      <c r="H5043">
        <v>9.7567000000000004</v>
      </c>
    </row>
    <row r="5044" spans="1:8" x14ac:dyDescent="0.3">
      <c r="A5044" t="s">
        <v>559</v>
      </c>
      <c r="B5044" t="s">
        <v>259</v>
      </c>
      <c r="C5044">
        <v>9.7200000000000006</v>
      </c>
      <c r="D5044">
        <v>9.7899999999999991</v>
      </c>
      <c r="E5044">
        <v>9.61</v>
      </c>
      <c r="F5044">
        <v>9.64</v>
      </c>
      <c r="G5044">
        <v>1043549</v>
      </c>
      <c r="H5044">
        <v>9.68</v>
      </c>
    </row>
    <row r="5045" spans="1:8" x14ac:dyDescent="0.3">
      <c r="A5045" t="s">
        <v>559</v>
      </c>
      <c r="B5045" t="s">
        <v>716</v>
      </c>
      <c r="C5045">
        <v>9.67</v>
      </c>
      <c r="D5045">
        <v>9.83</v>
      </c>
      <c r="E5045">
        <v>9.67</v>
      </c>
      <c r="F5045">
        <v>9.81</v>
      </c>
      <c r="G5045">
        <v>1242530</v>
      </c>
      <c r="H5045">
        <v>9.77</v>
      </c>
    </row>
    <row r="5046" spans="1:8" x14ac:dyDescent="0.3">
      <c r="A5046" t="s">
        <v>559</v>
      </c>
      <c r="B5046" t="s">
        <v>269</v>
      </c>
      <c r="C5046">
        <v>9.81</v>
      </c>
      <c r="D5046">
        <v>10.07</v>
      </c>
      <c r="E5046">
        <v>9.76</v>
      </c>
      <c r="F5046">
        <v>9.76</v>
      </c>
      <c r="G5046">
        <v>2482172</v>
      </c>
      <c r="H5046">
        <v>9.8633000000000006</v>
      </c>
    </row>
    <row r="5047" spans="1:8" x14ac:dyDescent="0.3">
      <c r="A5047" t="s">
        <v>559</v>
      </c>
      <c r="B5047" t="s">
        <v>282</v>
      </c>
      <c r="C5047">
        <v>9.76</v>
      </c>
      <c r="D5047">
        <v>9.8000000000000007</v>
      </c>
      <c r="E5047">
        <v>9.67</v>
      </c>
      <c r="F5047">
        <v>9.76</v>
      </c>
      <c r="G5047">
        <v>538128</v>
      </c>
      <c r="H5047">
        <v>9.7432999999999996</v>
      </c>
    </row>
    <row r="5048" spans="1:8" x14ac:dyDescent="0.3">
      <c r="A5048" t="s">
        <v>559</v>
      </c>
      <c r="B5048" t="s">
        <v>717</v>
      </c>
      <c r="C5048">
        <v>9.6199999999999992</v>
      </c>
      <c r="D5048">
        <v>10.199999999999999</v>
      </c>
      <c r="E5048">
        <v>9.2899999999999991</v>
      </c>
      <c r="F5048">
        <v>10</v>
      </c>
      <c r="G5048">
        <v>3532837</v>
      </c>
      <c r="H5048">
        <v>9.83</v>
      </c>
    </row>
    <row r="5049" spans="1:8" x14ac:dyDescent="0.3">
      <c r="A5049" t="s">
        <v>559</v>
      </c>
      <c r="B5049" t="s">
        <v>285</v>
      </c>
      <c r="C5049">
        <v>9.85</v>
      </c>
      <c r="D5049">
        <v>9.93</v>
      </c>
      <c r="E5049">
        <v>9.5500000000000007</v>
      </c>
      <c r="F5049">
        <v>9.5500000000000007</v>
      </c>
      <c r="G5049">
        <v>1364437</v>
      </c>
      <c r="H5049">
        <v>9.6767000000000003</v>
      </c>
    </row>
    <row r="5050" spans="1:8" x14ac:dyDescent="0.3">
      <c r="A5050" t="s">
        <v>559</v>
      </c>
      <c r="B5050" t="s">
        <v>718</v>
      </c>
      <c r="C5050">
        <v>9.58</v>
      </c>
      <c r="D5050">
        <v>9.64</v>
      </c>
      <c r="E5050">
        <v>9.31</v>
      </c>
      <c r="F5050">
        <v>9.36</v>
      </c>
      <c r="G5050">
        <v>2015554</v>
      </c>
      <c r="H5050">
        <v>9.4367000000000001</v>
      </c>
    </row>
    <row r="5051" spans="1:8" x14ac:dyDescent="0.3">
      <c r="A5051" t="s">
        <v>559</v>
      </c>
      <c r="B5051" t="s">
        <v>291</v>
      </c>
      <c r="C5051">
        <v>9.3800000000000008</v>
      </c>
      <c r="D5051">
        <v>9.89</v>
      </c>
      <c r="E5051">
        <v>9.26</v>
      </c>
      <c r="F5051">
        <v>9.52</v>
      </c>
      <c r="G5051">
        <v>6410553</v>
      </c>
      <c r="H5051">
        <v>9.5566999999999993</v>
      </c>
    </row>
    <row r="5052" spans="1:8" x14ac:dyDescent="0.3">
      <c r="A5052" t="s">
        <v>559</v>
      </c>
      <c r="B5052" t="s">
        <v>295</v>
      </c>
      <c r="C5052">
        <v>9.49</v>
      </c>
      <c r="D5052">
        <v>9.56</v>
      </c>
      <c r="E5052">
        <v>9.02</v>
      </c>
      <c r="F5052">
        <v>9.08</v>
      </c>
      <c r="G5052">
        <v>1699204</v>
      </c>
      <c r="H5052">
        <v>9.2200000000000006</v>
      </c>
    </row>
    <row r="5053" spans="1:8" x14ac:dyDescent="0.3">
      <c r="A5053" t="s">
        <v>559</v>
      </c>
      <c r="B5053" t="s">
        <v>298</v>
      </c>
      <c r="C5053">
        <v>9.02</v>
      </c>
      <c r="D5053">
        <v>9.9600000000000009</v>
      </c>
      <c r="E5053">
        <v>8.92</v>
      </c>
      <c r="F5053">
        <v>9</v>
      </c>
      <c r="G5053">
        <v>1666469</v>
      </c>
      <c r="H5053">
        <v>9.2933000000000003</v>
      </c>
    </row>
    <row r="5054" spans="1:8" x14ac:dyDescent="0.3">
      <c r="A5054" t="s">
        <v>559</v>
      </c>
      <c r="B5054" t="s">
        <v>719</v>
      </c>
      <c r="C5054">
        <v>9</v>
      </c>
      <c r="D5054">
        <v>9.11</v>
      </c>
      <c r="E5054">
        <v>8.9700000000000006</v>
      </c>
      <c r="F5054">
        <v>9.0299999999999994</v>
      </c>
      <c r="G5054">
        <v>2120155</v>
      </c>
      <c r="H5054">
        <v>9.0366999999999997</v>
      </c>
    </row>
    <row r="5055" spans="1:8" x14ac:dyDescent="0.3">
      <c r="A5055" t="s">
        <v>559</v>
      </c>
      <c r="B5055" t="s">
        <v>720</v>
      </c>
      <c r="C5055">
        <v>9.11</v>
      </c>
      <c r="D5055">
        <v>9.27</v>
      </c>
      <c r="E5055">
        <v>9.1</v>
      </c>
      <c r="F5055">
        <v>9.2200000000000006</v>
      </c>
      <c r="G5055">
        <v>1566352</v>
      </c>
      <c r="H5055">
        <v>9.1966999999999999</v>
      </c>
    </row>
    <row r="5056" spans="1:8" x14ac:dyDescent="0.3">
      <c r="A5056" t="s">
        <v>559</v>
      </c>
      <c r="B5056" t="s">
        <v>721</v>
      </c>
      <c r="C5056">
        <v>9.18</v>
      </c>
      <c r="D5056">
        <v>9.27</v>
      </c>
      <c r="E5056">
        <v>8.8000000000000007</v>
      </c>
      <c r="F5056">
        <v>9.2200000000000006</v>
      </c>
      <c r="G5056">
        <v>1502163</v>
      </c>
      <c r="H5056">
        <v>9.0967000000000002</v>
      </c>
    </row>
    <row r="5057" spans="1:8" x14ac:dyDescent="0.3">
      <c r="A5057" t="s">
        <v>559</v>
      </c>
      <c r="B5057" t="s">
        <v>96</v>
      </c>
      <c r="C5057">
        <v>9.19</v>
      </c>
      <c r="D5057">
        <v>9.26</v>
      </c>
      <c r="E5057">
        <v>9.1199999999999992</v>
      </c>
      <c r="F5057">
        <v>9.14</v>
      </c>
      <c r="G5057">
        <v>1415086</v>
      </c>
      <c r="H5057">
        <v>9.1732999999999993</v>
      </c>
    </row>
    <row r="5058" spans="1:8" x14ac:dyDescent="0.3">
      <c r="A5058" t="s">
        <v>559</v>
      </c>
      <c r="B5058" t="s">
        <v>722</v>
      </c>
      <c r="C5058">
        <v>9.14</v>
      </c>
      <c r="D5058">
        <v>9.4600000000000009</v>
      </c>
      <c r="E5058">
        <v>9.14</v>
      </c>
      <c r="F5058">
        <v>9.3800000000000008</v>
      </c>
      <c r="G5058">
        <v>1770227</v>
      </c>
      <c r="H5058">
        <v>9.3267000000000007</v>
      </c>
    </row>
    <row r="5059" spans="1:8" x14ac:dyDescent="0.3">
      <c r="A5059" t="s">
        <v>559</v>
      </c>
      <c r="B5059" t="s">
        <v>164</v>
      </c>
      <c r="C5059">
        <v>9.3699999999999992</v>
      </c>
      <c r="D5059">
        <v>9.4600000000000009</v>
      </c>
      <c r="E5059">
        <v>8.9700000000000006</v>
      </c>
      <c r="F5059">
        <v>8.99</v>
      </c>
      <c r="G5059">
        <v>2217650</v>
      </c>
      <c r="H5059">
        <v>9.14</v>
      </c>
    </row>
    <row r="5060" spans="1:8" x14ac:dyDescent="0.3">
      <c r="A5060" t="s">
        <v>559</v>
      </c>
      <c r="B5060" t="s">
        <v>723</v>
      </c>
      <c r="C5060">
        <v>9.32</v>
      </c>
      <c r="D5060">
        <v>9.5399999999999991</v>
      </c>
      <c r="E5060">
        <v>9.2100000000000009</v>
      </c>
      <c r="F5060">
        <v>9.3800000000000008</v>
      </c>
      <c r="G5060">
        <v>2419029</v>
      </c>
      <c r="H5060">
        <v>9.3766999999999996</v>
      </c>
    </row>
    <row r="5061" spans="1:8" x14ac:dyDescent="0.3">
      <c r="A5061" t="s">
        <v>559</v>
      </c>
      <c r="B5061" t="s">
        <v>724</v>
      </c>
      <c r="C5061">
        <v>9.41</v>
      </c>
      <c r="D5061">
        <v>9.5399999999999991</v>
      </c>
      <c r="E5061">
        <v>9.2799999999999994</v>
      </c>
      <c r="F5061">
        <v>9.4499999999999993</v>
      </c>
      <c r="G5061">
        <v>1970863</v>
      </c>
      <c r="H5061">
        <v>9.4232999999999993</v>
      </c>
    </row>
    <row r="5062" spans="1:8" x14ac:dyDescent="0.3">
      <c r="A5062" t="s">
        <v>559</v>
      </c>
      <c r="B5062" t="s">
        <v>725</v>
      </c>
      <c r="C5062">
        <v>9.4499999999999993</v>
      </c>
      <c r="D5062">
        <v>9.6</v>
      </c>
      <c r="E5062">
        <v>9.4499999999999993</v>
      </c>
      <c r="F5062">
        <v>9.56</v>
      </c>
      <c r="G5062">
        <v>1509975</v>
      </c>
      <c r="H5062">
        <v>9.5366999999999997</v>
      </c>
    </row>
    <row r="5063" spans="1:8" x14ac:dyDescent="0.3">
      <c r="A5063" t="s">
        <v>559</v>
      </c>
      <c r="B5063" t="s">
        <v>242</v>
      </c>
      <c r="C5063">
        <v>9.48</v>
      </c>
      <c r="D5063">
        <v>9.5</v>
      </c>
      <c r="E5063">
        <v>9.2899999999999991</v>
      </c>
      <c r="F5063">
        <v>9.36</v>
      </c>
      <c r="G5063">
        <v>765517</v>
      </c>
      <c r="H5063">
        <v>9.3833000000000002</v>
      </c>
    </row>
    <row r="5064" spans="1:8" x14ac:dyDescent="0.3">
      <c r="A5064" t="s">
        <v>559</v>
      </c>
      <c r="B5064" t="s">
        <v>726</v>
      </c>
      <c r="C5064">
        <v>9.4</v>
      </c>
      <c r="D5064">
        <v>9.68</v>
      </c>
      <c r="E5064">
        <v>9.4</v>
      </c>
      <c r="F5064">
        <v>9.6199999999999992</v>
      </c>
      <c r="G5064">
        <v>2467650</v>
      </c>
      <c r="H5064">
        <v>9.5667000000000009</v>
      </c>
    </row>
    <row r="5065" spans="1:8" x14ac:dyDescent="0.3">
      <c r="A5065" t="s">
        <v>559</v>
      </c>
      <c r="B5065" t="s">
        <v>727</v>
      </c>
      <c r="C5065">
        <v>9.6199999999999992</v>
      </c>
      <c r="D5065">
        <v>9.68</v>
      </c>
      <c r="E5065">
        <v>9.43</v>
      </c>
      <c r="F5065">
        <v>9.6300000000000008</v>
      </c>
      <c r="G5065">
        <v>3198707</v>
      </c>
      <c r="H5065">
        <v>9.58</v>
      </c>
    </row>
    <row r="5066" spans="1:8" x14ac:dyDescent="0.3">
      <c r="A5066" t="s">
        <v>559</v>
      </c>
      <c r="B5066" t="s">
        <v>728</v>
      </c>
      <c r="C5066">
        <v>9.64</v>
      </c>
      <c r="D5066">
        <v>9.83</v>
      </c>
      <c r="E5066">
        <v>9.52</v>
      </c>
      <c r="F5066">
        <v>9.69</v>
      </c>
      <c r="G5066">
        <v>2493184</v>
      </c>
      <c r="H5066">
        <v>9.68</v>
      </c>
    </row>
    <row r="5067" spans="1:8" x14ac:dyDescent="0.3">
      <c r="A5067" t="s">
        <v>559</v>
      </c>
      <c r="B5067" t="s">
        <v>729</v>
      </c>
      <c r="C5067">
        <v>10.01</v>
      </c>
      <c r="D5067">
        <v>10.01</v>
      </c>
      <c r="E5067">
        <v>9.7100000000000009</v>
      </c>
      <c r="F5067">
        <v>9.8699999999999992</v>
      </c>
      <c r="G5067">
        <v>2970063</v>
      </c>
      <c r="H5067">
        <v>9.8633000000000006</v>
      </c>
    </row>
    <row r="5068" spans="1:8" x14ac:dyDescent="0.3">
      <c r="A5068" t="s">
        <v>559</v>
      </c>
      <c r="B5068" t="s">
        <v>730</v>
      </c>
      <c r="C5068">
        <v>9.83</v>
      </c>
      <c r="D5068">
        <v>10.51</v>
      </c>
      <c r="E5068">
        <v>9.68</v>
      </c>
      <c r="F5068">
        <v>10.28</v>
      </c>
      <c r="G5068">
        <v>7167824</v>
      </c>
      <c r="H5068">
        <v>10.156700000000001</v>
      </c>
    </row>
    <row r="5069" spans="1:8" x14ac:dyDescent="0.3">
      <c r="A5069" t="s">
        <v>559</v>
      </c>
      <c r="B5069" t="s">
        <v>731</v>
      </c>
      <c r="C5069">
        <v>10.58</v>
      </c>
      <c r="D5069">
        <v>11.3</v>
      </c>
      <c r="E5069">
        <v>10.34</v>
      </c>
      <c r="F5069">
        <v>10.6</v>
      </c>
      <c r="G5069">
        <v>17834740</v>
      </c>
      <c r="H5069">
        <v>10.746700000000001</v>
      </c>
    </row>
    <row r="5070" spans="1:8" x14ac:dyDescent="0.3">
      <c r="A5070" t="s">
        <v>559</v>
      </c>
      <c r="B5070" t="s">
        <v>732</v>
      </c>
      <c r="C5070">
        <v>10.75</v>
      </c>
      <c r="D5070">
        <v>10.83</v>
      </c>
      <c r="E5070">
        <v>10.15</v>
      </c>
      <c r="F5070">
        <v>10.15</v>
      </c>
      <c r="G5070">
        <v>6161073</v>
      </c>
      <c r="H5070">
        <v>10.3767</v>
      </c>
    </row>
    <row r="5071" spans="1:8" x14ac:dyDescent="0.3">
      <c r="A5071" t="s">
        <v>559</v>
      </c>
      <c r="B5071" t="s">
        <v>733</v>
      </c>
      <c r="C5071">
        <v>10.15</v>
      </c>
      <c r="D5071">
        <v>10.42</v>
      </c>
      <c r="E5071">
        <v>10.050000000000001</v>
      </c>
      <c r="F5071">
        <v>10.26</v>
      </c>
      <c r="G5071">
        <v>3402298</v>
      </c>
      <c r="H5071">
        <v>10.2433</v>
      </c>
    </row>
    <row r="5072" spans="1:8" x14ac:dyDescent="0.3">
      <c r="A5072" t="s">
        <v>559</v>
      </c>
      <c r="B5072" t="s">
        <v>734</v>
      </c>
      <c r="C5072">
        <v>10.3</v>
      </c>
      <c r="D5072">
        <v>10.95</v>
      </c>
      <c r="E5072">
        <v>10.17</v>
      </c>
      <c r="F5072">
        <v>10.74</v>
      </c>
      <c r="G5072">
        <v>7677880</v>
      </c>
      <c r="H5072">
        <v>10.62</v>
      </c>
    </row>
    <row r="5073" spans="1:8" x14ac:dyDescent="0.3">
      <c r="A5073" t="s">
        <v>559</v>
      </c>
      <c r="B5073" t="s">
        <v>735</v>
      </c>
      <c r="C5073">
        <v>10.66</v>
      </c>
      <c r="D5073">
        <v>11.27</v>
      </c>
      <c r="E5073">
        <v>10.54</v>
      </c>
      <c r="F5073">
        <v>10.77</v>
      </c>
      <c r="G5073">
        <v>4921795</v>
      </c>
      <c r="H5073">
        <v>10.86</v>
      </c>
    </row>
    <row r="5074" spans="1:8" x14ac:dyDescent="0.3">
      <c r="A5074" t="s">
        <v>560</v>
      </c>
      <c r="B5074" t="s">
        <v>696</v>
      </c>
      <c r="C5074">
        <v>4.4000000000000004</v>
      </c>
      <c r="D5074">
        <v>4.63</v>
      </c>
      <c r="E5074">
        <v>4.34</v>
      </c>
      <c r="F5074">
        <v>4.45</v>
      </c>
      <c r="G5074">
        <v>40265010</v>
      </c>
      <c r="H5074">
        <v>4.4733000000000001</v>
      </c>
    </row>
    <row r="5075" spans="1:8" x14ac:dyDescent="0.3">
      <c r="A5075" t="s">
        <v>560</v>
      </c>
      <c r="B5075" t="s">
        <v>697</v>
      </c>
      <c r="C5075">
        <v>4.47</v>
      </c>
      <c r="D5075">
        <v>4.8</v>
      </c>
      <c r="E5075">
        <v>4.4000000000000004</v>
      </c>
      <c r="F5075">
        <v>4.63</v>
      </c>
      <c r="G5075">
        <v>46065670</v>
      </c>
      <c r="H5075">
        <v>4.6100000000000003</v>
      </c>
    </row>
    <row r="5076" spans="1:8" x14ac:dyDescent="0.3">
      <c r="A5076" t="s">
        <v>560</v>
      </c>
      <c r="B5076" t="s">
        <v>698</v>
      </c>
      <c r="C5076">
        <v>4.6399999999999997</v>
      </c>
      <c r="D5076">
        <v>5.09</v>
      </c>
      <c r="E5076">
        <v>4.5999999999999996</v>
      </c>
      <c r="F5076">
        <v>4.9400000000000004</v>
      </c>
      <c r="G5076">
        <v>96571520</v>
      </c>
      <c r="H5076">
        <v>4.8766999999999996</v>
      </c>
    </row>
    <row r="5077" spans="1:8" x14ac:dyDescent="0.3">
      <c r="A5077" t="s">
        <v>560</v>
      </c>
      <c r="B5077" t="s">
        <v>699</v>
      </c>
      <c r="C5077">
        <v>4.9400000000000004</v>
      </c>
      <c r="D5077">
        <v>5.43</v>
      </c>
      <c r="E5077">
        <v>4.8600000000000003</v>
      </c>
      <c r="F5077">
        <v>5.43</v>
      </c>
      <c r="G5077">
        <v>128785300</v>
      </c>
      <c r="H5077">
        <v>5.24</v>
      </c>
    </row>
    <row r="5078" spans="1:8" x14ac:dyDescent="0.3">
      <c r="A5078" t="s">
        <v>560</v>
      </c>
      <c r="B5078" t="s">
        <v>700</v>
      </c>
      <c r="C5078">
        <v>5.44</v>
      </c>
      <c r="D5078">
        <v>5.95</v>
      </c>
      <c r="E5078">
        <v>5.42</v>
      </c>
      <c r="F5078">
        <v>5.82</v>
      </c>
      <c r="G5078">
        <v>130568800</v>
      </c>
      <c r="H5078">
        <v>5.73</v>
      </c>
    </row>
    <row r="5079" spans="1:8" x14ac:dyDescent="0.3">
      <c r="A5079" t="s">
        <v>560</v>
      </c>
      <c r="B5079" t="s">
        <v>77</v>
      </c>
      <c r="C5079">
        <v>5.84</v>
      </c>
      <c r="D5079">
        <v>6.4</v>
      </c>
      <c r="E5079">
        <v>5.84</v>
      </c>
      <c r="F5079">
        <v>6.4</v>
      </c>
      <c r="G5079">
        <v>117938400</v>
      </c>
      <c r="H5079">
        <v>6.2133000000000003</v>
      </c>
    </row>
    <row r="5080" spans="1:8" x14ac:dyDescent="0.3">
      <c r="A5080" t="s">
        <v>560</v>
      </c>
      <c r="B5080" t="s">
        <v>701</v>
      </c>
      <c r="C5080">
        <v>6.59</v>
      </c>
      <c r="D5080">
        <v>6.72</v>
      </c>
      <c r="E5080">
        <v>5.76</v>
      </c>
      <c r="F5080">
        <v>5.76</v>
      </c>
      <c r="G5080">
        <v>163498900</v>
      </c>
      <c r="H5080">
        <v>6.08</v>
      </c>
    </row>
    <row r="5081" spans="1:8" x14ac:dyDescent="0.3">
      <c r="A5081" t="s">
        <v>560</v>
      </c>
      <c r="B5081" t="s">
        <v>702</v>
      </c>
      <c r="C5081">
        <v>5.75</v>
      </c>
      <c r="D5081">
        <v>5.91</v>
      </c>
      <c r="E5081">
        <v>5.47</v>
      </c>
      <c r="F5081">
        <v>5.55</v>
      </c>
      <c r="G5081">
        <v>89201410</v>
      </c>
      <c r="H5081">
        <v>5.6433</v>
      </c>
    </row>
    <row r="5082" spans="1:8" x14ac:dyDescent="0.3">
      <c r="A5082" t="s">
        <v>560</v>
      </c>
      <c r="B5082" t="s">
        <v>139</v>
      </c>
      <c r="C5082">
        <v>5.57</v>
      </c>
      <c r="D5082">
        <v>6.1</v>
      </c>
      <c r="E5082">
        <v>5.49</v>
      </c>
      <c r="F5082">
        <v>6.1</v>
      </c>
      <c r="G5082">
        <v>134322700</v>
      </c>
      <c r="H5082">
        <v>5.8967000000000001</v>
      </c>
    </row>
    <row r="5083" spans="1:8" x14ac:dyDescent="0.3">
      <c r="A5083" t="s">
        <v>560</v>
      </c>
      <c r="B5083" t="s">
        <v>156</v>
      </c>
      <c r="C5083">
        <v>6.23</v>
      </c>
      <c r="D5083">
        <v>6.44</v>
      </c>
      <c r="E5083">
        <v>5.68</v>
      </c>
      <c r="F5083">
        <v>6</v>
      </c>
      <c r="G5083">
        <v>152256100</v>
      </c>
      <c r="H5083">
        <v>6.04</v>
      </c>
    </row>
    <row r="5084" spans="1:8" x14ac:dyDescent="0.3">
      <c r="A5084" t="s">
        <v>560</v>
      </c>
      <c r="B5084" t="s">
        <v>703</v>
      </c>
      <c r="C5084">
        <v>6.01</v>
      </c>
      <c r="D5084">
        <v>6.25</v>
      </c>
      <c r="E5084">
        <v>5.87</v>
      </c>
      <c r="F5084">
        <v>5.92</v>
      </c>
      <c r="G5084">
        <v>60999070</v>
      </c>
      <c r="H5084">
        <v>6.0133000000000001</v>
      </c>
    </row>
    <row r="5085" spans="1:8" x14ac:dyDescent="0.3">
      <c r="A5085" t="s">
        <v>560</v>
      </c>
      <c r="B5085" t="s">
        <v>223</v>
      </c>
      <c r="C5085">
        <v>5.92</v>
      </c>
      <c r="D5085">
        <v>5.95</v>
      </c>
      <c r="E5085">
        <v>5.67</v>
      </c>
      <c r="F5085">
        <v>5.72</v>
      </c>
      <c r="G5085">
        <v>44951770</v>
      </c>
      <c r="H5085">
        <v>5.78</v>
      </c>
    </row>
    <row r="5086" spans="1:8" x14ac:dyDescent="0.3">
      <c r="A5086" t="s">
        <v>560</v>
      </c>
      <c r="B5086" t="s">
        <v>228</v>
      </c>
      <c r="C5086">
        <v>5.65</v>
      </c>
      <c r="D5086">
        <v>5.93</v>
      </c>
      <c r="E5086">
        <v>5.65</v>
      </c>
      <c r="F5086">
        <v>5.77</v>
      </c>
      <c r="G5086">
        <v>34533930</v>
      </c>
      <c r="H5086">
        <v>5.7832999999999997</v>
      </c>
    </row>
    <row r="5087" spans="1:8" x14ac:dyDescent="0.3">
      <c r="A5087" t="s">
        <v>560</v>
      </c>
      <c r="B5087" t="s">
        <v>704</v>
      </c>
      <c r="C5087">
        <v>5.8</v>
      </c>
      <c r="D5087">
        <v>6.1</v>
      </c>
      <c r="E5087">
        <v>5.74</v>
      </c>
      <c r="F5087">
        <v>5.87</v>
      </c>
      <c r="G5087">
        <v>47063880</v>
      </c>
      <c r="H5087">
        <v>5.9032999999999998</v>
      </c>
    </row>
    <row r="5088" spans="1:8" x14ac:dyDescent="0.3">
      <c r="A5088" t="s">
        <v>560</v>
      </c>
      <c r="B5088" t="s">
        <v>705</v>
      </c>
      <c r="C5088">
        <v>5.87</v>
      </c>
      <c r="D5088">
        <v>6.45</v>
      </c>
      <c r="E5088">
        <v>5.78</v>
      </c>
      <c r="F5088">
        <v>6.45</v>
      </c>
      <c r="G5088">
        <v>108756000</v>
      </c>
      <c r="H5088">
        <v>6.2267000000000001</v>
      </c>
    </row>
    <row r="5089" spans="1:8" x14ac:dyDescent="0.3">
      <c r="A5089" t="s">
        <v>560</v>
      </c>
      <c r="B5089" t="s">
        <v>706</v>
      </c>
      <c r="C5089">
        <v>6.65</v>
      </c>
      <c r="D5089">
        <v>6.82</v>
      </c>
      <c r="E5089">
        <v>6.26</v>
      </c>
      <c r="F5089">
        <v>6.28</v>
      </c>
      <c r="G5089">
        <v>86986620</v>
      </c>
      <c r="H5089">
        <v>6.4532999999999996</v>
      </c>
    </row>
    <row r="5090" spans="1:8" x14ac:dyDescent="0.3">
      <c r="A5090" t="s">
        <v>560</v>
      </c>
      <c r="B5090" t="s">
        <v>265</v>
      </c>
      <c r="C5090">
        <v>6.3</v>
      </c>
      <c r="D5090">
        <v>6.47</v>
      </c>
      <c r="E5090">
        <v>6.15</v>
      </c>
      <c r="F5090">
        <v>6.46</v>
      </c>
      <c r="G5090">
        <v>52691080</v>
      </c>
      <c r="H5090">
        <v>6.36</v>
      </c>
    </row>
    <row r="5091" spans="1:8" x14ac:dyDescent="0.3">
      <c r="A5091" t="s">
        <v>560</v>
      </c>
      <c r="B5091" t="s">
        <v>707</v>
      </c>
      <c r="C5091">
        <v>6.45</v>
      </c>
      <c r="D5091">
        <v>6.46</v>
      </c>
      <c r="E5091">
        <v>6.14</v>
      </c>
      <c r="F5091">
        <v>6.14</v>
      </c>
      <c r="G5091">
        <v>32161400</v>
      </c>
      <c r="H5091">
        <v>6.2466999999999997</v>
      </c>
    </row>
    <row r="5092" spans="1:8" x14ac:dyDescent="0.3">
      <c r="A5092" t="s">
        <v>560</v>
      </c>
      <c r="B5092" t="s">
        <v>271</v>
      </c>
      <c r="C5092">
        <v>6.16</v>
      </c>
      <c r="D5092">
        <v>6.22</v>
      </c>
      <c r="E5092">
        <v>5.7</v>
      </c>
      <c r="F5092">
        <v>5.73</v>
      </c>
      <c r="G5092">
        <v>36249830</v>
      </c>
      <c r="H5092">
        <v>5.8833000000000002</v>
      </c>
    </row>
    <row r="5093" spans="1:8" x14ac:dyDescent="0.3">
      <c r="A5093" t="s">
        <v>560</v>
      </c>
      <c r="B5093" t="s">
        <v>708</v>
      </c>
      <c r="C5093">
        <v>5.73</v>
      </c>
      <c r="D5093">
        <v>6.05</v>
      </c>
      <c r="E5093">
        <v>5.72</v>
      </c>
      <c r="F5093">
        <v>5.83</v>
      </c>
      <c r="G5093">
        <v>35238260</v>
      </c>
      <c r="H5093">
        <v>5.8666999999999998</v>
      </c>
    </row>
    <row r="5094" spans="1:8" x14ac:dyDescent="0.3">
      <c r="A5094" t="s">
        <v>560</v>
      </c>
      <c r="B5094" t="s">
        <v>709</v>
      </c>
      <c r="C5094">
        <v>5.85</v>
      </c>
      <c r="D5094">
        <v>5.95</v>
      </c>
      <c r="E5094">
        <v>5.58</v>
      </c>
      <c r="F5094">
        <v>5.62</v>
      </c>
      <c r="G5094">
        <v>26469220</v>
      </c>
      <c r="H5094">
        <v>5.7167000000000003</v>
      </c>
    </row>
    <row r="5095" spans="1:8" x14ac:dyDescent="0.3">
      <c r="A5095" t="s">
        <v>560</v>
      </c>
      <c r="B5095" t="s">
        <v>283</v>
      </c>
      <c r="C5095">
        <v>5.62</v>
      </c>
      <c r="D5095">
        <v>5.69</v>
      </c>
      <c r="E5095">
        <v>5.35</v>
      </c>
      <c r="F5095">
        <v>5.48</v>
      </c>
      <c r="G5095">
        <v>20527430</v>
      </c>
      <c r="H5095">
        <v>5.5067000000000004</v>
      </c>
    </row>
    <row r="5096" spans="1:8" x14ac:dyDescent="0.3">
      <c r="A5096" t="s">
        <v>560</v>
      </c>
      <c r="B5096" t="s">
        <v>290</v>
      </c>
      <c r="C5096">
        <v>5.48</v>
      </c>
      <c r="D5096">
        <v>5.82</v>
      </c>
      <c r="E5096">
        <v>5.3</v>
      </c>
      <c r="F5096">
        <v>5.39</v>
      </c>
      <c r="G5096">
        <v>37476930</v>
      </c>
      <c r="H5096">
        <v>5.5033000000000003</v>
      </c>
    </row>
    <row r="5097" spans="1:8" x14ac:dyDescent="0.3">
      <c r="A5097" t="s">
        <v>560</v>
      </c>
      <c r="B5097" t="s">
        <v>710</v>
      </c>
      <c r="C5097">
        <v>5.4</v>
      </c>
      <c r="D5097">
        <v>5.42</v>
      </c>
      <c r="E5097">
        <v>5.14</v>
      </c>
      <c r="F5097">
        <v>5.16</v>
      </c>
      <c r="G5097">
        <v>24815060</v>
      </c>
      <c r="H5097">
        <v>5.24</v>
      </c>
    </row>
    <row r="5098" spans="1:8" x14ac:dyDescent="0.3">
      <c r="A5098" t="s">
        <v>560</v>
      </c>
      <c r="B5098" t="s">
        <v>512</v>
      </c>
      <c r="C5098">
        <v>5.16</v>
      </c>
      <c r="D5098">
        <v>5.3</v>
      </c>
      <c r="E5098">
        <v>4.9400000000000004</v>
      </c>
      <c r="F5098">
        <v>4.99</v>
      </c>
      <c r="G5098">
        <v>20814460</v>
      </c>
      <c r="H5098">
        <v>5.0766999999999998</v>
      </c>
    </row>
    <row r="5099" spans="1:8" x14ac:dyDescent="0.3">
      <c r="A5099" t="s">
        <v>560</v>
      </c>
      <c r="B5099" t="s">
        <v>91</v>
      </c>
      <c r="C5099">
        <v>4.5</v>
      </c>
      <c r="D5099">
        <v>4.8099999999999996</v>
      </c>
      <c r="E5099">
        <v>4.5</v>
      </c>
      <c r="F5099">
        <v>4.8</v>
      </c>
      <c r="G5099">
        <v>19638440</v>
      </c>
      <c r="H5099">
        <v>4.7032999999999996</v>
      </c>
    </row>
    <row r="5100" spans="1:8" x14ac:dyDescent="0.3">
      <c r="A5100" t="s">
        <v>560</v>
      </c>
      <c r="B5100" t="s">
        <v>93</v>
      </c>
      <c r="C5100">
        <v>4.72</v>
      </c>
      <c r="D5100">
        <v>4.9400000000000004</v>
      </c>
      <c r="E5100">
        <v>4.6100000000000003</v>
      </c>
      <c r="F5100">
        <v>4.6100000000000003</v>
      </c>
      <c r="G5100">
        <v>18130450</v>
      </c>
      <c r="H5100">
        <v>4.72</v>
      </c>
    </row>
    <row r="5101" spans="1:8" x14ac:dyDescent="0.3">
      <c r="A5101" t="s">
        <v>560</v>
      </c>
      <c r="B5101" t="s">
        <v>711</v>
      </c>
      <c r="C5101">
        <v>4.6100000000000003</v>
      </c>
      <c r="D5101">
        <v>4.8499999999999996</v>
      </c>
      <c r="E5101">
        <v>4.57</v>
      </c>
      <c r="F5101">
        <v>4.6399999999999997</v>
      </c>
      <c r="G5101">
        <v>22905790</v>
      </c>
      <c r="H5101">
        <v>4.6867000000000001</v>
      </c>
    </row>
    <row r="5102" spans="1:8" x14ac:dyDescent="0.3">
      <c r="A5102" t="s">
        <v>560</v>
      </c>
      <c r="B5102" t="s">
        <v>712</v>
      </c>
      <c r="C5102">
        <v>4.6399999999999997</v>
      </c>
      <c r="D5102">
        <v>4.79</v>
      </c>
      <c r="E5102">
        <v>4.6399999999999997</v>
      </c>
      <c r="F5102">
        <v>4.74</v>
      </c>
      <c r="G5102">
        <v>15775530</v>
      </c>
      <c r="H5102">
        <v>4.7233000000000001</v>
      </c>
    </row>
    <row r="5103" spans="1:8" x14ac:dyDescent="0.3">
      <c r="A5103" t="s">
        <v>560</v>
      </c>
      <c r="B5103" t="s">
        <v>162</v>
      </c>
      <c r="C5103">
        <v>4.74</v>
      </c>
      <c r="D5103">
        <v>4.8</v>
      </c>
      <c r="E5103">
        <v>4.57</v>
      </c>
      <c r="F5103">
        <v>4.5999999999999996</v>
      </c>
      <c r="G5103">
        <v>12487780</v>
      </c>
      <c r="H5103">
        <v>4.6566999999999998</v>
      </c>
    </row>
    <row r="5104" spans="1:8" x14ac:dyDescent="0.3">
      <c r="A5104" t="s">
        <v>560</v>
      </c>
      <c r="B5104" t="s">
        <v>220</v>
      </c>
      <c r="C5104">
        <v>4.5599999999999996</v>
      </c>
      <c r="D5104">
        <v>4.6100000000000003</v>
      </c>
      <c r="E5104">
        <v>4.42</v>
      </c>
      <c r="F5104">
        <v>4.5199999999999996</v>
      </c>
      <c r="G5104">
        <v>15037460</v>
      </c>
      <c r="H5104">
        <v>4.5167000000000002</v>
      </c>
    </row>
    <row r="5105" spans="1:8" x14ac:dyDescent="0.3">
      <c r="A5105" t="s">
        <v>560</v>
      </c>
      <c r="B5105" t="s">
        <v>713</v>
      </c>
      <c r="C5105">
        <v>4.6100000000000003</v>
      </c>
      <c r="D5105">
        <v>4.74</v>
      </c>
      <c r="E5105">
        <v>4.5599999999999996</v>
      </c>
      <c r="F5105">
        <v>4.68</v>
      </c>
      <c r="G5105">
        <v>14786800</v>
      </c>
      <c r="H5105">
        <v>4.66</v>
      </c>
    </row>
    <row r="5106" spans="1:8" x14ac:dyDescent="0.3">
      <c r="A5106" t="s">
        <v>560</v>
      </c>
      <c r="B5106" t="s">
        <v>714</v>
      </c>
      <c r="C5106">
        <v>4.7</v>
      </c>
      <c r="D5106">
        <v>5.01</v>
      </c>
      <c r="E5106">
        <v>4.6900000000000004</v>
      </c>
      <c r="F5106">
        <v>4.8099999999999996</v>
      </c>
      <c r="G5106">
        <v>26194600</v>
      </c>
      <c r="H5106">
        <v>4.8367000000000004</v>
      </c>
    </row>
    <row r="5107" spans="1:8" x14ac:dyDescent="0.3">
      <c r="A5107" t="s">
        <v>560</v>
      </c>
      <c r="B5107" t="s">
        <v>715</v>
      </c>
      <c r="C5107">
        <v>4.8</v>
      </c>
      <c r="D5107">
        <v>4.8</v>
      </c>
      <c r="E5107">
        <v>4.7</v>
      </c>
      <c r="F5107">
        <v>4.75</v>
      </c>
      <c r="G5107">
        <v>13197030</v>
      </c>
      <c r="H5107">
        <v>4.75</v>
      </c>
    </row>
    <row r="5108" spans="1:8" x14ac:dyDescent="0.3">
      <c r="A5108" t="s">
        <v>560</v>
      </c>
      <c r="B5108" t="s">
        <v>235</v>
      </c>
      <c r="C5108">
        <v>4.74</v>
      </c>
      <c r="D5108">
        <v>4.74</v>
      </c>
      <c r="E5108">
        <v>4.5999999999999996</v>
      </c>
      <c r="F5108">
        <v>4.66</v>
      </c>
      <c r="G5108">
        <v>8121989</v>
      </c>
      <c r="H5108">
        <v>4.6666999999999996</v>
      </c>
    </row>
    <row r="5109" spans="1:8" x14ac:dyDescent="0.3">
      <c r="A5109" t="s">
        <v>560</v>
      </c>
      <c r="B5109" t="s">
        <v>259</v>
      </c>
      <c r="C5109">
        <v>4.7</v>
      </c>
      <c r="D5109">
        <v>4.75</v>
      </c>
      <c r="E5109">
        <v>4.57</v>
      </c>
      <c r="F5109">
        <v>4.57</v>
      </c>
      <c r="G5109">
        <v>10038500</v>
      </c>
      <c r="H5109">
        <v>4.63</v>
      </c>
    </row>
    <row r="5110" spans="1:8" x14ac:dyDescent="0.3">
      <c r="A5110" t="s">
        <v>560</v>
      </c>
      <c r="B5110" t="s">
        <v>716</v>
      </c>
      <c r="C5110">
        <v>4.59</v>
      </c>
      <c r="D5110">
        <v>4.7</v>
      </c>
      <c r="E5110">
        <v>4.59</v>
      </c>
      <c r="F5110">
        <v>4.67</v>
      </c>
      <c r="G5110">
        <v>12326140</v>
      </c>
      <c r="H5110">
        <v>4.6532999999999998</v>
      </c>
    </row>
    <row r="5111" spans="1:8" x14ac:dyDescent="0.3">
      <c r="A5111" t="s">
        <v>560</v>
      </c>
      <c r="B5111" t="s">
        <v>269</v>
      </c>
      <c r="C5111">
        <v>4.7</v>
      </c>
      <c r="D5111">
        <v>4.72</v>
      </c>
      <c r="E5111">
        <v>4.5999999999999996</v>
      </c>
      <c r="F5111">
        <v>4.5999999999999996</v>
      </c>
      <c r="G5111">
        <v>9149393</v>
      </c>
      <c r="H5111">
        <v>4.6399999999999997</v>
      </c>
    </row>
    <row r="5112" spans="1:8" x14ac:dyDescent="0.3">
      <c r="A5112" t="s">
        <v>560</v>
      </c>
      <c r="B5112" t="s">
        <v>282</v>
      </c>
      <c r="C5112">
        <v>4.5999999999999996</v>
      </c>
      <c r="D5112">
        <v>4.62</v>
      </c>
      <c r="E5112">
        <v>4.53</v>
      </c>
      <c r="F5112">
        <v>4.57</v>
      </c>
      <c r="G5112">
        <v>4293780</v>
      </c>
      <c r="H5112">
        <v>4.5732999999999997</v>
      </c>
    </row>
    <row r="5113" spans="1:8" x14ac:dyDescent="0.3">
      <c r="A5113" t="s">
        <v>560</v>
      </c>
      <c r="B5113" t="s">
        <v>717</v>
      </c>
      <c r="C5113">
        <v>4.58</v>
      </c>
      <c r="D5113">
        <v>4.71</v>
      </c>
      <c r="E5113">
        <v>4.3600000000000003</v>
      </c>
      <c r="F5113">
        <v>4.6500000000000004</v>
      </c>
      <c r="G5113">
        <v>22766060</v>
      </c>
      <c r="H5113">
        <v>4.5732999999999997</v>
      </c>
    </row>
    <row r="5114" spans="1:8" x14ac:dyDescent="0.3">
      <c r="A5114" t="s">
        <v>560</v>
      </c>
      <c r="B5114" t="s">
        <v>285</v>
      </c>
      <c r="C5114">
        <v>4.66</v>
      </c>
      <c r="D5114">
        <v>4.66</v>
      </c>
      <c r="E5114">
        <v>4.54</v>
      </c>
      <c r="F5114">
        <v>4.5599999999999996</v>
      </c>
      <c r="G5114">
        <v>10858490</v>
      </c>
      <c r="H5114">
        <v>4.5867000000000004</v>
      </c>
    </row>
    <row r="5115" spans="1:8" x14ac:dyDescent="0.3">
      <c r="A5115" t="s">
        <v>560</v>
      </c>
      <c r="B5115" t="s">
        <v>718</v>
      </c>
      <c r="C5115">
        <v>4.59</v>
      </c>
      <c r="D5115">
        <v>4.67</v>
      </c>
      <c r="E5115">
        <v>4.55</v>
      </c>
      <c r="F5115">
        <v>4.5599999999999996</v>
      </c>
      <c r="G5115">
        <v>10920000</v>
      </c>
      <c r="H5115">
        <v>4.5933000000000002</v>
      </c>
    </row>
    <row r="5116" spans="1:8" x14ac:dyDescent="0.3">
      <c r="A5116" t="s">
        <v>560</v>
      </c>
      <c r="B5116" t="s">
        <v>291</v>
      </c>
      <c r="C5116">
        <v>4.62</v>
      </c>
      <c r="D5116">
        <v>5.01</v>
      </c>
      <c r="E5116">
        <v>4.58</v>
      </c>
      <c r="F5116">
        <v>5.01</v>
      </c>
      <c r="G5116">
        <v>57871920</v>
      </c>
      <c r="H5116">
        <v>4.8666999999999998</v>
      </c>
    </row>
    <row r="5117" spans="1:8" x14ac:dyDescent="0.3">
      <c r="A5117" t="s">
        <v>560</v>
      </c>
      <c r="B5117" t="s">
        <v>295</v>
      </c>
      <c r="C5117">
        <v>5.1100000000000003</v>
      </c>
      <c r="D5117">
        <v>5.51</v>
      </c>
      <c r="E5117">
        <v>4.9800000000000004</v>
      </c>
      <c r="F5117">
        <v>5.05</v>
      </c>
      <c r="G5117">
        <v>107003200</v>
      </c>
      <c r="H5117">
        <v>5.18</v>
      </c>
    </row>
    <row r="5118" spans="1:8" x14ac:dyDescent="0.3">
      <c r="A5118" t="s">
        <v>560</v>
      </c>
      <c r="B5118" t="s">
        <v>298</v>
      </c>
      <c r="C5118">
        <v>4.87</v>
      </c>
      <c r="D5118">
        <v>5.18</v>
      </c>
      <c r="E5118">
        <v>4.79</v>
      </c>
      <c r="F5118">
        <v>4.8</v>
      </c>
      <c r="G5118">
        <v>35706490</v>
      </c>
      <c r="H5118">
        <v>4.9233000000000002</v>
      </c>
    </row>
    <row r="5119" spans="1:8" x14ac:dyDescent="0.3">
      <c r="A5119" t="s">
        <v>560</v>
      </c>
      <c r="B5119" t="s">
        <v>719</v>
      </c>
      <c r="C5119">
        <v>4.8099999999999996</v>
      </c>
      <c r="D5119">
        <v>4.8600000000000003</v>
      </c>
      <c r="E5119">
        <v>4.75</v>
      </c>
      <c r="F5119">
        <v>4.7699999999999996</v>
      </c>
      <c r="G5119">
        <v>13350190</v>
      </c>
      <c r="H5119">
        <v>4.7933000000000003</v>
      </c>
    </row>
    <row r="5120" spans="1:8" x14ac:dyDescent="0.3">
      <c r="A5120" t="s">
        <v>560</v>
      </c>
      <c r="B5120" t="s">
        <v>720</v>
      </c>
      <c r="C5120">
        <v>4.8099999999999996</v>
      </c>
      <c r="D5120">
        <v>5.13</v>
      </c>
      <c r="E5120">
        <v>4.8</v>
      </c>
      <c r="F5120">
        <v>4.9000000000000004</v>
      </c>
      <c r="G5120">
        <v>43351900</v>
      </c>
      <c r="H5120">
        <v>4.9432999999999998</v>
      </c>
    </row>
    <row r="5121" spans="1:8" x14ac:dyDescent="0.3">
      <c r="A5121" t="s">
        <v>560</v>
      </c>
      <c r="B5121" t="s">
        <v>721</v>
      </c>
      <c r="C5121">
        <v>4.96</v>
      </c>
      <c r="D5121">
        <v>5.28</v>
      </c>
      <c r="E5121">
        <v>4.95</v>
      </c>
      <c r="F5121">
        <v>5.0599999999999996</v>
      </c>
      <c r="G5121">
        <v>53715020</v>
      </c>
      <c r="H5121">
        <v>5.0967000000000002</v>
      </c>
    </row>
    <row r="5122" spans="1:8" x14ac:dyDescent="0.3">
      <c r="A5122" t="s">
        <v>560</v>
      </c>
      <c r="B5122" t="s">
        <v>96</v>
      </c>
      <c r="C5122">
        <v>5.14</v>
      </c>
      <c r="D5122">
        <v>5.28</v>
      </c>
      <c r="E5122">
        <v>4.9000000000000004</v>
      </c>
      <c r="F5122">
        <v>5.05</v>
      </c>
      <c r="G5122">
        <v>36298560</v>
      </c>
      <c r="H5122">
        <v>5.0766999999999998</v>
      </c>
    </row>
    <row r="5123" spans="1:8" x14ac:dyDescent="0.3">
      <c r="A5123" t="s">
        <v>560</v>
      </c>
      <c r="B5123" t="s">
        <v>722</v>
      </c>
      <c r="C5123">
        <v>5.05</v>
      </c>
      <c r="D5123">
        <v>5.15</v>
      </c>
      <c r="E5123">
        <v>5.0199999999999996</v>
      </c>
      <c r="F5123">
        <v>5.03</v>
      </c>
      <c r="G5123">
        <v>18769770</v>
      </c>
      <c r="H5123">
        <v>5.0667</v>
      </c>
    </row>
    <row r="5124" spans="1:8" x14ac:dyDescent="0.3">
      <c r="A5124" t="s">
        <v>560</v>
      </c>
      <c r="B5124" t="s">
        <v>164</v>
      </c>
      <c r="C5124">
        <v>5.0599999999999996</v>
      </c>
      <c r="D5124">
        <v>5.09</v>
      </c>
      <c r="E5124">
        <v>4.8499999999999996</v>
      </c>
      <c r="F5124">
        <v>4.8499999999999996</v>
      </c>
      <c r="G5124">
        <v>18176870</v>
      </c>
      <c r="H5124">
        <v>4.93</v>
      </c>
    </row>
    <row r="5125" spans="1:8" x14ac:dyDescent="0.3">
      <c r="A5125" t="s">
        <v>560</v>
      </c>
      <c r="B5125" t="s">
        <v>723</v>
      </c>
      <c r="C5125">
        <v>5.01</v>
      </c>
      <c r="D5125">
        <v>5.07</v>
      </c>
      <c r="E5125">
        <v>4.9800000000000004</v>
      </c>
      <c r="F5125">
        <v>4.9800000000000004</v>
      </c>
      <c r="G5125">
        <v>12858280</v>
      </c>
      <c r="H5125">
        <v>5.01</v>
      </c>
    </row>
    <row r="5126" spans="1:8" x14ac:dyDescent="0.3">
      <c r="A5126" t="s">
        <v>560</v>
      </c>
      <c r="B5126" t="s">
        <v>724</v>
      </c>
      <c r="C5126">
        <v>4.9800000000000004</v>
      </c>
      <c r="D5126">
        <v>5.23</v>
      </c>
      <c r="E5126">
        <v>4.96</v>
      </c>
      <c r="F5126">
        <v>5.0599999999999996</v>
      </c>
      <c r="G5126">
        <v>30290820</v>
      </c>
      <c r="H5126">
        <v>5.0833000000000004</v>
      </c>
    </row>
    <row r="5127" spans="1:8" x14ac:dyDescent="0.3">
      <c r="A5127" t="s">
        <v>560</v>
      </c>
      <c r="B5127" t="s">
        <v>725</v>
      </c>
      <c r="C5127">
        <v>5.07</v>
      </c>
      <c r="D5127">
        <v>5.2</v>
      </c>
      <c r="E5127">
        <v>5.05</v>
      </c>
      <c r="F5127">
        <v>5.0599999999999996</v>
      </c>
      <c r="G5127">
        <v>23059310</v>
      </c>
      <c r="H5127">
        <v>5.1032999999999999</v>
      </c>
    </row>
    <row r="5128" spans="1:8" x14ac:dyDescent="0.3">
      <c r="A5128" t="s">
        <v>560</v>
      </c>
      <c r="B5128" t="s">
        <v>242</v>
      </c>
      <c r="C5128">
        <v>5.03</v>
      </c>
      <c r="D5128">
        <v>5.03</v>
      </c>
      <c r="E5128">
        <v>4.91</v>
      </c>
      <c r="F5128">
        <v>4.96</v>
      </c>
      <c r="G5128">
        <v>14778770</v>
      </c>
      <c r="H5128">
        <v>4.9667000000000003</v>
      </c>
    </row>
    <row r="5129" spans="1:8" x14ac:dyDescent="0.3">
      <c r="A5129" t="s">
        <v>560</v>
      </c>
      <c r="B5129" t="s">
        <v>726</v>
      </c>
      <c r="C5129">
        <v>4.97</v>
      </c>
      <c r="D5129">
        <v>5.1100000000000003</v>
      </c>
      <c r="E5129">
        <v>4.96</v>
      </c>
      <c r="F5129">
        <v>5.04</v>
      </c>
      <c r="G5129">
        <v>18732660</v>
      </c>
      <c r="H5129">
        <v>5.0366999999999997</v>
      </c>
    </row>
    <row r="5130" spans="1:8" x14ac:dyDescent="0.3">
      <c r="A5130" t="s">
        <v>560</v>
      </c>
      <c r="B5130" t="s">
        <v>727</v>
      </c>
      <c r="C5130">
        <v>5.04</v>
      </c>
      <c r="D5130">
        <v>5.24</v>
      </c>
      <c r="E5130">
        <v>5.0199999999999996</v>
      </c>
      <c r="F5130">
        <v>5.04</v>
      </c>
      <c r="G5130">
        <v>37137740</v>
      </c>
      <c r="H5130">
        <v>5.0999999999999996</v>
      </c>
    </row>
    <row r="5131" spans="1:8" x14ac:dyDescent="0.3">
      <c r="A5131" t="s">
        <v>560</v>
      </c>
      <c r="B5131" t="s">
        <v>728</v>
      </c>
      <c r="C5131">
        <v>5.0599999999999996</v>
      </c>
      <c r="D5131">
        <v>5.09</v>
      </c>
      <c r="E5131">
        <v>4.93</v>
      </c>
      <c r="F5131">
        <v>5.0199999999999996</v>
      </c>
      <c r="G5131">
        <v>24391100</v>
      </c>
      <c r="H5131">
        <v>5.0133000000000001</v>
      </c>
    </row>
    <row r="5132" spans="1:8" x14ac:dyDescent="0.3">
      <c r="A5132" t="s">
        <v>560</v>
      </c>
      <c r="B5132" t="s">
        <v>729</v>
      </c>
      <c r="C5132">
        <v>5.01</v>
      </c>
      <c r="D5132">
        <v>5.23</v>
      </c>
      <c r="E5132">
        <v>5</v>
      </c>
      <c r="F5132">
        <v>5.16</v>
      </c>
      <c r="G5132">
        <v>47114840</v>
      </c>
      <c r="H5132">
        <v>5.13</v>
      </c>
    </row>
    <row r="5133" spans="1:8" x14ac:dyDescent="0.3">
      <c r="A5133" t="s">
        <v>560</v>
      </c>
      <c r="B5133" t="s">
        <v>730</v>
      </c>
      <c r="C5133">
        <v>5.13</v>
      </c>
      <c r="D5133">
        <v>5.41</v>
      </c>
      <c r="E5133">
        <v>5.0999999999999996</v>
      </c>
      <c r="F5133">
        <v>5.25</v>
      </c>
      <c r="G5133">
        <v>45256830</v>
      </c>
      <c r="H5133">
        <v>5.2533000000000003</v>
      </c>
    </row>
    <row r="5134" spans="1:8" x14ac:dyDescent="0.3">
      <c r="A5134" t="s">
        <v>560</v>
      </c>
      <c r="B5134" t="s">
        <v>731</v>
      </c>
      <c r="C5134">
        <v>5.27</v>
      </c>
      <c r="D5134">
        <v>5.36</v>
      </c>
      <c r="E5134">
        <v>5.05</v>
      </c>
      <c r="F5134">
        <v>5.05</v>
      </c>
      <c r="G5134">
        <v>30284840</v>
      </c>
      <c r="H5134">
        <v>5.1532999999999998</v>
      </c>
    </row>
    <row r="5135" spans="1:8" x14ac:dyDescent="0.3">
      <c r="A5135" t="s">
        <v>560</v>
      </c>
      <c r="B5135" t="s">
        <v>732</v>
      </c>
      <c r="C5135">
        <v>5.08</v>
      </c>
      <c r="D5135">
        <v>5.1100000000000003</v>
      </c>
      <c r="E5135">
        <v>4.96</v>
      </c>
      <c r="F5135">
        <v>5</v>
      </c>
      <c r="G5135">
        <v>19196650</v>
      </c>
      <c r="H5135">
        <v>5.0232999999999999</v>
      </c>
    </row>
    <row r="5136" spans="1:8" x14ac:dyDescent="0.3">
      <c r="A5136" t="s">
        <v>560</v>
      </c>
      <c r="B5136" t="s">
        <v>733</v>
      </c>
      <c r="C5136">
        <v>5</v>
      </c>
      <c r="D5136">
        <v>5.03</v>
      </c>
      <c r="E5136">
        <v>4.91</v>
      </c>
      <c r="F5136">
        <v>4.95</v>
      </c>
      <c r="G5136">
        <v>12219780</v>
      </c>
      <c r="H5136">
        <v>4.9633000000000003</v>
      </c>
    </row>
    <row r="5137" spans="1:8" x14ac:dyDescent="0.3">
      <c r="A5137" t="s">
        <v>560</v>
      </c>
      <c r="B5137" t="s">
        <v>734</v>
      </c>
      <c r="C5137">
        <v>4.95</v>
      </c>
      <c r="D5137">
        <v>5.04</v>
      </c>
      <c r="E5137">
        <v>4.9400000000000004</v>
      </c>
      <c r="F5137">
        <v>4.96</v>
      </c>
      <c r="G5137">
        <v>16603680</v>
      </c>
      <c r="H5137">
        <v>4.9800000000000004</v>
      </c>
    </row>
    <row r="5138" spans="1:8" x14ac:dyDescent="0.3">
      <c r="A5138" t="s">
        <v>560</v>
      </c>
      <c r="B5138" t="s">
        <v>735</v>
      </c>
      <c r="C5138">
        <v>4.99</v>
      </c>
      <c r="D5138">
        <v>5.0199999999999996</v>
      </c>
      <c r="E5138">
        <v>4.8600000000000003</v>
      </c>
      <c r="F5138">
        <v>4.87</v>
      </c>
      <c r="G5138">
        <v>10032485</v>
      </c>
      <c r="H5138">
        <v>4.9166999999999996</v>
      </c>
    </row>
    <row r="5139" spans="1:8" x14ac:dyDescent="0.3">
      <c r="A5139" t="s">
        <v>239</v>
      </c>
      <c r="B5139" t="s">
        <v>696</v>
      </c>
      <c r="C5139">
        <v>11.51</v>
      </c>
      <c r="D5139">
        <v>11.86</v>
      </c>
      <c r="E5139">
        <v>11.43</v>
      </c>
      <c r="F5139">
        <v>11.8</v>
      </c>
      <c r="G5139">
        <v>6898665</v>
      </c>
      <c r="H5139">
        <v>11.6967</v>
      </c>
    </row>
    <row r="5140" spans="1:8" x14ac:dyDescent="0.3">
      <c r="A5140" t="s">
        <v>239</v>
      </c>
      <c r="B5140" t="s">
        <v>697</v>
      </c>
      <c r="C5140">
        <v>11.79</v>
      </c>
      <c r="D5140">
        <v>12.45</v>
      </c>
      <c r="E5140">
        <v>11.65</v>
      </c>
      <c r="F5140">
        <v>12.2</v>
      </c>
      <c r="G5140">
        <v>14031760</v>
      </c>
      <c r="H5140">
        <v>12.1</v>
      </c>
    </row>
    <row r="5141" spans="1:8" x14ac:dyDescent="0.3">
      <c r="A5141" t="s">
        <v>239</v>
      </c>
      <c r="B5141" t="s">
        <v>698</v>
      </c>
      <c r="C5141">
        <v>12.34</v>
      </c>
      <c r="D5141">
        <v>12.38</v>
      </c>
      <c r="E5141">
        <v>12.12</v>
      </c>
      <c r="F5141">
        <v>12.23</v>
      </c>
      <c r="G5141">
        <v>9815476</v>
      </c>
      <c r="H5141">
        <v>12.2433</v>
      </c>
    </row>
    <row r="5142" spans="1:8" x14ac:dyDescent="0.3">
      <c r="A5142" t="s">
        <v>239</v>
      </c>
      <c r="B5142" t="s">
        <v>699</v>
      </c>
      <c r="C5142">
        <v>12.24</v>
      </c>
      <c r="D5142">
        <v>12.69</v>
      </c>
      <c r="E5142">
        <v>11.98</v>
      </c>
      <c r="F5142">
        <v>12.37</v>
      </c>
      <c r="G5142">
        <v>10721230</v>
      </c>
      <c r="H5142">
        <v>12.3467</v>
      </c>
    </row>
    <row r="5143" spans="1:8" x14ac:dyDescent="0.3">
      <c r="A5143" t="s">
        <v>239</v>
      </c>
      <c r="B5143" t="s">
        <v>700</v>
      </c>
      <c r="C5143">
        <v>12.37</v>
      </c>
      <c r="D5143">
        <v>12.46</v>
      </c>
      <c r="E5143">
        <v>12.01</v>
      </c>
      <c r="F5143">
        <v>12.32</v>
      </c>
      <c r="G5143">
        <v>6695988</v>
      </c>
      <c r="H5143">
        <v>12.263299999999999</v>
      </c>
    </row>
    <row r="5144" spans="1:8" x14ac:dyDescent="0.3">
      <c r="A5144" t="s">
        <v>239</v>
      </c>
      <c r="B5144" t="s">
        <v>77</v>
      </c>
      <c r="C5144">
        <v>12</v>
      </c>
      <c r="D5144">
        <v>12.63</v>
      </c>
      <c r="E5144">
        <v>11.98</v>
      </c>
      <c r="F5144">
        <v>12.42</v>
      </c>
      <c r="G5144">
        <v>7221688</v>
      </c>
      <c r="H5144">
        <v>12.343299999999999</v>
      </c>
    </row>
    <row r="5145" spans="1:8" x14ac:dyDescent="0.3">
      <c r="A5145" t="s">
        <v>239</v>
      </c>
      <c r="B5145" t="s">
        <v>701</v>
      </c>
      <c r="C5145">
        <v>12.43</v>
      </c>
      <c r="D5145">
        <v>12.52</v>
      </c>
      <c r="E5145">
        <v>12.33</v>
      </c>
      <c r="F5145">
        <v>12.43</v>
      </c>
      <c r="G5145">
        <v>4847960</v>
      </c>
      <c r="H5145">
        <v>12.4267</v>
      </c>
    </row>
    <row r="5146" spans="1:8" x14ac:dyDescent="0.3">
      <c r="A5146" t="s">
        <v>239</v>
      </c>
      <c r="B5146" t="s">
        <v>702</v>
      </c>
      <c r="C5146">
        <v>12.43</v>
      </c>
      <c r="D5146">
        <v>12.63</v>
      </c>
      <c r="E5146">
        <v>12.4</v>
      </c>
      <c r="F5146">
        <v>12.49</v>
      </c>
      <c r="G5146">
        <v>4972762</v>
      </c>
      <c r="H5146">
        <v>12.5067</v>
      </c>
    </row>
    <row r="5147" spans="1:8" x14ac:dyDescent="0.3">
      <c r="A5147" t="s">
        <v>239</v>
      </c>
      <c r="B5147" t="s">
        <v>139</v>
      </c>
      <c r="C5147">
        <v>12.51</v>
      </c>
      <c r="D5147">
        <v>12.6</v>
      </c>
      <c r="E5147">
        <v>12.23</v>
      </c>
      <c r="F5147">
        <v>12.3</v>
      </c>
      <c r="G5147">
        <v>5642799</v>
      </c>
      <c r="H5147">
        <v>12.3767</v>
      </c>
    </row>
    <row r="5148" spans="1:8" x14ac:dyDescent="0.3">
      <c r="A5148" t="s">
        <v>239</v>
      </c>
      <c r="B5148" t="s">
        <v>156</v>
      </c>
      <c r="C5148">
        <v>12.31</v>
      </c>
      <c r="D5148">
        <v>12.35</v>
      </c>
      <c r="E5148">
        <v>12</v>
      </c>
      <c r="F5148">
        <v>12.12</v>
      </c>
      <c r="G5148">
        <v>3502896</v>
      </c>
      <c r="H5148">
        <v>12.156700000000001</v>
      </c>
    </row>
    <row r="5149" spans="1:8" x14ac:dyDescent="0.3">
      <c r="A5149" t="s">
        <v>239</v>
      </c>
      <c r="B5149" t="s">
        <v>703</v>
      </c>
      <c r="C5149">
        <v>12.14</v>
      </c>
      <c r="D5149">
        <v>12.59</v>
      </c>
      <c r="E5149">
        <v>12.14</v>
      </c>
      <c r="F5149">
        <v>12.51</v>
      </c>
      <c r="G5149">
        <v>4962954</v>
      </c>
      <c r="H5149">
        <v>12.4133</v>
      </c>
    </row>
    <row r="5150" spans="1:8" x14ac:dyDescent="0.3">
      <c r="A5150" t="s">
        <v>239</v>
      </c>
      <c r="B5150" t="s">
        <v>223</v>
      </c>
      <c r="C5150">
        <v>12.53</v>
      </c>
      <c r="D5150">
        <v>12.55</v>
      </c>
      <c r="E5150">
        <v>12.42</v>
      </c>
      <c r="F5150">
        <v>12.53</v>
      </c>
      <c r="G5150">
        <v>3530276</v>
      </c>
      <c r="H5150">
        <v>12.5</v>
      </c>
    </row>
    <row r="5151" spans="1:8" x14ac:dyDescent="0.3">
      <c r="A5151" t="s">
        <v>239</v>
      </c>
      <c r="B5151" t="s">
        <v>228</v>
      </c>
      <c r="C5151">
        <v>12.53</v>
      </c>
      <c r="D5151">
        <v>13.12</v>
      </c>
      <c r="E5151">
        <v>12.47</v>
      </c>
      <c r="F5151">
        <v>12.93</v>
      </c>
      <c r="G5151">
        <v>9057923</v>
      </c>
      <c r="H5151">
        <v>12.84</v>
      </c>
    </row>
    <row r="5152" spans="1:8" x14ac:dyDescent="0.3">
      <c r="A5152" t="s">
        <v>239</v>
      </c>
      <c r="B5152" t="s">
        <v>704</v>
      </c>
      <c r="C5152">
        <v>12.87</v>
      </c>
      <c r="D5152">
        <v>13.08</v>
      </c>
      <c r="E5152">
        <v>12.84</v>
      </c>
      <c r="F5152">
        <v>12.91</v>
      </c>
      <c r="G5152">
        <v>5514342</v>
      </c>
      <c r="H5152">
        <v>12.943300000000001</v>
      </c>
    </row>
    <row r="5153" spans="1:8" x14ac:dyDescent="0.3">
      <c r="A5153" t="s">
        <v>239</v>
      </c>
      <c r="B5153" t="s">
        <v>705</v>
      </c>
      <c r="C5153">
        <v>12.9</v>
      </c>
      <c r="D5153">
        <v>13.04</v>
      </c>
      <c r="E5153">
        <v>12.75</v>
      </c>
      <c r="F5153">
        <v>12.8</v>
      </c>
      <c r="G5153">
        <v>4031125</v>
      </c>
      <c r="H5153">
        <v>12.863300000000001</v>
      </c>
    </row>
    <row r="5154" spans="1:8" x14ac:dyDescent="0.3">
      <c r="A5154" t="s">
        <v>239</v>
      </c>
      <c r="B5154" t="s">
        <v>706</v>
      </c>
      <c r="C5154">
        <v>12.82</v>
      </c>
      <c r="D5154">
        <v>13.09</v>
      </c>
      <c r="E5154">
        <v>12.59</v>
      </c>
      <c r="F5154">
        <v>13</v>
      </c>
      <c r="G5154">
        <v>6352420</v>
      </c>
      <c r="H5154">
        <v>12.8933</v>
      </c>
    </row>
    <row r="5155" spans="1:8" x14ac:dyDescent="0.3">
      <c r="A5155" t="s">
        <v>239</v>
      </c>
      <c r="B5155" t="s">
        <v>265</v>
      </c>
      <c r="C5155">
        <v>13.1</v>
      </c>
      <c r="D5155">
        <v>13.29</v>
      </c>
      <c r="E5155">
        <v>12.93</v>
      </c>
      <c r="F5155">
        <v>13.04</v>
      </c>
      <c r="G5155">
        <v>4775594</v>
      </c>
      <c r="H5155">
        <v>13.0867</v>
      </c>
    </row>
    <row r="5156" spans="1:8" x14ac:dyDescent="0.3">
      <c r="A5156" t="s">
        <v>239</v>
      </c>
      <c r="B5156" t="s">
        <v>707</v>
      </c>
      <c r="C5156">
        <v>13.06</v>
      </c>
      <c r="D5156">
        <v>13.2</v>
      </c>
      <c r="E5156">
        <v>12.8</v>
      </c>
      <c r="F5156">
        <v>12.84</v>
      </c>
      <c r="G5156">
        <v>5478890</v>
      </c>
      <c r="H5156">
        <v>12.9467</v>
      </c>
    </row>
    <row r="5157" spans="1:8" x14ac:dyDescent="0.3">
      <c r="A5157" t="s">
        <v>239</v>
      </c>
      <c r="B5157" t="s">
        <v>271</v>
      </c>
      <c r="C5157">
        <v>12.84</v>
      </c>
      <c r="D5157">
        <v>12.91</v>
      </c>
      <c r="E5157">
        <v>12</v>
      </c>
      <c r="F5157">
        <v>12.03</v>
      </c>
      <c r="G5157">
        <v>6021933</v>
      </c>
      <c r="H5157">
        <v>12.3133</v>
      </c>
    </row>
    <row r="5158" spans="1:8" x14ac:dyDescent="0.3">
      <c r="A5158" t="s">
        <v>239</v>
      </c>
      <c r="B5158" t="s">
        <v>708</v>
      </c>
      <c r="C5158">
        <v>12.09</v>
      </c>
      <c r="D5158">
        <v>12.21</v>
      </c>
      <c r="E5158">
        <v>11.96</v>
      </c>
      <c r="F5158">
        <v>12.17</v>
      </c>
      <c r="G5158">
        <v>5670859</v>
      </c>
      <c r="H5158">
        <v>12.113300000000001</v>
      </c>
    </row>
    <row r="5159" spans="1:8" x14ac:dyDescent="0.3">
      <c r="A5159" t="s">
        <v>239</v>
      </c>
      <c r="B5159" t="s">
        <v>709</v>
      </c>
      <c r="C5159">
        <v>12.01</v>
      </c>
      <c r="D5159">
        <v>12.05</v>
      </c>
      <c r="E5159">
        <v>11.76</v>
      </c>
      <c r="F5159">
        <v>11.8</v>
      </c>
      <c r="G5159">
        <v>6113460</v>
      </c>
      <c r="H5159">
        <v>11.87</v>
      </c>
    </row>
    <row r="5160" spans="1:8" x14ac:dyDescent="0.3">
      <c r="A5160" t="s">
        <v>239</v>
      </c>
      <c r="B5160" t="s">
        <v>283</v>
      </c>
      <c r="C5160">
        <v>11.8</v>
      </c>
      <c r="D5160">
        <v>11.82</v>
      </c>
      <c r="E5160">
        <v>11.35</v>
      </c>
      <c r="F5160">
        <v>11.5</v>
      </c>
      <c r="G5160">
        <v>4644321</v>
      </c>
      <c r="H5160">
        <v>11.556699999999999</v>
      </c>
    </row>
    <row r="5161" spans="1:8" x14ac:dyDescent="0.3">
      <c r="A5161" t="s">
        <v>239</v>
      </c>
      <c r="B5161" t="s">
        <v>290</v>
      </c>
      <c r="C5161">
        <v>11.51</v>
      </c>
      <c r="D5161">
        <v>11.55</v>
      </c>
      <c r="E5161">
        <v>11.29</v>
      </c>
      <c r="F5161">
        <v>11.32</v>
      </c>
      <c r="G5161">
        <v>2781832</v>
      </c>
      <c r="H5161">
        <v>11.386699999999999</v>
      </c>
    </row>
    <row r="5162" spans="1:8" x14ac:dyDescent="0.3">
      <c r="A5162" t="s">
        <v>239</v>
      </c>
      <c r="B5162" t="s">
        <v>710</v>
      </c>
      <c r="C5162">
        <v>11.3</v>
      </c>
      <c r="D5162">
        <v>11.49</v>
      </c>
      <c r="E5162">
        <v>11.28</v>
      </c>
      <c r="F5162">
        <v>11.3</v>
      </c>
      <c r="G5162">
        <v>2295411</v>
      </c>
      <c r="H5162">
        <v>11.3567</v>
      </c>
    </row>
    <row r="5163" spans="1:8" x14ac:dyDescent="0.3">
      <c r="A5163" t="s">
        <v>239</v>
      </c>
      <c r="B5163" t="s">
        <v>512</v>
      </c>
      <c r="C5163">
        <v>11.32</v>
      </c>
      <c r="D5163">
        <v>11.39</v>
      </c>
      <c r="E5163">
        <v>10.92</v>
      </c>
      <c r="F5163">
        <v>10.98</v>
      </c>
      <c r="G5163">
        <v>3363372</v>
      </c>
      <c r="H5163">
        <v>11.0967</v>
      </c>
    </row>
    <row r="5164" spans="1:8" x14ac:dyDescent="0.3">
      <c r="A5164" t="s">
        <v>239</v>
      </c>
      <c r="B5164" t="s">
        <v>91</v>
      </c>
      <c r="C5164">
        <v>10.69</v>
      </c>
      <c r="D5164">
        <v>10.69</v>
      </c>
      <c r="E5164">
        <v>10.26</v>
      </c>
      <c r="F5164">
        <v>10.52</v>
      </c>
      <c r="G5164">
        <v>3946222</v>
      </c>
      <c r="H5164">
        <v>10.49</v>
      </c>
    </row>
    <row r="5165" spans="1:8" x14ac:dyDescent="0.3">
      <c r="A5165" t="s">
        <v>239</v>
      </c>
      <c r="B5165" t="s">
        <v>93</v>
      </c>
      <c r="C5165">
        <v>10.55</v>
      </c>
      <c r="D5165">
        <v>10.78</v>
      </c>
      <c r="E5165">
        <v>10.31</v>
      </c>
      <c r="F5165">
        <v>10.31</v>
      </c>
      <c r="G5165">
        <v>2956707</v>
      </c>
      <c r="H5165">
        <v>10.466699999999999</v>
      </c>
    </row>
    <row r="5166" spans="1:8" x14ac:dyDescent="0.3">
      <c r="A5166" t="s">
        <v>239</v>
      </c>
      <c r="B5166" t="s">
        <v>711</v>
      </c>
      <c r="C5166">
        <v>10.31</v>
      </c>
      <c r="D5166">
        <v>10.52</v>
      </c>
      <c r="E5166">
        <v>10.29</v>
      </c>
      <c r="F5166">
        <v>10.36</v>
      </c>
      <c r="G5166">
        <v>2761425</v>
      </c>
      <c r="H5166">
        <v>10.39</v>
      </c>
    </row>
    <row r="5167" spans="1:8" x14ac:dyDescent="0.3">
      <c r="A5167" t="s">
        <v>239</v>
      </c>
      <c r="B5167" t="s">
        <v>712</v>
      </c>
      <c r="C5167">
        <v>10.41</v>
      </c>
      <c r="D5167">
        <v>10.68</v>
      </c>
      <c r="E5167">
        <v>10.41</v>
      </c>
      <c r="F5167">
        <v>10.51</v>
      </c>
      <c r="G5167">
        <v>1921537</v>
      </c>
      <c r="H5167">
        <v>10.533300000000001</v>
      </c>
    </row>
    <row r="5168" spans="1:8" x14ac:dyDescent="0.3">
      <c r="A5168" t="s">
        <v>239</v>
      </c>
      <c r="B5168" t="s">
        <v>162</v>
      </c>
      <c r="C5168">
        <v>10.51</v>
      </c>
      <c r="D5168">
        <v>10.58</v>
      </c>
      <c r="E5168">
        <v>10.15</v>
      </c>
      <c r="F5168">
        <v>10.27</v>
      </c>
      <c r="G5168">
        <v>3376800</v>
      </c>
      <c r="H5168">
        <v>10.333299999999999</v>
      </c>
    </row>
    <row r="5169" spans="1:8" x14ac:dyDescent="0.3">
      <c r="A5169" t="s">
        <v>239</v>
      </c>
      <c r="B5169" t="s">
        <v>220</v>
      </c>
      <c r="C5169">
        <v>10.07</v>
      </c>
      <c r="D5169">
        <v>10.27</v>
      </c>
      <c r="E5169">
        <v>10.039999999999999</v>
      </c>
      <c r="F5169">
        <v>10.23</v>
      </c>
      <c r="G5169">
        <v>1886766</v>
      </c>
      <c r="H5169">
        <v>10.18</v>
      </c>
    </row>
    <row r="5170" spans="1:8" x14ac:dyDescent="0.3">
      <c r="A5170" t="s">
        <v>239</v>
      </c>
      <c r="B5170" t="s">
        <v>713</v>
      </c>
      <c r="C5170">
        <v>10.42</v>
      </c>
      <c r="D5170">
        <v>10.57</v>
      </c>
      <c r="E5170">
        <v>10.32</v>
      </c>
      <c r="F5170">
        <v>10.53</v>
      </c>
      <c r="G5170">
        <v>2528390</v>
      </c>
      <c r="H5170">
        <v>10.4733</v>
      </c>
    </row>
    <row r="5171" spans="1:8" x14ac:dyDescent="0.3">
      <c r="A5171" t="s">
        <v>239</v>
      </c>
      <c r="B5171" t="s">
        <v>714</v>
      </c>
      <c r="C5171">
        <v>10.58</v>
      </c>
      <c r="D5171">
        <v>10.68</v>
      </c>
      <c r="E5171">
        <v>10.5</v>
      </c>
      <c r="F5171">
        <v>10.53</v>
      </c>
      <c r="G5171">
        <v>2350332</v>
      </c>
      <c r="H5171">
        <v>10.57</v>
      </c>
    </row>
    <row r="5172" spans="1:8" x14ac:dyDescent="0.3">
      <c r="A5172" t="s">
        <v>239</v>
      </c>
      <c r="B5172" t="s">
        <v>715</v>
      </c>
      <c r="C5172">
        <v>10.52</v>
      </c>
      <c r="D5172">
        <v>10.83</v>
      </c>
      <c r="E5172">
        <v>10.52</v>
      </c>
      <c r="F5172">
        <v>10.67</v>
      </c>
      <c r="G5172">
        <v>2425552</v>
      </c>
      <c r="H5172">
        <v>10.673299999999999</v>
      </c>
    </row>
    <row r="5173" spans="1:8" x14ac:dyDescent="0.3">
      <c r="A5173" t="s">
        <v>239</v>
      </c>
      <c r="B5173" t="s">
        <v>235</v>
      </c>
      <c r="C5173">
        <v>10.53</v>
      </c>
      <c r="D5173">
        <v>10.71</v>
      </c>
      <c r="E5173">
        <v>10.36</v>
      </c>
      <c r="F5173">
        <v>10.53</v>
      </c>
      <c r="G5173">
        <v>2394421</v>
      </c>
      <c r="H5173">
        <v>10.533300000000001</v>
      </c>
    </row>
    <row r="5174" spans="1:8" x14ac:dyDescent="0.3">
      <c r="A5174" t="s">
        <v>239</v>
      </c>
      <c r="B5174" t="s">
        <v>259</v>
      </c>
      <c r="C5174">
        <v>10.67</v>
      </c>
      <c r="D5174">
        <v>10.67</v>
      </c>
      <c r="E5174">
        <v>10.4</v>
      </c>
      <c r="F5174">
        <v>10.41</v>
      </c>
      <c r="G5174">
        <v>2180820</v>
      </c>
      <c r="H5174">
        <v>10.4933</v>
      </c>
    </row>
    <row r="5175" spans="1:8" x14ac:dyDescent="0.3">
      <c r="A5175" t="s">
        <v>239</v>
      </c>
      <c r="B5175" t="s">
        <v>716</v>
      </c>
      <c r="C5175">
        <v>10.41</v>
      </c>
      <c r="D5175">
        <v>10.58</v>
      </c>
      <c r="E5175">
        <v>10.41</v>
      </c>
      <c r="F5175">
        <v>10.51</v>
      </c>
      <c r="G5175">
        <v>1646322</v>
      </c>
      <c r="H5175">
        <v>10.5</v>
      </c>
    </row>
    <row r="5176" spans="1:8" x14ac:dyDescent="0.3">
      <c r="A5176" t="s">
        <v>239</v>
      </c>
      <c r="B5176" t="s">
        <v>269</v>
      </c>
      <c r="C5176">
        <v>10.6</v>
      </c>
      <c r="D5176">
        <v>10.66</v>
      </c>
      <c r="E5176">
        <v>10.37</v>
      </c>
      <c r="F5176">
        <v>10.38</v>
      </c>
      <c r="G5176">
        <v>1621116</v>
      </c>
      <c r="H5176">
        <v>10.47</v>
      </c>
    </row>
    <row r="5177" spans="1:8" x14ac:dyDescent="0.3">
      <c r="A5177" t="s">
        <v>239</v>
      </c>
      <c r="B5177" t="s">
        <v>282</v>
      </c>
      <c r="C5177">
        <v>10.38</v>
      </c>
      <c r="D5177">
        <v>10.46</v>
      </c>
      <c r="E5177">
        <v>10.3</v>
      </c>
      <c r="F5177">
        <v>10.46</v>
      </c>
      <c r="G5177">
        <v>538298</v>
      </c>
      <c r="H5177">
        <v>10.406700000000001</v>
      </c>
    </row>
    <row r="5178" spans="1:8" x14ac:dyDescent="0.3">
      <c r="A5178" t="s">
        <v>239</v>
      </c>
      <c r="B5178" t="s">
        <v>717</v>
      </c>
      <c r="C5178">
        <v>10.29</v>
      </c>
      <c r="D5178">
        <v>10.43</v>
      </c>
      <c r="E5178">
        <v>10.039999999999999</v>
      </c>
      <c r="F5178">
        <v>10.41</v>
      </c>
      <c r="G5178">
        <v>2893460</v>
      </c>
      <c r="H5178">
        <v>10.2933</v>
      </c>
    </row>
    <row r="5179" spans="1:8" x14ac:dyDescent="0.3">
      <c r="A5179" t="s">
        <v>239</v>
      </c>
      <c r="B5179" t="s">
        <v>285</v>
      </c>
      <c r="C5179">
        <v>10.32</v>
      </c>
      <c r="D5179">
        <v>10.64</v>
      </c>
      <c r="E5179">
        <v>10.32</v>
      </c>
      <c r="F5179">
        <v>10.38</v>
      </c>
      <c r="G5179">
        <v>2235801</v>
      </c>
      <c r="H5179">
        <v>10.4467</v>
      </c>
    </row>
    <row r="5180" spans="1:8" x14ac:dyDescent="0.3">
      <c r="A5180" t="s">
        <v>239</v>
      </c>
      <c r="B5180" t="s">
        <v>718</v>
      </c>
      <c r="C5180">
        <v>10.43</v>
      </c>
      <c r="D5180">
        <v>10.6</v>
      </c>
      <c r="E5180">
        <v>10.34</v>
      </c>
      <c r="F5180">
        <v>10.37</v>
      </c>
      <c r="G5180">
        <v>2494124</v>
      </c>
      <c r="H5180">
        <v>10.4367</v>
      </c>
    </row>
    <row r="5181" spans="1:8" x14ac:dyDescent="0.3">
      <c r="A5181" t="s">
        <v>239</v>
      </c>
      <c r="B5181" t="s">
        <v>291</v>
      </c>
      <c r="C5181">
        <v>10.48</v>
      </c>
      <c r="D5181">
        <v>10.77</v>
      </c>
      <c r="E5181">
        <v>10.27</v>
      </c>
      <c r="F5181">
        <v>10.3</v>
      </c>
      <c r="G5181">
        <v>3171273</v>
      </c>
      <c r="H5181">
        <v>10.4467</v>
      </c>
    </row>
    <row r="5182" spans="1:8" x14ac:dyDescent="0.3">
      <c r="A5182" t="s">
        <v>239</v>
      </c>
      <c r="B5182" t="s">
        <v>295</v>
      </c>
      <c r="C5182">
        <v>10.31</v>
      </c>
      <c r="D5182">
        <v>10.36</v>
      </c>
      <c r="E5182">
        <v>10.039999999999999</v>
      </c>
      <c r="F5182">
        <v>10.119999999999999</v>
      </c>
      <c r="G5182">
        <v>2505843</v>
      </c>
      <c r="H5182">
        <v>10.173299999999999</v>
      </c>
    </row>
    <row r="5183" spans="1:8" x14ac:dyDescent="0.3">
      <c r="A5183" t="s">
        <v>239</v>
      </c>
      <c r="B5183" t="s">
        <v>298</v>
      </c>
      <c r="C5183">
        <v>10.11</v>
      </c>
      <c r="D5183">
        <v>10.210000000000001</v>
      </c>
      <c r="E5183">
        <v>10.01</v>
      </c>
      <c r="F5183">
        <v>10.09</v>
      </c>
      <c r="G5183">
        <v>1710546</v>
      </c>
      <c r="H5183">
        <v>10.103300000000001</v>
      </c>
    </row>
    <row r="5184" spans="1:8" x14ac:dyDescent="0.3">
      <c r="A5184" t="s">
        <v>239</v>
      </c>
      <c r="B5184" t="s">
        <v>719</v>
      </c>
      <c r="C5184">
        <v>10.119999999999999</v>
      </c>
      <c r="D5184">
        <v>10.32</v>
      </c>
      <c r="E5184">
        <v>10.1</v>
      </c>
      <c r="F5184">
        <v>10.3</v>
      </c>
      <c r="G5184">
        <v>1609896</v>
      </c>
      <c r="H5184">
        <v>10.24</v>
      </c>
    </row>
    <row r="5185" spans="1:8" x14ac:dyDescent="0.3">
      <c r="A5185" t="s">
        <v>239</v>
      </c>
      <c r="B5185" t="s">
        <v>720</v>
      </c>
      <c r="C5185">
        <v>10.43</v>
      </c>
      <c r="D5185">
        <v>10.48</v>
      </c>
      <c r="E5185">
        <v>10.37</v>
      </c>
      <c r="F5185">
        <v>10.41</v>
      </c>
      <c r="G5185">
        <v>2683148</v>
      </c>
      <c r="H5185">
        <v>10.42</v>
      </c>
    </row>
    <row r="5186" spans="1:8" x14ac:dyDescent="0.3">
      <c r="A5186" t="s">
        <v>239</v>
      </c>
      <c r="B5186" t="s">
        <v>721</v>
      </c>
      <c r="C5186">
        <v>10.199999999999999</v>
      </c>
      <c r="D5186">
        <v>10.48</v>
      </c>
      <c r="E5186">
        <v>10.199999999999999</v>
      </c>
      <c r="F5186">
        <v>10.41</v>
      </c>
      <c r="G5186">
        <v>3314271</v>
      </c>
      <c r="H5186">
        <v>10.363300000000001</v>
      </c>
    </row>
    <row r="5187" spans="1:8" x14ac:dyDescent="0.3">
      <c r="A5187" t="s">
        <v>239</v>
      </c>
      <c r="B5187" t="s">
        <v>96</v>
      </c>
      <c r="C5187">
        <v>10.39</v>
      </c>
      <c r="D5187">
        <v>10.58</v>
      </c>
      <c r="E5187">
        <v>10.36</v>
      </c>
      <c r="F5187">
        <v>10.49</v>
      </c>
      <c r="G5187">
        <v>2090237</v>
      </c>
      <c r="H5187">
        <v>10.476699999999999</v>
      </c>
    </row>
    <row r="5188" spans="1:8" x14ac:dyDescent="0.3">
      <c r="A5188" t="s">
        <v>239</v>
      </c>
      <c r="B5188" t="s">
        <v>722</v>
      </c>
      <c r="C5188">
        <v>10.49</v>
      </c>
      <c r="D5188">
        <v>10.68</v>
      </c>
      <c r="E5188">
        <v>10.49</v>
      </c>
      <c r="F5188">
        <v>10.58</v>
      </c>
      <c r="G5188">
        <v>3049893</v>
      </c>
      <c r="H5188">
        <v>10.583299999999999</v>
      </c>
    </row>
    <row r="5189" spans="1:8" x14ac:dyDescent="0.3">
      <c r="A5189" t="s">
        <v>239</v>
      </c>
      <c r="B5189" t="s">
        <v>164</v>
      </c>
      <c r="C5189">
        <v>10.6</v>
      </c>
      <c r="D5189">
        <v>10.77</v>
      </c>
      <c r="E5189">
        <v>10.199999999999999</v>
      </c>
      <c r="F5189">
        <v>10.199999999999999</v>
      </c>
      <c r="G5189">
        <v>2792258</v>
      </c>
      <c r="H5189">
        <v>10.39</v>
      </c>
    </row>
    <row r="5190" spans="1:8" x14ac:dyDescent="0.3">
      <c r="A5190" t="s">
        <v>239</v>
      </c>
      <c r="B5190" t="s">
        <v>723</v>
      </c>
      <c r="C5190">
        <v>10.6</v>
      </c>
      <c r="D5190">
        <v>10.7</v>
      </c>
      <c r="E5190">
        <v>10.3</v>
      </c>
      <c r="F5190">
        <v>10.61</v>
      </c>
      <c r="G5190">
        <v>3567756</v>
      </c>
      <c r="H5190">
        <v>10.5367</v>
      </c>
    </row>
    <row r="5191" spans="1:8" x14ac:dyDescent="0.3">
      <c r="A5191" t="s">
        <v>239</v>
      </c>
      <c r="B5191" t="s">
        <v>724</v>
      </c>
      <c r="C5191">
        <v>10.59</v>
      </c>
      <c r="D5191">
        <v>10.73</v>
      </c>
      <c r="E5191">
        <v>10.56</v>
      </c>
      <c r="F5191">
        <v>10.59</v>
      </c>
      <c r="G5191">
        <v>1958107</v>
      </c>
      <c r="H5191">
        <v>10.6267</v>
      </c>
    </row>
    <row r="5192" spans="1:8" x14ac:dyDescent="0.3">
      <c r="A5192" t="s">
        <v>239</v>
      </c>
      <c r="B5192" t="s">
        <v>725</v>
      </c>
      <c r="C5192">
        <v>10.66</v>
      </c>
      <c r="D5192">
        <v>10.97</v>
      </c>
      <c r="E5192">
        <v>10.64</v>
      </c>
      <c r="F5192">
        <v>10.95</v>
      </c>
      <c r="G5192">
        <v>4657324</v>
      </c>
      <c r="H5192">
        <v>10.853300000000001</v>
      </c>
    </row>
    <row r="5193" spans="1:8" x14ac:dyDescent="0.3">
      <c r="A5193" t="s">
        <v>239</v>
      </c>
      <c r="B5193" t="s">
        <v>242</v>
      </c>
      <c r="C5193">
        <v>10.83</v>
      </c>
      <c r="D5193">
        <v>10.95</v>
      </c>
      <c r="E5193">
        <v>10.71</v>
      </c>
      <c r="F5193">
        <v>10.88</v>
      </c>
      <c r="G5193">
        <v>3326980</v>
      </c>
      <c r="H5193">
        <v>10.8467</v>
      </c>
    </row>
    <row r="5194" spans="1:8" x14ac:dyDescent="0.3">
      <c r="A5194" t="s">
        <v>239</v>
      </c>
      <c r="B5194" t="s">
        <v>726</v>
      </c>
      <c r="C5194">
        <v>10.91</v>
      </c>
      <c r="D5194">
        <v>11.06</v>
      </c>
      <c r="E5194">
        <v>10.86</v>
      </c>
      <c r="F5194">
        <v>10.97</v>
      </c>
      <c r="G5194">
        <v>3397725</v>
      </c>
      <c r="H5194">
        <v>10.9633</v>
      </c>
    </row>
    <row r="5195" spans="1:8" x14ac:dyDescent="0.3">
      <c r="A5195" t="s">
        <v>239</v>
      </c>
      <c r="B5195" t="s">
        <v>727</v>
      </c>
      <c r="C5195">
        <v>11.02</v>
      </c>
      <c r="D5195">
        <v>11.26</v>
      </c>
      <c r="E5195">
        <v>10.99</v>
      </c>
      <c r="F5195">
        <v>11.15</v>
      </c>
      <c r="G5195">
        <v>3626884</v>
      </c>
      <c r="H5195">
        <v>11.1333</v>
      </c>
    </row>
    <row r="5196" spans="1:8" x14ac:dyDescent="0.3">
      <c r="A5196" t="s">
        <v>239</v>
      </c>
      <c r="B5196" t="s">
        <v>728</v>
      </c>
      <c r="C5196">
        <v>11.25</v>
      </c>
      <c r="D5196">
        <v>11.29</v>
      </c>
      <c r="E5196">
        <v>10.94</v>
      </c>
      <c r="F5196">
        <v>11.09</v>
      </c>
      <c r="G5196">
        <v>3392474</v>
      </c>
      <c r="H5196">
        <v>11.1067</v>
      </c>
    </row>
    <row r="5197" spans="1:8" x14ac:dyDescent="0.3">
      <c r="A5197" t="s">
        <v>239</v>
      </c>
      <c r="B5197" t="s">
        <v>729</v>
      </c>
      <c r="C5197">
        <v>11.09</v>
      </c>
      <c r="D5197">
        <v>11.49</v>
      </c>
      <c r="E5197">
        <v>11.09</v>
      </c>
      <c r="F5197">
        <v>11.47</v>
      </c>
      <c r="G5197">
        <v>3836346</v>
      </c>
      <c r="H5197">
        <v>11.35</v>
      </c>
    </row>
    <row r="5198" spans="1:8" x14ac:dyDescent="0.3">
      <c r="A5198" t="s">
        <v>239</v>
      </c>
      <c r="B5198" t="s">
        <v>730</v>
      </c>
      <c r="C5198">
        <v>11.35</v>
      </c>
      <c r="D5198">
        <v>11.79</v>
      </c>
      <c r="E5198">
        <v>11.2</v>
      </c>
      <c r="F5198">
        <v>11.66</v>
      </c>
      <c r="G5198">
        <v>5257858</v>
      </c>
      <c r="H5198">
        <v>11.55</v>
      </c>
    </row>
    <row r="5199" spans="1:8" x14ac:dyDescent="0.3">
      <c r="A5199" t="s">
        <v>239</v>
      </c>
      <c r="B5199" t="s">
        <v>731</v>
      </c>
      <c r="C5199">
        <v>11.66</v>
      </c>
      <c r="D5199">
        <v>11.89</v>
      </c>
      <c r="E5199">
        <v>11.33</v>
      </c>
      <c r="F5199">
        <v>11.33</v>
      </c>
      <c r="G5199">
        <v>3971965</v>
      </c>
      <c r="H5199">
        <v>11.5167</v>
      </c>
    </row>
    <row r="5200" spans="1:8" x14ac:dyDescent="0.3">
      <c r="A5200" t="s">
        <v>239</v>
      </c>
      <c r="B5200" t="s">
        <v>732</v>
      </c>
      <c r="C5200">
        <v>11.35</v>
      </c>
      <c r="D5200">
        <v>11.4</v>
      </c>
      <c r="E5200">
        <v>11.16</v>
      </c>
      <c r="F5200">
        <v>11.24</v>
      </c>
      <c r="G5200">
        <v>3180887</v>
      </c>
      <c r="H5200">
        <v>11.2667</v>
      </c>
    </row>
    <row r="5201" spans="1:8" x14ac:dyDescent="0.3">
      <c r="A5201" t="s">
        <v>239</v>
      </c>
      <c r="B5201" t="s">
        <v>733</v>
      </c>
      <c r="C5201">
        <v>11.24</v>
      </c>
      <c r="D5201">
        <v>11.32</v>
      </c>
      <c r="E5201">
        <v>11.01</v>
      </c>
      <c r="F5201">
        <v>11.26</v>
      </c>
      <c r="G5201">
        <v>2816987</v>
      </c>
      <c r="H5201">
        <v>11.1967</v>
      </c>
    </row>
    <row r="5202" spans="1:8" x14ac:dyDescent="0.3">
      <c r="A5202" t="s">
        <v>239</v>
      </c>
      <c r="B5202" t="s">
        <v>734</v>
      </c>
      <c r="C5202">
        <v>11.32</v>
      </c>
      <c r="D5202">
        <v>11.45</v>
      </c>
      <c r="E5202">
        <v>11.28</v>
      </c>
      <c r="F5202">
        <v>11.32</v>
      </c>
      <c r="G5202">
        <v>3390753</v>
      </c>
      <c r="H5202">
        <v>11.35</v>
      </c>
    </row>
    <row r="5203" spans="1:8" x14ac:dyDescent="0.3">
      <c r="A5203" t="s">
        <v>239</v>
      </c>
      <c r="B5203" t="s">
        <v>735</v>
      </c>
      <c r="C5203">
        <v>11.32</v>
      </c>
      <c r="D5203">
        <v>11.41</v>
      </c>
      <c r="E5203">
        <v>10.96</v>
      </c>
      <c r="F5203">
        <v>11</v>
      </c>
      <c r="G5203">
        <v>2080600</v>
      </c>
      <c r="H5203">
        <v>11.1233</v>
      </c>
    </row>
    <row r="5204" spans="1:8" x14ac:dyDescent="0.3">
      <c r="A5204" t="s">
        <v>123</v>
      </c>
      <c r="B5204" t="s">
        <v>696</v>
      </c>
      <c r="C5204">
        <v>47.073399999999999</v>
      </c>
      <c r="D5204">
        <v>47.762799999999999</v>
      </c>
      <c r="E5204">
        <v>46.581000000000003</v>
      </c>
      <c r="F5204">
        <v>47.762799999999999</v>
      </c>
      <c r="G5204">
        <v>13958200</v>
      </c>
      <c r="H5204">
        <v>47.368899999999996</v>
      </c>
    </row>
    <row r="5205" spans="1:8" x14ac:dyDescent="0.3">
      <c r="A5205" t="s">
        <v>123</v>
      </c>
      <c r="B5205" t="s">
        <v>697</v>
      </c>
      <c r="C5205">
        <v>47.920400000000001</v>
      </c>
      <c r="D5205">
        <v>48.8264</v>
      </c>
      <c r="E5205">
        <v>47.152200000000001</v>
      </c>
      <c r="F5205">
        <v>48.334000000000003</v>
      </c>
      <c r="G5205">
        <v>21198450</v>
      </c>
      <c r="H5205">
        <v>48.104199999999999</v>
      </c>
    </row>
    <row r="5206" spans="1:8" x14ac:dyDescent="0.3">
      <c r="A5206" t="s">
        <v>123</v>
      </c>
      <c r="B5206" t="s">
        <v>698</v>
      </c>
      <c r="C5206">
        <v>50.224800000000002</v>
      </c>
      <c r="D5206">
        <v>53.129899999999999</v>
      </c>
      <c r="E5206">
        <v>49.683100000000003</v>
      </c>
      <c r="F5206">
        <v>53.129899999999999</v>
      </c>
      <c r="G5206">
        <v>38052750</v>
      </c>
      <c r="H5206">
        <v>51.981000000000002</v>
      </c>
    </row>
    <row r="5207" spans="1:8" x14ac:dyDescent="0.3">
      <c r="A5207" t="s">
        <v>123</v>
      </c>
      <c r="B5207" t="s">
        <v>699</v>
      </c>
      <c r="C5207">
        <v>52.440600000000003</v>
      </c>
      <c r="D5207">
        <v>52.785299999999999</v>
      </c>
      <c r="E5207">
        <v>51.160299999999999</v>
      </c>
      <c r="F5207">
        <v>51.898899999999998</v>
      </c>
      <c r="G5207">
        <v>34098990</v>
      </c>
      <c r="H5207">
        <v>51.9482</v>
      </c>
    </row>
    <row r="5208" spans="1:8" x14ac:dyDescent="0.3">
      <c r="A5208" t="s">
        <v>123</v>
      </c>
      <c r="B5208" t="s">
        <v>700</v>
      </c>
      <c r="C5208">
        <v>51.898899999999998</v>
      </c>
      <c r="D5208">
        <v>51.997399999999999</v>
      </c>
      <c r="E5208">
        <v>49.633899999999997</v>
      </c>
      <c r="F5208">
        <v>50.667900000000003</v>
      </c>
      <c r="G5208">
        <v>21893400</v>
      </c>
      <c r="H5208">
        <v>50.766399999999997</v>
      </c>
    </row>
    <row r="5209" spans="1:8" x14ac:dyDescent="0.3">
      <c r="A5209" t="s">
        <v>123</v>
      </c>
      <c r="B5209" t="s">
        <v>77</v>
      </c>
      <c r="C5209">
        <v>50.126300000000001</v>
      </c>
      <c r="D5209">
        <v>51.997399999999999</v>
      </c>
      <c r="E5209">
        <v>48.944499999999998</v>
      </c>
      <c r="F5209">
        <v>51.455800000000004</v>
      </c>
      <c r="G5209">
        <v>15236470</v>
      </c>
      <c r="H5209">
        <v>50.799199999999999</v>
      </c>
    </row>
    <row r="5210" spans="1:8" x14ac:dyDescent="0.3">
      <c r="A5210" t="s">
        <v>123</v>
      </c>
      <c r="B5210" t="s">
        <v>701</v>
      </c>
      <c r="C5210">
        <v>51.554299999999998</v>
      </c>
      <c r="D5210">
        <v>52.194400000000002</v>
      </c>
      <c r="E5210">
        <v>50.766399999999997</v>
      </c>
      <c r="F5210">
        <v>51.603499999999997</v>
      </c>
      <c r="G5210">
        <v>12345960</v>
      </c>
      <c r="H5210">
        <v>51.5214</v>
      </c>
    </row>
    <row r="5211" spans="1:8" x14ac:dyDescent="0.3">
      <c r="A5211" t="s">
        <v>123</v>
      </c>
      <c r="B5211" t="s">
        <v>702</v>
      </c>
      <c r="C5211">
        <v>52.292900000000003</v>
      </c>
      <c r="D5211">
        <v>52.440600000000003</v>
      </c>
      <c r="E5211">
        <v>50.618699999999997</v>
      </c>
      <c r="F5211">
        <v>50.618699999999997</v>
      </c>
      <c r="G5211">
        <v>10250750</v>
      </c>
      <c r="H5211">
        <v>51.225999999999999</v>
      </c>
    </row>
    <row r="5212" spans="1:8" x14ac:dyDescent="0.3">
      <c r="A5212" t="s">
        <v>123</v>
      </c>
      <c r="B5212" t="s">
        <v>139</v>
      </c>
      <c r="C5212">
        <v>50.224800000000002</v>
      </c>
      <c r="D5212">
        <v>51.1111</v>
      </c>
      <c r="E5212">
        <v>49.781599999999997</v>
      </c>
      <c r="F5212">
        <v>50.224800000000002</v>
      </c>
      <c r="G5212">
        <v>7795481</v>
      </c>
      <c r="H5212">
        <v>50.372500000000002</v>
      </c>
    </row>
    <row r="5213" spans="1:8" x14ac:dyDescent="0.3">
      <c r="A5213" t="s">
        <v>123</v>
      </c>
      <c r="B5213" t="s">
        <v>156</v>
      </c>
      <c r="C5213">
        <v>50.274000000000001</v>
      </c>
      <c r="D5213">
        <v>50.274000000000001</v>
      </c>
      <c r="E5213">
        <v>48.570300000000003</v>
      </c>
      <c r="F5213">
        <v>49.880099999999999</v>
      </c>
      <c r="G5213">
        <v>11538380</v>
      </c>
      <c r="H5213">
        <v>49.574800000000003</v>
      </c>
    </row>
    <row r="5214" spans="1:8" x14ac:dyDescent="0.3">
      <c r="A5214" t="s">
        <v>123</v>
      </c>
      <c r="B5214" t="s">
        <v>703</v>
      </c>
      <c r="C5214">
        <v>50.323300000000003</v>
      </c>
      <c r="D5214">
        <v>51.603499999999997</v>
      </c>
      <c r="E5214">
        <v>49.9786</v>
      </c>
      <c r="F5214">
        <v>51.455800000000004</v>
      </c>
      <c r="G5214">
        <v>12555420</v>
      </c>
      <c r="H5214">
        <v>51.012599999999999</v>
      </c>
    </row>
    <row r="5215" spans="1:8" x14ac:dyDescent="0.3">
      <c r="A5215" t="s">
        <v>123</v>
      </c>
      <c r="B5215" t="s">
        <v>223</v>
      </c>
      <c r="C5215">
        <v>51.406500000000001</v>
      </c>
      <c r="D5215">
        <v>51.406500000000001</v>
      </c>
      <c r="E5215">
        <v>49.732399999999998</v>
      </c>
      <c r="F5215">
        <v>50.1755</v>
      </c>
      <c r="G5215">
        <v>10519060</v>
      </c>
      <c r="H5215">
        <v>50.438200000000002</v>
      </c>
    </row>
    <row r="5216" spans="1:8" x14ac:dyDescent="0.3">
      <c r="A5216" t="s">
        <v>123</v>
      </c>
      <c r="B5216" t="s">
        <v>228</v>
      </c>
      <c r="C5216">
        <v>49.732399999999998</v>
      </c>
      <c r="D5216">
        <v>51.209600000000002</v>
      </c>
      <c r="E5216">
        <v>49.387700000000002</v>
      </c>
      <c r="F5216">
        <v>50.717199999999998</v>
      </c>
      <c r="G5216">
        <v>10502160</v>
      </c>
      <c r="H5216">
        <v>50.438200000000002</v>
      </c>
    </row>
    <row r="5217" spans="1:8" x14ac:dyDescent="0.3">
      <c r="A5217" t="s">
        <v>123</v>
      </c>
      <c r="B5217" t="s">
        <v>704</v>
      </c>
      <c r="C5217">
        <v>51.061900000000001</v>
      </c>
      <c r="D5217">
        <v>52.883699999999997</v>
      </c>
      <c r="E5217">
        <v>50.766399999999997</v>
      </c>
      <c r="F5217">
        <v>52.637500000000003</v>
      </c>
      <c r="G5217">
        <v>19511550</v>
      </c>
      <c r="H5217">
        <v>52.0959</v>
      </c>
    </row>
    <row r="5218" spans="1:8" x14ac:dyDescent="0.3">
      <c r="A5218" t="s">
        <v>123</v>
      </c>
      <c r="B5218" t="s">
        <v>705</v>
      </c>
      <c r="C5218">
        <v>52.637500000000003</v>
      </c>
      <c r="D5218">
        <v>53.523899999999998</v>
      </c>
      <c r="E5218">
        <v>52.0959</v>
      </c>
      <c r="F5218">
        <v>52.489800000000002</v>
      </c>
      <c r="G5218">
        <v>11501220</v>
      </c>
      <c r="H5218">
        <v>52.703200000000002</v>
      </c>
    </row>
    <row r="5219" spans="1:8" x14ac:dyDescent="0.3">
      <c r="A5219" t="s">
        <v>123</v>
      </c>
      <c r="B5219" t="s">
        <v>706</v>
      </c>
      <c r="C5219">
        <v>54.164000000000001</v>
      </c>
      <c r="D5219">
        <v>55.001100000000001</v>
      </c>
      <c r="E5219">
        <v>52.883699999999997</v>
      </c>
      <c r="F5219">
        <v>54.114699999999999</v>
      </c>
      <c r="G5219">
        <v>22932600</v>
      </c>
      <c r="H5219">
        <v>53.9998</v>
      </c>
    </row>
    <row r="5220" spans="1:8" x14ac:dyDescent="0.3">
      <c r="A5220" t="s">
        <v>123</v>
      </c>
      <c r="B5220" t="s">
        <v>265</v>
      </c>
      <c r="C5220">
        <v>54.311700000000002</v>
      </c>
      <c r="D5220">
        <v>54.360900000000001</v>
      </c>
      <c r="E5220">
        <v>53.031500000000001</v>
      </c>
      <c r="F5220">
        <v>53.129899999999999</v>
      </c>
      <c r="G5220">
        <v>8887939</v>
      </c>
      <c r="H5220">
        <v>53.507399999999997</v>
      </c>
    </row>
    <row r="5221" spans="1:8" x14ac:dyDescent="0.3">
      <c r="A5221" t="s">
        <v>123</v>
      </c>
      <c r="B5221" t="s">
        <v>707</v>
      </c>
      <c r="C5221">
        <v>53.671599999999998</v>
      </c>
      <c r="D5221">
        <v>56.625999999999998</v>
      </c>
      <c r="E5221">
        <v>53.277700000000003</v>
      </c>
      <c r="F5221">
        <v>54.459400000000002</v>
      </c>
      <c r="G5221">
        <v>31875180</v>
      </c>
      <c r="H5221">
        <v>54.787700000000001</v>
      </c>
    </row>
    <row r="5222" spans="1:8" x14ac:dyDescent="0.3">
      <c r="A5222" t="s">
        <v>123</v>
      </c>
      <c r="B5222" t="s">
        <v>271</v>
      </c>
      <c r="C5222">
        <v>54.705599999999997</v>
      </c>
      <c r="D5222">
        <v>54.804099999999998</v>
      </c>
      <c r="E5222">
        <v>51.455800000000004</v>
      </c>
      <c r="F5222">
        <v>51.997399999999999</v>
      </c>
      <c r="G5222">
        <v>13737220</v>
      </c>
      <c r="H5222">
        <v>52.752400000000002</v>
      </c>
    </row>
    <row r="5223" spans="1:8" x14ac:dyDescent="0.3">
      <c r="A5223" t="s">
        <v>123</v>
      </c>
      <c r="B5223" t="s">
        <v>708</v>
      </c>
      <c r="C5223">
        <v>52.194400000000002</v>
      </c>
      <c r="D5223">
        <v>53.425400000000003</v>
      </c>
      <c r="E5223">
        <v>51.406500000000001</v>
      </c>
      <c r="F5223">
        <v>53.031500000000001</v>
      </c>
      <c r="G5223">
        <v>10716060</v>
      </c>
      <c r="H5223">
        <v>52.621099999999998</v>
      </c>
    </row>
    <row r="5224" spans="1:8" x14ac:dyDescent="0.3">
      <c r="A5224" t="s">
        <v>123</v>
      </c>
      <c r="B5224" t="s">
        <v>709</v>
      </c>
      <c r="C5224">
        <v>54.0655</v>
      </c>
      <c r="D5224">
        <v>54.262500000000003</v>
      </c>
      <c r="E5224">
        <v>52.933</v>
      </c>
      <c r="F5224">
        <v>53.326900000000002</v>
      </c>
      <c r="G5224">
        <v>13256940</v>
      </c>
      <c r="H5224">
        <v>53.507399999999997</v>
      </c>
    </row>
    <row r="5225" spans="1:8" x14ac:dyDescent="0.3">
      <c r="A5225" t="s">
        <v>123</v>
      </c>
      <c r="B5225" t="s">
        <v>283</v>
      </c>
      <c r="C5225">
        <v>52.982199999999999</v>
      </c>
      <c r="D5225">
        <v>53.277700000000003</v>
      </c>
      <c r="E5225">
        <v>52.243600000000001</v>
      </c>
      <c r="F5225">
        <v>53.179200000000002</v>
      </c>
      <c r="G5225">
        <v>11097240</v>
      </c>
      <c r="H5225">
        <v>52.900199999999998</v>
      </c>
    </row>
    <row r="5226" spans="1:8" x14ac:dyDescent="0.3">
      <c r="A5226" t="s">
        <v>123</v>
      </c>
      <c r="B5226" t="s">
        <v>290</v>
      </c>
      <c r="C5226">
        <v>53.376100000000001</v>
      </c>
      <c r="D5226">
        <v>53.868499999999997</v>
      </c>
      <c r="E5226">
        <v>51.209600000000002</v>
      </c>
      <c r="F5226">
        <v>51.849699999999999</v>
      </c>
      <c r="G5226">
        <v>15238720</v>
      </c>
      <c r="H5226">
        <v>52.3093</v>
      </c>
    </row>
    <row r="5227" spans="1:8" x14ac:dyDescent="0.3">
      <c r="A5227" t="s">
        <v>123</v>
      </c>
      <c r="B5227" t="s">
        <v>710</v>
      </c>
      <c r="C5227">
        <v>51.8005</v>
      </c>
      <c r="D5227">
        <v>52.539099999999998</v>
      </c>
      <c r="E5227">
        <v>51.012599999999999</v>
      </c>
      <c r="F5227">
        <v>52.539099999999998</v>
      </c>
      <c r="G5227">
        <v>15185050</v>
      </c>
      <c r="H5227">
        <v>52.030200000000001</v>
      </c>
    </row>
    <row r="5228" spans="1:8" x14ac:dyDescent="0.3">
      <c r="A5228" t="s">
        <v>123</v>
      </c>
      <c r="B5228" t="s">
        <v>512</v>
      </c>
      <c r="C5228">
        <v>49.732399999999998</v>
      </c>
      <c r="D5228">
        <v>51.012599999999999</v>
      </c>
      <c r="E5228">
        <v>49.535400000000003</v>
      </c>
      <c r="F5228">
        <v>50.421700000000001</v>
      </c>
      <c r="G5228">
        <v>31513360</v>
      </c>
      <c r="H5228">
        <v>50.323300000000003</v>
      </c>
    </row>
    <row r="5229" spans="1:8" x14ac:dyDescent="0.3">
      <c r="A5229" t="s">
        <v>123</v>
      </c>
      <c r="B5229" t="s">
        <v>91</v>
      </c>
      <c r="C5229">
        <v>47.329500000000003</v>
      </c>
      <c r="D5229">
        <v>49.180900000000001</v>
      </c>
      <c r="E5229">
        <v>47.270400000000002</v>
      </c>
      <c r="F5229">
        <v>48.255200000000002</v>
      </c>
      <c r="G5229">
        <v>12727020</v>
      </c>
      <c r="H5229">
        <v>48.235500000000002</v>
      </c>
    </row>
    <row r="5230" spans="1:8" x14ac:dyDescent="0.3">
      <c r="A5230" t="s">
        <v>123</v>
      </c>
      <c r="B5230" t="s">
        <v>93</v>
      </c>
      <c r="C5230">
        <v>48.137</v>
      </c>
      <c r="D5230">
        <v>48.747599999999998</v>
      </c>
      <c r="E5230">
        <v>46.285600000000002</v>
      </c>
      <c r="F5230">
        <v>46.521900000000002</v>
      </c>
      <c r="G5230">
        <v>9838054</v>
      </c>
      <c r="H5230">
        <v>47.185000000000002</v>
      </c>
    </row>
    <row r="5231" spans="1:8" x14ac:dyDescent="0.3">
      <c r="A5231" t="s">
        <v>123</v>
      </c>
      <c r="B5231" t="s">
        <v>711</v>
      </c>
      <c r="C5231">
        <v>46.482500000000002</v>
      </c>
      <c r="D5231">
        <v>47.427999999999997</v>
      </c>
      <c r="E5231">
        <v>45.832599999999999</v>
      </c>
      <c r="F5231">
        <v>46.777999999999999</v>
      </c>
      <c r="G5231">
        <v>9138544</v>
      </c>
      <c r="H5231">
        <v>46.679499999999997</v>
      </c>
    </row>
    <row r="5232" spans="1:8" x14ac:dyDescent="0.3">
      <c r="A5232" t="s">
        <v>123</v>
      </c>
      <c r="B5232" t="s">
        <v>712</v>
      </c>
      <c r="C5232">
        <v>47.427999999999997</v>
      </c>
      <c r="D5232">
        <v>49.387700000000002</v>
      </c>
      <c r="E5232">
        <v>47.368899999999996</v>
      </c>
      <c r="F5232">
        <v>47.94</v>
      </c>
      <c r="G5232">
        <v>7042214</v>
      </c>
      <c r="H5232">
        <v>48.232199999999999</v>
      </c>
    </row>
    <row r="5233" spans="1:8" x14ac:dyDescent="0.3">
      <c r="A5233" t="s">
        <v>123</v>
      </c>
      <c r="B5233" t="s">
        <v>162</v>
      </c>
      <c r="C5233">
        <v>47.920400000000001</v>
      </c>
      <c r="D5233">
        <v>48.196100000000001</v>
      </c>
      <c r="E5233">
        <v>46.659799999999997</v>
      </c>
      <c r="F5233">
        <v>47.270400000000002</v>
      </c>
      <c r="G5233">
        <v>6770659</v>
      </c>
      <c r="H5233">
        <v>47.375399999999999</v>
      </c>
    </row>
    <row r="5234" spans="1:8" x14ac:dyDescent="0.3">
      <c r="A5234" t="s">
        <v>123</v>
      </c>
      <c r="B5234" t="s">
        <v>220</v>
      </c>
      <c r="C5234">
        <v>45.064399999999999</v>
      </c>
      <c r="D5234">
        <v>46.561300000000003</v>
      </c>
      <c r="E5234">
        <v>44.690199999999997</v>
      </c>
      <c r="F5234">
        <v>46.403799999999997</v>
      </c>
      <c r="G5234">
        <v>11433570</v>
      </c>
      <c r="H5234">
        <v>45.885100000000001</v>
      </c>
    </row>
    <row r="5235" spans="1:8" x14ac:dyDescent="0.3">
      <c r="A5235" t="s">
        <v>123</v>
      </c>
      <c r="B5235" t="s">
        <v>713</v>
      </c>
      <c r="C5235">
        <v>47.8613</v>
      </c>
      <c r="D5235">
        <v>48.649099999999997</v>
      </c>
      <c r="E5235">
        <v>47.1128</v>
      </c>
      <c r="F5235">
        <v>48.649099999999997</v>
      </c>
      <c r="G5235">
        <v>7495495</v>
      </c>
      <c r="H5235">
        <v>48.137</v>
      </c>
    </row>
    <row r="5236" spans="1:8" x14ac:dyDescent="0.3">
      <c r="A5236" t="s">
        <v>123</v>
      </c>
      <c r="B5236" t="s">
        <v>714</v>
      </c>
      <c r="C5236">
        <v>48.727899999999998</v>
      </c>
      <c r="D5236">
        <v>48.747599999999998</v>
      </c>
      <c r="E5236">
        <v>47.427999999999997</v>
      </c>
      <c r="F5236">
        <v>47.959699999999998</v>
      </c>
      <c r="G5236">
        <v>5560606</v>
      </c>
      <c r="H5236">
        <v>48.045099999999998</v>
      </c>
    </row>
    <row r="5237" spans="1:8" x14ac:dyDescent="0.3">
      <c r="A5237" t="s">
        <v>123</v>
      </c>
      <c r="B5237" t="s">
        <v>715</v>
      </c>
      <c r="C5237">
        <v>47.664299999999997</v>
      </c>
      <c r="D5237">
        <v>48.747599999999998</v>
      </c>
      <c r="E5237">
        <v>47.526400000000002</v>
      </c>
      <c r="F5237">
        <v>47.664299999999997</v>
      </c>
      <c r="G5237">
        <v>6834252</v>
      </c>
      <c r="H5237">
        <v>47.979399999999998</v>
      </c>
    </row>
    <row r="5238" spans="1:8" x14ac:dyDescent="0.3">
      <c r="A5238" t="s">
        <v>123</v>
      </c>
      <c r="B5238" t="s">
        <v>235</v>
      </c>
      <c r="C5238">
        <v>47.664299999999997</v>
      </c>
      <c r="D5238">
        <v>48.491500000000002</v>
      </c>
      <c r="E5238">
        <v>46.521900000000002</v>
      </c>
      <c r="F5238">
        <v>48.393099999999997</v>
      </c>
      <c r="G5238">
        <v>6495941</v>
      </c>
      <c r="H5238">
        <v>47.802199999999999</v>
      </c>
    </row>
    <row r="5239" spans="1:8" x14ac:dyDescent="0.3">
      <c r="A5239" t="s">
        <v>123</v>
      </c>
      <c r="B5239" t="s">
        <v>259</v>
      </c>
      <c r="C5239">
        <v>48.668799999999997</v>
      </c>
      <c r="D5239">
        <v>49.338500000000003</v>
      </c>
      <c r="E5239">
        <v>47.231000000000002</v>
      </c>
      <c r="F5239">
        <v>48.924900000000001</v>
      </c>
      <c r="G5239">
        <v>7162441</v>
      </c>
      <c r="H5239">
        <v>48.498100000000001</v>
      </c>
    </row>
    <row r="5240" spans="1:8" x14ac:dyDescent="0.3">
      <c r="A5240" t="s">
        <v>123</v>
      </c>
      <c r="B5240" t="s">
        <v>716</v>
      </c>
      <c r="C5240">
        <v>48.964199999999998</v>
      </c>
      <c r="D5240">
        <v>50.1755</v>
      </c>
      <c r="E5240">
        <v>48.8264</v>
      </c>
      <c r="F5240">
        <v>49.338500000000003</v>
      </c>
      <c r="G5240">
        <v>7492168</v>
      </c>
      <c r="H5240">
        <v>49.446800000000003</v>
      </c>
    </row>
    <row r="5241" spans="1:8" x14ac:dyDescent="0.3">
      <c r="A5241" t="s">
        <v>123</v>
      </c>
      <c r="B5241" t="s">
        <v>269</v>
      </c>
      <c r="C5241">
        <v>49.683100000000003</v>
      </c>
      <c r="D5241">
        <v>49.781599999999997</v>
      </c>
      <c r="E5241">
        <v>47.782499999999999</v>
      </c>
      <c r="F5241">
        <v>47.8613</v>
      </c>
      <c r="G5241">
        <v>5516063</v>
      </c>
      <c r="H5241">
        <v>48.475099999999998</v>
      </c>
    </row>
    <row r="5242" spans="1:8" x14ac:dyDescent="0.3">
      <c r="A5242" t="s">
        <v>123</v>
      </c>
      <c r="B5242" t="s">
        <v>282</v>
      </c>
      <c r="C5242">
        <v>47.270400000000002</v>
      </c>
      <c r="D5242">
        <v>49.141500000000001</v>
      </c>
      <c r="E5242">
        <v>47.270400000000002</v>
      </c>
      <c r="F5242">
        <v>49.141500000000001</v>
      </c>
      <c r="G5242">
        <v>1937289</v>
      </c>
      <c r="H5242">
        <v>48.517800000000001</v>
      </c>
    </row>
    <row r="5243" spans="1:8" x14ac:dyDescent="0.3">
      <c r="A5243" t="s">
        <v>123</v>
      </c>
      <c r="B5243" t="s">
        <v>717</v>
      </c>
      <c r="C5243">
        <v>47.762799999999999</v>
      </c>
      <c r="D5243">
        <v>49.0824</v>
      </c>
      <c r="E5243">
        <v>46.797699999999999</v>
      </c>
      <c r="F5243">
        <v>49.0824</v>
      </c>
      <c r="G5243">
        <v>7943883</v>
      </c>
      <c r="H5243">
        <v>48.320799999999998</v>
      </c>
    </row>
    <row r="5244" spans="1:8" x14ac:dyDescent="0.3">
      <c r="A5244" t="s">
        <v>123</v>
      </c>
      <c r="B5244" t="s">
        <v>285</v>
      </c>
      <c r="C5244">
        <v>48.8658</v>
      </c>
      <c r="D5244">
        <v>49.436900000000001</v>
      </c>
      <c r="E5244">
        <v>48.215800000000002</v>
      </c>
      <c r="F5244">
        <v>48.215800000000002</v>
      </c>
      <c r="G5244">
        <v>6563499</v>
      </c>
      <c r="H5244">
        <v>48.622799999999998</v>
      </c>
    </row>
    <row r="5245" spans="1:8" x14ac:dyDescent="0.3">
      <c r="A5245" t="s">
        <v>123</v>
      </c>
      <c r="B5245" t="s">
        <v>718</v>
      </c>
      <c r="C5245">
        <v>48.964199999999998</v>
      </c>
      <c r="D5245">
        <v>50.323300000000003</v>
      </c>
      <c r="E5245">
        <v>48.491500000000002</v>
      </c>
      <c r="F5245">
        <v>49.683100000000003</v>
      </c>
      <c r="G5245">
        <v>8637293</v>
      </c>
      <c r="H5245">
        <v>49.499299999999998</v>
      </c>
    </row>
    <row r="5246" spans="1:8" x14ac:dyDescent="0.3">
      <c r="A5246" t="s">
        <v>123</v>
      </c>
      <c r="B5246" t="s">
        <v>291</v>
      </c>
      <c r="C5246">
        <v>49.929299999999998</v>
      </c>
      <c r="D5246">
        <v>51.209600000000002</v>
      </c>
      <c r="E5246">
        <v>49.0824</v>
      </c>
      <c r="F5246">
        <v>49.0824</v>
      </c>
      <c r="G5246">
        <v>8270446</v>
      </c>
      <c r="H5246">
        <v>49.791499999999999</v>
      </c>
    </row>
    <row r="5247" spans="1:8" x14ac:dyDescent="0.3">
      <c r="A5247" t="s">
        <v>123</v>
      </c>
      <c r="B5247" t="s">
        <v>295</v>
      </c>
      <c r="C5247">
        <v>49.387700000000002</v>
      </c>
      <c r="D5247">
        <v>49.633899999999997</v>
      </c>
      <c r="E5247">
        <v>47.802199999999999</v>
      </c>
      <c r="F5247">
        <v>48.353700000000003</v>
      </c>
      <c r="G5247">
        <v>5024633</v>
      </c>
      <c r="H5247">
        <v>48.596600000000002</v>
      </c>
    </row>
    <row r="5248" spans="1:8" x14ac:dyDescent="0.3">
      <c r="A5248" t="s">
        <v>123</v>
      </c>
      <c r="B5248" t="s">
        <v>298</v>
      </c>
      <c r="C5248">
        <v>48.255200000000002</v>
      </c>
      <c r="D5248">
        <v>48.570300000000003</v>
      </c>
      <c r="E5248">
        <v>47.664299999999997</v>
      </c>
      <c r="F5248">
        <v>47.8613</v>
      </c>
      <c r="G5248">
        <v>5882684</v>
      </c>
      <c r="H5248">
        <v>48.031999999999996</v>
      </c>
    </row>
    <row r="5249" spans="1:8" x14ac:dyDescent="0.3">
      <c r="A5249" t="s">
        <v>123</v>
      </c>
      <c r="B5249" t="s">
        <v>719</v>
      </c>
      <c r="C5249">
        <v>47.8613</v>
      </c>
      <c r="D5249">
        <v>48.8461</v>
      </c>
      <c r="E5249">
        <v>47.0931</v>
      </c>
      <c r="F5249">
        <v>47.959699999999998</v>
      </c>
      <c r="G5249">
        <v>9083495</v>
      </c>
      <c r="H5249">
        <v>47.966299999999997</v>
      </c>
    </row>
    <row r="5250" spans="1:8" x14ac:dyDescent="0.3">
      <c r="A5250" t="s">
        <v>123</v>
      </c>
      <c r="B5250" t="s">
        <v>720</v>
      </c>
      <c r="C5250">
        <v>49.34</v>
      </c>
      <c r="D5250">
        <v>50.15</v>
      </c>
      <c r="E5250">
        <v>48.6</v>
      </c>
      <c r="F5250">
        <v>49.76</v>
      </c>
      <c r="G5250">
        <v>7935388</v>
      </c>
      <c r="H5250">
        <v>49.503300000000003</v>
      </c>
    </row>
    <row r="5251" spans="1:8" x14ac:dyDescent="0.3">
      <c r="A5251" t="s">
        <v>123</v>
      </c>
      <c r="B5251" t="s">
        <v>721</v>
      </c>
      <c r="C5251">
        <v>48.8</v>
      </c>
      <c r="D5251">
        <v>50.45</v>
      </c>
      <c r="E5251">
        <v>48.8</v>
      </c>
      <c r="F5251">
        <v>49.84</v>
      </c>
      <c r="G5251">
        <v>7350343</v>
      </c>
      <c r="H5251">
        <v>49.6967</v>
      </c>
    </row>
    <row r="5252" spans="1:8" x14ac:dyDescent="0.3">
      <c r="A5252" t="s">
        <v>123</v>
      </c>
      <c r="B5252" t="s">
        <v>96</v>
      </c>
      <c r="C5252">
        <v>50.1</v>
      </c>
      <c r="D5252">
        <v>50.15</v>
      </c>
      <c r="E5252">
        <v>48.96</v>
      </c>
      <c r="F5252">
        <v>49.02</v>
      </c>
      <c r="G5252">
        <v>4292137</v>
      </c>
      <c r="H5252">
        <v>49.3767</v>
      </c>
    </row>
    <row r="5253" spans="1:8" x14ac:dyDescent="0.3">
      <c r="A5253" t="s">
        <v>123</v>
      </c>
      <c r="B5253" t="s">
        <v>722</v>
      </c>
      <c r="C5253">
        <v>49.4</v>
      </c>
      <c r="D5253">
        <v>50.5</v>
      </c>
      <c r="E5253">
        <v>49.34</v>
      </c>
      <c r="F5253">
        <v>49.9</v>
      </c>
      <c r="G5253">
        <v>6384808</v>
      </c>
      <c r="H5253">
        <v>49.9133</v>
      </c>
    </row>
    <row r="5254" spans="1:8" x14ac:dyDescent="0.3">
      <c r="A5254" t="s">
        <v>123</v>
      </c>
      <c r="B5254" t="s">
        <v>164</v>
      </c>
      <c r="C5254">
        <v>49.68</v>
      </c>
      <c r="D5254">
        <v>50.2</v>
      </c>
      <c r="E5254">
        <v>48.02</v>
      </c>
      <c r="F5254">
        <v>48.88</v>
      </c>
      <c r="G5254">
        <v>4989923</v>
      </c>
      <c r="H5254">
        <v>49.033299999999997</v>
      </c>
    </row>
    <row r="5255" spans="1:8" x14ac:dyDescent="0.3">
      <c r="A5255" t="s">
        <v>123</v>
      </c>
      <c r="B5255" t="s">
        <v>723</v>
      </c>
      <c r="C5255">
        <v>50.9</v>
      </c>
      <c r="D5255">
        <v>53.1</v>
      </c>
      <c r="E5255">
        <v>50.35</v>
      </c>
      <c r="F5255">
        <v>52.5</v>
      </c>
      <c r="G5255">
        <v>9210806</v>
      </c>
      <c r="H5255">
        <v>51.9833</v>
      </c>
    </row>
    <row r="5256" spans="1:8" x14ac:dyDescent="0.3">
      <c r="A5256" t="s">
        <v>123</v>
      </c>
      <c r="B5256" t="s">
        <v>724</v>
      </c>
      <c r="C5256">
        <v>52.3</v>
      </c>
      <c r="D5256">
        <v>52.75</v>
      </c>
      <c r="E5256">
        <v>51.7</v>
      </c>
      <c r="F5256">
        <v>52</v>
      </c>
      <c r="G5256">
        <v>4634878</v>
      </c>
      <c r="H5256">
        <v>52.15</v>
      </c>
    </row>
    <row r="5257" spans="1:8" x14ac:dyDescent="0.3">
      <c r="A5257" t="s">
        <v>123</v>
      </c>
      <c r="B5257" t="s">
        <v>725</v>
      </c>
      <c r="C5257">
        <v>52.5</v>
      </c>
      <c r="D5257">
        <v>53.7</v>
      </c>
      <c r="E5257">
        <v>52.1</v>
      </c>
      <c r="F5257">
        <v>53.35</v>
      </c>
      <c r="G5257">
        <v>7424872</v>
      </c>
      <c r="H5257">
        <v>53.05</v>
      </c>
    </row>
    <row r="5258" spans="1:8" x14ac:dyDescent="0.3">
      <c r="A5258" t="s">
        <v>123</v>
      </c>
      <c r="B5258" t="s">
        <v>242</v>
      </c>
      <c r="C5258">
        <v>52.35</v>
      </c>
      <c r="D5258">
        <v>53.4</v>
      </c>
      <c r="E5258">
        <v>51.7</v>
      </c>
      <c r="F5258">
        <v>53.25</v>
      </c>
      <c r="G5258">
        <v>6275475</v>
      </c>
      <c r="H5258">
        <v>52.783299999999997</v>
      </c>
    </row>
    <row r="5259" spans="1:8" x14ac:dyDescent="0.3">
      <c r="A5259" t="s">
        <v>123</v>
      </c>
      <c r="B5259" t="s">
        <v>726</v>
      </c>
      <c r="C5259">
        <v>54</v>
      </c>
      <c r="D5259">
        <v>54.6</v>
      </c>
      <c r="E5259">
        <v>52.8</v>
      </c>
      <c r="F5259">
        <v>53.4</v>
      </c>
      <c r="G5259">
        <v>5845436</v>
      </c>
      <c r="H5259">
        <v>53.6</v>
      </c>
    </row>
    <row r="5260" spans="1:8" x14ac:dyDescent="0.3">
      <c r="A5260" t="s">
        <v>123</v>
      </c>
      <c r="B5260" t="s">
        <v>727</v>
      </c>
      <c r="C5260">
        <v>54</v>
      </c>
      <c r="D5260">
        <v>54</v>
      </c>
      <c r="E5260">
        <v>52.5</v>
      </c>
      <c r="F5260">
        <v>53.05</v>
      </c>
      <c r="G5260">
        <v>6105259</v>
      </c>
      <c r="H5260">
        <v>53.183300000000003</v>
      </c>
    </row>
    <row r="5261" spans="1:8" x14ac:dyDescent="0.3">
      <c r="A5261" t="s">
        <v>123</v>
      </c>
      <c r="B5261" t="s">
        <v>728</v>
      </c>
      <c r="C5261">
        <v>53.8</v>
      </c>
      <c r="D5261">
        <v>54.05</v>
      </c>
      <c r="E5261">
        <v>52.3</v>
      </c>
      <c r="F5261">
        <v>52.5</v>
      </c>
      <c r="G5261">
        <v>5293838</v>
      </c>
      <c r="H5261">
        <v>52.95</v>
      </c>
    </row>
    <row r="5262" spans="1:8" x14ac:dyDescent="0.3">
      <c r="A5262" t="s">
        <v>123</v>
      </c>
      <c r="B5262" t="s">
        <v>729</v>
      </c>
      <c r="C5262">
        <v>52.55</v>
      </c>
      <c r="D5262">
        <v>54.65</v>
      </c>
      <c r="E5262">
        <v>52.2</v>
      </c>
      <c r="F5262">
        <v>54.35</v>
      </c>
      <c r="G5262">
        <v>10570760</v>
      </c>
      <c r="H5262">
        <v>53.7333</v>
      </c>
    </row>
    <row r="5263" spans="1:8" x14ac:dyDescent="0.3">
      <c r="A5263" t="s">
        <v>123</v>
      </c>
      <c r="B5263" t="s">
        <v>730</v>
      </c>
      <c r="C5263">
        <v>55.05</v>
      </c>
      <c r="D5263">
        <v>55.2</v>
      </c>
      <c r="E5263">
        <v>53.85</v>
      </c>
      <c r="F5263">
        <v>54.85</v>
      </c>
      <c r="G5263">
        <v>6813640</v>
      </c>
      <c r="H5263">
        <v>54.633299999999998</v>
      </c>
    </row>
    <row r="5264" spans="1:8" x14ac:dyDescent="0.3">
      <c r="A5264" t="s">
        <v>123</v>
      </c>
      <c r="B5264" t="s">
        <v>731</v>
      </c>
      <c r="C5264">
        <v>55.25</v>
      </c>
      <c r="D5264">
        <v>55.75</v>
      </c>
      <c r="E5264">
        <v>53.5</v>
      </c>
      <c r="F5264">
        <v>55.05</v>
      </c>
      <c r="G5264">
        <v>10605120</v>
      </c>
      <c r="H5264">
        <v>54.7667</v>
      </c>
    </row>
    <row r="5265" spans="1:8" x14ac:dyDescent="0.3">
      <c r="A5265" t="s">
        <v>123</v>
      </c>
      <c r="B5265" t="s">
        <v>732</v>
      </c>
      <c r="C5265">
        <v>56.9</v>
      </c>
      <c r="D5265">
        <v>58.45</v>
      </c>
      <c r="E5265">
        <v>55.05</v>
      </c>
      <c r="F5265">
        <v>56.3</v>
      </c>
      <c r="G5265">
        <v>14692540</v>
      </c>
      <c r="H5265">
        <v>56.6</v>
      </c>
    </row>
    <row r="5266" spans="1:8" x14ac:dyDescent="0.3">
      <c r="A5266" t="s">
        <v>123</v>
      </c>
      <c r="B5266" t="s">
        <v>733</v>
      </c>
      <c r="C5266">
        <v>56.3</v>
      </c>
      <c r="D5266">
        <v>56.5</v>
      </c>
      <c r="E5266">
        <v>55.3</v>
      </c>
      <c r="F5266">
        <v>56.05</v>
      </c>
      <c r="G5266">
        <v>5775907</v>
      </c>
      <c r="H5266">
        <v>55.95</v>
      </c>
    </row>
    <row r="5267" spans="1:8" x14ac:dyDescent="0.3">
      <c r="A5267" t="s">
        <v>123</v>
      </c>
      <c r="B5267" t="s">
        <v>734</v>
      </c>
      <c r="C5267">
        <v>56.4</v>
      </c>
      <c r="D5267">
        <v>57.2</v>
      </c>
      <c r="E5267">
        <v>55.75</v>
      </c>
      <c r="F5267">
        <v>56.15</v>
      </c>
      <c r="G5267">
        <v>6585987</v>
      </c>
      <c r="H5267">
        <v>56.366700000000002</v>
      </c>
    </row>
    <row r="5268" spans="1:8" x14ac:dyDescent="0.3">
      <c r="A5268" t="s">
        <v>123</v>
      </c>
      <c r="B5268" t="s">
        <v>735</v>
      </c>
      <c r="C5268">
        <v>56.25</v>
      </c>
      <c r="D5268">
        <v>56.45</v>
      </c>
      <c r="E5268">
        <v>54.95</v>
      </c>
      <c r="F5268">
        <v>55.95</v>
      </c>
      <c r="G5268">
        <v>4179753</v>
      </c>
      <c r="H5268">
        <v>55.783299999999997</v>
      </c>
    </row>
    <row r="5269" spans="1:8" x14ac:dyDescent="0.3">
      <c r="A5269" t="s">
        <v>561</v>
      </c>
      <c r="B5269" t="s">
        <v>696</v>
      </c>
      <c r="C5269">
        <v>1735.4459999999999</v>
      </c>
      <c r="D5269">
        <v>1740.2</v>
      </c>
      <c r="E5269">
        <v>1683.145</v>
      </c>
      <c r="F5269">
        <v>1710.722</v>
      </c>
      <c r="G5269">
        <v>80638</v>
      </c>
      <c r="H5269">
        <v>1711.3557000000001</v>
      </c>
    </row>
    <row r="5270" spans="1:8" x14ac:dyDescent="0.3">
      <c r="A5270" t="s">
        <v>561</v>
      </c>
      <c r="B5270" t="s">
        <v>697</v>
      </c>
      <c r="C5270">
        <v>1712.624</v>
      </c>
      <c r="D5270">
        <v>1724.0350000000001</v>
      </c>
      <c r="E5270">
        <v>1680.2919999999999</v>
      </c>
      <c r="F5270">
        <v>1697.4090000000001</v>
      </c>
      <c r="G5270">
        <v>66117</v>
      </c>
      <c r="H5270">
        <v>1700.5787</v>
      </c>
    </row>
    <row r="5271" spans="1:8" x14ac:dyDescent="0.3">
      <c r="A5271" t="s">
        <v>561</v>
      </c>
      <c r="B5271" t="s">
        <v>698</v>
      </c>
      <c r="C5271">
        <v>1687.8989999999999</v>
      </c>
      <c r="D5271">
        <v>1730.691</v>
      </c>
      <c r="E5271">
        <v>1681.2429999999999</v>
      </c>
      <c r="F5271">
        <v>1701.212</v>
      </c>
      <c r="G5271">
        <v>79991</v>
      </c>
      <c r="H5271">
        <v>1704.3820000000001</v>
      </c>
    </row>
    <row r="5272" spans="1:8" x14ac:dyDescent="0.3">
      <c r="A5272" t="s">
        <v>561</v>
      </c>
      <c r="B5272" t="s">
        <v>699</v>
      </c>
      <c r="C5272">
        <v>1709.771</v>
      </c>
      <c r="D5272">
        <v>1740.2</v>
      </c>
      <c r="E5272">
        <v>1697.4090000000001</v>
      </c>
      <c r="F5272">
        <v>1724.0350000000001</v>
      </c>
      <c r="G5272">
        <v>125143</v>
      </c>
      <c r="H5272">
        <v>1720.548</v>
      </c>
    </row>
    <row r="5273" spans="1:8" x14ac:dyDescent="0.3">
      <c r="A5273" t="s">
        <v>561</v>
      </c>
      <c r="B5273" t="s">
        <v>700</v>
      </c>
      <c r="C5273">
        <v>1740.2</v>
      </c>
      <c r="D5273">
        <v>1746.857</v>
      </c>
      <c r="E5273">
        <v>1707.8689999999999</v>
      </c>
      <c r="F5273">
        <v>1729.74</v>
      </c>
      <c r="G5273">
        <v>99325</v>
      </c>
      <c r="H5273">
        <v>1728.1552999999999</v>
      </c>
    </row>
    <row r="5274" spans="1:8" x14ac:dyDescent="0.3">
      <c r="A5274" t="s">
        <v>561</v>
      </c>
      <c r="B5274" t="s">
        <v>77</v>
      </c>
      <c r="C5274">
        <v>1709.771</v>
      </c>
      <c r="D5274">
        <v>1760.17</v>
      </c>
      <c r="E5274">
        <v>1689.8009999999999</v>
      </c>
      <c r="F5274">
        <v>1744.0039999999999</v>
      </c>
      <c r="G5274">
        <v>128796</v>
      </c>
      <c r="H5274">
        <v>1731.325</v>
      </c>
    </row>
    <row r="5275" spans="1:8" x14ac:dyDescent="0.3">
      <c r="A5275" t="s">
        <v>561</v>
      </c>
      <c r="B5275" t="s">
        <v>701</v>
      </c>
      <c r="C5275">
        <v>1751.6120000000001</v>
      </c>
      <c r="D5275">
        <v>1784.894</v>
      </c>
      <c r="E5275">
        <v>1747.808</v>
      </c>
      <c r="F5275">
        <v>1753.5129999999999</v>
      </c>
      <c r="G5275">
        <v>96557</v>
      </c>
      <c r="H5275">
        <v>1762.0717</v>
      </c>
    </row>
    <row r="5276" spans="1:8" x14ac:dyDescent="0.3">
      <c r="A5276" t="s">
        <v>561</v>
      </c>
      <c r="B5276" t="s">
        <v>702</v>
      </c>
      <c r="C5276">
        <v>1792.502</v>
      </c>
      <c r="D5276">
        <v>1792.502</v>
      </c>
      <c r="E5276">
        <v>1737.348</v>
      </c>
      <c r="F5276">
        <v>1738.299</v>
      </c>
      <c r="G5276">
        <v>73246</v>
      </c>
      <c r="H5276">
        <v>1756.0497</v>
      </c>
    </row>
    <row r="5277" spans="1:8" x14ac:dyDescent="0.3">
      <c r="A5277" t="s">
        <v>561</v>
      </c>
      <c r="B5277" t="s">
        <v>139</v>
      </c>
      <c r="C5277">
        <v>1738.299</v>
      </c>
      <c r="D5277">
        <v>1738.299</v>
      </c>
      <c r="E5277">
        <v>1707.8689999999999</v>
      </c>
      <c r="F5277">
        <v>1709.771</v>
      </c>
      <c r="G5277">
        <v>53435</v>
      </c>
      <c r="H5277">
        <v>1718.6463000000001</v>
      </c>
    </row>
    <row r="5278" spans="1:8" x14ac:dyDescent="0.3">
      <c r="A5278" t="s">
        <v>561</v>
      </c>
      <c r="B5278" t="s">
        <v>156</v>
      </c>
      <c r="C5278">
        <v>1709.771</v>
      </c>
      <c r="D5278">
        <v>1725.9369999999999</v>
      </c>
      <c r="E5278">
        <v>1688.85</v>
      </c>
      <c r="F5278">
        <v>1723.0840000000001</v>
      </c>
      <c r="G5278">
        <v>45871</v>
      </c>
      <c r="H5278">
        <v>1712.6237000000001</v>
      </c>
    </row>
    <row r="5279" spans="1:8" x14ac:dyDescent="0.3">
      <c r="A5279" t="s">
        <v>561</v>
      </c>
      <c r="B5279" t="s">
        <v>703</v>
      </c>
      <c r="C5279">
        <v>1748.759</v>
      </c>
      <c r="D5279">
        <v>1768.7280000000001</v>
      </c>
      <c r="E5279">
        <v>1737.348</v>
      </c>
      <c r="F5279">
        <v>1761.1210000000001</v>
      </c>
      <c r="G5279">
        <v>74856</v>
      </c>
      <c r="H5279">
        <v>1755.7322999999999</v>
      </c>
    </row>
    <row r="5280" spans="1:8" x14ac:dyDescent="0.3">
      <c r="A5280" t="s">
        <v>561</v>
      </c>
      <c r="B5280" t="s">
        <v>223</v>
      </c>
      <c r="C5280">
        <v>1761.1210000000001</v>
      </c>
      <c r="D5280">
        <v>1772.5319999999999</v>
      </c>
      <c r="E5280">
        <v>1745.9059999999999</v>
      </c>
      <c r="F5280">
        <v>1750.6610000000001</v>
      </c>
      <c r="G5280">
        <v>58726</v>
      </c>
      <c r="H5280">
        <v>1756.3662999999999</v>
      </c>
    </row>
    <row r="5281" spans="1:8" x14ac:dyDescent="0.3">
      <c r="A5281" t="s">
        <v>561</v>
      </c>
      <c r="B5281" t="s">
        <v>228</v>
      </c>
      <c r="C5281">
        <v>1750.6610000000001</v>
      </c>
      <c r="D5281">
        <v>1762.0719999999999</v>
      </c>
      <c r="E5281">
        <v>1737.348</v>
      </c>
      <c r="F5281">
        <v>1751.6120000000001</v>
      </c>
      <c r="G5281">
        <v>35180</v>
      </c>
      <c r="H5281">
        <v>1750.3440000000001</v>
      </c>
    </row>
    <row r="5282" spans="1:8" x14ac:dyDescent="0.3">
      <c r="A5282" t="s">
        <v>561</v>
      </c>
      <c r="B5282" t="s">
        <v>704</v>
      </c>
      <c r="C5282">
        <v>1753.5129999999999</v>
      </c>
      <c r="D5282">
        <v>1827.6859999999999</v>
      </c>
      <c r="E5282">
        <v>1744.9549999999999</v>
      </c>
      <c r="F5282">
        <v>1827.6859999999999</v>
      </c>
      <c r="G5282">
        <v>108845</v>
      </c>
      <c r="H5282">
        <v>1800.1089999999999</v>
      </c>
    </row>
    <row r="5283" spans="1:8" x14ac:dyDescent="0.3">
      <c r="A5283" t="s">
        <v>561</v>
      </c>
      <c r="B5283" t="s">
        <v>705</v>
      </c>
      <c r="C5283">
        <v>1828.6369999999999</v>
      </c>
      <c r="D5283">
        <v>1844.8030000000001</v>
      </c>
      <c r="E5283">
        <v>1797.2560000000001</v>
      </c>
      <c r="F5283">
        <v>1816.2750000000001</v>
      </c>
      <c r="G5283">
        <v>89521</v>
      </c>
      <c r="H5283">
        <v>1819.4447</v>
      </c>
    </row>
    <row r="5284" spans="1:8" x14ac:dyDescent="0.3">
      <c r="A5284" t="s">
        <v>561</v>
      </c>
      <c r="B5284" t="s">
        <v>706</v>
      </c>
      <c r="C5284">
        <v>1824.8330000000001</v>
      </c>
      <c r="D5284">
        <v>1954.16</v>
      </c>
      <c r="E5284">
        <v>1824.8330000000001</v>
      </c>
      <c r="F5284">
        <v>1918.9749999999999</v>
      </c>
      <c r="G5284">
        <v>177975</v>
      </c>
      <c r="H5284">
        <v>1899.3226999999999</v>
      </c>
    </row>
    <row r="5285" spans="1:8" x14ac:dyDescent="0.3">
      <c r="A5285" t="s">
        <v>561</v>
      </c>
      <c r="B5285" t="s">
        <v>265</v>
      </c>
      <c r="C5285">
        <v>1918.9749999999999</v>
      </c>
      <c r="D5285">
        <v>1918.9749999999999</v>
      </c>
      <c r="E5285">
        <v>1865.723</v>
      </c>
      <c r="F5285">
        <v>1872.38</v>
      </c>
      <c r="G5285">
        <v>72806</v>
      </c>
      <c r="H5285">
        <v>1885.6927000000001</v>
      </c>
    </row>
    <row r="5286" spans="1:8" x14ac:dyDescent="0.3">
      <c r="A5286" t="s">
        <v>561</v>
      </c>
      <c r="B5286" t="s">
        <v>707</v>
      </c>
      <c r="C5286">
        <v>1872.38</v>
      </c>
      <c r="D5286">
        <v>1889.4960000000001</v>
      </c>
      <c r="E5286">
        <v>1784.894</v>
      </c>
      <c r="F5286">
        <v>1787.7470000000001</v>
      </c>
      <c r="G5286">
        <v>126824</v>
      </c>
      <c r="H5286">
        <v>1820.7122999999999</v>
      </c>
    </row>
    <row r="5287" spans="1:8" x14ac:dyDescent="0.3">
      <c r="A5287" t="s">
        <v>561</v>
      </c>
      <c r="B5287" t="s">
        <v>271</v>
      </c>
      <c r="C5287">
        <v>1789.6489999999999</v>
      </c>
      <c r="D5287">
        <v>1844.8030000000001</v>
      </c>
      <c r="E5287">
        <v>1683.145</v>
      </c>
      <c r="F5287">
        <v>1702.163</v>
      </c>
      <c r="G5287">
        <v>136221</v>
      </c>
      <c r="H5287">
        <v>1743.3703</v>
      </c>
    </row>
    <row r="5288" spans="1:8" x14ac:dyDescent="0.3">
      <c r="A5288" t="s">
        <v>561</v>
      </c>
      <c r="B5288" t="s">
        <v>708</v>
      </c>
      <c r="C5288">
        <v>1702.163</v>
      </c>
      <c r="D5288">
        <v>1735.4459999999999</v>
      </c>
      <c r="E5288">
        <v>1692.654</v>
      </c>
      <c r="F5288">
        <v>1721.182</v>
      </c>
      <c r="G5288">
        <v>65406</v>
      </c>
      <c r="H5288">
        <v>1716.4273000000001</v>
      </c>
    </row>
    <row r="5289" spans="1:8" x14ac:dyDescent="0.3">
      <c r="A5289" t="s">
        <v>561</v>
      </c>
      <c r="B5289" t="s">
        <v>709</v>
      </c>
      <c r="C5289">
        <v>1748.759</v>
      </c>
      <c r="D5289">
        <v>1749.71</v>
      </c>
      <c r="E5289">
        <v>1705.9670000000001</v>
      </c>
      <c r="F5289">
        <v>1710.722</v>
      </c>
      <c r="G5289">
        <v>58934</v>
      </c>
      <c r="H5289">
        <v>1722.133</v>
      </c>
    </row>
    <row r="5290" spans="1:8" x14ac:dyDescent="0.3">
      <c r="A5290" t="s">
        <v>561</v>
      </c>
      <c r="B5290" t="s">
        <v>283</v>
      </c>
      <c r="C5290">
        <v>1710.722</v>
      </c>
      <c r="D5290">
        <v>1711.673</v>
      </c>
      <c r="E5290">
        <v>1670.7829999999999</v>
      </c>
      <c r="F5290">
        <v>1696.4580000000001</v>
      </c>
      <c r="G5290">
        <v>51901</v>
      </c>
      <c r="H5290">
        <v>1692.9712999999999</v>
      </c>
    </row>
    <row r="5291" spans="1:8" x14ac:dyDescent="0.3">
      <c r="A5291" t="s">
        <v>561</v>
      </c>
      <c r="B5291" t="s">
        <v>290</v>
      </c>
      <c r="C5291">
        <v>1715.4760000000001</v>
      </c>
      <c r="D5291">
        <v>1715.4760000000001</v>
      </c>
      <c r="E5291">
        <v>1663.175</v>
      </c>
      <c r="F5291">
        <v>1670.7829999999999</v>
      </c>
      <c r="G5291">
        <v>41340</v>
      </c>
      <c r="H5291">
        <v>1683.1447000000001</v>
      </c>
    </row>
    <row r="5292" spans="1:8" x14ac:dyDescent="0.3">
      <c r="A5292" t="s">
        <v>561</v>
      </c>
      <c r="B5292" t="s">
        <v>710</v>
      </c>
      <c r="C5292">
        <v>1670.7829999999999</v>
      </c>
      <c r="D5292">
        <v>1715.4760000000001</v>
      </c>
      <c r="E5292">
        <v>1648.9110000000001</v>
      </c>
      <c r="F5292">
        <v>1701.212</v>
      </c>
      <c r="G5292">
        <v>42624</v>
      </c>
      <c r="H5292">
        <v>1688.5329999999999</v>
      </c>
    </row>
    <row r="5293" spans="1:8" x14ac:dyDescent="0.3">
      <c r="A5293" t="s">
        <v>561</v>
      </c>
      <c r="B5293" t="s">
        <v>512</v>
      </c>
      <c r="C5293">
        <v>1711.673</v>
      </c>
      <c r="D5293">
        <v>1720.231</v>
      </c>
      <c r="E5293">
        <v>1640.3530000000001</v>
      </c>
      <c r="F5293">
        <v>1656.519</v>
      </c>
      <c r="G5293">
        <v>58080</v>
      </c>
      <c r="H5293">
        <v>1672.3677</v>
      </c>
    </row>
    <row r="5294" spans="1:8" x14ac:dyDescent="0.3">
      <c r="A5294" t="s">
        <v>561</v>
      </c>
      <c r="B5294" t="s">
        <v>91</v>
      </c>
      <c r="C5294">
        <v>1521.4870000000001</v>
      </c>
      <c r="D5294">
        <v>1590.905</v>
      </c>
      <c r="E5294">
        <v>1511.9770000000001</v>
      </c>
      <c r="F5294">
        <v>1561.4259999999999</v>
      </c>
      <c r="G5294">
        <v>90513</v>
      </c>
      <c r="H5294">
        <v>1554.7692999999999</v>
      </c>
    </row>
    <row r="5295" spans="1:8" x14ac:dyDescent="0.3">
      <c r="A5295" t="s">
        <v>561</v>
      </c>
      <c r="B5295" t="s">
        <v>93</v>
      </c>
      <c r="C5295">
        <v>1551.9169999999999</v>
      </c>
      <c r="D5295">
        <v>1607.07</v>
      </c>
      <c r="E5295">
        <v>1546.211</v>
      </c>
      <c r="F5295">
        <v>1567.1310000000001</v>
      </c>
      <c r="G5295">
        <v>59486</v>
      </c>
      <c r="H5295">
        <v>1573.4707000000001</v>
      </c>
    </row>
    <row r="5296" spans="1:8" x14ac:dyDescent="0.3">
      <c r="A5296" t="s">
        <v>561</v>
      </c>
      <c r="B5296" t="s">
        <v>711</v>
      </c>
      <c r="C5296">
        <v>1556.671</v>
      </c>
      <c r="D5296">
        <v>1584.248</v>
      </c>
      <c r="E5296">
        <v>1534.8</v>
      </c>
      <c r="F5296">
        <v>1579.4929999999999</v>
      </c>
      <c r="G5296">
        <v>47719</v>
      </c>
      <c r="H5296">
        <v>1566.1803</v>
      </c>
    </row>
    <row r="5297" spans="1:8" x14ac:dyDescent="0.3">
      <c r="A5297" t="s">
        <v>561</v>
      </c>
      <c r="B5297" t="s">
        <v>712</v>
      </c>
      <c r="C5297">
        <v>1615.6289999999999</v>
      </c>
      <c r="D5297">
        <v>1723.0840000000001</v>
      </c>
      <c r="E5297">
        <v>1589.0029999999999</v>
      </c>
      <c r="F5297">
        <v>1699.31</v>
      </c>
      <c r="G5297">
        <v>78186</v>
      </c>
      <c r="H5297">
        <v>1670.4657</v>
      </c>
    </row>
    <row r="5298" spans="1:8" x14ac:dyDescent="0.3">
      <c r="A5298" t="s">
        <v>561</v>
      </c>
      <c r="B5298" t="s">
        <v>162</v>
      </c>
      <c r="C5298">
        <v>1706.9179999999999</v>
      </c>
      <c r="D5298">
        <v>1711.673</v>
      </c>
      <c r="E5298">
        <v>1626.0889999999999</v>
      </c>
      <c r="F5298">
        <v>1640.3530000000001</v>
      </c>
      <c r="G5298">
        <v>54266</v>
      </c>
      <c r="H5298">
        <v>1659.3716999999999</v>
      </c>
    </row>
    <row r="5299" spans="1:8" x14ac:dyDescent="0.3">
      <c r="A5299" t="s">
        <v>561</v>
      </c>
      <c r="B5299" t="s">
        <v>220</v>
      </c>
      <c r="C5299">
        <v>1578.5419999999999</v>
      </c>
      <c r="D5299">
        <v>1644.1569999999999</v>
      </c>
      <c r="E5299">
        <v>1575.69</v>
      </c>
      <c r="F5299">
        <v>1644.1569999999999</v>
      </c>
      <c r="G5299">
        <v>54922</v>
      </c>
      <c r="H5299">
        <v>1621.3347000000001</v>
      </c>
    </row>
    <row r="5300" spans="1:8" x14ac:dyDescent="0.3">
      <c r="A5300" t="s">
        <v>561</v>
      </c>
      <c r="B5300" t="s">
        <v>713</v>
      </c>
      <c r="C5300">
        <v>1725.9369999999999</v>
      </c>
      <c r="D5300">
        <v>1733.5440000000001</v>
      </c>
      <c r="E5300">
        <v>1679.3409999999999</v>
      </c>
      <c r="F5300">
        <v>1722.133</v>
      </c>
      <c r="G5300">
        <v>45367</v>
      </c>
      <c r="H5300">
        <v>1711.6727000000001</v>
      </c>
    </row>
    <row r="5301" spans="1:8" x14ac:dyDescent="0.3">
      <c r="A5301" t="s">
        <v>561</v>
      </c>
      <c r="B5301" t="s">
        <v>714</v>
      </c>
      <c r="C5301">
        <v>1735.4459999999999</v>
      </c>
      <c r="D5301">
        <v>1785.845</v>
      </c>
      <c r="E5301">
        <v>1689.8009999999999</v>
      </c>
      <c r="F5301">
        <v>1777.287</v>
      </c>
      <c r="G5301">
        <v>74628</v>
      </c>
      <c r="H5301">
        <v>1750.9776999999999</v>
      </c>
    </row>
    <row r="5302" spans="1:8" x14ac:dyDescent="0.3">
      <c r="A5302" t="s">
        <v>561</v>
      </c>
      <c r="B5302" t="s">
        <v>715</v>
      </c>
      <c r="C5302">
        <v>1775.385</v>
      </c>
      <c r="D5302">
        <v>1808.6669999999999</v>
      </c>
      <c r="E5302">
        <v>1724.0350000000001</v>
      </c>
      <c r="F5302">
        <v>1729.74</v>
      </c>
      <c r="G5302">
        <v>94948</v>
      </c>
      <c r="H5302">
        <v>1754.1473000000001</v>
      </c>
    </row>
    <row r="5303" spans="1:8" x14ac:dyDescent="0.3">
      <c r="A5303" t="s">
        <v>561</v>
      </c>
      <c r="B5303" t="s">
        <v>235</v>
      </c>
      <c r="C5303">
        <v>1729.74</v>
      </c>
      <c r="D5303">
        <v>1729.74</v>
      </c>
      <c r="E5303">
        <v>1677.4390000000001</v>
      </c>
      <c r="F5303">
        <v>1686.9480000000001</v>
      </c>
      <c r="G5303">
        <v>56479</v>
      </c>
      <c r="H5303">
        <v>1698.0423000000001</v>
      </c>
    </row>
    <row r="5304" spans="1:8" x14ac:dyDescent="0.3">
      <c r="A5304" t="s">
        <v>561</v>
      </c>
      <c r="B5304" t="s">
        <v>259</v>
      </c>
      <c r="C5304">
        <v>1675.537</v>
      </c>
      <c r="D5304">
        <v>1703.114</v>
      </c>
      <c r="E5304">
        <v>1650.8130000000001</v>
      </c>
      <c r="F5304">
        <v>1669.8320000000001</v>
      </c>
      <c r="G5304">
        <v>45634</v>
      </c>
      <c r="H5304">
        <v>1674.5862999999999</v>
      </c>
    </row>
    <row r="5305" spans="1:8" x14ac:dyDescent="0.3">
      <c r="A5305" t="s">
        <v>561</v>
      </c>
      <c r="B5305" t="s">
        <v>716</v>
      </c>
      <c r="C5305">
        <v>1677.4390000000001</v>
      </c>
      <c r="D5305">
        <v>1757.317</v>
      </c>
      <c r="E5305">
        <v>1669.8320000000001</v>
      </c>
      <c r="F5305">
        <v>1719.28</v>
      </c>
      <c r="G5305">
        <v>80810</v>
      </c>
      <c r="H5305">
        <v>1715.4763</v>
      </c>
    </row>
    <row r="5306" spans="1:8" x14ac:dyDescent="0.3">
      <c r="A5306" t="s">
        <v>561</v>
      </c>
      <c r="B5306" t="s">
        <v>269</v>
      </c>
      <c r="C5306">
        <v>1744.9549999999999</v>
      </c>
      <c r="D5306">
        <v>1757.317</v>
      </c>
      <c r="E5306">
        <v>1692.654</v>
      </c>
      <c r="F5306">
        <v>1700.261</v>
      </c>
      <c r="G5306">
        <v>68293</v>
      </c>
      <c r="H5306">
        <v>1716.7439999999999</v>
      </c>
    </row>
    <row r="5307" spans="1:8" x14ac:dyDescent="0.3">
      <c r="A5307" t="s">
        <v>561</v>
      </c>
      <c r="B5307" t="s">
        <v>282</v>
      </c>
      <c r="C5307">
        <v>1687.8989999999999</v>
      </c>
      <c r="D5307">
        <v>1739.25</v>
      </c>
      <c r="E5307">
        <v>1665.077</v>
      </c>
      <c r="F5307">
        <v>1739.25</v>
      </c>
      <c r="G5307">
        <v>22968</v>
      </c>
      <c r="H5307">
        <v>1714.5256999999999</v>
      </c>
    </row>
    <row r="5308" spans="1:8" x14ac:dyDescent="0.3">
      <c r="A5308" t="s">
        <v>561</v>
      </c>
      <c r="B5308" t="s">
        <v>717</v>
      </c>
      <c r="C5308">
        <v>1716.4269999999999</v>
      </c>
      <c r="D5308">
        <v>1735.4459999999999</v>
      </c>
      <c r="E5308">
        <v>1649.8620000000001</v>
      </c>
      <c r="F5308">
        <v>1735.4459999999999</v>
      </c>
      <c r="G5308">
        <v>95398</v>
      </c>
      <c r="H5308">
        <v>1706.9179999999999</v>
      </c>
    </row>
    <row r="5309" spans="1:8" x14ac:dyDescent="0.3">
      <c r="A5309" t="s">
        <v>561</v>
      </c>
      <c r="B5309" t="s">
        <v>285</v>
      </c>
      <c r="C5309">
        <v>1729.74</v>
      </c>
      <c r="D5309">
        <v>1729.74</v>
      </c>
      <c r="E5309">
        <v>1690.752</v>
      </c>
      <c r="F5309">
        <v>1692.654</v>
      </c>
      <c r="G5309">
        <v>33812</v>
      </c>
      <c r="H5309">
        <v>1704.3820000000001</v>
      </c>
    </row>
    <row r="5310" spans="1:8" x14ac:dyDescent="0.3">
      <c r="A5310" t="s">
        <v>561</v>
      </c>
      <c r="B5310" t="s">
        <v>718</v>
      </c>
      <c r="C5310">
        <v>1716.4269999999999</v>
      </c>
      <c r="D5310">
        <v>1733.5440000000001</v>
      </c>
      <c r="E5310">
        <v>1702.163</v>
      </c>
      <c r="F5310">
        <v>1714.5250000000001</v>
      </c>
      <c r="G5310">
        <v>62895</v>
      </c>
      <c r="H5310">
        <v>1716.7439999999999</v>
      </c>
    </row>
    <row r="5311" spans="1:8" x14ac:dyDescent="0.3">
      <c r="A5311" t="s">
        <v>561</v>
      </c>
      <c r="B5311" t="s">
        <v>291</v>
      </c>
      <c r="C5311">
        <v>1702.163</v>
      </c>
      <c r="D5311">
        <v>1730.691</v>
      </c>
      <c r="E5311">
        <v>1684.096</v>
      </c>
      <c r="F5311">
        <v>1692.654</v>
      </c>
      <c r="G5311">
        <v>42927</v>
      </c>
      <c r="H5311">
        <v>1702.4802999999999</v>
      </c>
    </row>
    <row r="5312" spans="1:8" x14ac:dyDescent="0.3">
      <c r="A5312" t="s">
        <v>561</v>
      </c>
      <c r="B5312" t="s">
        <v>295</v>
      </c>
      <c r="C5312">
        <v>1690.752</v>
      </c>
      <c r="D5312">
        <v>1702.163</v>
      </c>
      <c r="E5312">
        <v>1641.3040000000001</v>
      </c>
      <c r="F5312">
        <v>1644.1569999999999</v>
      </c>
      <c r="G5312">
        <v>47639</v>
      </c>
      <c r="H5312">
        <v>1662.5413000000001</v>
      </c>
    </row>
    <row r="5313" spans="1:8" x14ac:dyDescent="0.3">
      <c r="A5313" t="s">
        <v>561</v>
      </c>
      <c r="B5313" t="s">
        <v>298</v>
      </c>
      <c r="C5313">
        <v>1635.598</v>
      </c>
      <c r="D5313">
        <v>1637.5</v>
      </c>
      <c r="E5313">
        <v>1608.972</v>
      </c>
      <c r="F5313">
        <v>1615.6289999999999</v>
      </c>
      <c r="G5313">
        <v>48227</v>
      </c>
      <c r="H5313">
        <v>1620.7003</v>
      </c>
    </row>
    <row r="5314" spans="1:8" x14ac:dyDescent="0.3">
      <c r="A5314" t="s">
        <v>561</v>
      </c>
      <c r="B5314" t="s">
        <v>719</v>
      </c>
      <c r="C5314">
        <v>1618.481</v>
      </c>
      <c r="D5314">
        <v>1644.1569999999999</v>
      </c>
      <c r="E5314">
        <v>1617.5309999999999</v>
      </c>
      <c r="F5314">
        <v>1638.451</v>
      </c>
      <c r="G5314">
        <v>24249</v>
      </c>
      <c r="H5314">
        <v>1633.3797</v>
      </c>
    </row>
    <row r="5315" spans="1:8" x14ac:dyDescent="0.3">
      <c r="A5315" t="s">
        <v>561</v>
      </c>
      <c r="B5315" t="s">
        <v>720</v>
      </c>
      <c r="C5315">
        <v>1721.182</v>
      </c>
      <c r="D5315">
        <v>1725.9369999999999</v>
      </c>
      <c r="E5315">
        <v>1669.8320000000001</v>
      </c>
      <c r="F5315">
        <v>1685.047</v>
      </c>
      <c r="G5315">
        <v>48246</v>
      </c>
      <c r="H5315">
        <v>1693.6052999999999</v>
      </c>
    </row>
    <row r="5316" spans="1:8" x14ac:dyDescent="0.3">
      <c r="A5316" t="s">
        <v>561</v>
      </c>
      <c r="B5316" t="s">
        <v>721</v>
      </c>
      <c r="C5316">
        <v>1654.617</v>
      </c>
      <c r="D5316">
        <v>1693.605</v>
      </c>
      <c r="E5316">
        <v>1640.3530000000001</v>
      </c>
      <c r="F5316">
        <v>1688.85</v>
      </c>
      <c r="G5316">
        <v>33666</v>
      </c>
      <c r="H5316">
        <v>1674.2692999999999</v>
      </c>
    </row>
    <row r="5317" spans="1:8" x14ac:dyDescent="0.3">
      <c r="A5317" t="s">
        <v>561</v>
      </c>
      <c r="B5317" t="s">
        <v>96</v>
      </c>
      <c r="C5317">
        <v>1688.85</v>
      </c>
      <c r="D5317">
        <v>1696.4580000000001</v>
      </c>
      <c r="E5317">
        <v>1680.2919999999999</v>
      </c>
      <c r="F5317">
        <v>1687.8989999999999</v>
      </c>
      <c r="G5317">
        <v>26575</v>
      </c>
      <c r="H5317">
        <v>1688.2163</v>
      </c>
    </row>
    <row r="5318" spans="1:8" x14ac:dyDescent="0.3">
      <c r="A5318" t="s">
        <v>561</v>
      </c>
      <c r="B5318" t="s">
        <v>722</v>
      </c>
      <c r="C5318">
        <v>1696.4580000000001</v>
      </c>
      <c r="D5318">
        <v>1729.74</v>
      </c>
      <c r="E5318">
        <v>1694.556</v>
      </c>
      <c r="F5318">
        <v>1711.673</v>
      </c>
      <c r="G5318">
        <v>35602</v>
      </c>
      <c r="H5318">
        <v>1711.9897000000001</v>
      </c>
    </row>
    <row r="5319" spans="1:8" x14ac:dyDescent="0.3">
      <c r="A5319" t="s">
        <v>561</v>
      </c>
      <c r="B5319" t="s">
        <v>164</v>
      </c>
      <c r="C5319">
        <v>1711.673</v>
      </c>
      <c r="D5319">
        <v>1718.329</v>
      </c>
      <c r="E5319">
        <v>1664.126</v>
      </c>
      <c r="F5319">
        <v>1669.8320000000001</v>
      </c>
      <c r="G5319">
        <v>42716</v>
      </c>
      <c r="H5319">
        <v>1684.0957000000001</v>
      </c>
    </row>
    <row r="5320" spans="1:8" x14ac:dyDescent="0.3">
      <c r="A5320" t="s">
        <v>561</v>
      </c>
      <c r="B5320" t="s">
        <v>723</v>
      </c>
      <c r="C5320">
        <v>1795.354</v>
      </c>
      <c r="D5320">
        <v>1796.3050000000001</v>
      </c>
      <c r="E5320">
        <v>1732.5930000000001</v>
      </c>
      <c r="F5320">
        <v>1751.6120000000001</v>
      </c>
      <c r="G5320">
        <v>119621</v>
      </c>
      <c r="H5320">
        <v>1760.17</v>
      </c>
    </row>
    <row r="5321" spans="1:8" x14ac:dyDescent="0.3">
      <c r="A5321" t="s">
        <v>561</v>
      </c>
      <c r="B5321" t="s">
        <v>724</v>
      </c>
      <c r="C5321">
        <v>1747.808</v>
      </c>
      <c r="D5321">
        <v>1752.5619999999999</v>
      </c>
      <c r="E5321">
        <v>1716.4269999999999</v>
      </c>
      <c r="F5321">
        <v>1738.299</v>
      </c>
      <c r="G5321">
        <v>62314</v>
      </c>
      <c r="H5321">
        <v>1735.7627</v>
      </c>
    </row>
    <row r="5322" spans="1:8" x14ac:dyDescent="0.3">
      <c r="A5322" t="s">
        <v>561</v>
      </c>
      <c r="B5322" t="s">
        <v>725</v>
      </c>
      <c r="C5322">
        <v>1749.71</v>
      </c>
      <c r="D5322">
        <v>1787.7470000000001</v>
      </c>
      <c r="E5322">
        <v>1744.9549999999999</v>
      </c>
      <c r="F5322">
        <v>1787.7470000000001</v>
      </c>
      <c r="G5322">
        <v>64309</v>
      </c>
      <c r="H5322">
        <v>1773.4829999999999</v>
      </c>
    </row>
    <row r="5323" spans="1:8" x14ac:dyDescent="0.3">
      <c r="A5323" t="s">
        <v>561</v>
      </c>
      <c r="B5323" t="s">
        <v>242</v>
      </c>
      <c r="C5323">
        <v>1766.826</v>
      </c>
      <c r="D5323">
        <v>1767.777</v>
      </c>
      <c r="E5323">
        <v>1711.673</v>
      </c>
      <c r="F5323">
        <v>1763.0229999999999</v>
      </c>
      <c r="G5323">
        <v>65265</v>
      </c>
      <c r="H5323">
        <v>1747.491</v>
      </c>
    </row>
    <row r="5324" spans="1:8" x14ac:dyDescent="0.3">
      <c r="A5324" t="s">
        <v>561</v>
      </c>
      <c r="B5324" t="s">
        <v>726</v>
      </c>
      <c r="C5324">
        <v>1787.7470000000001</v>
      </c>
      <c r="D5324">
        <v>1849.557</v>
      </c>
      <c r="E5324">
        <v>1779.1880000000001</v>
      </c>
      <c r="F5324">
        <v>1840.999</v>
      </c>
      <c r="G5324">
        <v>127083</v>
      </c>
      <c r="H5324">
        <v>1823.248</v>
      </c>
    </row>
    <row r="5325" spans="1:8" x14ac:dyDescent="0.3">
      <c r="A5325" t="s">
        <v>561</v>
      </c>
      <c r="B5325" t="s">
        <v>727</v>
      </c>
      <c r="C5325">
        <v>1873.3309999999999</v>
      </c>
      <c r="D5325">
        <v>1900.9069999999999</v>
      </c>
      <c r="E5325">
        <v>1844.8030000000001</v>
      </c>
      <c r="F5325">
        <v>1863.8209999999999</v>
      </c>
      <c r="G5325">
        <v>91358</v>
      </c>
      <c r="H5325">
        <v>1869.8436999999999</v>
      </c>
    </row>
    <row r="5326" spans="1:8" x14ac:dyDescent="0.3">
      <c r="A5326" t="s">
        <v>561</v>
      </c>
      <c r="B5326" t="s">
        <v>728</v>
      </c>
      <c r="C5326">
        <v>1870.4780000000001</v>
      </c>
      <c r="D5326">
        <v>1883.7909999999999</v>
      </c>
      <c r="E5326">
        <v>1849.557</v>
      </c>
      <c r="F5326">
        <v>1864.7719999999999</v>
      </c>
      <c r="G5326">
        <v>72805</v>
      </c>
      <c r="H5326">
        <v>1866.04</v>
      </c>
    </row>
    <row r="5327" spans="1:8" x14ac:dyDescent="0.3">
      <c r="A5327" t="s">
        <v>561</v>
      </c>
      <c r="B5327" t="s">
        <v>729</v>
      </c>
      <c r="C5327">
        <v>1882.84</v>
      </c>
      <c r="D5327">
        <v>2051.154</v>
      </c>
      <c r="E5327">
        <v>1868.576</v>
      </c>
      <c r="F5327">
        <v>2051.154</v>
      </c>
      <c r="G5327">
        <v>309619</v>
      </c>
      <c r="H5327">
        <v>1990.2946999999999</v>
      </c>
    </row>
    <row r="5328" spans="1:8" x14ac:dyDescent="0.3">
      <c r="A5328" t="s">
        <v>561</v>
      </c>
      <c r="B5328" t="s">
        <v>730</v>
      </c>
      <c r="C5328">
        <v>2051.154</v>
      </c>
      <c r="D5328">
        <v>2136.7379999999998</v>
      </c>
      <c r="E5328">
        <v>1998.8530000000001</v>
      </c>
      <c r="F5328">
        <v>2073.0259999999998</v>
      </c>
      <c r="G5328">
        <v>256760</v>
      </c>
      <c r="H5328">
        <v>2069.5390000000002</v>
      </c>
    </row>
    <row r="5329" spans="1:8" x14ac:dyDescent="0.3">
      <c r="A5329" t="s">
        <v>561</v>
      </c>
      <c r="B5329" t="s">
        <v>731</v>
      </c>
      <c r="C5329">
        <v>2073.0259999999998</v>
      </c>
      <c r="D5329">
        <v>2088.2399999999998</v>
      </c>
      <c r="E5329">
        <v>2020.7249999999999</v>
      </c>
      <c r="F5329">
        <v>2021.6759999999999</v>
      </c>
      <c r="G5329">
        <v>116902</v>
      </c>
      <c r="H5329">
        <v>2043.547</v>
      </c>
    </row>
    <row r="5330" spans="1:8" x14ac:dyDescent="0.3">
      <c r="A5330" t="s">
        <v>561</v>
      </c>
      <c r="B5330" t="s">
        <v>732</v>
      </c>
      <c r="C5330">
        <v>2039.7429999999999</v>
      </c>
      <c r="D5330">
        <v>2059.7130000000002</v>
      </c>
      <c r="E5330">
        <v>1958.914</v>
      </c>
      <c r="F5330">
        <v>1996</v>
      </c>
      <c r="G5330">
        <v>127807</v>
      </c>
      <c r="H5330">
        <v>2004.8757000000001</v>
      </c>
    </row>
    <row r="5331" spans="1:8" x14ac:dyDescent="0.3">
      <c r="A5331" t="s">
        <v>561</v>
      </c>
      <c r="B5331" t="s">
        <v>733</v>
      </c>
      <c r="C5331">
        <v>2014</v>
      </c>
      <c r="D5331">
        <v>2020</v>
      </c>
      <c r="E5331">
        <v>1862</v>
      </c>
      <c r="F5331">
        <v>1909</v>
      </c>
      <c r="G5331">
        <v>143391</v>
      </c>
      <c r="H5331">
        <v>1930.3333</v>
      </c>
    </row>
    <row r="5332" spans="1:8" x14ac:dyDescent="0.3">
      <c r="A5332" t="s">
        <v>561</v>
      </c>
      <c r="B5332" t="s">
        <v>734</v>
      </c>
      <c r="C5332">
        <v>1909</v>
      </c>
      <c r="D5332">
        <v>1930</v>
      </c>
      <c r="E5332">
        <v>1875</v>
      </c>
      <c r="F5332">
        <v>1879</v>
      </c>
      <c r="G5332">
        <v>69039</v>
      </c>
      <c r="H5332">
        <v>1894.6667</v>
      </c>
    </row>
    <row r="5333" spans="1:8" x14ac:dyDescent="0.3">
      <c r="A5333" t="s">
        <v>561</v>
      </c>
      <c r="B5333" t="s">
        <v>735</v>
      </c>
      <c r="C5333">
        <v>1879</v>
      </c>
      <c r="D5333">
        <v>1926</v>
      </c>
      <c r="E5333">
        <v>1850</v>
      </c>
      <c r="F5333">
        <v>1870</v>
      </c>
      <c r="G5333">
        <v>73798</v>
      </c>
      <c r="H5333">
        <v>1882</v>
      </c>
    </row>
    <row r="5334" spans="1:8" x14ac:dyDescent="0.3">
      <c r="A5334" t="s">
        <v>141</v>
      </c>
      <c r="B5334" t="s">
        <v>696</v>
      </c>
      <c r="C5334">
        <v>327</v>
      </c>
      <c r="D5334">
        <v>327</v>
      </c>
      <c r="E5334">
        <v>326</v>
      </c>
      <c r="F5334">
        <v>326</v>
      </c>
      <c r="G5334">
        <v>6770</v>
      </c>
      <c r="H5334">
        <v>326.33330000000001</v>
      </c>
    </row>
    <row r="5335" spans="1:8" x14ac:dyDescent="0.3">
      <c r="A5335" t="s">
        <v>141</v>
      </c>
      <c r="B5335" t="s">
        <v>697</v>
      </c>
      <c r="C5335">
        <v>326</v>
      </c>
      <c r="D5335">
        <v>326</v>
      </c>
      <c r="E5335">
        <v>321.5</v>
      </c>
      <c r="F5335">
        <v>321.5</v>
      </c>
      <c r="G5335">
        <v>6536</v>
      </c>
      <c r="H5335">
        <v>323</v>
      </c>
    </row>
    <row r="5336" spans="1:8" x14ac:dyDescent="0.3">
      <c r="A5336" t="s">
        <v>141</v>
      </c>
      <c r="B5336" t="s">
        <v>698</v>
      </c>
      <c r="C5336">
        <v>321.5</v>
      </c>
      <c r="D5336">
        <v>322.5</v>
      </c>
      <c r="E5336">
        <v>321.5</v>
      </c>
      <c r="F5336">
        <v>322.5</v>
      </c>
      <c r="G5336">
        <v>11375</v>
      </c>
      <c r="H5336">
        <v>322.16669999999999</v>
      </c>
    </row>
    <row r="5337" spans="1:8" x14ac:dyDescent="0.3">
      <c r="A5337" t="s">
        <v>141</v>
      </c>
      <c r="B5337" t="s">
        <v>699</v>
      </c>
      <c r="C5337">
        <v>325.5</v>
      </c>
      <c r="D5337">
        <v>325.5</v>
      </c>
      <c r="E5337">
        <v>325.25</v>
      </c>
      <c r="F5337">
        <v>325.25</v>
      </c>
      <c r="G5337">
        <v>9039</v>
      </c>
      <c r="H5337">
        <v>325.33330000000001</v>
      </c>
    </row>
    <row r="5338" spans="1:8" x14ac:dyDescent="0.3">
      <c r="A5338" t="s">
        <v>141</v>
      </c>
      <c r="B5338" t="s">
        <v>700</v>
      </c>
      <c r="C5338">
        <v>325.5</v>
      </c>
      <c r="D5338">
        <v>331.75</v>
      </c>
      <c r="E5338">
        <v>325.5</v>
      </c>
      <c r="F5338">
        <v>331.75</v>
      </c>
      <c r="G5338">
        <v>5083</v>
      </c>
      <c r="H5338">
        <v>329.66669999999999</v>
      </c>
    </row>
    <row r="5339" spans="1:8" x14ac:dyDescent="0.3">
      <c r="A5339" t="s">
        <v>141</v>
      </c>
      <c r="B5339" t="s">
        <v>77</v>
      </c>
      <c r="C5339">
        <v>334</v>
      </c>
      <c r="D5339">
        <v>336.25</v>
      </c>
      <c r="E5339">
        <v>334</v>
      </c>
      <c r="F5339">
        <v>336</v>
      </c>
      <c r="G5339">
        <v>8138</v>
      </c>
      <c r="H5339">
        <v>335.41669999999999</v>
      </c>
    </row>
    <row r="5340" spans="1:8" x14ac:dyDescent="0.3">
      <c r="A5340" t="s">
        <v>141</v>
      </c>
      <c r="B5340" t="s">
        <v>701</v>
      </c>
      <c r="C5340">
        <v>346</v>
      </c>
      <c r="D5340">
        <v>353.25</v>
      </c>
      <c r="E5340">
        <v>346</v>
      </c>
      <c r="F5340">
        <v>353.25</v>
      </c>
      <c r="G5340">
        <v>11011</v>
      </c>
      <c r="H5340">
        <v>350.83330000000001</v>
      </c>
    </row>
    <row r="5341" spans="1:8" x14ac:dyDescent="0.3">
      <c r="A5341" t="s">
        <v>141</v>
      </c>
      <c r="B5341" t="s">
        <v>702</v>
      </c>
      <c r="C5341">
        <v>355</v>
      </c>
      <c r="D5341">
        <v>364.75</v>
      </c>
      <c r="E5341">
        <v>328.5</v>
      </c>
      <c r="F5341">
        <v>364</v>
      </c>
      <c r="G5341">
        <v>11367</v>
      </c>
      <c r="H5341">
        <v>352.41669999999999</v>
      </c>
    </row>
    <row r="5342" spans="1:8" x14ac:dyDescent="0.3">
      <c r="A5342" t="s">
        <v>141</v>
      </c>
      <c r="B5342" t="s">
        <v>139</v>
      </c>
      <c r="C5342">
        <v>356.5</v>
      </c>
      <c r="D5342">
        <v>356.5</v>
      </c>
      <c r="E5342">
        <v>344.75</v>
      </c>
      <c r="F5342">
        <v>344.75</v>
      </c>
      <c r="G5342">
        <v>13374</v>
      </c>
      <c r="H5342">
        <v>348.66669999999999</v>
      </c>
    </row>
    <row r="5343" spans="1:8" x14ac:dyDescent="0.3">
      <c r="A5343" t="s">
        <v>141</v>
      </c>
      <c r="B5343" t="s">
        <v>156</v>
      </c>
      <c r="C5343">
        <v>344.25</v>
      </c>
      <c r="D5343">
        <v>344.25</v>
      </c>
      <c r="E5343">
        <v>344</v>
      </c>
      <c r="F5343">
        <v>344</v>
      </c>
      <c r="G5343">
        <v>5452</v>
      </c>
      <c r="H5343">
        <v>344.08330000000001</v>
      </c>
    </row>
    <row r="5344" spans="1:8" x14ac:dyDescent="0.3">
      <c r="A5344" t="s">
        <v>141</v>
      </c>
      <c r="B5344" t="s">
        <v>703</v>
      </c>
      <c r="C5344">
        <v>344</v>
      </c>
      <c r="D5344">
        <v>359.75</v>
      </c>
      <c r="E5344">
        <v>344</v>
      </c>
      <c r="F5344">
        <v>359.75</v>
      </c>
      <c r="G5344">
        <v>7083</v>
      </c>
      <c r="H5344">
        <v>354.5</v>
      </c>
    </row>
    <row r="5345" spans="1:8" x14ac:dyDescent="0.3">
      <c r="A5345" t="s">
        <v>141</v>
      </c>
      <c r="B5345" t="s">
        <v>223</v>
      </c>
      <c r="C5345">
        <v>360</v>
      </c>
      <c r="D5345">
        <v>364</v>
      </c>
      <c r="E5345">
        <v>360</v>
      </c>
      <c r="F5345">
        <v>364</v>
      </c>
      <c r="G5345">
        <v>7136</v>
      </c>
      <c r="H5345">
        <v>362.66669999999999</v>
      </c>
    </row>
    <row r="5346" spans="1:8" x14ac:dyDescent="0.3">
      <c r="A5346" t="s">
        <v>141</v>
      </c>
      <c r="B5346" t="s">
        <v>228</v>
      </c>
      <c r="C5346">
        <v>360</v>
      </c>
      <c r="D5346">
        <v>360</v>
      </c>
      <c r="E5346">
        <v>350</v>
      </c>
      <c r="F5346">
        <v>350</v>
      </c>
      <c r="G5346">
        <v>4936</v>
      </c>
      <c r="H5346">
        <v>353.33330000000001</v>
      </c>
    </row>
    <row r="5347" spans="1:8" x14ac:dyDescent="0.3">
      <c r="A5347" t="s">
        <v>141</v>
      </c>
      <c r="B5347" t="s">
        <v>704</v>
      </c>
      <c r="C5347">
        <v>350</v>
      </c>
      <c r="D5347">
        <v>353</v>
      </c>
      <c r="E5347">
        <v>350</v>
      </c>
      <c r="F5347">
        <v>353</v>
      </c>
      <c r="G5347">
        <v>6046</v>
      </c>
      <c r="H5347">
        <v>352</v>
      </c>
    </row>
    <row r="5348" spans="1:8" x14ac:dyDescent="0.3">
      <c r="A5348" t="s">
        <v>141</v>
      </c>
      <c r="B5348" t="s">
        <v>705</v>
      </c>
      <c r="C5348">
        <v>351.75</v>
      </c>
      <c r="D5348">
        <v>371.25</v>
      </c>
      <c r="E5348">
        <v>351.75</v>
      </c>
      <c r="F5348">
        <v>371.25</v>
      </c>
      <c r="G5348">
        <v>8872</v>
      </c>
      <c r="H5348">
        <v>364.75</v>
      </c>
    </row>
    <row r="5349" spans="1:8" x14ac:dyDescent="0.3">
      <c r="A5349" t="s">
        <v>141</v>
      </c>
      <c r="B5349" t="s">
        <v>706</v>
      </c>
      <c r="C5349">
        <v>371.25</v>
      </c>
      <c r="D5349">
        <v>387.75</v>
      </c>
      <c r="E5349">
        <v>371.25</v>
      </c>
      <c r="F5349">
        <v>386.75</v>
      </c>
      <c r="G5349">
        <v>12024</v>
      </c>
      <c r="H5349">
        <v>381.91669999999999</v>
      </c>
    </row>
    <row r="5350" spans="1:8" x14ac:dyDescent="0.3">
      <c r="A5350" t="s">
        <v>141</v>
      </c>
      <c r="B5350" t="s">
        <v>265</v>
      </c>
      <c r="C5350">
        <v>389.25</v>
      </c>
      <c r="D5350">
        <v>389.25</v>
      </c>
      <c r="E5350">
        <v>353.75</v>
      </c>
      <c r="F5350">
        <v>354</v>
      </c>
      <c r="G5350">
        <v>12944</v>
      </c>
      <c r="H5350">
        <v>365.66669999999999</v>
      </c>
    </row>
    <row r="5351" spans="1:8" x14ac:dyDescent="0.3">
      <c r="A5351" t="s">
        <v>141</v>
      </c>
      <c r="B5351" t="s">
        <v>707</v>
      </c>
      <c r="C5351">
        <v>352</v>
      </c>
      <c r="D5351">
        <v>352.25</v>
      </c>
      <c r="E5351">
        <v>345</v>
      </c>
      <c r="F5351">
        <v>345</v>
      </c>
      <c r="G5351">
        <v>11434</v>
      </c>
      <c r="H5351">
        <v>347.41669999999999</v>
      </c>
    </row>
    <row r="5352" spans="1:8" x14ac:dyDescent="0.3">
      <c r="A5352" t="s">
        <v>141</v>
      </c>
      <c r="B5352" t="s">
        <v>271</v>
      </c>
      <c r="C5352">
        <v>340</v>
      </c>
      <c r="D5352">
        <v>354.5</v>
      </c>
      <c r="E5352">
        <v>340</v>
      </c>
      <c r="F5352">
        <v>350.25</v>
      </c>
      <c r="G5352">
        <v>11980</v>
      </c>
      <c r="H5352">
        <v>348.25</v>
      </c>
    </row>
    <row r="5353" spans="1:8" x14ac:dyDescent="0.3">
      <c r="A5353" t="s">
        <v>141</v>
      </c>
      <c r="B5353" t="s">
        <v>708</v>
      </c>
      <c r="C5353">
        <v>345</v>
      </c>
      <c r="D5353">
        <v>355</v>
      </c>
      <c r="E5353">
        <v>345</v>
      </c>
      <c r="F5353">
        <v>355</v>
      </c>
      <c r="G5353">
        <v>4271</v>
      </c>
      <c r="H5353">
        <v>351.66669999999999</v>
      </c>
    </row>
    <row r="5354" spans="1:8" x14ac:dyDescent="0.3">
      <c r="A5354" t="s">
        <v>141</v>
      </c>
      <c r="B5354" t="s">
        <v>709</v>
      </c>
      <c r="C5354">
        <v>359.25</v>
      </c>
      <c r="D5354">
        <v>359.25</v>
      </c>
      <c r="E5354">
        <v>355.5</v>
      </c>
      <c r="F5354">
        <v>355.5</v>
      </c>
      <c r="G5354">
        <v>4807</v>
      </c>
      <c r="H5354">
        <v>356.75</v>
      </c>
    </row>
    <row r="5355" spans="1:8" x14ac:dyDescent="0.3">
      <c r="A5355" t="s">
        <v>141</v>
      </c>
      <c r="B5355" t="s">
        <v>283</v>
      </c>
      <c r="C5355">
        <v>352</v>
      </c>
      <c r="D5355">
        <v>352</v>
      </c>
      <c r="E5355">
        <v>349</v>
      </c>
      <c r="F5355">
        <v>350.75</v>
      </c>
      <c r="G5355">
        <v>2897</v>
      </c>
      <c r="H5355">
        <v>350.58330000000001</v>
      </c>
    </row>
    <row r="5356" spans="1:8" x14ac:dyDescent="0.3">
      <c r="A5356" t="s">
        <v>141</v>
      </c>
      <c r="B5356" t="s">
        <v>290</v>
      </c>
      <c r="C5356">
        <v>350.75</v>
      </c>
      <c r="D5356">
        <v>350.75</v>
      </c>
      <c r="E5356">
        <v>343.5</v>
      </c>
      <c r="F5356">
        <v>343.5</v>
      </c>
      <c r="G5356">
        <v>7442</v>
      </c>
      <c r="H5356">
        <v>345.91669999999999</v>
      </c>
    </row>
    <row r="5357" spans="1:8" x14ac:dyDescent="0.3">
      <c r="A5357" t="s">
        <v>141</v>
      </c>
      <c r="B5357" t="s">
        <v>710</v>
      </c>
      <c r="C5357">
        <v>341.25</v>
      </c>
      <c r="D5357">
        <v>341.25</v>
      </c>
      <c r="E5357">
        <v>341</v>
      </c>
      <c r="F5357">
        <v>341</v>
      </c>
      <c r="G5357">
        <v>2981</v>
      </c>
      <c r="H5357">
        <v>341.08330000000001</v>
      </c>
    </row>
    <row r="5358" spans="1:8" x14ac:dyDescent="0.3">
      <c r="A5358" t="s">
        <v>141</v>
      </c>
      <c r="B5358" t="s">
        <v>512</v>
      </c>
      <c r="C5358">
        <v>341.25</v>
      </c>
      <c r="D5358">
        <v>341.5</v>
      </c>
      <c r="E5358">
        <v>326.75</v>
      </c>
      <c r="F5358">
        <v>336</v>
      </c>
      <c r="G5358">
        <v>3790</v>
      </c>
      <c r="H5358">
        <v>334.75</v>
      </c>
    </row>
    <row r="5359" spans="1:8" x14ac:dyDescent="0.3">
      <c r="A5359" t="s">
        <v>141</v>
      </c>
      <c r="B5359" t="s">
        <v>91</v>
      </c>
      <c r="C5359">
        <v>310</v>
      </c>
      <c r="D5359">
        <v>317</v>
      </c>
      <c r="E5359">
        <v>310</v>
      </c>
      <c r="F5359">
        <v>317</v>
      </c>
      <c r="G5359">
        <v>6320</v>
      </c>
      <c r="H5359">
        <v>314.66669999999999</v>
      </c>
    </row>
    <row r="5360" spans="1:8" x14ac:dyDescent="0.3">
      <c r="A5360" t="s">
        <v>141</v>
      </c>
      <c r="B5360" t="s">
        <v>93</v>
      </c>
      <c r="C5360">
        <v>315.5</v>
      </c>
      <c r="D5360">
        <v>320</v>
      </c>
      <c r="E5360">
        <v>315.5</v>
      </c>
      <c r="F5360">
        <v>320</v>
      </c>
      <c r="G5360">
        <v>3986</v>
      </c>
      <c r="H5360">
        <v>318.5</v>
      </c>
    </row>
    <row r="5361" spans="1:8" x14ac:dyDescent="0.3">
      <c r="A5361" t="s">
        <v>141</v>
      </c>
      <c r="B5361" t="s">
        <v>711</v>
      </c>
      <c r="C5361">
        <v>320</v>
      </c>
      <c r="D5361">
        <v>320</v>
      </c>
      <c r="E5361">
        <v>319.5</v>
      </c>
      <c r="F5361">
        <v>320</v>
      </c>
      <c r="G5361">
        <v>4453</v>
      </c>
      <c r="H5361">
        <v>319.83330000000001</v>
      </c>
    </row>
    <row r="5362" spans="1:8" x14ac:dyDescent="0.3">
      <c r="A5362" t="s">
        <v>141</v>
      </c>
      <c r="B5362" t="s">
        <v>712</v>
      </c>
      <c r="C5362">
        <v>323.25</v>
      </c>
      <c r="D5362">
        <v>329</v>
      </c>
      <c r="E5362">
        <v>323.25</v>
      </c>
      <c r="F5362">
        <v>323.25</v>
      </c>
      <c r="G5362">
        <v>3801</v>
      </c>
      <c r="H5362">
        <v>325.16669999999999</v>
      </c>
    </row>
    <row r="5363" spans="1:8" x14ac:dyDescent="0.3">
      <c r="A5363" t="s">
        <v>141</v>
      </c>
      <c r="B5363" t="s">
        <v>162</v>
      </c>
      <c r="C5363">
        <v>326.5</v>
      </c>
      <c r="D5363">
        <v>326.5</v>
      </c>
      <c r="E5363">
        <v>315</v>
      </c>
      <c r="F5363">
        <v>315.5</v>
      </c>
      <c r="G5363">
        <v>3640</v>
      </c>
      <c r="H5363">
        <v>319</v>
      </c>
    </row>
    <row r="5364" spans="1:8" x14ac:dyDescent="0.3">
      <c r="A5364" t="s">
        <v>141</v>
      </c>
      <c r="B5364" t="s">
        <v>220</v>
      </c>
      <c r="C5364">
        <v>315.5</v>
      </c>
      <c r="D5364">
        <v>315.5</v>
      </c>
      <c r="E5364">
        <v>310</v>
      </c>
      <c r="F5364">
        <v>310</v>
      </c>
      <c r="G5364">
        <v>4012</v>
      </c>
      <c r="H5364">
        <v>311.83330000000001</v>
      </c>
    </row>
    <row r="5365" spans="1:8" x14ac:dyDescent="0.3">
      <c r="A5365" t="s">
        <v>141</v>
      </c>
      <c r="B5365" t="s">
        <v>713</v>
      </c>
      <c r="C5365">
        <v>310</v>
      </c>
      <c r="D5365">
        <v>325</v>
      </c>
      <c r="E5365">
        <v>310</v>
      </c>
      <c r="F5365">
        <v>325</v>
      </c>
      <c r="G5365">
        <v>5223</v>
      </c>
      <c r="H5365">
        <v>320</v>
      </c>
    </row>
    <row r="5366" spans="1:8" x14ac:dyDescent="0.3">
      <c r="A5366" t="s">
        <v>141</v>
      </c>
      <c r="B5366" t="s">
        <v>714</v>
      </c>
      <c r="C5366">
        <v>325</v>
      </c>
      <c r="D5366">
        <v>326.75</v>
      </c>
      <c r="E5366">
        <v>325</v>
      </c>
      <c r="F5366">
        <v>326.75</v>
      </c>
      <c r="G5366">
        <v>4371</v>
      </c>
      <c r="H5366">
        <v>326.16669999999999</v>
      </c>
    </row>
    <row r="5367" spans="1:8" x14ac:dyDescent="0.3">
      <c r="A5367" t="s">
        <v>141</v>
      </c>
      <c r="B5367" t="s">
        <v>715</v>
      </c>
      <c r="C5367">
        <v>359.25</v>
      </c>
      <c r="D5367">
        <v>359.25</v>
      </c>
      <c r="E5367">
        <v>348</v>
      </c>
      <c r="F5367">
        <v>348</v>
      </c>
      <c r="G5367">
        <v>14038</v>
      </c>
      <c r="H5367">
        <v>351.75</v>
      </c>
    </row>
    <row r="5368" spans="1:8" x14ac:dyDescent="0.3">
      <c r="A5368" t="s">
        <v>141</v>
      </c>
      <c r="B5368" t="s">
        <v>235</v>
      </c>
      <c r="C5368">
        <v>348</v>
      </c>
      <c r="D5368">
        <v>348</v>
      </c>
      <c r="E5368">
        <v>332.25</v>
      </c>
      <c r="F5368">
        <v>344</v>
      </c>
      <c r="G5368">
        <v>6724</v>
      </c>
      <c r="H5368">
        <v>341.41669999999999</v>
      </c>
    </row>
    <row r="5369" spans="1:8" x14ac:dyDescent="0.3">
      <c r="A5369" t="s">
        <v>141</v>
      </c>
      <c r="B5369" t="s">
        <v>259</v>
      </c>
      <c r="C5369">
        <v>344</v>
      </c>
      <c r="D5369">
        <v>344</v>
      </c>
      <c r="E5369">
        <v>332.5</v>
      </c>
      <c r="F5369">
        <v>334</v>
      </c>
      <c r="G5369">
        <v>9358</v>
      </c>
      <c r="H5369">
        <v>336.83330000000001</v>
      </c>
    </row>
    <row r="5370" spans="1:8" x14ac:dyDescent="0.3">
      <c r="A5370" t="s">
        <v>141</v>
      </c>
      <c r="B5370" t="s">
        <v>716</v>
      </c>
      <c r="C5370">
        <v>333.25</v>
      </c>
      <c r="D5370">
        <v>344</v>
      </c>
      <c r="E5370">
        <v>333.25</v>
      </c>
      <c r="F5370">
        <v>344</v>
      </c>
      <c r="G5370">
        <v>4735</v>
      </c>
      <c r="H5370">
        <v>340.41669999999999</v>
      </c>
    </row>
    <row r="5371" spans="1:8" x14ac:dyDescent="0.3">
      <c r="A5371" t="s">
        <v>141</v>
      </c>
      <c r="B5371" t="s">
        <v>269</v>
      </c>
      <c r="C5371">
        <v>343.75</v>
      </c>
      <c r="D5371">
        <v>343.75</v>
      </c>
      <c r="E5371">
        <v>339</v>
      </c>
      <c r="F5371">
        <v>339</v>
      </c>
      <c r="G5371">
        <v>4677</v>
      </c>
      <c r="H5371">
        <v>340.58330000000001</v>
      </c>
    </row>
    <row r="5372" spans="1:8" x14ac:dyDescent="0.3">
      <c r="A5372" t="s">
        <v>141</v>
      </c>
      <c r="B5372" t="s">
        <v>282</v>
      </c>
      <c r="C5372">
        <v>339</v>
      </c>
      <c r="D5372">
        <v>339</v>
      </c>
      <c r="E5372">
        <v>339</v>
      </c>
      <c r="F5372">
        <v>339</v>
      </c>
      <c r="G5372">
        <v>3153</v>
      </c>
      <c r="H5372">
        <v>339</v>
      </c>
    </row>
    <row r="5373" spans="1:8" x14ac:dyDescent="0.3">
      <c r="A5373" t="s">
        <v>141</v>
      </c>
      <c r="B5373" t="s">
        <v>717</v>
      </c>
      <c r="C5373">
        <v>324.25</v>
      </c>
      <c r="D5373">
        <v>335.25</v>
      </c>
      <c r="E5373">
        <v>324.25</v>
      </c>
      <c r="F5373">
        <v>330.5</v>
      </c>
      <c r="G5373">
        <v>7852</v>
      </c>
      <c r="H5373">
        <v>330</v>
      </c>
    </row>
    <row r="5374" spans="1:8" x14ac:dyDescent="0.3">
      <c r="A5374" t="s">
        <v>141</v>
      </c>
      <c r="B5374" t="s">
        <v>285</v>
      </c>
      <c r="C5374">
        <v>335.25</v>
      </c>
      <c r="D5374">
        <v>335.25</v>
      </c>
      <c r="E5374">
        <v>330.25</v>
      </c>
      <c r="F5374">
        <v>330.25</v>
      </c>
      <c r="G5374">
        <v>4154</v>
      </c>
      <c r="H5374">
        <v>331.91669999999999</v>
      </c>
    </row>
    <row r="5375" spans="1:8" x14ac:dyDescent="0.3">
      <c r="A5375" t="s">
        <v>141</v>
      </c>
      <c r="B5375" t="s">
        <v>718</v>
      </c>
      <c r="C5375">
        <v>330</v>
      </c>
      <c r="D5375">
        <v>331.25</v>
      </c>
      <c r="E5375">
        <v>330</v>
      </c>
      <c r="F5375">
        <v>330</v>
      </c>
      <c r="G5375">
        <v>4566</v>
      </c>
      <c r="H5375">
        <v>330.41669999999999</v>
      </c>
    </row>
    <row r="5376" spans="1:8" x14ac:dyDescent="0.3">
      <c r="A5376" t="s">
        <v>141</v>
      </c>
      <c r="B5376" t="s">
        <v>291</v>
      </c>
      <c r="C5376">
        <v>330</v>
      </c>
      <c r="D5376">
        <v>330</v>
      </c>
      <c r="E5376">
        <v>319.75</v>
      </c>
      <c r="F5376">
        <v>323.5</v>
      </c>
      <c r="G5376">
        <v>3833</v>
      </c>
      <c r="H5376">
        <v>324.41669999999999</v>
      </c>
    </row>
    <row r="5377" spans="1:8" x14ac:dyDescent="0.3">
      <c r="A5377" t="s">
        <v>141</v>
      </c>
      <c r="B5377" t="s">
        <v>295</v>
      </c>
      <c r="C5377">
        <v>325</v>
      </c>
      <c r="D5377">
        <v>325</v>
      </c>
      <c r="E5377">
        <v>315</v>
      </c>
      <c r="F5377">
        <v>315</v>
      </c>
      <c r="G5377">
        <v>4373</v>
      </c>
      <c r="H5377">
        <v>318.33330000000001</v>
      </c>
    </row>
    <row r="5378" spans="1:8" x14ac:dyDescent="0.3">
      <c r="A5378" t="s">
        <v>141</v>
      </c>
      <c r="B5378" t="s">
        <v>298</v>
      </c>
      <c r="C5378">
        <v>315.25</v>
      </c>
      <c r="D5378">
        <v>321.25</v>
      </c>
      <c r="E5378">
        <v>315.25</v>
      </c>
      <c r="F5378">
        <v>321.25</v>
      </c>
      <c r="G5378">
        <v>5724</v>
      </c>
      <c r="H5378">
        <v>319.25</v>
      </c>
    </row>
    <row r="5379" spans="1:8" x14ac:dyDescent="0.3">
      <c r="A5379" t="s">
        <v>141</v>
      </c>
      <c r="B5379" t="s">
        <v>719</v>
      </c>
      <c r="C5379">
        <v>322</v>
      </c>
      <c r="D5379">
        <v>322</v>
      </c>
      <c r="E5379">
        <v>319</v>
      </c>
      <c r="F5379">
        <v>320.5</v>
      </c>
      <c r="G5379">
        <v>3383</v>
      </c>
      <c r="H5379">
        <v>320.5</v>
      </c>
    </row>
    <row r="5380" spans="1:8" x14ac:dyDescent="0.3">
      <c r="A5380" t="s">
        <v>141</v>
      </c>
      <c r="B5380" t="s">
        <v>720</v>
      </c>
      <c r="C5380">
        <v>311</v>
      </c>
      <c r="D5380">
        <v>321.75</v>
      </c>
      <c r="E5380">
        <v>311</v>
      </c>
      <c r="F5380">
        <v>321.75</v>
      </c>
      <c r="G5380">
        <v>7107</v>
      </c>
      <c r="H5380">
        <v>318.16669999999999</v>
      </c>
    </row>
    <row r="5381" spans="1:8" x14ac:dyDescent="0.3">
      <c r="A5381" t="s">
        <v>141</v>
      </c>
      <c r="B5381" t="s">
        <v>721</v>
      </c>
      <c r="C5381">
        <v>319</v>
      </c>
      <c r="D5381">
        <v>321.75</v>
      </c>
      <c r="E5381">
        <v>319</v>
      </c>
      <c r="F5381">
        <v>321</v>
      </c>
      <c r="G5381">
        <v>3490</v>
      </c>
      <c r="H5381">
        <v>320.58330000000001</v>
      </c>
    </row>
    <row r="5382" spans="1:8" x14ac:dyDescent="0.3">
      <c r="A5382" t="s">
        <v>141</v>
      </c>
      <c r="B5382" t="s">
        <v>96</v>
      </c>
      <c r="C5382">
        <v>321</v>
      </c>
      <c r="D5382">
        <v>323.75</v>
      </c>
      <c r="E5382">
        <v>321</v>
      </c>
      <c r="F5382">
        <v>322.25</v>
      </c>
      <c r="G5382">
        <v>3642</v>
      </c>
      <c r="H5382">
        <v>322.33330000000001</v>
      </c>
    </row>
    <row r="5383" spans="1:8" x14ac:dyDescent="0.3">
      <c r="A5383" t="s">
        <v>141</v>
      </c>
      <c r="B5383" t="s">
        <v>722</v>
      </c>
      <c r="C5383">
        <v>325</v>
      </c>
      <c r="D5383">
        <v>330</v>
      </c>
      <c r="E5383">
        <v>325</v>
      </c>
      <c r="F5383">
        <v>330</v>
      </c>
      <c r="G5383">
        <v>7550</v>
      </c>
      <c r="H5383">
        <v>328.33330000000001</v>
      </c>
    </row>
    <row r="5384" spans="1:8" x14ac:dyDescent="0.3">
      <c r="A5384" t="s">
        <v>141</v>
      </c>
      <c r="B5384" t="s">
        <v>164</v>
      </c>
      <c r="C5384">
        <v>331</v>
      </c>
      <c r="D5384">
        <v>331</v>
      </c>
      <c r="E5384">
        <v>320.25</v>
      </c>
      <c r="F5384">
        <v>325.25</v>
      </c>
      <c r="G5384">
        <v>2063</v>
      </c>
      <c r="H5384">
        <v>325.5</v>
      </c>
    </row>
    <row r="5385" spans="1:8" x14ac:dyDescent="0.3">
      <c r="A5385" t="s">
        <v>141</v>
      </c>
      <c r="B5385" t="s">
        <v>723</v>
      </c>
      <c r="C5385">
        <v>357.25</v>
      </c>
      <c r="D5385">
        <v>357.25</v>
      </c>
      <c r="E5385">
        <v>325.25</v>
      </c>
      <c r="F5385">
        <v>331.25</v>
      </c>
      <c r="G5385">
        <v>7336</v>
      </c>
      <c r="H5385">
        <v>337.91669999999999</v>
      </c>
    </row>
    <row r="5386" spans="1:8" x14ac:dyDescent="0.3">
      <c r="A5386" t="s">
        <v>141</v>
      </c>
      <c r="B5386" t="s">
        <v>724</v>
      </c>
      <c r="C5386">
        <v>325</v>
      </c>
      <c r="D5386">
        <v>325.5</v>
      </c>
      <c r="E5386">
        <v>325</v>
      </c>
      <c r="F5386">
        <v>325.5</v>
      </c>
      <c r="G5386">
        <v>13471</v>
      </c>
      <c r="H5386">
        <v>325.33330000000001</v>
      </c>
    </row>
    <row r="5387" spans="1:8" x14ac:dyDescent="0.3">
      <c r="A5387" t="s">
        <v>141</v>
      </c>
      <c r="B5387" t="s">
        <v>725</v>
      </c>
      <c r="C5387">
        <v>325.5</v>
      </c>
      <c r="D5387">
        <v>330.25</v>
      </c>
      <c r="E5387">
        <v>325.5</v>
      </c>
      <c r="F5387">
        <v>325.5</v>
      </c>
      <c r="G5387">
        <v>8182</v>
      </c>
      <c r="H5387">
        <v>327.08330000000001</v>
      </c>
    </row>
    <row r="5388" spans="1:8" x14ac:dyDescent="0.3">
      <c r="A5388" t="s">
        <v>141</v>
      </c>
      <c r="B5388" t="s">
        <v>242</v>
      </c>
      <c r="C5388">
        <v>325.5</v>
      </c>
      <c r="D5388">
        <v>325.5</v>
      </c>
      <c r="E5388">
        <v>320</v>
      </c>
      <c r="F5388">
        <v>320</v>
      </c>
      <c r="G5388">
        <v>4938</v>
      </c>
      <c r="H5388">
        <v>321.83330000000001</v>
      </c>
    </row>
    <row r="5389" spans="1:8" x14ac:dyDescent="0.3">
      <c r="A5389" t="s">
        <v>141</v>
      </c>
      <c r="B5389" t="s">
        <v>726</v>
      </c>
      <c r="C5389">
        <v>325</v>
      </c>
      <c r="D5389">
        <v>340</v>
      </c>
      <c r="E5389">
        <v>325</v>
      </c>
      <c r="F5389">
        <v>328.25</v>
      </c>
      <c r="G5389">
        <v>8598</v>
      </c>
      <c r="H5389">
        <v>331.08330000000001</v>
      </c>
    </row>
    <row r="5390" spans="1:8" x14ac:dyDescent="0.3">
      <c r="A5390" t="s">
        <v>141</v>
      </c>
      <c r="B5390" t="s">
        <v>727</v>
      </c>
      <c r="C5390">
        <v>320</v>
      </c>
      <c r="D5390">
        <v>332</v>
      </c>
      <c r="E5390">
        <v>320</v>
      </c>
      <c r="F5390">
        <v>331.75</v>
      </c>
      <c r="G5390">
        <v>10528</v>
      </c>
      <c r="H5390">
        <v>327.91669999999999</v>
      </c>
    </row>
    <row r="5391" spans="1:8" x14ac:dyDescent="0.3">
      <c r="A5391" t="s">
        <v>141</v>
      </c>
      <c r="B5391" t="s">
        <v>728</v>
      </c>
      <c r="C5391">
        <v>331.75</v>
      </c>
      <c r="D5391">
        <v>333</v>
      </c>
      <c r="E5391">
        <v>330</v>
      </c>
      <c r="F5391">
        <v>330</v>
      </c>
      <c r="G5391">
        <v>4327</v>
      </c>
      <c r="H5391">
        <v>331</v>
      </c>
    </row>
    <row r="5392" spans="1:8" x14ac:dyDescent="0.3">
      <c r="A5392" t="s">
        <v>141</v>
      </c>
      <c r="B5392" t="s">
        <v>729</v>
      </c>
      <c r="C5392">
        <v>330</v>
      </c>
      <c r="D5392">
        <v>340.25</v>
      </c>
      <c r="E5392">
        <v>330</v>
      </c>
      <c r="F5392">
        <v>339.25</v>
      </c>
      <c r="G5392">
        <v>12326</v>
      </c>
      <c r="H5392">
        <v>336.5</v>
      </c>
    </row>
    <row r="5393" spans="1:8" x14ac:dyDescent="0.3">
      <c r="A5393" t="s">
        <v>141</v>
      </c>
      <c r="B5393" t="s">
        <v>730</v>
      </c>
      <c r="C5393">
        <v>338</v>
      </c>
      <c r="D5393">
        <v>338</v>
      </c>
      <c r="E5393">
        <v>332.25</v>
      </c>
      <c r="F5393">
        <v>332.25</v>
      </c>
      <c r="G5393">
        <v>9572</v>
      </c>
      <c r="H5393">
        <v>334.16669999999999</v>
      </c>
    </row>
    <row r="5394" spans="1:8" x14ac:dyDescent="0.3">
      <c r="A5394" t="s">
        <v>141</v>
      </c>
      <c r="B5394" t="s">
        <v>731</v>
      </c>
      <c r="C5394">
        <v>329.25</v>
      </c>
      <c r="D5394">
        <v>329.25</v>
      </c>
      <c r="E5394">
        <v>328.5</v>
      </c>
      <c r="F5394">
        <v>329</v>
      </c>
      <c r="G5394">
        <v>6790</v>
      </c>
      <c r="H5394">
        <v>328.91669999999999</v>
      </c>
    </row>
    <row r="5395" spans="1:8" x14ac:dyDescent="0.3">
      <c r="A5395" t="s">
        <v>141</v>
      </c>
      <c r="B5395" t="s">
        <v>732</v>
      </c>
      <c r="C5395">
        <v>328</v>
      </c>
      <c r="D5395">
        <v>342.25</v>
      </c>
      <c r="E5395">
        <v>328</v>
      </c>
      <c r="F5395">
        <v>341.25</v>
      </c>
      <c r="G5395">
        <v>6316</v>
      </c>
      <c r="H5395">
        <v>337.16669999999999</v>
      </c>
    </row>
    <row r="5396" spans="1:8" x14ac:dyDescent="0.3">
      <c r="A5396" t="s">
        <v>141</v>
      </c>
      <c r="B5396" t="s">
        <v>733</v>
      </c>
      <c r="C5396">
        <v>339</v>
      </c>
      <c r="D5396">
        <v>339</v>
      </c>
      <c r="E5396">
        <v>333.75</v>
      </c>
      <c r="F5396">
        <v>334.25</v>
      </c>
      <c r="G5396">
        <v>4555</v>
      </c>
      <c r="H5396">
        <v>335.66669999999999</v>
      </c>
    </row>
    <row r="5397" spans="1:8" x14ac:dyDescent="0.3">
      <c r="A5397" t="s">
        <v>141</v>
      </c>
      <c r="B5397" t="s">
        <v>734</v>
      </c>
      <c r="C5397">
        <v>327.5</v>
      </c>
      <c r="D5397">
        <v>328.5</v>
      </c>
      <c r="E5397">
        <v>327.5</v>
      </c>
      <c r="F5397">
        <v>328.5</v>
      </c>
      <c r="G5397">
        <v>7230</v>
      </c>
      <c r="H5397">
        <v>328.16669999999999</v>
      </c>
    </row>
    <row r="5398" spans="1:8" x14ac:dyDescent="0.3">
      <c r="A5398" t="s">
        <v>141</v>
      </c>
      <c r="B5398" t="s">
        <v>735</v>
      </c>
      <c r="C5398">
        <v>328.75</v>
      </c>
      <c r="D5398">
        <v>328.75</v>
      </c>
      <c r="E5398">
        <v>327</v>
      </c>
      <c r="F5398">
        <v>327</v>
      </c>
      <c r="G5398">
        <v>2251</v>
      </c>
      <c r="H5398">
        <v>327.58330000000001</v>
      </c>
    </row>
    <row r="5399" spans="1:8" x14ac:dyDescent="0.3">
      <c r="A5399" t="s">
        <v>90</v>
      </c>
      <c r="B5399" t="s">
        <v>696</v>
      </c>
      <c r="C5399">
        <v>23.94</v>
      </c>
      <c r="D5399">
        <v>25</v>
      </c>
      <c r="E5399">
        <v>23.86</v>
      </c>
      <c r="F5399">
        <v>24.74</v>
      </c>
      <c r="G5399">
        <v>972513</v>
      </c>
      <c r="H5399">
        <v>24.533300000000001</v>
      </c>
    </row>
    <row r="5400" spans="1:8" x14ac:dyDescent="0.3">
      <c r="A5400" t="s">
        <v>90</v>
      </c>
      <c r="B5400" t="s">
        <v>697</v>
      </c>
      <c r="C5400">
        <v>25</v>
      </c>
      <c r="D5400">
        <v>27.2</v>
      </c>
      <c r="E5400">
        <v>24.68</v>
      </c>
      <c r="F5400">
        <v>27.2</v>
      </c>
      <c r="G5400">
        <v>2571859</v>
      </c>
      <c r="H5400">
        <v>26.36</v>
      </c>
    </row>
    <row r="5401" spans="1:8" x14ac:dyDescent="0.3">
      <c r="A5401" t="s">
        <v>90</v>
      </c>
      <c r="B5401" t="s">
        <v>698</v>
      </c>
      <c r="C5401">
        <v>28.3</v>
      </c>
      <c r="D5401">
        <v>29.92</v>
      </c>
      <c r="E5401">
        <v>28.1</v>
      </c>
      <c r="F5401">
        <v>29.92</v>
      </c>
      <c r="G5401">
        <v>5441570</v>
      </c>
      <c r="H5401">
        <v>29.313300000000002</v>
      </c>
    </row>
    <row r="5402" spans="1:8" x14ac:dyDescent="0.3">
      <c r="A5402" t="s">
        <v>90</v>
      </c>
      <c r="B5402" t="s">
        <v>699</v>
      </c>
      <c r="C5402">
        <v>32.9</v>
      </c>
      <c r="D5402">
        <v>32.9</v>
      </c>
      <c r="E5402">
        <v>31.64</v>
      </c>
      <c r="F5402">
        <v>32.9</v>
      </c>
      <c r="G5402">
        <v>5782321</v>
      </c>
      <c r="H5402">
        <v>32.479999999999997</v>
      </c>
    </row>
    <row r="5403" spans="1:8" x14ac:dyDescent="0.3">
      <c r="A5403" t="s">
        <v>90</v>
      </c>
      <c r="B5403" t="s">
        <v>700</v>
      </c>
      <c r="C5403">
        <v>30.9</v>
      </c>
      <c r="D5403">
        <v>32.82</v>
      </c>
      <c r="E5403">
        <v>29.62</v>
      </c>
      <c r="F5403">
        <v>29.62</v>
      </c>
      <c r="G5403">
        <v>3728729</v>
      </c>
      <c r="H5403">
        <v>30.686699999999998</v>
      </c>
    </row>
    <row r="5404" spans="1:8" x14ac:dyDescent="0.3">
      <c r="A5404" t="s">
        <v>90</v>
      </c>
      <c r="B5404" t="s">
        <v>77</v>
      </c>
      <c r="C5404">
        <v>27.08</v>
      </c>
      <c r="D5404">
        <v>29.1</v>
      </c>
      <c r="E5404">
        <v>26.66</v>
      </c>
      <c r="F5404">
        <v>27</v>
      </c>
      <c r="G5404">
        <v>6391882</v>
      </c>
      <c r="H5404">
        <v>27.5867</v>
      </c>
    </row>
    <row r="5405" spans="1:8" x14ac:dyDescent="0.3">
      <c r="A5405" t="s">
        <v>90</v>
      </c>
      <c r="B5405" t="s">
        <v>701</v>
      </c>
      <c r="C5405">
        <v>27.24</v>
      </c>
      <c r="D5405">
        <v>29.7</v>
      </c>
      <c r="E5405">
        <v>27.24</v>
      </c>
      <c r="F5405">
        <v>29.7</v>
      </c>
      <c r="G5405">
        <v>2840812</v>
      </c>
      <c r="H5405">
        <v>28.88</v>
      </c>
    </row>
    <row r="5406" spans="1:8" x14ac:dyDescent="0.3">
      <c r="A5406" t="s">
        <v>90</v>
      </c>
      <c r="B5406" t="s">
        <v>702</v>
      </c>
      <c r="C5406">
        <v>30.86</v>
      </c>
      <c r="D5406">
        <v>32.479999999999997</v>
      </c>
      <c r="E5406">
        <v>28.5</v>
      </c>
      <c r="F5406">
        <v>29.46</v>
      </c>
      <c r="G5406">
        <v>5644812</v>
      </c>
      <c r="H5406">
        <v>30.146699999999999</v>
      </c>
    </row>
    <row r="5407" spans="1:8" x14ac:dyDescent="0.3">
      <c r="A5407" t="s">
        <v>90</v>
      </c>
      <c r="B5407" t="s">
        <v>139</v>
      </c>
      <c r="C5407">
        <v>29.28</v>
      </c>
      <c r="D5407">
        <v>29.28</v>
      </c>
      <c r="E5407">
        <v>27.8</v>
      </c>
      <c r="F5407">
        <v>27.8</v>
      </c>
      <c r="G5407">
        <v>2063849</v>
      </c>
      <c r="H5407">
        <v>28.293299999999999</v>
      </c>
    </row>
    <row r="5408" spans="1:8" x14ac:dyDescent="0.3">
      <c r="A5408" t="s">
        <v>90</v>
      </c>
      <c r="B5408" t="s">
        <v>156</v>
      </c>
      <c r="C5408">
        <v>28.12</v>
      </c>
      <c r="D5408">
        <v>30.58</v>
      </c>
      <c r="E5408">
        <v>27.94</v>
      </c>
      <c r="F5408">
        <v>30.4</v>
      </c>
      <c r="G5408">
        <v>4496014</v>
      </c>
      <c r="H5408">
        <v>29.64</v>
      </c>
    </row>
    <row r="5409" spans="1:8" x14ac:dyDescent="0.3">
      <c r="A5409" t="s">
        <v>90</v>
      </c>
      <c r="B5409" t="s">
        <v>703</v>
      </c>
      <c r="C5409">
        <v>31.26</v>
      </c>
      <c r="D5409">
        <v>32.299999999999997</v>
      </c>
      <c r="E5409">
        <v>30.5</v>
      </c>
      <c r="F5409">
        <v>31.14</v>
      </c>
      <c r="G5409">
        <v>3102827</v>
      </c>
      <c r="H5409">
        <v>31.313300000000002</v>
      </c>
    </row>
    <row r="5410" spans="1:8" x14ac:dyDescent="0.3">
      <c r="A5410" t="s">
        <v>90</v>
      </c>
      <c r="B5410" t="s">
        <v>223</v>
      </c>
      <c r="C5410">
        <v>31.14</v>
      </c>
      <c r="D5410">
        <v>31.68</v>
      </c>
      <c r="E5410">
        <v>30.2</v>
      </c>
      <c r="F5410">
        <v>30.3</v>
      </c>
      <c r="G5410">
        <v>1752937</v>
      </c>
      <c r="H5410">
        <v>30.726700000000001</v>
      </c>
    </row>
    <row r="5411" spans="1:8" x14ac:dyDescent="0.3">
      <c r="A5411" t="s">
        <v>90</v>
      </c>
      <c r="B5411" t="s">
        <v>228</v>
      </c>
      <c r="C5411">
        <v>29.6</v>
      </c>
      <c r="D5411">
        <v>31.32</v>
      </c>
      <c r="E5411">
        <v>29.08</v>
      </c>
      <c r="F5411">
        <v>29.9</v>
      </c>
      <c r="G5411">
        <v>2452084</v>
      </c>
      <c r="H5411">
        <v>30.1</v>
      </c>
    </row>
    <row r="5412" spans="1:8" x14ac:dyDescent="0.3">
      <c r="A5412" t="s">
        <v>90</v>
      </c>
      <c r="B5412" t="s">
        <v>704</v>
      </c>
      <c r="C5412">
        <v>29.74</v>
      </c>
      <c r="D5412">
        <v>30.1</v>
      </c>
      <c r="E5412">
        <v>28.9</v>
      </c>
      <c r="F5412">
        <v>29.12</v>
      </c>
      <c r="G5412">
        <v>1157582</v>
      </c>
      <c r="H5412">
        <v>29.3733</v>
      </c>
    </row>
    <row r="5413" spans="1:8" x14ac:dyDescent="0.3">
      <c r="A5413" t="s">
        <v>90</v>
      </c>
      <c r="B5413" t="s">
        <v>705</v>
      </c>
      <c r="C5413">
        <v>29.16</v>
      </c>
      <c r="D5413">
        <v>29.94</v>
      </c>
      <c r="E5413">
        <v>28.48</v>
      </c>
      <c r="F5413">
        <v>28.48</v>
      </c>
      <c r="G5413">
        <v>1194982</v>
      </c>
      <c r="H5413">
        <v>28.966699999999999</v>
      </c>
    </row>
    <row r="5414" spans="1:8" x14ac:dyDescent="0.3">
      <c r="A5414" t="s">
        <v>90</v>
      </c>
      <c r="B5414" t="s">
        <v>706</v>
      </c>
      <c r="C5414">
        <v>28.86</v>
      </c>
      <c r="D5414">
        <v>28.86</v>
      </c>
      <c r="E5414">
        <v>27.88</v>
      </c>
      <c r="F5414">
        <v>27.88</v>
      </c>
      <c r="G5414">
        <v>1162669</v>
      </c>
      <c r="H5414">
        <v>28.206700000000001</v>
      </c>
    </row>
    <row r="5415" spans="1:8" x14ac:dyDescent="0.3">
      <c r="A5415" t="s">
        <v>90</v>
      </c>
      <c r="B5415" t="s">
        <v>265</v>
      </c>
      <c r="C5415">
        <v>28.12</v>
      </c>
      <c r="D5415">
        <v>28.36</v>
      </c>
      <c r="E5415">
        <v>27.74</v>
      </c>
      <c r="F5415">
        <v>27.92</v>
      </c>
      <c r="G5415">
        <v>728424</v>
      </c>
      <c r="H5415">
        <v>28.006699999999999</v>
      </c>
    </row>
    <row r="5416" spans="1:8" x14ac:dyDescent="0.3">
      <c r="A5416" t="s">
        <v>90</v>
      </c>
      <c r="B5416" t="s">
        <v>707</v>
      </c>
      <c r="C5416">
        <v>28.18</v>
      </c>
      <c r="D5416">
        <v>28.56</v>
      </c>
      <c r="E5416">
        <v>26.7</v>
      </c>
      <c r="F5416">
        <v>26.82</v>
      </c>
      <c r="G5416">
        <v>1838807</v>
      </c>
      <c r="H5416">
        <v>27.36</v>
      </c>
    </row>
    <row r="5417" spans="1:8" x14ac:dyDescent="0.3">
      <c r="A5417" t="s">
        <v>90</v>
      </c>
      <c r="B5417" t="s">
        <v>271</v>
      </c>
      <c r="C5417">
        <v>26.86</v>
      </c>
      <c r="D5417">
        <v>27.06</v>
      </c>
      <c r="E5417">
        <v>25.28</v>
      </c>
      <c r="F5417">
        <v>25.38</v>
      </c>
      <c r="G5417">
        <v>1028731</v>
      </c>
      <c r="H5417">
        <v>25.906700000000001</v>
      </c>
    </row>
    <row r="5418" spans="1:8" x14ac:dyDescent="0.3">
      <c r="A5418" t="s">
        <v>90</v>
      </c>
      <c r="B5418" t="s">
        <v>708</v>
      </c>
      <c r="C5418">
        <v>25.5</v>
      </c>
      <c r="D5418">
        <v>25.78</v>
      </c>
      <c r="E5418">
        <v>24.24</v>
      </c>
      <c r="F5418">
        <v>24.72</v>
      </c>
      <c r="G5418">
        <v>632250</v>
      </c>
      <c r="H5418">
        <v>24.9133</v>
      </c>
    </row>
    <row r="5419" spans="1:8" x14ac:dyDescent="0.3">
      <c r="A5419" t="s">
        <v>90</v>
      </c>
      <c r="B5419" t="s">
        <v>709</v>
      </c>
      <c r="C5419">
        <v>25.12</v>
      </c>
      <c r="D5419">
        <v>25.82</v>
      </c>
      <c r="E5419">
        <v>24.58</v>
      </c>
      <c r="F5419">
        <v>24.58</v>
      </c>
      <c r="G5419">
        <v>1077434</v>
      </c>
      <c r="H5419">
        <v>24.993300000000001</v>
      </c>
    </row>
    <row r="5420" spans="1:8" x14ac:dyDescent="0.3">
      <c r="A5420" t="s">
        <v>90</v>
      </c>
      <c r="B5420" t="s">
        <v>283</v>
      </c>
      <c r="C5420">
        <v>24.72</v>
      </c>
      <c r="D5420">
        <v>24.98</v>
      </c>
      <c r="E5420">
        <v>24.28</v>
      </c>
      <c r="F5420">
        <v>24.28</v>
      </c>
      <c r="G5420">
        <v>626063</v>
      </c>
      <c r="H5420">
        <v>24.513300000000001</v>
      </c>
    </row>
    <row r="5421" spans="1:8" x14ac:dyDescent="0.3">
      <c r="A5421" t="s">
        <v>90</v>
      </c>
      <c r="B5421" t="s">
        <v>290</v>
      </c>
      <c r="C5421">
        <v>24.5</v>
      </c>
      <c r="D5421">
        <v>24.5</v>
      </c>
      <c r="E5421">
        <v>23.22</v>
      </c>
      <c r="F5421">
        <v>23.52</v>
      </c>
      <c r="G5421">
        <v>928653</v>
      </c>
      <c r="H5421">
        <v>23.746700000000001</v>
      </c>
    </row>
    <row r="5422" spans="1:8" x14ac:dyDescent="0.3">
      <c r="A5422" t="s">
        <v>90</v>
      </c>
      <c r="B5422" t="s">
        <v>710</v>
      </c>
      <c r="C5422">
        <v>23.7</v>
      </c>
      <c r="D5422">
        <v>23.7</v>
      </c>
      <c r="E5422">
        <v>23.06</v>
      </c>
      <c r="F5422">
        <v>23.32</v>
      </c>
      <c r="G5422">
        <v>465886</v>
      </c>
      <c r="H5422">
        <v>23.36</v>
      </c>
    </row>
    <row r="5423" spans="1:8" x14ac:dyDescent="0.3">
      <c r="A5423" t="s">
        <v>90</v>
      </c>
      <c r="B5423" t="s">
        <v>512</v>
      </c>
      <c r="C5423">
        <v>23.32</v>
      </c>
      <c r="D5423">
        <v>23.94</v>
      </c>
      <c r="E5423">
        <v>22.68</v>
      </c>
      <c r="F5423">
        <v>22.82</v>
      </c>
      <c r="G5423">
        <v>631563</v>
      </c>
      <c r="H5423">
        <v>23.146699999999999</v>
      </c>
    </row>
    <row r="5424" spans="1:8" x14ac:dyDescent="0.3">
      <c r="A5424" t="s">
        <v>90</v>
      </c>
      <c r="B5424" t="s">
        <v>91</v>
      </c>
      <c r="C5424">
        <v>20.7</v>
      </c>
      <c r="D5424">
        <v>22.42</v>
      </c>
      <c r="E5424">
        <v>20.7</v>
      </c>
      <c r="F5424">
        <v>22.02</v>
      </c>
      <c r="G5424">
        <v>726745</v>
      </c>
      <c r="H5424">
        <v>21.7133</v>
      </c>
    </row>
    <row r="5425" spans="1:8" x14ac:dyDescent="0.3">
      <c r="A5425" t="s">
        <v>90</v>
      </c>
      <c r="B5425" t="s">
        <v>93</v>
      </c>
      <c r="C5425">
        <v>22.42</v>
      </c>
      <c r="D5425">
        <v>22.76</v>
      </c>
      <c r="E5425">
        <v>21.78</v>
      </c>
      <c r="F5425">
        <v>21.86</v>
      </c>
      <c r="G5425">
        <v>754119</v>
      </c>
      <c r="H5425">
        <v>22.133299999999998</v>
      </c>
    </row>
    <row r="5426" spans="1:8" x14ac:dyDescent="0.3">
      <c r="A5426" t="s">
        <v>90</v>
      </c>
      <c r="B5426" t="s">
        <v>711</v>
      </c>
      <c r="C5426">
        <v>22.02</v>
      </c>
      <c r="D5426">
        <v>22.74</v>
      </c>
      <c r="E5426">
        <v>21.82</v>
      </c>
      <c r="F5426">
        <v>22.74</v>
      </c>
      <c r="G5426">
        <v>707971</v>
      </c>
      <c r="H5426">
        <v>22.433299999999999</v>
      </c>
    </row>
    <row r="5427" spans="1:8" x14ac:dyDescent="0.3">
      <c r="A5427" t="s">
        <v>90</v>
      </c>
      <c r="B5427" t="s">
        <v>712</v>
      </c>
      <c r="C5427">
        <v>22.74</v>
      </c>
      <c r="D5427">
        <v>24.32</v>
      </c>
      <c r="E5427">
        <v>22.74</v>
      </c>
      <c r="F5427">
        <v>23.86</v>
      </c>
      <c r="G5427">
        <v>3118607</v>
      </c>
      <c r="H5427">
        <v>23.64</v>
      </c>
    </row>
    <row r="5428" spans="1:8" x14ac:dyDescent="0.3">
      <c r="A5428" t="s">
        <v>90</v>
      </c>
      <c r="B5428" t="s">
        <v>162</v>
      </c>
      <c r="C5428">
        <v>23.88</v>
      </c>
      <c r="D5428">
        <v>26</v>
      </c>
      <c r="E5428">
        <v>22.98</v>
      </c>
      <c r="F5428">
        <v>22.98</v>
      </c>
      <c r="G5428">
        <v>3221291</v>
      </c>
      <c r="H5428">
        <v>23.986699999999999</v>
      </c>
    </row>
    <row r="5429" spans="1:8" x14ac:dyDescent="0.3">
      <c r="A5429" t="s">
        <v>90</v>
      </c>
      <c r="B5429" t="s">
        <v>220</v>
      </c>
      <c r="C5429">
        <v>22.9</v>
      </c>
      <c r="D5429">
        <v>23.48</v>
      </c>
      <c r="E5429">
        <v>21.84</v>
      </c>
      <c r="F5429">
        <v>22.5</v>
      </c>
      <c r="G5429">
        <v>1103832</v>
      </c>
      <c r="H5429">
        <v>22.6067</v>
      </c>
    </row>
    <row r="5430" spans="1:8" x14ac:dyDescent="0.3">
      <c r="A5430" t="s">
        <v>90</v>
      </c>
      <c r="B5430" t="s">
        <v>713</v>
      </c>
      <c r="C5430">
        <v>22.7</v>
      </c>
      <c r="D5430">
        <v>23.78</v>
      </c>
      <c r="E5430">
        <v>22.7</v>
      </c>
      <c r="F5430">
        <v>23.48</v>
      </c>
      <c r="G5430">
        <v>782332</v>
      </c>
      <c r="H5430">
        <v>23.32</v>
      </c>
    </row>
    <row r="5431" spans="1:8" x14ac:dyDescent="0.3">
      <c r="A5431" t="s">
        <v>90</v>
      </c>
      <c r="B5431" t="s">
        <v>714</v>
      </c>
      <c r="C5431">
        <v>23.52</v>
      </c>
      <c r="D5431">
        <v>23.9</v>
      </c>
      <c r="E5431">
        <v>23.18</v>
      </c>
      <c r="F5431">
        <v>23.18</v>
      </c>
      <c r="G5431">
        <v>526750</v>
      </c>
      <c r="H5431">
        <v>23.42</v>
      </c>
    </row>
    <row r="5432" spans="1:8" x14ac:dyDescent="0.3">
      <c r="A5432" t="s">
        <v>90</v>
      </c>
      <c r="B5432" t="s">
        <v>715</v>
      </c>
      <c r="C5432">
        <v>23.04</v>
      </c>
      <c r="D5432">
        <v>23.38</v>
      </c>
      <c r="E5432">
        <v>22.82</v>
      </c>
      <c r="F5432">
        <v>23.18</v>
      </c>
      <c r="G5432">
        <v>448244</v>
      </c>
      <c r="H5432">
        <v>23.1267</v>
      </c>
    </row>
    <row r="5433" spans="1:8" x14ac:dyDescent="0.3">
      <c r="A5433" t="s">
        <v>90</v>
      </c>
      <c r="B5433" t="s">
        <v>235</v>
      </c>
      <c r="C5433">
        <v>25</v>
      </c>
      <c r="D5433">
        <v>25.26</v>
      </c>
      <c r="E5433">
        <v>23.7</v>
      </c>
      <c r="F5433">
        <v>24.52</v>
      </c>
      <c r="G5433">
        <v>2511974</v>
      </c>
      <c r="H5433">
        <v>24.493300000000001</v>
      </c>
    </row>
    <row r="5434" spans="1:8" x14ac:dyDescent="0.3">
      <c r="A5434" t="s">
        <v>90</v>
      </c>
      <c r="B5434" t="s">
        <v>259</v>
      </c>
      <c r="C5434">
        <v>24.72</v>
      </c>
      <c r="D5434">
        <v>26.8</v>
      </c>
      <c r="E5434">
        <v>23.82</v>
      </c>
      <c r="F5434">
        <v>23.82</v>
      </c>
      <c r="G5434">
        <v>1422203</v>
      </c>
      <c r="H5434">
        <v>24.813300000000002</v>
      </c>
    </row>
    <row r="5435" spans="1:8" x14ac:dyDescent="0.3">
      <c r="A5435" t="s">
        <v>90</v>
      </c>
      <c r="B5435" t="s">
        <v>716</v>
      </c>
      <c r="C5435">
        <v>24</v>
      </c>
      <c r="D5435">
        <v>24.1</v>
      </c>
      <c r="E5435">
        <v>23.2</v>
      </c>
      <c r="F5435">
        <v>23.5</v>
      </c>
      <c r="G5435">
        <v>882598</v>
      </c>
      <c r="H5435">
        <v>23.6</v>
      </c>
    </row>
    <row r="5436" spans="1:8" x14ac:dyDescent="0.3">
      <c r="A5436" t="s">
        <v>90</v>
      </c>
      <c r="B5436" t="s">
        <v>269</v>
      </c>
      <c r="C5436">
        <v>23.52</v>
      </c>
      <c r="D5436">
        <v>23.82</v>
      </c>
      <c r="E5436">
        <v>23.26</v>
      </c>
      <c r="F5436">
        <v>23.28</v>
      </c>
      <c r="G5436">
        <v>547877</v>
      </c>
      <c r="H5436">
        <v>23.453299999999999</v>
      </c>
    </row>
    <row r="5437" spans="1:8" x14ac:dyDescent="0.3">
      <c r="A5437" t="s">
        <v>90</v>
      </c>
      <c r="B5437" t="s">
        <v>282</v>
      </c>
      <c r="C5437">
        <v>23.3</v>
      </c>
      <c r="D5437">
        <v>23.74</v>
      </c>
      <c r="E5437">
        <v>22.9</v>
      </c>
      <c r="F5437">
        <v>23.7</v>
      </c>
      <c r="G5437">
        <v>308539</v>
      </c>
      <c r="H5437">
        <v>23.4467</v>
      </c>
    </row>
    <row r="5438" spans="1:8" x14ac:dyDescent="0.3">
      <c r="A5438" t="s">
        <v>90</v>
      </c>
      <c r="B5438" t="s">
        <v>717</v>
      </c>
      <c r="C5438">
        <v>23.34</v>
      </c>
      <c r="D5438">
        <v>24.38</v>
      </c>
      <c r="E5438">
        <v>22.54</v>
      </c>
      <c r="F5438">
        <v>24.38</v>
      </c>
      <c r="G5438">
        <v>1206392</v>
      </c>
      <c r="H5438">
        <v>23.7667</v>
      </c>
    </row>
    <row r="5439" spans="1:8" x14ac:dyDescent="0.3">
      <c r="A5439" t="s">
        <v>90</v>
      </c>
      <c r="B5439" t="s">
        <v>285</v>
      </c>
      <c r="C5439">
        <v>24.34</v>
      </c>
      <c r="D5439">
        <v>24.38</v>
      </c>
      <c r="E5439">
        <v>23.36</v>
      </c>
      <c r="F5439">
        <v>23.6</v>
      </c>
      <c r="G5439">
        <v>569165</v>
      </c>
      <c r="H5439">
        <v>23.78</v>
      </c>
    </row>
    <row r="5440" spans="1:8" x14ac:dyDescent="0.3">
      <c r="A5440" t="s">
        <v>90</v>
      </c>
      <c r="B5440" t="s">
        <v>718</v>
      </c>
      <c r="C5440">
        <v>23.84</v>
      </c>
      <c r="D5440">
        <v>23.9</v>
      </c>
      <c r="E5440">
        <v>23.4</v>
      </c>
      <c r="F5440">
        <v>23.4</v>
      </c>
      <c r="G5440">
        <v>418359</v>
      </c>
      <c r="H5440">
        <v>23.566700000000001</v>
      </c>
    </row>
    <row r="5441" spans="1:8" x14ac:dyDescent="0.3">
      <c r="A5441" t="s">
        <v>90</v>
      </c>
      <c r="B5441" t="s">
        <v>291</v>
      </c>
      <c r="C5441">
        <v>23.42</v>
      </c>
      <c r="D5441">
        <v>23.7</v>
      </c>
      <c r="E5441">
        <v>23.2</v>
      </c>
      <c r="F5441">
        <v>23.7</v>
      </c>
      <c r="G5441">
        <v>434815</v>
      </c>
      <c r="H5441">
        <v>23.533300000000001</v>
      </c>
    </row>
    <row r="5442" spans="1:8" x14ac:dyDescent="0.3">
      <c r="A5442" t="s">
        <v>90</v>
      </c>
      <c r="B5442" t="s">
        <v>295</v>
      </c>
      <c r="C5442">
        <v>23.68</v>
      </c>
      <c r="D5442">
        <v>23.84</v>
      </c>
      <c r="E5442">
        <v>23.24</v>
      </c>
      <c r="F5442">
        <v>23.6</v>
      </c>
      <c r="G5442">
        <v>461033</v>
      </c>
      <c r="H5442">
        <v>23.56</v>
      </c>
    </row>
    <row r="5443" spans="1:8" x14ac:dyDescent="0.3">
      <c r="A5443" t="s">
        <v>90</v>
      </c>
      <c r="B5443" t="s">
        <v>298</v>
      </c>
      <c r="C5443">
        <v>23.86</v>
      </c>
      <c r="D5443">
        <v>25.04</v>
      </c>
      <c r="E5443">
        <v>23.6</v>
      </c>
      <c r="F5443">
        <v>24.58</v>
      </c>
      <c r="G5443">
        <v>1521712</v>
      </c>
      <c r="H5443">
        <v>24.406700000000001</v>
      </c>
    </row>
    <row r="5444" spans="1:8" x14ac:dyDescent="0.3">
      <c r="A5444" t="s">
        <v>90</v>
      </c>
      <c r="B5444" t="s">
        <v>719</v>
      </c>
      <c r="C5444">
        <v>24.7</v>
      </c>
      <c r="D5444">
        <v>24.74</v>
      </c>
      <c r="E5444">
        <v>23.62</v>
      </c>
      <c r="F5444">
        <v>23.64</v>
      </c>
      <c r="G5444">
        <v>733280</v>
      </c>
      <c r="H5444">
        <v>24</v>
      </c>
    </row>
    <row r="5445" spans="1:8" x14ac:dyDescent="0.3">
      <c r="A5445" t="s">
        <v>90</v>
      </c>
      <c r="B5445" t="s">
        <v>720</v>
      </c>
      <c r="C5445">
        <v>24.06</v>
      </c>
      <c r="D5445">
        <v>25</v>
      </c>
      <c r="E5445">
        <v>23.76</v>
      </c>
      <c r="F5445">
        <v>24.58</v>
      </c>
      <c r="G5445">
        <v>1222791</v>
      </c>
      <c r="H5445">
        <v>24.4467</v>
      </c>
    </row>
    <row r="5446" spans="1:8" x14ac:dyDescent="0.3">
      <c r="A5446" t="s">
        <v>90</v>
      </c>
      <c r="B5446" t="s">
        <v>721</v>
      </c>
      <c r="C5446">
        <v>24.5</v>
      </c>
      <c r="D5446">
        <v>24.66</v>
      </c>
      <c r="E5446">
        <v>23.9</v>
      </c>
      <c r="F5446">
        <v>24.6</v>
      </c>
      <c r="G5446">
        <v>567412</v>
      </c>
      <c r="H5446">
        <v>24.386700000000001</v>
      </c>
    </row>
    <row r="5447" spans="1:8" x14ac:dyDescent="0.3">
      <c r="A5447" t="s">
        <v>90</v>
      </c>
      <c r="B5447" t="s">
        <v>96</v>
      </c>
      <c r="C5447">
        <v>24.58</v>
      </c>
      <c r="D5447">
        <v>26.38</v>
      </c>
      <c r="E5447">
        <v>24.26</v>
      </c>
      <c r="F5447">
        <v>25.9</v>
      </c>
      <c r="G5447">
        <v>2819081</v>
      </c>
      <c r="H5447">
        <v>25.513300000000001</v>
      </c>
    </row>
    <row r="5448" spans="1:8" x14ac:dyDescent="0.3">
      <c r="A5448" t="s">
        <v>90</v>
      </c>
      <c r="B5448" t="s">
        <v>722</v>
      </c>
      <c r="C5448">
        <v>26.78</v>
      </c>
      <c r="D5448">
        <v>28.26</v>
      </c>
      <c r="E5448">
        <v>26.6</v>
      </c>
      <c r="F5448">
        <v>26.68</v>
      </c>
      <c r="G5448">
        <v>3196832</v>
      </c>
      <c r="H5448">
        <v>27.18</v>
      </c>
    </row>
    <row r="5449" spans="1:8" x14ac:dyDescent="0.3">
      <c r="A5449" t="s">
        <v>90</v>
      </c>
      <c r="B5449" t="s">
        <v>164</v>
      </c>
      <c r="C5449">
        <v>26.46</v>
      </c>
      <c r="D5449">
        <v>27.22</v>
      </c>
      <c r="E5449">
        <v>24.76</v>
      </c>
      <c r="F5449">
        <v>24.76</v>
      </c>
      <c r="G5449">
        <v>1815391</v>
      </c>
      <c r="H5449">
        <v>25.58</v>
      </c>
    </row>
    <row r="5450" spans="1:8" x14ac:dyDescent="0.3">
      <c r="A5450" t="s">
        <v>90</v>
      </c>
      <c r="B5450" t="s">
        <v>723</v>
      </c>
      <c r="C5450">
        <v>25.4</v>
      </c>
      <c r="D5450">
        <v>26</v>
      </c>
      <c r="E5450">
        <v>25.24</v>
      </c>
      <c r="F5450">
        <v>25.24</v>
      </c>
      <c r="G5450">
        <v>991513</v>
      </c>
      <c r="H5450">
        <v>25.493300000000001</v>
      </c>
    </row>
    <row r="5451" spans="1:8" x14ac:dyDescent="0.3">
      <c r="A5451" t="s">
        <v>90</v>
      </c>
      <c r="B5451" t="s">
        <v>724</v>
      </c>
      <c r="C5451">
        <v>25.6</v>
      </c>
      <c r="D5451">
        <v>25.6</v>
      </c>
      <c r="E5451">
        <v>24.94</v>
      </c>
      <c r="F5451">
        <v>25.24</v>
      </c>
      <c r="G5451">
        <v>647342</v>
      </c>
      <c r="H5451">
        <v>25.26</v>
      </c>
    </row>
    <row r="5452" spans="1:8" x14ac:dyDescent="0.3">
      <c r="A5452" t="s">
        <v>90</v>
      </c>
      <c r="B5452" t="s">
        <v>725</v>
      </c>
      <c r="C5452">
        <v>25.3</v>
      </c>
      <c r="D5452">
        <v>25.84</v>
      </c>
      <c r="E5452">
        <v>25.06</v>
      </c>
      <c r="F5452">
        <v>25.84</v>
      </c>
      <c r="G5452">
        <v>728413</v>
      </c>
      <c r="H5452">
        <v>25.58</v>
      </c>
    </row>
    <row r="5453" spans="1:8" x14ac:dyDescent="0.3">
      <c r="A5453" t="s">
        <v>90</v>
      </c>
      <c r="B5453" t="s">
        <v>242</v>
      </c>
      <c r="C5453">
        <v>25.8</v>
      </c>
      <c r="D5453">
        <v>26.88</v>
      </c>
      <c r="E5453">
        <v>25.34</v>
      </c>
      <c r="F5453">
        <v>26</v>
      </c>
      <c r="G5453">
        <v>1188194</v>
      </c>
      <c r="H5453">
        <v>26.0733</v>
      </c>
    </row>
    <row r="5454" spans="1:8" x14ac:dyDescent="0.3">
      <c r="A5454" t="s">
        <v>90</v>
      </c>
      <c r="B5454" t="s">
        <v>726</v>
      </c>
      <c r="C5454">
        <v>26.52</v>
      </c>
      <c r="D5454">
        <v>26.56</v>
      </c>
      <c r="E5454">
        <v>25.58</v>
      </c>
      <c r="F5454">
        <v>25.82</v>
      </c>
      <c r="G5454">
        <v>722915</v>
      </c>
      <c r="H5454">
        <v>25.986699999999999</v>
      </c>
    </row>
    <row r="5455" spans="1:8" x14ac:dyDescent="0.3">
      <c r="A5455" t="s">
        <v>90</v>
      </c>
      <c r="B5455" t="s">
        <v>727</v>
      </c>
      <c r="C5455">
        <v>26</v>
      </c>
      <c r="D5455">
        <v>26.18</v>
      </c>
      <c r="E5455">
        <v>25.66</v>
      </c>
      <c r="F5455">
        <v>25.82</v>
      </c>
      <c r="G5455">
        <v>613468</v>
      </c>
      <c r="H5455">
        <v>25.886700000000001</v>
      </c>
    </row>
    <row r="5456" spans="1:8" x14ac:dyDescent="0.3">
      <c r="A5456" t="s">
        <v>90</v>
      </c>
      <c r="B5456" t="s">
        <v>728</v>
      </c>
      <c r="C5456">
        <v>25.82</v>
      </c>
      <c r="D5456">
        <v>26.66</v>
      </c>
      <c r="E5456">
        <v>25.78</v>
      </c>
      <c r="F5456">
        <v>26.58</v>
      </c>
      <c r="G5456">
        <v>1274757</v>
      </c>
      <c r="H5456">
        <v>26.34</v>
      </c>
    </row>
    <row r="5457" spans="1:8" x14ac:dyDescent="0.3">
      <c r="A5457" t="s">
        <v>90</v>
      </c>
      <c r="B5457" t="s">
        <v>729</v>
      </c>
      <c r="C5457">
        <v>26.58</v>
      </c>
      <c r="D5457">
        <v>26.66</v>
      </c>
      <c r="E5457">
        <v>25.96</v>
      </c>
      <c r="F5457">
        <v>26.32</v>
      </c>
      <c r="G5457">
        <v>1160869</v>
      </c>
      <c r="H5457">
        <v>26.313300000000002</v>
      </c>
    </row>
    <row r="5458" spans="1:8" x14ac:dyDescent="0.3">
      <c r="A5458" t="s">
        <v>90</v>
      </c>
      <c r="B5458" t="s">
        <v>730</v>
      </c>
      <c r="C5458">
        <v>26.28</v>
      </c>
      <c r="D5458">
        <v>26.28</v>
      </c>
      <c r="E5458">
        <v>25.84</v>
      </c>
      <c r="F5458">
        <v>26</v>
      </c>
      <c r="G5458">
        <v>674052</v>
      </c>
      <c r="H5458">
        <v>26.04</v>
      </c>
    </row>
    <row r="5459" spans="1:8" x14ac:dyDescent="0.3">
      <c r="A5459" t="s">
        <v>90</v>
      </c>
      <c r="B5459" t="s">
        <v>731</v>
      </c>
      <c r="C5459">
        <v>26.04</v>
      </c>
      <c r="D5459">
        <v>26.36</v>
      </c>
      <c r="E5459">
        <v>25.4</v>
      </c>
      <c r="F5459">
        <v>25.64</v>
      </c>
      <c r="G5459">
        <v>538799</v>
      </c>
      <c r="H5459">
        <v>25.8</v>
      </c>
    </row>
    <row r="5460" spans="1:8" x14ac:dyDescent="0.3">
      <c r="A5460" t="s">
        <v>90</v>
      </c>
      <c r="B5460" t="s">
        <v>732</v>
      </c>
      <c r="C5460">
        <v>25.64</v>
      </c>
      <c r="D5460">
        <v>25.92</v>
      </c>
      <c r="E5460">
        <v>25.02</v>
      </c>
      <c r="F5460">
        <v>25.02</v>
      </c>
      <c r="G5460">
        <v>456751</v>
      </c>
      <c r="H5460">
        <v>25.32</v>
      </c>
    </row>
    <row r="5461" spans="1:8" x14ac:dyDescent="0.3">
      <c r="A5461" t="s">
        <v>90</v>
      </c>
      <c r="B5461" t="s">
        <v>733</v>
      </c>
      <c r="C5461">
        <v>25.26</v>
      </c>
      <c r="D5461">
        <v>25.44</v>
      </c>
      <c r="E5461">
        <v>25.02</v>
      </c>
      <c r="F5461">
        <v>25.26</v>
      </c>
      <c r="G5461">
        <v>367455</v>
      </c>
      <c r="H5461">
        <v>25.24</v>
      </c>
    </row>
    <row r="5462" spans="1:8" x14ac:dyDescent="0.3">
      <c r="A5462" t="s">
        <v>90</v>
      </c>
      <c r="B5462" t="s">
        <v>734</v>
      </c>
      <c r="C5462">
        <v>25.3</v>
      </c>
      <c r="D5462">
        <v>25.62</v>
      </c>
      <c r="E5462">
        <v>24.78</v>
      </c>
      <c r="F5462">
        <v>24.84</v>
      </c>
      <c r="G5462">
        <v>585121</v>
      </c>
      <c r="H5462">
        <v>25.08</v>
      </c>
    </row>
    <row r="5463" spans="1:8" x14ac:dyDescent="0.3">
      <c r="A5463" t="s">
        <v>90</v>
      </c>
      <c r="B5463" t="s">
        <v>735</v>
      </c>
      <c r="C5463">
        <v>24.9</v>
      </c>
      <c r="D5463">
        <v>24.9</v>
      </c>
      <c r="E5463">
        <v>24.38</v>
      </c>
      <c r="F5463">
        <v>24.44</v>
      </c>
      <c r="G5463">
        <v>565993</v>
      </c>
      <c r="H5463">
        <v>24.5733</v>
      </c>
    </row>
    <row r="5464" spans="1:8" x14ac:dyDescent="0.3">
      <c r="A5464" t="s">
        <v>118</v>
      </c>
      <c r="B5464" t="s">
        <v>696</v>
      </c>
      <c r="C5464">
        <v>6.06</v>
      </c>
      <c r="D5464">
        <v>6.14</v>
      </c>
      <c r="E5464">
        <v>5.97</v>
      </c>
      <c r="F5464">
        <v>6.05</v>
      </c>
      <c r="G5464">
        <v>9891152</v>
      </c>
      <c r="H5464">
        <v>6.0533000000000001</v>
      </c>
    </row>
    <row r="5465" spans="1:8" x14ac:dyDescent="0.3">
      <c r="A5465" t="s">
        <v>118</v>
      </c>
      <c r="B5465" t="s">
        <v>697</v>
      </c>
      <c r="C5465">
        <v>6.05</v>
      </c>
      <c r="D5465">
        <v>6.19</v>
      </c>
      <c r="E5465">
        <v>6.04</v>
      </c>
      <c r="F5465">
        <v>6.09</v>
      </c>
      <c r="G5465">
        <v>7028438</v>
      </c>
      <c r="H5465">
        <v>6.1067</v>
      </c>
    </row>
    <row r="5466" spans="1:8" x14ac:dyDescent="0.3">
      <c r="A5466" t="s">
        <v>118</v>
      </c>
      <c r="B5466" t="s">
        <v>698</v>
      </c>
      <c r="C5466">
        <v>6.08</v>
      </c>
      <c r="D5466">
        <v>6.32</v>
      </c>
      <c r="E5466">
        <v>6.06</v>
      </c>
      <c r="F5466">
        <v>6.24</v>
      </c>
      <c r="G5466">
        <v>10206480</v>
      </c>
      <c r="H5466">
        <v>6.2066999999999997</v>
      </c>
    </row>
    <row r="5467" spans="1:8" x14ac:dyDescent="0.3">
      <c r="A5467" t="s">
        <v>118</v>
      </c>
      <c r="B5467" t="s">
        <v>699</v>
      </c>
      <c r="C5467">
        <v>6.23</v>
      </c>
      <c r="D5467">
        <v>6.26</v>
      </c>
      <c r="E5467">
        <v>6.13</v>
      </c>
      <c r="F5467">
        <v>6.15</v>
      </c>
      <c r="G5467">
        <v>9721330</v>
      </c>
      <c r="H5467">
        <v>6.18</v>
      </c>
    </row>
    <row r="5468" spans="1:8" x14ac:dyDescent="0.3">
      <c r="A5468" t="s">
        <v>118</v>
      </c>
      <c r="B5468" t="s">
        <v>700</v>
      </c>
      <c r="C5468">
        <v>6.15</v>
      </c>
      <c r="D5468">
        <v>6.15</v>
      </c>
      <c r="E5468">
        <v>6.08</v>
      </c>
      <c r="F5468">
        <v>6.1</v>
      </c>
      <c r="G5468">
        <v>5301783</v>
      </c>
      <c r="H5468">
        <v>6.11</v>
      </c>
    </row>
    <row r="5469" spans="1:8" x14ac:dyDescent="0.3">
      <c r="A5469" t="s">
        <v>118</v>
      </c>
      <c r="B5469" t="s">
        <v>77</v>
      </c>
      <c r="C5469">
        <v>6.08</v>
      </c>
      <c r="D5469">
        <v>6.08</v>
      </c>
      <c r="E5469">
        <v>5.9</v>
      </c>
      <c r="F5469">
        <v>6.03</v>
      </c>
      <c r="G5469">
        <v>3972766</v>
      </c>
      <c r="H5469">
        <v>6.0033000000000003</v>
      </c>
    </row>
    <row r="5470" spans="1:8" x14ac:dyDescent="0.3">
      <c r="A5470" t="s">
        <v>118</v>
      </c>
      <c r="B5470" t="s">
        <v>701</v>
      </c>
      <c r="C5470">
        <v>6.04</v>
      </c>
      <c r="D5470">
        <v>6.11</v>
      </c>
      <c r="E5470">
        <v>6</v>
      </c>
      <c r="F5470">
        <v>6.02</v>
      </c>
      <c r="G5470">
        <v>4806312</v>
      </c>
      <c r="H5470">
        <v>6.0433000000000003</v>
      </c>
    </row>
    <row r="5471" spans="1:8" x14ac:dyDescent="0.3">
      <c r="A5471" t="s">
        <v>118</v>
      </c>
      <c r="B5471" t="s">
        <v>702</v>
      </c>
      <c r="C5471">
        <v>6.02</v>
      </c>
      <c r="D5471">
        <v>6.08</v>
      </c>
      <c r="E5471">
        <v>5.97</v>
      </c>
      <c r="F5471">
        <v>6.04</v>
      </c>
      <c r="G5471">
        <v>6611893</v>
      </c>
      <c r="H5471">
        <v>6.03</v>
      </c>
    </row>
    <row r="5472" spans="1:8" x14ac:dyDescent="0.3">
      <c r="A5472" t="s">
        <v>118</v>
      </c>
      <c r="B5472" t="s">
        <v>139</v>
      </c>
      <c r="C5472">
        <v>6.04</v>
      </c>
      <c r="D5472">
        <v>6.32</v>
      </c>
      <c r="E5472">
        <v>6.04</v>
      </c>
      <c r="F5472">
        <v>6.14</v>
      </c>
      <c r="G5472">
        <v>9933550</v>
      </c>
      <c r="H5472">
        <v>6.1666999999999996</v>
      </c>
    </row>
    <row r="5473" spans="1:8" x14ac:dyDescent="0.3">
      <c r="A5473" t="s">
        <v>118</v>
      </c>
      <c r="B5473" t="s">
        <v>156</v>
      </c>
      <c r="C5473">
        <v>6.19</v>
      </c>
      <c r="D5473">
        <v>6.29</v>
      </c>
      <c r="E5473">
        <v>6.09</v>
      </c>
      <c r="F5473">
        <v>6.23</v>
      </c>
      <c r="G5473">
        <v>7584031</v>
      </c>
      <c r="H5473">
        <v>6.2032999999999996</v>
      </c>
    </row>
    <row r="5474" spans="1:8" x14ac:dyDescent="0.3">
      <c r="A5474" t="s">
        <v>118</v>
      </c>
      <c r="B5474" t="s">
        <v>703</v>
      </c>
      <c r="C5474">
        <v>6.27</v>
      </c>
      <c r="D5474">
        <v>6.49</v>
      </c>
      <c r="E5474">
        <v>6.24</v>
      </c>
      <c r="F5474">
        <v>6.36</v>
      </c>
      <c r="G5474">
        <v>7916588</v>
      </c>
      <c r="H5474">
        <v>6.3632999999999997</v>
      </c>
    </row>
    <row r="5475" spans="1:8" x14ac:dyDescent="0.3">
      <c r="A5475" t="s">
        <v>118</v>
      </c>
      <c r="B5475" t="s">
        <v>223</v>
      </c>
      <c r="C5475">
        <v>6.4</v>
      </c>
      <c r="D5475">
        <v>6.66</v>
      </c>
      <c r="E5475">
        <v>6.3</v>
      </c>
      <c r="F5475">
        <v>6.65</v>
      </c>
      <c r="G5475">
        <v>10253650</v>
      </c>
      <c r="H5475">
        <v>6.5366999999999997</v>
      </c>
    </row>
    <row r="5476" spans="1:8" x14ac:dyDescent="0.3">
      <c r="A5476" t="s">
        <v>118</v>
      </c>
      <c r="B5476" t="s">
        <v>228</v>
      </c>
      <c r="C5476">
        <v>6.76</v>
      </c>
      <c r="D5476">
        <v>6.76</v>
      </c>
      <c r="E5476">
        <v>6.4</v>
      </c>
      <c r="F5476">
        <v>6.42</v>
      </c>
      <c r="G5476">
        <v>9035572</v>
      </c>
      <c r="H5476">
        <v>6.5266999999999999</v>
      </c>
    </row>
    <row r="5477" spans="1:8" x14ac:dyDescent="0.3">
      <c r="A5477" t="s">
        <v>118</v>
      </c>
      <c r="B5477" t="s">
        <v>704</v>
      </c>
      <c r="C5477">
        <v>6.44</v>
      </c>
      <c r="D5477">
        <v>6.49</v>
      </c>
      <c r="E5477">
        <v>6.36</v>
      </c>
      <c r="F5477">
        <v>6.45</v>
      </c>
      <c r="G5477">
        <v>4361533</v>
      </c>
      <c r="H5477">
        <v>6.4333</v>
      </c>
    </row>
    <row r="5478" spans="1:8" x14ac:dyDescent="0.3">
      <c r="A5478" t="s">
        <v>118</v>
      </c>
      <c r="B5478" t="s">
        <v>705</v>
      </c>
      <c r="C5478">
        <v>6.47</v>
      </c>
      <c r="D5478">
        <v>6.5</v>
      </c>
      <c r="E5478">
        <v>6.37</v>
      </c>
      <c r="F5478">
        <v>6.5</v>
      </c>
      <c r="G5478">
        <v>5517479</v>
      </c>
      <c r="H5478">
        <v>6.4566999999999997</v>
      </c>
    </row>
    <row r="5479" spans="1:8" x14ac:dyDescent="0.3">
      <c r="A5479" t="s">
        <v>118</v>
      </c>
      <c r="B5479" t="s">
        <v>706</v>
      </c>
      <c r="C5479">
        <v>6.55</v>
      </c>
      <c r="D5479">
        <v>6.55</v>
      </c>
      <c r="E5479">
        <v>6.4</v>
      </c>
      <c r="F5479">
        <v>6.43</v>
      </c>
      <c r="G5479">
        <v>5724747</v>
      </c>
      <c r="H5479">
        <v>6.46</v>
      </c>
    </row>
    <row r="5480" spans="1:8" x14ac:dyDescent="0.3">
      <c r="A5480" t="s">
        <v>118</v>
      </c>
      <c r="B5480" t="s">
        <v>265</v>
      </c>
      <c r="C5480">
        <v>6.42</v>
      </c>
      <c r="D5480">
        <v>6.48</v>
      </c>
      <c r="E5480">
        <v>6.38</v>
      </c>
      <c r="F5480">
        <v>6.4</v>
      </c>
      <c r="G5480">
        <v>4381832</v>
      </c>
      <c r="H5480">
        <v>6.42</v>
      </c>
    </row>
    <row r="5481" spans="1:8" x14ac:dyDescent="0.3">
      <c r="A5481" t="s">
        <v>118</v>
      </c>
      <c r="B5481" t="s">
        <v>707</v>
      </c>
      <c r="C5481">
        <v>6.4</v>
      </c>
      <c r="D5481">
        <v>6.59</v>
      </c>
      <c r="E5481">
        <v>6.27</v>
      </c>
      <c r="F5481">
        <v>6.28</v>
      </c>
      <c r="G5481">
        <v>10612990</v>
      </c>
      <c r="H5481">
        <v>6.38</v>
      </c>
    </row>
    <row r="5482" spans="1:8" x14ac:dyDescent="0.3">
      <c r="A5482" t="s">
        <v>118</v>
      </c>
      <c r="B5482" t="s">
        <v>271</v>
      </c>
      <c r="C5482">
        <v>6.32</v>
      </c>
      <c r="D5482">
        <v>6.34</v>
      </c>
      <c r="E5482">
        <v>6.1</v>
      </c>
      <c r="F5482">
        <v>6.13</v>
      </c>
      <c r="G5482">
        <v>4138795</v>
      </c>
      <c r="H5482">
        <v>6.19</v>
      </c>
    </row>
    <row r="5483" spans="1:8" x14ac:dyDescent="0.3">
      <c r="A5483" t="s">
        <v>118</v>
      </c>
      <c r="B5483" t="s">
        <v>708</v>
      </c>
      <c r="C5483">
        <v>6.08</v>
      </c>
      <c r="D5483">
        <v>6.24</v>
      </c>
      <c r="E5483">
        <v>6.08</v>
      </c>
      <c r="F5483">
        <v>6.24</v>
      </c>
      <c r="G5483">
        <v>1525423</v>
      </c>
      <c r="H5483">
        <v>6.1867000000000001</v>
      </c>
    </row>
    <row r="5484" spans="1:8" x14ac:dyDescent="0.3">
      <c r="A5484" t="s">
        <v>118</v>
      </c>
      <c r="B5484" t="s">
        <v>709</v>
      </c>
      <c r="C5484">
        <v>6.29</v>
      </c>
      <c r="D5484">
        <v>6.48</v>
      </c>
      <c r="E5484">
        <v>6.1</v>
      </c>
      <c r="F5484">
        <v>6.1</v>
      </c>
      <c r="G5484">
        <v>4573888</v>
      </c>
      <c r="H5484">
        <v>6.2267000000000001</v>
      </c>
    </row>
    <row r="5485" spans="1:8" x14ac:dyDescent="0.3">
      <c r="A5485" t="s">
        <v>118</v>
      </c>
      <c r="B5485" t="s">
        <v>283</v>
      </c>
      <c r="C5485">
        <v>6.15</v>
      </c>
      <c r="D5485">
        <v>6.22</v>
      </c>
      <c r="E5485">
        <v>6.03</v>
      </c>
      <c r="F5485">
        <v>6.04</v>
      </c>
      <c r="G5485">
        <v>3075184</v>
      </c>
      <c r="H5485">
        <v>6.0967000000000002</v>
      </c>
    </row>
    <row r="5486" spans="1:8" x14ac:dyDescent="0.3">
      <c r="A5486" t="s">
        <v>118</v>
      </c>
      <c r="B5486" t="s">
        <v>290</v>
      </c>
      <c r="C5486">
        <v>6.05</v>
      </c>
      <c r="D5486">
        <v>6.07</v>
      </c>
      <c r="E5486">
        <v>5.95</v>
      </c>
      <c r="F5486">
        <v>6</v>
      </c>
      <c r="G5486">
        <v>2726747</v>
      </c>
      <c r="H5486">
        <v>6.0067000000000004</v>
      </c>
    </row>
    <row r="5487" spans="1:8" x14ac:dyDescent="0.3">
      <c r="A5487" t="s">
        <v>118</v>
      </c>
      <c r="B5487" t="s">
        <v>710</v>
      </c>
      <c r="C5487">
        <v>6.05</v>
      </c>
      <c r="D5487">
        <v>6.05</v>
      </c>
      <c r="E5487">
        <v>5.96</v>
      </c>
      <c r="F5487">
        <v>5.98</v>
      </c>
      <c r="G5487">
        <v>2191740</v>
      </c>
      <c r="H5487">
        <v>5.9966999999999997</v>
      </c>
    </row>
    <row r="5488" spans="1:8" x14ac:dyDescent="0.3">
      <c r="A5488" t="s">
        <v>118</v>
      </c>
      <c r="B5488" t="s">
        <v>512</v>
      </c>
      <c r="C5488">
        <v>6</v>
      </c>
      <c r="D5488">
        <v>6.09</v>
      </c>
      <c r="E5488">
        <v>5.93</v>
      </c>
      <c r="F5488">
        <v>6.08</v>
      </c>
      <c r="G5488">
        <v>2733506</v>
      </c>
      <c r="H5488">
        <v>6.0332999999999997</v>
      </c>
    </row>
    <row r="5489" spans="1:8" x14ac:dyDescent="0.3">
      <c r="A5489" t="s">
        <v>118</v>
      </c>
      <c r="B5489" t="s">
        <v>91</v>
      </c>
      <c r="C5489">
        <v>5.48</v>
      </c>
      <c r="D5489">
        <v>5.85</v>
      </c>
      <c r="E5489">
        <v>5.48</v>
      </c>
      <c r="F5489">
        <v>5.62</v>
      </c>
      <c r="G5489">
        <v>4144205</v>
      </c>
      <c r="H5489">
        <v>5.65</v>
      </c>
    </row>
    <row r="5490" spans="1:8" x14ac:dyDescent="0.3">
      <c r="A5490" t="s">
        <v>118</v>
      </c>
      <c r="B5490" t="s">
        <v>93</v>
      </c>
      <c r="C5490">
        <v>5.6</v>
      </c>
      <c r="D5490">
        <v>5.77</v>
      </c>
      <c r="E5490">
        <v>5.6</v>
      </c>
      <c r="F5490">
        <v>5.68</v>
      </c>
      <c r="G5490">
        <v>2631221</v>
      </c>
      <c r="H5490">
        <v>5.6833</v>
      </c>
    </row>
    <row r="5491" spans="1:8" x14ac:dyDescent="0.3">
      <c r="A5491" t="s">
        <v>118</v>
      </c>
      <c r="B5491" t="s">
        <v>711</v>
      </c>
      <c r="C5491">
        <v>5.75</v>
      </c>
      <c r="D5491">
        <v>5.82</v>
      </c>
      <c r="E5491">
        <v>5.66</v>
      </c>
      <c r="F5491">
        <v>5.79</v>
      </c>
      <c r="G5491">
        <v>2316287</v>
      </c>
      <c r="H5491">
        <v>5.7567000000000004</v>
      </c>
    </row>
    <row r="5492" spans="1:8" x14ac:dyDescent="0.3">
      <c r="A5492" t="s">
        <v>118</v>
      </c>
      <c r="B5492" t="s">
        <v>712</v>
      </c>
      <c r="C5492">
        <v>5.79</v>
      </c>
      <c r="D5492">
        <v>5.91</v>
      </c>
      <c r="E5492">
        <v>5.72</v>
      </c>
      <c r="F5492">
        <v>5.78</v>
      </c>
      <c r="G5492">
        <v>5541261</v>
      </c>
      <c r="H5492">
        <v>5.8033000000000001</v>
      </c>
    </row>
    <row r="5493" spans="1:8" x14ac:dyDescent="0.3">
      <c r="A5493" t="s">
        <v>118</v>
      </c>
      <c r="B5493" t="s">
        <v>162</v>
      </c>
      <c r="C5493">
        <v>5.78</v>
      </c>
      <c r="D5493">
        <v>5.79</v>
      </c>
      <c r="E5493">
        <v>5.68</v>
      </c>
      <c r="F5493">
        <v>5.72</v>
      </c>
      <c r="G5493">
        <v>2669085</v>
      </c>
      <c r="H5493">
        <v>5.73</v>
      </c>
    </row>
    <row r="5494" spans="1:8" x14ac:dyDescent="0.3">
      <c r="A5494" t="s">
        <v>118</v>
      </c>
      <c r="B5494" t="s">
        <v>220</v>
      </c>
      <c r="C5494">
        <v>5.6</v>
      </c>
      <c r="D5494">
        <v>5.81</v>
      </c>
      <c r="E5494">
        <v>5.53</v>
      </c>
      <c r="F5494">
        <v>5.81</v>
      </c>
      <c r="G5494">
        <v>2630796</v>
      </c>
      <c r="H5494">
        <v>5.7167000000000003</v>
      </c>
    </row>
    <row r="5495" spans="1:8" x14ac:dyDescent="0.3">
      <c r="A5495" t="s">
        <v>118</v>
      </c>
      <c r="B5495" t="s">
        <v>713</v>
      </c>
      <c r="C5495">
        <v>5.81</v>
      </c>
      <c r="D5495">
        <v>5.9</v>
      </c>
      <c r="E5495">
        <v>5.74</v>
      </c>
      <c r="F5495">
        <v>5.9</v>
      </c>
      <c r="G5495">
        <v>5539756</v>
      </c>
      <c r="H5495">
        <v>5.8467000000000002</v>
      </c>
    </row>
    <row r="5496" spans="1:8" x14ac:dyDescent="0.3">
      <c r="A5496" t="s">
        <v>118</v>
      </c>
      <c r="B5496" t="s">
        <v>714</v>
      </c>
      <c r="C5496">
        <v>5.89</v>
      </c>
      <c r="D5496">
        <v>5.97</v>
      </c>
      <c r="E5496">
        <v>5.8</v>
      </c>
      <c r="F5496">
        <v>5.8</v>
      </c>
      <c r="G5496">
        <v>4490952</v>
      </c>
      <c r="H5496">
        <v>5.8567</v>
      </c>
    </row>
    <row r="5497" spans="1:8" x14ac:dyDescent="0.3">
      <c r="A5497" t="s">
        <v>118</v>
      </c>
      <c r="B5497" t="s">
        <v>715</v>
      </c>
      <c r="C5497">
        <v>5.79</v>
      </c>
      <c r="D5497">
        <v>5.95</v>
      </c>
      <c r="E5497">
        <v>5.71</v>
      </c>
      <c r="F5497">
        <v>5.85</v>
      </c>
      <c r="G5497">
        <v>4242514</v>
      </c>
      <c r="H5497">
        <v>5.8367000000000004</v>
      </c>
    </row>
    <row r="5498" spans="1:8" x14ac:dyDescent="0.3">
      <c r="A5498" t="s">
        <v>118</v>
      </c>
      <c r="B5498" t="s">
        <v>235</v>
      </c>
      <c r="C5498">
        <v>5.88</v>
      </c>
      <c r="D5498">
        <v>5.93</v>
      </c>
      <c r="E5498">
        <v>5.78</v>
      </c>
      <c r="F5498">
        <v>5.78</v>
      </c>
      <c r="G5498">
        <v>3283942</v>
      </c>
      <c r="H5498">
        <v>5.83</v>
      </c>
    </row>
    <row r="5499" spans="1:8" x14ac:dyDescent="0.3">
      <c r="A5499" t="s">
        <v>118</v>
      </c>
      <c r="B5499" t="s">
        <v>259</v>
      </c>
      <c r="C5499">
        <v>5.8</v>
      </c>
      <c r="D5499">
        <v>5.82</v>
      </c>
      <c r="E5499">
        <v>5.66</v>
      </c>
      <c r="F5499">
        <v>5.75</v>
      </c>
      <c r="G5499">
        <v>2974940</v>
      </c>
      <c r="H5499">
        <v>5.7432999999999996</v>
      </c>
    </row>
    <row r="5500" spans="1:8" x14ac:dyDescent="0.3">
      <c r="A5500" t="s">
        <v>118</v>
      </c>
      <c r="B5500" t="s">
        <v>716</v>
      </c>
      <c r="C5500">
        <v>5.77</v>
      </c>
      <c r="D5500">
        <v>5.79</v>
      </c>
      <c r="E5500">
        <v>5.71</v>
      </c>
      <c r="F5500">
        <v>5.78</v>
      </c>
      <c r="G5500">
        <v>2241845</v>
      </c>
      <c r="H5500">
        <v>5.76</v>
      </c>
    </row>
    <row r="5501" spans="1:8" x14ac:dyDescent="0.3">
      <c r="A5501" t="s">
        <v>118</v>
      </c>
      <c r="B5501" t="s">
        <v>269</v>
      </c>
      <c r="C5501">
        <v>5.82</v>
      </c>
      <c r="D5501">
        <v>5.82</v>
      </c>
      <c r="E5501">
        <v>5.77</v>
      </c>
      <c r="F5501">
        <v>5.8</v>
      </c>
      <c r="G5501">
        <v>2316240</v>
      </c>
      <c r="H5501">
        <v>5.7967000000000004</v>
      </c>
    </row>
    <row r="5502" spans="1:8" x14ac:dyDescent="0.3">
      <c r="A5502" t="s">
        <v>118</v>
      </c>
      <c r="B5502" t="s">
        <v>282</v>
      </c>
      <c r="C5502">
        <v>5.79</v>
      </c>
      <c r="D5502">
        <v>5.82</v>
      </c>
      <c r="E5502">
        <v>5.74</v>
      </c>
      <c r="F5502">
        <v>5.82</v>
      </c>
      <c r="G5502">
        <v>788074</v>
      </c>
      <c r="H5502">
        <v>5.7933000000000003</v>
      </c>
    </row>
    <row r="5503" spans="1:8" x14ac:dyDescent="0.3">
      <c r="A5503" t="s">
        <v>118</v>
      </c>
      <c r="B5503" t="s">
        <v>717</v>
      </c>
      <c r="C5503">
        <v>5.82</v>
      </c>
      <c r="D5503">
        <v>5.9</v>
      </c>
      <c r="E5503">
        <v>5.65</v>
      </c>
      <c r="F5503">
        <v>5.89</v>
      </c>
      <c r="G5503">
        <v>4340242</v>
      </c>
      <c r="H5503">
        <v>5.8132999999999999</v>
      </c>
    </row>
    <row r="5504" spans="1:8" x14ac:dyDescent="0.3">
      <c r="A5504" t="s">
        <v>118</v>
      </c>
      <c r="B5504" t="s">
        <v>285</v>
      </c>
      <c r="C5504">
        <v>5.89</v>
      </c>
      <c r="D5504">
        <v>5.99</v>
      </c>
      <c r="E5504">
        <v>5.7</v>
      </c>
      <c r="F5504">
        <v>5.71</v>
      </c>
      <c r="G5504">
        <v>2796129</v>
      </c>
      <c r="H5504">
        <v>5.8</v>
      </c>
    </row>
    <row r="5505" spans="1:8" x14ac:dyDescent="0.3">
      <c r="A5505" t="s">
        <v>118</v>
      </c>
      <c r="B5505" t="s">
        <v>718</v>
      </c>
      <c r="C5505">
        <v>5.74</v>
      </c>
      <c r="D5505">
        <v>5.85</v>
      </c>
      <c r="E5505">
        <v>5.67</v>
      </c>
      <c r="F5505">
        <v>5.67</v>
      </c>
      <c r="G5505">
        <v>5196846</v>
      </c>
      <c r="H5505">
        <v>5.73</v>
      </c>
    </row>
    <row r="5506" spans="1:8" x14ac:dyDescent="0.3">
      <c r="A5506" t="s">
        <v>118</v>
      </c>
      <c r="B5506" t="s">
        <v>291</v>
      </c>
      <c r="C5506">
        <v>5.68</v>
      </c>
      <c r="D5506">
        <v>5.75</v>
      </c>
      <c r="E5506">
        <v>5.59</v>
      </c>
      <c r="F5506">
        <v>5.63</v>
      </c>
      <c r="G5506">
        <v>3069796</v>
      </c>
      <c r="H5506">
        <v>5.6566999999999998</v>
      </c>
    </row>
    <row r="5507" spans="1:8" x14ac:dyDescent="0.3">
      <c r="A5507" t="s">
        <v>118</v>
      </c>
      <c r="B5507" t="s">
        <v>295</v>
      </c>
      <c r="C5507">
        <v>5.62</v>
      </c>
      <c r="D5507">
        <v>5.64</v>
      </c>
      <c r="E5507">
        <v>5.36</v>
      </c>
      <c r="F5507">
        <v>5.42</v>
      </c>
      <c r="G5507">
        <v>4198649</v>
      </c>
      <c r="H5507">
        <v>5.4733000000000001</v>
      </c>
    </row>
    <row r="5508" spans="1:8" x14ac:dyDescent="0.3">
      <c r="A5508" t="s">
        <v>118</v>
      </c>
      <c r="B5508" t="s">
        <v>298</v>
      </c>
      <c r="C5508">
        <v>5.4</v>
      </c>
      <c r="D5508">
        <v>5.57</v>
      </c>
      <c r="E5508">
        <v>5.39</v>
      </c>
      <c r="F5508">
        <v>5.52</v>
      </c>
      <c r="G5508">
        <v>3368745</v>
      </c>
      <c r="H5508">
        <v>5.4932999999999996</v>
      </c>
    </row>
    <row r="5509" spans="1:8" x14ac:dyDescent="0.3">
      <c r="A5509" t="s">
        <v>118</v>
      </c>
      <c r="B5509" t="s">
        <v>719</v>
      </c>
      <c r="C5509">
        <v>5.52</v>
      </c>
      <c r="D5509">
        <v>5.62</v>
      </c>
      <c r="E5509">
        <v>5.5</v>
      </c>
      <c r="F5509">
        <v>5.59</v>
      </c>
      <c r="G5509">
        <v>2168071</v>
      </c>
      <c r="H5509">
        <v>5.57</v>
      </c>
    </row>
    <row r="5510" spans="1:8" x14ac:dyDescent="0.3">
      <c r="A5510" t="s">
        <v>118</v>
      </c>
      <c r="B5510" t="s">
        <v>720</v>
      </c>
      <c r="C5510">
        <v>5.6</v>
      </c>
      <c r="D5510">
        <v>5.72</v>
      </c>
      <c r="E5510">
        <v>5.58</v>
      </c>
      <c r="F5510">
        <v>5.65</v>
      </c>
      <c r="G5510">
        <v>2477388</v>
      </c>
      <c r="H5510">
        <v>5.65</v>
      </c>
    </row>
    <row r="5511" spans="1:8" x14ac:dyDescent="0.3">
      <c r="A5511" t="s">
        <v>118</v>
      </c>
      <c r="B5511" t="s">
        <v>721</v>
      </c>
      <c r="C5511">
        <v>5.61</v>
      </c>
      <c r="D5511">
        <v>5.81</v>
      </c>
      <c r="E5511">
        <v>5.57</v>
      </c>
      <c r="F5511">
        <v>5.77</v>
      </c>
      <c r="G5511">
        <v>3318503</v>
      </c>
      <c r="H5511">
        <v>5.7167000000000003</v>
      </c>
    </row>
    <row r="5512" spans="1:8" x14ac:dyDescent="0.3">
      <c r="A5512" t="s">
        <v>118</v>
      </c>
      <c r="B5512" t="s">
        <v>96</v>
      </c>
      <c r="C5512">
        <v>5.78</v>
      </c>
      <c r="D5512">
        <v>5.8</v>
      </c>
      <c r="E5512">
        <v>5.67</v>
      </c>
      <c r="F5512">
        <v>5.67</v>
      </c>
      <c r="G5512">
        <v>2181960</v>
      </c>
      <c r="H5512">
        <v>5.7133000000000003</v>
      </c>
    </row>
    <row r="5513" spans="1:8" x14ac:dyDescent="0.3">
      <c r="A5513" t="s">
        <v>118</v>
      </c>
      <c r="B5513" t="s">
        <v>722</v>
      </c>
      <c r="C5513">
        <v>5.7</v>
      </c>
      <c r="D5513">
        <v>5.9</v>
      </c>
      <c r="E5513">
        <v>5.66</v>
      </c>
      <c r="F5513">
        <v>5.75</v>
      </c>
      <c r="G5513">
        <v>3642522</v>
      </c>
      <c r="H5513">
        <v>5.77</v>
      </c>
    </row>
    <row r="5514" spans="1:8" x14ac:dyDescent="0.3">
      <c r="A5514" t="s">
        <v>118</v>
      </c>
      <c r="B5514" t="s">
        <v>164</v>
      </c>
      <c r="C5514">
        <v>5.8</v>
      </c>
      <c r="D5514">
        <v>5.85</v>
      </c>
      <c r="E5514">
        <v>5.67</v>
      </c>
      <c r="F5514">
        <v>5.7</v>
      </c>
      <c r="G5514">
        <v>3382524</v>
      </c>
      <c r="H5514">
        <v>5.74</v>
      </c>
    </row>
    <row r="5515" spans="1:8" x14ac:dyDescent="0.3">
      <c r="A5515" t="s">
        <v>118</v>
      </c>
      <c r="B5515" t="s">
        <v>723</v>
      </c>
      <c r="C5515">
        <v>5.89</v>
      </c>
      <c r="D5515">
        <v>5.93</v>
      </c>
      <c r="E5515">
        <v>5.81</v>
      </c>
      <c r="F5515">
        <v>5.83</v>
      </c>
      <c r="G5515">
        <v>3325743</v>
      </c>
      <c r="H5515">
        <v>5.8567</v>
      </c>
    </row>
    <row r="5516" spans="1:8" x14ac:dyDescent="0.3">
      <c r="A5516" t="s">
        <v>118</v>
      </c>
      <c r="B5516" t="s">
        <v>724</v>
      </c>
      <c r="C5516">
        <v>5.88</v>
      </c>
      <c r="D5516">
        <v>5.88</v>
      </c>
      <c r="E5516">
        <v>5.76</v>
      </c>
      <c r="F5516">
        <v>5.83</v>
      </c>
      <c r="G5516">
        <v>4693801</v>
      </c>
      <c r="H5516">
        <v>5.8232999999999997</v>
      </c>
    </row>
    <row r="5517" spans="1:8" x14ac:dyDescent="0.3">
      <c r="A5517" t="s">
        <v>118</v>
      </c>
      <c r="B5517" t="s">
        <v>725</v>
      </c>
      <c r="C5517">
        <v>5.9</v>
      </c>
      <c r="D5517">
        <v>6.28</v>
      </c>
      <c r="E5517">
        <v>5.86</v>
      </c>
      <c r="F5517">
        <v>6.19</v>
      </c>
      <c r="G5517">
        <v>14289850</v>
      </c>
      <c r="H5517">
        <v>6.11</v>
      </c>
    </row>
    <row r="5518" spans="1:8" x14ac:dyDescent="0.3">
      <c r="A5518" t="s">
        <v>118</v>
      </c>
      <c r="B5518" t="s">
        <v>242</v>
      </c>
      <c r="C5518">
        <v>6.54</v>
      </c>
      <c r="D5518">
        <v>6.54</v>
      </c>
      <c r="E5518">
        <v>6.03</v>
      </c>
      <c r="F5518">
        <v>6.05</v>
      </c>
      <c r="G5518">
        <v>10806080</v>
      </c>
      <c r="H5518">
        <v>6.2066999999999997</v>
      </c>
    </row>
    <row r="5519" spans="1:8" x14ac:dyDescent="0.3">
      <c r="A5519" t="s">
        <v>118</v>
      </c>
      <c r="B5519" t="s">
        <v>726</v>
      </c>
      <c r="C5519">
        <v>6.09</v>
      </c>
      <c r="D5519">
        <v>6.19</v>
      </c>
      <c r="E5519">
        <v>5.99</v>
      </c>
      <c r="F5519">
        <v>6.08</v>
      </c>
      <c r="G5519">
        <v>4786960</v>
      </c>
      <c r="H5519">
        <v>6.0867000000000004</v>
      </c>
    </row>
    <row r="5520" spans="1:8" x14ac:dyDescent="0.3">
      <c r="A5520" t="s">
        <v>118</v>
      </c>
      <c r="B5520" t="s">
        <v>727</v>
      </c>
      <c r="C5520">
        <v>6.08</v>
      </c>
      <c r="D5520">
        <v>6.22</v>
      </c>
      <c r="E5520">
        <v>6.07</v>
      </c>
      <c r="F5520">
        <v>6.14</v>
      </c>
      <c r="G5520">
        <v>4226792</v>
      </c>
      <c r="H5520">
        <v>6.1433</v>
      </c>
    </row>
    <row r="5521" spans="1:8" x14ac:dyDescent="0.3">
      <c r="A5521" t="s">
        <v>118</v>
      </c>
      <c r="B5521" t="s">
        <v>728</v>
      </c>
      <c r="C5521">
        <v>6.14</v>
      </c>
      <c r="D5521">
        <v>6.2</v>
      </c>
      <c r="E5521">
        <v>5.99</v>
      </c>
      <c r="F5521">
        <v>6.04</v>
      </c>
      <c r="G5521">
        <v>3918697</v>
      </c>
      <c r="H5521">
        <v>6.0766999999999998</v>
      </c>
    </row>
    <row r="5522" spans="1:8" x14ac:dyDescent="0.3">
      <c r="A5522" t="s">
        <v>118</v>
      </c>
      <c r="B5522" t="s">
        <v>729</v>
      </c>
      <c r="C5522">
        <v>6.05</v>
      </c>
      <c r="D5522">
        <v>6.23</v>
      </c>
      <c r="E5522">
        <v>6.04</v>
      </c>
      <c r="F5522">
        <v>6.21</v>
      </c>
      <c r="G5522">
        <v>5633953</v>
      </c>
      <c r="H5522">
        <v>6.16</v>
      </c>
    </row>
    <row r="5523" spans="1:8" x14ac:dyDescent="0.3">
      <c r="A5523" t="s">
        <v>118</v>
      </c>
      <c r="B5523" t="s">
        <v>730</v>
      </c>
      <c r="C5523">
        <v>6.19</v>
      </c>
      <c r="D5523">
        <v>6.19</v>
      </c>
      <c r="E5523">
        <v>6.03</v>
      </c>
      <c r="F5523">
        <v>6.1</v>
      </c>
      <c r="G5523">
        <v>5347187</v>
      </c>
      <c r="H5523">
        <v>6.1067</v>
      </c>
    </row>
    <row r="5524" spans="1:8" x14ac:dyDescent="0.3">
      <c r="A5524" t="s">
        <v>118</v>
      </c>
      <c r="B5524" t="s">
        <v>731</v>
      </c>
      <c r="C5524">
        <v>6.07</v>
      </c>
      <c r="D5524">
        <v>6.36</v>
      </c>
      <c r="E5524">
        <v>6.07</v>
      </c>
      <c r="F5524">
        <v>6.26</v>
      </c>
      <c r="G5524">
        <v>7028838</v>
      </c>
      <c r="H5524">
        <v>6.23</v>
      </c>
    </row>
    <row r="5525" spans="1:8" x14ac:dyDescent="0.3">
      <c r="A5525" t="s">
        <v>118</v>
      </c>
      <c r="B5525" t="s">
        <v>732</v>
      </c>
      <c r="C5525">
        <v>6.25</v>
      </c>
      <c r="D5525">
        <v>6.88</v>
      </c>
      <c r="E5525">
        <v>6.15</v>
      </c>
      <c r="F5525">
        <v>6.51</v>
      </c>
      <c r="G5525">
        <v>28719890</v>
      </c>
      <c r="H5525">
        <v>6.5133000000000001</v>
      </c>
    </row>
    <row r="5526" spans="1:8" x14ac:dyDescent="0.3">
      <c r="A5526" t="s">
        <v>118</v>
      </c>
      <c r="B5526" t="s">
        <v>733</v>
      </c>
      <c r="C5526">
        <v>6.53</v>
      </c>
      <c r="D5526">
        <v>6.65</v>
      </c>
      <c r="E5526">
        <v>6.36</v>
      </c>
      <c r="F5526">
        <v>6.41</v>
      </c>
      <c r="G5526">
        <v>10497800</v>
      </c>
      <c r="H5526">
        <v>6.4733000000000001</v>
      </c>
    </row>
    <row r="5527" spans="1:8" x14ac:dyDescent="0.3">
      <c r="A5527" t="s">
        <v>118</v>
      </c>
      <c r="B5527" t="s">
        <v>734</v>
      </c>
      <c r="C5527">
        <v>6.41</v>
      </c>
      <c r="D5527">
        <v>7.05</v>
      </c>
      <c r="E5527">
        <v>6.4</v>
      </c>
      <c r="F5527">
        <v>6.67</v>
      </c>
      <c r="G5527">
        <v>40745540</v>
      </c>
      <c r="H5527">
        <v>6.7066999999999997</v>
      </c>
    </row>
    <row r="5528" spans="1:8" x14ac:dyDescent="0.3">
      <c r="A5528" t="s">
        <v>118</v>
      </c>
      <c r="B5528" t="s">
        <v>735</v>
      </c>
      <c r="C5528">
        <v>6.66</v>
      </c>
      <c r="D5528">
        <v>6.71</v>
      </c>
      <c r="E5528">
        <v>6.56</v>
      </c>
      <c r="F5528">
        <v>6.63</v>
      </c>
      <c r="G5528">
        <v>6034194</v>
      </c>
      <c r="H5528">
        <v>6.6333000000000002</v>
      </c>
    </row>
    <row r="5529" spans="1:8" x14ac:dyDescent="0.3">
      <c r="A5529" t="s">
        <v>564</v>
      </c>
      <c r="B5529" t="s">
        <v>696</v>
      </c>
      <c r="C5529">
        <v>3.07</v>
      </c>
      <c r="D5529">
        <v>3.2</v>
      </c>
      <c r="E5529">
        <v>3.06</v>
      </c>
      <c r="F5529">
        <v>3.13</v>
      </c>
      <c r="G5529">
        <v>47182190</v>
      </c>
      <c r="H5529">
        <v>3.13</v>
      </c>
    </row>
    <row r="5530" spans="1:8" x14ac:dyDescent="0.3">
      <c r="A5530" t="s">
        <v>564</v>
      </c>
      <c r="B5530" t="s">
        <v>697</v>
      </c>
      <c r="C5530">
        <v>3.13</v>
      </c>
      <c r="D5530">
        <v>3.18</v>
      </c>
      <c r="E5530">
        <v>3.08</v>
      </c>
      <c r="F5530">
        <v>3.09</v>
      </c>
      <c r="G5530">
        <v>25051950</v>
      </c>
      <c r="H5530">
        <v>3.1166999999999998</v>
      </c>
    </row>
    <row r="5531" spans="1:8" x14ac:dyDescent="0.3">
      <c r="A5531" t="s">
        <v>564</v>
      </c>
      <c r="B5531" t="s">
        <v>698</v>
      </c>
      <c r="C5531">
        <v>3.09</v>
      </c>
      <c r="D5531">
        <v>3.16</v>
      </c>
      <c r="E5531">
        <v>3.04</v>
      </c>
      <c r="F5531">
        <v>3.05</v>
      </c>
      <c r="G5531">
        <v>48617340</v>
      </c>
      <c r="H5531">
        <v>3.0832999999999999</v>
      </c>
    </row>
    <row r="5532" spans="1:8" x14ac:dyDescent="0.3">
      <c r="A5532" t="s">
        <v>564</v>
      </c>
      <c r="B5532" t="s">
        <v>699</v>
      </c>
      <c r="C5532">
        <v>3.05</v>
      </c>
      <c r="D5532">
        <v>3.08</v>
      </c>
      <c r="E5532">
        <v>3.02</v>
      </c>
      <c r="F5532">
        <v>3.04</v>
      </c>
      <c r="G5532">
        <v>29615150</v>
      </c>
      <c r="H5532">
        <v>3.0467</v>
      </c>
    </row>
    <row r="5533" spans="1:8" x14ac:dyDescent="0.3">
      <c r="A5533" t="s">
        <v>564</v>
      </c>
      <c r="B5533" t="s">
        <v>700</v>
      </c>
      <c r="C5533">
        <v>3.04</v>
      </c>
      <c r="D5533">
        <v>3.05</v>
      </c>
      <c r="E5533">
        <v>2.88</v>
      </c>
      <c r="F5533">
        <v>2.88</v>
      </c>
      <c r="G5533">
        <v>40165930</v>
      </c>
      <c r="H5533">
        <v>2.9367000000000001</v>
      </c>
    </row>
    <row r="5534" spans="1:8" x14ac:dyDescent="0.3">
      <c r="A5534" t="s">
        <v>564</v>
      </c>
      <c r="B5534" t="s">
        <v>77</v>
      </c>
      <c r="C5534">
        <v>2.84</v>
      </c>
      <c r="D5534">
        <v>2.84</v>
      </c>
      <c r="E5534">
        <v>2.78</v>
      </c>
      <c r="F5534">
        <v>2.8</v>
      </c>
      <c r="G5534">
        <v>30114630</v>
      </c>
      <c r="H5534">
        <v>2.8067000000000002</v>
      </c>
    </row>
    <row r="5535" spans="1:8" x14ac:dyDescent="0.3">
      <c r="A5535" t="s">
        <v>564</v>
      </c>
      <c r="B5535" t="s">
        <v>701</v>
      </c>
      <c r="C5535">
        <v>2.81</v>
      </c>
      <c r="D5535">
        <v>2.85</v>
      </c>
      <c r="E5535">
        <v>2.76</v>
      </c>
      <c r="F5535">
        <v>2.78</v>
      </c>
      <c r="G5535">
        <v>23910730</v>
      </c>
      <c r="H5535">
        <v>2.7967</v>
      </c>
    </row>
    <row r="5536" spans="1:8" x14ac:dyDescent="0.3">
      <c r="A5536" t="s">
        <v>564</v>
      </c>
      <c r="B5536" t="s">
        <v>702</v>
      </c>
      <c r="C5536">
        <v>2.79</v>
      </c>
      <c r="D5536">
        <v>2.81</v>
      </c>
      <c r="E5536">
        <v>2.69</v>
      </c>
      <c r="F5536">
        <v>2.69</v>
      </c>
      <c r="G5536">
        <v>32148190</v>
      </c>
      <c r="H5536">
        <v>2.73</v>
      </c>
    </row>
    <row r="5537" spans="1:8" x14ac:dyDescent="0.3">
      <c r="A5537" t="s">
        <v>564</v>
      </c>
      <c r="B5537" t="s">
        <v>139</v>
      </c>
      <c r="C5537">
        <v>2.67</v>
      </c>
      <c r="D5537">
        <v>2.93</v>
      </c>
      <c r="E5537">
        <v>2.67</v>
      </c>
      <c r="F5537">
        <v>2.91</v>
      </c>
      <c r="G5537">
        <v>60328240</v>
      </c>
      <c r="H5537">
        <v>2.8367</v>
      </c>
    </row>
    <row r="5538" spans="1:8" x14ac:dyDescent="0.3">
      <c r="A5538" t="s">
        <v>564</v>
      </c>
      <c r="B5538" t="s">
        <v>156</v>
      </c>
      <c r="C5538">
        <v>2.85</v>
      </c>
      <c r="D5538">
        <v>2.88</v>
      </c>
      <c r="E5538">
        <v>2.75</v>
      </c>
      <c r="F5538">
        <v>2.78</v>
      </c>
      <c r="G5538">
        <v>27684420</v>
      </c>
      <c r="H5538">
        <v>2.8033000000000001</v>
      </c>
    </row>
    <row r="5539" spans="1:8" x14ac:dyDescent="0.3">
      <c r="A5539" t="s">
        <v>564</v>
      </c>
      <c r="B5539" t="s">
        <v>703</v>
      </c>
      <c r="C5539">
        <v>2.79</v>
      </c>
      <c r="D5539">
        <v>2.85</v>
      </c>
      <c r="E5539">
        <v>2.77</v>
      </c>
      <c r="F5539">
        <v>2.79</v>
      </c>
      <c r="G5539">
        <v>20493010</v>
      </c>
      <c r="H5539">
        <v>2.8033000000000001</v>
      </c>
    </row>
    <row r="5540" spans="1:8" x14ac:dyDescent="0.3">
      <c r="A5540" t="s">
        <v>564</v>
      </c>
      <c r="B5540" t="s">
        <v>223</v>
      </c>
      <c r="C5540">
        <v>2.8</v>
      </c>
      <c r="D5540">
        <v>2.82</v>
      </c>
      <c r="E5540">
        <v>2.75</v>
      </c>
      <c r="F5540">
        <v>2.79</v>
      </c>
      <c r="G5540">
        <v>18967410</v>
      </c>
      <c r="H5540">
        <v>2.7867000000000002</v>
      </c>
    </row>
    <row r="5541" spans="1:8" x14ac:dyDescent="0.3">
      <c r="A5541" t="s">
        <v>564</v>
      </c>
      <c r="B5541" t="s">
        <v>228</v>
      </c>
      <c r="C5541">
        <v>2.79</v>
      </c>
      <c r="D5541">
        <v>2.82</v>
      </c>
      <c r="E5541">
        <v>2.76</v>
      </c>
      <c r="F5541">
        <v>2.78</v>
      </c>
      <c r="G5541">
        <v>21429310</v>
      </c>
      <c r="H5541">
        <v>2.7867000000000002</v>
      </c>
    </row>
    <row r="5542" spans="1:8" x14ac:dyDescent="0.3">
      <c r="A5542" t="s">
        <v>564</v>
      </c>
      <c r="B5542" t="s">
        <v>704</v>
      </c>
      <c r="C5542">
        <v>2.79</v>
      </c>
      <c r="D5542">
        <v>2.93</v>
      </c>
      <c r="E5542">
        <v>2.79</v>
      </c>
      <c r="F5542">
        <v>2.88</v>
      </c>
      <c r="G5542">
        <v>31686450</v>
      </c>
      <c r="H5542">
        <v>2.8666999999999998</v>
      </c>
    </row>
    <row r="5543" spans="1:8" x14ac:dyDescent="0.3">
      <c r="A5543" t="s">
        <v>564</v>
      </c>
      <c r="B5543" t="s">
        <v>705</v>
      </c>
      <c r="C5543">
        <v>2.94</v>
      </c>
      <c r="D5543">
        <v>3.16</v>
      </c>
      <c r="E5543">
        <v>2.93</v>
      </c>
      <c r="F5543">
        <v>3.06</v>
      </c>
      <c r="G5543">
        <v>94032320</v>
      </c>
      <c r="H5543">
        <v>3.05</v>
      </c>
    </row>
    <row r="5544" spans="1:8" x14ac:dyDescent="0.3">
      <c r="A5544" t="s">
        <v>564</v>
      </c>
      <c r="B5544" t="s">
        <v>706</v>
      </c>
      <c r="C5544">
        <v>3.06</v>
      </c>
      <c r="D5544">
        <v>3.18</v>
      </c>
      <c r="E5544">
        <v>3.03</v>
      </c>
      <c r="F5544">
        <v>3.07</v>
      </c>
      <c r="G5544">
        <v>34849880</v>
      </c>
      <c r="H5544">
        <v>3.0933000000000002</v>
      </c>
    </row>
    <row r="5545" spans="1:8" x14ac:dyDescent="0.3">
      <c r="A5545" t="s">
        <v>564</v>
      </c>
      <c r="B5545" t="s">
        <v>265</v>
      </c>
      <c r="C5545">
        <v>3.08</v>
      </c>
      <c r="D5545">
        <v>3.08</v>
      </c>
      <c r="E5545">
        <v>3.02</v>
      </c>
      <c r="F5545">
        <v>3.04</v>
      </c>
      <c r="G5545">
        <v>23947900</v>
      </c>
      <c r="H5545">
        <v>3.0467</v>
      </c>
    </row>
    <row r="5546" spans="1:8" x14ac:dyDescent="0.3">
      <c r="A5546" t="s">
        <v>564</v>
      </c>
      <c r="B5546" t="s">
        <v>707</v>
      </c>
      <c r="C5546">
        <v>3.05</v>
      </c>
      <c r="D5546">
        <v>3.06</v>
      </c>
      <c r="E5546">
        <v>2.9</v>
      </c>
      <c r="F5546">
        <v>2.92</v>
      </c>
      <c r="G5546">
        <v>25787820</v>
      </c>
      <c r="H5546">
        <v>2.96</v>
      </c>
    </row>
    <row r="5547" spans="1:8" x14ac:dyDescent="0.3">
      <c r="A5547" t="s">
        <v>564</v>
      </c>
      <c r="B5547" t="s">
        <v>271</v>
      </c>
      <c r="C5547">
        <v>2.92</v>
      </c>
      <c r="D5547">
        <v>2.94</v>
      </c>
      <c r="E5547">
        <v>2.78</v>
      </c>
      <c r="F5547">
        <v>2.78</v>
      </c>
      <c r="G5547">
        <v>22374560</v>
      </c>
      <c r="H5547">
        <v>2.8332999999999999</v>
      </c>
    </row>
    <row r="5548" spans="1:8" x14ac:dyDescent="0.3">
      <c r="A5548" t="s">
        <v>564</v>
      </c>
      <c r="B5548" t="s">
        <v>708</v>
      </c>
      <c r="C5548">
        <v>2.84</v>
      </c>
      <c r="D5548">
        <v>2.89</v>
      </c>
      <c r="E5548">
        <v>2.77</v>
      </c>
      <c r="F5548">
        <v>2.79</v>
      </c>
      <c r="G5548">
        <v>15548250</v>
      </c>
      <c r="H5548">
        <v>2.8167</v>
      </c>
    </row>
    <row r="5549" spans="1:8" x14ac:dyDescent="0.3">
      <c r="A5549" t="s">
        <v>564</v>
      </c>
      <c r="B5549" t="s">
        <v>709</v>
      </c>
      <c r="C5549">
        <v>2.81</v>
      </c>
      <c r="D5549">
        <v>2.87</v>
      </c>
      <c r="E5549">
        <v>2.8</v>
      </c>
      <c r="F5549">
        <v>2.81</v>
      </c>
      <c r="G5549">
        <v>11812630</v>
      </c>
      <c r="H5549">
        <v>2.8267000000000002</v>
      </c>
    </row>
    <row r="5550" spans="1:8" x14ac:dyDescent="0.3">
      <c r="A5550" t="s">
        <v>564</v>
      </c>
      <c r="B5550" t="s">
        <v>283</v>
      </c>
      <c r="C5550">
        <v>2.81</v>
      </c>
      <c r="D5550">
        <v>2.81</v>
      </c>
      <c r="E5550">
        <v>2.73</v>
      </c>
      <c r="F5550">
        <v>2.74</v>
      </c>
      <c r="G5550">
        <v>12665580</v>
      </c>
      <c r="H5550">
        <v>2.76</v>
      </c>
    </row>
    <row r="5551" spans="1:8" x14ac:dyDescent="0.3">
      <c r="A5551" t="s">
        <v>564</v>
      </c>
      <c r="B5551" t="s">
        <v>290</v>
      </c>
      <c r="C5551">
        <v>2.75</v>
      </c>
      <c r="D5551">
        <v>2.75</v>
      </c>
      <c r="E5551">
        <v>2.65</v>
      </c>
      <c r="F5551">
        <v>2.65</v>
      </c>
      <c r="G5551">
        <v>21548540</v>
      </c>
      <c r="H5551">
        <v>2.6833</v>
      </c>
    </row>
    <row r="5552" spans="1:8" x14ac:dyDescent="0.3">
      <c r="A5552" t="s">
        <v>564</v>
      </c>
      <c r="B5552" t="s">
        <v>710</v>
      </c>
      <c r="C5552">
        <v>2.66</v>
      </c>
      <c r="D5552">
        <v>2.74</v>
      </c>
      <c r="E5552">
        <v>2.62</v>
      </c>
      <c r="F5552">
        <v>2.69</v>
      </c>
      <c r="G5552">
        <v>14260800</v>
      </c>
      <c r="H5552">
        <v>2.6833</v>
      </c>
    </row>
    <row r="5553" spans="1:8" x14ac:dyDescent="0.3">
      <c r="A5553" t="s">
        <v>564</v>
      </c>
      <c r="B5553" t="s">
        <v>512</v>
      </c>
      <c r="C5553">
        <v>2.71</v>
      </c>
      <c r="D5553">
        <v>2.75</v>
      </c>
      <c r="E5553">
        <v>2.58</v>
      </c>
      <c r="F5553">
        <v>2.61</v>
      </c>
      <c r="G5553">
        <v>13456970</v>
      </c>
      <c r="H5553">
        <v>2.6467000000000001</v>
      </c>
    </row>
    <row r="5554" spans="1:8" x14ac:dyDescent="0.3">
      <c r="A5554" t="s">
        <v>564</v>
      </c>
      <c r="B5554" t="s">
        <v>91</v>
      </c>
      <c r="C5554">
        <v>2.35</v>
      </c>
      <c r="D5554">
        <v>2.5299999999999998</v>
      </c>
      <c r="E5554">
        <v>2.35</v>
      </c>
      <c r="F5554">
        <v>2.46</v>
      </c>
      <c r="G5554">
        <v>18073210</v>
      </c>
      <c r="H5554">
        <v>2.4466999999999999</v>
      </c>
    </row>
    <row r="5555" spans="1:8" x14ac:dyDescent="0.3">
      <c r="A5555" t="s">
        <v>564</v>
      </c>
      <c r="B5555" t="s">
        <v>93</v>
      </c>
      <c r="C5555">
        <v>2.46</v>
      </c>
      <c r="D5555">
        <v>2.54</v>
      </c>
      <c r="E5555">
        <v>2.4500000000000002</v>
      </c>
      <c r="F5555">
        <v>2.46</v>
      </c>
      <c r="G5555">
        <v>8162616</v>
      </c>
      <c r="H5555">
        <v>2.4832999999999998</v>
      </c>
    </row>
    <row r="5556" spans="1:8" x14ac:dyDescent="0.3">
      <c r="A5556" t="s">
        <v>564</v>
      </c>
      <c r="B5556" t="s">
        <v>711</v>
      </c>
      <c r="C5556">
        <v>2.46</v>
      </c>
      <c r="D5556">
        <v>2.65</v>
      </c>
      <c r="E5556">
        <v>2.46</v>
      </c>
      <c r="F5556">
        <v>2.5499999999999998</v>
      </c>
      <c r="G5556">
        <v>17135560</v>
      </c>
      <c r="H5556">
        <v>2.5533000000000001</v>
      </c>
    </row>
    <row r="5557" spans="1:8" x14ac:dyDescent="0.3">
      <c r="A5557" t="s">
        <v>564</v>
      </c>
      <c r="B5557" t="s">
        <v>712</v>
      </c>
      <c r="C5557">
        <v>2.6</v>
      </c>
      <c r="D5557">
        <v>2.67</v>
      </c>
      <c r="E5557">
        <v>2.58</v>
      </c>
      <c r="F5557">
        <v>2.67</v>
      </c>
      <c r="G5557">
        <v>8421875</v>
      </c>
      <c r="H5557">
        <v>2.64</v>
      </c>
    </row>
    <row r="5558" spans="1:8" x14ac:dyDescent="0.3">
      <c r="A5558" t="s">
        <v>564</v>
      </c>
      <c r="B5558" t="s">
        <v>162</v>
      </c>
      <c r="C5558">
        <v>2.67</v>
      </c>
      <c r="D5558">
        <v>2.67</v>
      </c>
      <c r="E5558">
        <v>2.5499999999999998</v>
      </c>
      <c r="F5558">
        <v>2.57</v>
      </c>
      <c r="G5558">
        <v>9031776</v>
      </c>
      <c r="H5558">
        <v>2.5966999999999998</v>
      </c>
    </row>
    <row r="5559" spans="1:8" x14ac:dyDescent="0.3">
      <c r="A5559" t="s">
        <v>564</v>
      </c>
      <c r="B5559" t="s">
        <v>220</v>
      </c>
      <c r="C5559">
        <v>2.52</v>
      </c>
      <c r="D5559">
        <v>2.56</v>
      </c>
      <c r="E5559">
        <v>2.44</v>
      </c>
      <c r="F5559">
        <v>2.5299999999999998</v>
      </c>
      <c r="G5559">
        <v>9563711</v>
      </c>
      <c r="H5559">
        <v>2.5099999999999998</v>
      </c>
    </row>
    <row r="5560" spans="1:8" x14ac:dyDescent="0.3">
      <c r="A5560" t="s">
        <v>564</v>
      </c>
      <c r="B5560" t="s">
        <v>713</v>
      </c>
      <c r="C5560">
        <v>2.57</v>
      </c>
      <c r="D5560">
        <v>2.6</v>
      </c>
      <c r="E5560">
        <v>2.54</v>
      </c>
      <c r="F5560">
        <v>2.58</v>
      </c>
      <c r="G5560">
        <v>14062380</v>
      </c>
      <c r="H5560">
        <v>2.5733000000000001</v>
      </c>
    </row>
    <row r="5561" spans="1:8" x14ac:dyDescent="0.3">
      <c r="A5561" t="s">
        <v>564</v>
      </c>
      <c r="B5561" t="s">
        <v>714</v>
      </c>
      <c r="C5561">
        <v>2.58</v>
      </c>
      <c r="D5561">
        <v>2.58</v>
      </c>
      <c r="E5561">
        <v>2.5299999999999998</v>
      </c>
      <c r="F5561">
        <v>2.56</v>
      </c>
      <c r="G5561">
        <v>13050230</v>
      </c>
      <c r="H5561">
        <v>2.5567000000000002</v>
      </c>
    </row>
    <row r="5562" spans="1:8" x14ac:dyDescent="0.3">
      <c r="A5562" t="s">
        <v>564</v>
      </c>
      <c r="B5562" t="s">
        <v>715</v>
      </c>
      <c r="C5562">
        <v>2.54</v>
      </c>
      <c r="D5562">
        <v>2.58</v>
      </c>
      <c r="E5562">
        <v>2.5099999999999998</v>
      </c>
      <c r="F5562">
        <v>2.5299999999999998</v>
      </c>
      <c r="G5562">
        <v>15413990</v>
      </c>
      <c r="H5562">
        <v>2.54</v>
      </c>
    </row>
    <row r="5563" spans="1:8" x14ac:dyDescent="0.3">
      <c r="A5563" t="s">
        <v>564</v>
      </c>
      <c r="B5563" t="s">
        <v>235</v>
      </c>
      <c r="C5563">
        <v>2.52</v>
      </c>
      <c r="D5563">
        <v>2.52</v>
      </c>
      <c r="E5563">
        <v>2.4700000000000002</v>
      </c>
      <c r="F5563">
        <v>2.5</v>
      </c>
      <c r="G5563">
        <v>11227400</v>
      </c>
      <c r="H5563">
        <v>2.4967000000000001</v>
      </c>
    </row>
    <row r="5564" spans="1:8" x14ac:dyDescent="0.3">
      <c r="A5564" t="s">
        <v>564</v>
      </c>
      <c r="B5564" t="s">
        <v>259</v>
      </c>
      <c r="C5564">
        <v>2.52</v>
      </c>
      <c r="D5564">
        <v>2.52</v>
      </c>
      <c r="E5564">
        <v>2.4500000000000002</v>
      </c>
      <c r="F5564">
        <v>2.4500000000000002</v>
      </c>
      <c r="G5564">
        <v>10653680</v>
      </c>
      <c r="H5564">
        <v>2.4733000000000001</v>
      </c>
    </row>
    <row r="5565" spans="1:8" x14ac:dyDescent="0.3">
      <c r="A5565" t="s">
        <v>564</v>
      </c>
      <c r="B5565" t="s">
        <v>716</v>
      </c>
      <c r="C5565">
        <v>2.46</v>
      </c>
      <c r="D5565">
        <v>2.5099999999999998</v>
      </c>
      <c r="E5565">
        <v>2.46</v>
      </c>
      <c r="F5565">
        <v>2.4700000000000002</v>
      </c>
      <c r="G5565">
        <v>12617140</v>
      </c>
      <c r="H5565">
        <v>2.48</v>
      </c>
    </row>
    <row r="5566" spans="1:8" x14ac:dyDescent="0.3">
      <c r="A5566" t="s">
        <v>564</v>
      </c>
      <c r="B5566" t="s">
        <v>269</v>
      </c>
      <c r="C5566">
        <v>2.48</v>
      </c>
      <c r="D5566">
        <v>2.59</v>
      </c>
      <c r="E5566">
        <v>2.4700000000000002</v>
      </c>
      <c r="F5566">
        <v>2.4900000000000002</v>
      </c>
      <c r="G5566">
        <v>21316010</v>
      </c>
      <c r="H5566">
        <v>2.5167000000000002</v>
      </c>
    </row>
    <row r="5567" spans="1:8" x14ac:dyDescent="0.3">
      <c r="A5567" t="s">
        <v>564</v>
      </c>
      <c r="B5567" t="s">
        <v>282</v>
      </c>
      <c r="C5567">
        <v>2.4900000000000002</v>
      </c>
      <c r="D5567">
        <v>2.5</v>
      </c>
      <c r="E5567">
        <v>2.4500000000000002</v>
      </c>
      <c r="F5567">
        <v>2.4700000000000002</v>
      </c>
      <c r="G5567">
        <v>3876546</v>
      </c>
      <c r="H5567">
        <v>2.4733000000000001</v>
      </c>
    </row>
    <row r="5568" spans="1:8" x14ac:dyDescent="0.3">
      <c r="A5568" t="s">
        <v>564</v>
      </c>
      <c r="B5568" t="s">
        <v>717</v>
      </c>
      <c r="C5568">
        <v>2.4300000000000002</v>
      </c>
      <c r="D5568">
        <v>2.44</v>
      </c>
      <c r="E5568">
        <v>2.3199999999999998</v>
      </c>
      <c r="F5568">
        <v>2.42</v>
      </c>
      <c r="G5568">
        <v>22141170</v>
      </c>
      <c r="H5568">
        <v>2.3933</v>
      </c>
    </row>
    <row r="5569" spans="1:8" x14ac:dyDescent="0.3">
      <c r="A5569" t="s">
        <v>564</v>
      </c>
      <c r="B5569" t="s">
        <v>285</v>
      </c>
      <c r="C5569">
        <v>2.41</v>
      </c>
      <c r="D5569">
        <v>2.42</v>
      </c>
      <c r="E5569">
        <v>2.34</v>
      </c>
      <c r="F5569">
        <v>2.35</v>
      </c>
      <c r="G5569">
        <v>13859360</v>
      </c>
      <c r="H5569">
        <v>2.37</v>
      </c>
    </row>
    <row r="5570" spans="1:8" x14ac:dyDescent="0.3">
      <c r="A5570" t="s">
        <v>564</v>
      </c>
      <c r="B5570" t="s">
        <v>718</v>
      </c>
      <c r="C5570">
        <v>2.37</v>
      </c>
      <c r="D5570">
        <v>2.4</v>
      </c>
      <c r="E5570">
        <v>2.31</v>
      </c>
      <c r="F5570">
        <v>2.3199999999999998</v>
      </c>
      <c r="G5570">
        <v>16737120</v>
      </c>
      <c r="H5570">
        <v>2.3433000000000002</v>
      </c>
    </row>
    <row r="5571" spans="1:8" x14ac:dyDescent="0.3">
      <c r="A5571" t="s">
        <v>564</v>
      </c>
      <c r="B5571" t="s">
        <v>291</v>
      </c>
      <c r="C5571">
        <v>2.3199999999999998</v>
      </c>
      <c r="D5571">
        <v>2.34</v>
      </c>
      <c r="E5571">
        <v>2.29</v>
      </c>
      <c r="F5571">
        <v>2.29</v>
      </c>
      <c r="G5571">
        <v>12848210</v>
      </c>
      <c r="H5571">
        <v>2.3067000000000002</v>
      </c>
    </row>
    <row r="5572" spans="1:8" x14ac:dyDescent="0.3">
      <c r="A5572" t="s">
        <v>564</v>
      </c>
      <c r="B5572" t="s">
        <v>295</v>
      </c>
      <c r="C5572">
        <v>2.29</v>
      </c>
      <c r="D5572">
        <v>2.3199999999999998</v>
      </c>
      <c r="E5572">
        <v>2.2400000000000002</v>
      </c>
      <c r="F5572">
        <v>2.2599999999999998</v>
      </c>
      <c r="G5572">
        <v>12125400</v>
      </c>
      <c r="H5572">
        <v>2.2732999999999999</v>
      </c>
    </row>
    <row r="5573" spans="1:8" x14ac:dyDescent="0.3">
      <c r="A5573" t="s">
        <v>564</v>
      </c>
      <c r="B5573" t="s">
        <v>298</v>
      </c>
      <c r="C5573">
        <v>2.2599999999999998</v>
      </c>
      <c r="D5573">
        <v>2.2799999999999998</v>
      </c>
      <c r="E5573">
        <v>2.23</v>
      </c>
      <c r="F5573">
        <v>2.23</v>
      </c>
      <c r="G5573">
        <v>10037320</v>
      </c>
      <c r="H5573">
        <v>2.2467000000000001</v>
      </c>
    </row>
    <row r="5574" spans="1:8" x14ac:dyDescent="0.3">
      <c r="A5574" t="s">
        <v>564</v>
      </c>
      <c r="B5574" t="s">
        <v>719</v>
      </c>
      <c r="C5574">
        <v>2.25</v>
      </c>
      <c r="D5574">
        <v>2.29</v>
      </c>
      <c r="E5574">
        <v>2.23</v>
      </c>
      <c r="F5574">
        <v>2.27</v>
      </c>
      <c r="G5574">
        <v>10888790</v>
      </c>
      <c r="H5574">
        <v>2.2633000000000001</v>
      </c>
    </row>
    <row r="5575" spans="1:8" x14ac:dyDescent="0.3">
      <c r="A5575" t="s">
        <v>564</v>
      </c>
      <c r="B5575" t="s">
        <v>720</v>
      </c>
      <c r="C5575">
        <v>2.2999999999999998</v>
      </c>
      <c r="D5575">
        <v>2.4700000000000002</v>
      </c>
      <c r="E5575">
        <v>2.2999999999999998</v>
      </c>
      <c r="F5575">
        <v>2.39</v>
      </c>
      <c r="G5575">
        <v>40321320</v>
      </c>
      <c r="H5575">
        <v>2.3866999999999998</v>
      </c>
    </row>
    <row r="5576" spans="1:8" x14ac:dyDescent="0.3">
      <c r="A5576" t="s">
        <v>564</v>
      </c>
      <c r="B5576" t="s">
        <v>721</v>
      </c>
      <c r="C5576">
        <v>2.39</v>
      </c>
      <c r="D5576">
        <v>2.57</v>
      </c>
      <c r="E5576">
        <v>2.35</v>
      </c>
      <c r="F5576">
        <v>2.5</v>
      </c>
      <c r="G5576">
        <v>42993250</v>
      </c>
      <c r="H5576">
        <v>2.4733000000000001</v>
      </c>
    </row>
    <row r="5577" spans="1:8" x14ac:dyDescent="0.3">
      <c r="A5577" t="s">
        <v>564</v>
      </c>
      <c r="B5577" t="s">
        <v>96</v>
      </c>
      <c r="C5577">
        <v>2.4700000000000002</v>
      </c>
      <c r="D5577">
        <v>2.57</v>
      </c>
      <c r="E5577">
        <v>2.37</v>
      </c>
      <c r="F5577">
        <v>2.4300000000000002</v>
      </c>
      <c r="G5577">
        <v>23592510</v>
      </c>
      <c r="H5577">
        <v>2.4567000000000001</v>
      </c>
    </row>
    <row r="5578" spans="1:8" x14ac:dyDescent="0.3">
      <c r="A5578" t="s">
        <v>564</v>
      </c>
      <c r="B5578" t="s">
        <v>722</v>
      </c>
      <c r="C5578">
        <v>2.4500000000000002</v>
      </c>
      <c r="D5578">
        <v>2.4900000000000002</v>
      </c>
      <c r="E5578">
        <v>2.44</v>
      </c>
      <c r="F5578">
        <v>2.4500000000000002</v>
      </c>
      <c r="G5578">
        <v>13558730</v>
      </c>
      <c r="H5578">
        <v>2.46</v>
      </c>
    </row>
    <row r="5579" spans="1:8" x14ac:dyDescent="0.3">
      <c r="A5579" t="s">
        <v>564</v>
      </c>
      <c r="B5579" t="s">
        <v>164</v>
      </c>
      <c r="C5579">
        <v>2.4500000000000002</v>
      </c>
      <c r="D5579">
        <v>2.4700000000000002</v>
      </c>
      <c r="E5579">
        <v>2.3199999999999998</v>
      </c>
      <c r="F5579">
        <v>2.34</v>
      </c>
      <c r="G5579">
        <v>19191100</v>
      </c>
      <c r="H5579">
        <v>2.3767</v>
      </c>
    </row>
    <row r="5580" spans="1:8" x14ac:dyDescent="0.3">
      <c r="A5580" t="s">
        <v>564</v>
      </c>
      <c r="B5580" t="s">
        <v>723</v>
      </c>
      <c r="C5580">
        <v>2.41</v>
      </c>
      <c r="D5580">
        <v>2.4500000000000002</v>
      </c>
      <c r="E5580">
        <v>2.4</v>
      </c>
      <c r="F5580">
        <v>2.41</v>
      </c>
      <c r="G5580">
        <v>14865160</v>
      </c>
      <c r="H5580">
        <v>2.42</v>
      </c>
    </row>
    <row r="5581" spans="1:8" x14ac:dyDescent="0.3">
      <c r="A5581" t="s">
        <v>564</v>
      </c>
      <c r="B5581" t="s">
        <v>724</v>
      </c>
      <c r="C5581">
        <v>2.41</v>
      </c>
      <c r="D5581">
        <v>2.44</v>
      </c>
      <c r="E5581">
        <v>2.4</v>
      </c>
      <c r="F5581">
        <v>2.4</v>
      </c>
      <c r="G5581">
        <v>11979290</v>
      </c>
      <c r="H5581">
        <v>2.4133</v>
      </c>
    </row>
    <row r="5582" spans="1:8" x14ac:dyDescent="0.3">
      <c r="A5582" t="s">
        <v>564</v>
      </c>
      <c r="B5582" t="s">
        <v>725</v>
      </c>
      <c r="C5582">
        <v>2.41</v>
      </c>
      <c r="D5582">
        <v>2.4700000000000002</v>
      </c>
      <c r="E5582">
        <v>2.41</v>
      </c>
      <c r="F5582">
        <v>2.44</v>
      </c>
      <c r="G5582">
        <v>13774360</v>
      </c>
      <c r="H5582">
        <v>2.44</v>
      </c>
    </row>
    <row r="5583" spans="1:8" x14ac:dyDescent="0.3">
      <c r="A5583" t="s">
        <v>564</v>
      </c>
      <c r="B5583" t="s">
        <v>242</v>
      </c>
      <c r="C5583">
        <v>2.42</v>
      </c>
      <c r="D5583">
        <v>2.42</v>
      </c>
      <c r="E5583">
        <v>2.36</v>
      </c>
      <c r="F5583">
        <v>2.39</v>
      </c>
      <c r="G5583">
        <v>11082210</v>
      </c>
      <c r="H5583">
        <v>2.39</v>
      </c>
    </row>
    <row r="5584" spans="1:8" x14ac:dyDescent="0.3">
      <c r="A5584" t="s">
        <v>564</v>
      </c>
      <c r="B5584" t="s">
        <v>726</v>
      </c>
      <c r="C5584">
        <v>2.41</v>
      </c>
      <c r="D5584">
        <v>2.4500000000000002</v>
      </c>
      <c r="E5584">
        <v>2.39</v>
      </c>
      <c r="F5584">
        <v>2.44</v>
      </c>
      <c r="G5584">
        <v>10976380</v>
      </c>
      <c r="H5584">
        <v>2.4266999999999999</v>
      </c>
    </row>
    <row r="5585" spans="1:8" x14ac:dyDescent="0.3">
      <c r="A5585" t="s">
        <v>564</v>
      </c>
      <c r="B5585" t="s">
        <v>727</v>
      </c>
      <c r="C5585">
        <v>2.4500000000000002</v>
      </c>
      <c r="D5585">
        <v>2.56</v>
      </c>
      <c r="E5585">
        <v>2.44</v>
      </c>
      <c r="F5585">
        <v>2.4900000000000002</v>
      </c>
      <c r="G5585">
        <v>23054420</v>
      </c>
      <c r="H5585">
        <v>2.4967000000000001</v>
      </c>
    </row>
    <row r="5586" spans="1:8" x14ac:dyDescent="0.3">
      <c r="A5586" t="s">
        <v>564</v>
      </c>
      <c r="B5586" t="s">
        <v>728</v>
      </c>
      <c r="C5586">
        <v>2.52</v>
      </c>
      <c r="D5586">
        <v>2.65</v>
      </c>
      <c r="E5586">
        <v>2.42</v>
      </c>
      <c r="F5586">
        <v>2.5299999999999998</v>
      </c>
      <c r="G5586">
        <v>28138730</v>
      </c>
      <c r="H5586">
        <v>2.5333000000000001</v>
      </c>
    </row>
    <row r="5587" spans="1:8" x14ac:dyDescent="0.3">
      <c r="A5587" t="s">
        <v>564</v>
      </c>
      <c r="B5587" t="s">
        <v>729</v>
      </c>
      <c r="C5587">
        <v>2.54</v>
      </c>
      <c r="D5587">
        <v>2.65</v>
      </c>
      <c r="E5587">
        <v>2.5299999999999998</v>
      </c>
      <c r="F5587">
        <v>2.6</v>
      </c>
      <c r="G5587">
        <v>21701030</v>
      </c>
      <c r="H5587">
        <v>2.5933000000000002</v>
      </c>
    </row>
    <row r="5588" spans="1:8" x14ac:dyDescent="0.3">
      <c r="A5588" t="s">
        <v>564</v>
      </c>
      <c r="B5588" t="s">
        <v>730</v>
      </c>
      <c r="C5588">
        <v>2.6</v>
      </c>
      <c r="D5588">
        <v>2.76</v>
      </c>
      <c r="E5588">
        <v>2.54</v>
      </c>
      <c r="F5588">
        <v>2.7</v>
      </c>
      <c r="G5588">
        <v>38375530</v>
      </c>
      <c r="H5588">
        <v>2.6667000000000001</v>
      </c>
    </row>
    <row r="5589" spans="1:8" x14ac:dyDescent="0.3">
      <c r="A5589" t="s">
        <v>564</v>
      </c>
      <c r="B5589" t="s">
        <v>731</v>
      </c>
      <c r="C5589">
        <v>2.73</v>
      </c>
      <c r="D5589">
        <v>2.75</v>
      </c>
      <c r="E5589">
        <v>2.6</v>
      </c>
      <c r="F5589">
        <v>2.61</v>
      </c>
      <c r="G5589">
        <v>27068620</v>
      </c>
      <c r="H5589">
        <v>2.6533000000000002</v>
      </c>
    </row>
    <row r="5590" spans="1:8" x14ac:dyDescent="0.3">
      <c r="A5590" t="s">
        <v>564</v>
      </c>
      <c r="B5590" t="s">
        <v>732</v>
      </c>
      <c r="C5590">
        <v>2.61</v>
      </c>
      <c r="D5590">
        <v>2.74</v>
      </c>
      <c r="E5590">
        <v>2.6</v>
      </c>
      <c r="F5590">
        <v>2.66</v>
      </c>
      <c r="G5590">
        <v>41324860</v>
      </c>
      <c r="H5590">
        <v>2.6667000000000001</v>
      </c>
    </row>
    <row r="5591" spans="1:8" x14ac:dyDescent="0.3">
      <c r="A5591" t="s">
        <v>564</v>
      </c>
      <c r="B5591" t="s">
        <v>733</v>
      </c>
      <c r="C5591">
        <v>2.68</v>
      </c>
      <c r="D5591">
        <v>2.74</v>
      </c>
      <c r="E5591">
        <v>2.59</v>
      </c>
      <c r="F5591">
        <v>2.67</v>
      </c>
      <c r="G5591">
        <v>31105180</v>
      </c>
      <c r="H5591">
        <v>2.6667000000000001</v>
      </c>
    </row>
    <row r="5592" spans="1:8" x14ac:dyDescent="0.3">
      <c r="A5592" t="s">
        <v>564</v>
      </c>
      <c r="B5592" t="s">
        <v>734</v>
      </c>
      <c r="C5592">
        <v>2.73</v>
      </c>
      <c r="D5592">
        <v>2.73</v>
      </c>
      <c r="E5592">
        <v>2.63</v>
      </c>
      <c r="F5592">
        <v>2.64</v>
      </c>
      <c r="G5592">
        <v>21847620</v>
      </c>
      <c r="H5592">
        <v>2.6667000000000001</v>
      </c>
    </row>
    <row r="5593" spans="1:8" x14ac:dyDescent="0.3">
      <c r="A5593" t="s">
        <v>564</v>
      </c>
      <c r="B5593" t="s">
        <v>735</v>
      </c>
      <c r="C5593">
        <v>2.64</v>
      </c>
      <c r="D5593">
        <v>2.65</v>
      </c>
      <c r="E5593">
        <v>2.56</v>
      </c>
      <c r="F5593">
        <v>2.57</v>
      </c>
      <c r="G5593">
        <v>11989950</v>
      </c>
      <c r="H5593">
        <v>2.5933000000000002</v>
      </c>
    </row>
    <row r="5594" spans="1:8" x14ac:dyDescent="0.3">
      <c r="A5594" t="s">
        <v>286</v>
      </c>
      <c r="B5594" t="s">
        <v>696</v>
      </c>
      <c r="C5594">
        <v>66.2</v>
      </c>
      <c r="D5594">
        <v>68.5</v>
      </c>
      <c r="E5594">
        <v>65.95</v>
      </c>
      <c r="F5594">
        <v>68</v>
      </c>
      <c r="G5594">
        <v>904732</v>
      </c>
      <c r="H5594">
        <v>67.4833</v>
      </c>
    </row>
    <row r="5595" spans="1:8" x14ac:dyDescent="0.3">
      <c r="A5595" t="s">
        <v>286</v>
      </c>
      <c r="B5595" t="s">
        <v>697</v>
      </c>
      <c r="C5595">
        <v>68</v>
      </c>
      <c r="D5595">
        <v>68.2</v>
      </c>
      <c r="E5595">
        <v>66.7</v>
      </c>
      <c r="F5595">
        <v>66.75</v>
      </c>
      <c r="G5595">
        <v>666017</v>
      </c>
      <c r="H5595">
        <v>67.216700000000003</v>
      </c>
    </row>
    <row r="5596" spans="1:8" x14ac:dyDescent="0.3">
      <c r="A5596" t="s">
        <v>286</v>
      </c>
      <c r="B5596" t="s">
        <v>698</v>
      </c>
      <c r="C5596">
        <v>67.400000000000006</v>
      </c>
      <c r="D5596">
        <v>67.7</v>
      </c>
      <c r="E5596">
        <v>66.849999999999994</v>
      </c>
      <c r="F5596">
        <v>67.05</v>
      </c>
      <c r="G5596">
        <v>736046</v>
      </c>
      <c r="H5596">
        <v>67.2</v>
      </c>
    </row>
    <row r="5597" spans="1:8" x14ac:dyDescent="0.3">
      <c r="A5597" t="s">
        <v>286</v>
      </c>
      <c r="B5597" t="s">
        <v>699</v>
      </c>
      <c r="C5597">
        <v>67.25</v>
      </c>
      <c r="D5597">
        <v>68.400000000000006</v>
      </c>
      <c r="E5597">
        <v>67.25</v>
      </c>
      <c r="F5597">
        <v>67.5</v>
      </c>
      <c r="G5597">
        <v>718312</v>
      </c>
      <c r="H5597">
        <v>67.716700000000003</v>
      </c>
    </row>
    <row r="5598" spans="1:8" x14ac:dyDescent="0.3">
      <c r="A5598" t="s">
        <v>286</v>
      </c>
      <c r="B5598" t="s">
        <v>700</v>
      </c>
      <c r="C5598">
        <v>67.5</v>
      </c>
      <c r="D5598">
        <v>68.150000000000006</v>
      </c>
      <c r="E5598">
        <v>64.150000000000006</v>
      </c>
      <c r="F5598">
        <v>66.849999999999994</v>
      </c>
      <c r="G5598">
        <v>921258</v>
      </c>
      <c r="H5598">
        <v>66.383300000000006</v>
      </c>
    </row>
    <row r="5599" spans="1:8" x14ac:dyDescent="0.3">
      <c r="A5599" t="s">
        <v>286</v>
      </c>
      <c r="B5599" t="s">
        <v>77</v>
      </c>
      <c r="C5599">
        <v>66.849999999999994</v>
      </c>
      <c r="D5599">
        <v>69.599999999999994</v>
      </c>
      <c r="E5599">
        <v>65.650000000000006</v>
      </c>
      <c r="F5599">
        <v>69.5</v>
      </c>
      <c r="G5599">
        <v>850233</v>
      </c>
      <c r="H5599">
        <v>68.25</v>
      </c>
    </row>
    <row r="5600" spans="1:8" x14ac:dyDescent="0.3">
      <c r="A5600" t="s">
        <v>286</v>
      </c>
      <c r="B5600" t="s">
        <v>701</v>
      </c>
      <c r="C5600">
        <v>69.7</v>
      </c>
      <c r="D5600">
        <v>72</v>
      </c>
      <c r="E5600">
        <v>68.95</v>
      </c>
      <c r="F5600">
        <v>70.95</v>
      </c>
      <c r="G5600">
        <v>1472155</v>
      </c>
      <c r="H5600">
        <v>70.633300000000006</v>
      </c>
    </row>
    <row r="5601" spans="1:8" x14ac:dyDescent="0.3">
      <c r="A5601" t="s">
        <v>286</v>
      </c>
      <c r="B5601" t="s">
        <v>702</v>
      </c>
      <c r="C5601">
        <v>71.05</v>
      </c>
      <c r="D5601">
        <v>72.849999999999994</v>
      </c>
      <c r="E5601">
        <v>70.400000000000006</v>
      </c>
      <c r="F5601">
        <v>72.5</v>
      </c>
      <c r="G5601">
        <v>993194</v>
      </c>
      <c r="H5601">
        <v>71.916700000000006</v>
      </c>
    </row>
    <row r="5602" spans="1:8" x14ac:dyDescent="0.3">
      <c r="A5602" t="s">
        <v>286</v>
      </c>
      <c r="B5602" t="s">
        <v>139</v>
      </c>
      <c r="C5602">
        <v>72.5</v>
      </c>
      <c r="D5602">
        <v>75.650000000000006</v>
      </c>
      <c r="E5602">
        <v>72.05</v>
      </c>
      <c r="F5602">
        <v>75.099999999999994</v>
      </c>
      <c r="G5602">
        <v>1979725</v>
      </c>
      <c r="H5602">
        <v>74.2667</v>
      </c>
    </row>
    <row r="5603" spans="1:8" x14ac:dyDescent="0.3">
      <c r="A5603" t="s">
        <v>286</v>
      </c>
      <c r="B5603" t="s">
        <v>156</v>
      </c>
      <c r="C5603">
        <v>75.25</v>
      </c>
      <c r="D5603">
        <v>76</v>
      </c>
      <c r="E5603">
        <v>73.75</v>
      </c>
      <c r="F5603">
        <v>75.05</v>
      </c>
      <c r="G5603">
        <v>1433090</v>
      </c>
      <c r="H5603">
        <v>74.933300000000003</v>
      </c>
    </row>
    <row r="5604" spans="1:8" x14ac:dyDescent="0.3">
      <c r="A5604" t="s">
        <v>286</v>
      </c>
      <c r="B5604" t="s">
        <v>703</v>
      </c>
      <c r="C5604">
        <v>75.05</v>
      </c>
      <c r="D5604">
        <v>76.3</v>
      </c>
      <c r="E5604">
        <v>74</v>
      </c>
      <c r="F5604">
        <v>75.55</v>
      </c>
      <c r="G5604">
        <v>1073941</v>
      </c>
      <c r="H5604">
        <v>75.283299999999997</v>
      </c>
    </row>
    <row r="5605" spans="1:8" x14ac:dyDescent="0.3">
      <c r="A5605" t="s">
        <v>286</v>
      </c>
      <c r="B5605" t="s">
        <v>223</v>
      </c>
      <c r="C5605">
        <v>76</v>
      </c>
      <c r="D5605">
        <v>77.3</v>
      </c>
      <c r="E5605">
        <v>74.900000000000006</v>
      </c>
      <c r="F5605">
        <v>76.599999999999994</v>
      </c>
      <c r="G5605">
        <v>1068385</v>
      </c>
      <c r="H5605">
        <v>76.2667</v>
      </c>
    </row>
    <row r="5606" spans="1:8" x14ac:dyDescent="0.3">
      <c r="A5606" t="s">
        <v>286</v>
      </c>
      <c r="B5606" t="s">
        <v>228</v>
      </c>
      <c r="C5606">
        <v>76.5</v>
      </c>
      <c r="D5606">
        <v>78.2</v>
      </c>
      <c r="E5606">
        <v>76.25</v>
      </c>
      <c r="F5606">
        <v>77.349999999999994</v>
      </c>
      <c r="G5606">
        <v>761819</v>
      </c>
      <c r="H5606">
        <v>77.2667</v>
      </c>
    </row>
    <row r="5607" spans="1:8" x14ac:dyDescent="0.3">
      <c r="A5607" t="s">
        <v>286</v>
      </c>
      <c r="B5607" t="s">
        <v>704</v>
      </c>
      <c r="C5607">
        <v>77.349999999999994</v>
      </c>
      <c r="D5607">
        <v>80.650000000000006</v>
      </c>
      <c r="E5607">
        <v>77.05</v>
      </c>
      <c r="F5607">
        <v>80.650000000000006</v>
      </c>
      <c r="G5607">
        <v>1058586</v>
      </c>
      <c r="H5607">
        <v>79.45</v>
      </c>
    </row>
    <row r="5608" spans="1:8" x14ac:dyDescent="0.3">
      <c r="A5608" t="s">
        <v>286</v>
      </c>
      <c r="B5608" t="s">
        <v>705</v>
      </c>
      <c r="C5608">
        <v>80.650000000000006</v>
      </c>
      <c r="D5608">
        <v>81.75</v>
      </c>
      <c r="E5608">
        <v>77.3</v>
      </c>
      <c r="F5608">
        <v>78</v>
      </c>
      <c r="G5608">
        <v>1357830</v>
      </c>
      <c r="H5608">
        <v>79.0167</v>
      </c>
    </row>
    <row r="5609" spans="1:8" x14ac:dyDescent="0.3">
      <c r="A5609" t="s">
        <v>286</v>
      </c>
      <c r="B5609" t="s">
        <v>706</v>
      </c>
      <c r="C5609">
        <v>78</v>
      </c>
      <c r="D5609">
        <v>80</v>
      </c>
      <c r="E5609">
        <v>77.95</v>
      </c>
      <c r="F5609">
        <v>78</v>
      </c>
      <c r="G5609">
        <v>794858</v>
      </c>
      <c r="H5609">
        <v>78.650000000000006</v>
      </c>
    </row>
    <row r="5610" spans="1:8" x14ac:dyDescent="0.3">
      <c r="A5610" t="s">
        <v>286</v>
      </c>
      <c r="B5610" t="s">
        <v>265</v>
      </c>
      <c r="C5610">
        <v>78</v>
      </c>
      <c r="D5610">
        <v>80.900000000000006</v>
      </c>
      <c r="E5610">
        <v>77.5</v>
      </c>
      <c r="F5610">
        <v>79.900000000000006</v>
      </c>
      <c r="G5610">
        <v>1044934</v>
      </c>
      <c r="H5610">
        <v>79.433300000000003</v>
      </c>
    </row>
    <row r="5611" spans="1:8" x14ac:dyDescent="0.3">
      <c r="A5611" t="s">
        <v>286</v>
      </c>
      <c r="B5611" t="s">
        <v>707</v>
      </c>
      <c r="C5611">
        <v>79.849999999999994</v>
      </c>
      <c r="D5611">
        <v>80.5</v>
      </c>
      <c r="E5611">
        <v>77.25</v>
      </c>
      <c r="F5611">
        <v>78.7</v>
      </c>
      <c r="G5611">
        <v>1694113</v>
      </c>
      <c r="H5611">
        <v>78.816699999999997</v>
      </c>
    </row>
    <row r="5612" spans="1:8" x14ac:dyDescent="0.3">
      <c r="A5612" t="s">
        <v>286</v>
      </c>
      <c r="B5612" t="s">
        <v>271</v>
      </c>
      <c r="C5612">
        <v>79.2</v>
      </c>
      <c r="D5612">
        <v>79.75</v>
      </c>
      <c r="E5612">
        <v>73.25</v>
      </c>
      <c r="F5612">
        <v>75.599999999999994</v>
      </c>
      <c r="G5612">
        <v>1470006</v>
      </c>
      <c r="H5612">
        <v>76.2</v>
      </c>
    </row>
    <row r="5613" spans="1:8" x14ac:dyDescent="0.3">
      <c r="A5613" t="s">
        <v>286</v>
      </c>
      <c r="B5613" t="s">
        <v>708</v>
      </c>
      <c r="C5613">
        <v>75.55</v>
      </c>
      <c r="D5613">
        <v>75.599999999999994</v>
      </c>
      <c r="E5613">
        <v>73.8</v>
      </c>
      <c r="F5613">
        <v>75.099999999999994</v>
      </c>
      <c r="G5613">
        <v>661306</v>
      </c>
      <c r="H5613">
        <v>74.833299999999994</v>
      </c>
    </row>
    <row r="5614" spans="1:8" x14ac:dyDescent="0.3">
      <c r="A5614" t="s">
        <v>286</v>
      </c>
      <c r="B5614" t="s">
        <v>709</v>
      </c>
      <c r="C5614">
        <v>75.2</v>
      </c>
      <c r="D5614">
        <v>75.900000000000006</v>
      </c>
      <c r="E5614">
        <v>74.25</v>
      </c>
      <c r="F5614">
        <v>74.25</v>
      </c>
      <c r="G5614">
        <v>644223</v>
      </c>
      <c r="H5614">
        <v>74.8</v>
      </c>
    </row>
    <row r="5615" spans="1:8" x14ac:dyDescent="0.3">
      <c r="A5615" t="s">
        <v>286</v>
      </c>
      <c r="B5615" t="s">
        <v>283</v>
      </c>
      <c r="C5615">
        <v>74.099999999999994</v>
      </c>
      <c r="D5615">
        <v>74.45</v>
      </c>
      <c r="E5615">
        <v>73.099999999999994</v>
      </c>
      <c r="F5615">
        <v>73.5</v>
      </c>
      <c r="G5615">
        <v>493207</v>
      </c>
      <c r="H5615">
        <v>73.683300000000003</v>
      </c>
    </row>
    <row r="5616" spans="1:8" x14ac:dyDescent="0.3">
      <c r="A5616" t="s">
        <v>286</v>
      </c>
      <c r="B5616" t="s">
        <v>290</v>
      </c>
      <c r="C5616">
        <v>73.5</v>
      </c>
      <c r="D5616">
        <v>73.7</v>
      </c>
      <c r="E5616">
        <v>70.400000000000006</v>
      </c>
      <c r="F5616">
        <v>70.400000000000006</v>
      </c>
      <c r="G5616">
        <v>593568</v>
      </c>
      <c r="H5616">
        <v>71.5</v>
      </c>
    </row>
    <row r="5617" spans="1:8" x14ac:dyDescent="0.3">
      <c r="A5617" t="s">
        <v>286</v>
      </c>
      <c r="B5617" t="s">
        <v>710</v>
      </c>
      <c r="C5617">
        <v>70.400000000000006</v>
      </c>
      <c r="D5617">
        <v>71.5</v>
      </c>
      <c r="E5617">
        <v>70.2</v>
      </c>
      <c r="F5617">
        <v>70.599999999999994</v>
      </c>
      <c r="G5617">
        <v>378038</v>
      </c>
      <c r="H5617">
        <v>70.7667</v>
      </c>
    </row>
    <row r="5618" spans="1:8" x14ac:dyDescent="0.3">
      <c r="A5618" t="s">
        <v>286</v>
      </c>
      <c r="B5618" t="s">
        <v>512</v>
      </c>
      <c r="C5618">
        <v>70.650000000000006</v>
      </c>
      <c r="D5618">
        <v>71.900000000000006</v>
      </c>
      <c r="E5618">
        <v>69.599999999999994</v>
      </c>
      <c r="F5618">
        <v>70.400000000000006</v>
      </c>
      <c r="G5618">
        <v>553267</v>
      </c>
      <c r="H5618">
        <v>70.633300000000006</v>
      </c>
    </row>
    <row r="5619" spans="1:8" x14ac:dyDescent="0.3">
      <c r="A5619" t="s">
        <v>286</v>
      </c>
      <c r="B5619" t="s">
        <v>91</v>
      </c>
      <c r="C5619">
        <v>66.95</v>
      </c>
      <c r="D5619">
        <v>67</v>
      </c>
      <c r="E5619">
        <v>65.099999999999994</v>
      </c>
      <c r="F5619">
        <v>66.099999999999994</v>
      </c>
      <c r="G5619">
        <v>1375118</v>
      </c>
      <c r="H5619">
        <v>66.066699999999997</v>
      </c>
    </row>
    <row r="5620" spans="1:8" x14ac:dyDescent="0.3">
      <c r="A5620" t="s">
        <v>286</v>
      </c>
      <c r="B5620" t="s">
        <v>93</v>
      </c>
      <c r="C5620">
        <v>65.7</v>
      </c>
      <c r="D5620">
        <v>67</v>
      </c>
      <c r="E5620">
        <v>64.599999999999994</v>
      </c>
      <c r="F5620">
        <v>64.599999999999994</v>
      </c>
      <c r="G5620">
        <v>640821</v>
      </c>
      <c r="H5620">
        <v>65.400000000000006</v>
      </c>
    </row>
    <row r="5621" spans="1:8" x14ac:dyDescent="0.3">
      <c r="A5621" t="s">
        <v>286</v>
      </c>
      <c r="B5621" t="s">
        <v>711</v>
      </c>
      <c r="C5621">
        <v>64.599999999999994</v>
      </c>
      <c r="D5621">
        <v>65.349999999999994</v>
      </c>
      <c r="E5621">
        <v>64</v>
      </c>
      <c r="F5621">
        <v>64.349999999999994</v>
      </c>
      <c r="G5621">
        <v>710187</v>
      </c>
      <c r="H5621">
        <v>64.566699999999997</v>
      </c>
    </row>
    <row r="5622" spans="1:8" x14ac:dyDescent="0.3">
      <c r="A5622" t="s">
        <v>286</v>
      </c>
      <c r="B5622" t="s">
        <v>712</v>
      </c>
      <c r="C5622">
        <v>64.5</v>
      </c>
      <c r="D5622">
        <v>66.650000000000006</v>
      </c>
      <c r="E5622">
        <v>64.5</v>
      </c>
      <c r="F5622">
        <v>66.400000000000006</v>
      </c>
      <c r="G5622">
        <v>478906</v>
      </c>
      <c r="H5622">
        <v>65.849999999999994</v>
      </c>
    </row>
    <row r="5623" spans="1:8" x14ac:dyDescent="0.3">
      <c r="A5623" t="s">
        <v>286</v>
      </c>
      <c r="B5623" t="s">
        <v>162</v>
      </c>
      <c r="C5623">
        <v>66</v>
      </c>
      <c r="D5623">
        <v>66.400000000000006</v>
      </c>
      <c r="E5623">
        <v>64.150000000000006</v>
      </c>
      <c r="F5623">
        <v>64.349999999999994</v>
      </c>
      <c r="G5623">
        <v>417474</v>
      </c>
      <c r="H5623">
        <v>64.966700000000003</v>
      </c>
    </row>
    <row r="5624" spans="1:8" x14ac:dyDescent="0.3">
      <c r="A5624" t="s">
        <v>286</v>
      </c>
      <c r="B5624" t="s">
        <v>220</v>
      </c>
      <c r="C5624">
        <v>60.05</v>
      </c>
      <c r="D5624">
        <v>60.35</v>
      </c>
      <c r="E5624">
        <v>58.35</v>
      </c>
      <c r="F5624">
        <v>59.05</v>
      </c>
      <c r="G5624">
        <v>1767706</v>
      </c>
      <c r="H5624">
        <v>59.25</v>
      </c>
    </row>
    <row r="5625" spans="1:8" x14ac:dyDescent="0.3">
      <c r="A5625" t="s">
        <v>286</v>
      </c>
      <c r="B5625" t="s">
        <v>713</v>
      </c>
      <c r="C5625">
        <v>60.35</v>
      </c>
      <c r="D5625">
        <v>61.25</v>
      </c>
      <c r="E5625">
        <v>59.5</v>
      </c>
      <c r="F5625">
        <v>60.7</v>
      </c>
      <c r="G5625">
        <v>1047132</v>
      </c>
      <c r="H5625">
        <v>60.4833</v>
      </c>
    </row>
    <row r="5626" spans="1:8" x14ac:dyDescent="0.3">
      <c r="A5626" t="s">
        <v>286</v>
      </c>
      <c r="B5626" t="s">
        <v>714</v>
      </c>
      <c r="C5626">
        <v>61.4</v>
      </c>
      <c r="D5626">
        <v>61.4</v>
      </c>
      <c r="E5626">
        <v>59.35</v>
      </c>
      <c r="F5626">
        <v>59.6</v>
      </c>
      <c r="G5626">
        <v>742148</v>
      </c>
      <c r="H5626">
        <v>60.116700000000002</v>
      </c>
    </row>
    <row r="5627" spans="1:8" x14ac:dyDescent="0.3">
      <c r="A5627" t="s">
        <v>286</v>
      </c>
      <c r="B5627" t="s">
        <v>715</v>
      </c>
      <c r="C5627">
        <v>60.65</v>
      </c>
      <c r="D5627">
        <v>61.25</v>
      </c>
      <c r="E5627">
        <v>59.85</v>
      </c>
      <c r="F5627">
        <v>60.25</v>
      </c>
      <c r="G5627">
        <v>1714003</v>
      </c>
      <c r="H5627">
        <v>60.45</v>
      </c>
    </row>
    <row r="5628" spans="1:8" x14ac:dyDescent="0.3">
      <c r="A5628" t="s">
        <v>286</v>
      </c>
      <c r="B5628" t="s">
        <v>235</v>
      </c>
      <c r="C5628">
        <v>61.5</v>
      </c>
      <c r="D5628">
        <v>62.95</v>
      </c>
      <c r="E5628">
        <v>59.6</v>
      </c>
      <c r="F5628">
        <v>60.6</v>
      </c>
      <c r="G5628">
        <v>915783</v>
      </c>
      <c r="H5628">
        <v>61.05</v>
      </c>
    </row>
    <row r="5629" spans="1:8" x14ac:dyDescent="0.3">
      <c r="A5629" t="s">
        <v>286</v>
      </c>
      <c r="B5629" t="s">
        <v>259</v>
      </c>
      <c r="C5629">
        <v>61.25</v>
      </c>
      <c r="D5629">
        <v>61.7</v>
      </c>
      <c r="E5629">
        <v>60.15</v>
      </c>
      <c r="F5629">
        <v>60.85</v>
      </c>
      <c r="G5629">
        <v>425943</v>
      </c>
      <c r="H5629">
        <v>60.9</v>
      </c>
    </row>
    <row r="5630" spans="1:8" x14ac:dyDescent="0.3">
      <c r="A5630" t="s">
        <v>286</v>
      </c>
      <c r="B5630" t="s">
        <v>716</v>
      </c>
      <c r="C5630">
        <v>60.9</v>
      </c>
      <c r="D5630">
        <v>62.3</v>
      </c>
      <c r="E5630">
        <v>60.9</v>
      </c>
      <c r="F5630">
        <v>62.2</v>
      </c>
      <c r="G5630">
        <v>348203</v>
      </c>
      <c r="H5630">
        <v>61.8</v>
      </c>
    </row>
    <row r="5631" spans="1:8" x14ac:dyDescent="0.3">
      <c r="A5631" t="s">
        <v>286</v>
      </c>
      <c r="B5631" t="s">
        <v>269</v>
      </c>
      <c r="C5631">
        <v>63.2</v>
      </c>
      <c r="D5631">
        <v>64.45</v>
      </c>
      <c r="E5631">
        <v>62.3</v>
      </c>
      <c r="F5631">
        <v>62.8</v>
      </c>
      <c r="G5631">
        <v>636763</v>
      </c>
      <c r="H5631">
        <v>63.183300000000003</v>
      </c>
    </row>
    <row r="5632" spans="1:8" x14ac:dyDescent="0.3">
      <c r="A5632" t="s">
        <v>286</v>
      </c>
      <c r="B5632" t="s">
        <v>282</v>
      </c>
      <c r="C5632">
        <v>62.5</v>
      </c>
      <c r="D5632">
        <v>62.9</v>
      </c>
      <c r="E5632">
        <v>62.1</v>
      </c>
      <c r="F5632">
        <v>62.1</v>
      </c>
      <c r="G5632">
        <v>108845</v>
      </c>
      <c r="H5632">
        <v>62.366700000000002</v>
      </c>
    </row>
    <row r="5633" spans="1:8" x14ac:dyDescent="0.3">
      <c r="A5633" t="s">
        <v>286</v>
      </c>
      <c r="B5633" t="s">
        <v>717</v>
      </c>
      <c r="C5633">
        <v>62.1</v>
      </c>
      <c r="D5633">
        <v>63.6</v>
      </c>
      <c r="E5633">
        <v>60.1</v>
      </c>
      <c r="F5633">
        <v>62.75</v>
      </c>
      <c r="G5633">
        <v>701474</v>
      </c>
      <c r="H5633">
        <v>62.15</v>
      </c>
    </row>
    <row r="5634" spans="1:8" x14ac:dyDescent="0.3">
      <c r="A5634" t="s">
        <v>286</v>
      </c>
      <c r="B5634" t="s">
        <v>285</v>
      </c>
      <c r="C5634">
        <v>62.8</v>
      </c>
      <c r="D5634">
        <v>63.1</v>
      </c>
      <c r="E5634">
        <v>61.35</v>
      </c>
      <c r="F5634">
        <v>61.65</v>
      </c>
      <c r="G5634">
        <v>278444</v>
      </c>
      <c r="H5634">
        <v>62.033299999999997</v>
      </c>
    </row>
    <row r="5635" spans="1:8" x14ac:dyDescent="0.3">
      <c r="A5635" t="s">
        <v>286</v>
      </c>
      <c r="B5635" t="s">
        <v>718</v>
      </c>
      <c r="C5635">
        <v>62</v>
      </c>
      <c r="D5635">
        <v>62.8</v>
      </c>
      <c r="E5635">
        <v>61.3</v>
      </c>
      <c r="F5635">
        <v>61.6</v>
      </c>
      <c r="G5635">
        <v>341738</v>
      </c>
      <c r="H5635">
        <v>61.9</v>
      </c>
    </row>
    <row r="5636" spans="1:8" x14ac:dyDescent="0.3">
      <c r="A5636" t="s">
        <v>286</v>
      </c>
      <c r="B5636" t="s">
        <v>291</v>
      </c>
      <c r="C5636">
        <v>61.55</v>
      </c>
      <c r="D5636">
        <v>62</v>
      </c>
      <c r="E5636">
        <v>60.7</v>
      </c>
      <c r="F5636">
        <v>60.85</v>
      </c>
      <c r="G5636">
        <v>346283</v>
      </c>
      <c r="H5636">
        <v>61.183300000000003</v>
      </c>
    </row>
    <row r="5637" spans="1:8" x14ac:dyDescent="0.3">
      <c r="A5637" t="s">
        <v>286</v>
      </c>
      <c r="B5637" t="s">
        <v>295</v>
      </c>
      <c r="C5637">
        <v>61.05</v>
      </c>
      <c r="D5637">
        <v>61.35</v>
      </c>
      <c r="E5637">
        <v>59.4</v>
      </c>
      <c r="F5637">
        <v>59.7</v>
      </c>
      <c r="G5637">
        <v>329268</v>
      </c>
      <c r="H5637">
        <v>60.15</v>
      </c>
    </row>
    <row r="5638" spans="1:8" x14ac:dyDescent="0.3">
      <c r="A5638" t="s">
        <v>286</v>
      </c>
      <c r="B5638" t="s">
        <v>298</v>
      </c>
      <c r="C5638">
        <v>59.45</v>
      </c>
      <c r="D5638">
        <v>61</v>
      </c>
      <c r="E5638">
        <v>59</v>
      </c>
      <c r="F5638">
        <v>59</v>
      </c>
      <c r="G5638">
        <v>361358</v>
      </c>
      <c r="H5638">
        <v>59.666699999999999</v>
      </c>
    </row>
    <row r="5639" spans="1:8" x14ac:dyDescent="0.3">
      <c r="A5639" t="s">
        <v>286</v>
      </c>
      <c r="B5639" t="s">
        <v>719</v>
      </c>
      <c r="C5639">
        <v>59.3</v>
      </c>
      <c r="D5639">
        <v>60.25</v>
      </c>
      <c r="E5639">
        <v>58.95</v>
      </c>
      <c r="F5639">
        <v>60.05</v>
      </c>
      <c r="G5639">
        <v>378280</v>
      </c>
      <c r="H5639">
        <v>59.75</v>
      </c>
    </row>
    <row r="5640" spans="1:8" x14ac:dyDescent="0.3">
      <c r="A5640" t="s">
        <v>286</v>
      </c>
      <c r="B5640" t="s">
        <v>720</v>
      </c>
      <c r="C5640">
        <v>60.15</v>
      </c>
      <c r="D5640">
        <v>61.1</v>
      </c>
      <c r="E5640">
        <v>57.5</v>
      </c>
      <c r="F5640">
        <v>60.5</v>
      </c>
      <c r="G5640">
        <v>511842</v>
      </c>
      <c r="H5640">
        <v>59.7</v>
      </c>
    </row>
    <row r="5641" spans="1:8" x14ac:dyDescent="0.3">
      <c r="A5641" t="s">
        <v>286</v>
      </c>
      <c r="B5641" t="s">
        <v>721</v>
      </c>
      <c r="C5641">
        <v>60.95</v>
      </c>
      <c r="D5641">
        <v>60.95</v>
      </c>
      <c r="E5641">
        <v>59.75</v>
      </c>
      <c r="F5641">
        <v>60.45</v>
      </c>
      <c r="G5641">
        <v>384859</v>
      </c>
      <c r="H5641">
        <v>60.383299999999998</v>
      </c>
    </row>
    <row r="5642" spans="1:8" x14ac:dyDescent="0.3">
      <c r="A5642" t="s">
        <v>286</v>
      </c>
      <c r="B5642" t="s">
        <v>96</v>
      </c>
      <c r="C5642">
        <v>60.55</v>
      </c>
      <c r="D5642">
        <v>61.05</v>
      </c>
      <c r="E5642">
        <v>59.9</v>
      </c>
      <c r="F5642">
        <v>60.9</v>
      </c>
      <c r="G5642">
        <v>541841</v>
      </c>
      <c r="H5642">
        <v>60.616700000000002</v>
      </c>
    </row>
    <row r="5643" spans="1:8" x14ac:dyDescent="0.3">
      <c r="A5643" t="s">
        <v>286</v>
      </c>
      <c r="B5643" t="s">
        <v>722</v>
      </c>
      <c r="C5643">
        <v>60.95</v>
      </c>
      <c r="D5643">
        <v>62.6</v>
      </c>
      <c r="E5643">
        <v>60.95</v>
      </c>
      <c r="F5643">
        <v>62.1</v>
      </c>
      <c r="G5643">
        <v>349195</v>
      </c>
      <c r="H5643">
        <v>61.883299999999998</v>
      </c>
    </row>
    <row r="5644" spans="1:8" x14ac:dyDescent="0.3">
      <c r="A5644" t="s">
        <v>286</v>
      </c>
      <c r="B5644" t="s">
        <v>164</v>
      </c>
      <c r="C5644">
        <v>62.1</v>
      </c>
      <c r="D5644">
        <v>63.15</v>
      </c>
      <c r="E5644">
        <v>60.7</v>
      </c>
      <c r="F5644">
        <v>61.9</v>
      </c>
      <c r="G5644">
        <v>531657</v>
      </c>
      <c r="H5644">
        <v>61.916699999999999</v>
      </c>
    </row>
    <row r="5645" spans="1:8" x14ac:dyDescent="0.3">
      <c r="A5645" t="s">
        <v>286</v>
      </c>
      <c r="B5645" t="s">
        <v>723</v>
      </c>
      <c r="C5645">
        <v>62.5</v>
      </c>
      <c r="D5645">
        <v>64</v>
      </c>
      <c r="E5645">
        <v>62.5</v>
      </c>
      <c r="F5645">
        <v>63.5</v>
      </c>
      <c r="G5645">
        <v>544210</v>
      </c>
      <c r="H5645">
        <v>63.333300000000001</v>
      </c>
    </row>
    <row r="5646" spans="1:8" x14ac:dyDescent="0.3">
      <c r="A5646" t="s">
        <v>286</v>
      </c>
      <c r="B5646" t="s">
        <v>724</v>
      </c>
      <c r="C5646">
        <v>63.55</v>
      </c>
      <c r="D5646">
        <v>66.95</v>
      </c>
      <c r="E5646">
        <v>63.3</v>
      </c>
      <c r="F5646">
        <v>66</v>
      </c>
      <c r="G5646">
        <v>1156084</v>
      </c>
      <c r="H5646">
        <v>65.416700000000006</v>
      </c>
    </row>
    <row r="5647" spans="1:8" x14ac:dyDescent="0.3">
      <c r="A5647" t="s">
        <v>286</v>
      </c>
      <c r="B5647" t="s">
        <v>725</v>
      </c>
      <c r="C5647">
        <v>67</v>
      </c>
      <c r="D5647">
        <v>67.099999999999994</v>
      </c>
      <c r="E5647">
        <v>66.05</v>
      </c>
      <c r="F5647">
        <v>66.400000000000006</v>
      </c>
      <c r="G5647">
        <v>462462</v>
      </c>
      <c r="H5647">
        <v>66.5167</v>
      </c>
    </row>
    <row r="5648" spans="1:8" x14ac:dyDescent="0.3">
      <c r="A5648" t="s">
        <v>286</v>
      </c>
      <c r="B5648" t="s">
        <v>242</v>
      </c>
      <c r="C5648">
        <v>66</v>
      </c>
      <c r="D5648">
        <v>66.349999999999994</v>
      </c>
      <c r="E5648">
        <v>64.7</v>
      </c>
      <c r="F5648">
        <v>65.55</v>
      </c>
      <c r="G5648">
        <v>562850</v>
      </c>
      <c r="H5648">
        <v>65.533299999999997</v>
      </c>
    </row>
    <row r="5649" spans="1:8" x14ac:dyDescent="0.3">
      <c r="A5649" t="s">
        <v>286</v>
      </c>
      <c r="B5649" t="s">
        <v>726</v>
      </c>
      <c r="C5649">
        <v>65.8</v>
      </c>
      <c r="D5649">
        <v>67.45</v>
      </c>
      <c r="E5649">
        <v>65.8</v>
      </c>
      <c r="F5649">
        <v>67.099999999999994</v>
      </c>
      <c r="G5649">
        <v>944748</v>
      </c>
      <c r="H5649">
        <v>66.783299999999997</v>
      </c>
    </row>
    <row r="5650" spans="1:8" x14ac:dyDescent="0.3">
      <c r="A5650" t="s">
        <v>286</v>
      </c>
      <c r="B5650" t="s">
        <v>727</v>
      </c>
      <c r="C5650">
        <v>68</v>
      </c>
      <c r="D5650">
        <v>68</v>
      </c>
      <c r="E5650">
        <v>66.099999999999994</v>
      </c>
      <c r="F5650">
        <v>67.05</v>
      </c>
      <c r="G5650">
        <v>384501</v>
      </c>
      <c r="H5650">
        <v>67.05</v>
      </c>
    </row>
    <row r="5651" spans="1:8" x14ac:dyDescent="0.3">
      <c r="A5651" t="s">
        <v>286</v>
      </c>
      <c r="B5651" t="s">
        <v>728</v>
      </c>
      <c r="C5651">
        <v>67.25</v>
      </c>
      <c r="D5651">
        <v>67.8</v>
      </c>
      <c r="E5651">
        <v>66.55</v>
      </c>
      <c r="F5651">
        <v>66.95</v>
      </c>
      <c r="G5651">
        <v>532430</v>
      </c>
      <c r="H5651">
        <v>67.099999999999994</v>
      </c>
    </row>
    <row r="5652" spans="1:8" x14ac:dyDescent="0.3">
      <c r="A5652" t="s">
        <v>286</v>
      </c>
      <c r="B5652" t="s">
        <v>729</v>
      </c>
      <c r="C5652">
        <v>66.95</v>
      </c>
      <c r="D5652">
        <v>68.2</v>
      </c>
      <c r="E5652">
        <v>66.599999999999994</v>
      </c>
      <c r="F5652">
        <v>67.900000000000006</v>
      </c>
      <c r="G5652">
        <v>580802</v>
      </c>
      <c r="H5652">
        <v>67.566699999999997</v>
      </c>
    </row>
    <row r="5653" spans="1:8" x14ac:dyDescent="0.3">
      <c r="A5653" t="s">
        <v>286</v>
      </c>
      <c r="B5653" t="s">
        <v>730</v>
      </c>
      <c r="C5653">
        <v>67.900000000000006</v>
      </c>
      <c r="D5653">
        <v>67.900000000000006</v>
      </c>
      <c r="E5653">
        <v>66.099999999999994</v>
      </c>
      <c r="F5653">
        <v>66.650000000000006</v>
      </c>
      <c r="G5653">
        <v>634153</v>
      </c>
      <c r="H5653">
        <v>66.883300000000006</v>
      </c>
    </row>
    <row r="5654" spans="1:8" x14ac:dyDescent="0.3">
      <c r="A5654" t="s">
        <v>286</v>
      </c>
      <c r="B5654" t="s">
        <v>731</v>
      </c>
      <c r="C5654">
        <v>67.400000000000006</v>
      </c>
      <c r="D5654">
        <v>68.349999999999994</v>
      </c>
      <c r="E5654">
        <v>66.95</v>
      </c>
      <c r="F5654">
        <v>67.400000000000006</v>
      </c>
      <c r="G5654">
        <v>862555</v>
      </c>
      <c r="H5654">
        <v>67.566699999999997</v>
      </c>
    </row>
    <row r="5655" spans="1:8" x14ac:dyDescent="0.3">
      <c r="A5655" t="s">
        <v>286</v>
      </c>
      <c r="B5655" t="s">
        <v>732</v>
      </c>
      <c r="C5655">
        <v>67.400000000000006</v>
      </c>
      <c r="D5655">
        <v>68.2</v>
      </c>
      <c r="E5655">
        <v>66.900000000000006</v>
      </c>
      <c r="F5655">
        <v>67.7</v>
      </c>
      <c r="G5655">
        <v>503563</v>
      </c>
      <c r="H5655">
        <v>67.599999999999994</v>
      </c>
    </row>
    <row r="5656" spans="1:8" x14ac:dyDescent="0.3">
      <c r="A5656" t="s">
        <v>286</v>
      </c>
      <c r="B5656" t="s">
        <v>733</v>
      </c>
      <c r="C5656">
        <v>67.75</v>
      </c>
      <c r="D5656">
        <v>67.8</v>
      </c>
      <c r="E5656">
        <v>66.55</v>
      </c>
      <c r="F5656">
        <v>67.45</v>
      </c>
      <c r="G5656">
        <v>426854</v>
      </c>
      <c r="H5656">
        <v>67.2667</v>
      </c>
    </row>
    <row r="5657" spans="1:8" x14ac:dyDescent="0.3">
      <c r="A5657" t="s">
        <v>286</v>
      </c>
      <c r="B5657" t="s">
        <v>734</v>
      </c>
      <c r="C5657">
        <v>67.599999999999994</v>
      </c>
      <c r="D5657">
        <v>69.150000000000006</v>
      </c>
      <c r="E5657">
        <v>67.599999999999994</v>
      </c>
      <c r="F5657">
        <v>68.3</v>
      </c>
      <c r="G5657">
        <v>821289</v>
      </c>
      <c r="H5657">
        <v>68.349999999999994</v>
      </c>
    </row>
    <row r="5658" spans="1:8" x14ac:dyDescent="0.3">
      <c r="A5658" t="s">
        <v>286</v>
      </c>
      <c r="B5658" t="s">
        <v>735</v>
      </c>
      <c r="C5658">
        <v>68.3</v>
      </c>
      <c r="D5658">
        <v>68.349999999999994</v>
      </c>
      <c r="E5658">
        <v>66.3</v>
      </c>
      <c r="F5658">
        <v>67.3</v>
      </c>
      <c r="G5658">
        <v>327942</v>
      </c>
      <c r="H5658">
        <v>67.316699999999997</v>
      </c>
    </row>
    <row r="5659" spans="1:8" x14ac:dyDescent="0.3">
      <c r="A5659" t="s">
        <v>565</v>
      </c>
      <c r="B5659" t="s">
        <v>696</v>
      </c>
      <c r="C5659">
        <v>77.599999999999994</v>
      </c>
      <c r="D5659">
        <v>78.05</v>
      </c>
      <c r="E5659">
        <v>75.95</v>
      </c>
      <c r="F5659">
        <v>77.95</v>
      </c>
      <c r="G5659">
        <v>241161</v>
      </c>
      <c r="H5659">
        <v>77.316699999999997</v>
      </c>
    </row>
    <row r="5660" spans="1:8" x14ac:dyDescent="0.3">
      <c r="A5660" t="s">
        <v>565</v>
      </c>
      <c r="B5660" t="s">
        <v>697</v>
      </c>
      <c r="C5660">
        <v>79.900000000000006</v>
      </c>
      <c r="D5660">
        <v>81.25</v>
      </c>
      <c r="E5660">
        <v>78.349999999999994</v>
      </c>
      <c r="F5660">
        <v>80.7</v>
      </c>
      <c r="G5660">
        <v>833853</v>
      </c>
      <c r="H5660">
        <v>80.099999999999994</v>
      </c>
    </row>
    <row r="5661" spans="1:8" x14ac:dyDescent="0.3">
      <c r="A5661" t="s">
        <v>565</v>
      </c>
      <c r="B5661" t="s">
        <v>698</v>
      </c>
      <c r="C5661">
        <v>80.7</v>
      </c>
      <c r="D5661">
        <v>81.900000000000006</v>
      </c>
      <c r="E5661">
        <v>79.5</v>
      </c>
      <c r="F5661">
        <v>80.5</v>
      </c>
      <c r="G5661">
        <v>317685</v>
      </c>
      <c r="H5661">
        <v>80.633300000000006</v>
      </c>
    </row>
    <row r="5662" spans="1:8" x14ac:dyDescent="0.3">
      <c r="A5662" t="s">
        <v>565</v>
      </c>
      <c r="B5662" t="s">
        <v>699</v>
      </c>
      <c r="C5662">
        <v>80.599999999999994</v>
      </c>
      <c r="D5662">
        <v>80.650000000000006</v>
      </c>
      <c r="E5662">
        <v>77.2</v>
      </c>
      <c r="F5662">
        <v>78.349999999999994</v>
      </c>
      <c r="G5662">
        <v>331297</v>
      </c>
      <c r="H5662">
        <v>78.7333</v>
      </c>
    </row>
    <row r="5663" spans="1:8" x14ac:dyDescent="0.3">
      <c r="A5663" t="s">
        <v>565</v>
      </c>
      <c r="B5663" t="s">
        <v>700</v>
      </c>
      <c r="C5663">
        <v>78.349999999999994</v>
      </c>
      <c r="D5663">
        <v>78.349999999999994</v>
      </c>
      <c r="E5663">
        <v>77.099999999999994</v>
      </c>
      <c r="F5663">
        <v>77.650000000000006</v>
      </c>
      <c r="G5663">
        <v>107164</v>
      </c>
      <c r="H5663">
        <v>77.7</v>
      </c>
    </row>
    <row r="5664" spans="1:8" x14ac:dyDescent="0.3">
      <c r="A5664" t="s">
        <v>565</v>
      </c>
      <c r="B5664" t="s">
        <v>77</v>
      </c>
      <c r="C5664">
        <v>77.3</v>
      </c>
      <c r="D5664">
        <v>80</v>
      </c>
      <c r="E5664">
        <v>75</v>
      </c>
      <c r="F5664">
        <v>80</v>
      </c>
      <c r="G5664">
        <v>244370</v>
      </c>
      <c r="H5664">
        <v>78.333299999999994</v>
      </c>
    </row>
    <row r="5665" spans="1:8" x14ac:dyDescent="0.3">
      <c r="A5665" t="s">
        <v>565</v>
      </c>
      <c r="B5665" t="s">
        <v>701</v>
      </c>
      <c r="C5665">
        <v>80</v>
      </c>
      <c r="D5665">
        <v>81.05</v>
      </c>
      <c r="E5665">
        <v>76.5</v>
      </c>
      <c r="F5665">
        <v>79.8</v>
      </c>
      <c r="G5665">
        <v>448905</v>
      </c>
      <c r="H5665">
        <v>79.116699999999994</v>
      </c>
    </row>
    <row r="5666" spans="1:8" x14ac:dyDescent="0.3">
      <c r="A5666" t="s">
        <v>565</v>
      </c>
      <c r="B5666" t="s">
        <v>702</v>
      </c>
      <c r="C5666">
        <v>79.8</v>
      </c>
      <c r="D5666">
        <v>80.099999999999994</v>
      </c>
      <c r="E5666">
        <v>78.25</v>
      </c>
      <c r="F5666">
        <v>78.5</v>
      </c>
      <c r="G5666">
        <v>308498</v>
      </c>
      <c r="H5666">
        <v>78.95</v>
      </c>
    </row>
    <row r="5667" spans="1:8" x14ac:dyDescent="0.3">
      <c r="A5667" t="s">
        <v>565</v>
      </c>
      <c r="B5667" t="s">
        <v>139</v>
      </c>
      <c r="C5667">
        <v>77.900000000000006</v>
      </c>
      <c r="D5667">
        <v>78.5</v>
      </c>
      <c r="E5667">
        <v>74.3</v>
      </c>
      <c r="F5667">
        <v>74.45</v>
      </c>
      <c r="G5667">
        <v>234304</v>
      </c>
      <c r="H5667">
        <v>75.75</v>
      </c>
    </row>
    <row r="5668" spans="1:8" x14ac:dyDescent="0.3">
      <c r="A5668" t="s">
        <v>565</v>
      </c>
      <c r="B5668" t="s">
        <v>156</v>
      </c>
      <c r="C5668">
        <v>74.45</v>
      </c>
      <c r="D5668">
        <v>75.2</v>
      </c>
      <c r="E5668">
        <v>71.45</v>
      </c>
      <c r="F5668">
        <v>73</v>
      </c>
      <c r="G5668">
        <v>185858</v>
      </c>
      <c r="H5668">
        <v>73.216700000000003</v>
      </c>
    </row>
    <row r="5669" spans="1:8" x14ac:dyDescent="0.3">
      <c r="A5669" t="s">
        <v>565</v>
      </c>
      <c r="B5669" t="s">
        <v>703</v>
      </c>
      <c r="C5669">
        <v>73.25</v>
      </c>
      <c r="D5669">
        <v>74.95</v>
      </c>
      <c r="E5669">
        <v>71.7</v>
      </c>
      <c r="F5669">
        <v>71.900000000000006</v>
      </c>
      <c r="G5669">
        <v>179073</v>
      </c>
      <c r="H5669">
        <v>72.849999999999994</v>
      </c>
    </row>
    <row r="5670" spans="1:8" x14ac:dyDescent="0.3">
      <c r="A5670" t="s">
        <v>565</v>
      </c>
      <c r="B5670" t="s">
        <v>223</v>
      </c>
      <c r="C5670">
        <v>72</v>
      </c>
      <c r="D5670">
        <v>74.5</v>
      </c>
      <c r="E5670">
        <v>71</v>
      </c>
      <c r="F5670">
        <v>71.650000000000006</v>
      </c>
      <c r="G5670">
        <v>236395</v>
      </c>
      <c r="H5670">
        <v>72.383300000000006</v>
      </c>
    </row>
    <row r="5671" spans="1:8" x14ac:dyDescent="0.3">
      <c r="A5671" t="s">
        <v>565</v>
      </c>
      <c r="B5671" t="s">
        <v>228</v>
      </c>
      <c r="C5671">
        <v>71.5</v>
      </c>
      <c r="D5671">
        <v>72.3</v>
      </c>
      <c r="E5671">
        <v>70.650000000000006</v>
      </c>
      <c r="F5671">
        <v>71.3</v>
      </c>
      <c r="G5671">
        <v>114826</v>
      </c>
      <c r="H5671">
        <v>71.416700000000006</v>
      </c>
    </row>
    <row r="5672" spans="1:8" x14ac:dyDescent="0.3">
      <c r="A5672" t="s">
        <v>565</v>
      </c>
      <c r="B5672" t="s">
        <v>704</v>
      </c>
      <c r="C5672">
        <v>72.099999999999994</v>
      </c>
      <c r="D5672">
        <v>72.099999999999994</v>
      </c>
      <c r="E5672">
        <v>70.349999999999994</v>
      </c>
      <c r="F5672">
        <v>70.45</v>
      </c>
      <c r="G5672">
        <v>149612</v>
      </c>
      <c r="H5672">
        <v>70.966700000000003</v>
      </c>
    </row>
    <row r="5673" spans="1:8" x14ac:dyDescent="0.3">
      <c r="A5673" t="s">
        <v>565</v>
      </c>
      <c r="B5673" t="s">
        <v>705</v>
      </c>
      <c r="C5673">
        <v>70.7</v>
      </c>
      <c r="D5673">
        <v>75.5</v>
      </c>
      <c r="E5673">
        <v>70.099999999999994</v>
      </c>
      <c r="F5673">
        <v>70.3</v>
      </c>
      <c r="G5673">
        <v>596548</v>
      </c>
      <c r="H5673">
        <v>71.966700000000003</v>
      </c>
    </row>
    <row r="5674" spans="1:8" x14ac:dyDescent="0.3">
      <c r="A5674" t="s">
        <v>565</v>
      </c>
      <c r="B5674" t="s">
        <v>706</v>
      </c>
      <c r="C5674">
        <v>70.7</v>
      </c>
      <c r="D5674">
        <v>74.150000000000006</v>
      </c>
      <c r="E5674">
        <v>70.7</v>
      </c>
      <c r="F5674">
        <v>73</v>
      </c>
      <c r="G5674">
        <v>489421</v>
      </c>
      <c r="H5674">
        <v>72.616699999999994</v>
      </c>
    </row>
    <row r="5675" spans="1:8" x14ac:dyDescent="0.3">
      <c r="A5675" t="s">
        <v>565</v>
      </c>
      <c r="B5675" t="s">
        <v>265</v>
      </c>
      <c r="C5675">
        <v>73</v>
      </c>
      <c r="D5675">
        <v>73</v>
      </c>
      <c r="E5675">
        <v>71.3</v>
      </c>
      <c r="F5675">
        <v>72.5</v>
      </c>
      <c r="G5675">
        <v>305325</v>
      </c>
      <c r="H5675">
        <v>72.2667</v>
      </c>
    </row>
    <row r="5676" spans="1:8" x14ac:dyDescent="0.3">
      <c r="A5676" t="s">
        <v>565</v>
      </c>
      <c r="B5676" t="s">
        <v>707</v>
      </c>
      <c r="C5676">
        <v>72.099999999999994</v>
      </c>
      <c r="D5676">
        <v>72.95</v>
      </c>
      <c r="E5676">
        <v>70.5</v>
      </c>
      <c r="F5676">
        <v>71.150000000000006</v>
      </c>
      <c r="G5676">
        <v>366837</v>
      </c>
      <c r="H5676">
        <v>71.533299999999997</v>
      </c>
    </row>
    <row r="5677" spans="1:8" x14ac:dyDescent="0.3">
      <c r="A5677" t="s">
        <v>565</v>
      </c>
      <c r="B5677" t="s">
        <v>271</v>
      </c>
      <c r="C5677">
        <v>71.150000000000006</v>
      </c>
      <c r="D5677">
        <v>71.8</v>
      </c>
      <c r="E5677">
        <v>70.650000000000006</v>
      </c>
      <c r="F5677">
        <v>71.05</v>
      </c>
      <c r="G5677">
        <v>357661</v>
      </c>
      <c r="H5677">
        <v>71.166700000000006</v>
      </c>
    </row>
    <row r="5678" spans="1:8" x14ac:dyDescent="0.3">
      <c r="A5678" t="s">
        <v>565</v>
      </c>
      <c r="B5678" t="s">
        <v>708</v>
      </c>
      <c r="C5678">
        <v>71.05</v>
      </c>
      <c r="D5678">
        <v>71.650000000000006</v>
      </c>
      <c r="E5678">
        <v>70.25</v>
      </c>
      <c r="F5678">
        <v>71.2</v>
      </c>
      <c r="G5678">
        <v>481021</v>
      </c>
      <c r="H5678">
        <v>71.033299999999997</v>
      </c>
    </row>
    <row r="5679" spans="1:8" x14ac:dyDescent="0.3">
      <c r="A5679" t="s">
        <v>565</v>
      </c>
      <c r="B5679" t="s">
        <v>709</v>
      </c>
      <c r="C5679">
        <v>72.099999999999994</v>
      </c>
      <c r="D5679">
        <v>75.400000000000006</v>
      </c>
      <c r="E5679">
        <v>72.099999999999994</v>
      </c>
      <c r="F5679">
        <v>74.3</v>
      </c>
      <c r="G5679">
        <v>552080</v>
      </c>
      <c r="H5679">
        <v>73.933300000000003</v>
      </c>
    </row>
    <row r="5680" spans="1:8" x14ac:dyDescent="0.3">
      <c r="A5680" t="s">
        <v>565</v>
      </c>
      <c r="B5680" t="s">
        <v>283</v>
      </c>
      <c r="C5680">
        <v>75</v>
      </c>
      <c r="D5680">
        <v>76.150000000000006</v>
      </c>
      <c r="E5680">
        <v>73.7</v>
      </c>
      <c r="F5680">
        <v>74.650000000000006</v>
      </c>
      <c r="G5680">
        <v>535899</v>
      </c>
      <c r="H5680">
        <v>74.833299999999994</v>
      </c>
    </row>
    <row r="5681" spans="1:8" x14ac:dyDescent="0.3">
      <c r="A5681" t="s">
        <v>565</v>
      </c>
      <c r="B5681" t="s">
        <v>290</v>
      </c>
      <c r="C5681">
        <v>75.25</v>
      </c>
      <c r="D5681">
        <v>75.599999999999994</v>
      </c>
      <c r="E5681">
        <v>73.599999999999994</v>
      </c>
      <c r="F5681">
        <v>74</v>
      </c>
      <c r="G5681">
        <v>261778</v>
      </c>
      <c r="H5681">
        <v>74.400000000000006</v>
      </c>
    </row>
    <row r="5682" spans="1:8" x14ac:dyDescent="0.3">
      <c r="A5682" t="s">
        <v>565</v>
      </c>
      <c r="B5682" t="s">
        <v>710</v>
      </c>
      <c r="C5682">
        <v>73.25</v>
      </c>
      <c r="D5682">
        <v>73.25</v>
      </c>
      <c r="E5682">
        <v>71.45</v>
      </c>
      <c r="F5682">
        <v>72</v>
      </c>
      <c r="G5682">
        <v>176314</v>
      </c>
      <c r="H5682">
        <v>72.2333</v>
      </c>
    </row>
    <row r="5683" spans="1:8" x14ac:dyDescent="0.3">
      <c r="A5683" t="s">
        <v>565</v>
      </c>
      <c r="B5683" t="s">
        <v>512</v>
      </c>
      <c r="C5683">
        <v>72.099999999999994</v>
      </c>
      <c r="D5683">
        <v>74.150000000000006</v>
      </c>
      <c r="E5683">
        <v>69.599999999999994</v>
      </c>
      <c r="F5683">
        <v>70.7</v>
      </c>
      <c r="G5683">
        <v>238664</v>
      </c>
      <c r="H5683">
        <v>71.4833</v>
      </c>
    </row>
    <row r="5684" spans="1:8" x14ac:dyDescent="0.3">
      <c r="A5684" t="s">
        <v>565</v>
      </c>
      <c r="B5684" t="s">
        <v>91</v>
      </c>
      <c r="C5684">
        <v>63.85</v>
      </c>
      <c r="D5684">
        <v>69.25</v>
      </c>
      <c r="E5684">
        <v>63.85</v>
      </c>
      <c r="F5684">
        <v>65.5</v>
      </c>
      <c r="G5684">
        <v>190643</v>
      </c>
      <c r="H5684">
        <v>66.2</v>
      </c>
    </row>
    <row r="5685" spans="1:8" x14ac:dyDescent="0.3">
      <c r="A5685" t="s">
        <v>565</v>
      </c>
      <c r="B5685" t="s">
        <v>93</v>
      </c>
      <c r="C5685">
        <v>65.8</v>
      </c>
      <c r="D5685">
        <v>66.45</v>
      </c>
      <c r="E5685">
        <v>63</v>
      </c>
      <c r="F5685">
        <v>63.15</v>
      </c>
      <c r="G5685">
        <v>200239</v>
      </c>
      <c r="H5685">
        <v>64.2</v>
      </c>
    </row>
    <row r="5686" spans="1:8" x14ac:dyDescent="0.3">
      <c r="A5686" t="s">
        <v>565</v>
      </c>
      <c r="B5686" t="s">
        <v>711</v>
      </c>
      <c r="C5686">
        <v>63.25</v>
      </c>
      <c r="D5686">
        <v>63.95</v>
      </c>
      <c r="E5686">
        <v>61.05</v>
      </c>
      <c r="F5686">
        <v>63.8</v>
      </c>
      <c r="G5686">
        <v>154539</v>
      </c>
      <c r="H5686">
        <v>62.933300000000003</v>
      </c>
    </row>
    <row r="5687" spans="1:8" x14ac:dyDescent="0.3">
      <c r="A5687" t="s">
        <v>565</v>
      </c>
      <c r="B5687" t="s">
        <v>712</v>
      </c>
      <c r="C5687">
        <v>64</v>
      </c>
      <c r="D5687">
        <v>66.150000000000006</v>
      </c>
      <c r="E5687">
        <v>64</v>
      </c>
      <c r="F5687">
        <v>65.7</v>
      </c>
      <c r="G5687">
        <v>312768</v>
      </c>
      <c r="H5687">
        <v>65.283299999999997</v>
      </c>
    </row>
    <row r="5688" spans="1:8" x14ac:dyDescent="0.3">
      <c r="A5688" t="s">
        <v>565</v>
      </c>
      <c r="B5688" t="s">
        <v>162</v>
      </c>
      <c r="C5688">
        <v>65.95</v>
      </c>
      <c r="D5688">
        <v>69.099999999999994</v>
      </c>
      <c r="E5688">
        <v>65.05</v>
      </c>
      <c r="F5688">
        <v>67.150000000000006</v>
      </c>
      <c r="G5688">
        <v>538765</v>
      </c>
      <c r="H5688">
        <v>67.099999999999994</v>
      </c>
    </row>
    <row r="5689" spans="1:8" x14ac:dyDescent="0.3">
      <c r="A5689" t="s">
        <v>565</v>
      </c>
      <c r="B5689" t="s">
        <v>220</v>
      </c>
      <c r="C5689">
        <v>66</v>
      </c>
      <c r="D5689">
        <v>67.150000000000006</v>
      </c>
      <c r="E5689">
        <v>63.75</v>
      </c>
      <c r="F5689">
        <v>66</v>
      </c>
      <c r="G5689">
        <v>304615</v>
      </c>
      <c r="H5689">
        <v>65.633300000000006</v>
      </c>
    </row>
    <row r="5690" spans="1:8" x14ac:dyDescent="0.3">
      <c r="A5690" t="s">
        <v>565</v>
      </c>
      <c r="B5690" t="s">
        <v>713</v>
      </c>
      <c r="C5690">
        <v>66.25</v>
      </c>
      <c r="D5690">
        <v>72.599999999999994</v>
      </c>
      <c r="E5690">
        <v>66.25</v>
      </c>
      <c r="F5690">
        <v>72.599999999999994</v>
      </c>
      <c r="G5690">
        <v>835113</v>
      </c>
      <c r="H5690">
        <v>70.4833</v>
      </c>
    </row>
    <row r="5691" spans="1:8" x14ac:dyDescent="0.3">
      <c r="A5691" t="s">
        <v>565</v>
      </c>
      <c r="B5691" t="s">
        <v>714</v>
      </c>
      <c r="C5691">
        <v>74.900000000000006</v>
      </c>
      <c r="D5691">
        <v>75.099999999999994</v>
      </c>
      <c r="E5691">
        <v>71.2</v>
      </c>
      <c r="F5691">
        <v>71.7</v>
      </c>
      <c r="G5691">
        <v>977749</v>
      </c>
      <c r="H5691">
        <v>72.666700000000006</v>
      </c>
    </row>
    <row r="5692" spans="1:8" x14ac:dyDescent="0.3">
      <c r="A5692" t="s">
        <v>565</v>
      </c>
      <c r="B5692" t="s">
        <v>715</v>
      </c>
      <c r="C5692">
        <v>71.599999999999994</v>
      </c>
      <c r="D5692">
        <v>71.7</v>
      </c>
      <c r="E5692">
        <v>69.349999999999994</v>
      </c>
      <c r="F5692">
        <v>70.650000000000006</v>
      </c>
      <c r="G5692">
        <v>352009</v>
      </c>
      <c r="H5692">
        <v>70.566699999999997</v>
      </c>
    </row>
    <row r="5693" spans="1:8" x14ac:dyDescent="0.3">
      <c r="A5693" t="s">
        <v>565</v>
      </c>
      <c r="B5693" t="s">
        <v>235</v>
      </c>
      <c r="C5693">
        <v>70.599999999999994</v>
      </c>
      <c r="D5693">
        <v>71.400000000000006</v>
      </c>
      <c r="E5693">
        <v>70.099999999999994</v>
      </c>
      <c r="F5693">
        <v>71.2</v>
      </c>
      <c r="G5693">
        <v>265139</v>
      </c>
      <c r="H5693">
        <v>70.900000000000006</v>
      </c>
    </row>
    <row r="5694" spans="1:8" x14ac:dyDescent="0.3">
      <c r="A5694" t="s">
        <v>565</v>
      </c>
      <c r="B5694" t="s">
        <v>259</v>
      </c>
      <c r="C5694">
        <v>71</v>
      </c>
      <c r="D5694">
        <v>72.05</v>
      </c>
      <c r="E5694">
        <v>70.25</v>
      </c>
      <c r="F5694">
        <v>71.8</v>
      </c>
      <c r="G5694">
        <v>661632</v>
      </c>
      <c r="H5694">
        <v>71.366699999999994</v>
      </c>
    </row>
    <row r="5695" spans="1:8" x14ac:dyDescent="0.3">
      <c r="A5695" t="s">
        <v>565</v>
      </c>
      <c r="B5695" t="s">
        <v>716</v>
      </c>
      <c r="C5695">
        <v>71.900000000000006</v>
      </c>
      <c r="D5695">
        <v>78.95</v>
      </c>
      <c r="E5695">
        <v>71.8</v>
      </c>
      <c r="F5695">
        <v>78.95</v>
      </c>
      <c r="G5695">
        <v>1799346</v>
      </c>
      <c r="H5695">
        <v>76.566699999999997</v>
      </c>
    </row>
    <row r="5696" spans="1:8" x14ac:dyDescent="0.3">
      <c r="A5696" t="s">
        <v>565</v>
      </c>
      <c r="B5696" t="s">
        <v>269</v>
      </c>
      <c r="C5696">
        <v>80</v>
      </c>
      <c r="D5696">
        <v>83.5</v>
      </c>
      <c r="E5696">
        <v>79.25</v>
      </c>
      <c r="F5696">
        <v>82</v>
      </c>
      <c r="G5696">
        <v>974090</v>
      </c>
      <c r="H5696">
        <v>81.583299999999994</v>
      </c>
    </row>
    <row r="5697" spans="1:8" x14ac:dyDescent="0.3">
      <c r="A5697" t="s">
        <v>565</v>
      </c>
      <c r="B5697" t="s">
        <v>282</v>
      </c>
      <c r="C5697">
        <v>81.55</v>
      </c>
      <c r="D5697">
        <v>83.9</v>
      </c>
      <c r="E5697">
        <v>80.5</v>
      </c>
      <c r="F5697">
        <v>82.9</v>
      </c>
      <c r="G5697">
        <v>254185</v>
      </c>
      <c r="H5697">
        <v>82.433300000000003</v>
      </c>
    </row>
    <row r="5698" spans="1:8" x14ac:dyDescent="0.3">
      <c r="A5698" t="s">
        <v>565</v>
      </c>
      <c r="B5698" t="s">
        <v>717</v>
      </c>
      <c r="C5698">
        <v>83.05</v>
      </c>
      <c r="D5698">
        <v>84.65</v>
      </c>
      <c r="E5698">
        <v>81.150000000000006</v>
      </c>
      <c r="F5698">
        <v>84.45</v>
      </c>
      <c r="G5698">
        <v>482484</v>
      </c>
      <c r="H5698">
        <v>83.416700000000006</v>
      </c>
    </row>
    <row r="5699" spans="1:8" x14ac:dyDescent="0.3">
      <c r="A5699" t="s">
        <v>565</v>
      </c>
      <c r="B5699" t="s">
        <v>285</v>
      </c>
      <c r="C5699">
        <v>85</v>
      </c>
      <c r="D5699">
        <v>85.65</v>
      </c>
      <c r="E5699">
        <v>81.5</v>
      </c>
      <c r="F5699">
        <v>82.5</v>
      </c>
      <c r="G5699">
        <v>578788</v>
      </c>
      <c r="H5699">
        <v>83.216700000000003</v>
      </c>
    </row>
    <row r="5700" spans="1:8" x14ac:dyDescent="0.3">
      <c r="A5700" t="s">
        <v>565</v>
      </c>
      <c r="B5700" t="s">
        <v>718</v>
      </c>
      <c r="C5700">
        <v>83.95</v>
      </c>
      <c r="D5700">
        <v>83.95</v>
      </c>
      <c r="E5700">
        <v>79.099999999999994</v>
      </c>
      <c r="F5700">
        <v>81.05</v>
      </c>
      <c r="G5700">
        <v>488424</v>
      </c>
      <c r="H5700">
        <v>81.366699999999994</v>
      </c>
    </row>
    <row r="5701" spans="1:8" x14ac:dyDescent="0.3">
      <c r="A5701" t="s">
        <v>565</v>
      </c>
      <c r="B5701" t="s">
        <v>291</v>
      </c>
      <c r="C5701">
        <v>80.400000000000006</v>
      </c>
      <c r="D5701">
        <v>81.7</v>
      </c>
      <c r="E5701">
        <v>79.849999999999994</v>
      </c>
      <c r="F5701">
        <v>80.2</v>
      </c>
      <c r="G5701">
        <v>382227</v>
      </c>
      <c r="H5701">
        <v>80.583299999999994</v>
      </c>
    </row>
    <row r="5702" spans="1:8" x14ac:dyDescent="0.3">
      <c r="A5702" t="s">
        <v>565</v>
      </c>
      <c r="B5702" t="s">
        <v>295</v>
      </c>
      <c r="C5702">
        <v>80</v>
      </c>
      <c r="D5702">
        <v>80.95</v>
      </c>
      <c r="E5702">
        <v>72.7</v>
      </c>
      <c r="F5702">
        <v>73.3</v>
      </c>
      <c r="G5702">
        <v>750259</v>
      </c>
      <c r="H5702">
        <v>75.650000000000006</v>
      </c>
    </row>
    <row r="5703" spans="1:8" x14ac:dyDescent="0.3">
      <c r="A5703" t="s">
        <v>565</v>
      </c>
      <c r="B5703" t="s">
        <v>298</v>
      </c>
      <c r="C5703">
        <v>73.45</v>
      </c>
      <c r="D5703">
        <v>74.2</v>
      </c>
      <c r="E5703">
        <v>71.7</v>
      </c>
      <c r="F5703">
        <v>72</v>
      </c>
      <c r="G5703">
        <v>226258</v>
      </c>
      <c r="H5703">
        <v>72.633300000000006</v>
      </c>
    </row>
    <row r="5704" spans="1:8" x14ac:dyDescent="0.3">
      <c r="A5704" t="s">
        <v>565</v>
      </c>
      <c r="B5704" t="s">
        <v>719</v>
      </c>
      <c r="C5704">
        <v>72.900000000000006</v>
      </c>
      <c r="D5704">
        <v>72.900000000000006</v>
      </c>
      <c r="E5704">
        <v>69.3</v>
      </c>
      <c r="F5704">
        <v>71.650000000000006</v>
      </c>
      <c r="G5704">
        <v>301784</v>
      </c>
      <c r="H5704">
        <v>71.283299999999997</v>
      </c>
    </row>
    <row r="5705" spans="1:8" x14ac:dyDescent="0.3">
      <c r="A5705" t="s">
        <v>565</v>
      </c>
      <c r="B5705" t="s">
        <v>720</v>
      </c>
      <c r="C5705">
        <v>71.7</v>
      </c>
      <c r="D5705">
        <v>73.95</v>
      </c>
      <c r="E5705">
        <v>70.650000000000006</v>
      </c>
      <c r="F5705">
        <v>73.349999999999994</v>
      </c>
      <c r="G5705">
        <v>473884</v>
      </c>
      <c r="H5705">
        <v>72.650000000000006</v>
      </c>
    </row>
    <row r="5706" spans="1:8" x14ac:dyDescent="0.3">
      <c r="A5706" t="s">
        <v>565</v>
      </c>
      <c r="B5706" t="s">
        <v>721</v>
      </c>
      <c r="C5706">
        <v>72.8</v>
      </c>
      <c r="D5706">
        <v>74.45</v>
      </c>
      <c r="E5706">
        <v>72</v>
      </c>
      <c r="F5706">
        <v>73.05</v>
      </c>
      <c r="G5706">
        <v>302529</v>
      </c>
      <c r="H5706">
        <v>73.166700000000006</v>
      </c>
    </row>
    <row r="5707" spans="1:8" x14ac:dyDescent="0.3">
      <c r="A5707" t="s">
        <v>565</v>
      </c>
      <c r="B5707" t="s">
        <v>96</v>
      </c>
      <c r="C5707">
        <v>73.05</v>
      </c>
      <c r="D5707">
        <v>73.849999999999994</v>
      </c>
      <c r="E5707">
        <v>71.8</v>
      </c>
      <c r="F5707">
        <v>72.900000000000006</v>
      </c>
      <c r="G5707">
        <v>289077</v>
      </c>
      <c r="H5707">
        <v>72.849999999999994</v>
      </c>
    </row>
    <row r="5708" spans="1:8" x14ac:dyDescent="0.3">
      <c r="A5708" t="s">
        <v>565</v>
      </c>
      <c r="B5708" t="s">
        <v>722</v>
      </c>
      <c r="C5708">
        <v>73.05</v>
      </c>
      <c r="D5708">
        <v>73.599999999999994</v>
      </c>
      <c r="E5708">
        <v>72.05</v>
      </c>
      <c r="F5708">
        <v>72.349999999999994</v>
      </c>
      <c r="G5708">
        <v>135329</v>
      </c>
      <c r="H5708">
        <v>72.666700000000006</v>
      </c>
    </row>
    <row r="5709" spans="1:8" x14ac:dyDescent="0.3">
      <c r="A5709" t="s">
        <v>565</v>
      </c>
      <c r="B5709" t="s">
        <v>164</v>
      </c>
      <c r="C5709">
        <v>72.3</v>
      </c>
      <c r="D5709">
        <v>72.650000000000006</v>
      </c>
      <c r="E5709">
        <v>69.349999999999994</v>
      </c>
      <c r="F5709">
        <v>69.349999999999994</v>
      </c>
      <c r="G5709">
        <v>167671</v>
      </c>
      <c r="H5709">
        <v>70.45</v>
      </c>
    </row>
    <row r="5710" spans="1:8" x14ac:dyDescent="0.3">
      <c r="A5710" t="s">
        <v>565</v>
      </c>
      <c r="B5710" t="s">
        <v>723</v>
      </c>
      <c r="C5710">
        <v>71.2</v>
      </c>
      <c r="D5710">
        <v>72.95</v>
      </c>
      <c r="E5710">
        <v>70.25</v>
      </c>
      <c r="F5710">
        <v>70.650000000000006</v>
      </c>
      <c r="G5710">
        <v>192025</v>
      </c>
      <c r="H5710">
        <v>71.283299999999997</v>
      </c>
    </row>
    <row r="5711" spans="1:8" x14ac:dyDescent="0.3">
      <c r="A5711" t="s">
        <v>565</v>
      </c>
      <c r="B5711" t="s">
        <v>724</v>
      </c>
      <c r="C5711">
        <v>70.099999999999994</v>
      </c>
      <c r="D5711">
        <v>71.2</v>
      </c>
      <c r="E5711">
        <v>69.7</v>
      </c>
      <c r="F5711">
        <v>71.05</v>
      </c>
      <c r="G5711">
        <v>163366</v>
      </c>
      <c r="H5711">
        <v>70.650000000000006</v>
      </c>
    </row>
    <row r="5712" spans="1:8" x14ac:dyDescent="0.3">
      <c r="A5712" t="s">
        <v>565</v>
      </c>
      <c r="B5712" t="s">
        <v>725</v>
      </c>
      <c r="C5712">
        <v>70.75</v>
      </c>
      <c r="D5712">
        <v>71.3</v>
      </c>
      <c r="E5712">
        <v>69.849999999999994</v>
      </c>
      <c r="F5712">
        <v>69.900000000000006</v>
      </c>
      <c r="G5712">
        <v>259232</v>
      </c>
      <c r="H5712">
        <v>70.349999999999994</v>
      </c>
    </row>
    <row r="5713" spans="1:8" x14ac:dyDescent="0.3">
      <c r="A5713" t="s">
        <v>565</v>
      </c>
      <c r="B5713" t="s">
        <v>242</v>
      </c>
      <c r="C5713">
        <v>69.75</v>
      </c>
      <c r="D5713">
        <v>70.25</v>
      </c>
      <c r="E5713">
        <v>67.95</v>
      </c>
      <c r="F5713">
        <v>69.25</v>
      </c>
      <c r="G5713">
        <v>149585</v>
      </c>
      <c r="H5713">
        <v>69.150000000000006</v>
      </c>
    </row>
    <row r="5714" spans="1:8" x14ac:dyDescent="0.3">
      <c r="A5714" t="s">
        <v>565</v>
      </c>
      <c r="B5714" t="s">
        <v>726</v>
      </c>
      <c r="C5714">
        <v>70</v>
      </c>
      <c r="D5714">
        <v>74.75</v>
      </c>
      <c r="E5714">
        <v>69.25</v>
      </c>
      <c r="F5714">
        <v>70.05</v>
      </c>
      <c r="G5714">
        <v>195066</v>
      </c>
      <c r="H5714">
        <v>71.349999999999994</v>
      </c>
    </row>
    <row r="5715" spans="1:8" x14ac:dyDescent="0.3">
      <c r="A5715" t="s">
        <v>565</v>
      </c>
      <c r="B5715" t="s">
        <v>727</v>
      </c>
      <c r="C5715">
        <v>70.150000000000006</v>
      </c>
      <c r="D5715">
        <v>72</v>
      </c>
      <c r="E5715">
        <v>70</v>
      </c>
      <c r="F5715">
        <v>71.3</v>
      </c>
      <c r="G5715">
        <v>287875</v>
      </c>
      <c r="H5715">
        <v>71.099999999999994</v>
      </c>
    </row>
    <row r="5716" spans="1:8" x14ac:dyDescent="0.3">
      <c r="A5716" t="s">
        <v>565</v>
      </c>
      <c r="B5716" t="s">
        <v>728</v>
      </c>
      <c r="C5716">
        <v>71.599999999999994</v>
      </c>
      <c r="D5716">
        <v>73.650000000000006</v>
      </c>
      <c r="E5716">
        <v>71.5</v>
      </c>
      <c r="F5716">
        <v>73.2</v>
      </c>
      <c r="G5716">
        <v>480274</v>
      </c>
      <c r="H5716">
        <v>72.783299999999997</v>
      </c>
    </row>
    <row r="5717" spans="1:8" x14ac:dyDescent="0.3">
      <c r="A5717" t="s">
        <v>565</v>
      </c>
      <c r="B5717" t="s">
        <v>729</v>
      </c>
      <c r="C5717">
        <v>73.3</v>
      </c>
      <c r="D5717">
        <v>76.5</v>
      </c>
      <c r="E5717">
        <v>72.95</v>
      </c>
      <c r="F5717">
        <v>76.400000000000006</v>
      </c>
      <c r="G5717">
        <v>366817</v>
      </c>
      <c r="H5717">
        <v>75.283299999999997</v>
      </c>
    </row>
    <row r="5718" spans="1:8" x14ac:dyDescent="0.3">
      <c r="A5718" t="s">
        <v>565</v>
      </c>
      <c r="B5718" t="s">
        <v>730</v>
      </c>
      <c r="C5718">
        <v>76.400000000000006</v>
      </c>
      <c r="D5718">
        <v>81.75</v>
      </c>
      <c r="E5718">
        <v>75.349999999999994</v>
      </c>
      <c r="F5718">
        <v>81</v>
      </c>
      <c r="G5718">
        <v>742625</v>
      </c>
      <c r="H5718">
        <v>79.366699999999994</v>
      </c>
    </row>
    <row r="5719" spans="1:8" x14ac:dyDescent="0.3">
      <c r="A5719" t="s">
        <v>565</v>
      </c>
      <c r="B5719" t="s">
        <v>731</v>
      </c>
      <c r="C5719">
        <v>81</v>
      </c>
      <c r="D5719">
        <v>82.7</v>
      </c>
      <c r="E5719">
        <v>80</v>
      </c>
      <c r="F5719">
        <v>82.25</v>
      </c>
      <c r="G5719">
        <v>589378</v>
      </c>
      <c r="H5719">
        <v>81.650000000000006</v>
      </c>
    </row>
    <row r="5720" spans="1:8" x14ac:dyDescent="0.3">
      <c r="A5720" t="s">
        <v>565</v>
      </c>
      <c r="B5720" t="s">
        <v>732</v>
      </c>
      <c r="C5720">
        <v>82.5</v>
      </c>
      <c r="D5720">
        <v>84.15</v>
      </c>
      <c r="E5720">
        <v>81.45</v>
      </c>
      <c r="F5720">
        <v>82.25</v>
      </c>
      <c r="G5720">
        <v>544169</v>
      </c>
      <c r="H5720">
        <v>82.616699999999994</v>
      </c>
    </row>
    <row r="5721" spans="1:8" x14ac:dyDescent="0.3">
      <c r="A5721" t="s">
        <v>565</v>
      </c>
      <c r="B5721" t="s">
        <v>733</v>
      </c>
      <c r="C5721">
        <v>82.75</v>
      </c>
      <c r="D5721">
        <v>88</v>
      </c>
      <c r="E5721">
        <v>81.75</v>
      </c>
      <c r="F5721">
        <v>88</v>
      </c>
      <c r="G5721">
        <v>485161</v>
      </c>
      <c r="H5721">
        <v>85.916700000000006</v>
      </c>
    </row>
    <row r="5722" spans="1:8" x14ac:dyDescent="0.3">
      <c r="A5722" t="s">
        <v>565</v>
      </c>
      <c r="B5722" t="s">
        <v>734</v>
      </c>
      <c r="C5722">
        <v>90.1</v>
      </c>
      <c r="D5722">
        <v>90.4</v>
      </c>
      <c r="E5722">
        <v>86.75</v>
      </c>
      <c r="F5722">
        <v>88.5</v>
      </c>
      <c r="G5722">
        <v>718761</v>
      </c>
      <c r="H5722">
        <v>88.55</v>
      </c>
    </row>
    <row r="5723" spans="1:8" x14ac:dyDescent="0.3">
      <c r="A5723" t="s">
        <v>565</v>
      </c>
      <c r="B5723" t="s">
        <v>735</v>
      </c>
      <c r="C5723">
        <v>88</v>
      </c>
      <c r="D5723">
        <v>90.7</v>
      </c>
      <c r="E5723">
        <v>87.5</v>
      </c>
      <c r="F5723">
        <v>88.9</v>
      </c>
      <c r="G5723">
        <v>315527</v>
      </c>
      <c r="H5723">
        <v>89.033299999999997</v>
      </c>
    </row>
    <row r="5724" spans="1:8" x14ac:dyDescent="0.3">
      <c r="A5724" t="s">
        <v>225</v>
      </c>
      <c r="B5724" t="s">
        <v>696</v>
      </c>
      <c r="C5724">
        <v>5.0999999999999996</v>
      </c>
      <c r="D5724">
        <v>5.18</v>
      </c>
      <c r="E5724">
        <v>5.03</v>
      </c>
      <c r="F5724">
        <v>5.16</v>
      </c>
      <c r="G5724">
        <v>1922209</v>
      </c>
      <c r="H5724">
        <v>5.1233000000000004</v>
      </c>
    </row>
    <row r="5725" spans="1:8" x14ac:dyDescent="0.3">
      <c r="A5725" t="s">
        <v>225</v>
      </c>
      <c r="B5725" t="s">
        <v>697</v>
      </c>
      <c r="C5725">
        <v>5.18</v>
      </c>
      <c r="D5725">
        <v>5.43</v>
      </c>
      <c r="E5725">
        <v>5.14</v>
      </c>
      <c r="F5725">
        <v>5.25</v>
      </c>
      <c r="G5725">
        <v>5359184</v>
      </c>
      <c r="H5725">
        <v>5.2732999999999999</v>
      </c>
    </row>
    <row r="5726" spans="1:8" x14ac:dyDescent="0.3">
      <c r="A5726" t="s">
        <v>225</v>
      </c>
      <c r="B5726" t="s">
        <v>698</v>
      </c>
      <c r="C5726">
        <v>5.25</v>
      </c>
      <c r="D5726">
        <v>5.28</v>
      </c>
      <c r="E5726">
        <v>5.15</v>
      </c>
      <c r="F5726">
        <v>5.15</v>
      </c>
      <c r="G5726">
        <v>2912210</v>
      </c>
      <c r="H5726">
        <v>5.1932999999999998</v>
      </c>
    </row>
    <row r="5727" spans="1:8" x14ac:dyDescent="0.3">
      <c r="A5727" t="s">
        <v>225</v>
      </c>
      <c r="B5727" t="s">
        <v>699</v>
      </c>
      <c r="C5727">
        <v>5.15</v>
      </c>
      <c r="D5727">
        <v>5.22</v>
      </c>
      <c r="E5727">
        <v>5.0999999999999996</v>
      </c>
      <c r="F5727">
        <v>5.13</v>
      </c>
      <c r="G5727">
        <v>2146170</v>
      </c>
      <c r="H5727">
        <v>5.15</v>
      </c>
    </row>
    <row r="5728" spans="1:8" x14ac:dyDescent="0.3">
      <c r="A5728" t="s">
        <v>225</v>
      </c>
      <c r="B5728" t="s">
        <v>700</v>
      </c>
      <c r="C5728">
        <v>5.14</v>
      </c>
      <c r="D5728">
        <v>5.24</v>
      </c>
      <c r="E5728">
        <v>5.0999999999999996</v>
      </c>
      <c r="F5728">
        <v>5.0999999999999996</v>
      </c>
      <c r="G5728">
        <v>2633532</v>
      </c>
      <c r="H5728">
        <v>5.1467000000000001</v>
      </c>
    </row>
    <row r="5729" spans="1:8" x14ac:dyDescent="0.3">
      <c r="A5729" t="s">
        <v>225</v>
      </c>
      <c r="B5729" t="s">
        <v>77</v>
      </c>
      <c r="C5729">
        <v>5.08</v>
      </c>
      <c r="D5729">
        <v>5.21</v>
      </c>
      <c r="E5729">
        <v>4.95</v>
      </c>
      <c r="F5729">
        <v>5.2</v>
      </c>
      <c r="G5729">
        <v>2180074</v>
      </c>
      <c r="H5729">
        <v>5.12</v>
      </c>
    </row>
    <row r="5730" spans="1:8" x14ac:dyDescent="0.3">
      <c r="A5730" t="s">
        <v>225</v>
      </c>
      <c r="B5730" t="s">
        <v>701</v>
      </c>
      <c r="C5730">
        <v>5.24</v>
      </c>
      <c r="D5730">
        <v>5.24</v>
      </c>
      <c r="E5730">
        <v>5.15</v>
      </c>
      <c r="F5730">
        <v>5.18</v>
      </c>
      <c r="G5730">
        <v>2541905</v>
      </c>
      <c r="H5730">
        <v>5.19</v>
      </c>
    </row>
    <row r="5731" spans="1:8" x14ac:dyDescent="0.3">
      <c r="A5731" t="s">
        <v>225</v>
      </c>
      <c r="B5731" t="s">
        <v>702</v>
      </c>
      <c r="C5731">
        <v>5.18</v>
      </c>
      <c r="D5731">
        <v>5.29</v>
      </c>
      <c r="E5731">
        <v>5.14</v>
      </c>
      <c r="F5731">
        <v>5.22</v>
      </c>
      <c r="G5731">
        <v>3085570</v>
      </c>
      <c r="H5731">
        <v>5.2167000000000003</v>
      </c>
    </row>
    <row r="5732" spans="1:8" x14ac:dyDescent="0.3">
      <c r="A5732" t="s">
        <v>225</v>
      </c>
      <c r="B5732" t="s">
        <v>139</v>
      </c>
      <c r="C5732">
        <v>5.22</v>
      </c>
      <c r="D5732">
        <v>5.22</v>
      </c>
      <c r="E5732">
        <v>5.04</v>
      </c>
      <c r="F5732">
        <v>5.05</v>
      </c>
      <c r="G5732">
        <v>2402037</v>
      </c>
      <c r="H5732">
        <v>5.1032999999999999</v>
      </c>
    </row>
    <row r="5733" spans="1:8" x14ac:dyDescent="0.3">
      <c r="A5733" t="s">
        <v>225</v>
      </c>
      <c r="B5733" t="s">
        <v>156</v>
      </c>
      <c r="C5733">
        <v>5.03</v>
      </c>
      <c r="D5733">
        <v>5.0599999999999996</v>
      </c>
      <c r="E5733">
        <v>4.9400000000000004</v>
      </c>
      <c r="F5733">
        <v>4.99</v>
      </c>
      <c r="G5733">
        <v>1819020</v>
      </c>
      <c r="H5733">
        <v>4.9966999999999997</v>
      </c>
    </row>
    <row r="5734" spans="1:8" x14ac:dyDescent="0.3">
      <c r="A5734" t="s">
        <v>225</v>
      </c>
      <c r="B5734" t="s">
        <v>703</v>
      </c>
      <c r="C5734">
        <v>5.04</v>
      </c>
      <c r="D5734">
        <v>5.25</v>
      </c>
      <c r="E5734">
        <v>5.04</v>
      </c>
      <c r="F5734">
        <v>5.25</v>
      </c>
      <c r="G5734">
        <v>1551672</v>
      </c>
      <c r="H5734">
        <v>5.18</v>
      </c>
    </row>
    <row r="5735" spans="1:8" x14ac:dyDescent="0.3">
      <c r="A5735" t="s">
        <v>225</v>
      </c>
      <c r="B5735" t="s">
        <v>223</v>
      </c>
      <c r="C5735">
        <v>5.24</v>
      </c>
      <c r="D5735">
        <v>5.25</v>
      </c>
      <c r="E5735">
        <v>5.16</v>
      </c>
      <c r="F5735">
        <v>5.17</v>
      </c>
      <c r="G5735">
        <v>1788794</v>
      </c>
      <c r="H5735">
        <v>5.1932999999999998</v>
      </c>
    </row>
    <row r="5736" spans="1:8" x14ac:dyDescent="0.3">
      <c r="A5736" t="s">
        <v>225</v>
      </c>
      <c r="B5736" t="s">
        <v>228</v>
      </c>
      <c r="C5736">
        <v>5.16</v>
      </c>
      <c r="D5736">
        <v>5.21</v>
      </c>
      <c r="E5736">
        <v>5.04</v>
      </c>
      <c r="F5736">
        <v>5.12</v>
      </c>
      <c r="G5736">
        <v>1225445</v>
      </c>
      <c r="H5736">
        <v>5.1233000000000004</v>
      </c>
    </row>
    <row r="5737" spans="1:8" x14ac:dyDescent="0.3">
      <c r="A5737" t="s">
        <v>225</v>
      </c>
      <c r="B5737" t="s">
        <v>704</v>
      </c>
      <c r="C5737">
        <v>5.16</v>
      </c>
      <c r="D5737">
        <v>5.28</v>
      </c>
      <c r="E5737">
        <v>5.15</v>
      </c>
      <c r="F5737">
        <v>5.2</v>
      </c>
      <c r="G5737">
        <v>2864692</v>
      </c>
      <c r="H5737">
        <v>5.21</v>
      </c>
    </row>
    <row r="5738" spans="1:8" x14ac:dyDescent="0.3">
      <c r="A5738" t="s">
        <v>225</v>
      </c>
      <c r="B5738" t="s">
        <v>705</v>
      </c>
      <c r="C5738">
        <v>5.21</v>
      </c>
      <c r="D5738">
        <v>5.27</v>
      </c>
      <c r="E5738">
        <v>5.18</v>
      </c>
      <c r="F5738">
        <v>5.24</v>
      </c>
      <c r="G5738">
        <v>1685534</v>
      </c>
      <c r="H5738">
        <v>5.23</v>
      </c>
    </row>
    <row r="5739" spans="1:8" x14ac:dyDescent="0.3">
      <c r="A5739" t="s">
        <v>225</v>
      </c>
      <c r="B5739" t="s">
        <v>706</v>
      </c>
      <c r="C5739">
        <v>5.32</v>
      </c>
      <c r="D5739">
        <v>5.42</v>
      </c>
      <c r="E5739">
        <v>5.27</v>
      </c>
      <c r="F5739">
        <v>5.39</v>
      </c>
      <c r="G5739">
        <v>3835078</v>
      </c>
      <c r="H5739">
        <v>5.36</v>
      </c>
    </row>
    <row r="5740" spans="1:8" x14ac:dyDescent="0.3">
      <c r="A5740" t="s">
        <v>225</v>
      </c>
      <c r="B5740" t="s">
        <v>265</v>
      </c>
      <c r="C5740">
        <v>5.34</v>
      </c>
      <c r="D5740">
        <v>5.39</v>
      </c>
      <c r="E5740">
        <v>5.25</v>
      </c>
      <c r="F5740">
        <v>5.28</v>
      </c>
      <c r="G5740">
        <v>3927954</v>
      </c>
      <c r="H5740">
        <v>5.3067000000000002</v>
      </c>
    </row>
    <row r="5741" spans="1:8" x14ac:dyDescent="0.3">
      <c r="A5741" t="s">
        <v>225</v>
      </c>
      <c r="B5741" t="s">
        <v>707</v>
      </c>
      <c r="C5741">
        <v>5.28</v>
      </c>
      <c r="D5741">
        <v>5.33</v>
      </c>
      <c r="E5741">
        <v>5.1100000000000003</v>
      </c>
      <c r="F5741">
        <v>5.1100000000000003</v>
      </c>
      <c r="G5741">
        <v>3621026</v>
      </c>
      <c r="H5741">
        <v>5.1833</v>
      </c>
    </row>
    <row r="5742" spans="1:8" x14ac:dyDescent="0.3">
      <c r="A5742" t="s">
        <v>225</v>
      </c>
      <c r="B5742" t="s">
        <v>271</v>
      </c>
      <c r="C5742">
        <v>5.12</v>
      </c>
      <c r="D5742">
        <v>5.18</v>
      </c>
      <c r="E5742">
        <v>4.8499999999999996</v>
      </c>
      <c r="F5742">
        <v>4.8499999999999996</v>
      </c>
      <c r="G5742">
        <v>4978187</v>
      </c>
      <c r="H5742">
        <v>4.96</v>
      </c>
    </row>
    <row r="5743" spans="1:8" x14ac:dyDescent="0.3">
      <c r="A5743" t="s">
        <v>225</v>
      </c>
      <c r="B5743" t="s">
        <v>708</v>
      </c>
      <c r="C5743">
        <v>4.84</v>
      </c>
      <c r="D5743">
        <v>4.93</v>
      </c>
      <c r="E5743">
        <v>4.8099999999999996</v>
      </c>
      <c r="F5743">
        <v>4.8499999999999996</v>
      </c>
      <c r="G5743">
        <v>2483575</v>
      </c>
      <c r="H5743">
        <v>4.8632999999999997</v>
      </c>
    </row>
    <row r="5744" spans="1:8" x14ac:dyDescent="0.3">
      <c r="A5744" t="s">
        <v>225</v>
      </c>
      <c r="B5744" t="s">
        <v>709</v>
      </c>
      <c r="C5744">
        <v>4.8899999999999997</v>
      </c>
      <c r="D5744">
        <v>4.96</v>
      </c>
      <c r="E5744">
        <v>4.78</v>
      </c>
      <c r="F5744">
        <v>4.8099999999999996</v>
      </c>
      <c r="G5744">
        <v>2049553</v>
      </c>
      <c r="H5744">
        <v>4.8499999999999996</v>
      </c>
    </row>
    <row r="5745" spans="1:8" x14ac:dyDescent="0.3">
      <c r="A5745" t="s">
        <v>225</v>
      </c>
      <c r="B5745" t="s">
        <v>283</v>
      </c>
      <c r="C5745">
        <v>4.87</v>
      </c>
      <c r="D5745">
        <v>4.87</v>
      </c>
      <c r="E5745">
        <v>4.71</v>
      </c>
      <c r="F5745">
        <v>4.75</v>
      </c>
      <c r="G5745">
        <v>1602978</v>
      </c>
      <c r="H5745">
        <v>4.7766999999999999</v>
      </c>
    </row>
    <row r="5746" spans="1:8" x14ac:dyDescent="0.3">
      <c r="A5746" t="s">
        <v>225</v>
      </c>
      <c r="B5746" t="s">
        <v>290</v>
      </c>
      <c r="C5746">
        <v>4.76</v>
      </c>
      <c r="D5746">
        <v>4.7699999999999996</v>
      </c>
      <c r="E5746">
        <v>4.62</v>
      </c>
      <c r="F5746">
        <v>4.7</v>
      </c>
      <c r="G5746">
        <v>2609441</v>
      </c>
      <c r="H5746">
        <v>4.6966999999999999</v>
      </c>
    </row>
    <row r="5747" spans="1:8" x14ac:dyDescent="0.3">
      <c r="A5747" t="s">
        <v>225</v>
      </c>
      <c r="B5747" t="s">
        <v>710</v>
      </c>
      <c r="C5747">
        <v>4.72</v>
      </c>
      <c r="D5747">
        <v>4.8099999999999996</v>
      </c>
      <c r="E5747">
        <v>4.62</v>
      </c>
      <c r="F5747">
        <v>4.6500000000000004</v>
      </c>
      <c r="G5747">
        <v>2857682</v>
      </c>
      <c r="H5747">
        <v>4.6932999999999998</v>
      </c>
    </row>
    <row r="5748" spans="1:8" x14ac:dyDescent="0.3">
      <c r="A5748" t="s">
        <v>225</v>
      </c>
      <c r="B5748" t="s">
        <v>512</v>
      </c>
      <c r="C5748">
        <v>4.74</v>
      </c>
      <c r="D5748">
        <v>4.74</v>
      </c>
      <c r="E5748">
        <v>4.5599999999999996</v>
      </c>
      <c r="F5748">
        <v>4.5999999999999996</v>
      </c>
      <c r="G5748">
        <v>1606650</v>
      </c>
      <c r="H5748">
        <v>4.6333000000000002</v>
      </c>
    </row>
    <row r="5749" spans="1:8" x14ac:dyDescent="0.3">
      <c r="A5749" t="s">
        <v>225</v>
      </c>
      <c r="B5749" t="s">
        <v>91</v>
      </c>
      <c r="C5749">
        <v>4.49</v>
      </c>
      <c r="D5749">
        <v>4.49</v>
      </c>
      <c r="E5749">
        <v>4.2699999999999996</v>
      </c>
      <c r="F5749">
        <v>4.33</v>
      </c>
      <c r="G5749">
        <v>3867270</v>
      </c>
      <c r="H5749">
        <v>4.3632999999999997</v>
      </c>
    </row>
    <row r="5750" spans="1:8" x14ac:dyDescent="0.3">
      <c r="A5750" t="s">
        <v>225</v>
      </c>
      <c r="B5750" t="s">
        <v>93</v>
      </c>
      <c r="C5750">
        <v>4.45</v>
      </c>
      <c r="D5750">
        <v>4.45</v>
      </c>
      <c r="E5750">
        <v>4.3099999999999996</v>
      </c>
      <c r="F5750">
        <v>4.32</v>
      </c>
      <c r="G5750">
        <v>1728075</v>
      </c>
      <c r="H5750">
        <v>4.3600000000000003</v>
      </c>
    </row>
    <row r="5751" spans="1:8" x14ac:dyDescent="0.3">
      <c r="A5751" t="s">
        <v>225</v>
      </c>
      <c r="B5751" t="s">
        <v>711</v>
      </c>
      <c r="C5751">
        <v>4.3600000000000003</v>
      </c>
      <c r="D5751">
        <v>4.47</v>
      </c>
      <c r="E5751">
        <v>4.3099999999999996</v>
      </c>
      <c r="F5751">
        <v>4.33</v>
      </c>
      <c r="G5751">
        <v>2087161</v>
      </c>
      <c r="H5751">
        <v>4.37</v>
      </c>
    </row>
    <row r="5752" spans="1:8" x14ac:dyDescent="0.3">
      <c r="A5752" t="s">
        <v>225</v>
      </c>
      <c r="B5752" t="s">
        <v>712</v>
      </c>
      <c r="C5752">
        <v>4.41</v>
      </c>
      <c r="D5752">
        <v>4.54</v>
      </c>
      <c r="E5752">
        <v>4.38</v>
      </c>
      <c r="F5752">
        <v>4.45</v>
      </c>
      <c r="G5752">
        <v>1669884</v>
      </c>
      <c r="H5752">
        <v>4.4566999999999997</v>
      </c>
    </row>
    <row r="5753" spans="1:8" x14ac:dyDescent="0.3">
      <c r="A5753" t="s">
        <v>225</v>
      </c>
      <c r="B5753" t="s">
        <v>162</v>
      </c>
      <c r="C5753">
        <v>4.46</v>
      </c>
      <c r="D5753">
        <v>4.5</v>
      </c>
      <c r="E5753">
        <v>4.34</v>
      </c>
      <c r="F5753">
        <v>4.37</v>
      </c>
      <c r="G5753">
        <v>1034760</v>
      </c>
      <c r="H5753">
        <v>4.4032999999999998</v>
      </c>
    </row>
    <row r="5754" spans="1:8" x14ac:dyDescent="0.3">
      <c r="A5754" t="s">
        <v>225</v>
      </c>
      <c r="B5754" t="s">
        <v>220</v>
      </c>
      <c r="C5754">
        <v>4.32</v>
      </c>
      <c r="D5754">
        <v>4.3499999999999996</v>
      </c>
      <c r="E5754">
        <v>4.18</v>
      </c>
      <c r="F5754">
        <v>4.26</v>
      </c>
      <c r="G5754">
        <v>3550929</v>
      </c>
      <c r="H5754">
        <v>4.2633000000000001</v>
      </c>
    </row>
    <row r="5755" spans="1:8" x14ac:dyDescent="0.3">
      <c r="A5755" t="s">
        <v>225</v>
      </c>
      <c r="B5755" t="s">
        <v>713</v>
      </c>
      <c r="C5755">
        <v>4.32</v>
      </c>
      <c r="D5755">
        <v>4.37</v>
      </c>
      <c r="E5755">
        <v>4.18</v>
      </c>
      <c r="F5755">
        <v>4.24</v>
      </c>
      <c r="G5755">
        <v>9537774</v>
      </c>
      <c r="H5755">
        <v>4.2633000000000001</v>
      </c>
    </row>
    <row r="5756" spans="1:8" x14ac:dyDescent="0.3">
      <c r="A5756" t="s">
        <v>225</v>
      </c>
      <c r="B5756" t="s">
        <v>714</v>
      </c>
      <c r="C5756">
        <v>4.2300000000000004</v>
      </c>
      <c r="D5756">
        <v>4.25</v>
      </c>
      <c r="E5756">
        <v>4.0599999999999996</v>
      </c>
      <c r="F5756">
        <v>4.1100000000000003</v>
      </c>
      <c r="G5756">
        <v>5183006</v>
      </c>
      <c r="H5756">
        <v>4.1399999999999997</v>
      </c>
    </row>
    <row r="5757" spans="1:8" x14ac:dyDescent="0.3">
      <c r="A5757" t="s">
        <v>225</v>
      </c>
      <c r="B5757" t="s">
        <v>715</v>
      </c>
      <c r="C5757">
        <v>3.98</v>
      </c>
      <c r="D5757">
        <v>4.07</v>
      </c>
      <c r="E5757">
        <v>3.84</v>
      </c>
      <c r="F5757">
        <v>3.93</v>
      </c>
      <c r="G5757">
        <v>10510380</v>
      </c>
      <c r="H5757">
        <v>3.9466999999999999</v>
      </c>
    </row>
    <row r="5758" spans="1:8" x14ac:dyDescent="0.3">
      <c r="A5758" t="s">
        <v>225</v>
      </c>
      <c r="B5758" t="s">
        <v>235</v>
      </c>
      <c r="C5758">
        <v>3.92</v>
      </c>
      <c r="D5758">
        <v>3.92</v>
      </c>
      <c r="E5758">
        <v>3.8</v>
      </c>
      <c r="F5758">
        <v>3.85</v>
      </c>
      <c r="G5758">
        <v>4442188</v>
      </c>
      <c r="H5758">
        <v>3.8567</v>
      </c>
    </row>
    <row r="5759" spans="1:8" x14ac:dyDescent="0.3">
      <c r="A5759" t="s">
        <v>225</v>
      </c>
      <c r="B5759" t="s">
        <v>259</v>
      </c>
      <c r="C5759">
        <v>3.89</v>
      </c>
      <c r="D5759">
        <v>4.16</v>
      </c>
      <c r="E5759">
        <v>3.86</v>
      </c>
      <c r="F5759">
        <v>3.97</v>
      </c>
      <c r="G5759">
        <v>4432078</v>
      </c>
      <c r="H5759">
        <v>3.9967000000000001</v>
      </c>
    </row>
    <row r="5760" spans="1:8" x14ac:dyDescent="0.3">
      <c r="A5760" t="s">
        <v>225</v>
      </c>
      <c r="B5760" t="s">
        <v>716</v>
      </c>
      <c r="C5760">
        <v>4.0199999999999996</v>
      </c>
      <c r="D5760">
        <v>4.03</v>
      </c>
      <c r="E5760">
        <v>3.83</v>
      </c>
      <c r="F5760">
        <v>3.9</v>
      </c>
      <c r="G5760">
        <v>3396401</v>
      </c>
      <c r="H5760">
        <v>3.92</v>
      </c>
    </row>
    <row r="5761" spans="1:8" x14ac:dyDescent="0.3">
      <c r="A5761" t="s">
        <v>225</v>
      </c>
      <c r="B5761" t="s">
        <v>269</v>
      </c>
      <c r="C5761">
        <v>3.91</v>
      </c>
      <c r="D5761">
        <v>3.97</v>
      </c>
      <c r="E5761">
        <v>3.87</v>
      </c>
      <c r="F5761">
        <v>3.88</v>
      </c>
      <c r="G5761">
        <v>1965819</v>
      </c>
      <c r="H5761">
        <v>3.9066999999999998</v>
      </c>
    </row>
    <row r="5762" spans="1:8" x14ac:dyDescent="0.3">
      <c r="A5762" t="s">
        <v>225</v>
      </c>
      <c r="B5762" t="s">
        <v>282</v>
      </c>
      <c r="C5762">
        <v>3.88</v>
      </c>
      <c r="D5762">
        <v>3.96</v>
      </c>
      <c r="E5762">
        <v>3.86</v>
      </c>
      <c r="F5762">
        <v>3.93</v>
      </c>
      <c r="G5762">
        <v>924288</v>
      </c>
      <c r="H5762">
        <v>3.9167000000000001</v>
      </c>
    </row>
    <row r="5763" spans="1:8" x14ac:dyDescent="0.3">
      <c r="A5763" t="s">
        <v>225</v>
      </c>
      <c r="B5763" t="s">
        <v>717</v>
      </c>
      <c r="C5763">
        <v>3.91</v>
      </c>
      <c r="D5763">
        <v>3.92</v>
      </c>
      <c r="E5763">
        <v>3.8</v>
      </c>
      <c r="F5763">
        <v>3.9</v>
      </c>
      <c r="G5763">
        <v>4152032</v>
      </c>
      <c r="H5763">
        <v>3.8733</v>
      </c>
    </row>
    <row r="5764" spans="1:8" x14ac:dyDescent="0.3">
      <c r="A5764" t="s">
        <v>225</v>
      </c>
      <c r="B5764" t="s">
        <v>285</v>
      </c>
      <c r="C5764">
        <v>3.9</v>
      </c>
      <c r="D5764">
        <v>3.91</v>
      </c>
      <c r="E5764">
        <v>3.8</v>
      </c>
      <c r="F5764">
        <v>3.81</v>
      </c>
      <c r="G5764">
        <v>3485681</v>
      </c>
      <c r="H5764">
        <v>3.84</v>
      </c>
    </row>
    <row r="5765" spans="1:8" x14ac:dyDescent="0.3">
      <c r="A5765" t="s">
        <v>225</v>
      </c>
      <c r="B5765" t="s">
        <v>718</v>
      </c>
      <c r="C5765">
        <v>3.85</v>
      </c>
      <c r="D5765">
        <v>3.85</v>
      </c>
      <c r="E5765">
        <v>3.71</v>
      </c>
      <c r="F5765">
        <v>3.73</v>
      </c>
      <c r="G5765">
        <v>3586569</v>
      </c>
      <c r="H5765">
        <v>3.7633000000000001</v>
      </c>
    </row>
    <row r="5766" spans="1:8" x14ac:dyDescent="0.3">
      <c r="A5766" t="s">
        <v>225</v>
      </c>
      <c r="B5766" t="s">
        <v>291</v>
      </c>
      <c r="C5766">
        <v>3.72</v>
      </c>
      <c r="D5766">
        <v>3.79</v>
      </c>
      <c r="E5766">
        <v>3.64</v>
      </c>
      <c r="F5766">
        <v>3.72</v>
      </c>
      <c r="G5766">
        <v>4692644</v>
      </c>
      <c r="H5766">
        <v>3.7166999999999999</v>
      </c>
    </row>
    <row r="5767" spans="1:8" x14ac:dyDescent="0.3">
      <c r="A5767" t="s">
        <v>225</v>
      </c>
      <c r="B5767" t="s">
        <v>295</v>
      </c>
      <c r="C5767">
        <v>3.75</v>
      </c>
      <c r="D5767">
        <v>3.76</v>
      </c>
      <c r="E5767">
        <v>3.51</v>
      </c>
      <c r="F5767">
        <v>3.53</v>
      </c>
      <c r="G5767">
        <v>5310819</v>
      </c>
      <c r="H5767">
        <v>3.6</v>
      </c>
    </row>
    <row r="5768" spans="1:8" x14ac:dyDescent="0.3">
      <c r="A5768" t="s">
        <v>225</v>
      </c>
      <c r="B5768" t="s">
        <v>298</v>
      </c>
      <c r="C5768">
        <v>3.53</v>
      </c>
      <c r="D5768">
        <v>3.55</v>
      </c>
      <c r="E5768">
        <v>3.45</v>
      </c>
      <c r="F5768">
        <v>3.53</v>
      </c>
      <c r="G5768">
        <v>3272213</v>
      </c>
      <c r="H5768">
        <v>3.51</v>
      </c>
    </row>
    <row r="5769" spans="1:8" x14ac:dyDescent="0.3">
      <c r="A5769" t="s">
        <v>225</v>
      </c>
      <c r="B5769" t="s">
        <v>719</v>
      </c>
      <c r="C5769">
        <v>3.55</v>
      </c>
      <c r="D5769">
        <v>3.58</v>
      </c>
      <c r="E5769">
        <v>3.51</v>
      </c>
      <c r="F5769">
        <v>3.54</v>
      </c>
      <c r="G5769">
        <v>2642163</v>
      </c>
      <c r="H5769">
        <v>3.5432999999999999</v>
      </c>
    </row>
    <row r="5770" spans="1:8" x14ac:dyDescent="0.3">
      <c r="A5770" t="s">
        <v>225</v>
      </c>
      <c r="B5770" t="s">
        <v>720</v>
      </c>
      <c r="C5770">
        <v>3.59</v>
      </c>
      <c r="D5770">
        <v>3.74</v>
      </c>
      <c r="E5770">
        <v>3.58</v>
      </c>
      <c r="F5770">
        <v>3.74</v>
      </c>
      <c r="G5770">
        <v>3548906</v>
      </c>
      <c r="H5770">
        <v>3.6867000000000001</v>
      </c>
    </row>
    <row r="5771" spans="1:8" x14ac:dyDescent="0.3">
      <c r="A5771" t="s">
        <v>225</v>
      </c>
      <c r="B5771" t="s">
        <v>721</v>
      </c>
      <c r="C5771">
        <v>3.72</v>
      </c>
      <c r="D5771">
        <v>3.93</v>
      </c>
      <c r="E5771">
        <v>3.64</v>
      </c>
      <c r="F5771">
        <v>3.71</v>
      </c>
      <c r="G5771">
        <v>9915837</v>
      </c>
      <c r="H5771">
        <v>3.76</v>
      </c>
    </row>
    <row r="5772" spans="1:8" x14ac:dyDescent="0.3">
      <c r="A5772" t="s">
        <v>225</v>
      </c>
      <c r="B5772" t="s">
        <v>96</v>
      </c>
      <c r="C5772">
        <v>3.71</v>
      </c>
      <c r="D5772">
        <v>4.08</v>
      </c>
      <c r="E5772">
        <v>3.7</v>
      </c>
      <c r="F5772">
        <v>3.77</v>
      </c>
      <c r="G5772">
        <v>24286790</v>
      </c>
      <c r="H5772">
        <v>3.85</v>
      </c>
    </row>
    <row r="5773" spans="1:8" x14ac:dyDescent="0.3">
      <c r="A5773" t="s">
        <v>225</v>
      </c>
      <c r="B5773" t="s">
        <v>722</v>
      </c>
      <c r="C5773">
        <v>3.8</v>
      </c>
      <c r="D5773">
        <v>3.94</v>
      </c>
      <c r="E5773">
        <v>3.77</v>
      </c>
      <c r="F5773">
        <v>3.92</v>
      </c>
      <c r="G5773">
        <v>5670211</v>
      </c>
      <c r="H5773">
        <v>3.8767</v>
      </c>
    </row>
    <row r="5774" spans="1:8" x14ac:dyDescent="0.3">
      <c r="A5774" t="s">
        <v>225</v>
      </c>
      <c r="B5774" t="s">
        <v>164</v>
      </c>
      <c r="C5774">
        <v>4.3099999999999996</v>
      </c>
      <c r="D5774">
        <v>4.3099999999999996</v>
      </c>
      <c r="E5774">
        <v>4.05</v>
      </c>
      <c r="F5774">
        <v>4.17</v>
      </c>
      <c r="G5774">
        <v>21632550</v>
      </c>
      <c r="H5774">
        <v>4.1767000000000003</v>
      </c>
    </row>
    <row r="5775" spans="1:8" x14ac:dyDescent="0.3">
      <c r="A5775" t="s">
        <v>225</v>
      </c>
      <c r="B5775" t="s">
        <v>723</v>
      </c>
      <c r="C5775">
        <v>4.25</v>
      </c>
      <c r="D5775">
        <v>4.58</v>
      </c>
      <c r="E5775">
        <v>4.17</v>
      </c>
      <c r="F5775">
        <v>4.58</v>
      </c>
      <c r="G5775">
        <v>14893640</v>
      </c>
      <c r="H5775">
        <v>4.4432999999999998</v>
      </c>
    </row>
    <row r="5776" spans="1:8" x14ac:dyDescent="0.3">
      <c r="A5776" t="s">
        <v>225</v>
      </c>
      <c r="B5776" t="s">
        <v>724</v>
      </c>
      <c r="C5776">
        <v>5.03</v>
      </c>
      <c r="D5776">
        <v>5.03</v>
      </c>
      <c r="E5776">
        <v>5.03</v>
      </c>
      <c r="F5776">
        <v>5.03</v>
      </c>
      <c r="G5776">
        <v>3904939</v>
      </c>
      <c r="H5776">
        <v>5.03</v>
      </c>
    </row>
    <row r="5777" spans="1:8" x14ac:dyDescent="0.3">
      <c r="A5777" t="s">
        <v>225</v>
      </c>
      <c r="B5777" t="s">
        <v>725</v>
      </c>
      <c r="C5777">
        <v>5.53</v>
      </c>
      <c r="D5777">
        <v>5.53</v>
      </c>
      <c r="E5777">
        <v>5.43</v>
      </c>
      <c r="F5777">
        <v>5.53</v>
      </c>
      <c r="G5777">
        <v>14389710</v>
      </c>
      <c r="H5777">
        <v>5.4966999999999997</v>
      </c>
    </row>
    <row r="5778" spans="1:8" x14ac:dyDescent="0.3">
      <c r="A5778" t="s">
        <v>225</v>
      </c>
      <c r="B5778" t="s">
        <v>242</v>
      </c>
      <c r="C5778">
        <v>5.56</v>
      </c>
      <c r="D5778">
        <v>6.08</v>
      </c>
      <c r="E5778">
        <v>5.36</v>
      </c>
      <c r="F5778">
        <v>6.08</v>
      </c>
      <c r="G5778">
        <v>51225400</v>
      </c>
      <c r="H5778">
        <v>5.84</v>
      </c>
    </row>
    <row r="5779" spans="1:8" x14ac:dyDescent="0.3">
      <c r="A5779" t="s">
        <v>225</v>
      </c>
      <c r="B5779" t="s">
        <v>726</v>
      </c>
      <c r="C5779">
        <v>6.68</v>
      </c>
      <c r="D5779">
        <v>6.68</v>
      </c>
      <c r="E5779">
        <v>6.68</v>
      </c>
      <c r="F5779">
        <v>6.68</v>
      </c>
      <c r="G5779">
        <v>2416399</v>
      </c>
      <c r="H5779">
        <v>6.68</v>
      </c>
    </row>
    <row r="5780" spans="1:8" x14ac:dyDescent="0.3">
      <c r="A5780" t="s">
        <v>225</v>
      </c>
      <c r="B5780" t="s">
        <v>727</v>
      </c>
      <c r="C5780">
        <v>7.34</v>
      </c>
      <c r="D5780">
        <v>7.34</v>
      </c>
      <c r="E5780">
        <v>7.34</v>
      </c>
      <c r="F5780">
        <v>7.34</v>
      </c>
      <c r="G5780">
        <v>3482569</v>
      </c>
      <c r="H5780">
        <v>7.34</v>
      </c>
    </row>
    <row r="5781" spans="1:8" x14ac:dyDescent="0.3">
      <c r="A5781" t="s">
        <v>225</v>
      </c>
      <c r="B5781" t="s">
        <v>728</v>
      </c>
      <c r="C5781">
        <v>8.07</v>
      </c>
      <c r="D5781">
        <v>8.07</v>
      </c>
      <c r="E5781">
        <v>7.79</v>
      </c>
      <c r="F5781">
        <v>8.07</v>
      </c>
      <c r="G5781">
        <v>15867840</v>
      </c>
      <c r="H5781">
        <v>7.9767000000000001</v>
      </c>
    </row>
    <row r="5782" spans="1:8" x14ac:dyDescent="0.3">
      <c r="A5782" t="s">
        <v>225</v>
      </c>
      <c r="B5782" t="s">
        <v>729</v>
      </c>
      <c r="C5782">
        <v>8.61</v>
      </c>
      <c r="D5782">
        <v>8.8699999999999992</v>
      </c>
      <c r="E5782">
        <v>8.6</v>
      </c>
      <c r="F5782">
        <v>8.8699999999999992</v>
      </c>
      <c r="G5782">
        <v>23844480</v>
      </c>
      <c r="H5782">
        <v>8.7799999999999994</v>
      </c>
    </row>
    <row r="5783" spans="1:8" x14ac:dyDescent="0.3">
      <c r="A5783" t="s">
        <v>225</v>
      </c>
      <c r="B5783" t="s">
        <v>730</v>
      </c>
      <c r="C5783">
        <v>9</v>
      </c>
      <c r="D5783">
        <v>9.3699999999999992</v>
      </c>
      <c r="E5783">
        <v>8.5500000000000007</v>
      </c>
      <c r="F5783">
        <v>8.7799999999999994</v>
      </c>
      <c r="G5783">
        <v>51482990</v>
      </c>
      <c r="H5783">
        <v>8.9</v>
      </c>
    </row>
    <row r="5784" spans="1:8" x14ac:dyDescent="0.3">
      <c r="A5784" t="s">
        <v>225</v>
      </c>
      <c r="B5784" t="s">
        <v>731</v>
      </c>
      <c r="C5784">
        <v>8.74</v>
      </c>
      <c r="D5784">
        <v>9</v>
      </c>
      <c r="E5784">
        <v>8.6</v>
      </c>
      <c r="F5784">
        <v>8.8000000000000007</v>
      </c>
      <c r="G5784">
        <v>13998250</v>
      </c>
      <c r="H5784">
        <v>8.8000000000000007</v>
      </c>
    </row>
    <row r="5785" spans="1:8" x14ac:dyDescent="0.3">
      <c r="A5785" t="s">
        <v>225</v>
      </c>
      <c r="B5785" t="s">
        <v>732</v>
      </c>
      <c r="C5785">
        <v>8.9600000000000009</v>
      </c>
      <c r="D5785">
        <v>9.68</v>
      </c>
      <c r="E5785">
        <v>8.8000000000000007</v>
      </c>
      <c r="F5785">
        <v>9.68</v>
      </c>
      <c r="G5785">
        <v>7803147</v>
      </c>
      <c r="H5785">
        <v>9.3866999999999994</v>
      </c>
    </row>
    <row r="5786" spans="1:8" x14ac:dyDescent="0.3">
      <c r="A5786" t="s">
        <v>225</v>
      </c>
      <c r="B5786" t="s">
        <v>733</v>
      </c>
      <c r="C5786">
        <v>10.199999999999999</v>
      </c>
      <c r="D5786">
        <v>10.5</v>
      </c>
      <c r="E5786">
        <v>8.83</v>
      </c>
      <c r="F5786">
        <v>9.41</v>
      </c>
      <c r="G5786">
        <v>68039330</v>
      </c>
      <c r="H5786">
        <v>9.58</v>
      </c>
    </row>
    <row r="5787" spans="1:8" x14ac:dyDescent="0.3">
      <c r="A5787" t="s">
        <v>225</v>
      </c>
      <c r="B5787" t="s">
        <v>734</v>
      </c>
      <c r="C5787">
        <v>9.3699999999999992</v>
      </c>
      <c r="D5787">
        <v>9.3699999999999992</v>
      </c>
      <c r="E5787">
        <v>8.77</v>
      </c>
      <c r="F5787">
        <v>9.02</v>
      </c>
      <c r="G5787">
        <v>6588944</v>
      </c>
      <c r="H5787">
        <v>9.0533000000000001</v>
      </c>
    </row>
    <row r="5788" spans="1:8" x14ac:dyDescent="0.3">
      <c r="A5788" t="s">
        <v>225</v>
      </c>
      <c r="B5788" t="s">
        <v>735</v>
      </c>
      <c r="C5788">
        <v>8.9</v>
      </c>
      <c r="D5788">
        <v>9.52</v>
      </c>
      <c r="E5788">
        <v>8.6999999999999993</v>
      </c>
      <c r="F5788">
        <v>8.9499999999999993</v>
      </c>
      <c r="G5788">
        <v>3635638</v>
      </c>
      <c r="H5788">
        <v>9.0566999999999993</v>
      </c>
    </row>
    <row r="5789" spans="1:8" x14ac:dyDescent="0.3">
      <c r="A5789" t="s">
        <v>566</v>
      </c>
      <c r="B5789" t="s">
        <v>696</v>
      </c>
      <c r="C5789">
        <v>44.1</v>
      </c>
      <c r="D5789">
        <v>44.7</v>
      </c>
      <c r="E5789">
        <v>42</v>
      </c>
      <c r="F5789">
        <v>44.2</v>
      </c>
      <c r="G5789">
        <v>2402183</v>
      </c>
      <c r="H5789">
        <v>43.633299999999998</v>
      </c>
    </row>
    <row r="5790" spans="1:8" x14ac:dyDescent="0.3">
      <c r="A5790" t="s">
        <v>566</v>
      </c>
      <c r="B5790" t="s">
        <v>697</v>
      </c>
      <c r="C5790">
        <v>43</v>
      </c>
      <c r="D5790">
        <v>44.86</v>
      </c>
      <c r="E5790">
        <v>42.98</v>
      </c>
      <c r="F5790">
        <v>43.64</v>
      </c>
      <c r="G5790">
        <v>1360702</v>
      </c>
      <c r="H5790">
        <v>43.826700000000002</v>
      </c>
    </row>
    <row r="5791" spans="1:8" x14ac:dyDescent="0.3">
      <c r="A5791" t="s">
        <v>566</v>
      </c>
      <c r="B5791" t="s">
        <v>698</v>
      </c>
      <c r="C5791">
        <v>43.7</v>
      </c>
      <c r="D5791">
        <v>47.3</v>
      </c>
      <c r="E5791">
        <v>43.02</v>
      </c>
      <c r="F5791">
        <v>47.12</v>
      </c>
      <c r="G5791">
        <v>2930200</v>
      </c>
      <c r="H5791">
        <v>45.813299999999998</v>
      </c>
    </row>
    <row r="5792" spans="1:8" x14ac:dyDescent="0.3">
      <c r="A5792" t="s">
        <v>566</v>
      </c>
      <c r="B5792" t="s">
        <v>699</v>
      </c>
      <c r="C5792">
        <v>47.12</v>
      </c>
      <c r="D5792">
        <v>49.98</v>
      </c>
      <c r="E5792">
        <v>46.84</v>
      </c>
      <c r="F5792">
        <v>49.34</v>
      </c>
      <c r="G5792">
        <v>2503494</v>
      </c>
      <c r="H5792">
        <v>48.72</v>
      </c>
    </row>
    <row r="5793" spans="1:8" x14ac:dyDescent="0.3">
      <c r="A5793" t="s">
        <v>566</v>
      </c>
      <c r="B5793" t="s">
        <v>700</v>
      </c>
      <c r="C5793">
        <v>49</v>
      </c>
      <c r="D5793">
        <v>49.98</v>
      </c>
      <c r="E5793">
        <v>47.98</v>
      </c>
      <c r="F5793">
        <v>49.46</v>
      </c>
      <c r="G5793">
        <v>1551631</v>
      </c>
      <c r="H5793">
        <v>49.14</v>
      </c>
    </row>
    <row r="5794" spans="1:8" x14ac:dyDescent="0.3">
      <c r="A5794" t="s">
        <v>566</v>
      </c>
      <c r="B5794" t="s">
        <v>77</v>
      </c>
      <c r="C5794">
        <v>49.46</v>
      </c>
      <c r="D5794">
        <v>51.9</v>
      </c>
      <c r="E5794">
        <v>48.72</v>
      </c>
      <c r="F5794">
        <v>51.05</v>
      </c>
      <c r="G5794">
        <v>1226052</v>
      </c>
      <c r="H5794">
        <v>50.556699999999999</v>
      </c>
    </row>
    <row r="5795" spans="1:8" x14ac:dyDescent="0.3">
      <c r="A5795" t="s">
        <v>566</v>
      </c>
      <c r="B5795" t="s">
        <v>701</v>
      </c>
      <c r="C5795">
        <v>51.75</v>
      </c>
      <c r="D5795">
        <v>53.3</v>
      </c>
      <c r="E5795">
        <v>49.84</v>
      </c>
      <c r="F5795">
        <v>52.7</v>
      </c>
      <c r="G5795">
        <v>1713170</v>
      </c>
      <c r="H5795">
        <v>51.9467</v>
      </c>
    </row>
    <row r="5796" spans="1:8" x14ac:dyDescent="0.3">
      <c r="A5796" t="s">
        <v>566</v>
      </c>
      <c r="B5796" t="s">
        <v>702</v>
      </c>
      <c r="C5796">
        <v>52.7</v>
      </c>
      <c r="D5796">
        <v>55.4</v>
      </c>
      <c r="E5796">
        <v>50.8</v>
      </c>
      <c r="F5796">
        <v>54.8</v>
      </c>
      <c r="G5796">
        <v>3814065</v>
      </c>
      <c r="H5796">
        <v>53.666699999999999</v>
      </c>
    </row>
    <row r="5797" spans="1:8" x14ac:dyDescent="0.3">
      <c r="A5797" t="s">
        <v>566</v>
      </c>
      <c r="B5797" t="s">
        <v>139</v>
      </c>
      <c r="C5797">
        <v>55</v>
      </c>
      <c r="D5797">
        <v>57</v>
      </c>
      <c r="E5797">
        <v>54.25</v>
      </c>
      <c r="F5797">
        <v>56</v>
      </c>
      <c r="G5797">
        <v>4385381</v>
      </c>
      <c r="H5797">
        <v>55.75</v>
      </c>
    </row>
    <row r="5798" spans="1:8" x14ac:dyDescent="0.3">
      <c r="A5798" t="s">
        <v>566</v>
      </c>
      <c r="B5798" t="s">
        <v>156</v>
      </c>
      <c r="C5798">
        <v>56</v>
      </c>
      <c r="D5798">
        <v>56.55</v>
      </c>
      <c r="E5798">
        <v>50.4</v>
      </c>
      <c r="F5798">
        <v>50.4</v>
      </c>
      <c r="G5798">
        <v>8881257</v>
      </c>
      <c r="H5798">
        <v>52.45</v>
      </c>
    </row>
    <row r="5799" spans="1:8" x14ac:dyDescent="0.3">
      <c r="A5799" t="s">
        <v>566</v>
      </c>
      <c r="B5799" t="s">
        <v>703</v>
      </c>
      <c r="C5799">
        <v>46</v>
      </c>
      <c r="D5799">
        <v>47.98</v>
      </c>
      <c r="E5799">
        <v>45.36</v>
      </c>
      <c r="F5799">
        <v>45.36</v>
      </c>
      <c r="G5799">
        <v>2508169</v>
      </c>
      <c r="H5799">
        <v>46.2333</v>
      </c>
    </row>
    <row r="5800" spans="1:8" x14ac:dyDescent="0.3">
      <c r="A5800" t="s">
        <v>566</v>
      </c>
      <c r="B5800" t="s">
        <v>223</v>
      </c>
      <c r="C5800">
        <v>42.9</v>
      </c>
      <c r="D5800">
        <v>46.46</v>
      </c>
      <c r="E5800">
        <v>41.14</v>
      </c>
      <c r="F5800">
        <v>44.7</v>
      </c>
      <c r="G5800">
        <v>10304630</v>
      </c>
      <c r="H5800">
        <v>44.1</v>
      </c>
    </row>
    <row r="5801" spans="1:8" x14ac:dyDescent="0.3">
      <c r="A5801" t="s">
        <v>566</v>
      </c>
      <c r="B5801" t="s">
        <v>228</v>
      </c>
      <c r="C5801">
        <v>44.72</v>
      </c>
      <c r="D5801">
        <v>45.62</v>
      </c>
      <c r="E5801">
        <v>42.5</v>
      </c>
      <c r="F5801">
        <v>44.54</v>
      </c>
      <c r="G5801">
        <v>3353725</v>
      </c>
      <c r="H5801">
        <v>44.22</v>
      </c>
    </row>
    <row r="5802" spans="1:8" x14ac:dyDescent="0.3">
      <c r="A5802" t="s">
        <v>566</v>
      </c>
      <c r="B5802" t="s">
        <v>704</v>
      </c>
      <c r="C5802">
        <v>44.54</v>
      </c>
      <c r="D5802">
        <v>45.34</v>
      </c>
      <c r="E5802">
        <v>42.4</v>
      </c>
      <c r="F5802">
        <v>43.9</v>
      </c>
      <c r="G5802">
        <v>4397542</v>
      </c>
      <c r="H5802">
        <v>43.88</v>
      </c>
    </row>
    <row r="5803" spans="1:8" x14ac:dyDescent="0.3">
      <c r="A5803" t="s">
        <v>566</v>
      </c>
      <c r="B5803" t="s">
        <v>705</v>
      </c>
      <c r="C5803">
        <v>43.9</v>
      </c>
      <c r="D5803">
        <v>44.48</v>
      </c>
      <c r="E5803">
        <v>43.02</v>
      </c>
      <c r="F5803">
        <v>43.54</v>
      </c>
      <c r="G5803">
        <v>1649215</v>
      </c>
      <c r="H5803">
        <v>43.68</v>
      </c>
    </row>
    <row r="5804" spans="1:8" x14ac:dyDescent="0.3">
      <c r="A5804" t="s">
        <v>566</v>
      </c>
      <c r="B5804" t="s">
        <v>706</v>
      </c>
      <c r="C5804">
        <v>43.62</v>
      </c>
      <c r="D5804">
        <v>45.78</v>
      </c>
      <c r="E5804">
        <v>43.5</v>
      </c>
      <c r="F5804">
        <v>45.18</v>
      </c>
      <c r="G5804">
        <v>4351223</v>
      </c>
      <c r="H5804">
        <v>44.82</v>
      </c>
    </row>
    <row r="5805" spans="1:8" x14ac:dyDescent="0.3">
      <c r="A5805" t="s">
        <v>566</v>
      </c>
      <c r="B5805" t="s">
        <v>265</v>
      </c>
      <c r="C5805">
        <v>45.22</v>
      </c>
      <c r="D5805">
        <v>47.4</v>
      </c>
      <c r="E5805">
        <v>45.22</v>
      </c>
      <c r="F5805">
        <v>46.76</v>
      </c>
      <c r="G5805">
        <v>3382988</v>
      </c>
      <c r="H5805">
        <v>46.46</v>
      </c>
    </row>
    <row r="5806" spans="1:8" x14ac:dyDescent="0.3">
      <c r="A5806" t="s">
        <v>566</v>
      </c>
      <c r="B5806" t="s">
        <v>707</v>
      </c>
      <c r="C5806">
        <v>46.9</v>
      </c>
      <c r="D5806">
        <v>47.4</v>
      </c>
      <c r="E5806">
        <v>46.02</v>
      </c>
      <c r="F5806">
        <v>46.88</v>
      </c>
      <c r="G5806">
        <v>1940074</v>
      </c>
      <c r="H5806">
        <v>46.7667</v>
      </c>
    </row>
    <row r="5807" spans="1:8" x14ac:dyDescent="0.3">
      <c r="A5807" t="s">
        <v>566</v>
      </c>
      <c r="B5807" t="s">
        <v>271</v>
      </c>
      <c r="C5807">
        <v>46.88</v>
      </c>
      <c r="D5807">
        <v>47.32</v>
      </c>
      <c r="E5807">
        <v>44.6</v>
      </c>
      <c r="F5807">
        <v>45.98</v>
      </c>
      <c r="G5807">
        <v>2064330</v>
      </c>
      <c r="H5807">
        <v>45.966700000000003</v>
      </c>
    </row>
    <row r="5808" spans="1:8" x14ac:dyDescent="0.3">
      <c r="A5808" t="s">
        <v>566</v>
      </c>
      <c r="B5808" t="s">
        <v>708</v>
      </c>
      <c r="C5808">
        <v>45.9</v>
      </c>
      <c r="D5808">
        <v>47.94</v>
      </c>
      <c r="E5808">
        <v>45.88</v>
      </c>
      <c r="F5808">
        <v>46.9</v>
      </c>
      <c r="G5808">
        <v>1279082</v>
      </c>
      <c r="H5808">
        <v>46.906700000000001</v>
      </c>
    </row>
    <row r="5809" spans="1:8" x14ac:dyDescent="0.3">
      <c r="A5809" t="s">
        <v>566</v>
      </c>
      <c r="B5809" t="s">
        <v>709</v>
      </c>
      <c r="C5809">
        <v>47.28</v>
      </c>
      <c r="D5809">
        <v>48.88</v>
      </c>
      <c r="E5809">
        <v>47.16</v>
      </c>
      <c r="F5809">
        <v>48.58</v>
      </c>
      <c r="G5809">
        <v>941919</v>
      </c>
      <c r="H5809">
        <v>48.206699999999998</v>
      </c>
    </row>
    <row r="5810" spans="1:8" x14ac:dyDescent="0.3">
      <c r="A5810" t="s">
        <v>566</v>
      </c>
      <c r="B5810" t="s">
        <v>283</v>
      </c>
      <c r="C5810">
        <v>48.58</v>
      </c>
      <c r="D5810">
        <v>49.96</v>
      </c>
      <c r="E5810">
        <v>47.86</v>
      </c>
      <c r="F5810">
        <v>48.64</v>
      </c>
      <c r="G5810">
        <v>2788181</v>
      </c>
      <c r="H5810">
        <v>48.82</v>
      </c>
    </row>
    <row r="5811" spans="1:8" x14ac:dyDescent="0.3">
      <c r="A5811" t="s">
        <v>566</v>
      </c>
      <c r="B5811" t="s">
        <v>290</v>
      </c>
      <c r="C5811">
        <v>48.84</v>
      </c>
      <c r="D5811">
        <v>49.18</v>
      </c>
      <c r="E5811">
        <v>44.1</v>
      </c>
      <c r="F5811">
        <v>46.7</v>
      </c>
      <c r="G5811">
        <v>3440645</v>
      </c>
      <c r="H5811">
        <v>46.66</v>
      </c>
    </row>
    <row r="5812" spans="1:8" x14ac:dyDescent="0.3">
      <c r="A5812" t="s">
        <v>566</v>
      </c>
      <c r="B5812" t="s">
        <v>710</v>
      </c>
      <c r="C5812">
        <v>46.7</v>
      </c>
      <c r="D5812">
        <v>47</v>
      </c>
      <c r="E5812">
        <v>42.64</v>
      </c>
      <c r="F5812">
        <v>43.04</v>
      </c>
      <c r="G5812">
        <v>1954025</v>
      </c>
      <c r="H5812">
        <v>44.226700000000001</v>
      </c>
    </row>
    <row r="5813" spans="1:8" x14ac:dyDescent="0.3">
      <c r="A5813" t="s">
        <v>566</v>
      </c>
      <c r="B5813" t="s">
        <v>512</v>
      </c>
      <c r="C5813">
        <v>43</v>
      </c>
      <c r="D5813">
        <v>45.14</v>
      </c>
      <c r="E5813">
        <v>42.5</v>
      </c>
      <c r="F5813">
        <v>44.1</v>
      </c>
      <c r="G5813">
        <v>4731771</v>
      </c>
      <c r="H5813">
        <v>43.9133</v>
      </c>
    </row>
    <row r="5814" spans="1:8" x14ac:dyDescent="0.3">
      <c r="A5814" t="s">
        <v>566</v>
      </c>
      <c r="B5814" t="s">
        <v>91</v>
      </c>
      <c r="C5814">
        <v>42.5</v>
      </c>
      <c r="D5814">
        <v>43.94</v>
      </c>
      <c r="E5814">
        <v>41.18</v>
      </c>
      <c r="F5814">
        <v>43.24</v>
      </c>
      <c r="G5814">
        <v>1404206</v>
      </c>
      <c r="H5814">
        <v>42.786700000000003</v>
      </c>
    </row>
    <row r="5815" spans="1:8" x14ac:dyDescent="0.3">
      <c r="A5815" t="s">
        <v>566</v>
      </c>
      <c r="B5815" t="s">
        <v>93</v>
      </c>
      <c r="C5815">
        <v>42.96</v>
      </c>
      <c r="D5815">
        <v>44.68</v>
      </c>
      <c r="E5815">
        <v>42.96</v>
      </c>
      <c r="F5815">
        <v>43.72</v>
      </c>
      <c r="G5815">
        <v>1437447</v>
      </c>
      <c r="H5815">
        <v>43.786700000000003</v>
      </c>
    </row>
    <row r="5816" spans="1:8" x14ac:dyDescent="0.3">
      <c r="A5816" t="s">
        <v>566</v>
      </c>
      <c r="B5816" t="s">
        <v>711</v>
      </c>
      <c r="C5816">
        <v>43.64</v>
      </c>
      <c r="D5816">
        <v>45.26</v>
      </c>
      <c r="E5816">
        <v>43.24</v>
      </c>
      <c r="F5816">
        <v>44.84</v>
      </c>
      <c r="G5816">
        <v>1114666</v>
      </c>
      <c r="H5816">
        <v>44.4467</v>
      </c>
    </row>
    <row r="5817" spans="1:8" x14ac:dyDescent="0.3">
      <c r="A5817" t="s">
        <v>566</v>
      </c>
      <c r="B5817" t="s">
        <v>712</v>
      </c>
      <c r="C5817">
        <v>45.3</v>
      </c>
      <c r="D5817">
        <v>47.48</v>
      </c>
      <c r="E5817">
        <v>43.74</v>
      </c>
      <c r="F5817">
        <v>47.12</v>
      </c>
      <c r="G5817">
        <v>1939917</v>
      </c>
      <c r="H5817">
        <v>46.113300000000002</v>
      </c>
    </row>
    <row r="5818" spans="1:8" x14ac:dyDescent="0.3">
      <c r="A5818" t="s">
        <v>566</v>
      </c>
      <c r="B5818" t="s">
        <v>162</v>
      </c>
      <c r="C5818">
        <v>47.1</v>
      </c>
      <c r="D5818">
        <v>47.12</v>
      </c>
      <c r="E5818">
        <v>45.16</v>
      </c>
      <c r="F5818">
        <v>45.16</v>
      </c>
      <c r="G5818">
        <v>1463784</v>
      </c>
      <c r="H5818">
        <v>45.813299999999998</v>
      </c>
    </row>
    <row r="5819" spans="1:8" x14ac:dyDescent="0.3">
      <c r="A5819" t="s">
        <v>566</v>
      </c>
      <c r="B5819" t="s">
        <v>220</v>
      </c>
      <c r="C5819">
        <v>45</v>
      </c>
      <c r="D5819">
        <v>46.28</v>
      </c>
      <c r="E5819">
        <v>43.64</v>
      </c>
      <c r="F5819">
        <v>46.2</v>
      </c>
      <c r="G5819">
        <v>1559124</v>
      </c>
      <c r="H5819">
        <v>45.3733</v>
      </c>
    </row>
    <row r="5820" spans="1:8" x14ac:dyDescent="0.3">
      <c r="A5820" t="s">
        <v>566</v>
      </c>
      <c r="B5820" t="s">
        <v>713</v>
      </c>
      <c r="C5820">
        <v>46.86</v>
      </c>
      <c r="D5820">
        <v>47.18</v>
      </c>
      <c r="E5820">
        <v>45.84</v>
      </c>
      <c r="F5820">
        <v>46.6</v>
      </c>
      <c r="G5820">
        <v>1596009</v>
      </c>
      <c r="H5820">
        <v>46.54</v>
      </c>
    </row>
    <row r="5821" spans="1:8" x14ac:dyDescent="0.3">
      <c r="A5821" t="s">
        <v>566</v>
      </c>
      <c r="B5821" t="s">
        <v>714</v>
      </c>
      <c r="C5821">
        <v>46.22</v>
      </c>
      <c r="D5821">
        <v>49.14</v>
      </c>
      <c r="E5821">
        <v>46.22</v>
      </c>
      <c r="F5821">
        <v>48.64</v>
      </c>
      <c r="G5821">
        <v>2654394</v>
      </c>
      <c r="H5821">
        <v>48</v>
      </c>
    </row>
    <row r="5822" spans="1:8" x14ac:dyDescent="0.3">
      <c r="A5822" t="s">
        <v>566</v>
      </c>
      <c r="B5822" t="s">
        <v>715</v>
      </c>
      <c r="C5822">
        <v>48</v>
      </c>
      <c r="D5822">
        <v>51.7</v>
      </c>
      <c r="E5822">
        <v>43.78</v>
      </c>
      <c r="F5822">
        <v>49.6</v>
      </c>
      <c r="G5822">
        <v>8460286</v>
      </c>
      <c r="H5822">
        <v>48.36</v>
      </c>
    </row>
    <row r="5823" spans="1:8" x14ac:dyDescent="0.3">
      <c r="A5823" t="s">
        <v>566</v>
      </c>
      <c r="B5823" t="s">
        <v>235</v>
      </c>
      <c r="C5823">
        <v>49.6</v>
      </c>
      <c r="D5823">
        <v>49.6</v>
      </c>
      <c r="E5823">
        <v>46.44</v>
      </c>
      <c r="F5823">
        <v>46.5</v>
      </c>
      <c r="G5823">
        <v>2893736</v>
      </c>
      <c r="H5823">
        <v>47.513300000000001</v>
      </c>
    </row>
    <row r="5824" spans="1:8" x14ac:dyDescent="0.3">
      <c r="A5824" t="s">
        <v>566</v>
      </c>
      <c r="B5824" t="s">
        <v>259</v>
      </c>
      <c r="C5824">
        <v>46.5</v>
      </c>
      <c r="D5824">
        <v>47.18</v>
      </c>
      <c r="E5824">
        <v>44.8</v>
      </c>
      <c r="F5824">
        <v>44.94</v>
      </c>
      <c r="G5824">
        <v>1907999</v>
      </c>
      <c r="H5824">
        <v>45.64</v>
      </c>
    </row>
    <row r="5825" spans="1:8" x14ac:dyDescent="0.3">
      <c r="A5825" t="s">
        <v>566</v>
      </c>
      <c r="B5825" t="s">
        <v>716</v>
      </c>
      <c r="C5825">
        <v>45.8</v>
      </c>
      <c r="D5825">
        <v>45.8</v>
      </c>
      <c r="E5825">
        <v>44.5</v>
      </c>
      <c r="F5825">
        <v>44.96</v>
      </c>
      <c r="G5825">
        <v>1089631</v>
      </c>
      <c r="H5825">
        <v>45.0867</v>
      </c>
    </row>
    <row r="5826" spans="1:8" x14ac:dyDescent="0.3">
      <c r="A5826" t="s">
        <v>566</v>
      </c>
      <c r="B5826" t="s">
        <v>269</v>
      </c>
      <c r="C5826">
        <v>45.4</v>
      </c>
      <c r="D5826">
        <v>45.78</v>
      </c>
      <c r="E5826">
        <v>43.5</v>
      </c>
      <c r="F5826">
        <v>43.74</v>
      </c>
      <c r="G5826">
        <v>1914073</v>
      </c>
      <c r="H5826">
        <v>44.34</v>
      </c>
    </row>
    <row r="5827" spans="1:8" x14ac:dyDescent="0.3">
      <c r="A5827" t="s">
        <v>566</v>
      </c>
      <c r="B5827" t="s">
        <v>282</v>
      </c>
      <c r="C5827">
        <v>43.74</v>
      </c>
      <c r="D5827">
        <v>43.94</v>
      </c>
      <c r="E5827">
        <v>41.56</v>
      </c>
      <c r="F5827">
        <v>42.46</v>
      </c>
      <c r="G5827">
        <v>1538147</v>
      </c>
      <c r="H5827">
        <v>42.653300000000002</v>
      </c>
    </row>
    <row r="5828" spans="1:8" x14ac:dyDescent="0.3">
      <c r="A5828" t="s">
        <v>566</v>
      </c>
      <c r="B5828" t="s">
        <v>717</v>
      </c>
      <c r="C5828">
        <v>42.5</v>
      </c>
      <c r="D5828">
        <v>44.7</v>
      </c>
      <c r="E5828">
        <v>41.38</v>
      </c>
      <c r="F5828">
        <v>44.52</v>
      </c>
      <c r="G5828">
        <v>2274393</v>
      </c>
      <c r="H5828">
        <v>43.533299999999997</v>
      </c>
    </row>
    <row r="5829" spans="1:8" x14ac:dyDescent="0.3">
      <c r="A5829" t="s">
        <v>566</v>
      </c>
      <c r="B5829" t="s">
        <v>285</v>
      </c>
      <c r="C5829">
        <v>44.48</v>
      </c>
      <c r="D5829">
        <v>44.76</v>
      </c>
      <c r="E5829">
        <v>43.24</v>
      </c>
      <c r="F5829">
        <v>43.3</v>
      </c>
      <c r="G5829">
        <v>701717</v>
      </c>
      <c r="H5829">
        <v>43.7667</v>
      </c>
    </row>
    <row r="5830" spans="1:8" x14ac:dyDescent="0.3">
      <c r="A5830" t="s">
        <v>566</v>
      </c>
      <c r="B5830" t="s">
        <v>718</v>
      </c>
      <c r="C5830">
        <v>43.4</v>
      </c>
      <c r="D5830">
        <v>45.92</v>
      </c>
      <c r="E5830">
        <v>43.06</v>
      </c>
      <c r="F5830">
        <v>45.66</v>
      </c>
      <c r="G5830">
        <v>1687331</v>
      </c>
      <c r="H5830">
        <v>44.88</v>
      </c>
    </row>
    <row r="5831" spans="1:8" x14ac:dyDescent="0.3">
      <c r="A5831" t="s">
        <v>566</v>
      </c>
      <c r="B5831" t="s">
        <v>291</v>
      </c>
      <c r="C5831">
        <v>45.7</v>
      </c>
      <c r="D5831">
        <v>47.44</v>
      </c>
      <c r="E5831">
        <v>44.58</v>
      </c>
      <c r="F5831">
        <v>47.44</v>
      </c>
      <c r="G5831">
        <v>2636041</v>
      </c>
      <c r="H5831">
        <v>46.486699999999999</v>
      </c>
    </row>
    <row r="5832" spans="1:8" x14ac:dyDescent="0.3">
      <c r="A5832" t="s">
        <v>566</v>
      </c>
      <c r="B5832" t="s">
        <v>295</v>
      </c>
      <c r="C5832">
        <v>47.52</v>
      </c>
      <c r="D5832">
        <v>48.14</v>
      </c>
      <c r="E5832">
        <v>45.08</v>
      </c>
      <c r="F5832">
        <v>45.14</v>
      </c>
      <c r="G5832">
        <v>2060828</v>
      </c>
      <c r="H5832">
        <v>46.12</v>
      </c>
    </row>
    <row r="5833" spans="1:8" x14ac:dyDescent="0.3">
      <c r="A5833" t="s">
        <v>566</v>
      </c>
      <c r="B5833" t="s">
        <v>298</v>
      </c>
      <c r="C5833">
        <v>45.14</v>
      </c>
      <c r="D5833">
        <v>46</v>
      </c>
      <c r="E5833">
        <v>43.66</v>
      </c>
      <c r="F5833">
        <v>43.88</v>
      </c>
      <c r="G5833">
        <v>1249204</v>
      </c>
      <c r="H5833">
        <v>44.513300000000001</v>
      </c>
    </row>
    <row r="5834" spans="1:8" x14ac:dyDescent="0.3">
      <c r="A5834" t="s">
        <v>566</v>
      </c>
      <c r="B5834" t="s">
        <v>719</v>
      </c>
      <c r="C5834">
        <v>43.88</v>
      </c>
      <c r="D5834">
        <v>43.92</v>
      </c>
      <c r="E5834">
        <v>41.88</v>
      </c>
      <c r="F5834">
        <v>42.38</v>
      </c>
      <c r="G5834">
        <v>1689819</v>
      </c>
      <c r="H5834">
        <v>42.726700000000001</v>
      </c>
    </row>
    <row r="5835" spans="1:8" x14ac:dyDescent="0.3">
      <c r="A5835" t="s">
        <v>566</v>
      </c>
      <c r="B5835" t="s">
        <v>720</v>
      </c>
      <c r="C5835">
        <v>42.4</v>
      </c>
      <c r="D5835">
        <v>43.14</v>
      </c>
      <c r="E5835">
        <v>40.72</v>
      </c>
      <c r="F5835">
        <v>42.54</v>
      </c>
      <c r="G5835">
        <v>2563674</v>
      </c>
      <c r="H5835">
        <v>42.133299999999998</v>
      </c>
    </row>
    <row r="5836" spans="1:8" x14ac:dyDescent="0.3">
      <c r="A5836" t="s">
        <v>566</v>
      </c>
      <c r="B5836" t="s">
        <v>721</v>
      </c>
      <c r="C5836">
        <v>42.4</v>
      </c>
      <c r="D5836">
        <v>42.4</v>
      </c>
      <c r="E5836">
        <v>39</v>
      </c>
      <c r="F5836">
        <v>39.119999999999997</v>
      </c>
      <c r="G5836">
        <v>2636344</v>
      </c>
      <c r="H5836">
        <v>40.173299999999998</v>
      </c>
    </row>
    <row r="5837" spans="1:8" x14ac:dyDescent="0.3">
      <c r="A5837" t="s">
        <v>566</v>
      </c>
      <c r="B5837" t="s">
        <v>96</v>
      </c>
      <c r="C5837">
        <v>39.119999999999997</v>
      </c>
      <c r="D5837">
        <v>39.299999999999997</v>
      </c>
      <c r="E5837">
        <v>35.22</v>
      </c>
      <c r="F5837">
        <v>35.24</v>
      </c>
      <c r="G5837">
        <v>3290391</v>
      </c>
      <c r="H5837">
        <v>36.5867</v>
      </c>
    </row>
    <row r="5838" spans="1:8" x14ac:dyDescent="0.3">
      <c r="A5838" t="s">
        <v>566</v>
      </c>
      <c r="B5838" t="s">
        <v>722</v>
      </c>
      <c r="C5838">
        <v>35</v>
      </c>
      <c r="D5838">
        <v>35.78</v>
      </c>
      <c r="E5838">
        <v>33.520000000000003</v>
      </c>
      <c r="F5838">
        <v>34.42</v>
      </c>
      <c r="G5838">
        <v>2291167</v>
      </c>
      <c r="H5838">
        <v>34.573300000000003</v>
      </c>
    </row>
    <row r="5839" spans="1:8" x14ac:dyDescent="0.3">
      <c r="A5839" t="s">
        <v>566</v>
      </c>
      <c r="B5839" t="s">
        <v>164</v>
      </c>
      <c r="C5839">
        <v>34.58</v>
      </c>
      <c r="D5839">
        <v>34.58</v>
      </c>
      <c r="E5839">
        <v>31</v>
      </c>
      <c r="F5839">
        <v>31.06</v>
      </c>
      <c r="G5839">
        <v>2704122</v>
      </c>
      <c r="H5839">
        <v>32.213299999999997</v>
      </c>
    </row>
    <row r="5840" spans="1:8" x14ac:dyDescent="0.3">
      <c r="A5840" t="s">
        <v>566</v>
      </c>
      <c r="B5840" t="s">
        <v>723</v>
      </c>
      <c r="C5840">
        <v>32.04</v>
      </c>
      <c r="D5840">
        <v>34.159999999999997</v>
      </c>
      <c r="E5840">
        <v>31.3</v>
      </c>
      <c r="F5840">
        <v>32.78</v>
      </c>
      <c r="G5840">
        <v>4120854</v>
      </c>
      <c r="H5840">
        <v>32.746699999999997</v>
      </c>
    </row>
    <row r="5841" spans="1:8" x14ac:dyDescent="0.3">
      <c r="A5841" t="s">
        <v>566</v>
      </c>
      <c r="B5841" t="s">
        <v>724</v>
      </c>
      <c r="C5841">
        <v>32.82</v>
      </c>
      <c r="D5841">
        <v>33.1</v>
      </c>
      <c r="E5841">
        <v>31.86</v>
      </c>
      <c r="F5841">
        <v>32.479999999999997</v>
      </c>
      <c r="G5841">
        <v>1327552</v>
      </c>
      <c r="H5841">
        <v>32.479999999999997</v>
      </c>
    </row>
    <row r="5842" spans="1:8" x14ac:dyDescent="0.3">
      <c r="A5842" t="s">
        <v>566</v>
      </c>
      <c r="B5842" t="s">
        <v>725</v>
      </c>
      <c r="C5842">
        <v>32.5</v>
      </c>
      <c r="D5842">
        <v>35.479999999999997</v>
      </c>
      <c r="E5842">
        <v>32.5</v>
      </c>
      <c r="F5842">
        <v>34.020000000000003</v>
      </c>
      <c r="G5842">
        <v>3044719</v>
      </c>
      <c r="H5842">
        <v>34</v>
      </c>
    </row>
    <row r="5843" spans="1:8" x14ac:dyDescent="0.3">
      <c r="A5843" t="s">
        <v>566</v>
      </c>
      <c r="B5843" t="s">
        <v>242</v>
      </c>
      <c r="C5843">
        <v>33.840000000000003</v>
      </c>
      <c r="D5843">
        <v>36</v>
      </c>
      <c r="E5843">
        <v>33</v>
      </c>
      <c r="F5843">
        <v>35.619999999999997</v>
      </c>
      <c r="G5843">
        <v>2753300</v>
      </c>
      <c r="H5843">
        <v>34.8733</v>
      </c>
    </row>
    <row r="5844" spans="1:8" x14ac:dyDescent="0.3">
      <c r="A5844" t="s">
        <v>566</v>
      </c>
      <c r="B5844" t="s">
        <v>726</v>
      </c>
      <c r="C5844">
        <v>35.659999999999997</v>
      </c>
      <c r="D5844">
        <v>36.299999999999997</v>
      </c>
      <c r="E5844">
        <v>34.5</v>
      </c>
      <c r="F5844">
        <v>34.5</v>
      </c>
      <c r="G5844">
        <v>1745211</v>
      </c>
      <c r="H5844">
        <v>35.1</v>
      </c>
    </row>
    <row r="5845" spans="1:8" x14ac:dyDescent="0.3">
      <c r="A5845" t="s">
        <v>566</v>
      </c>
      <c r="B5845" t="s">
        <v>727</v>
      </c>
      <c r="C5845">
        <v>34.5</v>
      </c>
      <c r="D5845">
        <v>34.5</v>
      </c>
      <c r="E5845">
        <v>31.8</v>
      </c>
      <c r="F5845">
        <v>33.26</v>
      </c>
      <c r="G5845">
        <v>1975797</v>
      </c>
      <c r="H5845">
        <v>33.186700000000002</v>
      </c>
    </row>
    <row r="5846" spans="1:8" x14ac:dyDescent="0.3">
      <c r="A5846" t="s">
        <v>566</v>
      </c>
      <c r="B5846" t="s">
        <v>728</v>
      </c>
      <c r="C5846">
        <v>33.4</v>
      </c>
      <c r="D5846">
        <v>34.6</v>
      </c>
      <c r="E5846">
        <v>32.32</v>
      </c>
      <c r="F5846">
        <v>32.68</v>
      </c>
      <c r="G5846">
        <v>2068726</v>
      </c>
      <c r="H5846">
        <v>33.200000000000003</v>
      </c>
    </row>
    <row r="5847" spans="1:8" x14ac:dyDescent="0.3">
      <c r="A5847" t="s">
        <v>566</v>
      </c>
      <c r="B5847" t="s">
        <v>729</v>
      </c>
      <c r="C5847">
        <v>32.68</v>
      </c>
      <c r="D5847">
        <v>33.479999999999997</v>
      </c>
      <c r="E5847">
        <v>32.54</v>
      </c>
      <c r="F5847">
        <v>33.26</v>
      </c>
      <c r="G5847">
        <v>721789</v>
      </c>
      <c r="H5847">
        <v>33.093299999999999</v>
      </c>
    </row>
    <row r="5848" spans="1:8" x14ac:dyDescent="0.3">
      <c r="A5848" t="s">
        <v>566</v>
      </c>
      <c r="B5848" t="s">
        <v>730</v>
      </c>
      <c r="C5848">
        <v>33.18</v>
      </c>
      <c r="D5848">
        <v>33.82</v>
      </c>
      <c r="E5848">
        <v>32.659999999999997</v>
      </c>
      <c r="F5848">
        <v>32.78</v>
      </c>
      <c r="G5848">
        <v>1235800</v>
      </c>
      <c r="H5848">
        <v>33.0867</v>
      </c>
    </row>
    <row r="5849" spans="1:8" x14ac:dyDescent="0.3">
      <c r="A5849" t="s">
        <v>566</v>
      </c>
      <c r="B5849" t="s">
        <v>731</v>
      </c>
      <c r="C5849">
        <v>32.9</v>
      </c>
      <c r="D5849">
        <v>33.799999999999997</v>
      </c>
      <c r="E5849">
        <v>32.78</v>
      </c>
      <c r="F5849">
        <v>33</v>
      </c>
      <c r="G5849">
        <v>1099695</v>
      </c>
      <c r="H5849">
        <v>33.193300000000001</v>
      </c>
    </row>
    <row r="5850" spans="1:8" x14ac:dyDescent="0.3">
      <c r="A5850" t="s">
        <v>566</v>
      </c>
      <c r="B5850" t="s">
        <v>732</v>
      </c>
      <c r="C5850">
        <v>33.86</v>
      </c>
      <c r="D5850">
        <v>35.159999999999997</v>
      </c>
      <c r="E5850">
        <v>32.200000000000003</v>
      </c>
      <c r="F5850">
        <v>33.74</v>
      </c>
      <c r="G5850">
        <v>4926978</v>
      </c>
      <c r="H5850">
        <v>33.700000000000003</v>
      </c>
    </row>
    <row r="5851" spans="1:8" x14ac:dyDescent="0.3">
      <c r="A5851" t="s">
        <v>566</v>
      </c>
      <c r="B5851" t="s">
        <v>733</v>
      </c>
      <c r="C5851">
        <v>33.76</v>
      </c>
      <c r="D5851">
        <v>34.659999999999997</v>
      </c>
      <c r="E5851">
        <v>31.18</v>
      </c>
      <c r="F5851">
        <v>32.6</v>
      </c>
      <c r="G5851">
        <v>4484416</v>
      </c>
      <c r="H5851">
        <v>32.813299999999998</v>
      </c>
    </row>
    <row r="5852" spans="1:8" x14ac:dyDescent="0.3">
      <c r="A5852" t="s">
        <v>566</v>
      </c>
      <c r="B5852" t="s">
        <v>734</v>
      </c>
      <c r="C5852">
        <v>32.28</v>
      </c>
      <c r="D5852">
        <v>33.6</v>
      </c>
      <c r="E5852">
        <v>31.22</v>
      </c>
      <c r="F5852">
        <v>32</v>
      </c>
      <c r="G5852">
        <v>3809684</v>
      </c>
      <c r="H5852">
        <v>32.273299999999999</v>
      </c>
    </row>
    <row r="5853" spans="1:8" x14ac:dyDescent="0.3">
      <c r="A5853" t="s">
        <v>566</v>
      </c>
      <c r="B5853" t="s">
        <v>735</v>
      </c>
      <c r="C5853">
        <v>32.18</v>
      </c>
      <c r="D5853">
        <v>34.1</v>
      </c>
      <c r="E5853">
        <v>31.48</v>
      </c>
      <c r="F5853">
        <v>33.840000000000003</v>
      </c>
      <c r="G5853">
        <v>2069133</v>
      </c>
      <c r="H5853">
        <v>33.14</v>
      </c>
    </row>
    <row r="5854" spans="1:8" x14ac:dyDescent="0.3">
      <c r="A5854" t="s">
        <v>284</v>
      </c>
      <c r="B5854" t="s">
        <v>696</v>
      </c>
      <c r="C5854">
        <v>9.48</v>
      </c>
      <c r="D5854">
        <v>9.67</v>
      </c>
      <c r="E5854">
        <v>9.4700000000000006</v>
      </c>
      <c r="F5854">
        <v>9.59</v>
      </c>
      <c r="G5854">
        <v>3871198</v>
      </c>
      <c r="H5854">
        <v>9.5767000000000007</v>
      </c>
    </row>
    <row r="5855" spans="1:8" x14ac:dyDescent="0.3">
      <c r="A5855" t="s">
        <v>284</v>
      </c>
      <c r="B5855" t="s">
        <v>697</v>
      </c>
      <c r="C5855">
        <v>9.6</v>
      </c>
      <c r="D5855">
        <v>9.69</v>
      </c>
      <c r="E5855">
        <v>9.58</v>
      </c>
      <c r="F5855">
        <v>9.65</v>
      </c>
      <c r="G5855">
        <v>2544228</v>
      </c>
      <c r="H5855">
        <v>9.64</v>
      </c>
    </row>
    <row r="5856" spans="1:8" x14ac:dyDescent="0.3">
      <c r="A5856" t="s">
        <v>284</v>
      </c>
      <c r="B5856" t="s">
        <v>698</v>
      </c>
      <c r="C5856">
        <v>9.67</v>
      </c>
      <c r="D5856">
        <v>10.61</v>
      </c>
      <c r="E5856">
        <v>9.66</v>
      </c>
      <c r="F5856">
        <v>10.61</v>
      </c>
      <c r="G5856">
        <v>16331360</v>
      </c>
      <c r="H5856">
        <v>10.2933</v>
      </c>
    </row>
    <row r="5857" spans="1:8" x14ac:dyDescent="0.3">
      <c r="A5857" t="s">
        <v>284</v>
      </c>
      <c r="B5857" t="s">
        <v>699</v>
      </c>
      <c r="C5857">
        <v>11.67</v>
      </c>
      <c r="D5857">
        <v>11.67</v>
      </c>
      <c r="E5857">
        <v>10.199999999999999</v>
      </c>
      <c r="F5857">
        <v>11.08</v>
      </c>
      <c r="G5857">
        <v>41912410</v>
      </c>
      <c r="H5857">
        <v>10.9833</v>
      </c>
    </row>
    <row r="5858" spans="1:8" x14ac:dyDescent="0.3">
      <c r="A5858" t="s">
        <v>284</v>
      </c>
      <c r="B5858" t="s">
        <v>700</v>
      </c>
      <c r="C5858">
        <v>10.8</v>
      </c>
      <c r="D5858">
        <v>10.91</v>
      </c>
      <c r="E5858">
        <v>9.98</v>
      </c>
      <c r="F5858">
        <v>9.98</v>
      </c>
      <c r="G5858">
        <v>7286321</v>
      </c>
      <c r="H5858">
        <v>10.29</v>
      </c>
    </row>
    <row r="5859" spans="1:8" x14ac:dyDescent="0.3">
      <c r="A5859" t="s">
        <v>284</v>
      </c>
      <c r="B5859" t="s">
        <v>77</v>
      </c>
      <c r="C5859">
        <v>9.14</v>
      </c>
      <c r="D5859">
        <v>9.74</v>
      </c>
      <c r="E5859">
        <v>8.99</v>
      </c>
      <c r="F5859">
        <v>9.35</v>
      </c>
      <c r="G5859">
        <v>25149510</v>
      </c>
      <c r="H5859">
        <v>9.36</v>
      </c>
    </row>
    <row r="5860" spans="1:8" x14ac:dyDescent="0.3">
      <c r="A5860" t="s">
        <v>284</v>
      </c>
      <c r="B5860" t="s">
        <v>701</v>
      </c>
      <c r="C5860">
        <v>9.35</v>
      </c>
      <c r="D5860">
        <v>9.81</v>
      </c>
      <c r="E5860">
        <v>9.1999999999999993</v>
      </c>
      <c r="F5860">
        <v>9.31</v>
      </c>
      <c r="G5860">
        <v>16803570</v>
      </c>
      <c r="H5860">
        <v>9.44</v>
      </c>
    </row>
    <row r="5861" spans="1:8" x14ac:dyDescent="0.3">
      <c r="A5861" t="s">
        <v>284</v>
      </c>
      <c r="B5861" t="s">
        <v>702</v>
      </c>
      <c r="C5861">
        <v>9.2899999999999991</v>
      </c>
      <c r="D5861">
        <v>9.42</v>
      </c>
      <c r="E5861">
        <v>9.15</v>
      </c>
      <c r="F5861">
        <v>9.15</v>
      </c>
      <c r="G5861">
        <v>10717460</v>
      </c>
      <c r="H5861">
        <v>9.24</v>
      </c>
    </row>
    <row r="5862" spans="1:8" x14ac:dyDescent="0.3">
      <c r="A5862" t="s">
        <v>284</v>
      </c>
      <c r="B5862" t="s">
        <v>139</v>
      </c>
      <c r="C5862">
        <v>9.16</v>
      </c>
      <c r="D5862">
        <v>9.2100000000000009</v>
      </c>
      <c r="E5862">
        <v>9.15</v>
      </c>
      <c r="F5862">
        <v>9.17</v>
      </c>
      <c r="G5862">
        <v>3244072</v>
      </c>
      <c r="H5862">
        <v>9.1767000000000003</v>
      </c>
    </row>
    <row r="5863" spans="1:8" x14ac:dyDescent="0.3">
      <c r="A5863" t="s">
        <v>284</v>
      </c>
      <c r="B5863" t="s">
        <v>156</v>
      </c>
      <c r="C5863">
        <v>9.19</v>
      </c>
      <c r="D5863">
        <v>9.24</v>
      </c>
      <c r="E5863">
        <v>9.16</v>
      </c>
      <c r="F5863">
        <v>9.2200000000000006</v>
      </c>
      <c r="G5863">
        <v>3478488</v>
      </c>
      <c r="H5863">
        <v>9.2066999999999997</v>
      </c>
    </row>
    <row r="5864" spans="1:8" x14ac:dyDescent="0.3">
      <c r="A5864" t="s">
        <v>284</v>
      </c>
      <c r="B5864" t="s">
        <v>703</v>
      </c>
      <c r="C5864">
        <v>9.2200000000000006</v>
      </c>
      <c r="D5864">
        <v>9.33</v>
      </c>
      <c r="E5864">
        <v>9.19</v>
      </c>
      <c r="F5864">
        <v>9.25</v>
      </c>
      <c r="G5864">
        <v>3798798</v>
      </c>
      <c r="H5864">
        <v>9.2567000000000004</v>
      </c>
    </row>
    <row r="5865" spans="1:8" x14ac:dyDescent="0.3">
      <c r="A5865" t="s">
        <v>284</v>
      </c>
      <c r="B5865" t="s">
        <v>223</v>
      </c>
      <c r="C5865">
        <v>9.27</v>
      </c>
      <c r="D5865">
        <v>9.34</v>
      </c>
      <c r="E5865">
        <v>9.2200000000000006</v>
      </c>
      <c r="F5865">
        <v>9.25</v>
      </c>
      <c r="G5865">
        <v>3381439</v>
      </c>
      <c r="H5865">
        <v>9.27</v>
      </c>
    </row>
    <row r="5866" spans="1:8" x14ac:dyDescent="0.3">
      <c r="A5866" t="s">
        <v>284</v>
      </c>
      <c r="B5866" t="s">
        <v>228</v>
      </c>
      <c r="C5866">
        <v>9.26</v>
      </c>
      <c r="D5866">
        <v>9.32</v>
      </c>
      <c r="E5866">
        <v>9.1999999999999993</v>
      </c>
      <c r="F5866">
        <v>9.25</v>
      </c>
      <c r="G5866">
        <v>4220284</v>
      </c>
      <c r="H5866">
        <v>9.2567000000000004</v>
      </c>
    </row>
    <row r="5867" spans="1:8" x14ac:dyDescent="0.3">
      <c r="A5867" t="s">
        <v>284</v>
      </c>
      <c r="B5867" t="s">
        <v>704</v>
      </c>
      <c r="C5867">
        <v>9.25</v>
      </c>
      <c r="D5867">
        <v>9.32</v>
      </c>
      <c r="E5867">
        <v>9.23</v>
      </c>
      <c r="F5867">
        <v>9.24</v>
      </c>
      <c r="G5867">
        <v>4110430</v>
      </c>
      <c r="H5867">
        <v>9.2632999999999992</v>
      </c>
    </row>
    <row r="5868" spans="1:8" x14ac:dyDescent="0.3">
      <c r="A5868" t="s">
        <v>284</v>
      </c>
      <c r="B5868" t="s">
        <v>705</v>
      </c>
      <c r="C5868">
        <v>9.27</v>
      </c>
      <c r="D5868">
        <v>9.34</v>
      </c>
      <c r="E5868">
        <v>9.2100000000000009</v>
      </c>
      <c r="F5868">
        <v>9.23</v>
      </c>
      <c r="G5868">
        <v>5155272</v>
      </c>
      <c r="H5868">
        <v>9.26</v>
      </c>
    </row>
    <row r="5869" spans="1:8" x14ac:dyDescent="0.3">
      <c r="A5869" t="s">
        <v>284</v>
      </c>
      <c r="B5869" t="s">
        <v>706</v>
      </c>
      <c r="C5869">
        <v>9.24</v>
      </c>
      <c r="D5869">
        <v>9.32</v>
      </c>
      <c r="E5869">
        <v>9.24</v>
      </c>
      <c r="F5869">
        <v>9.2799999999999994</v>
      </c>
      <c r="G5869">
        <v>2637283</v>
      </c>
      <c r="H5869">
        <v>9.2799999999999994</v>
      </c>
    </row>
    <row r="5870" spans="1:8" x14ac:dyDescent="0.3">
      <c r="A5870" t="s">
        <v>284</v>
      </c>
      <c r="B5870" t="s">
        <v>265</v>
      </c>
      <c r="C5870">
        <v>9.2899999999999991</v>
      </c>
      <c r="D5870">
        <v>9.3800000000000008</v>
      </c>
      <c r="E5870">
        <v>9.24</v>
      </c>
      <c r="F5870">
        <v>9.2899999999999991</v>
      </c>
      <c r="G5870">
        <v>4056842</v>
      </c>
      <c r="H5870">
        <v>9.3033000000000001</v>
      </c>
    </row>
    <row r="5871" spans="1:8" x14ac:dyDescent="0.3">
      <c r="A5871" t="s">
        <v>284</v>
      </c>
      <c r="B5871" t="s">
        <v>707</v>
      </c>
      <c r="C5871">
        <v>9.3000000000000007</v>
      </c>
      <c r="D5871">
        <v>9.35</v>
      </c>
      <c r="E5871">
        <v>9.24</v>
      </c>
      <c r="F5871">
        <v>9.25</v>
      </c>
      <c r="G5871">
        <v>3434914</v>
      </c>
      <c r="H5871">
        <v>9.2799999999999994</v>
      </c>
    </row>
    <row r="5872" spans="1:8" x14ac:dyDescent="0.3">
      <c r="A5872" t="s">
        <v>284</v>
      </c>
      <c r="B5872" t="s">
        <v>271</v>
      </c>
      <c r="C5872">
        <v>9.25</v>
      </c>
      <c r="D5872">
        <v>9.31</v>
      </c>
      <c r="E5872">
        <v>9.24</v>
      </c>
      <c r="F5872">
        <v>9.26</v>
      </c>
      <c r="G5872">
        <v>2673900</v>
      </c>
      <c r="H5872">
        <v>9.27</v>
      </c>
    </row>
    <row r="5873" spans="1:8" x14ac:dyDescent="0.3">
      <c r="A5873" t="s">
        <v>284</v>
      </c>
      <c r="B5873" t="s">
        <v>708</v>
      </c>
      <c r="C5873">
        <v>9.27</v>
      </c>
      <c r="D5873">
        <v>9.32</v>
      </c>
      <c r="E5873">
        <v>9.25</v>
      </c>
      <c r="F5873">
        <v>9.2799999999999994</v>
      </c>
      <c r="G5873">
        <v>2037279</v>
      </c>
      <c r="H5873">
        <v>9.2833000000000006</v>
      </c>
    </row>
    <row r="5874" spans="1:8" x14ac:dyDescent="0.3">
      <c r="A5874" t="s">
        <v>284</v>
      </c>
      <c r="B5874" t="s">
        <v>709</v>
      </c>
      <c r="C5874">
        <v>9.3000000000000007</v>
      </c>
      <c r="D5874">
        <v>10.16</v>
      </c>
      <c r="E5874">
        <v>9.2899999999999991</v>
      </c>
      <c r="F5874">
        <v>9.39</v>
      </c>
      <c r="G5874">
        <v>7145449</v>
      </c>
      <c r="H5874">
        <v>9.6133000000000006</v>
      </c>
    </row>
    <row r="5875" spans="1:8" x14ac:dyDescent="0.3">
      <c r="A5875" t="s">
        <v>284</v>
      </c>
      <c r="B5875" t="s">
        <v>283</v>
      </c>
      <c r="C5875">
        <v>9.4499999999999993</v>
      </c>
      <c r="D5875">
        <v>9.6</v>
      </c>
      <c r="E5875">
        <v>9.3000000000000007</v>
      </c>
      <c r="F5875">
        <v>9.3000000000000007</v>
      </c>
      <c r="G5875">
        <v>3612184</v>
      </c>
      <c r="H5875">
        <v>9.4</v>
      </c>
    </row>
    <row r="5876" spans="1:8" x14ac:dyDescent="0.3">
      <c r="A5876" t="s">
        <v>284</v>
      </c>
      <c r="B5876" t="s">
        <v>290</v>
      </c>
      <c r="C5876">
        <v>9.33</v>
      </c>
      <c r="D5876">
        <v>9.34</v>
      </c>
      <c r="E5876">
        <v>9.27</v>
      </c>
      <c r="F5876">
        <v>9.2899999999999991</v>
      </c>
      <c r="G5876">
        <v>1648362</v>
      </c>
      <c r="H5876">
        <v>9.3000000000000007</v>
      </c>
    </row>
    <row r="5877" spans="1:8" x14ac:dyDescent="0.3">
      <c r="A5877" t="s">
        <v>284</v>
      </c>
      <c r="B5877" t="s">
        <v>710</v>
      </c>
      <c r="C5877">
        <v>9.35</v>
      </c>
      <c r="D5877">
        <v>9.35</v>
      </c>
      <c r="E5877">
        <v>9.2799999999999994</v>
      </c>
      <c r="F5877">
        <v>9.2799999999999994</v>
      </c>
      <c r="G5877">
        <v>1435736</v>
      </c>
      <c r="H5877">
        <v>9.3033000000000001</v>
      </c>
    </row>
    <row r="5878" spans="1:8" x14ac:dyDescent="0.3">
      <c r="A5878" t="s">
        <v>284</v>
      </c>
      <c r="B5878" t="s">
        <v>512</v>
      </c>
      <c r="C5878">
        <v>9.31</v>
      </c>
      <c r="D5878">
        <v>9.34</v>
      </c>
      <c r="E5878">
        <v>9.27</v>
      </c>
      <c r="F5878">
        <v>9.2899999999999991</v>
      </c>
      <c r="G5878">
        <v>1779401</v>
      </c>
      <c r="H5878">
        <v>9.3000000000000007</v>
      </c>
    </row>
    <row r="5879" spans="1:8" x14ac:dyDescent="0.3">
      <c r="A5879" t="s">
        <v>284</v>
      </c>
      <c r="B5879" t="s">
        <v>91</v>
      </c>
      <c r="C5879">
        <v>8.41</v>
      </c>
      <c r="D5879">
        <v>8.9700000000000006</v>
      </c>
      <c r="E5879">
        <v>8.3800000000000008</v>
      </c>
      <c r="F5879">
        <v>8.9</v>
      </c>
      <c r="G5879">
        <v>5964242</v>
      </c>
      <c r="H5879">
        <v>8.75</v>
      </c>
    </row>
    <row r="5880" spans="1:8" x14ac:dyDescent="0.3">
      <c r="A5880" t="s">
        <v>284</v>
      </c>
      <c r="B5880" t="s">
        <v>93</v>
      </c>
      <c r="C5880">
        <v>8.5500000000000007</v>
      </c>
      <c r="D5880">
        <v>8.83</v>
      </c>
      <c r="E5880">
        <v>8.32</v>
      </c>
      <c r="F5880">
        <v>8.42</v>
      </c>
      <c r="G5880">
        <v>5185208</v>
      </c>
      <c r="H5880">
        <v>8.5233000000000008</v>
      </c>
    </row>
    <row r="5881" spans="1:8" x14ac:dyDescent="0.3">
      <c r="A5881" t="s">
        <v>284</v>
      </c>
      <c r="B5881" t="s">
        <v>711</v>
      </c>
      <c r="C5881">
        <v>8.52</v>
      </c>
      <c r="D5881">
        <v>8.7799999999999994</v>
      </c>
      <c r="E5881">
        <v>8.39</v>
      </c>
      <c r="F5881">
        <v>8.65</v>
      </c>
      <c r="G5881">
        <v>2730872</v>
      </c>
      <c r="H5881">
        <v>8.6067</v>
      </c>
    </row>
    <row r="5882" spans="1:8" x14ac:dyDescent="0.3">
      <c r="A5882" t="s">
        <v>284</v>
      </c>
      <c r="B5882" t="s">
        <v>712</v>
      </c>
      <c r="C5882">
        <v>8.67</v>
      </c>
      <c r="D5882">
        <v>8.94</v>
      </c>
      <c r="E5882">
        <v>8.58</v>
      </c>
      <c r="F5882">
        <v>8.58</v>
      </c>
      <c r="G5882">
        <v>2921309</v>
      </c>
      <c r="H5882">
        <v>8.6999999999999993</v>
      </c>
    </row>
    <row r="5883" spans="1:8" x14ac:dyDescent="0.3">
      <c r="A5883" t="s">
        <v>284</v>
      </c>
      <c r="B5883" t="s">
        <v>162</v>
      </c>
      <c r="C5883">
        <v>8.61</v>
      </c>
      <c r="D5883">
        <v>8.65</v>
      </c>
      <c r="E5883">
        <v>8.19</v>
      </c>
      <c r="F5883">
        <v>8.25</v>
      </c>
      <c r="G5883">
        <v>3893272</v>
      </c>
      <c r="H5883">
        <v>8.3633000000000006</v>
      </c>
    </row>
    <row r="5884" spans="1:8" x14ac:dyDescent="0.3">
      <c r="A5884" t="s">
        <v>284</v>
      </c>
      <c r="B5884" t="s">
        <v>220</v>
      </c>
      <c r="C5884">
        <v>8.24</v>
      </c>
      <c r="D5884">
        <v>8.24</v>
      </c>
      <c r="E5884">
        <v>7.99</v>
      </c>
      <c r="F5884">
        <v>8.15</v>
      </c>
      <c r="G5884">
        <v>2605887</v>
      </c>
      <c r="H5884">
        <v>8.1266999999999996</v>
      </c>
    </row>
    <row r="5885" spans="1:8" x14ac:dyDescent="0.3">
      <c r="A5885" t="s">
        <v>284</v>
      </c>
      <c r="B5885" t="s">
        <v>713</v>
      </c>
      <c r="C5885">
        <v>8.3000000000000007</v>
      </c>
      <c r="D5885">
        <v>8.39</v>
      </c>
      <c r="E5885">
        <v>8.18</v>
      </c>
      <c r="F5885">
        <v>8.2100000000000009</v>
      </c>
      <c r="G5885">
        <v>1986153</v>
      </c>
      <c r="H5885">
        <v>8.26</v>
      </c>
    </row>
    <row r="5886" spans="1:8" x14ac:dyDescent="0.3">
      <c r="A5886" t="s">
        <v>284</v>
      </c>
      <c r="B5886" t="s">
        <v>714</v>
      </c>
      <c r="C5886">
        <v>8.33</v>
      </c>
      <c r="D5886">
        <v>8.4</v>
      </c>
      <c r="E5886">
        <v>8.11</v>
      </c>
      <c r="F5886">
        <v>8.32</v>
      </c>
      <c r="G5886">
        <v>1755818</v>
      </c>
      <c r="H5886">
        <v>8.2766999999999999</v>
      </c>
    </row>
    <row r="5887" spans="1:8" x14ac:dyDescent="0.3">
      <c r="A5887" t="s">
        <v>284</v>
      </c>
      <c r="B5887" t="s">
        <v>715</v>
      </c>
      <c r="C5887">
        <v>8.4</v>
      </c>
      <c r="D5887">
        <v>9</v>
      </c>
      <c r="E5887">
        <v>8.18</v>
      </c>
      <c r="F5887">
        <v>8.4700000000000006</v>
      </c>
      <c r="G5887">
        <v>4952023</v>
      </c>
      <c r="H5887">
        <v>8.5500000000000007</v>
      </c>
    </row>
    <row r="5888" spans="1:8" x14ac:dyDescent="0.3">
      <c r="A5888" t="s">
        <v>284</v>
      </c>
      <c r="B5888" t="s">
        <v>235</v>
      </c>
      <c r="C5888">
        <v>8.4700000000000006</v>
      </c>
      <c r="D5888">
        <v>8.6199999999999992</v>
      </c>
      <c r="E5888">
        <v>8.3699999999999992</v>
      </c>
      <c r="F5888">
        <v>8.56</v>
      </c>
      <c r="G5888">
        <v>1327687</v>
      </c>
      <c r="H5888">
        <v>8.5167000000000002</v>
      </c>
    </row>
    <row r="5889" spans="1:8" x14ac:dyDescent="0.3">
      <c r="A5889" t="s">
        <v>284</v>
      </c>
      <c r="B5889" t="s">
        <v>259</v>
      </c>
      <c r="C5889">
        <v>8.58</v>
      </c>
      <c r="D5889">
        <v>8.7200000000000006</v>
      </c>
      <c r="E5889">
        <v>8.4</v>
      </c>
      <c r="F5889">
        <v>8.59</v>
      </c>
      <c r="G5889">
        <v>2597306</v>
      </c>
      <c r="H5889">
        <v>8.57</v>
      </c>
    </row>
    <row r="5890" spans="1:8" x14ac:dyDescent="0.3">
      <c r="A5890" t="s">
        <v>284</v>
      </c>
      <c r="B5890" t="s">
        <v>716</v>
      </c>
      <c r="C5890">
        <v>8.65</v>
      </c>
      <c r="D5890">
        <v>9.4</v>
      </c>
      <c r="E5890">
        <v>8.6</v>
      </c>
      <c r="F5890">
        <v>9.1999999999999993</v>
      </c>
      <c r="G5890">
        <v>4738076</v>
      </c>
      <c r="H5890">
        <v>9.0667000000000009</v>
      </c>
    </row>
    <row r="5891" spans="1:8" x14ac:dyDescent="0.3">
      <c r="A5891" t="s">
        <v>284</v>
      </c>
      <c r="B5891" t="s">
        <v>269</v>
      </c>
      <c r="C5891">
        <v>9.1</v>
      </c>
      <c r="D5891">
        <v>9.24</v>
      </c>
      <c r="E5891">
        <v>8.75</v>
      </c>
      <c r="F5891">
        <v>9.07</v>
      </c>
      <c r="G5891">
        <v>2683254</v>
      </c>
      <c r="H5891">
        <v>9.02</v>
      </c>
    </row>
    <row r="5892" spans="1:8" x14ac:dyDescent="0.3">
      <c r="A5892" t="s">
        <v>284</v>
      </c>
      <c r="B5892" t="s">
        <v>282</v>
      </c>
      <c r="C5892">
        <v>9.0500000000000007</v>
      </c>
      <c r="D5892">
        <v>9.08</v>
      </c>
      <c r="E5892">
        <v>8.8000000000000007</v>
      </c>
      <c r="F5892">
        <v>8.81</v>
      </c>
      <c r="G5892">
        <v>585086</v>
      </c>
      <c r="H5892">
        <v>8.8966999999999992</v>
      </c>
    </row>
    <row r="5893" spans="1:8" x14ac:dyDescent="0.3">
      <c r="A5893" t="s">
        <v>284</v>
      </c>
      <c r="B5893" t="s">
        <v>717</v>
      </c>
      <c r="C5893">
        <v>8.9600000000000009</v>
      </c>
      <c r="D5893">
        <v>9.1199999999999992</v>
      </c>
      <c r="E5893">
        <v>8.6</v>
      </c>
      <c r="F5893">
        <v>9.02</v>
      </c>
      <c r="G5893">
        <v>4324312</v>
      </c>
      <c r="H5893">
        <v>8.9132999999999996</v>
      </c>
    </row>
    <row r="5894" spans="1:8" x14ac:dyDescent="0.3">
      <c r="A5894" t="s">
        <v>284</v>
      </c>
      <c r="B5894" t="s">
        <v>285</v>
      </c>
      <c r="C5894">
        <v>9.0500000000000007</v>
      </c>
      <c r="D5894">
        <v>9.06</v>
      </c>
      <c r="E5894">
        <v>8.8000000000000007</v>
      </c>
      <c r="F5894">
        <v>8.91</v>
      </c>
      <c r="G5894">
        <v>1356062</v>
      </c>
      <c r="H5894">
        <v>8.9232999999999993</v>
      </c>
    </row>
    <row r="5895" spans="1:8" x14ac:dyDescent="0.3">
      <c r="A5895" t="s">
        <v>284</v>
      </c>
      <c r="B5895" t="s">
        <v>718</v>
      </c>
      <c r="C5895">
        <v>8.98</v>
      </c>
      <c r="D5895">
        <v>8.98</v>
      </c>
      <c r="E5895">
        <v>8.5500000000000007</v>
      </c>
      <c r="F5895">
        <v>8.65</v>
      </c>
      <c r="G5895">
        <v>2426691</v>
      </c>
      <c r="H5895">
        <v>8.7266999999999992</v>
      </c>
    </row>
    <row r="5896" spans="1:8" x14ac:dyDescent="0.3">
      <c r="A5896" t="s">
        <v>284</v>
      </c>
      <c r="B5896" t="s">
        <v>291</v>
      </c>
      <c r="C5896">
        <v>8.59</v>
      </c>
      <c r="D5896">
        <v>8.67</v>
      </c>
      <c r="E5896">
        <v>8.2899999999999991</v>
      </c>
      <c r="F5896">
        <v>8.2899999999999991</v>
      </c>
      <c r="G5896">
        <v>3369968</v>
      </c>
      <c r="H5896">
        <v>8.4167000000000005</v>
      </c>
    </row>
    <row r="5897" spans="1:8" x14ac:dyDescent="0.3">
      <c r="A5897" t="s">
        <v>284</v>
      </c>
      <c r="B5897" t="s">
        <v>295</v>
      </c>
      <c r="C5897">
        <v>8.5500000000000007</v>
      </c>
      <c r="D5897">
        <v>8.5500000000000007</v>
      </c>
      <c r="E5897">
        <v>8.3000000000000007</v>
      </c>
      <c r="F5897">
        <v>8.36</v>
      </c>
      <c r="G5897">
        <v>1356037</v>
      </c>
      <c r="H5897">
        <v>8.4032999999999998</v>
      </c>
    </row>
    <row r="5898" spans="1:8" x14ac:dyDescent="0.3">
      <c r="A5898" t="s">
        <v>284</v>
      </c>
      <c r="B5898" t="s">
        <v>298</v>
      </c>
      <c r="C5898">
        <v>8.36</v>
      </c>
      <c r="D5898">
        <v>8.51</v>
      </c>
      <c r="E5898">
        <v>8.25</v>
      </c>
      <c r="F5898">
        <v>8.34</v>
      </c>
      <c r="G5898">
        <v>2181407</v>
      </c>
      <c r="H5898">
        <v>8.3666999999999998</v>
      </c>
    </row>
    <row r="5899" spans="1:8" x14ac:dyDescent="0.3">
      <c r="A5899" t="s">
        <v>284</v>
      </c>
      <c r="B5899" t="s">
        <v>719</v>
      </c>
      <c r="C5899">
        <v>8.4</v>
      </c>
      <c r="D5899">
        <v>8.4499999999999993</v>
      </c>
      <c r="E5899">
        <v>8.3000000000000007</v>
      </c>
      <c r="F5899">
        <v>8.35</v>
      </c>
      <c r="G5899">
        <v>1189931</v>
      </c>
      <c r="H5899">
        <v>8.3666999999999998</v>
      </c>
    </row>
    <row r="5900" spans="1:8" x14ac:dyDescent="0.3">
      <c r="A5900" t="s">
        <v>284</v>
      </c>
      <c r="B5900" t="s">
        <v>720</v>
      </c>
      <c r="C5900">
        <v>8.41</v>
      </c>
      <c r="D5900">
        <v>8.51</v>
      </c>
      <c r="E5900">
        <v>8.35</v>
      </c>
      <c r="F5900">
        <v>8.3800000000000008</v>
      </c>
      <c r="G5900">
        <v>929978</v>
      </c>
      <c r="H5900">
        <v>8.4132999999999996</v>
      </c>
    </row>
    <row r="5901" spans="1:8" x14ac:dyDescent="0.3">
      <c r="A5901" t="s">
        <v>284</v>
      </c>
      <c r="B5901" t="s">
        <v>721</v>
      </c>
      <c r="C5901">
        <v>8.33</v>
      </c>
      <c r="D5901">
        <v>8.56</v>
      </c>
      <c r="E5901">
        <v>8.2899999999999991</v>
      </c>
      <c r="F5901">
        <v>8.43</v>
      </c>
      <c r="G5901">
        <v>1947434</v>
      </c>
      <c r="H5901">
        <v>8.4267000000000003</v>
      </c>
    </row>
    <row r="5902" spans="1:8" x14ac:dyDescent="0.3">
      <c r="A5902" t="s">
        <v>284</v>
      </c>
      <c r="B5902" t="s">
        <v>96</v>
      </c>
      <c r="C5902">
        <v>8.5299999999999994</v>
      </c>
      <c r="D5902">
        <v>8.5299999999999994</v>
      </c>
      <c r="E5902">
        <v>8.36</v>
      </c>
      <c r="F5902">
        <v>8.43</v>
      </c>
      <c r="G5902">
        <v>1624109</v>
      </c>
      <c r="H5902">
        <v>8.44</v>
      </c>
    </row>
    <row r="5903" spans="1:8" x14ac:dyDescent="0.3">
      <c r="A5903" t="s">
        <v>284</v>
      </c>
      <c r="B5903" t="s">
        <v>722</v>
      </c>
      <c r="C5903">
        <v>8.43</v>
      </c>
      <c r="D5903">
        <v>8.7200000000000006</v>
      </c>
      <c r="E5903">
        <v>8.43</v>
      </c>
      <c r="F5903">
        <v>8.5299999999999994</v>
      </c>
      <c r="G5903">
        <v>1723962</v>
      </c>
      <c r="H5903">
        <v>8.56</v>
      </c>
    </row>
    <row r="5904" spans="1:8" x14ac:dyDescent="0.3">
      <c r="A5904" t="s">
        <v>284</v>
      </c>
      <c r="B5904" t="s">
        <v>164</v>
      </c>
      <c r="C5904">
        <v>8.4600000000000009</v>
      </c>
      <c r="D5904">
        <v>9.08</v>
      </c>
      <c r="E5904">
        <v>8.4600000000000009</v>
      </c>
      <c r="F5904">
        <v>8.6999999999999993</v>
      </c>
      <c r="G5904">
        <v>5571465</v>
      </c>
      <c r="H5904">
        <v>8.7467000000000006</v>
      </c>
    </row>
    <row r="5905" spans="1:8" x14ac:dyDescent="0.3">
      <c r="A5905" t="s">
        <v>284</v>
      </c>
      <c r="B5905" t="s">
        <v>723</v>
      </c>
      <c r="C5905">
        <v>8.98</v>
      </c>
      <c r="D5905">
        <v>9.2899999999999991</v>
      </c>
      <c r="E5905">
        <v>8.81</v>
      </c>
      <c r="F5905">
        <v>8.9499999999999993</v>
      </c>
      <c r="G5905">
        <v>2333610</v>
      </c>
      <c r="H5905">
        <v>9.0167000000000002</v>
      </c>
    </row>
    <row r="5906" spans="1:8" x14ac:dyDescent="0.3">
      <c r="A5906" t="s">
        <v>284</v>
      </c>
      <c r="B5906" t="s">
        <v>724</v>
      </c>
      <c r="C5906">
        <v>8.9499999999999993</v>
      </c>
      <c r="D5906">
        <v>9</v>
      </c>
      <c r="E5906">
        <v>8.52</v>
      </c>
      <c r="F5906">
        <v>8.69</v>
      </c>
      <c r="G5906">
        <v>4166772</v>
      </c>
      <c r="H5906">
        <v>8.7367000000000008</v>
      </c>
    </row>
    <row r="5907" spans="1:8" x14ac:dyDescent="0.3">
      <c r="A5907" t="s">
        <v>284</v>
      </c>
      <c r="B5907" t="s">
        <v>725</v>
      </c>
      <c r="C5907">
        <v>8.75</v>
      </c>
      <c r="D5907">
        <v>8.82</v>
      </c>
      <c r="E5907">
        <v>8.6199999999999992</v>
      </c>
      <c r="F5907">
        <v>8.65</v>
      </c>
      <c r="G5907">
        <v>1821811</v>
      </c>
      <c r="H5907">
        <v>8.6966999999999999</v>
      </c>
    </row>
    <row r="5908" spans="1:8" x14ac:dyDescent="0.3">
      <c r="A5908" t="s">
        <v>284</v>
      </c>
      <c r="B5908" t="s">
        <v>242</v>
      </c>
      <c r="C5908">
        <v>8.6300000000000008</v>
      </c>
      <c r="D5908">
        <v>8.6300000000000008</v>
      </c>
      <c r="E5908">
        <v>8.5</v>
      </c>
      <c r="F5908">
        <v>8.52</v>
      </c>
      <c r="G5908">
        <v>2036471</v>
      </c>
      <c r="H5908">
        <v>8.5500000000000007</v>
      </c>
    </row>
    <row r="5909" spans="1:8" x14ac:dyDescent="0.3">
      <c r="A5909" t="s">
        <v>284</v>
      </c>
      <c r="B5909" t="s">
        <v>726</v>
      </c>
      <c r="C5909">
        <v>8.5399999999999991</v>
      </c>
      <c r="D5909">
        <v>8.9</v>
      </c>
      <c r="E5909">
        <v>8.5399999999999991</v>
      </c>
      <c r="F5909">
        <v>8.6</v>
      </c>
      <c r="G5909">
        <v>2099525</v>
      </c>
      <c r="H5909">
        <v>8.68</v>
      </c>
    </row>
    <row r="5910" spans="1:8" x14ac:dyDescent="0.3">
      <c r="A5910" t="s">
        <v>284</v>
      </c>
      <c r="B5910" t="s">
        <v>727</v>
      </c>
      <c r="C5910">
        <v>8.6199999999999992</v>
      </c>
      <c r="D5910">
        <v>8.8000000000000007</v>
      </c>
      <c r="E5910">
        <v>8.59</v>
      </c>
      <c r="F5910">
        <v>8.7899999999999991</v>
      </c>
      <c r="G5910">
        <v>1543915</v>
      </c>
      <c r="H5910">
        <v>8.7266999999999992</v>
      </c>
    </row>
    <row r="5911" spans="1:8" x14ac:dyDescent="0.3">
      <c r="A5911" t="s">
        <v>284</v>
      </c>
      <c r="B5911" t="s">
        <v>728</v>
      </c>
      <c r="C5911">
        <v>8.73</v>
      </c>
      <c r="D5911">
        <v>8.82</v>
      </c>
      <c r="E5911">
        <v>8.64</v>
      </c>
      <c r="F5911">
        <v>8.6999999999999993</v>
      </c>
      <c r="G5911">
        <v>2848553</v>
      </c>
      <c r="H5911">
        <v>8.7200000000000006</v>
      </c>
    </row>
    <row r="5912" spans="1:8" x14ac:dyDescent="0.3">
      <c r="A5912" t="s">
        <v>284</v>
      </c>
      <c r="B5912" t="s">
        <v>729</v>
      </c>
      <c r="C5912">
        <v>8.7100000000000009</v>
      </c>
      <c r="D5912">
        <v>9.02</v>
      </c>
      <c r="E5912">
        <v>8.6999999999999993</v>
      </c>
      <c r="F5912">
        <v>8.9700000000000006</v>
      </c>
      <c r="G5912">
        <v>4591735</v>
      </c>
      <c r="H5912">
        <v>8.8966999999999992</v>
      </c>
    </row>
    <row r="5913" spans="1:8" x14ac:dyDescent="0.3">
      <c r="A5913" t="s">
        <v>284</v>
      </c>
      <c r="B5913" t="s">
        <v>730</v>
      </c>
      <c r="C5913">
        <v>8.9700000000000006</v>
      </c>
      <c r="D5913">
        <v>9</v>
      </c>
      <c r="E5913">
        <v>8.85</v>
      </c>
      <c r="F5913">
        <v>8.8699999999999992</v>
      </c>
      <c r="G5913">
        <v>2163287</v>
      </c>
      <c r="H5913">
        <v>8.9067000000000007</v>
      </c>
    </row>
    <row r="5914" spans="1:8" x14ac:dyDescent="0.3">
      <c r="A5914" t="s">
        <v>284</v>
      </c>
      <c r="B5914" t="s">
        <v>731</v>
      </c>
      <c r="C5914">
        <v>8.9</v>
      </c>
      <c r="D5914">
        <v>9.07</v>
      </c>
      <c r="E5914">
        <v>8.81</v>
      </c>
      <c r="F5914">
        <v>8.83</v>
      </c>
      <c r="G5914">
        <v>2344033</v>
      </c>
      <c r="H5914">
        <v>8.9032999999999998</v>
      </c>
    </row>
    <row r="5915" spans="1:8" x14ac:dyDescent="0.3">
      <c r="A5915" t="s">
        <v>284</v>
      </c>
      <c r="B5915" t="s">
        <v>732</v>
      </c>
      <c r="C5915">
        <v>8.86</v>
      </c>
      <c r="D5915">
        <v>9.18</v>
      </c>
      <c r="E5915">
        <v>8.86</v>
      </c>
      <c r="F5915">
        <v>9.1</v>
      </c>
      <c r="G5915">
        <v>3900039</v>
      </c>
      <c r="H5915">
        <v>9.0466999999999995</v>
      </c>
    </row>
    <row r="5916" spans="1:8" x14ac:dyDescent="0.3">
      <c r="A5916" t="s">
        <v>284</v>
      </c>
      <c r="B5916" t="s">
        <v>733</v>
      </c>
      <c r="C5916">
        <v>9.15</v>
      </c>
      <c r="D5916">
        <v>9.35</v>
      </c>
      <c r="E5916">
        <v>9.02</v>
      </c>
      <c r="F5916">
        <v>9.06</v>
      </c>
      <c r="G5916">
        <v>3349162</v>
      </c>
      <c r="H5916">
        <v>9.1433</v>
      </c>
    </row>
    <row r="5917" spans="1:8" x14ac:dyDescent="0.3">
      <c r="A5917" t="s">
        <v>284</v>
      </c>
      <c r="B5917" t="s">
        <v>734</v>
      </c>
      <c r="C5917">
        <v>9.07</v>
      </c>
      <c r="D5917">
        <v>9.76</v>
      </c>
      <c r="E5917">
        <v>9.0500000000000007</v>
      </c>
      <c r="F5917">
        <v>9.36</v>
      </c>
      <c r="G5917">
        <v>7102777</v>
      </c>
      <c r="H5917">
        <v>9.39</v>
      </c>
    </row>
    <row r="5918" spans="1:8" x14ac:dyDescent="0.3">
      <c r="A5918" t="s">
        <v>284</v>
      </c>
      <c r="B5918" t="s">
        <v>735</v>
      </c>
      <c r="C5918">
        <v>9.36</v>
      </c>
      <c r="D5918">
        <v>9.3699999999999992</v>
      </c>
      <c r="E5918">
        <v>9.0399999999999991</v>
      </c>
      <c r="F5918">
        <v>9.1</v>
      </c>
      <c r="G5918">
        <v>1757442</v>
      </c>
      <c r="H5918">
        <v>9.17</v>
      </c>
    </row>
    <row r="5919" spans="1:8" x14ac:dyDescent="0.3">
      <c r="A5919" t="s">
        <v>120</v>
      </c>
      <c r="B5919" t="s">
        <v>696</v>
      </c>
      <c r="C5919">
        <v>215.7834</v>
      </c>
      <c r="D5919">
        <v>220.13800000000001</v>
      </c>
      <c r="E5919">
        <v>213.1892</v>
      </c>
      <c r="F5919">
        <v>217.63640000000001</v>
      </c>
      <c r="G5919">
        <v>2304742</v>
      </c>
      <c r="H5919">
        <v>216.9879</v>
      </c>
    </row>
    <row r="5920" spans="1:8" x14ac:dyDescent="0.3">
      <c r="A5920" t="s">
        <v>120</v>
      </c>
      <c r="B5920" t="s">
        <v>697</v>
      </c>
      <c r="C5920">
        <v>217.4511</v>
      </c>
      <c r="D5920">
        <v>217.5438</v>
      </c>
      <c r="E5920">
        <v>208.464</v>
      </c>
      <c r="F5920">
        <v>209.57579999999999</v>
      </c>
      <c r="G5920">
        <v>4053858</v>
      </c>
      <c r="H5920">
        <v>211.8612</v>
      </c>
    </row>
    <row r="5921" spans="1:8" x14ac:dyDescent="0.3">
      <c r="A5921" t="s">
        <v>120</v>
      </c>
      <c r="B5921" t="s">
        <v>698</v>
      </c>
      <c r="C5921">
        <v>210.40969999999999</v>
      </c>
      <c r="D5921">
        <v>212.63329999999999</v>
      </c>
      <c r="E5921">
        <v>207.72280000000001</v>
      </c>
      <c r="F5921">
        <v>209.3905</v>
      </c>
      <c r="G5921">
        <v>3539623</v>
      </c>
      <c r="H5921">
        <v>209.91550000000001</v>
      </c>
    </row>
    <row r="5922" spans="1:8" x14ac:dyDescent="0.3">
      <c r="A5922" t="s">
        <v>120</v>
      </c>
      <c r="B5922" t="s">
        <v>699</v>
      </c>
      <c r="C5922">
        <v>209.3905</v>
      </c>
      <c r="D5922">
        <v>211.24350000000001</v>
      </c>
      <c r="E5922">
        <v>207.07419999999999</v>
      </c>
      <c r="F5922">
        <v>208.74199999999999</v>
      </c>
      <c r="G5922">
        <v>3343370</v>
      </c>
      <c r="H5922">
        <v>209.01990000000001</v>
      </c>
    </row>
    <row r="5923" spans="1:8" x14ac:dyDescent="0.3">
      <c r="A5923" t="s">
        <v>120</v>
      </c>
      <c r="B5923" t="s">
        <v>700</v>
      </c>
      <c r="C5923">
        <v>208.74199999999999</v>
      </c>
      <c r="D5923">
        <v>212.44800000000001</v>
      </c>
      <c r="E5923">
        <v>205.40649999999999</v>
      </c>
      <c r="F5923">
        <v>212.44800000000001</v>
      </c>
      <c r="G5923">
        <v>3793358</v>
      </c>
      <c r="H5923">
        <v>210.10079999999999</v>
      </c>
    </row>
    <row r="5924" spans="1:8" x14ac:dyDescent="0.3">
      <c r="A5924" t="s">
        <v>120</v>
      </c>
      <c r="B5924" t="s">
        <v>77</v>
      </c>
      <c r="C5924">
        <v>212.3553</v>
      </c>
      <c r="D5924">
        <v>212.3553</v>
      </c>
      <c r="E5924">
        <v>202.34909999999999</v>
      </c>
      <c r="F5924">
        <v>207.72280000000001</v>
      </c>
      <c r="G5924">
        <v>2908750</v>
      </c>
      <c r="H5924">
        <v>207.47569999999999</v>
      </c>
    </row>
    <row r="5925" spans="1:8" x14ac:dyDescent="0.3">
      <c r="A5925" t="s">
        <v>120</v>
      </c>
      <c r="B5925" t="s">
        <v>701</v>
      </c>
      <c r="C5925">
        <v>208.464</v>
      </c>
      <c r="D5925">
        <v>214.5789</v>
      </c>
      <c r="E5925">
        <v>208.464</v>
      </c>
      <c r="F5925">
        <v>212.07740000000001</v>
      </c>
      <c r="G5925">
        <v>2523787</v>
      </c>
      <c r="H5925">
        <v>211.70679999999999</v>
      </c>
    </row>
    <row r="5926" spans="1:8" x14ac:dyDescent="0.3">
      <c r="A5926" t="s">
        <v>120</v>
      </c>
      <c r="B5926" t="s">
        <v>702</v>
      </c>
      <c r="C5926">
        <v>212.63329999999999</v>
      </c>
      <c r="D5926">
        <v>213.74510000000001</v>
      </c>
      <c r="E5926">
        <v>207.72280000000001</v>
      </c>
      <c r="F5926">
        <v>209.66849999999999</v>
      </c>
      <c r="G5926">
        <v>2546219</v>
      </c>
      <c r="H5926">
        <v>210.37880000000001</v>
      </c>
    </row>
    <row r="5927" spans="1:8" x14ac:dyDescent="0.3">
      <c r="A5927" t="s">
        <v>120</v>
      </c>
      <c r="B5927" t="s">
        <v>139</v>
      </c>
      <c r="C5927">
        <v>209.2979</v>
      </c>
      <c r="D5927">
        <v>212.07740000000001</v>
      </c>
      <c r="E5927">
        <v>208.37139999999999</v>
      </c>
      <c r="F5927">
        <v>209.66849999999999</v>
      </c>
      <c r="G5927">
        <v>2564006</v>
      </c>
      <c r="H5927">
        <v>210.03909999999999</v>
      </c>
    </row>
    <row r="5928" spans="1:8" x14ac:dyDescent="0.3">
      <c r="A5928" t="s">
        <v>120</v>
      </c>
      <c r="B5928" t="s">
        <v>156</v>
      </c>
      <c r="C5928">
        <v>209.66849999999999</v>
      </c>
      <c r="D5928">
        <v>213.5598</v>
      </c>
      <c r="E5928">
        <v>207.53749999999999</v>
      </c>
      <c r="F5928">
        <v>213.46709999999999</v>
      </c>
      <c r="G5928">
        <v>2933843</v>
      </c>
      <c r="H5928">
        <v>211.5215</v>
      </c>
    </row>
    <row r="5929" spans="1:8" x14ac:dyDescent="0.3">
      <c r="A5929" t="s">
        <v>120</v>
      </c>
      <c r="B5929" t="s">
        <v>703</v>
      </c>
      <c r="C5929">
        <v>216.154</v>
      </c>
      <c r="D5929">
        <v>223.38079999999999</v>
      </c>
      <c r="E5929">
        <v>215.13489999999999</v>
      </c>
      <c r="F5929">
        <v>223.28809999999999</v>
      </c>
      <c r="G5929">
        <v>4404936</v>
      </c>
      <c r="H5929">
        <v>220.60130000000001</v>
      </c>
    </row>
    <row r="5930" spans="1:8" x14ac:dyDescent="0.3">
      <c r="A5930" t="s">
        <v>120</v>
      </c>
      <c r="B5930" t="s">
        <v>223</v>
      </c>
      <c r="C5930">
        <v>224.02930000000001</v>
      </c>
      <c r="D5930">
        <v>225.2338</v>
      </c>
      <c r="E5930">
        <v>214.9496</v>
      </c>
      <c r="F5930">
        <v>216.33930000000001</v>
      </c>
      <c r="G5930">
        <v>3673237</v>
      </c>
      <c r="H5930">
        <v>218.8409</v>
      </c>
    </row>
    <row r="5931" spans="1:8" x14ac:dyDescent="0.3">
      <c r="A5931" t="s">
        <v>120</v>
      </c>
      <c r="B5931" t="s">
        <v>228</v>
      </c>
      <c r="C5931">
        <v>213.74510000000001</v>
      </c>
      <c r="D5931">
        <v>218.09970000000001</v>
      </c>
      <c r="E5931">
        <v>209.3905</v>
      </c>
      <c r="F5931">
        <v>217.9144</v>
      </c>
      <c r="G5931">
        <v>1737846</v>
      </c>
      <c r="H5931">
        <v>215.13489999999999</v>
      </c>
    </row>
    <row r="5932" spans="1:8" x14ac:dyDescent="0.3">
      <c r="A5932" t="s">
        <v>120</v>
      </c>
      <c r="B5932" t="s">
        <v>704</v>
      </c>
      <c r="C5932">
        <v>223.9367</v>
      </c>
      <c r="D5932">
        <v>223.9367</v>
      </c>
      <c r="E5932">
        <v>218.8409</v>
      </c>
      <c r="F5932">
        <v>221.62039999999999</v>
      </c>
      <c r="G5932">
        <v>3304182</v>
      </c>
      <c r="H5932">
        <v>221.46600000000001</v>
      </c>
    </row>
    <row r="5933" spans="1:8" x14ac:dyDescent="0.3">
      <c r="A5933" t="s">
        <v>120</v>
      </c>
      <c r="B5933" t="s">
        <v>705</v>
      </c>
      <c r="C5933">
        <v>221.62039999999999</v>
      </c>
      <c r="D5933">
        <v>224.58519999999999</v>
      </c>
      <c r="E5933">
        <v>217.63640000000001</v>
      </c>
      <c r="F5933">
        <v>219.39680000000001</v>
      </c>
      <c r="G5933">
        <v>2689688</v>
      </c>
      <c r="H5933">
        <v>220.5395</v>
      </c>
    </row>
    <row r="5934" spans="1:8" x14ac:dyDescent="0.3">
      <c r="A5934" t="s">
        <v>120</v>
      </c>
      <c r="B5934" t="s">
        <v>706</v>
      </c>
      <c r="C5934">
        <v>219.5821</v>
      </c>
      <c r="D5934">
        <v>226.9941</v>
      </c>
      <c r="E5934">
        <v>219.5821</v>
      </c>
      <c r="F5934">
        <v>224.12200000000001</v>
      </c>
      <c r="G5934">
        <v>3724329</v>
      </c>
      <c r="H5934">
        <v>223.56610000000001</v>
      </c>
    </row>
    <row r="5935" spans="1:8" x14ac:dyDescent="0.3">
      <c r="A5935" t="s">
        <v>120</v>
      </c>
      <c r="B5935" t="s">
        <v>265</v>
      </c>
      <c r="C5935">
        <v>224.12200000000001</v>
      </c>
      <c r="D5935">
        <v>228.84719999999999</v>
      </c>
      <c r="E5935">
        <v>221.62039999999999</v>
      </c>
      <c r="F5935">
        <v>224.3999</v>
      </c>
      <c r="G5935">
        <v>2869282</v>
      </c>
      <c r="H5935">
        <v>224.95580000000001</v>
      </c>
    </row>
    <row r="5936" spans="1:8" x14ac:dyDescent="0.3">
      <c r="A5936" t="s">
        <v>120</v>
      </c>
      <c r="B5936" t="s">
        <v>707</v>
      </c>
      <c r="C5936">
        <v>225.41909999999999</v>
      </c>
      <c r="D5936">
        <v>226.80879999999999</v>
      </c>
      <c r="E5936">
        <v>218.285</v>
      </c>
      <c r="F5936">
        <v>219.6747</v>
      </c>
      <c r="G5936">
        <v>3200939</v>
      </c>
      <c r="H5936">
        <v>221.58949999999999</v>
      </c>
    </row>
    <row r="5937" spans="1:8" x14ac:dyDescent="0.3">
      <c r="A5937" t="s">
        <v>120</v>
      </c>
      <c r="B5937" t="s">
        <v>271</v>
      </c>
      <c r="C5937">
        <v>219.76740000000001</v>
      </c>
      <c r="D5937">
        <v>220.69390000000001</v>
      </c>
      <c r="E5937">
        <v>208.64930000000001</v>
      </c>
      <c r="F5937">
        <v>209.85380000000001</v>
      </c>
      <c r="G5937">
        <v>2495023</v>
      </c>
      <c r="H5937">
        <v>213.06569999999999</v>
      </c>
    </row>
    <row r="5938" spans="1:8" x14ac:dyDescent="0.3">
      <c r="A5938" t="s">
        <v>120</v>
      </c>
      <c r="B5938" t="s">
        <v>708</v>
      </c>
      <c r="C5938">
        <v>210.78030000000001</v>
      </c>
      <c r="D5938">
        <v>213.09649999999999</v>
      </c>
      <c r="E5938">
        <v>205.22120000000001</v>
      </c>
      <c r="F5938">
        <v>208.55670000000001</v>
      </c>
      <c r="G5938">
        <v>1921358</v>
      </c>
      <c r="H5938">
        <v>208.9581</v>
      </c>
    </row>
    <row r="5939" spans="1:8" x14ac:dyDescent="0.3">
      <c r="A5939" t="s">
        <v>120</v>
      </c>
      <c r="B5939" t="s">
        <v>709</v>
      </c>
      <c r="C5939">
        <v>211.24350000000001</v>
      </c>
      <c r="D5939">
        <v>212.3553</v>
      </c>
      <c r="E5939">
        <v>208.0934</v>
      </c>
      <c r="F5939">
        <v>211.24350000000001</v>
      </c>
      <c r="G5939">
        <v>2551411</v>
      </c>
      <c r="H5939">
        <v>210.5641</v>
      </c>
    </row>
    <row r="5940" spans="1:8" x14ac:dyDescent="0.3">
      <c r="A5940" t="s">
        <v>120</v>
      </c>
      <c r="B5940" t="s">
        <v>283</v>
      </c>
      <c r="C5940">
        <v>210.78030000000001</v>
      </c>
      <c r="D5940">
        <v>210.87289999999999</v>
      </c>
      <c r="E5940">
        <v>206.61099999999999</v>
      </c>
      <c r="F5940">
        <v>208.0008</v>
      </c>
      <c r="G5940">
        <v>2100215</v>
      </c>
      <c r="H5940">
        <v>208.4949</v>
      </c>
    </row>
    <row r="5941" spans="1:8" x14ac:dyDescent="0.3">
      <c r="A5941" t="s">
        <v>120</v>
      </c>
      <c r="B5941" t="s">
        <v>290</v>
      </c>
      <c r="C5941">
        <v>208.37139999999999</v>
      </c>
      <c r="D5941">
        <v>208.55670000000001</v>
      </c>
      <c r="E5941">
        <v>200.58869999999999</v>
      </c>
      <c r="F5941">
        <v>202.71969999999999</v>
      </c>
      <c r="G5941">
        <v>2515699</v>
      </c>
      <c r="H5941">
        <v>203.95500000000001</v>
      </c>
    </row>
    <row r="5942" spans="1:8" x14ac:dyDescent="0.3">
      <c r="A5942" t="s">
        <v>120</v>
      </c>
      <c r="B5942" t="s">
        <v>710</v>
      </c>
      <c r="C5942">
        <v>202.53440000000001</v>
      </c>
      <c r="D5942">
        <v>204.75800000000001</v>
      </c>
      <c r="E5942">
        <v>198.5504</v>
      </c>
      <c r="F5942">
        <v>204.75800000000001</v>
      </c>
      <c r="G5942">
        <v>2570134</v>
      </c>
      <c r="H5942">
        <v>202.68879999999999</v>
      </c>
    </row>
    <row r="5943" spans="1:8" x14ac:dyDescent="0.3">
      <c r="A5943" t="s">
        <v>120</v>
      </c>
      <c r="B5943" t="s">
        <v>512</v>
      </c>
      <c r="C5943">
        <v>205.68450000000001</v>
      </c>
      <c r="D5943">
        <v>208.0934</v>
      </c>
      <c r="E5943">
        <v>200.6814</v>
      </c>
      <c r="F5943">
        <v>202.905</v>
      </c>
      <c r="G5943">
        <v>3095261</v>
      </c>
      <c r="H5943">
        <v>203.89330000000001</v>
      </c>
    </row>
    <row r="5944" spans="1:8" x14ac:dyDescent="0.3">
      <c r="A5944" t="s">
        <v>120</v>
      </c>
      <c r="B5944" t="s">
        <v>91</v>
      </c>
      <c r="C5944">
        <v>182.61449999999999</v>
      </c>
      <c r="D5944">
        <v>190.11920000000001</v>
      </c>
      <c r="E5944">
        <v>182.61449999999999</v>
      </c>
      <c r="F5944">
        <v>187.61760000000001</v>
      </c>
      <c r="G5944">
        <v>5540393</v>
      </c>
      <c r="H5944">
        <v>186.78380000000001</v>
      </c>
    </row>
    <row r="5945" spans="1:8" x14ac:dyDescent="0.3">
      <c r="A5945" t="s">
        <v>120</v>
      </c>
      <c r="B5945" t="s">
        <v>93</v>
      </c>
      <c r="C5945">
        <v>187.61760000000001</v>
      </c>
      <c r="D5945">
        <v>189.28530000000001</v>
      </c>
      <c r="E5945">
        <v>182.98509999999999</v>
      </c>
      <c r="F5945">
        <v>182.98509999999999</v>
      </c>
      <c r="G5945">
        <v>2295930</v>
      </c>
      <c r="H5945">
        <v>185.08519999999999</v>
      </c>
    </row>
    <row r="5946" spans="1:8" x14ac:dyDescent="0.3">
      <c r="A5946" t="s">
        <v>120</v>
      </c>
      <c r="B5946" t="s">
        <v>711</v>
      </c>
      <c r="C5946">
        <v>182.89240000000001</v>
      </c>
      <c r="D5946">
        <v>183.72630000000001</v>
      </c>
      <c r="E5946">
        <v>178.4452</v>
      </c>
      <c r="F5946">
        <v>178.4452</v>
      </c>
      <c r="G5946">
        <v>2314516</v>
      </c>
      <c r="H5946">
        <v>180.2056</v>
      </c>
    </row>
    <row r="5947" spans="1:8" x14ac:dyDescent="0.3">
      <c r="A5947" t="s">
        <v>120</v>
      </c>
      <c r="B5947" t="s">
        <v>712</v>
      </c>
      <c r="C5947">
        <v>186.2278</v>
      </c>
      <c r="D5947">
        <v>186.2278</v>
      </c>
      <c r="E5947">
        <v>180.29820000000001</v>
      </c>
      <c r="F5947">
        <v>180.29820000000001</v>
      </c>
      <c r="G5947">
        <v>1884159</v>
      </c>
      <c r="H5947">
        <v>182.2747</v>
      </c>
    </row>
    <row r="5948" spans="1:8" x14ac:dyDescent="0.3">
      <c r="A5948" t="s">
        <v>120</v>
      </c>
      <c r="B5948" t="s">
        <v>162</v>
      </c>
      <c r="C5948">
        <v>180.29820000000001</v>
      </c>
      <c r="D5948">
        <v>181.8733</v>
      </c>
      <c r="E5948">
        <v>177.9819</v>
      </c>
      <c r="F5948">
        <v>180.39089999999999</v>
      </c>
      <c r="G5948">
        <v>1710950</v>
      </c>
      <c r="H5948">
        <v>180.08199999999999</v>
      </c>
    </row>
    <row r="5949" spans="1:8" x14ac:dyDescent="0.3">
      <c r="A5949" t="s">
        <v>120</v>
      </c>
      <c r="B5949" t="s">
        <v>220</v>
      </c>
      <c r="C5949">
        <v>177.5187</v>
      </c>
      <c r="D5949">
        <v>179.18639999999999</v>
      </c>
      <c r="E5949">
        <v>173.81270000000001</v>
      </c>
      <c r="F5949">
        <v>178.72309999999999</v>
      </c>
      <c r="G5949">
        <v>2085077</v>
      </c>
      <c r="H5949">
        <v>177.2407</v>
      </c>
    </row>
    <row r="5950" spans="1:8" x14ac:dyDescent="0.3">
      <c r="A5950" t="s">
        <v>120</v>
      </c>
      <c r="B5950" t="s">
        <v>713</v>
      </c>
      <c r="C5950">
        <v>182.52180000000001</v>
      </c>
      <c r="D5950">
        <v>187.15440000000001</v>
      </c>
      <c r="E5950">
        <v>181.9659</v>
      </c>
      <c r="F5950">
        <v>186.41309999999999</v>
      </c>
      <c r="G5950">
        <v>1989210</v>
      </c>
      <c r="H5950">
        <v>185.17779999999999</v>
      </c>
    </row>
    <row r="5951" spans="1:8" x14ac:dyDescent="0.3">
      <c r="A5951" t="s">
        <v>120</v>
      </c>
      <c r="B5951" t="s">
        <v>714</v>
      </c>
      <c r="C5951">
        <v>186.69110000000001</v>
      </c>
      <c r="D5951">
        <v>188.54409999999999</v>
      </c>
      <c r="E5951">
        <v>182.52180000000001</v>
      </c>
      <c r="F5951">
        <v>184.65280000000001</v>
      </c>
      <c r="G5951">
        <v>1290882</v>
      </c>
      <c r="H5951">
        <v>185.2396</v>
      </c>
    </row>
    <row r="5952" spans="1:8" x14ac:dyDescent="0.3">
      <c r="A5952" t="s">
        <v>120</v>
      </c>
      <c r="B5952" t="s">
        <v>715</v>
      </c>
      <c r="C5952">
        <v>184.37479999999999</v>
      </c>
      <c r="D5952">
        <v>186.32050000000001</v>
      </c>
      <c r="E5952">
        <v>182.52180000000001</v>
      </c>
      <c r="F5952">
        <v>183.72630000000001</v>
      </c>
      <c r="G5952">
        <v>1354401</v>
      </c>
      <c r="H5952">
        <v>184.18950000000001</v>
      </c>
    </row>
    <row r="5953" spans="1:8" x14ac:dyDescent="0.3">
      <c r="A5953" t="s">
        <v>120</v>
      </c>
      <c r="B5953" t="s">
        <v>235</v>
      </c>
      <c r="C5953">
        <v>183.72630000000001</v>
      </c>
      <c r="D5953">
        <v>183.91159999999999</v>
      </c>
      <c r="E5953">
        <v>180.5762</v>
      </c>
      <c r="F5953">
        <v>183.81890000000001</v>
      </c>
      <c r="G5953">
        <v>985157</v>
      </c>
      <c r="H5953">
        <v>182.7689</v>
      </c>
    </row>
    <row r="5954" spans="1:8" x14ac:dyDescent="0.3">
      <c r="A5954" t="s">
        <v>120</v>
      </c>
      <c r="B5954" t="s">
        <v>259</v>
      </c>
      <c r="C5954">
        <v>185.02340000000001</v>
      </c>
      <c r="D5954">
        <v>185.11600000000001</v>
      </c>
      <c r="E5954">
        <v>180.9468</v>
      </c>
      <c r="F5954">
        <v>181.5027</v>
      </c>
      <c r="G5954">
        <v>1087635</v>
      </c>
      <c r="H5954">
        <v>182.52180000000001</v>
      </c>
    </row>
    <row r="5955" spans="1:8" x14ac:dyDescent="0.3">
      <c r="A5955" t="s">
        <v>120</v>
      </c>
      <c r="B5955" t="s">
        <v>716</v>
      </c>
      <c r="C5955">
        <v>181.5027</v>
      </c>
      <c r="D5955">
        <v>183.26300000000001</v>
      </c>
      <c r="E5955">
        <v>181.13210000000001</v>
      </c>
      <c r="F5955">
        <v>182.89240000000001</v>
      </c>
      <c r="G5955">
        <v>1109337</v>
      </c>
      <c r="H5955">
        <v>182.42920000000001</v>
      </c>
    </row>
    <row r="5956" spans="1:8" x14ac:dyDescent="0.3">
      <c r="A5956" t="s">
        <v>120</v>
      </c>
      <c r="B5956" t="s">
        <v>269</v>
      </c>
      <c r="C5956">
        <v>183.6336</v>
      </c>
      <c r="D5956">
        <v>184.4675</v>
      </c>
      <c r="E5956">
        <v>180.39089999999999</v>
      </c>
      <c r="F5956">
        <v>181.59530000000001</v>
      </c>
      <c r="G5956">
        <v>1589120</v>
      </c>
      <c r="H5956">
        <v>182.15119999999999</v>
      </c>
    </row>
    <row r="5957" spans="1:8" x14ac:dyDescent="0.3">
      <c r="A5957" t="s">
        <v>120</v>
      </c>
      <c r="B5957" t="s">
        <v>282</v>
      </c>
      <c r="C5957">
        <v>182.15119999999999</v>
      </c>
      <c r="D5957">
        <v>191.3236</v>
      </c>
      <c r="E5957">
        <v>181.0394</v>
      </c>
      <c r="F5957">
        <v>191.3236</v>
      </c>
      <c r="G5957">
        <v>1732217</v>
      </c>
      <c r="H5957">
        <v>187.8955</v>
      </c>
    </row>
    <row r="5958" spans="1:8" x14ac:dyDescent="0.3">
      <c r="A5958" t="s">
        <v>120</v>
      </c>
      <c r="B5958" t="s">
        <v>717</v>
      </c>
      <c r="C5958">
        <v>188.45150000000001</v>
      </c>
      <c r="D5958">
        <v>189.5633</v>
      </c>
      <c r="E5958">
        <v>178.25989999999999</v>
      </c>
      <c r="F5958">
        <v>182.52180000000001</v>
      </c>
      <c r="G5958">
        <v>6295694</v>
      </c>
      <c r="H5958">
        <v>183.44829999999999</v>
      </c>
    </row>
    <row r="5959" spans="1:8" x14ac:dyDescent="0.3">
      <c r="A5959" t="s">
        <v>120</v>
      </c>
      <c r="B5959" t="s">
        <v>285</v>
      </c>
      <c r="C5959">
        <v>182.52180000000001</v>
      </c>
      <c r="D5959">
        <v>182.52180000000001</v>
      </c>
      <c r="E5959">
        <v>179.2791</v>
      </c>
      <c r="F5959">
        <v>179.2791</v>
      </c>
      <c r="G5959">
        <v>2086865</v>
      </c>
      <c r="H5959">
        <v>180.36</v>
      </c>
    </row>
    <row r="5960" spans="1:8" x14ac:dyDescent="0.3">
      <c r="A5960" t="s">
        <v>120</v>
      </c>
      <c r="B5960" t="s">
        <v>718</v>
      </c>
      <c r="C5960">
        <v>180.85409999999999</v>
      </c>
      <c r="D5960">
        <v>182.3365</v>
      </c>
      <c r="E5960">
        <v>180.02019999999999</v>
      </c>
      <c r="F5960">
        <v>181.22470000000001</v>
      </c>
      <c r="G5960">
        <v>2049285</v>
      </c>
      <c r="H5960">
        <v>181.19380000000001</v>
      </c>
    </row>
    <row r="5961" spans="1:8" x14ac:dyDescent="0.3">
      <c r="A5961" t="s">
        <v>120</v>
      </c>
      <c r="B5961" t="s">
        <v>291</v>
      </c>
      <c r="C5961">
        <v>180.6688</v>
      </c>
      <c r="D5961">
        <v>182.15119999999999</v>
      </c>
      <c r="E5961">
        <v>178.72309999999999</v>
      </c>
      <c r="F5961">
        <v>179.00110000000001</v>
      </c>
      <c r="G5961">
        <v>1756328</v>
      </c>
      <c r="H5961">
        <v>179.95849999999999</v>
      </c>
    </row>
    <row r="5962" spans="1:8" x14ac:dyDescent="0.3">
      <c r="A5962" t="s">
        <v>120</v>
      </c>
      <c r="B5962" t="s">
        <v>295</v>
      </c>
      <c r="C5962">
        <v>178.9084</v>
      </c>
      <c r="D5962">
        <v>180.02019999999999</v>
      </c>
      <c r="E5962">
        <v>177.1481</v>
      </c>
      <c r="F5962">
        <v>178.72309999999999</v>
      </c>
      <c r="G5962">
        <v>1622684</v>
      </c>
      <c r="H5962">
        <v>178.63050000000001</v>
      </c>
    </row>
    <row r="5963" spans="1:8" x14ac:dyDescent="0.3">
      <c r="A5963" t="s">
        <v>120</v>
      </c>
      <c r="B5963" t="s">
        <v>298</v>
      </c>
      <c r="C5963">
        <v>178.72309999999999</v>
      </c>
      <c r="D5963">
        <v>179.09379999999999</v>
      </c>
      <c r="E5963">
        <v>175.29509999999999</v>
      </c>
      <c r="F5963">
        <v>175.57300000000001</v>
      </c>
      <c r="G5963">
        <v>1732422</v>
      </c>
      <c r="H5963">
        <v>176.654</v>
      </c>
    </row>
    <row r="5964" spans="1:8" x14ac:dyDescent="0.3">
      <c r="A5964" t="s">
        <v>120</v>
      </c>
      <c r="B5964" t="s">
        <v>719</v>
      </c>
      <c r="C5964">
        <v>175.66569999999999</v>
      </c>
      <c r="D5964">
        <v>180.02019999999999</v>
      </c>
      <c r="E5964">
        <v>175.66569999999999</v>
      </c>
      <c r="F5964">
        <v>178.72309999999999</v>
      </c>
      <c r="G5964">
        <v>1704340</v>
      </c>
      <c r="H5964">
        <v>178.13630000000001</v>
      </c>
    </row>
    <row r="5965" spans="1:8" x14ac:dyDescent="0.3">
      <c r="A5965" t="s">
        <v>120</v>
      </c>
      <c r="B5965" t="s">
        <v>720</v>
      </c>
      <c r="C5965">
        <v>180.85409999999999</v>
      </c>
      <c r="D5965">
        <v>182.05860000000001</v>
      </c>
      <c r="E5965">
        <v>180.02019999999999</v>
      </c>
      <c r="F5965">
        <v>180.9468</v>
      </c>
      <c r="G5965">
        <v>1347054</v>
      </c>
      <c r="H5965">
        <v>181.0085</v>
      </c>
    </row>
    <row r="5966" spans="1:8" x14ac:dyDescent="0.3">
      <c r="A5966" t="s">
        <v>120</v>
      </c>
      <c r="B5966" t="s">
        <v>721</v>
      </c>
      <c r="C5966">
        <v>179.55699999999999</v>
      </c>
      <c r="D5966">
        <v>180.39089999999999</v>
      </c>
      <c r="E5966">
        <v>177.9819</v>
      </c>
      <c r="F5966">
        <v>179.55699999999999</v>
      </c>
      <c r="G5966">
        <v>920424</v>
      </c>
      <c r="H5966">
        <v>179.3099</v>
      </c>
    </row>
    <row r="5967" spans="1:8" x14ac:dyDescent="0.3">
      <c r="A5967" t="s">
        <v>120</v>
      </c>
      <c r="B5967" t="s">
        <v>96</v>
      </c>
      <c r="C5967">
        <v>179.8349</v>
      </c>
      <c r="D5967">
        <v>181.13210000000001</v>
      </c>
      <c r="E5967">
        <v>178.9084</v>
      </c>
      <c r="F5967">
        <v>179.46440000000001</v>
      </c>
      <c r="G5967">
        <v>969882</v>
      </c>
      <c r="H5967">
        <v>179.83500000000001</v>
      </c>
    </row>
    <row r="5968" spans="1:8" x14ac:dyDescent="0.3">
      <c r="A5968" t="s">
        <v>120</v>
      </c>
      <c r="B5968" t="s">
        <v>722</v>
      </c>
      <c r="C5968">
        <v>179.55699999999999</v>
      </c>
      <c r="D5968">
        <v>181.0394</v>
      </c>
      <c r="E5968">
        <v>179.3717</v>
      </c>
      <c r="F5968">
        <v>180.29820000000001</v>
      </c>
      <c r="G5968">
        <v>1057472</v>
      </c>
      <c r="H5968">
        <v>180.2364</v>
      </c>
    </row>
    <row r="5969" spans="1:8" x14ac:dyDescent="0.3">
      <c r="A5969" t="s">
        <v>120</v>
      </c>
      <c r="B5969" t="s">
        <v>164</v>
      </c>
      <c r="C5969">
        <v>180.1129</v>
      </c>
      <c r="D5969">
        <v>181.13210000000001</v>
      </c>
      <c r="E5969">
        <v>176.03630000000001</v>
      </c>
      <c r="F5969">
        <v>176.40690000000001</v>
      </c>
      <c r="G5969">
        <v>1386848</v>
      </c>
      <c r="H5969">
        <v>177.85839999999999</v>
      </c>
    </row>
    <row r="5970" spans="1:8" x14ac:dyDescent="0.3">
      <c r="A5970" t="s">
        <v>120</v>
      </c>
      <c r="B5970" t="s">
        <v>723</v>
      </c>
      <c r="C5970">
        <v>181.9659</v>
      </c>
      <c r="D5970">
        <v>184.56010000000001</v>
      </c>
      <c r="E5970">
        <v>181.13210000000001</v>
      </c>
      <c r="F5970">
        <v>182.05860000000001</v>
      </c>
      <c r="G5970">
        <v>3191993</v>
      </c>
      <c r="H5970">
        <v>182.58359999999999</v>
      </c>
    </row>
    <row r="5971" spans="1:8" x14ac:dyDescent="0.3">
      <c r="A5971" t="s">
        <v>120</v>
      </c>
      <c r="B5971" t="s">
        <v>724</v>
      </c>
      <c r="C5971">
        <v>185.3013</v>
      </c>
      <c r="D5971">
        <v>189.28530000000001</v>
      </c>
      <c r="E5971">
        <v>185.3013</v>
      </c>
      <c r="F5971">
        <v>187.98820000000001</v>
      </c>
      <c r="G5971">
        <v>4243716</v>
      </c>
      <c r="H5971">
        <v>187.5249</v>
      </c>
    </row>
    <row r="5972" spans="1:8" x14ac:dyDescent="0.3">
      <c r="A5972" t="s">
        <v>120</v>
      </c>
      <c r="B5972" t="s">
        <v>725</v>
      </c>
      <c r="C5972">
        <v>189.47059999999999</v>
      </c>
      <c r="D5972">
        <v>190.67509999999999</v>
      </c>
      <c r="E5972">
        <v>187.24700000000001</v>
      </c>
      <c r="F5972">
        <v>189.1</v>
      </c>
      <c r="G5972">
        <v>3989811</v>
      </c>
      <c r="H5972">
        <v>189.00739999999999</v>
      </c>
    </row>
    <row r="5973" spans="1:8" x14ac:dyDescent="0.3">
      <c r="A5973" t="s">
        <v>120</v>
      </c>
      <c r="B5973" t="s">
        <v>242</v>
      </c>
      <c r="C5973">
        <v>190</v>
      </c>
      <c r="D5973">
        <v>192.4</v>
      </c>
      <c r="E5973">
        <v>185.2</v>
      </c>
      <c r="F5973">
        <v>191</v>
      </c>
      <c r="G5973">
        <v>2856742</v>
      </c>
      <c r="H5973">
        <v>189.5333</v>
      </c>
    </row>
    <row r="5974" spans="1:8" x14ac:dyDescent="0.3">
      <c r="A5974" t="s">
        <v>120</v>
      </c>
      <c r="B5974" t="s">
        <v>726</v>
      </c>
      <c r="C5974">
        <v>192</v>
      </c>
      <c r="D5974">
        <v>193.6</v>
      </c>
      <c r="E5974">
        <v>189</v>
      </c>
      <c r="F5974">
        <v>189.9</v>
      </c>
      <c r="G5974">
        <v>2032927</v>
      </c>
      <c r="H5974">
        <v>190.83330000000001</v>
      </c>
    </row>
    <row r="5975" spans="1:8" x14ac:dyDescent="0.3">
      <c r="A5975" t="s">
        <v>120</v>
      </c>
      <c r="B5975" t="s">
        <v>727</v>
      </c>
      <c r="C5975">
        <v>190.2</v>
      </c>
      <c r="D5975">
        <v>192.7</v>
      </c>
      <c r="E5975">
        <v>189.7</v>
      </c>
      <c r="F5975">
        <v>190.6</v>
      </c>
      <c r="G5975">
        <v>2275730</v>
      </c>
      <c r="H5975">
        <v>191</v>
      </c>
    </row>
    <row r="5976" spans="1:8" x14ac:dyDescent="0.3">
      <c r="A5976" t="s">
        <v>120</v>
      </c>
      <c r="B5976" t="s">
        <v>728</v>
      </c>
      <c r="C5976">
        <v>191.2</v>
      </c>
      <c r="D5976">
        <v>192.7</v>
      </c>
      <c r="E5976">
        <v>188</v>
      </c>
      <c r="F5976">
        <v>188.5</v>
      </c>
      <c r="G5976">
        <v>1856656</v>
      </c>
      <c r="H5976">
        <v>189.73330000000001</v>
      </c>
    </row>
    <row r="5977" spans="1:8" x14ac:dyDescent="0.3">
      <c r="A5977" t="s">
        <v>120</v>
      </c>
      <c r="B5977" t="s">
        <v>729</v>
      </c>
      <c r="C5977">
        <v>188.6</v>
      </c>
      <c r="D5977">
        <v>191.5</v>
      </c>
      <c r="E5977">
        <v>187.4</v>
      </c>
      <c r="F5977">
        <v>190.9</v>
      </c>
      <c r="G5977">
        <v>2976471</v>
      </c>
      <c r="H5977">
        <v>189.9333</v>
      </c>
    </row>
    <row r="5978" spans="1:8" x14ac:dyDescent="0.3">
      <c r="A5978" t="s">
        <v>120</v>
      </c>
      <c r="B5978" t="s">
        <v>730</v>
      </c>
      <c r="C5978">
        <v>189.2</v>
      </c>
      <c r="D5978">
        <v>189.3</v>
      </c>
      <c r="E5978">
        <v>186.8</v>
      </c>
      <c r="F5978">
        <v>187.3</v>
      </c>
      <c r="G5978">
        <v>2199770</v>
      </c>
      <c r="H5978">
        <v>187.8</v>
      </c>
    </row>
    <row r="5979" spans="1:8" x14ac:dyDescent="0.3">
      <c r="A5979" t="s">
        <v>120</v>
      </c>
      <c r="B5979" t="s">
        <v>731</v>
      </c>
      <c r="C5979">
        <v>187.6</v>
      </c>
      <c r="D5979">
        <v>188</v>
      </c>
      <c r="E5979">
        <v>184.9</v>
      </c>
      <c r="F5979">
        <v>185.3</v>
      </c>
      <c r="G5979">
        <v>1525759</v>
      </c>
      <c r="H5979">
        <v>186.0667</v>
      </c>
    </row>
    <row r="5980" spans="1:8" x14ac:dyDescent="0.3">
      <c r="A5980" t="s">
        <v>120</v>
      </c>
      <c r="B5980" t="s">
        <v>732</v>
      </c>
      <c r="C5980">
        <v>185.3</v>
      </c>
      <c r="D5980">
        <v>186.5</v>
      </c>
      <c r="E5980">
        <v>183.1</v>
      </c>
      <c r="F5980">
        <v>183.5</v>
      </c>
      <c r="G5980">
        <v>1497766</v>
      </c>
      <c r="H5980">
        <v>184.36670000000001</v>
      </c>
    </row>
    <row r="5981" spans="1:8" x14ac:dyDescent="0.3">
      <c r="A5981" t="s">
        <v>120</v>
      </c>
      <c r="B5981" t="s">
        <v>733</v>
      </c>
      <c r="C5981">
        <v>184</v>
      </c>
      <c r="D5981">
        <v>185.5</v>
      </c>
      <c r="E5981">
        <v>183</v>
      </c>
      <c r="F5981">
        <v>184.3</v>
      </c>
      <c r="G5981">
        <v>1224718</v>
      </c>
      <c r="H5981">
        <v>184.26669999999999</v>
      </c>
    </row>
    <row r="5982" spans="1:8" x14ac:dyDescent="0.3">
      <c r="A5982" t="s">
        <v>120</v>
      </c>
      <c r="B5982" t="s">
        <v>734</v>
      </c>
      <c r="C5982">
        <v>184.3</v>
      </c>
      <c r="D5982">
        <v>185</v>
      </c>
      <c r="E5982">
        <v>183.2</v>
      </c>
      <c r="F5982">
        <v>183.2</v>
      </c>
      <c r="G5982">
        <v>1429282</v>
      </c>
      <c r="H5982">
        <v>183.8</v>
      </c>
    </row>
    <row r="5983" spans="1:8" x14ac:dyDescent="0.3">
      <c r="A5983" t="s">
        <v>120</v>
      </c>
      <c r="B5983" t="s">
        <v>735</v>
      </c>
      <c r="C5983">
        <v>183.2</v>
      </c>
      <c r="D5983">
        <v>183.6</v>
      </c>
      <c r="E5983">
        <v>179.5</v>
      </c>
      <c r="F5983">
        <v>179.9</v>
      </c>
      <c r="G5983">
        <v>969850</v>
      </c>
      <c r="H5983">
        <v>181</v>
      </c>
    </row>
    <row r="5984" spans="1:8" x14ac:dyDescent="0.3">
      <c r="A5984" t="s">
        <v>569</v>
      </c>
      <c r="B5984" t="s">
        <v>696</v>
      </c>
      <c r="C5984">
        <v>20.3</v>
      </c>
      <c r="D5984">
        <v>20.96</v>
      </c>
      <c r="E5984">
        <v>20.079999999999998</v>
      </c>
      <c r="F5984">
        <v>20.84</v>
      </c>
      <c r="G5984">
        <v>16539820</v>
      </c>
      <c r="H5984">
        <v>20.6267</v>
      </c>
    </row>
    <row r="5985" spans="1:8" x14ac:dyDescent="0.3">
      <c r="A5985" t="s">
        <v>569</v>
      </c>
      <c r="B5985" t="s">
        <v>697</v>
      </c>
      <c r="C5985">
        <v>20.78</v>
      </c>
      <c r="D5985">
        <v>21.32</v>
      </c>
      <c r="E5985">
        <v>20.72</v>
      </c>
      <c r="F5985">
        <v>21.18</v>
      </c>
      <c r="G5985">
        <v>14006780</v>
      </c>
      <c r="H5985">
        <v>21.0733</v>
      </c>
    </row>
    <row r="5986" spans="1:8" x14ac:dyDescent="0.3">
      <c r="A5986" t="s">
        <v>569</v>
      </c>
      <c r="B5986" t="s">
        <v>698</v>
      </c>
      <c r="C5986">
        <v>21.18</v>
      </c>
      <c r="D5986">
        <v>21.74</v>
      </c>
      <c r="E5986">
        <v>21.18</v>
      </c>
      <c r="F5986">
        <v>21.42</v>
      </c>
      <c r="G5986">
        <v>15383150</v>
      </c>
      <c r="H5986">
        <v>21.4467</v>
      </c>
    </row>
    <row r="5987" spans="1:8" x14ac:dyDescent="0.3">
      <c r="A5987" t="s">
        <v>569</v>
      </c>
      <c r="B5987" t="s">
        <v>699</v>
      </c>
      <c r="C5987">
        <v>21.9</v>
      </c>
      <c r="D5987">
        <v>22</v>
      </c>
      <c r="E5987">
        <v>21.6</v>
      </c>
      <c r="F5987">
        <v>21.7</v>
      </c>
      <c r="G5987">
        <v>15582010</v>
      </c>
      <c r="H5987">
        <v>21.7667</v>
      </c>
    </row>
    <row r="5988" spans="1:8" x14ac:dyDescent="0.3">
      <c r="A5988" t="s">
        <v>569</v>
      </c>
      <c r="B5988" t="s">
        <v>700</v>
      </c>
      <c r="C5988">
        <v>21.56</v>
      </c>
      <c r="D5988">
        <v>21.76</v>
      </c>
      <c r="E5988">
        <v>21.24</v>
      </c>
      <c r="F5988">
        <v>21.72</v>
      </c>
      <c r="G5988">
        <v>13526370</v>
      </c>
      <c r="H5988">
        <v>21.5733</v>
      </c>
    </row>
    <row r="5989" spans="1:8" x14ac:dyDescent="0.3">
      <c r="A5989" t="s">
        <v>569</v>
      </c>
      <c r="B5989" t="s">
        <v>77</v>
      </c>
      <c r="C5989">
        <v>21.28</v>
      </c>
      <c r="D5989">
        <v>21.6</v>
      </c>
      <c r="E5989">
        <v>20.82</v>
      </c>
      <c r="F5989">
        <v>21.5</v>
      </c>
      <c r="G5989">
        <v>8356054</v>
      </c>
      <c r="H5989">
        <v>21.306699999999999</v>
      </c>
    </row>
    <row r="5990" spans="1:8" x14ac:dyDescent="0.3">
      <c r="A5990" t="s">
        <v>569</v>
      </c>
      <c r="B5990" t="s">
        <v>701</v>
      </c>
      <c r="C5990">
        <v>21.42</v>
      </c>
      <c r="D5990">
        <v>21.76</v>
      </c>
      <c r="E5990">
        <v>21.34</v>
      </c>
      <c r="F5990">
        <v>21.72</v>
      </c>
      <c r="G5990">
        <v>11421540</v>
      </c>
      <c r="H5990">
        <v>21.6067</v>
      </c>
    </row>
    <row r="5991" spans="1:8" x14ac:dyDescent="0.3">
      <c r="A5991" t="s">
        <v>569</v>
      </c>
      <c r="B5991" t="s">
        <v>702</v>
      </c>
      <c r="C5991">
        <v>21.72</v>
      </c>
      <c r="D5991">
        <v>21.84</v>
      </c>
      <c r="E5991">
        <v>21.42</v>
      </c>
      <c r="F5991">
        <v>21.42</v>
      </c>
      <c r="G5991">
        <v>10315160</v>
      </c>
      <c r="H5991">
        <v>21.56</v>
      </c>
    </row>
    <row r="5992" spans="1:8" x14ac:dyDescent="0.3">
      <c r="A5992" t="s">
        <v>569</v>
      </c>
      <c r="B5992" t="s">
        <v>139</v>
      </c>
      <c r="C5992">
        <v>21.4</v>
      </c>
      <c r="D5992">
        <v>21.58</v>
      </c>
      <c r="E5992">
        <v>20.54</v>
      </c>
      <c r="F5992">
        <v>20.54</v>
      </c>
      <c r="G5992">
        <v>13243830</v>
      </c>
      <c r="H5992">
        <v>20.886700000000001</v>
      </c>
    </row>
    <row r="5993" spans="1:8" x14ac:dyDescent="0.3">
      <c r="A5993" t="s">
        <v>569</v>
      </c>
      <c r="B5993" t="s">
        <v>156</v>
      </c>
      <c r="C5993">
        <v>20.5</v>
      </c>
      <c r="D5993">
        <v>20.76</v>
      </c>
      <c r="E5993">
        <v>20.16</v>
      </c>
      <c r="F5993">
        <v>20.76</v>
      </c>
      <c r="G5993">
        <v>8728279</v>
      </c>
      <c r="H5993">
        <v>20.56</v>
      </c>
    </row>
    <row r="5994" spans="1:8" x14ac:dyDescent="0.3">
      <c r="A5994" t="s">
        <v>569</v>
      </c>
      <c r="B5994" t="s">
        <v>703</v>
      </c>
      <c r="C5994">
        <v>21.02</v>
      </c>
      <c r="D5994">
        <v>21.26</v>
      </c>
      <c r="E5994">
        <v>20.84</v>
      </c>
      <c r="F5994">
        <v>21</v>
      </c>
      <c r="G5994">
        <v>7901560</v>
      </c>
      <c r="H5994">
        <v>21.033300000000001</v>
      </c>
    </row>
    <row r="5995" spans="1:8" x14ac:dyDescent="0.3">
      <c r="A5995" t="s">
        <v>569</v>
      </c>
      <c r="B5995" t="s">
        <v>223</v>
      </c>
      <c r="C5995">
        <v>21</v>
      </c>
      <c r="D5995">
        <v>21.06</v>
      </c>
      <c r="E5995">
        <v>20.68</v>
      </c>
      <c r="F5995">
        <v>20.86</v>
      </c>
      <c r="G5995">
        <v>6292887</v>
      </c>
      <c r="H5995">
        <v>20.866700000000002</v>
      </c>
    </row>
    <row r="5996" spans="1:8" x14ac:dyDescent="0.3">
      <c r="A5996" t="s">
        <v>569</v>
      </c>
      <c r="B5996" t="s">
        <v>228</v>
      </c>
      <c r="C5996">
        <v>20.8</v>
      </c>
      <c r="D5996">
        <v>21.32</v>
      </c>
      <c r="E5996">
        <v>20.66</v>
      </c>
      <c r="F5996">
        <v>21.3</v>
      </c>
      <c r="G5996">
        <v>13636320</v>
      </c>
      <c r="H5996">
        <v>21.093299999999999</v>
      </c>
    </row>
    <row r="5997" spans="1:8" x14ac:dyDescent="0.3">
      <c r="A5997" t="s">
        <v>569</v>
      </c>
      <c r="B5997" t="s">
        <v>704</v>
      </c>
      <c r="C5997">
        <v>21.56</v>
      </c>
      <c r="D5997">
        <v>22.2</v>
      </c>
      <c r="E5997">
        <v>21.38</v>
      </c>
      <c r="F5997">
        <v>22.06</v>
      </c>
      <c r="G5997">
        <v>30624920</v>
      </c>
      <c r="H5997">
        <v>21.88</v>
      </c>
    </row>
    <row r="5998" spans="1:8" x14ac:dyDescent="0.3">
      <c r="A5998" t="s">
        <v>569</v>
      </c>
      <c r="B5998" t="s">
        <v>705</v>
      </c>
      <c r="C5998">
        <v>22.06</v>
      </c>
      <c r="D5998">
        <v>22.22</v>
      </c>
      <c r="E5998">
        <v>21.6</v>
      </c>
      <c r="F5998">
        <v>21.7</v>
      </c>
      <c r="G5998">
        <v>13735320</v>
      </c>
      <c r="H5998">
        <v>21.84</v>
      </c>
    </row>
    <row r="5999" spans="1:8" x14ac:dyDescent="0.3">
      <c r="A5999" t="s">
        <v>569</v>
      </c>
      <c r="B5999" t="s">
        <v>706</v>
      </c>
      <c r="C5999">
        <v>21.86</v>
      </c>
      <c r="D5999">
        <v>22.42</v>
      </c>
      <c r="E5999">
        <v>21.7</v>
      </c>
      <c r="F5999">
        <v>22.24</v>
      </c>
      <c r="G5999">
        <v>15732090</v>
      </c>
      <c r="H5999">
        <v>22.12</v>
      </c>
    </row>
    <row r="6000" spans="1:8" x14ac:dyDescent="0.3">
      <c r="A6000" t="s">
        <v>569</v>
      </c>
      <c r="B6000" t="s">
        <v>265</v>
      </c>
      <c r="C6000">
        <v>22.2</v>
      </c>
      <c r="D6000">
        <v>22.24</v>
      </c>
      <c r="E6000">
        <v>21.76</v>
      </c>
      <c r="F6000">
        <v>21.76</v>
      </c>
      <c r="G6000">
        <v>9560797</v>
      </c>
      <c r="H6000">
        <v>21.92</v>
      </c>
    </row>
    <row r="6001" spans="1:8" x14ac:dyDescent="0.3">
      <c r="A6001" t="s">
        <v>569</v>
      </c>
      <c r="B6001" t="s">
        <v>707</v>
      </c>
      <c r="C6001">
        <v>21.72</v>
      </c>
      <c r="D6001">
        <v>22.12</v>
      </c>
      <c r="E6001">
        <v>21.34</v>
      </c>
      <c r="F6001">
        <v>21.44</v>
      </c>
      <c r="G6001">
        <v>17479940</v>
      </c>
      <c r="H6001">
        <v>21.633299999999998</v>
      </c>
    </row>
    <row r="6002" spans="1:8" x14ac:dyDescent="0.3">
      <c r="A6002" t="s">
        <v>569</v>
      </c>
      <c r="B6002" t="s">
        <v>271</v>
      </c>
      <c r="C6002">
        <v>21.68</v>
      </c>
      <c r="D6002">
        <v>21.68</v>
      </c>
      <c r="E6002">
        <v>20.059999999999999</v>
      </c>
      <c r="F6002">
        <v>20.3</v>
      </c>
      <c r="G6002">
        <v>16409060</v>
      </c>
      <c r="H6002">
        <v>20.68</v>
      </c>
    </row>
    <row r="6003" spans="1:8" x14ac:dyDescent="0.3">
      <c r="A6003" t="s">
        <v>569</v>
      </c>
      <c r="B6003" t="s">
        <v>708</v>
      </c>
      <c r="C6003">
        <v>20.3</v>
      </c>
      <c r="D6003">
        <v>20.6</v>
      </c>
      <c r="E6003">
        <v>20.14</v>
      </c>
      <c r="F6003">
        <v>20.399999999999999</v>
      </c>
      <c r="G6003">
        <v>9759456</v>
      </c>
      <c r="H6003">
        <v>20.38</v>
      </c>
    </row>
    <row r="6004" spans="1:8" x14ac:dyDescent="0.3">
      <c r="A6004" t="s">
        <v>569</v>
      </c>
      <c r="B6004" t="s">
        <v>709</v>
      </c>
      <c r="C6004">
        <v>20.6</v>
      </c>
      <c r="D6004">
        <v>21.16</v>
      </c>
      <c r="E6004">
        <v>20.54</v>
      </c>
      <c r="F6004">
        <v>21.1</v>
      </c>
      <c r="G6004">
        <v>11602850</v>
      </c>
      <c r="H6004">
        <v>20.933299999999999</v>
      </c>
    </row>
    <row r="6005" spans="1:8" x14ac:dyDescent="0.3">
      <c r="A6005" t="s">
        <v>569</v>
      </c>
      <c r="B6005" t="s">
        <v>283</v>
      </c>
      <c r="C6005">
        <v>21.06</v>
      </c>
      <c r="D6005">
        <v>21.2</v>
      </c>
      <c r="E6005">
        <v>20.52</v>
      </c>
      <c r="F6005">
        <v>21.2</v>
      </c>
      <c r="G6005">
        <v>11530670</v>
      </c>
      <c r="H6005">
        <v>20.973299999999998</v>
      </c>
    </row>
    <row r="6006" spans="1:8" x14ac:dyDescent="0.3">
      <c r="A6006" t="s">
        <v>569</v>
      </c>
      <c r="B6006" t="s">
        <v>290</v>
      </c>
      <c r="C6006">
        <v>21.2</v>
      </c>
      <c r="D6006">
        <v>21.28</v>
      </c>
      <c r="E6006">
        <v>20.84</v>
      </c>
      <c r="F6006">
        <v>21.2</v>
      </c>
      <c r="G6006">
        <v>13738630</v>
      </c>
      <c r="H6006">
        <v>21.1067</v>
      </c>
    </row>
    <row r="6007" spans="1:8" x14ac:dyDescent="0.3">
      <c r="A6007" t="s">
        <v>569</v>
      </c>
      <c r="B6007" t="s">
        <v>710</v>
      </c>
      <c r="C6007">
        <v>21.04</v>
      </c>
      <c r="D6007">
        <v>21.18</v>
      </c>
      <c r="E6007">
        <v>20.440000000000001</v>
      </c>
      <c r="F6007">
        <v>21.18</v>
      </c>
      <c r="G6007">
        <v>17618740</v>
      </c>
      <c r="H6007">
        <v>20.933299999999999</v>
      </c>
    </row>
    <row r="6008" spans="1:8" x14ac:dyDescent="0.3">
      <c r="A6008" t="s">
        <v>569</v>
      </c>
      <c r="B6008" t="s">
        <v>512</v>
      </c>
      <c r="C6008">
        <v>21.3</v>
      </c>
      <c r="D6008">
        <v>21.32</v>
      </c>
      <c r="E6008">
        <v>20</v>
      </c>
      <c r="F6008">
        <v>20.12</v>
      </c>
      <c r="G6008">
        <v>22354760</v>
      </c>
      <c r="H6008">
        <v>20.48</v>
      </c>
    </row>
    <row r="6009" spans="1:8" x14ac:dyDescent="0.3">
      <c r="A6009" t="s">
        <v>569</v>
      </c>
      <c r="B6009" t="s">
        <v>91</v>
      </c>
      <c r="C6009">
        <v>19.2</v>
      </c>
      <c r="D6009">
        <v>20.02</v>
      </c>
      <c r="E6009">
        <v>18.87</v>
      </c>
      <c r="F6009">
        <v>19.78</v>
      </c>
      <c r="G6009">
        <v>22744910</v>
      </c>
      <c r="H6009">
        <v>19.556699999999999</v>
      </c>
    </row>
    <row r="6010" spans="1:8" x14ac:dyDescent="0.3">
      <c r="A6010" t="s">
        <v>569</v>
      </c>
      <c r="B6010" t="s">
        <v>93</v>
      </c>
      <c r="C6010">
        <v>19.760000000000002</v>
      </c>
      <c r="D6010">
        <v>20.079999999999998</v>
      </c>
      <c r="E6010">
        <v>19.36</v>
      </c>
      <c r="F6010">
        <v>19.420000000000002</v>
      </c>
      <c r="G6010">
        <v>7950355</v>
      </c>
      <c r="H6010">
        <v>19.62</v>
      </c>
    </row>
    <row r="6011" spans="1:8" x14ac:dyDescent="0.3">
      <c r="A6011" t="s">
        <v>569</v>
      </c>
      <c r="B6011" t="s">
        <v>711</v>
      </c>
      <c r="C6011">
        <v>19.920000000000002</v>
      </c>
      <c r="D6011">
        <v>20.52</v>
      </c>
      <c r="E6011">
        <v>19.489999999999998</v>
      </c>
      <c r="F6011">
        <v>19.88</v>
      </c>
      <c r="G6011">
        <v>22741430</v>
      </c>
      <c r="H6011">
        <v>19.9633</v>
      </c>
    </row>
    <row r="6012" spans="1:8" x14ac:dyDescent="0.3">
      <c r="A6012" t="s">
        <v>569</v>
      </c>
      <c r="B6012" t="s">
        <v>712</v>
      </c>
      <c r="C6012">
        <v>19.989999999999998</v>
      </c>
      <c r="D6012">
        <v>20.2</v>
      </c>
      <c r="E6012">
        <v>19.899999999999999</v>
      </c>
      <c r="F6012">
        <v>20.18</v>
      </c>
      <c r="G6012">
        <v>5813188</v>
      </c>
      <c r="H6012">
        <v>20.093299999999999</v>
      </c>
    </row>
    <row r="6013" spans="1:8" x14ac:dyDescent="0.3">
      <c r="A6013" t="s">
        <v>569</v>
      </c>
      <c r="B6013" t="s">
        <v>162</v>
      </c>
      <c r="C6013">
        <v>20.2</v>
      </c>
      <c r="D6013">
        <v>20.46</v>
      </c>
      <c r="E6013">
        <v>19.54</v>
      </c>
      <c r="F6013">
        <v>19.88</v>
      </c>
      <c r="G6013">
        <v>7448522</v>
      </c>
      <c r="H6013">
        <v>19.96</v>
      </c>
    </row>
    <row r="6014" spans="1:8" x14ac:dyDescent="0.3">
      <c r="A6014" t="s">
        <v>569</v>
      </c>
      <c r="B6014" t="s">
        <v>220</v>
      </c>
      <c r="C6014">
        <v>19.399999999999999</v>
      </c>
      <c r="D6014">
        <v>20.18</v>
      </c>
      <c r="E6014">
        <v>19.010000000000002</v>
      </c>
      <c r="F6014">
        <v>20.04</v>
      </c>
      <c r="G6014">
        <v>9015307</v>
      </c>
      <c r="H6014">
        <v>19.743300000000001</v>
      </c>
    </row>
    <row r="6015" spans="1:8" x14ac:dyDescent="0.3">
      <c r="A6015" t="s">
        <v>569</v>
      </c>
      <c r="B6015" t="s">
        <v>713</v>
      </c>
      <c r="C6015">
        <v>20.52</v>
      </c>
      <c r="D6015">
        <v>21.6</v>
      </c>
      <c r="E6015">
        <v>20.32</v>
      </c>
      <c r="F6015">
        <v>21.54</v>
      </c>
      <c r="G6015">
        <v>13929230</v>
      </c>
      <c r="H6015">
        <v>21.153300000000002</v>
      </c>
    </row>
    <row r="6016" spans="1:8" x14ac:dyDescent="0.3">
      <c r="A6016" t="s">
        <v>569</v>
      </c>
      <c r="B6016" t="s">
        <v>714</v>
      </c>
      <c r="C6016">
        <v>21.36</v>
      </c>
      <c r="D6016">
        <v>21.7</v>
      </c>
      <c r="E6016">
        <v>21.3</v>
      </c>
      <c r="F6016">
        <v>21.46</v>
      </c>
      <c r="G6016">
        <v>8401361</v>
      </c>
      <c r="H6016">
        <v>21.486699999999999</v>
      </c>
    </row>
    <row r="6017" spans="1:8" x14ac:dyDescent="0.3">
      <c r="A6017" t="s">
        <v>569</v>
      </c>
      <c r="B6017" t="s">
        <v>715</v>
      </c>
      <c r="C6017">
        <v>21.38</v>
      </c>
      <c r="D6017">
        <v>21.74</v>
      </c>
      <c r="E6017">
        <v>21.12</v>
      </c>
      <c r="F6017">
        <v>21.28</v>
      </c>
      <c r="G6017">
        <v>6416798</v>
      </c>
      <c r="H6017">
        <v>21.38</v>
      </c>
    </row>
    <row r="6018" spans="1:8" x14ac:dyDescent="0.3">
      <c r="A6018" t="s">
        <v>569</v>
      </c>
      <c r="B6018" t="s">
        <v>235</v>
      </c>
      <c r="C6018">
        <v>21.02</v>
      </c>
      <c r="D6018">
        <v>21.62</v>
      </c>
      <c r="E6018">
        <v>20.8</v>
      </c>
      <c r="F6018">
        <v>21.26</v>
      </c>
      <c r="G6018">
        <v>22577810</v>
      </c>
      <c r="H6018">
        <v>21.226700000000001</v>
      </c>
    </row>
    <row r="6019" spans="1:8" x14ac:dyDescent="0.3">
      <c r="A6019" t="s">
        <v>569</v>
      </c>
      <c r="B6019" t="s">
        <v>259</v>
      </c>
      <c r="C6019">
        <v>21.22</v>
      </c>
      <c r="D6019">
        <v>21.32</v>
      </c>
      <c r="E6019">
        <v>20.78</v>
      </c>
      <c r="F6019">
        <v>21</v>
      </c>
      <c r="G6019">
        <v>7491626</v>
      </c>
      <c r="H6019">
        <v>21.033300000000001</v>
      </c>
    </row>
    <row r="6020" spans="1:8" x14ac:dyDescent="0.3">
      <c r="A6020" t="s">
        <v>569</v>
      </c>
      <c r="B6020" t="s">
        <v>716</v>
      </c>
      <c r="C6020">
        <v>21.08</v>
      </c>
      <c r="D6020">
        <v>21.22</v>
      </c>
      <c r="E6020">
        <v>20.86</v>
      </c>
      <c r="F6020">
        <v>21.06</v>
      </c>
      <c r="G6020">
        <v>4446110</v>
      </c>
      <c r="H6020">
        <v>21.046700000000001</v>
      </c>
    </row>
    <row r="6021" spans="1:8" x14ac:dyDescent="0.3">
      <c r="A6021" t="s">
        <v>569</v>
      </c>
      <c r="B6021" t="s">
        <v>269</v>
      </c>
      <c r="C6021">
        <v>21.08</v>
      </c>
      <c r="D6021">
        <v>21.52</v>
      </c>
      <c r="E6021">
        <v>20.8</v>
      </c>
      <c r="F6021">
        <v>21.06</v>
      </c>
      <c r="G6021">
        <v>5731358</v>
      </c>
      <c r="H6021">
        <v>21.1267</v>
      </c>
    </row>
    <row r="6022" spans="1:8" x14ac:dyDescent="0.3">
      <c r="A6022" t="s">
        <v>569</v>
      </c>
      <c r="B6022" t="s">
        <v>282</v>
      </c>
      <c r="C6022">
        <v>20.94</v>
      </c>
      <c r="D6022">
        <v>21.06</v>
      </c>
      <c r="E6022">
        <v>20.76</v>
      </c>
      <c r="F6022">
        <v>20.9</v>
      </c>
      <c r="G6022">
        <v>2008162</v>
      </c>
      <c r="H6022">
        <v>20.906700000000001</v>
      </c>
    </row>
    <row r="6023" spans="1:8" x14ac:dyDescent="0.3">
      <c r="A6023" t="s">
        <v>569</v>
      </c>
      <c r="B6023" t="s">
        <v>717</v>
      </c>
      <c r="C6023">
        <v>20.18</v>
      </c>
      <c r="D6023">
        <v>21</v>
      </c>
      <c r="E6023">
        <v>19.75</v>
      </c>
      <c r="F6023">
        <v>20.84</v>
      </c>
      <c r="G6023">
        <v>10803830</v>
      </c>
      <c r="H6023">
        <v>20.53</v>
      </c>
    </row>
    <row r="6024" spans="1:8" x14ac:dyDescent="0.3">
      <c r="A6024" t="s">
        <v>569</v>
      </c>
      <c r="B6024" t="s">
        <v>285</v>
      </c>
      <c r="C6024">
        <v>20.6</v>
      </c>
      <c r="D6024">
        <v>20.88</v>
      </c>
      <c r="E6024">
        <v>20.420000000000002</v>
      </c>
      <c r="F6024">
        <v>20.8</v>
      </c>
      <c r="G6024">
        <v>4758506</v>
      </c>
      <c r="H6024">
        <v>20.7</v>
      </c>
    </row>
    <row r="6025" spans="1:8" x14ac:dyDescent="0.3">
      <c r="A6025" t="s">
        <v>569</v>
      </c>
      <c r="B6025" t="s">
        <v>718</v>
      </c>
      <c r="C6025">
        <v>21</v>
      </c>
      <c r="D6025">
        <v>21.26</v>
      </c>
      <c r="E6025">
        <v>20.86</v>
      </c>
      <c r="F6025">
        <v>21.14</v>
      </c>
      <c r="G6025">
        <v>3996115</v>
      </c>
      <c r="H6025">
        <v>21.0867</v>
      </c>
    </row>
    <row r="6026" spans="1:8" x14ac:dyDescent="0.3">
      <c r="A6026" t="s">
        <v>569</v>
      </c>
      <c r="B6026" t="s">
        <v>291</v>
      </c>
      <c r="C6026">
        <v>21</v>
      </c>
      <c r="D6026">
        <v>21.22</v>
      </c>
      <c r="E6026">
        <v>20.64</v>
      </c>
      <c r="F6026">
        <v>20.66</v>
      </c>
      <c r="G6026">
        <v>4301055</v>
      </c>
      <c r="H6026">
        <v>20.84</v>
      </c>
    </row>
    <row r="6027" spans="1:8" x14ac:dyDescent="0.3">
      <c r="A6027" t="s">
        <v>569</v>
      </c>
      <c r="B6027" t="s">
        <v>295</v>
      </c>
      <c r="C6027">
        <v>20.74</v>
      </c>
      <c r="D6027">
        <v>21.18</v>
      </c>
      <c r="E6027">
        <v>20.66</v>
      </c>
      <c r="F6027">
        <v>21.18</v>
      </c>
      <c r="G6027">
        <v>10176070</v>
      </c>
      <c r="H6027">
        <v>21.006699999999999</v>
      </c>
    </row>
    <row r="6028" spans="1:8" x14ac:dyDescent="0.3">
      <c r="A6028" t="s">
        <v>569</v>
      </c>
      <c r="B6028" t="s">
        <v>298</v>
      </c>
      <c r="C6028">
        <v>21</v>
      </c>
      <c r="D6028">
        <v>21.36</v>
      </c>
      <c r="E6028">
        <v>20.32</v>
      </c>
      <c r="F6028">
        <v>20.38</v>
      </c>
      <c r="G6028">
        <v>10880220</v>
      </c>
      <c r="H6028">
        <v>20.686699999999998</v>
      </c>
    </row>
    <row r="6029" spans="1:8" x14ac:dyDescent="0.3">
      <c r="A6029" t="s">
        <v>569</v>
      </c>
      <c r="B6029" t="s">
        <v>719</v>
      </c>
      <c r="C6029">
        <v>20.420000000000002</v>
      </c>
      <c r="D6029">
        <v>20.78</v>
      </c>
      <c r="E6029">
        <v>19.920000000000002</v>
      </c>
      <c r="F6029">
        <v>19.97</v>
      </c>
      <c r="G6029">
        <v>14929160</v>
      </c>
      <c r="H6029">
        <v>20.223299999999998</v>
      </c>
    </row>
    <row r="6030" spans="1:8" x14ac:dyDescent="0.3">
      <c r="A6030" t="s">
        <v>569</v>
      </c>
      <c r="B6030" t="s">
        <v>720</v>
      </c>
      <c r="C6030">
        <v>20.38</v>
      </c>
      <c r="D6030">
        <v>20.84</v>
      </c>
      <c r="E6030">
        <v>20.18</v>
      </c>
      <c r="F6030">
        <v>20.6</v>
      </c>
      <c r="G6030">
        <v>32132380</v>
      </c>
      <c r="H6030">
        <v>20.54</v>
      </c>
    </row>
    <row r="6031" spans="1:8" x14ac:dyDescent="0.3">
      <c r="A6031" t="s">
        <v>569</v>
      </c>
      <c r="B6031" t="s">
        <v>721</v>
      </c>
      <c r="C6031">
        <v>21.42</v>
      </c>
      <c r="D6031">
        <v>21.44</v>
      </c>
      <c r="E6031">
        <v>19.79</v>
      </c>
      <c r="F6031">
        <v>19.8</v>
      </c>
      <c r="G6031">
        <v>70799480</v>
      </c>
      <c r="H6031">
        <v>20.343299999999999</v>
      </c>
    </row>
    <row r="6032" spans="1:8" x14ac:dyDescent="0.3">
      <c r="A6032" t="s">
        <v>569</v>
      </c>
      <c r="B6032" t="s">
        <v>96</v>
      </c>
      <c r="C6032">
        <v>19.850000000000001</v>
      </c>
      <c r="D6032">
        <v>19.93</v>
      </c>
      <c r="E6032">
        <v>19.43</v>
      </c>
      <c r="F6032">
        <v>19.46</v>
      </c>
      <c r="G6032">
        <v>9658577</v>
      </c>
      <c r="H6032">
        <v>19.6067</v>
      </c>
    </row>
    <row r="6033" spans="1:8" x14ac:dyDescent="0.3">
      <c r="A6033" t="s">
        <v>569</v>
      </c>
      <c r="B6033" t="s">
        <v>722</v>
      </c>
      <c r="C6033">
        <v>19.55</v>
      </c>
      <c r="D6033">
        <v>19.78</v>
      </c>
      <c r="E6033">
        <v>19.55</v>
      </c>
      <c r="F6033">
        <v>19.71</v>
      </c>
      <c r="G6033">
        <v>7729098</v>
      </c>
      <c r="H6033">
        <v>19.68</v>
      </c>
    </row>
    <row r="6034" spans="1:8" x14ac:dyDescent="0.3">
      <c r="A6034" t="s">
        <v>569</v>
      </c>
      <c r="B6034" t="s">
        <v>164</v>
      </c>
      <c r="C6034">
        <v>19.670000000000002</v>
      </c>
      <c r="D6034">
        <v>19.690000000000001</v>
      </c>
      <c r="E6034">
        <v>19.010000000000002</v>
      </c>
      <c r="F6034">
        <v>19.55</v>
      </c>
      <c r="G6034">
        <v>16738190</v>
      </c>
      <c r="H6034">
        <v>19.416699999999999</v>
      </c>
    </row>
    <row r="6035" spans="1:8" x14ac:dyDescent="0.3">
      <c r="A6035" t="s">
        <v>569</v>
      </c>
      <c r="B6035" t="s">
        <v>723</v>
      </c>
      <c r="C6035">
        <v>20.239999999999998</v>
      </c>
      <c r="D6035">
        <v>21</v>
      </c>
      <c r="E6035">
        <v>20.100000000000001</v>
      </c>
      <c r="F6035">
        <v>20.38</v>
      </c>
      <c r="G6035">
        <v>24208620</v>
      </c>
      <c r="H6035">
        <v>20.493300000000001</v>
      </c>
    </row>
    <row r="6036" spans="1:8" x14ac:dyDescent="0.3">
      <c r="A6036" t="s">
        <v>569</v>
      </c>
      <c r="B6036" t="s">
        <v>724</v>
      </c>
      <c r="C6036">
        <v>20.34</v>
      </c>
      <c r="D6036">
        <v>20.78</v>
      </c>
      <c r="E6036">
        <v>20.22</v>
      </c>
      <c r="F6036">
        <v>20.78</v>
      </c>
      <c r="G6036">
        <v>9398241</v>
      </c>
      <c r="H6036">
        <v>20.593299999999999</v>
      </c>
    </row>
    <row r="6037" spans="1:8" x14ac:dyDescent="0.3">
      <c r="A6037" t="s">
        <v>569</v>
      </c>
      <c r="B6037" t="s">
        <v>725</v>
      </c>
      <c r="C6037">
        <v>20.74</v>
      </c>
      <c r="D6037">
        <v>21.26</v>
      </c>
      <c r="E6037">
        <v>20.72</v>
      </c>
      <c r="F6037">
        <v>21.08</v>
      </c>
      <c r="G6037">
        <v>12361970</v>
      </c>
      <c r="H6037">
        <v>21.02</v>
      </c>
    </row>
    <row r="6038" spans="1:8" x14ac:dyDescent="0.3">
      <c r="A6038" t="s">
        <v>569</v>
      </c>
      <c r="B6038" t="s">
        <v>242</v>
      </c>
      <c r="C6038">
        <v>20.72</v>
      </c>
      <c r="D6038">
        <v>21.48</v>
      </c>
      <c r="E6038">
        <v>20.6</v>
      </c>
      <c r="F6038">
        <v>21.48</v>
      </c>
      <c r="G6038">
        <v>12531030</v>
      </c>
      <c r="H6038">
        <v>21.186699999999998</v>
      </c>
    </row>
    <row r="6039" spans="1:8" x14ac:dyDescent="0.3">
      <c r="A6039" t="s">
        <v>569</v>
      </c>
      <c r="B6039" t="s">
        <v>726</v>
      </c>
      <c r="C6039">
        <v>21.78</v>
      </c>
      <c r="D6039">
        <v>22.02</v>
      </c>
      <c r="E6039">
        <v>21.54</v>
      </c>
      <c r="F6039">
        <v>21.8</v>
      </c>
      <c r="G6039">
        <v>9119150</v>
      </c>
      <c r="H6039">
        <v>21.7867</v>
      </c>
    </row>
    <row r="6040" spans="1:8" x14ac:dyDescent="0.3">
      <c r="A6040" t="s">
        <v>569</v>
      </c>
      <c r="B6040" t="s">
        <v>727</v>
      </c>
      <c r="C6040">
        <v>21.94</v>
      </c>
      <c r="D6040">
        <v>21.96</v>
      </c>
      <c r="E6040">
        <v>21.58</v>
      </c>
      <c r="F6040">
        <v>21.7</v>
      </c>
      <c r="G6040">
        <v>3895262</v>
      </c>
      <c r="H6040">
        <v>21.746700000000001</v>
      </c>
    </row>
    <row r="6041" spans="1:8" x14ac:dyDescent="0.3">
      <c r="A6041" t="s">
        <v>569</v>
      </c>
      <c r="B6041" t="s">
        <v>728</v>
      </c>
      <c r="C6041">
        <v>21.8</v>
      </c>
      <c r="D6041">
        <v>21.98</v>
      </c>
      <c r="E6041">
        <v>21.46</v>
      </c>
      <c r="F6041">
        <v>21.66</v>
      </c>
      <c r="G6041">
        <v>6205592</v>
      </c>
      <c r="H6041">
        <v>21.7</v>
      </c>
    </row>
    <row r="6042" spans="1:8" x14ac:dyDescent="0.3">
      <c r="A6042" t="s">
        <v>569</v>
      </c>
      <c r="B6042" t="s">
        <v>729</v>
      </c>
      <c r="C6042">
        <v>21.62</v>
      </c>
      <c r="D6042">
        <v>21.7</v>
      </c>
      <c r="E6042">
        <v>20.76</v>
      </c>
      <c r="F6042">
        <v>21.44</v>
      </c>
      <c r="G6042">
        <v>27465260</v>
      </c>
      <c r="H6042">
        <v>21.3</v>
      </c>
    </row>
    <row r="6043" spans="1:8" x14ac:dyDescent="0.3">
      <c r="A6043" t="s">
        <v>569</v>
      </c>
      <c r="B6043" t="s">
        <v>730</v>
      </c>
      <c r="C6043">
        <v>21</v>
      </c>
      <c r="D6043">
        <v>21.22</v>
      </c>
      <c r="E6043">
        <v>20.94</v>
      </c>
      <c r="F6043">
        <v>21</v>
      </c>
      <c r="G6043">
        <v>6941396</v>
      </c>
      <c r="H6043">
        <v>21.0533</v>
      </c>
    </row>
    <row r="6044" spans="1:8" x14ac:dyDescent="0.3">
      <c r="A6044" t="s">
        <v>569</v>
      </c>
      <c r="B6044" t="s">
        <v>731</v>
      </c>
      <c r="C6044">
        <v>21.4</v>
      </c>
      <c r="D6044">
        <v>21.64</v>
      </c>
      <c r="E6044">
        <v>20.78</v>
      </c>
      <c r="F6044">
        <v>21.28</v>
      </c>
      <c r="G6044">
        <v>18050110</v>
      </c>
      <c r="H6044">
        <v>21.2333</v>
      </c>
    </row>
    <row r="6045" spans="1:8" x14ac:dyDescent="0.3">
      <c r="A6045" t="s">
        <v>569</v>
      </c>
      <c r="B6045" t="s">
        <v>732</v>
      </c>
      <c r="C6045">
        <v>21.48</v>
      </c>
      <c r="D6045">
        <v>21.6</v>
      </c>
      <c r="E6045">
        <v>20.98</v>
      </c>
      <c r="F6045">
        <v>21.14</v>
      </c>
      <c r="G6045">
        <v>9562604</v>
      </c>
      <c r="H6045">
        <v>21.24</v>
      </c>
    </row>
    <row r="6046" spans="1:8" x14ac:dyDescent="0.3">
      <c r="A6046" t="s">
        <v>569</v>
      </c>
      <c r="B6046" t="s">
        <v>733</v>
      </c>
      <c r="C6046">
        <v>21.22</v>
      </c>
      <c r="D6046">
        <v>21.54</v>
      </c>
      <c r="E6046">
        <v>20.98</v>
      </c>
      <c r="F6046">
        <v>21.48</v>
      </c>
      <c r="G6046">
        <v>12146120</v>
      </c>
      <c r="H6046">
        <v>21.333300000000001</v>
      </c>
    </row>
    <row r="6047" spans="1:8" x14ac:dyDescent="0.3">
      <c r="A6047" t="s">
        <v>569</v>
      </c>
      <c r="B6047" t="s">
        <v>734</v>
      </c>
      <c r="C6047">
        <v>21.58</v>
      </c>
      <c r="D6047">
        <v>22.96</v>
      </c>
      <c r="E6047">
        <v>21.52</v>
      </c>
      <c r="F6047">
        <v>22.84</v>
      </c>
      <c r="G6047">
        <v>18589570</v>
      </c>
      <c r="H6047">
        <v>22.44</v>
      </c>
    </row>
    <row r="6048" spans="1:8" x14ac:dyDescent="0.3">
      <c r="A6048" t="s">
        <v>569</v>
      </c>
      <c r="B6048" t="s">
        <v>735</v>
      </c>
      <c r="C6048">
        <v>22.84</v>
      </c>
      <c r="D6048">
        <v>23.48</v>
      </c>
      <c r="E6048">
        <v>22.26</v>
      </c>
      <c r="F6048">
        <v>22.26</v>
      </c>
      <c r="G6048">
        <v>9064278</v>
      </c>
      <c r="H6048">
        <v>22.666699999999999</v>
      </c>
    </row>
    <row r="6049" spans="1:8" x14ac:dyDescent="0.3">
      <c r="A6049" t="s">
        <v>238</v>
      </c>
      <c r="B6049" t="s">
        <v>696</v>
      </c>
      <c r="C6049">
        <v>24.52</v>
      </c>
      <c r="D6049">
        <v>25</v>
      </c>
      <c r="E6049">
        <v>24.4</v>
      </c>
      <c r="F6049">
        <v>24.86</v>
      </c>
      <c r="G6049">
        <v>656096</v>
      </c>
      <c r="H6049">
        <v>24.753299999999999</v>
      </c>
    </row>
    <row r="6050" spans="1:8" x14ac:dyDescent="0.3">
      <c r="A6050" t="s">
        <v>238</v>
      </c>
      <c r="B6050" t="s">
        <v>697</v>
      </c>
      <c r="C6050">
        <v>24.86</v>
      </c>
      <c r="D6050">
        <v>25.6</v>
      </c>
      <c r="E6050">
        <v>24.8</v>
      </c>
      <c r="F6050">
        <v>25.18</v>
      </c>
      <c r="G6050">
        <v>868057</v>
      </c>
      <c r="H6050">
        <v>25.193300000000001</v>
      </c>
    </row>
    <row r="6051" spans="1:8" x14ac:dyDescent="0.3">
      <c r="A6051" t="s">
        <v>238</v>
      </c>
      <c r="B6051" t="s">
        <v>698</v>
      </c>
      <c r="C6051">
        <v>25.18</v>
      </c>
      <c r="D6051">
        <v>27.68</v>
      </c>
      <c r="E6051">
        <v>25.16</v>
      </c>
      <c r="F6051">
        <v>27.68</v>
      </c>
      <c r="G6051">
        <v>3779771</v>
      </c>
      <c r="H6051">
        <v>26.84</v>
      </c>
    </row>
    <row r="6052" spans="1:8" x14ac:dyDescent="0.3">
      <c r="A6052" t="s">
        <v>238</v>
      </c>
      <c r="B6052" t="s">
        <v>699</v>
      </c>
      <c r="C6052">
        <v>28.68</v>
      </c>
      <c r="D6052">
        <v>30.44</v>
      </c>
      <c r="E6052">
        <v>27.68</v>
      </c>
      <c r="F6052">
        <v>28.36</v>
      </c>
      <c r="G6052">
        <v>6813293</v>
      </c>
      <c r="H6052">
        <v>28.826699999999999</v>
      </c>
    </row>
    <row r="6053" spans="1:8" x14ac:dyDescent="0.3">
      <c r="A6053" t="s">
        <v>238</v>
      </c>
      <c r="B6053" t="s">
        <v>700</v>
      </c>
      <c r="C6053">
        <v>28.3</v>
      </c>
      <c r="D6053">
        <v>30</v>
      </c>
      <c r="E6053">
        <v>26.96</v>
      </c>
      <c r="F6053">
        <v>27.14</v>
      </c>
      <c r="G6053">
        <v>2388246</v>
      </c>
      <c r="H6053">
        <v>28.033300000000001</v>
      </c>
    </row>
    <row r="6054" spans="1:8" x14ac:dyDescent="0.3">
      <c r="A6054" t="s">
        <v>238</v>
      </c>
      <c r="B6054" t="s">
        <v>77</v>
      </c>
      <c r="C6054">
        <v>26.98</v>
      </c>
      <c r="D6054">
        <v>27.68</v>
      </c>
      <c r="E6054">
        <v>26.4</v>
      </c>
      <c r="F6054">
        <v>26.48</v>
      </c>
      <c r="G6054">
        <v>1114894</v>
      </c>
      <c r="H6054">
        <v>26.853300000000001</v>
      </c>
    </row>
    <row r="6055" spans="1:8" x14ac:dyDescent="0.3">
      <c r="A6055" t="s">
        <v>238</v>
      </c>
      <c r="B6055" t="s">
        <v>701</v>
      </c>
      <c r="C6055">
        <v>27.18</v>
      </c>
      <c r="D6055">
        <v>27.88</v>
      </c>
      <c r="E6055">
        <v>26.54</v>
      </c>
      <c r="F6055">
        <v>26.76</v>
      </c>
      <c r="G6055">
        <v>1244868</v>
      </c>
      <c r="H6055">
        <v>27.06</v>
      </c>
    </row>
    <row r="6056" spans="1:8" x14ac:dyDescent="0.3">
      <c r="A6056" t="s">
        <v>238</v>
      </c>
      <c r="B6056" t="s">
        <v>702</v>
      </c>
      <c r="C6056">
        <v>26.92</v>
      </c>
      <c r="D6056">
        <v>27.04</v>
      </c>
      <c r="E6056">
        <v>26.32</v>
      </c>
      <c r="F6056">
        <v>26.34</v>
      </c>
      <c r="G6056">
        <v>878886</v>
      </c>
      <c r="H6056">
        <v>26.566700000000001</v>
      </c>
    </row>
    <row r="6057" spans="1:8" x14ac:dyDescent="0.3">
      <c r="A6057" t="s">
        <v>238</v>
      </c>
      <c r="B6057" t="s">
        <v>139</v>
      </c>
      <c r="C6057">
        <v>26.34</v>
      </c>
      <c r="D6057">
        <v>26.62</v>
      </c>
      <c r="E6057">
        <v>25.92</v>
      </c>
      <c r="F6057">
        <v>25.92</v>
      </c>
      <c r="G6057">
        <v>684583</v>
      </c>
      <c r="H6057">
        <v>26.153300000000002</v>
      </c>
    </row>
    <row r="6058" spans="1:8" x14ac:dyDescent="0.3">
      <c r="A6058" t="s">
        <v>238</v>
      </c>
      <c r="B6058" t="s">
        <v>156</v>
      </c>
      <c r="C6058">
        <v>25.92</v>
      </c>
      <c r="D6058">
        <v>26.18</v>
      </c>
      <c r="E6058">
        <v>25.2</v>
      </c>
      <c r="F6058">
        <v>25.5</v>
      </c>
      <c r="G6058">
        <v>609265</v>
      </c>
      <c r="H6058">
        <v>25.6267</v>
      </c>
    </row>
    <row r="6059" spans="1:8" x14ac:dyDescent="0.3">
      <c r="A6059" t="s">
        <v>238</v>
      </c>
      <c r="B6059" t="s">
        <v>703</v>
      </c>
      <c r="C6059">
        <v>25.5</v>
      </c>
      <c r="D6059">
        <v>26.08</v>
      </c>
      <c r="E6059">
        <v>25.5</v>
      </c>
      <c r="F6059">
        <v>25.92</v>
      </c>
      <c r="G6059">
        <v>608858</v>
      </c>
      <c r="H6059">
        <v>25.833300000000001</v>
      </c>
    </row>
    <row r="6060" spans="1:8" x14ac:dyDescent="0.3">
      <c r="A6060" t="s">
        <v>238</v>
      </c>
      <c r="B6060" t="s">
        <v>223</v>
      </c>
      <c r="C6060">
        <v>26.14</v>
      </c>
      <c r="D6060">
        <v>26.16</v>
      </c>
      <c r="E6060">
        <v>25.36</v>
      </c>
      <c r="F6060">
        <v>25.54</v>
      </c>
      <c r="G6060">
        <v>775921</v>
      </c>
      <c r="H6060">
        <v>25.686699999999998</v>
      </c>
    </row>
    <row r="6061" spans="1:8" x14ac:dyDescent="0.3">
      <c r="A6061" t="s">
        <v>238</v>
      </c>
      <c r="B6061" t="s">
        <v>228</v>
      </c>
      <c r="C6061">
        <v>25.72</v>
      </c>
      <c r="D6061">
        <v>25.72</v>
      </c>
      <c r="E6061">
        <v>25.02</v>
      </c>
      <c r="F6061">
        <v>25.38</v>
      </c>
      <c r="G6061">
        <v>638548</v>
      </c>
      <c r="H6061">
        <v>25.3733</v>
      </c>
    </row>
    <row r="6062" spans="1:8" x14ac:dyDescent="0.3">
      <c r="A6062" t="s">
        <v>238</v>
      </c>
      <c r="B6062" t="s">
        <v>704</v>
      </c>
      <c r="C6062">
        <v>25.38</v>
      </c>
      <c r="D6062">
        <v>26.18</v>
      </c>
      <c r="E6062">
        <v>25.02</v>
      </c>
      <c r="F6062">
        <v>26</v>
      </c>
      <c r="G6062">
        <v>1098344</v>
      </c>
      <c r="H6062">
        <v>25.7333</v>
      </c>
    </row>
    <row r="6063" spans="1:8" x14ac:dyDescent="0.3">
      <c r="A6063" t="s">
        <v>238</v>
      </c>
      <c r="B6063" t="s">
        <v>705</v>
      </c>
      <c r="C6063">
        <v>25.98</v>
      </c>
      <c r="D6063">
        <v>26.6</v>
      </c>
      <c r="E6063">
        <v>25.74</v>
      </c>
      <c r="F6063">
        <v>25.98</v>
      </c>
      <c r="G6063">
        <v>1169653</v>
      </c>
      <c r="H6063">
        <v>26.1067</v>
      </c>
    </row>
    <row r="6064" spans="1:8" x14ac:dyDescent="0.3">
      <c r="A6064" t="s">
        <v>238</v>
      </c>
      <c r="B6064" t="s">
        <v>706</v>
      </c>
      <c r="C6064">
        <v>26</v>
      </c>
      <c r="D6064">
        <v>26.54</v>
      </c>
      <c r="E6064">
        <v>26</v>
      </c>
      <c r="F6064">
        <v>26.16</v>
      </c>
      <c r="G6064">
        <v>1002697</v>
      </c>
      <c r="H6064">
        <v>26.2333</v>
      </c>
    </row>
    <row r="6065" spans="1:8" x14ac:dyDescent="0.3">
      <c r="A6065" t="s">
        <v>238</v>
      </c>
      <c r="B6065" t="s">
        <v>265</v>
      </c>
      <c r="C6065">
        <v>26.3</v>
      </c>
      <c r="D6065">
        <v>27.16</v>
      </c>
      <c r="E6065">
        <v>26</v>
      </c>
      <c r="F6065">
        <v>26.54</v>
      </c>
      <c r="G6065">
        <v>990556</v>
      </c>
      <c r="H6065">
        <v>26.566700000000001</v>
      </c>
    </row>
    <row r="6066" spans="1:8" x14ac:dyDescent="0.3">
      <c r="A6066" t="s">
        <v>238</v>
      </c>
      <c r="B6066" t="s">
        <v>707</v>
      </c>
      <c r="C6066">
        <v>26.64</v>
      </c>
      <c r="D6066">
        <v>26.84</v>
      </c>
      <c r="E6066">
        <v>25.48</v>
      </c>
      <c r="F6066">
        <v>25.5</v>
      </c>
      <c r="G6066">
        <v>731450</v>
      </c>
      <c r="H6066">
        <v>25.94</v>
      </c>
    </row>
    <row r="6067" spans="1:8" x14ac:dyDescent="0.3">
      <c r="A6067" t="s">
        <v>238</v>
      </c>
      <c r="B6067" t="s">
        <v>271</v>
      </c>
      <c r="C6067">
        <v>25.54</v>
      </c>
      <c r="D6067">
        <v>25.76</v>
      </c>
      <c r="E6067">
        <v>24.66</v>
      </c>
      <c r="F6067">
        <v>24.66</v>
      </c>
      <c r="G6067">
        <v>391734</v>
      </c>
      <c r="H6067">
        <v>25.026700000000002</v>
      </c>
    </row>
    <row r="6068" spans="1:8" x14ac:dyDescent="0.3">
      <c r="A6068" t="s">
        <v>238</v>
      </c>
      <c r="B6068" t="s">
        <v>708</v>
      </c>
      <c r="C6068">
        <v>24.7</v>
      </c>
      <c r="D6068">
        <v>25.3</v>
      </c>
      <c r="E6068">
        <v>23.48</v>
      </c>
      <c r="F6068">
        <v>24.54</v>
      </c>
      <c r="G6068">
        <v>463472</v>
      </c>
      <c r="H6068">
        <v>24.44</v>
      </c>
    </row>
    <row r="6069" spans="1:8" x14ac:dyDescent="0.3">
      <c r="A6069" t="s">
        <v>238</v>
      </c>
      <c r="B6069" t="s">
        <v>709</v>
      </c>
      <c r="C6069">
        <v>24.24</v>
      </c>
      <c r="D6069">
        <v>25.34</v>
      </c>
      <c r="E6069">
        <v>24.12</v>
      </c>
      <c r="F6069">
        <v>24.34</v>
      </c>
      <c r="G6069">
        <v>441664</v>
      </c>
      <c r="H6069">
        <v>24.6</v>
      </c>
    </row>
    <row r="6070" spans="1:8" x14ac:dyDescent="0.3">
      <c r="A6070" t="s">
        <v>238</v>
      </c>
      <c r="B6070" t="s">
        <v>283</v>
      </c>
      <c r="C6070">
        <v>24.68</v>
      </c>
      <c r="D6070">
        <v>24.68</v>
      </c>
      <c r="E6070">
        <v>23.46</v>
      </c>
      <c r="F6070">
        <v>23.6</v>
      </c>
      <c r="G6070">
        <v>732881</v>
      </c>
      <c r="H6070">
        <v>23.9133</v>
      </c>
    </row>
    <row r="6071" spans="1:8" x14ac:dyDescent="0.3">
      <c r="A6071" t="s">
        <v>238</v>
      </c>
      <c r="B6071" t="s">
        <v>290</v>
      </c>
      <c r="C6071">
        <v>23.66</v>
      </c>
      <c r="D6071">
        <v>23.78</v>
      </c>
      <c r="E6071">
        <v>23.1</v>
      </c>
      <c r="F6071">
        <v>23.4</v>
      </c>
      <c r="G6071">
        <v>413284</v>
      </c>
      <c r="H6071">
        <v>23.4267</v>
      </c>
    </row>
    <row r="6072" spans="1:8" x14ac:dyDescent="0.3">
      <c r="A6072" t="s">
        <v>238</v>
      </c>
      <c r="B6072" t="s">
        <v>710</v>
      </c>
      <c r="C6072">
        <v>23.42</v>
      </c>
      <c r="D6072">
        <v>23.5</v>
      </c>
      <c r="E6072">
        <v>23.08</v>
      </c>
      <c r="F6072">
        <v>23.2</v>
      </c>
      <c r="G6072">
        <v>278052</v>
      </c>
      <c r="H6072">
        <v>23.26</v>
      </c>
    </row>
    <row r="6073" spans="1:8" x14ac:dyDescent="0.3">
      <c r="A6073" t="s">
        <v>238</v>
      </c>
      <c r="B6073" t="s">
        <v>512</v>
      </c>
      <c r="C6073">
        <v>23.38</v>
      </c>
      <c r="D6073">
        <v>23.5</v>
      </c>
      <c r="E6073">
        <v>22.7</v>
      </c>
      <c r="F6073">
        <v>22.72</v>
      </c>
      <c r="G6073">
        <v>406596</v>
      </c>
      <c r="H6073">
        <v>22.973299999999998</v>
      </c>
    </row>
    <row r="6074" spans="1:8" x14ac:dyDescent="0.3">
      <c r="A6074" t="s">
        <v>238</v>
      </c>
      <c r="B6074" t="s">
        <v>91</v>
      </c>
      <c r="C6074">
        <v>22.42</v>
      </c>
      <c r="D6074">
        <v>22.44</v>
      </c>
      <c r="E6074">
        <v>21.74</v>
      </c>
      <c r="F6074">
        <v>22.1</v>
      </c>
      <c r="G6074">
        <v>923925</v>
      </c>
      <c r="H6074">
        <v>22.093299999999999</v>
      </c>
    </row>
    <row r="6075" spans="1:8" x14ac:dyDescent="0.3">
      <c r="A6075" t="s">
        <v>238</v>
      </c>
      <c r="B6075" t="s">
        <v>93</v>
      </c>
      <c r="C6075">
        <v>22.16</v>
      </c>
      <c r="D6075">
        <v>22.48</v>
      </c>
      <c r="E6075">
        <v>21.74</v>
      </c>
      <c r="F6075">
        <v>21.74</v>
      </c>
      <c r="G6075">
        <v>369683</v>
      </c>
      <c r="H6075">
        <v>21.986699999999999</v>
      </c>
    </row>
    <row r="6076" spans="1:8" x14ac:dyDescent="0.3">
      <c r="A6076" t="s">
        <v>238</v>
      </c>
      <c r="B6076" t="s">
        <v>711</v>
      </c>
      <c r="C6076">
        <v>21.88</v>
      </c>
      <c r="D6076">
        <v>21.96</v>
      </c>
      <c r="E6076">
        <v>21.52</v>
      </c>
      <c r="F6076">
        <v>21.84</v>
      </c>
      <c r="G6076">
        <v>502174</v>
      </c>
      <c r="H6076">
        <v>21.773299999999999</v>
      </c>
    </row>
    <row r="6077" spans="1:8" x14ac:dyDescent="0.3">
      <c r="A6077" t="s">
        <v>238</v>
      </c>
      <c r="B6077" t="s">
        <v>712</v>
      </c>
      <c r="C6077">
        <v>21.9</v>
      </c>
      <c r="D6077">
        <v>23.4</v>
      </c>
      <c r="E6077">
        <v>21.82</v>
      </c>
      <c r="F6077">
        <v>23.4</v>
      </c>
      <c r="G6077">
        <v>804910</v>
      </c>
      <c r="H6077">
        <v>22.8733</v>
      </c>
    </row>
    <row r="6078" spans="1:8" x14ac:dyDescent="0.3">
      <c r="A6078" t="s">
        <v>238</v>
      </c>
      <c r="B6078" t="s">
        <v>162</v>
      </c>
      <c r="C6078">
        <v>23.16</v>
      </c>
      <c r="D6078">
        <v>23.48</v>
      </c>
      <c r="E6078">
        <v>22.18</v>
      </c>
      <c r="F6078">
        <v>22.26</v>
      </c>
      <c r="G6078">
        <v>516194</v>
      </c>
      <c r="H6078">
        <v>22.64</v>
      </c>
    </row>
    <row r="6079" spans="1:8" x14ac:dyDescent="0.3">
      <c r="A6079" t="s">
        <v>238</v>
      </c>
      <c r="B6079" t="s">
        <v>220</v>
      </c>
      <c r="C6079">
        <v>22.3</v>
      </c>
      <c r="D6079">
        <v>22.58</v>
      </c>
      <c r="E6079">
        <v>21.74</v>
      </c>
      <c r="F6079">
        <v>22.26</v>
      </c>
      <c r="G6079">
        <v>566372</v>
      </c>
      <c r="H6079">
        <v>22.193300000000001</v>
      </c>
    </row>
    <row r="6080" spans="1:8" x14ac:dyDescent="0.3">
      <c r="A6080" t="s">
        <v>238</v>
      </c>
      <c r="B6080" t="s">
        <v>713</v>
      </c>
      <c r="C6080">
        <v>22.4</v>
      </c>
      <c r="D6080">
        <v>23.3</v>
      </c>
      <c r="E6080">
        <v>22.3</v>
      </c>
      <c r="F6080">
        <v>22.66</v>
      </c>
      <c r="G6080">
        <v>711181</v>
      </c>
      <c r="H6080">
        <v>22.753299999999999</v>
      </c>
    </row>
    <row r="6081" spans="1:8" x14ac:dyDescent="0.3">
      <c r="A6081" t="s">
        <v>238</v>
      </c>
      <c r="B6081" t="s">
        <v>714</v>
      </c>
      <c r="C6081">
        <v>22.68</v>
      </c>
      <c r="D6081">
        <v>22.78</v>
      </c>
      <c r="E6081">
        <v>22.16</v>
      </c>
      <c r="F6081">
        <v>22.28</v>
      </c>
      <c r="G6081">
        <v>369255</v>
      </c>
      <c r="H6081">
        <v>22.406700000000001</v>
      </c>
    </row>
    <row r="6082" spans="1:8" x14ac:dyDescent="0.3">
      <c r="A6082" t="s">
        <v>238</v>
      </c>
      <c r="B6082" t="s">
        <v>715</v>
      </c>
      <c r="C6082">
        <v>22.32</v>
      </c>
      <c r="D6082">
        <v>22.68</v>
      </c>
      <c r="E6082">
        <v>22.04</v>
      </c>
      <c r="F6082">
        <v>22.38</v>
      </c>
      <c r="G6082">
        <v>492474</v>
      </c>
      <c r="H6082">
        <v>22.366700000000002</v>
      </c>
    </row>
    <row r="6083" spans="1:8" x14ac:dyDescent="0.3">
      <c r="A6083" t="s">
        <v>238</v>
      </c>
      <c r="B6083" t="s">
        <v>235</v>
      </c>
      <c r="C6083">
        <v>22.38</v>
      </c>
      <c r="D6083">
        <v>22.94</v>
      </c>
      <c r="E6083">
        <v>21.9</v>
      </c>
      <c r="F6083">
        <v>22.3</v>
      </c>
      <c r="G6083">
        <v>826658</v>
      </c>
      <c r="H6083">
        <v>22.38</v>
      </c>
    </row>
    <row r="6084" spans="1:8" x14ac:dyDescent="0.3">
      <c r="A6084" t="s">
        <v>238</v>
      </c>
      <c r="B6084" t="s">
        <v>259</v>
      </c>
      <c r="C6084">
        <v>22.7</v>
      </c>
      <c r="D6084">
        <v>22.8</v>
      </c>
      <c r="E6084">
        <v>22.12</v>
      </c>
      <c r="F6084">
        <v>22.32</v>
      </c>
      <c r="G6084">
        <v>359600</v>
      </c>
      <c r="H6084">
        <v>22.4133</v>
      </c>
    </row>
    <row r="6085" spans="1:8" x14ac:dyDescent="0.3">
      <c r="A6085" t="s">
        <v>238</v>
      </c>
      <c r="B6085" t="s">
        <v>716</v>
      </c>
      <c r="C6085">
        <v>22.44</v>
      </c>
      <c r="D6085">
        <v>23</v>
      </c>
      <c r="E6085">
        <v>22.4</v>
      </c>
      <c r="F6085">
        <v>22.74</v>
      </c>
      <c r="G6085">
        <v>310175</v>
      </c>
      <c r="H6085">
        <v>22.7133</v>
      </c>
    </row>
    <row r="6086" spans="1:8" x14ac:dyDescent="0.3">
      <c r="A6086" t="s">
        <v>238</v>
      </c>
      <c r="B6086" t="s">
        <v>269</v>
      </c>
      <c r="C6086">
        <v>22.68</v>
      </c>
      <c r="D6086">
        <v>22.9</v>
      </c>
      <c r="E6086">
        <v>22.2</v>
      </c>
      <c r="F6086">
        <v>22.2</v>
      </c>
      <c r="G6086">
        <v>313663</v>
      </c>
      <c r="H6086">
        <v>22.433299999999999</v>
      </c>
    </row>
    <row r="6087" spans="1:8" x14ac:dyDescent="0.3">
      <c r="A6087" t="s">
        <v>238</v>
      </c>
      <c r="B6087" t="s">
        <v>282</v>
      </c>
      <c r="C6087">
        <v>22.24</v>
      </c>
      <c r="D6087">
        <v>22.54</v>
      </c>
      <c r="E6087">
        <v>22.08</v>
      </c>
      <c r="F6087">
        <v>22.38</v>
      </c>
      <c r="G6087">
        <v>88202</v>
      </c>
      <c r="H6087">
        <v>22.333300000000001</v>
      </c>
    </row>
    <row r="6088" spans="1:8" x14ac:dyDescent="0.3">
      <c r="A6088" t="s">
        <v>238</v>
      </c>
      <c r="B6088" t="s">
        <v>717</v>
      </c>
      <c r="C6088">
        <v>22.36</v>
      </c>
      <c r="D6088">
        <v>23</v>
      </c>
      <c r="E6088">
        <v>21.58</v>
      </c>
      <c r="F6088">
        <v>22.5</v>
      </c>
      <c r="G6088">
        <v>631300</v>
      </c>
      <c r="H6088">
        <v>22.36</v>
      </c>
    </row>
    <row r="6089" spans="1:8" x14ac:dyDescent="0.3">
      <c r="A6089" t="s">
        <v>238</v>
      </c>
      <c r="B6089" t="s">
        <v>285</v>
      </c>
      <c r="C6089">
        <v>22.38</v>
      </c>
      <c r="D6089">
        <v>23.84</v>
      </c>
      <c r="E6089">
        <v>22.38</v>
      </c>
      <c r="F6089">
        <v>22.82</v>
      </c>
      <c r="G6089">
        <v>1758298</v>
      </c>
      <c r="H6089">
        <v>23.013300000000001</v>
      </c>
    </row>
    <row r="6090" spans="1:8" x14ac:dyDescent="0.3">
      <c r="A6090" t="s">
        <v>238</v>
      </c>
      <c r="B6090" t="s">
        <v>718</v>
      </c>
      <c r="C6090">
        <v>22.8</v>
      </c>
      <c r="D6090">
        <v>23.7</v>
      </c>
      <c r="E6090">
        <v>22.74</v>
      </c>
      <c r="F6090">
        <v>23.16</v>
      </c>
      <c r="G6090">
        <v>770245</v>
      </c>
      <c r="H6090">
        <v>23.2</v>
      </c>
    </row>
    <row r="6091" spans="1:8" x14ac:dyDescent="0.3">
      <c r="A6091" t="s">
        <v>238</v>
      </c>
      <c r="B6091" t="s">
        <v>291</v>
      </c>
      <c r="C6091">
        <v>23.28</v>
      </c>
      <c r="D6091">
        <v>23.62</v>
      </c>
      <c r="E6091">
        <v>22.7</v>
      </c>
      <c r="F6091">
        <v>22.74</v>
      </c>
      <c r="G6091">
        <v>361894</v>
      </c>
      <c r="H6091">
        <v>23.02</v>
      </c>
    </row>
    <row r="6092" spans="1:8" x14ac:dyDescent="0.3">
      <c r="A6092" t="s">
        <v>238</v>
      </c>
      <c r="B6092" t="s">
        <v>295</v>
      </c>
      <c r="C6092">
        <v>22.86</v>
      </c>
      <c r="D6092">
        <v>23.12</v>
      </c>
      <c r="E6092">
        <v>22.4</v>
      </c>
      <c r="F6092">
        <v>22.8</v>
      </c>
      <c r="G6092">
        <v>407159</v>
      </c>
      <c r="H6092">
        <v>22.773299999999999</v>
      </c>
    </row>
    <row r="6093" spans="1:8" x14ac:dyDescent="0.3">
      <c r="A6093" t="s">
        <v>238</v>
      </c>
      <c r="B6093" t="s">
        <v>298</v>
      </c>
      <c r="C6093">
        <v>22.3</v>
      </c>
      <c r="D6093">
        <v>23.12</v>
      </c>
      <c r="E6093">
        <v>22.02</v>
      </c>
      <c r="F6093">
        <v>22.18</v>
      </c>
      <c r="G6093">
        <v>679603</v>
      </c>
      <c r="H6093">
        <v>22.44</v>
      </c>
    </row>
    <row r="6094" spans="1:8" x14ac:dyDescent="0.3">
      <c r="A6094" t="s">
        <v>238</v>
      </c>
      <c r="B6094" t="s">
        <v>719</v>
      </c>
      <c r="C6094">
        <v>22.32</v>
      </c>
      <c r="D6094">
        <v>22.76</v>
      </c>
      <c r="E6094">
        <v>22.04</v>
      </c>
      <c r="F6094">
        <v>22.28</v>
      </c>
      <c r="G6094">
        <v>530585</v>
      </c>
      <c r="H6094">
        <v>22.36</v>
      </c>
    </row>
    <row r="6095" spans="1:8" x14ac:dyDescent="0.3">
      <c r="A6095" t="s">
        <v>238</v>
      </c>
      <c r="B6095" t="s">
        <v>720</v>
      </c>
      <c r="C6095">
        <v>22.44</v>
      </c>
      <c r="D6095">
        <v>23.66</v>
      </c>
      <c r="E6095">
        <v>22.44</v>
      </c>
      <c r="F6095">
        <v>23.66</v>
      </c>
      <c r="G6095">
        <v>714047</v>
      </c>
      <c r="H6095">
        <v>23.253299999999999</v>
      </c>
    </row>
    <row r="6096" spans="1:8" x14ac:dyDescent="0.3">
      <c r="A6096" t="s">
        <v>238</v>
      </c>
      <c r="B6096" t="s">
        <v>721</v>
      </c>
      <c r="C6096">
        <v>23.5</v>
      </c>
      <c r="D6096">
        <v>23.5</v>
      </c>
      <c r="E6096">
        <v>23.16</v>
      </c>
      <c r="F6096">
        <v>23.24</v>
      </c>
      <c r="G6096">
        <v>285164</v>
      </c>
      <c r="H6096">
        <v>23.3</v>
      </c>
    </row>
    <row r="6097" spans="1:8" x14ac:dyDescent="0.3">
      <c r="A6097" t="s">
        <v>238</v>
      </c>
      <c r="B6097" t="s">
        <v>96</v>
      </c>
      <c r="C6097">
        <v>23.16</v>
      </c>
      <c r="D6097">
        <v>23.64</v>
      </c>
      <c r="E6097">
        <v>22.98</v>
      </c>
      <c r="F6097">
        <v>23</v>
      </c>
      <c r="G6097">
        <v>334307</v>
      </c>
      <c r="H6097">
        <v>23.206700000000001</v>
      </c>
    </row>
    <row r="6098" spans="1:8" x14ac:dyDescent="0.3">
      <c r="A6098" t="s">
        <v>238</v>
      </c>
      <c r="B6098" t="s">
        <v>722</v>
      </c>
      <c r="C6098">
        <v>23</v>
      </c>
      <c r="D6098">
        <v>23.56</v>
      </c>
      <c r="E6098">
        <v>22.8</v>
      </c>
      <c r="F6098">
        <v>23.42</v>
      </c>
      <c r="G6098">
        <v>373385</v>
      </c>
      <c r="H6098">
        <v>23.26</v>
      </c>
    </row>
    <row r="6099" spans="1:8" x14ac:dyDescent="0.3">
      <c r="A6099" t="s">
        <v>238</v>
      </c>
      <c r="B6099" t="s">
        <v>164</v>
      </c>
      <c r="C6099">
        <v>23.4</v>
      </c>
      <c r="D6099">
        <v>24.54</v>
      </c>
      <c r="E6099">
        <v>23.02</v>
      </c>
      <c r="F6099">
        <v>23.36</v>
      </c>
      <c r="G6099">
        <v>1504590</v>
      </c>
      <c r="H6099">
        <v>23.64</v>
      </c>
    </row>
    <row r="6100" spans="1:8" x14ac:dyDescent="0.3">
      <c r="A6100" t="s">
        <v>238</v>
      </c>
      <c r="B6100" t="s">
        <v>723</v>
      </c>
      <c r="C6100">
        <v>24.44</v>
      </c>
      <c r="D6100">
        <v>24.44</v>
      </c>
      <c r="E6100">
        <v>23.76</v>
      </c>
      <c r="F6100">
        <v>23.88</v>
      </c>
      <c r="G6100">
        <v>856124</v>
      </c>
      <c r="H6100">
        <v>24.026700000000002</v>
      </c>
    </row>
    <row r="6101" spans="1:8" x14ac:dyDescent="0.3">
      <c r="A6101" t="s">
        <v>238</v>
      </c>
      <c r="B6101" t="s">
        <v>724</v>
      </c>
      <c r="C6101">
        <v>23.92</v>
      </c>
      <c r="D6101">
        <v>23.92</v>
      </c>
      <c r="E6101">
        <v>23.4</v>
      </c>
      <c r="F6101">
        <v>23.6</v>
      </c>
      <c r="G6101">
        <v>451220</v>
      </c>
      <c r="H6101">
        <v>23.64</v>
      </c>
    </row>
    <row r="6102" spans="1:8" x14ac:dyDescent="0.3">
      <c r="A6102" t="s">
        <v>238</v>
      </c>
      <c r="B6102" t="s">
        <v>725</v>
      </c>
      <c r="C6102">
        <v>23.6</v>
      </c>
      <c r="D6102">
        <v>24.28</v>
      </c>
      <c r="E6102">
        <v>23.6</v>
      </c>
      <c r="F6102">
        <v>24.14</v>
      </c>
      <c r="G6102">
        <v>517354</v>
      </c>
      <c r="H6102">
        <v>24.006699999999999</v>
      </c>
    </row>
    <row r="6103" spans="1:8" x14ac:dyDescent="0.3">
      <c r="A6103" t="s">
        <v>238</v>
      </c>
      <c r="B6103" t="s">
        <v>242</v>
      </c>
      <c r="C6103">
        <v>24.14</v>
      </c>
      <c r="D6103">
        <v>24.14</v>
      </c>
      <c r="E6103">
        <v>23.2</v>
      </c>
      <c r="F6103">
        <v>23.44</v>
      </c>
      <c r="G6103">
        <v>659850</v>
      </c>
      <c r="H6103">
        <v>23.593299999999999</v>
      </c>
    </row>
    <row r="6104" spans="1:8" x14ac:dyDescent="0.3">
      <c r="A6104" t="s">
        <v>238</v>
      </c>
      <c r="B6104" t="s">
        <v>726</v>
      </c>
      <c r="C6104">
        <v>23.44</v>
      </c>
      <c r="D6104">
        <v>24.2</v>
      </c>
      <c r="E6104">
        <v>23.44</v>
      </c>
      <c r="F6104">
        <v>23.88</v>
      </c>
      <c r="G6104">
        <v>363409</v>
      </c>
      <c r="H6104">
        <v>23.84</v>
      </c>
    </row>
    <row r="6105" spans="1:8" x14ac:dyDescent="0.3">
      <c r="A6105" t="s">
        <v>238</v>
      </c>
      <c r="B6105" t="s">
        <v>727</v>
      </c>
      <c r="C6105">
        <v>23.92</v>
      </c>
      <c r="D6105">
        <v>24.74</v>
      </c>
      <c r="E6105">
        <v>23.92</v>
      </c>
      <c r="F6105">
        <v>24.3</v>
      </c>
      <c r="G6105">
        <v>767302</v>
      </c>
      <c r="H6105">
        <v>24.32</v>
      </c>
    </row>
    <row r="6106" spans="1:8" x14ac:dyDescent="0.3">
      <c r="A6106" t="s">
        <v>238</v>
      </c>
      <c r="B6106" t="s">
        <v>728</v>
      </c>
      <c r="C6106">
        <v>24.48</v>
      </c>
      <c r="D6106">
        <v>24.6</v>
      </c>
      <c r="E6106">
        <v>23.8</v>
      </c>
      <c r="F6106">
        <v>24</v>
      </c>
      <c r="G6106">
        <v>537035</v>
      </c>
      <c r="H6106">
        <v>24.133299999999998</v>
      </c>
    </row>
    <row r="6107" spans="1:8" x14ac:dyDescent="0.3">
      <c r="A6107" t="s">
        <v>238</v>
      </c>
      <c r="B6107" t="s">
        <v>729</v>
      </c>
      <c r="C6107">
        <v>24.06</v>
      </c>
      <c r="D6107">
        <v>24.9</v>
      </c>
      <c r="E6107">
        <v>24</v>
      </c>
      <c r="F6107">
        <v>24.86</v>
      </c>
      <c r="G6107">
        <v>676920</v>
      </c>
      <c r="H6107">
        <v>24.5867</v>
      </c>
    </row>
    <row r="6108" spans="1:8" x14ac:dyDescent="0.3">
      <c r="A6108" t="s">
        <v>238</v>
      </c>
      <c r="B6108" t="s">
        <v>730</v>
      </c>
      <c r="C6108">
        <v>24.06</v>
      </c>
      <c r="D6108">
        <v>25.06</v>
      </c>
      <c r="E6108">
        <v>24.06</v>
      </c>
      <c r="F6108">
        <v>24.62</v>
      </c>
      <c r="G6108">
        <v>771855</v>
      </c>
      <c r="H6108">
        <v>24.58</v>
      </c>
    </row>
    <row r="6109" spans="1:8" x14ac:dyDescent="0.3">
      <c r="A6109" t="s">
        <v>238</v>
      </c>
      <c r="B6109" t="s">
        <v>731</v>
      </c>
      <c r="C6109">
        <v>24.62</v>
      </c>
      <c r="D6109">
        <v>25.02</v>
      </c>
      <c r="E6109">
        <v>24.02</v>
      </c>
      <c r="F6109">
        <v>24.24</v>
      </c>
      <c r="G6109">
        <v>552411</v>
      </c>
      <c r="H6109">
        <v>24.4267</v>
      </c>
    </row>
    <row r="6110" spans="1:8" x14ac:dyDescent="0.3">
      <c r="A6110" t="s">
        <v>238</v>
      </c>
      <c r="B6110" t="s">
        <v>732</v>
      </c>
      <c r="C6110">
        <v>24.26</v>
      </c>
      <c r="D6110">
        <v>24.92</v>
      </c>
      <c r="E6110">
        <v>24.26</v>
      </c>
      <c r="F6110">
        <v>24.48</v>
      </c>
      <c r="G6110">
        <v>513542</v>
      </c>
      <c r="H6110">
        <v>24.5533</v>
      </c>
    </row>
    <row r="6111" spans="1:8" x14ac:dyDescent="0.3">
      <c r="A6111" t="s">
        <v>238</v>
      </c>
      <c r="B6111" t="s">
        <v>733</v>
      </c>
      <c r="C6111">
        <v>24.74</v>
      </c>
      <c r="D6111">
        <v>24.74</v>
      </c>
      <c r="E6111">
        <v>24.04</v>
      </c>
      <c r="F6111">
        <v>24.5</v>
      </c>
      <c r="G6111">
        <v>320915</v>
      </c>
      <c r="H6111">
        <v>24.4267</v>
      </c>
    </row>
    <row r="6112" spans="1:8" x14ac:dyDescent="0.3">
      <c r="A6112" t="s">
        <v>238</v>
      </c>
      <c r="B6112" t="s">
        <v>734</v>
      </c>
      <c r="C6112">
        <v>24.5</v>
      </c>
      <c r="D6112">
        <v>25.2</v>
      </c>
      <c r="E6112">
        <v>24.5</v>
      </c>
      <c r="F6112">
        <v>24.94</v>
      </c>
      <c r="G6112">
        <v>813596</v>
      </c>
      <c r="H6112">
        <v>24.88</v>
      </c>
    </row>
    <row r="6113" spans="1:8" x14ac:dyDescent="0.3">
      <c r="A6113" t="s">
        <v>238</v>
      </c>
      <c r="B6113" t="s">
        <v>735</v>
      </c>
      <c r="C6113">
        <v>24.94</v>
      </c>
      <c r="D6113">
        <v>25.5</v>
      </c>
      <c r="E6113">
        <v>24.44</v>
      </c>
      <c r="F6113">
        <v>24.7</v>
      </c>
      <c r="G6113">
        <v>544076</v>
      </c>
      <c r="H6113">
        <v>24.88</v>
      </c>
    </row>
    <row r="6114" spans="1:8" x14ac:dyDescent="0.3">
      <c r="A6114" t="s">
        <v>132</v>
      </c>
      <c r="B6114" t="s">
        <v>696</v>
      </c>
      <c r="C6114">
        <v>13.66</v>
      </c>
      <c r="D6114">
        <v>13.91</v>
      </c>
      <c r="E6114">
        <v>13.66</v>
      </c>
      <c r="F6114">
        <v>13.9</v>
      </c>
      <c r="G6114">
        <v>1517817</v>
      </c>
      <c r="H6114">
        <v>13.8233</v>
      </c>
    </row>
    <row r="6115" spans="1:8" x14ac:dyDescent="0.3">
      <c r="A6115" t="s">
        <v>132</v>
      </c>
      <c r="B6115" t="s">
        <v>697</v>
      </c>
      <c r="C6115">
        <v>13.9</v>
      </c>
      <c r="D6115">
        <v>13.91</v>
      </c>
      <c r="E6115">
        <v>13.69</v>
      </c>
      <c r="F6115">
        <v>13.73</v>
      </c>
      <c r="G6115">
        <v>1447604</v>
      </c>
      <c r="H6115">
        <v>13.7767</v>
      </c>
    </row>
    <row r="6116" spans="1:8" x14ac:dyDescent="0.3">
      <c r="A6116" t="s">
        <v>132</v>
      </c>
      <c r="B6116" t="s">
        <v>698</v>
      </c>
      <c r="C6116">
        <v>13.73</v>
      </c>
      <c r="D6116">
        <v>13.91</v>
      </c>
      <c r="E6116">
        <v>13.7</v>
      </c>
      <c r="F6116">
        <v>13.84</v>
      </c>
      <c r="G6116">
        <v>1417609</v>
      </c>
      <c r="H6116">
        <v>13.816700000000001</v>
      </c>
    </row>
    <row r="6117" spans="1:8" x14ac:dyDescent="0.3">
      <c r="A6117" t="s">
        <v>132</v>
      </c>
      <c r="B6117" t="s">
        <v>699</v>
      </c>
      <c r="C6117">
        <v>14</v>
      </c>
      <c r="D6117">
        <v>14.31</v>
      </c>
      <c r="E6117">
        <v>13.85</v>
      </c>
      <c r="F6117">
        <v>14.12</v>
      </c>
      <c r="G6117">
        <v>2748634</v>
      </c>
      <c r="H6117">
        <v>14.093299999999999</v>
      </c>
    </row>
    <row r="6118" spans="1:8" x14ac:dyDescent="0.3">
      <c r="A6118" t="s">
        <v>132</v>
      </c>
      <c r="B6118" t="s">
        <v>700</v>
      </c>
      <c r="C6118">
        <v>14.12</v>
      </c>
      <c r="D6118">
        <v>14.14</v>
      </c>
      <c r="E6118">
        <v>13.55</v>
      </c>
      <c r="F6118">
        <v>13.75</v>
      </c>
      <c r="G6118">
        <v>2107618</v>
      </c>
      <c r="H6118">
        <v>13.8133</v>
      </c>
    </row>
    <row r="6119" spans="1:8" x14ac:dyDescent="0.3">
      <c r="A6119" t="s">
        <v>132</v>
      </c>
      <c r="B6119" t="s">
        <v>77</v>
      </c>
      <c r="C6119">
        <v>13.7</v>
      </c>
      <c r="D6119">
        <v>14</v>
      </c>
      <c r="E6119">
        <v>13.5</v>
      </c>
      <c r="F6119">
        <v>13.95</v>
      </c>
      <c r="G6119">
        <v>1704850</v>
      </c>
      <c r="H6119">
        <v>13.816700000000001</v>
      </c>
    </row>
    <row r="6120" spans="1:8" x14ac:dyDescent="0.3">
      <c r="A6120" t="s">
        <v>132</v>
      </c>
      <c r="B6120" t="s">
        <v>701</v>
      </c>
      <c r="C6120">
        <v>13.95</v>
      </c>
      <c r="D6120">
        <v>14.2</v>
      </c>
      <c r="E6120">
        <v>13.89</v>
      </c>
      <c r="F6120">
        <v>13.97</v>
      </c>
      <c r="G6120">
        <v>1430840</v>
      </c>
      <c r="H6120">
        <v>14.02</v>
      </c>
    </row>
    <row r="6121" spans="1:8" x14ac:dyDescent="0.3">
      <c r="A6121" t="s">
        <v>132</v>
      </c>
      <c r="B6121" t="s">
        <v>702</v>
      </c>
      <c r="C6121">
        <v>14.01</v>
      </c>
      <c r="D6121">
        <v>14.16</v>
      </c>
      <c r="E6121">
        <v>13.97</v>
      </c>
      <c r="F6121">
        <v>14.08</v>
      </c>
      <c r="G6121">
        <v>1367482</v>
      </c>
      <c r="H6121">
        <v>14.07</v>
      </c>
    </row>
    <row r="6122" spans="1:8" x14ac:dyDescent="0.3">
      <c r="A6122" t="s">
        <v>132</v>
      </c>
      <c r="B6122" t="s">
        <v>139</v>
      </c>
      <c r="C6122">
        <v>14.2</v>
      </c>
      <c r="D6122">
        <v>14.99</v>
      </c>
      <c r="E6122">
        <v>14.12</v>
      </c>
      <c r="F6122">
        <v>14.3</v>
      </c>
      <c r="G6122">
        <v>7477471</v>
      </c>
      <c r="H6122">
        <v>14.47</v>
      </c>
    </row>
    <row r="6123" spans="1:8" x14ac:dyDescent="0.3">
      <c r="A6123" t="s">
        <v>132</v>
      </c>
      <c r="B6123" t="s">
        <v>156</v>
      </c>
      <c r="C6123">
        <v>14.27</v>
      </c>
      <c r="D6123">
        <v>14.53</v>
      </c>
      <c r="E6123">
        <v>13.72</v>
      </c>
      <c r="F6123">
        <v>13.88</v>
      </c>
      <c r="G6123">
        <v>3043610</v>
      </c>
      <c r="H6123">
        <v>14.0433</v>
      </c>
    </row>
    <row r="6124" spans="1:8" x14ac:dyDescent="0.3">
      <c r="A6124" t="s">
        <v>132</v>
      </c>
      <c r="B6124" t="s">
        <v>703</v>
      </c>
      <c r="C6124">
        <v>13.96</v>
      </c>
      <c r="D6124">
        <v>14.23</v>
      </c>
      <c r="E6124">
        <v>13.96</v>
      </c>
      <c r="F6124">
        <v>14.23</v>
      </c>
      <c r="G6124">
        <v>1772901</v>
      </c>
      <c r="H6124">
        <v>14.14</v>
      </c>
    </row>
    <row r="6125" spans="1:8" x14ac:dyDescent="0.3">
      <c r="A6125" t="s">
        <v>132</v>
      </c>
      <c r="B6125" t="s">
        <v>223</v>
      </c>
      <c r="C6125">
        <v>14.23</v>
      </c>
      <c r="D6125">
        <v>15.62</v>
      </c>
      <c r="E6125">
        <v>14.23</v>
      </c>
      <c r="F6125">
        <v>15.39</v>
      </c>
      <c r="G6125">
        <v>7160584</v>
      </c>
      <c r="H6125">
        <v>15.08</v>
      </c>
    </row>
    <row r="6126" spans="1:8" x14ac:dyDescent="0.3">
      <c r="A6126" t="s">
        <v>132</v>
      </c>
      <c r="B6126" t="s">
        <v>228</v>
      </c>
      <c r="C6126">
        <v>15.39</v>
      </c>
      <c r="D6126">
        <v>15.92</v>
      </c>
      <c r="E6126">
        <v>15.05</v>
      </c>
      <c r="F6126">
        <v>15.05</v>
      </c>
      <c r="G6126">
        <v>6451362</v>
      </c>
      <c r="H6126">
        <v>15.34</v>
      </c>
    </row>
    <row r="6127" spans="1:8" x14ac:dyDescent="0.3">
      <c r="A6127" t="s">
        <v>132</v>
      </c>
      <c r="B6127" t="s">
        <v>704</v>
      </c>
      <c r="C6127">
        <v>15.06</v>
      </c>
      <c r="D6127">
        <v>15.45</v>
      </c>
      <c r="E6127">
        <v>14.79</v>
      </c>
      <c r="F6127">
        <v>15</v>
      </c>
      <c r="G6127">
        <v>4076530</v>
      </c>
      <c r="H6127">
        <v>15.08</v>
      </c>
    </row>
    <row r="6128" spans="1:8" x14ac:dyDescent="0.3">
      <c r="A6128" t="s">
        <v>132</v>
      </c>
      <c r="B6128" t="s">
        <v>705</v>
      </c>
      <c r="C6128">
        <v>15.01</v>
      </c>
      <c r="D6128">
        <v>15.2</v>
      </c>
      <c r="E6128">
        <v>14.92</v>
      </c>
      <c r="F6128">
        <v>15</v>
      </c>
      <c r="G6128">
        <v>2189298</v>
      </c>
      <c r="H6128">
        <v>15.04</v>
      </c>
    </row>
    <row r="6129" spans="1:8" x14ac:dyDescent="0.3">
      <c r="A6129" t="s">
        <v>132</v>
      </c>
      <c r="B6129" t="s">
        <v>706</v>
      </c>
      <c r="C6129">
        <v>15.09</v>
      </c>
      <c r="D6129">
        <v>15.18</v>
      </c>
      <c r="E6129">
        <v>14.99</v>
      </c>
      <c r="F6129">
        <v>15.08</v>
      </c>
      <c r="G6129">
        <v>2543395</v>
      </c>
      <c r="H6129">
        <v>15.083299999999999</v>
      </c>
    </row>
    <row r="6130" spans="1:8" x14ac:dyDescent="0.3">
      <c r="A6130" t="s">
        <v>132</v>
      </c>
      <c r="B6130" t="s">
        <v>265</v>
      </c>
      <c r="C6130">
        <v>15.15</v>
      </c>
      <c r="D6130">
        <v>15.15</v>
      </c>
      <c r="E6130">
        <v>14.92</v>
      </c>
      <c r="F6130">
        <v>14.94</v>
      </c>
      <c r="G6130">
        <v>1714788</v>
      </c>
      <c r="H6130">
        <v>15.003299999999999</v>
      </c>
    </row>
    <row r="6131" spans="1:8" x14ac:dyDescent="0.3">
      <c r="A6131" t="s">
        <v>132</v>
      </c>
      <c r="B6131" t="s">
        <v>707</v>
      </c>
      <c r="C6131">
        <v>14.94</v>
      </c>
      <c r="D6131">
        <v>15.02</v>
      </c>
      <c r="E6131">
        <v>14.43</v>
      </c>
      <c r="F6131">
        <v>14.47</v>
      </c>
      <c r="G6131">
        <v>2576902</v>
      </c>
      <c r="H6131">
        <v>14.64</v>
      </c>
    </row>
    <row r="6132" spans="1:8" x14ac:dyDescent="0.3">
      <c r="A6132" t="s">
        <v>132</v>
      </c>
      <c r="B6132" t="s">
        <v>271</v>
      </c>
      <c r="C6132">
        <v>14.51</v>
      </c>
      <c r="D6132">
        <v>14.58</v>
      </c>
      <c r="E6132">
        <v>13.8</v>
      </c>
      <c r="F6132">
        <v>13.84</v>
      </c>
      <c r="G6132">
        <v>2168606</v>
      </c>
      <c r="H6132">
        <v>14.0733</v>
      </c>
    </row>
    <row r="6133" spans="1:8" x14ac:dyDescent="0.3">
      <c r="A6133" t="s">
        <v>132</v>
      </c>
      <c r="B6133" t="s">
        <v>708</v>
      </c>
      <c r="C6133">
        <v>13.86</v>
      </c>
      <c r="D6133">
        <v>14.08</v>
      </c>
      <c r="E6133">
        <v>13.8</v>
      </c>
      <c r="F6133">
        <v>13.88</v>
      </c>
      <c r="G6133">
        <v>766154</v>
      </c>
      <c r="H6133">
        <v>13.92</v>
      </c>
    </row>
    <row r="6134" spans="1:8" x14ac:dyDescent="0.3">
      <c r="A6134" t="s">
        <v>132</v>
      </c>
      <c r="B6134" t="s">
        <v>709</v>
      </c>
      <c r="C6134">
        <v>13.98</v>
      </c>
      <c r="D6134">
        <v>14.5</v>
      </c>
      <c r="E6134">
        <v>13.96</v>
      </c>
      <c r="F6134">
        <v>14</v>
      </c>
      <c r="G6134">
        <v>1092713</v>
      </c>
      <c r="H6134">
        <v>14.1533</v>
      </c>
    </row>
    <row r="6135" spans="1:8" x14ac:dyDescent="0.3">
      <c r="A6135" t="s">
        <v>132</v>
      </c>
      <c r="B6135" t="s">
        <v>283</v>
      </c>
      <c r="C6135">
        <v>14.03</v>
      </c>
      <c r="D6135">
        <v>14.14</v>
      </c>
      <c r="E6135">
        <v>13.76</v>
      </c>
      <c r="F6135">
        <v>13.93</v>
      </c>
      <c r="G6135">
        <v>1465055</v>
      </c>
      <c r="H6135">
        <v>13.943300000000001</v>
      </c>
    </row>
    <row r="6136" spans="1:8" x14ac:dyDescent="0.3">
      <c r="A6136" t="s">
        <v>132</v>
      </c>
      <c r="B6136" t="s">
        <v>290</v>
      </c>
      <c r="C6136">
        <v>13.93</v>
      </c>
      <c r="D6136">
        <v>13.95</v>
      </c>
      <c r="E6136">
        <v>13.64</v>
      </c>
      <c r="F6136">
        <v>13.75</v>
      </c>
      <c r="G6136">
        <v>876056</v>
      </c>
      <c r="H6136">
        <v>13.78</v>
      </c>
    </row>
    <row r="6137" spans="1:8" x14ac:dyDescent="0.3">
      <c r="A6137" t="s">
        <v>132</v>
      </c>
      <c r="B6137" t="s">
        <v>710</v>
      </c>
      <c r="C6137">
        <v>13.83</v>
      </c>
      <c r="D6137">
        <v>14.04</v>
      </c>
      <c r="E6137">
        <v>13.75</v>
      </c>
      <c r="F6137">
        <v>13.8</v>
      </c>
      <c r="G6137">
        <v>1055745</v>
      </c>
      <c r="H6137">
        <v>13.863300000000001</v>
      </c>
    </row>
    <row r="6138" spans="1:8" x14ac:dyDescent="0.3">
      <c r="A6138" t="s">
        <v>132</v>
      </c>
      <c r="B6138" t="s">
        <v>512</v>
      </c>
      <c r="C6138">
        <v>13.83</v>
      </c>
      <c r="D6138">
        <v>14.01</v>
      </c>
      <c r="E6138">
        <v>13.47</v>
      </c>
      <c r="F6138">
        <v>13.55</v>
      </c>
      <c r="G6138">
        <v>820932</v>
      </c>
      <c r="H6138">
        <v>13.6767</v>
      </c>
    </row>
    <row r="6139" spans="1:8" x14ac:dyDescent="0.3">
      <c r="A6139" t="s">
        <v>132</v>
      </c>
      <c r="B6139" t="s">
        <v>91</v>
      </c>
      <c r="C6139">
        <v>12.25</v>
      </c>
      <c r="D6139">
        <v>13.2</v>
      </c>
      <c r="E6139">
        <v>12.25</v>
      </c>
      <c r="F6139">
        <v>12.8</v>
      </c>
      <c r="G6139">
        <v>852230</v>
      </c>
      <c r="H6139">
        <v>12.75</v>
      </c>
    </row>
    <row r="6140" spans="1:8" x14ac:dyDescent="0.3">
      <c r="A6140" t="s">
        <v>132</v>
      </c>
      <c r="B6140" t="s">
        <v>93</v>
      </c>
      <c r="C6140">
        <v>12.8</v>
      </c>
      <c r="D6140">
        <v>13.05</v>
      </c>
      <c r="E6140">
        <v>12.72</v>
      </c>
      <c r="F6140">
        <v>12.8</v>
      </c>
      <c r="G6140">
        <v>808188</v>
      </c>
      <c r="H6140">
        <v>12.8567</v>
      </c>
    </row>
    <row r="6141" spans="1:8" x14ac:dyDescent="0.3">
      <c r="A6141" t="s">
        <v>132</v>
      </c>
      <c r="B6141" t="s">
        <v>711</v>
      </c>
      <c r="C6141">
        <v>12.82</v>
      </c>
      <c r="D6141">
        <v>13</v>
      </c>
      <c r="E6141">
        <v>12.75</v>
      </c>
      <c r="F6141">
        <v>12.8</v>
      </c>
      <c r="G6141">
        <v>764530</v>
      </c>
      <c r="H6141">
        <v>12.85</v>
      </c>
    </row>
    <row r="6142" spans="1:8" x14ac:dyDescent="0.3">
      <c r="A6142" t="s">
        <v>132</v>
      </c>
      <c r="B6142" t="s">
        <v>712</v>
      </c>
      <c r="C6142">
        <v>12.81</v>
      </c>
      <c r="D6142">
        <v>13.75</v>
      </c>
      <c r="E6142">
        <v>12.81</v>
      </c>
      <c r="F6142">
        <v>13.23</v>
      </c>
      <c r="G6142">
        <v>2184329</v>
      </c>
      <c r="H6142">
        <v>13.263299999999999</v>
      </c>
    </row>
    <row r="6143" spans="1:8" x14ac:dyDescent="0.3">
      <c r="A6143" t="s">
        <v>132</v>
      </c>
      <c r="B6143" t="s">
        <v>162</v>
      </c>
      <c r="C6143">
        <v>13.31</v>
      </c>
      <c r="D6143">
        <v>13.43</v>
      </c>
      <c r="E6143">
        <v>12.84</v>
      </c>
      <c r="F6143">
        <v>12.87</v>
      </c>
      <c r="G6143">
        <v>1088757</v>
      </c>
      <c r="H6143">
        <v>13.0467</v>
      </c>
    </row>
    <row r="6144" spans="1:8" x14ac:dyDescent="0.3">
      <c r="A6144" t="s">
        <v>132</v>
      </c>
      <c r="B6144" t="s">
        <v>220</v>
      </c>
      <c r="C6144">
        <v>12.79</v>
      </c>
      <c r="D6144">
        <v>12.95</v>
      </c>
      <c r="E6144">
        <v>12.52</v>
      </c>
      <c r="F6144">
        <v>12.61</v>
      </c>
      <c r="G6144">
        <v>958024</v>
      </c>
      <c r="H6144">
        <v>12.693300000000001</v>
      </c>
    </row>
    <row r="6145" spans="1:8" x14ac:dyDescent="0.3">
      <c r="A6145" t="s">
        <v>132</v>
      </c>
      <c r="B6145" t="s">
        <v>713</v>
      </c>
      <c r="C6145">
        <v>13.05</v>
      </c>
      <c r="D6145">
        <v>13.25</v>
      </c>
      <c r="E6145">
        <v>12.82</v>
      </c>
      <c r="F6145">
        <v>13.07</v>
      </c>
      <c r="G6145">
        <v>1105357</v>
      </c>
      <c r="H6145">
        <v>13.0467</v>
      </c>
    </row>
    <row r="6146" spans="1:8" x14ac:dyDescent="0.3">
      <c r="A6146" t="s">
        <v>132</v>
      </c>
      <c r="B6146" t="s">
        <v>714</v>
      </c>
      <c r="C6146">
        <v>13.1</v>
      </c>
      <c r="D6146">
        <v>13.4</v>
      </c>
      <c r="E6146">
        <v>13.1</v>
      </c>
      <c r="F6146">
        <v>13.16</v>
      </c>
      <c r="G6146">
        <v>1014534</v>
      </c>
      <c r="H6146">
        <v>13.22</v>
      </c>
    </row>
    <row r="6147" spans="1:8" x14ac:dyDescent="0.3">
      <c r="A6147" t="s">
        <v>132</v>
      </c>
      <c r="B6147" t="s">
        <v>715</v>
      </c>
      <c r="C6147">
        <v>13.21</v>
      </c>
      <c r="D6147">
        <v>13.39</v>
      </c>
      <c r="E6147">
        <v>13.12</v>
      </c>
      <c r="F6147">
        <v>13.15</v>
      </c>
      <c r="G6147">
        <v>896252</v>
      </c>
      <c r="H6147">
        <v>13.22</v>
      </c>
    </row>
    <row r="6148" spans="1:8" x14ac:dyDescent="0.3">
      <c r="A6148" t="s">
        <v>132</v>
      </c>
      <c r="B6148" t="s">
        <v>235</v>
      </c>
      <c r="C6148">
        <v>13.22</v>
      </c>
      <c r="D6148">
        <v>13.22</v>
      </c>
      <c r="E6148">
        <v>12.9</v>
      </c>
      <c r="F6148">
        <v>13.03</v>
      </c>
      <c r="G6148">
        <v>550508</v>
      </c>
      <c r="H6148">
        <v>13.05</v>
      </c>
    </row>
    <row r="6149" spans="1:8" x14ac:dyDescent="0.3">
      <c r="A6149" t="s">
        <v>132</v>
      </c>
      <c r="B6149" t="s">
        <v>259</v>
      </c>
      <c r="C6149">
        <v>13.05</v>
      </c>
      <c r="D6149">
        <v>13.37</v>
      </c>
      <c r="E6149">
        <v>12.96</v>
      </c>
      <c r="F6149">
        <v>13.24</v>
      </c>
      <c r="G6149">
        <v>2717770</v>
      </c>
      <c r="H6149">
        <v>13.19</v>
      </c>
    </row>
    <row r="6150" spans="1:8" x14ac:dyDescent="0.3">
      <c r="A6150" t="s">
        <v>132</v>
      </c>
      <c r="B6150" t="s">
        <v>716</v>
      </c>
      <c r="C6150">
        <v>13.79</v>
      </c>
      <c r="D6150">
        <v>13.85</v>
      </c>
      <c r="E6150">
        <v>13.44</v>
      </c>
      <c r="F6150">
        <v>13.53</v>
      </c>
      <c r="G6150">
        <v>2476235</v>
      </c>
      <c r="H6150">
        <v>13.6067</v>
      </c>
    </row>
    <row r="6151" spans="1:8" x14ac:dyDescent="0.3">
      <c r="A6151" t="s">
        <v>132</v>
      </c>
      <c r="B6151" t="s">
        <v>269</v>
      </c>
      <c r="C6151">
        <v>13.76</v>
      </c>
      <c r="D6151">
        <v>14.06</v>
      </c>
      <c r="E6151">
        <v>13.3</v>
      </c>
      <c r="F6151">
        <v>13.34</v>
      </c>
      <c r="G6151">
        <v>1601404</v>
      </c>
      <c r="H6151">
        <v>13.566700000000001</v>
      </c>
    </row>
    <row r="6152" spans="1:8" x14ac:dyDescent="0.3">
      <c r="A6152" t="s">
        <v>132</v>
      </c>
      <c r="B6152" t="s">
        <v>282</v>
      </c>
      <c r="C6152">
        <v>13.34</v>
      </c>
      <c r="D6152">
        <v>13.36</v>
      </c>
      <c r="E6152">
        <v>13</v>
      </c>
      <c r="F6152">
        <v>13.08</v>
      </c>
      <c r="G6152">
        <v>1065952</v>
      </c>
      <c r="H6152">
        <v>13.146699999999999</v>
      </c>
    </row>
    <row r="6153" spans="1:8" x14ac:dyDescent="0.3">
      <c r="A6153" t="s">
        <v>132</v>
      </c>
      <c r="B6153" t="s">
        <v>717</v>
      </c>
      <c r="C6153">
        <v>12.9</v>
      </c>
      <c r="D6153">
        <v>13.39</v>
      </c>
      <c r="E6153">
        <v>12.8</v>
      </c>
      <c r="F6153">
        <v>13.39</v>
      </c>
      <c r="G6153">
        <v>1845134</v>
      </c>
      <c r="H6153">
        <v>13.193300000000001</v>
      </c>
    </row>
    <row r="6154" spans="1:8" x14ac:dyDescent="0.3">
      <c r="A6154" t="s">
        <v>132</v>
      </c>
      <c r="B6154" t="s">
        <v>285</v>
      </c>
      <c r="C6154">
        <v>13.39</v>
      </c>
      <c r="D6154">
        <v>13.48</v>
      </c>
      <c r="E6154">
        <v>12.93</v>
      </c>
      <c r="F6154">
        <v>13.01</v>
      </c>
      <c r="G6154">
        <v>1075999</v>
      </c>
      <c r="H6154">
        <v>13.14</v>
      </c>
    </row>
    <row r="6155" spans="1:8" x14ac:dyDescent="0.3">
      <c r="A6155" t="s">
        <v>132</v>
      </c>
      <c r="B6155" t="s">
        <v>718</v>
      </c>
      <c r="C6155">
        <v>13.09</v>
      </c>
      <c r="D6155">
        <v>13.17</v>
      </c>
      <c r="E6155">
        <v>12.84</v>
      </c>
      <c r="F6155">
        <v>12.96</v>
      </c>
      <c r="G6155">
        <v>805139</v>
      </c>
      <c r="H6155">
        <v>12.99</v>
      </c>
    </row>
    <row r="6156" spans="1:8" x14ac:dyDescent="0.3">
      <c r="A6156" t="s">
        <v>132</v>
      </c>
      <c r="B6156" t="s">
        <v>291</v>
      </c>
      <c r="C6156">
        <v>12.96</v>
      </c>
      <c r="D6156">
        <v>13.18</v>
      </c>
      <c r="E6156">
        <v>12.83</v>
      </c>
      <c r="F6156">
        <v>12.9</v>
      </c>
      <c r="G6156">
        <v>1717647</v>
      </c>
      <c r="H6156">
        <v>12.97</v>
      </c>
    </row>
    <row r="6157" spans="1:8" x14ac:dyDescent="0.3">
      <c r="A6157" t="s">
        <v>132</v>
      </c>
      <c r="B6157" t="s">
        <v>295</v>
      </c>
      <c r="C6157">
        <v>13.1</v>
      </c>
      <c r="D6157">
        <v>13.1</v>
      </c>
      <c r="E6157">
        <v>12.74</v>
      </c>
      <c r="F6157">
        <v>12.79</v>
      </c>
      <c r="G6157">
        <v>852751</v>
      </c>
      <c r="H6157">
        <v>12.8767</v>
      </c>
    </row>
    <row r="6158" spans="1:8" x14ac:dyDescent="0.3">
      <c r="A6158" t="s">
        <v>132</v>
      </c>
      <c r="B6158" t="s">
        <v>298</v>
      </c>
      <c r="C6158">
        <v>12.87</v>
      </c>
      <c r="D6158">
        <v>12.93</v>
      </c>
      <c r="E6158">
        <v>12.73</v>
      </c>
      <c r="F6158">
        <v>12.83</v>
      </c>
      <c r="G6158">
        <v>720028</v>
      </c>
      <c r="H6158">
        <v>12.83</v>
      </c>
    </row>
    <row r="6159" spans="1:8" x14ac:dyDescent="0.3">
      <c r="A6159" t="s">
        <v>132</v>
      </c>
      <c r="B6159" t="s">
        <v>719</v>
      </c>
      <c r="C6159">
        <v>12.88</v>
      </c>
      <c r="D6159">
        <v>12.98</v>
      </c>
      <c r="E6159">
        <v>12.83</v>
      </c>
      <c r="F6159">
        <v>12.88</v>
      </c>
      <c r="G6159">
        <v>801780</v>
      </c>
      <c r="H6159">
        <v>12.896699999999999</v>
      </c>
    </row>
    <row r="6160" spans="1:8" x14ac:dyDescent="0.3">
      <c r="A6160" t="s">
        <v>132</v>
      </c>
      <c r="B6160" t="s">
        <v>720</v>
      </c>
      <c r="C6160">
        <v>12.97</v>
      </c>
      <c r="D6160">
        <v>13.07</v>
      </c>
      <c r="E6160">
        <v>12.9</v>
      </c>
      <c r="F6160">
        <v>13.01</v>
      </c>
      <c r="G6160">
        <v>1276560</v>
      </c>
      <c r="H6160">
        <v>12.9933</v>
      </c>
    </row>
    <row r="6161" spans="1:8" x14ac:dyDescent="0.3">
      <c r="A6161" t="s">
        <v>132</v>
      </c>
      <c r="B6161" t="s">
        <v>721</v>
      </c>
      <c r="C6161">
        <v>12.91</v>
      </c>
      <c r="D6161">
        <v>13.06</v>
      </c>
      <c r="E6161">
        <v>12.84</v>
      </c>
      <c r="F6161">
        <v>13.05</v>
      </c>
      <c r="G6161">
        <v>1151294</v>
      </c>
      <c r="H6161">
        <v>12.9833</v>
      </c>
    </row>
    <row r="6162" spans="1:8" x14ac:dyDescent="0.3">
      <c r="A6162" t="s">
        <v>132</v>
      </c>
      <c r="B6162" t="s">
        <v>96</v>
      </c>
      <c r="C6162">
        <v>13.1</v>
      </c>
      <c r="D6162">
        <v>13.15</v>
      </c>
      <c r="E6162">
        <v>12.97</v>
      </c>
      <c r="F6162">
        <v>13</v>
      </c>
      <c r="G6162">
        <v>1403558</v>
      </c>
      <c r="H6162">
        <v>13.04</v>
      </c>
    </row>
    <row r="6163" spans="1:8" x14ac:dyDescent="0.3">
      <c r="A6163" t="s">
        <v>132</v>
      </c>
      <c r="B6163" t="s">
        <v>722</v>
      </c>
      <c r="C6163">
        <v>13.1</v>
      </c>
      <c r="D6163">
        <v>13.37</v>
      </c>
      <c r="E6163">
        <v>13.1</v>
      </c>
      <c r="F6163">
        <v>13.22</v>
      </c>
      <c r="G6163">
        <v>1748986</v>
      </c>
      <c r="H6163">
        <v>13.23</v>
      </c>
    </row>
    <row r="6164" spans="1:8" x14ac:dyDescent="0.3">
      <c r="A6164" t="s">
        <v>132</v>
      </c>
      <c r="B6164" t="s">
        <v>164</v>
      </c>
      <c r="C6164">
        <v>13.3</v>
      </c>
      <c r="D6164">
        <v>13.37</v>
      </c>
      <c r="E6164">
        <v>12.74</v>
      </c>
      <c r="F6164">
        <v>12.83</v>
      </c>
      <c r="G6164">
        <v>1811376</v>
      </c>
      <c r="H6164">
        <v>12.98</v>
      </c>
    </row>
    <row r="6165" spans="1:8" x14ac:dyDescent="0.3">
      <c r="A6165" t="s">
        <v>132</v>
      </c>
      <c r="B6165" t="s">
        <v>723</v>
      </c>
      <c r="C6165">
        <v>13.15</v>
      </c>
      <c r="D6165">
        <v>13.26</v>
      </c>
      <c r="E6165">
        <v>13.11</v>
      </c>
      <c r="F6165">
        <v>13.18</v>
      </c>
      <c r="G6165">
        <v>2067566</v>
      </c>
      <c r="H6165">
        <v>13.183299999999999</v>
      </c>
    </row>
    <row r="6166" spans="1:8" x14ac:dyDescent="0.3">
      <c r="A6166" t="s">
        <v>132</v>
      </c>
      <c r="B6166" t="s">
        <v>724</v>
      </c>
      <c r="C6166">
        <v>13.15</v>
      </c>
      <c r="D6166">
        <v>13.25</v>
      </c>
      <c r="E6166">
        <v>12.98</v>
      </c>
      <c r="F6166">
        <v>13.17</v>
      </c>
      <c r="G6166">
        <v>1450302</v>
      </c>
      <c r="H6166">
        <v>13.1333</v>
      </c>
    </row>
    <row r="6167" spans="1:8" x14ac:dyDescent="0.3">
      <c r="A6167" t="s">
        <v>132</v>
      </c>
      <c r="B6167" t="s">
        <v>725</v>
      </c>
      <c r="C6167">
        <v>13.24</v>
      </c>
      <c r="D6167">
        <v>13.97</v>
      </c>
      <c r="E6167">
        <v>13.2</v>
      </c>
      <c r="F6167">
        <v>13.85</v>
      </c>
      <c r="G6167">
        <v>6466942</v>
      </c>
      <c r="H6167">
        <v>13.673299999999999</v>
      </c>
    </row>
    <row r="6168" spans="1:8" x14ac:dyDescent="0.3">
      <c r="A6168" t="s">
        <v>132</v>
      </c>
      <c r="B6168" t="s">
        <v>242</v>
      </c>
      <c r="C6168">
        <v>13.74</v>
      </c>
      <c r="D6168">
        <v>14.08</v>
      </c>
      <c r="E6168">
        <v>13.48</v>
      </c>
      <c r="F6168">
        <v>13.69</v>
      </c>
      <c r="G6168">
        <v>5510764</v>
      </c>
      <c r="H6168">
        <v>13.75</v>
      </c>
    </row>
    <row r="6169" spans="1:8" x14ac:dyDescent="0.3">
      <c r="A6169" t="s">
        <v>132</v>
      </c>
      <c r="B6169" t="s">
        <v>726</v>
      </c>
      <c r="C6169">
        <v>13.77</v>
      </c>
      <c r="D6169">
        <v>15</v>
      </c>
      <c r="E6169">
        <v>13.72</v>
      </c>
      <c r="F6169">
        <v>15</v>
      </c>
      <c r="G6169">
        <v>11696700</v>
      </c>
      <c r="H6169">
        <v>14.5733</v>
      </c>
    </row>
    <row r="6170" spans="1:8" x14ac:dyDescent="0.3">
      <c r="A6170" t="s">
        <v>132</v>
      </c>
      <c r="B6170" t="s">
        <v>727</v>
      </c>
      <c r="C6170">
        <v>15.31</v>
      </c>
      <c r="D6170">
        <v>16.5</v>
      </c>
      <c r="E6170">
        <v>15.31</v>
      </c>
      <c r="F6170">
        <v>16.5</v>
      </c>
      <c r="G6170">
        <v>16821610</v>
      </c>
      <c r="H6170">
        <v>16.103300000000001</v>
      </c>
    </row>
    <row r="6171" spans="1:8" x14ac:dyDescent="0.3">
      <c r="A6171" t="s">
        <v>132</v>
      </c>
      <c r="B6171" t="s">
        <v>728</v>
      </c>
      <c r="C6171">
        <v>17.010000000000002</v>
      </c>
      <c r="D6171">
        <v>17.440000000000001</v>
      </c>
      <c r="E6171">
        <v>15</v>
      </c>
      <c r="F6171">
        <v>15.24</v>
      </c>
      <c r="G6171">
        <v>34321850</v>
      </c>
      <c r="H6171">
        <v>15.8933</v>
      </c>
    </row>
    <row r="6172" spans="1:8" x14ac:dyDescent="0.3">
      <c r="A6172" t="s">
        <v>132</v>
      </c>
      <c r="B6172" t="s">
        <v>729</v>
      </c>
      <c r="C6172">
        <v>15.23</v>
      </c>
      <c r="D6172">
        <v>15.76</v>
      </c>
      <c r="E6172">
        <v>15.07</v>
      </c>
      <c r="F6172">
        <v>15.2</v>
      </c>
      <c r="G6172">
        <v>10901740</v>
      </c>
      <c r="H6172">
        <v>15.343299999999999</v>
      </c>
    </row>
    <row r="6173" spans="1:8" x14ac:dyDescent="0.3">
      <c r="A6173" t="s">
        <v>132</v>
      </c>
      <c r="B6173" t="s">
        <v>730</v>
      </c>
      <c r="C6173">
        <v>15</v>
      </c>
      <c r="D6173">
        <v>16.72</v>
      </c>
      <c r="E6173">
        <v>14.8</v>
      </c>
      <c r="F6173">
        <v>16.28</v>
      </c>
      <c r="G6173">
        <v>35188060</v>
      </c>
      <c r="H6173">
        <v>15.933299999999999</v>
      </c>
    </row>
    <row r="6174" spans="1:8" x14ac:dyDescent="0.3">
      <c r="A6174" t="s">
        <v>132</v>
      </c>
      <c r="B6174" t="s">
        <v>731</v>
      </c>
      <c r="C6174">
        <v>17.21</v>
      </c>
      <c r="D6174">
        <v>17.690000000000001</v>
      </c>
      <c r="E6174">
        <v>16.8</v>
      </c>
      <c r="F6174">
        <v>17.14</v>
      </c>
      <c r="G6174">
        <v>30135310</v>
      </c>
      <c r="H6174">
        <v>17.21</v>
      </c>
    </row>
    <row r="6175" spans="1:8" x14ac:dyDescent="0.3">
      <c r="A6175" t="s">
        <v>132</v>
      </c>
      <c r="B6175" t="s">
        <v>732</v>
      </c>
      <c r="C6175">
        <v>17.25</v>
      </c>
      <c r="D6175">
        <v>18.5</v>
      </c>
      <c r="E6175">
        <v>17.239999999999998</v>
      </c>
      <c r="F6175">
        <v>17.53</v>
      </c>
      <c r="G6175">
        <v>38291770</v>
      </c>
      <c r="H6175">
        <v>17.756699999999999</v>
      </c>
    </row>
    <row r="6176" spans="1:8" x14ac:dyDescent="0.3">
      <c r="A6176" t="s">
        <v>132</v>
      </c>
      <c r="B6176" t="s">
        <v>733</v>
      </c>
      <c r="C6176">
        <v>17.54</v>
      </c>
      <c r="D6176">
        <v>18.12</v>
      </c>
      <c r="E6176">
        <v>16.670000000000002</v>
      </c>
      <c r="F6176">
        <v>17.27</v>
      </c>
      <c r="G6176">
        <v>20236680</v>
      </c>
      <c r="H6176">
        <v>17.353300000000001</v>
      </c>
    </row>
    <row r="6177" spans="1:8" x14ac:dyDescent="0.3">
      <c r="A6177" t="s">
        <v>132</v>
      </c>
      <c r="B6177" t="s">
        <v>734</v>
      </c>
      <c r="C6177">
        <v>17.170000000000002</v>
      </c>
      <c r="D6177">
        <v>18.989999999999998</v>
      </c>
      <c r="E6177">
        <v>16.399999999999999</v>
      </c>
      <c r="F6177">
        <v>18.989999999999998</v>
      </c>
      <c r="G6177">
        <v>65490660</v>
      </c>
      <c r="H6177">
        <v>18.1267</v>
      </c>
    </row>
    <row r="6178" spans="1:8" x14ac:dyDescent="0.3">
      <c r="A6178" t="s">
        <v>132</v>
      </c>
      <c r="B6178" t="s">
        <v>735</v>
      </c>
      <c r="C6178">
        <v>19.5</v>
      </c>
      <c r="D6178">
        <v>20.28</v>
      </c>
      <c r="E6178">
        <v>18.53</v>
      </c>
      <c r="F6178">
        <v>18.61</v>
      </c>
      <c r="G6178">
        <v>30558125</v>
      </c>
      <c r="H6178">
        <v>19.14</v>
      </c>
    </row>
    <row r="6179" spans="1:8" x14ac:dyDescent="0.3">
      <c r="A6179" t="s">
        <v>570</v>
      </c>
      <c r="B6179" t="s">
        <v>696</v>
      </c>
      <c r="C6179">
        <v>8.9600000000000009</v>
      </c>
      <c r="D6179">
        <v>9.23</v>
      </c>
      <c r="E6179">
        <v>8.91</v>
      </c>
      <c r="F6179">
        <v>8.99</v>
      </c>
      <c r="G6179">
        <v>6536918</v>
      </c>
      <c r="H6179">
        <v>9.0433000000000003</v>
      </c>
    </row>
    <row r="6180" spans="1:8" x14ac:dyDescent="0.3">
      <c r="A6180" t="s">
        <v>570</v>
      </c>
      <c r="B6180" t="s">
        <v>697</v>
      </c>
      <c r="C6180">
        <v>9.02</v>
      </c>
      <c r="D6180">
        <v>9.36</v>
      </c>
      <c r="E6180">
        <v>8.93</v>
      </c>
      <c r="F6180">
        <v>9.17</v>
      </c>
      <c r="G6180">
        <v>7486108</v>
      </c>
      <c r="H6180">
        <v>9.1532999999999998</v>
      </c>
    </row>
    <row r="6181" spans="1:8" x14ac:dyDescent="0.3">
      <c r="A6181" t="s">
        <v>570</v>
      </c>
      <c r="B6181" t="s">
        <v>698</v>
      </c>
      <c r="C6181">
        <v>9.2799999999999994</v>
      </c>
      <c r="D6181">
        <v>9.39</v>
      </c>
      <c r="E6181">
        <v>9.1</v>
      </c>
      <c r="F6181">
        <v>9.23</v>
      </c>
      <c r="G6181">
        <v>6894545</v>
      </c>
      <c r="H6181">
        <v>9.24</v>
      </c>
    </row>
    <row r="6182" spans="1:8" x14ac:dyDescent="0.3">
      <c r="A6182" t="s">
        <v>570</v>
      </c>
      <c r="B6182" t="s">
        <v>699</v>
      </c>
      <c r="C6182">
        <v>9.26</v>
      </c>
      <c r="D6182">
        <v>9.34</v>
      </c>
      <c r="E6182">
        <v>8.92</v>
      </c>
      <c r="F6182">
        <v>9.1</v>
      </c>
      <c r="G6182">
        <v>8040247</v>
      </c>
      <c r="H6182">
        <v>9.1199999999999992</v>
      </c>
    </row>
    <row r="6183" spans="1:8" x14ac:dyDescent="0.3">
      <c r="A6183" t="s">
        <v>570</v>
      </c>
      <c r="B6183" t="s">
        <v>700</v>
      </c>
      <c r="C6183">
        <v>9.1</v>
      </c>
      <c r="D6183">
        <v>9.23</v>
      </c>
      <c r="E6183">
        <v>8.9</v>
      </c>
      <c r="F6183">
        <v>8.9</v>
      </c>
      <c r="G6183">
        <v>4741825</v>
      </c>
      <c r="H6183">
        <v>9.01</v>
      </c>
    </row>
    <row r="6184" spans="1:8" x14ac:dyDescent="0.3">
      <c r="A6184" t="s">
        <v>570</v>
      </c>
      <c r="B6184" t="s">
        <v>77</v>
      </c>
      <c r="C6184">
        <v>8.7899999999999991</v>
      </c>
      <c r="D6184">
        <v>9.11</v>
      </c>
      <c r="E6184">
        <v>8.58</v>
      </c>
      <c r="F6184">
        <v>8.9700000000000006</v>
      </c>
      <c r="G6184">
        <v>5570526</v>
      </c>
      <c r="H6184">
        <v>8.8866999999999994</v>
      </c>
    </row>
    <row r="6185" spans="1:8" x14ac:dyDescent="0.3">
      <c r="A6185" t="s">
        <v>570</v>
      </c>
      <c r="B6185" t="s">
        <v>701</v>
      </c>
      <c r="C6185">
        <v>9.01</v>
      </c>
      <c r="D6185">
        <v>9.2799999999999994</v>
      </c>
      <c r="E6185">
        <v>8.92</v>
      </c>
      <c r="F6185">
        <v>9.2100000000000009</v>
      </c>
      <c r="G6185">
        <v>4156747</v>
      </c>
      <c r="H6185">
        <v>9.1366999999999994</v>
      </c>
    </row>
    <row r="6186" spans="1:8" x14ac:dyDescent="0.3">
      <c r="A6186" t="s">
        <v>570</v>
      </c>
      <c r="B6186" t="s">
        <v>702</v>
      </c>
      <c r="C6186">
        <v>9.2200000000000006</v>
      </c>
      <c r="D6186">
        <v>9.25</v>
      </c>
      <c r="E6186">
        <v>9</v>
      </c>
      <c r="F6186">
        <v>9.0299999999999994</v>
      </c>
      <c r="G6186">
        <v>3485789</v>
      </c>
      <c r="H6186">
        <v>9.0932999999999993</v>
      </c>
    </row>
    <row r="6187" spans="1:8" x14ac:dyDescent="0.3">
      <c r="A6187" t="s">
        <v>570</v>
      </c>
      <c r="B6187" t="s">
        <v>139</v>
      </c>
      <c r="C6187">
        <v>9.0399999999999991</v>
      </c>
      <c r="D6187">
        <v>9.0500000000000007</v>
      </c>
      <c r="E6187">
        <v>8.75</v>
      </c>
      <c r="F6187">
        <v>8.75</v>
      </c>
      <c r="G6187">
        <v>3027942</v>
      </c>
      <c r="H6187">
        <v>8.85</v>
      </c>
    </row>
    <row r="6188" spans="1:8" x14ac:dyDescent="0.3">
      <c r="A6188" t="s">
        <v>570</v>
      </c>
      <c r="B6188" t="s">
        <v>156</v>
      </c>
      <c r="C6188">
        <v>8.75</v>
      </c>
      <c r="D6188">
        <v>8.89</v>
      </c>
      <c r="E6188">
        <v>8.6300000000000008</v>
      </c>
      <c r="F6188">
        <v>8.76</v>
      </c>
      <c r="G6188">
        <v>2827055</v>
      </c>
      <c r="H6188">
        <v>8.76</v>
      </c>
    </row>
    <row r="6189" spans="1:8" x14ac:dyDescent="0.3">
      <c r="A6189" t="s">
        <v>570</v>
      </c>
      <c r="B6189" t="s">
        <v>703</v>
      </c>
      <c r="C6189">
        <v>8.86</v>
      </c>
      <c r="D6189">
        <v>9.19</v>
      </c>
      <c r="E6189">
        <v>8.85</v>
      </c>
      <c r="F6189">
        <v>9.1</v>
      </c>
      <c r="G6189">
        <v>3385299</v>
      </c>
      <c r="H6189">
        <v>9.0466999999999995</v>
      </c>
    </row>
    <row r="6190" spans="1:8" x14ac:dyDescent="0.3">
      <c r="A6190" t="s">
        <v>570</v>
      </c>
      <c r="B6190" t="s">
        <v>223</v>
      </c>
      <c r="C6190">
        <v>9.11</v>
      </c>
      <c r="D6190">
        <v>9.2100000000000009</v>
      </c>
      <c r="E6190">
        <v>8.98</v>
      </c>
      <c r="F6190">
        <v>8.99</v>
      </c>
      <c r="G6190">
        <v>2599228</v>
      </c>
      <c r="H6190">
        <v>9.06</v>
      </c>
    </row>
    <row r="6191" spans="1:8" x14ac:dyDescent="0.3">
      <c r="A6191" t="s">
        <v>570</v>
      </c>
      <c r="B6191" t="s">
        <v>228</v>
      </c>
      <c r="C6191">
        <v>8.99</v>
      </c>
      <c r="D6191">
        <v>9.8800000000000008</v>
      </c>
      <c r="E6191">
        <v>8.9700000000000006</v>
      </c>
      <c r="F6191">
        <v>9.8800000000000008</v>
      </c>
      <c r="G6191">
        <v>15987560</v>
      </c>
      <c r="H6191">
        <v>9.5767000000000007</v>
      </c>
    </row>
    <row r="6192" spans="1:8" x14ac:dyDescent="0.3">
      <c r="A6192" t="s">
        <v>570</v>
      </c>
      <c r="B6192" t="s">
        <v>704</v>
      </c>
      <c r="C6192">
        <v>9.9499999999999993</v>
      </c>
      <c r="D6192">
        <v>10.49</v>
      </c>
      <c r="E6192">
        <v>9.52</v>
      </c>
      <c r="F6192">
        <v>9.66</v>
      </c>
      <c r="G6192">
        <v>19671420</v>
      </c>
      <c r="H6192">
        <v>9.89</v>
      </c>
    </row>
    <row r="6193" spans="1:8" x14ac:dyDescent="0.3">
      <c r="A6193" t="s">
        <v>570</v>
      </c>
      <c r="B6193" t="s">
        <v>705</v>
      </c>
      <c r="C6193">
        <v>9.67</v>
      </c>
      <c r="D6193">
        <v>10.5</v>
      </c>
      <c r="E6193">
        <v>9.67</v>
      </c>
      <c r="F6193">
        <v>10.119999999999999</v>
      </c>
      <c r="G6193">
        <v>9712732</v>
      </c>
      <c r="H6193">
        <v>10.0967</v>
      </c>
    </row>
    <row r="6194" spans="1:8" x14ac:dyDescent="0.3">
      <c r="A6194" t="s">
        <v>570</v>
      </c>
      <c r="B6194" t="s">
        <v>706</v>
      </c>
      <c r="C6194">
        <v>10.220000000000001</v>
      </c>
      <c r="D6194">
        <v>10.3</v>
      </c>
      <c r="E6194">
        <v>9.98</v>
      </c>
      <c r="F6194">
        <v>10.1</v>
      </c>
      <c r="G6194">
        <v>5686853</v>
      </c>
      <c r="H6194">
        <v>10.1267</v>
      </c>
    </row>
    <row r="6195" spans="1:8" x14ac:dyDescent="0.3">
      <c r="A6195" t="s">
        <v>570</v>
      </c>
      <c r="B6195" t="s">
        <v>265</v>
      </c>
      <c r="C6195">
        <v>10.1</v>
      </c>
      <c r="D6195">
        <v>10.210000000000001</v>
      </c>
      <c r="E6195">
        <v>9.8800000000000008</v>
      </c>
      <c r="F6195">
        <v>9.8800000000000008</v>
      </c>
      <c r="G6195">
        <v>4336719</v>
      </c>
      <c r="H6195">
        <v>9.99</v>
      </c>
    </row>
    <row r="6196" spans="1:8" x14ac:dyDescent="0.3">
      <c r="A6196" t="s">
        <v>570</v>
      </c>
      <c r="B6196" t="s">
        <v>707</v>
      </c>
      <c r="C6196">
        <v>9.85</v>
      </c>
      <c r="D6196">
        <v>10.050000000000001</v>
      </c>
      <c r="E6196">
        <v>9.6999999999999993</v>
      </c>
      <c r="F6196">
        <v>9.75</v>
      </c>
      <c r="G6196">
        <v>5419020</v>
      </c>
      <c r="H6196">
        <v>9.8332999999999995</v>
      </c>
    </row>
    <row r="6197" spans="1:8" x14ac:dyDescent="0.3">
      <c r="A6197" t="s">
        <v>570</v>
      </c>
      <c r="B6197" t="s">
        <v>271</v>
      </c>
      <c r="C6197">
        <v>9.76</v>
      </c>
      <c r="D6197">
        <v>9.89</v>
      </c>
      <c r="E6197">
        <v>9</v>
      </c>
      <c r="F6197">
        <v>9.25</v>
      </c>
      <c r="G6197">
        <v>5326531</v>
      </c>
      <c r="H6197">
        <v>9.3800000000000008</v>
      </c>
    </row>
    <row r="6198" spans="1:8" x14ac:dyDescent="0.3">
      <c r="A6198" t="s">
        <v>570</v>
      </c>
      <c r="B6198" t="s">
        <v>708</v>
      </c>
      <c r="C6198">
        <v>9.27</v>
      </c>
      <c r="D6198">
        <v>9.49</v>
      </c>
      <c r="E6198">
        <v>9.2200000000000006</v>
      </c>
      <c r="F6198">
        <v>9.3000000000000007</v>
      </c>
      <c r="G6198">
        <v>2657447</v>
      </c>
      <c r="H6198">
        <v>9.3367000000000004</v>
      </c>
    </row>
    <row r="6199" spans="1:8" x14ac:dyDescent="0.3">
      <c r="A6199" t="s">
        <v>570</v>
      </c>
      <c r="B6199" t="s">
        <v>709</v>
      </c>
      <c r="C6199">
        <v>9.3800000000000008</v>
      </c>
      <c r="D6199">
        <v>9.8000000000000007</v>
      </c>
      <c r="E6199">
        <v>9.3800000000000008</v>
      </c>
      <c r="F6199">
        <v>9.5</v>
      </c>
      <c r="G6199">
        <v>4544667</v>
      </c>
      <c r="H6199">
        <v>9.56</v>
      </c>
    </row>
    <row r="6200" spans="1:8" x14ac:dyDescent="0.3">
      <c r="A6200" t="s">
        <v>570</v>
      </c>
      <c r="B6200" t="s">
        <v>283</v>
      </c>
      <c r="C6200">
        <v>9.52</v>
      </c>
      <c r="D6200">
        <v>9.52</v>
      </c>
      <c r="E6200">
        <v>9.14</v>
      </c>
      <c r="F6200">
        <v>9.1999999999999993</v>
      </c>
      <c r="G6200">
        <v>2090671</v>
      </c>
      <c r="H6200">
        <v>9.2866999999999997</v>
      </c>
    </row>
    <row r="6201" spans="1:8" x14ac:dyDescent="0.3">
      <c r="A6201" t="s">
        <v>570</v>
      </c>
      <c r="B6201" t="s">
        <v>290</v>
      </c>
      <c r="C6201">
        <v>9.23</v>
      </c>
      <c r="D6201">
        <v>9.69</v>
      </c>
      <c r="E6201">
        <v>8.94</v>
      </c>
      <c r="F6201">
        <v>9.2100000000000009</v>
      </c>
      <c r="G6201">
        <v>5644569</v>
      </c>
      <c r="H6201">
        <v>9.2799999999999994</v>
      </c>
    </row>
    <row r="6202" spans="1:8" x14ac:dyDescent="0.3">
      <c r="A6202" t="s">
        <v>570</v>
      </c>
      <c r="B6202" t="s">
        <v>710</v>
      </c>
      <c r="C6202">
        <v>9.24</v>
      </c>
      <c r="D6202">
        <v>9.52</v>
      </c>
      <c r="E6202">
        <v>9.0399999999999991</v>
      </c>
      <c r="F6202">
        <v>9.32</v>
      </c>
      <c r="G6202">
        <v>3363274</v>
      </c>
      <c r="H6202">
        <v>9.2933000000000003</v>
      </c>
    </row>
    <row r="6203" spans="1:8" x14ac:dyDescent="0.3">
      <c r="A6203" t="s">
        <v>570</v>
      </c>
      <c r="B6203" t="s">
        <v>512</v>
      </c>
      <c r="C6203">
        <v>9.3699999999999992</v>
      </c>
      <c r="D6203">
        <v>9.7200000000000006</v>
      </c>
      <c r="E6203">
        <v>9.2100000000000009</v>
      </c>
      <c r="F6203">
        <v>9.2899999999999991</v>
      </c>
      <c r="G6203">
        <v>4810439</v>
      </c>
      <c r="H6203">
        <v>9.4067000000000007</v>
      </c>
    </row>
    <row r="6204" spans="1:8" x14ac:dyDescent="0.3">
      <c r="A6204" t="s">
        <v>570</v>
      </c>
      <c r="B6204" t="s">
        <v>91</v>
      </c>
      <c r="C6204">
        <v>8.3699999999999992</v>
      </c>
      <c r="D6204">
        <v>8.58</v>
      </c>
      <c r="E6204">
        <v>8.3699999999999992</v>
      </c>
      <c r="F6204">
        <v>8.3699999999999992</v>
      </c>
      <c r="G6204">
        <v>5444581</v>
      </c>
      <c r="H6204">
        <v>8.44</v>
      </c>
    </row>
    <row r="6205" spans="1:8" x14ac:dyDescent="0.3">
      <c r="A6205" t="s">
        <v>570</v>
      </c>
      <c r="B6205" t="s">
        <v>93</v>
      </c>
      <c r="C6205">
        <v>7.98</v>
      </c>
      <c r="D6205">
        <v>8.08</v>
      </c>
      <c r="E6205">
        <v>7.55</v>
      </c>
      <c r="F6205">
        <v>7.77</v>
      </c>
      <c r="G6205">
        <v>13906700</v>
      </c>
      <c r="H6205">
        <v>7.8</v>
      </c>
    </row>
    <row r="6206" spans="1:8" x14ac:dyDescent="0.3">
      <c r="A6206" t="s">
        <v>570</v>
      </c>
      <c r="B6206" t="s">
        <v>711</v>
      </c>
      <c r="C6206">
        <v>7.79</v>
      </c>
      <c r="D6206">
        <v>7.82</v>
      </c>
      <c r="E6206">
        <v>7.48</v>
      </c>
      <c r="F6206">
        <v>7.51</v>
      </c>
      <c r="G6206">
        <v>7821257</v>
      </c>
      <c r="H6206">
        <v>7.6032999999999999</v>
      </c>
    </row>
    <row r="6207" spans="1:8" x14ac:dyDescent="0.3">
      <c r="A6207" t="s">
        <v>570</v>
      </c>
      <c r="B6207" t="s">
        <v>712</v>
      </c>
      <c r="C6207">
        <v>7.56</v>
      </c>
      <c r="D6207">
        <v>7.85</v>
      </c>
      <c r="E6207">
        <v>7.56</v>
      </c>
      <c r="F6207">
        <v>7.7</v>
      </c>
      <c r="G6207">
        <v>7558465</v>
      </c>
      <c r="H6207">
        <v>7.7032999999999996</v>
      </c>
    </row>
    <row r="6208" spans="1:8" x14ac:dyDescent="0.3">
      <c r="A6208" t="s">
        <v>570</v>
      </c>
      <c r="B6208" t="s">
        <v>162</v>
      </c>
      <c r="C6208">
        <v>7.7</v>
      </c>
      <c r="D6208">
        <v>7.7</v>
      </c>
      <c r="E6208">
        <v>7.32</v>
      </c>
      <c r="F6208">
        <v>7.4</v>
      </c>
      <c r="G6208">
        <v>4307451</v>
      </c>
      <c r="H6208">
        <v>7.4733000000000001</v>
      </c>
    </row>
    <row r="6209" spans="1:8" x14ac:dyDescent="0.3">
      <c r="A6209" t="s">
        <v>570</v>
      </c>
      <c r="B6209" t="s">
        <v>220</v>
      </c>
      <c r="C6209">
        <v>7.25</v>
      </c>
      <c r="D6209">
        <v>7.44</v>
      </c>
      <c r="E6209">
        <v>6.91</v>
      </c>
      <c r="F6209">
        <v>7.41</v>
      </c>
      <c r="G6209">
        <v>5844048</v>
      </c>
      <c r="H6209">
        <v>7.2533000000000003</v>
      </c>
    </row>
    <row r="6210" spans="1:8" x14ac:dyDescent="0.3">
      <c r="A6210" t="s">
        <v>570</v>
      </c>
      <c r="B6210" t="s">
        <v>713</v>
      </c>
      <c r="C6210">
        <v>7.47</v>
      </c>
      <c r="D6210">
        <v>7.76</v>
      </c>
      <c r="E6210">
        <v>7.47</v>
      </c>
      <c r="F6210">
        <v>7.61</v>
      </c>
      <c r="G6210">
        <v>4043558</v>
      </c>
      <c r="H6210">
        <v>7.6132999999999997</v>
      </c>
    </row>
    <row r="6211" spans="1:8" x14ac:dyDescent="0.3">
      <c r="A6211" t="s">
        <v>570</v>
      </c>
      <c r="B6211" t="s">
        <v>714</v>
      </c>
      <c r="C6211">
        <v>7.62</v>
      </c>
      <c r="D6211">
        <v>8.0500000000000007</v>
      </c>
      <c r="E6211">
        <v>7.44</v>
      </c>
      <c r="F6211">
        <v>7.54</v>
      </c>
      <c r="G6211">
        <v>3505009</v>
      </c>
      <c r="H6211">
        <v>7.6767000000000003</v>
      </c>
    </row>
    <row r="6212" spans="1:8" x14ac:dyDescent="0.3">
      <c r="A6212" t="s">
        <v>570</v>
      </c>
      <c r="B6212" t="s">
        <v>715</v>
      </c>
      <c r="C6212">
        <v>7.55</v>
      </c>
      <c r="D6212">
        <v>7.84</v>
      </c>
      <c r="E6212">
        <v>7.49</v>
      </c>
      <c r="F6212">
        <v>7.69</v>
      </c>
      <c r="G6212">
        <v>3689216</v>
      </c>
      <c r="H6212">
        <v>7.6733000000000002</v>
      </c>
    </row>
    <row r="6213" spans="1:8" x14ac:dyDescent="0.3">
      <c r="A6213" t="s">
        <v>570</v>
      </c>
      <c r="B6213" t="s">
        <v>235</v>
      </c>
      <c r="C6213">
        <v>7.66</v>
      </c>
      <c r="D6213">
        <v>7.67</v>
      </c>
      <c r="E6213">
        <v>7.4</v>
      </c>
      <c r="F6213">
        <v>7.43</v>
      </c>
      <c r="G6213">
        <v>3247384</v>
      </c>
      <c r="H6213">
        <v>7.5</v>
      </c>
    </row>
    <row r="6214" spans="1:8" x14ac:dyDescent="0.3">
      <c r="A6214" t="s">
        <v>570</v>
      </c>
      <c r="B6214" t="s">
        <v>259</v>
      </c>
      <c r="C6214">
        <v>7.45</v>
      </c>
      <c r="D6214">
        <v>7.53</v>
      </c>
      <c r="E6214">
        <v>7.08</v>
      </c>
      <c r="F6214">
        <v>7.42</v>
      </c>
      <c r="G6214">
        <v>3002517</v>
      </c>
      <c r="H6214">
        <v>7.3433000000000002</v>
      </c>
    </row>
    <row r="6215" spans="1:8" x14ac:dyDescent="0.3">
      <c r="A6215" t="s">
        <v>570</v>
      </c>
      <c r="B6215" t="s">
        <v>716</v>
      </c>
      <c r="C6215">
        <v>7.46</v>
      </c>
      <c r="D6215">
        <v>7.8</v>
      </c>
      <c r="E6215">
        <v>7.46</v>
      </c>
      <c r="F6215">
        <v>7.58</v>
      </c>
      <c r="G6215">
        <v>2657950</v>
      </c>
      <c r="H6215">
        <v>7.6132999999999997</v>
      </c>
    </row>
    <row r="6216" spans="1:8" x14ac:dyDescent="0.3">
      <c r="A6216" t="s">
        <v>570</v>
      </c>
      <c r="B6216" t="s">
        <v>269</v>
      </c>
      <c r="C6216">
        <v>7.6</v>
      </c>
      <c r="D6216">
        <v>8.18</v>
      </c>
      <c r="E6216">
        <v>7.59</v>
      </c>
      <c r="F6216">
        <v>7.71</v>
      </c>
      <c r="G6216">
        <v>3730854</v>
      </c>
      <c r="H6216">
        <v>7.8266999999999998</v>
      </c>
    </row>
    <row r="6217" spans="1:8" x14ac:dyDescent="0.3">
      <c r="A6217" t="s">
        <v>570</v>
      </c>
      <c r="B6217" t="s">
        <v>282</v>
      </c>
      <c r="C6217">
        <v>7.68</v>
      </c>
      <c r="D6217">
        <v>7.83</v>
      </c>
      <c r="E6217">
        <v>7.58</v>
      </c>
      <c r="F6217">
        <v>7.71</v>
      </c>
      <c r="G6217">
        <v>770549</v>
      </c>
      <c r="H6217">
        <v>7.7066999999999997</v>
      </c>
    </row>
    <row r="6218" spans="1:8" x14ac:dyDescent="0.3">
      <c r="A6218" t="s">
        <v>570</v>
      </c>
      <c r="B6218" t="s">
        <v>717</v>
      </c>
      <c r="C6218">
        <v>7.69</v>
      </c>
      <c r="D6218">
        <v>7.75</v>
      </c>
      <c r="E6218">
        <v>7.39</v>
      </c>
      <c r="F6218">
        <v>7.7</v>
      </c>
      <c r="G6218">
        <v>3613202</v>
      </c>
      <c r="H6218">
        <v>7.6132999999999997</v>
      </c>
    </row>
    <row r="6219" spans="1:8" x14ac:dyDescent="0.3">
      <c r="A6219" t="s">
        <v>570</v>
      </c>
      <c r="B6219" t="s">
        <v>285</v>
      </c>
      <c r="C6219">
        <v>7.76</v>
      </c>
      <c r="D6219">
        <v>7.81</v>
      </c>
      <c r="E6219">
        <v>7.5</v>
      </c>
      <c r="F6219">
        <v>7.54</v>
      </c>
      <c r="G6219">
        <v>1810857</v>
      </c>
      <c r="H6219">
        <v>7.6166999999999998</v>
      </c>
    </row>
    <row r="6220" spans="1:8" x14ac:dyDescent="0.3">
      <c r="A6220" t="s">
        <v>570</v>
      </c>
      <c r="B6220" t="s">
        <v>718</v>
      </c>
      <c r="C6220">
        <v>7.59</v>
      </c>
      <c r="D6220">
        <v>7.7</v>
      </c>
      <c r="E6220">
        <v>7.51</v>
      </c>
      <c r="F6220">
        <v>7.51</v>
      </c>
      <c r="G6220">
        <v>2455654</v>
      </c>
      <c r="H6220">
        <v>7.5732999999999997</v>
      </c>
    </row>
    <row r="6221" spans="1:8" x14ac:dyDescent="0.3">
      <c r="A6221" t="s">
        <v>570</v>
      </c>
      <c r="B6221" t="s">
        <v>291</v>
      </c>
      <c r="C6221">
        <v>7.5</v>
      </c>
      <c r="D6221">
        <v>7.6</v>
      </c>
      <c r="E6221">
        <v>7.44</v>
      </c>
      <c r="F6221">
        <v>7.44</v>
      </c>
      <c r="G6221">
        <v>1932970</v>
      </c>
      <c r="H6221">
        <v>7.4932999999999996</v>
      </c>
    </row>
    <row r="6222" spans="1:8" x14ac:dyDescent="0.3">
      <c r="A6222" t="s">
        <v>570</v>
      </c>
      <c r="B6222" t="s">
        <v>295</v>
      </c>
      <c r="C6222">
        <v>7.48</v>
      </c>
      <c r="D6222">
        <v>7.53</v>
      </c>
      <c r="E6222">
        <v>7.36</v>
      </c>
      <c r="F6222">
        <v>7.39</v>
      </c>
      <c r="G6222">
        <v>1209896</v>
      </c>
      <c r="H6222">
        <v>7.4267000000000003</v>
      </c>
    </row>
    <row r="6223" spans="1:8" x14ac:dyDescent="0.3">
      <c r="A6223" t="s">
        <v>570</v>
      </c>
      <c r="B6223" t="s">
        <v>298</v>
      </c>
      <c r="C6223">
        <v>7.41</v>
      </c>
      <c r="D6223">
        <v>7.42</v>
      </c>
      <c r="E6223">
        <v>7.26</v>
      </c>
      <c r="F6223">
        <v>7.26</v>
      </c>
      <c r="G6223">
        <v>948285</v>
      </c>
      <c r="H6223">
        <v>7.3132999999999999</v>
      </c>
    </row>
    <row r="6224" spans="1:8" x14ac:dyDescent="0.3">
      <c r="A6224" t="s">
        <v>570</v>
      </c>
      <c r="B6224" t="s">
        <v>719</v>
      </c>
      <c r="C6224">
        <v>7.28</v>
      </c>
      <c r="D6224">
        <v>7.98</v>
      </c>
      <c r="E6224">
        <v>7.27</v>
      </c>
      <c r="F6224">
        <v>7.45</v>
      </c>
      <c r="G6224">
        <v>4717674</v>
      </c>
      <c r="H6224">
        <v>7.5667</v>
      </c>
    </row>
    <row r="6225" spans="1:8" x14ac:dyDescent="0.3">
      <c r="A6225" t="s">
        <v>570</v>
      </c>
      <c r="B6225" t="s">
        <v>720</v>
      </c>
      <c r="C6225">
        <v>7.56</v>
      </c>
      <c r="D6225">
        <v>7.73</v>
      </c>
      <c r="E6225">
        <v>7.56</v>
      </c>
      <c r="F6225">
        <v>7.63</v>
      </c>
      <c r="G6225">
        <v>2960612</v>
      </c>
      <c r="H6225">
        <v>7.64</v>
      </c>
    </row>
    <row r="6226" spans="1:8" x14ac:dyDescent="0.3">
      <c r="A6226" t="s">
        <v>570</v>
      </c>
      <c r="B6226" t="s">
        <v>721</v>
      </c>
      <c r="C6226">
        <v>7.58</v>
      </c>
      <c r="D6226">
        <v>7.79</v>
      </c>
      <c r="E6226">
        <v>7.5</v>
      </c>
      <c r="F6226">
        <v>7.7</v>
      </c>
      <c r="G6226">
        <v>2582469</v>
      </c>
      <c r="H6226">
        <v>7.6632999999999996</v>
      </c>
    </row>
    <row r="6227" spans="1:8" x14ac:dyDescent="0.3">
      <c r="A6227" t="s">
        <v>570</v>
      </c>
      <c r="B6227" t="s">
        <v>96</v>
      </c>
      <c r="C6227">
        <v>7.71</v>
      </c>
      <c r="D6227">
        <v>7.95</v>
      </c>
      <c r="E6227">
        <v>7.58</v>
      </c>
      <c r="F6227">
        <v>7.6</v>
      </c>
      <c r="G6227">
        <v>2772340</v>
      </c>
      <c r="H6227">
        <v>7.71</v>
      </c>
    </row>
    <row r="6228" spans="1:8" x14ac:dyDescent="0.3">
      <c r="A6228" t="s">
        <v>570</v>
      </c>
      <c r="B6228" t="s">
        <v>722</v>
      </c>
      <c r="C6228">
        <v>7.64</v>
      </c>
      <c r="D6228">
        <v>7.79</v>
      </c>
      <c r="E6228">
        <v>7.61</v>
      </c>
      <c r="F6228">
        <v>7.73</v>
      </c>
      <c r="G6228">
        <v>2274963</v>
      </c>
      <c r="H6228">
        <v>7.71</v>
      </c>
    </row>
    <row r="6229" spans="1:8" x14ac:dyDescent="0.3">
      <c r="A6229" t="s">
        <v>570</v>
      </c>
      <c r="B6229" t="s">
        <v>164</v>
      </c>
      <c r="C6229">
        <v>7.74</v>
      </c>
      <c r="D6229">
        <v>7.78</v>
      </c>
      <c r="E6229">
        <v>7.37</v>
      </c>
      <c r="F6229">
        <v>7.37</v>
      </c>
      <c r="G6229">
        <v>2897476</v>
      </c>
      <c r="H6229">
        <v>7.5067000000000004</v>
      </c>
    </row>
    <row r="6230" spans="1:8" x14ac:dyDescent="0.3">
      <c r="A6230" t="s">
        <v>570</v>
      </c>
      <c r="B6230" t="s">
        <v>723</v>
      </c>
      <c r="C6230">
        <v>7.7</v>
      </c>
      <c r="D6230">
        <v>7.82</v>
      </c>
      <c r="E6230">
        <v>7.63</v>
      </c>
      <c r="F6230">
        <v>7.72</v>
      </c>
      <c r="G6230">
        <v>3703681</v>
      </c>
      <c r="H6230">
        <v>7.7233000000000001</v>
      </c>
    </row>
    <row r="6231" spans="1:8" x14ac:dyDescent="0.3">
      <c r="A6231" t="s">
        <v>570</v>
      </c>
      <c r="B6231" t="s">
        <v>724</v>
      </c>
      <c r="C6231">
        <v>7.72</v>
      </c>
      <c r="D6231">
        <v>7.85</v>
      </c>
      <c r="E6231">
        <v>7.68</v>
      </c>
      <c r="F6231">
        <v>7.73</v>
      </c>
      <c r="G6231">
        <v>2237442</v>
      </c>
      <c r="H6231">
        <v>7.7533000000000003</v>
      </c>
    </row>
    <row r="6232" spans="1:8" x14ac:dyDescent="0.3">
      <c r="A6232" t="s">
        <v>570</v>
      </c>
      <c r="B6232" t="s">
        <v>725</v>
      </c>
      <c r="C6232">
        <v>7.77</v>
      </c>
      <c r="D6232">
        <v>8.08</v>
      </c>
      <c r="E6232">
        <v>7.77</v>
      </c>
      <c r="F6232">
        <v>8.08</v>
      </c>
      <c r="G6232">
        <v>3568810</v>
      </c>
      <c r="H6232">
        <v>7.9767000000000001</v>
      </c>
    </row>
    <row r="6233" spans="1:8" x14ac:dyDescent="0.3">
      <c r="A6233" t="s">
        <v>570</v>
      </c>
      <c r="B6233" t="s">
        <v>242</v>
      </c>
      <c r="C6233">
        <v>8.0299999999999994</v>
      </c>
      <c r="D6233">
        <v>8.06</v>
      </c>
      <c r="E6233">
        <v>7.8</v>
      </c>
      <c r="F6233">
        <v>7.83</v>
      </c>
      <c r="G6233">
        <v>2435495</v>
      </c>
      <c r="H6233">
        <v>7.8967000000000001</v>
      </c>
    </row>
    <row r="6234" spans="1:8" x14ac:dyDescent="0.3">
      <c r="A6234" t="s">
        <v>570</v>
      </c>
      <c r="B6234" t="s">
        <v>726</v>
      </c>
      <c r="C6234">
        <v>7.87</v>
      </c>
      <c r="D6234">
        <v>7.97</v>
      </c>
      <c r="E6234">
        <v>7.84</v>
      </c>
      <c r="F6234">
        <v>7.93</v>
      </c>
      <c r="G6234">
        <v>2347105</v>
      </c>
      <c r="H6234">
        <v>7.9132999999999996</v>
      </c>
    </row>
    <row r="6235" spans="1:8" x14ac:dyDescent="0.3">
      <c r="A6235" t="s">
        <v>570</v>
      </c>
      <c r="B6235" t="s">
        <v>727</v>
      </c>
      <c r="C6235">
        <v>7.93</v>
      </c>
      <c r="D6235">
        <v>8.17</v>
      </c>
      <c r="E6235">
        <v>7.9</v>
      </c>
      <c r="F6235">
        <v>8.1199999999999992</v>
      </c>
      <c r="G6235">
        <v>4062288</v>
      </c>
      <c r="H6235">
        <v>8.0632999999999999</v>
      </c>
    </row>
    <row r="6236" spans="1:8" x14ac:dyDescent="0.3">
      <c r="A6236" t="s">
        <v>570</v>
      </c>
      <c r="B6236" t="s">
        <v>728</v>
      </c>
      <c r="C6236">
        <v>8.16</v>
      </c>
      <c r="D6236">
        <v>8.43</v>
      </c>
      <c r="E6236">
        <v>8.0299999999999994</v>
      </c>
      <c r="F6236">
        <v>8.15</v>
      </c>
      <c r="G6236">
        <v>10459350</v>
      </c>
      <c r="H6236">
        <v>8.2033000000000005</v>
      </c>
    </row>
    <row r="6237" spans="1:8" x14ac:dyDescent="0.3">
      <c r="A6237" t="s">
        <v>570</v>
      </c>
      <c r="B6237" t="s">
        <v>729</v>
      </c>
      <c r="C6237">
        <v>8.2100000000000009</v>
      </c>
      <c r="D6237">
        <v>8.3800000000000008</v>
      </c>
      <c r="E6237">
        <v>8.1199999999999992</v>
      </c>
      <c r="F6237">
        <v>8.33</v>
      </c>
      <c r="G6237">
        <v>4887147</v>
      </c>
      <c r="H6237">
        <v>8.2766999999999999</v>
      </c>
    </row>
    <row r="6238" spans="1:8" x14ac:dyDescent="0.3">
      <c r="A6238" t="s">
        <v>570</v>
      </c>
      <c r="B6238" t="s">
        <v>730</v>
      </c>
      <c r="C6238">
        <v>8.2200000000000006</v>
      </c>
      <c r="D6238">
        <v>8.5399999999999991</v>
      </c>
      <c r="E6238">
        <v>8.16</v>
      </c>
      <c r="F6238">
        <v>8.32</v>
      </c>
      <c r="G6238">
        <v>4648667</v>
      </c>
      <c r="H6238">
        <v>8.34</v>
      </c>
    </row>
    <row r="6239" spans="1:8" x14ac:dyDescent="0.3">
      <c r="A6239" t="s">
        <v>570</v>
      </c>
      <c r="B6239" t="s">
        <v>731</v>
      </c>
      <c r="C6239">
        <v>8.32</v>
      </c>
      <c r="D6239">
        <v>8.42</v>
      </c>
      <c r="E6239">
        <v>8.1</v>
      </c>
      <c r="F6239">
        <v>8.1</v>
      </c>
      <c r="G6239">
        <v>4353330</v>
      </c>
      <c r="H6239">
        <v>8.2066999999999997</v>
      </c>
    </row>
    <row r="6240" spans="1:8" x14ac:dyDescent="0.3">
      <c r="A6240" t="s">
        <v>570</v>
      </c>
      <c r="B6240" t="s">
        <v>732</v>
      </c>
      <c r="C6240">
        <v>8.11</v>
      </c>
      <c r="D6240">
        <v>8.19</v>
      </c>
      <c r="E6240">
        <v>7.93</v>
      </c>
      <c r="F6240">
        <v>7.95</v>
      </c>
      <c r="G6240">
        <v>3719070</v>
      </c>
      <c r="H6240">
        <v>8.0233000000000008</v>
      </c>
    </row>
    <row r="6241" spans="1:8" x14ac:dyDescent="0.3">
      <c r="A6241" t="s">
        <v>570</v>
      </c>
      <c r="B6241" t="s">
        <v>733</v>
      </c>
      <c r="C6241">
        <v>7.95</v>
      </c>
      <c r="D6241">
        <v>8.02</v>
      </c>
      <c r="E6241">
        <v>7.9</v>
      </c>
      <c r="F6241">
        <v>7.98</v>
      </c>
      <c r="G6241">
        <v>1957428</v>
      </c>
      <c r="H6241">
        <v>7.9667000000000003</v>
      </c>
    </row>
    <row r="6242" spans="1:8" x14ac:dyDescent="0.3">
      <c r="A6242" t="s">
        <v>570</v>
      </c>
      <c r="B6242" t="s">
        <v>734</v>
      </c>
      <c r="C6242">
        <v>8</v>
      </c>
      <c r="D6242">
        <v>8.1</v>
      </c>
      <c r="E6242">
        <v>7.93</v>
      </c>
      <c r="F6242">
        <v>7.93</v>
      </c>
      <c r="G6242">
        <v>2506540</v>
      </c>
      <c r="H6242">
        <v>7.9866999999999999</v>
      </c>
    </row>
    <row r="6243" spans="1:8" x14ac:dyDescent="0.3">
      <c r="A6243" t="s">
        <v>570</v>
      </c>
      <c r="B6243" t="s">
        <v>735</v>
      </c>
      <c r="C6243">
        <v>7.92</v>
      </c>
      <c r="D6243">
        <v>8</v>
      </c>
      <c r="E6243">
        <v>7.9</v>
      </c>
      <c r="F6243">
        <v>7.91</v>
      </c>
      <c r="G6243">
        <v>1150226</v>
      </c>
      <c r="H6243">
        <v>7.9367000000000001</v>
      </c>
    </row>
    <row r="6244" spans="1:8" x14ac:dyDescent="0.3">
      <c r="A6244" t="s">
        <v>246</v>
      </c>
      <c r="B6244" t="s">
        <v>696</v>
      </c>
      <c r="C6244">
        <v>118</v>
      </c>
      <c r="D6244">
        <v>124</v>
      </c>
      <c r="E6244">
        <v>114.9</v>
      </c>
      <c r="F6244">
        <v>122.6</v>
      </c>
      <c r="G6244">
        <v>7467498</v>
      </c>
      <c r="H6244">
        <v>120.5</v>
      </c>
    </row>
    <row r="6245" spans="1:8" x14ac:dyDescent="0.3">
      <c r="A6245" t="s">
        <v>246</v>
      </c>
      <c r="B6245" t="s">
        <v>697</v>
      </c>
      <c r="C6245">
        <v>123</v>
      </c>
      <c r="D6245">
        <v>132.6</v>
      </c>
      <c r="E6245">
        <v>123</v>
      </c>
      <c r="F6245">
        <v>128.9</v>
      </c>
      <c r="G6245">
        <v>9197218</v>
      </c>
      <c r="H6245">
        <v>128.16669999999999</v>
      </c>
    </row>
    <row r="6246" spans="1:8" x14ac:dyDescent="0.3">
      <c r="A6246" t="s">
        <v>246</v>
      </c>
      <c r="B6246" t="s">
        <v>698</v>
      </c>
      <c r="C6246">
        <v>129.5</v>
      </c>
      <c r="D6246">
        <v>130.4</v>
      </c>
      <c r="E6246">
        <v>126</v>
      </c>
      <c r="F6246">
        <v>126.1</v>
      </c>
      <c r="G6246">
        <v>4771042</v>
      </c>
      <c r="H6246">
        <v>127.5</v>
      </c>
    </row>
    <row r="6247" spans="1:8" x14ac:dyDescent="0.3">
      <c r="A6247" t="s">
        <v>246</v>
      </c>
      <c r="B6247" t="s">
        <v>699</v>
      </c>
      <c r="C6247">
        <v>128.1</v>
      </c>
      <c r="D6247">
        <v>128.69999999999999</v>
      </c>
      <c r="E6247">
        <v>119</v>
      </c>
      <c r="F6247">
        <v>120.6</v>
      </c>
      <c r="G6247">
        <v>8729808</v>
      </c>
      <c r="H6247">
        <v>122.7667</v>
      </c>
    </row>
    <row r="6248" spans="1:8" x14ac:dyDescent="0.3">
      <c r="A6248" t="s">
        <v>246</v>
      </c>
      <c r="B6248" t="s">
        <v>700</v>
      </c>
      <c r="C6248">
        <v>120</v>
      </c>
      <c r="D6248">
        <v>120.9</v>
      </c>
      <c r="E6248">
        <v>117.8</v>
      </c>
      <c r="F6248">
        <v>118.4</v>
      </c>
      <c r="G6248">
        <v>4668301</v>
      </c>
      <c r="H6248">
        <v>119.0333</v>
      </c>
    </row>
    <row r="6249" spans="1:8" x14ac:dyDescent="0.3">
      <c r="A6249" t="s">
        <v>246</v>
      </c>
      <c r="B6249" t="s">
        <v>77</v>
      </c>
      <c r="C6249">
        <v>116.3</v>
      </c>
      <c r="D6249">
        <v>119.6</v>
      </c>
      <c r="E6249">
        <v>115.1</v>
      </c>
      <c r="F6249">
        <v>115.1</v>
      </c>
      <c r="G6249">
        <v>3546195</v>
      </c>
      <c r="H6249">
        <v>116.6</v>
      </c>
    </row>
    <row r="6250" spans="1:8" x14ac:dyDescent="0.3">
      <c r="A6250" t="s">
        <v>246</v>
      </c>
      <c r="B6250" t="s">
        <v>701</v>
      </c>
      <c r="C6250">
        <v>115.9</v>
      </c>
      <c r="D6250">
        <v>122.3</v>
      </c>
      <c r="E6250">
        <v>115.2</v>
      </c>
      <c r="F6250">
        <v>116.4</v>
      </c>
      <c r="G6250">
        <v>5602946</v>
      </c>
      <c r="H6250">
        <v>117.9667</v>
      </c>
    </row>
    <row r="6251" spans="1:8" x14ac:dyDescent="0.3">
      <c r="A6251" t="s">
        <v>246</v>
      </c>
      <c r="B6251" t="s">
        <v>702</v>
      </c>
      <c r="C6251">
        <v>116.8</v>
      </c>
      <c r="D6251">
        <v>118.4</v>
      </c>
      <c r="E6251">
        <v>113</v>
      </c>
      <c r="F6251">
        <v>113</v>
      </c>
      <c r="G6251">
        <v>6159411</v>
      </c>
      <c r="H6251">
        <v>114.8</v>
      </c>
    </row>
    <row r="6252" spans="1:8" x14ac:dyDescent="0.3">
      <c r="A6252" t="s">
        <v>246</v>
      </c>
      <c r="B6252" t="s">
        <v>139</v>
      </c>
      <c r="C6252">
        <v>113</v>
      </c>
      <c r="D6252">
        <v>116</v>
      </c>
      <c r="E6252">
        <v>112.5</v>
      </c>
      <c r="F6252">
        <v>113.9</v>
      </c>
      <c r="G6252">
        <v>3101841</v>
      </c>
      <c r="H6252">
        <v>114.13330000000001</v>
      </c>
    </row>
    <row r="6253" spans="1:8" x14ac:dyDescent="0.3">
      <c r="A6253" t="s">
        <v>246</v>
      </c>
      <c r="B6253" t="s">
        <v>156</v>
      </c>
      <c r="C6253">
        <v>115.5</v>
      </c>
      <c r="D6253">
        <v>115.5</v>
      </c>
      <c r="E6253">
        <v>108</v>
      </c>
      <c r="F6253">
        <v>108</v>
      </c>
      <c r="G6253">
        <v>3168086</v>
      </c>
      <c r="H6253">
        <v>110.5</v>
      </c>
    </row>
    <row r="6254" spans="1:8" x14ac:dyDescent="0.3">
      <c r="A6254" t="s">
        <v>246</v>
      </c>
      <c r="B6254" t="s">
        <v>703</v>
      </c>
      <c r="C6254">
        <v>110.6</v>
      </c>
      <c r="D6254">
        <v>118.8</v>
      </c>
      <c r="E6254">
        <v>108.5</v>
      </c>
      <c r="F6254">
        <v>118.8</v>
      </c>
      <c r="G6254">
        <v>4964944</v>
      </c>
      <c r="H6254">
        <v>115.36669999999999</v>
      </c>
    </row>
    <row r="6255" spans="1:8" x14ac:dyDescent="0.3">
      <c r="A6255" t="s">
        <v>246</v>
      </c>
      <c r="B6255" t="s">
        <v>223</v>
      </c>
      <c r="C6255">
        <v>120.1</v>
      </c>
      <c r="D6255">
        <v>123.8</v>
      </c>
      <c r="E6255">
        <v>120.1</v>
      </c>
      <c r="F6255">
        <v>121.1</v>
      </c>
      <c r="G6255">
        <v>6195582</v>
      </c>
      <c r="H6255">
        <v>121.66670000000001</v>
      </c>
    </row>
    <row r="6256" spans="1:8" x14ac:dyDescent="0.3">
      <c r="A6256" t="s">
        <v>246</v>
      </c>
      <c r="B6256" t="s">
        <v>228</v>
      </c>
      <c r="C6256">
        <v>122</v>
      </c>
      <c r="D6256">
        <v>126.1</v>
      </c>
      <c r="E6256">
        <v>118.7</v>
      </c>
      <c r="F6256">
        <v>121.9</v>
      </c>
      <c r="G6256">
        <v>4879395</v>
      </c>
      <c r="H6256">
        <v>122.2333</v>
      </c>
    </row>
    <row r="6257" spans="1:8" x14ac:dyDescent="0.3">
      <c r="A6257" t="s">
        <v>246</v>
      </c>
      <c r="B6257" t="s">
        <v>704</v>
      </c>
      <c r="C6257">
        <v>124</v>
      </c>
      <c r="D6257">
        <v>125.8</v>
      </c>
      <c r="E6257">
        <v>122.8</v>
      </c>
      <c r="F6257">
        <v>124.5</v>
      </c>
      <c r="G6257">
        <v>3960774</v>
      </c>
      <c r="H6257">
        <v>124.36669999999999</v>
      </c>
    </row>
    <row r="6258" spans="1:8" x14ac:dyDescent="0.3">
      <c r="A6258" t="s">
        <v>246</v>
      </c>
      <c r="B6258" t="s">
        <v>705</v>
      </c>
      <c r="C6258">
        <v>125.8</v>
      </c>
      <c r="D6258">
        <v>126</v>
      </c>
      <c r="E6258">
        <v>122.6</v>
      </c>
      <c r="F6258">
        <v>126</v>
      </c>
      <c r="G6258">
        <v>4176752</v>
      </c>
      <c r="H6258">
        <v>124.86669999999999</v>
      </c>
    </row>
    <row r="6259" spans="1:8" x14ac:dyDescent="0.3">
      <c r="A6259" t="s">
        <v>246</v>
      </c>
      <c r="B6259" t="s">
        <v>706</v>
      </c>
      <c r="C6259">
        <v>127</v>
      </c>
      <c r="D6259">
        <v>129.30000000000001</v>
      </c>
      <c r="E6259">
        <v>126</v>
      </c>
      <c r="F6259">
        <v>128.80000000000001</v>
      </c>
      <c r="G6259">
        <v>3887545</v>
      </c>
      <c r="H6259">
        <v>128.0333</v>
      </c>
    </row>
    <row r="6260" spans="1:8" x14ac:dyDescent="0.3">
      <c r="A6260" t="s">
        <v>246</v>
      </c>
      <c r="B6260" t="s">
        <v>265</v>
      </c>
      <c r="C6260">
        <v>128.80000000000001</v>
      </c>
      <c r="D6260">
        <v>132.19999999999999</v>
      </c>
      <c r="E6260">
        <v>128.4</v>
      </c>
      <c r="F6260">
        <v>131.30000000000001</v>
      </c>
      <c r="G6260">
        <v>4615240</v>
      </c>
      <c r="H6260">
        <v>130.63329999999999</v>
      </c>
    </row>
    <row r="6261" spans="1:8" x14ac:dyDescent="0.3">
      <c r="A6261" t="s">
        <v>246</v>
      </c>
      <c r="B6261" t="s">
        <v>707</v>
      </c>
      <c r="C6261">
        <v>131.1</v>
      </c>
      <c r="D6261">
        <v>131.4</v>
      </c>
      <c r="E6261">
        <v>125.7</v>
      </c>
      <c r="F6261">
        <v>127.8</v>
      </c>
      <c r="G6261">
        <v>4481193</v>
      </c>
      <c r="H6261">
        <v>128.30000000000001</v>
      </c>
    </row>
    <row r="6262" spans="1:8" x14ac:dyDescent="0.3">
      <c r="A6262" t="s">
        <v>246</v>
      </c>
      <c r="B6262" t="s">
        <v>271</v>
      </c>
      <c r="C6262">
        <v>128.69999999999999</v>
      </c>
      <c r="D6262">
        <v>129.80000000000001</v>
      </c>
      <c r="E6262">
        <v>118</v>
      </c>
      <c r="F6262">
        <v>118</v>
      </c>
      <c r="G6262">
        <v>4205916</v>
      </c>
      <c r="H6262">
        <v>121.9333</v>
      </c>
    </row>
    <row r="6263" spans="1:8" x14ac:dyDescent="0.3">
      <c r="A6263" t="s">
        <v>246</v>
      </c>
      <c r="B6263" t="s">
        <v>708</v>
      </c>
      <c r="C6263">
        <v>118</v>
      </c>
      <c r="D6263">
        <v>122.4</v>
      </c>
      <c r="E6263">
        <v>117.6</v>
      </c>
      <c r="F6263">
        <v>118.6</v>
      </c>
      <c r="G6263">
        <v>3078228</v>
      </c>
      <c r="H6263">
        <v>119.5333</v>
      </c>
    </row>
    <row r="6264" spans="1:8" x14ac:dyDescent="0.3">
      <c r="A6264" t="s">
        <v>246</v>
      </c>
      <c r="B6264" t="s">
        <v>709</v>
      </c>
      <c r="C6264">
        <v>119.7</v>
      </c>
      <c r="D6264">
        <v>124.2</v>
      </c>
      <c r="E6264">
        <v>118.3</v>
      </c>
      <c r="F6264">
        <v>123.8</v>
      </c>
      <c r="G6264">
        <v>3348254</v>
      </c>
      <c r="H6264">
        <v>122.1</v>
      </c>
    </row>
    <row r="6265" spans="1:8" x14ac:dyDescent="0.3">
      <c r="A6265" t="s">
        <v>246</v>
      </c>
      <c r="B6265" t="s">
        <v>283</v>
      </c>
      <c r="C6265">
        <v>123.6</v>
      </c>
      <c r="D6265">
        <v>123.6</v>
      </c>
      <c r="E6265">
        <v>117.5</v>
      </c>
      <c r="F6265">
        <v>117.5</v>
      </c>
      <c r="G6265">
        <v>2605687</v>
      </c>
      <c r="H6265">
        <v>119.5333</v>
      </c>
    </row>
    <row r="6266" spans="1:8" x14ac:dyDescent="0.3">
      <c r="A6266" t="s">
        <v>246</v>
      </c>
      <c r="B6266" t="s">
        <v>290</v>
      </c>
      <c r="C6266">
        <v>119</v>
      </c>
      <c r="D6266">
        <v>119.7</v>
      </c>
      <c r="E6266">
        <v>111.9</v>
      </c>
      <c r="F6266">
        <v>112.3</v>
      </c>
      <c r="G6266">
        <v>3951312</v>
      </c>
      <c r="H6266">
        <v>114.63330000000001</v>
      </c>
    </row>
    <row r="6267" spans="1:8" x14ac:dyDescent="0.3">
      <c r="A6267" t="s">
        <v>246</v>
      </c>
      <c r="B6267" t="s">
        <v>710</v>
      </c>
      <c r="C6267">
        <v>112.6</v>
      </c>
      <c r="D6267">
        <v>116.1</v>
      </c>
      <c r="E6267">
        <v>111.2</v>
      </c>
      <c r="F6267">
        <v>115.2</v>
      </c>
      <c r="G6267">
        <v>2930728</v>
      </c>
      <c r="H6267">
        <v>114.16670000000001</v>
      </c>
    </row>
    <row r="6268" spans="1:8" x14ac:dyDescent="0.3">
      <c r="A6268" t="s">
        <v>246</v>
      </c>
      <c r="B6268" t="s">
        <v>512</v>
      </c>
      <c r="C6268">
        <v>116.6</v>
      </c>
      <c r="D6268">
        <v>121.3</v>
      </c>
      <c r="E6268">
        <v>114</v>
      </c>
      <c r="F6268">
        <v>115</v>
      </c>
      <c r="G6268">
        <v>4864215</v>
      </c>
      <c r="H6268">
        <v>116.7667</v>
      </c>
    </row>
    <row r="6269" spans="1:8" x14ac:dyDescent="0.3">
      <c r="A6269" t="s">
        <v>246</v>
      </c>
      <c r="B6269" t="s">
        <v>91</v>
      </c>
      <c r="C6269">
        <v>105.4</v>
      </c>
      <c r="D6269">
        <v>113.5</v>
      </c>
      <c r="E6269">
        <v>105.4</v>
      </c>
      <c r="F6269">
        <v>112.2</v>
      </c>
      <c r="G6269">
        <v>3916637</v>
      </c>
      <c r="H6269">
        <v>110.36669999999999</v>
      </c>
    </row>
    <row r="6270" spans="1:8" x14ac:dyDescent="0.3">
      <c r="A6270" t="s">
        <v>246</v>
      </c>
      <c r="B6270" t="s">
        <v>93</v>
      </c>
      <c r="C6270">
        <v>110.8</v>
      </c>
      <c r="D6270">
        <v>114.3</v>
      </c>
      <c r="E6270">
        <v>110.2</v>
      </c>
      <c r="F6270">
        <v>111.9</v>
      </c>
      <c r="G6270">
        <v>2648362</v>
      </c>
      <c r="H6270">
        <v>112.13330000000001</v>
      </c>
    </row>
    <row r="6271" spans="1:8" x14ac:dyDescent="0.3">
      <c r="A6271" t="s">
        <v>246</v>
      </c>
      <c r="B6271" t="s">
        <v>711</v>
      </c>
      <c r="C6271">
        <v>111.9</v>
      </c>
      <c r="D6271">
        <v>114.8</v>
      </c>
      <c r="E6271">
        <v>110.1</v>
      </c>
      <c r="F6271">
        <v>114</v>
      </c>
      <c r="G6271">
        <v>2793580</v>
      </c>
      <c r="H6271">
        <v>112.9667</v>
      </c>
    </row>
    <row r="6272" spans="1:8" x14ac:dyDescent="0.3">
      <c r="A6272" t="s">
        <v>246</v>
      </c>
      <c r="B6272" t="s">
        <v>712</v>
      </c>
      <c r="C6272">
        <v>115.7</v>
      </c>
      <c r="D6272">
        <v>116.6</v>
      </c>
      <c r="E6272">
        <v>111.9</v>
      </c>
      <c r="F6272">
        <v>112.9</v>
      </c>
      <c r="G6272">
        <v>2681870</v>
      </c>
      <c r="H6272">
        <v>113.8</v>
      </c>
    </row>
    <row r="6273" spans="1:8" x14ac:dyDescent="0.3">
      <c r="A6273" t="s">
        <v>246</v>
      </c>
      <c r="B6273" t="s">
        <v>162</v>
      </c>
      <c r="C6273">
        <v>113</v>
      </c>
      <c r="D6273">
        <v>115.2</v>
      </c>
      <c r="E6273">
        <v>111</v>
      </c>
      <c r="F6273">
        <v>112.8</v>
      </c>
      <c r="G6273">
        <v>2409174</v>
      </c>
      <c r="H6273">
        <v>113</v>
      </c>
    </row>
    <row r="6274" spans="1:8" x14ac:dyDescent="0.3">
      <c r="A6274" t="s">
        <v>246</v>
      </c>
      <c r="B6274" t="s">
        <v>220</v>
      </c>
      <c r="C6274">
        <v>112</v>
      </c>
      <c r="D6274">
        <v>112</v>
      </c>
      <c r="E6274">
        <v>107.1</v>
      </c>
      <c r="F6274">
        <v>110.4</v>
      </c>
      <c r="G6274">
        <v>2567480</v>
      </c>
      <c r="H6274">
        <v>109.83329999999999</v>
      </c>
    </row>
    <row r="6275" spans="1:8" x14ac:dyDescent="0.3">
      <c r="A6275" t="s">
        <v>246</v>
      </c>
      <c r="B6275" t="s">
        <v>713</v>
      </c>
      <c r="C6275">
        <v>113.4</v>
      </c>
      <c r="D6275">
        <v>115.9</v>
      </c>
      <c r="E6275">
        <v>112</v>
      </c>
      <c r="F6275">
        <v>115.1</v>
      </c>
      <c r="G6275">
        <v>3099818</v>
      </c>
      <c r="H6275">
        <v>114.33329999999999</v>
      </c>
    </row>
    <row r="6276" spans="1:8" x14ac:dyDescent="0.3">
      <c r="A6276" t="s">
        <v>246</v>
      </c>
      <c r="B6276" t="s">
        <v>714</v>
      </c>
      <c r="C6276">
        <v>114.8</v>
      </c>
      <c r="D6276">
        <v>116.8</v>
      </c>
      <c r="E6276">
        <v>114.1</v>
      </c>
      <c r="F6276">
        <v>115.5</v>
      </c>
      <c r="G6276">
        <v>2759779</v>
      </c>
      <c r="H6276">
        <v>115.4667</v>
      </c>
    </row>
    <row r="6277" spans="1:8" x14ac:dyDescent="0.3">
      <c r="A6277" t="s">
        <v>246</v>
      </c>
      <c r="B6277" t="s">
        <v>715</v>
      </c>
      <c r="C6277">
        <v>114.9</v>
      </c>
      <c r="D6277">
        <v>119.6</v>
      </c>
      <c r="E6277">
        <v>114.4</v>
      </c>
      <c r="F6277">
        <v>117.1</v>
      </c>
      <c r="G6277">
        <v>4123116</v>
      </c>
      <c r="H6277">
        <v>117.0333</v>
      </c>
    </row>
    <row r="6278" spans="1:8" x14ac:dyDescent="0.3">
      <c r="A6278" t="s">
        <v>246</v>
      </c>
      <c r="B6278" t="s">
        <v>235</v>
      </c>
      <c r="C6278">
        <v>116.8</v>
      </c>
      <c r="D6278">
        <v>122.2</v>
      </c>
      <c r="E6278">
        <v>114.2</v>
      </c>
      <c r="F6278">
        <v>121.2</v>
      </c>
      <c r="G6278">
        <v>3853532</v>
      </c>
      <c r="H6278">
        <v>119.2</v>
      </c>
    </row>
    <row r="6279" spans="1:8" x14ac:dyDescent="0.3">
      <c r="A6279" t="s">
        <v>246</v>
      </c>
      <c r="B6279" t="s">
        <v>259</v>
      </c>
      <c r="C6279">
        <v>121.2</v>
      </c>
      <c r="D6279">
        <v>121.4</v>
      </c>
      <c r="E6279">
        <v>114.4</v>
      </c>
      <c r="F6279">
        <v>114.4</v>
      </c>
      <c r="G6279">
        <v>3743321</v>
      </c>
      <c r="H6279">
        <v>116.7333</v>
      </c>
    </row>
    <row r="6280" spans="1:8" x14ac:dyDescent="0.3">
      <c r="A6280" t="s">
        <v>246</v>
      </c>
      <c r="B6280" t="s">
        <v>716</v>
      </c>
      <c r="C6280">
        <v>116.5</v>
      </c>
      <c r="D6280">
        <v>118.5</v>
      </c>
      <c r="E6280">
        <v>115.4</v>
      </c>
      <c r="F6280">
        <v>118.2</v>
      </c>
      <c r="G6280">
        <v>3029835</v>
      </c>
      <c r="H6280">
        <v>117.36669999999999</v>
      </c>
    </row>
    <row r="6281" spans="1:8" x14ac:dyDescent="0.3">
      <c r="A6281" t="s">
        <v>246</v>
      </c>
      <c r="B6281" t="s">
        <v>269</v>
      </c>
      <c r="C6281">
        <v>118.2</v>
      </c>
      <c r="D6281">
        <v>126.3</v>
      </c>
      <c r="E6281">
        <v>118.2</v>
      </c>
      <c r="F6281">
        <v>121</v>
      </c>
      <c r="G6281">
        <v>7837766</v>
      </c>
      <c r="H6281">
        <v>121.83329999999999</v>
      </c>
    </row>
    <row r="6282" spans="1:8" x14ac:dyDescent="0.3">
      <c r="A6282" t="s">
        <v>246</v>
      </c>
      <c r="B6282" t="s">
        <v>282</v>
      </c>
      <c r="C6282">
        <v>120.5</v>
      </c>
      <c r="D6282">
        <v>120.5</v>
      </c>
      <c r="E6282">
        <v>114.9</v>
      </c>
      <c r="F6282">
        <v>115.7</v>
      </c>
      <c r="G6282">
        <v>3455839</v>
      </c>
      <c r="H6282">
        <v>117.0333</v>
      </c>
    </row>
    <row r="6283" spans="1:8" x14ac:dyDescent="0.3">
      <c r="A6283" t="s">
        <v>246</v>
      </c>
      <c r="B6283" t="s">
        <v>717</v>
      </c>
      <c r="C6283">
        <v>117.7</v>
      </c>
      <c r="D6283">
        <v>120.7</v>
      </c>
      <c r="E6283">
        <v>111.1</v>
      </c>
      <c r="F6283">
        <v>120</v>
      </c>
      <c r="G6283">
        <v>7484383</v>
      </c>
      <c r="H6283">
        <v>117.2667</v>
      </c>
    </row>
    <row r="6284" spans="1:8" x14ac:dyDescent="0.3">
      <c r="A6284" t="s">
        <v>246</v>
      </c>
      <c r="B6284" t="s">
        <v>285</v>
      </c>
      <c r="C6284">
        <v>119</v>
      </c>
      <c r="D6284">
        <v>119.8</v>
      </c>
      <c r="E6284">
        <v>114.7</v>
      </c>
      <c r="F6284">
        <v>115.2</v>
      </c>
      <c r="G6284">
        <v>3103083</v>
      </c>
      <c r="H6284">
        <v>116.5667</v>
      </c>
    </row>
    <row r="6285" spans="1:8" x14ac:dyDescent="0.3">
      <c r="A6285" t="s">
        <v>246</v>
      </c>
      <c r="B6285" t="s">
        <v>718</v>
      </c>
      <c r="C6285">
        <v>116.7</v>
      </c>
      <c r="D6285">
        <v>117</v>
      </c>
      <c r="E6285">
        <v>114.2</v>
      </c>
      <c r="F6285">
        <v>115.9</v>
      </c>
      <c r="G6285">
        <v>3295317</v>
      </c>
      <c r="H6285">
        <v>115.7</v>
      </c>
    </row>
    <row r="6286" spans="1:8" x14ac:dyDescent="0.3">
      <c r="A6286" t="s">
        <v>246</v>
      </c>
      <c r="B6286" t="s">
        <v>291</v>
      </c>
      <c r="C6286">
        <v>115.5</v>
      </c>
      <c r="D6286">
        <v>115.8</v>
      </c>
      <c r="E6286">
        <v>111.5</v>
      </c>
      <c r="F6286">
        <v>112</v>
      </c>
      <c r="G6286">
        <v>3019262</v>
      </c>
      <c r="H6286">
        <v>113.1</v>
      </c>
    </row>
    <row r="6287" spans="1:8" x14ac:dyDescent="0.3">
      <c r="A6287" t="s">
        <v>246</v>
      </c>
      <c r="B6287" t="s">
        <v>295</v>
      </c>
      <c r="C6287">
        <v>113</v>
      </c>
      <c r="D6287">
        <v>113.7</v>
      </c>
      <c r="E6287">
        <v>107.7</v>
      </c>
      <c r="F6287">
        <v>109</v>
      </c>
      <c r="G6287">
        <v>3610060</v>
      </c>
      <c r="H6287">
        <v>110.13330000000001</v>
      </c>
    </row>
    <row r="6288" spans="1:8" x14ac:dyDescent="0.3">
      <c r="A6288" t="s">
        <v>246</v>
      </c>
      <c r="B6288" t="s">
        <v>298</v>
      </c>
      <c r="C6288">
        <v>108.8</v>
      </c>
      <c r="D6288">
        <v>111.2</v>
      </c>
      <c r="E6288">
        <v>106.2</v>
      </c>
      <c r="F6288">
        <v>107</v>
      </c>
      <c r="G6288">
        <v>2278862</v>
      </c>
      <c r="H6288">
        <v>108.13330000000001</v>
      </c>
    </row>
    <row r="6289" spans="1:8" x14ac:dyDescent="0.3">
      <c r="A6289" t="s">
        <v>246</v>
      </c>
      <c r="B6289" t="s">
        <v>719</v>
      </c>
      <c r="C6289">
        <v>107.7</v>
      </c>
      <c r="D6289">
        <v>109.8</v>
      </c>
      <c r="E6289">
        <v>104.1</v>
      </c>
      <c r="F6289">
        <v>104.8</v>
      </c>
      <c r="G6289">
        <v>5554343</v>
      </c>
      <c r="H6289">
        <v>106.2333</v>
      </c>
    </row>
    <row r="6290" spans="1:8" x14ac:dyDescent="0.3">
      <c r="A6290" t="s">
        <v>246</v>
      </c>
      <c r="B6290" t="s">
        <v>720</v>
      </c>
      <c r="C6290">
        <v>106.4</v>
      </c>
      <c r="D6290">
        <v>112.7</v>
      </c>
      <c r="E6290">
        <v>106.2</v>
      </c>
      <c r="F6290">
        <v>109</v>
      </c>
      <c r="G6290">
        <v>10614760</v>
      </c>
      <c r="H6290">
        <v>109.3</v>
      </c>
    </row>
    <row r="6291" spans="1:8" x14ac:dyDescent="0.3">
      <c r="A6291" t="s">
        <v>246</v>
      </c>
      <c r="B6291" t="s">
        <v>721</v>
      </c>
      <c r="C6291">
        <v>106.9</v>
      </c>
      <c r="D6291">
        <v>109.5</v>
      </c>
      <c r="E6291">
        <v>106.2</v>
      </c>
      <c r="F6291">
        <v>107.9</v>
      </c>
      <c r="G6291">
        <v>4504419</v>
      </c>
      <c r="H6291">
        <v>107.86669999999999</v>
      </c>
    </row>
    <row r="6292" spans="1:8" x14ac:dyDescent="0.3">
      <c r="A6292" t="s">
        <v>246</v>
      </c>
      <c r="B6292" t="s">
        <v>96</v>
      </c>
      <c r="C6292">
        <v>107.9</v>
      </c>
      <c r="D6292">
        <v>109.6</v>
      </c>
      <c r="E6292">
        <v>105.6</v>
      </c>
      <c r="F6292">
        <v>105.8</v>
      </c>
      <c r="G6292">
        <v>2007820</v>
      </c>
      <c r="H6292">
        <v>107</v>
      </c>
    </row>
    <row r="6293" spans="1:8" x14ac:dyDescent="0.3">
      <c r="A6293" t="s">
        <v>246</v>
      </c>
      <c r="B6293" t="s">
        <v>722</v>
      </c>
      <c r="C6293">
        <v>106.9</v>
      </c>
      <c r="D6293">
        <v>109.1</v>
      </c>
      <c r="E6293">
        <v>106.4</v>
      </c>
      <c r="F6293">
        <v>106.9</v>
      </c>
      <c r="G6293">
        <v>2905165</v>
      </c>
      <c r="H6293">
        <v>107.4667</v>
      </c>
    </row>
    <row r="6294" spans="1:8" x14ac:dyDescent="0.3">
      <c r="A6294" t="s">
        <v>246</v>
      </c>
      <c r="B6294" t="s">
        <v>164</v>
      </c>
      <c r="C6294">
        <v>107.4</v>
      </c>
      <c r="D6294">
        <v>107.8</v>
      </c>
      <c r="E6294">
        <v>103.3</v>
      </c>
      <c r="F6294">
        <v>105.8</v>
      </c>
      <c r="G6294">
        <v>3340014</v>
      </c>
      <c r="H6294">
        <v>105.63330000000001</v>
      </c>
    </row>
    <row r="6295" spans="1:8" x14ac:dyDescent="0.3">
      <c r="A6295" t="s">
        <v>246</v>
      </c>
      <c r="B6295" t="s">
        <v>723</v>
      </c>
      <c r="C6295">
        <v>109.2</v>
      </c>
      <c r="D6295">
        <v>111.6</v>
      </c>
      <c r="E6295">
        <v>108.4</v>
      </c>
      <c r="F6295">
        <v>109.3</v>
      </c>
      <c r="G6295">
        <v>6954070</v>
      </c>
      <c r="H6295">
        <v>109.7667</v>
      </c>
    </row>
    <row r="6296" spans="1:8" x14ac:dyDescent="0.3">
      <c r="A6296" t="s">
        <v>246</v>
      </c>
      <c r="B6296" t="s">
        <v>724</v>
      </c>
      <c r="C6296">
        <v>109.5</v>
      </c>
      <c r="D6296">
        <v>110.4</v>
      </c>
      <c r="E6296">
        <v>108.4</v>
      </c>
      <c r="F6296">
        <v>108.8</v>
      </c>
      <c r="G6296">
        <v>2613814</v>
      </c>
      <c r="H6296">
        <v>109.2</v>
      </c>
    </row>
    <row r="6297" spans="1:8" x14ac:dyDescent="0.3">
      <c r="A6297" t="s">
        <v>246</v>
      </c>
      <c r="B6297" t="s">
        <v>725</v>
      </c>
      <c r="C6297">
        <v>109.6</v>
      </c>
      <c r="D6297">
        <v>111.3</v>
      </c>
      <c r="E6297">
        <v>109.2</v>
      </c>
      <c r="F6297">
        <v>110.4</v>
      </c>
      <c r="G6297">
        <v>2965602</v>
      </c>
      <c r="H6297">
        <v>110.3</v>
      </c>
    </row>
    <row r="6298" spans="1:8" x14ac:dyDescent="0.3">
      <c r="A6298" t="s">
        <v>246</v>
      </c>
      <c r="B6298" t="s">
        <v>242</v>
      </c>
      <c r="C6298">
        <v>108</v>
      </c>
      <c r="D6298">
        <v>109.4</v>
      </c>
      <c r="E6298">
        <v>107.3</v>
      </c>
      <c r="F6298">
        <v>109.2</v>
      </c>
      <c r="G6298">
        <v>2062151</v>
      </c>
      <c r="H6298">
        <v>108.63330000000001</v>
      </c>
    </row>
    <row r="6299" spans="1:8" x14ac:dyDescent="0.3">
      <c r="A6299" t="s">
        <v>246</v>
      </c>
      <c r="B6299" t="s">
        <v>726</v>
      </c>
      <c r="C6299">
        <v>109.2</v>
      </c>
      <c r="D6299">
        <v>109.2</v>
      </c>
      <c r="E6299">
        <v>99.8</v>
      </c>
      <c r="F6299">
        <v>99.95</v>
      </c>
      <c r="G6299">
        <v>10650540</v>
      </c>
      <c r="H6299">
        <v>102.9833</v>
      </c>
    </row>
    <row r="6300" spans="1:8" x14ac:dyDescent="0.3">
      <c r="A6300" t="s">
        <v>246</v>
      </c>
      <c r="B6300" t="s">
        <v>727</v>
      </c>
      <c r="C6300">
        <v>99.85</v>
      </c>
      <c r="D6300">
        <v>100.5</v>
      </c>
      <c r="E6300">
        <v>92</v>
      </c>
      <c r="F6300">
        <v>92.1</v>
      </c>
      <c r="G6300">
        <v>53996290</v>
      </c>
      <c r="H6300">
        <v>94.866699999999994</v>
      </c>
    </row>
    <row r="6301" spans="1:8" x14ac:dyDescent="0.3">
      <c r="A6301" t="s">
        <v>246</v>
      </c>
      <c r="B6301" t="s">
        <v>728</v>
      </c>
      <c r="C6301">
        <v>92.6</v>
      </c>
      <c r="D6301">
        <v>93.2</v>
      </c>
      <c r="E6301">
        <v>89.55</v>
      </c>
      <c r="F6301">
        <v>89.85</v>
      </c>
      <c r="G6301">
        <v>11859180</v>
      </c>
      <c r="H6301">
        <v>90.866699999999994</v>
      </c>
    </row>
    <row r="6302" spans="1:8" x14ac:dyDescent="0.3">
      <c r="A6302" t="s">
        <v>246</v>
      </c>
      <c r="B6302" t="s">
        <v>729</v>
      </c>
      <c r="C6302">
        <v>90.3</v>
      </c>
      <c r="D6302">
        <v>91.55</v>
      </c>
      <c r="E6302">
        <v>89.2</v>
      </c>
      <c r="F6302">
        <v>91.45</v>
      </c>
      <c r="G6302">
        <v>10981840</v>
      </c>
      <c r="H6302">
        <v>90.7333</v>
      </c>
    </row>
    <row r="6303" spans="1:8" x14ac:dyDescent="0.3">
      <c r="A6303" t="s">
        <v>246</v>
      </c>
      <c r="B6303" t="s">
        <v>730</v>
      </c>
      <c r="C6303">
        <v>91.35</v>
      </c>
      <c r="D6303">
        <v>92.55</v>
      </c>
      <c r="E6303">
        <v>90.4</v>
      </c>
      <c r="F6303">
        <v>90.45</v>
      </c>
      <c r="G6303">
        <v>9369650</v>
      </c>
      <c r="H6303">
        <v>91.133300000000006</v>
      </c>
    </row>
    <row r="6304" spans="1:8" x14ac:dyDescent="0.3">
      <c r="A6304" t="s">
        <v>246</v>
      </c>
      <c r="B6304" t="s">
        <v>731</v>
      </c>
      <c r="C6304">
        <v>90.7</v>
      </c>
      <c r="D6304">
        <v>91</v>
      </c>
      <c r="E6304">
        <v>88.15</v>
      </c>
      <c r="F6304">
        <v>88.15</v>
      </c>
      <c r="G6304">
        <v>5140059</v>
      </c>
      <c r="H6304">
        <v>89.1</v>
      </c>
    </row>
    <row r="6305" spans="1:8" x14ac:dyDescent="0.3">
      <c r="A6305" t="s">
        <v>246</v>
      </c>
      <c r="B6305" t="s">
        <v>732</v>
      </c>
      <c r="C6305">
        <v>88.9</v>
      </c>
      <c r="D6305">
        <v>88.95</v>
      </c>
      <c r="E6305">
        <v>85.95</v>
      </c>
      <c r="F6305">
        <v>85.95</v>
      </c>
      <c r="G6305">
        <v>6214964</v>
      </c>
      <c r="H6305">
        <v>86.95</v>
      </c>
    </row>
    <row r="6306" spans="1:8" x14ac:dyDescent="0.3">
      <c r="A6306" t="s">
        <v>246</v>
      </c>
      <c r="B6306" t="s">
        <v>733</v>
      </c>
      <c r="C6306">
        <v>86</v>
      </c>
      <c r="D6306">
        <v>91.35</v>
      </c>
      <c r="E6306">
        <v>84.25</v>
      </c>
      <c r="F6306">
        <v>89.65</v>
      </c>
      <c r="G6306">
        <v>17473430</v>
      </c>
      <c r="H6306">
        <v>88.416700000000006</v>
      </c>
    </row>
    <row r="6307" spans="1:8" x14ac:dyDescent="0.3">
      <c r="A6307" t="s">
        <v>246</v>
      </c>
      <c r="B6307" t="s">
        <v>734</v>
      </c>
      <c r="C6307">
        <v>90.25</v>
      </c>
      <c r="D6307">
        <v>90.95</v>
      </c>
      <c r="E6307">
        <v>88.35</v>
      </c>
      <c r="F6307">
        <v>88.65</v>
      </c>
      <c r="G6307">
        <v>6361160</v>
      </c>
      <c r="H6307">
        <v>89.316699999999997</v>
      </c>
    </row>
    <row r="6308" spans="1:8" x14ac:dyDescent="0.3">
      <c r="A6308" t="s">
        <v>246</v>
      </c>
      <c r="B6308" t="s">
        <v>735</v>
      </c>
      <c r="C6308">
        <v>88.6</v>
      </c>
      <c r="D6308">
        <v>88.9</v>
      </c>
      <c r="E6308">
        <v>86.9</v>
      </c>
      <c r="F6308">
        <v>87.1</v>
      </c>
      <c r="G6308">
        <v>2852199</v>
      </c>
      <c r="H6308">
        <v>87.633300000000006</v>
      </c>
    </row>
    <row r="6309" spans="1:8" x14ac:dyDescent="0.3">
      <c r="A6309" t="s">
        <v>571</v>
      </c>
      <c r="B6309" t="s">
        <v>696</v>
      </c>
      <c r="C6309">
        <v>335</v>
      </c>
      <c r="D6309">
        <v>343.5</v>
      </c>
      <c r="E6309">
        <v>326.75</v>
      </c>
      <c r="F6309">
        <v>337</v>
      </c>
      <c r="G6309">
        <v>861632</v>
      </c>
      <c r="H6309">
        <v>335.75</v>
      </c>
    </row>
    <row r="6310" spans="1:8" x14ac:dyDescent="0.3">
      <c r="A6310" t="s">
        <v>571</v>
      </c>
      <c r="B6310" t="s">
        <v>697</v>
      </c>
      <c r="C6310">
        <v>340</v>
      </c>
      <c r="D6310">
        <v>357.25</v>
      </c>
      <c r="E6310">
        <v>338</v>
      </c>
      <c r="F6310">
        <v>343</v>
      </c>
      <c r="G6310">
        <v>933036</v>
      </c>
      <c r="H6310">
        <v>346.08330000000001</v>
      </c>
    </row>
    <row r="6311" spans="1:8" x14ac:dyDescent="0.3">
      <c r="A6311" t="s">
        <v>571</v>
      </c>
      <c r="B6311" t="s">
        <v>698</v>
      </c>
      <c r="C6311">
        <v>343</v>
      </c>
      <c r="D6311">
        <v>348.5</v>
      </c>
      <c r="E6311">
        <v>336.5</v>
      </c>
      <c r="F6311">
        <v>336.75</v>
      </c>
      <c r="G6311">
        <v>525986</v>
      </c>
      <c r="H6311">
        <v>340.58330000000001</v>
      </c>
    </row>
    <row r="6312" spans="1:8" x14ac:dyDescent="0.3">
      <c r="A6312" t="s">
        <v>571</v>
      </c>
      <c r="B6312" t="s">
        <v>699</v>
      </c>
      <c r="C6312">
        <v>338</v>
      </c>
      <c r="D6312">
        <v>342.5</v>
      </c>
      <c r="E6312">
        <v>327.5</v>
      </c>
      <c r="F6312">
        <v>340.25</v>
      </c>
      <c r="G6312">
        <v>1132348</v>
      </c>
      <c r="H6312">
        <v>336.75</v>
      </c>
    </row>
    <row r="6313" spans="1:8" x14ac:dyDescent="0.3">
      <c r="A6313" t="s">
        <v>571</v>
      </c>
      <c r="B6313" t="s">
        <v>700</v>
      </c>
      <c r="C6313">
        <v>341.25</v>
      </c>
      <c r="D6313">
        <v>342</v>
      </c>
      <c r="E6313">
        <v>330</v>
      </c>
      <c r="F6313">
        <v>330</v>
      </c>
      <c r="G6313">
        <v>403277</v>
      </c>
      <c r="H6313">
        <v>334</v>
      </c>
    </row>
    <row r="6314" spans="1:8" x14ac:dyDescent="0.3">
      <c r="A6314" t="s">
        <v>571</v>
      </c>
      <c r="B6314" t="s">
        <v>77</v>
      </c>
      <c r="C6314">
        <v>322.5</v>
      </c>
      <c r="D6314">
        <v>331</v>
      </c>
      <c r="E6314">
        <v>322.5</v>
      </c>
      <c r="F6314">
        <v>325.5</v>
      </c>
      <c r="G6314">
        <v>291206</v>
      </c>
      <c r="H6314">
        <v>326.33330000000001</v>
      </c>
    </row>
    <row r="6315" spans="1:8" x14ac:dyDescent="0.3">
      <c r="A6315" t="s">
        <v>571</v>
      </c>
      <c r="B6315" t="s">
        <v>701</v>
      </c>
      <c r="C6315">
        <v>327.5</v>
      </c>
      <c r="D6315">
        <v>337.25</v>
      </c>
      <c r="E6315">
        <v>326.25</v>
      </c>
      <c r="F6315">
        <v>327.75</v>
      </c>
      <c r="G6315">
        <v>428757</v>
      </c>
      <c r="H6315">
        <v>330.41669999999999</v>
      </c>
    </row>
    <row r="6316" spans="1:8" x14ac:dyDescent="0.3">
      <c r="A6316" t="s">
        <v>571</v>
      </c>
      <c r="B6316" t="s">
        <v>702</v>
      </c>
      <c r="C6316">
        <v>328.25</v>
      </c>
      <c r="D6316">
        <v>351.5</v>
      </c>
      <c r="E6316">
        <v>326.5</v>
      </c>
      <c r="F6316">
        <v>334.25</v>
      </c>
      <c r="G6316">
        <v>1074034</v>
      </c>
      <c r="H6316">
        <v>337.41669999999999</v>
      </c>
    </row>
    <row r="6317" spans="1:8" x14ac:dyDescent="0.3">
      <c r="A6317" t="s">
        <v>571</v>
      </c>
      <c r="B6317" t="s">
        <v>139</v>
      </c>
      <c r="C6317">
        <v>334.25</v>
      </c>
      <c r="D6317">
        <v>335.5</v>
      </c>
      <c r="E6317">
        <v>323.25</v>
      </c>
      <c r="F6317">
        <v>328.5</v>
      </c>
      <c r="G6317">
        <v>545556</v>
      </c>
      <c r="H6317">
        <v>329.08330000000001</v>
      </c>
    </row>
    <row r="6318" spans="1:8" x14ac:dyDescent="0.3">
      <c r="A6318" t="s">
        <v>571</v>
      </c>
      <c r="B6318" t="s">
        <v>156</v>
      </c>
      <c r="C6318">
        <v>329</v>
      </c>
      <c r="D6318">
        <v>329</v>
      </c>
      <c r="E6318">
        <v>312.25</v>
      </c>
      <c r="F6318">
        <v>312.25</v>
      </c>
      <c r="G6318">
        <v>416386</v>
      </c>
      <c r="H6318">
        <v>317.83330000000001</v>
      </c>
    </row>
    <row r="6319" spans="1:8" x14ac:dyDescent="0.3">
      <c r="A6319" t="s">
        <v>571</v>
      </c>
      <c r="B6319" t="s">
        <v>703</v>
      </c>
      <c r="C6319">
        <v>313.5</v>
      </c>
      <c r="D6319">
        <v>335</v>
      </c>
      <c r="E6319">
        <v>313.5</v>
      </c>
      <c r="F6319">
        <v>331.25</v>
      </c>
      <c r="G6319">
        <v>835962</v>
      </c>
      <c r="H6319">
        <v>326.58330000000001</v>
      </c>
    </row>
    <row r="6320" spans="1:8" x14ac:dyDescent="0.3">
      <c r="A6320" t="s">
        <v>571</v>
      </c>
      <c r="B6320" t="s">
        <v>223</v>
      </c>
      <c r="C6320">
        <v>330.75</v>
      </c>
      <c r="D6320">
        <v>335.5</v>
      </c>
      <c r="E6320">
        <v>328.5</v>
      </c>
      <c r="F6320">
        <v>329</v>
      </c>
      <c r="G6320">
        <v>519404</v>
      </c>
      <c r="H6320">
        <v>331</v>
      </c>
    </row>
    <row r="6321" spans="1:8" x14ac:dyDescent="0.3">
      <c r="A6321" t="s">
        <v>571</v>
      </c>
      <c r="B6321" t="s">
        <v>228</v>
      </c>
      <c r="C6321">
        <v>328.25</v>
      </c>
      <c r="D6321">
        <v>334.5</v>
      </c>
      <c r="E6321">
        <v>326.5</v>
      </c>
      <c r="F6321">
        <v>330.75</v>
      </c>
      <c r="G6321">
        <v>399461</v>
      </c>
      <c r="H6321">
        <v>330.58330000000001</v>
      </c>
    </row>
    <row r="6322" spans="1:8" x14ac:dyDescent="0.3">
      <c r="A6322" t="s">
        <v>571</v>
      </c>
      <c r="B6322" t="s">
        <v>704</v>
      </c>
      <c r="C6322">
        <v>331.25</v>
      </c>
      <c r="D6322">
        <v>343.25</v>
      </c>
      <c r="E6322">
        <v>331.25</v>
      </c>
      <c r="F6322">
        <v>341</v>
      </c>
      <c r="G6322">
        <v>717130</v>
      </c>
      <c r="H6322">
        <v>338.5</v>
      </c>
    </row>
    <row r="6323" spans="1:8" x14ac:dyDescent="0.3">
      <c r="A6323" t="s">
        <v>571</v>
      </c>
      <c r="B6323" t="s">
        <v>705</v>
      </c>
      <c r="C6323">
        <v>342</v>
      </c>
      <c r="D6323">
        <v>347.5</v>
      </c>
      <c r="E6323">
        <v>339.5</v>
      </c>
      <c r="F6323">
        <v>344</v>
      </c>
      <c r="G6323">
        <v>542544</v>
      </c>
      <c r="H6323">
        <v>343.66669999999999</v>
      </c>
    </row>
    <row r="6324" spans="1:8" x14ac:dyDescent="0.3">
      <c r="A6324" t="s">
        <v>571</v>
      </c>
      <c r="B6324" t="s">
        <v>706</v>
      </c>
      <c r="C6324">
        <v>346</v>
      </c>
      <c r="D6324">
        <v>352.25</v>
      </c>
      <c r="E6324">
        <v>341</v>
      </c>
      <c r="F6324">
        <v>345.5</v>
      </c>
      <c r="G6324">
        <v>840950</v>
      </c>
      <c r="H6324">
        <v>346.25</v>
      </c>
    </row>
    <row r="6325" spans="1:8" x14ac:dyDescent="0.3">
      <c r="A6325" t="s">
        <v>571</v>
      </c>
      <c r="B6325" t="s">
        <v>265</v>
      </c>
      <c r="C6325">
        <v>346</v>
      </c>
      <c r="D6325">
        <v>355.25</v>
      </c>
      <c r="E6325">
        <v>344.75</v>
      </c>
      <c r="F6325">
        <v>346.5</v>
      </c>
      <c r="G6325">
        <v>907614</v>
      </c>
      <c r="H6325">
        <v>348.83330000000001</v>
      </c>
    </row>
    <row r="6326" spans="1:8" x14ac:dyDescent="0.3">
      <c r="A6326" t="s">
        <v>571</v>
      </c>
      <c r="B6326" t="s">
        <v>707</v>
      </c>
      <c r="C6326">
        <v>346.75</v>
      </c>
      <c r="D6326">
        <v>347.25</v>
      </c>
      <c r="E6326">
        <v>328.25</v>
      </c>
      <c r="F6326">
        <v>328.25</v>
      </c>
      <c r="G6326">
        <v>884487</v>
      </c>
      <c r="H6326">
        <v>334.58330000000001</v>
      </c>
    </row>
    <row r="6327" spans="1:8" x14ac:dyDescent="0.3">
      <c r="A6327" t="s">
        <v>571</v>
      </c>
      <c r="B6327" t="s">
        <v>271</v>
      </c>
      <c r="C6327">
        <v>329.5</v>
      </c>
      <c r="D6327">
        <v>331.5</v>
      </c>
      <c r="E6327">
        <v>301.5</v>
      </c>
      <c r="F6327">
        <v>303.75</v>
      </c>
      <c r="G6327">
        <v>724517</v>
      </c>
      <c r="H6327">
        <v>312.25</v>
      </c>
    </row>
    <row r="6328" spans="1:8" x14ac:dyDescent="0.3">
      <c r="A6328" t="s">
        <v>571</v>
      </c>
      <c r="B6328" t="s">
        <v>708</v>
      </c>
      <c r="C6328">
        <v>304.75</v>
      </c>
      <c r="D6328">
        <v>310.5</v>
      </c>
      <c r="E6328">
        <v>302</v>
      </c>
      <c r="F6328">
        <v>305.5</v>
      </c>
      <c r="G6328">
        <v>409280</v>
      </c>
      <c r="H6328">
        <v>306</v>
      </c>
    </row>
    <row r="6329" spans="1:8" x14ac:dyDescent="0.3">
      <c r="A6329" t="s">
        <v>571</v>
      </c>
      <c r="B6329" t="s">
        <v>709</v>
      </c>
      <c r="C6329">
        <v>308</v>
      </c>
      <c r="D6329">
        <v>311.75</v>
      </c>
      <c r="E6329">
        <v>303.25</v>
      </c>
      <c r="F6329">
        <v>304</v>
      </c>
      <c r="G6329">
        <v>451451</v>
      </c>
      <c r="H6329">
        <v>306.33330000000001</v>
      </c>
    </row>
    <row r="6330" spans="1:8" x14ac:dyDescent="0.3">
      <c r="A6330" t="s">
        <v>571</v>
      </c>
      <c r="B6330" t="s">
        <v>283</v>
      </c>
      <c r="C6330">
        <v>304</v>
      </c>
      <c r="D6330">
        <v>304</v>
      </c>
      <c r="E6330">
        <v>295</v>
      </c>
      <c r="F6330">
        <v>296.5</v>
      </c>
      <c r="G6330">
        <v>312878</v>
      </c>
      <c r="H6330">
        <v>298.5</v>
      </c>
    </row>
    <row r="6331" spans="1:8" x14ac:dyDescent="0.3">
      <c r="A6331" t="s">
        <v>571</v>
      </c>
      <c r="B6331" t="s">
        <v>290</v>
      </c>
      <c r="C6331">
        <v>296</v>
      </c>
      <c r="D6331">
        <v>300.25</v>
      </c>
      <c r="E6331">
        <v>289.75</v>
      </c>
      <c r="F6331">
        <v>296.75</v>
      </c>
      <c r="G6331">
        <v>390349</v>
      </c>
      <c r="H6331">
        <v>295.58330000000001</v>
      </c>
    </row>
    <row r="6332" spans="1:8" x14ac:dyDescent="0.3">
      <c r="A6332" t="s">
        <v>571</v>
      </c>
      <c r="B6332" t="s">
        <v>710</v>
      </c>
      <c r="C6332">
        <v>297.75</v>
      </c>
      <c r="D6332">
        <v>301.5</v>
      </c>
      <c r="E6332">
        <v>294.25</v>
      </c>
      <c r="F6332">
        <v>298</v>
      </c>
      <c r="G6332">
        <v>288296</v>
      </c>
      <c r="H6332">
        <v>297.91669999999999</v>
      </c>
    </row>
    <row r="6333" spans="1:8" x14ac:dyDescent="0.3">
      <c r="A6333" t="s">
        <v>571</v>
      </c>
      <c r="B6333" t="s">
        <v>512</v>
      </c>
      <c r="C6333">
        <v>297.75</v>
      </c>
      <c r="D6333">
        <v>305</v>
      </c>
      <c r="E6333">
        <v>289.25</v>
      </c>
      <c r="F6333">
        <v>290</v>
      </c>
      <c r="G6333">
        <v>362608</v>
      </c>
      <c r="H6333">
        <v>294.75</v>
      </c>
    </row>
    <row r="6334" spans="1:8" x14ac:dyDescent="0.3">
      <c r="A6334" t="s">
        <v>571</v>
      </c>
      <c r="B6334" t="s">
        <v>91</v>
      </c>
      <c r="C6334">
        <v>265</v>
      </c>
      <c r="D6334">
        <v>284</v>
      </c>
      <c r="E6334">
        <v>265</v>
      </c>
      <c r="F6334">
        <v>283</v>
      </c>
      <c r="G6334">
        <v>411621</v>
      </c>
      <c r="H6334">
        <v>277.33330000000001</v>
      </c>
    </row>
    <row r="6335" spans="1:8" x14ac:dyDescent="0.3">
      <c r="A6335" t="s">
        <v>571</v>
      </c>
      <c r="B6335" t="s">
        <v>93</v>
      </c>
      <c r="C6335">
        <v>281.75</v>
      </c>
      <c r="D6335">
        <v>290</v>
      </c>
      <c r="E6335">
        <v>279.5</v>
      </c>
      <c r="F6335">
        <v>283</v>
      </c>
      <c r="G6335">
        <v>282996</v>
      </c>
      <c r="H6335">
        <v>284.16669999999999</v>
      </c>
    </row>
    <row r="6336" spans="1:8" x14ac:dyDescent="0.3">
      <c r="A6336" t="s">
        <v>571</v>
      </c>
      <c r="B6336" t="s">
        <v>711</v>
      </c>
      <c r="C6336">
        <v>285</v>
      </c>
      <c r="D6336">
        <v>288</v>
      </c>
      <c r="E6336">
        <v>279.75</v>
      </c>
      <c r="F6336">
        <v>281</v>
      </c>
      <c r="G6336">
        <v>227726</v>
      </c>
      <c r="H6336">
        <v>282.91669999999999</v>
      </c>
    </row>
    <row r="6337" spans="1:8" x14ac:dyDescent="0.3">
      <c r="A6337" t="s">
        <v>571</v>
      </c>
      <c r="B6337" t="s">
        <v>712</v>
      </c>
      <c r="C6337">
        <v>283</v>
      </c>
      <c r="D6337">
        <v>292.25</v>
      </c>
      <c r="E6337">
        <v>279.75</v>
      </c>
      <c r="F6337">
        <v>280.5</v>
      </c>
      <c r="G6337">
        <v>196856</v>
      </c>
      <c r="H6337">
        <v>284.16669999999999</v>
      </c>
    </row>
    <row r="6338" spans="1:8" x14ac:dyDescent="0.3">
      <c r="A6338" t="s">
        <v>571</v>
      </c>
      <c r="B6338" t="s">
        <v>162</v>
      </c>
      <c r="C6338">
        <v>282</v>
      </c>
      <c r="D6338">
        <v>284</v>
      </c>
      <c r="E6338">
        <v>276.75</v>
      </c>
      <c r="F6338">
        <v>281.75</v>
      </c>
      <c r="G6338">
        <v>139042</v>
      </c>
      <c r="H6338">
        <v>280.83330000000001</v>
      </c>
    </row>
    <row r="6339" spans="1:8" x14ac:dyDescent="0.3">
      <c r="A6339" t="s">
        <v>571</v>
      </c>
      <c r="B6339" t="s">
        <v>220</v>
      </c>
      <c r="C6339">
        <v>279.5</v>
      </c>
      <c r="D6339">
        <v>287</v>
      </c>
      <c r="E6339">
        <v>271.25</v>
      </c>
      <c r="F6339">
        <v>287</v>
      </c>
      <c r="G6339">
        <v>249776</v>
      </c>
      <c r="H6339">
        <v>281.75</v>
      </c>
    </row>
    <row r="6340" spans="1:8" x14ac:dyDescent="0.3">
      <c r="A6340" t="s">
        <v>571</v>
      </c>
      <c r="B6340" t="s">
        <v>713</v>
      </c>
      <c r="C6340">
        <v>295.25</v>
      </c>
      <c r="D6340">
        <v>295.25</v>
      </c>
      <c r="E6340">
        <v>286</v>
      </c>
      <c r="F6340">
        <v>289.75</v>
      </c>
      <c r="G6340">
        <v>552746</v>
      </c>
      <c r="H6340">
        <v>290.33330000000001</v>
      </c>
    </row>
    <row r="6341" spans="1:8" x14ac:dyDescent="0.3">
      <c r="A6341" t="s">
        <v>571</v>
      </c>
      <c r="B6341" t="s">
        <v>714</v>
      </c>
      <c r="C6341">
        <v>289.75</v>
      </c>
      <c r="D6341">
        <v>292.75</v>
      </c>
      <c r="E6341">
        <v>286.5</v>
      </c>
      <c r="F6341">
        <v>290</v>
      </c>
      <c r="G6341">
        <v>285495</v>
      </c>
      <c r="H6341">
        <v>289.75</v>
      </c>
    </row>
    <row r="6342" spans="1:8" x14ac:dyDescent="0.3">
      <c r="A6342" t="s">
        <v>571</v>
      </c>
      <c r="B6342" t="s">
        <v>715</v>
      </c>
      <c r="C6342">
        <v>291</v>
      </c>
      <c r="D6342">
        <v>303</v>
      </c>
      <c r="E6342">
        <v>288.75</v>
      </c>
      <c r="F6342">
        <v>300</v>
      </c>
      <c r="G6342">
        <v>412094</v>
      </c>
      <c r="H6342">
        <v>297.25</v>
      </c>
    </row>
    <row r="6343" spans="1:8" x14ac:dyDescent="0.3">
      <c r="A6343" t="s">
        <v>571</v>
      </c>
      <c r="B6343" t="s">
        <v>235</v>
      </c>
      <c r="C6343">
        <v>300.5</v>
      </c>
      <c r="D6343">
        <v>301</v>
      </c>
      <c r="E6343">
        <v>293</v>
      </c>
      <c r="F6343">
        <v>298</v>
      </c>
      <c r="G6343">
        <v>352485</v>
      </c>
      <c r="H6343">
        <v>297.33330000000001</v>
      </c>
    </row>
    <row r="6344" spans="1:8" x14ac:dyDescent="0.3">
      <c r="A6344" t="s">
        <v>571</v>
      </c>
      <c r="B6344" t="s">
        <v>259</v>
      </c>
      <c r="C6344">
        <v>298.25</v>
      </c>
      <c r="D6344">
        <v>301.75</v>
      </c>
      <c r="E6344">
        <v>291.25</v>
      </c>
      <c r="F6344">
        <v>291.5</v>
      </c>
      <c r="G6344">
        <v>204622</v>
      </c>
      <c r="H6344">
        <v>294.83330000000001</v>
      </c>
    </row>
    <row r="6345" spans="1:8" x14ac:dyDescent="0.3">
      <c r="A6345" t="s">
        <v>571</v>
      </c>
      <c r="B6345" t="s">
        <v>716</v>
      </c>
      <c r="C6345">
        <v>292</v>
      </c>
      <c r="D6345">
        <v>296</v>
      </c>
      <c r="E6345">
        <v>291</v>
      </c>
      <c r="F6345">
        <v>295</v>
      </c>
      <c r="G6345">
        <v>264062</v>
      </c>
      <c r="H6345">
        <v>294</v>
      </c>
    </row>
    <row r="6346" spans="1:8" x14ac:dyDescent="0.3">
      <c r="A6346" t="s">
        <v>571</v>
      </c>
      <c r="B6346" t="s">
        <v>269</v>
      </c>
      <c r="C6346">
        <v>295.5</v>
      </c>
      <c r="D6346">
        <v>308</v>
      </c>
      <c r="E6346">
        <v>295.5</v>
      </c>
      <c r="F6346">
        <v>302.5</v>
      </c>
      <c r="G6346">
        <v>548883</v>
      </c>
      <c r="H6346">
        <v>302</v>
      </c>
    </row>
    <row r="6347" spans="1:8" x14ac:dyDescent="0.3">
      <c r="A6347" t="s">
        <v>571</v>
      </c>
      <c r="B6347" t="s">
        <v>282</v>
      </c>
      <c r="C6347">
        <v>300.75</v>
      </c>
      <c r="D6347">
        <v>302.25</v>
      </c>
      <c r="E6347">
        <v>292.25</v>
      </c>
      <c r="F6347">
        <v>295.25</v>
      </c>
      <c r="G6347">
        <v>294431</v>
      </c>
      <c r="H6347">
        <v>296.58330000000001</v>
      </c>
    </row>
    <row r="6348" spans="1:8" x14ac:dyDescent="0.3">
      <c r="A6348" t="s">
        <v>571</v>
      </c>
      <c r="B6348" t="s">
        <v>717</v>
      </c>
      <c r="C6348">
        <v>301.5</v>
      </c>
      <c r="D6348">
        <v>303</v>
      </c>
      <c r="E6348">
        <v>283.5</v>
      </c>
      <c r="F6348">
        <v>297</v>
      </c>
      <c r="G6348">
        <v>636910</v>
      </c>
      <c r="H6348">
        <v>294.5</v>
      </c>
    </row>
    <row r="6349" spans="1:8" x14ac:dyDescent="0.3">
      <c r="A6349" t="s">
        <v>571</v>
      </c>
      <c r="B6349" t="s">
        <v>285</v>
      </c>
      <c r="C6349">
        <v>297</v>
      </c>
      <c r="D6349">
        <v>301.75</v>
      </c>
      <c r="E6349">
        <v>289.5</v>
      </c>
      <c r="F6349">
        <v>293.75</v>
      </c>
      <c r="G6349">
        <v>376206</v>
      </c>
      <c r="H6349">
        <v>295</v>
      </c>
    </row>
    <row r="6350" spans="1:8" x14ac:dyDescent="0.3">
      <c r="A6350" t="s">
        <v>571</v>
      </c>
      <c r="B6350" t="s">
        <v>718</v>
      </c>
      <c r="C6350">
        <v>299.75</v>
      </c>
      <c r="D6350">
        <v>299.75</v>
      </c>
      <c r="E6350">
        <v>287</v>
      </c>
      <c r="F6350">
        <v>287</v>
      </c>
      <c r="G6350">
        <v>342936</v>
      </c>
      <c r="H6350">
        <v>291.25</v>
      </c>
    </row>
    <row r="6351" spans="1:8" x14ac:dyDescent="0.3">
      <c r="A6351" t="s">
        <v>571</v>
      </c>
      <c r="B6351" t="s">
        <v>291</v>
      </c>
      <c r="C6351">
        <v>287.5</v>
      </c>
      <c r="D6351">
        <v>293.5</v>
      </c>
      <c r="E6351">
        <v>282</v>
      </c>
      <c r="F6351">
        <v>288</v>
      </c>
      <c r="G6351">
        <v>463492</v>
      </c>
      <c r="H6351">
        <v>287.83330000000001</v>
      </c>
    </row>
    <row r="6352" spans="1:8" x14ac:dyDescent="0.3">
      <c r="A6352" t="s">
        <v>571</v>
      </c>
      <c r="B6352" t="s">
        <v>295</v>
      </c>
      <c r="C6352">
        <v>289.75</v>
      </c>
      <c r="D6352">
        <v>289.75</v>
      </c>
      <c r="E6352">
        <v>277</v>
      </c>
      <c r="F6352">
        <v>278.25</v>
      </c>
      <c r="G6352">
        <v>239224</v>
      </c>
      <c r="H6352">
        <v>281.66669999999999</v>
      </c>
    </row>
    <row r="6353" spans="1:8" x14ac:dyDescent="0.3">
      <c r="A6353" t="s">
        <v>571</v>
      </c>
      <c r="B6353" t="s">
        <v>298</v>
      </c>
      <c r="C6353">
        <v>280</v>
      </c>
      <c r="D6353">
        <v>285.75</v>
      </c>
      <c r="E6353">
        <v>275.5</v>
      </c>
      <c r="F6353">
        <v>279</v>
      </c>
      <c r="G6353">
        <v>225244</v>
      </c>
      <c r="H6353">
        <v>280.08330000000001</v>
      </c>
    </row>
    <row r="6354" spans="1:8" x14ac:dyDescent="0.3">
      <c r="A6354" t="s">
        <v>571</v>
      </c>
      <c r="B6354" t="s">
        <v>719</v>
      </c>
      <c r="C6354">
        <v>279.25</v>
      </c>
      <c r="D6354">
        <v>306.75</v>
      </c>
      <c r="E6354">
        <v>279.25</v>
      </c>
      <c r="F6354">
        <v>306.75</v>
      </c>
      <c r="G6354">
        <v>1497774</v>
      </c>
      <c r="H6354">
        <v>297.58330000000001</v>
      </c>
    </row>
    <row r="6355" spans="1:8" x14ac:dyDescent="0.3">
      <c r="A6355" t="s">
        <v>571</v>
      </c>
      <c r="B6355" t="s">
        <v>720</v>
      </c>
      <c r="C6355">
        <v>310</v>
      </c>
      <c r="D6355">
        <v>337.25</v>
      </c>
      <c r="E6355">
        <v>302</v>
      </c>
      <c r="F6355">
        <v>337.25</v>
      </c>
      <c r="G6355">
        <v>3004922</v>
      </c>
      <c r="H6355">
        <v>325.5</v>
      </c>
    </row>
    <row r="6356" spans="1:8" x14ac:dyDescent="0.3">
      <c r="A6356" t="s">
        <v>571</v>
      </c>
      <c r="B6356" t="s">
        <v>721</v>
      </c>
      <c r="C6356">
        <v>337.5</v>
      </c>
      <c r="D6356">
        <v>353</v>
      </c>
      <c r="E6356">
        <v>336</v>
      </c>
      <c r="F6356">
        <v>341.25</v>
      </c>
      <c r="G6356">
        <v>1181546</v>
      </c>
      <c r="H6356">
        <v>343.41669999999999</v>
      </c>
    </row>
    <row r="6357" spans="1:8" x14ac:dyDescent="0.3">
      <c r="A6357" t="s">
        <v>571</v>
      </c>
      <c r="B6357" t="s">
        <v>96</v>
      </c>
      <c r="C6357">
        <v>343</v>
      </c>
      <c r="D6357">
        <v>343</v>
      </c>
      <c r="E6357">
        <v>326.5</v>
      </c>
      <c r="F6357">
        <v>326.75</v>
      </c>
      <c r="G6357">
        <v>672804</v>
      </c>
      <c r="H6357">
        <v>332.08330000000001</v>
      </c>
    </row>
    <row r="6358" spans="1:8" x14ac:dyDescent="0.3">
      <c r="A6358" t="s">
        <v>571</v>
      </c>
      <c r="B6358" t="s">
        <v>722</v>
      </c>
      <c r="C6358">
        <v>326.75</v>
      </c>
      <c r="D6358">
        <v>334.5</v>
      </c>
      <c r="E6358">
        <v>324</v>
      </c>
      <c r="F6358">
        <v>333.25</v>
      </c>
      <c r="G6358">
        <v>530097</v>
      </c>
      <c r="H6358">
        <v>330.58330000000001</v>
      </c>
    </row>
    <row r="6359" spans="1:8" x14ac:dyDescent="0.3">
      <c r="A6359" t="s">
        <v>571</v>
      </c>
      <c r="B6359" t="s">
        <v>164</v>
      </c>
      <c r="C6359">
        <v>334.25</v>
      </c>
      <c r="D6359">
        <v>338.25</v>
      </c>
      <c r="E6359">
        <v>325</v>
      </c>
      <c r="F6359">
        <v>325</v>
      </c>
      <c r="G6359">
        <v>511686</v>
      </c>
      <c r="H6359">
        <v>329.41669999999999</v>
      </c>
    </row>
    <row r="6360" spans="1:8" x14ac:dyDescent="0.3">
      <c r="A6360" t="s">
        <v>571</v>
      </c>
      <c r="B6360" t="s">
        <v>723</v>
      </c>
      <c r="C6360">
        <v>337.5</v>
      </c>
      <c r="D6360">
        <v>357.5</v>
      </c>
      <c r="E6360">
        <v>332.25</v>
      </c>
      <c r="F6360">
        <v>357.5</v>
      </c>
      <c r="G6360">
        <v>993171</v>
      </c>
      <c r="H6360">
        <v>349.08330000000001</v>
      </c>
    </row>
    <row r="6361" spans="1:8" x14ac:dyDescent="0.3">
      <c r="A6361" t="s">
        <v>571</v>
      </c>
      <c r="B6361" t="s">
        <v>724</v>
      </c>
      <c r="C6361">
        <v>361</v>
      </c>
      <c r="D6361">
        <v>376.75</v>
      </c>
      <c r="E6361">
        <v>348.5</v>
      </c>
      <c r="F6361">
        <v>360</v>
      </c>
      <c r="G6361">
        <v>1057008</v>
      </c>
      <c r="H6361">
        <v>361.75</v>
      </c>
    </row>
    <row r="6362" spans="1:8" x14ac:dyDescent="0.3">
      <c r="A6362" t="s">
        <v>571</v>
      </c>
      <c r="B6362" t="s">
        <v>725</v>
      </c>
      <c r="C6362">
        <v>360.75</v>
      </c>
      <c r="D6362">
        <v>372.75</v>
      </c>
      <c r="E6362">
        <v>360.75</v>
      </c>
      <c r="F6362">
        <v>368.5</v>
      </c>
      <c r="G6362">
        <v>462599</v>
      </c>
      <c r="H6362">
        <v>367.33330000000001</v>
      </c>
    </row>
    <row r="6363" spans="1:8" x14ac:dyDescent="0.3">
      <c r="A6363" t="s">
        <v>571</v>
      </c>
      <c r="B6363" t="s">
        <v>242</v>
      </c>
      <c r="C6363">
        <v>359.5</v>
      </c>
      <c r="D6363">
        <v>376</v>
      </c>
      <c r="E6363">
        <v>357.25</v>
      </c>
      <c r="F6363">
        <v>370</v>
      </c>
      <c r="G6363">
        <v>500176</v>
      </c>
      <c r="H6363">
        <v>367.75</v>
      </c>
    </row>
    <row r="6364" spans="1:8" x14ac:dyDescent="0.3">
      <c r="A6364" t="s">
        <v>571</v>
      </c>
      <c r="B6364" t="s">
        <v>726</v>
      </c>
      <c r="C6364">
        <v>373.25</v>
      </c>
      <c r="D6364">
        <v>375.25</v>
      </c>
      <c r="E6364">
        <v>333.5</v>
      </c>
      <c r="F6364">
        <v>342.5</v>
      </c>
      <c r="G6364">
        <v>1644598</v>
      </c>
      <c r="H6364">
        <v>350.41669999999999</v>
      </c>
    </row>
    <row r="6365" spans="1:8" x14ac:dyDescent="0.3">
      <c r="A6365" t="s">
        <v>571</v>
      </c>
      <c r="B6365" t="s">
        <v>727</v>
      </c>
      <c r="C6365">
        <v>344.5</v>
      </c>
      <c r="D6365">
        <v>357.75</v>
      </c>
      <c r="E6365">
        <v>340.25</v>
      </c>
      <c r="F6365">
        <v>353.5</v>
      </c>
      <c r="G6365">
        <v>1120982</v>
      </c>
      <c r="H6365">
        <v>350.5</v>
      </c>
    </row>
    <row r="6366" spans="1:8" x14ac:dyDescent="0.3">
      <c r="A6366" t="s">
        <v>571</v>
      </c>
      <c r="B6366" t="s">
        <v>728</v>
      </c>
      <c r="C6366">
        <v>357</v>
      </c>
      <c r="D6366">
        <v>368.5</v>
      </c>
      <c r="E6366">
        <v>354.5</v>
      </c>
      <c r="F6366">
        <v>364.5</v>
      </c>
      <c r="G6366">
        <v>953335</v>
      </c>
      <c r="H6366">
        <v>362.5</v>
      </c>
    </row>
    <row r="6367" spans="1:8" x14ac:dyDescent="0.3">
      <c r="A6367" t="s">
        <v>571</v>
      </c>
      <c r="B6367" t="s">
        <v>729</v>
      </c>
      <c r="C6367">
        <v>364.75</v>
      </c>
      <c r="D6367">
        <v>368</v>
      </c>
      <c r="E6367">
        <v>355</v>
      </c>
      <c r="F6367">
        <v>365</v>
      </c>
      <c r="G6367">
        <v>576058</v>
      </c>
      <c r="H6367">
        <v>362.66669999999999</v>
      </c>
    </row>
    <row r="6368" spans="1:8" x14ac:dyDescent="0.3">
      <c r="A6368" t="s">
        <v>571</v>
      </c>
      <c r="B6368" t="s">
        <v>730</v>
      </c>
      <c r="C6368">
        <v>362</v>
      </c>
      <c r="D6368">
        <v>385</v>
      </c>
      <c r="E6368">
        <v>359</v>
      </c>
      <c r="F6368">
        <v>377</v>
      </c>
      <c r="G6368">
        <v>806123</v>
      </c>
      <c r="H6368">
        <v>373.66669999999999</v>
      </c>
    </row>
    <row r="6369" spans="1:8" x14ac:dyDescent="0.3">
      <c r="A6369" t="s">
        <v>571</v>
      </c>
      <c r="B6369" t="s">
        <v>731</v>
      </c>
      <c r="C6369">
        <v>377.5</v>
      </c>
      <c r="D6369">
        <v>378.5</v>
      </c>
      <c r="E6369">
        <v>362.5</v>
      </c>
      <c r="F6369">
        <v>362.5</v>
      </c>
      <c r="G6369">
        <v>402142</v>
      </c>
      <c r="H6369">
        <v>367.83330000000001</v>
      </c>
    </row>
    <row r="6370" spans="1:8" x14ac:dyDescent="0.3">
      <c r="A6370" t="s">
        <v>571</v>
      </c>
      <c r="B6370" t="s">
        <v>732</v>
      </c>
      <c r="C6370">
        <v>363</v>
      </c>
      <c r="D6370">
        <v>372.5</v>
      </c>
      <c r="E6370">
        <v>360.5</v>
      </c>
      <c r="F6370">
        <v>365</v>
      </c>
      <c r="G6370">
        <v>358293</v>
      </c>
      <c r="H6370">
        <v>366</v>
      </c>
    </row>
    <row r="6371" spans="1:8" x14ac:dyDescent="0.3">
      <c r="A6371" t="s">
        <v>571</v>
      </c>
      <c r="B6371" t="s">
        <v>733</v>
      </c>
      <c r="C6371">
        <v>365</v>
      </c>
      <c r="D6371">
        <v>384.5</v>
      </c>
      <c r="E6371">
        <v>364.25</v>
      </c>
      <c r="F6371">
        <v>377.5</v>
      </c>
      <c r="G6371">
        <v>644588</v>
      </c>
      <c r="H6371">
        <v>375.41669999999999</v>
      </c>
    </row>
    <row r="6372" spans="1:8" x14ac:dyDescent="0.3">
      <c r="A6372" t="s">
        <v>571</v>
      </c>
      <c r="B6372" t="s">
        <v>734</v>
      </c>
      <c r="C6372">
        <v>378</v>
      </c>
      <c r="D6372">
        <v>390</v>
      </c>
      <c r="E6372">
        <v>373.25</v>
      </c>
      <c r="F6372">
        <v>386.5</v>
      </c>
      <c r="G6372">
        <v>490209</v>
      </c>
      <c r="H6372">
        <v>383.25</v>
      </c>
    </row>
    <row r="6373" spans="1:8" x14ac:dyDescent="0.3">
      <c r="A6373" t="s">
        <v>571</v>
      </c>
      <c r="B6373" t="s">
        <v>735</v>
      </c>
      <c r="C6373">
        <v>386.5</v>
      </c>
      <c r="D6373">
        <v>393</v>
      </c>
      <c r="E6373">
        <v>382.25</v>
      </c>
      <c r="F6373">
        <v>382.25</v>
      </c>
      <c r="G6373">
        <v>211174</v>
      </c>
      <c r="H6373">
        <v>385.83330000000001</v>
      </c>
    </row>
    <row r="6374" spans="1:8" x14ac:dyDescent="0.3">
      <c r="A6374" t="s">
        <v>222</v>
      </c>
      <c r="B6374" t="s">
        <v>696</v>
      </c>
      <c r="C6374">
        <v>9</v>
      </c>
      <c r="D6374">
        <v>9.49</v>
      </c>
      <c r="E6374">
        <v>8.7899999999999991</v>
      </c>
      <c r="F6374">
        <v>9.1199999999999992</v>
      </c>
      <c r="G6374">
        <v>25194240</v>
      </c>
      <c r="H6374">
        <v>9.1333000000000002</v>
      </c>
    </row>
    <row r="6375" spans="1:8" x14ac:dyDescent="0.3">
      <c r="A6375" t="s">
        <v>222</v>
      </c>
      <c r="B6375" t="s">
        <v>697</v>
      </c>
      <c r="C6375">
        <v>9.17</v>
      </c>
      <c r="D6375">
        <v>9.5</v>
      </c>
      <c r="E6375">
        <v>9</v>
      </c>
      <c r="F6375">
        <v>9.4</v>
      </c>
      <c r="G6375">
        <v>28084450</v>
      </c>
      <c r="H6375">
        <v>9.3000000000000007</v>
      </c>
    </row>
    <row r="6376" spans="1:8" x14ac:dyDescent="0.3">
      <c r="A6376" t="s">
        <v>222</v>
      </c>
      <c r="B6376" t="s">
        <v>698</v>
      </c>
      <c r="C6376">
        <v>9.3800000000000008</v>
      </c>
      <c r="D6376">
        <v>9.8800000000000008</v>
      </c>
      <c r="E6376">
        <v>9.2799999999999994</v>
      </c>
      <c r="F6376">
        <v>9.35</v>
      </c>
      <c r="G6376">
        <v>24178330</v>
      </c>
      <c r="H6376">
        <v>9.5032999999999994</v>
      </c>
    </row>
    <row r="6377" spans="1:8" x14ac:dyDescent="0.3">
      <c r="A6377" t="s">
        <v>222</v>
      </c>
      <c r="B6377" t="s">
        <v>699</v>
      </c>
      <c r="C6377">
        <v>9.35</v>
      </c>
      <c r="D6377">
        <v>9.3800000000000008</v>
      </c>
      <c r="E6377">
        <v>8.86</v>
      </c>
      <c r="F6377">
        <v>9.26</v>
      </c>
      <c r="G6377">
        <v>21051020</v>
      </c>
      <c r="H6377">
        <v>9.1667000000000005</v>
      </c>
    </row>
    <row r="6378" spans="1:8" x14ac:dyDescent="0.3">
      <c r="A6378" t="s">
        <v>222</v>
      </c>
      <c r="B6378" t="s">
        <v>700</v>
      </c>
      <c r="C6378">
        <v>9.1</v>
      </c>
      <c r="D6378">
        <v>9.3800000000000008</v>
      </c>
      <c r="E6378">
        <v>8.92</v>
      </c>
      <c r="F6378">
        <v>9.16</v>
      </c>
      <c r="G6378">
        <v>10550830</v>
      </c>
      <c r="H6378">
        <v>9.1532999999999998</v>
      </c>
    </row>
    <row r="6379" spans="1:8" x14ac:dyDescent="0.3">
      <c r="A6379" t="s">
        <v>222</v>
      </c>
      <c r="B6379" t="s">
        <v>77</v>
      </c>
      <c r="C6379">
        <v>9.16</v>
      </c>
      <c r="D6379">
        <v>9.52</v>
      </c>
      <c r="E6379">
        <v>8.91</v>
      </c>
      <c r="F6379">
        <v>9.26</v>
      </c>
      <c r="G6379">
        <v>15305240</v>
      </c>
      <c r="H6379">
        <v>9.23</v>
      </c>
    </row>
    <row r="6380" spans="1:8" x14ac:dyDescent="0.3">
      <c r="A6380" t="s">
        <v>222</v>
      </c>
      <c r="B6380" t="s">
        <v>701</v>
      </c>
      <c r="C6380">
        <v>9.2100000000000009</v>
      </c>
      <c r="D6380">
        <v>9.32</v>
      </c>
      <c r="E6380">
        <v>8.9499999999999993</v>
      </c>
      <c r="F6380">
        <v>9.2100000000000009</v>
      </c>
      <c r="G6380">
        <v>17211540</v>
      </c>
      <c r="H6380">
        <v>9.16</v>
      </c>
    </row>
    <row r="6381" spans="1:8" x14ac:dyDescent="0.3">
      <c r="A6381" t="s">
        <v>222</v>
      </c>
      <c r="B6381" t="s">
        <v>702</v>
      </c>
      <c r="C6381">
        <v>9.24</v>
      </c>
      <c r="D6381">
        <v>9.39</v>
      </c>
      <c r="E6381">
        <v>9.02</v>
      </c>
      <c r="F6381">
        <v>9.1999999999999993</v>
      </c>
      <c r="G6381">
        <v>17648650</v>
      </c>
      <c r="H6381">
        <v>9.2033000000000005</v>
      </c>
    </row>
    <row r="6382" spans="1:8" x14ac:dyDescent="0.3">
      <c r="A6382" t="s">
        <v>222</v>
      </c>
      <c r="B6382" t="s">
        <v>139</v>
      </c>
      <c r="C6382">
        <v>9.08</v>
      </c>
      <c r="D6382">
        <v>9.2899999999999991</v>
      </c>
      <c r="E6382">
        <v>9.01</v>
      </c>
      <c r="F6382">
        <v>9.2899999999999991</v>
      </c>
      <c r="G6382">
        <v>10552810</v>
      </c>
      <c r="H6382">
        <v>9.1966999999999999</v>
      </c>
    </row>
    <row r="6383" spans="1:8" x14ac:dyDescent="0.3">
      <c r="A6383" t="s">
        <v>222</v>
      </c>
      <c r="B6383" t="s">
        <v>156</v>
      </c>
      <c r="C6383">
        <v>9.33</v>
      </c>
      <c r="D6383">
        <v>9.9700000000000006</v>
      </c>
      <c r="E6383">
        <v>9.15</v>
      </c>
      <c r="F6383">
        <v>9.6</v>
      </c>
      <c r="G6383">
        <v>35606880</v>
      </c>
      <c r="H6383">
        <v>9.5732999999999997</v>
      </c>
    </row>
    <row r="6384" spans="1:8" x14ac:dyDescent="0.3">
      <c r="A6384" t="s">
        <v>222</v>
      </c>
      <c r="B6384" t="s">
        <v>703</v>
      </c>
      <c r="C6384">
        <v>10</v>
      </c>
      <c r="D6384">
        <v>10.56</v>
      </c>
      <c r="E6384">
        <v>9.9</v>
      </c>
      <c r="F6384">
        <v>10.35</v>
      </c>
      <c r="G6384">
        <v>51608130</v>
      </c>
      <c r="H6384">
        <v>10.27</v>
      </c>
    </row>
    <row r="6385" spans="1:8" x14ac:dyDescent="0.3">
      <c r="A6385" t="s">
        <v>222</v>
      </c>
      <c r="B6385" t="s">
        <v>223</v>
      </c>
      <c r="C6385">
        <v>10.38</v>
      </c>
      <c r="D6385">
        <v>10.88</v>
      </c>
      <c r="E6385">
        <v>10.039999999999999</v>
      </c>
      <c r="F6385">
        <v>10.53</v>
      </c>
      <c r="G6385">
        <v>44725820</v>
      </c>
      <c r="H6385">
        <v>10.4833</v>
      </c>
    </row>
    <row r="6386" spans="1:8" x14ac:dyDescent="0.3">
      <c r="A6386" t="s">
        <v>222</v>
      </c>
      <c r="B6386" t="s">
        <v>228</v>
      </c>
      <c r="C6386">
        <v>10.53</v>
      </c>
      <c r="D6386">
        <v>11.4</v>
      </c>
      <c r="E6386">
        <v>10.3</v>
      </c>
      <c r="F6386">
        <v>10.6</v>
      </c>
      <c r="G6386">
        <v>43648120</v>
      </c>
      <c r="H6386">
        <v>10.7667</v>
      </c>
    </row>
    <row r="6387" spans="1:8" x14ac:dyDescent="0.3">
      <c r="A6387" t="s">
        <v>222</v>
      </c>
      <c r="B6387" t="s">
        <v>704</v>
      </c>
      <c r="C6387">
        <v>10.6</v>
      </c>
      <c r="D6387">
        <v>10.6</v>
      </c>
      <c r="E6387">
        <v>10.220000000000001</v>
      </c>
      <c r="F6387">
        <v>10.25</v>
      </c>
      <c r="G6387">
        <v>16970190</v>
      </c>
      <c r="H6387">
        <v>10.3567</v>
      </c>
    </row>
    <row r="6388" spans="1:8" x14ac:dyDescent="0.3">
      <c r="A6388" t="s">
        <v>222</v>
      </c>
      <c r="B6388" t="s">
        <v>705</v>
      </c>
      <c r="C6388">
        <v>10.33</v>
      </c>
      <c r="D6388">
        <v>10.64</v>
      </c>
      <c r="E6388">
        <v>10.119999999999999</v>
      </c>
      <c r="F6388">
        <v>10.52</v>
      </c>
      <c r="G6388">
        <v>16874660</v>
      </c>
      <c r="H6388">
        <v>10.4267</v>
      </c>
    </row>
    <row r="6389" spans="1:8" x14ac:dyDescent="0.3">
      <c r="A6389" t="s">
        <v>222</v>
      </c>
      <c r="B6389" t="s">
        <v>706</v>
      </c>
      <c r="C6389">
        <v>10.52</v>
      </c>
      <c r="D6389">
        <v>10.57</v>
      </c>
      <c r="E6389">
        <v>10.32</v>
      </c>
      <c r="F6389">
        <v>10.47</v>
      </c>
      <c r="G6389">
        <v>9073049</v>
      </c>
      <c r="H6389">
        <v>10.4533</v>
      </c>
    </row>
    <row r="6390" spans="1:8" x14ac:dyDescent="0.3">
      <c r="A6390" t="s">
        <v>222</v>
      </c>
      <c r="B6390" t="s">
        <v>265</v>
      </c>
      <c r="C6390">
        <v>10.47</v>
      </c>
      <c r="D6390">
        <v>10.73</v>
      </c>
      <c r="E6390">
        <v>10.36</v>
      </c>
      <c r="F6390">
        <v>10.73</v>
      </c>
      <c r="G6390">
        <v>10248230</v>
      </c>
      <c r="H6390">
        <v>10.6067</v>
      </c>
    </row>
    <row r="6391" spans="1:8" x14ac:dyDescent="0.3">
      <c r="A6391" t="s">
        <v>222</v>
      </c>
      <c r="B6391" t="s">
        <v>707</v>
      </c>
      <c r="C6391">
        <v>10.7</v>
      </c>
      <c r="D6391">
        <v>10.7</v>
      </c>
      <c r="E6391">
        <v>10.35</v>
      </c>
      <c r="F6391">
        <v>10.41</v>
      </c>
      <c r="G6391">
        <v>11098130</v>
      </c>
      <c r="H6391">
        <v>10.486700000000001</v>
      </c>
    </row>
    <row r="6392" spans="1:8" x14ac:dyDescent="0.3">
      <c r="A6392" t="s">
        <v>222</v>
      </c>
      <c r="B6392" t="s">
        <v>271</v>
      </c>
      <c r="C6392">
        <v>10.42</v>
      </c>
      <c r="D6392">
        <v>10.8</v>
      </c>
      <c r="E6392">
        <v>10.35</v>
      </c>
      <c r="F6392">
        <v>10.58</v>
      </c>
      <c r="G6392">
        <v>15095060</v>
      </c>
      <c r="H6392">
        <v>10.576700000000001</v>
      </c>
    </row>
    <row r="6393" spans="1:8" x14ac:dyDescent="0.3">
      <c r="A6393" t="s">
        <v>222</v>
      </c>
      <c r="B6393" t="s">
        <v>708</v>
      </c>
      <c r="C6393">
        <v>10.8</v>
      </c>
      <c r="D6393">
        <v>11.48</v>
      </c>
      <c r="E6393">
        <v>10.44</v>
      </c>
      <c r="F6393">
        <v>11.25</v>
      </c>
      <c r="G6393">
        <v>20855510</v>
      </c>
      <c r="H6393">
        <v>11.056699999999999</v>
      </c>
    </row>
    <row r="6394" spans="1:8" x14ac:dyDescent="0.3">
      <c r="A6394" t="s">
        <v>222</v>
      </c>
      <c r="B6394" t="s">
        <v>709</v>
      </c>
      <c r="C6394">
        <v>11.3</v>
      </c>
      <c r="D6394">
        <v>11.58</v>
      </c>
      <c r="E6394">
        <v>10.98</v>
      </c>
      <c r="F6394">
        <v>11.39</v>
      </c>
      <c r="G6394">
        <v>19229020</v>
      </c>
      <c r="H6394">
        <v>11.316700000000001</v>
      </c>
    </row>
    <row r="6395" spans="1:8" x14ac:dyDescent="0.3">
      <c r="A6395" t="s">
        <v>222</v>
      </c>
      <c r="B6395" t="s">
        <v>283</v>
      </c>
      <c r="C6395">
        <v>11.39</v>
      </c>
      <c r="D6395">
        <v>12.05</v>
      </c>
      <c r="E6395">
        <v>11.3</v>
      </c>
      <c r="F6395">
        <v>11.69</v>
      </c>
      <c r="G6395">
        <v>17347920</v>
      </c>
      <c r="H6395">
        <v>11.68</v>
      </c>
    </row>
    <row r="6396" spans="1:8" x14ac:dyDescent="0.3">
      <c r="A6396" t="s">
        <v>222</v>
      </c>
      <c r="B6396" t="s">
        <v>290</v>
      </c>
      <c r="C6396">
        <v>11.53</v>
      </c>
      <c r="D6396">
        <v>11.95</v>
      </c>
      <c r="E6396">
        <v>11.16</v>
      </c>
      <c r="F6396">
        <v>11.77</v>
      </c>
      <c r="G6396">
        <v>15931960</v>
      </c>
      <c r="H6396">
        <v>11.6267</v>
      </c>
    </row>
    <row r="6397" spans="1:8" x14ac:dyDescent="0.3">
      <c r="A6397" t="s">
        <v>222</v>
      </c>
      <c r="B6397" t="s">
        <v>710</v>
      </c>
      <c r="C6397">
        <v>11.54</v>
      </c>
      <c r="D6397">
        <v>11.98</v>
      </c>
      <c r="E6397">
        <v>11.51</v>
      </c>
      <c r="F6397">
        <v>11.77</v>
      </c>
      <c r="G6397">
        <v>7240759</v>
      </c>
      <c r="H6397">
        <v>11.753299999999999</v>
      </c>
    </row>
    <row r="6398" spans="1:8" x14ac:dyDescent="0.3">
      <c r="A6398" t="s">
        <v>222</v>
      </c>
      <c r="B6398" t="s">
        <v>512</v>
      </c>
      <c r="C6398">
        <v>11.78</v>
      </c>
      <c r="D6398">
        <v>12.94</v>
      </c>
      <c r="E6398">
        <v>11.73</v>
      </c>
      <c r="F6398">
        <v>12.75</v>
      </c>
      <c r="G6398">
        <v>27008400</v>
      </c>
      <c r="H6398">
        <v>12.4733</v>
      </c>
    </row>
    <row r="6399" spans="1:8" x14ac:dyDescent="0.3">
      <c r="A6399" t="s">
        <v>222</v>
      </c>
      <c r="B6399" t="s">
        <v>91</v>
      </c>
      <c r="C6399">
        <v>11.49</v>
      </c>
      <c r="D6399">
        <v>12.87</v>
      </c>
      <c r="E6399">
        <v>11.48</v>
      </c>
      <c r="F6399">
        <v>12.42</v>
      </c>
      <c r="G6399">
        <v>20811450</v>
      </c>
      <c r="H6399">
        <v>12.2567</v>
      </c>
    </row>
    <row r="6400" spans="1:8" x14ac:dyDescent="0.3">
      <c r="A6400" t="s">
        <v>222</v>
      </c>
      <c r="B6400" t="s">
        <v>93</v>
      </c>
      <c r="C6400">
        <v>12.42</v>
      </c>
      <c r="D6400">
        <v>13.66</v>
      </c>
      <c r="E6400">
        <v>12.28</v>
      </c>
      <c r="F6400">
        <v>13.66</v>
      </c>
      <c r="G6400">
        <v>18462280</v>
      </c>
      <c r="H6400">
        <v>13.2</v>
      </c>
    </row>
    <row r="6401" spans="1:8" x14ac:dyDescent="0.3">
      <c r="A6401" t="s">
        <v>222</v>
      </c>
      <c r="B6401" t="s">
        <v>711</v>
      </c>
      <c r="C6401">
        <v>14.88</v>
      </c>
      <c r="D6401">
        <v>15.02</v>
      </c>
      <c r="E6401">
        <v>14.42</v>
      </c>
      <c r="F6401">
        <v>15.02</v>
      </c>
      <c r="G6401">
        <v>15804140</v>
      </c>
      <c r="H6401">
        <v>14.82</v>
      </c>
    </row>
    <row r="6402" spans="1:8" x14ac:dyDescent="0.3">
      <c r="A6402" t="s">
        <v>222</v>
      </c>
      <c r="B6402" t="s">
        <v>712</v>
      </c>
      <c r="C6402">
        <v>14.85</v>
      </c>
      <c r="D6402">
        <v>16.489999999999998</v>
      </c>
      <c r="E6402">
        <v>14.11</v>
      </c>
      <c r="F6402">
        <v>15.84</v>
      </c>
      <c r="G6402">
        <v>66520790</v>
      </c>
      <c r="H6402">
        <v>15.48</v>
      </c>
    </row>
    <row r="6403" spans="1:8" x14ac:dyDescent="0.3">
      <c r="A6403" t="s">
        <v>222</v>
      </c>
      <c r="B6403" t="s">
        <v>162</v>
      </c>
      <c r="C6403">
        <v>15.5</v>
      </c>
      <c r="D6403">
        <v>16.38</v>
      </c>
      <c r="E6403">
        <v>14.26</v>
      </c>
      <c r="F6403">
        <v>14.26</v>
      </c>
      <c r="G6403">
        <v>34200640</v>
      </c>
      <c r="H6403">
        <v>14.966699999999999</v>
      </c>
    </row>
    <row r="6404" spans="1:8" x14ac:dyDescent="0.3">
      <c r="A6404" t="s">
        <v>222</v>
      </c>
      <c r="B6404" t="s">
        <v>220</v>
      </c>
      <c r="C6404">
        <v>12.99</v>
      </c>
      <c r="D6404">
        <v>13.59</v>
      </c>
      <c r="E6404">
        <v>12.84</v>
      </c>
      <c r="F6404">
        <v>13.17</v>
      </c>
      <c r="G6404">
        <v>47707500</v>
      </c>
      <c r="H6404">
        <v>13.2</v>
      </c>
    </row>
    <row r="6405" spans="1:8" x14ac:dyDescent="0.3">
      <c r="A6405" t="s">
        <v>222</v>
      </c>
      <c r="B6405" t="s">
        <v>713</v>
      </c>
      <c r="C6405">
        <v>13.5</v>
      </c>
      <c r="D6405">
        <v>14.48</v>
      </c>
      <c r="E6405">
        <v>13.21</v>
      </c>
      <c r="F6405">
        <v>14.48</v>
      </c>
      <c r="G6405">
        <v>23477050</v>
      </c>
      <c r="H6405">
        <v>14.056699999999999</v>
      </c>
    </row>
    <row r="6406" spans="1:8" x14ac:dyDescent="0.3">
      <c r="A6406" t="s">
        <v>222</v>
      </c>
      <c r="B6406" t="s">
        <v>714</v>
      </c>
      <c r="C6406">
        <v>14.81</v>
      </c>
      <c r="D6406">
        <v>15.16</v>
      </c>
      <c r="E6406">
        <v>13.36</v>
      </c>
      <c r="F6406">
        <v>13.9</v>
      </c>
      <c r="G6406">
        <v>30554820</v>
      </c>
      <c r="H6406">
        <v>14.14</v>
      </c>
    </row>
    <row r="6407" spans="1:8" x14ac:dyDescent="0.3">
      <c r="A6407" t="s">
        <v>222</v>
      </c>
      <c r="B6407" t="s">
        <v>715</v>
      </c>
      <c r="C6407">
        <v>13.89</v>
      </c>
      <c r="D6407">
        <v>14.45</v>
      </c>
      <c r="E6407">
        <v>13.66</v>
      </c>
      <c r="F6407">
        <v>14.23</v>
      </c>
      <c r="G6407">
        <v>18490610</v>
      </c>
      <c r="H6407">
        <v>14.113300000000001</v>
      </c>
    </row>
    <row r="6408" spans="1:8" x14ac:dyDescent="0.3">
      <c r="A6408" t="s">
        <v>222</v>
      </c>
      <c r="B6408" t="s">
        <v>235</v>
      </c>
      <c r="C6408">
        <v>14.06</v>
      </c>
      <c r="D6408">
        <v>15.08</v>
      </c>
      <c r="E6408">
        <v>14.06</v>
      </c>
      <c r="F6408">
        <v>14.53</v>
      </c>
      <c r="G6408">
        <v>19799790</v>
      </c>
      <c r="H6408">
        <v>14.556699999999999</v>
      </c>
    </row>
    <row r="6409" spans="1:8" x14ac:dyDescent="0.3">
      <c r="A6409" t="s">
        <v>222</v>
      </c>
      <c r="B6409" t="s">
        <v>259</v>
      </c>
      <c r="C6409">
        <v>14.53</v>
      </c>
      <c r="D6409">
        <v>15.22</v>
      </c>
      <c r="E6409">
        <v>13.88</v>
      </c>
      <c r="F6409">
        <v>14.08</v>
      </c>
      <c r="G6409">
        <v>21374080</v>
      </c>
      <c r="H6409">
        <v>14.3933</v>
      </c>
    </row>
    <row r="6410" spans="1:8" x14ac:dyDescent="0.3">
      <c r="A6410" t="s">
        <v>222</v>
      </c>
      <c r="B6410" t="s">
        <v>716</v>
      </c>
      <c r="C6410">
        <v>14.08</v>
      </c>
      <c r="D6410">
        <v>14.34</v>
      </c>
      <c r="E6410">
        <v>13.53</v>
      </c>
      <c r="F6410">
        <v>13.92</v>
      </c>
      <c r="G6410">
        <v>11802490</v>
      </c>
      <c r="H6410">
        <v>13.93</v>
      </c>
    </row>
    <row r="6411" spans="1:8" x14ac:dyDescent="0.3">
      <c r="A6411" t="s">
        <v>222</v>
      </c>
      <c r="B6411" t="s">
        <v>269</v>
      </c>
      <c r="C6411">
        <v>13.87</v>
      </c>
      <c r="D6411">
        <v>14.82</v>
      </c>
      <c r="E6411">
        <v>13.85</v>
      </c>
      <c r="F6411">
        <v>14.23</v>
      </c>
      <c r="G6411">
        <v>15350840</v>
      </c>
      <c r="H6411">
        <v>14.3</v>
      </c>
    </row>
    <row r="6412" spans="1:8" x14ac:dyDescent="0.3">
      <c r="A6412" t="s">
        <v>222</v>
      </c>
      <c r="B6412" t="s">
        <v>282</v>
      </c>
      <c r="C6412">
        <v>14.21</v>
      </c>
      <c r="D6412">
        <v>14.35</v>
      </c>
      <c r="E6412">
        <v>13.79</v>
      </c>
      <c r="F6412">
        <v>13.9</v>
      </c>
      <c r="G6412">
        <v>4581444</v>
      </c>
      <c r="H6412">
        <v>14.013299999999999</v>
      </c>
    </row>
    <row r="6413" spans="1:8" x14ac:dyDescent="0.3">
      <c r="A6413" t="s">
        <v>222</v>
      </c>
      <c r="B6413" t="s">
        <v>717</v>
      </c>
      <c r="C6413">
        <v>13.5</v>
      </c>
      <c r="D6413">
        <v>14.5</v>
      </c>
      <c r="E6413">
        <v>13.23</v>
      </c>
      <c r="F6413">
        <v>14.18</v>
      </c>
      <c r="G6413">
        <v>14449640</v>
      </c>
      <c r="H6413">
        <v>13.97</v>
      </c>
    </row>
    <row r="6414" spans="1:8" x14ac:dyDescent="0.3">
      <c r="A6414" t="s">
        <v>222</v>
      </c>
      <c r="B6414" t="s">
        <v>285</v>
      </c>
      <c r="C6414">
        <v>14.18</v>
      </c>
      <c r="D6414">
        <v>14.88</v>
      </c>
      <c r="E6414">
        <v>13.89</v>
      </c>
      <c r="F6414">
        <v>14.46</v>
      </c>
      <c r="G6414">
        <v>12917250</v>
      </c>
      <c r="H6414">
        <v>14.41</v>
      </c>
    </row>
    <row r="6415" spans="1:8" x14ac:dyDescent="0.3">
      <c r="A6415" t="s">
        <v>222</v>
      </c>
      <c r="B6415" t="s">
        <v>718</v>
      </c>
      <c r="C6415">
        <v>14.46</v>
      </c>
      <c r="D6415">
        <v>15.81</v>
      </c>
      <c r="E6415">
        <v>14.34</v>
      </c>
      <c r="F6415">
        <v>15.42</v>
      </c>
      <c r="G6415">
        <v>16631990</v>
      </c>
      <c r="H6415">
        <v>15.19</v>
      </c>
    </row>
    <row r="6416" spans="1:8" x14ac:dyDescent="0.3">
      <c r="A6416" t="s">
        <v>222</v>
      </c>
      <c r="B6416" t="s">
        <v>291</v>
      </c>
      <c r="C6416">
        <v>15.89</v>
      </c>
      <c r="D6416">
        <v>16</v>
      </c>
      <c r="E6416">
        <v>14.27</v>
      </c>
      <c r="F6416">
        <v>14.73</v>
      </c>
      <c r="G6416">
        <v>24786270</v>
      </c>
      <c r="H6416">
        <v>15</v>
      </c>
    </row>
    <row r="6417" spans="1:8" x14ac:dyDescent="0.3">
      <c r="A6417" t="s">
        <v>222</v>
      </c>
      <c r="B6417" t="s">
        <v>295</v>
      </c>
      <c r="C6417">
        <v>14.9</v>
      </c>
      <c r="D6417">
        <v>15.45</v>
      </c>
      <c r="E6417">
        <v>14.47</v>
      </c>
      <c r="F6417">
        <v>15.08</v>
      </c>
      <c r="G6417">
        <v>11951000</v>
      </c>
      <c r="H6417">
        <v>15</v>
      </c>
    </row>
    <row r="6418" spans="1:8" x14ac:dyDescent="0.3">
      <c r="A6418" t="s">
        <v>222</v>
      </c>
      <c r="B6418" t="s">
        <v>298</v>
      </c>
      <c r="C6418">
        <v>14.89</v>
      </c>
      <c r="D6418">
        <v>16.579999999999998</v>
      </c>
      <c r="E6418">
        <v>14.86</v>
      </c>
      <c r="F6418">
        <v>16.579999999999998</v>
      </c>
      <c r="G6418">
        <v>15856430</v>
      </c>
      <c r="H6418">
        <v>16.006699999999999</v>
      </c>
    </row>
    <row r="6419" spans="1:8" x14ac:dyDescent="0.3">
      <c r="A6419" t="s">
        <v>222</v>
      </c>
      <c r="B6419" t="s">
        <v>719</v>
      </c>
      <c r="C6419">
        <v>17.07</v>
      </c>
      <c r="D6419">
        <v>17.37</v>
      </c>
      <c r="E6419">
        <v>15.52</v>
      </c>
      <c r="F6419">
        <v>16.29</v>
      </c>
      <c r="G6419">
        <v>20230820</v>
      </c>
      <c r="H6419">
        <v>16.3933</v>
      </c>
    </row>
    <row r="6420" spans="1:8" x14ac:dyDescent="0.3">
      <c r="A6420" t="s">
        <v>222</v>
      </c>
      <c r="B6420" t="s">
        <v>720</v>
      </c>
      <c r="C6420">
        <v>16.34</v>
      </c>
      <c r="D6420">
        <v>17.39</v>
      </c>
      <c r="E6420">
        <v>16.13</v>
      </c>
      <c r="F6420">
        <v>16.77</v>
      </c>
      <c r="G6420">
        <v>17702950</v>
      </c>
      <c r="H6420">
        <v>16.763300000000001</v>
      </c>
    </row>
    <row r="6421" spans="1:8" x14ac:dyDescent="0.3">
      <c r="A6421" t="s">
        <v>222</v>
      </c>
      <c r="B6421" t="s">
        <v>721</v>
      </c>
      <c r="C6421">
        <v>17.11</v>
      </c>
      <c r="D6421">
        <v>17.579999999999998</v>
      </c>
      <c r="E6421">
        <v>16.73</v>
      </c>
      <c r="F6421">
        <v>17.43</v>
      </c>
      <c r="G6421">
        <v>10872030</v>
      </c>
      <c r="H6421">
        <v>17.246700000000001</v>
      </c>
    </row>
    <row r="6422" spans="1:8" x14ac:dyDescent="0.3">
      <c r="A6422" t="s">
        <v>222</v>
      </c>
      <c r="B6422" t="s">
        <v>96</v>
      </c>
      <c r="C6422">
        <v>17.41</v>
      </c>
      <c r="D6422">
        <v>18.690000000000001</v>
      </c>
      <c r="E6422">
        <v>17.25</v>
      </c>
      <c r="F6422">
        <v>18.5</v>
      </c>
      <c r="G6422">
        <v>11882300</v>
      </c>
      <c r="H6422">
        <v>18.146699999999999</v>
      </c>
    </row>
    <row r="6423" spans="1:8" x14ac:dyDescent="0.3">
      <c r="A6423" t="s">
        <v>222</v>
      </c>
      <c r="B6423" t="s">
        <v>722</v>
      </c>
      <c r="C6423">
        <v>18.440000000000001</v>
      </c>
      <c r="D6423">
        <v>18.440000000000001</v>
      </c>
      <c r="E6423">
        <v>17</v>
      </c>
      <c r="F6423">
        <v>17.399999999999999</v>
      </c>
      <c r="G6423">
        <v>5715711</v>
      </c>
      <c r="H6423">
        <v>17.613299999999999</v>
      </c>
    </row>
    <row r="6424" spans="1:8" x14ac:dyDescent="0.3">
      <c r="A6424" t="s">
        <v>222</v>
      </c>
      <c r="B6424" t="s">
        <v>164</v>
      </c>
      <c r="C6424">
        <v>17.03</v>
      </c>
      <c r="D6424">
        <v>18</v>
      </c>
      <c r="E6424">
        <v>16.5</v>
      </c>
      <c r="F6424">
        <v>17.73</v>
      </c>
      <c r="G6424">
        <v>4336004</v>
      </c>
      <c r="H6424">
        <v>17.41</v>
      </c>
    </row>
    <row r="6425" spans="1:8" x14ac:dyDescent="0.3">
      <c r="A6425" t="s">
        <v>222</v>
      </c>
      <c r="B6425" t="s">
        <v>723</v>
      </c>
      <c r="C6425">
        <v>17.78</v>
      </c>
      <c r="D6425">
        <v>18.68</v>
      </c>
      <c r="E6425">
        <v>17.329999999999998</v>
      </c>
      <c r="F6425">
        <v>18.12</v>
      </c>
      <c r="G6425">
        <v>3484521</v>
      </c>
      <c r="H6425">
        <v>18.043299999999999</v>
      </c>
    </row>
    <row r="6426" spans="1:8" x14ac:dyDescent="0.3">
      <c r="A6426" t="s">
        <v>222</v>
      </c>
      <c r="B6426" t="s">
        <v>724</v>
      </c>
      <c r="C6426">
        <v>18</v>
      </c>
      <c r="D6426">
        <v>19</v>
      </c>
      <c r="E6426">
        <v>17.7</v>
      </c>
      <c r="F6426">
        <v>18.88</v>
      </c>
      <c r="G6426">
        <v>8262851</v>
      </c>
      <c r="H6426">
        <v>18.526700000000002</v>
      </c>
    </row>
    <row r="6427" spans="1:8" x14ac:dyDescent="0.3">
      <c r="A6427" t="s">
        <v>222</v>
      </c>
      <c r="B6427" t="s">
        <v>725</v>
      </c>
      <c r="C6427">
        <v>19.100000000000001</v>
      </c>
      <c r="D6427">
        <v>20.7</v>
      </c>
      <c r="E6427">
        <v>18.45</v>
      </c>
      <c r="F6427">
        <v>20</v>
      </c>
      <c r="G6427">
        <v>3890472</v>
      </c>
      <c r="H6427">
        <v>19.716699999999999</v>
      </c>
    </row>
    <row r="6428" spans="1:8" x14ac:dyDescent="0.3">
      <c r="A6428" t="s">
        <v>222</v>
      </c>
      <c r="B6428" t="s">
        <v>242</v>
      </c>
      <c r="C6428">
        <v>20</v>
      </c>
      <c r="D6428">
        <v>20.96</v>
      </c>
      <c r="E6428">
        <v>19.53</v>
      </c>
      <c r="F6428">
        <v>20.96</v>
      </c>
      <c r="G6428">
        <v>2662609</v>
      </c>
      <c r="H6428">
        <v>20.4833</v>
      </c>
    </row>
    <row r="6429" spans="1:8" x14ac:dyDescent="0.3">
      <c r="A6429" t="s">
        <v>222</v>
      </c>
      <c r="B6429" t="s">
        <v>726</v>
      </c>
      <c r="C6429">
        <v>20.96</v>
      </c>
      <c r="D6429">
        <v>21.94</v>
      </c>
      <c r="E6429">
        <v>20.34</v>
      </c>
      <c r="F6429">
        <v>21.94</v>
      </c>
      <c r="G6429">
        <v>4994093</v>
      </c>
      <c r="H6429">
        <v>21.406700000000001</v>
      </c>
    </row>
    <row r="6430" spans="1:8" x14ac:dyDescent="0.3">
      <c r="A6430" t="s">
        <v>222</v>
      </c>
      <c r="B6430" t="s">
        <v>727</v>
      </c>
      <c r="C6430">
        <v>21.98</v>
      </c>
      <c r="D6430">
        <v>22</v>
      </c>
      <c r="E6430">
        <v>20.32</v>
      </c>
      <c r="F6430">
        <v>21.9</v>
      </c>
      <c r="G6430">
        <v>3278337</v>
      </c>
      <c r="H6430">
        <v>21.406700000000001</v>
      </c>
    </row>
    <row r="6431" spans="1:8" x14ac:dyDescent="0.3">
      <c r="A6431" t="s">
        <v>222</v>
      </c>
      <c r="B6431" t="s">
        <v>728</v>
      </c>
      <c r="C6431">
        <v>21.78</v>
      </c>
      <c r="D6431">
        <v>22.7</v>
      </c>
      <c r="E6431">
        <v>21.1</v>
      </c>
      <c r="F6431">
        <v>22.62</v>
      </c>
      <c r="G6431">
        <v>2517884</v>
      </c>
      <c r="H6431">
        <v>22.14</v>
      </c>
    </row>
    <row r="6432" spans="1:8" x14ac:dyDescent="0.3">
      <c r="A6432" t="s">
        <v>222</v>
      </c>
      <c r="B6432" t="s">
        <v>729</v>
      </c>
      <c r="C6432">
        <v>22.6</v>
      </c>
      <c r="D6432">
        <v>24.8</v>
      </c>
      <c r="E6432">
        <v>21.96</v>
      </c>
      <c r="F6432">
        <v>24.7</v>
      </c>
      <c r="G6432">
        <v>4042102</v>
      </c>
      <c r="H6432">
        <v>23.82</v>
      </c>
    </row>
    <row r="6433" spans="1:8" x14ac:dyDescent="0.3">
      <c r="A6433" t="s">
        <v>222</v>
      </c>
      <c r="B6433" t="s">
        <v>730</v>
      </c>
      <c r="C6433">
        <v>22.24</v>
      </c>
      <c r="D6433">
        <v>24</v>
      </c>
      <c r="E6433">
        <v>22.24</v>
      </c>
      <c r="F6433">
        <v>22.24</v>
      </c>
      <c r="G6433">
        <v>8294657</v>
      </c>
      <c r="H6433">
        <v>22.826699999999999</v>
      </c>
    </row>
    <row r="6434" spans="1:8" x14ac:dyDescent="0.3">
      <c r="A6434" t="s">
        <v>222</v>
      </c>
      <c r="B6434" t="s">
        <v>731</v>
      </c>
      <c r="C6434">
        <v>20.02</v>
      </c>
      <c r="D6434">
        <v>20.02</v>
      </c>
      <c r="E6434">
        <v>20.02</v>
      </c>
      <c r="F6434">
        <v>20.02</v>
      </c>
      <c r="G6434">
        <v>388319</v>
      </c>
      <c r="H6434">
        <v>20.02</v>
      </c>
    </row>
    <row r="6435" spans="1:8" x14ac:dyDescent="0.3">
      <c r="A6435" t="s">
        <v>222</v>
      </c>
      <c r="B6435" t="s">
        <v>732</v>
      </c>
      <c r="C6435">
        <v>18.02</v>
      </c>
      <c r="D6435">
        <v>18.02</v>
      </c>
      <c r="E6435">
        <v>18.02</v>
      </c>
      <c r="F6435">
        <v>18.02</v>
      </c>
      <c r="G6435">
        <v>729000</v>
      </c>
      <c r="H6435">
        <v>18.02</v>
      </c>
    </row>
    <row r="6436" spans="1:8" x14ac:dyDescent="0.3">
      <c r="A6436" t="s">
        <v>222</v>
      </c>
      <c r="B6436" t="s">
        <v>733</v>
      </c>
      <c r="C6436">
        <v>16.22</v>
      </c>
      <c r="D6436">
        <v>19.82</v>
      </c>
      <c r="E6436">
        <v>16.22</v>
      </c>
      <c r="F6436">
        <v>19.82</v>
      </c>
      <c r="G6436">
        <v>15614380</v>
      </c>
      <c r="H6436">
        <v>18.62</v>
      </c>
    </row>
    <row r="6437" spans="1:8" x14ac:dyDescent="0.3">
      <c r="A6437" t="s">
        <v>222</v>
      </c>
      <c r="B6437" t="s">
        <v>734</v>
      </c>
      <c r="C6437">
        <v>18.66</v>
      </c>
      <c r="D6437">
        <v>21.5</v>
      </c>
      <c r="E6437">
        <v>18.3</v>
      </c>
      <c r="F6437">
        <v>19.5</v>
      </c>
      <c r="G6437">
        <v>7992952</v>
      </c>
      <c r="H6437">
        <v>19.7667</v>
      </c>
    </row>
    <row r="6438" spans="1:8" x14ac:dyDescent="0.3">
      <c r="A6438" t="s">
        <v>222</v>
      </c>
      <c r="B6438" t="s">
        <v>735</v>
      </c>
      <c r="C6438">
        <v>19.38</v>
      </c>
      <c r="D6438">
        <v>20.18</v>
      </c>
      <c r="E6438">
        <v>18.61</v>
      </c>
      <c r="F6438">
        <v>19.02</v>
      </c>
      <c r="G6438">
        <v>2558746</v>
      </c>
      <c r="H6438">
        <v>19.27</v>
      </c>
    </row>
    <row r="6439" spans="1:8" x14ac:dyDescent="0.3">
      <c r="A6439" t="s">
        <v>185</v>
      </c>
      <c r="B6439" t="s">
        <v>696</v>
      </c>
      <c r="C6439">
        <v>38.4</v>
      </c>
      <c r="D6439">
        <v>39.78</v>
      </c>
      <c r="E6439">
        <v>36.659999999999997</v>
      </c>
      <c r="F6439">
        <v>38.9</v>
      </c>
      <c r="G6439">
        <v>2065441</v>
      </c>
      <c r="H6439">
        <v>38.4467</v>
      </c>
    </row>
    <row r="6440" spans="1:8" x14ac:dyDescent="0.3">
      <c r="A6440" t="s">
        <v>185</v>
      </c>
      <c r="B6440" t="s">
        <v>697</v>
      </c>
      <c r="C6440">
        <v>39.4</v>
      </c>
      <c r="D6440">
        <v>40.299999999999997</v>
      </c>
      <c r="E6440">
        <v>37.5</v>
      </c>
      <c r="F6440">
        <v>37.659999999999997</v>
      </c>
      <c r="G6440">
        <v>2524188</v>
      </c>
      <c r="H6440">
        <v>38.486699999999999</v>
      </c>
    </row>
    <row r="6441" spans="1:8" x14ac:dyDescent="0.3">
      <c r="A6441" t="s">
        <v>185</v>
      </c>
      <c r="B6441" t="s">
        <v>698</v>
      </c>
      <c r="C6441">
        <v>37.56</v>
      </c>
      <c r="D6441">
        <v>37.9</v>
      </c>
      <c r="E6441">
        <v>36.5</v>
      </c>
      <c r="F6441">
        <v>36.64</v>
      </c>
      <c r="G6441">
        <v>1668849</v>
      </c>
      <c r="H6441">
        <v>37.013300000000001</v>
      </c>
    </row>
    <row r="6442" spans="1:8" x14ac:dyDescent="0.3">
      <c r="A6442" t="s">
        <v>185</v>
      </c>
      <c r="B6442" t="s">
        <v>699</v>
      </c>
      <c r="C6442">
        <v>36.700000000000003</v>
      </c>
      <c r="D6442">
        <v>38.22</v>
      </c>
      <c r="E6442">
        <v>36.700000000000003</v>
      </c>
      <c r="F6442">
        <v>36.979999999999997</v>
      </c>
      <c r="G6442">
        <v>1874475</v>
      </c>
      <c r="H6442">
        <v>37.299999999999997</v>
      </c>
    </row>
    <row r="6443" spans="1:8" x14ac:dyDescent="0.3">
      <c r="A6443" t="s">
        <v>185</v>
      </c>
      <c r="B6443" t="s">
        <v>700</v>
      </c>
      <c r="C6443">
        <v>37.1</v>
      </c>
      <c r="D6443">
        <v>37.1</v>
      </c>
      <c r="E6443">
        <v>36.479999999999997</v>
      </c>
      <c r="F6443">
        <v>36.799999999999997</v>
      </c>
      <c r="G6443">
        <v>1001943</v>
      </c>
      <c r="H6443">
        <v>36.793300000000002</v>
      </c>
    </row>
    <row r="6444" spans="1:8" x14ac:dyDescent="0.3">
      <c r="A6444" t="s">
        <v>185</v>
      </c>
      <c r="B6444" t="s">
        <v>77</v>
      </c>
      <c r="C6444">
        <v>36.799999999999997</v>
      </c>
      <c r="D6444">
        <v>36.799999999999997</v>
      </c>
      <c r="E6444">
        <v>35.76</v>
      </c>
      <c r="F6444">
        <v>36.42</v>
      </c>
      <c r="G6444">
        <v>1169179</v>
      </c>
      <c r="H6444">
        <v>36.326700000000002</v>
      </c>
    </row>
    <row r="6445" spans="1:8" x14ac:dyDescent="0.3">
      <c r="A6445" t="s">
        <v>185</v>
      </c>
      <c r="B6445" t="s">
        <v>701</v>
      </c>
      <c r="C6445">
        <v>36.42</v>
      </c>
      <c r="D6445">
        <v>38.659999999999997</v>
      </c>
      <c r="E6445">
        <v>36.380000000000003</v>
      </c>
      <c r="F6445">
        <v>37.880000000000003</v>
      </c>
      <c r="G6445">
        <v>2392042</v>
      </c>
      <c r="H6445">
        <v>37.64</v>
      </c>
    </row>
    <row r="6446" spans="1:8" x14ac:dyDescent="0.3">
      <c r="A6446" t="s">
        <v>185</v>
      </c>
      <c r="B6446" t="s">
        <v>702</v>
      </c>
      <c r="C6446">
        <v>38.44</v>
      </c>
      <c r="D6446">
        <v>38.44</v>
      </c>
      <c r="E6446">
        <v>37.1</v>
      </c>
      <c r="F6446">
        <v>37.6</v>
      </c>
      <c r="G6446">
        <v>1157430</v>
      </c>
      <c r="H6446">
        <v>37.713299999999997</v>
      </c>
    </row>
    <row r="6447" spans="1:8" x14ac:dyDescent="0.3">
      <c r="A6447" t="s">
        <v>185</v>
      </c>
      <c r="B6447" t="s">
        <v>139</v>
      </c>
      <c r="C6447">
        <v>37.64</v>
      </c>
      <c r="D6447">
        <v>37.700000000000003</v>
      </c>
      <c r="E6447">
        <v>36.42</v>
      </c>
      <c r="F6447">
        <v>36.5</v>
      </c>
      <c r="G6447">
        <v>1241936</v>
      </c>
      <c r="H6447">
        <v>36.8733</v>
      </c>
    </row>
    <row r="6448" spans="1:8" x14ac:dyDescent="0.3">
      <c r="A6448" t="s">
        <v>185</v>
      </c>
      <c r="B6448" t="s">
        <v>156</v>
      </c>
      <c r="C6448">
        <v>36.5</v>
      </c>
      <c r="D6448">
        <v>37</v>
      </c>
      <c r="E6448">
        <v>36.04</v>
      </c>
      <c r="F6448">
        <v>36.659999999999997</v>
      </c>
      <c r="G6448">
        <v>1023327</v>
      </c>
      <c r="H6448">
        <v>36.566699999999997</v>
      </c>
    </row>
    <row r="6449" spans="1:8" x14ac:dyDescent="0.3">
      <c r="A6449" t="s">
        <v>185</v>
      </c>
      <c r="B6449" t="s">
        <v>703</v>
      </c>
      <c r="C6449">
        <v>36.799999999999997</v>
      </c>
      <c r="D6449">
        <v>38.32</v>
      </c>
      <c r="E6449">
        <v>36.799999999999997</v>
      </c>
      <c r="F6449">
        <v>37.72</v>
      </c>
      <c r="G6449">
        <v>1196627</v>
      </c>
      <c r="H6449">
        <v>37.613300000000002</v>
      </c>
    </row>
    <row r="6450" spans="1:8" x14ac:dyDescent="0.3">
      <c r="A6450" t="s">
        <v>185</v>
      </c>
      <c r="B6450" t="s">
        <v>223</v>
      </c>
      <c r="C6450">
        <v>37.72</v>
      </c>
      <c r="D6450">
        <v>38.08</v>
      </c>
      <c r="E6450">
        <v>37.54</v>
      </c>
      <c r="F6450">
        <v>37.74</v>
      </c>
      <c r="G6450">
        <v>717151</v>
      </c>
      <c r="H6450">
        <v>37.786700000000003</v>
      </c>
    </row>
    <row r="6451" spans="1:8" x14ac:dyDescent="0.3">
      <c r="A6451" t="s">
        <v>185</v>
      </c>
      <c r="B6451" t="s">
        <v>228</v>
      </c>
      <c r="C6451">
        <v>37.86</v>
      </c>
      <c r="D6451">
        <v>39.299999999999997</v>
      </c>
      <c r="E6451">
        <v>37.520000000000003</v>
      </c>
      <c r="F6451">
        <v>38.76</v>
      </c>
      <c r="G6451">
        <v>2229661</v>
      </c>
      <c r="H6451">
        <v>38.526699999999998</v>
      </c>
    </row>
    <row r="6452" spans="1:8" x14ac:dyDescent="0.3">
      <c r="A6452" t="s">
        <v>185</v>
      </c>
      <c r="B6452" t="s">
        <v>704</v>
      </c>
      <c r="C6452">
        <v>38.68</v>
      </c>
      <c r="D6452">
        <v>39.200000000000003</v>
      </c>
      <c r="E6452">
        <v>38.159999999999997</v>
      </c>
      <c r="F6452">
        <v>38.42</v>
      </c>
      <c r="G6452">
        <v>983244</v>
      </c>
      <c r="H6452">
        <v>38.593299999999999</v>
      </c>
    </row>
    <row r="6453" spans="1:8" x14ac:dyDescent="0.3">
      <c r="A6453" t="s">
        <v>185</v>
      </c>
      <c r="B6453" t="s">
        <v>705</v>
      </c>
      <c r="C6453">
        <v>38.5</v>
      </c>
      <c r="D6453">
        <v>38.700000000000003</v>
      </c>
      <c r="E6453">
        <v>38.26</v>
      </c>
      <c r="F6453">
        <v>38.32</v>
      </c>
      <c r="G6453">
        <v>860990</v>
      </c>
      <c r="H6453">
        <v>38.426699999999997</v>
      </c>
    </row>
    <row r="6454" spans="1:8" x14ac:dyDescent="0.3">
      <c r="A6454" t="s">
        <v>185</v>
      </c>
      <c r="B6454" t="s">
        <v>706</v>
      </c>
      <c r="C6454">
        <v>38.78</v>
      </c>
      <c r="D6454">
        <v>42.14</v>
      </c>
      <c r="E6454">
        <v>38.74</v>
      </c>
      <c r="F6454">
        <v>42.14</v>
      </c>
      <c r="G6454">
        <v>5738103</v>
      </c>
      <c r="H6454">
        <v>41.006700000000002</v>
      </c>
    </row>
    <row r="6455" spans="1:8" x14ac:dyDescent="0.3">
      <c r="A6455" t="s">
        <v>185</v>
      </c>
      <c r="B6455" t="s">
        <v>265</v>
      </c>
      <c r="C6455">
        <v>43</v>
      </c>
      <c r="D6455">
        <v>44.3</v>
      </c>
      <c r="E6455">
        <v>41.4</v>
      </c>
      <c r="F6455">
        <v>42.92</v>
      </c>
      <c r="G6455">
        <v>6250362</v>
      </c>
      <c r="H6455">
        <v>42.8733</v>
      </c>
    </row>
    <row r="6456" spans="1:8" x14ac:dyDescent="0.3">
      <c r="A6456" t="s">
        <v>185</v>
      </c>
      <c r="B6456" t="s">
        <v>707</v>
      </c>
      <c r="C6456">
        <v>44.3</v>
      </c>
      <c r="D6456">
        <v>44.6</v>
      </c>
      <c r="E6456">
        <v>41.08</v>
      </c>
      <c r="F6456">
        <v>42.22</v>
      </c>
      <c r="G6456">
        <v>3217631</v>
      </c>
      <c r="H6456">
        <v>42.633299999999998</v>
      </c>
    </row>
    <row r="6457" spans="1:8" x14ac:dyDescent="0.3">
      <c r="A6457" t="s">
        <v>185</v>
      </c>
      <c r="B6457" t="s">
        <v>271</v>
      </c>
      <c r="C6457">
        <v>42.94</v>
      </c>
      <c r="D6457">
        <v>42.94</v>
      </c>
      <c r="E6457">
        <v>39</v>
      </c>
      <c r="F6457">
        <v>39.06</v>
      </c>
      <c r="G6457">
        <v>2808053</v>
      </c>
      <c r="H6457">
        <v>40.333300000000001</v>
      </c>
    </row>
    <row r="6458" spans="1:8" x14ac:dyDescent="0.3">
      <c r="A6458" t="s">
        <v>185</v>
      </c>
      <c r="B6458" t="s">
        <v>708</v>
      </c>
      <c r="C6458">
        <v>39.1</v>
      </c>
      <c r="D6458">
        <v>39.94</v>
      </c>
      <c r="E6458">
        <v>38.619999999999997</v>
      </c>
      <c r="F6458">
        <v>39.04</v>
      </c>
      <c r="G6458">
        <v>1331274</v>
      </c>
      <c r="H6458">
        <v>39.200000000000003</v>
      </c>
    </row>
    <row r="6459" spans="1:8" x14ac:dyDescent="0.3">
      <c r="A6459" t="s">
        <v>185</v>
      </c>
      <c r="B6459" t="s">
        <v>709</v>
      </c>
      <c r="C6459">
        <v>39.82</v>
      </c>
      <c r="D6459">
        <v>41.66</v>
      </c>
      <c r="E6459">
        <v>39</v>
      </c>
      <c r="F6459">
        <v>39.42</v>
      </c>
      <c r="G6459">
        <v>1496794</v>
      </c>
      <c r="H6459">
        <v>40.026699999999998</v>
      </c>
    </row>
    <row r="6460" spans="1:8" x14ac:dyDescent="0.3">
      <c r="A6460" t="s">
        <v>185</v>
      </c>
      <c r="B6460" t="s">
        <v>283</v>
      </c>
      <c r="C6460">
        <v>39.119999999999997</v>
      </c>
      <c r="D6460">
        <v>39.42</v>
      </c>
      <c r="E6460">
        <v>38.340000000000003</v>
      </c>
      <c r="F6460">
        <v>39</v>
      </c>
      <c r="G6460">
        <v>1057283</v>
      </c>
      <c r="H6460">
        <v>38.92</v>
      </c>
    </row>
    <row r="6461" spans="1:8" x14ac:dyDescent="0.3">
      <c r="A6461" t="s">
        <v>185</v>
      </c>
      <c r="B6461" t="s">
        <v>290</v>
      </c>
      <c r="C6461">
        <v>39</v>
      </c>
      <c r="D6461">
        <v>39.22</v>
      </c>
      <c r="E6461">
        <v>36.18</v>
      </c>
      <c r="F6461">
        <v>36.5</v>
      </c>
      <c r="G6461">
        <v>1708082</v>
      </c>
      <c r="H6461">
        <v>37.299999999999997</v>
      </c>
    </row>
    <row r="6462" spans="1:8" x14ac:dyDescent="0.3">
      <c r="A6462" t="s">
        <v>185</v>
      </c>
      <c r="B6462" t="s">
        <v>710</v>
      </c>
      <c r="C6462">
        <v>37</v>
      </c>
      <c r="D6462">
        <v>37.58</v>
      </c>
      <c r="E6462">
        <v>36.14</v>
      </c>
      <c r="F6462">
        <v>37.58</v>
      </c>
      <c r="G6462">
        <v>908333</v>
      </c>
      <c r="H6462">
        <v>37.1</v>
      </c>
    </row>
    <row r="6463" spans="1:8" x14ac:dyDescent="0.3">
      <c r="A6463" t="s">
        <v>185</v>
      </c>
      <c r="B6463" t="s">
        <v>512</v>
      </c>
      <c r="C6463">
        <v>37.24</v>
      </c>
      <c r="D6463">
        <v>37.979999999999997</v>
      </c>
      <c r="E6463">
        <v>35.4</v>
      </c>
      <c r="F6463">
        <v>36</v>
      </c>
      <c r="G6463">
        <v>1670724</v>
      </c>
      <c r="H6463">
        <v>36.46</v>
      </c>
    </row>
    <row r="6464" spans="1:8" x14ac:dyDescent="0.3">
      <c r="A6464" t="s">
        <v>185</v>
      </c>
      <c r="B6464" t="s">
        <v>91</v>
      </c>
      <c r="C6464">
        <v>32.86</v>
      </c>
      <c r="D6464">
        <v>34.74</v>
      </c>
      <c r="E6464">
        <v>32.86</v>
      </c>
      <c r="F6464">
        <v>34.119999999999997</v>
      </c>
      <c r="G6464">
        <v>1572660</v>
      </c>
      <c r="H6464">
        <v>33.906700000000001</v>
      </c>
    </row>
    <row r="6465" spans="1:8" x14ac:dyDescent="0.3">
      <c r="A6465" t="s">
        <v>185</v>
      </c>
      <c r="B6465" t="s">
        <v>93</v>
      </c>
      <c r="C6465">
        <v>34.119999999999997</v>
      </c>
      <c r="D6465">
        <v>35.22</v>
      </c>
      <c r="E6465">
        <v>33.9</v>
      </c>
      <c r="F6465">
        <v>34.04</v>
      </c>
      <c r="G6465">
        <v>1498130</v>
      </c>
      <c r="H6465">
        <v>34.386699999999998</v>
      </c>
    </row>
    <row r="6466" spans="1:8" x14ac:dyDescent="0.3">
      <c r="A6466" t="s">
        <v>185</v>
      </c>
      <c r="B6466" t="s">
        <v>711</v>
      </c>
      <c r="C6466">
        <v>34.4</v>
      </c>
      <c r="D6466">
        <v>35.44</v>
      </c>
      <c r="E6466">
        <v>33.5</v>
      </c>
      <c r="F6466">
        <v>35.380000000000003</v>
      </c>
      <c r="G6466">
        <v>1362885</v>
      </c>
      <c r="H6466">
        <v>34.773299999999999</v>
      </c>
    </row>
    <row r="6467" spans="1:8" x14ac:dyDescent="0.3">
      <c r="A6467" t="s">
        <v>185</v>
      </c>
      <c r="B6467" t="s">
        <v>712</v>
      </c>
      <c r="C6467">
        <v>35.700000000000003</v>
      </c>
      <c r="D6467">
        <v>37.4</v>
      </c>
      <c r="E6467">
        <v>35.58</v>
      </c>
      <c r="F6467">
        <v>36.020000000000003</v>
      </c>
      <c r="G6467">
        <v>953616</v>
      </c>
      <c r="H6467">
        <v>36.333300000000001</v>
      </c>
    </row>
    <row r="6468" spans="1:8" x14ac:dyDescent="0.3">
      <c r="A6468" t="s">
        <v>185</v>
      </c>
      <c r="B6468" t="s">
        <v>162</v>
      </c>
      <c r="C6468">
        <v>36</v>
      </c>
      <c r="D6468">
        <v>36.659999999999997</v>
      </c>
      <c r="E6468">
        <v>34.42</v>
      </c>
      <c r="F6468">
        <v>35.14</v>
      </c>
      <c r="G6468">
        <v>1121972</v>
      </c>
      <c r="H6468">
        <v>35.406700000000001</v>
      </c>
    </row>
    <row r="6469" spans="1:8" x14ac:dyDescent="0.3">
      <c r="A6469" t="s">
        <v>185</v>
      </c>
      <c r="B6469" t="s">
        <v>220</v>
      </c>
      <c r="C6469">
        <v>33.9</v>
      </c>
      <c r="D6469">
        <v>34.619999999999997</v>
      </c>
      <c r="E6469">
        <v>33.299999999999997</v>
      </c>
      <c r="F6469">
        <v>34.4</v>
      </c>
      <c r="G6469">
        <v>1272818</v>
      </c>
      <c r="H6469">
        <v>34.106699999999996</v>
      </c>
    </row>
    <row r="6470" spans="1:8" x14ac:dyDescent="0.3">
      <c r="A6470" t="s">
        <v>185</v>
      </c>
      <c r="B6470" t="s">
        <v>713</v>
      </c>
      <c r="C6470">
        <v>35.700000000000003</v>
      </c>
      <c r="D6470">
        <v>36.5</v>
      </c>
      <c r="E6470">
        <v>34.96</v>
      </c>
      <c r="F6470">
        <v>36.22</v>
      </c>
      <c r="G6470">
        <v>1169723</v>
      </c>
      <c r="H6470">
        <v>35.893300000000004</v>
      </c>
    </row>
    <row r="6471" spans="1:8" x14ac:dyDescent="0.3">
      <c r="A6471" t="s">
        <v>185</v>
      </c>
      <c r="B6471" t="s">
        <v>714</v>
      </c>
      <c r="C6471">
        <v>36.22</v>
      </c>
      <c r="D6471">
        <v>36.26</v>
      </c>
      <c r="E6471">
        <v>34.479999999999997</v>
      </c>
      <c r="F6471">
        <v>35.4</v>
      </c>
      <c r="G6471">
        <v>1348992</v>
      </c>
      <c r="H6471">
        <v>35.380000000000003</v>
      </c>
    </row>
    <row r="6472" spans="1:8" x14ac:dyDescent="0.3">
      <c r="A6472" t="s">
        <v>185</v>
      </c>
      <c r="B6472" t="s">
        <v>715</v>
      </c>
      <c r="C6472">
        <v>35.4</v>
      </c>
      <c r="D6472">
        <v>37.299999999999997</v>
      </c>
      <c r="E6472">
        <v>35.4</v>
      </c>
      <c r="F6472">
        <v>36.96</v>
      </c>
      <c r="G6472">
        <v>1433770</v>
      </c>
      <c r="H6472">
        <v>36.5533</v>
      </c>
    </row>
    <row r="6473" spans="1:8" x14ac:dyDescent="0.3">
      <c r="A6473" t="s">
        <v>185</v>
      </c>
      <c r="B6473" t="s">
        <v>235</v>
      </c>
      <c r="C6473">
        <v>37.200000000000003</v>
      </c>
      <c r="D6473">
        <v>37.22</v>
      </c>
      <c r="E6473">
        <v>35.659999999999997</v>
      </c>
      <c r="F6473">
        <v>35.92</v>
      </c>
      <c r="G6473">
        <v>1180276</v>
      </c>
      <c r="H6473">
        <v>36.2667</v>
      </c>
    </row>
    <row r="6474" spans="1:8" x14ac:dyDescent="0.3">
      <c r="A6474" t="s">
        <v>185</v>
      </c>
      <c r="B6474" t="s">
        <v>259</v>
      </c>
      <c r="C6474">
        <v>36.5</v>
      </c>
      <c r="D6474">
        <v>36.5</v>
      </c>
      <c r="E6474">
        <v>35.28</v>
      </c>
      <c r="F6474">
        <v>35.340000000000003</v>
      </c>
      <c r="G6474">
        <v>984418</v>
      </c>
      <c r="H6474">
        <v>35.706699999999998</v>
      </c>
    </row>
    <row r="6475" spans="1:8" x14ac:dyDescent="0.3">
      <c r="A6475" t="s">
        <v>185</v>
      </c>
      <c r="B6475" t="s">
        <v>716</v>
      </c>
      <c r="C6475">
        <v>35.64</v>
      </c>
      <c r="D6475">
        <v>36.159999999999997</v>
      </c>
      <c r="E6475">
        <v>35.5</v>
      </c>
      <c r="F6475">
        <v>36.08</v>
      </c>
      <c r="G6475">
        <v>723345</v>
      </c>
      <c r="H6475">
        <v>35.9133</v>
      </c>
    </row>
    <row r="6476" spans="1:8" x14ac:dyDescent="0.3">
      <c r="A6476" t="s">
        <v>185</v>
      </c>
      <c r="B6476" t="s">
        <v>269</v>
      </c>
      <c r="C6476">
        <v>36.5</v>
      </c>
      <c r="D6476">
        <v>36.6</v>
      </c>
      <c r="E6476">
        <v>35.840000000000003</v>
      </c>
      <c r="F6476">
        <v>35.94</v>
      </c>
      <c r="G6476">
        <v>667564</v>
      </c>
      <c r="H6476">
        <v>36.1267</v>
      </c>
    </row>
    <row r="6477" spans="1:8" x14ac:dyDescent="0.3">
      <c r="A6477" t="s">
        <v>185</v>
      </c>
      <c r="B6477" t="s">
        <v>282</v>
      </c>
      <c r="C6477">
        <v>36.1</v>
      </c>
      <c r="D6477">
        <v>36.1</v>
      </c>
      <c r="E6477">
        <v>35.46</v>
      </c>
      <c r="F6477">
        <v>35.54</v>
      </c>
      <c r="G6477">
        <v>370001</v>
      </c>
      <c r="H6477">
        <v>35.700000000000003</v>
      </c>
    </row>
    <row r="6478" spans="1:8" x14ac:dyDescent="0.3">
      <c r="A6478" t="s">
        <v>185</v>
      </c>
      <c r="B6478" t="s">
        <v>717</v>
      </c>
      <c r="C6478">
        <v>35.380000000000003</v>
      </c>
      <c r="D6478">
        <v>35.979999999999997</v>
      </c>
      <c r="E6478">
        <v>33.94</v>
      </c>
      <c r="F6478">
        <v>35.979999999999997</v>
      </c>
      <c r="G6478">
        <v>1628923</v>
      </c>
      <c r="H6478">
        <v>35.299999999999997</v>
      </c>
    </row>
    <row r="6479" spans="1:8" x14ac:dyDescent="0.3">
      <c r="A6479" t="s">
        <v>185</v>
      </c>
      <c r="B6479" t="s">
        <v>285</v>
      </c>
      <c r="C6479">
        <v>36.200000000000003</v>
      </c>
      <c r="D6479">
        <v>36.659999999999997</v>
      </c>
      <c r="E6479">
        <v>35.06</v>
      </c>
      <c r="F6479">
        <v>35.1</v>
      </c>
      <c r="G6479">
        <v>792823</v>
      </c>
      <c r="H6479">
        <v>35.606699999999996</v>
      </c>
    </row>
    <row r="6480" spans="1:8" x14ac:dyDescent="0.3">
      <c r="A6480" t="s">
        <v>185</v>
      </c>
      <c r="B6480" t="s">
        <v>718</v>
      </c>
      <c r="C6480">
        <v>35.64</v>
      </c>
      <c r="D6480">
        <v>35.64</v>
      </c>
      <c r="E6480">
        <v>34.72</v>
      </c>
      <c r="F6480">
        <v>35.08</v>
      </c>
      <c r="G6480">
        <v>769024</v>
      </c>
      <c r="H6480">
        <v>35.146700000000003</v>
      </c>
    </row>
    <row r="6481" spans="1:8" x14ac:dyDescent="0.3">
      <c r="A6481" t="s">
        <v>185</v>
      </c>
      <c r="B6481" t="s">
        <v>291</v>
      </c>
      <c r="C6481">
        <v>35.22</v>
      </c>
      <c r="D6481">
        <v>35.22</v>
      </c>
      <c r="E6481">
        <v>34.06</v>
      </c>
      <c r="F6481">
        <v>34.06</v>
      </c>
      <c r="G6481">
        <v>545813</v>
      </c>
      <c r="H6481">
        <v>34.4467</v>
      </c>
    </row>
    <row r="6482" spans="1:8" x14ac:dyDescent="0.3">
      <c r="A6482" t="s">
        <v>185</v>
      </c>
      <c r="B6482" t="s">
        <v>295</v>
      </c>
      <c r="C6482">
        <v>34.200000000000003</v>
      </c>
      <c r="D6482">
        <v>34.54</v>
      </c>
      <c r="E6482">
        <v>33.44</v>
      </c>
      <c r="F6482">
        <v>33.44</v>
      </c>
      <c r="G6482">
        <v>584325</v>
      </c>
      <c r="H6482">
        <v>33.806699999999999</v>
      </c>
    </row>
    <row r="6483" spans="1:8" x14ac:dyDescent="0.3">
      <c r="A6483" t="s">
        <v>185</v>
      </c>
      <c r="B6483" t="s">
        <v>298</v>
      </c>
      <c r="C6483">
        <v>33.44</v>
      </c>
      <c r="D6483">
        <v>34.08</v>
      </c>
      <c r="E6483">
        <v>32.979999999999997</v>
      </c>
      <c r="F6483">
        <v>33.1</v>
      </c>
      <c r="G6483">
        <v>958749</v>
      </c>
      <c r="H6483">
        <v>33.386699999999998</v>
      </c>
    </row>
    <row r="6484" spans="1:8" x14ac:dyDescent="0.3">
      <c r="A6484" t="s">
        <v>185</v>
      </c>
      <c r="B6484" t="s">
        <v>719</v>
      </c>
      <c r="C6484">
        <v>33.159999999999997</v>
      </c>
      <c r="D6484">
        <v>33.56</v>
      </c>
      <c r="E6484">
        <v>32.9</v>
      </c>
      <c r="F6484">
        <v>33.28</v>
      </c>
      <c r="G6484">
        <v>1010610</v>
      </c>
      <c r="H6484">
        <v>33.246699999999997</v>
      </c>
    </row>
    <row r="6485" spans="1:8" x14ac:dyDescent="0.3">
      <c r="A6485" t="s">
        <v>185</v>
      </c>
      <c r="B6485" t="s">
        <v>720</v>
      </c>
      <c r="C6485">
        <v>33.5</v>
      </c>
      <c r="D6485">
        <v>34.5</v>
      </c>
      <c r="E6485">
        <v>33.5</v>
      </c>
      <c r="F6485">
        <v>34</v>
      </c>
      <c r="G6485">
        <v>861516</v>
      </c>
      <c r="H6485">
        <v>34</v>
      </c>
    </row>
    <row r="6486" spans="1:8" x14ac:dyDescent="0.3">
      <c r="A6486" t="s">
        <v>185</v>
      </c>
      <c r="B6486" t="s">
        <v>721</v>
      </c>
      <c r="C6486">
        <v>33.799999999999997</v>
      </c>
      <c r="D6486">
        <v>34.5</v>
      </c>
      <c r="E6486">
        <v>33.479999999999997</v>
      </c>
      <c r="F6486">
        <v>34</v>
      </c>
      <c r="G6486">
        <v>874513</v>
      </c>
      <c r="H6486">
        <v>33.993299999999998</v>
      </c>
    </row>
    <row r="6487" spans="1:8" x14ac:dyDescent="0.3">
      <c r="A6487" t="s">
        <v>185</v>
      </c>
      <c r="B6487" t="s">
        <v>96</v>
      </c>
      <c r="C6487">
        <v>34.119999999999997</v>
      </c>
      <c r="D6487">
        <v>35.64</v>
      </c>
      <c r="E6487">
        <v>34</v>
      </c>
      <c r="F6487">
        <v>34.5</v>
      </c>
      <c r="G6487">
        <v>1200491</v>
      </c>
      <c r="H6487">
        <v>34.713299999999997</v>
      </c>
    </row>
    <row r="6488" spans="1:8" x14ac:dyDescent="0.3">
      <c r="A6488" t="s">
        <v>185</v>
      </c>
      <c r="B6488" t="s">
        <v>722</v>
      </c>
      <c r="C6488">
        <v>35</v>
      </c>
      <c r="D6488">
        <v>35.68</v>
      </c>
      <c r="E6488">
        <v>34.659999999999997</v>
      </c>
      <c r="F6488">
        <v>35.36</v>
      </c>
      <c r="G6488">
        <v>794161</v>
      </c>
      <c r="H6488">
        <v>35.2333</v>
      </c>
    </row>
    <row r="6489" spans="1:8" x14ac:dyDescent="0.3">
      <c r="A6489" t="s">
        <v>185</v>
      </c>
      <c r="B6489" t="s">
        <v>164</v>
      </c>
      <c r="C6489">
        <v>35.36</v>
      </c>
      <c r="D6489">
        <v>35.46</v>
      </c>
      <c r="E6489">
        <v>34.119999999999997</v>
      </c>
      <c r="F6489">
        <v>34.22</v>
      </c>
      <c r="G6489">
        <v>627862</v>
      </c>
      <c r="H6489">
        <v>34.6</v>
      </c>
    </row>
    <row r="6490" spans="1:8" x14ac:dyDescent="0.3">
      <c r="A6490" t="s">
        <v>185</v>
      </c>
      <c r="B6490" t="s">
        <v>723</v>
      </c>
      <c r="C6490">
        <v>35.4</v>
      </c>
      <c r="D6490">
        <v>36.1</v>
      </c>
      <c r="E6490">
        <v>35.22</v>
      </c>
      <c r="F6490">
        <v>35.64</v>
      </c>
      <c r="G6490">
        <v>1003513</v>
      </c>
      <c r="H6490">
        <v>35.653300000000002</v>
      </c>
    </row>
    <row r="6491" spans="1:8" x14ac:dyDescent="0.3">
      <c r="A6491" t="s">
        <v>185</v>
      </c>
      <c r="B6491" t="s">
        <v>724</v>
      </c>
      <c r="C6491">
        <v>35.64</v>
      </c>
      <c r="D6491">
        <v>35.9</v>
      </c>
      <c r="E6491">
        <v>35.1</v>
      </c>
      <c r="F6491">
        <v>35.56</v>
      </c>
      <c r="G6491">
        <v>503419</v>
      </c>
      <c r="H6491">
        <v>35.520000000000003</v>
      </c>
    </row>
    <row r="6492" spans="1:8" x14ac:dyDescent="0.3">
      <c r="A6492" t="s">
        <v>185</v>
      </c>
      <c r="B6492" t="s">
        <v>725</v>
      </c>
      <c r="C6492">
        <v>36.04</v>
      </c>
      <c r="D6492">
        <v>36.5</v>
      </c>
      <c r="E6492">
        <v>35.78</v>
      </c>
      <c r="F6492">
        <v>36.380000000000003</v>
      </c>
      <c r="G6492">
        <v>693999</v>
      </c>
      <c r="H6492">
        <v>36.22</v>
      </c>
    </row>
    <row r="6493" spans="1:8" x14ac:dyDescent="0.3">
      <c r="A6493" t="s">
        <v>185</v>
      </c>
      <c r="B6493" t="s">
        <v>242</v>
      </c>
      <c r="C6493">
        <v>36.28</v>
      </c>
      <c r="D6493">
        <v>36.28</v>
      </c>
      <c r="E6493">
        <v>35</v>
      </c>
      <c r="F6493">
        <v>36.200000000000003</v>
      </c>
      <c r="G6493">
        <v>527165</v>
      </c>
      <c r="H6493">
        <v>35.826700000000002</v>
      </c>
    </row>
    <row r="6494" spans="1:8" x14ac:dyDescent="0.3">
      <c r="A6494" t="s">
        <v>185</v>
      </c>
      <c r="B6494" t="s">
        <v>726</v>
      </c>
      <c r="C6494">
        <v>36.58</v>
      </c>
      <c r="D6494">
        <v>37.08</v>
      </c>
      <c r="E6494">
        <v>36.200000000000003</v>
      </c>
      <c r="F6494">
        <v>36.619999999999997</v>
      </c>
      <c r="G6494">
        <v>890350</v>
      </c>
      <c r="H6494">
        <v>36.633299999999998</v>
      </c>
    </row>
    <row r="6495" spans="1:8" x14ac:dyDescent="0.3">
      <c r="A6495" t="s">
        <v>185</v>
      </c>
      <c r="B6495" t="s">
        <v>727</v>
      </c>
      <c r="C6495">
        <v>36.22</v>
      </c>
      <c r="D6495">
        <v>37.4</v>
      </c>
      <c r="E6495">
        <v>36.22</v>
      </c>
      <c r="F6495">
        <v>36.9</v>
      </c>
      <c r="G6495">
        <v>548856</v>
      </c>
      <c r="H6495">
        <v>36.840000000000003</v>
      </c>
    </row>
    <row r="6496" spans="1:8" x14ac:dyDescent="0.3">
      <c r="A6496" t="s">
        <v>185</v>
      </c>
      <c r="B6496" t="s">
        <v>728</v>
      </c>
      <c r="C6496">
        <v>37.56</v>
      </c>
      <c r="D6496">
        <v>37.56</v>
      </c>
      <c r="E6496">
        <v>35</v>
      </c>
      <c r="F6496">
        <v>36.58</v>
      </c>
      <c r="G6496">
        <v>1267102</v>
      </c>
      <c r="H6496">
        <v>36.380000000000003</v>
      </c>
    </row>
    <row r="6497" spans="1:8" x14ac:dyDescent="0.3">
      <c r="A6497" t="s">
        <v>185</v>
      </c>
      <c r="B6497" t="s">
        <v>729</v>
      </c>
      <c r="C6497">
        <v>36.619999999999997</v>
      </c>
      <c r="D6497">
        <v>37.479999999999997</v>
      </c>
      <c r="E6497">
        <v>36.020000000000003</v>
      </c>
      <c r="F6497">
        <v>37.479999999999997</v>
      </c>
      <c r="G6497">
        <v>1346630</v>
      </c>
      <c r="H6497">
        <v>36.993299999999998</v>
      </c>
    </row>
    <row r="6498" spans="1:8" x14ac:dyDescent="0.3">
      <c r="A6498" t="s">
        <v>185</v>
      </c>
      <c r="B6498" t="s">
        <v>730</v>
      </c>
      <c r="C6498">
        <v>36.78</v>
      </c>
      <c r="D6498">
        <v>37.6</v>
      </c>
      <c r="E6498">
        <v>36.340000000000003</v>
      </c>
      <c r="F6498">
        <v>37</v>
      </c>
      <c r="G6498">
        <v>818675</v>
      </c>
      <c r="H6498">
        <v>36.979999999999997</v>
      </c>
    </row>
    <row r="6499" spans="1:8" x14ac:dyDescent="0.3">
      <c r="A6499" t="s">
        <v>185</v>
      </c>
      <c r="B6499" t="s">
        <v>731</v>
      </c>
      <c r="C6499">
        <v>37.119999999999997</v>
      </c>
      <c r="D6499">
        <v>37.9</v>
      </c>
      <c r="E6499">
        <v>37.06</v>
      </c>
      <c r="F6499">
        <v>37.619999999999997</v>
      </c>
      <c r="G6499">
        <v>655355</v>
      </c>
      <c r="H6499">
        <v>37.526699999999998</v>
      </c>
    </row>
    <row r="6500" spans="1:8" x14ac:dyDescent="0.3">
      <c r="A6500" t="s">
        <v>185</v>
      </c>
      <c r="B6500" t="s">
        <v>732</v>
      </c>
      <c r="C6500">
        <v>37.659999999999997</v>
      </c>
      <c r="D6500">
        <v>38.04</v>
      </c>
      <c r="E6500">
        <v>37.06</v>
      </c>
      <c r="F6500">
        <v>37.96</v>
      </c>
      <c r="G6500">
        <v>430482</v>
      </c>
      <c r="H6500">
        <v>37.686700000000002</v>
      </c>
    </row>
    <row r="6501" spans="1:8" x14ac:dyDescent="0.3">
      <c r="A6501" t="s">
        <v>185</v>
      </c>
      <c r="B6501" t="s">
        <v>733</v>
      </c>
      <c r="C6501">
        <v>38.24</v>
      </c>
      <c r="D6501">
        <v>38.380000000000003</v>
      </c>
      <c r="E6501">
        <v>37.380000000000003</v>
      </c>
      <c r="F6501">
        <v>37.659999999999997</v>
      </c>
      <c r="G6501">
        <v>658996</v>
      </c>
      <c r="H6501">
        <v>37.806699999999999</v>
      </c>
    </row>
    <row r="6502" spans="1:8" x14ac:dyDescent="0.3">
      <c r="A6502" t="s">
        <v>185</v>
      </c>
      <c r="B6502" t="s">
        <v>734</v>
      </c>
      <c r="C6502">
        <v>38.200000000000003</v>
      </c>
      <c r="D6502">
        <v>38.380000000000003</v>
      </c>
      <c r="E6502">
        <v>37.659999999999997</v>
      </c>
      <c r="F6502">
        <v>37.799999999999997</v>
      </c>
      <c r="G6502">
        <v>726326</v>
      </c>
      <c r="H6502">
        <v>37.9467</v>
      </c>
    </row>
    <row r="6503" spans="1:8" x14ac:dyDescent="0.3">
      <c r="A6503" t="s">
        <v>185</v>
      </c>
      <c r="B6503" t="s">
        <v>735</v>
      </c>
      <c r="C6503">
        <v>38</v>
      </c>
      <c r="D6503">
        <v>38</v>
      </c>
      <c r="E6503">
        <v>37.26</v>
      </c>
      <c r="F6503">
        <v>37.28</v>
      </c>
      <c r="G6503">
        <v>441498</v>
      </c>
      <c r="H6503">
        <v>37.513300000000001</v>
      </c>
    </row>
    <row r="6504" spans="1:8" x14ac:dyDescent="0.3">
      <c r="A6504" t="s">
        <v>256</v>
      </c>
      <c r="B6504" t="s">
        <v>696</v>
      </c>
      <c r="C6504">
        <v>7547.5</v>
      </c>
      <c r="D6504">
        <v>7555</v>
      </c>
      <c r="E6504">
        <v>7287.5</v>
      </c>
      <c r="F6504">
        <v>7427.5</v>
      </c>
      <c r="G6504">
        <v>30379</v>
      </c>
      <c r="H6504">
        <v>7423.3333000000002</v>
      </c>
    </row>
    <row r="6505" spans="1:8" x14ac:dyDescent="0.3">
      <c r="A6505" t="s">
        <v>256</v>
      </c>
      <c r="B6505" t="s">
        <v>697</v>
      </c>
      <c r="C6505">
        <v>7427.5</v>
      </c>
      <c r="D6505">
        <v>7477.5</v>
      </c>
      <c r="E6505">
        <v>7337.5</v>
      </c>
      <c r="F6505">
        <v>7355</v>
      </c>
      <c r="G6505">
        <v>15949</v>
      </c>
      <c r="H6505">
        <v>7390</v>
      </c>
    </row>
    <row r="6506" spans="1:8" x14ac:dyDescent="0.3">
      <c r="A6506" t="s">
        <v>256</v>
      </c>
      <c r="B6506" t="s">
        <v>698</v>
      </c>
      <c r="C6506">
        <v>7355</v>
      </c>
      <c r="D6506">
        <v>7430</v>
      </c>
      <c r="E6506">
        <v>7355</v>
      </c>
      <c r="F6506">
        <v>7370</v>
      </c>
      <c r="G6506">
        <v>18501</v>
      </c>
      <c r="H6506">
        <v>7385</v>
      </c>
    </row>
    <row r="6507" spans="1:8" x14ac:dyDescent="0.3">
      <c r="A6507" t="s">
        <v>256</v>
      </c>
      <c r="B6507" t="s">
        <v>699</v>
      </c>
      <c r="C6507">
        <v>7377.5</v>
      </c>
      <c r="D6507">
        <v>7470</v>
      </c>
      <c r="E6507">
        <v>7377.5</v>
      </c>
      <c r="F6507">
        <v>7442.5</v>
      </c>
      <c r="G6507">
        <v>19903</v>
      </c>
      <c r="H6507">
        <v>7430</v>
      </c>
    </row>
    <row r="6508" spans="1:8" x14ac:dyDescent="0.3">
      <c r="A6508" t="s">
        <v>256</v>
      </c>
      <c r="B6508" t="s">
        <v>700</v>
      </c>
      <c r="C6508">
        <v>7442.5</v>
      </c>
      <c r="D6508">
        <v>7450</v>
      </c>
      <c r="E6508">
        <v>7280</v>
      </c>
      <c r="F6508">
        <v>7410</v>
      </c>
      <c r="G6508">
        <v>21223</v>
      </c>
      <c r="H6508">
        <v>7380</v>
      </c>
    </row>
    <row r="6509" spans="1:8" x14ac:dyDescent="0.3">
      <c r="A6509" t="s">
        <v>256</v>
      </c>
      <c r="B6509" t="s">
        <v>77</v>
      </c>
      <c r="C6509">
        <v>7405</v>
      </c>
      <c r="D6509">
        <v>7405</v>
      </c>
      <c r="E6509">
        <v>7262.5</v>
      </c>
      <c r="F6509">
        <v>7357.5</v>
      </c>
      <c r="G6509">
        <v>12044</v>
      </c>
      <c r="H6509">
        <v>7341.6666999999998</v>
      </c>
    </row>
    <row r="6510" spans="1:8" x14ac:dyDescent="0.3">
      <c r="A6510" t="s">
        <v>256</v>
      </c>
      <c r="B6510" t="s">
        <v>701</v>
      </c>
      <c r="C6510">
        <v>7357.5</v>
      </c>
      <c r="D6510">
        <v>7427.5</v>
      </c>
      <c r="E6510">
        <v>7357.5</v>
      </c>
      <c r="F6510">
        <v>7392.5</v>
      </c>
      <c r="G6510">
        <v>16162</v>
      </c>
      <c r="H6510">
        <v>7392.5</v>
      </c>
    </row>
    <row r="6511" spans="1:8" x14ac:dyDescent="0.3">
      <c r="A6511" t="s">
        <v>256</v>
      </c>
      <c r="B6511" t="s">
        <v>702</v>
      </c>
      <c r="C6511">
        <v>7402.5</v>
      </c>
      <c r="D6511">
        <v>7457.5</v>
      </c>
      <c r="E6511">
        <v>7352.5</v>
      </c>
      <c r="F6511">
        <v>7357.5</v>
      </c>
      <c r="G6511">
        <v>16175</v>
      </c>
      <c r="H6511">
        <v>7389.1666999999998</v>
      </c>
    </row>
    <row r="6512" spans="1:8" x14ac:dyDescent="0.3">
      <c r="A6512" t="s">
        <v>256</v>
      </c>
      <c r="B6512" t="s">
        <v>139</v>
      </c>
      <c r="C6512">
        <v>7357.5</v>
      </c>
      <c r="D6512">
        <v>7357.5</v>
      </c>
      <c r="E6512">
        <v>7187.5</v>
      </c>
      <c r="F6512">
        <v>7187.5</v>
      </c>
      <c r="G6512">
        <v>15574</v>
      </c>
      <c r="H6512">
        <v>7244.1666999999998</v>
      </c>
    </row>
    <row r="6513" spans="1:8" x14ac:dyDescent="0.3">
      <c r="A6513" t="s">
        <v>256</v>
      </c>
      <c r="B6513" t="s">
        <v>156</v>
      </c>
      <c r="C6513">
        <v>7187.5</v>
      </c>
      <c r="D6513">
        <v>7252.5</v>
      </c>
      <c r="E6513">
        <v>7147.5</v>
      </c>
      <c r="F6513">
        <v>7190</v>
      </c>
      <c r="G6513">
        <v>13251</v>
      </c>
      <c r="H6513">
        <v>7196.6666999999998</v>
      </c>
    </row>
    <row r="6514" spans="1:8" x14ac:dyDescent="0.3">
      <c r="A6514" t="s">
        <v>256</v>
      </c>
      <c r="B6514" t="s">
        <v>703</v>
      </c>
      <c r="C6514">
        <v>7212.5</v>
      </c>
      <c r="D6514">
        <v>7352.5</v>
      </c>
      <c r="E6514">
        <v>7212.5</v>
      </c>
      <c r="F6514">
        <v>7302.5</v>
      </c>
      <c r="G6514">
        <v>15669</v>
      </c>
      <c r="H6514">
        <v>7289.1666999999998</v>
      </c>
    </row>
    <row r="6515" spans="1:8" x14ac:dyDescent="0.3">
      <c r="A6515" t="s">
        <v>256</v>
      </c>
      <c r="B6515" t="s">
        <v>223</v>
      </c>
      <c r="C6515">
        <v>7320</v>
      </c>
      <c r="D6515">
        <v>7350</v>
      </c>
      <c r="E6515">
        <v>7225</v>
      </c>
      <c r="F6515">
        <v>7270</v>
      </c>
      <c r="G6515">
        <v>13646</v>
      </c>
      <c r="H6515">
        <v>7281.6666999999998</v>
      </c>
    </row>
    <row r="6516" spans="1:8" x14ac:dyDescent="0.3">
      <c r="A6516" t="s">
        <v>256</v>
      </c>
      <c r="B6516" t="s">
        <v>228</v>
      </c>
      <c r="C6516">
        <v>7270</v>
      </c>
      <c r="D6516">
        <v>7530</v>
      </c>
      <c r="E6516">
        <v>7190</v>
      </c>
      <c r="F6516">
        <v>7320</v>
      </c>
      <c r="G6516">
        <v>24696</v>
      </c>
      <c r="H6516">
        <v>7346.6666999999998</v>
      </c>
    </row>
    <row r="6517" spans="1:8" x14ac:dyDescent="0.3">
      <c r="A6517" t="s">
        <v>256</v>
      </c>
      <c r="B6517" t="s">
        <v>704</v>
      </c>
      <c r="C6517">
        <v>7335</v>
      </c>
      <c r="D6517">
        <v>7442.5</v>
      </c>
      <c r="E6517">
        <v>7335</v>
      </c>
      <c r="F6517">
        <v>7400</v>
      </c>
      <c r="G6517">
        <v>16526</v>
      </c>
      <c r="H6517">
        <v>7392.5</v>
      </c>
    </row>
    <row r="6518" spans="1:8" x14ac:dyDescent="0.3">
      <c r="A6518" t="s">
        <v>256</v>
      </c>
      <c r="B6518" t="s">
        <v>705</v>
      </c>
      <c r="C6518">
        <v>7430</v>
      </c>
      <c r="D6518">
        <v>7470</v>
      </c>
      <c r="E6518">
        <v>7287.5</v>
      </c>
      <c r="F6518">
        <v>7300</v>
      </c>
      <c r="G6518">
        <v>22178</v>
      </c>
      <c r="H6518">
        <v>7352.5</v>
      </c>
    </row>
    <row r="6519" spans="1:8" x14ac:dyDescent="0.3">
      <c r="A6519" t="s">
        <v>256</v>
      </c>
      <c r="B6519" t="s">
        <v>706</v>
      </c>
      <c r="C6519">
        <v>7317.5</v>
      </c>
      <c r="D6519">
        <v>7497.5</v>
      </c>
      <c r="E6519">
        <v>7317.5</v>
      </c>
      <c r="F6519">
        <v>7422.5</v>
      </c>
      <c r="G6519">
        <v>23145</v>
      </c>
      <c r="H6519">
        <v>7412.5</v>
      </c>
    </row>
    <row r="6520" spans="1:8" x14ac:dyDescent="0.3">
      <c r="A6520" t="s">
        <v>256</v>
      </c>
      <c r="B6520" t="s">
        <v>265</v>
      </c>
      <c r="C6520">
        <v>7482.5</v>
      </c>
      <c r="D6520">
        <v>7540</v>
      </c>
      <c r="E6520">
        <v>7400</v>
      </c>
      <c r="F6520">
        <v>7440</v>
      </c>
      <c r="G6520">
        <v>24628</v>
      </c>
      <c r="H6520">
        <v>7460</v>
      </c>
    </row>
    <row r="6521" spans="1:8" x14ac:dyDescent="0.3">
      <c r="A6521" t="s">
        <v>256</v>
      </c>
      <c r="B6521" t="s">
        <v>707</v>
      </c>
      <c r="C6521">
        <v>7460</v>
      </c>
      <c r="D6521">
        <v>7497.5</v>
      </c>
      <c r="E6521">
        <v>7245</v>
      </c>
      <c r="F6521">
        <v>7255</v>
      </c>
      <c r="G6521">
        <v>25756</v>
      </c>
      <c r="H6521">
        <v>7332.5</v>
      </c>
    </row>
    <row r="6522" spans="1:8" x14ac:dyDescent="0.3">
      <c r="A6522" t="s">
        <v>256</v>
      </c>
      <c r="B6522" t="s">
        <v>271</v>
      </c>
      <c r="C6522">
        <v>7257.5</v>
      </c>
      <c r="D6522">
        <v>7285</v>
      </c>
      <c r="E6522">
        <v>6987.5</v>
      </c>
      <c r="F6522">
        <v>7012.5</v>
      </c>
      <c r="G6522">
        <v>19620</v>
      </c>
      <c r="H6522">
        <v>7095</v>
      </c>
    </row>
    <row r="6523" spans="1:8" x14ac:dyDescent="0.3">
      <c r="A6523" t="s">
        <v>256</v>
      </c>
      <c r="B6523" t="s">
        <v>708</v>
      </c>
      <c r="C6523">
        <v>7012.5</v>
      </c>
      <c r="D6523">
        <v>7150</v>
      </c>
      <c r="E6523">
        <v>7002.5</v>
      </c>
      <c r="F6523">
        <v>7050</v>
      </c>
      <c r="G6523">
        <v>11857</v>
      </c>
      <c r="H6523">
        <v>7067.5</v>
      </c>
    </row>
    <row r="6524" spans="1:8" x14ac:dyDescent="0.3">
      <c r="A6524" t="s">
        <v>256</v>
      </c>
      <c r="B6524" t="s">
        <v>709</v>
      </c>
      <c r="C6524">
        <v>7102.5</v>
      </c>
      <c r="D6524">
        <v>7182.5</v>
      </c>
      <c r="E6524">
        <v>7050</v>
      </c>
      <c r="F6524">
        <v>7060</v>
      </c>
      <c r="G6524">
        <v>11096</v>
      </c>
      <c r="H6524">
        <v>7097.5</v>
      </c>
    </row>
    <row r="6525" spans="1:8" x14ac:dyDescent="0.3">
      <c r="A6525" t="s">
        <v>256</v>
      </c>
      <c r="B6525" t="s">
        <v>283</v>
      </c>
      <c r="C6525">
        <v>7072.5</v>
      </c>
      <c r="D6525">
        <v>7072.5</v>
      </c>
      <c r="E6525">
        <v>6962.5</v>
      </c>
      <c r="F6525">
        <v>6980</v>
      </c>
      <c r="G6525">
        <v>11163</v>
      </c>
      <c r="H6525">
        <v>7005</v>
      </c>
    </row>
    <row r="6526" spans="1:8" x14ac:dyDescent="0.3">
      <c r="A6526" t="s">
        <v>256</v>
      </c>
      <c r="B6526" t="s">
        <v>290</v>
      </c>
      <c r="C6526">
        <v>6992.5</v>
      </c>
      <c r="D6526">
        <v>7010</v>
      </c>
      <c r="E6526">
        <v>6830</v>
      </c>
      <c r="F6526">
        <v>6862.5</v>
      </c>
      <c r="G6526">
        <v>11820</v>
      </c>
      <c r="H6526">
        <v>6900.8333000000002</v>
      </c>
    </row>
    <row r="6527" spans="1:8" x14ac:dyDescent="0.3">
      <c r="A6527" t="s">
        <v>256</v>
      </c>
      <c r="B6527" t="s">
        <v>710</v>
      </c>
      <c r="C6527">
        <v>6950</v>
      </c>
      <c r="D6527">
        <v>7127.5</v>
      </c>
      <c r="E6527">
        <v>6845</v>
      </c>
      <c r="F6527">
        <v>6902.5</v>
      </c>
      <c r="G6527">
        <v>15945</v>
      </c>
      <c r="H6527">
        <v>6958.3333000000002</v>
      </c>
    </row>
    <row r="6528" spans="1:8" x14ac:dyDescent="0.3">
      <c r="A6528" t="s">
        <v>256</v>
      </c>
      <c r="B6528" t="s">
        <v>512</v>
      </c>
      <c r="C6528">
        <v>6907.5</v>
      </c>
      <c r="D6528">
        <v>6980</v>
      </c>
      <c r="E6528">
        <v>6572.5</v>
      </c>
      <c r="F6528">
        <v>6572.5</v>
      </c>
      <c r="G6528">
        <v>48476</v>
      </c>
      <c r="H6528">
        <v>6708.3333000000002</v>
      </c>
    </row>
    <row r="6529" spans="1:8" x14ac:dyDescent="0.3">
      <c r="A6529" t="s">
        <v>256</v>
      </c>
      <c r="B6529" t="s">
        <v>91</v>
      </c>
      <c r="C6529">
        <v>6000</v>
      </c>
      <c r="D6529">
        <v>6290</v>
      </c>
      <c r="E6529">
        <v>5920</v>
      </c>
      <c r="F6529">
        <v>6240</v>
      </c>
      <c r="G6529">
        <v>36489</v>
      </c>
      <c r="H6529">
        <v>6150</v>
      </c>
    </row>
    <row r="6530" spans="1:8" x14ac:dyDescent="0.3">
      <c r="A6530" t="s">
        <v>256</v>
      </c>
      <c r="B6530" t="s">
        <v>93</v>
      </c>
      <c r="C6530">
        <v>6132.5</v>
      </c>
      <c r="D6530">
        <v>6192.5</v>
      </c>
      <c r="E6530">
        <v>5940</v>
      </c>
      <c r="F6530">
        <v>5960</v>
      </c>
      <c r="G6530">
        <v>27292</v>
      </c>
      <c r="H6530">
        <v>6030.8333000000002</v>
      </c>
    </row>
    <row r="6531" spans="1:8" x14ac:dyDescent="0.3">
      <c r="A6531" t="s">
        <v>256</v>
      </c>
      <c r="B6531" t="s">
        <v>711</v>
      </c>
      <c r="C6531">
        <v>5962.5</v>
      </c>
      <c r="D6531">
        <v>6012.5</v>
      </c>
      <c r="E6531">
        <v>5842.5</v>
      </c>
      <c r="F6531">
        <v>5915</v>
      </c>
      <c r="G6531">
        <v>21002</v>
      </c>
      <c r="H6531">
        <v>5923.3333000000002</v>
      </c>
    </row>
    <row r="6532" spans="1:8" x14ac:dyDescent="0.3">
      <c r="A6532" t="s">
        <v>256</v>
      </c>
      <c r="B6532" t="s">
        <v>712</v>
      </c>
      <c r="C6532">
        <v>5955</v>
      </c>
      <c r="D6532">
        <v>6042.5</v>
      </c>
      <c r="E6532">
        <v>5955</v>
      </c>
      <c r="F6532">
        <v>5980</v>
      </c>
      <c r="G6532">
        <v>15306</v>
      </c>
      <c r="H6532">
        <v>5992.5</v>
      </c>
    </row>
    <row r="6533" spans="1:8" x14ac:dyDescent="0.3">
      <c r="A6533" t="s">
        <v>256</v>
      </c>
      <c r="B6533" t="s">
        <v>162</v>
      </c>
      <c r="C6533">
        <v>5995</v>
      </c>
      <c r="D6533">
        <v>6020</v>
      </c>
      <c r="E6533">
        <v>5835</v>
      </c>
      <c r="F6533">
        <v>5872.5</v>
      </c>
      <c r="G6533">
        <v>11748</v>
      </c>
      <c r="H6533">
        <v>5909.1666999999998</v>
      </c>
    </row>
    <row r="6534" spans="1:8" x14ac:dyDescent="0.3">
      <c r="A6534" t="s">
        <v>256</v>
      </c>
      <c r="B6534" t="s">
        <v>220</v>
      </c>
      <c r="C6534">
        <v>5780</v>
      </c>
      <c r="D6534">
        <v>5817.5</v>
      </c>
      <c r="E6534">
        <v>5662.5</v>
      </c>
      <c r="F6534">
        <v>5767.5</v>
      </c>
      <c r="G6534">
        <v>16428</v>
      </c>
      <c r="H6534">
        <v>5749.1666999999998</v>
      </c>
    </row>
    <row r="6535" spans="1:8" x14ac:dyDescent="0.3">
      <c r="A6535" t="s">
        <v>256</v>
      </c>
      <c r="B6535" t="s">
        <v>713</v>
      </c>
      <c r="C6535">
        <v>5885</v>
      </c>
      <c r="D6535">
        <v>6027.5</v>
      </c>
      <c r="E6535">
        <v>5870</v>
      </c>
      <c r="F6535">
        <v>5997.5</v>
      </c>
      <c r="G6535">
        <v>15144</v>
      </c>
      <c r="H6535">
        <v>5965</v>
      </c>
    </row>
    <row r="6536" spans="1:8" x14ac:dyDescent="0.3">
      <c r="A6536" t="s">
        <v>256</v>
      </c>
      <c r="B6536" t="s">
        <v>714</v>
      </c>
      <c r="C6536">
        <v>5997.5</v>
      </c>
      <c r="D6536">
        <v>6007.5</v>
      </c>
      <c r="E6536">
        <v>5865</v>
      </c>
      <c r="F6536">
        <v>5912.5</v>
      </c>
      <c r="G6536">
        <v>8879</v>
      </c>
      <c r="H6536">
        <v>5928.3333000000002</v>
      </c>
    </row>
    <row r="6537" spans="1:8" x14ac:dyDescent="0.3">
      <c r="A6537" t="s">
        <v>256</v>
      </c>
      <c r="B6537" t="s">
        <v>715</v>
      </c>
      <c r="C6537">
        <v>5912.5</v>
      </c>
      <c r="D6537">
        <v>5955</v>
      </c>
      <c r="E6537">
        <v>5852.5</v>
      </c>
      <c r="F6537">
        <v>5870</v>
      </c>
      <c r="G6537">
        <v>11965</v>
      </c>
      <c r="H6537">
        <v>5892.5</v>
      </c>
    </row>
    <row r="6538" spans="1:8" x14ac:dyDescent="0.3">
      <c r="A6538" t="s">
        <v>256</v>
      </c>
      <c r="B6538" t="s">
        <v>235</v>
      </c>
      <c r="C6538">
        <v>5867.5</v>
      </c>
      <c r="D6538">
        <v>5867.5</v>
      </c>
      <c r="E6538">
        <v>5700</v>
      </c>
      <c r="F6538">
        <v>5740</v>
      </c>
      <c r="G6538">
        <v>11104</v>
      </c>
      <c r="H6538">
        <v>5769.1666999999998</v>
      </c>
    </row>
    <row r="6539" spans="1:8" x14ac:dyDescent="0.3">
      <c r="A6539" t="s">
        <v>256</v>
      </c>
      <c r="B6539" t="s">
        <v>259</v>
      </c>
      <c r="C6539">
        <v>5742.5</v>
      </c>
      <c r="D6539">
        <v>5815</v>
      </c>
      <c r="E6539">
        <v>5700</v>
      </c>
      <c r="F6539">
        <v>5750</v>
      </c>
      <c r="G6539">
        <v>11658</v>
      </c>
      <c r="H6539">
        <v>5755</v>
      </c>
    </row>
    <row r="6540" spans="1:8" x14ac:dyDescent="0.3">
      <c r="A6540" t="s">
        <v>256</v>
      </c>
      <c r="B6540" t="s">
        <v>716</v>
      </c>
      <c r="C6540">
        <v>5757.5</v>
      </c>
      <c r="D6540">
        <v>5985</v>
      </c>
      <c r="E6540">
        <v>5755</v>
      </c>
      <c r="F6540">
        <v>5887.5</v>
      </c>
      <c r="G6540">
        <v>9496</v>
      </c>
      <c r="H6540">
        <v>5875.8333000000002</v>
      </c>
    </row>
    <row r="6541" spans="1:8" x14ac:dyDescent="0.3">
      <c r="A6541" t="s">
        <v>256</v>
      </c>
      <c r="B6541" t="s">
        <v>269</v>
      </c>
      <c r="C6541">
        <v>5887.5</v>
      </c>
      <c r="D6541">
        <v>5935</v>
      </c>
      <c r="E6541">
        <v>5787.5</v>
      </c>
      <c r="F6541">
        <v>5892.5</v>
      </c>
      <c r="G6541">
        <v>10320</v>
      </c>
      <c r="H6541">
        <v>5871.6666999999998</v>
      </c>
    </row>
    <row r="6542" spans="1:8" x14ac:dyDescent="0.3">
      <c r="A6542" t="s">
        <v>256</v>
      </c>
      <c r="B6542" t="s">
        <v>282</v>
      </c>
      <c r="C6542">
        <v>5892.5</v>
      </c>
      <c r="D6542">
        <v>5947.5</v>
      </c>
      <c r="E6542">
        <v>5810</v>
      </c>
      <c r="F6542">
        <v>5920</v>
      </c>
      <c r="G6542">
        <v>3688</v>
      </c>
      <c r="H6542">
        <v>5892.5</v>
      </c>
    </row>
    <row r="6543" spans="1:8" x14ac:dyDescent="0.3">
      <c r="A6543" t="s">
        <v>256</v>
      </c>
      <c r="B6543" t="s">
        <v>717</v>
      </c>
      <c r="C6543">
        <v>5865</v>
      </c>
      <c r="D6543">
        <v>5865</v>
      </c>
      <c r="E6543">
        <v>5572.5</v>
      </c>
      <c r="F6543">
        <v>5825</v>
      </c>
      <c r="G6543">
        <v>18240</v>
      </c>
      <c r="H6543">
        <v>5754.1666999999998</v>
      </c>
    </row>
    <row r="6544" spans="1:8" x14ac:dyDescent="0.3">
      <c r="A6544" t="s">
        <v>256</v>
      </c>
      <c r="B6544" t="s">
        <v>285</v>
      </c>
      <c r="C6544">
        <v>5795</v>
      </c>
      <c r="D6544">
        <v>5810</v>
      </c>
      <c r="E6544">
        <v>5630</v>
      </c>
      <c r="F6544">
        <v>5692.5</v>
      </c>
      <c r="G6544">
        <v>12743</v>
      </c>
      <c r="H6544">
        <v>5710.8333000000002</v>
      </c>
    </row>
    <row r="6545" spans="1:8" x14ac:dyDescent="0.3">
      <c r="A6545" t="s">
        <v>256</v>
      </c>
      <c r="B6545" t="s">
        <v>718</v>
      </c>
      <c r="C6545">
        <v>5725</v>
      </c>
      <c r="D6545">
        <v>5760</v>
      </c>
      <c r="E6545">
        <v>5657.5</v>
      </c>
      <c r="F6545">
        <v>5715</v>
      </c>
      <c r="G6545">
        <v>12117</v>
      </c>
      <c r="H6545">
        <v>5710.8333000000002</v>
      </c>
    </row>
    <row r="6546" spans="1:8" x14ac:dyDescent="0.3">
      <c r="A6546" t="s">
        <v>256</v>
      </c>
      <c r="B6546" t="s">
        <v>291</v>
      </c>
      <c r="C6546">
        <v>5715</v>
      </c>
      <c r="D6546">
        <v>5940</v>
      </c>
      <c r="E6546">
        <v>5650</v>
      </c>
      <c r="F6546">
        <v>5660</v>
      </c>
      <c r="G6546">
        <v>18853</v>
      </c>
      <c r="H6546">
        <v>5750</v>
      </c>
    </row>
    <row r="6547" spans="1:8" x14ac:dyDescent="0.3">
      <c r="A6547" t="s">
        <v>256</v>
      </c>
      <c r="B6547" t="s">
        <v>295</v>
      </c>
      <c r="C6547">
        <v>5690</v>
      </c>
      <c r="D6547">
        <v>5757.5</v>
      </c>
      <c r="E6547">
        <v>5592.5</v>
      </c>
      <c r="F6547">
        <v>5620</v>
      </c>
      <c r="G6547">
        <v>11292</v>
      </c>
      <c r="H6547">
        <v>5656.6666999999998</v>
      </c>
    </row>
    <row r="6548" spans="1:8" x14ac:dyDescent="0.3">
      <c r="A6548" t="s">
        <v>256</v>
      </c>
      <c r="B6548" t="s">
        <v>298</v>
      </c>
      <c r="C6548">
        <v>5620</v>
      </c>
      <c r="D6548">
        <v>5635</v>
      </c>
      <c r="E6548">
        <v>5500</v>
      </c>
      <c r="F6548">
        <v>5517.5</v>
      </c>
      <c r="G6548">
        <v>12498</v>
      </c>
      <c r="H6548">
        <v>5550.8333000000002</v>
      </c>
    </row>
    <row r="6549" spans="1:8" x14ac:dyDescent="0.3">
      <c r="A6549" t="s">
        <v>256</v>
      </c>
      <c r="B6549" t="s">
        <v>719</v>
      </c>
      <c r="C6549">
        <v>5550</v>
      </c>
      <c r="D6549">
        <v>5577.5</v>
      </c>
      <c r="E6549">
        <v>5410</v>
      </c>
      <c r="F6549">
        <v>5427.5</v>
      </c>
      <c r="G6549">
        <v>15574</v>
      </c>
      <c r="H6549">
        <v>5471.6666999999998</v>
      </c>
    </row>
    <row r="6550" spans="1:8" x14ac:dyDescent="0.3">
      <c r="A6550" t="s">
        <v>256</v>
      </c>
      <c r="B6550" t="s">
        <v>720</v>
      </c>
      <c r="C6550">
        <v>5490</v>
      </c>
      <c r="D6550">
        <v>5567.5</v>
      </c>
      <c r="E6550">
        <v>5485</v>
      </c>
      <c r="F6550">
        <v>5542.5</v>
      </c>
      <c r="G6550">
        <v>12911</v>
      </c>
      <c r="H6550">
        <v>5531.6666999999998</v>
      </c>
    </row>
    <row r="6551" spans="1:8" x14ac:dyDescent="0.3">
      <c r="A6551" t="s">
        <v>256</v>
      </c>
      <c r="B6551" t="s">
        <v>721</v>
      </c>
      <c r="C6551">
        <v>5542.5</v>
      </c>
      <c r="D6551">
        <v>5542.5</v>
      </c>
      <c r="E6551">
        <v>5455</v>
      </c>
      <c r="F6551">
        <v>5520</v>
      </c>
      <c r="G6551">
        <v>9672</v>
      </c>
      <c r="H6551">
        <v>5505.8333000000002</v>
      </c>
    </row>
    <row r="6552" spans="1:8" x14ac:dyDescent="0.3">
      <c r="A6552" t="s">
        <v>256</v>
      </c>
      <c r="B6552" t="s">
        <v>96</v>
      </c>
      <c r="C6552">
        <v>5522.5</v>
      </c>
      <c r="D6552">
        <v>5562.5</v>
      </c>
      <c r="E6552">
        <v>5497.5</v>
      </c>
      <c r="F6552">
        <v>5515</v>
      </c>
      <c r="G6552">
        <v>8088</v>
      </c>
      <c r="H6552">
        <v>5525</v>
      </c>
    </row>
    <row r="6553" spans="1:8" x14ac:dyDescent="0.3">
      <c r="A6553" t="s">
        <v>256</v>
      </c>
      <c r="B6553" t="s">
        <v>722</v>
      </c>
      <c r="C6553">
        <v>5515</v>
      </c>
      <c r="D6553">
        <v>5637.5</v>
      </c>
      <c r="E6553">
        <v>5515</v>
      </c>
      <c r="F6553">
        <v>5590</v>
      </c>
      <c r="G6553">
        <v>8557</v>
      </c>
      <c r="H6553">
        <v>5580.8333000000002</v>
      </c>
    </row>
    <row r="6554" spans="1:8" x14ac:dyDescent="0.3">
      <c r="A6554" t="s">
        <v>256</v>
      </c>
      <c r="B6554" t="s">
        <v>164</v>
      </c>
      <c r="C6554">
        <v>5597.5</v>
      </c>
      <c r="D6554">
        <v>5625</v>
      </c>
      <c r="E6554">
        <v>5412.5</v>
      </c>
      <c r="F6554">
        <v>5412.5</v>
      </c>
      <c r="G6554">
        <v>10521</v>
      </c>
      <c r="H6554">
        <v>5483.3333000000002</v>
      </c>
    </row>
    <row r="6555" spans="1:8" x14ac:dyDescent="0.3">
      <c r="A6555" t="s">
        <v>256</v>
      </c>
      <c r="B6555" t="s">
        <v>723</v>
      </c>
      <c r="C6555">
        <v>5615</v>
      </c>
      <c r="D6555">
        <v>5727.5</v>
      </c>
      <c r="E6555">
        <v>5550</v>
      </c>
      <c r="F6555">
        <v>5662.5</v>
      </c>
      <c r="G6555">
        <v>15211</v>
      </c>
      <c r="H6555">
        <v>5646.6666999999998</v>
      </c>
    </row>
    <row r="6556" spans="1:8" x14ac:dyDescent="0.3">
      <c r="A6556" t="s">
        <v>256</v>
      </c>
      <c r="B6556" t="s">
        <v>724</v>
      </c>
      <c r="C6556">
        <v>5665</v>
      </c>
      <c r="D6556">
        <v>5665</v>
      </c>
      <c r="E6556">
        <v>5537.5</v>
      </c>
      <c r="F6556">
        <v>5545</v>
      </c>
      <c r="G6556">
        <v>10731</v>
      </c>
      <c r="H6556">
        <v>5582.5</v>
      </c>
    </row>
    <row r="6557" spans="1:8" x14ac:dyDescent="0.3">
      <c r="A6557" t="s">
        <v>256</v>
      </c>
      <c r="B6557" t="s">
        <v>725</v>
      </c>
      <c r="C6557">
        <v>5552.5</v>
      </c>
      <c r="D6557">
        <v>5742.5</v>
      </c>
      <c r="E6557">
        <v>5552.5</v>
      </c>
      <c r="F6557">
        <v>5737.5</v>
      </c>
      <c r="G6557">
        <v>14414</v>
      </c>
      <c r="H6557">
        <v>5677.5</v>
      </c>
    </row>
    <row r="6558" spans="1:8" x14ac:dyDescent="0.3">
      <c r="A6558" t="s">
        <v>256</v>
      </c>
      <c r="B6558" t="s">
        <v>242</v>
      </c>
      <c r="C6558">
        <v>5650</v>
      </c>
      <c r="D6558">
        <v>5732.5</v>
      </c>
      <c r="E6558">
        <v>5580</v>
      </c>
      <c r="F6558">
        <v>5655</v>
      </c>
      <c r="G6558">
        <v>14814</v>
      </c>
      <c r="H6558">
        <v>5655.8333000000002</v>
      </c>
    </row>
    <row r="6559" spans="1:8" x14ac:dyDescent="0.3">
      <c r="A6559" t="s">
        <v>256</v>
      </c>
      <c r="B6559" t="s">
        <v>726</v>
      </c>
      <c r="C6559">
        <v>5675</v>
      </c>
      <c r="D6559">
        <v>6040</v>
      </c>
      <c r="E6559">
        <v>5675</v>
      </c>
      <c r="F6559">
        <v>5900</v>
      </c>
      <c r="G6559">
        <v>32320</v>
      </c>
      <c r="H6559">
        <v>5871.6666999999998</v>
      </c>
    </row>
    <row r="6560" spans="1:8" x14ac:dyDescent="0.3">
      <c r="A6560" t="s">
        <v>256</v>
      </c>
      <c r="B6560" t="s">
        <v>727</v>
      </c>
      <c r="C6560">
        <v>5910</v>
      </c>
      <c r="D6560">
        <v>6490</v>
      </c>
      <c r="E6560">
        <v>5875</v>
      </c>
      <c r="F6560">
        <v>6490</v>
      </c>
      <c r="G6560">
        <v>40801</v>
      </c>
      <c r="H6560">
        <v>6285</v>
      </c>
    </row>
    <row r="6561" spans="1:8" x14ac:dyDescent="0.3">
      <c r="A6561" t="s">
        <v>256</v>
      </c>
      <c r="B6561" t="s">
        <v>728</v>
      </c>
      <c r="C6561">
        <v>6725</v>
      </c>
      <c r="D6561">
        <v>6750</v>
      </c>
      <c r="E6561">
        <v>6347.5</v>
      </c>
      <c r="F6561">
        <v>6365</v>
      </c>
      <c r="G6561">
        <v>43151</v>
      </c>
      <c r="H6561">
        <v>6487.5</v>
      </c>
    </row>
    <row r="6562" spans="1:8" x14ac:dyDescent="0.3">
      <c r="A6562" t="s">
        <v>256</v>
      </c>
      <c r="B6562" t="s">
        <v>729</v>
      </c>
      <c r="C6562">
        <v>6370</v>
      </c>
      <c r="D6562">
        <v>7000</v>
      </c>
      <c r="E6562">
        <v>6360</v>
      </c>
      <c r="F6562">
        <v>6995</v>
      </c>
      <c r="G6562">
        <v>94919</v>
      </c>
      <c r="H6562">
        <v>6785</v>
      </c>
    </row>
    <row r="6563" spans="1:8" x14ac:dyDescent="0.3">
      <c r="A6563" t="s">
        <v>256</v>
      </c>
      <c r="B6563" t="s">
        <v>730</v>
      </c>
      <c r="C6563">
        <v>6900</v>
      </c>
      <c r="D6563">
        <v>7235</v>
      </c>
      <c r="E6563">
        <v>6872.5</v>
      </c>
      <c r="F6563">
        <v>6992.5</v>
      </c>
      <c r="G6563">
        <v>54595</v>
      </c>
      <c r="H6563">
        <v>7033.3333000000002</v>
      </c>
    </row>
    <row r="6564" spans="1:8" x14ac:dyDescent="0.3">
      <c r="A6564" t="s">
        <v>256</v>
      </c>
      <c r="B6564" t="s">
        <v>731</v>
      </c>
      <c r="C6564">
        <v>7100</v>
      </c>
      <c r="D6564">
        <v>7395</v>
      </c>
      <c r="E6564">
        <v>6842.5</v>
      </c>
      <c r="F6564">
        <v>6875</v>
      </c>
      <c r="G6564">
        <v>38260</v>
      </c>
      <c r="H6564">
        <v>7037.5</v>
      </c>
    </row>
    <row r="6565" spans="1:8" x14ac:dyDescent="0.3">
      <c r="A6565" t="s">
        <v>256</v>
      </c>
      <c r="B6565" t="s">
        <v>732</v>
      </c>
      <c r="C6565">
        <v>6870</v>
      </c>
      <c r="D6565">
        <v>7100</v>
      </c>
      <c r="E6565">
        <v>6650</v>
      </c>
      <c r="F6565">
        <v>6682.5</v>
      </c>
      <c r="G6565">
        <v>22298</v>
      </c>
      <c r="H6565">
        <v>6810.8333000000002</v>
      </c>
    </row>
    <row r="6566" spans="1:8" x14ac:dyDescent="0.3">
      <c r="A6566" t="s">
        <v>256</v>
      </c>
      <c r="B6566" t="s">
        <v>733</v>
      </c>
      <c r="C6566">
        <v>6672.5</v>
      </c>
      <c r="D6566">
        <v>6935</v>
      </c>
      <c r="E6566">
        <v>6500</v>
      </c>
      <c r="F6566">
        <v>6665</v>
      </c>
      <c r="G6566">
        <v>31596</v>
      </c>
      <c r="H6566">
        <v>6700</v>
      </c>
    </row>
    <row r="6567" spans="1:8" x14ac:dyDescent="0.3">
      <c r="A6567" t="s">
        <v>256</v>
      </c>
      <c r="B6567" t="s">
        <v>734</v>
      </c>
      <c r="C6567">
        <v>6750</v>
      </c>
      <c r="D6567">
        <v>6790</v>
      </c>
      <c r="E6567">
        <v>6550</v>
      </c>
      <c r="F6567">
        <v>6555</v>
      </c>
      <c r="G6567">
        <v>19798</v>
      </c>
      <c r="H6567">
        <v>6631.6666999999998</v>
      </c>
    </row>
    <row r="6568" spans="1:8" x14ac:dyDescent="0.3">
      <c r="A6568" t="s">
        <v>256</v>
      </c>
      <c r="B6568" t="s">
        <v>735</v>
      </c>
      <c r="C6568">
        <v>6560</v>
      </c>
      <c r="D6568">
        <v>6580</v>
      </c>
      <c r="E6568">
        <v>6355</v>
      </c>
      <c r="F6568">
        <v>6395</v>
      </c>
      <c r="G6568">
        <v>11341</v>
      </c>
      <c r="H6568">
        <v>6443.3333000000002</v>
      </c>
    </row>
    <row r="6569" spans="1:8" x14ac:dyDescent="0.3">
      <c r="A6569" t="s">
        <v>140</v>
      </c>
      <c r="B6569" t="s">
        <v>696</v>
      </c>
      <c r="C6569">
        <v>94.4</v>
      </c>
      <c r="D6569">
        <v>96.2</v>
      </c>
      <c r="E6569">
        <v>94</v>
      </c>
      <c r="F6569">
        <v>96.2</v>
      </c>
      <c r="G6569">
        <v>613842</v>
      </c>
      <c r="H6569">
        <v>95.466700000000003</v>
      </c>
    </row>
    <row r="6570" spans="1:8" x14ac:dyDescent="0.3">
      <c r="A6570" t="s">
        <v>140</v>
      </c>
      <c r="B6570" t="s">
        <v>697</v>
      </c>
      <c r="C6570">
        <v>96.7</v>
      </c>
      <c r="D6570">
        <v>96.7</v>
      </c>
      <c r="E6570">
        <v>94.3</v>
      </c>
      <c r="F6570">
        <v>94.5</v>
      </c>
      <c r="G6570">
        <v>534863</v>
      </c>
      <c r="H6570">
        <v>95.166700000000006</v>
      </c>
    </row>
    <row r="6571" spans="1:8" x14ac:dyDescent="0.3">
      <c r="A6571" t="s">
        <v>140</v>
      </c>
      <c r="B6571" t="s">
        <v>698</v>
      </c>
      <c r="C6571">
        <v>94.6</v>
      </c>
      <c r="D6571">
        <v>96.7</v>
      </c>
      <c r="E6571">
        <v>94.05</v>
      </c>
      <c r="F6571">
        <v>96.15</v>
      </c>
      <c r="G6571">
        <v>651713</v>
      </c>
      <c r="H6571">
        <v>95.633300000000006</v>
      </c>
    </row>
    <row r="6572" spans="1:8" x14ac:dyDescent="0.3">
      <c r="A6572" t="s">
        <v>140</v>
      </c>
      <c r="B6572" t="s">
        <v>699</v>
      </c>
      <c r="C6572">
        <v>96.25</v>
      </c>
      <c r="D6572">
        <v>97.2</v>
      </c>
      <c r="E6572">
        <v>94.45</v>
      </c>
      <c r="F6572">
        <v>95</v>
      </c>
      <c r="G6572">
        <v>766505</v>
      </c>
      <c r="H6572">
        <v>95.55</v>
      </c>
    </row>
    <row r="6573" spans="1:8" x14ac:dyDescent="0.3">
      <c r="A6573" t="s">
        <v>140</v>
      </c>
      <c r="B6573" t="s">
        <v>700</v>
      </c>
      <c r="C6573">
        <v>95.1</v>
      </c>
      <c r="D6573">
        <v>95.75</v>
      </c>
      <c r="E6573">
        <v>93.65</v>
      </c>
      <c r="F6573">
        <v>94.45</v>
      </c>
      <c r="G6573">
        <v>681856</v>
      </c>
      <c r="H6573">
        <v>94.616699999999994</v>
      </c>
    </row>
    <row r="6574" spans="1:8" x14ac:dyDescent="0.3">
      <c r="A6574" t="s">
        <v>140</v>
      </c>
      <c r="B6574" t="s">
        <v>77</v>
      </c>
      <c r="C6574">
        <v>94.4</v>
      </c>
      <c r="D6574">
        <v>96</v>
      </c>
      <c r="E6574">
        <v>91.85</v>
      </c>
      <c r="F6574">
        <v>95.2</v>
      </c>
      <c r="G6574">
        <v>569903</v>
      </c>
      <c r="H6574">
        <v>94.35</v>
      </c>
    </row>
    <row r="6575" spans="1:8" x14ac:dyDescent="0.3">
      <c r="A6575" t="s">
        <v>140</v>
      </c>
      <c r="B6575" t="s">
        <v>701</v>
      </c>
      <c r="C6575">
        <v>95.7</v>
      </c>
      <c r="D6575">
        <v>96.75</v>
      </c>
      <c r="E6575">
        <v>95</v>
      </c>
      <c r="F6575">
        <v>96.2</v>
      </c>
      <c r="G6575">
        <v>507071</v>
      </c>
      <c r="H6575">
        <v>95.9833</v>
      </c>
    </row>
    <row r="6576" spans="1:8" x14ac:dyDescent="0.3">
      <c r="A6576" t="s">
        <v>140</v>
      </c>
      <c r="B6576" t="s">
        <v>702</v>
      </c>
      <c r="C6576">
        <v>96.3</v>
      </c>
      <c r="D6576">
        <v>99.55</v>
      </c>
      <c r="E6576">
        <v>96</v>
      </c>
      <c r="F6576">
        <v>98.55</v>
      </c>
      <c r="G6576">
        <v>1512675</v>
      </c>
      <c r="H6576">
        <v>98.033299999999997</v>
      </c>
    </row>
    <row r="6577" spans="1:8" x14ac:dyDescent="0.3">
      <c r="A6577" t="s">
        <v>140</v>
      </c>
      <c r="B6577" t="s">
        <v>139</v>
      </c>
      <c r="C6577">
        <v>98.8</v>
      </c>
      <c r="D6577">
        <v>102.2</v>
      </c>
      <c r="E6577">
        <v>96.5</v>
      </c>
      <c r="F6577">
        <v>96.5</v>
      </c>
      <c r="G6577">
        <v>1652989</v>
      </c>
      <c r="H6577">
        <v>98.4</v>
      </c>
    </row>
    <row r="6578" spans="1:8" x14ac:dyDescent="0.3">
      <c r="A6578" t="s">
        <v>140</v>
      </c>
      <c r="B6578" t="s">
        <v>156</v>
      </c>
      <c r="C6578">
        <v>96.5</v>
      </c>
      <c r="D6578">
        <v>97</v>
      </c>
      <c r="E6578">
        <v>94.3</v>
      </c>
      <c r="F6578">
        <v>95.5</v>
      </c>
      <c r="G6578">
        <v>636961</v>
      </c>
      <c r="H6578">
        <v>95.6</v>
      </c>
    </row>
    <row r="6579" spans="1:8" x14ac:dyDescent="0.3">
      <c r="A6579" t="s">
        <v>140</v>
      </c>
      <c r="B6579" t="s">
        <v>703</v>
      </c>
      <c r="C6579">
        <v>96.1</v>
      </c>
      <c r="D6579">
        <v>97.5</v>
      </c>
      <c r="E6579">
        <v>95.5</v>
      </c>
      <c r="F6579">
        <v>97.1</v>
      </c>
      <c r="G6579">
        <v>714162</v>
      </c>
      <c r="H6579">
        <v>96.7</v>
      </c>
    </row>
    <row r="6580" spans="1:8" x14ac:dyDescent="0.3">
      <c r="A6580" t="s">
        <v>140</v>
      </c>
      <c r="B6580" t="s">
        <v>223</v>
      </c>
      <c r="C6580">
        <v>97.5</v>
      </c>
      <c r="D6580">
        <v>98.7</v>
      </c>
      <c r="E6580">
        <v>96.4</v>
      </c>
      <c r="F6580">
        <v>97.15</v>
      </c>
      <c r="G6580">
        <v>696617</v>
      </c>
      <c r="H6580">
        <v>97.416700000000006</v>
      </c>
    </row>
    <row r="6581" spans="1:8" x14ac:dyDescent="0.3">
      <c r="A6581" t="s">
        <v>140</v>
      </c>
      <c r="B6581" t="s">
        <v>228</v>
      </c>
      <c r="C6581">
        <v>97.1</v>
      </c>
      <c r="D6581">
        <v>97.9</v>
      </c>
      <c r="E6581">
        <v>96.1</v>
      </c>
      <c r="F6581">
        <v>97.35</v>
      </c>
      <c r="G6581">
        <v>434214</v>
      </c>
      <c r="H6581">
        <v>97.116699999999994</v>
      </c>
    </row>
    <row r="6582" spans="1:8" x14ac:dyDescent="0.3">
      <c r="A6582" t="s">
        <v>140</v>
      </c>
      <c r="B6582" t="s">
        <v>704</v>
      </c>
      <c r="C6582">
        <v>97.2</v>
      </c>
      <c r="D6582">
        <v>100</v>
      </c>
      <c r="E6582">
        <v>97.2</v>
      </c>
      <c r="F6582">
        <v>99.35</v>
      </c>
      <c r="G6582">
        <v>1048025</v>
      </c>
      <c r="H6582">
        <v>98.85</v>
      </c>
    </row>
    <row r="6583" spans="1:8" x14ac:dyDescent="0.3">
      <c r="A6583" t="s">
        <v>140</v>
      </c>
      <c r="B6583" t="s">
        <v>705</v>
      </c>
      <c r="C6583">
        <v>99.5</v>
      </c>
      <c r="D6583">
        <v>99.9</v>
      </c>
      <c r="E6583">
        <v>98.5</v>
      </c>
      <c r="F6583">
        <v>98.9</v>
      </c>
      <c r="G6583">
        <v>731796</v>
      </c>
      <c r="H6583">
        <v>99.1</v>
      </c>
    </row>
    <row r="6584" spans="1:8" x14ac:dyDescent="0.3">
      <c r="A6584" t="s">
        <v>140</v>
      </c>
      <c r="B6584" t="s">
        <v>706</v>
      </c>
      <c r="C6584">
        <v>99</v>
      </c>
      <c r="D6584">
        <v>100.3</v>
      </c>
      <c r="E6584">
        <v>98.15</v>
      </c>
      <c r="F6584">
        <v>98.75</v>
      </c>
      <c r="G6584">
        <v>623630</v>
      </c>
      <c r="H6584">
        <v>99.066699999999997</v>
      </c>
    </row>
    <row r="6585" spans="1:8" x14ac:dyDescent="0.3">
      <c r="A6585" t="s">
        <v>140</v>
      </c>
      <c r="B6585" t="s">
        <v>265</v>
      </c>
      <c r="C6585">
        <v>98.75</v>
      </c>
      <c r="D6585">
        <v>99.35</v>
      </c>
      <c r="E6585">
        <v>97.5</v>
      </c>
      <c r="F6585">
        <v>97.5</v>
      </c>
      <c r="G6585">
        <v>512161</v>
      </c>
      <c r="H6585">
        <v>98.116699999999994</v>
      </c>
    </row>
    <row r="6586" spans="1:8" x14ac:dyDescent="0.3">
      <c r="A6586" t="s">
        <v>140</v>
      </c>
      <c r="B6586" t="s">
        <v>707</v>
      </c>
      <c r="C6586">
        <v>97.75</v>
      </c>
      <c r="D6586">
        <v>100</v>
      </c>
      <c r="E6586">
        <v>95.65</v>
      </c>
      <c r="F6586">
        <v>95.7</v>
      </c>
      <c r="G6586">
        <v>878697</v>
      </c>
      <c r="H6586">
        <v>97.116699999999994</v>
      </c>
    </row>
    <row r="6587" spans="1:8" x14ac:dyDescent="0.3">
      <c r="A6587" t="s">
        <v>140</v>
      </c>
      <c r="B6587" t="s">
        <v>271</v>
      </c>
      <c r="C6587">
        <v>96.1</v>
      </c>
      <c r="D6587">
        <v>96.5</v>
      </c>
      <c r="E6587">
        <v>89.6</v>
      </c>
      <c r="F6587">
        <v>89.75</v>
      </c>
      <c r="G6587">
        <v>938037</v>
      </c>
      <c r="H6587">
        <v>91.95</v>
      </c>
    </row>
    <row r="6588" spans="1:8" x14ac:dyDescent="0.3">
      <c r="A6588" t="s">
        <v>140</v>
      </c>
      <c r="B6588" t="s">
        <v>708</v>
      </c>
      <c r="C6588">
        <v>90.3</v>
      </c>
      <c r="D6588">
        <v>92.3</v>
      </c>
      <c r="E6588">
        <v>89.6</v>
      </c>
      <c r="F6588">
        <v>92.3</v>
      </c>
      <c r="G6588">
        <v>1002460</v>
      </c>
      <c r="H6588">
        <v>91.4</v>
      </c>
    </row>
    <row r="6589" spans="1:8" x14ac:dyDescent="0.3">
      <c r="A6589" t="s">
        <v>140</v>
      </c>
      <c r="B6589" t="s">
        <v>709</v>
      </c>
      <c r="C6589">
        <v>92.6</v>
      </c>
      <c r="D6589">
        <v>94.65</v>
      </c>
      <c r="E6589">
        <v>91.5</v>
      </c>
      <c r="F6589">
        <v>91.5</v>
      </c>
      <c r="G6589">
        <v>735714</v>
      </c>
      <c r="H6589">
        <v>92.55</v>
      </c>
    </row>
    <row r="6590" spans="1:8" x14ac:dyDescent="0.3">
      <c r="A6590" t="s">
        <v>140</v>
      </c>
      <c r="B6590" t="s">
        <v>283</v>
      </c>
      <c r="C6590">
        <v>91.7</v>
      </c>
      <c r="D6590">
        <v>91.7</v>
      </c>
      <c r="E6590">
        <v>90.35</v>
      </c>
      <c r="F6590">
        <v>90.65</v>
      </c>
      <c r="G6590">
        <v>405471</v>
      </c>
      <c r="H6590">
        <v>90.9</v>
      </c>
    </row>
    <row r="6591" spans="1:8" x14ac:dyDescent="0.3">
      <c r="A6591" t="s">
        <v>140</v>
      </c>
      <c r="B6591" t="s">
        <v>290</v>
      </c>
      <c r="C6591">
        <v>91</v>
      </c>
      <c r="D6591">
        <v>91.2</v>
      </c>
      <c r="E6591">
        <v>89.75</v>
      </c>
      <c r="F6591">
        <v>90.6</v>
      </c>
      <c r="G6591">
        <v>310972</v>
      </c>
      <c r="H6591">
        <v>90.5167</v>
      </c>
    </row>
    <row r="6592" spans="1:8" x14ac:dyDescent="0.3">
      <c r="A6592" t="s">
        <v>140</v>
      </c>
      <c r="B6592" t="s">
        <v>710</v>
      </c>
      <c r="C6592">
        <v>89.95</v>
      </c>
      <c r="D6592">
        <v>92.95</v>
      </c>
      <c r="E6592">
        <v>89.85</v>
      </c>
      <c r="F6592">
        <v>91.55</v>
      </c>
      <c r="G6592">
        <v>595371</v>
      </c>
      <c r="H6592">
        <v>91.45</v>
      </c>
    </row>
    <row r="6593" spans="1:8" x14ac:dyDescent="0.3">
      <c r="A6593" t="s">
        <v>140</v>
      </c>
      <c r="B6593" t="s">
        <v>512</v>
      </c>
      <c r="C6593">
        <v>92</v>
      </c>
      <c r="D6593">
        <v>92.65</v>
      </c>
      <c r="E6593">
        <v>89.3</v>
      </c>
      <c r="F6593">
        <v>90.75</v>
      </c>
      <c r="G6593">
        <v>666990</v>
      </c>
      <c r="H6593">
        <v>90.9</v>
      </c>
    </row>
    <row r="6594" spans="1:8" x14ac:dyDescent="0.3">
      <c r="A6594" t="s">
        <v>140</v>
      </c>
      <c r="B6594" t="s">
        <v>91</v>
      </c>
      <c r="C6594">
        <v>85</v>
      </c>
      <c r="D6594">
        <v>88.2</v>
      </c>
      <c r="E6594">
        <v>81.7</v>
      </c>
      <c r="F6594">
        <v>87.05</v>
      </c>
      <c r="G6594">
        <v>560289</v>
      </c>
      <c r="H6594">
        <v>85.65</v>
      </c>
    </row>
    <row r="6595" spans="1:8" x14ac:dyDescent="0.3">
      <c r="A6595" t="s">
        <v>140</v>
      </c>
      <c r="B6595" t="s">
        <v>93</v>
      </c>
      <c r="C6595">
        <v>87.05</v>
      </c>
      <c r="D6595">
        <v>91.9</v>
      </c>
      <c r="E6595">
        <v>86.8</v>
      </c>
      <c r="F6595">
        <v>88.65</v>
      </c>
      <c r="G6595">
        <v>880387</v>
      </c>
      <c r="H6595">
        <v>89.116699999999994</v>
      </c>
    </row>
    <row r="6596" spans="1:8" x14ac:dyDescent="0.3">
      <c r="A6596" t="s">
        <v>140</v>
      </c>
      <c r="B6596" t="s">
        <v>711</v>
      </c>
      <c r="C6596">
        <v>88.7</v>
      </c>
      <c r="D6596">
        <v>93.35</v>
      </c>
      <c r="E6596">
        <v>88.7</v>
      </c>
      <c r="F6596">
        <v>90.4</v>
      </c>
      <c r="G6596">
        <v>1480692</v>
      </c>
      <c r="H6596">
        <v>90.816699999999997</v>
      </c>
    </row>
    <row r="6597" spans="1:8" x14ac:dyDescent="0.3">
      <c r="A6597" t="s">
        <v>140</v>
      </c>
      <c r="B6597" t="s">
        <v>712</v>
      </c>
      <c r="C6597">
        <v>91</v>
      </c>
      <c r="D6597">
        <v>91.95</v>
      </c>
      <c r="E6597">
        <v>90.45</v>
      </c>
      <c r="F6597">
        <v>90.95</v>
      </c>
      <c r="G6597">
        <v>581199</v>
      </c>
      <c r="H6597">
        <v>91.116699999999994</v>
      </c>
    </row>
    <row r="6598" spans="1:8" x14ac:dyDescent="0.3">
      <c r="A6598" t="s">
        <v>140</v>
      </c>
      <c r="B6598" t="s">
        <v>162</v>
      </c>
      <c r="C6598">
        <v>100</v>
      </c>
      <c r="D6598">
        <v>100</v>
      </c>
      <c r="E6598">
        <v>100</v>
      </c>
      <c r="F6598">
        <v>100</v>
      </c>
      <c r="G6598">
        <v>701740</v>
      </c>
      <c r="H6598">
        <v>100</v>
      </c>
    </row>
    <row r="6599" spans="1:8" x14ac:dyDescent="0.3">
      <c r="A6599" t="s">
        <v>140</v>
      </c>
      <c r="B6599" t="s">
        <v>220</v>
      </c>
      <c r="C6599">
        <v>103</v>
      </c>
      <c r="D6599">
        <v>110</v>
      </c>
      <c r="E6599">
        <v>102.3</v>
      </c>
      <c r="F6599">
        <v>107</v>
      </c>
      <c r="G6599">
        <v>8340703</v>
      </c>
      <c r="H6599">
        <v>106.4333</v>
      </c>
    </row>
    <row r="6600" spans="1:8" x14ac:dyDescent="0.3">
      <c r="A6600" t="s">
        <v>140</v>
      </c>
      <c r="B6600" t="s">
        <v>713</v>
      </c>
      <c r="C6600">
        <v>107</v>
      </c>
      <c r="D6600">
        <v>112.7</v>
      </c>
      <c r="E6600">
        <v>102.5</v>
      </c>
      <c r="F6600">
        <v>108.4</v>
      </c>
      <c r="G6600">
        <v>3536265</v>
      </c>
      <c r="H6600">
        <v>107.86669999999999</v>
      </c>
    </row>
    <row r="6601" spans="1:8" x14ac:dyDescent="0.3">
      <c r="A6601" t="s">
        <v>140</v>
      </c>
      <c r="B6601" t="s">
        <v>714</v>
      </c>
      <c r="C6601">
        <v>106</v>
      </c>
      <c r="D6601">
        <v>110.9</v>
      </c>
      <c r="E6601">
        <v>106</v>
      </c>
      <c r="F6601">
        <v>107.9</v>
      </c>
      <c r="G6601">
        <v>1450096</v>
      </c>
      <c r="H6601">
        <v>108.2667</v>
      </c>
    </row>
    <row r="6602" spans="1:8" x14ac:dyDescent="0.3">
      <c r="A6602" t="s">
        <v>140</v>
      </c>
      <c r="B6602" t="s">
        <v>715</v>
      </c>
      <c r="C6602">
        <v>108.2</v>
      </c>
      <c r="D6602">
        <v>115</v>
      </c>
      <c r="E6602">
        <v>108.2</v>
      </c>
      <c r="F6602">
        <v>112</v>
      </c>
      <c r="G6602">
        <v>2816193</v>
      </c>
      <c r="H6602">
        <v>111.7333</v>
      </c>
    </row>
    <row r="6603" spans="1:8" x14ac:dyDescent="0.3">
      <c r="A6603" t="s">
        <v>140</v>
      </c>
      <c r="B6603" t="s">
        <v>235</v>
      </c>
      <c r="C6603">
        <v>112.5</v>
      </c>
      <c r="D6603">
        <v>120</v>
      </c>
      <c r="E6603">
        <v>111.2</v>
      </c>
      <c r="F6603">
        <v>115.3</v>
      </c>
      <c r="G6603">
        <v>3730381</v>
      </c>
      <c r="H6603">
        <v>115.5</v>
      </c>
    </row>
    <row r="6604" spans="1:8" x14ac:dyDescent="0.3">
      <c r="A6604" t="s">
        <v>140</v>
      </c>
      <c r="B6604" t="s">
        <v>259</v>
      </c>
      <c r="C6604">
        <v>117.2</v>
      </c>
      <c r="D6604">
        <v>126.8</v>
      </c>
      <c r="E6604">
        <v>115.3</v>
      </c>
      <c r="F6604">
        <v>124.3</v>
      </c>
      <c r="G6604">
        <v>4748806</v>
      </c>
      <c r="H6604">
        <v>122.13330000000001</v>
      </c>
    </row>
    <row r="6605" spans="1:8" x14ac:dyDescent="0.3">
      <c r="A6605" t="s">
        <v>140</v>
      </c>
      <c r="B6605" t="s">
        <v>716</v>
      </c>
      <c r="C6605">
        <v>126.2</v>
      </c>
      <c r="D6605">
        <v>127.1</v>
      </c>
      <c r="E6605">
        <v>119.9</v>
      </c>
      <c r="F6605">
        <v>120.9</v>
      </c>
      <c r="G6605">
        <v>2784698</v>
      </c>
      <c r="H6605">
        <v>122.63330000000001</v>
      </c>
    </row>
    <row r="6606" spans="1:8" x14ac:dyDescent="0.3">
      <c r="A6606" t="s">
        <v>140</v>
      </c>
      <c r="B6606" t="s">
        <v>269</v>
      </c>
      <c r="C6606">
        <v>119.1</v>
      </c>
      <c r="D6606">
        <v>125.3</v>
      </c>
      <c r="E6606">
        <v>119.1</v>
      </c>
      <c r="F6606">
        <v>125.1</v>
      </c>
      <c r="G6606">
        <v>1975287</v>
      </c>
      <c r="H6606">
        <v>123.16670000000001</v>
      </c>
    </row>
    <row r="6607" spans="1:8" x14ac:dyDescent="0.3">
      <c r="A6607" t="s">
        <v>140</v>
      </c>
      <c r="B6607" t="s">
        <v>282</v>
      </c>
      <c r="C6607">
        <v>126.9</v>
      </c>
      <c r="D6607">
        <v>131.30000000000001</v>
      </c>
      <c r="E6607">
        <v>124.3</v>
      </c>
      <c r="F6607">
        <v>130.69999999999999</v>
      </c>
      <c r="G6607">
        <v>1380407</v>
      </c>
      <c r="H6607">
        <v>128.76669999999999</v>
      </c>
    </row>
    <row r="6608" spans="1:8" x14ac:dyDescent="0.3">
      <c r="A6608" t="s">
        <v>140</v>
      </c>
      <c r="B6608" t="s">
        <v>717</v>
      </c>
      <c r="C6608">
        <v>130</v>
      </c>
      <c r="D6608">
        <v>134.1</v>
      </c>
      <c r="E6608">
        <v>121</v>
      </c>
      <c r="F6608">
        <v>123.8</v>
      </c>
      <c r="G6608">
        <v>2550748</v>
      </c>
      <c r="H6608">
        <v>126.3</v>
      </c>
    </row>
    <row r="6609" spans="1:8" x14ac:dyDescent="0.3">
      <c r="A6609" t="s">
        <v>140</v>
      </c>
      <c r="B6609" t="s">
        <v>285</v>
      </c>
      <c r="C6609">
        <v>124</v>
      </c>
      <c r="D6609">
        <v>133.80000000000001</v>
      </c>
      <c r="E6609">
        <v>123.3</v>
      </c>
      <c r="F6609">
        <v>131.6</v>
      </c>
      <c r="G6609">
        <v>3010489</v>
      </c>
      <c r="H6609">
        <v>129.5667</v>
      </c>
    </row>
    <row r="6610" spans="1:8" x14ac:dyDescent="0.3">
      <c r="A6610" t="s">
        <v>140</v>
      </c>
      <c r="B6610" t="s">
        <v>718</v>
      </c>
      <c r="C6610">
        <v>131.19999999999999</v>
      </c>
      <c r="D6610">
        <v>131.19999999999999</v>
      </c>
      <c r="E6610">
        <v>126</v>
      </c>
      <c r="F6610">
        <v>126.1</v>
      </c>
      <c r="G6610">
        <v>1932098</v>
      </c>
      <c r="H6610">
        <v>127.7667</v>
      </c>
    </row>
    <row r="6611" spans="1:8" x14ac:dyDescent="0.3">
      <c r="A6611" t="s">
        <v>140</v>
      </c>
      <c r="B6611" t="s">
        <v>291</v>
      </c>
      <c r="C6611">
        <v>126.7</v>
      </c>
      <c r="D6611">
        <v>127.7</v>
      </c>
      <c r="E6611">
        <v>118.6</v>
      </c>
      <c r="F6611">
        <v>119.4</v>
      </c>
      <c r="G6611">
        <v>1614096</v>
      </c>
      <c r="H6611">
        <v>121.9</v>
      </c>
    </row>
    <row r="6612" spans="1:8" x14ac:dyDescent="0.3">
      <c r="A6612" t="s">
        <v>140</v>
      </c>
      <c r="B6612" t="s">
        <v>295</v>
      </c>
      <c r="C6612">
        <v>119.4</v>
      </c>
      <c r="D6612">
        <v>120.1</v>
      </c>
      <c r="E6612">
        <v>113.8</v>
      </c>
      <c r="F6612">
        <v>115</v>
      </c>
      <c r="G6612">
        <v>1458348</v>
      </c>
      <c r="H6612">
        <v>116.3</v>
      </c>
    </row>
    <row r="6613" spans="1:8" x14ac:dyDescent="0.3">
      <c r="A6613" t="s">
        <v>140</v>
      </c>
      <c r="B6613" t="s">
        <v>298</v>
      </c>
      <c r="C6613">
        <v>115</v>
      </c>
      <c r="D6613">
        <v>120.6</v>
      </c>
      <c r="E6613">
        <v>114.1</v>
      </c>
      <c r="F6613">
        <v>119.3</v>
      </c>
      <c r="G6613">
        <v>1593195</v>
      </c>
      <c r="H6613">
        <v>118</v>
      </c>
    </row>
    <row r="6614" spans="1:8" x14ac:dyDescent="0.3">
      <c r="A6614" t="s">
        <v>140</v>
      </c>
      <c r="B6614" t="s">
        <v>719</v>
      </c>
      <c r="C6614">
        <v>119.8</v>
      </c>
      <c r="D6614">
        <v>120.7</v>
      </c>
      <c r="E6614">
        <v>115.9</v>
      </c>
      <c r="F6614">
        <v>116.5</v>
      </c>
      <c r="G6614">
        <v>765406</v>
      </c>
      <c r="H6614">
        <v>117.7</v>
      </c>
    </row>
    <row r="6615" spans="1:8" x14ac:dyDescent="0.3">
      <c r="A6615" t="s">
        <v>140</v>
      </c>
      <c r="B6615" t="s">
        <v>720</v>
      </c>
      <c r="C6615">
        <v>117.4</v>
      </c>
      <c r="D6615">
        <v>123.5</v>
      </c>
      <c r="E6615">
        <v>115.8</v>
      </c>
      <c r="F6615">
        <v>122.3</v>
      </c>
      <c r="G6615">
        <v>1694445</v>
      </c>
      <c r="H6615">
        <v>120.5333</v>
      </c>
    </row>
    <row r="6616" spans="1:8" x14ac:dyDescent="0.3">
      <c r="A6616" t="s">
        <v>140</v>
      </c>
      <c r="B6616" t="s">
        <v>721</v>
      </c>
      <c r="C6616">
        <v>120.2</v>
      </c>
      <c r="D6616">
        <v>123.8</v>
      </c>
      <c r="E6616">
        <v>120.2</v>
      </c>
      <c r="F6616">
        <v>123.7</v>
      </c>
      <c r="G6616">
        <v>1568918</v>
      </c>
      <c r="H6616">
        <v>122.5667</v>
      </c>
    </row>
    <row r="6617" spans="1:8" x14ac:dyDescent="0.3">
      <c r="A6617" t="s">
        <v>140</v>
      </c>
      <c r="B6617" t="s">
        <v>96</v>
      </c>
      <c r="C6617">
        <v>123.6</v>
      </c>
      <c r="D6617">
        <v>124.3</v>
      </c>
      <c r="E6617">
        <v>119.4</v>
      </c>
      <c r="F6617">
        <v>120.6</v>
      </c>
      <c r="G6617">
        <v>899897</v>
      </c>
      <c r="H6617">
        <v>121.4333</v>
      </c>
    </row>
    <row r="6618" spans="1:8" x14ac:dyDescent="0.3">
      <c r="A6618" t="s">
        <v>140</v>
      </c>
      <c r="B6618" t="s">
        <v>722</v>
      </c>
      <c r="C6618">
        <v>122.4</v>
      </c>
      <c r="D6618">
        <v>122.4</v>
      </c>
      <c r="E6618">
        <v>119.7</v>
      </c>
      <c r="F6618">
        <v>120.3</v>
      </c>
      <c r="G6618">
        <v>648496</v>
      </c>
      <c r="H6618">
        <v>120.8</v>
      </c>
    </row>
    <row r="6619" spans="1:8" x14ac:dyDescent="0.3">
      <c r="A6619" t="s">
        <v>140</v>
      </c>
      <c r="B6619" t="s">
        <v>164</v>
      </c>
      <c r="C6619">
        <v>120.2</v>
      </c>
      <c r="D6619">
        <v>120.2</v>
      </c>
      <c r="E6619">
        <v>115.3</v>
      </c>
      <c r="F6619">
        <v>116.3</v>
      </c>
      <c r="G6619">
        <v>681228</v>
      </c>
      <c r="H6619">
        <v>117.2667</v>
      </c>
    </row>
    <row r="6620" spans="1:8" x14ac:dyDescent="0.3">
      <c r="A6620" t="s">
        <v>140</v>
      </c>
      <c r="B6620" t="s">
        <v>723</v>
      </c>
      <c r="C6620">
        <v>118.5</v>
      </c>
      <c r="D6620">
        <v>123</v>
      </c>
      <c r="E6620">
        <v>118.5</v>
      </c>
      <c r="F6620">
        <v>120.1</v>
      </c>
      <c r="G6620">
        <v>1134381</v>
      </c>
      <c r="H6620">
        <v>120.5333</v>
      </c>
    </row>
    <row r="6621" spans="1:8" x14ac:dyDescent="0.3">
      <c r="A6621" t="s">
        <v>140</v>
      </c>
      <c r="B6621" t="s">
        <v>724</v>
      </c>
      <c r="C6621">
        <v>120</v>
      </c>
      <c r="D6621">
        <v>121.8</v>
      </c>
      <c r="E6621">
        <v>118.2</v>
      </c>
      <c r="F6621">
        <v>119.4</v>
      </c>
      <c r="G6621">
        <v>545201</v>
      </c>
      <c r="H6621">
        <v>119.8</v>
      </c>
    </row>
    <row r="6622" spans="1:8" x14ac:dyDescent="0.3">
      <c r="A6622" t="s">
        <v>140</v>
      </c>
      <c r="B6622" t="s">
        <v>725</v>
      </c>
      <c r="C6622">
        <v>119.7</v>
      </c>
      <c r="D6622">
        <v>124.7</v>
      </c>
      <c r="E6622">
        <v>118.9</v>
      </c>
      <c r="F6622">
        <v>123.7</v>
      </c>
      <c r="G6622">
        <v>1296226</v>
      </c>
      <c r="H6622">
        <v>122.4333</v>
      </c>
    </row>
    <row r="6623" spans="1:8" x14ac:dyDescent="0.3">
      <c r="A6623" t="s">
        <v>140</v>
      </c>
      <c r="B6623" t="s">
        <v>242</v>
      </c>
      <c r="C6623">
        <v>123.5</v>
      </c>
      <c r="D6623">
        <v>124.1</v>
      </c>
      <c r="E6623">
        <v>121.1</v>
      </c>
      <c r="F6623">
        <v>122</v>
      </c>
      <c r="G6623">
        <v>1041192</v>
      </c>
      <c r="H6623">
        <v>122.4</v>
      </c>
    </row>
    <row r="6624" spans="1:8" x14ac:dyDescent="0.3">
      <c r="A6624" t="s">
        <v>140</v>
      </c>
      <c r="B6624" t="s">
        <v>726</v>
      </c>
      <c r="C6624">
        <v>122.5</v>
      </c>
      <c r="D6624">
        <v>124.7</v>
      </c>
      <c r="E6624">
        <v>120.3</v>
      </c>
      <c r="F6624">
        <v>120.4</v>
      </c>
      <c r="G6624">
        <v>1042415</v>
      </c>
      <c r="H6624">
        <v>121.8</v>
      </c>
    </row>
    <row r="6625" spans="1:8" x14ac:dyDescent="0.3">
      <c r="A6625" t="s">
        <v>140</v>
      </c>
      <c r="B6625" t="s">
        <v>727</v>
      </c>
      <c r="C6625">
        <v>120.5</v>
      </c>
      <c r="D6625">
        <v>122.8</v>
      </c>
      <c r="E6625">
        <v>120.1</v>
      </c>
      <c r="F6625">
        <v>121.4</v>
      </c>
      <c r="G6625">
        <v>792598</v>
      </c>
      <c r="H6625">
        <v>121.4333</v>
      </c>
    </row>
    <row r="6626" spans="1:8" x14ac:dyDescent="0.3">
      <c r="A6626" t="s">
        <v>140</v>
      </c>
      <c r="B6626" t="s">
        <v>728</v>
      </c>
      <c r="C6626">
        <v>122.9</v>
      </c>
      <c r="D6626">
        <v>128.5</v>
      </c>
      <c r="E6626">
        <v>122.4</v>
      </c>
      <c r="F6626">
        <v>128</v>
      </c>
      <c r="G6626">
        <v>2240525</v>
      </c>
      <c r="H6626">
        <v>126.3</v>
      </c>
    </row>
    <row r="6627" spans="1:8" x14ac:dyDescent="0.3">
      <c r="A6627" t="s">
        <v>140</v>
      </c>
      <c r="B6627" t="s">
        <v>729</v>
      </c>
      <c r="C6627">
        <v>128.19999999999999</v>
      </c>
      <c r="D6627">
        <v>128.5</v>
      </c>
      <c r="E6627">
        <v>123</v>
      </c>
      <c r="F6627">
        <v>125.3</v>
      </c>
      <c r="G6627">
        <v>1063038</v>
      </c>
      <c r="H6627">
        <v>125.6</v>
      </c>
    </row>
    <row r="6628" spans="1:8" x14ac:dyDescent="0.3">
      <c r="A6628" t="s">
        <v>140</v>
      </c>
      <c r="B6628" t="s">
        <v>730</v>
      </c>
      <c r="C6628">
        <v>124.8</v>
      </c>
      <c r="D6628">
        <v>127</v>
      </c>
      <c r="E6628">
        <v>123.3</v>
      </c>
      <c r="F6628">
        <v>123.6</v>
      </c>
      <c r="G6628">
        <v>595225</v>
      </c>
      <c r="H6628">
        <v>124.63330000000001</v>
      </c>
    </row>
    <row r="6629" spans="1:8" x14ac:dyDescent="0.3">
      <c r="A6629" t="s">
        <v>140</v>
      </c>
      <c r="B6629" t="s">
        <v>731</v>
      </c>
      <c r="C6629">
        <v>123.7</v>
      </c>
      <c r="D6629">
        <v>125.9</v>
      </c>
      <c r="E6629">
        <v>122.2</v>
      </c>
      <c r="F6629">
        <v>122.8</v>
      </c>
      <c r="G6629">
        <v>662037</v>
      </c>
      <c r="H6629">
        <v>123.63330000000001</v>
      </c>
    </row>
    <row r="6630" spans="1:8" x14ac:dyDescent="0.3">
      <c r="A6630" t="s">
        <v>140</v>
      </c>
      <c r="B6630" t="s">
        <v>732</v>
      </c>
      <c r="C6630">
        <v>122.9</v>
      </c>
      <c r="D6630">
        <v>125</v>
      </c>
      <c r="E6630">
        <v>121.4</v>
      </c>
      <c r="F6630">
        <v>122</v>
      </c>
      <c r="G6630">
        <v>485913</v>
      </c>
      <c r="H6630">
        <v>122.8</v>
      </c>
    </row>
    <row r="6631" spans="1:8" x14ac:dyDescent="0.3">
      <c r="A6631" t="s">
        <v>140</v>
      </c>
      <c r="B6631" t="s">
        <v>733</v>
      </c>
      <c r="C6631">
        <v>122</v>
      </c>
      <c r="D6631">
        <v>125.7</v>
      </c>
      <c r="E6631">
        <v>120</v>
      </c>
      <c r="F6631">
        <v>124</v>
      </c>
      <c r="G6631">
        <v>866798</v>
      </c>
      <c r="H6631">
        <v>123.2333</v>
      </c>
    </row>
    <row r="6632" spans="1:8" x14ac:dyDescent="0.3">
      <c r="A6632" t="s">
        <v>140</v>
      </c>
      <c r="B6632" t="s">
        <v>734</v>
      </c>
      <c r="C6632">
        <v>127.1</v>
      </c>
      <c r="D6632">
        <v>128.30000000000001</v>
      </c>
      <c r="E6632">
        <v>123.8</v>
      </c>
      <c r="F6632">
        <v>124</v>
      </c>
      <c r="G6632">
        <v>755612</v>
      </c>
      <c r="H6632">
        <v>125.36669999999999</v>
      </c>
    </row>
    <row r="6633" spans="1:8" x14ac:dyDescent="0.3">
      <c r="A6633" t="s">
        <v>140</v>
      </c>
      <c r="B6633" t="s">
        <v>735</v>
      </c>
      <c r="C6633">
        <v>123.8</v>
      </c>
      <c r="D6633">
        <v>125.8</v>
      </c>
      <c r="E6633">
        <v>121.6</v>
      </c>
      <c r="F6633">
        <v>122.4</v>
      </c>
      <c r="G6633">
        <v>394827</v>
      </c>
      <c r="H6633">
        <v>123.2667</v>
      </c>
    </row>
    <row r="6634" spans="1:8" x14ac:dyDescent="0.3">
      <c r="A6634" t="s">
        <v>572</v>
      </c>
      <c r="B6634" t="s">
        <v>696</v>
      </c>
      <c r="C6634">
        <v>26.96</v>
      </c>
      <c r="D6634">
        <v>26.96</v>
      </c>
      <c r="E6634">
        <v>26.2</v>
      </c>
      <c r="F6634">
        <v>26.54</v>
      </c>
      <c r="G6634">
        <v>1252110</v>
      </c>
      <c r="H6634">
        <v>26.566700000000001</v>
      </c>
    </row>
    <row r="6635" spans="1:8" x14ac:dyDescent="0.3">
      <c r="A6635" t="s">
        <v>572</v>
      </c>
      <c r="B6635" t="s">
        <v>697</v>
      </c>
      <c r="C6635">
        <v>26.54</v>
      </c>
      <c r="D6635">
        <v>26.56</v>
      </c>
      <c r="E6635">
        <v>25.84</v>
      </c>
      <c r="F6635">
        <v>25.9</v>
      </c>
      <c r="G6635">
        <v>1348063</v>
      </c>
      <c r="H6635">
        <v>26.1</v>
      </c>
    </row>
    <row r="6636" spans="1:8" x14ac:dyDescent="0.3">
      <c r="A6636" t="s">
        <v>572</v>
      </c>
      <c r="B6636" t="s">
        <v>698</v>
      </c>
      <c r="C6636">
        <v>26.02</v>
      </c>
      <c r="D6636">
        <v>26.54</v>
      </c>
      <c r="E6636">
        <v>25.92</v>
      </c>
      <c r="F6636">
        <v>26.1</v>
      </c>
      <c r="G6636">
        <v>1042538</v>
      </c>
      <c r="H6636">
        <v>26.186699999999998</v>
      </c>
    </row>
    <row r="6637" spans="1:8" x14ac:dyDescent="0.3">
      <c r="A6637" t="s">
        <v>572</v>
      </c>
      <c r="B6637" t="s">
        <v>699</v>
      </c>
      <c r="C6637">
        <v>26.1</v>
      </c>
      <c r="D6637">
        <v>26.54</v>
      </c>
      <c r="E6637">
        <v>26.06</v>
      </c>
      <c r="F6637">
        <v>26.34</v>
      </c>
      <c r="G6637">
        <v>1105058</v>
      </c>
      <c r="H6637">
        <v>26.313300000000002</v>
      </c>
    </row>
    <row r="6638" spans="1:8" x14ac:dyDescent="0.3">
      <c r="A6638" t="s">
        <v>572</v>
      </c>
      <c r="B6638" t="s">
        <v>700</v>
      </c>
      <c r="C6638">
        <v>26.4</v>
      </c>
      <c r="D6638">
        <v>26.68</v>
      </c>
      <c r="E6638">
        <v>25.88</v>
      </c>
      <c r="F6638">
        <v>25.9</v>
      </c>
      <c r="G6638">
        <v>1410271</v>
      </c>
      <c r="H6638">
        <v>26.153300000000002</v>
      </c>
    </row>
    <row r="6639" spans="1:8" x14ac:dyDescent="0.3">
      <c r="A6639" t="s">
        <v>572</v>
      </c>
      <c r="B6639" t="s">
        <v>77</v>
      </c>
      <c r="C6639">
        <v>26</v>
      </c>
      <c r="D6639">
        <v>26</v>
      </c>
      <c r="E6639">
        <v>25.22</v>
      </c>
      <c r="F6639">
        <v>25.42</v>
      </c>
      <c r="G6639">
        <v>1027115</v>
      </c>
      <c r="H6639">
        <v>25.546700000000001</v>
      </c>
    </row>
    <row r="6640" spans="1:8" x14ac:dyDescent="0.3">
      <c r="A6640" t="s">
        <v>572</v>
      </c>
      <c r="B6640" t="s">
        <v>701</v>
      </c>
      <c r="C6640">
        <v>25.78</v>
      </c>
      <c r="D6640">
        <v>26.06</v>
      </c>
      <c r="E6640">
        <v>25.58</v>
      </c>
      <c r="F6640">
        <v>25.68</v>
      </c>
      <c r="G6640">
        <v>1060547</v>
      </c>
      <c r="H6640">
        <v>25.773299999999999</v>
      </c>
    </row>
    <row r="6641" spans="1:8" x14ac:dyDescent="0.3">
      <c r="A6641" t="s">
        <v>572</v>
      </c>
      <c r="B6641" t="s">
        <v>702</v>
      </c>
      <c r="C6641">
        <v>25.72</v>
      </c>
      <c r="D6641">
        <v>26.14</v>
      </c>
      <c r="E6641">
        <v>25.6</v>
      </c>
      <c r="F6641">
        <v>25.6</v>
      </c>
      <c r="G6641">
        <v>1181925</v>
      </c>
      <c r="H6641">
        <v>25.78</v>
      </c>
    </row>
    <row r="6642" spans="1:8" x14ac:dyDescent="0.3">
      <c r="A6642" t="s">
        <v>572</v>
      </c>
      <c r="B6642" t="s">
        <v>139</v>
      </c>
      <c r="C6642">
        <v>25.62</v>
      </c>
      <c r="D6642">
        <v>25.9</v>
      </c>
      <c r="E6642">
        <v>25.18</v>
      </c>
      <c r="F6642">
        <v>25.2</v>
      </c>
      <c r="G6642">
        <v>877980</v>
      </c>
      <c r="H6642">
        <v>25.4267</v>
      </c>
    </row>
    <row r="6643" spans="1:8" x14ac:dyDescent="0.3">
      <c r="A6643" t="s">
        <v>572</v>
      </c>
      <c r="B6643" t="s">
        <v>156</v>
      </c>
      <c r="C6643">
        <v>25.2</v>
      </c>
      <c r="D6643">
        <v>25.3</v>
      </c>
      <c r="E6643">
        <v>24.8</v>
      </c>
      <c r="F6643">
        <v>25.2</v>
      </c>
      <c r="G6643">
        <v>683674</v>
      </c>
      <c r="H6643">
        <v>25.1</v>
      </c>
    </row>
    <row r="6644" spans="1:8" x14ac:dyDescent="0.3">
      <c r="A6644" t="s">
        <v>572</v>
      </c>
      <c r="B6644" t="s">
        <v>703</v>
      </c>
      <c r="C6644">
        <v>25.34</v>
      </c>
      <c r="D6644">
        <v>26.52</v>
      </c>
      <c r="E6644">
        <v>25.34</v>
      </c>
      <c r="F6644">
        <v>26.52</v>
      </c>
      <c r="G6644">
        <v>1456138</v>
      </c>
      <c r="H6644">
        <v>26.1267</v>
      </c>
    </row>
    <row r="6645" spans="1:8" x14ac:dyDescent="0.3">
      <c r="A6645" t="s">
        <v>572</v>
      </c>
      <c r="B6645" t="s">
        <v>223</v>
      </c>
      <c r="C6645">
        <v>26.52</v>
      </c>
      <c r="D6645">
        <v>26.56</v>
      </c>
      <c r="E6645">
        <v>26</v>
      </c>
      <c r="F6645">
        <v>26</v>
      </c>
      <c r="G6645">
        <v>868463</v>
      </c>
      <c r="H6645">
        <v>26.186699999999998</v>
      </c>
    </row>
    <row r="6646" spans="1:8" x14ac:dyDescent="0.3">
      <c r="A6646" t="s">
        <v>572</v>
      </c>
      <c r="B6646" t="s">
        <v>228</v>
      </c>
      <c r="C6646">
        <v>25.96</v>
      </c>
      <c r="D6646">
        <v>26.62</v>
      </c>
      <c r="E6646">
        <v>25.72</v>
      </c>
      <c r="F6646">
        <v>26.4</v>
      </c>
      <c r="G6646">
        <v>994406</v>
      </c>
      <c r="H6646">
        <v>26.246700000000001</v>
      </c>
    </row>
    <row r="6647" spans="1:8" x14ac:dyDescent="0.3">
      <c r="A6647" t="s">
        <v>572</v>
      </c>
      <c r="B6647" t="s">
        <v>704</v>
      </c>
      <c r="C6647">
        <v>26.8</v>
      </c>
      <c r="D6647">
        <v>28.08</v>
      </c>
      <c r="E6647">
        <v>26.42</v>
      </c>
      <c r="F6647">
        <v>27.52</v>
      </c>
      <c r="G6647">
        <v>2605635</v>
      </c>
      <c r="H6647">
        <v>27.34</v>
      </c>
    </row>
    <row r="6648" spans="1:8" x14ac:dyDescent="0.3">
      <c r="A6648" t="s">
        <v>572</v>
      </c>
      <c r="B6648" t="s">
        <v>705</v>
      </c>
      <c r="C6648">
        <v>27.52</v>
      </c>
      <c r="D6648">
        <v>28.22</v>
      </c>
      <c r="E6648">
        <v>27.3</v>
      </c>
      <c r="F6648">
        <v>27.74</v>
      </c>
      <c r="G6648">
        <v>1444072</v>
      </c>
      <c r="H6648">
        <v>27.753299999999999</v>
      </c>
    </row>
    <row r="6649" spans="1:8" x14ac:dyDescent="0.3">
      <c r="A6649" t="s">
        <v>572</v>
      </c>
      <c r="B6649" t="s">
        <v>706</v>
      </c>
      <c r="C6649">
        <v>27.76</v>
      </c>
      <c r="D6649">
        <v>28.62</v>
      </c>
      <c r="E6649">
        <v>27.76</v>
      </c>
      <c r="F6649">
        <v>28.08</v>
      </c>
      <c r="G6649">
        <v>1291854</v>
      </c>
      <c r="H6649">
        <v>28.153300000000002</v>
      </c>
    </row>
    <row r="6650" spans="1:8" x14ac:dyDescent="0.3">
      <c r="A6650" t="s">
        <v>572</v>
      </c>
      <c r="B6650" t="s">
        <v>265</v>
      </c>
      <c r="C6650">
        <v>28.42</v>
      </c>
      <c r="D6650">
        <v>29.28</v>
      </c>
      <c r="E6650">
        <v>27.72</v>
      </c>
      <c r="F6650">
        <v>28.54</v>
      </c>
      <c r="G6650">
        <v>2646478</v>
      </c>
      <c r="H6650">
        <v>28.513300000000001</v>
      </c>
    </row>
    <row r="6651" spans="1:8" x14ac:dyDescent="0.3">
      <c r="A6651" t="s">
        <v>572</v>
      </c>
      <c r="B6651" t="s">
        <v>707</v>
      </c>
      <c r="C6651">
        <v>29</v>
      </c>
      <c r="D6651">
        <v>29.5</v>
      </c>
      <c r="E6651">
        <v>28.08</v>
      </c>
      <c r="F6651">
        <v>28.4</v>
      </c>
      <c r="G6651">
        <v>2403136</v>
      </c>
      <c r="H6651">
        <v>28.66</v>
      </c>
    </row>
    <row r="6652" spans="1:8" x14ac:dyDescent="0.3">
      <c r="A6652" t="s">
        <v>572</v>
      </c>
      <c r="B6652" t="s">
        <v>271</v>
      </c>
      <c r="C6652">
        <v>28.4</v>
      </c>
      <c r="D6652">
        <v>28.72</v>
      </c>
      <c r="E6652">
        <v>26.64</v>
      </c>
      <c r="F6652">
        <v>26.66</v>
      </c>
      <c r="G6652">
        <v>1608551</v>
      </c>
      <c r="H6652">
        <v>27.34</v>
      </c>
    </row>
    <row r="6653" spans="1:8" x14ac:dyDescent="0.3">
      <c r="A6653" t="s">
        <v>572</v>
      </c>
      <c r="B6653" t="s">
        <v>708</v>
      </c>
      <c r="C6653">
        <v>26.78</v>
      </c>
      <c r="D6653">
        <v>27.74</v>
      </c>
      <c r="E6653">
        <v>26.7</v>
      </c>
      <c r="F6653">
        <v>27.42</v>
      </c>
      <c r="G6653">
        <v>1414666</v>
      </c>
      <c r="H6653">
        <v>27.2867</v>
      </c>
    </row>
    <row r="6654" spans="1:8" x14ac:dyDescent="0.3">
      <c r="A6654" t="s">
        <v>572</v>
      </c>
      <c r="B6654" t="s">
        <v>709</v>
      </c>
      <c r="C6654">
        <v>27.56</v>
      </c>
      <c r="D6654">
        <v>28.4</v>
      </c>
      <c r="E6654">
        <v>27.04</v>
      </c>
      <c r="F6654">
        <v>27.16</v>
      </c>
      <c r="G6654">
        <v>991091</v>
      </c>
      <c r="H6654">
        <v>27.533300000000001</v>
      </c>
    </row>
    <row r="6655" spans="1:8" x14ac:dyDescent="0.3">
      <c r="A6655" t="s">
        <v>572</v>
      </c>
      <c r="B6655" t="s">
        <v>283</v>
      </c>
      <c r="C6655">
        <v>27.16</v>
      </c>
      <c r="D6655">
        <v>27.6</v>
      </c>
      <c r="E6655">
        <v>26.9</v>
      </c>
      <c r="F6655">
        <v>26.94</v>
      </c>
      <c r="G6655">
        <v>553908</v>
      </c>
      <c r="H6655">
        <v>27.146699999999999</v>
      </c>
    </row>
    <row r="6656" spans="1:8" x14ac:dyDescent="0.3">
      <c r="A6656" t="s">
        <v>572</v>
      </c>
      <c r="B6656" t="s">
        <v>290</v>
      </c>
      <c r="C6656">
        <v>28.58</v>
      </c>
      <c r="D6656">
        <v>28.58</v>
      </c>
      <c r="E6656">
        <v>27.24</v>
      </c>
      <c r="F6656">
        <v>27.34</v>
      </c>
      <c r="G6656">
        <v>2576226</v>
      </c>
      <c r="H6656">
        <v>27.72</v>
      </c>
    </row>
    <row r="6657" spans="1:8" x14ac:dyDescent="0.3">
      <c r="A6657" t="s">
        <v>572</v>
      </c>
      <c r="B6657" t="s">
        <v>710</v>
      </c>
      <c r="C6657">
        <v>27</v>
      </c>
      <c r="D6657">
        <v>27.54</v>
      </c>
      <c r="E6657">
        <v>26.7</v>
      </c>
      <c r="F6657">
        <v>27.34</v>
      </c>
      <c r="G6657">
        <v>1109830</v>
      </c>
      <c r="H6657">
        <v>27.193300000000001</v>
      </c>
    </row>
    <row r="6658" spans="1:8" x14ac:dyDescent="0.3">
      <c r="A6658" t="s">
        <v>572</v>
      </c>
      <c r="B6658" t="s">
        <v>512</v>
      </c>
      <c r="C6658">
        <v>27.36</v>
      </c>
      <c r="D6658">
        <v>27.86</v>
      </c>
      <c r="E6658">
        <v>26.64</v>
      </c>
      <c r="F6658">
        <v>26.96</v>
      </c>
      <c r="G6658">
        <v>1004985</v>
      </c>
      <c r="H6658">
        <v>27.153300000000002</v>
      </c>
    </row>
    <row r="6659" spans="1:8" x14ac:dyDescent="0.3">
      <c r="A6659" t="s">
        <v>572</v>
      </c>
      <c r="B6659" t="s">
        <v>91</v>
      </c>
      <c r="C6659">
        <v>25.44</v>
      </c>
      <c r="D6659">
        <v>26.5</v>
      </c>
      <c r="E6659">
        <v>25.14</v>
      </c>
      <c r="F6659">
        <v>26.5</v>
      </c>
      <c r="G6659">
        <v>1397087</v>
      </c>
      <c r="H6659">
        <v>26.046700000000001</v>
      </c>
    </row>
    <row r="6660" spans="1:8" x14ac:dyDescent="0.3">
      <c r="A6660" t="s">
        <v>572</v>
      </c>
      <c r="B6660" t="s">
        <v>93</v>
      </c>
      <c r="C6660">
        <v>26.5</v>
      </c>
      <c r="D6660">
        <v>26.58</v>
      </c>
      <c r="E6660">
        <v>25.7</v>
      </c>
      <c r="F6660">
        <v>25.7</v>
      </c>
      <c r="G6660">
        <v>825019</v>
      </c>
      <c r="H6660">
        <v>25.993300000000001</v>
      </c>
    </row>
    <row r="6661" spans="1:8" x14ac:dyDescent="0.3">
      <c r="A6661" t="s">
        <v>572</v>
      </c>
      <c r="B6661" t="s">
        <v>711</v>
      </c>
      <c r="C6661">
        <v>25.52</v>
      </c>
      <c r="D6661">
        <v>25.88</v>
      </c>
      <c r="E6661">
        <v>25.24</v>
      </c>
      <c r="F6661">
        <v>25.36</v>
      </c>
      <c r="G6661">
        <v>855774</v>
      </c>
      <c r="H6661">
        <v>25.493300000000001</v>
      </c>
    </row>
    <row r="6662" spans="1:8" x14ac:dyDescent="0.3">
      <c r="A6662" t="s">
        <v>572</v>
      </c>
      <c r="B6662" t="s">
        <v>712</v>
      </c>
      <c r="C6662">
        <v>25.6</v>
      </c>
      <c r="D6662">
        <v>26.06</v>
      </c>
      <c r="E6662">
        <v>25.6</v>
      </c>
      <c r="F6662">
        <v>25.78</v>
      </c>
      <c r="G6662">
        <v>482699</v>
      </c>
      <c r="H6662">
        <v>25.813300000000002</v>
      </c>
    </row>
    <row r="6663" spans="1:8" x14ac:dyDescent="0.3">
      <c r="A6663" t="s">
        <v>572</v>
      </c>
      <c r="B6663" t="s">
        <v>162</v>
      </c>
      <c r="C6663">
        <v>25.98</v>
      </c>
      <c r="D6663">
        <v>26.1</v>
      </c>
      <c r="E6663">
        <v>25.22</v>
      </c>
      <c r="F6663">
        <v>25.24</v>
      </c>
      <c r="G6663">
        <v>533453</v>
      </c>
      <c r="H6663">
        <v>25.52</v>
      </c>
    </row>
    <row r="6664" spans="1:8" x14ac:dyDescent="0.3">
      <c r="A6664" t="s">
        <v>572</v>
      </c>
      <c r="B6664" t="s">
        <v>220</v>
      </c>
      <c r="C6664">
        <v>25.1</v>
      </c>
      <c r="D6664">
        <v>25.42</v>
      </c>
      <c r="E6664">
        <v>24.7</v>
      </c>
      <c r="F6664">
        <v>25.26</v>
      </c>
      <c r="G6664">
        <v>698243</v>
      </c>
      <c r="H6664">
        <v>25.1267</v>
      </c>
    </row>
    <row r="6665" spans="1:8" x14ac:dyDescent="0.3">
      <c r="A6665" t="s">
        <v>572</v>
      </c>
      <c r="B6665" t="s">
        <v>713</v>
      </c>
      <c r="C6665">
        <v>25.44</v>
      </c>
      <c r="D6665">
        <v>26.1</v>
      </c>
      <c r="E6665">
        <v>25.44</v>
      </c>
      <c r="F6665">
        <v>26.06</v>
      </c>
      <c r="G6665">
        <v>686702</v>
      </c>
      <c r="H6665">
        <v>25.866700000000002</v>
      </c>
    </row>
    <row r="6666" spans="1:8" x14ac:dyDescent="0.3">
      <c r="A6666" t="s">
        <v>572</v>
      </c>
      <c r="B6666" t="s">
        <v>714</v>
      </c>
      <c r="C6666">
        <v>26.06</v>
      </c>
      <c r="D6666">
        <v>27.42</v>
      </c>
      <c r="E6666">
        <v>25.92</v>
      </c>
      <c r="F6666">
        <v>26.9</v>
      </c>
      <c r="G6666">
        <v>1373833</v>
      </c>
      <c r="H6666">
        <v>26.746700000000001</v>
      </c>
    </row>
    <row r="6667" spans="1:8" x14ac:dyDescent="0.3">
      <c r="A6667" t="s">
        <v>572</v>
      </c>
      <c r="B6667" t="s">
        <v>715</v>
      </c>
      <c r="C6667">
        <v>26.9</v>
      </c>
      <c r="D6667">
        <v>28.94</v>
      </c>
      <c r="E6667">
        <v>26.84</v>
      </c>
      <c r="F6667">
        <v>27.82</v>
      </c>
      <c r="G6667">
        <v>2503583</v>
      </c>
      <c r="H6667">
        <v>27.866700000000002</v>
      </c>
    </row>
    <row r="6668" spans="1:8" x14ac:dyDescent="0.3">
      <c r="A6668" t="s">
        <v>572</v>
      </c>
      <c r="B6668" t="s">
        <v>235</v>
      </c>
      <c r="C6668">
        <v>27.82</v>
      </c>
      <c r="D6668">
        <v>28.8</v>
      </c>
      <c r="E6668">
        <v>27.24</v>
      </c>
      <c r="F6668">
        <v>28.38</v>
      </c>
      <c r="G6668">
        <v>1632730</v>
      </c>
      <c r="H6668">
        <v>28.14</v>
      </c>
    </row>
    <row r="6669" spans="1:8" x14ac:dyDescent="0.3">
      <c r="A6669" t="s">
        <v>572</v>
      </c>
      <c r="B6669" t="s">
        <v>259</v>
      </c>
      <c r="C6669">
        <v>28.44</v>
      </c>
      <c r="D6669">
        <v>30.34</v>
      </c>
      <c r="E6669">
        <v>28.14</v>
      </c>
      <c r="F6669">
        <v>28.54</v>
      </c>
      <c r="G6669">
        <v>2721043</v>
      </c>
      <c r="H6669">
        <v>29.006699999999999</v>
      </c>
    </row>
    <row r="6670" spans="1:8" x14ac:dyDescent="0.3">
      <c r="A6670" t="s">
        <v>572</v>
      </c>
      <c r="B6670" t="s">
        <v>716</v>
      </c>
      <c r="C6670">
        <v>28.54</v>
      </c>
      <c r="D6670">
        <v>30.4</v>
      </c>
      <c r="E6670">
        <v>28.48</v>
      </c>
      <c r="F6670">
        <v>29.86</v>
      </c>
      <c r="G6670">
        <v>2058247</v>
      </c>
      <c r="H6670">
        <v>29.58</v>
      </c>
    </row>
    <row r="6671" spans="1:8" x14ac:dyDescent="0.3">
      <c r="A6671" t="s">
        <v>572</v>
      </c>
      <c r="B6671" t="s">
        <v>269</v>
      </c>
      <c r="C6671">
        <v>30</v>
      </c>
      <c r="D6671">
        <v>30.46</v>
      </c>
      <c r="E6671">
        <v>29.22</v>
      </c>
      <c r="F6671">
        <v>29.22</v>
      </c>
      <c r="G6671">
        <v>952513</v>
      </c>
      <c r="H6671">
        <v>29.633299999999998</v>
      </c>
    </row>
    <row r="6672" spans="1:8" x14ac:dyDescent="0.3">
      <c r="A6672" t="s">
        <v>572</v>
      </c>
      <c r="B6672" t="s">
        <v>282</v>
      </c>
      <c r="C6672">
        <v>28.82</v>
      </c>
      <c r="D6672">
        <v>29.7</v>
      </c>
      <c r="E6672">
        <v>28.76</v>
      </c>
      <c r="F6672">
        <v>29.02</v>
      </c>
      <c r="G6672">
        <v>372236</v>
      </c>
      <c r="H6672">
        <v>29.16</v>
      </c>
    </row>
    <row r="6673" spans="1:8" x14ac:dyDescent="0.3">
      <c r="A6673" t="s">
        <v>572</v>
      </c>
      <c r="B6673" t="s">
        <v>717</v>
      </c>
      <c r="C6673">
        <v>28.96</v>
      </c>
      <c r="D6673">
        <v>30.38</v>
      </c>
      <c r="E6673">
        <v>28.2</v>
      </c>
      <c r="F6673">
        <v>30.08</v>
      </c>
      <c r="G6673">
        <v>2284610</v>
      </c>
      <c r="H6673">
        <v>29.5533</v>
      </c>
    </row>
    <row r="6674" spans="1:8" x14ac:dyDescent="0.3">
      <c r="A6674" t="s">
        <v>572</v>
      </c>
      <c r="B6674" t="s">
        <v>285</v>
      </c>
      <c r="C6674">
        <v>30.26</v>
      </c>
      <c r="D6674">
        <v>30.4</v>
      </c>
      <c r="E6674">
        <v>29.2</v>
      </c>
      <c r="F6674">
        <v>30.4</v>
      </c>
      <c r="G6674">
        <v>1091070</v>
      </c>
      <c r="H6674">
        <v>30</v>
      </c>
    </row>
    <row r="6675" spans="1:8" x14ac:dyDescent="0.3">
      <c r="A6675" t="s">
        <v>572</v>
      </c>
      <c r="B6675" t="s">
        <v>718</v>
      </c>
      <c r="C6675">
        <v>30.38</v>
      </c>
      <c r="D6675">
        <v>31.56</v>
      </c>
      <c r="E6675">
        <v>29.94</v>
      </c>
      <c r="F6675">
        <v>29.94</v>
      </c>
      <c r="G6675">
        <v>2484823</v>
      </c>
      <c r="H6675">
        <v>30.48</v>
      </c>
    </row>
    <row r="6676" spans="1:8" x14ac:dyDescent="0.3">
      <c r="A6676" t="s">
        <v>572</v>
      </c>
      <c r="B6676" t="s">
        <v>291</v>
      </c>
      <c r="C6676">
        <v>29.94</v>
      </c>
      <c r="D6676">
        <v>31.5</v>
      </c>
      <c r="E6676">
        <v>29.62</v>
      </c>
      <c r="F6676">
        <v>30.58</v>
      </c>
      <c r="G6676">
        <v>2381909</v>
      </c>
      <c r="H6676">
        <v>30.566700000000001</v>
      </c>
    </row>
    <row r="6677" spans="1:8" x14ac:dyDescent="0.3">
      <c r="A6677" t="s">
        <v>572</v>
      </c>
      <c r="B6677" t="s">
        <v>295</v>
      </c>
      <c r="C6677">
        <v>30.62</v>
      </c>
      <c r="D6677">
        <v>31.12</v>
      </c>
      <c r="E6677">
        <v>28.38</v>
      </c>
      <c r="F6677">
        <v>28.52</v>
      </c>
      <c r="G6677">
        <v>2256361</v>
      </c>
      <c r="H6677">
        <v>29.34</v>
      </c>
    </row>
    <row r="6678" spans="1:8" x14ac:dyDescent="0.3">
      <c r="A6678" t="s">
        <v>572</v>
      </c>
      <c r="B6678" t="s">
        <v>298</v>
      </c>
      <c r="C6678">
        <v>28.58</v>
      </c>
      <c r="D6678">
        <v>29.54</v>
      </c>
      <c r="E6678">
        <v>27.64</v>
      </c>
      <c r="F6678">
        <v>28.6</v>
      </c>
      <c r="G6678">
        <v>1551576</v>
      </c>
      <c r="H6678">
        <v>28.593299999999999</v>
      </c>
    </row>
    <row r="6679" spans="1:8" x14ac:dyDescent="0.3">
      <c r="A6679" t="s">
        <v>572</v>
      </c>
      <c r="B6679" t="s">
        <v>719</v>
      </c>
      <c r="C6679">
        <v>28.58</v>
      </c>
      <c r="D6679">
        <v>30.74</v>
      </c>
      <c r="E6679">
        <v>28.58</v>
      </c>
      <c r="F6679">
        <v>29.58</v>
      </c>
      <c r="G6679">
        <v>1925735</v>
      </c>
      <c r="H6679">
        <v>29.633299999999998</v>
      </c>
    </row>
    <row r="6680" spans="1:8" x14ac:dyDescent="0.3">
      <c r="A6680" t="s">
        <v>572</v>
      </c>
      <c r="B6680" t="s">
        <v>720</v>
      </c>
      <c r="C6680">
        <v>29.8</v>
      </c>
      <c r="D6680">
        <v>30.04</v>
      </c>
      <c r="E6680">
        <v>29.2</v>
      </c>
      <c r="F6680">
        <v>29.3</v>
      </c>
      <c r="G6680">
        <v>1067530</v>
      </c>
      <c r="H6680">
        <v>29.513300000000001</v>
      </c>
    </row>
    <row r="6681" spans="1:8" x14ac:dyDescent="0.3">
      <c r="A6681" t="s">
        <v>572</v>
      </c>
      <c r="B6681" t="s">
        <v>721</v>
      </c>
      <c r="C6681">
        <v>29.3</v>
      </c>
      <c r="D6681">
        <v>29.6</v>
      </c>
      <c r="E6681">
        <v>28.66</v>
      </c>
      <c r="F6681">
        <v>29.2</v>
      </c>
      <c r="G6681">
        <v>1223129</v>
      </c>
      <c r="H6681">
        <v>29.153300000000002</v>
      </c>
    </row>
    <row r="6682" spans="1:8" x14ac:dyDescent="0.3">
      <c r="A6682" t="s">
        <v>572</v>
      </c>
      <c r="B6682" t="s">
        <v>96</v>
      </c>
      <c r="C6682">
        <v>29.2</v>
      </c>
      <c r="D6682">
        <v>29.48</v>
      </c>
      <c r="E6682">
        <v>28.8</v>
      </c>
      <c r="F6682">
        <v>29</v>
      </c>
      <c r="G6682">
        <v>686731</v>
      </c>
      <c r="H6682">
        <v>29.093299999999999</v>
      </c>
    </row>
    <row r="6683" spans="1:8" x14ac:dyDescent="0.3">
      <c r="A6683" t="s">
        <v>572</v>
      </c>
      <c r="B6683" t="s">
        <v>722</v>
      </c>
      <c r="C6683">
        <v>29.04</v>
      </c>
      <c r="D6683">
        <v>30.24</v>
      </c>
      <c r="E6683">
        <v>29.04</v>
      </c>
      <c r="F6683">
        <v>29.68</v>
      </c>
      <c r="G6683">
        <v>1397804</v>
      </c>
      <c r="H6683">
        <v>29.653300000000002</v>
      </c>
    </row>
    <row r="6684" spans="1:8" x14ac:dyDescent="0.3">
      <c r="A6684" t="s">
        <v>572</v>
      </c>
      <c r="B6684" t="s">
        <v>164</v>
      </c>
      <c r="C6684">
        <v>29.68</v>
      </c>
      <c r="D6684">
        <v>30.4</v>
      </c>
      <c r="E6684">
        <v>28.4</v>
      </c>
      <c r="F6684">
        <v>28.4</v>
      </c>
      <c r="G6684">
        <v>1645704</v>
      </c>
      <c r="H6684">
        <v>29.066700000000001</v>
      </c>
    </row>
    <row r="6685" spans="1:8" x14ac:dyDescent="0.3">
      <c r="A6685" t="s">
        <v>572</v>
      </c>
      <c r="B6685" t="s">
        <v>723</v>
      </c>
      <c r="C6685">
        <v>29.22</v>
      </c>
      <c r="D6685">
        <v>30</v>
      </c>
      <c r="E6685">
        <v>29.22</v>
      </c>
      <c r="F6685">
        <v>29.6</v>
      </c>
      <c r="G6685">
        <v>1002192</v>
      </c>
      <c r="H6685">
        <v>29.6067</v>
      </c>
    </row>
    <row r="6686" spans="1:8" x14ac:dyDescent="0.3">
      <c r="A6686" t="s">
        <v>572</v>
      </c>
      <c r="B6686" t="s">
        <v>724</v>
      </c>
      <c r="C6686">
        <v>29.44</v>
      </c>
      <c r="D6686">
        <v>30.56</v>
      </c>
      <c r="E6686">
        <v>29.4</v>
      </c>
      <c r="F6686">
        <v>29.68</v>
      </c>
      <c r="G6686">
        <v>1497240</v>
      </c>
      <c r="H6686">
        <v>29.88</v>
      </c>
    </row>
    <row r="6687" spans="1:8" x14ac:dyDescent="0.3">
      <c r="A6687" t="s">
        <v>572</v>
      </c>
      <c r="B6687" t="s">
        <v>725</v>
      </c>
      <c r="C6687">
        <v>29.54</v>
      </c>
      <c r="D6687">
        <v>31.44</v>
      </c>
      <c r="E6687">
        <v>29.54</v>
      </c>
      <c r="F6687">
        <v>31.4</v>
      </c>
      <c r="G6687">
        <v>2373790</v>
      </c>
      <c r="H6687">
        <v>30.793299999999999</v>
      </c>
    </row>
    <row r="6688" spans="1:8" x14ac:dyDescent="0.3">
      <c r="A6688" t="s">
        <v>572</v>
      </c>
      <c r="B6688" t="s">
        <v>242</v>
      </c>
      <c r="C6688">
        <v>31.1</v>
      </c>
      <c r="D6688">
        <v>31.44</v>
      </c>
      <c r="E6688">
        <v>30.22</v>
      </c>
      <c r="F6688">
        <v>31.2</v>
      </c>
      <c r="G6688">
        <v>1842690</v>
      </c>
      <c r="H6688">
        <v>30.953299999999999</v>
      </c>
    </row>
    <row r="6689" spans="1:8" x14ac:dyDescent="0.3">
      <c r="A6689" t="s">
        <v>572</v>
      </c>
      <c r="B6689" t="s">
        <v>726</v>
      </c>
      <c r="C6689">
        <v>31.22</v>
      </c>
      <c r="D6689">
        <v>31.68</v>
      </c>
      <c r="E6689">
        <v>30.72</v>
      </c>
      <c r="F6689">
        <v>30.78</v>
      </c>
      <c r="G6689">
        <v>1488111</v>
      </c>
      <c r="H6689">
        <v>31.06</v>
      </c>
    </row>
    <row r="6690" spans="1:8" x14ac:dyDescent="0.3">
      <c r="A6690" t="s">
        <v>572</v>
      </c>
      <c r="B6690" t="s">
        <v>727</v>
      </c>
      <c r="C6690">
        <v>30.78</v>
      </c>
      <c r="D6690">
        <v>33.840000000000003</v>
      </c>
      <c r="E6690">
        <v>30.44</v>
      </c>
      <c r="F6690">
        <v>33.840000000000003</v>
      </c>
      <c r="G6690">
        <v>5812461</v>
      </c>
      <c r="H6690">
        <v>32.706699999999998</v>
      </c>
    </row>
    <row r="6691" spans="1:8" x14ac:dyDescent="0.3">
      <c r="A6691" t="s">
        <v>572</v>
      </c>
      <c r="B6691" t="s">
        <v>728</v>
      </c>
      <c r="C6691">
        <v>35</v>
      </c>
      <c r="D6691">
        <v>36.4</v>
      </c>
      <c r="E6691">
        <v>33.6</v>
      </c>
      <c r="F6691">
        <v>35.1</v>
      </c>
      <c r="G6691">
        <v>6607919</v>
      </c>
      <c r="H6691">
        <v>35.033299999999997</v>
      </c>
    </row>
    <row r="6692" spans="1:8" x14ac:dyDescent="0.3">
      <c r="A6692" t="s">
        <v>572</v>
      </c>
      <c r="B6692" t="s">
        <v>729</v>
      </c>
      <c r="C6692">
        <v>35.54</v>
      </c>
      <c r="D6692">
        <v>38.200000000000003</v>
      </c>
      <c r="E6692">
        <v>35.42</v>
      </c>
      <c r="F6692">
        <v>37.9</v>
      </c>
      <c r="G6692">
        <v>7709693</v>
      </c>
      <c r="H6692">
        <v>37.173299999999998</v>
      </c>
    </row>
    <row r="6693" spans="1:8" x14ac:dyDescent="0.3">
      <c r="A6693" t="s">
        <v>572</v>
      </c>
      <c r="B6693" t="s">
        <v>730</v>
      </c>
      <c r="C6693">
        <v>37.479999999999997</v>
      </c>
      <c r="D6693">
        <v>41.68</v>
      </c>
      <c r="E6693">
        <v>36.700000000000003</v>
      </c>
      <c r="F6693">
        <v>41.68</v>
      </c>
      <c r="G6693">
        <v>7356265</v>
      </c>
      <c r="H6693">
        <v>40.020000000000003</v>
      </c>
    </row>
    <row r="6694" spans="1:8" x14ac:dyDescent="0.3">
      <c r="A6694" t="s">
        <v>572</v>
      </c>
      <c r="B6694" t="s">
        <v>731</v>
      </c>
      <c r="C6694">
        <v>42.6</v>
      </c>
      <c r="D6694">
        <v>45.84</v>
      </c>
      <c r="E6694">
        <v>38.979999999999997</v>
      </c>
      <c r="F6694">
        <v>45.46</v>
      </c>
      <c r="G6694">
        <v>15408860</v>
      </c>
      <c r="H6694">
        <v>43.426699999999997</v>
      </c>
    </row>
    <row r="6695" spans="1:8" x14ac:dyDescent="0.3">
      <c r="A6695" t="s">
        <v>572</v>
      </c>
      <c r="B6695" t="s">
        <v>732</v>
      </c>
      <c r="C6695">
        <v>45.8</v>
      </c>
      <c r="D6695">
        <v>47.3</v>
      </c>
      <c r="E6695">
        <v>42.14</v>
      </c>
      <c r="F6695">
        <v>43.2</v>
      </c>
      <c r="G6695">
        <v>7385324</v>
      </c>
      <c r="H6695">
        <v>44.213299999999997</v>
      </c>
    </row>
    <row r="6696" spans="1:8" x14ac:dyDescent="0.3">
      <c r="A6696" t="s">
        <v>572</v>
      </c>
      <c r="B6696" t="s">
        <v>733</v>
      </c>
      <c r="C6696">
        <v>43.3</v>
      </c>
      <c r="D6696">
        <v>44.14</v>
      </c>
      <c r="E6696">
        <v>41.34</v>
      </c>
      <c r="F6696">
        <v>43.6</v>
      </c>
      <c r="G6696">
        <v>5598067</v>
      </c>
      <c r="H6696">
        <v>43.026699999999998</v>
      </c>
    </row>
    <row r="6697" spans="1:8" x14ac:dyDescent="0.3">
      <c r="A6697" t="s">
        <v>572</v>
      </c>
      <c r="B6697" t="s">
        <v>734</v>
      </c>
      <c r="C6697">
        <v>44</v>
      </c>
      <c r="D6697">
        <v>47.5</v>
      </c>
      <c r="E6697">
        <v>42.68</v>
      </c>
      <c r="F6697">
        <v>46.3</v>
      </c>
      <c r="G6697">
        <v>7760959</v>
      </c>
      <c r="H6697">
        <v>45.493299999999998</v>
      </c>
    </row>
    <row r="6698" spans="1:8" x14ac:dyDescent="0.3">
      <c r="A6698" t="s">
        <v>572</v>
      </c>
      <c r="B6698" t="s">
        <v>735</v>
      </c>
      <c r="C6698">
        <v>46.68</v>
      </c>
      <c r="D6698">
        <v>46.98</v>
      </c>
      <c r="E6698">
        <v>43.52</v>
      </c>
      <c r="F6698">
        <v>45.66</v>
      </c>
      <c r="G6698">
        <v>3998173</v>
      </c>
      <c r="H6698">
        <v>45.386699999999998</v>
      </c>
    </row>
    <row r="6699" spans="1:8" x14ac:dyDescent="0.3">
      <c r="A6699" t="s">
        <v>210</v>
      </c>
      <c r="B6699" t="s">
        <v>696</v>
      </c>
      <c r="C6699">
        <v>3.07</v>
      </c>
      <c r="D6699">
        <v>3.15</v>
      </c>
      <c r="E6699">
        <v>3.04</v>
      </c>
      <c r="F6699">
        <v>3.13</v>
      </c>
      <c r="G6699">
        <v>7047108</v>
      </c>
      <c r="H6699">
        <v>3.1067</v>
      </c>
    </row>
    <row r="6700" spans="1:8" x14ac:dyDescent="0.3">
      <c r="A6700" t="s">
        <v>210</v>
      </c>
      <c r="B6700" t="s">
        <v>697</v>
      </c>
      <c r="C6700">
        <v>3.13</v>
      </c>
      <c r="D6700">
        <v>3.16</v>
      </c>
      <c r="E6700">
        <v>3.06</v>
      </c>
      <c r="F6700">
        <v>3.06</v>
      </c>
      <c r="G6700">
        <v>5768053</v>
      </c>
      <c r="H6700">
        <v>3.0933000000000002</v>
      </c>
    </row>
    <row r="6701" spans="1:8" x14ac:dyDescent="0.3">
      <c r="A6701" t="s">
        <v>210</v>
      </c>
      <c r="B6701" t="s">
        <v>698</v>
      </c>
      <c r="C6701">
        <v>3.07</v>
      </c>
      <c r="D6701">
        <v>3.12</v>
      </c>
      <c r="E6701">
        <v>3.04</v>
      </c>
      <c r="F6701">
        <v>3.1</v>
      </c>
      <c r="G6701">
        <v>5825376</v>
      </c>
      <c r="H6701">
        <v>3.0867</v>
      </c>
    </row>
    <row r="6702" spans="1:8" x14ac:dyDescent="0.3">
      <c r="A6702" t="s">
        <v>210</v>
      </c>
      <c r="B6702" t="s">
        <v>699</v>
      </c>
      <c r="C6702">
        <v>3.1</v>
      </c>
      <c r="D6702">
        <v>3.13</v>
      </c>
      <c r="E6702">
        <v>3.08</v>
      </c>
      <c r="F6702">
        <v>3.1</v>
      </c>
      <c r="G6702">
        <v>5651670</v>
      </c>
      <c r="H6702">
        <v>3.1032999999999999</v>
      </c>
    </row>
    <row r="6703" spans="1:8" x14ac:dyDescent="0.3">
      <c r="A6703" t="s">
        <v>210</v>
      </c>
      <c r="B6703" t="s">
        <v>700</v>
      </c>
      <c r="C6703">
        <v>3.12</v>
      </c>
      <c r="D6703">
        <v>3.12</v>
      </c>
      <c r="E6703">
        <v>3.04</v>
      </c>
      <c r="F6703">
        <v>3.1</v>
      </c>
      <c r="G6703">
        <v>5040685</v>
      </c>
      <c r="H6703">
        <v>3.0867</v>
      </c>
    </row>
    <row r="6704" spans="1:8" x14ac:dyDescent="0.3">
      <c r="A6704" t="s">
        <v>210</v>
      </c>
      <c r="B6704" t="s">
        <v>77</v>
      </c>
      <c r="C6704">
        <v>3.09</v>
      </c>
      <c r="D6704">
        <v>3.19</v>
      </c>
      <c r="E6704">
        <v>3.02</v>
      </c>
      <c r="F6704">
        <v>3.14</v>
      </c>
      <c r="G6704">
        <v>9514750</v>
      </c>
      <c r="H6704">
        <v>3.1166999999999998</v>
      </c>
    </row>
    <row r="6705" spans="1:8" x14ac:dyDescent="0.3">
      <c r="A6705" t="s">
        <v>210</v>
      </c>
      <c r="B6705" t="s">
        <v>701</v>
      </c>
      <c r="C6705">
        <v>3.16</v>
      </c>
      <c r="D6705">
        <v>3.18</v>
      </c>
      <c r="E6705">
        <v>3.12</v>
      </c>
      <c r="F6705">
        <v>3.13</v>
      </c>
      <c r="G6705">
        <v>5748956</v>
      </c>
      <c r="H6705">
        <v>3.1433</v>
      </c>
    </row>
    <row r="6706" spans="1:8" x14ac:dyDescent="0.3">
      <c r="A6706" t="s">
        <v>210</v>
      </c>
      <c r="B6706" t="s">
        <v>702</v>
      </c>
      <c r="C6706">
        <v>3.14</v>
      </c>
      <c r="D6706">
        <v>3.19</v>
      </c>
      <c r="E6706">
        <v>3.13</v>
      </c>
      <c r="F6706">
        <v>3.14</v>
      </c>
      <c r="G6706">
        <v>7696817</v>
      </c>
      <c r="H6706">
        <v>3.1533000000000002</v>
      </c>
    </row>
    <row r="6707" spans="1:8" x14ac:dyDescent="0.3">
      <c r="A6707" t="s">
        <v>210</v>
      </c>
      <c r="B6707" t="s">
        <v>139</v>
      </c>
      <c r="C6707">
        <v>3.14</v>
      </c>
      <c r="D6707">
        <v>3.26</v>
      </c>
      <c r="E6707">
        <v>3.14</v>
      </c>
      <c r="F6707">
        <v>3.23</v>
      </c>
      <c r="G6707">
        <v>12955630</v>
      </c>
      <c r="H6707">
        <v>3.21</v>
      </c>
    </row>
    <row r="6708" spans="1:8" x14ac:dyDescent="0.3">
      <c r="A6708" t="s">
        <v>210</v>
      </c>
      <c r="B6708" t="s">
        <v>156</v>
      </c>
      <c r="C6708">
        <v>3.23</v>
      </c>
      <c r="D6708">
        <v>3.24</v>
      </c>
      <c r="E6708">
        <v>3.14</v>
      </c>
      <c r="F6708">
        <v>3.19</v>
      </c>
      <c r="G6708">
        <v>4264731</v>
      </c>
      <c r="H6708">
        <v>3.19</v>
      </c>
    </row>
    <row r="6709" spans="1:8" x14ac:dyDescent="0.3">
      <c r="A6709" t="s">
        <v>210</v>
      </c>
      <c r="B6709" t="s">
        <v>703</v>
      </c>
      <c r="C6709">
        <v>3.18</v>
      </c>
      <c r="D6709">
        <v>3.3</v>
      </c>
      <c r="E6709">
        <v>3.18</v>
      </c>
      <c r="F6709">
        <v>3.28</v>
      </c>
      <c r="G6709">
        <v>5917795</v>
      </c>
      <c r="H6709">
        <v>3.2532999999999999</v>
      </c>
    </row>
    <row r="6710" spans="1:8" x14ac:dyDescent="0.3">
      <c r="A6710" t="s">
        <v>210</v>
      </c>
      <c r="B6710" t="s">
        <v>223</v>
      </c>
      <c r="C6710">
        <v>3.28</v>
      </c>
      <c r="D6710">
        <v>3.3</v>
      </c>
      <c r="E6710">
        <v>3.24</v>
      </c>
      <c r="F6710">
        <v>3.25</v>
      </c>
      <c r="G6710">
        <v>4726254</v>
      </c>
      <c r="H6710">
        <v>3.2633000000000001</v>
      </c>
    </row>
    <row r="6711" spans="1:8" x14ac:dyDescent="0.3">
      <c r="A6711" t="s">
        <v>210</v>
      </c>
      <c r="B6711" t="s">
        <v>228</v>
      </c>
      <c r="C6711">
        <v>3.25</v>
      </c>
      <c r="D6711">
        <v>3.29</v>
      </c>
      <c r="E6711">
        <v>3.22</v>
      </c>
      <c r="F6711">
        <v>3.25</v>
      </c>
      <c r="G6711">
        <v>3830110</v>
      </c>
      <c r="H6711">
        <v>3.2532999999999999</v>
      </c>
    </row>
    <row r="6712" spans="1:8" x14ac:dyDescent="0.3">
      <c r="A6712" t="s">
        <v>210</v>
      </c>
      <c r="B6712" t="s">
        <v>704</v>
      </c>
      <c r="C6712">
        <v>3.25</v>
      </c>
      <c r="D6712">
        <v>3.3</v>
      </c>
      <c r="E6712">
        <v>3.23</v>
      </c>
      <c r="F6712">
        <v>3.3</v>
      </c>
      <c r="G6712">
        <v>3969400</v>
      </c>
      <c r="H6712">
        <v>3.2766999999999999</v>
      </c>
    </row>
    <row r="6713" spans="1:8" x14ac:dyDescent="0.3">
      <c r="A6713" t="s">
        <v>210</v>
      </c>
      <c r="B6713" t="s">
        <v>705</v>
      </c>
      <c r="C6713">
        <v>3.28</v>
      </c>
      <c r="D6713">
        <v>3.32</v>
      </c>
      <c r="E6713">
        <v>3.26</v>
      </c>
      <c r="F6713">
        <v>3.3</v>
      </c>
      <c r="G6713">
        <v>5123633</v>
      </c>
      <c r="H6713">
        <v>3.2932999999999999</v>
      </c>
    </row>
    <row r="6714" spans="1:8" x14ac:dyDescent="0.3">
      <c r="A6714" t="s">
        <v>210</v>
      </c>
      <c r="B6714" t="s">
        <v>706</v>
      </c>
      <c r="C6714">
        <v>3.3</v>
      </c>
      <c r="D6714">
        <v>3.4</v>
      </c>
      <c r="E6714">
        <v>3.3</v>
      </c>
      <c r="F6714">
        <v>3.37</v>
      </c>
      <c r="G6714">
        <v>8522442</v>
      </c>
      <c r="H6714">
        <v>3.3567</v>
      </c>
    </row>
    <row r="6715" spans="1:8" x14ac:dyDescent="0.3">
      <c r="A6715" t="s">
        <v>210</v>
      </c>
      <c r="B6715" t="s">
        <v>265</v>
      </c>
      <c r="C6715">
        <v>3.38</v>
      </c>
      <c r="D6715">
        <v>3.42</v>
      </c>
      <c r="E6715">
        <v>3.28</v>
      </c>
      <c r="F6715">
        <v>3.39</v>
      </c>
      <c r="G6715">
        <v>6979958</v>
      </c>
      <c r="H6715">
        <v>3.3633000000000002</v>
      </c>
    </row>
    <row r="6716" spans="1:8" x14ac:dyDescent="0.3">
      <c r="A6716" t="s">
        <v>210</v>
      </c>
      <c r="B6716" t="s">
        <v>707</v>
      </c>
      <c r="C6716">
        <v>3.39</v>
      </c>
      <c r="D6716">
        <v>3.39</v>
      </c>
      <c r="E6716">
        <v>3.23</v>
      </c>
      <c r="F6716">
        <v>3.32</v>
      </c>
      <c r="G6716">
        <v>7795552</v>
      </c>
      <c r="H6716">
        <v>3.3132999999999999</v>
      </c>
    </row>
    <row r="6717" spans="1:8" x14ac:dyDescent="0.3">
      <c r="A6717" t="s">
        <v>210</v>
      </c>
      <c r="B6717" t="s">
        <v>271</v>
      </c>
      <c r="C6717">
        <v>3.32</v>
      </c>
      <c r="D6717">
        <v>3.33</v>
      </c>
      <c r="E6717">
        <v>3.11</v>
      </c>
      <c r="F6717">
        <v>3.14</v>
      </c>
      <c r="G6717">
        <v>5161695</v>
      </c>
      <c r="H6717">
        <v>3.1932999999999998</v>
      </c>
    </row>
    <row r="6718" spans="1:8" x14ac:dyDescent="0.3">
      <c r="A6718" t="s">
        <v>210</v>
      </c>
      <c r="B6718" t="s">
        <v>708</v>
      </c>
      <c r="C6718">
        <v>3.09</v>
      </c>
      <c r="D6718">
        <v>3.17</v>
      </c>
      <c r="E6718">
        <v>3.09</v>
      </c>
      <c r="F6718">
        <v>3.12</v>
      </c>
      <c r="G6718">
        <v>7421950</v>
      </c>
      <c r="H6718">
        <v>3.1267</v>
      </c>
    </row>
    <row r="6719" spans="1:8" x14ac:dyDescent="0.3">
      <c r="A6719" t="s">
        <v>210</v>
      </c>
      <c r="B6719" t="s">
        <v>709</v>
      </c>
      <c r="C6719">
        <v>3.13</v>
      </c>
      <c r="D6719">
        <v>3.18</v>
      </c>
      <c r="E6719">
        <v>3.12</v>
      </c>
      <c r="F6719">
        <v>3.14</v>
      </c>
      <c r="G6719">
        <v>5208235</v>
      </c>
      <c r="H6719">
        <v>3.1467000000000001</v>
      </c>
    </row>
    <row r="6720" spans="1:8" x14ac:dyDescent="0.3">
      <c r="A6720" t="s">
        <v>210</v>
      </c>
      <c r="B6720" t="s">
        <v>283</v>
      </c>
      <c r="C6720">
        <v>3.15</v>
      </c>
      <c r="D6720">
        <v>3.17</v>
      </c>
      <c r="E6720">
        <v>3.11</v>
      </c>
      <c r="F6720">
        <v>3.12</v>
      </c>
      <c r="G6720">
        <v>3649720</v>
      </c>
      <c r="H6720">
        <v>3.1333000000000002</v>
      </c>
    </row>
    <row r="6721" spans="1:8" x14ac:dyDescent="0.3">
      <c r="A6721" t="s">
        <v>210</v>
      </c>
      <c r="B6721" t="s">
        <v>290</v>
      </c>
      <c r="C6721">
        <v>3.14</v>
      </c>
      <c r="D6721">
        <v>3.15</v>
      </c>
      <c r="E6721">
        <v>3.05</v>
      </c>
      <c r="F6721">
        <v>3.05</v>
      </c>
      <c r="G6721">
        <v>4957193</v>
      </c>
      <c r="H6721">
        <v>3.0832999999999999</v>
      </c>
    </row>
    <row r="6722" spans="1:8" x14ac:dyDescent="0.3">
      <c r="A6722" t="s">
        <v>210</v>
      </c>
      <c r="B6722" t="s">
        <v>710</v>
      </c>
      <c r="C6722">
        <v>3.05</v>
      </c>
      <c r="D6722">
        <v>3.08</v>
      </c>
      <c r="E6722">
        <v>3.05</v>
      </c>
      <c r="F6722">
        <v>3.06</v>
      </c>
      <c r="G6722">
        <v>2594473</v>
      </c>
      <c r="H6722">
        <v>3.0632999999999999</v>
      </c>
    </row>
    <row r="6723" spans="1:8" x14ac:dyDescent="0.3">
      <c r="A6723" t="s">
        <v>210</v>
      </c>
      <c r="B6723" t="s">
        <v>512</v>
      </c>
      <c r="C6723">
        <v>3.07</v>
      </c>
      <c r="D6723">
        <v>3.12</v>
      </c>
      <c r="E6723">
        <v>3.03</v>
      </c>
      <c r="F6723">
        <v>3.07</v>
      </c>
      <c r="G6723">
        <v>3222223</v>
      </c>
      <c r="H6723">
        <v>3.0733000000000001</v>
      </c>
    </row>
    <row r="6724" spans="1:8" x14ac:dyDescent="0.3">
      <c r="A6724" t="s">
        <v>210</v>
      </c>
      <c r="B6724" t="s">
        <v>91</v>
      </c>
      <c r="C6724">
        <v>2.81</v>
      </c>
      <c r="D6724">
        <v>2.98</v>
      </c>
      <c r="E6724">
        <v>2.81</v>
      </c>
      <c r="F6724">
        <v>2.91</v>
      </c>
      <c r="G6724">
        <v>4321232</v>
      </c>
      <c r="H6724">
        <v>2.9</v>
      </c>
    </row>
    <row r="6725" spans="1:8" x14ac:dyDescent="0.3">
      <c r="A6725" t="s">
        <v>210</v>
      </c>
      <c r="B6725" t="s">
        <v>93</v>
      </c>
      <c r="C6725">
        <v>2.92</v>
      </c>
      <c r="D6725">
        <v>2.94</v>
      </c>
      <c r="E6725">
        <v>2.82</v>
      </c>
      <c r="F6725">
        <v>2.83</v>
      </c>
      <c r="G6725">
        <v>4012874</v>
      </c>
      <c r="H6725">
        <v>2.8633000000000002</v>
      </c>
    </row>
    <row r="6726" spans="1:8" x14ac:dyDescent="0.3">
      <c r="A6726" t="s">
        <v>210</v>
      </c>
      <c r="B6726" t="s">
        <v>711</v>
      </c>
      <c r="C6726">
        <v>2.83</v>
      </c>
      <c r="D6726">
        <v>2.89</v>
      </c>
      <c r="E6726">
        <v>2.82</v>
      </c>
      <c r="F6726">
        <v>2.84</v>
      </c>
      <c r="G6726">
        <v>3677469</v>
      </c>
      <c r="H6726">
        <v>2.85</v>
      </c>
    </row>
    <row r="6727" spans="1:8" x14ac:dyDescent="0.3">
      <c r="A6727" t="s">
        <v>210</v>
      </c>
      <c r="B6727" t="s">
        <v>712</v>
      </c>
      <c r="C6727">
        <v>2.86</v>
      </c>
      <c r="D6727">
        <v>3</v>
      </c>
      <c r="E6727">
        <v>2.86</v>
      </c>
      <c r="F6727">
        <v>2.94</v>
      </c>
      <c r="G6727">
        <v>5473326</v>
      </c>
      <c r="H6727">
        <v>2.9333</v>
      </c>
    </row>
    <row r="6728" spans="1:8" x14ac:dyDescent="0.3">
      <c r="A6728" t="s">
        <v>210</v>
      </c>
      <c r="B6728" t="s">
        <v>162</v>
      </c>
      <c r="C6728">
        <v>2.95</v>
      </c>
      <c r="D6728">
        <v>2.98</v>
      </c>
      <c r="E6728">
        <v>2.84</v>
      </c>
      <c r="F6728">
        <v>2.85</v>
      </c>
      <c r="G6728">
        <v>5037950</v>
      </c>
      <c r="H6728">
        <v>2.89</v>
      </c>
    </row>
    <row r="6729" spans="1:8" x14ac:dyDescent="0.3">
      <c r="A6729" t="s">
        <v>210</v>
      </c>
      <c r="B6729" t="s">
        <v>220</v>
      </c>
      <c r="C6729">
        <v>2.81</v>
      </c>
      <c r="D6729">
        <v>2.83</v>
      </c>
      <c r="E6729">
        <v>2.76</v>
      </c>
      <c r="F6729">
        <v>2.8</v>
      </c>
      <c r="G6729">
        <v>3508084</v>
      </c>
      <c r="H6729">
        <v>2.7967</v>
      </c>
    </row>
    <row r="6730" spans="1:8" x14ac:dyDescent="0.3">
      <c r="A6730" t="s">
        <v>210</v>
      </c>
      <c r="B6730" t="s">
        <v>713</v>
      </c>
      <c r="C6730">
        <v>2.87</v>
      </c>
      <c r="D6730">
        <v>2.91</v>
      </c>
      <c r="E6730">
        <v>2.84</v>
      </c>
      <c r="F6730">
        <v>2.9</v>
      </c>
      <c r="G6730">
        <v>2842461</v>
      </c>
      <c r="H6730">
        <v>2.8833000000000002</v>
      </c>
    </row>
    <row r="6731" spans="1:8" x14ac:dyDescent="0.3">
      <c r="A6731" t="s">
        <v>210</v>
      </c>
      <c r="B6731" t="s">
        <v>714</v>
      </c>
      <c r="C6731">
        <v>2.91</v>
      </c>
      <c r="D6731">
        <v>2.93</v>
      </c>
      <c r="E6731">
        <v>2.86</v>
      </c>
      <c r="F6731">
        <v>2.89</v>
      </c>
      <c r="G6731">
        <v>2967403</v>
      </c>
      <c r="H6731">
        <v>2.8933</v>
      </c>
    </row>
    <row r="6732" spans="1:8" x14ac:dyDescent="0.3">
      <c r="A6732" t="s">
        <v>210</v>
      </c>
      <c r="B6732" t="s">
        <v>715</v>
      </c>
      <c r="C6732">
        <v>2.89</v>
      </c>
      <c r="D6732">
        <v>2.93</v>
      </c>
      <c r="E6732">
        <v>2.87</v>
      </c>
      <c r="F6732">
        <v>2.9</v>
      </c>
      <c r="G6732">
        <v>2279495</v>
      </c>
      <c r="H6732">
        <v>2.9</v>
      </c>
    </row>
    <row r="6733" spans="1:8" x14ac:dyDescent="0.3">
      <c r="A6733" t="s">
        <v>210</v>
      </c>
      <c r="B6733" t="s">
        <v>235</v>
      </c>
      <c r="C6733">
        <v>2.89</v>
      </c>
      <c r="D6733">
        <v>2.95</v>
      </c>
      <c r="E6733">
        <v>2.85</v>
      </c>
      <c r="F6733">
        <v>2.92</v>
      </c>
      <c r="G6733">
        <v>2948881</v>
      </c>
      <c r="H6733">
        <v>2.9066999999999998</v>
      </c>
    </row>
    <row r="6734" spans="1:8" x14ac:dyDescent="0.3">
      <c r="A6734" t="s">
        <v>210</v>
      </c>
      <c r="B6734" t="s">
        <v>259</v>
      </c>
      <c r="C6734">
        <v>2.94</v>
      </c>
      <c r="D6734">
        <v>2.99</v>
      </c>
      <c r="E6734">
        <v>2.88</v>
      </c>
      <c r="F6734">
        <v>2.88</v>
      </c>
      <c r="G6734">
        <v>2969456</v>
      </c>
      <c r="H6734">
        <v>2.9167000000000001</v>
      </c>
    </row>
    <row r="6735" spans="1:8" x14ac:dyDescent="0.3">
      <c r="A6735" t="s">
        <v>210</v>
      </c>
      <c r="B6735" t="s">
        <v>716</v>
      </c>
      <c r="C6735">
        <v>2.89</v>
      </c>
      <c r="D6735">
        <v>2.93</v>
      </c>
      <c r="E6735">
        <v>2.88</v>
      </c>
      <c r="F6735">
        <v>2.92</v>
      </c>
      <c r="G6735">
        <v>1427227</v>
      </c>
      <c r="H6735">
        <v>2.91</v>
      </c>
    </row>
    <row r="6736" spans="1:8" x14ac:dyDescent="0.3">
      <c r="A6736" t="s">
        <v>210</v>
      </c>
      <c r="B6736" t="s">
        <v>269</v>
      </c>
      <c r="C6736">
        <v>2.93</v>
      </c>
      <c r="D6736">
        <v>2.94</v>
      </c>
      <c r="E6736">
        <v>2.87</v>
      </c>
      <c r="F6736">
        <v>2.88</v>
      </c>
      <c r="G6736">
        <v>2071919</v>
      </c>
      <c r="H6736">
        <v>2.8967000000000001</v>
      </c>
    </row>
    <row r="6737" spans="1:8" x14ac:dyDescent="0.3">
      <c r="A6737" t="s">
        <v>210</v>
      </c>
      <c r="B6737" t="s">
        <v>282</v>
      </c>
      <c r="C6737">
        <v>2.88</v>
      </c>
      <c r="D6737">
        <v>2.92</v>
      </c>
      <c r="E6737">
        <v>2.86</v>
      </c>
      <c r="F6737">
        <v>2.92</v>
      </c>
      <c r="G6737">
        <v>1178706</v>
      </c>
      <c r="H6737">
        <v>2.9</v>
      </c>
    </row>
    <row r="6738" spans="1:8" x14ac:dyDescent="0.3">
      <c r="A6738" t="s">
        <v>210</v>
      </c>
      <c r="B6738" t="s">
        <v>717</v>
      </c>
      <c r="C6738">
        <v>2.92</v>
      </c>
      <c r="D6738">
        <v>2.93</v>
      </c>
      <c r="E6738">
        <v>2.83</v>
      </c>
      <c r="F6738">
        <v>2.93</v>
      </c>
      <c r="G6738">
        <v>5012814</v>
      </c>
      <c r="H6738">
        <v>2.8967000000000001</v>
      </c>
    </row>
    <row r="6739" spans="1:8" x14ac:dyDescent="0.3">
      <c r="A6739" t="s">
        <v>210</v>
      </c>
      <c r="B6739" t="s">
        <v>285</v>
      </c>
      <c r="C6739">
        <v>2.94</v>
      </c>
      <c r="D6739">
        <v>2.95</v>
      </c>
      <c r="E6739">
        <v>2.86</v>
      </c>
      <c r="F6739">
        <v>2.88</v>
      </c>
      <c r="G6739">
        <v>2093366</v>
      </c>
      <c r="H6739">
        <v>2.8967000000000001</v>
      </c>
    </row>
    <row r="6740" spans="1:8" x14ac:dyDescent="0.3">
      <c r="A6740" t="s">
        <v>210</v>
      </c>
      <c r="B6740" t="s">
        <v>718</v>
      </c>
      <c r="C6740">
        <v>2.9</v>
      </c>
      <c r="D6740">
        <v>2.93</v>
      </c>
      <c r="E6740">
        <v>2.87</v>
      </c>
      <c r="F6740">
        <v>2.9</v>
      </c>
      <c r="G6740">
        <v>2895411</v>
      </c>
      <c r="H6740">
        <v>2.9</v>
      </c>
    </row>
    <row r="6741" spans="1:8" x14ac:dyDescent="0.3">
      <c r="A6741" t="s">
        <v>210</v>
      </c>
      <c r="B6741" t="s">
        <v>291</v>
      </c>
      <c r="C6741">
        <v>2.9</v>
      </c>
      <c r="D6741">
        <v>2.9</v>
      </c>
      <c r="E6741">
        <v>2.81</v>
      </c>
      <c r="F6741">
        <v>2.83</v>
      </c>
      <c r="G6741">
        <v>2496706</v>
      </c>
      <c r="H6741">
        <v>2.8466999999999998</v>
      </c>
    </row>
    <row r="6742" spans="1:8" x14ac:dyDescent="0.3">
      <c r="A6742" t="s">
        <v>210</v>
      </c>
      <c r="B6742" t="s">
        <v>295</v>
      </c>
      <c r="C6742">
        <v>2.83</v>
      </c>
      <c r="D6742">
        <v>2.85</v>
      </c>
      <c r="E6742">
        <v>2.73</v>
      </c>
      <c r="F6742">
        <v>2.74</v>
      </c>
      <c r="G6742">
        <v>3749750</v>
      </c>
      <c r="H6742">
        <v>2.7732999999999999</v>
      </c>
    </row>
    <row r="6743" spans="1:8" x14ac:dyDescent="0.3">
      <c r="A6743" t="s">
        <v>210</v>
      </c>
      <c r="B6743" t="s">
        <v>298</v>
      </c>
      <c r="C6743">
        <v>2.74</v>
      </c>
      <c r="D6743">
        <v>2.75</v>
      </c>
      <c r="E6743">
        <v>2.67</v>
      </c>
      <c r="F6743">
        <v>2.69</v>
      </c>
      <c r="G6743">
        <v>4698992</v>
      </c>
      <c r="H6743">
        <v>2.7033</v>
      </c>
    </row>
    <row r="6744" spans="1:8" x14ac:dyDescent="0.3">
      <c r="A6744" t="s">
        <v>210</v>
      </c>
      <c r="B6744" t="s">
        <v>719</v>
      </c>
      <c r="C6744">
        <v>2.71</v>
      </c>
      <c r="D6744">
        <v>2.75</v>
      </c>
      <c r="E6744">
        <v>2.68</v>
      </c>
      <c r="F6744">
        <v>2.69</v>
      </c>
      <c r="G6744">
        <v>4004342</v>
      </c>
      <c r="H6744">
        <v>2.7067000000000001</v>
      </c>
    </row>
    <row r="6745" spans="1:8" x14ac:dyDescent="0.3">
      <c r="A6745" t="s">
        <v>210</v>
      </c>
      <c r="B6745" t="s">
        <v>720</v>
      </c>
      <c r="C6745">
        <v>2.72</v>
      </c>
      <c r="D6745">
        <v>2.77</v>
      </c>
      <c r="E6745">
        <v>2.72</v>
      </c>
      <c r="F6745">
        <v>2.76</v>
      </c>
      <c r="G6745">
        <v>3668395</v>
      </c>
      <c r="H6745">
        <v>2.75</v>
      </c>
    </row>
    <row r="6746" spans="1:8" x14ac:dyDescent="0.3">
      <c r="A6746" t="s">
        <v>210</v>
      </c>
      <c r="B6746" t="s">
        <v>721</v>
      </c>
      <c r="C6746">
        <v>2.74</v>
      </c>
      <c r="D6746">
        <v>2.76</v>
      </c>
      <c r="E6746">
        <v>2.71</v>
      </c>
      <c r="F6746">
        <v>2.74</v>
      </c>
      <c r="G6746">
        <v>1923365</v>
      </c>
      <c r="H6746">
        <v>2.7366999999999999</v>
      </c>
    </row>
    <row r="6747" spans="1:8" x14ac:dyDescent="0.3">
      <c r="A6747" t="s">
        <v>210</v>
      </c>
      <c r="B6747" t="s">
        <v>96</v>
      </c>
      <c r="C6747">
        <v>2.75</v>
      </c>
      <c r="D6747">
        <v>2.8</v>
      </c>
      <c r="E6747">
        <v>2.74</v>
      </c>
      <c r="F6747">
        <v>2.77</v>
      </c>
      <c r="G6747">
        <v>2963660</v>
      </c>
      <c r="H6747">
        <v>2.77</v>
      </c>
    </row>
    <row r="6748" spans="1:8" x14ac:dyDescent="0.3">
      <c r="A6748" t="s">
        <v>210</v>
      </c>
      <c r="B6748" t="s">
        <v>722</v>
      </c>
      <c r="C6748">
        <v>2.79</v>
      </c>
      <c r="D6748">
        <v>2.82</v>
      </c>
      <c r="E6748">
        <v>2.77</v>
      </c>
      <c r="F6748">
        <v>2.81</v>
      </c>
      <c r="G6748">
        <v>2904989</v>
      </c>
      <c r="H6748">
        <v>2.8</v>
      </c>
    </row>
    <row r="6749" spans="1:8" x14ac:dyDescent="0.3">
      <c r="A6749" t="s">
        <v>210</v>
      </c>
      <c r="B6749" t="s">
        <v>164</v>
      </c>
      <c r="C6749">
        <v>2.82</v>
      </c>
      <c r="D6749">
        <v>2.83</v>
      </c>
      <c r="E6749">
        <v>2.72</v>
      </c>
      <c r="F6749">
        <v>2.74</v>
      </c>
      <c r="G6749">
        <v>3423548</v>
      </c>
      <c r="H6749">
        <v>2.7633000000000001</v>
      </c>
    </row>
    <row r="6750" spans="1:8" x14ac:dyDescent="0.3">
      <c r="A6750" t="s">
        <v>210</v>
      </c>
      <c r="B6750" t="s">
        <v>723</v>
      </c>
      <c r="C6750">
        <v>2.79</v>
      </c>
      <c r="D6750">
        <v>2.84</v>
      </c>
      <c r="E6750">
        <v>2.78</v>
      </c>
      <c r="F6750">
        <v>2.8</v>
      </c>
      <c r="G6750">
        <v>5576945</v>
      </c>
      <c r="H6750">
        <v>2.8067000000000002</v>
      </c>
    </row>
    <row r="6751" spans="1:8" x14ac:dyDescent="0.3">
      <c r="A6751" t="s">
        <v>210</v>
      </c>
      <c r="B6751" t="s">
        <v>724</v>
      </c>
      <c r="C6751">
        <v>2.8</v>
      </c>
      <c r="D6751">
        <v>2.83</v>
      </c>
      <c r="E6751">
        <v>2.78</v>
      </c>
      <c r="F6751">
        <v>2.79</v>
      </c>
      <c r="G6751">
        <v>2629884</v>
      </c>
      <c r="H6751">
        <v>2.8</v>
      </c>
    </row>
    <row r="6752" spans="1:8" x14ac:dyDescent="0.3">
      <c r="A6752" t="s">
        <v>210</v>
      </c>
      <c r="B6752" t="s">
        <v>725</v>
      </c>
      <c r="C6752">
        <v>2.8</v>
      </c>
      <c r="D6752">
        <v>2.89</v>
      </c>
      <c r="E6752">
        <v>2.8</v>
      </c>
      <c r="F6752">
        <v>2.87</v>
      </c>
      <c r="G6752">
        <v>4136830</v>
      </c>
      <c r="H6752">
        <v>2.8532999999999999</v>
      </c>
    </row>
    <row r="6753" spans="1:8" x14ac:dyDescent="0.3">
      <c r="A6753" t="s">
        <v>210</v>
      </c>
      <c r="B6753" t="s">
        <v>242</v>
      </c>
      <c r="C6753">
        <v>2.87</v>
      </c>
      <c r="D6753">
        <v>2.87</v>
      </c>
      <c r="E6753">
        <v>2.81</v>
      </c>
      <c r="F6753">
        <v>2.86</v>
      </c>
      <c r="G6753">
        <v>3239292</v>
      </c>
      <c r="H6753">
        <v>2.8466999999999998</v>
      </c>
    </row>
    <row r="6754" spans="1:8" x14ac:dyDescent="0.3">
      <c r="A6754" t="s">
        <v>210</v>
      </c>
      <c r="B6754" t="s">
        <v>726</v>
      </c>
      <c r="C6754">
        <v>2.87</v>
      </c>
      <c r="D6754">
        <v>2.94</v>
      </c>
      <c r="E6754">
        <v>2.85</v>
      </c>
      <c r="F6754">
        <v>2.88</v>
      </c>
      <c r="G6754">
        <v>2719980</v>
      </c>
      <c r="H6754">
        <v>2.89</v>
      </c>
    </row>
    <row r="6755" spans="1:8" x14ac:dyDescent="0.3">
      <c r="A6755" t="s">
        <v>210</v>
      </c>
      <c r="B6755" t="s">
        <v>727</v>
      </c>
      <c r="C6755">
        <v>2.88</v>
      </c>
      <c r="D6755">
        <v>2.94</v>
      </c>
      <c r="E6755">
        <v>2.88</v>
      </c>
      <c r="F6755">
        <v>2.92</v>
      </c>
      <c r="G6755">
        <v>3137842</v>
      </c>
      <c r="H6755">
        <v>2.9133</v>
      </c>
    </row>
    <row r="6756" spans="1:8" x14ac:dyDescent="0.3">
      <c r="A6756" t="s">
        <v>210</v>
      </c>
      <c r="B6756" t="s">
        <v>728</v>
      </c>
      <c r="C6756">
        <v>2.92</v>
      </c>
      <c r="D6756">
        <v>2.99</v>
      </c>
      <c r="E6756">
        <v>2.87</v>
      </c>
      <c r="F6756">
        <v>2.91</v>
      </c>
      <c r="G6756">
        <v>4771196</v>
      </c>
      <c r="H6756">
        <v>2.9232999999999998</v>
      </c>
    </row>
    <row r="6757" spans="1:8" x14ac:dyDescent="0.3">
      <c r="A6757" t="s">
        <v>210</v>
      </c>
      <c r="B6757" t="s">
        <v>729</v>
      </c>
      <c r="C6757">
        <v>2.91</v>
      </c>
      <c r="D6757">
        <v>2.97</v>
      </c>
      <c r="E6757">
        <v>2.9</v>
      </c>
      <c r="F6757">
        <v>2.97</v>
      </c>
      <c r="G6757">
        <v>3650726</v>
      </c>
      <c r="H6757">
        <v>2.9466999999999999</v>
      </c>
    </row>
    <row r="6758" spans="1:8" x14ac:dyDescent="0.3">
      <c r="A6758" t="s">
        <v>210</v>
      </c>
      <c r="B6758" t="s">
        <v>730</v>
      </c>
      <c r="C6758">
        <v>2.93</v>
      </c>
      <c r="D6758">
        <v>2.99</v>
      </c>
      <c r="E6758">
        <v>2.91</v>
      </c>
      <c r="F6758">
        <v>2.97</v>
      </c>
      <c r="G6758">
        <v>2972153</v>
      </c>
      <c r="H6758">
        <v>2.9567000000000001</v>
      </c>
    </row>
    <row r="6759" spans="1:8" x14ac:dyDescent="0.3">
      <c r="A6759" t="s">
        <v>210</v>
      </c>
      <c r="B6759" t="s">
        <v>731</v>
      </c>
      <c r="C6759">
        <v>2.97</v>
      </c>
      <c r="D6759">
        <v>3.03</v>
      </c>
      <c r="E6759">
        <v>2.95</v>
      </c>
      <c r="F6759">
        <v>2.96</v>
      </c>
      <c r="G6759">
        <v>3856237</v>
      </c>
      <c r="H6759">
        <v>2.98</v>
      </c>
    </row>
    <row r="6760" spans="1:8" x14ac:dyDescent="0.3">
      <c r="A6760" t="s">
        <v>210</v>
      </c>
      <c r="B6760" t="s">
        <v>732</v>
      </c>
      <c r="C6760">
        <v>2.96</v>
      </c>
      <c r="D6760">
        <v>3.05</v>
      </c>
      <c r="E6760">
        <v>2.94</v>
      </c>
      <c r="F6760">
        <v>3.04</v>
      </c>
      <c r="G6760">
        <v>5356298</v>
      </c>
      <c r="H6760">
        <v>3.01</v>
      </c>
    </row>
    <row r="6761" spans="1:8" x14ac:dyDescent="0.3">
      <c r="A6761" t="s">
        <v>210</v>
      </c>
      <c r="B6761" t="s">
        <v>733</v>
      </c>
      <c r="C6761">
        <v>3.03</v>
      </c>
      <c r="D6761">
        <v>3.1</v>
      </c>
      <c r="E6761">
        <v>2.95</v>
      </c>
      <c r="F6761">
        <v>3.1</v>
      </c>
      <c r="G6761">
        <v>6552866</v>
      </c>
      <c r="H6761">
        <v>3.05</v>
      </c>
    </row>
    <row r="6762" spans="1:8" x14ac:dyDescent="0.3">
      <c r="A6762" t="s">
        <v>210</v>
      </c>
      <c r="B6762" t="s">
        <v>734</v>
      </c>
      <c r="C6762">
        <v>3.09</v>
      </c>
      <c r="D6762">
        <v>3.12</v>
      </c>
      <c r="E6762">
        <v>3.05</v>
      </c>
      <c r="F6762">
        <v>3.07</v>
      </c>
      <c r="G6762">
        <v>5425053</v>
      </c>
      <c r="H6762">
        <v>3.08</v>
      </c>
    </row>
    <row r="6763" spans="1:8" x14ac:dyDescent="0.3">
      <c r="A6763" t="s">
        <v>210</v>
      </c>
      <c r="B6763" t="s">
        <v>735</v>
      </c>
      <c r="C6763">
        <v>3.07</v>
      </c>
      <c r="D6763">
        <v>3.08</v>
      </c>
      <c r="E6763">
        <v>2.99</v>
      </c>
      <c r="F6763">
        <v>3</v>
      </c>
      <c r="G6763">
        <v>1209435</v>
      </c>
      <c r="H6763">
        <v>3.0232999999999999</v>
      </c>
    </row>
    <row r="6764" spans="1:8" x14ac:dyDescent="0.3">
      <c r="A6764" t="s">
        <v>134</v>
      </c>
      <c r="B6764" t="s">
        <v>696</v>
      </c>
      <c r="C6764">
        <v>23.16</v>
      </c>
      <c r="D6764">
        <v>23.74</v>
      </c>
      <c r="E6764">
        <v>22.96</v>
      </c>
      <c r="F6764">
        <v>23.74</v>
      </c>
      <c r="G6764">
        <v>188272800</v>
      </c>
      <c r="H6764">
        <v>23.48</v>
      </c>
    </row>
    <row r="6765" spans="1:8" x14ac:dyDescent="0.3">
      <c r="A6765" t="s">
        <v>134</v>
      </c>
      <c r="B6765" t="s">
        <v>697</v>
      </c>
      <c r="C6765">
        <v>23.8</v>
      </c>
      <c r="D6765">
        <v>23.9</v>
      </c>
      <c r="E6765">
        <v>23.28</v>
      </c>
      <c r="F6765">
        <v>23.5</v>
      </c>
      <c r="G6765">
        <v>166679400</v>
      </c>
      <c r="H6765">
        <v>23.56</v>
      </c>
    </row>
    <row r="6766" spans="1:8" x14ac:dyDescent="0.3">
      <c r="A6766" t="s">
        <v>134</v>
      </c>
      <c r="B6766" t="s">
        <v>698</v>
      </c>
      <c r="C6766">
        <v>23.5</v>
      </c>
      <c r="D6766">
        <v>24.28</v>
      </c>
      <c r="E6766">
        <v>23.48</v>
      </c>
      <c r="F6766">
        <v>23.96</v>
      </c>
      <c r="G6766">
        <v>188286200</v>
      </c>
      <c r="H6766">
        <v>23.906700000000001</v>
      </c>
    </row>
    <row r="6767" spans="1:8" x14ac:dyDescent="0.3">
      <c r="A6767" t="s">
        <v>134</v>
      </c>
      <c r="B6767" t="s">
        <v>699</v>
      </c>
      <c r="C6767">
        <v>24.12</v>
      </c>
      <c r="D6767">
        <v>24.8</v>
      </c>
      <c r="E6767">
        <v>23.9</v>
      </c>
      <c r="F6767">
        <v>24.56</v>
      </c>
      <c r="G6767">
        <v>205839700</v>
      </c>
      <c r="H6767">
        <v>24.42</v>
      </c>
    </row>
    <row r="6768" spans="1:8" x14ac:dyDescent="0.3">
      <c r="A6768" t="s">
        <v>134</v>
      </c>
      <c r="B6768" t="s">
        <v>700</v>
      </c>
      <c r="C6768">
        <v>24.66</v>
      </c>
      <c r="D6768">
        <v>25.74</v>
      </c>
      <c r="E6768">
        <v>24.32</v>
      </c>
      <c r="F6768">
        <v>25.5</v>
      </c>
      <c r="G6768">
        <v>251561200</v>
      </c>
      <c r="H6768">
        <v>25.186699999999998</v>
      </c>
    </row>
    <row r="6769" spans="1:8" x14ac:dyDescent="0.3">
      <c r="A6769" t="s">
        <v>134</v>
      </c>
      <c r="B6769" t="s">
        <v>77</v>
      </c>
      <c r="C6769">
        <v>24.98</v>
      </c>
      <c r="D6769">
        <v>25.5</v>
      </c>
      <c r="E6769">
        <v>24.38</v>
      </c>
      <c r="F6769">
        <v>25.04</v>
      </c>
      <c r="G6769">
        <v>183015400</v>
      </c>
      <c r="H6769">
        <v>24.973299999999998</v>
      </c>
    </row>
    <row r="6770" spans="1:8" x14ac:dyDescent="0.3">
      <c r="A6770" t="s">
        <v>134</v>
      </c>
      <c r="B6770" t="s">
        <v>701</v>
      </c>
      <c r="C6770">
        <v>25.24</v>
      </c>
      <c r="D6770">
        <v>26.08</v>
      </c>
      <c r="E6770">
        <v>24.76</v>
      </c>
      <c r="F6770">
        <v>25.94</v>
      </c>
      <c r="G6770">
        <v>192976300</v>
      </c>
      <c r="H6770">
        <v>25.593299999999999</v>
      </c>
    </row>
    <row r="6771" spans="1:8" x14ac:dyDescent="0.3">
      <c r="A6771" t="s">
        <v>134</v>
      </c>
      <c r="B6771" t="s">
        <v>702</v>
      </c>
      <c r="C6771">
        <v>26.04</v>
      </c>
      <c r="D6771">
        <v>26.1</v>
      </c>
      <c r="E6771">
        <v>25.28</v>
      </c>
      <c r="F6771">
        <v>25.28</v>
      </c>
      <c r="G6771">
        <v>112267600</v>
      </c>
      <c r="H6771">
        <v>25.5533</v>
      </c>
    </row>
    <row r="6772" spans="1:8" x14ac:dyDescent="0.3">
      <c r="A6772" t="s">
        <v>134</v>
      </c>
      <c r="B6772" t="s">
        <v>139</v>
      </c>
      <c r="C6772">
        <v>25.16</v>
      </c>
      <c r="D6772">
        <v>25.38</v>
      </c>
      <c r="E6772">
        <v>23.98</v>
      </c>
      <c r="F6772">
        <v>24.04</v>
      </c>
      <c r="G6772">
        <v>174796500</v>
      </c>
      <c r="H6772">
        <v>24.466699999999999</v>
      </c>
    </row>
    <row r="6773" spans="1:8" x14ac:dyDescent="0.3">
      <c r="A6773" t="s">
        <v>134</v>
      </c>
      <c r="B6773" t="s">
        <v>156</v>
      </c>
      <c r="C6773">
        <v>24.04</v>
      </c>
      <c r="D6773">
        <v>24.14</v>
      </c>
      <c r="E6773">
        <v>23.42</v>
      </c>
      <c r="F6773">
        <v>23.76</v>
      </c>
      <c r="G6773">
        <v>117986900</v>
      </c>
      <c r="H6773">
        <v>23.773299999999999</v>
      </c>
    </row>
    <row r="6774" spans="1:8" x14ac:dyDescent="0.3">
      <c r="A6774" t="s">
        <v>134</v>
      </c>
      <c r="B6774" t="s">
        <v>703</v>
      </c>
      <c r="C6774">
        <v>24.14</v>
      </c>
      <c r="D6774">
        <v>25.06</v>
      </c>
      <c r="E6774">
        <v>23.96</v>
      </c>
      <c r="F6774">
        <v>25.02</v>
      </c>
      <c r="G6774">
        <v>133726300</v>
      </c>
      <c r="H6774">
        <v>24.68</v>
      </c>
    </row>
    <row r="6775" spans="1:8" x14ac:dyDescent="0.3">
      <c r="A6775" t="s">
        <v>134</v>
      </c>
      <c r="B6775" t="s">
        <v>223</v>
      </c>
      <c r="C6775">
        <v>24.84</v>
      </c>
      <c r="D6775">
        <v>24.96</v>
      </c>
      <c r="E6775">
        <v>23.96</v>
      </c>
      <c r="F6775">
        <v>24.1</v>
      </c>
      <c r="G6775">
        <v>144748400</v>
      </c>
      <c r="H6775">
        <v>24.34</v>
      </c>
    </row>
    <row r="6776" spans="1:8" x14ac:dyDescent="0.3">
      <c r="A6776" t="s">
        <v>134</v>
      </c>
      <c r="B6776" t="s">
        <v>228</v>
      </c>
      <c r="C6776">
        <v>23.88</v>
      </c>
      <c r="D6776">
        <v>24.58</v>
      </c>
      <c r="E6776">
        <v>23.68</v>
      </c>
      <c r="F6776">
        <v>24.3</v>
      </c>
      <c r="G6776">
        <v>154110900</v>
      </c>
      <c r="H6776">
        <v>24.186699999999998</v>
      </c>
    </row>
    <row r="6777" spans="1:8" x14ac:dyDescent="0.3">
      <c r="A6777" t="s">
        <v>134</v>
      </c>
      <c r="B6777" t="s">
        <v>704</v>
      </c>
      <c r="C6777">
        <v>24.4</v>
      </c>
      <c r="D6777">
        <v>25.9</v>
      </c>
      <c r="E6777">
        <v>24.38</v>
      </c>
      <c r="F6777">
        <v>25.04</v>
      </c>
      <c r="G6777">
        <v>279041200</v>
      </c>
      <c r="H6777">
        <v>25.1067</v>
      </c>
    </row>
    <row r="6778" spans="1:8" x14ac:dyDescent="0.3">
      <c r="A6778" t="s">
        <v>134</v>
      </c>
      <c r="B6778" t="s">
        <v>705</v>
      </c>
      <c r="C6778">
        <v>25.12</v>
      </c>
      <c r="D6778">
        <v>25.74</v>
      </c>
      <c r="E6778">
        <v>25.12</v>
      </c>
      <c r="F6778">
        <v>25.58</v>
      </c>
      <c r="G6778">
        <v>188023700</v>
      </c>
      <c r="H6778">
        <v>25.48</v>
      </c>
    </row>
    <row r="6779" spans="1:8" x14ac:dyDescent="0.3">
      <c r="A6779" t="s">
        <v>134</v>
      </c>
      <c r="B6779" t="s">
        <v>706</v>
      </c>
      <c r="C6779">
        <v>26.5</v>
      </c>
      <c r="D6779">
        <v>27.12</v>
      </c>
      <c r="E6779">
        <v>25.82</v>
      </c>
      <c r="F6779">
        <v>26.04</v>
      </c>
      <c r="G6779">
        <v>242683300</v>
      </c>
      <c r="H6779">
        <v>26.326699999999999</v>
      </c>
    </row>
    <row r="6780" spans="1:8" x14ac:dyDescent="0.3">
      <c r="A6780" t="s">
        <v>134</v>
      </c>
      <c r="B6780" t="s">
        <v>265</v>
      </c>
      <c r="C6780">
        <v>25.88</v>
      </c>
      <c r="D6780">
        <v>26.74</v>
      </c>
      <c r="E6780">
        <v>25.44</v>
      </c>
      <c r="F6780">
        <v>26.22</v>
      </c>
      <c r="G6780">
        <v>282076200</v>
      </c>
      <c r="H6780">
        <v>26.133299999999998</v>
      </c>
    </row>
    <row r="6781" spans="1:8" x14ac:dyDescent="0.3">
      <c r="A6781" t="s">
        <v>134</v>
      </c>
      <c r="B6781" t="s">
        <v>707</v>
      </c>
      <c r="C6781">
        <v>26.36</v>
      </c>
      <c r="D6781">
        <v>26.82</v>
      </c>
      <c r="E6781">
        <v>25.78</v>
      </c>
      <c r="F6781">
        <v>25.92</v>
      </c>
      <c r="G6781">
        <v>232443300</v>
      </c>
      <c r="H6781">
        <v>26.173300000000001</v>
      </c>
    </row>
    <row r="6782" spans="1:8" x14ac:dyDescent="0.3">
      <c r="A6782" t="s">
        <v>134</v>
      </c>
      <c r="B6782" t="s">
        <v>271</v>
      </c>
      <c r="C6782">
        <v>26.04</v>
      </c>
      <c r="D6782">
        <v>26.16</v>
      </c>
      <c r="E6782">
        <v>24.88</v>
      </c>
      <c r="F6782">
        <v>25.14</v>
      </c>
      <c r="G6782">
        <v>144557100</v>
      </c>
      <c r="H6782">
        <v>25.3933</v>
      </c>
    </row>
    <row r="6783" spans="1:8" x14ac:dyDescent="0.3">
      <c r="A6783" t="s">
        <v>134</v>
      </c>
      <c r="B6783" t="s">
        <v>708</v>
      </c>
      <c r="C6783">
        <v>25.14</v>
      </c>
      <c r="D6783">
        <v>25.52</v>
      </c>
      <c r="E6783">
        <v>23.98</v>
      </c>
      <c r="F6783">
        <v>24.38</v>
      </c>
      <c r="G6783">
        <v>238878400</v>
      </c>
      <c r="H6783">
        <v>24.6267</v>
      </c>
    </row>
    <row r="6784" spans="1:8" x14ac:dyDescent="0.3">
      <c r="A6784" t="s">
        <v>134</v>
      </c>
      <c r="B6784" t="s">
        <v>709</v>
      </c>
      <c r="C6784">
        <v>24.72</v>
      </c>
      <c r="D6784">
        <v>25.08</v>
      </c>
      <c r="E6784">
        <v>24.58</v>
      </c>
      <c r="F6784">
        <v>24.92</v>
      </c>
      <c r="G6784">
        <v>166136900</v>
      </c>
      <c r="H6784">
        <v>24.86</v>
      </c>
    </row>
    <row r="6785" spans="1:8" x14ac:dyDescent="0.3">
      <c r="A6785" t="s">
        <v>134</v>
      </c>
      <c r="B6785" t="s">
        <v>283</v>
      </c>
      <c r="C6785">
        <v>24.92</v>
      </c>
      <c r="D6785">
        <v>25.12</v>
      </c>
      <c r="E6785">
        <v>24.58</v>
      </c>
      <c r="F6785">
        <v>24.84</v>
      </c>
      <c r="G6785">
        <v>105325000</v>
      </c>
      <c r="H6785">
        <v>24.846699999999998</v>
      </c>
    </row>
    <row r="6786" spans="1:8" x14ac:dyDescent="0.3">
      <c r="A6786" t="s">
        <v>134</v>
      </c>
      <c r="B6786" t="s">
        <v>290</v>
      </c>
      <c r="C6786">
        <v>24.96</v>
      </c>
      <c r="D6786">
        <v>24.96</v>
      </c>
      <c r="E6786">
        <v>24.04</v>
      </c>
      <c r="F6786">
        <v>24.36</v>
      </c>
      <c r="G6786">
        <v>110360400</v>
      </c>
      <c r="H6786">
        <v>24.453299999999999</v>
      </c>
    </row>
    <row r="6787" spans="1:8" x14ac:dyDescent="0.3">
      <c r="A6787" t="s">
        <v>134</v>
      </c>
      <c r="B6787" t="s">
        <v>710</v>
      </c>
      <c r="C6787">
        <v>24.42</v>
      </c>
      <c r="D6787">
        <v>24.48</v>
      </c>
      <c r="E6787">
        <v>23.72</v>
      </c>
      <c r="F6787">
        <v>24.28</v>
      </c>
      <c r="G6787">
        <v>124368100</v>
      </c>
      <c r="H6787">
        <v>24.16</v>
      </c>
    </row>
    <row r="6788" spans="1:8" x14ac:dyDescent="0.3">
      <c r="A6788" t="s">
        <v>134</v>
      </c>
      <c r="B6788" t="s">
        <v>512</v>
      </c>
      <c r="C6788">
        <v>24.32</v>
      </c>
      <c r="D6788">
        <v>24.6</v>
      </c>
      <c r="E6788">
        <v>23.42</v>
      </c>
      <c r="F6788">
        <v>23.7</v>
      </c>
      <c r="G6788">
        <v>147668400</v>
      </c>
      <c r="H6788">
        <v>23.906700000000001</v>
      </c>
    </row>
    <row r="6789" spans="1:8" x14ac:dyDescent="0.3">
      <c r="A6789" t="s">
        <v>134</v>
      </c>
      <c r="B6789" t="s">
        <v>91</v>
      </c>
      <c r="C6789">
        <v>22.3</v>
      </c>
      <c r="D6789">
        <v>23.1</v>
      </c>
      <c r="E6789">
        <v>22.06</v>
      </c>
      <c r="F6789">
        <v>22.54</v>
      </c>
      <c r="G6789">
        <v>97980470</v>
      </c>
      <c r="H6789">
        <v>22.566700000000001</v>
      </c>
    </row>
    <row r="6790" spans="1:8" x14ac:dyDescent="0.3">
      <c r="A6790" t="s">
        <v>134</v>
      </c>
      <c r="B6790" t="s">
        <v>93</v>
      </c>
      <c r="C6790">
        <v>22.46</v>
      </c>
      <c r="D6790">
        <v>22.82</v>
      </c>
      <c r="E6790">
        <v>21.58</v>
      </c>
      <c r="F6790">
        <v>21.72</v>
      </c>
      <c r="G6790">
        <v>103211100</v>
      </c>
      <c r="H6790">
        <v>22.04</v>
      </c>
    </row>
    <row r="6791" spans="1:8" x14ac:dyDescent="0.3">
      <c r="A6791" t="s">
        <v>134</v>
      </c>
      <c r="B6791" t="s">
        <v>711</v>
      </c>
      <c r="C6791">
        <v>21.7</v>
      </c>
      <c r="D6791">
        <v>22</v>
      </c>
      <c r="E6791">
        <v>21.3</v>
      </c>
      <c r="F6791">
        <v>21.6</v>
      </c>
      <c r="G6791">
        <v>91189860</v>
      </c>
      <c r="H6791">
        <v>21.633299999999998</v>
      </c>
    </row>
    <row r="6792" spans="1:8" x14ac:dyDescent="0.3">
      <c r="A6792" t="s">
        <v>134</v>
      </c>
      <c r="B6792" t="s">
        <v>712</v>
      </c>
      <c r="C6792">
        <v>21.8</v>
      </c>
      <c r="D6792">
        <v>22.28</v>
      </c>
      <c r="E6792">
        <v>21.56</v>
      </c>
      <c r="F6792">
        <v>21.62</v>
      </c>
      <c r="G6792">
        <v>61260590</v>
      </c>
      <c r="H6792">
        <v>21.82</v>
      </c>
    </row>
    <row r="6793" spans="1:8" x14ac:dyDescent="0.3">
      <c r="A6793" t="s">
        <v>134</v>
      </c>
      <c r="B6793" t="s">
        <v>162</v>
      </c>
      <c r="C6793">
        <v>21.48</v>
      </c>
      <c r="D6793">
        <v>21.74</v>
      </c>
      <c r="E6793">
        <v>20.84</v>
      </c>
      <c r="F6793">
        <v>20.96</v>
      </c>
      <c r="G6793">
        <v>74912250</v>
      </c>
      <c r="H6793">
        <v>21.18</v>
      </c>
    </row>
    <row r="6794" spans="1:8" x14ac:dyDescent="0.3">
      <c r="A6794" t="s">
        <v>134</v>
      </c>
      <c r="B6794" t="s">
        <v>220</v>
      </c>
      <c r="C6794">
        <v>19.91</v>
      </c>
      <c r="D6794">
        <v>21</v>
      </c>
      <c r="E6794">
        <v>19.38</v>
      </c>
      <c r="F6794">
        <v>21</v>
      </c>
      <c r="G6794">
        <v>160026600</v>
      </c>
      <c r="H6794">
        <v>20.46</v>
      </c>
    </row>
    <row r="6795" spans="1:8" x14ac:dyDescent="0.3">
      <c r="A6795" t="s">
        <v>134</v>
      </c>
      <c r="B6795" t="s">
        <v>713</v>
      </c>
      <c r="C6795">
        <v>21.9</v>
      </c>
      <c r="D6795">
        <v>21.9</v>
      </c>
      <c r="E6795">
        <v>21.26</v>
      </c>
      <c r="F6795">
        <v>21.6</v>
      </c>
      <c r="G6795">
        <v>101764700</v>
      </c>
      <c r="H6795">
        <v>21.5867</v>
      </c>
    </row>
    <row r="6796" spans="1:8" x14ac:dyDescent="0.3">
      <c r="A6796" t="s">
        <v>134</v>
      </c>
      <c r="B6796" t="s">
        <v>714</v>
      </c>
      <c r="C6796">
        <v>21.36</v>
      </c>
      <c r="D6796">
        <v>21.5</v>
      </c>
      <c r="E6796">
        <v>20.9</v>
      </c>
      <c r="F6796">
        <v>21.04</v>
      </c>
      <c r="G6796">
        <v>81201320</v>
      </c>
      <c r="H6796">
        <v>21.146699999999999</v>
      </c>
    </row>
    <row r="6797" spans="1:8" x14ac:dyDescent="0.3">
      <c r="A6797" t="s">
        <v>134</v>
      </c>
      <c r="B6797" t="s">
        <v>715</v>
      </c>
      <c r="C6797">
        <v>20.76</v>
      </c>
      <c r="D6797">
        <v>21.3</v>
      </c>
      <c r="E6797">
        <v>20.5</v>
      </c>
      <c r="F6797">
        <v>20.5</v>
      </c>
      <c r="G6797">
        <v>137625700</v>
      </c>
      <c r="H6797">
        <v>20.7667</v>
      </c>
    </row>
    <row r="6798" spans="1:8" x14ac:dyDescent="0.3">
      <c r="A6798" t="s">
        <v>134</v>
      </c>
      <c r="B6798" t="s">
        <v>235</v>
      </c>
      <c r="C6798">
        <v>20.34</v>
      </c>
      <c r="D6798">
        <v>20.6</v>
      </c>
      <c r="E6798">
        <v>20</v>
      </c>
      <c r="F6798">
        <v>20</v>
      </c>
      <c r="G6798">
        <v>76267070</v>
      </c>
      <c r="H6798">
        <v>20.2</v>
      </c>
    </row>
    <row r="6799" spans="1:8" x14ac:dyDescent="0.3">
      <c r="A6799" t="s">
        <v>134</v>
      </c>
      <c r="B6799" t="s">
        <v>259</v>
      </c>
      <c r="C6799">
        <v>19.95</v>
      </c>
      <c r="D6799">
        <v>20.34</v>
      </c>
      <c r="E6799">
        <v>19.84</v>
      </c>
      <c r="F6799">
        <v>20.16</v>
      </c>
      <c r="G6799">
        <v>80618600</v>
      </c>
      <c r="H6799">
        <v>20.113299999999999</v>
      </c>
    </row>
    <row r="6800" spans="1:8" x14ac:dyDescent="0.3">
      <c r="A6800" t="s">
        <v>134</v>
      </c>
      <c r="B6800" t="s">
        <v>716</v>
      </c>
      <c r="C6800">
        <v>20.260000000000002</v>
      </c>
      <c r="D6800">
        <v>20.86</v>
      </c>
      <c r="E6800">
        <v>20.18</v>
      </c>
      <c r="F6800">
        <v>20.72</v>
      </c>
      <c r="G6800">
        <v>79428820</v>
      </c>
      <c r="H6800">
        <v>20.5867</v>
      </c>
    </row>
    <row r="6801" spans="1:8" x14ac:dyDescent="0.3">
      <c r="A6801" t="s">
        <v>134</v>
      </c>
      <c r="B6801" t="s">
        <v>269</v>
      </c>
      <c r="C6801">
        <v>20.82</v>
      </c>
      <c r="D6801">
        <v>21</v>
      </c>
      <c r="E6801">
        <v>20.28</v>
      </c>
      <c r="F6801">
        <v>20.34</v>
      </c>
      <c r="G6801">
        <v>61677870</v>
      </c>
      <c r="H6801">
        <v>20.54</v>
      </c>
    </row>
    <row r="6802" spans="1:8" x14ac:dyDescent="0.3">
      <c r="A6802" t="s">
        <v>134</v>
      </c>
      <c r="B6802" t="s">
        <v>282</v>
      </c>
      <c r="C6802">
        <v>20.260000000000002</v>
      </c>
      <c r="D6802">
        <v>20.38</v>
      </c>
      <c r="E6802">
        <v>20.14</v>
      </c>
      <c r="F6802">
        <v>20.16</v>
      </c>
      <c r="G6802">
        <v>24425600</v>
      </c>
      <c r="H6802">
        <v>20.226700000000001</v>
      </c>
    </row>
    <row r="6803" spans="1:8" x14ac:dyDescent="0.3">
      <c r="A6803" t="s">
        <v>134</v>
      </c>
      <c r="B6803" t="s">
        <v>717</v>
      </c>
      <c r="C6803">
        <v>19.559999999999999</v>
      </c>
      <c r="D6803">
        <v>20.440000000000001</v>
      </c>
      <c r="E6803">
        <v>19</v>
      </c>
      <c r="F6803">
        <v>20.420000000000002</v>
      </c>
      <c r="G6803">
        <v>141369500</v>
      </c>
      <c r="H6803">
        <v>19.953299999999999</v>
      </c>
    </row>
    <row r="6804" spans="1:8" x14ac:dyDescent="0.3">
      <c r="A6804" t="s">
        <v>134</v>
      </c>
      <c r="B6804" t="s">
        <v>285</v>
      </c>
      <c r="C6804">
        <v>20.16</v>
      </c>
      <c r="D6804">
        <v>20.46</v>
      </c>
      <c r="E6804">
        <v>19.66</v>
      </c>
      <c r="F6804">
        <v>19.7</v>
      </c>
      <c r="G6804">
        <v>64700540</v>
      </c>
      <c r="H6804">
        <v>19.940000000000001</v>
      </c>
    </row>
    <row r="6805" spans="1:8" x14ac:dyDescent="0.3">
      <c r="A6805" t="s">
        <v>134</v>
      </c>
      <c r="B6805" t="s">
        <v>718</v>
      </c>
      <c r="C6805">
        <v>20</v>
      </c>
      <c r="D6805">
        <v>20.48</v>
      </c>
      <c r="E6805">
        <v>19.86</v>
      </c>
      <c r="F6805">
        <v>20.399999999999999</v>
      </c>
      <c r="G6805">
        <v>110540200</v>
      </c>
      <c r="H6805">
        <v>20.246700000000001</v>
      </c>
    </row>
    <row r="6806" spans="1:8" x14ac:dyDescent="0.3">
      <c r="A6806" t="s">
        <v>134</v>
      </c>
      <c r="B6806" t="s">
        <v>291</v>
      </c>
      <c r="C6806">
        <v>20.2</v>
      </c>
      <c r="D6806">
        <v>20.36</v>
      </c>
      <c r="E6806">
        <v>19.809999999999999</v>
      </c>
      <c r="F6806">
        <v>19.809999999999999</v>
      </c>
      <c r="G6806">
        <v>79948000</v>
      </c>
      <c r="H6806">
        <v>19.993300000000001</v>
      </c>
    </row>
    <row r="6807" spans="1:8" x14ac:dyDescent="0.3">
      <c r="A6807" t="s">
        <v>134</v>
      </c>
      <c r="B6807" t="s">
        <v>295</v>
      </c>
      <c r="C6807">
        <v>20</v>
      </c>
      <c r="D6807">
        <v>20.02</v>
      </c>
      <c r="E6807">
        <v>19.11</v>
      </c>
      <c r="F6807">
        <v>19.27</v>
      </c>
      <c r="G6807">
        <v>103986000</v>
      </c>
      <c r="H6807">
        <v>19.466699999999999</v>
      </c>
    </row>
    <row r="6808" spans="1:8" x14ac:dyDescent="0.3">
      <c r="A6808" t="s">
        <v>134</v>
      </c>
      <c r="B6808" t="s">
        <v>298</v>
      </c>
      <c r="C6808">
        <v>19.190000000000001</v>
      </c>
      <c r="D6808">
        <v>19.43</v>
      </c>
      <c r="E6808">
        <v>18.86</v>
      </c>
      <c r="F6808">
        <v>19.170000000000002</v>
      </c>
      <c r="G6808">
        <v>86318300</v>
      </c>
      <c r="H6808">
        <v>19.153300000000002</v>
      </c>
    </row>
    <row r="6809" spans="1:8" x14ac:dyDescent="0.3">
      <c r="A6809" t="s">
        <v>134</v>
      </c>
      <c r="B6809" t="s">
        <v>719</v>
      </c>
      <c r="C6809">
        <v>19.239999999999998</v>
      </c>
      <c r="D6809">
        <v>19.579999999999998</v>
      </c>
      <c r="E6809">
        <v>18.940000000000001</v>
      </c>
      <c r="F6809">
        <v>19.21</v>
      </c>
      <c r="G6809">
        <v>103237800</v>
      </c>
      <c r="H6809">
        <v>19.243300000000001</v>
      </c>
    </row>
    <row r="6810" spans="1:8" x14ac:dyDescent="0.3">
      <c r="A6810" t="s">
        <v>134</v>
      </c>
      <c r="B6810" t="s">
        <v>720</v>
      </c>
      <c r="C6810">
        <v>19.8</v>
      </c>
      <c r="D6810">
        <v>19.91</v>
      </c>
      <c r="E6810">
        <v>19.59</v>
      </c>
      <c r="F6810">
        <v>19.73</v>
      </c>
      <c r="G6810">
        <v>74391020</v>
      </c>
      <c r="H6810">
        <v>19.743300000000001</v>
      </c>
    </row>
    <row r="6811" spans="1:8" x14ac:dyDescent="0.3">
      <c r="A6811" t="s">
        <v>134</v>
      </c>
      <c r="B6811" t="s">
        <v>721</v>
      </c>
      <c r="C6811">
        <v>19.309999999999999</v>
      </c>
      <c r="D6811">
        <v>19.7</v>
      </c>
      <c r="E6811">
        <v>19.170000000000002</v>
      </c>
      <c r="F6811">
        <v>19.600000000000001</v>
      </c>
      <c r="G6811">
        <v>82406810</v>
      </c>
      <c r="H6811">
        <v>19.489999999999998</v>
      </c>
    </row>
    <row r="6812" spans="1:8" x14ac:dyDescent="0.3">
      <c r="A6812" t="s">
        <v>134</v>
      </c>
      <c r="B6812" t="s">
        <v>96</v>
      </c>
      <c r="C6812">
        <v>19.600000000000001</v>
      </c>
      <c r="D6812">
        <v>20.04</v>
      </c>
      <c r="E6812">
        <v>19.45</v>
      </c>
      <c r="F6812">
        <v>19.510000000000002</v>
      </c>
      <c r="G6812">
        <v>107346300</v>
      </c>
      <c r="H6812">
        <v>19.666699999999999</v>
      </c>
    </row>
    <row r="6813" spans="1:8" x14ac:dyDescent="0.3">
      <c r="A6813" t="s">
        <v>134</v>
      </c>
      <c r="B6813" t="s">
        <v>722</v>
      </c>
      <c r="C6813">
        <v>19.52</v>
      </c>
      <c r="D6813">
        <v>19.98</v>
      </c>
      <c r="E6813">
        <v>19.52</v>
      </c>
      <c r="F6813">
        <v>19.87</v>
      </c>
      <c r="G6813">
        <v>102114400</v>
      </c>
      <c r="H6813">
        <v>19.79</v>
      </c>
    </row>
    <row r="6814" spans="1:8" x14ac:dyDescent="0.3">
      <c r="A6814" t="s">
        <v>134</v>
      </c>
      <c r="B6814" t="s">
        <v>164</v>
      </c>
      <c r="C6814">
        <v>19.78</v>
      </c>
      <c r="D6814">
        <v>19.899999999999999</v>
      </c>
      <c r="E6814">
        <v>19.12</v>
      </c>
      <c r="F6814">
        <v>19.27</v>
      </c>
      <c r="G6814">
        <v>79342940</v>
      </c>
      <c r="H6814">
        <v>19.43</v>
      </c>
    </row>
    <row r="6815" spans="1:8" x14ac:dyDescent="0.3">
      <c r="A6815" t="s">
        <v>134</v>
      </c>
      <c r="B6815" t="s">
        <v>723</v>
      </c>
      <c r="C6815">
        <v>20.239999999999998</v>
      </c>
      <c r="D6815">
        <v>20.92</v>
      </c>
      <c r="E6815">
        <v>20.12</v>
      </c>
      <c r="F6815">
        <v>20.62</v>
      </c>
      <c r="G6815">
        <v>164070800</v>
      </c>
      <c r="H6815">
        <v>20.5533</v>
      </c>
    </row>
    <row r="6816" spans="1:8" x14ac:dyDescent="0.3">
      <c r="A6816" t="s">
        <v>134</v>
      </c>
      <c r="B6816" t="s">
        <v>724</v>
      </c>
      <c r="C6816">
        <v>20.54</v>
      </c>
      <c r="D6816">
        <v>20.66</v>
      </c>
      <c r="E6816">
        <v>20.34</v>
      </c>
      <c r="F6816">
        <v>20.58</v>
      </c>
      <c r="G6816">
        <v>66312010</v>
      </c>
      <c r="H6816">
        <v>20.526700000000002</v>
      </c>
    </row>
    <row r="6817" spans="1:8" x14ac:dyDescent="0.3">
      <c r="A6817" t="s">
        <v>134</v>
      </c>
      <c r="B6817" t="s">
        <v>725</v>
      </c>
      <c r="C6817">
        <v>20.82</v>
      </c>
      <c r="D6817">
        <v>21.58</v>
      </c>
      <c r="E6817">
        <v>20.68</v>
      </c>
      <c r="F6817">
        <v>21.54</v>
      </c>
      <c r="G6817">
        <v>135977700</v>
      </c>
      <c r="H6817">
        <v>21.2667</v>
      </c>
    </row>
    <row r="6818" spans="1:8" x14ac:dyDescent="0.3">
      <c r="A6818" t="s">
        <v>134</v>
      </c>
      <c r="B6818" t="s">
        <v>242</v>
      </c>
      <c r="C6818">
        <v>20.98</v>
      </c>
      <c r="D6818">
        <v>21.18</v>
      </c>
      <c r="E6818">
        <v>20.76</v>
      </c>
      <c r="F6818">
        <v>21</v>
      </c>
      <c r="G6818">
        <v>80015170</v>
      </c>
      <c r="H6818">
        <v>20.98</v>
      </c>
    </row>
    <row r="6819" spans="1:8" x14ac:dyDescent="0.3">
      <c r="A6819" t="s">
        <v>134</v>
      </c>
      <c r="B6819" t="s">
        <v>726</v>
      </c>
      <c r="C6819">
        <v>21.3</v>
      </c>
      <c r="D6819">
        <v>21.52</v>
      </c>
      <c r="E6819">
        <v>20.9</v>
      </c>
      <c r="F6819">
        <v>21.16</v>
      </c>
      <c r="G6819">
        <v>101034500</v>
      </c>
      <c r="H6819">
        <v>21.193300000000001</v>
      </c>
    </row>
    <row r="6820" spans="1:8" x14ac:dyDescent="0.3">
      <c r="A6820" t="s">
        <v>134</v>
      </c>
      <c r="B6820" t="s">
        <v>727</v>
      </c>
      <c r="C6820">
        <v>21.3</v>
      </c>
      <c r="D6820">
        <v>21.42</v>
      </c>
      <c r="E6820">
        <v>21.2</v>
      </c>
      <c r="F6820">
        <v>21.2</v>
      </c>
      <c r="G6820">
        <v>60907380</v>
      </c>
      <c r="H6820">
        <v>21.273299999999999</v>
      </c>
    </row>
    <row r="6821" spans="1:8" x14ac:dyDescent="0.3">
      <c r="A6821" t="s">
        <v>134</v>
      </c>
      <c r="B6821" t="s">
        <v>728</v>
      </c>
      <c r="C6821">
        <v>21.38</v>
      </c>
      <c r="D6821">
        <v>21.8</v>
      </c>
      <c r="E6821">
        <v>20.94</v>
      </c>
      <c r="F6821">
        <v>20.96</v>
      </c>
      <c r="G6821">
        <v>90746870</v>
      </c>
      <c r="H6821">
        <v>21.2333</v>
      </c>
    </row>
    <row r="6822" spans="1:8" x14ac:dyDescent="0.3">
      <c r="A6822" t="s">
        <v>134</v>
      </c>
      <c r="B6822" t="s">
        <v>729</v>
      </c>
      <c r="C6822">
        <v>20.98</v>
      </c>
      <c r="D6822">
        <v>22.34</v>
      </c>
      <c r="E6822">
        <v>20.82</v>
      </c>
      <c r="F6822">
        <v>22.34</v>
      </c>
      <c r="G6822">
        <v>157131000</v>
      </c>
      <c r="H6822">
        <v>21.833300000000001</v>
      </c>
    </row>
    <row r="6823" spans="1:8" x14ac:dyDescent="0.3">
      <c r="A6823" t="s">
        <v>134</v>
      </c>
      <c r="B6823" t="s">
        <v>730</v>
      </c>
      <c r="C6823">
        <v>21.8</v>
      </c>
      <c r="D6823">
        <v>22.32</v>
      </c>
      <c r="E6823">
        <v>21.6</v>
      </c>
      <c r="F6823">
        <v>21.82</v>
      </c>
      <c r="G6823">
        <v>121394900</v>
      </c>
      <c r="H6823">
        <v>21.9133</v>
      </c>
    </row>
    <row r="6824" spans="1:8" x14ac:dyDescent="0.3">
      <c r="A6824" t="s">
        <v>134</v>
      </c>
      <c r="B6824" t="s">
        <v>731</v>
      </c>
      <c r="C6824">
        <v>21.94</v>
      </c>
      <c r="D6824">
        <v>22.02</v>
      </c>
      <c r="E6824">
        <v>21.26</v>
      </c>
      <c r="F6824">
        <v>21.32</v>
      </c>
      <c r="G6824">
        <v>83370580</v>
      </c>
      <c r="H6824">
        <v>21.533300000000001</v>
      </c>
    </row>
    <row r="6825" spans="1:8" x14ac:dyDescent="0.3">
      <c r="A6825" t="s">
        <v>134</v>
      </c>
      <c r="B6825" t="s">
        <v>732</v>
      </c>
      <c r="C6825">
        <v>21.46</v>
      </c>
      <c r="D6825">
        <v>21.62</v>
      </c>
      <c r="E6825">
        <v>21</v>
      </c>
      <c r="F6825">
        <v>21.16</v>
      </c>
      <c r="G6825">
        <v>65243480</v>
      </c>
      <c r="H6825">
        <v>21.26</v>
      </c>
    </row>
    <row r="6826" spans="1:8" x14ac:dyDescent="0.3">
      <c r="A6826" t="s">
        <v>134</v>
      </c>
      <c r="B6826" t="s">
        <v>733</v>
      </c>
      <c r="C6826">
        <v>21</v>
      </c>
      <c r="D6826">
        <v>21.4</v>
      </c>
      <c r="E6826">
        <v>20.84</v>
      </c>
      <c r="F6826">
        <v>21.18</v>
      </c>
      <c r="G6826">
        <v>67073160</v>
      </c>
      <c r="H6826">
        <v>21.14</v>
      </c>
    </row>
    <row r="6827" spans="1:8" x14ac:dyDescent="0.3">
      <c r="A6827" t="s">
        <v>134</v>
      </c>
      <c r="B6827" t="s">
        <v>734</v>
      </c>
      <c r="C6827">
        <v>21.2</v>
      </c>
      <c r="D6827">
        <v>21.52</v>
      </c>
      <c r="E6827">
        <v>20.94</v>
      </c>
      <c r="F6827">
        <v>21</v>
      </c>
      <c r="G6827">
        <v>80713840</v>
      </c>
      <c r="H6827">
        <v>21.153300000000002</v>
      </c>
    </row>
    <row r="6828" spans="1:8" x14ac:dyDescent="0.3">
      <c r="A6828" t="s">
        <v>134</v>
      </c>
      <c r="B6828" t="s">
        <v>735</v>
      </c>
      <c r="C6828">
        <v>20.9</v>
      </c>
      <c r="D6828">
        <v>21</v>
      </c>
      <c r="E6828">
        <v>20.6</v>
      </c>
      <c r="F6828">
        <v>20.66</v>
      </c>
      <c r="G6828">
        <v>41358551</v>
      </c>
      <c r="H6828">
        <v>20.753299999999999</v>
      </c>
    </row>
    <row r="6829" spans="1:8" x14ac:dyDescent="0.3">
      <c r="A6829" t="s">
        <v>247</v>
      </c>
      <c r="B6829" t="s">
        <v>696</v>
      </c>
      <c r="C6829">
        <v>30.22</v>
      </c>
      <c r="D6829">
        <v>30.92</v>
      </c>
      <c r="E6829">
        <v>30.08</v>
      </c>
      <c r="F6829">
        <v>30.68</v>
      </c>
      <c r="G6829">
        <v>1594753</v>
      </c>
      <c r="H6829">
        <v>30.56</v>
      </c>
    </row>
    <row r="6830" spans="1:8" x14ac:dyDescent="0.3">
      <c r="A6830" t="s">
        <v>247</v>
      </c>
      <c r="B6830" t="s">
        <v>697</v>
      </c>
      <c r="C6830">
        <v>30.98</v>
      </c>
      <c r="D6830">
        <v>30.98</v>
      </c>
      <c r="E6830">
        <v>30.26</v>
      </c>
      <c r="F6830">
        <v>30.46</v>
      </c>
      <c r="G6830">
        <v>1377930</v>
      </c>
      <c r="H6830">
        <v>30.566700000000001</v>
      </c>
    </row>
    <row r="6831" spans="1:8" x14ac:dyDescent="0.3">
      <c r="A6831" t="s">
        <v>247</v>
      </c>
      <c r="B6831" t="s">
        <v>698</v>
      </c>
      <c r="C6831">
        <v>30.36</v>
      </c>
      <c r="D6831">
        <v>30.82</v>
      </c>
      <c r="E6831">
        <v>30.36</v>
      </c>
      <c r="F6831">
        <v>30.42</v>
      </c>
      <c r="G6831">
        <v>1456963</v>
      </c>
      <c r="H6831">
        <v>30.533300000000001</v>
      </c>
    </row>
    <row r="6832" spans="1:8" x14ac:dyDescent="0.3">
      <c r="A6832" t="s">
        <v>247</v>
      </c>
      <c r="B6832" t="s">
        <v>699</v>
      </c>
      <c r="C6832">
        <v>30.44</v>
      </c>
      <c r="D6832">
        <v>30.98</v>
      </c>
      <c r="E6832">
        <v>30.38</v>
      </c>
      <c r="F6832">
        <v>30.5</v>
      </c>
      <c r="G6832">
        <v>1669278</v>
      </c>
      <c r="H6832">
        <v>30.62</v>
      </c>
    </row>
    <row r="6833" spans="1:8" x14ac:dyDescent="0.3">
      <c r="A6833" t="s">
        <v>247</v>
      </c>
      <c r="B6833" t="s">
        <v>700</v>
      </c>
      <c r="C6833">
        <v>30.58</v>
      </c>
      <c r="D6833">
        <v>33.54</v>
      </c>
      <c r="E6833">
        <v>30.5</v>
      </c>
      <c r="F6833">
        <v>33.200000000000003</v>
      </c>
      <c r="G6833">
        <v>8384256</v>
      </c>
      <c r="H6833">
        <v>32.4133</v>
      </c>
    </row>
    <row r="6834" spans="1:8" x14ac:dyDescent="0.3">
      <c r="A6834" t="s">
        <v>247</v>
      </c>
      <c r="B6834" t="s">
        <v>77</v>
      </c>
      <c r="C6834">
        <v>33.020000000000003</v>
      </c>
      <c r="D6834">
        <v>35.78</v>
      </c>
      <c r="E6834">
        <v>31.88</v>
      </c>
      <c r="F6834">
        <v>33.42</v>
      </c>
      <c r="G6834">
        <v>11524020</v>
      </c>
      <c r="H6834">
        <v>33.693300000000001</v>
      </c>
    </row>
    <row r="6835" spans="1:8" x14ac:dyDescent="0.3">
      <c r="A6835" t="s">
        <v>247</v>
      </c>
      <c r="B6835" t="s">
        <v>701</v>
      </c>
      <c r="C6835">
        <v>33.9</v>
      </c>
      <c r="D6835">
        <v>34.700000000000003</v>
      </c>
      <c r="E6835">
        <v>32.94</v>
      </c>
      <c r="F6835">
        <v>33.86</v>
      </c>
      <c r="G6835">
        <v>3849276</v>
      </c>
      <c r="H6835">
        <v>33.833300000000001</v>
      </c>
    </row>
    <row r="6836" spans="1:8" x14ac:dyDescent="0.3">
      <c r="A6836" t="s">
        <v>247</v>
      </c>
      <c r="B6836" t="s">
        <v>702</v>
      </c>
      <c r="C6836">
        <v>34.299999999999997</v>
      </c>
      <c r="D6836">
        <v>34.32</v>
      </c>
      <c r="E6836">
        <v>32.9</v>
      </c>
      <c r="F6836">
        <v>33.200000000000003</v>
      </c>
      <c r="G6836">
        <v>2688838</v>
      </c>
      <c r="H6836">
        <v>33.473300000000002</v>
      </c>
    </row>
    <row r="6837" spans="1:8" x14ac:dyDescent="0.3">
      <c r="A6837" t="s">
        <v>247</v>
      </c>
      <c r="B6837" t="s">
        <v>139</v>
      </c>
      <c r="C6837">
        <v>33.200000000000003</v>
      </c>
      <c r="D6837">
        <v>34.380000000000003</v>
      </c>
      <c r="E6837">
        <v>32.44</v>
      </c>
      <c r="F6837">
        <v>33.520000000000003</v>
      </c>
      <c r="G6837">
        <v>3769970</v>
      </c>
      <c r="H6837">
        <v>33.4467</v>
      </c>
    </row>
    <row r="6838" spans="1:8" x14ac:dyDescent="0.3">
      <c r="A6838" t="s">
        <v>247</v>
      </c>
      <c r="B6838" t="s">
        <v>156</v>
      </c>
      <c r="C6838">
        <v>33.6</v>
      </c>
      <c r="D6838">
        <v>33.68</v>
      </c>
      <c r="E6838">
        <v>32.36</v>
      </c>
      <c r="F6838">
        <v>32.619999999999997</v>
      </c>
      <c r="G6838">
        <v>2035054</v>
      </c>
      <c r="H6838">
        <v>32.886699999999998</v>
      </c>
    </row>
    <row r="6839" spans="1:8" x14ac:dyDescent="0.3">
      <c r="A6839" t="s">
        <v>247</v>
      </c>
      <c r="B6839" t="s">
        <v>703</v>
      </c>
      <c r="C6839">
        <v>32.9</v>
      </c>
      <c r="D6839">
        <v>33.299999999999997</v>
      </c>
      <c r="E6839">
        <v>32</v>
      </c>
      <c r="F6839">
        <v>32.799999999999997</v>
      </c>
      <c r="G6839">
        <v>2114847</v>
      </c>
      <c r="H6839">
        <v>32.700000000000003</v>
      </c>
    </row>
    <row r="6840" spans="1:8" x14ac:dyDescent="0.3">
      <c r="A6840" t="s">
        <v>247</v>
      </c>
      <c r="B6840" t="s">
        <v>223</v>
      </c>
      <c r="C6840">
        <v>32.94</v>
      </c>
      <c r="D6840">
        <v>33.32</v>
      </c>
      <c r="E6840">
        <v>32.5</v>
      </c>
      <c r="F6840">
        <v>32.64</v>
      </c>
      <c r="G6840">
        <v>1565501</v>
      </c>
      <c r="H6840">
        <v>32.82</v>
      </c>
    </row>
    <row r="6841" spans="1:8" x14ac:dyDescent="0.3">
      <c r="A6841" t="s">
        <v>247</v>
      </c>
      <c r="B6841" t="s">
        <v>228</v>
      </c>
      <c r="C6841">
        <v>32.520000000000003</v>
      </c>
      <c r="D6841">
        <v>32.82</v>
      </c>
      <c r="E6841">
        <v>32.06</v>
      </c>
      <c r="F6841">
        <v>32.520000000000003</v>
      </c>
      <c r="G6841">
        <v>1311981</v>
      </c>
      <c r="H6841">
        <v>32.466700000000003</v>
      </c>
    </row>
    <row r="6842" spans="1:8" x14ac:dyDescent="0.3">
      <c r="A6842" t="s">
        <v>247</v>
      </c>
      <c r="B6842" t="s">
        <v>704</v>
      </c>
      <c r="C6842">
        <v>32.78</v>
      </c>
      <c r="D6842">
        <v>33.020000000000003</v>
      </c>
      <c r="E6842">
        <v>32.46</v>
      </c>
      <c r="F6842">
        <v>32.799999999999997</v>
      </c>
      <c r="G6842">
        <v>1438622</v>
      </c>
      <c r="H6842">
        <v>32.76</v>
      </c>
    </row>
    <row r="6843" spans="1:8" x14ac:dyDescent="0.3">
      <c r="A6843" t="s">
        <v>247</v>
      </c>
      <c r="B6843" t="s">
        <v>705</v>
      </c>
      <c r="C6843">
        <v>32.799999999999997</v>
      </c>
      <c r="D6843">
        <v>34.1</v>
      </c>
      <c r="E6843">
        <v>32.42</v>
      </c>
      <c r="F6843">
        <v>32.799999999999997</v>
      </c>
      <c r="G6843">
        <v>3498978</v>
      </c>
      <c r="H6843">
        <v>33.106699999999996</v>
      </c>
    </row>
    <row r="6844" spans="1:8" x14ac:dyDescent="0.3">
      <c r="A6844" t="s">
        <v>247</v>
      </c>
      <c r="B6844" t="s">
        <v>706</v>
      </c>
      <c r="C6844">
        <v>33.1</v>
      </c>
      <c r="D6844">
        <v>33.76</v>
      </c>
      <c r="E6844">
        <v>33.06</v>
      </c>
      <c r="F6844">
        <v>33.42</v>
      </c>
      <c r="G6844">
        <v>1978147</v>
      </c>
      <c r="H6844">
        <v>33.4133</v>
      </c>
    </row>
    <row r="6845" spans="1:8" x14ac:dyDescent="0.3">
      <c r="A6845" t="s">
        <v>247</v>
      </c>
      <c r="B6845" t="s">
        <v>265</v>
      </c>
      <c r="C6845">
        <v>33.68</v>
      </c>
      <c r="D6845">
        <v>34.26</v>
      </c>
      <c r="E6845">
        <v>33.22</v>
      </c>
      <c r="F6845">
        <v>34.04</v>
      </c>
      <c r="G6845">
        <v>2329881</v>
      </c>
      <c r="H6845">
        <v>33.840000000000003</v>
      </c>
    </row>
    <row r="6846" spans="1:8" x14ac:dyDescent="0.3">
      <c r="A6846" t="s">
        <v>247</v>
      </c>
      <c r="B6846" t="s">
        <v>707</v>
      </c>
      <c r="C6846">
        <v>34.04</v>
      </c>
      <c r="D6846">
        <v>35.700000000000003</v>
      </c>
      <c r="E6846">
        <v>33.020000000000003</v>
      </c>
      <c r="F6846">
        <v>33.1</v>
      </c>
      <c r="G6846">
        <v>6215744</v>
      </c>
      <c r="H6846">
        <v>33.94</v>
      </c>
    </row>
    <row r="6847" spans="1:8" x14ac:dyDescent="0.3">
      <c r="A6847" t="s">
        <v>247</v>
      </c>
      <c r="B6847" t="s">
        <v>271</v>
      </c>
      <c r="C6847">
        <v>33.4</v>
      </c>
      <c r="D6847">
        <v>33.479999999999997</v>
      </c>
      <c r="E6847">
        <v>30.88</v>
      </c>
      <c r="F6847">
        <v>30.98</v>
      </c>
      <c r="G6847">
        <v>2639358</v>
      </c>
      <c r="H6847">
        <v>31.78</v>
      </c>
    </row>
    <row r="6848" spans="1:8" x14ac:dyDescent="0.3">
      <c r="A6848" t="s">
        <v>247</v>
      </c>
      <c r="B6848" t="s">
        <v>708</v>
      </c>
      <c r="C6848">
        <v>30.98</v>
      </c>
      <c r="D6848">
        <v>31.48</v>
      </c>
      <c r="E6848">
        <v>30.82</v>
      </c>
      <c r="F6848">
        <v>31.44</v>
      </c>
      <c r="G6848">
        <v>1308003</v>
      </c>
      <c r="H6848">
        <v>31.246700000000001</v>
      </c>
    </row>
    <row r="6849" spans="1:8" x14ac:dyDescent="0.3">
      <c r="A6849" t="s">
        <v>247</v>
      </c>
      <c r="B6849" t="s">
        <v>709</v>
      </c>
      <c r="C6849">
        <v>32</v>
      </c>
      <c r="D6849">
        <v>32.479999999999997</v>
      </c>
      <c r="E6849">
        <v>31.52</v>
      </c>
      <c r="F6849">
        <v>31.78</v>
      </c>
      <c r="G6849">
        <v>1214249</v>
      </c>
      <c r="H6849">
        <v>31.9267</v>
      </c>
    </row>
    <row r="6850" spans="1:8" x14ac:dyDescent="0.3">
      <c r="A6850" t="s">
        <v>247</v>
      </c>
      <c r="B6850" t="s">
        <v>283</v>
      </c>
      <c r="C6850">
        <v>31.7</v>
      </c>
      <c r="D6850">
        <v>32.68</v>
      </c>
      <c r="E6850">
        <v>31.54</v>
      </c>
      <c r="F6850">
        <v>32.14</v>
      </c>
      <c r="G6850">
        <v>1714386</v>
      </c>
      <c r="H6850">
        <v>32.119999999999997</v>
      </c>
    </row>
    <row r="6851" spans="1:8" x14ac:dyDescent="0.3">
      <c r="A6851" t="s">
        <v>247</v>
      </c>
      <c r="B6851" t="s">
        <v>290</v>
      </c>
      <c r="C6851">
        <v>32.159999999999997</v>
      </c>
      <c r="D6851">
        <v>32.4</v>
      </c>
      <c r="E6851">
        <v>31.1</v>
      </c>
      <c r="F6851">
        <v>31.14</v>
      </c>
      <c r="G6851">
        <v>1076609</v>
      </c>
      <c r="H6851">
        <v>31.546700000000001</v>
      </c>
    </row>
    <row r="6852" spans="1:8" x14ac:dyDescent="0.3">
      <c r="A6852" t="s">
        <v>247</v>
      </c>
      <c r="B6852" t="s">
        <v>710</v>
      </c>
      <c r="C6852">
        <v>31.14</v>
      </c>
      <c r="D6852">
        <v>31.9</v>
      </c>
      <c r="E6852">
        <v>30.2</v>
      </c>
      <c r="F6852">
        <v>30.98</v>
      </c>
      <c r="G6852">
        <v>1129896</v>
      </c>
      <c r="H6852">
        <v>31.026700000000002</v>
      </c>
    </row>
    <row r="6853" spans="1:8" x14ac:dyDescent="0.3">
      <c r="A6853" t="s">
        <v>247</v>
      </c>
      <c r="B6853" t="s">
        <v>512</v>
      </c>
      <c r="C6853">
        <v>30.98</v>
      </c>
      <c r="D6853">
        <v>31.2</v>
      </c>
      <c r="E6853">
        <v>29.82</v>
      </c>
      <c r="F6853">
        <v>30.02</v>
      </c>
      <c r="G6853">
        <v>1509517</v>
      </c>
      <c r="H6853">
        <v>30.346699999999998</v>
      </c>
    </row>
    <row r="6854" spans="1:8" x14ac:dyDescent="0.3">
      <c r="A6854" t="s">
        <v>247</v>
      </c>
      <c r="B6854" t="s">
        <v>91</v>
      </c>
      <c r="C6854">
        <v>27.52</v>
      </c>
      <c r="D6854">
        <v>29.5</v>
      </c>
      <c r="E6854">
        <v>27.52</v>
      </c>
      <c r="F6854">
        <v>29.04</v>
      </c>
      <c r="G6854">
        <v>1517330</v>
      </c>
      <c r="H6854">
        <v>28.686699999999998</v>
      </c>
    </row>
    <row r="6855" spans="1:8" x14ac:dyDescent="0.3">
      <c r="A6855" t="s">
        <v>247</v>
      </c>
      <c r="B6855" t="s">
        <v>93</v>
      </c>
      <c r="C6855">
        <v>29.12</v>
      </c>
      <c r="D6855">
        <v>29.5</v>
      </c>
      <c r="E6855">
        <v>28.52</v>
      </c>
      <c r="F6855">
        <v>28.8</v>
      </c>
      <c r="G6855">
        <v>1104252</v>
      </c>
      <c r="H6855">
        <v>28.94</v>
      </c>
    </row>
    <row r="6856" spans="1:8" x14ac:dyDescent="0.3">
      <c r="A6856" t="s">
        <v>247</v>
      </c>
      <c r="B6856" t="s">
        <v>711</v>
      </c>
      <c r="C6856">
        <v>28.8</v>
      </c>
      <c r="D6856">
        <v>29.34</v>
      </c>
      <c r="E6856">
        <v>28.58</v>
      </c>
      <c r="F6856">
        <v>29.04</v>
      </c>
      <c r="G6856">
        <v>788095</v>
      </c>
      <c r="H6856">
        <v>28.986699999999999</v>
      </c>
    </row>
    <row r="6857" spans="1:8" x14ac:dyDescent="0.3">
      <c r="A6857" t="s">
        <v>247</v>
      </c>
      <c r="B6857" t="s">
        <v>712</v>
      </c>
      <c r="C6857">
        <v>29.26</v>
      </c>
      <c r="D6857">
        <v>29.84</v>
      </c>
      <c r="E6857">
        <v>29.26</v>
      </c>
      <c r="F6857">
        <v>29.52</v>
      </c>
      <c r="G6857">
        <v>812544</v>
      </c>
      <c r="H6857">
        <v>29.54</v>
      </c>
    </row>
    <row r="6858" spans="1:8" x14ac:dyDescent="0.3">
      <c r="A6858" t="s">
        <v>247</v>
      </c>
      <c r="B6858" t="s">
        <v>162</v>
      </c>
      <c r="C6858">
        <v>29.76</v>
      </c>
      <c r="D6858">
        <v>29.76</v>
      </c>
      <c r="E6858">
        <v>28.54</v>
      </c>
      <c r="F6858">
        <v>28.7</v>
      </c>
      <c r="G6858">
        <v>666364</v>
      </c>
      <c r="H6858">
        <v>29</v>
      </c>
    </row>
    <row r="6859" spans="1:8" x14ac:dyDescent="0.3">
      <c r="A6859" t="s">
        <v>247</v>
      </c>
      <c r="B6859" t="s">
        <v>220</v>
      </c>
      <c r="C6859">
        <v>28.6</v>
      </c>
      <c r="D6859">
        <v>29.86</v>
      </c>
      <c r="E6859">
        <v>28.04</v>
      </c>
      <c r="F6859">
        <v>28.88</v>
      </c>
      <c r="G6859">
        <v>1543925</v>
      </c>
      <c r="H6859">
        <v>28.9267</v>
      </c>
    </row>
    <row r="6860" spans="1:8" x14ac:dyDescent="0.3">
      <c r="A6860" t="s">
        <v>247</v>
      </c>
      <c r="B6860" t="s">
        <v>713</v>
      </c>
      <c r="C6860">
        <v>29.44</v>
      </c>
      <c r="D6860">
        <v>30.5</v>
      </c>
      <c r="E6860">
        <v>29.16</v>
      </c>
      <c r="F6860">
        <v>30.22</v>
      </c>
      <c r="G6860">
        <v>1683661</v>
      </c>
      <c r="H6860">
        <v>29.96</v>
      </c>
    </row>
    <row r="6861" spans="1:8" x14ac:dyDescent="0.3">
      <c r="A6861" t="s">
        <v>247</v>
      </c>
      <c r="B6861" t="s">
        <v>714</v>
      </c>
      <c r="C6861">
        <v>30.02</v>
      </c>
      <c r="D6861">
        <v>31.42</v>
      </c>
      <c r="E6861">
        <v>29.86</v>
      </c>
      <c r="F6861">
        <v>31.34</v>
      </c>
      <c r="G6861">
        <v>1366537</v>
      </c>
      <c r="H6861">
        <v>30.8733</v>
      </c>
    </row>
    <row r="6862" spans="1:8" x14ac:dyDescent="0.3">
      <c r="A6862" t="s">
        <v>247</v>
      </c>
      <c r="B6862" t="s">
        <v>715</v>
      </c>
      <c r="C6862">
        <v>29.02</v>
      </c>
      <c r="D6862">
        <v>30.2</v>
      </c>
      <c r="E6862">
        <v>28.22</v>
      </c>
      <c r="F6862">
        <v>29.7</v>
      </c>
      <c r="G6862">
        <v>3299367</v>
      </c>
      <c r="H6862">
        <v>29.3733</v>
      </c>
    </row>
    <row r="6863" spans="1:8" x14ac:dyDescent="0.3">
      <c r="A6863" t="s">
        <v>247</v>
      </c>
      <c r="B6863" t="s">
        <v>235</v>
      </c>
      <c r="C6863">
        <v>29.7</v>
      </c>
      <c r="D6863">
        <v>29.7</v>
      </c>
      <c r="E6863">
        <v>28.7</v>
      </c>
      <c r="F6863">
        <v>29</v>
      </c>
      <c r="G6863">
        <v>994358</v>
      </c>
      <c r="H6863">
        <v>29.133299999999998</v>
      </c>
    </row>
    <row r="6864" spans="1:8" x14ac:dyDescent="0.3">
      <c r="A6864" t="s">
        <v>247</v>
      </c>
      <c r="B6864" t="s">
        <v>259</v>
      </c>
      <c r="C6864">
        <v>29.28</v>
      </c>
      <c r="D6864">
        <v>29.3</v>
      </c>
      <c r="E6864">
        <v>28.06</v>
      </c>
      <c r="F6864">
        <v>28.28</v>
      </c>
      <c r="G6864">
        <v>1439138</v>
      </c>
      <c r="H6864">
        <v>28.546700000000001</v>
      </c>
    </row>
    <row r="6865" spans="1:8" x14ac:dyDescent="0.3">
      <c r="A6865" t="s">
        <v>247</v>
      </c>
      <c r="B6865" t="s">
        <v>716</v>
      </c>
      <c r="C6865">
        <v>28.24</v>
      </c>
      <c r="D6865">
        <v>28.72</v>
      </c>
      <c r="E6865">
        <v>28.24</v>
      </c>
      <c r="F6865">
        <v>28.54</v>
      </c>
      <c r="G6865">
        <v>771410</v>
      </c>
      <c r="H6865">
        <v>28.5</v>
      </c>
    </row>
    <row r="6866" spans="1:8" x14ac:dyDescent="0.3">
      <c r="A6866" t="s">
        <v>247</v>
      </c>
      <c r="B6866" t="s">
        <v>269</v>
      </c>
      <c r="C6866">
        <v>28.56</v>
      </c>
      <c r="D6866">
        <v>28.7</v>
      </c>
      <c r="E6866">
        <v>28.18</v>
      </c>
      <c r="F6866">
        <v>28.32</v>
      </c>
      <c r="G6866">
        <v>641557</v>
      </c>
      <c r="H6866">
        <v>28.4</v>
      </c>
    </row>
    <row r="6867" spans="1:8" x14ac:dyDescent="0.3">
      <c r="A6867" t="s">
        <v>247</v>
      </c>
      <c r="B6867" t="s">
        <v>282</v>
      </c>
      <c r="C6867">
        <v>28.36</v>
      </c>
      <c r="D6867">
        <v>28.58</v>
      </c>
      <c r="E6867">
        <v>28.14</v>
      </c>
      <c r="F6867">
        <v>28.36</v>
      </c>
      <c r="G6867">
        <v>270580</v>
      </c>
      <c r="H6867">
        <v>28.36</v>
      </c>
    </row>
    <row r="6868" spans="1:8" x14ac:dyDescent="0.3">
      <c r="A6868" t="s">
        <v>247</v>
      </c>
      <c r="B6868" t="s">
        <v>717</v>
      </c>
      <c r="C6868">
        <v>28</v>
      </c>
      <c r="D6868">
        <v>28.36</v>
      </c>
      <c r="E6868">
        <v>27.3</v>
      </c>
      <c r="F6868">
        <v>27.82</v>
      </c>
      <c r="G6868">
        <v>1391474</v>
      </c>
      <c r="H6868">
        <v>27.826699999999999</v>
      </c>
    </row>
    <row r="6869" spans="1:8" x14ac:dyDescent="0.3">
      <c r="A6869" t="s">
        <v>247</v>
      </c>
      <c r="B6869" t="s">
        <v>285</v>
      </c>
      <c r="C6869">
        <v>27.94</v>
      </c>
      <c r="D6869">
        <v>28.5</v>
      </c>
      <c r="E6869">
        <v>27.7</v>
      </c>
      <c r="F6869">
        <v>27.86</v>
      </c>
      <c r="G6869">
        <v>711366</v>
      </c>
      <c r="H6869">
        <v>28.02</v>
      </c>
    </row>
    <row r="6870" spans="1:8" x14ac:dyDescent="0.3">
      <c r="A6870" t="s">
        <v>247</v>
      </c>
      <c r="B6870" t="s">
        <v>718</v>
      </c>
      <c r="C6870">
        <v>28.08</v>
      </c>
      <c r="D6870">
        <v>28.26</v>
      </c>
      <c r="E6870">
        <v>27.6</v>
      </c>
      <c r="F6870">
        <v>27.64</v>
      </c>
      <c r="G6870">
        <v>954271</v>
      </c>
      <c r="H6870">
        <v>27.833300000000001</v>
      </c>
    </row>
    <row r="6871" spans="1:8" x14ac:dyDescent="0.3">
      <c r="A6871" t="s">
        <v>247</v>
      </c>
      <c r="B6871" t="s">
        <v>291</v>
      </c>
      <c r="C6871">
        <v>27.76</v>
      </c>
      <c r="D6871">
        <v>27.76</v>
      </c>
      <c r="E6871">
        <v>27.1</v>
      </c>
      <c r="F6871">
        <v>27.1</v>
      </c>
      <c r="G6871">
        <v>725968</v>
      </c>
      <c r="H6871">
        <v>27.32</v>
      </c>
    </row>
    <row r="6872" spans="1:8" x14ac:dyDescent="0.3">
      <c r="A6872" t="s">
        <v>247</v>
      </c>
      <c r="B6872" t="s">
        <v>295</v>
      </c>
      <c r="C6872">
        <v>27.24</v>
      </c>
      <c r="D6872">
        <v>28.4</v>
      </c>
      <c r="E6872">
        <v>27.02</v>
      </c>
      <c r="F6872">
        <v>27.74</v>
      </c>
      <c r="G6872">
        <v>1624248</v>
      </c>
      <c r="H6872">
        <v>27.72</v>
      </c>
    </row>
    <row r="6873" spans="1:8" x14ac:dyDescent="0.3">
      <c r="A6873" t="s">
        <v>247</v>
      </c>
      <c r="B6873" t="s">
        <v>298</v>
      </c>
      <c r="C6873">
        <v>27.76</v>
      </c>
      <c r="D6873">
        <v>29</v>
      </c>
      <c r="E6873">
        <v>27.5</v>
      </c>
      <c r="F6873">
        <v>28.26</v>
      </c>
      <c r="G6873">
        <v>1893408</v>
      </c>
      <c r="H6873">
        <v>28.253299999999999</v>
      </c>
    </row>
    <row r="6874" spans="1:8" x14ac:dyDescent="0.3">
      <c r="A6874" t="s">
        <v>247</v>
      </c>
      <c r="B6874" t="s">
        <v>719</v>
      </c>
      <c r="C6874">
        <v>28.28</v>
      </c>
      <c r="D6874">
        <v>29.72</v>
      </c>
      <c r="E6874">
        <v>28.2</v>
      </c>
      <c r="F6874">
        <v>29.08</v>
      </c>
      <c r="G6874">
        <v>2223678</v>
      </c>
      <c r="H6874">
        <v>29</v>
      </c>
    </row>
    <row r="6875" spans="1:8" x14ac:dyDescent="0.3">
      <c r="A6875" t="s">
        <v>247</v>
      </c>
      <c r="B6875" t="s">
        <v>720</v>
      </c>
      <c r="C6875">
        <v>29.22</v>
      </c>
      <c r="D6875">
        <v>29.66</v>
      </c>
      <c r="E6875">
        <v>29</v>
      </c>
      <c r="F6875">
        <v>29.34</v>
      </c>
      <c r="G6875">
        <v>1178740</v>
      </c>
      <c r="H6875">
        <v>29.333300000000001</v>
      </c>
    </row>
    <row r="6876" spans="1:8" x14ac:dyDescent="0.3">
      <c r="A6876" t="s">
        <v>247</v>
      </c>
      <c r="B6876" t="s">
        <v>721</v>
      </c>
      <c r="C6876">
        <v>29</v>
      </c>
      <c r="D6876">
        <v>29.14</v>
      </c>
      <c r="E6876">
        <v>28.64</v>
      </c>
      <c r="F6876">
        <v>28.84</v>
      </c>
      <c r="G6876">
        <v>1002863</v>
      </c>
      <c r="H6876">
        <v>28.8733</v>
      </c>
    </row>
    <row r="6877" spans="1:8" x14ac:dyDescent="0.3">
      <c r="A6877" t="s">
        <v>247</v>
      </c>
      <c r="B6877" t="s">
        <v>96</v>
      </c>
      <c r="C6877">
        <v>28.84</v>
      </c>
      <c r="D6877">
        <v>29.06</v>
      </c>
      <c r="E6877">
        <v>28.54</v>
      </c>
      <c r="F6877">
        <v>28.72</v>
      </c>
      <c r="G6877">
        <v>766790</v>
      </c>
      <c r="H6877">
        <v>28.773299999999999</v>
      </c>
    </row>
    <row r="6878" spans="1:8" x14ac:dyDescent="0.3">
      <c r="A6878" t="s">
        <v>247</v>
      </c>
      <c r="B6878" t="s">
        <v>722</v>
      </c>
      <c r="C6878">
        <v>28.72</v>
      </c>
      <c r="D6878">
        <v>29.2</v>
      </c>
      <c r="E6878">
        <v>28.66</v>
      </c>
      <c r="F6878">
        <v>28.9</v>
      </c>
      <c r="G6878">
        <v>1250685</v>
      </c>
      <c r="H6878">
        <v>28.92</v>
      </c>
    </row>
    <row r="6879" spans="1:8" x14ac:dyDescent="0.3">
      <c r="A6879" t="s">
        <v>247</v>
      </c>
      <c r="B6879" t="s">
        <v>164</v>
      </c>
      <c r="C6879">
        <v>28.9</v>
      </c>
      <c r="D6879">
        <v>30.84</v>
      </c>
      <c r="E6879">
        <v>28.9</v>
      </c>
      <c r="F6879">
        <v>29.56</v>
      </c>
      <c r="G6879">
        <v>3668957</v>
      </c>
      <c r="H6879">
        <v>29.7667</v>
      </c>
    </row>
    <row r="6880" spans="1:8" x14ac:dyDescent="0.3">
      <c r="A6880" t="s">
        <v>247</v>
      </c>
      <c r="B6880" t="s">
        <v>723</v>
      </c>
      <c r="C6880">
        <v>30.6</v>
      </c>
      <c r="D6880">
        <v>30.6</v>
      </c>
      <c r="E6880">
        <v>29.58</v>
      </c>
      <c r="F6880">
        <v>29.6</v>
      </c>
      <c r="G6880">
        <v>2793628</v>
      </c>
      <c r="H6880">
        <v>29.9267</v>
      </c>
    </row>
    <row r="6881" spans="1:8" x14ac:dyDescent="0.3">
      <c r="A6881" t="s">
        <v>247</v>
      </c>
      <c r="B6881" t="s">
        <v>724</v>
      </c>
      <c r="C6881">
        <v>29.6</v>
      </c>
      <c r="D6881">
        <v>30.28</v>
      </c>
      <c r="E6881">
        <v>29.56</v>
      </c>
      <c r="F6881">
        <v>30.06</v>
      </c>
      <c r="G6881">
        <v>1579763</v>
      </c>
      <c r="H6881">
        <v>29.966699999999999</v>
      </c>
    </row>
    <row r="6882" spans="1:8" x14ac:dyDescent="0.3">
      <c r="A6882" t="s">
        <v>247</v>
      </c>
      <c r="B6882" t="s">
        <v>725</v>
      </c>
      <c r="C6882">
        <v>30.28</v>
      </c>
      <c r="D6882">
        <v>30.28</v>
      </c>
      <c r="E6882">
        <v>29.68</v>
      </c>
      <c r="F6882">
        <v>29.98</v>
      </c>
      <c r="G6882">
        <v>1422860</v>
      </c>
      <c r="H6882">
        <v>29.98</v>
      </c>
    </row>
    <row r="6883" spans="1:8" x14ac:dyDescent="0.3">
      <c r="A6883" t="s">
        <v>247</v>
      </c>
      <c r="B6883" t="s">
        <v>242</v>
      </c>
      <c r="C6883">
        <v>29.7</v>
      </c>
      <c r="D6883">
        <v>29.7</v>
      </c>
      <c r="E6883">
        <v>29.2</v>
      </c>
      <c r="F6883">
        <v>29.3</v>
      </c>
      <c r="G6883">
        <v>1050723</v>
      </c>
      <c r="H6883">
        <v>29.4</v>
      </c>
    </row>
    <row r="6884" spans="1:8" x14ac:dyDescent="0.3">
      <c r="A6884" t="s">
        <v>247</v>
      </c>
      <c r="B6884" t="s">
        <v>726</v>
      </c>
      <c r="C6884">
        <v>29.4</v>
      </c>
      <c r="D6884">
        <v>29.9</v>
      </c>
      <c r="E6884">
        <v>29.4</v>
      </c>
      <c r="F6884">
        <v>29.74</v>
      </c>
      <c r="G6884">
        <v>1028878</v>
      </c>
      <c r="H6884">
        <v>29.68</v>
      </c>
    </row>
    <row r="6885" spans="1:8" x14ac:dyDescent="0.3">
      <c r="A6885" t="s">
        <v>247</v>
      </c>
      <c r="B6885" t="s">
        <v>727</v>
      </c>
      <c r="C6885">
        <v>29.76</v>
      </c>
      <c r="D6885">
        <v>30.78</v>
      </c>
      <c r="E6885">
        <v>29.76</v>
      </c>
      <c r="F6885">
        <v>29.8</v>
      </c>
      <c r="G6885">
        <v>1797550</v>
      </c>
      <c r="H6885">
        <v>30.113299999999999</v>
      </c>
    </row>
    <row r="6886" spans="1:8" x14ac:dyDescent="0.3">
      <c r="A6886" t="s">
        <v>247</v>
      </c>
      <c r="B6886" t="s">
        <v>728</v>
      </c>
      <c r="C6886">
        <v>29.86</v>
      </c>
      <c r="D6886">
        <v>30.06</v>
      </c>
      <c r="E6886">
        <v>29.2</v>
      </c>
      <c r="F6886">
        <v>29.44</v>
      </c>
      <c r="G6886">
        <v>1071285</v>
      </c>
      <c r="H6886">
        <v>29.566700000000001</v>
      </c>
    </row>
    <row r="6887" spans="1:8" x14ac:dyDescent="0.3">
      <c r="A6887" t="s">
        <v>247</v>
      </c>
      <c r="B6887" t="s">
        <v>729</v>
      </c>
      <c r="C6887">
        <v>29.6</v>
      </c>
      <c r="D6887">
        <v>30.5</v>
      </c>
      <c r="E6887">
        <v>29.52</v>
      </c>
      <c r="F6887">
        <v>30.46</v>
      </c>
      <c r="G6887">
        <v>1433857</v>
      </c>
      <c r="H6887">
        <v>30.16</v>
      </c>
    </row>
    <row r="6888" spans="1:8" x14ac:dyDescent="0.3">
      <c r="A6888" t="s">
        <v>247</v>
      </c>
      <c r="B6888" t="s">
        <v>730</v>
      </c>
      <c r="C6888">
        <v>30.46</v>
      </c>
      <c r="D6888">
        <v>31.58</v>
      </c>
      <c r="E6888">
        <v>30.3</v>
      </c>
      <c r="F6888">
        <v>30.8</v>
      </c>
      <c r="G6888">
        <v>2030261</v>
      </c>
      <c r="H6888">
        <v>30.8933</v>
      </c>
    </row>
    <row r="6889" spans="1:8" x14ac:dyDescent="0.3">
      <c r="A6889" t="s">
        <v>247</v>
      </c>
      <c r="B6889" t="s">
        <v>731</v>
      </c>
      <c r="C6889">
        <v>30.84</v>
      </c>
      <c r="D6889">
        <v>31.66</v>
      </c>
      <c r="E6889">
        <v>30.18</v>
      </c>
      <c r="F6889">
        <v>30.7</v>
      </c>
      <c r="G6889">
        <v>1926772</v>
      </c>
      <c r="H6889">
        <v>30.846699999999998</v>
      </c>
    </row>
    <row r="6890" spans="1:8" x14ac:dyDescent="0.3">
      <c r="A6890" t="s">
        <v>247</v>
      </c>
      <c r="B6890" t="s">
        <v>732</v>
      </c>
      <c r="C6890">
        <v>30.84</v>
      </c>
      <c r="D6890">
        <v>31.4</v>
      </c>
      <c r="E6890">
        <v>30.46</v>
      </c>
      <c r="F6890">
        <v>30.96</v>
      </c>
      <c r="G6890">
        <v>1399507</v>
      </c>
      <c r="H6890">
        <v>30.94</v>
      </c>
    </row>
    <row r="6891" spans="1:8" x14ac:dyDescent="0.3">
      <c r="A6891" t="s">
        <v>247</v>
      </c>
      <c r="B6891" t="s">
        <v>733</v>
      </c>
      <c r="C6891">
        <v>30.96</v>
      </c>
      <c r="D6891">
        <v>31.08</v>
      </c>
      <c r="E6891">
        <v>30.32</v>
      </c>
      <c r="F6891">
        <v>30.72</v>
      </c>
      <c r="G6891">
        <v>1094059</v>
      </c>
      <c r="H6891">
        <v>30.706700000000001</v>
      </c>
    </row>
    <row r="6892" spans="1:8" x14ac:dyDescent="0.3">
      <c r="A6892" t="s">
        <v>247</v>
      </c>
      <c r="B6892" t="s">
        <v>734</v>
      </c>
      <c r="C6892">
        <v>30.98</v>
      </c>
      <c r="D6892">
        <v>31.84</v>
      </c>
      <c r="E6892">
        <v>30.98</v>
      </c>
      <c r="F6892">
        <v>31.22</v>
      </c>
      <c r="G6892">
        <v>1796411</v>
      </c>
      <c r="H6892">
        <v>31.346699999999998</v>
      </c>
    </row>
    <row r="6893" spans="1:8" x14ac:dyDescent="0.3">
      <c r="A6893" t="s">
        <v>247</v>
      </c>
      <c r="B6893" t="s">
        <v>735</v>
      </c>
      <c r="C6893">
        <v>31.04</v>
      </c>
      <c r="D6893">
        <v>31.58</v>
      </c>
      <c r="E6893">
        <v>30.26</v>
      </c>
      <c r="F6893">
        <v>30.36</v>
      </c>
      <c r="G6893">
        <v>1182791</v>
      </c>
      <c r="H6893">
        <v>30.7333</v>
      </c>
    </row>
    <row r="6894" spans="1:8" x14ac:dyDescent="0.3">
      <c r="A6894" t="s">
        <v>573</v>
      </c>
      <c r="B6894" t="s">
        <v>696</v>
      </c>
      <c r="C6894">
        <v>22.36</v>
      </c>
      <c r="D6894">
        <v>22.58</v>
      </c>
      <c r="E6894">
        <v>21.5</v>
      </c>
      <c r="F6894">
        <v>21.68</v>
      </c>
      <c r="G6894">
        <v>7146352</v>
      </c>
      <c r="H6894">
        <v>21.92</v>
      </c>
    </row>
    <row r="6895" spans="1:8" x14ac:dyDescent="0.3">
      <c r="A6895" t="s">
        <v>573</v>
      </c>
      <c r="B6895" t="s">
        <v>697</v>
      </c>
      <c r="C6895">
        <v>21.68</v>
      </c>
      <c r="D6895">
        <v>22.06</v>
      </c>
      <c r="E6895">
        <v>21.32</v>
      </c>
      <c r="F6895">
        <v>21.66</v>
      </c>
      <c r="G6895">
        <v>7741739</v>
      </c>
      <c r="H6895">
        <v>21.68</v>
      </c>
    </row>
    <row r="6896" spans="1:8" x14ac:dyDescent="0.3">
      <c r="A6896" t="s">
        <v>573</v>
      </c>
      <c r="B6896" t="s">
        <v>698</v>
      </c>
      <c r="C6896">
        <v>21.66</v>
      </c>
      <c r="D6896">
        <v>21.88</v>
      </c>
      <c r="E6896">
        <v>21.4</v>
      </c>
      <c r="F6896">
        <v>21.5</v>
      </c>
      <c r="G6896">
        <v>4946644</v>
      </c>
      <c r="H6896">
        <v>21.593299999999999</v>
      </c>
    </row>
    <row r="6897" spans="1:8" x14ac:dyDescent="0.3">
      <c r="A6897" t="s">
        <v>573</v>
      </c>
      <c r="B6897" t="s">
        <v>699</v>
      </c>
      <c r="C6897">
        <v>21.52</v>
      </c>
      <c r="D6897">
        <v>21.54</v>
      </c>
      <c r="E6897">
        <v>20.88</v>
      </c>
      <c r="F6897">
        <v>21.04</v>
      </c>
      <c r="G6897">
        <v>6199043</v>
      </c>
      <c r="H6897">
        <v>21.153300000000002</v>
      </c>
    </row>
    <row r="6898" spans="1:8" x14ac:dyDescent="0.3">
      <c r="A6898" t="s">
        <v>573</v>
      </c>
      <c r="B6898" t="s">
        <v>700</v>
      </c>
      <c r="C6898">
        <v>21.04</v>
      </c>
      <c r="D6898">
        <v>21.24</v>
      </c>
      <c r="E6898">
        <v>20.3</v>
      </c>
      <c r="F6898">
        <v>20.34</v>
      </c>
      <c r="G6898">
        <v>4796521</v>
      </c>
      <c r="H6898">
        <v>20.6267</v>
      </c>
    </row>
    <row r="6899" spans="1:8" x14ac:dyDescent="0.3">
      <c r="A6899" t="s">
        <v>573</v>
      </c>
      <c r="B6899" t="s">
        <v>77</v>
      </c>
      <c r="C6899">
        <v>20.34</v>
      </c>
      <c r="D6899">
        <v>21.64</v>
      </c>
      <c r="E6899">
        <v>20.02</v>
      </c>
      <c r="F6899">
        <v>20.68</v>
      </c>
      <c r="G6899">
        <v>10008650</v>
      </c>
      <c r="H6899">
        <v>20.78</v>
      </c>
    </row>
    <row r="6900" spans="1:8" x14ac:dyDescent="0.3">
      <c r="A6900" t="s">
        <v>573</v>
      </c>
      <c r="B6900" t="s">
        <v>701</v>
      </c>
      <c r="C6900">
        <v>20.76</v>
      </c>
      <c r="D6900">
        <v>20.84</v>
      </c>
      <c r="E6900">
        <v>20.28</v>
      </c>
      <c r="F6900">
        <v>20.46</v>
      </c>
      <c r="G6900">
        <v>4956974</v>
      </c>
      <c r="H6900">
        <v>20.526700000000002</v>
      </c>
    </row>
    <row r="6901" spans="1:8" x14ac:dyDescent="0.3">
      <c r="A6901" t="s">
        <v>573</v>
      </c>
      <c r="B6901" t="s">
        <v>702</v>
      </c>
      <c r="C6901">
        <v>20.46</v>
      </c>
      <c r="D6901">
        <v>21.06</v>
      </c>
      <c r="E6901">
        <v>20.2</v>
      </c>
      <c r="F6901">
        <v>20.399999999999999</v>
      </c>
      <c r="G6901">
        <v>6213760</v>
      </c>
      <c r="H6901">
        <v>20.5533</v>
      </c>
    </row>
    <row r="6902" spans="1:8" x14ac:dyDescent="0.3">
      <c r="A6902" t="s">
        <v>573</v>
      </c>
      <c r="B6902" t="s">
        <v>139</v>
      </c>
      <c r="C6902">
        <v>20.48</v>
      </c>
      <c r="D6902">
        <v>20.48</v>
      </c>
      <c r="E6902">
        <v>19.98</v>
      </c>
      <c r="F6902">
        <v>20.04</v>
      </c>
      <c r="G6902">
        <v>3477465</v>
      </c>
      <c r="H6902">
        <v>20.166699999999999</v>
      </c>
    </row>
    <row r="6903" spans="1:8" x14ac:dyDescent="0.3">
      <c r="A6903" t="s">
        <v>573</v>
      </c>
      <c r="B6903" t="s">
        <v>156</v>
      </c>
      <c r="C6903">
        <v>20.04</v>
      </c>
      <c r="D6903">
        <v>22.04</v>
      </c>
      <c r="E6903">
        <v>19.489999999999998</v>
      </c>
      <c r="F6903">
        <v>22.04</v>
      </c>
      <c r="G6903">
        <v>30793410</v>
      </c>
      <c r="H6903">
        <v>21.19</v>
      </c>
    </row>
    <row r="6904" spans="1:8" x14ac:dyDescent="0.3">
      <c r="A6904" t="s">
        <v>573</v>
      </c>
      <c r="B6904" t="s">
        <v>703</v>
      </c>
      <c r="C6904">
        <v>22.58</v>
      </c>
      <c r="D6904">
        <v>23.3</v>
      </c>
      <c r="E6904">
        <v>21.46</v>
      </c>
      <c r="F6904">
        <v>21.94</v>
      </c>
      <c r="G6904">
        <v>25672080</v>
      </c>
      <c r="H6904">
        <v>22.2333</v>
      </c>
    </row>
    <row r="6905" spans="1:8" x14ac:dyDescent="0.3">
      <c r="A6905" t="s">
        <v>573</v>
      </c>
      <c r="B6905" t="s">
        <v>223</v>
      </c>
      <c r="C6905">
        <v>22.08</v>
      </c>
      <c r="D6905">
        <v>22.3</v>
      </c>
      <c r="E6905">
        <v>21.3</v>
      </c>
      <c r="F6905">
        <v>21.42</v>
      </c>
      <c r="G6905">
        <v>11028300</v>
      </c>
      <c r="H6905">
        <v>21.673300000000001</v>
      </c>
    </row>
    <row r="6906" spans="1:8" x14ac:dyDescent="0.3">
      <c r="A6906" t="s">
        <v>573</v>
      </c>
      <c r="B6906" t="s">
        <v>228</v>
      </c>
      <c r="C6906">
        <v>21.54</v>
      </c>
      <c r="D6906">
        <v>21.58</v>
      </c>
      <c r="E6906">
        <v>20.96</v>
      </c>
      <c r="F6906">
        <v>21.12</v>
      </c>
      <c r="G6906">
        <v>6668128</v>
      </c>
      <c r="H6906">
        <v>21.22</v>
      </c>
    </row>
    <row r="6907" spans="1:8" x14ac:dyDescent="0.3">
      <c r="A6907" t="s">
        <v>573</v>
      </c>
      <c r="B6907" t="s">
        <v>704</v>
      </c>
      <c r="C6907">
        <v>21.14</v>
      </c>
      <c r="D6907">
        <v>21.56</v>
      </c>
      <c r="E6907">
        <v>21.14</v>
      </c>
      <c r="F6907">
        <v>21.36</v>
      </c>
      <c r="G6907">
        <v>6274487</v>
      </c>
      <c r="H6907">
        <v>21.353300000000001</v>
      </c>
    </row>
    <row r="6908" spans="1:8" x14ac:dyDescent="0.3">
      <c r="A6908" t="s">
        <v>573</v>
      </c>
      <c r="B6908" t="s">
        <v>705</v>
      </c>
      <c r="C6908">
        <v>21.4</v>
      </c>
      <c r="D6908">
        <v>22.42</v>
      </c>
      <c r="E6908">
        <v>21.26</v>
      </c>
      <c r="F6908">
        <v>21.8</v>
      </c>
      <c r="G6908">
        <v>16325950</v>
      </c>
      <c r="H6908">
        <v>21.826699999999999</v>
      </c>
    </row>
    <row r="6909" spans="1:8" x14ac:dyDescent="0.3">
      <c r="A6909" t="s">
        <v>573</v>
      </c>
      <c r="B6909" t="s">
        <v>706</v>
      </c>
      <c r="C6909">
        <v>21.84</v>
      </c>
      <c r="D6909">
        <v>22.78</v>
      </c>
      <c r="E6909">
        <v>21.8</v>
      </c>
      <c r="F6909">
        <v>22.1</v>
      </c>
      <c r="G6909">
        <v>9903190</v>
      </c>
      <c r="H6909">
        <v>22.226700000000001</v>
      </c>
    </row>
    <row r="6910" spans="1:8" x14ac:dyDescent="0.3">
      <c r="A6910" t="s">
        <v>573</v>
      </c>
      <c r="B6910" t="s">
        <v>265</v>
      </c>
      <c r="C6910">
        <v>22.54</v>
      </c>
      <c r="D6910">
        <v>22.54</v>
      </c>
      <c r="E6910">
        <v>21.66</v>
      </c>
      <c r="F6910">
        <v>22.2</v>
      </c>
      <c r="G6910">
        <v>6612225</v>
      </c>
      <c r="H6910">
        <v>22.133299999999998</v>
      </c>
    </row>
    <row r="6911" spans="1:8" x14ac:dyDescent="0.3">
      <c r="A6911" t="s">
        <v>573</v>
      </c>
      <c r="B6911" t="s">
        <v>707</v>
      </c>
      <c r="C6911">
        <v>22</v>
      </c>
      <c r="D6911">
        <v>22.14</v>
      </c>
      <c r="E6911">
        <v>21.08</v>
      </c>
      <c r="F6911">
        <v>21.1</v>
      </c>
      <c r="G6911">
        <v>8559262</v>
      </c>
      <c r="H6911">
        <v>21.44</v>
      </c>
    </row>
    <row r="6912" spans="1:8" x14ac:dyDescent="0.3">
      <c r="A6912" t="s">
        <v>573</v>
      </c>
      <c r="B6912" t="s">
        <v>271</v>
      </c>
      <c r="C6912">
        <v>21.1</v>
      </c>
      <c r="D6912">
        <v>21.58</v>
      </c>
      <c r="E6912">
        <v>20.46</v>
      </c>
      <c r="F6912">
        <v>21.26</v>
      </c>
      <c r="G6912">
        <v>5902172</v>
      </c>
      <c r="H6912">
        <v>21.1</v>
      </c>
    </row>
    <row r="6913" spans="1:8" x14ac:dyDescent="0.3">
      <c r="A6913" t="s">
        <v>573</v>
      </c>
      <c r="B6913" t="s">
        <v>708</v>
      </c>
      <c r="C6913">
        <v>21.66</v>
      </c>
      <c r="D6913">
        <v>21.76</v>
      </c>
      <c r="E6913">
        <v>20.98</v>
      </c>
      <c r="F6913">
        <v>21.2</v>
      </c>
      <c r="G6913">
        <v>5400271</v>
      </c>
      <c r="H6913">
        <v>21.313300000000002</v>
      </c>
    </row>
    <row r="6914" spans="1:8" x14ac:dyDescent="0.3">
      <c r="A6914" t="s">
        <v>573</v>
      </c>
      <c r="B6914" t="s">
        <v>709</v>
      </c>
      <c r="C6914">
        <v>21.24</v>
      </c>
      <c r="D6914">
        <v>21.56</v>
      </c>
      <c r="E6914">
        <v>20.7</v>
      </c>
      <c r="F6914">
        <v>21.06</v>
      </c>
      <c r="G6914">
        <v>5282285</v>
      </c>
      <c r="H6914">
        <v>21.1067</v>
      </c>
    </row>
    <row r="6915" spans="1:8" x14ac:dyDescent="0.3">
      <c r="A6915" t="s">
        <v>573</v>
      </c>
      <c r="B6915" t="s">
        <v>283</v>
      </c>
      <c r="C6915">
        <v>21.06</v>
      </c>
      <c r="D6915">
        <v>21.26</v>
      </c>
      <c r="E6915">
        <v>20.74</v>
      </c>
      <c r="F6915">
        <v>21.02</v>
      </c>
      <c r="G6915">
        <v>5334620</v>
      </c>
      <c r="H6915">
        <v>21.006699999999999</v>
      </c>
    </row>
    <row r="6916" spans="1:8" x14ac:dyDescent="0.3">
      <c r="A6916" t="s">
        <v>573</v>
      </c>
      <c r="B6916" t="s">
        <v>290</v>
      </c>
      <c r="C6916">
        <v>21.1</v>
      </c>
      <c r="D6916">
        <v>21.1</v>
      </c>
      <c r="E6916">
        <v>20.059999999999999</v>
      </c>
      <c r="F6916">
        <v>20.260000000000002</v>
      </c>
      <c r="G6916">
        <v>4831249</v>
      </c>
      <c r="H6916">
        <v>20.473299999999998</v>
      </c>
    </row>
    <row r="6917" spans="1:8" x14ac:dyDescent="0.3">
      <c r="A6917" t="s">
        <v>573</v>
      </c>
      <c r="B6917" t="s">
        <v>710</v>
      </c>
      <c r="C6917">
        <v>20.28</v>
      </c>
      <c r="D6917">
        <v>20.36</v>
      </c>
      <c r="E6917">
        <v>20.100000000000001</v>
      </c>
      <c r="F6917">
        <v>20.100000000000001</v>
      </c>
      <c r="G6917">
        <v>2197816</v>
      </c>
      <c r="H6917">
        <v>20.186699999999998</v>
      </c>
    </row>
    <row r="6918" spans="1:8" x14ac:dyDescent="0.3">
      <c r="A6918" t="s">
        <v>573</v>
      </c>
      <c r="B6918" t="s">
        <v>512</v>
      </c>
      <c r="C6918">
        <v>20.2</v>
      </c>
      <c r="D6918">
        <v>20.9</v>
      </c>
      <c r="E6918">
        <v>19.850000000000001</v>
      </c>
      <c r="F6918">
        <v>20.02</v>
      </c>
      <c r="G6918">
        <v>5738706</v>
      </c>
      <c r="H6918">
        <v>20.256699999999999</v>
      </c>
    </row>
    <row r="6919" spans="1:8" x14ac:dyDescent="0.3">
      <c r="A6919" t="s">
        <v>573</v>
      </c>
      <c r="B6919" t="s">
        <v>91</v>
      </c>
      <c r="C6919">
        <v>18.5</v>
      </c>
      <c r="D6919">
        <v>19.04</v>
      </c>
      <c r="E6919">
        <v>18.079999999999998</v>
      </c>
      <c r="F6919">
        <v>18.54</v>
      </c>
      <c r="G6919">
        <v>4785675</v>
      </c>
      <c r="H6919">
        <v>18.5533</v>
      </c>
    </row>
    <row r="6920" spans="1:8" x14ac:dyDescent="0.3">
      <c r="A6920" t="s">
        <v>573</v>
      </c>
      <c r="B6920" t="s">
        <v>93</v>
      </c>
      <c r="C6920">
        <v>18.54</v>
      </c>
      <c r="D6920">
        <v>19.989999999999998</v>
      </c>
      <c r="E6920">
        <v>18.34</v>
      </c>
      <c r="F6920">
        <v>18.600000000000001</v>
      </c>
      <c r="G6920">
        <v>9750934</v>
      </c>
      <c r="H6920">
        <v>18.976700000000001</v>
      </c>
    </row>
    <row r="6921" spans="1:8" x14ac:dyDescent="0.3">
      <c r="A6921" t="s">
        <v>573</v>
      </c>
      <c r="B6921" t="s">
        <v>711</v>
      </c>
      <c r="C6921">
        <v>18.68</v>
      </c>
      <c r="D6921">
        <v>19.440000000000001</v>
      </c>
      <c r="E6921">
        <v>18.420000000000002</v>
      </c>
      <c r="F6921">
        <v>18.760000000000002</v>
      </c>
      <c r="G6921">
        <v>9157881</v>
      </c>
      <c r="H6921">
        <v>18.8733</v>
      </c>
    </row>
    <row r="6922" spans="1:8" x14ac:dyDescent="0.3">
      <c r="A6922" t="s">
        <v>573</v>
      </c>
      <c r="B6922" t="s">
        <v>712</v>
      </c>
      <c r="C6922">
        <v>18.79</v>
      </c>
      <c r="D6922">
        <v>20.059999999999999</v>
      </c>
      <c r="E6922">
        <v>18.79</v>
      </c>
      <c r="F6922">
        <v>19.440000000000001</v>
      </c>
      <c r="G6922">
        <v>8763423</v>
      </c>
      <c r="H6922">
        <v>19.43</v>
      </c>
    </row>
    <row r="6923" spans="1:8" x14ac:dyDescent="0.3">
      <c r="A6923" t="s">
        <v>573</v>
      </c>
      <c r="B6923" t="s">
        <v>162</v>
      </c>
      <c r="C6923">
        <v>19.059999999999999</v>
      </c>
      <c r="D6923">
        <v>19.510000000000002</v>
      </c>
      <c r="E6923">
        <v>18.670000000000002</v>
      </c>
      <c r="F6923">
        <v>18.72</v>
      </c>
      <c r="G6923">
        <v>4739539</v>
      </c>
      <c r="H6923">
        <v>18.966699999999999</v>
      </c>
    </row>
    <row r="6924" spans="1:8" x14ac:dyDescent="0.3">
      <c r="A6924" t="s">
        <v>573</v>
      </c>
      <c r="B6924" t="s">
        <v>220</v>
      </c>
      <c r="C6924">
        <v>18.7</v>
      </c>
      <c r="D6924">
        <v>18.87</v>
      </c>
      <c r="E6924">
        <v>17.88</v>
      </c>
      <c r="F6924">
        <v>18.43</v>
      </c>
      <c r="G6924">
        <v>4933844</v>
      </c>
      <c r="H6924">
        <v>18.3933</v>
      </c>
    </row>
    <row r="6925" spans="1:8" x14ac:dyDescent="0.3">
      <c r="A6925" t="s">
        <v>573</v>
      </c>
      <c r="B6925" t="s">
        <v>713</v>
      </c>
      <c r="C6925">
        <v>18.579999999999998</v>
      </c>
      <c r="D6925">
        <v>18.87</v>
      </c>
      <c r="E6925">
        <v>18.48</v>
      </c>
      <c r="F6925">
        <v>18.77</v>
      </c>
      <c r="G6925">
        <v>4931859</v>
      </c>
      <c r="H6925">
        <v>18.706700000000001</v>
      </c>
    </row>
    <row r="6926" spans="1:8" x14ac:dyDescent="0.3">
      <c r="A6926" t="s">
        <v>573</v>
      </c>
      <c r="B6926" t="s">
        <v>714</v>
      </c>
      <c r="C6926">
        <v>18.77</v>
      </c>
      <c r="D6926">
        <v>18.93</v>
      </c>
      <c r="E6926">
        <v>17.84</v>
      </c>
      <c r="F6926">
        <v>18.54</v>
      </c>
      <c r="G6926">
        <v>4893141</v>
      </c>
      <c r="H6926">
        <v>18.436699999999998</v>
      </c>
    </row>
    <row r="6927" spans="1:8" x14ac:dyDescent="0.3">
      <c r="A6927" t="s">
        <v>573</v>
      </c>
      <c r="B6927" t="s">
        <v>715</v>
      </c>
      <c r="C6927">
        <v>18.52</v>
      </c>
      <c r="D6927">
        <v>19.03</v>
      </c>
      <c r="E6927">
        <v>18.43</v>
      </c>
      <c r="F6927">
        <v>18.940000000000001</v>
      </c>
      <c r="G6927">
        <v>5471004</v>
      </c>
      <c r="H6927">
        <v>18.8</v>
      </c>
    </row>
    <row r="6928" spans="1:8" x14ac:dyDescent="0.3">
      <c r="A6928" t="s">
        <v>573</v>
      </c>
      <c r="B6928" t="s">
        <v>235</v>
      </c>
      <c r="C6928">
        <v>18.93</v>
      </c>
      <c r="D6928">
        <v>18.93</v>
      </c>
      <c r="E6928">
        <v>18.41</v>
      </c>
      <c r="F6928">
        <v>18.7</v>
      </c>
      <c r="G6928">
        <v>3355084</v>
      </c>
      <c r="H6928">
        <v>18.68</v>
      </c>
    </row>
    <row r="6929" spans="1:8" x14ac:dyDescent="0.3">
      <c r="A6929" t="s">
        <v>573</v>
      </c>
      <c r="B6929" t="s">
        <v>259</v>
      </c>
      <c r="C6929">
        <v>18.690000000000001</v>
      </c>
      <c r="D6929">
        <v>19.079999999999998</v>
      </c>
      <c r="E6929">
        <v>18.600000000000001</v>
      </c>
      <c r="F6929">
        <v>18.88</v>
      </c>
      <c r="G6929">
        <v>3604668</v>
      </c>
      <c r="H6929">
        <v>18.853300000000001</v>
      </c>
    </row>
    <row r="6930" spans="1:8" x14ac:dyDescent="0.3">
      <c r="A6930" t="s">
        <v>573</v>
      </c>
      <c r="B6930" t="s">
        <v>716</v>
      </c>
      <c r="C6930">
        <v>18.920000000000002</v>
      </c>
      <c r="D6930">
        <v>19.28</v>
      </c>
      <c r="E6930">
        <v>18.45</v>
      </c>
      <c r="F6930">
        <v>18.45</v>
      </c>
      <c r="G6930">
        <v>5939676</v>
      </c>
      <c r="H6930">
        <v>18.726700000000001</v>
      </c>
    </row>
    <row r="6931" spans="1:8" x14ac:dyDescent="0.3">
      <c r="A6931" t="s">
        <v>573</v>
      </c>
      <c r="B6931" t="s">
        <v>269</v>
      </c>
      <c r="C6931">
        <v>18.46</v>
      </c>
      <c r="D6931">
        <v>20.28</v>
      </c>
      <c r="E6931">
        <v>18.149999999999999</v>
      </c>
      <c r="F6931">
        <v>20.28</v>
      </c>
      <c r="G6931">
        <v>44252750</v>
      </c>
      <c r="H6931">
        <v>19.57</v>
      </c>
    </row>
    <row r="6932" spans="1:8" x14ac:dyDescent="0.3">
      <c r="A6932" t="s">
        <v>573</v>
      </c>
      <c r="B6932" t="s">
        <v>282</v>
      </c>
      <c r="C6932">
        <v>20.28</v>
      </c>
      <c r="D6932">
        <v>22.14</v>
      </c>
      <c r="E6932">
        <v>20.28</v>
      </c>
      <c r="F6932">
        <v>21.82</v>
      </c>
      <c r="G6932">
        <v>16492530</v>
      </c>
      <c r="H6932">
        <v>21.4133</v>
      </c>
    </row>
    <row r="6933" spans="1:8" x14ac:dyDescent="0.3">
      <c r="A6933" t="s">
        <v>573</v>
      </c>
      <c r="B6933" t="s">
        <v>717</v>
      </c>
      <c r="C6933">
        <v>21.78</v>
      </c>
      <c r="D6933">
        <v>24</v>
      </c>
      <c r="E6933">
        <v>21.74</v>
      </c>
      <c r="F6933">
        <v>24</v>
      </c>
      <c r="G6933">
        <v>26576000</v>
      </c>
      <c r="H6933">
        <v>23.246700000000001</v>
      </c>
    </row>
    <row r="6934" spans="1:8" x14ac:dyDescent="0.3">
      <c r="A6934" t="s">
        <v>573</v>
      </c>
      <c r="B6934" t="s">
        <v>285</v>
      </c>
      <c r="C6934">
        <v>25.4</v>
      </c>
      <c r="D6934">
        <v>25.9</v>
      </c>
      <c r="E6934">
        <v>23.2</v>
      </c>
      <c r="F6934">
        <v>24.1</v>
      </c>
      <c r="G6934">
        <v>28738360</v>
      </c>
      <c r="H6934">
        <v>24.4</v>
      </c>
    </row>
    <row r="6935" spans="1:8" x14ac:dyDescent="0.3">
      <c r="A6935" t="s">
        <v>573</v>
      </c>
      <c r="B6935" t="s">
        <v>718</v>
      </c>
      <c r="C6935">
        <v>23.5</v>
      </c>
      <c r="D6935">
        <v>26.5</v>
      </c>
      <c r="E6935">
        <v>22.36</v>
      </c>
      <c r="F6935">
        <v>26.5</v>
      </c>
      <c r="G6935">
        <v>45760850</v>
      </c>
      <c r="H6935">
        <v>25.12</v>
      </c>
    </row>
    <row r="6936" spans="1:8" x14ac:dyDescent="0.3">
      <c r="A6936" t="s">
        <v>573</v>
      </c>
      <c r="B6936" t="s">
        <v>291</v>
      </c>
      <c r="C6936">
        <v>27.1</v>
      </c>
      <c r="D6936">
        <v>28.7</v>
      </c>
      <c r="E6936">
        <v>25.76</v>
      </c>
      <c r="F6936">
        <v>25.82</v>
      </c>
      <c r="G6936">
        <v>49106820</v>
      </c>
      <c r="H6936">
        <v>26.76</v>
      </c>
    </row>
    <row r="6937" spans="1:8" x14ac:dyDescent="0.3">
      <c r="A6937" t="s">
        <v>573</v>
      </c>
      <c r="B6937" t="s">
        <v>295</v>
      </c>
      <c r="C6937">
        <v>24.44</v>
      </c>
      <c r="D6937">
        <v>26.24</v>
      </c>
      <c r="E6937">
        <v>23.24</v>
      </c>
      <c r="F6937">
        <v>23.24</v>
      </c>
      <c r="G6937">
        <v>28992190</v>
      </c>
      <c r="H6937">
        <v>24.24</v>
      </c>
    </row>
    <row r="6938" spans="1:8" x14ac:dyDescent="0.3">
      <c r="A6938" t="s">
        <v>573</v>
      </c>
      <c r="B6938" t="s">
        <v>298</v>
      </c>
      <c r="C6938">
        <v>22</v>
      </c>
      <c r="D6938">
        <v>24</v>
      </c>
      <c r="E6938">
        <v>21.58</v>
      </c>
      <c r="F6938">
        <v>22.22</v>
      </c>
      <c r="G6938">
        <v>29831580</v>
      </c>
      <c r="H6938">
        <v>22.6</v>
      </c>
    </row>
    <row r="6939" spans="1:8" x14ac:dyDescent="0.3">
      <c r="A6939" t="s">
        <v>573</v>
      </c>
      <c r="B6939" t="s">
        <v>719</v>
      </c>
      <c r="C6939">
        <v>22.32</v>
      </c>
      <c r="D6939">
        <v>22.84</v>
      </c>
      <c r="E6939">
        <v>20.92</v>
      </c>
      <c r="F6939">
        <v>20.98</v>
      </c>
      <c r="G6939">
        <v>15374780</v>
      </c>
      <c r="H6939">
        <v>21.58</v>
      </c>
    </row>
    <row r="6940" spans="1:8" x14ac:dyDescent="0.3">
      <c r="A6940" t="s">
        <v>573</v>
      </c>
      <c r="B6940" t="s">
        <v>720</v>
      </c>
      <c r="C6940">
        <v>21</v>
      </c>
      <c r="D6940">
        <v>22.9</v>
      </c>
      <c r="E6940">
        <v>20.64</v>
      </c>
      <c r="F6940">
        <v>22.66</v>
      </c>
      <c r="G6940">
        <v>23859260</v>
      </c>
      <c r="H6940">
        <v>22.066700000000001</v>
      </c>
    </row>
    <row r="6941" spans="1:8" x14ac:dyDescent="0.3">
      <c r="A6941" t="s">
        <v>573</v>
      </c>
      <c r="B6941" t="s">
        <v>721</v>
      </c>
      <c r="C6941">
        <v>22.58</v>
      </c>
      <c r="D6941">
        <v>22.76</v>
      </c>
      <c r="E6941">
        <v>21.58</v>
      </c>
      <c r="F6941">
        <v>21.6</v>
      </c>
      <c r="G6941">
        <v>17180390</v>
      </c>
      <c r="H6941">
        <v>21.98</v>
      </c>
    </row>
    <row r="6942" spans="1:8" x14ac:dyDescent="0.3">
      <c r="A6942" t="s">
        <v>573</v>
      </c>
      <c r="B6942" t="s">
        <v>96</v>
      </c>
      <c r="C6942">
        <v>21.56</v>
      </c>
      <c r="D6942">
        <v>21.6</v>
      </c>
      <c r="E6942">
        <v>20.5</v>
      </c>
      <c r="F6942">
        <v>20.5</v>
      </c>
      <c r="G6942">
        <v>10868820</v>
      </c>
      <c r="H6942">
        <v>20.866700000000002</v>
      </c>
    </row>
    <row r="6943" spans="1:8" x14ac:dyDescent="0.3">
      <c r="A6943" t="s">
        <v>573</v>
      </c>
      <c r="B6943" t="s">
        <v>722</v>
      </c>
      <c r="C6943">
        <v>20.5</v>
      </c>
      <c r="D6943">
        <v>20.96</v>
      </c>
      <c r="E6943">
        <v>20.239999999999998</v>
      </c>
      <c r="F6943">
        <v>20.34</v>
      </c>
      <c r="G6943">
        <v>10206150</v>
      </c>
      <c r="H6943">
        <v>20.513300000000001</v>
      </c>
    </row>
    <row r="6944" spans="1:8" x14ac:dyDescent="0.3">
      <c r="A6944" t="s">
        <v>573</v>
      </c>
      <c r="B6944" t="s">
        <v>164</v>
      </c>
      <c r="C6944">
        <v>20.22</v>
      </c>
      <c r="D6944">
        <v>20.46</v>
      </c>
      <c r="E6944">
        <v>19.100000000000001</v>
      </c>
      <c r="F6944">
        <v>19.91</v>
      </c>
      <c r="G6944">
        <v>14845290</v>
      </c>
      <c r="H6944">
        <v>19.8233</v>
      </c>
    </row>
    <row r="6945" spans="1:8" x14ac:dyDescent="0.3">
      <c r="A6945" t="s">
        <v>573</v>
      </c>
      <c r="B6945" t="s">
        <v>723</v>
      </c>
      <c r="C6945">
        <v>20.56</v>
      </c>
      <c r="D6945">
        <v>20.56</v>
      </c>
      <c r="E6945">
        <v>19.95</v>
      </c>
      <c r="F6945">
        <v>19.95</v>
      </c>
      <c r="G6945">
        <v>7765741</v>
      </c>
      <c r="H6945">
        <v>20.153300000000002</v>
      </c>
    </row>
    <row r="6946" spans="1:8" x14ac:dyDescent="0.3">
      <c r="A6946" t="s">
        <v>573</v>
      </c>
      <c r="B6946" t="s">
        <v>724</v>
      </c>
      <c r="C6946">
        <v>19.95</v>
      </c>
      <c r="D6946">
        <v>21.84</v>
      </c>
      <c r="E6946">
        <v>19.899999999999999</v>
      </c>
      <c r="F6946">
        <v>21.02</v>
      </c>
      <c r="G6946">
        <v>29183850</v>
      </c>
      <c r="H6946">
        <v>20.92</v>
      </c>
    </row>
    <row r="6947" spans="1:8" x14ac:dyDescent="0.3">
      <c r="A6947" t="s">
        <v>573</v>
      </c>
      <c r="B6947" t="s">
        <v>725</v>
      </c>
      <c r="C6947">
        <v>20.9</v>
      </c>
      <c r="D6947">
        <v>22.2</v>
      </c>
      <c r="E6947">
        <v>20.9</v>
      </c>
      <c r="F6947">
        <v>21.5</v>
      </c>
      <c r="G6947">
        <v>17523170</v>
      </c>
      <c r="H6947">
        <v>21.533300000000001</v>
      </c>
    </row>
    <row r="6948" spans="1:8" x14ac:dyDescent="0.3">
      <c r="A6948" t="s">
        <v>573</v>
      </c>
      <c r="B6948" t="s">
        <v>242</v>
      </c>
      <c r="C6948">
        <v>21.4</v>
      </c>
      <c r="D6948">
        <v>22.6</v>
      </c>
      <c r="E6948">
        <v>20.6</v>
      </c>
      <c r="F6948">
        <v>21.82</v>
      </c>
      <c r="G6948">
        <v>15720500</v>
      </c>
      <c r="H6948">
        <v>21.673300000000001</v>
      </c>
    </row>
    <row r="6949" spans="1:8" x14ac:dyDescent="0.3">
      <c r="A6949" t="s">
        <v>573</v>
      </c>
      <c r="B6949" t="s">
        <v>726</v>
      </c>
      <c r="C6949">
        <v>21.84</v>
      </c>
      <c r="D6949">
        <v>23.06</v>
      </c>
      <c r="E6949">
        <v>21.8</v>
      </c>
      <c r="F6949">
        <v>22.16</v>
      </c>
      <c r="G6949">
        <v>15306740</v>
      </c>
      <c r="H6949">
        <v>22.34</v>
      </c>
    </row>
    <row r="6950" spans="1:8" x14ac:dyDescent="0.3">
      <c r="A6950" t="s">
        <v>573</v>
      </c>
      <c r="B6950" t="s">
        <v>727</v>
      </c>
      <c r="C6950">
        <v>22.3</v>
      </c>
      <c r="D6950">
        <v>24.36</v>
      </c>
      <c r="E6950">
        <v>22.24</v>
      </c>
      <c r="F6950">
        <v>24.36</v>
      </c>
      <c r="G6950">
        <v>16117430</v>
      </c>
      <c r="H6950">
        <v>23.653300000000002</v>
      </c>
    </row>
    <row r="6951" spans="1:8" x14ac:dyDescent="0.3">
      <c r="A6951" t="s">
        <v>573</v>
      </c>
      <c r="B6951" t="s">
        <v>728</v>
      </c>
      <c r="C6951">
        <v>25.32</v>
      </c>
      <c r="D6951">
        <v>26.78</v>
      </c>
      <c r="E6951">
        <v>24.66</v>
      </c>
      <c r="F6951">
        <v>26.78</v>
      </c>
      <c r="G6951">
        <v>48127110</v>
      </c>
      <c r="H6951">
        <v>26.0733</v>
      </c>
    </row>
    <row r="6952" spans="1:8" x14ac:dyDescent="0.3">
      <c r="A6952" t="s">
        <v>573</v>
      </c>
      <c r="B6952" t="s">
        <v>729</v>
      </c>
      <c r="C6952">
        <v>27.54</v>
      </c>
      <c r="D6952">
        <v>29.44</v>
      </c>
      <c r="E6952">
        <v>27.28</v>
      </c>
      <c r="F6952">
        <v>29.44</v>
      </c>
      <c r="G6952">
        <v>34327910</v>
      </c>
      <c r="H6952">
        <v>28.72</v>
      </c>
    </row>
    <row r="6953" spans="1:8" x14ac:dyDescent="0.3">
      <c r="A6953" t="s">
        <v>573</v>
      </c>
      <c r="B6953" t="s">
        <v>730</v>
      </c>
      <c r="C6953">
        <v>30.16</v>
      </c>
      <c r="D6953">
        <v>32.380000000000003</v>
      </c>
      <c r="E6953">
        <v>29.62</v>
      </c>
      <c r="F6953">
        <v>30.94</v>
      </c>
      <c r="G6953">
        <v>40856400</v>
      </c>
      <c r="H6953">
        <v>30.98</v>
      </c>
    </row>
    <row r="6954" spans="1:8" x14ac:dyDescent="0.3">
      <c r="A6954" t="s">
        <v>573</v>
      </c>
      <c r="B6954" t="s">
        <v>731</v>
      </c>
      <c r="C6954">
        <v>30.54</v>
      </c>
      <c r="D6954">
        <v>31.94</v>
      </c>
      <c r="E6954">
        <v>27.86</v>
      </c>
      <c r="F6954">
        <v>28.04</v>
      </c>
      <c r="G6954">
        <v>56515540</v>
      </c>
      <c r="H6954">
        <v>29.28</v>
      </c>
    </row>
    <row r="6955" spans="1:8" x14ac:dyDescent="0.3">
      <c r="A6955" t="s">
        <v>573</v>
      </c>
      <c r="B6955" t="s">
        <v>732</v>
      </c>
      <c r="C6955">
        <v>28.7</v>
      </c>
      <c r="D6955">
        <v>29.36</v>
      </c>
      <c r="E6955">
        <v>27.02</v>
      </c>
      <c r="F6955">
        <v>27.42</v>
      </c>
      <c r="G6955">
        <v>26369650</v>
      </c>
      <c r="H6955">
        <v>27.933299999999999</v>
      </c>
    </row>
    <row r="6956" spans="1:8" x14ac:dyDescent="0.3">
      <c r="A6956" t="s">
        <v>573</v>
      </c>
      <c r="B6956" t="s">
        <v>733</v>
      </c>
      <c r="C6956">
        <v>27.74</v>
      </c>
      <c r="D6956">
        <v>29.9</v>
      </c>
      <c r="E6956">
        <v>26.02</v>
      </c>
      <c r="F6956">
        <v>28.44</v>
      </c>
      <c r="G6956">
        <v>40554310</v>
      </c>
      <c r="H6956">
        <v>28.12</v>
      </c>
    </row>
    <row r="6957" spans="1:8" x14ac:dyDescent="0.3">
      <c r="A6957" t="s">
        <v>573</v>
      </c>
      <c r="B6957" t="s">
        <v>734</v>
      </c>
      <c r="C6957">
        <v>28.64</v>
      </c>
      <c r="D6957">
        <v>30.02</v>
      </c>
      <c r="E6957">
        <v>27.22</v>
      </c>
      <c r="F6957">
        <v>28.36</v>
      </c>
      <c r="G6957">
        <v>33757370</v>
      </c>
      <c r="H6957">
        <v>28.533300000000001</v>
      </c>
    </row>
    <row r="6958" spans="1:8" x14ac:dyDescent="0.3">
      <c r="A6958" t="s">
        <v>573</v>
      </c>
      <c r="B6958" t="s">
        <v>735</v>
      </c>
      <c r="C6958">
        <v>28.36</v>
      </c>
      <c r="D6958">
        <v>28.8</v>
      </c>
      <c r="E6958">
        <v>27.18</v>
      </c>
      <c r="F6958">
        <v>27.24</v>
      </c>
      <c r="G6958">
        <v>9563044</v>
      </c>
      <c r="H6958">
        <v>27.74</v>
      </c>
    </row>
    <row r="6959" spans="1:8" x14ac:dyDescent="0.3">
      <c r="A6959" t="s">
        <v>229</v>
      </c>
      <c r="B6959" t="s">
        <v>696</v>
      </c>
      <c r="C6959">
        <v>171.9</v>
      </c>
      <c r="D6959">
        <v>171.9</v>
      </c>
      <c r="E6959">
        <v>170</v>
      </c>
      <c r="F6959">
        <v>171.5</v>
      </c>
      <c r="G6959">
        <v>9540</v>
      </c>
      <c r="H6959">
        <v>171.13329999999999</v>
      </c>
    </row>
    <row r="6960" spans="1:8" x14ac:dyDescent="0.3">
      <c r="A6960" t="s">
        <v>229</v>
      </c>
      <c r="B6960" t="s">
        <v>697</v>
      </c>
      <c r="C6960">
        <v>166</v>
      </c>
      <c r="D6960">
        <v>170</v>
      </c>
      <c r="E6960">
        <v>166</v>
      </c>
      <c r="F6960">
        <v>168.9</v>
      </c>
      <c r="G6960">
        <v>5255</v>
      </c>
      <c r="H6960">
        <v>168.3</v>
      </c>
    </row>
    <row r="6961" spans="1:8" x14ac:dyDescent="0.3">
      <c r="A6961" t="s">
        <v>229</v>
      </c>
      <c r="B6961" t="s">
        <v>698</v>
      </c>
      <c r="C6961">
        <v>168.7</v>
      </c>
      <c r="D6961">
        <v>168.7</v>
      </c>
      <c r="E6961">
        <v>164</v>
      </c>
      <c r="F6961">
        <v>164</v>
      </c>
      <c r="G6961">
        <v>20574</v>
      </c>
      <c r="H6961">
        <v>165.5667</v>
      </c>
    </row>
    <row r="6962" spans="1:8" x14ac:dyDescent="0.3">
      <c r="A6962" t="s">
        <v>229</v>
      </c>
      <c r="B6962" t="s">
        <v>699</v>
      </c>
      <c r="C6962">
        <v>164.1</v>
      </c>
      <c r="D6962">
        <v>164.3</v>
      </c>
      <c r="E6962">
        <v>164.1</v>
      </c>
      <c r="F6962">
        <v>164.1</v>
      </c>
      <c r="G6962">
        <v>10009</v>
      </c>
      <c r="H6962">
        <v>164.16669999999999</v>
      </c>
    </row>
    <row r="6963" spans="1:8" x14ac:dyDescent="0.3">
      <c r="A6963" t="s">
        <v>229</v>
      </c>
      <c r="B6963" t="s">
        <v>700</v>
      </c>
      <c r="C6963">
        <v>164.1</v>
      </c>
      <c r="D6963">
        <v>164.1</v>
      </c>
      <c r="E6963">
        <v>163.6</v>
      </c>
      <c r="F6963">
        <v>164</v>
      </c>
      <c r="G6963">
        <v>11464</v>
      </c>
      <c r="H6963">
        <v>163.9</v>
      </c>
    </row>
    <row r="6964" spans="1:8" x14ac:dyDescent="0.3">
      <c r="A6964" t="s">
        <v>229</v>
      </c>
      <c r="B6964" t="s">
        <v>77</v>
      </c>
      <c r="C6964">
        <v>164</v>
      </c>
      <c r="D6964">
        <v>164</v>
      </c>
      <c r="E6964">
        <v>163.6</v>
      </c>
      <c r="F6964">
        <v>163.6</v>
      </c>
      <c r="G6964">
        <v>12121</v>
      </c>
      <c r="H6964">
        <v>163.73330000000001</v>
      </c>
    </row>
    <row r="6965" spans="1:8" x14ac:dyDescent="0.3">
      <c r="A6965" t="s">
        <v>229</v>
      </c>
      <c r="B6965" t="s">
        <v>701</v>
      </c>
      <c r="C6965">
        <v>163.6</v>
      </c>
      <c r="D6965">
        <v>164</v>
      </c>
      <c r="E6965">
        <v>163.6</v>
      </c>
      <c r="F6965">
        <v>163.9</v>
      </c>
      <c r="G6965">
        <v>9719</v>
      </c>
      <c r="H6965">
        <v>163.83330000000001</v>
      </c>
    </row>
    <row r="6966" spans="1:8" x14ac:dyDescent="0.3">
      <c r="A6966" t="s">
        <v>229</v>
      </c>
      <c r="B6966" t="s">
        <v>702</v>
      </c>
      <c r="C6966">
        <v>163.9</v>
      </c>
      <c r="D6966">
        <v>163.9</v>
      </c>
      <c r="E6966">
        <v>162.1</v>
      </c>
      <c r="F6966">
        <v>162.1</v>
      </c>
      <c r="G6966">
        <v>10503</v>
      </c>
      <c r="H6966">
        <v>162.69999999999999</v>
      </c>
    </row>
    <row r="6967" spans="1:8" x14ac:dyDescent="0.3">
      <c r="A6967" t="s">
        <v>229</v>
      </c>
      <c r="B6967" t="s">
        <v>139</v>
      </c>
      <c r="C6967">
        <v>163.9</v>
      </c>
      <c r="D6967">
        <v>163.9</v>
      </c>
      <c r="E6967">
        <v>162.1</v>
      </c>
      <c r="F6967">
        <v>162.30000000000001</v>
      </c>
      <c r="G6967">
        <v>7015</v>
      </c>
      <c r="H6967">
        <v>162.76669999999999</v>
      </c>
    </row>
    <row r="6968" spans="1:8" x14ac:dyDescent="0.3">
      <c r="A6968" t="s">
        <v>229</v>
      </c>
      <c r="B6968" t="s">
        <v>156</v>
      </c>
      <c r="C6968">
        <v>162.30000000000001</v>
      </c>
      <c r="D6968">
        <v>162.30000000000001</v>
      </c>
      <c r="E6968">
        <v>162.30000000000001</v>
      </c>
      <c r="F6968">
        <v>162.30000000000001</v>
      </c>
      <c r="G6968">
        <v>5899</v>
      </c>
      <c r="H6968">
        <v>162.30000000000001</v>
      </c>
    </row>
    <row r="6969" spans="1:8" x14ac:dyDescent="0.3">
      <c r="A6969" t="s">
        <v>229</v>
      </c>
      <c r="B6969" t="s">
        <v>703</v>
      </c>
      <c r="C6969">
        <v>162.30000000000001</v>
      </c>
      <c r="D6969">
        <v>168.5</v>
      </c>
      <c r="E6969">
        <v>162.30000000000001</v>
      </c>
      <c r="F6969">
        <v>168.5</v>
      </c>
      <c r="G6969">
        <v>7964</v>
      </c>
      <c r="H6969">
        <v>166.4333</v>
      </c>
    </row>
    <row r="6970" spans="1:8" x14ac:dyDescent="0.3">
      <c r="A6970" t="s">
        <v>229</v>
      </c>
      <c r="B6970" t="s">
        <v>223</v>
      </c>
      <c r="C6970">
        <v>166.9</v>
      </c>
      <c r="D6970">
        <v>168.1</v>
      </c>
      <c r="E6970">
        <v>166.9</v>
      </c>
      <c r="F6970">
        <v>168.1</v>
      </c>
      <c r="G6970">
        <v>5493</v>
      </c>
      <c r="H6970">
        <v>167.7</v>
      </c>
    </row>
    <row r="6971" spans="1:8" x14ac:dyDescent="0.3">
      <c r="A6971" t="s">
        <v>229</v>
      </c>
      <c r="B6971" t="s">
        <v>228</v>
      </c>
      <c r="C6971">
        <v>164.6</v>
      </c>
      <c r="D6971">
        <v>167.2</v>
      </c>
      <c r="E6971">
        <v>164.6</v>
      </c>
      <c r="F6971">
        <v>167.2</v>
      </c>
      <c r="G6971">
        <v>7589</v>
      </c>
      <c r="H6971">
        <v>166.33330000000001</v>
      </c>
    </row>
    <row r="6972" spans="1:8" x14ac:dyDescent="0.3">
      <c r="A6972" t="s">
        <v>229</v>
      </c>
      <c r="B6972" t="s">
        <v>704</v>
      </c>
      <c r="C6972">
        <v>167</v>
      </c>
      <c r="D6972">
        <v>167</v>
      </c>
      <c r="E6972">
        <v>166.4</v>
      </c>
      <c r="F6972">
        <v>166.4</v>
      </c>
      <c r="G6972">
        <v>11681</v>
      </c>
      <c r="H6972">
        <v>166.6</v>
      </c>
    </row>
    <row r="6973" spans="1:8" x14ac:dyDescent="0.3">
      <c r="A6973" t="s">
        <v>229</v>
      </c>
      <c r="B6973" t="s">
        <v>705</v>
      </c>
      <c r="C6973">
        <v>165</v>
      </c>
      <c r="D6973">
        <v>165.5</v>
      </c>
      <c r="E6973">
        <v>165</v>
      </c>
      <c r="F6973">
        <v>165.5</v>
      </c>
      <c r="G6973">
        <v>6388</v>
      </c>
      <c r="H6973">
        <v>165.33330000000001</v>
      </c>
    </row>
    <row r="6974" spans="1:8" x14ac:dyDescent="0.3">
      <c r="A6974" t="s">
        <v>229</v>
      </c>
      <c r="B6974" t="s">
        <v>706</v>
      </c>
      <c r="C6974">
        <v>166.1</v>
      </c>
      <c r="D6974">
        <v>167.4</v>
      </c>
      <c r="E6974">
        <v>166.1</v>
      </c>
      <c r="F6974">
        <v>167.4</v>
      </c>
      <c r="G6974">
        <v>11774</v>
      </c>
      <c r="H6974">
        <v>166.9667</v>
      </c>
    </row>
    <row r="6975" spans="1:8" x14ac:dyDescent="0.3">
      <c r="A6975" t="s">
        <v>229</v>
      </c>
      <c r="B6975" t="s">
        <v>265</v>
      </c>
      <c r="C6975">
        <v>167.4</v>
      </c>
      <c r="D6975">
        <v>168.2</v>
      </c>
      <c r="E6975">
        <v>167.4</v>
      </c>
      <c r="F6975">
        <v>168.2</v>
      </c>
      <c r="G6975">
        <v>9350</v>
      </c>
      <c r="H6975">
        <v>167.9333</v>
      </c>
    </row>
    <row r="6976" spans="1:8" x14ac:dyDescent="0.3">
      <c r="A6976" t="s">
        <v>229</v>
      </c>
      <c r="B6976" t="s">
        <v>707</v>
      </c>
      <c r="C6976">
        <v>168.2</v>
      </c>
      <c r="D6976">
        <v>168.2</v>
      </c>
      <c r="E6976">
        <v>166</v>
      </c>
      <c r="F6976">
        <v>166</v>
      </c>
      <c r="G6976">
        <v>10548</v>
      </c>
      <c r="H6976">
        <v>166.73330000000001</v>
      </c>
    </row>
    <row r="6977" spans="1:8" x14ac:dyDescent="0.3">
      <c r="A6977" t="s">
        <v>229</v>
      </c>
      <c r="B6977" t="s">
        <v>271</v>
      </c>
      <c r="C6977">
        <v>166</v>
      </c>
      <c r="D6977">
        <v>166</v>
      </c>
      <c r="E6977">
        <v>163</v>
      </c>
      <c r="F6977">
        <v>163.5</v>
      </c>
      <c r="G6977">
        <v>7395</v>
      </c>
      <c r="H6977">
        <v>164.16669999999999</v>
      </c>
    </row>
    <row r="6978" spans="1:8" x14ac:dyDescent="0.3">
      <c r="A6978" t="s">
        <v>229</v>
      </c>
      <c r="B6978" t="s">
        <v>708</v>
      </c>
      <c r="C6978">
        <v>163.5</v>
      </c>
      <c r="D6978">
        <v>166.3</v>
      </c>
      <c r="E6978">
        <v>163.5</v>
      </c>
      <c r="F6978">
        <v>166</v>
      </c>
      <c r="G6978">
        <v>5651</v>
      </c>
      <c r="H6978">
        <v>165.26669999999999</v>
      </c>
    </row>
    <row r="6979" spans="1:8" x14ac:dyDescent="0.3">
      <c r="A6979" t="s">
        <v>229</v>
      </c>
      <c r="B6979" t="s">
        <v>709</v>
      </c>
      <c r="C6979">
        <v>166</v>
      </c>
      <c r="D6979">
        <v>166</v>
      </c>
      <c r="E6979">
        <v>164</v>
      </c>
      <c r="F6979">
        <v>165</v>
      </c>
      <c r="G6979">
        <v>8460</v>
      </c>
      <c r="H6979">
        <v>165</v>
      </c>
    </row>
    <row r="6980" spans="1:8" x14ac:dyDescent="0.3">
      <c r="A6980" t="s">
        <v>229</v>
      </c>
      <c r="B6980" t="s">
        <v>283</v>
      </c>
      <c r="C6980">
        <v>165.3</v>
      </c>
      <c r="D6980">
        <v>165.3</v>
      </c>
      <c r="E6980">
        <v>165</v>
      </c>
      <c r="F6980">
        <v>165</v>
      </c>
      <c r="G6980">
        <v>4913</v>
      </c>
      <c r="H6980">
        <v>165.1</v>
      </c>
    </row>
    <row r="6981" spans="1:8" x14ac:dyDescent="0.3">
      <c r="A6981" t="s">
        <v>229</v>
      </c>
      <c r="B6981" t="s">
        <v>290</v>
      </c>
      <c r="C6981">
        <v>164.4</v>
      </c>
      <c r="D6981">
        <v>164.4</v>
      </c>
      <c r="E6981">
        <v>162</v>
      </c>
      <c r="F6981">
        <v>162</v>
      </c>
      <c r="G6981">
        <v>7576</v>
      </c>
      <c r="H6981">
        <v>162.80000000000001</v>
      </c>
    </row>
    <row r="6982" spans="1:8" x14ac:dyDescent="0.3">
      <c r="A6982" t="s">
        <v>229</v>
      </c>
      <c r="B6982" t="s">
        <v>710</v>
      </c>
      <c r="C6982">
        <v>161.80000000000001</v>
      </c>
      <c r="D6982">
        <v>161.80000000000001</v>
      </c>
      <c r="E6982">
        <v>160</v>
      </c>
      <c r="F6982">
        <v>160.19999999999999</v>
      </c>
      <c r="G6982">
        <v>5607</v>
      </c>
      <c r="H6982">
        <v>160.66669999999999</v>
      </c>
    </row>
    <row r="6983" spans="1:8" x14ac:dyDescent="0.3">
      <c r="A6983" t="s">
        <v>229</v>
      </c>
      <c r="B6983" t="s">
        <v>512</v>
      </c>
      <c r="C6983">
        <v>160.30000000000001</v>
      </c>
      <c r="D6983">
        <v>161</v>
      </c>
      <c r="E6983">
        <v>160.30000000000001</v>
      </c>
      <c r="F6983">
        <v>160.4</v>
      </c>
      <c r="G6983">
        <v>4192</v>
      </c>
      <c r="H6983">
        <v>160.5667</v>
      </c>
    </row>
    <row r="6984" spans="1:8" x14ac:dyDescent="0.3">
      <c r="A6984" t="s">
        <v>229</v>
      </c>
      <c r="B6984" t="s">
        <v>91</v>
      </c>
      <c r="C6984">
        <v>154.6</v>
      </c>
      <c r="D6984">
        <v>154.6</v>
      </c>
      <c r="E6984">
        <v>152.5</v>
      </c>
      <c r="F6984">
        <v>152.5</v>
      </c>
      <c r="G6984">
        <v>11423</v>
      </c>
      <c r="H6984">
        <v>153.19999999999999</v>
      </c>
    </row>
    <row r="6985" spans="1:8" x14ac:dyDescent="0.3">
      <c r="A6985" t="s">
        <v>229</v>
      </c>
      <c r="B6985" t="s">
        <v>93</v>
      </c>
      <c r="C6985">
        <v>151.9</v>
      </c>
      <c r="D6985">
        <v>151.9</v>
      </c>
      <c r="E6985">
        <v>150</v>
      </c>
      <c r="F6985">
        <v>150</v>
      </c>
      <c r="G6985">
        <v>6776</v>
      </c>
      <c r="H6985">
        <v>150.63329999999999</v>
      </c>
    </row>
    <row r="6986" spans="1:8" x14ac:dyDescent="0.3">
      <c r="A6986" t="s">
        <v>229</v>
      </c>
      <c r="B6986" t="s">
        <v>711</v>
      </c>
      <c r="C6986">
        <v>150</v>
      </c>
      <c r="D6986">
        <v>151.1</v>
      </c>
      <c r="E6986">
        <v>150</v>
      </c>
      <c r="F6986">
        <v>151</v>
      </c>
      <c r="G6986">
        <v>4669</v>
      </c>
      <c r="H6986">
        <v>150.69999999999999</v>
      </c>
    </row>
    <row r="6987" spans="1:8" x14ac:dyDescent="0.3">
      <c r="A6987" t="s">
        <v>229</v>
      </c>
      <c r="B6987" t="s">
        <v>712</v>
      </c>
      <c r="C6987">
        <v>158</v>
      </c>
      <c r="D6987">
        <v>158</v>
      </c>
      <c r="E6987">
        <v>152.4</v>
      </c>
      <c r="F6987">
        <v>152.4</v>
      </c>
      <c r="G6987">
        <v>11318</v>
      </c>
      <c r="H6987">
        <v>154.26669999999999</v>
      </c>
    </row>
    <row r="6988" spans="1:8" x14ac:dyDescent="0.3">
      <c r="A6988" t="s">
        <v>229</v>
      </c>
      <c r="B6988" t="s">
        <v>162</v>
      </c>
      <c r="C6988">
        <v>152</v>
      </c>
      <c r="D6988">
        <v>152</v>
      </c>
      <c r="E6988">
        <v>151.9</v>
      </c>
      <c r="F6988">
        <v>152</v>
      </c>
      <c r="G6988">
        <v>3109</v>
      </c>
      <c r="H6988">
        <v>151.9667</v>
      </c>
    </row>
    <row r="6989" spans="1:8" x14ac:dyDescent="0.3">
      <c r="A6989" t="s">
        <v>229</v>
      </c>
      <c r="B6989" t="s">
        <v>220</v>
      </c>
      <c r="C6989">
        <v>152</v>
      </c>
      <c r="D6989">
        <v>152</v>
      </c>
      <c r="E6989">
        <v>150.30000000000001</v>
      </c>
      <c r="F6989">
        <v>150.9</v>
      </c>
      <c r="G6989">
        <v>3921</v>
      </c>
      <c r="H6989">
        <v>151.0667</v>
      </c>
    </row>
    <row r="6990" spans="1:8" x14ac:dyDescent="0.3">
      <c r="A6990" t="s">
        <v>229</v>
      </c>
      <c r="B6990" t="s">
        <v>713</v>
      </c>
      <c r="C6990">
        <v>152.1</v>
      </c>
      <c r="D6990">
        <v>152.30000000000001</v>
      </c>
      <c r="E6990">
        <v>147</v>
      </c>
      <c r="F6990">
        <v>151.4</v>
      </c>
      <c r="G6990">
        <v>16940</v>
      </c>
      <c r="H6990">
        <v>150.23330000000001</v>
      </c>
    </row>
    <row r="6991" spans="1:8" x14ac:dyDescent="0.3">
      <c r="A6991" t="s">
        <v>229</v>
      </c>
      <c r="B6991" t="s">
        <v>714</v>
      </c>
      <c r="C6991">
        <v>152</v>
      </c>
      <c r="D6991">
        <v>152</v>
      </c>
      <c r="E6991">
        <v>150.5</v>
      </c>
      <c r="F6991">
        <v>150.5</v>
      </c>
      <c r="G6991">
        <v>6137</v>
      </c>
      <c r="H6991">
        <v>151</v>
      </c>
    </row>
    <row r="6992" spans="1:8" x14ac:dyDescent="0.3">
      <c r="A6992" t="s">
        <v>229</v>
      </c>
      <c r="B6992" t="s">
        <v>715</v>
      </c>
      <c r="C6992">
        <v>150.30000000000001</v>
      </c>
      <c r="D6992">
        <v>151.30000000000001</v>
      </c>
      <c r="E6992">
        <v>150</v>
      </c>
      <c r="F6992">
        <v>151.30000000000001</v>
      </c>
      <c r="G6992">
        <v>9994</v>
      </c>
      <c r="H6992">
        <v>150.86670000000001</v>
      </c>
    </row>
    <row r="6993" spans="1:8" x14ac:dyDescent="0.3">
      <c r="A6993" t="s">
        <v>229</v>
      </c>
      <c r="B6993" t="s">
        <v>235</v>
      </c>
      <c r="C6993">
        <v>150.5</v>
      </c>
      <c r="D6993">
        <v>150.5</v>
      </c>
      <c r="E6993">
        <v>149.30000000000001</v>
      </c>
      <c r="F6993">
        <v>149.30000000000001</v>
      </c>
      <c r="G6993">
        <v>4515</v>
      </c>
      <c r="H6993">
        <v>149.69999999999999</v>
      </c>
    </row>
    <row r="6994" spans="1:8" x14ac:dyDescent="0.3">
      <c r="A6994" t="s">
        <v>229</v>
      </c>
      <c r="B6994" t="s">
        <v>259</v>
      </c>
      <c r="C6994">
        <v>147.5</v>
      </c>
      <c r="D6994">
        <v>149.19999999999999</v>
      </c>
      <c r="E6994">
        <v>147.5</v>
      </c>
      <c r="F6994">
        <v>149.19999999999999</v>
      </c>
      <c r="G6994">
        <v>7470</v>
      </c>
      <c r="H6994">
        <v>148.63329999999999</v>
      </c>
    </row>
    <row r="6995" spans="1:8" x14ac:dyDescent="0.3">
      <c r="A6995" t="s">
        <v>229</v>
      </c>
      <c r="B6995" t="s">
        <v>716</v>
      </c>
      <c r="C6995">
        <v>148.80000000000001</v>
      </c>
      <c r="D6995">
        <v>153</v>
      </c>
      <c r="E6995">
        <v>148.80000000000001</v>
      </c>
      <c r="F6995">
        <v>153</v>
      </c>
      <c r="G6995">
        <v>5097</v>
      </c>
      <c r="H6995">
        <v>151.6</v>
      </c>
    </row>
    <row r="6996" spans="1:8" x14ac:dyDescent="0.3">
      <c r="A6996" t="s">
        <v>229</v>
      </c>
      <c r="B6996" t="s">
        <v>269</v>
      </c>
      <c r="C6996">
        <v>165.7</v>
      </c>
      <c r="D6996">
        <v>165.7</v>
      </c>
      <c r="E6996">
        <v>155</v>
      </c>
      <c r="F6996">
        <v>155.19999999999999</v>
      </c>
      <c r="G6996">
        <v>12337</v>
      </c>
      <c r="H6996">
        <v>158.63329999999999</v>
      </c>
    </row>
    <row r="6997" spans="1:8" x14ac:dyDescent="0.3">
      <c r="A6997" t="s">
        <v>229</v>
      </c>
      <c r="B6997" t="s">
        <v>282</v>
      </c>
      <c r="C6997">
        <v>154.1</v>
      </c>
      <c r="D6997">
        <v>154.19999999999999</v>
      </c>
      <c r="E6997">
        <v>154.1</v>
      </c>
      <c r="F6997">
        <v>154.19999999999999</v>
      </c>
      <c r="G6997">
        <v>1099</v>
      </c>
      <c r="H6997">
        <v>154.16669999999999</v>
      </c>
    </row>
    <row r="6998" spans="1:8" x14ac:dyDescent="0.3">
      <c r="A6998" t="s">
        <v>229</v>
      </c>
      <c r="B6998" t="s">
        <v>717</v>
      </c>
      <c r="C6998">
        <v>150.5</v>
      </c>
      <c r="D6998">
        <v>150.5</v>
      </c>
      <c r="E6998">
        <v>148.6</v>
      </c>
      <c r="F6998">
        <v>150</v>
      </c>
      <c r="G6998">
        <v>10489</v>
      </c>
      <c r="H6998">
        <v>149.69999999999999</v>
      </c>
    </row>
    <row r="6999" spans="1:8" x14ac:dyDescent="0.3">
      <c r="A6999" t="s">
        <v>229</v>
      </c>
      <c r="B6999" t="s">
        <v>285</v>
      </c>
      <c r="C6999">
        <v>150</v>
      </c>
      <c r="D6999">
        <v>150</v>
      </c>
      <c r="E6999">
        <v>149.6</v>
      </c>
      <c r="F6999">
        <v>149.6</v>
      </c>
      <c r="G6999">
        <v>6384</v>
      </c>
      <c r="H6999">
        <v>149.73330000000001</v>
      </c>
    </row>
    <row r="7000" spans="1:8" x14ac:dyDescent="0.3">
      <c r="A7000" t="s">
        <v>229</v>
      </c>
      <c r="B7000" t="s">
        <v>718</v>
      </c>
      <c r="C7000">
        <v>154</v>
      </c>
      <c r="D7000">
        <v>154</v>
      </c>
      <c r="E7000">
        <v>152.9</v>
      </c>
      <c r="F7000">
        <v>152.9</v>
      </c>
      <c r="G7000">
        <v>5620</v>
      </c>
      <c r="H7000">
        <v>153.26669999999999</v>
      </c>
    </row>
    <row r="7001" spans="1:8" x14ac:dyDescent="0.3">
      <c r="A7001" t="s">
        <v>229</v>
      </c>
      <c r="B7001" t="s">
        <v>291</v>
      </c>
      <c r="C7001">
        <v>155.30000000000001</v>
      </c>
      <c r="D7001">
        <v>155.30000000000001</v>
      </c>
      <c r="E7001">
        <v>151</v>
      </c>
      <c r="F7001">
        <v>151</v>
      </c>
      <c r="G7001">
        <v>9110</v>
      </c>
      <c r="H7001">
        <v>152.4333</v>
      </c>
    </row>
    <row r="7002" spans="1:8" x14ac:dyDescent="0.3">
      <c r="A7002" t="s">
        <v>229</v>
      </c>
      <c r="B7002" t="s">
        <v>295</v>
      </c>
      <c r="C7002">
        <v>155.1</v>
      </c>
      <c r="D7002">
        <v>155.1</v>
      </c>
      <c r="E7002">
        <v>150.69999999999999</v>
      </c>
      <c r="F7002">
        <v>150.69999999999999</v>
      </c>
      <c r="G7002">
        <v>7825</v>
      </c>
      <c r="H7002">
        <v>152.16669999999999</v>
      </c>
    </row>
    <row r="7003" spans="1:8" x14ac:dyDescent="0.3">
      <c r="A7003" t="s">
        <v>229</v>
      </c>
      <c r="B7003" t="s">
        <v>298</v>
      </c>
      <c r="C7003">
        <v>151</v>
      </c>
      <c r="D7003">
        <v>151</v>
      </c>
      <c r="E7003">
        <v>149</v>
      </c>
      <c r="F7003">
        <v>149.9</v>
      </c>
      <c r="G7003">
        <v>7360</v>
      </c>
      <c r="H7003">
        <v>149.9667</v>
      </c>
    </row>
    <row r="7004" spans="1:8" x14ac:dyDescent="0.3">
      <c r="A7004" t="s">
        <v>229</v>
      </c>
      <c r="B7004" t="s">
        <v>719</v>
      </c>
      <c r="C7004">
        <v>149.19999999999999</v>
      </c>
      <c r="D7004">
        <v>150</v>
      </c>
      <c r="E7004">
        <v>148</v>
      </c>
      <c r="F7004">
        <v>149.80000000000001</v>
      </c>
      <c r="G7004">
        <v>9451</v>
      </c>
      <c r="H7004">
        <v>149.26669999999999</v>
      </c>
    </row>
    <row r="7005" spans="1:8" x14ac:dyDescent="0.3">
      <c r="A7005" t="s">
        <v>229</v>
      </c>
      <c r="B7005" t="s">
        <v>720</v>
      </c>
      <c r="C7005">
        <v>150</v>
      </c>
      <c r="D7005">
        <v>151</v>
      </c>
      <c r="E7005">
        <v>150</v>
      </c>
      <c r="F7005">
        <v>151</v>
      </c>
      <c r="G7005">
        <v>16356</v>
      </c>
      <c r="H7005">
        <v>150.66669999999999</v>
      </c>
    </row>
    <row r="7006" spans="1:8" x14ac:dyDescent="0.3">
      <c r="A7006" t="s">
        <v>229</v>
      </c>
      <c r="B7006" t="s">
        <v>721</v>
      </c>
      <c r="C7006">
        <v>151</v>
      </c>
      <c r="D7006">
        <v>151</v>
      </c>
      <c r="E7006">
        <v>150</v>
      </c>
      <c r="F7006">
        <v>150</v>
      </c>
      <c r="G7006">
        <v>10922</v>
      </c>
      <c r="H7006">
        <v>150.33330000000001</v>
      </c>
    </row>
    <row r="7007" spans="1:8" x14ac:dyDescent="0.3">
      <c r="A7007" t="s">
        <v>229</v>
      </c>
      <c r="B7007" t="s">
        <v>96</v>
      </c>
      <c r="C7007">
        <v>149.80000000000001</v>
      </c>
      <c r="D7007">
        <v>149.80000000000001</v>
      </c>
      <c r="E7007">
        <v>148</v>
      </c>
      <c r="F7007">
        <v>148</v>
      </c>
      <c r="G7007">
        <v>12787</v>
      </c>
      <c r="H7007">
        <v>148.6</v>
      </c>
    </row>
    <row r="7008" spans="1:8" x14ac:dyDescent="0.3">
      <c r="A7008" t="s">
        <v>229</v>
      </c>
      <c r="B7008" t="s">
        <v>722</v>
      </c>
      <c r="C7008">
        <v>146.5</v>
      </c>
      <c r="D7008">
        <v>148</v>
      </c>
      <c r="E7008">
        <v>146.5</v>
      </c>
      <c r="F7008">
        <v>148</v>
      </c>
      <c r="G7008">
        <v>12316</v>
      </c>
      <c r="H7008">
        <v>147.5</v>
      </c>
    </row>
    <row r="7009" spans="1:8" x14ac:dyDescent="0.3">
      <c r="A7009" t="s">
        <v>229</v>
      </c>
      <c r="B7009" t="s">
        <v>164</v>
      </c>
      <c r="C7009">
        <v>147.1</v>
      </c>
      <c r="D7009">
        <v>148</v>
      </c>
      <c r="E7009">
        <v>145.5</v>
      </c>
      <c r="F7009">
        <v>146.69999999999999</v>
      </c>
      <c r="G7009">
        <v>11485</v>
      </c>
      <c r="H7009">
        <v>146.73330000000001</v>
      </c>
    </row>
    <row r="7010" spans="1:8" x14ac:dyDescent="0.3">
      <c r="A7010" t="s">
        <v>229</v>
      </c>
      <c r="B7010" t="s">
        <v>723</v>
      </c>
      <c r="C7010">
        <v>147.6</v>
      </c>
      <c r="D7010">
        <v>147.6</v>
      </c>
      <c r="E7010">
        <v>147</v>
      </c>
      <c r="F7010">
        <v>147</v>
      </c>
      <c r="G7010">
        <v>10511</v>
      </c>
      <c r="H7010">
        <v>147.19999999999999</v>
      </c>
    </row>
    <row r="7011" spans="1:8" x14ac:dyDescent="0.3">
      <c r="A7011" t="s">
        <v>229</v>
      </c>
      <c r="B7011" t="s">
        <v>724</v>
      </c>
      <c r="C7011">
        <v>146.19999999999999</v>
      </c>
      <c r="D7011">
        <v>146.19999999999999</v>
      </c>
      <c r="E7011">
        <v>140</v>
      </c>
      <c r="F7011">
        <v>140.1</v>
      </c>
      <c r="G7011">
        <v>18221</v>
      </c>
      <c r="H7011">
        <v>142.1</v>
      </c>
    </row>
    <row r="7012" spans="1:8" x14ac:dyDescent="0.3">
      <c r="A7012" t="s">
        <v>229</v>
      </c>
      <c r="B7012" t="s">
        <v>725</v>
      </c>
      <c r="C7012">
        <v>143.9</v>
      </c>
      <c r="D7012">
        <v>144.80000000000001</v>
      </c>
      <c r="E7012">
        <v>143.9</v>
      </c>
      <c r="F7012">
        <v>144.80000000000001</v>
      </c>
      <c r="G7012">
        <v>11008</v>
      </c>
      <c r="H7012">
        <v>144.5</v>
      </c>
    </row>
    <row r="7013" spans="1:8" x14ac:dyDescent="0.3">
      <c r="A7013" t="s">
        <v>229</v>
      </c>
      <c r="B7013" t="s">
        <v>242</v>
      </c>
      <c r="C7013">
        <v>144.69999999999999</v>
      </c>
      <c r="D7013">
        <v>144.69999999999999</v>
      </c>
      <c r="E7013">
        <v>144.69999999999999</v>
      </c>
      <c r="F7013">
        <v>144.69999999999999</v>
      </c>
      <c r="G7013">
        <v>11322</v>
      </c>
      <c r="H7013">
        <v>144.69999999999999</v>
      </c>
    </row>
    <row r="7014" spans="1:8" x14ac:dyDescent="0.3">
      <c r="A7014" t="s">
        <v>229</v>
      </c>
      <c r="B7014" t="s">
        <v>726</v>
      </c>
      <c r="C7014">
        <v>149.9</v>
      </c>
      <c r="D7014">
        <v>149.9</v>
      </c>
      <c r="E7014">
        <v>149</v>
      </c>
      <c r="F7014">
        <v>149</v>
      </c>
      <c r="G7014">
        <v>7221</v>
      </c>
      <c r="H7014">
        <v>149.30000000000001</v>
      </c>
    </row>
    <row r="7015" spans="1:8" x14ac:dyDescent="0.3">
      <c r="A7015" t="s">
        <v>229</v>
      </c>
      <c r="B7015" t="s">
        <v>727</v>
      </c>
      <c r="C7015">
        <v>149</v>
      </c>
      <c r="D7015">
        <v>149</v>
      </c>
      <c r="E7015">
        <v>147.9</v>
      </c>
      <c r="F7015">
        <v>147.9</v>
      </c>
      <c r="G7015">
        <v>12459</v>
      </c>
      <c r="H7015">
        <v>148.26669999999999</v>
      </c>
    </row>
    <row r="7016" spans="1:8" x14ac:dyDescent="0.3">
      <c r="A7016" t="s">
        <v>229</v>
      </c>
      <c r="B7016" t="s">
        <v>728</v>
      </c>
      <c r="C7016">
        <v>147</v>
      </c>
      <c r="D7016">
        <v>148</v>
      </c>
      <c r="E7016">
        <v>147</v>
      </c>
      <c r="F7016">
        <v>148</v>
      </c>
      <c r="G7016">
        <v>10699</v>
      </c>
      <c r="H7016">
        <v>147.66669999999999</v>
      </c>
    </row>
    <row r="7017" spans="1:8" x14ac:dyDescent="0.3">
      <c r="A7017" t="s">
        <v>229</v>
      </c>
      <c r="B7017" t="s">
        <v>729</v>
      </c>
      <c r="C7017">
        <v>148</v>
      </c>
      <c r="D7017">
        <v>150.1</v>
      </c>
      <c r="E7017">
        <v>148</v>
      </c>
      <c r="F7017">
        <v>150.1</v>
      </c>
      <c r="G7017">
        <v>10152</v>
      </c>
      <c r="H7017">
        <v>149.4</v>
      </c>
    </row>
    <row r="7018" spans="1:8" x14ac:dyDescent="0.3">
      <c r="A7018" t="s">
        <v>229</v>
      </c>
      <c r="B7018" t="s">
        <v>730</v>
      </c>
      <c r="C7018">
        <v>150.80000000000001</v>
      </c>
      <c r="D7018">
        <v>151.9</v>
      </c>
      <c r="E7018">
        <v>150.80000000000001</v>
      </c>
      <c r="F7018">
        <v>151.9</v>
      </c>
      <c r="G7018">
        <v>19542</v>
      </c>
      <c r="H7018">
        <v>151.5333</v>
      </c>
    </row>
    <row r="7019" spans="1:8" x14ac:dyDescent="0.3">
      <c r="A7019" t="s">
        <v>229</v>
      </c>
      <c r="B7019" t="s">
        <v>731</v>
      </c>
      <c r="C7019">
        <v>152.5</v>
      </c>
      <c r="D7019">
        <v>152.6</v>
      </c>
      <c r="E7019">
        <v>151.1</v>
      </c>
      <c r="F7019">
        <v>151.1</v>
      </c>
      <c r="G7019">
        <v>10364</v>
      </c>
      <c r="H7019">
        <v>151.6</v>
      </c>
    </row>
    <row r="7020" spans="1:8" x14ac:dyDescent="0.3">
      <c r="A7020" t="s">
        <v>229</v>
      </c>
      <c r="B7020" t="s">
        <v>732</v>
      </c>
      <c r="C7020">
        <v>150.5</v>
      </c>
      <c r="D7020">
        <v>150.5</v>
      </c>
      <c r="E7020">
        <v>147.5</v>
      </c>
      <c r="F7020">
        <v>149</v>
      </c>
      <c r="G7020">
        <v>6684</v>
      </c>
      <c r="H7020">
        <v>149</v>
      </c>
    </row>
    <row r="7021" spans="1:8" x14ac:dyDescent="0.3">
      <c r="A7021" t="s">
        <v>229</v>
      </c>
      <c r="B7021" t="s">
        <v>733</v>
      </c>
      <c r="C7021">
        <v>149</v>
      </c>
      <c r="D7021">
        <v>149</v>
      </c>
      <c r="E7021">
        <v>147.1</v>
      </c>
      <c r="F7021">
        <v>147.1</v>
      </c>
      <c r="G7021">
        <v>7542</v>
      </c>
      <c r="H7021">
        <v>147.73330000000001</v>
      </c>
    </row>
    <row r="7022" spans="1:8" x14ac:dyDescent="0.3">
      <c r="A7022" t="s">
        <v>229</v>
      </c>
      <c r="B7022" t="s">
        <v>734</v>
      </c>
      <c r="C7022">
        <v>148.5</v>
      </c>
      <c r="D7022">
        <v>148.5</v>
      </c>
      <c r="E7022">
        <v>146.4</v>
      </c>
      <c r="F7022">
        <v>148.1</v>
      </c>
      <c r="G7022">
        <v>7262</v>
      </c>
      <c r="H7022">
        <v>147.66669999999999</v>
      </c>
    </row>
    <row r="7023" spans="1:8" x14ac:dyDescent="0.3">
      <c r="A7023" t="s">
        <v>229</v>
      </c>
      <c r="B7023" t="s">
        <v>735</v>
      </c>
      <c r="C7023">
        <v>148.9</v>
      </c>
      <c r="D7023">
        <v>148.9</v>
      </c>
      <c r="E7023">
        <v>146.30000000000001</v>
      </c>
      <c r="F7023">
        <v>148.6</v>
      </c>
      <c r="G7023">
        <v>7531</v>
      </c>
      <c r="H7023">
        <v>147.9333</v>
      </c>
    </row>
    <row r="7024" spans="1:8" x14ac:dyDescent="0.3">
      <c r="A7024" t="s">
        <v>254</v>
      </c>
      <c r="B7024" t="s">
        <v>696</v>
      </c>
      <c r="C7024">
        <v>9.3000000000000007</v>
      </c>
      <c r="D7024">
        <v>10.16</v>
      </c>
      <c r="E7024">
        <v>9.2899999999999991</v>
      </c>
      <c r="F7024">
        <v>10.15</v>
      </c>
      <c r="G7024">
        <v>51198070</v>
      </c>
      <c r="H7024">
        <v>9.8666999999999998</v>
      </c>
    </row>
    <row r="7025" spans="1:8" x14ac:dyDescent="0.3">
      <c r="A7025" t="s">
        <v>254</v>
      </c>
      <c r="B7025" t="s">
        <v>697</v>
      </c>
      <c r="C7025">
        <v>10.19</v>
      </c>
      <c r="D7025">
        <v>10.76</v>
      </c>
      <c r="E7025">
        <v>10.01</v>
      </c>
      <c r="F7025">
        <v>10.4</v>
      </c>
      <c r="G7025">
        <v>50483570</v>
      </c>
      <c r="H7025">
        <v>10.39</v>
      </c>
    </row>
    <row r="7026" spans="1:8" x14ac:dyDescent="0.3">
      <c r="A7026" t="s">
        <v>254</v>
      </c>
      <c r="B7026" t="s">
        <v>698</v>
      </c>
      <c r="C7026">
        <v>10.42</v>
      </c>
      <c r="D7026">
        <v>10.94</v>
      </c>
      <c r="E7026">
        <v>10.16</v>
      </c>
      <c r="F7026">
        <v>10.199999999999999</v>
      </c>
      <c r="G7026">
        <v>43729380</v>
      </c>
      <c r="H7026">
        <v>10.433299999999999</v>
      </c>
    </row>
    <row r="7027" spans="1:8" x14ac:dyDescent="0.3">
      <c r="A7027" t="s">
        <v>254</v>
      </c>
      <c r="B7027" t="s">
        <v>699</v>
      </c>
      <c r="C7027">
        <v>10.24</v>
      </c>
      <c r="D7027">
        <v>10.56</v>
      </c>
      <c r="E7027">
        <v>10.210000000000001</v>
      </c>
      <c r="F7027">
        <v>10.49</v>
      </c>
      <c r="G7027">
        <v>30218240</v>
      </c>
      <c r="H7027">
        <v>10.42</v>
      </c>
    </row>
    <row r="7028" spans="1:8" x14ac:dyDescent="0.3">
      <c r="A7028" t="s">
        <v>254</v>
      </c>
      <c r="B7028" t="s">
        <v>700</v>
      </c>
      <c r="C7028">
        <v>10.52</v>
      </c>
      <c r="D7028">
        <v>10.58</v>
      </c>
      <c r="E7028">
        <v>9.83</v>
      </c>
      <c r="F7028">
        <v>9.92</v>
      </c>
      <c r="G7028">
        <v>31330070</v>
      </c>
      <c r="H7028">
        <v>10.11</v>
      </c>
    </row>
    <row r="7029" spans="1:8" x14ac:dyDescent="0.3">
      <c r="A7029" t="s">
        <v>254</v>
      </c>
      <c r="B7029" t="s">
        <v>77</v>
      </c>
      <c r="C7029">
        <v>9.86</v>
      </c>
      <c r="D7029">
        <v>9.9</v>
      </c>
      <c r="E7029">
        <v>9.64</v>
      </c>
      <c r="F7029">
        <v>9.74</v>
      </c>
      <c r="G7029">
        <v>13267970</v>
      </c>
      <c r="H7029">
        <v>9.76</v>
      </c>
    </row>
    <row r="7030" spans="1:8" x14ac:dyDescent="0.3">
      <c r="A7030" t="s">
        <v>254</v>
      </c>
      <c r="B7030" t="s">
        <v>701</v>
      </c>
      <c r="C7030">
        <v>9.75</v>
      </c>
      <c r="D7030">
        <v>9.99</v>
      </c>
      <c r="E7030">
        <v>9.69</v>
      </c>
      <c r="F7030">
        <v>9.76</v>
      </c>
      <c r="G7030">
        <v>16591680</v>
      </c>
      <c r="H7030">
        <v>9.8132999999999999</v>
      </c>
    </row>
    <row r="7031" spans="1:8" x14ac:dyDescent="0.3">
      <c r="A7031" t="s">
        <v>254</v>
      </c>
      <c r="B7031" t="s">
        <v>702</v>
      </c>
      <c r="C7031">
        <v>9.8000000000000007</v>
      </c>
      <c r="D7031">
        <v>10.24</v>
      </c>
      <c r="E7031">
        <v>9.6999999999999993</v>
      </c>
      <c r="F7031">
        <v>10.01</v>
      </c>
      <c r="G7031">
        <v>25072130</v>
      </c>
      <c r="H7031">
        <v>9.9832999999999998</v>
      </c>
    </row>
    <row r="7032" spans="1:8" x14ac:dyDescent="0.3">
      <c r="A7032" t="s">
        <v>254</v>
      </c>
      <c r="B7032" t="s">
        <v>139</v>
      </c>
      <c r="C7032">
        <v>10.01</v>
      </c>
      <c r="D7032">
        <v>10.02</v>
      </c>
      <c r="E7032">
        <v>9.6</v>
      </c>
      <c r="F7032">
        <v>9.67</v>
      </c>
      <c r="G7032">
        <v>16629050</v>
      </c>
      <c r="H7032">
        <v>9.7632999999999992</v>
      </c>
    </row>
    <row r="7033" spans="1:8" x14ac:dyDescent="0.3">
      <c r="A7033" t="s">
        <v>254</v>
      </c>
      <c r="B7033" t="s">
        <v>156</v>
      </c>
      <c r="C7033">
        <v>9.7200000000000006</v>
      </c>
      <c r="D7033">
        <v>9.73</v>
      </c>
      <c r="E7033">
        <v>9.33</v>
      </c>
      <c r="F7033">
        <v>9.42</v>
      </c>
      <c r="G7033">
        <v>13574690</v>
      </c>
      <c r="H7033">
        <v>9.4932999999999996</v>
      </c>
    </row>
    <row r="7034" spans="1:8" x14ac:dyDescent="0.3">
      <c r="A7034" t="s">
        <v>254</v>
      </c>
      <c r="B7034" t="s">
        <v>703</v>
      </c>
      <c r="C7034">
        <v>9.48</v>
      </c>
      <c r="D7034">
        <v>9.66</v>
      </c>
      <c r="E7034">
        <v>9.4600000000000009</v>
      </c>
      <c r="F7034">
        <v>9.5299999999999994</v>
      </c>
      <c r="G7034">
        <v>10956170</v>
      </c>
      <c r="H7034">
        <v>9.5500000000000007</v>
      </c>
    </row>
    <row r="7035" spans="1:8" x14ac:dyDescent="0.3">
      <c r="A7035" t="s">
        <v>254</v>
      </c>
      <c r="B7035" t="s">
        <v>223</v>
      </c>
      <c r="C7035">
        <v>9.5299999999999994</v>
      </c>
      <c r="D7035">
        <v>9.77</v>
      </c>
      <c r="E7035">
        <v>9.51</v>
      </c>
      <c r="F7035">
        <v>9.61</v>
      </c>
      <c r="G7035">
        <v>14014130</v>
      </c>
      <c r="H7035">
        <v>9.6300000000000008</v>
      </c>
    </row>
    <row r="7036" spans="1:8" x14ac:dyDescent="0.3">
      <c r="A7036" t="s">
        <v>254</v>
      </c>
      <c r="B7036" t="s">
        <v>228</v>
      </c>
      <c r="C7036">
        <v>9.61</v>
      </c>
      <c r="D7036">
        <v>9.67</v>
      </c>
      <c r="E7036">
        <v>8.65</v>
      </c>
      <c r="F7036">
        <v>9.51</v>
      </c>
      <c r="G7036">
        <v>118908500</v>
      </c>
      <c r="H7036">
        <v>9.2766999999999999</v>
      </c>
    </row>
    <row r="7037" spans="1:8" x14ac:dyDescent="0.3">
      <c r="A7037" t="s">
        <v>254</v>
      </c>
      <c r="B7037" t="s">
        <v>704</v>
      </c>
      <c r="C7037">
        <v>9.5</v>
      </c>
      <c r="D7037">
        <v>9.7200000000000006</v>
      </c>
      <c r="E7037">
        <v>9.25</v>
      </c>
      <c r="F7037">
        <v>9.51</v>
      </c>
      <c r="G7037">
        <v>31673060</v>
      </c>
      <c r="H7037">
        <v>9.4932999999999996</v>
      </c>
    </row>
    <row r="7038" spans="1:8" x14ac:dyDescent="0.3">
      <c r="A7038" t="s">
        <v>254</v>
      </c>
      <c r="B7038" t="s">
        <v>705</v>
      </c>
      <c r="C7038">
        <v>9.51</v>
      </c>
      <c r="D7038">
        <v>9.51</v>
      </c>
      <c r="E7038">
        <v>9.34</v>
      </c>
      <c r="F7038">
        <v>9.42</v>
      </c>
      <c r="G7038">
        <v>20813760</v>
      </c>
      <c r="H7038">
        <v>9.4232999999999993</v>
      </c>
    </row>
    <row r="7039" spans="1:8" x14ac:dyDescent="0.3">
      <c r="A7039" t="s">
        <v>254</v>
      </c>
      <c r="B7039" t="s">
        <v>706</v>
      </c>
      <c r="C7039">
        <v>9.42</v>
      </c>
      <c r="D7039">
        <v>9.49</v>
      </c>
      <c r="E7039">
        <v>9.4</v>
      </c>
      <c r="F7039">
        <v>9.43</v>
      </c>
      <c r="G7039">
        <v>14263280</v>
      </c>
      <c r="H7039">
        <v>9.44</v>
      </c>
    </row>
    <row r="7040" spans="1:8" x14ac:dyDescent="0.3">
      <c r="A7040" t="s">
        <v>254</v>
      </c>
      <c r="B7040" t="s">
        <v>265</v>
      </c>
      <c r="C7040">
        <v>9.42</v>
      </c>
      <c r="D7040">
        <v>9.73</v>
      </c>
      <c r="E7040">
        <v>9.34</v>
      </c>
      <c r="F7040">
        <v>9.69</v>
      </c>
      <c r="G7040">
        <v>19419270</v>
      </c>
      <c r="H7040">
        <v>9.5867000000000004</v>
      </c>
    </row>
    <row r="7041" spans="1:8" x14ac:dyDescent="0.3">
      <c r="A7041" t="s">
        <v>254</v>
      </c>
      <c r="B7041" t="s">
        <v>707</v>
      </c>
      <c r="C7041">
        <v>9.6999999999999993</v>
      </c>
      <c r="D7041">
        <v>10.3</v>
      </c>
      <c r="E7041">
        <v>9.6199999999999992</v>
      </c>
      <c r="F7041">
        <v>9.92</v>
      </c>
      <c r="G7041">
        <v>46253280</v>
      </c>
      <c r="H7041">
        <v>9.9466999999999999</v>
      </c>
    </row>
    <row r="7042" spans="1:8" x14ac:dyDescent="0.3">
      <c r="A7042" t="s">
        <v>254</v>
      </c>
      <c r="B7042" t="s">
        <v>271</v>
      </c>
      <c r="C7042">
        <v>9.93</v>
      </c>
      <c r="D7042">
        <v>10.91</v>
      </c>
      <c r="E7042">
        <v>9.93</v>
      </c>
      <c r="F7042">
        <v>10.3</v>
      </c>
      <c r="G7042">
        <v>73031620</v>
      </c>
      <c r="H7042">
        <v>10.38</v>
      </c>
    </row>
    <row r="7043" spans="1:8" x14ac:dyDescent="0.3">
      <c r="A7043" t="s">
        <v>254</v>
      </c>
      <c r="B7043" t="s">
        <v>708</v>
      </c>
      <c r="C7043">
        <v>10.3</v>
      </c>
      <c r="D7043">
        <v>10.33</v>
      </c>
      <c r="E7043">
        <v>9.89</v>
      </c>
      <c r="F7043">
        <v>10.01</v>
      </c>
      <c r="G7043">
        <v>30393030</v>
      </c>
      <c r="H7043">
        <v>10.076700000000001</v>
      </c>
    </row>
    <row r="7044" spans="1:8" x14ac:dyDescent="0.3">
      <c r="A7044" t="s">
        <v>254</v>
      </c>
      <c r="B7044" t="s">
        <v>709</v>
      </c>
      <c r="C7044">
        <v>10.029999999999999</v>
      </c>
      <c r="D7044">
        <v>10.3</v>
      </c>
      <c r="E7044">
        <v>9.9499999999999993</v>
      </c>
      <c r="F7044">
        <v>9.99</v>
      </c>
      <c r="G7044">
        <v>20652580</v>
      </c>
      <c r="H7044">
        <v>10.08</v>
      </c>
    </row>
    <row r="7045" spans="1:8" x14ac:dyDescent="0.3">
      <c r="A7045" t="s">
        <v>254</v>
      </c>
      <c r="B7045" t="s">
        <v>283</v>
      </c>
      <c r="C7045">
        <v>9.99</v>
      </c>
      <c r="D7045">
        <v>10.039999999999999</v>
      </c>
      <c r="E7045">
        <v>9.7899999999999991</v>
      </c>
      <c r="F7045">
        <v>9.82</v>
      </c>
      <c r="G7045">
        <v>12332770</v>
      </c>
      <c r="H7045">
        <v>9.8833000000000002</v>
      </c>
    </row>
    <row r="7046" spans="1:8" x14ac:dyDescent="0.3">
      <c r="A7046" t="s">
        <v>254</v>
      </c>
      <c r="B7046" t="s">
        <v>290</v>
      </c>
      <c r="C7046">
        <v>9.82</v>
      </c>
      <c r="D7046">
        <v>9.8800000000000008</v>
      </c>
      <c r="E7046">
        <v>9.43</v>
      </c>
      <c r="F7046">
        <v>9.56</v>
      </c>
      <c r="G7046">
        <v>12925580</v>
      </c>
      <c r="H7046">
        <v>9.6233000000000004</v>
      </c>
    </row>
    <row r="7047" spans="1:8" x14ac:dyDescent="0.3">
      <c r="A7047" t="s">
        <v>254</v>
      </c>
      <c r="B7047" t="s">
        <v>710</v>
      </c>
      <c r="C7047">
        <v>9.56</v>
      </c>
      <c r="D7047">
        <v>10.08</v>
      </c>
      <c r="E7047">
        <v>9.56</v>
      </c>
      <c r="F7047">
        <v>9.9</v>
      </c>
      <c r="G7047">
        <v>19634190</v>
      </c>
      <c r="H7047">
        <v>9.8467000000000002</v>
      </c>
    </row>
    <row r="7048" spans="1:8" x14ac:dyDescent="0.3">
      <c r="A7048" t="s">
        <v>254</v>
      </c>
      <c r="B7048" t="s">
        <v>512</v>
      </c>
      <c r="C7048">
        <v>9.9</v>
      </c>
      <c r="D7048">
        <v>10.06</v>
      </c>
      <c r="E7048">
        <v>9.7100000000000009</v>
      </c>
      <c r="F7048">
        <v>10.02</v>
      </c>
      <c r="G7048">
        <v>15843700</v>
      </c>
      <c r="H7048">
        <v>9.93</v>
      </c>
    </row>
    <row r="7049" spans="1:8" x14ac:dyDescent="0.3">
      <c r="A7049" t="s">
        <v>254</v>
      </c>
      <c r="B7049" t="s">
        <v>91</v>
      </c>
      <c r="C7049">
        <v>9.34</v>
      </c>
      <c r="D7049">
        <v>10.08</v>
      </c>
      <c r="E7049">
        <v>9.34</v>
      </c>
      <c r="F7049">
        <v>9.68</v>
      </c>
      <c r="G7049">
        <v>26489650</v>
      </c>
      <c r="H7049">
        <v>9.6999999999999993</v>
      </c>
    </row>
    <row r="7050" spans="1:8" x14ac:dyDescent="0.3">
      <c r="A7050" t="s">
        <v>254</v>
      </c>
      <c r="B7050" t="s">
        <v>93</v>
      </c>
      <c r="C7050">
        <v>9.74</v>
      </c>
      <c r="D7050">
        <v>9.7799999999999994</v>
      </c>
      <c r="E7050">
        <v>9.4</v>
      </c>
      <c r="F7050">
        <v>9.4499999999999993</v>
      </c>
      <c r="G7050">
        <v>16633480</v>
      </c>
      <c r="H7050">
        <v>9.5433000000000003</v>
      </c>
    </row>
    <row r="7051" spans="1:8" x14ac:dyDescent="0.3">
      <c r="A7051" t="s">
        <v>254</v>
      </c>
      <c r="B7051" t="s">
        <v>711</v>
      </c>
      <c r="C7051">
        <v>9.5299999999999994</v>
      </c>
      <c r="D7051">
        <v>9.61</v>
      </c>
      <c r="E7051">
        <v>9.31</v>
      </c>
      <c r="F7051">
        <v>9.35</v>
      </c>
      <c r="G7051">
        <v>14194250</v>
      </c>
      <c r="H7051">
        <v>9.4232999999999993</v>
      </c>
    </row>
    <row r="7052" spans="1:8" x14ac:dyDescent="0.3">
      <c r="A7052" t="s">
        <v>254</v>
      </c>
      <c r="B7052" t="s">
        <v>712</v>
      </c>
      <c r="C7052">
        <v>9.3699999999999992</v>
      </c>
      <c r="D7052">
        <v>9.5500000000000007</v>
      </c>
      <c r="E7052">
        <v>9.3699999999999992</v>
      </c>
      <c r="F7052">
        <v>9.4499999999999993</v>
      </c>
      <c r="G7052">
        <v>10843180</v>
      </c>
      <c r="H7052">
        <v>9.4566999999999997</v>
      </c>
    </row>
    <row r="7053" spans="1:8" x14ac:dyDescent="0.3">
      <c r="A7053" t="s">
        <v>254</v>
      </c>
      <c r="B7053" t="s">
        <v>162</v>
      </c>
      <c r="C7053">
        <v>9.4499999999999993</v>
      </c>
      <c r="D7053">
        <v>9.5299999999999994</v>
      </c>
      <c r="E7053">
        <v>9.1999999999999993</v>
      </c>
      <c r="F7053">
        <v>9.2100000000000009</v>
      </c>
      <c r="G7053">
        <v>9023807</v>
      </c>
      <c r="H7053">
        <v>9.3132999999999999</v>
      </c>
    </row>
    <row r="7054" spans="1:8" x14ac:dyDescent="0.3">
      <c r="A7054" t="s">
        <v>254</v>
      </c>
      <c r="B7054" t="s">
        <v>220</v>
      </c>
      <c r="C7054">
        <v>9.16</v>
      </c>
      <c r="D7054">
        <v>9.16</v>
      </c>
      <c r="E7054">
        <v>8.8000000000000007</v>
      </c>
      <c r="F7054">
        <v>8.94</v>
      </c>
      <c r="G7054">
        <v>13972370</v>
      </c>
      <c r="H7054">
        <v>8.9666999999999994</v>
      </c>
    </row>
    <row r="7055" spans="1:8" x14ac:dyDescent="0.3">
      <c r="A7055" t="s">
        <v>254</v>
      </c>
      <c r="B7055" t="s">
        <v>713</v>
      </c>
      <c r="C7055">
        <v>9.0299999999999994</v>
      </c>
      <c r="D7055">
        <v>9.27</v>
      </c>
      <c r="E7055">
        <v>9.0299999999999994</v>
      </c>
      <c r="F7055">
        <v>9.2200000000000006</v>
      </c>
      <c r="G7055">
        <v>17912120</v>
      </c>
      <c r="H7055">
        <v>9.1732999999999993</v>
      </c>
    </row>
    <row r="7056" spans="1:8" x14ac:dyDescent="0.3">
      <c r="A7056" t="s">
        <v>254</v>
      </c>
      <c r="B7056" t="s">
        <v>714</v>
      </c>
      <c r="C7056">
        <v>9.2200000000000006</v>
      </c>
      <c r="D7056">
        <v>9.24</v>
      </c>
      <c r="E7056">
        <v>9.07</v>
      </c>
      <c r="F7056">
        <v>9.15</v>
      </c>
      <c r="G7056">
        <v>8576607</v>
      </c>
      <c r="H7056">
        <v>9.1532999999999998</v>
      </c>
    </row>
    <row r="7057" spans="1:8" x14ac:dyDescent="0.3">
      <c r="A7057" t="s">
        <v>254</v>
      </c>
      <c r="B7057" t="s">
        <v>715</v>
      </c>
      <c r="C7057">
        <v>9.16</v>
      </c>
      <c r="D7057">
        <v>9.3800000000000008</v>
      </c>
      <c r="E7057">
        <v>9</v>
      </c>
      <c r="F7057">
        <v>9.27</v>
      </c>
      <c r="G7057">
        <v>14608220</v>
      </c>
      <c r="H7057">
        <v>9.2166999999999994</v>
      </c>
    </row>
    <row r="7058" spans="1:8" x14ac:dyDescent="0.3">
      <c r="A7058" t="s">
        <v>254</v>
      </c>
      <c r="B7058" t="s">
        <v>235</v>
      </c>
      <c r="C7058">
        <v>9.3000000000000007</v>
      </c>
      <c r="D7058">
        <v>9.3000000000000007</v>
      </c>
      <c r="E7058">
        <v>9.0399999999999991</v>
      </c>
      <c r="F7058">
        <v>9.19</v>
      </c>
      <c r="G7058">
        <v>13617550</v>
      </c>
      <c r="H7058">
        <v>9.1767000000000003</v>
      </c>
    </row>
    <row r="7059" spans="1:8" x14ac:dyDescent="0.3">
      <c r="A7059" t="s">
        <v>254</v>
      </c>
      <c r="B7059" t="s">
        <v>259</v>
      </c>
      <c r="C7059">
        <v>9.1999999999999993</v>
      </c>
      <c r="D7059">
        <v>9.24</v>
      </c>
      <c r="E7059">
        <v>8.8699999999999992</v>
      </c>
      <c r="F7059">
        <v>8.8699999999999992</v>
      </c>
      <c r="G7059">
        <v>11914930</v>
      </c>
      <c r="H7059">
        <v>8.9932999999999996</v>
      </c>
    </row>
    <row r="7060" spans="1:8" x14ac:dyDescent="0.3">
      <c r="A7060" t="s">
        <v>254</v>
      </c>
      <c r="B7060" t="s">
        <v>716</v>
      </c>
      <c r="C7060">
        <v>8.93</v>
      </c>
      <c r="D7060">
        <v>9.02</v>
      </c>
      <c r="E7060">
        <v>8.6999999999999993</v>
      </c>
      <c r="F7060">
        <v>8.7100000000000009</v>
      </c>
      <c r="G7060">
        <v>20924380</v>
      </c>
      <c r="H7060">
        <v>8.81</v>
      </c>
    </row>
    <row r="7061" spans="1:8" x14ac:dyDescent="0.3">
      <c r="A7061" t="s">
        <v>254</v>
      </c>
      <c r="B7061" t="s">
        <v>269</v>
      </c>
      <c r="C7061">
        <v>8.74</v>
      </c>
      <c r="D7061">
        <v>8.84</v>
      </c>
      <c r="E7061">
        <v>8.64</v>
      </c>
      <c r="F7061">
        <v>8.7200000000000006</v>
      </c>
      <c r="G7061">
        <v>13016580</v>
      </c>
      <c r="H7061">
        <v>8.7332999999999998</v>
      </c>
    </row>
    <row r="7062" spans="1:8" x14ac:dyDescent="0.3">
      <c r="A7062" t="s">
        <v>254</v>
      </c>
      <c r="B7062" t="s">
        <v>282</v>
      </c>
      <c r="C7062">
        <v>8.7100000000000009</v>
      </c>
      <c r="D7062">
        <v>8.7100000000000009</v>
      </c>
      <c r="E7062">
        <v>8.5500000000000007</v>
      </c>
      <c r="F7062">
        <v>8.59</v>
      </c>
      <c r="G7062">
        <v>6764953</v>
      </c>
      <c r="H7062">
        <v>8.6166999999999998</v>
      </c>
    </row>
    <row r="7063" spans="1:8" x14ac:dyDescent="0.3">
      <c r="A7063" t="s">
        <v>254</v>
      </c>
      <c r="B7063" t="s">
        <v>717</v>
      </c>
      <c r="C7063">
        <v>8.59</v>
      </c>
      <c r="D7063">
        <v>8.7799999999999994</v>
      </c>
      <c r="E7063">
        <v>8.1300000000000008</v>
      </c>
      <c r="F7063">
        <v>8.76</v>
      </c>
      <c r="G7063">
        <v>20806400</v>
      </c>
      <c r="H7063">
        <v>8.5566999999999993</v>
      </c>
    </row>
    <row r="7064" spans="1:8" x14ac:dyDescent="0.3">
      <c r="A7064" t="s">
        <v>254</v>
      </c>
      <c r="B7064" t="s">
        <v>285</v>
      </c>
      <c r="C7064">
        <v>8.76</v>
      </c>
      <c r="D7064">
        <v>8.91</v>
      </c>
      <c r="E7064">
        <v>8.5299999999999994</v>
      </c>
      <c r="F7064">
        <v>8.7899999999999991</v>
      </c>
      <c r="G7064">
        <v>14230990</v>
      </c>
      <c r="H7064">
        <v>8.7432999999999996</v>
      </c>
    </row>
    <row r="7065" spans="1:8" x14ac:dyDescent="0.3">
      <c r="A7065" t="s">
        <v>254</v>
      </c>
      <c r="B7065" t="s">
        <v>718</v>
      </c>
      <c r="C7065">
        <v>9.08</v>
      </c>
      <c r="D7065">
        <v>9.08</v>
      </c>
      <c r="E7065">
        <v>8.67</v>
      </c>
      <c r="F7065">
        <v>8.67</v>
      </c>
      <c r="G7065">
        <v>15454610</v>
      </c>
      <c r="H7065">
        <v>8.8066999999999993</v>
      </c>
    </row>
    <row r="7066" spans="1:8" x14ac:dyDescent="0.3">
      <c r="A7066" t="s">
        <v>254</v>
      </c>
      <c r="B7066" t="s">
        <v>291</v>
      </c>
      <c r="C7066">
        <v>8.59</v>
      </c>
      <c r="D7066">
        <v>8.81</v>
      </c>
      <c r="E7066">
        <v>8.52</v>
      </c>
      <c r="F7066">
        <v>8.5500000000000007</v>
      </c>
      <c r="G7066">
        <v>12407520</v>
      </c>
      <c r="H7066">
        <v>8.6266999999999996</v>
      </c>
    </row>
    <row r="7067" spans="1:8" x14ac:dyDescent="0.3">
      <c r="A7067" t="s">
        <v>254</v>
      </c>
      <c r="B7067" t="s">
        <v>295</v>
      </c>
      <c r="C7067">
        <v>8.5500000000000007</v>
      </c>
      <c r="D7067">
        <v>8.66</v>
      </c>
      <c r="E7067">
        <v>8.34</v>
      </c>
      <c r="F7067">
        <v>8.4700000000000006</v>
      </c>
      <c r="G7067">
        <v>12213250</v>
      </c>
      <c r="H7067">
        <v>8.49</v>
      </c>
    </row>
    <row r="7068" spans="1:8" x14ac:dyDescent="0.3">
      <c r="A7068" t="s">
        <v>254</v>
      </c>
      <c r="B7068" t="s">
        <v>298</v>
      </c>
      <c r="C7068">
        <v>8.48</v>
      </c>
      <c r="D7068">
        <v>8.6999999999999993</v>
      </c>
      <c r="E7068">
        <v>8.4700000000000006</v>
      </c>
      <c r="F7068">
        <v>8.58</v>
      </c>
      <c r="G7068">
        <v>12942200</v>
      </c>
      <c r="H7068">
        <v>8.5832999999999995</v>
      </c>
    </row>
    <row r="7069" spans="1:8" x14ac:dyDescent="0.3">
      <c r="A7069" t="s">
        <v>254</v>
      </c>
      <c r="B7069" t="s">
        <v>719</v>
      </c>
      <c r="C7069">
        <v>8.58</v>
      </c>
      <c r="D7069">
        <v>8.93</v>
      </c>
      <c r="E7069">
        <v>8.5500000000000007</v>
      </c>
      <c r="F7069">
        <v>8.9</v>
      </c>
      <c r="G7069">
        <v>15905620</v>
      </c>
      <c r="H7069">
        <v>8.7933000000000003</v>
      </c>
    </row>
    <row r="7070" spans="1:8" x14ac:dyDescent="0.3">
      <c r="A7070" t="s">
        <v>254</v>
      </c>
      <c r="B7070" t="s">
        <v>720</v>
      </c>
      <c r="C7070">
        <v>8.89</v>
      </c>
      <c r="D7070">
        <v>8.89</v>
      </c>
      <c r="E7070">
        <v>8.57</v>
      </c>
      <c r="F7070">
        <v>8.6</v>
      </c>
      <c r="G7070">
        <v>22318430</v>
      </c>
      <c r="H7070">
        <v>8.6867000000000001</v>
      </c>
    </row>
    <row r="7071" spans="1:8" x14ac:dyDescent="0.3">
      <c r="A7071" t="s">
        <v>254</v>
      </c>
      <c r="B7071" t="s">
        <v>721</v>
      </c>
      <c r="C7071">
        <v>8.59</v>
      </c>
      <c r="D7071">
        <v>8.6</v>
      </c>
      <c r="E7071">
        <v>8.4</v>
      </c>
      <c r="F7071">
        <v>8.5</v>
      </c>
      <c r="G7071">
        <v>16541530</v>
      </c>
      <c r="H7071">
        <v>8.5</v>
      </c>
    </row>
    <row r="7072" spans="1:8" x14ac:dyDescent="0.3">
      <c r="A7072" t="s">
        <v>254</v>
      </c>
      <c r="B7072" t="s">
        <v>96</v>
      </c>
      <c r="C7072">
        <v>8.5</v>
      </c>
      <c r="D7072">
        <v>8.58</v>
      </c>
      <c r="E7072">
        <v>8.42</v>
      </c>
      <c r="F7072">
        <v>8.43</v>
      </c>
      <c r="G7072">
        <v>8221397</v>
      </c>
      <c r="H7072">
        <v>8.4766999999999992</v>
      </c>
    </row>
    <row r="7073" spans="1:8" x14ac:dyDescent="0.3">
      <c r="A7073" t="s">
        <v>254</v>
      </c>
      <c r="B7073" t="s">
        <v>722</v>
      </c>
      <c r="C7073">
        <v>8.43</v>
      </c>
      <c r="D7073">
        <v>8.69</v>
      </c>
      <c r="E7073">
        <v>8.43</v>
      </c>
      <c r="F7073">
        <v>8.44</v>
      </c>
      <c r="G7073">
        <v>11507320</v>
      </c>
      <c r="H7073">
        <v>8.52</v>
      </c>
    </row>
    <row r="7074" spans="1:8" x14ac:dyDescent="0.3">
      <c r="A7074" t="s">
        <v>254</v>
      </c>
      <c r="B7074" t="s">
        <v>164</v>
      </c>
      <c r="C7074">
        <v>8.44</v>
      </c>
      <c r="D7074">
        <v>8.75</v>
      </c>
      <c r="E7074">
        <v>8.4</v>
      </c>
      <c r="F7074">
        <v>8.57</v>
      </c>
      <c r="G7074">
        <v>47662980</v>
      </c>
      <c r="H7074">
        <v>8.5732999999999997</v>
      </c>
    </row>
    <row r="7075" spans="1:8" x14ac:dyDescent="0.3">
      <c r="A7075" t="s">
        <v>254</v>
      </c>
      <c r="B7075" t="s">
        <v>723</v>
      </c>
      <c r="C7075">
        <v>8.7200000000000006</v>
      </c>
      <c r="D7075">
        <v>8.9</v>
      </c>
      <c r="E7075">
        <v>8.6199999999999992</v>
      </c>
      <c r="F7075">
        <v>8.6199999999999992</v>
      </c>
      <c r="G7075">
        <v>28233450</v>
      </c>
      <c r="H7075">
        <v>8.7133000000000003</v>
      </c>
    </row>
    <row r="7076" spans="1:8" x14ac:dyDescent="0.3">
      <c r="A7076" t="s">
        <v>254</v>
      </c>
      <c r="B7076" t="s">
        <v>724</v>
      </c>
      <c r="C7076">
        <v>8.64</v>
      </c>
      <c r="D7076">
        <v>9.17</v>
      </c>
      <c r="E7076">
        <v>8.58</v>
      </c>
      <c r="F7076">
        <v>8.9</v>
      </c>
      <c r="G7076">
        <v>77397830</v>
      </c>
      <c r="H7076">
        <v>8.8833000000000002</v>
      </c>
    </row>
    <row r="7077" spans="1:8" x14ac:dyDescent="0.3">
      <c r="A7077" t="s">
        <v>254</v>
      </c>
      <c r="B7077" t="s">
        <v>725</v>
      </c>
      <c r="C7077">
        <v>8.98</v>
      </c>
      <c r="D7077">
        <v>9.44</v>
      </c>
      <c r="E7077">
        <v>8.8800000000000008</v>
      </c>
      <c r="F7077">
        <v>8.94</v>
      </c>
      <c r="G7077">
        <v>95042060</v>
      </c>
      <c r="H7077">
        <v>9.0867000000000004</v>
      </c>
    </row>
    <row r="7078" spans="1:8" x14ac:dyDescent="0.3">
      <c r="A7078" t="s">
        <v>254</v>
      </c>
      <c r="B7078" t="s">
        <v>242</v>
      </c>
      <c r="C7078">
        <v>8.75</v>
      </c>
      <c r="D7078">
        <v>8.9</v>
      </c>
      <c r="E7078">
        <v>8.67</v>
      </c>
      <c r="F7078">
        <v>8.67</v>
      </c>
      <c r="G7078">
        <v>25757400</v>
      </c>
      <c r="H7078">
        <v>8.7467000000000006</v>
      </c>
    </row>
    <row r="7079" spans="1:8" x14ac:dyDescent="0.3">
      <c r="A7079" t="s">
        <v>254</v>
      </c>
      <c r="B7079" t="s">
        <v>726</v>
      </c>
      <c r="C7079">
        <v>8.7799999999999994</v>
      </c>
      <c r="D7079">
        <v>9.2100000000000009</v>
      </c>
      <c r="E7079">
        <v>8.75</v>
      </c>
      <c r="F7079">
        <v>9.14</v>
      </c>
      <c r="G7079">
        <v>73220700</v>
      </c>
      <c r="H7079">
        <v>9.0333000000000006</v>
      </c>
    </row>
    <row r="7080" spans="1:8" x14ac:dyDescent="0.3">
      <c r="A7080" t="s">
        <v>254</v>
      </c>
      <c r="B7080" t="s">
        <v>727</v>
      </c>
      <c r="C7080">
        <v>9.18</v>
      </c>
      <c r="D7080">
        <v>9.4499999999999993</v>
      </c>
      <c r="E7080">
        <v>8.98</v>
      </c>
      <c r="F7080">
        <v>9</v>
      </c>
      <c r="G7080">
        <v>94315820</v>
      </c>
      <c r="H7080">
        <v>9.1433</v>
      </c>
    </row>
    <row r="7081" spans="1:8" x14ac:dyDescent="0.3">
      <c r="A7081" t="s">
        <v>254</v>
      </c>
      <c r="B7081" t="s">
        <v>728</v>
      </c>
      <c r="C7081">
        <v>9.0299999999999994</v>
      </c>
      <c r="D7081">
        <v>9.43</v>
      </c>
      <c r="E7081">
        <v>8.9700000000000006</v>
      </c>
      <c r="F7081">
        <v>9.18</v>
      </c>
      <c r="G7081">
        <v>84313280</v>
      </c>
      <c r="H7081">
        <v>9.1933000000000007</v>
      </c>
    </row>
    <row r="7082" spans="1:8" x14ac:dyDescent="0.3">
      <c r="A7082" t="s">
        <v>254</v>
      </c>
      <c r="B7082" t="s">
        <v>729</v>
      </c>
      <c r="C7082">
        <v>9.18</v>
      </c>
      <c r="D7082">
        <v>9.35</v>
      </c>
      <c r="E7082">
        <v>9.07</v>
      </c>
      <c r="F7082">
        <v>9.2899999999999991</v>
      </c>
      <c r="G7082">
        <v>74940040</v>
      </c>
      <c r="H7082">
        <v>9.2367000000000008</v>
      </c>
    </row>
    <row r="7083" spans="1:8" x14ac:dyDescent="0.3">
      <c r="A7083" t="s">
        <v>254</v>
      </c>
      <c r="B7083" t="s">
        <v>730</v>
      </c>
      <c r="C7083">
        <v>9.23</v>
      </c>
      <c r="D7083">
        <v>9.4600000000000009</v>
      </c>
      <c r="E7083">
        <v>9.14</v>
      </c>
      <c r="F7083">
        <v>9.24</v>
      </c>
      <c r="G7083">
        <v>123989700</v>
      </c>
      <c r="H7083">
        <v>9.2799999999999994</v>
      </c>
    </row>
    <row r="7084" spans="1:8" x14ac:dyDescent="0.3">
      <c r="A7084" t="s">
        <v>254</v>
      </c>
      <c r="B7084" t="s">
        <v>731</v>
      </c>
      <c r="C7084">
        <v>9.25</v>
      </c>
      <c r="D7084">
        <v>9.65</v>
      </c>
      <c r="E7084">
        <v>9.2100000000000009</v>
      </c>
      <c r="F7084">
        <v>9.23</v>
      </c>
      <c r="G7084">
        <v>157136800</v>
      </c>
      <c r="H7084">
        <v>9.3633000000000006</v>
      </c>
    </row>
    <row r="7085" spans="1:8" x14ac:dyDescent="0.3">
      <c r="A7085" t="s">
        <v>254</v>
      </c>
      <c r="B7085" t="s">
        <v>732</v>
      </c>
      <c r="C7085">
        <v>9.26</v>
      </c>
      <c r="D7085">
        <v>9.36</v>
      </c>
      <c r="E7085">
        <v>9.11</v>
      </c>
      <c r="F7085">
        <v>9.1199999999999992</v>
      </c>
      <c r="G7085">
        <v>79806410</v>
      </c>
      <c r="H7085">
        <v>9.1966999999999999</v>
      </c>
    </row>
    <row r="7086" spans="1:8" x14ac:dyDescent="0.3">
      <c r="A7086" t="s">
        <v>254</v>
      </c>
      <c r="B7086" t="s">
        <v>733</v>
      </c>
      <c r="C7086">
        <v>9.1300000000000008</v>
      </c>
      <c r="D7086">
        <v>9.4499999999999993</v>
      </c>
      <c r="E7086">
        <v>9.08</v>
      </c>
      <c r="F7086">
        <v>9.24</v>
      </c>
      <c r="G7086">
        <v>86004990</v>
      </c>
      <c r="H7086">
        <v>9.2567000000000004</v>
      </c>
    </row>
    <row r="7087" spans="1:8" x14ac:dyDescent="0.3">
      <c r="A7087" t="s">
        <v>254</v>
      </c>
      <c r="B7087" t="s">
        <v>734</v>
      </c>
      <c r="C7087">
        <v>9.26</v>
      </c>
      <c r="D7087">
        <v>9.43</v>
      </c>
      <c r="E7087">
        <v>9</v>
      </c>
      <c r="F7087">
        <v>9</v>
      </c>
      <c r="G7087">
        <v>116118300</v>
      </c>
      <c r="H7087">
        <v>9.1433</v>
      </c>
    </row>
    <row r="7088" spans="1:8" x14ac:dyDescent="0.3">
      <c r="A7088" t="s">
        <v>254</v>
      </c>
      <c r="B7088" t="s">
        <v>735</v>
      </c>
      <c r="C7088">
        <v>9.15</v>
      </c>
      <c r="D7088">
        <v>9.15</v>
      </c>
      <c r="E7088">
        <v>8.92</v>
      </c>
      <c r="F7088">
        <v>8.99</v>
      </c>
      <c r="G7088">
        <v>13531561</v>
      </c>
      <c r="H7088">
        <v>9.02</v>
      </c>
    </row>
    <row r="7089" spans="1:8" x14ac:dyDescent="0.3">
      <c r="A7089" t="s">
        <v>126</v>
      </c>
      <c r="B7089" t="s">
        <v>696</v>
      </c>
      <c r="C7089">
        <v>82.107299999999995</v>
      </c>
      <c r="D7089">
        <v>82.204999999999998</v>
      </c>
      <c r="E7089">
        <v>80.494500000000002</v>
      </c>
      <c r="F7089">
        <v>82.156099999999995</v>
      </c>
      <c r="G7089">
        <v>15773850</v>
      </c>
      <c r="H7089">
        <v>81.618499999999997</v>
      </c>
    </row>
    <row r="7090" spans="1:8" x14ac:dyDescent="0.3">
      <c r="A7090" t="s">
        <v>126</v>
      </c>
      <c r="B7090" t="s">
        <v>697</v>
      </c>
      <c r="C7090">
        <v>82.204999999999998</v>
      </c>
      <c r="D7090">
        <v>83.329099999999997</v>
      </c>
      <c r="E7090">
        <v>81.178700000000006</v>
      </c>
      <c r="F7090">
        <v>82.4983</v>
      </c>
      <c r="G7090">
        <v>13461040</v>
      </c>
      <c r="H7090">
        <v>82.335300000000004</v>
      </c>
    </row>
    <row r="7091" spans="1:8" x14ac:dyDescent="0.3">
      <c r="A7091" t="s">
        <v>126</v>
      </c>
      <c r="B7091" t="s">
        <v>698</v>
      </c>
      <c r="C7091">
        <v>82.693700000000007</v>
      </c>
      <c r="D7091">
        <v>90.024799999999999</v>
      </c>
      <c r="E7091">
        <v>82.693700000000007</v>
      </c>
      <c r="F7091">
        <v>88.9495</v>
      </c>
      <c r="G7091">
        <v>30579470</v>
      </c>
      <c r="H7091">
        <v>87.222700000000003</v>
      </c>
    </row>
    <row r="7092" spans="1:8" x14ac:dyDescent="0.3">
      <c r="A7092" t="s">
        <v>126</v>
      </c>
      <c r="B7092" t="s">
        <v>699</v>
      </c>
      <c r="C7092">
        <v>88.9495</v>
      </c>
      <c r="D7092">
        <v>93.739099999999993</v>
      </c>
      <c r="E7092">
        <v>88.509699999999995</v>
      </c>
      <c r="F7092">
        <v>91.930800000000005</v>
      </c>
      <c r="G7092">
        <v>26838660</v>
      </c>
      <c r="H7092">
        <v>91.393199999999993</v>
      </c>
    </row>
    <row r="7093" spans="1:8" x14ac:dyDescent="0.3">
      <c r="A7093" t="s">
        <v>126</v>
      </c>
      <c r="B7093" t="s">
        <v>700</v>
      </c>
      <c r="C7093">
        <v>91.930800000000005</v>
      </c>
      <c r="D7093">
        <v>95.987300000000005</v>
      </c>
      <c r="E7093">
        <v>90.562399999999997</v>
      </c>
      <c r="F7093">
        <v>95.645200000000003</v>
      </c>
      <c r="G7093">
        <v>23507920</v>
      </c>
      <c r="H7093">
        <v>94.064999999999998</v>
      </c>
    </row>
    <row r="7094" spans="1:8" x14ac:dyDescent="0.3">
      <c r="A7094" t="s">
        <v>126</v>
      </c>
      <c r="B7094" t="s">
        <v>77</v>
      </c>
      <c r="C7094">
        <v>93.250399999999999</v>
      </c>
      <c r="D7094">
        <v>93.739099999999993</v>
      </c>
      <c r="E7094">
        <v>90.709000000000003</v>
      </c>
      <c r="F7094">
        <v>92.272900000000007</v>
      </c>
      <c r="G7094">
        <v>16953550</v>
      </c>
      <c r="H7094">
        <v>92.240300000000005</v>
      </c>
    </row>
    <row r="7095" spans="1:8" x14ac:dyDescent="0.3">
      <c r="A7095" t="s">
        <v>126</v>
      </c>
      <c r="B7095" t="s">
        <v>701</v>
      </c>
      <c r="C7095">
        <v>92.272900000000007</v>
      </c>
      <c r="D7095">
        <v>94.814300000000003</v>
      </c>
      <c r="E7095">
        <v>91.393199999999993</v>
      </c>
      <c r="F7095">
        <v>94.081199999999995</v>
      </c>
      <c r="G7095">
        <v>14188070</v>
      </c>
      <c r="H7095">
        <v>93.429599999999994</v>
      </c>
    </row>
    <row r="7096" spans="1:8" x14ac:dyDescent="0.3">
      <c r="A7096" t="s">
        <v>126</v>
      </c>
      <c r="B7096" t="s">
        <v>702</v>
      </c>
      <c r="C7096">
        <v>94.7166</v>
      </c>
      <c r="D7096">
        <v>95.694100000000006</v>
      </c>
      <c r="E7096">
        <v>93.983500000000006</v>
      </c>
      <c r="F7096">
        <v>95.694100000000006</v>
      </c>
      <c r="G7096">
        <v>10171710</v>
      </c>
      <c r="H7096">
        <v>95.123900000000006</v>
      </c>
    </row>
    <row r="7097" spans="1:8" x14ac:dyDescent="0.3">
      <c r="A7097" t="s">
        <v>126</v>
      </c>
      <c r="B7097" t="s">
        <v>139</v>
      </c>
      <c r="C7097">
        <v>95.498599999999996</v>
      </c>
      <c r="D7097">
        <v>95.645200000000003</v>
      </c>
      <c r="E7097">
        <v>93.348100000000002</v>
      </c>
      <c r="F7097">
        <v>93.934600000000003</v>
      </c>
      <c r="G7097">
        <v>8924969</v>
      </c>
      <c r="H7097">
        <v>94.309299999999993</v>
      </c>
    </row>
    <row r="7098" spans="1:8" x14ac:dyDescent="0.3">
      <c r="A7098" t="s">
        <v>126</v>
      </c>
      <c r="B7098" t="s">
        <v>156</v>
      </c>
      <c r="C7098">
        <v>93.934600000000003</v>
      </c>
      <c r="D7098">
        <v>93.934600000000003</v>
      </c>
      <c r="E7098">
        <v>91.197699999999998</v>
      </c>
      <c r="F7098">
        <v>92.370699999999999</v>
      </c>
      <c r="G7098">
        <v>9368282</v>
      </c>
      <c r="H7098">
        <v>92.501000000000005</v>
      </c>
    </row>
    <row r="7099" spans="1:8" x14ac:dyDescent="0.3">
      <c r="A7099" t="s">
        <v>126</v>
      </c>
      <c r="B7099" t="s">
        <v>703</v>
      </c>
      <c r="C7099">
        <v>92.859399999999994</v>
      </c>
      <c r="D7099">
        <v>95.351900000000001</v>
      </c>
      <c r="E7099">
        <v>92.712800000000001</v>
      </c>
      <c r="F7099">
        <v>95.058700000000002</v>
      </c>
      <c r="G7099">
        <v>8113215</v>
      </c>
      <c r="H7099">
        <v>94.374499999999998</v>
      </c>
    </row>
    <row r="7100" spans="1:8" x14ac:dyDescent="0.3">
      <c r="A7100" t="s">
        <v>126</v>
      </c>
      <c r="B7100" t="s">
        <v>223</v>
      </c>
      <c r="C7100">
        <v>95.107600000000005</v>
      </c>
      <c r="D7100">
        <v>95.205299999999994</v>
      </c>
      <c r="E7100">
        <v>92.517300000000006</v>
      </c>
      <c r="F7100">
        <v>93.201499999999996</v>
      </c>
      <c r="G7100">
        <v>9740937</v>
      </c>
      <c r="H7100">
        <v>93.641400000000004</v>
      </c>
    </row>
    <row r="7101" spans="1:8" x14ac:dyDescent="0.3">
      <c r="A7101" t="s">
        <v>126</v>
      </c>
      <c r="B7101" t="s">
        <v>228</v>
      </c>
      <c r="C7101">
        <v>92.810500000000005</v>
      </c>
      <c r="D7101">
        <v>94.521100000000004</v>
      </c>
      <c r="E7101">
        <v>92.028599999999997</v>
      </c>
      <c r="F7101">
        <v>93.8369</v>
      </c>
      <c r="G7101">
        <v>9807829</v>
      </c>
      <c r="H7101">
        <v>93.462199999999996</v>
      </c>
    </row>
    <row r="7102" spans="1:8" x14ac:dyDescent="0.3">
      <c r="A7102" t="s">
        <v>126</v>
      </c>
      <c r="B7102" t="s">
        <v>704</v>
      </c>
      <c r="C7102">
        <v>93.8369</v>
      </c>
      <c r="D7102">
        <v>99.994900000000001</v>
      </c>
      <c r="E7102">
        <v>93.543599999999998</v>
      </c>
      <c r="F7102">
        <v>99.994900000000001</v>
      </c>
      <c r="G7102">
        <v>16056880</v>
      </c>
      <c r="H7102">
        <v>97.844499999999996</v>
      </c>
    </row>
    <row r="7103" spans="1:8" x14ac:dyDescent="0.3">
      <c r="A7103" t="s">
        <v>126</v>
      </c>
      <c r="B7103" t="s">
        <v>705</v>
      </c>
      <c r="C7103">
        <v>100.1904</v>
      </c>
      <c r="D7103">
        <v>101.7544</v>
      </c>
      <c r="E7103">
        <v>97.746700000000004</v>
      </c>
      <c r="F7103">
        <v>98.822000000000003</v>
      </c>
      <c r="G7103">
        <v>11988570</v>
      </c>
      <c r="H7103">
        <v>99.441000000000003</v>
      </c>
    </row>
    <row r="7104" spans="1:8" x14ac:dyDescent="0.3">
      <c r="A7104" t="s">
        <v>126</v>
      </c>
      <c r="B7104" t="s">
        <v>706</v>
      </c>
      <c r="C7104">
        <v>99.212900000000005</v>
      </c>
      <c r="D7104">
        <v>101.85209999999999</v>
      </c>
      <c r="E7104">
        <v>99.115200000000002</v>
      </c>
      <c r="F7104">
        <v>100.5814</v>
      </c>
      <c r="G7104">
        <v>10733710</v>
      </c>
      <c r="H7104">
        <v>100.5162</v>
      </c>
    </row>
    <row r="7105" spans="1:8" x14ac:dyDescent="0.3">
      <c r="A7105" t="s">
        <v>126</v>
      </c>
      <c r="B7105" t="s">
        <v>265</v>
      </c>
      <c r="C7105">
        <v>100.5814</v>
      </c>
      <c r="D7105">
        <v>101.55889999999999</v>
      </c>
      <c r="E7105">
        <v>97.746700000000004</v>
      </c>
      <c r="F7105">
        <v>97.746700000000004</v>
      </c>
      <c r="G7105">
        <v>13123100</v>
      </c>
      <c r="H7105">
        <v>99.017499999999998</v>
      </c>
    </row>
    <row r="7106" spans="1:8" x14ac:dyDescent="0.3">
      <c r="A7106" t="s">
        <v>126</v>
      </c>
      <c r="B7106" t="s">
        <v>707</v>
      </c>
      <c r="C7106">
        <v>97.9422</v>
      </c>
      <c r="D7106">
        <v>99.897199999999998</v>
      </c>
      <c r="E7106">
        <v>95.840699999999998</v>
      </c>
      <c r="F7106">
        <v>97.257999999999996</v>
      </c>
      <c r="G7106">
        <v>16858970</v>
      </c>
      <c r="H7106">
        <v>97.665300000000002</v>
      </c>
    </row>
    <row r="7107" spans="1:8" x14ac:dyDescent="0.3">
      <c r="A7107" t="s">
        <v>126</v>
      </c>
      <c r="B7107" t="s">
        <v>271</v>
      </c>
      <c r="C7107">
        <v>97.551299999999998</v>
      </c>
      <c r="D7107">
        <v>98.919700000000006</v>
      </c>
      <c r="E7107">
        <v>96.1828</v>
      </c>
      <c r="F7107">
        <v>97.257999999999996</v>
      </c>
      <c r="G7107">
        <v>11366040</v>
      </c>
      <c r="H7107">
        <v>97.453500000000005</v>
      </c>
    </row>
    <row r="7108" spans="1:8" x14ac:dyDescent="0.3">
      <c r="A7108" t="s">
        <v>126</v>
      </c>
      <c r="B7108" t="s">
        <v>708</v>
      </c>
      <c r="C7108">
        <v>97.306899999999999</v>
      </c>
      <c r="D7108">
        <v>99.701700000000002</v>
      </c>
      <c r="E7108">
        <v>96.818200000000004</v>
      </c>
      <c r="F7108">
        <v>99.701700000000002</v>
      </c>
      <c r="G7108">
        <v>11178790</v>
      </c>
      <c r="H7108">
        <v>98.740499999999997</v>
      </c>
    </row>
    <row r="7109" spans="1:8" x14ac:dyDescent="0.3">
      <c r="A7109" t="s">
        <v>126</v>
      </c>
      <c r="B7109" t="s">
        <v>709</v>
      </c>
      <c r="C7109">
        <v>100.09269999999999</v>
      </c>
      <c r="D7109">
        <v>102.3408</v>
      </c>
      <c r="E7109">
        <v>98.919700000000006</v>
      </c>
      <c r="F7109">
        <v>100.67910000000001</v>
      </c>
      <c r="G7109">
        <v>11831920</v>
      </c>
      <c r="H7109">
        <v>100.6465</v>
      </c>
    </row>
    <row r="7110" spans="1:8" x14ac:dyDescent="0.3">
      <c r="A7110" t="s">
        <v>126</v>
      </c>
      <c r="B7110" t="s">
        <v>283</v>
      </c>
      <c r="C7110">
        <v>100.67910000000001</v>
      </c>
      <c r="D7110">
        <v>101.0701</v>
      </c>
      <c r="E7110">
        <v>98.724199999999996</v>
      </c>
      <c r="F7110">
        <v>100.67910000000001</v>
      </c>
      <c r="G7110">
        <v>9602496</v>
      </c>
      <c r="H7110">
        <v>100.15779999999999</v>
      </c>
    </row>
    <row r="7111" spans="1:8" x14ac:dyDescent="0.3">
      <c r="A7111" t="s">
        <v>126</v>
      </c>
      <c r="B7111" t="s">
        <v>290</v>
      </c>
      <c r="C7111">
        <v>101.0701</v>
      </c>
      <c r="D7111">
        <v>101.6566</v>
      </c>
      <c r="E7111">
        <v>98.430999999999997</v>
      </c>
      <c r="F7111">
        <v>99.506200000000007</v>
      </c>
      <c r="G7111">
        <v>10694590</v>
      </c>
      <c r="H7111">
        <v>99.864599999999996</v>
      </c>
    </row>
    <row r="7112" spans="1:8" x14ac:dyDescent="0.3">
      <c r="A7112" t="s">
        <v>126</v>
      </c>
      <c r="B7112" t="s">
        <v>710</v>
      </c>
      <c r="C7112">
        <v>98.919700000000006</v>
      </c>
      <c r="D7112">
        <v>100.09269999999999</v>
      </c>
      <c r="E7112">
        <v>97.844499999999996</v>
      </c>
      <c r="F7112">
        <v>99.506200000000007</v>
      </c>
      <c r="G7112">
        <v>7159600</v>
      </c>
      <c r="H7112">
        <v>99.147800000000004</v>
      </c>
    </row>
    <row r="7113" spans="1:8" x14ac:dyDescent="0.3">
      <c r="A7113" t="s">
        <v>126</v>
      </c>
      <c r="B7113" t="s">
        <v>512</v>
      </c>
      <c r="C7113">
        <v>99.799400000000006</v>
      </c>
      <c r="D7113">
        <v>102.0476</v>
      </c>
      <c r="E7113">
        <v>97.746700000000004</v>
      </c>
      <c r="F7113">
        <v>99.4084</v>
      </c>
      <c r="G7113">
        <v>15839080</v>
      </c>
      <c r="H7113">
        <v>99.734300000000005</v>
      </c>
    </row>
    <row r="7114" spans="1:8" x14ac:dyDescent="0.3">
      <c r="A7114" t="s">
        <v>126</v>
      </c>
      <c r="B7114" t="s">
        <v>91</v>
      </c>
      <c r="C7114">
        <v>93.8369</v>
      </c>
      <c r="D7114">
        <v>97.551299999999998</v>
      </c>
      <c r="E7114">
        <v>93.641400000000004</v>
      </c>
      <c r="F7114">
        <v>95.547399999999996</v>
      </c>
      <c r="G7114">
        <v>13711700</v>
      </c>
      <c r="H7114">
        <v>95.58</v>
      </c>
    </row>
    <row r="7115" spans="1:8" x14ac:dyDescent="0.3">
      <c r="A7115" t="s">
        <v>126</v>
      </c>
      <c r="B7115" t="s">
        <v>93</v>
      </c>
      <c r="C7115">
        <v>94.814300000000003</v>
      </c>
      <c r="D7115">
        <v>96.671499999999995</v>
      </c>
      <c r="E7115">
        <v>90.904499999999999</v>
      </c>
      <c r="F7115">
        <v>91.002200000000002</v>
      </c>
      <c r="G7115">
        <v>9633146</v>
      </c>
      <c r="H7115">
        <v>92.859399999999994</v>
      </c>
    </row>
    <row r="7116" spans="1:8" x14ac:dyDescent="0.3">
      <c r="A7116" t="s">
        <v>126</v>
      </c>
      <c r="B7116" t="s">
        <v>711</v>
      </c>
      <c r="C7116">
        <v>91.002200000000002</v>
      </c>
      <c r="D7116">
        <v>92.126300000000001</v>
      </c>
      <c r="E7116">
        <v>89.731499999999997</v>
      </c>
      <c r="F7116">
        <v>90.953400000000002</v>
      </c>
      <c r="G7116">
        <v>10321900</v>
      </c>
      <c r="H7116">
        <v>90.937100000000001</v>
      </c>
    </row>
    <row r="7117" spans="1:8" x14ac:dyDescent="0.3">
      <c r="A7117" t="s">
        <v>126</v>
      </c>
      <c r="B7117" t="s">
        <v>712</v>
      </c>
      <c r="C7117">
        <v>92.859399999999994</v>
      </c>
      <c r="D7117">
        <v>93.592500000000001</v>
      </c>
      <c r="E7117">
        <v>90.464600000000004</v>
      </c>
      <c r="F7117">
        <v>91.1</v>
      </c>
      <c r="G7117">
        <v>13418450</v>
      </c>
      <c r="H7117">
        <v>91.718999999999994</v>
      </c>
    </row>
    <row r="7118" spans="1:8" x14ac:dyDescent="0.3">
      <c r="A7118" t="s">
        <v>126</v>
      </c>
      <c r="B7118" t="s">
        <v>162</v>
      </c>
      <c r="C7118">
        <v>91.1</v>
      </c>
      <c r="D7118">
        <v>92.175200000000004</v>
      </c>
      <c r="E7118">
        <v>87.581100000000006</v>
      </c>
      <c r="F7118">
        <v>87.581100000000006</v>
      </c>
      <c r="G7118">
        <v>11196110</v>
      </c>
      <c r="H7118">
        <v>89.112399999999994</v>
      </c>
    </row>
    <row r="7119" spans="1:8" x14ac:dyDescent="0.3">
      <c r="A7119" t="s">
        <v>126</v>
      </c>
      <c r="B7119" t="s">
        <v>220</v>
      </c>
      <c r="C7119">
        <v>85.528400000000005</v>
      </c>
      <c r="D7119">
        <v>90.024799999999999</v>
      </c>
      <c r="E7119">
        <v>85.235200000000006</v>
      </c>
      <c r="F7119">
        <v>90.024799999999999</v>
      </c>
      <c r="G7119">
        <v>11660880</v>
      </c>
      <c r="H7119">
        <v>88.428200000000004</v>
      </c>
    </row>
    <row r="7120" spans="1:8" x14ac:dyDescent="0.3">
      <c r="A7120" t="s">
        <v>126</v>
      </c>
      <c r="B7120" t="s">
        <v>713</v>
      </c>
      <c r="C7120">
        <v>92.712800000000001</v>
      </c>
      <c r="D7120">
        <v>92.859399999999994</v>
      </c>
      <c r="E7120">
        <v>90.024799999999999</v>
      </c>
      <c r="F7120">
        <v>91.344300000000004</v>
      </c>
      <c r="G7120">
        <v>15342580</v>
      </c>
      <c r="H7120">
        <v>91.409499999999994</v>
      </c>
    </row>
    <row r="7121" spans="1:8" x14ac:dyDescent="0.3">
      <c r="A7121" t="s">
        <v>126</v>
      </c>
      <c r="B7121" t="s">
        <v>714</v>
      </c>
      <c r="C7121">
        <v>90.953400000000002</v>
      </c>
      <c r="D7121">
        <v>90.953400000000002</v>
      </c>
      <c r="E7121">
        <v>87.532200000000003</v>
      </c>
      <c r="F7121">
        <v>88.656300000000002</v>
      </c>
      <c r="G7121">
        <v>16379800</v>
      </c>
      <c r="H7121">
        <v>89.047300000000007</v>
      </c>
    </row>
    <row r="7122" spans="1:8" x14ac:dyDescent="0.3">
      <c r="A7122" t="s">
        <v>126</v>
      </c>
      <c r="B7122" t="s">
        <v>715</v>
      </c>
      <c r="C7122">
        <v>87.972099999999998</v>
      </c>
      <c r="D7122">
        <v>90.953400000000002</v>
      </c>
      <c r="E7122">
        <v>87.923199999999994</v>
      </c>
      <c r="F7122">
        <v>89.242800000000003</v>
      </c>
      <c r="G7122">
        <v>13801220</v>
      </c>
      <c r="H7122">
        <v>89.373099999999994</v>
      </c>
    </row>
    <row r="7123" spans="1:8" x14ac:dyDescent="0.3">
      <c r="A7123" t="s">
        <v>126</v>
      </c>
      <c r="B7123" t="s">
        <v>235</v>
      </c>
      <c r="C7123">
        <v>88.851799999999997</v>
      </c>
      <c r="D7123">
        <v>92.370699999999999</v>
      </c>
      <c r="E7123">
        <v>88.607399999999998</v>
      </c>
      <c r="F7123">
        <v>91.5398</v>
      </c>
      <c r="G7123">
        <v>16357520</v>
      </c>
      <c r="H7123">
        <v>90.839299999999994</v>
      </c>
    </row>
    <row r="7124" spans="1:8" x14ac:dyDescent="0.3">
      <c r="A7124" t="s">
        <v>126</v>
      </c>
      <c r="B7124" t="s">
        <v>259</v>
      </c>
      <c r="C7124">
        <v>91.930800000000005</v>
      </c>
      <c r="D7124">
        <v>93.054900000000004</v>
      </c>
      <c r="E7124">
        <v>91.246600000000001</v>
      </c>
      <c r="F7124">
        <v>92.126300000000001</v>
      </c>
      <c r="G7124">
        <v>9582911</v>
      </c>
      <c r="H7124">
        <v>92.142600000000002</v>
      </c>
    </row>
    <row r="7125" spans="1:8" x14ac:dyDescent="0.3">
      <c r="A7125" t="s">
        <v>126</v>
      </c>
      <c r="B7125" t="s">
        <v>716</v>
      </c>
      <c r="C7125">
        <v>92.614999999999995</v>
      </c>
      <c r="D7125">
        <v>94.960999999999999</v>
      </c>
      <c r="E7125">
        <v>92.614999999999995</v>
      </c>
      <c r="F7125">
        <v>93.8369</v>
      </c>
      <c r="G7125">
        <v>9612431</v>
      </c>
      <c r="H7125">
        <v>93.804299999999998</v>
      </c>
    </row>
    <row r="7126" spans="1:8" x14ac:dyDescent="0.3">
      <c r="A7126" t="s">
        <v>126</v>
      </c>
      <c r="B7126" t="s">
        <v>269</v>
      </c>
      <c r="C7126">
        <v>94.325599999999994</v>
      </c>
      <c r="D7126">
        <v>96.1828</v>
      </c>
      <c r="E7126">
        <v>92.761700000000005</v>
      </c>
      <c r="F7126">
        <v>94.032399999999996</v>
      </c>
      <c r="G7126">
        <v>11286200</v>
      </c>
      <c r="H7126">
        <v>94.325599999999994</v>
      </c>
    </row>
    <row r="7127" spans="1:8" x14ac:dyDescent="0.3">
      <c r="A7127" t="s">
        <v>126</v>
      </c>
      <c r="B7127" t="s">
        <v>282</v>
      </c>
      <c r="C7127">
        <v>93.103800000000007</v>
      </c>
      <c r="D7127">
        <v>93.8857</v>
      </c>
      <c r="E7127">
        <v>90.855599999999995</v>
      </c>
      <c r="F7127">
        <v>90.855599999999995</v>
      </c>
      <c r="G7127">
        <v>5295795</v>
      </c>
      <c r="H7127">
        <v>91.865600000000001</v>
      </c>
    </row>
    <row r="7128" spans="1:8" x14ac:dyDescent="0.3">
      <c r="A7128" t="s">
        <v>126</v>
      </c>
      <c r="B7128" t="s">
        <v>717</v>
      </c>
      <c r="C7128">
        <v>90.317999999999998</v>
      </c>
      <c r="D7128">
        <v>95.303100000000001</v>
      </c>
      <c r="E7128">
        <v>89.242800000000003</v>
      </c>
      <c r="F7128">
        <v>95.205299999999994</v>
      </c>
      <c r="G7128">
        <v>18720790</v>
      </c>
      <c r="H7128">
        <v>93.250399999999999</v>
      </c>
    </row>
    <row r="7129" spans="1:8" x14ac:dyDescent="0.3">
      <c r="A7129" t="s">
        <v>126</v>
      </c>
      <c r="B7129" t="s">
        <v>285</v>
      </c>
      <c r="C7129">
        <v>94.325599999999994</v>
      </c>
      <c r="D7129">
        <v>95.498599999999996</v>
      </c>
      <c r="E7129">
        <v>91.491</v>
      </c>
      <c r="F7129">
        <v>91.588700000000003</v>
      </c>
      <c r="G7129">
        <v>9015369</v>
      </c>
      <c r="H7129">
        <v>92.859399999999994</v>
      </c>
    </row>
    <row r="7130" spans="1:8" x14ac:dyDescent="0.3">
      <c r="A7130" t="s">
        <v>126</v>
      </c>
      <c r="B7130" t="s">
        <v>718</v>
      </c>
      <c r="C7130">
        <v>92.468400000000003</v>
      </c>
      <c r="D7130">
        <v>93.006</v>
      </c>
      <c r="E7130">
        <v>91.051100000000005</v>
      </c>
      <c r="F7130">
        <v>91.833100000000002</v>
      </c>
      <c r="G7130">
        <v>9909462</v>
      </c>
      <c r="H7130">
        <v>91.963399999999993</v>
      </c>
    </row>
    <row r="7131" spans="1:8" x14ac:dyDescent="0.3">
      <c r="A7131" t="s">
        <v>126</v>
      </c>
      <c r="B7131" t="s">
        <v>291</v>
      </c>
      <c r="C7131">
        <v>91.686499999999995</v>
      </c>
      <c r="D7131">
        <v>92.028599999999997</v>
      </c>
      <c r="E7131">
        <v>89.438299999999998</v>
      </c>
      <c r="F7131">
        <v>89.7804</v>
      </c>
      <c r="G7131">
        <v>7342960</v>
      </c>
      <c r="H7131">
        <v>90.415700000000001</v>
      </c>
    </row>
    <row r="7132" spans="1:8" x14ac:dyDescent="0.3">
      <c r="A7132" t="s">
        <v>126</v>
      </c>
      <c r="B7132" t="s">
        <v>295</v>
      </c>
      <c r="C7132">
        <v>90.757900000000006</v>
      </c>
      <c r="D7132">
        <v>91.002200000000002</v>
      </c>
      <c r="E7132">
        <v>89.487099999999998</v>
      </c>
      <c r="F7132">
        <v>90.366900000000001</v>
      </c>
      <c r="G7132">
        <v>7579267</v>
      </c>
      <c r="H7132">
        <v>90.285399999999996</v>
      </c>
    </row>
    <row r="7133" spans="1:8" x14ac:dyDescent="0.3">
      <c r="A7133" t="s">
        <v>126</v>
      </c>
      <c r="B7133" t="s">
        <v>298</v>
      </c>
      <c r="C7133">
        <v>89.878100000000003</v>
      </c>
      <c r="D7133">
        <v>92.614999999999995</v>
      </c>
      <c r="E7133">
        <v>89.731499999999997</v>
      </c>
      <c r="F7133">
        <v>91.344300000000004</v>
      </c>
      <c r="G7133">
        <v>9951853</v>
      </c>
      <c r="H7133">
        <v>91.2303</v>
      </c>
    </row>
    <row r="7134" spans="1:8" x14ac:dyDescent="0.3">
      <c r="A7134" t="s">
        <v>126</v>
      </c>
      <c r="B7134" t="s">
        <v>719</v>
      </c>
      <c r="C7134">
        <v>91.344300000000004</v>
      </c>
      <c r="D7134">
        <v>93.299300000000002</v>
      </c>
      <c r="E7134">
        <v>90.709000000000003</v>
      </c>
      <c r="F7134">
        <v>91.344300000000004</v>
      </c>
      <c r="G7134">
        <v>10385970</v>
      </c>
      <c r="H7134">
        <v>91.784199999999998</v>
      </c>
    </row>
    <row r="7135" spans="1:8" x14ac:dyDescent="0.3">
      <c r="A7135" t="s">
        <v>126</v>
      </c>
      <c r="B7135" t="s">
        <v>720</v>
      </c>
      <c r="C7135">
        <v>93.592500000000001</v>
      </c>
      <c r="D7135">
        <v>93.787999999999997</v>
      </c>
      <c r="E7135">
        <v>91.393199999999993</v>
      </c>
      <c r="F7135">
        <v>92.614999999999995</v>
      </c>
      <c r="G7135">
        <v>7979588</v>
      </c>
      <c r="H7135">
        <v>92.598699999999994</v>
      </c>
    </row>
    <row r="7136" spans="1:8" x14ac:dyDescent="0.3">
      <c r="A7136" t="s">
        <v>126</v>
      </c>
      <c r="B7136" t="s">
        <v>721</v>
      </c>
      <c r="C7136">
        <v>91.344300000000004</v>
      </c>
      <c r="D7136">
        <v>92.9572</v>
      </c>
      <c r="E7136">
        <v>90.513499999999993</v>
      </c>
      <c r="F7136">
        <v>92.224100000000007</v>
      </c>
      <c r="G7136">
        <v>8388596</v>
      </c>
      <c r="H7136">
        <v>91.898200000000003</v>
      </c>
    </row>
    <row r="7137" spans="1:8" x14ac:dyDescent="0.3">
      <c r="A7137" t="s">
        <v>126</v>
      </c>
      <c r="B7137" t="s">
        <v>96</v>
      </c>
      <c r="C7137">
        <v>92.224100000000007</v>
      </c>
      <c r="D7137">
        <v>92.272900000000007</v>
      </c>
      <c r="E7137">
        <v>91.295500000000004</v>
      </c>
      <c r="F7137">
        <v>91.5398</v>
      </c>
      <c r="G7137">
        <v>4669104</v>
      </c>
      <c r="H7137">
        <v>91.702699999999993</v>
      </c>
    </row>
    <row r="7138" spans="1:8" x14ac:dyDescent="0.3">
      <c r="A7138" t="s">
        <v>126</v>
      </c>
      <c r="B7138" t="s">
        <v>722</v>
      </c>
      <c r="C7138">
        <v>91.881900000000002</v>
      </c>
      <c r="D7138">
        <v>94.374499999999998</v>
      </c>
      <c r="E7138">
        <v>91.881900000000002</v>
      </c>
      <c r="F7138">
        <v>93.8369</v>
      </c>
      <c r="G7138">
        <v>9568084</v>
      </c>
      <c r="H7138">
        <v>93.364400000000003</v>
      </c>
    </row>
    <row r="7139" spans="1:8" x14ac:dyDescent="0.3">
      <c r="A7139" t="s">
        <v>126</v>
      </c>
      <c r="B7139" t="s">
        <v>164</v>
      </c>
      <c r="C7139">
        <v>93.8369</v>
      </c>
      <c r="D7139">
        <v>93.983500000000006</v>
      </c>
      <c r="E7139">
        <v>90.464600000000004</v>
      </c>
      <c r="F7139">
        <v>91.1</v>
      </c>
      <c r="G7139">
        <v>7887034</v>
      </c>
      <c r="H7139">
        <v>91.849400000000003</v>
      </c>
    </row>
    <row r="7140" spans="1:8" x14ac:dyDescent="0.3">
      <c r="A7140" t="s">
        <v>126</v>
      </c>
      <c r="B7140" t="s">
        <v>723</v>
      </c>
      <c r="C7140">
        <v>95.5</v>
      </c>
      <c r="D7140">
        <v>96.4</v>
      </c>
      <c r="E7140">
        <v>94.5</v>
      </c>
      <c r="F7140">
        <v>95.05</v>
      </c>
      <c r="G7140">
        <v>15693010</v>
      </c>
      <c r="H7140">
        <v>95.316699999999997</v>
      </c>
    </row>
    <row r="7141" spans="1:8" x14ac:dyDescent="0.3">
      <c r="A7141" t="s">
        <v>126</v>
      </c>
      <c r="B7141" t="s">
        <v>724</v>
      </c>
      <c r="C7141">
        <v>94.9</v>
      </c>
      <c r="D7141">
        <v>95.5</v>
      </c>
      <c r="E7141">
        <v>94.05</v>
      </c>
      <c r="F7141">
        <v>94.75</v>
      </c>
      <c r="G7141">
        <v>8671514</v>
      </c>
      <c r="H7141">
        <v>94.7667</v>
      </c>
    </row>
    <row r="7142" spans="1:8" x14ac:dyDescent="0.3">
      <c r="A7142" t="s">
        <v>126</v>
      </c>
      <c r="B7142" t="s">
        <v>725</v>
      </c>
      <c r="C7142">
        <v>95.55</v>
      </c>
      <c r="D7142">
        <v>102.3</v>
      </c>
      <c r="E7142">
        <v>95.3</v>
      </c>
      <c r="F7142">
        <v>102.2</v>
      </c>
      <c r="G7142">
        <v>21125950</v>
      </c>
      <c r="H7142">
        <v>99.933300000000003</v>
      </c>
    </row>
    <row r="7143" spans="1:8" x14ac:dyDescent="0.3">
      <c r="A7143" t="s">
        <v>126</v>
      </c>
      <c r="B7143" t="s">
        <v>242</v>
      </c>
      <c r="C7143">
        <v>100.3</v>
      </c>
      <c r="D7143">
        <v>101.7</v>
      </c>
      <c r="E7143">
        <v>98.75</v>
      </c>
      <c r="F7143">
        <v>100.3</v>
      </c>
      <c r="G7143">
        <v>12965590</v>
      </c>
      <c r="H7143">
        <v>100.25</v>
      </c>
    </row>
    <row r="7144" spans="1:8" x14ac:dyDescent="0.3">
      <c r="A7144" t="s">
        <v>126</v>
      </c>
      <c r="B7144" t="s">
        <v>726</v>
      </c>
      <c r="C7144">
        <v>101.8</v>
      </c>
      <c r="D7144">
        <v>108</v>
      </c>
      <c r="E7144">
        <v>101.5</v>
      </c>
      <c r="F7144">
        <v>104.6</v>
      </c>
      <c r="G7144">
        <v>18500700</v>
      </c>
      <c r="H7144">
        <v>104.7</v>
      </c>
    </row>
    <row r="7145" spans="1:8" x14ac:dyDescent="0.3">
      <c r="A7145" t="s">
        <v>126</v>
      </c>
      <c r="B7145" t="s">
        <v>727</v>
      </c>
      <c r="C7145">
        <v>104.7</v>
      </c>
      <c r="D7145">
        <v>105.5</v>
      </c>
      <c r="E7145">
        <v>103</v>
      </c>
      <c r="F7145">
        <v>104.2</v>
      </c>
      <c r="G7145">
        <v>8136383</v>
      </c>
      <c r="H7145">
        <v>104.2333</v>
      </c>
    </row>
    <row r="7146" spans="1:8" x14ac:dyDescent="0.3">
      <c r="A7146" t="s">
        <v>126</v>
      </c>
      <c r="B7146" t="s">
        <v>728</v>
      </c>
      <c r="C7146">
        <v>104.6</v>
      </c>
      <c r="D7146">
        <v>106.9</v>
      </c>
      <c r="E7146">
        <v>102.6</v>
      </c>
      <c r="F7146">
        <v>103.8</v>
      </c>
      <c r="G7146">
        <v>8805276</v>
      </c>
      <c r="H7146">
        <v>104.4333</v>
      </c>
    </row>
    <row r="7147" spans="1:8" x14ac:dyDescent="0.3">
      <c r="A7147" t="s">
        <v>126</v>
      </c>
      <c r="B7147" t="s">
        <v>729</v>
      </c>
      <c r="C7147">
        <v>103.8</v>
      </c>
      <c r="D7147">
        <v>108.6</v>
      </c>
      <c r="E7147">
        <v>103.4</v>
      </c>
      <c r="F7147">
        <v>108</v>
      </c>
      <c r="G7147">
        <v>11140400</v>
      </c>
      <c r="H7147">
        <v>106.66670000000001</v>
      </c>
    </row>
    <row r="7148" spans="1:8" x14ac:dyDescent="0.3">
      <c r="A7148" t="s">
        <v>126</v>
      </c>
      <c r="B7148" t="s">
        <v>730</v>
      </c>
      <c r="C7148">
        <v>106</v>
      </c>
      <c r="D7148">
        <v>108.2</v>
      </c>
      <c r="E7148">
        <v>104.9</v>
      </c>
      <c r="F7148">
        <v>107.5</v>
      </c>
      <c r="G7148">
        <v>9321027</v>
      </c>
      <c r="H7148">
        <v>106.86669999999999</v>
      </c>
    </row>
    <row r="7149" spans="1:8" x14ac:dyDescent="0.3">
      <c r="A7149" t="s">
        <v>126</v>
      </c>
      <c r="B7149" t="s">
        <v>731</v>
      </c>
      <c r="C7149">
        <v>107.8</v>
      </c>
      <c r="D7149">
        <v>108.1</v>
      </c>
      <c r="E7149">
        <v>104.6</v>
      </c>
      <c r="F7149">
        <v>105.5</v>
      </c>
      <c r="G7149">
        <v>7453994</v>
      </c>
      <c r="H7149">
        <v>106.0667</v>
      </c>
    </row>
    <row r="7150" spans="1:8" x14ac:dyDescent="0.3">
      <c r="A7150" t="s">
        <v>126</v>
      </c>
      <c r="B7150" t="s">
        <v>732</v>
      </c>
      <c r="C7150">
        <v>105.6</v>
      </c>
      <c r="D7150">
        <v>107.4</v>
      </c>
      <c r="E7150">
        <v>105.3</v>
      </c>
      <c r="F7150">
        <v>106.8</v>
      </c>
      <c r="G7150">
        <v>8676997</v>
      </c>
      <c r="H7150">
        <v>106.5</v>
      </c>
    </row>
    <row r="7151" spans="1:8" x14ac:dyDescent="0.3">
      <c r="A7151" t="s">
        <v>126</v>
      </c>
      <c r="B7151" t="s">
        <v>733</v>
      </c>
      <c r="C7151">
        <v>106.7</v>
      </c>
      <c r="D7151">
        <v>108.2</v>
      </c>
      <c r="E7151">
        <v>105.6</v>
      </c>
      <c r="F7151">
        <v>106.5</v>
      </c>
      <c r="G7151">
        <v>6701436</v>
      </c>
      <c r="H7151">
        <v>106.7667</v>
      </c>
    </row>
    <row r="7152" spans="1:8" x14ac:dyDescent="0.3">
      <c r="A7152" t="s">
        <v>126</v>
      </c>
      <c r="B7152" t="s">
        <v>734</v>
      </c>
      <c r="C7152">
        <v>106.8</v>
      </c>
      <c r="D7152">
        <v>108.2</v>
      </c>
      <c r="E7152">
        <v>106.1</v>
      </c>
      <c r="F7152">
        <v>106.3</v>
      </c>
      <c r="G7152">
        <v>10102020</v>
      </c>
      <c r="H7152">
        <v>106.86669999999999</v>
      </c>
    </row>
    <row r="7153" spans="1:8" x14ac:dyDescent="0.3">
      <c r="A7153" t="s">
        <v>126</v>
      </c>
      <c r="B7153" t="s">
        <v>735</v>
      </c>
      <c r="C7153">
        <v>106.4</v>
      </c>
      <c r="D7153">
        <v>106.4</v>
      </c>
      <c r="E7153">
        <v>102.6</v>
      </c>
      <c r="F7153">
        <v>102.8</v>
      </c>
      <c r="G7153">
        <v>5873541</v>
      </c>
      <c r="H7153">
        <v>103.9333</v>
      </c>
    </row>
    <row r="7154" spans="1:8" x14ac:dyDescent="0.3">
      <c r="A7154" t="s">
        <v>574</v>
      </c>
      <c r="B7154" t="s">
        <v>696</v>
      </c>
      <c r="C7154">
        <v>7.53</v>
      </c>
      <c r="D7154">
        <v>7.62</v>
      </c>
      <c r="E7154">
        <v>6.95</v>
      </c>
      <c r="F7154">
        <v>7.25</v>
      </c>
      <c r="G7154">
        <v>14642400</v>
      </c>
      <c r="H7154">
        <v>7.2732999999999999</v>
      </c>
    </row>
    <row r="7155" spans="1:8" x14ac:dyDescent="0.3">
      <c r="A7155" t="s">
        <v>574</v>
      </c>
      <c r="B7155" t="s">
        <v>697</v>
      </c>
      <c r="C7155">
        <v>7.27</v>
      </c>
      <c r="D7155">
        <v>7.36</v>
      </c>
      <c r="E7155">
        <v>7.09</v>
      </c>
      <c r="F7155">
        <v>7.23</v>
      </c>
      <c r="G7155">
        <v>9323657</v>
      </c>
      <c r="H7155">
        <v>7.2267000000000001</v>
      </c>
    </row>
    <row r="7156" spans="1:8" x14ac:dyDescent="0.3">
      <c r="A7156" t="s">
        <v>574</v>
      </c>
      <c r="B7156" t="s">
        <v>698</v>
      </c>
      <c r="C7156">
        <v>7.21</v>
      </c>
      <c r="D7156">
        <v>7.59</v>
      </c>
      <c r="E7156">
        <v>7.11</v>
      </c>
      <c r="F7156">
        <v>7.49</v>
      </c>
      <c r="G7156">
        <v>11925230</v>
      </c>
      <c r="H7156">
        <v>7.3967000000000001</v>
      </c>
    </row>
    <row r="7157" spans="1:8" x14ac:dyDescent="0.3">
      <c r="A7157" t="s">
        <v>574</v>
      </c>
      <c r="B7157" t="s">
        <v>699</v>
      </c>
      <c r="C7157">
        <v>7.47</v>
      </c>
      <c r="D7157">
        <v>7.47</v>
      </c>
      <c r="E7157">
        <v>7.11</v>
      </c>
      <c r="F7157">
        <v>7.2</v>
      </c>
      <c r="G7157">
        <v>6870817</v>
      </c>
      <c r="H7157">
        <v>7.26</v>
      </c>
    </row>
    <row r="7158" spans="1:8" x14ac:dyDescent="0.3">
      <c r="A7158" t="s">
        <v>574</v>
      </c>
      <c r="B7158" t="s">
        <v>700</v>
      </c>
      <c r="C7158">
        <v>7.15</v>
      </c>
      <c r="D7158">
        <v>7.17</v>
      </c>
      <c r="E7158">
        <v>6.87</v>
      </c>
      <c r="F7158">
        <v>6.87</v>
      </c>
      <c r="G7158">
        <v>5869556</v>
      </c>
      <c r="H7158">
        <v>6.97</v>
      </c>
    </row>
    <row r="7159" spans="1:8" x14ac:dyDescent="0.3">
      <c r="A7159" t="s">
        <v>574</v>
      </c>
      <c r="B7159" t="s">
        <v>77</v>
      </c>
      <c r="C7159">
        <v>6.8</v>
      </c>
      <c r="D7159">
        <v>7.29</v>
      </c>
      <c r="E7159">
        <v>6.72</v>
      </c>
      <c r="F7159">
        <v>7.13</v>
      </c>
      <c r="G7159">
        <v>7647099</v>
      </c>
      <c r="H7159">
        <v>7.0467000000000004</v>
      </c>
    </row>
    <row r="7160" spans="1:8" x14ac:dyDescent="0.3">
      <c r="A7160" t="s">
        <v>574</v>
      </c>
      <c r="B7160" t="s">
        <v>701</v>
      </c>
      <c r="C7160">
        <v>7.16</v>
      </c>
      <c r="D7160">
        <v>7.16</v>
      </c>
      <c r="E7160">
        <v>7</v>
      </c>
      <c r="F7160">
        <v>7.06</v>
      </c>
      <c r="G7160">
        <v>4447537</v>
      </c>
      <c r="H7160">
        <v>7.0732999999999997</v>
      </c>
    </row>
    <row r="7161" spans="1:8" x14ac:dyDescent="0.3">
      <c r="A7161" t="s">
        <v>574</v>
      </c>
      <c r="B7161" t="s">
        <v>702</v>
      </c>
      <c r="C7161">
        <v>7.14</v>
      </c>
      <c r="D7161">
        <v>7.2</v>
      </c>
      <c r="E7161">
        <v>7.04</v>
      </c>
      <c r="F7161">
        <v>7.1</v>
      </c>
      <c r="G7161">
        <v>3835124</v>
      </c>
      <c r="H7161">
        <v>7.1132999999999997</v>
      </c>
    </row>
    <row r="7162" spans="1:8" x14ac:dyDescent="0.3">
      <c r="A7162" t="s">
        <v>574</v>
      </c>
      <c r="B7162" t="s">
        <v>139</v>
      </c>
      <c r="C7162">
        <v>7.12</v>
      </c>
      <c r="D7162">
        <v>7.12</v>
      </c>
      <c r="E7162">
        <v>6.88</v>
      </c>
      <c r="F7162">
        <v>7.01</v>
      </c>
      <c r="G7162">
        <v>3059631</v>
      </c>
      <c r="H7162">
        <v>7.0033000000000003</v>
      </c>
    </row>
    <row r="7163" spans="1:8" x14ac:dyDescent="0.3">
      <c r="A7163" t="s">
        <v>574</v>
      </c>
      <c r="B7163" t="s">
        <v>156</v>
      </c>
      <c r="C7163">
        <v>6.92</v>
      </c>
      <c r="D7163">
        <v>7.09</v>
      </c>
      <c r="E7163">
        <v>6.83</v>
      </c>
      <c r="F7163">
        <v>7</v>
      </c>
      <c r="G7163">
        <v>4348538</v>
      </c>
      <c r="H7163">
        <v>6.9733000000000001</v>
      </c>
    </row>
    <row r="7164" spans="1:8" x14ac:dyDescent="0.3">
      <c r="A7164" t="s">
        <v>574</v>
      </c>
      <c r="B7164" t="s">
        <v>703</v>
      </c>
      <c r="C7164">
        <v>7.03</v>
      </c>
      <c r="D7164">
        <v>7.05</v>
      </c>
      <c r="E7164">
        <v>6.74</v>
      </c>
      <c r="F7164">
        <v>6.74</v>
      </c>
      <c r="G7164">
        <v>5716231</v>
      </c>
      <c r="H7164">
        <v>6.8433000000000002</v>
      </c>
    </row>
    <row r="7165" spans="1:8" x14ac:dyDescent="0.3">
      <c r="A7165" t="s">
        <v>574</v>
      </c>
      <c r="B7165" t="s">
        <v>223</v>
      </c>
      <c r="C7165">
        <v>6.78</v>
      </c>
      <c r="D7165">
        <v>6.88</v>
      </c>
      <c r="E7165">
        <v>6.75</v>
      </c>
      <c r="F7165">
        <v>6.77</v>
      </c>
      <c r="G7165">
        <v>3422286</v>
      </c>
      <c r="H7165">
        <v>6.8</v>
      </c>
    </row>
    <row r="7166" spans="1:8" x14ac:dyDescent="0.3">
      <c r="A7166" t="s">
        <v>574</v>
      </c>
      <c r="B7166" t="s">
        <v>228</v>
      </c>
      <c r="C7166">
        <v>6.8</v>
      </c>
      <c r="D7166">
        <v>7.1</v>
      </c>
      <c r="E7166">
        <v>6.77</v>
      </c>
      <c r="F7166">
        <v>6.89</v>
      </c>
      <c r="G7166">
        <v>7428369</v>
      </c>
      <c r="H7166">
        <v>6.92</v>
      </c>
    </row>
    <row r="7167" spans="1:8" x14ac:dyDescent="0.3">
      <c r="A7167" t="s">
        <v>574</v>
      </c>
      <c r="B7167" t="s">
        <v>704</v>
      </c>
      <c r="C7167">
        <v>6.99</v>
      </c>
      <c r="D7167">
        <v>6.99</v>
      </c>
      <c r="E7167">
        <v>6.75</v>
      </c>
      <c r="F7167">
        <v>6.89</v>
      </c>
      <c r="G7167">
        <v>3106213</v>
      </c>
      <c r="H7167">
        <v>6.8766999999999996</v>
      </c>
    </row>
    <row r="7168" spans="1:8" x14ac:dyDescent="0.3">
      <c r="A7168" t="s">
        <v>574</v>
      </c>
      <c r="B7168" t="s">
        <v>705</v>
      </c>
      <c r="C7168">
        <v>6.89</v>
      </c>
      <c r="D7168">
        <v>7.21</v>
      </c>
      <c r="E7168">
        <v>6.8</v>
      </c>
      <c r="F7168">
        <v>7.05</v>
      </c>
      <c r="G7168">
        <v>8040278</v>
      </c>
      <c r="H7168">
        <v>7.02</v>
      </c>
    </row>
    <row r="7169" spans="1:8" x14ac:dyDescent="0.3">
      <c r="A7169" t="s">
        <v>574</v>
      </c>
      <c r="B7169" t="s">
        <v>706</v>
      </c>
      <c r="C7169">
        <v>7.05</v>
      </c>
      <c r="D7169">
        <v>7.35</v>
      </c>
      <c r="E7169">
        <v>6.98</v>
      </c>
      <c r="F7169">
        <v>7.1</v>
      </c>
      <c r="G7169">
        <v>8283913</v>
      </c>
      <c r="H7169">
        <v>7.1433</v>
      </c>
    </row>
    <row r="7170" spans="1:8" x14ac:dyDescent="0.3">
      <c r="A7170" t="s">
        <v>574</v>
      </c>
      <c r="B7170" t="s">
        <v>265</v>
      </c>
      <c r="C7170">
        <v>7.1</v>
      </c>
      <c r="D7170">
        <v>7.21</v>
      </c>
      <c r="E7170">
        <v>6.93</v>
      </c>
      <c r="F7170">
        <v>7.14</v>
      </c>
      <c r="G7170">
        <v>8540840</v>
      </c>
      <c r="H7170">
        <v>7.0933000000000002</v>
      </c>
    </row>
    <row r="7171" spans="1:8" x14ac:dyDescent="0.3">
      <c r="A7171" t="s">
        <v>574</v>
      </c>
      <c r="B7171" t="s">
        <v>707</v>
      </c>
      <c r="C7171">
        <v>7.17</v>
      </c>
      <c r="D7171">
        <v>7.29</v>
      </c>
      <c r="E7171">
        <v>6.72</v>
      </c>
      <c r="F7171">
        <v>6.72</v>
      </c>
      <c r="G7171">
        <v>8254400</v>
      </c>
      <c r="H7171">
        <v>6.91</v>
      </c>
    </row>
    <row r="7172" spans="1:8" x14ac:dyDescent="0.3">
      <c r="A7172" t="s">
        <v>574</v>
      </c>
      <c r="B7172" t="s">
        <v>271</v>
      </c>
      <c r="C7172">
        <v>6.74</v>
      </c>
      <c r="D7172">
        <v>6.83</v>
      </c>
      <c r="E7172">
        <v>6.31</v>
      </c>
      <c r="F7172">
        <v>6.31</v>
      </c>
      <c r="G7172">
        <v>7171437</v>
      </c>
      <c r="H7172">
        <v>6.4832999999999998</v>
      </c>
    </row>
    <row r="7173" spans="1:8" x14ac:dyDescent="0.3">
      <c r="A7173" t="s">
        <v>574</v>
      </c>
      <c r="B7173" t="s">
        <v>708</v>
      </c>
      <c r="C7173">
        <v>6.4</v>
      </c>
      <c r="D7173">
        <v>6.52</v>
      </c>
      <c r="E7173">
        <v>6.29</v>
      </c>
      <c r="F7173">
        <v>6.42</v>
      </c>
      <c r="G7173">
        <v>4956985</v>
      </c>
      <c r="H7173">
        <v>6.41</v>
      </c>
    </row>
    <row r="7174" spans="1:8" x14ac:dyDescent="0.3">
      <c r="A7174" t="s">
        <v>574</v>
      </c>
      <c r="B7174" t="s">
        <v>709</v>
      </c>
      <c r="C7174">
        <v>6.51</v>
      </c>
      <c r="D7174">
        <v>6.71</v>
      </c>
      <c r="E7174">
        <v>6.51</v>
      </c>
      <c r="F7174">
        <v>6.65</v>
      </c>
      <c r="G7174">
        <v>4182438</v>
      </c>
      <c r="H7174">
        <v>6.6233000000000004</v>
      </c>
    </row>
    <row r="7175" spans="1:8" x14ac:dyDescent="0.3">
      <c r="A7175" t="s">
        <v>574</v>
      </c>
      <c r="B7175" t="s">
        <v>283</v>
      </c>
      <c r="C7175">
        <v>6.76</v>
      </c>
      <c r="D7175">
        <v>6.78</v>
      </c>
      <c r="E7175">
        <v>6.44</v>
      </c>
      <c r="F7175">
        <v>6.46</v>
      </c>
      <c r="G7175">
        <v>2784602</v>
      </c>
      <c r="H7175">
        <v>6.56</v>
      </c>
    </row>
    <row r="7176" spans="1:8" x14ac:dyDescent="0.3">
      <c r="A7176" t="s">
        <v>574</v>
      </c>
      <c r="B7176" t="s">
        <v>290</v>
      </c>
      <c r="C7176">
        <v>6.46</v>
      </c>
      <c r="D7176">
        <v>6.77</v>
      </c>
      <c r="E7176">
        <v>6.28</v>
      </c>
      <c r="F7176">
        <v>6.6</v>
      </c>
      <c r="G7176">
        <v>6560648</v>
      </c>
      <c r="H7176">
        <v>6.55</v>
      </c>
    </row>
    <row r="7177" spans="1:8" x14ac:dyDescent="0.3">
      <c r="A7177" t="s">
        <v>574</v>
      </c>
      <c r="B7177" t="s">
        <v>710</v>
      </c>
      <c r="C7177">
        <v>6.47</v>
      </c>
      <c r="D7177">
        <v>6.6</v>
      </c>
      <c r="E7177">
        <v>6.24</v>
      </c>
      <c r="F7177">
        <v>6.38</v>
      </c>
      <c r="G7177">
        <v>5373462</v>
      </c>
      <c r="H7177">
        <v>6.4066999999999998</v>
      </c>
    </row>
    <row r="7178" spans="1:8" x14ac:dyDescent="0.3">
      <c r="A7178" t="s">
        <v>574</v>
      </c>
      <c r="B7178" t="s">
        <v>512</v>
      </c>
      <c r="C7178">
        <v>6.38</v>
      </c>
      <c r="D7178">
        <v>6.38</v>
      </c>
      <c r="E7178">
        <v>6.14</v>
      </c>
      <c r="F7178">
        <v>6.16</v>
      </c>
      <c r="G7178">
        <v>2688402</v>
      </c>
      <c r="H7178">
        <v>6.2267000000000001</v>
      </c>
    </row>
    <row r="7179" spans="1:8" x14ac:dyDescent="0.3">
      <c r="A7179" t="s">
        <v>574</v>
      </c>
      <c r="B7179" t="s">
        <v>91</v>
      </c>
      <c r="C7179">
        <v>5.63</v>
      </c>
      <c r="D7179">
        <v>6.01</v>
      </c>
      <c r="E7179">
        <v>5.63</v>
      </c>
      <c r="F7179">
        <v>5.82</v>
      </c>
      <c r="G7179">
        <v>3128151</v>
      </c>
      <c r="H7179">
        <v>5.82</v>
      </c>
    </row>
    <row r="7180" spans="1:8" x14ac:dyDescent="0.3">
      <c r="A7180" t="s">
        <v>574</v>
      </c>
      <c r="B7180" t="s">
        <v>93</v>
      </c>
      <c r="C7180">
        <v>5.82</v>
      </c>
      <c r="D7180">
        <v>6.11</v>
      </c>
      <c r="E7180">
        <v>5.79</v>
      </c>
      <c r="F7180">
        <v>5.83</v>
      </c>
      <c r="G7180">
        <v>2151814</v>
      </c>
      <c r="H7180">
        <v>5.91</v>
      </c>
    </row>
    <row r="7181" spans="1:8" x14ac:dyDescent="0.3">
      <c r="A7181" t="s">
        <v>574</v>
      </c>
      <c r="B7181" t="s">
        <v>711</v>
      </c>
      <c r="C7181">
        <v>5.85</v>
      </c>
      <c r="D7181">
        <v>6.09</v>
      </c>
      <c r="E7181">
        <v>5.85</v>
      </c>
      <c r="F7181">
        <v>5.94</v>
      </c>
      <c r="G7181">
        <v>1862496</v>
      </c>
      <c r="H7181">
        <v>5.96</v>
      </c>
    </row>
    <row r="7182" spans="1:8" x14ac:dyDescent="0.3">
      <c r="A7182" t="s">
        <v>574</v>
      </c>
      <c r="B7182" t="s">
        <v>712</v>
      </c>
      <c r="C7182">
        <v>5.92</v>
      </c>
      <c r="D7182">
        <v>6.22</v>
      </c>
      <c r="E7182">
        <v>5.92</v>
      </c>
      <c r="F7182">
        <v>6.21</v>
      </c>
      <c r="G7182">
        <v>1962119</v>
      </c>
      <c r="H7182">
        <v>6.1166999999999998</v>
      </c>
    </row>
    <row r="7183" spans="1:8" x14ac:dyDescent="0.3">
      <c r="A7183" t="s">
        <v>574</v>
      </c>
      <c r="B7183" t="s">
        <v>162</v>
      </c>
      <c r="C7183">
        <v>6.12</v>
      </c>
      <c r="D7183">
        <v>6.37</v>
      </c>
      <c r="E7183">
        <v>6</v>
      </c>
      <c r="F7183">
        <v>6.01</v>
      </c>
      <c r="G7183">
        <v>4072232</v>
      </c>
      <c r="H7183">
        <v>6.1266999999999996</v>
      </c>
    </row>
    <row r="7184" spans="1:8" x14ac:dyDescent="0.3">
      <c r="A7184" t="s">
        <v>574</v>
      </c>
      <c r="B7184" t="s">
        <v>220</v>
      </c>
      <c r="C7184">
        <v>6</v>
      </c>
      <c r="D7184">
        <v>6.11</v>
      </c>
      <c r="E7184">
        <v>5.91</v>
      </c>
      <c r="F7184">
        <v>6.03</v>
      </c>
      <c r="G7184">
        <v>2462475</v>
      </c>
      <c r="H7184">
        <v>6.0167000000000002</v>
      </c>
    </row>
    <row r="7185" spans="1:8" x14ac:dyDescent="0.3">
      <c r="A7185" t="s">
        <v>574</v>
      </c>
      <c r="B7185" t="s">
        <v>713</v>
      </c>
      <c r="C7185">
        <v>6.06</v>
      </c>
      <c r="D7185">
        <v>6.2</v>
      </c>
      <c r="E7185">
        <v>6.04</v>
      </c>
      <c r="F7185">
        <v>6.17</v>
      </c>
      <c r="G7185">
        <v>2984675</v>
      </c>
      <c r="H7185">
        <v>6.1367000000000003</v>
      </c>
    </row>
    <row r="7186" spans="1:8" x14ac:dyDescent="0.3">
      <c r="A7186" t="s">
        <v>574</v>
      </c>
      <c r="B7186" t="s">
        <v>714</v>
      </c>
      <c r="C7186">
        <v>6.17</v>
      </c>
      <c r="D7186">
        <v>6.22</v>
      </c>
      <c r="E7186">
        <v>6.1</v>
      </c>
      <c r="F7186">
        <v>6.12</v>
      </c>
      <c r="G7186">
        <v>1353894</v>
      </c>
      <c r="H7186">
        <v>6.1467000000000001</v>
      </c>
    </row>
    <row r="7187" spans="1:8" x14ac:dyDescent="0.3">
      <c r="A7187" t="s">
        <v>574</v>
      </c>
      <c r="B7187" t="s">
        <v>715</v>
      </c>
      <c r="C7187">
        <v>6.07</v>
      </c>
      <c r="D7187">
        <v>6.37</v>
      </c>
      <c r="E7187">
        <v>6.03</v>
      </c>
      <c r="F7187">
        <v>6.23</v>
      </c>
      <c r="G7187">
        <v>5186977</v>
      </c>
      <c r="H7187">
        <v>6.21</v>
      </c>
    </row>
    <row r="7188" spans="1:8" x14ac:dyDescent="0.3">
      <c r="A7188" t="s">
        <v>574</v>
      </c>
      <c r="B7188" t="s">
        <v>235</v>
      </c>
      <c r="C7188">
        <v>6.13</v>
      </c>
      <c r="D7188">
        <v>6.3</v>
      </c>
      <c r="E7188">
        <v>6.11</v>
      </c>
      <c r="F7188">
        <v>6.3</v>
      </c>
      <c r="G7188">
        <v>3053148</v>
      </c>
      <c r="H7188">
        <v>6.2366999999999999</v>
      </c>
    </row>
    <row r="7189" spans="1:8" x14ac:dyDescent="0.3">
      <c r="A7189" t="s">
        <v>574</v>
      </c>
      <c r="B7189" t="s">
        <v>259</v>
      </c>
      <c r="C7189">
        <v>6.35</v>
      </c>
      <c r="D7189">
        <v>6.45</v>
      </c>
      <c r="E7189">
        <v>6.26</v>
      </c>
      <c r="F7189">
        <v>6.39</v>
      </c>
      <c r="G7189">
        <v>5444516</v>
      </c>
      <c r="H7189">
        <v>6.3666999999999998</v>
      </c>
    </row>
    <row r="7190" spans="1:8" x14ac:dyDescent="0.3">
      <c r="A7190" t="s">
        <v>574</v>
      </c>
      <c r="B7190" t="s">
        <v>716</v>
      </c>
      <c r="C7190">
        <v>6.39</v>
      </c>
      <c r="D7190">
        <v>6.58</v>
      </c>
      <c r="E7190">
        <v>6.32</v>
      </c>
      <c r="F7190">
        <v>6.43</v>
      </c>
      <c r="G7190">
        <v>7015819</v>
      </c>
      <c r="H7190">
        <v>6.4432999999999998</v>
      </c>
    </row>
    <row r="7191" spans="1:8" x14ac:dyDescent="0.3">
      <c r="A7191" t="s">
        <v>574</v>
      </c>
      <c r="B7191" t="s">
        <v>269</v>
      </c>
      <c r="C7191">
        <v>6.5</v>
      </c>
      <c r="D7191">
        <v>6.5</v>
      </c>
      <c r="E7191">
        <v>6.11</v>
      </c>
      <c r="F7191">
        <v>6.16</v>
      </c>
      <c r="G7191">
        <v>5152966</v>
      </c>
      <c r="H7191">
        <v>6.2567000000000004</v>
      </c>
    </row>
    <row r="7192" spans="1:8" x14ac:dyDescent="0.3">
      <c r="A7192" t="s">
        <v>574</v>
      </c>
      <c r="B7192" t="s">
        <v>282</v>
      </c>
      <c r="C7192">
        <v>6.17</v>
      </c>
      <c r="D7192">
        <v>6.2</v>
      </c>
      <c r="E7192">
        <v>6.1</v>
      </c>
      <c r="F7192">
        <v>6.1</v>
      </c>
      <c r="G7192">
        <v>877543</v>
      </c>
      <c r="H7192">
        <v>6.1333000000000002</v>
      </c>
    </row>
    <row r="7193" spans="1:8" x14ac:dyDescent="0.3">
      <c r="A7193" t="s">
        <v>574</v>
      </c>
      <c r="B7193" t="s">
        <v>717</v>
      </c>
      <c r="C7193">
        <v>6.13</v>
      </c>
      <c r="D7193">
        <v>6.14</v>
      </c>
      <c r="E7193">
        <v>5.83</v>
      </c>
      <c r="F7193">
        <v>6.1</v>
      </c>
      <c r="G7193">
        <v>4553129</v>
      </c>
      <c r="H7193">
        <v>6.0232999999999999</v>
      </c>
    </row>
    <row r="7194" spans="1:8" x14ac:dyDescent="0.3">
      <c r="A7194" t="s">
        <v>574</v>
      </c>
      <c r="B7194" t="s">
        <v>285</v>
      </c>
      <c r="C7194">
        <v>6.02</v>
      </c>
      <c r="D7194">
        <v>6.18</v>
      </c>
      <c r="E7194">
        <v>5.99</v>
      </c>
      <c r="F7194">
        <v>6.06</v>
      </c>
      <c r="G7194">
        <v>2868678</v>
      </c>
      <c r="H7194">
        <v>6.0766999999999998</v>
      </c>
    </row>
    <row r="7195" spans="1:8" x14ac:dyDescent="0.3">
      <c r="A7195" t="s">
        <v>574</v>
      </c>
      <c r="B7195" t="s">
        <v>718</v>
      </c>
      <c r="C7195">
        <v>6.07</v>
      </c>
      <c r="D7195">
        <v>6.15</v>
      </c>
      <c r="E7195">
        <v>5.99</v>
      </c>
      <c r="F7195">
        <v>5.99</v>
      </c>
      <c r="G7195">
        <v>2448766</v>
      </c>
      <c r="H7195">
        <v>6.0433000000000003</v>
      </c>
    </row>
    <row r="7196" spans="1:8" x14ac:dyDescent="0.3">
      <c r="A7196" t="s">
        <v>574</v>
      </c>
      <c r="B7196" t="s">
        <v>291</v>
      </c>
      <c r="C7196">
        <v>6.03</v>
      </c>
      <c r="D7196">
        <v>6.08</v>
      </c>
      <c r="E7196">
        <v>5.85</v>
      </c>
      <c r="F7196">
        <v>5.85</v>
      </c>
      <c r="G7196">
        <v>1724276</v>
      </c>
      <c r="H7196">
        <v>5.9267000000000003</v>
      </c>
    </row>
    <row r="7197" spans="1:8" x14ac:dyDescent="0.3">
      <c r="A7197" t="s">
        <v>574</v>
      </c>
      <c r="B7197" t="s">
        <v>295</v>
      </c>
      <c r="C7197">
        <v>5.88</v>
      </c>
      <c r="D7197">
        <v>5.92</v>
      </c>
      <c r="E7197">
        <v>5.64</v>
      </c>
      <c r="F7197">
        <v>5.79</v>
      </c>
      <c r="G7197">
        <v>5781227</v>
      </c>
      <c r="H7197">
        <v>5.7832999999999997</v>
      </c>
    </row>
    <row r="7198" spans="1:8" x14ac:dyDescent="0.3">
      <c r="A7198" t="s">
        <v>574</v>
      </c>
      <c r="B7198" t="s">
        <v>298</v>
      </c>
      <c r="C7198">
        <v>5.82</v>
      </c>
      <c r="D7198">
        <v>5.82</v>
      </c>
      <c r="E7198">
        <v>5.6</v>
      </c>
      <c r="F7198">
        <v>5.6</v>
      </c>
      <c r="G7198">
        <v>3851395</v>
      </c>
      <c r="H7198">
        <v>5.6733000000000002</v>
      </c>
    </row>
    <row r="7199" spans="1:8" x14ac:dyDescent="0.3">
      <c r="A7199" t="s">
        <v>574</v>
      </c>
      <c r="B7199" t="s">
        <v>719</v>
      </c>
      <c r="C7199">
        <v>5.69</v>
      </c>
      <c r="D7199">
        <v>5.69</v>
      </c>
      <c r="E7199">
        <v>5.58</v>
      </c>
      <c r="F7199">
        <v>5.64</v>
      </c>
      <c r="G7199">
        <v>3161544</v>
      </c>
      <c r="H7199">
        <v>5.6367000000000003</v>
      </c>
    </row>
    <row r="7200" spans="1:8" x14ac:dyDescent="0.3">
      <c r="A7200" t="s">
        <v>574</v>
      </c>
      <c r="B7200" t="s">
        <v>720</v>
      </c>
      <c r="C7200">
        <v>5.7</v>
      </c>
      <c r="D7200">
        <v>5.76</v>
      </c>
      <c r="E7200">
        <v>5.66</v>
      </c>
      <c r="F7200">
        <v>5.73</v>
      </c>
      <c r="G7200">
        <v>3127657</v>
      </c>
      <c r="H7200">
        <v>5.7167000000000003</v>
      </c>
    </row>
    <row r="7201" spans="1:8" x14ac:dyDescent="0.3">
      <c r="A7201" t="s">
        <v>574</v>
      </c>
      <c r="B7201" t="s">
        <v>721</v>
      </c>
      <c r="C7201">
        <v>5.73</v>
      </c>
      <c r="D7201">
        <v>5.74</v>
      </c>
      <c r="E7201">
        <v>5.63</v>
      </c>
      <c r="F7201">
        <v>5.69</v>
      </c>
      <c r="G7201">
        <v>1952953</v>
      </c>
      <c r="H7201">
        <v>5.6867000000000001</v>
      </c>
    </row>
    <row r="7202" spans="1:8" x14ac:dyDescent="0.3">
      <c r="A7202" t="s">
        <v>574</v>
      </c>
      <c r="B7202" t="s">
        <v>96</v>
      </c>
      <c r="C7202">
        <v>5.72</v>
      </c>
      <c r="D7202">
        <v>5.77</v>
      </c>
      <c r="E7202">
        <v>5.71</v>
      </c>
      <c r="F7202">
        <v>5.72</v>
      </c>
      <c r="G7202">
        <v>1940786</v>
      </c>
      <c r="H7202">
        <v>5.7332999999999998</v>
      </c>
    </row>
    <row r="7203" spans="1:8" x14ac:dyDescent="0.3">
      <c r="A7203" t="s">
        <v>574</v>
      </c>
      <c r="B7203" t="s">
        <v>722</v>
      </c>
      <c r="C7203">
        <v>5.74</v>
      </c>
      <c r="D7203">
        <v>5.82</v>
      </c>
      <c r="E7203">
        <v>5.7</v>
      </c>
      <c r="F7203">
        <v>5.71</v>
      </c>
      <c r="G7203">
        <v>1896955</v>
      </c>
      <c r="H7203">
        <v>5.7432999999999996</v>
      </c>
    </row>
    <row r="7204" spans="1:8" x14ac:dyDescent="0.3">
      <c r="A7204" t="s">
        <v>574</v>
      </c>
      <c r="B7204" t="s">
        <v>164</v>
      </c>
      <c r="C7204">
        <v>5.76</v>
      </c>
      <c r="D7204">
        <v>6.13</v>
      </c>
      <c r="E7204">
        <v>5.54</v>
      </c>
      <c r="F7204">
        <v>6.13</v>
      </c>
      <c r="G7204">
        <v>13001850</v>
      </c>
      <c r="H7204">
        <v>5.9333</v>
      </c>
    </row>
    <row r="7205" spans="1:8" x14ac:dyDescent="0.3">
      <c r="A7205" t="s">
        <v>574</v>
      </c>
      <c r="B7205" t="s">
        <v>723</v>
      </c>
      <c r="C7205">
        <v>6.36</v>
      </c>
      <c r="D7205">
        <v>6.74</v>
      </c>
      <c r="E7205">
        <v>6.2</v>
      </c>
      <c r="F7205">
        <v>6.21</v>
      </c>
      <c r="G7205">
        <v>43794330</v>
      </c>
      <c r="H7205">
        <v>6.3833000000000002</v>
      </c>
    </row>
    <row r="7206" spans="1:8" x14ac:dyDescent="0.3">
      <c r="A7206" t="s">
        <v>574</v>
      </c>
      <c r="B7206" t="s">
        <v>724</v>
      </c>
      <c r="C7206">
        <v>6.2</v>
      </c>
      <c r="D7206">
        <v>6.33</v>
      </c>
      <c r="E7206">
        <v>5.95</v>
      </c>
      <c r="F7206">
        <v>5.95</v>
      </c>
      <c r="G7206">
        <v>10790390</v>
      </c>
      <c r="H7206">
        <v>6.0766999999999998</v>
      </c>
    </row>
    <row r="7207" spans="1:8" x14ac:dyDescent="0.3">
      <c r="A7207" t="s">
        <v>574</v>
      </c>
      <c r="B7207" t="s">
        <v>725</v>
      </c>
      <c r="C7207">
        <v>6.03</v>
      </c>
      <c r="D7207">
        <v>6.04</v>
      </c>
      <c r="E7207">
        <v>5.93</v>
      </c>
      <c r="F7207">
        <v>5.95</v>
      </c>
      <c r="G7207">
        <v>7491286</v>
      </c>
      <c r="H7207">
        <v>5.9733000000000001</v>
      </c>
    </row>
    <row r="7208" spans="1:8" x14ac:dyDescent="0.3">
      <c r="A7208" t="s">
        <v>574</v>
      </c>
      <c r="B7208" t="s">
        <v>242</v>
      </c>
      <c r="C7208">
        <v>5.85</v>
      </c>
      <c r="D7208">
        <v>5.95</v>
      </c>
      <c r="E7208">
        <v>5.75</v>
      </c>
      <c r="F7208">
        <v>5.9</v>
      </c>
      <c r="G7208">
        <v>7460113</v>
      </c>
      <c r="H7208">
        <v>5.8666999999999998</v>
      </c>
    </row>
    <row r="7209" spans="1:8" x14ac:dyDescent="0.3">
      <c r="A7209" t="s">
        <v>574</v>
      </c>
      <c r="B7209" t="s">
        <v>726</v>
      </c>
      <c r="C7209">
        <v>5.94</v>
      </c>
      <c r="D7209">
        <v>6.13</v>
      </c>
      <c r="E7209">
        <v>5.86</v>
      </c>
      <c r="F7209">
        <v>5.95</v>
      </c>
      <c r="G7209">
        <v>8016337</v>
      </c>
      <c r="H7209">
        <v>5.98</v>
      </c>
    </row>
    <row r="7210" spans="1:8" x14ac:dyDescent="0.3">
      <c r="A7210" t="s">
        <v>574</v>
      </c>
      <c r="B7210" t="s">
        <v>727</v>
      </c>
      <c r="C7210">
        <v>6</v>
      </c>
      <c r="D7210">
        <v>6.07</v>
      </c>
      <c r="E7210">
        <v>5.89</v>
      </c>
      <c r="F7210">
        <v>5.94</v>
      </c>
      <c r="G7210">
        <v>5824090</v>
      </c>
      <c r="H7210">
        <v>5.9667000000000003</v>
      </c>
    </row>
    <row r="7211" spans="1:8" x14ac:dyDescent="0.3">
      <c r="A7211" t="s">
        <v>574</v>
      </c>
      <c r="B7211" t="s">
        <v>728</v>
      </c>
      <c r="C7211">
        <v>6.01</v>
      </c>
      <c r="D7211">
        <v>6.14</v>
      </c>
      <c r="E7211">
        <v>5.92</v>
      </c>
      <c r="F7211">
        <v>5.95</v>
      </c>
      <c r="G7211">
        <v>5769431</v>
      </c>
      <c r="H7211">
        <v>6.0033000000000003</v>
      </c>
    </row>
    <row r="7212" spans="1:8" x14ac:dyDescent="0.3">
      <c r="A7212" t="s">
        <v>574</v>
      </c>
      <c r="B7212" t="s">
        <v>729</v>
      </c>
      <c r="C7212">
        <v>5.99</v>
      </c>
      <c r="D7212">
        <v>6.19</v>
      </c>
      <c r="E7212">
        <v>5.94</v>
      </c>
      <c r="F7212">
        <v>6.12</v>
      </c>
      <c r="G7212">
        <v>8446531</v>
      </c>
      <c r="H7212">
        <v>6.0833000000000004</v>
      </c>
    </row>
    <row r="7213" spans="1:8" x14ac:dyDescent="0.3">
      <c r="A7213" t="s">
        <v>574</v>
      </c>
      <c r="B7213" t="s">
        <v>730</v>
      </c>
      <c r="C7213">
        <v>6.08</v>
      </c>
      <c r="D7213">
        <v>6.18</v>
      </c>
      <c r="E7213">
        <v>6.01</v>
      </c>
      <c r="F7213">
        <v>6.1</v>
      </c>
      <c r="G7213">
        <v>5634798</v>
      </c>
      <c r="H7213">
        <v>6.0967000000000002</v>
      </c>
    </row>
    <row r="7214" spans="1:8" x14ac:dyDescent="0.3">
      <c r="A7214" t="s">
        <v>574</v>
      </c>
      <c r="B7214" t="s">
        <v>731</v>
      </c>
      <c r="C7214">
        <v>6.15</v>
      </c>
      <c r="D7214">
        <v>6.37</v>
      </c>
      <c r="E7214">
        <v>6.13</v>
      </c>
      <c r="F7214">
        <v>6.19</v>
      </c>
      <c r="G7214">
        <v>8393274</v>
      </c>
      <c r="H7214">
        <v>6.23</v>
      </c>
    </row>
    <row r="7215" spans="1:8" x14ac:dyDescent="0.3">
      <c r="A7215" t="s">
        <v>574</v>
      </c>
      <c r="B7215" t="s">
        <v>732</v>
      </c>
      <c r="C7215">
        <v>6.19</v>
      </c>
      <c r="D7215">
        <v>6.22</v>
      </c>
      <c r="E7215">
        <v>6.04</v>
      </c>
      <c r="F7215">
        <v>6.07</v>
      </c>
      <c r="G7215">
        <v>5164035</v>
      </c>
      <c r="H7215">
        <v>6.11</v>
      </c>
    </row>
    <row r="7216" spans="1:8" x14ac:dyDescent="0.3">
      <c r="A7216" t="s">
        <v>574</v>
      </c>
      <c r="B7216" t="s">
        <v>733</v>
      </c>
      <c r="C7216">
        <v>6.08</v>
      </c>
      <c r="D7216">
        <v>6.13</v>
      </c>
      <c r="E7216">
        <v>5.95</v>
      </c>
      <c r="F7216">
        <v>6.06</v>
      </c>
      <c r="G7216">
        <v>4007214</v>
      </c>
      <c r="H7216">
        <v>6.0467000000000004</v>
      </c>
    </row>
    <row r="7217" spans="1:8" x14ac:dyDescent="0.3">
      <c r="A7217" t="s">
        <v>574</v>
      </c>
      <c r="B7217" t="s">
        <v>734</v>
      </c>
      <c r="C7217">
        <v>6.07</v>
      </c>
      <c r="D7217">
        <v>6.24</v>
      </c>
      <c r="E7217">
        <v>6.07</v>
      </c>
      <c r="F7217">
        <v>6.1</v>
      </c>
      <c r="G7217">
        <v>4666620</v>
      </c>
      <c r="H7217">
        <v>6.1367000000000003</v>
      </c>
    </row>
    <row r="7218" spans="1:8" x14ac:dyDescent="0.3">
      <c r="A7218" t="s">
        <v>574</v>
      </c>
      <c r="B7218" t="s">
        <v>735</v>
      </c>
      <c r="C7218">
        <v>6.14</v>
      </c>
      <c r="D7218">
        <v>6.14</v>
      </c>
      <c r="E7218">
        <v>6</v>
      </c>
      <c r="F7218">
        <v>6.05</v>
      </c>
      <c r="G7218">
        <v>2952245</v>
      </c>
      <c r="H7218">
        <v>6.0632999999999999</v>
      </c>
    </row>
    <row r="7219" spans="1:8" x14ac:dyDescent="0.3">
      <c r="A7219" t="s">
        <v>82</v>
      </c>
      <c r="B7219" t="s">
        <v>696</v>
      </c>
      <c r="C7219">
        <v>199.6</v>
      </c>
      <c r="D7219">
        <v>206.4</v>
      </c>
      <c r="E7219">
        <v>197.1</v>
      </c>
      <c r="F7219">
        <v>205</v>
      </c>
      <c r="G7219">
        <v>162600</v>
      </c>
      <c r="H7219">
        <v>202.83330000000001</v>
      </c>
    </row>
    <row r="7220" spans="1:8" x14ac:dyDescent="0.3">
      <c r="A7220" t="s">
        <v>82</v>
      </c>
      <c r="B7220" t="s">
        <v>697</v>
      </c>
      <c r="C7220">
        <v>205</v>
      </c>
      <c r="D7220">
        <v>207</v>
      </c>
      <c r="E7220">
        <v>201.6</v>
      </c>
      <c r="F7220">
        <v>203</v>
      </c>
      <c r="G7220">
        <v>76178</v>
      </c>
      <c r="H7220">
        <v>203.86670000000001</v>
      </c>
    </row>
    <row r="7221" spans="1:8" x14ac:dyDescent="0.3">
      <c r="A7221" t="s">
        <v>82</v>
      </c>
      <c r="B7221" t="s">
        <v>698</v>
      </c>
      <c r="C7221">
        <v>204</v>
      </c>
      <c r="D7221">
        <v>215</v>
      </c>
      <c r="E7221">
        <v>204</v>
      </c>
      <c r="F7221">
        <v>209.8</v>
      </c>
      <c r="G7221">
        <v>302355</v>
      </c>
      <c r="H7221">
        <v>209.6</v>
      </c>
    </row>
    <row r="7222" spans="1:8" x14ac:dyDescent="0.3">
      <c r="A7222" t="s">
        <v>82</v>
      </c>
      <c r="B7222" t="s">
        <v>699</v>
      </c>
      <c r="C7222">
        <v>215</v>
      </c>
      <c r="D7222">
        <v>219.6</v>
      </c>
      <c r="E7222">
        <v>211.2</v>
      </c>
      <c r="F7222">
        <v>212.9</v>
      </c>
      <c r="G7222">
        <v>252156</v>
      </c>
      <c r="H7222">
        <v>214.5667</v>
      </c>
    </row>
    <row r="7223" spans="1:8" x14ac:dyDescent="0.3">
      <c r="A7223" t="s">
        <v>82</v>
      </c>
      <c r="B7223" t="s">
        <v>700</v>
      </c>
      <c r="C7223">
        <v>213</v>
      </c>
      <c r="D7223">
        <v>214.2</v>
      </c>
      <c r="E7223">
        <v>208.2</v>
      </c>
      <c r="F7223">
        <v>209</v>
      </c>
      <c r="G7223">
        <v>102686</v>
      </c>
      <c r="H7223">
        <v>210.4667</v>
      </c>
    </row>
    <row r="7224" spans="1:8" x14ac:dyDescent="0.3">
      <c r="A7224" t="s">
        <v>82</v>
      </c>
      <c r="B7224" t="s">
        <v>77</v>
      </c>
      <c r="C7224">
        <v>207.2</v>
      </c>
      <c r="D7224">
        <v>209</v>
      </c>
      <c r="E7224">
        <v>202.1</v>
      </c>
      <c r="F7224">
        <v>206.9</v>
      </c>
      <c r="G7224">
        <v>100212</v>
      </c>
      <c r="H7224">
        <v>206</v>
      </c>
    </row>
    <row r="7225" spans="1:8" x14ac:dyDescent="0.3">
      <c r="A7225" t="s">
        <v>82</v>
      </c>
      <c r="B7225" t="s">
        <v>701</v>
      </c>
      <c r="C7225">
        <v>207.4</v>
      </c>
      <c r="D7225">
        <v>217.4</v>
      </c>
      <c r="E7225">
        <v>207.4</v>
      </c>
      <c r="F7225">
        <v>211.4</v>
      </c>
      <c r="G7225">
        <v>137415</v>
      </c>
      <c r="H7225">
        <v>212.0667</v>
      </c>
    </row>
    <row r="7226" spans="1:8" x14ac:dyDescent="0.3">
      <c r="A7226" t="s">
        <v>82</v>
      </c>
      <c r="B7226" t="s">
        <v>702</v>
      </c>
      <c r="C7226">
        <v>212.4</v>
      </c>
      <c r="D7226">
        <v>216.8</v>
      </c>
      <c r="E7226">
        <v>211.1</v>
      </c>
      <c r="F7226">
        <v>211.7</v>
      </c>
      <c r="G7226">
        <v>74173</v>
      </c>
      <c r="H7226">
        <v>213.2</v>
      </c>
    </row>
    <row r="7227" spans="1:8" x14ac:dyDescent="0.3">
      <c r="A7227" t="s">
        <v>82</v>
      </c>
      <c r="B7227" t="s">
        <v>139</v>
      </c>
      <c r="C7227">
        <v>211.7</v>
      </c>
      <c r="D7227">
        <v>215</v>
      </c>
      <c r="E7227">
        <v>207.2</v>
      </c>
      <c r="F7227">
        <v>210</v>
      </c>
      <c r="G7227">
        <v>98390</v>
      </c>
      <c r="H7227">
        <v>210.73330000000001</v>
      </c>
    </row>
    <row r="7228" spans="1:8" x14ac:dyDescent="0.3">
      <c r="A7228" t="s">
        <v>82</v>
      </c>
      <c r="B7228" t="s">
        <v>156</v>
      </c>
      <c r="C7228">
        <v>209.6</v>
      </c>
      <c r="D7228">
        <v>212.1</v>
      </c>
      <c r="E7228">
        <v>206.9</v>
      </c>
      <c r="F7228">
        <v>210.1</v>
      </c>
      <c r="G7228">
        <v>33929</v>
      </c>
      <c r="H7228">
        <v>209.7</v>
      </c>
    </row>
    <row r="7229" spans="1:8" x14ac:dyDescent="0.3">
      <c r="A7229" t="s">
        <v>82</v>
      </c>
      <c r="B7229" t="s">
        <v>703</v>
      </c>
      <c r="C7229">
        <v>210.3</v>
      </c>
      <c r="D7229">
        <v>215.7</v>
      </c>
      <c r="E7229">
        <v>210.3</v>
      </c>
      <c r="F7229">
        <v>214.5</v>
      </c>
      <c r="G7229">
        <v>91754</v>
      </c>
      <c r="H7229">
        <v>213.5</v>
      </c>
    </row>
    <row r="7230" spans="1:8" x14ac:dyDescent="0.3">
      <c r="A7230" t="s">
        <v>82</v>
      </c>
      <c r="B7230" t="s">
        <v>223</v>
      </c>
      <c r="C7230">
        <v>214.4</v>
      </c>
      <c r="D7230">
        <v>214.4</v>
      </c>
      <c r="E7230">
        <v>210.2</v>
      </c>
      <c r="F7230">
        <v>212.4</v>
      </c>
      <c r="G7230">
        <v>84637</v>
      </c>
      <c r="H7230">
        <v>212.33330000000001</v>
      </c>
    </row>
    <row r="7231" spans="1:8" x14ac:dyDescent="0.3">
      <c r="A7231" t="s">
        <v>82</v>
      </c>
      <c r="B7231" t="s">
        <v>228</v>
      </c>
      <c r="C7231">
        <v>211.7</v>
      </c>
      <c r="D7231">
        <v>214.8</v>
      </c>
      <c r="E7231">
        <v>208.4</v>
      </c>
      <c r="F7231">
        <v>209.4</v>
      </c>
      <c r="G7231">
        <v>86111</v>
      </c>
      <c r="H7231">
        <v>210.86670000000001</v>
      </c>
    </row>
    <row r="7232" spans="1:8" x14ac:dyDescent="0.3">
      <c r="A7232" t="s">
        <v>82</v>
      </c>
      <c r="B7232" t="s">
        <v>704</v>
      </c>
      <c r="C7232">
        <v>211.4</v>
      </c>
      <c r="D7232">
        <v>214.1</v>
      </c>
      <c r="E7232">
        <v>207.5</v>
      </c>
      <c r="F7232">
        <v>211</v>
      </c>
      <c r="G7232">
        <v>88541</v>
      </c>
      <c r="H7232">
        <v>210.86670000000001</v>
      </c>
    </row>
    <row r="7233" spans="1:8" x14ac:dyDescent="0.3">
      <c r="A7233" t="s">
        <v>82</v>
      </c>
      <c r="B7233" t="s">
        <v>705</v>
      </c>
      <c r="C7233">
        <v>212.1</v>
      </c>
      <c r="D7233">
        <v>213.6</v>
      </c>
      <c r="E7233">
        <v>204</v>
      </c>
      <c r="F7233">
        <v>205.4</v>
      </c>
      <c r="G7233">
        <v>155535</v>
      </c>
      <c r="H7233">
        <v>207.66669999999999</v>
      </c>
    </row>
    <row r="7234" spans="1:8" x14ac:dyDescent="0.3">
      <c r="A7234" t="s">
        <v>82</v>
      </c>
      <c r="B7234" t="s">
        <v>706</v>
      </c>
      <c r="C7234">
        <v>205.7</v>
      </c>
      <c r="D7234">
        <v>212.1</v>
      </c>
      <c r="E7234">
        <v>205.7</v>
      </c>
      <c r="F7234">
        <v>209.2</v>
      </c>
      <c r="G7234">
        <v>112068</v>
      </c>
      <c r="H7234">
        <v>209</v>
      </c>
    </row>
    <row r="7235" spans="1:8" x14ac:dyDescent="0.3">
      <c r="A7235" t="s">
        <v>82</v>
      </c>
      <c r="B7235" t="s">
        <v>265</v>
      </c>
      <c r="C7235">
        <v>211.8</v>
      </c>
      <c r="D7235">
        <v>215.3</v>
      </c>
      <c r="E7235">
        <v>210</v>
      </c>
      <c r="F7235">
        <v>213.4</v>
      </c>
      <c r="G7235">
        <v>193393</v>
      </c>
      <c r="H7235">
        <v>212.9</v>
      </c>
    </row>
    <row r="7236" spans="1:8" x14ac:dyDescent="0.3">
      <c r="A7236" t="s">
        <v>82</v>
      </c>
      <c r="B7236" t="s">
        <v>707</v>
      </c>
      <c r="C7236">
        <v>215.1</v>
      </c>
      <c r="D7236">
        <v>217</v>
      </c>
      <c r="E7236">
        <v>210</v>
      </c>
      <c r="F7236">
        <v>210</v>
      </c>
      <c r="G7236">
        <v>194645</v>
      </c>
      <c r="H7236">
        <v>212.33330000000001</v>
      </c>
    </row>
    <row r="7237" spans="1:8" x14ac:dyDescent="0.3">
      <c r="A7237" t="s">
        <v>82</v>
      </c>
      <c r="B7237" t="s">
        <v>271</v>
      </c>
      <c r="C7237">
        <v>210.4</v>
      </c>
      <c r="D7237">
        <v>212.7</v>
      </c>
      <c r="E7237">
        <v>189.2</v>
      </c>
      <c r="F7237">
        <v>194</v>
      </c>
      <c r="G7237">
        <v>181233</v>
      </c>
      <c r="H7237">
        <v>198.63329999999999</v>
      </c>
    </row>
    <row r="7238" spans="1:8" x14ac:dyDescent="0.3">
      <c r="A7238" t="s">
        <v>82</v>
      </c>
      <c r="B7238" t="s">
        <v>708</v>
      </c>
      <c r="C7238">
        <v>194</v>
      </c>
      <c r="D7238">
        <v>196.5</v>
      </c>
      <c r="E7238">
        <v>189.7</v>
      </c>
      <c r="F7238">
        <v>190.8</v>
      </c>
      <c r="G7238">
        <v>87640</v>
      </c>
      <c r="H7238">
        <v>192.33330000000001</v>
      </c>
    </row>
    <row r="7239" spans="1:8" x14ac:dyDescent="0.3">
      <c r="A7239" t="s">
        <v>82</v>
      </c>
      <c r="B7239" t="s">
        <v>709</v>
      </c>
      <c r="C7239">
        <v>194.9</v>
      </c>
      <c r="D7239">
        <v>198.7</v>
      </c>
      <c r="E7239">
        <v>191</v>
      </c>
      <c r="F7239">
        <v>192.5</v>
      </c>
      <c r="G7239">
        <v>76224</v>
      </c>
      <c r="H7239">
        <v>194.0667</v>
      </c>
    </row>
    <row r="7240" spans="1:8" x14ac:dyDescent="0.3">
      <c r="A7240" t="s">
        <v>82</v>
      </c>
      <c r="B7240" t="s">
        <v>283</v>
      </c>
      <c r="C7240">
        <v>192.5</v>
      </c>
      <c r="D7240">
        <v>193.2</v>
      </c>
      <c r="E7240">
        <v>187</v>
      </c>
      <c r="F7240">
        <v>189.9</v>
      </c>
      <c r="G7240">
        <v>67746</v>
      </c>
      <c r="H7240">
        <v>190.0333</v>
      </c>
    </row>
    <row r="7241" spans="1:8" x14ac:dyDescent="0.3">
      <c r="A7241" t="s">
        <v>82</v>
      </c>
      <c r="B7241" t="s">
        <v>290</v>
      </c>
      <c r="C7241">
        <v>190</v>
      </c>
      <c r="D7241">
        <v>191.1</v>
      </c>
      <c r="E7241">
        <v>177.7</v>
      </c>
      <c r="F7241">
        <v>179.2</v>
      </c>
      <c r="G7241">
        <v>146069</v>
      </c>
      <c r="H7241">
        <v>182.66669999999999</v>
      </c>
    </row>
    <row r="7242" spans="1:8" x14ac:dyDescent="0.3">
      <c r="A7242" t="s">
        <v>82</v>
      </c>
      <c r="B7242" t="s">
        <v>710</v>
      </c>
      <c r="C7242">
        <v>179.2</v>
      </c>
      <c r="D7242">
        <v>183</v>
      </c>
      <c r="E7242">
        <v>175</v>
      </c>
      <c r="F7242">
        <v>179.8</v>
      </c>
      <c r="G7242">
        <v>113711</v>
      </c>
      <c r="H7242">
        <v>179.26669999999999</v>
      </c>
    </row>
    <row r="7243" spans="1:8" x14ac:dyDescent="0.3">
      <c r="A7243" t="s">
        <v>82</v>
      </c>
      <c r="B7243" t="s">
        <v>512</v>
      </c>
      <c r="C7243">
        <v>179.8</v>
      </c>
      <c r="D7243">
        <v>181.8</v>
      </c>
      <c r="E7243">
        <v>175.8</v>
      </c>
      <c r="F7243">
        <v>177.4</v>
      </c>
      <c r="G7243">
        <v>71997</v>
      </c>
      <c r="H7243">
        <v>178.33330000000001</v>
      </c>
    </row>
    <row r="7244" spans="1:8" x14ac:dyDescent="0.3">
      <c r="A7244" t="s">
        <v>82</v>
      </c>
      <c r="B7244" t="s">
        <v>91</v>
      </c>
      <c r="C7244">
        <v>166</v>
      </c>
      <c r="D7244">
        <v>173.5</v>
      </c>
      <c r="E7244">
        <v>162.9</v>
      </c>
      <c r="F7244">
        <v>170.2</v>
      </c>
      <c r="G7244">
        <v>89647</v>
      </c>
      <c r="H7244">
        <v>168.86670000000001</v>
      </c>
    </row>
    <row r="7245" spans="1:8" x14ac:dyDescent="0.3">
      <c r="A7245" t="s">
        <v>82</v>
      </c>
      <c r="B7245" t="s">
        <v>93</v>
      </c>
      <c r="C7245">
        <v>163.9</v>
      </c>
      <c r="D7245">
        <v>175.7</v>
      </c>
      <c r="E7245">
        <v>163.9</v>
      </c>
      <c r="F7245">
        <v>168</v>
      </c>
      <c r="G7245">
        <v>82864</v>
      </c>
      <c r="H7245">
        <v>169.2</v>
      </c>
    </row>
    <row r="7246" spans="1:8" x14ac:dyDescent="0.3">
      <c r="A7246" t="s">
        <v>82</v>
      </c>
      <c r="B7246" t="s">
        <v>711</v>
      </c>
      <c r="C7246">
        <v>168.2</v>
      </c>
      <c r="D7246">
        <v>172.1</v>
      </c>
      <c r="E7246">
        <v>168.2</v>
      </c>
      <c r="F7246">
        <v>169.5</v>
      </c>
      <c r="G7246">
        <v>56653</v>
      </c>
      <c r="H7246">
        <v>169.9333</v>
      </c>
    </row>
    <row r="7247" spans="1:8" x14ac:dyDescent="0.3">
      <c r="A7247" t="s">
        <v>82</v>
      </c>
      <c r="B7247" t="s">
        <v>712</v>
      </c>
      <c r="C7247">
        <v>168.7</v>
      </c>
      <c r="D7247">
        <v>178.6</v>
      </c>
      <c r="E7247">
        <v>168.7</v>
      </c>
      <c r="F7247">
        <v>175.2</v>
      </c>
      <c r="G7247">
        <v>76499</v>
      </c>
      <c r="H7247">
        <v>174.16669999999999</v>
      </c>
    </row>
    <row r="7248" spans="1:8" x14ac:dyDescent="0.3">
      <c r="A7248" t="s">
        <v>82</v>
      </c>
      <c r="B7248" t="s">
        <v>162</v>
      </c>
      <c r="C7248">
        <v>175.2</v>
      </c>
      <c r="D7248">
        <v>179.5</v>
      </c>
      <c r="E7248">
        <v>174.2</v>
      </c>
      <c r="F7248">
        <v>176.9</v>
      </c>
      <c r="G7248">
        <v>81432</v>
      </c>
      <c r="H7248">
        <v>176.86670000000001</v>
      </c>
    </row>
    <row r="7249" spans="1:8" x14ac:dyDescent="0.3">
      <c r="A7249" t="s">
        <v>82</v>
      </c>
      <c r="B7249" t="s">
        <v>220</v>
      </c>
      <c r="C7249">
        <v>175.7</v>
      </c>
      <c r="D7249">
        <v>179.5</v>
      </c>
      <c r="E7249">
        <v>174.5</v>
      </c>
      <c r="F7249">
        <v>177.3</v>
      </c>
      <c r="G7249">
        <v>64477</v>
      </c>
      <c r="H7249">
        <v>177.1</v>
      </c>
    </row>
    <row r="7250" spans="1:8" x14ac:dyDescent="0.3">
      <c r="A7250" t="s">
        <v>82</v>
      </c>
      <c r="B7250" t="s">
        <v>713</v>
      </c>
      <c r="C7250">
        <v>180.3</v>
      </c>
      <c r="D7250">
        <v>184.9</v>
      </c>
      <c r="E7250">
        <v>178</v>
      </c>
      <c r="F7250">
        <v>180</v>
      </c>
      <c r="G7250">
        <v>55428</v>
      </c>
      <c r="H7250">
        <v>180.9667</v>
      </c>
    </row>
    <row r="7251" spans="1:8" x14ac:dyDescent="0.3">
      <c r="A7251" t="s">
        <v>82</v>
      </c>
      <c r="B7251" t="s">
        <v>714</v>
      </c>
      <c r="C7251">
        <v>181.7</v>
      </c>
      <c r="D7251">
        <v>181.7</v>
      </c>
      <c r="E7251">
        <v>172.8</v>
      </c>
      <c r="F7251">
        <v>174.4</v>
      </c>
      <c r="G7251">
        <v>83017</v>
      </c>
      <c r="H7251">
        <v>176.3</v>
      </c>
    </row>
    <row r="7252" spans="1:8" x14ac:dyDescent="0.3">
      <c r="A7252" t="s">
        <v>82</v>
      </c>
      <c r="B7252" t="s">
        <v>715</v>
      </c>
      <c r="C7252">
        <v>174.4</v>
      </c>
      <c r="D7252">
        <v>176.4</v>
      </c>
      <c r="E7252">
        <v>172.7</v>
      </c>
      <c r="F7252">
        <v>173.9</v>
      </c>
      <c r="G7252">
        <v>54108</v>
      </c>
      <c r="H7252">
        <v>174.33330000000001</v>
      </c>
    </row>
    <row r="7253" spans="1:8" x14ac:dyDescent="0.3">
      <c r="A7253" t="s">
        <v>82</v>
      </c>
      <c r="B7253" t="s">
        <v>235</v>
      </c>
      <c r="C7253">
        <v>173.2</v>
      </c>
      <c r="D7253">
        <v>174.5</v>
      </c>
      <c r="E7253">
        <v>170</v>
      </c>
      <c r="F7253">
        <v>174</v>
      </c>
      <c r="G7253">
        <v>86678</v>
      </c>
      <c r="H7253">
        <v>172.83330000000001</v>
      </c>
    </row>
    <row r="7254" spans="1:8" x14ac:dyDescent="0.3">
      <c r="A7254" t="s">
        <v>82</v>
      </c>
      <c r="B7254" t="s">
        <v>259</v>
      </c>
      <c r="C7254">
        <v>174</v>
      </c>
      <c r="D7254">
        <v>177.1</v>
      </c>
      <c r="E7254">
        <v>172.3</v>
      </c>
      <c r="F7254">
        <v>173</v>
      </c>
      <c r="G7254">
        <v>47660</v>
      </c>
      <c r="H7254">
        <v>174.13329999999999</v>
      </c>
    </row>
    <row r="7255" spans="1:8" x14ac:dyDescent="0.3">
      <c r="A7255" t="s">
        <v>82</v>
      </c>
      <c r="B7255" t="s">
        <v>716</v>
      </c>
      <c r="C7255">
        <v>175.2</v>
      </c>
      <c r="D7255">
        <v>183.4</v>
      </c>
      <c r="E7255">
        <v>174.5</v>
      </c>
      <c r="F7255">
        <v>180.2</v>
      </c>
      <c r="G7255">
        <v>94006</v>
      </c>
      <c r="H7255">
        <v>179.36670000000001</v>
      </c>
    </row>
    <row r="7256" spans="1:8" x14ac:dyDescent="0.3">
      <c r="A7256" t="s">
        <v>82</v>
      </c>
      <c r="B7256" t="s">
        <v>269</v>
      </c>
      <c r="C7256">
        <v>180.2</v>
      </c>
      <c r="D7256">
        <v>188.4</v>
      </c>
      <c r="E7256">
        <v>179.1</v>
      </c>
      <c r="F7256">
        <v>185.1</v>
      </c>
      <c r="G7256">
        <v>118875</v>
      </c>
      <c r="H7256">
        <v>184.2</v>
      </c>
    </row>
    <row r="7257" spans="1:8" x14ac:dyDescent="0.3">
      <c r="A7257" t="s">
        <v>82</v>
      </c>
      <c r="B7257" t="s">
        <v>282</v>
      </c>
      <c r="C7257">
        <v>185</v>
      </c>
      <c r="D7257">
        <v>187</v>
      </c>
      <c r="E7257">
        <v>183</v>
      </c>
      <c r="F7257">
        <v>183</v>
      </c>
      <c r="G7257">
        <v>18858</v>
      </c>
      <c r="H7257">
        <v>184.33330000000001</v>
      </c>
    </row>
    <row r="7258" spans="1:8" x14ac:dyDescent="0.3">
      <c r="A7258" t="s">
        <v>82</v>
      </c>
      <c r="B7258" t="s">
        <v>717</v>
      </c>
      <c r="C7258">
        <v>182.7</v>
      </c>
      <c r="D7258">
        <v>185</v>
      </c>
      <c r="E7258">
        <v>177.4</v>
      </c>
      <c r="F7258">
        <v>181.5</v>
      </c>
      <c r="G7258">
        <v>82246</v>
      </c>
      <c r="H7258">
        <v>181.3</v>
      </c>
    </row>
    <row r="7259" spans="1:8" x14ac:dyDescent="0.3">
      <c r="A7259" t="s">
        <v>82</v>
      </c>
      <c r="B7259" t="s">
        <v>285</v>
      </c>
      <c r="C7259">
        <v>181.5</v>
      </c>
      <c r="D7259">
        <v>189</v>
      </c>
      <c r="E7259">
        <v>180.7</v>
      </c>
      <c r="F7259">
        <v>180.8</v>
      </c>
      <c r="G7259">
        <v>77381</v>
      </c>
      <c r="H7259">
        <v>183.5</v>
      </c>
    </row>
    <row r="7260" spans="1:8" x14ac:dyDescent="0.3">
      <c r="A7260" t="s">
        <v>82</v>
      </c>
      <c r="B7260" t="s">
        <v>718</v>
      </c>
      <c r="C7260">
        <v>182.1</v>
      </c>
      <c r="D7260">
        <v>184.3</v>
      </c>
      <c r="E7260">
        <v>180.8</v>
      </c>
      <c r="F7260">
        <v>181.1</v>
      </c>
      <c r="G7260">
        <v>45735</v>
      </c>
      <c r="H7260">
        <v>182.0667</v>
      </c>
    </row>
    <row r="7261" spans="1:8" x14ac:dyDescent="0.3">
      <c r="A7261" t="s">
        <v>82</v>
      </c>
      <c r="B7261" t="s">
        <v>291</v>
      </c>
      <c r="C7261">
        <v>182.9</v>
      </c>
      <c r="D7261">
        <v>184.2</v>
      </c>
      <c r="E7261">
        <v>179.6</v>
      </c>
      <c r="F7261">
        <v>182.6</v>
      </c>
      <c r="G7261">
        <v>56057</v>
      </c>
      <c r="H7261">
        <v>182.13329999999999</v>
      </c>
    </row>
    <row r="7262" spans="1:8" x14ac:dyDescent="0.3">
      <c r="A7262" t="s">
        <v>82</v>
      </c>
      <c r="B7262" t="s">
        <v>295</v>
      </c>
      <c r="C7262">
        <v>183.1</v>
      </c>
      <c r="D7262">
        <v>185.2</v>
      </c>
      <c r="E7262">
        <v>177.3</v>
      </c>
      <c r="F7262">
        <v>180.9</v>
      </c>
      <c r="G7262">
        <v>50037</v>
      </c>
      <c r="H7262">
        <v>181.13329999999999</v>
      </c>
    </row>
    <row r="7263" spans="1:8" x14ac:dyDescent="0.3">
      <c r="A7263" t="s">
        <v>82</v>
      </c>
      <c r="B7263" t="s">
        <v>298</v>
      </c>
      <c r="C7263">
        <v>181.7</v>
      </c>
      <c r="D7263">
        <v>183.8</v>
      </c>
      <c r="E7263">
        <v>179.1</v>
      </c>
      <c r="F7263">
        <v>179.3</v>
      </c>
      <c r="G7263">
        <v>74107</v>
      </c>
      <c r="H7263">
        <v>180.73330000000001</v>
      </c>
    </row>
    <row r="7264" spans="1:8" x14ac:dyDescent="0.3">
      <c r="A7264" t="s">
        <v>82</v>
      </c>
      <c r="B7264" t="s">
        <v>719</v>
      </c>
      <c r="C7264">
        <v>179.6</v>
      </c>
      <c r="D7264">
        <v>184.9</v>
      </c>
      <c r="E7264">
        <v>179.6</v>
      </c>
      <c r="F7264">
        <v>183.6</v>
      </c>
      <c r="G7264">
        <v>60692</v>
      </c>
      <c r="H7264">
        <v>182.7</v>
      </c>
    </row>
    <row r="7265" spans="1:8" x14ac:dyDescent="0.3">
      <c r="A7265" t="s">
        <v>82</v>
      </c>
      <c r="B7265" t="s">
        <v>720</v>
      </c>
      <c r="C7265">
        <v>184</v>
      </c>
      <c r="D7265">
        <v>191.3</v>
      </c>
      <c r="E7265">
        <v>184</v>
      </c>
      <c r="F7265">
        <v>189.4</v>
      </c>
      <c r="G7265">
        <v>78473</v>
      </c>
      <c r="H7265">
        <v>188.23330000000001</v>
      </c>
    </row>
    <row r="7266" spans="1:8" x14ac:dyDescent="0.3">
      <c r="A7266" t="s">
        <v>82</v>
      </c>
      <c r="B7266" t="s">
        <v>721</v>
      </c>
      <c r="C7266">
        <v>185</v>
      </c>
      <c r="D7266">
        <v>197</v>
      </c>
      <c r="E7266">
        <v>184.5</v>
      </c>
      <c r="F7266">
        <v>191.7</v>
      </c>
      <c r="G7266">
        <v>85401</v>
      </c>
      <c r="H7266">
        <v>191.0667</v>
      </c>
    </row>
    <row r="7267" spans="1:8" x14ac:dyDescent="0.3">
      <c r="A7267" t="s">
        <v>82</v>
      </c>
      <c r="B7267" t="s">
        <v>96</v>
      </c>
      <c r="C7267">
        <v>191.7</v>
      </c>
      <c r="D7267">
        <v>199</v>
      </c>
      <c r="E7267">
        <v>191.3</v>
      </c>
      <c r="F7267">
        <v>199</v>
      </c>
      <c r="G7267">
        <v>88690</v>
      </c>
      <c r="H7267">
        <v>196.4333</v>
      </c>
    </row>
    <row r="7268" spans="1:8" x14ac:dyDescent="0.3">
      <c r="A7268" t="s">
        <v>82</v>
      </c>
      <c r="B7268" t="s">
        <v>722</v>
      </c>
      <c r="C7268">
        <v>199</v>
      </c>
      <c r="D7268">
        <v>202.7</v>
      </c>
      <c r="E7268">
        <v>198.8</v>
      </c>
      <c r="F7268">
        <v>202.2</v>
      </c>
      <c r="G7268">
        <v>58249</v>
      </c>
      <c r="H7268">
        <v>201.23330000000001</v>
      </c>
    </row>
    <row r="7269" spans="1:8" x14ac:dyDescent="0.3">
      <c r="A7269" t="s">
        <v>82</v>
      </c>
      <c r="B7269" t="s">
        <v>164</v>
      </c>
      <c r="C7269">
        <v>202.2</v>
      </c>
      <c r="D7269">
        <v>202.2</v>
      </c>
      <c r="E7269">
        <v>193.9</v>
      </c>
      <c r="F7269">
        <v>195.5</v>
      </c>
      <c r="G7269">
        <v>60801</v>
      </c>
      <c r="H7269">
        <v>197.2</v>
      </c>
    </row>
    <row r="7270" spans="1:8" x14ac:dyDescent="0.3">
      <c r="A7270" t="s">
        <v>82</v>
      </c>
      <c r="B7270" t="s">
        <v>723</v>
      </c>
      <c r="C7270">
        <v>196.7</v>
      </c>
      <c r="D7270">
        <v>202.9</v>
      </c>
      <c r="E7270">
        <v>196.7</v>
      </c>
      <c r="F7270">
        <v>201</v>
      </c>
      <c r="G7270">
        <v>53929</v>
      </c>
      <c r="H7270">
        <v>200.2</v>
      </c>
    </row>
    <row r="7271" spans="1:8" x14ac:dyDescent="0.3">
      <c r="A7271" t="s">
        <v>82</v>
      </c>
      <c r="B7271" t="s">
        <v>724</v>
      </c>
      <c r="C7271">
        <v>200</v>
      </c>
      <c r="D7271">
        <v>204.2</v>
      </c>
      <c r="E7271">
        <v>199.1</v>
      </c>
      <c r="F7271">
        <v>199.3</v>
      </c>
      <c r="G7271">
        <v>38509</v>
      </c>
      <c r="H7271">
        <v>200.86670000000001</v>
      </c>
    </row>
    <row r="7272" spans="1:8" x14ac:dyDescent="0.3">
      <c r="A7272" t="s">
        <v>82</v>
      </c>
      <c r="B7272" t="s">
        <v>725</v>
      </c>
      <c r="C7272">
        <v>199.6</v>
      </c>
      <c r="D7272">
        <v>205.2</v>
      </c>
      <c r="E7272">
        <v>199.6</v>
      </c>
      <c r="F7272">
        <v>201.8</v>
      </c>
      <c r="G7272">
        <v>77456</v>
      </c>
      <c r="H7272">
        <v>202.2</v>
      </c>
    </row>
    <row r="7273" spans="1:8" x14ac:dyDescent="0.3">
      <c r="A7273" t="s">
        <v>82</v>
      </c>
      <c r="B7273" t="s">
        <v>242</v>
      </c>
      <c r="C7273">
        <v>201</v>
      </c>
      <c r="D7273">
        <v>201</v>
      </c>
      <c r="E7273">
        <v>197</v>
      </c>
      <c r="F7273">
        <v>199.7</v>
      </c>
      <c r="G7273">
        <v>64197</v>
      </c>
      <c r="H7273">
        <v>199.23330000000001</v>
      </c>
    </row>
    <row r="7274" spans="1:8" x14ac:dyDescent="0.3">
      <c r="A7274" t="s">
        <v>82</v>
      </c>
      <c r="B7274" t="s">
        <v>726</v>
      </c>
      <c r="C7274">
        <v>200</v>
      </c>
      <c r="D7274">
        <v>202.6</v>
      </c>
      <c r="E7274">
        <v>199</v>
      </c>
      <c r="F7274">
        <v>201.1</v>
      </c>
      <c r="G7274">
        <v>62635</v>
      </c>
      <c r="H7274">
        <v>200.9</v>
      </c>
    </row>
    <row r="7275" spans="1:8" x14ac:dyDescent="0.3">
      <c r="A7275" t="s">
        <v>82</v>
      </c>
      <c r="B7275" t="s">
        <v>727</v>
      </c>
      <c r="C7275">
        <v>202.7</v>
      </c>
      <c r="D7275">
        <v>204</v>
      </c>
      <c r="E7275">
        <v>201.1</v>
      </c>
      <c r="F7275">
        <v>202.4</v>
      </c>
      <c r="G7275">
        <v>54585</v>
      </c>
      <c r="H7275">
        <v>202.5</v>
      </c>
    </row>
    <row r="7276" spans="1:8" x14ac:dyDescent="0.3">
      <c r="A7276" t="s">
        <v>82</v>
      </c>
      <c r="B7276" t="s">
        <v>728</v>
      </c>
      <c r="C7276">
        <v>202.7</v>
      </c>
      <c r="D7276">
        <v>204.5</v>
      </c>
      <c r="E7276">
        <v>192.6</v>
      </c>
      <c r="F7276">
        <v>200.9</v>
      </c>
      <c r="G7276">
        <v>81379</v>
      </c>
      <c r="H7276">
        <v>199.33330000000001</v>
      </c>
    </row>
    <row r="7277" spans="1:8" x14ac:dyDescent="0.3">
      <c r="A7277" t="s">
        <v>82</v>
      </c>
      <c r="B7277" t="s">
        <v>729</v>
      </c>
      <c r="C7277">
        <v>201.8</v>
      </c>
      <c r="D7277">
        <v>206.9</v>
      </c>
      <c r="E7277">
        <v>201</v>
      </c>
      <c r="F7277">
        <v>205.2</v>
      </c>
      <c r="G7277">
        <v>96615</v>
      </c>
      <c r="H7277">
        <v>204.36670000000001</v>
      </c>
    </row>
    <row r="7278" spans="1:8" x14ac:dyDescent="0.3">
      <c r="A7278" t="s">
        <v>82</v>
      </c>
      <c r="B7278" t="s">
        <v>730</v>
      </c>
      <c r="C7278">
        <v>204.5</v>
      </c>
      <c r="D7278">
        <v>204.5</v>
      </c>
      <c r="E7278">
        <v>201</v>
      </c>
      <c r="F7278">
        <v>201.5</v>
      </c>
      <c r="G7278">
        <v>50318</v>
      </c>
      <c r="H7278">
        <v>202.33330000000001</v>
      </c>
    </row>
    <row r="7279" spans="1:8" x14ac:dyDescent="0.3">
      <c r="A7279" t="s">
        <v>82</v>
      </c>
      <c r="B7279" t="s">
        <v>731</v>
      </c>
      <c r="C7279">
        <v>202.4</v>
      </c>
      <c r="D7279">
        <v>205.5</v>
      </c>
      <c r="E7279">
        <v>200.5</v>
      </c>
      <c r="F7279">
        <v>201.6</v>
      </c>
      <c r="G7279">
        <v>73660</v>
      </c>
      <c r="H7279">
        <v>202.5333</v>
      </c>
    </row>
    <row r="7280" spans="1:8" x14ac:dyDescent="0.3">
      <c r="A7280" t="s">
        <v>82</v>
      </c>
      <c r="B7280" t="s">
        <v>732</v>
      </c>
      <c r="C7280">
        <v>202.1</v>
      </c>
      <c r="D7280">
        <v>203.9</v>
      </c>
      <c r="E7280">
        <v>198.7</v>
      </c>
      <c r="F7280">
        <v>201.4</v>
      </c>
      <c r="G7280">
        <v>51263</v>
      </c>
      <c r="H7280">
        <v>201.33330000000001</v>
      </c>
    </row>
    <row r="7281" spans="1:8" x14ac:dyDescent="0.3">
      <c r="A7281" t="s">
        <v>82</v>
      </c>
      <c r="B7281" t="s">
        <v>733</v>
      </c>
      <c r="C7281">
        <v>203</v>
      </c>
      <c r="D7281">
        <v>203</v>
      </c>
      <c r="E7281">
        <v>194.8</v>
      </c>
      <c r="F7281">
        <v>197.2</v>
      </c>
      <c r="G7281">
        <v>51710</v>
      </c>
      <c r="H7281">
        <v>198.33330000000001</v>
      </c>
    </row>
    <row r="7282" spans="1:8" x14ac:dyDescent="0.3">
      <c r="A7282" t="s">
        <v>82</v>
      </c>
      <c r="B7282" t="s">
        <v>734</v>
      </c>
      <c r="C7282">
        <v>197.2</v>
      </c>
      <c r="D7282">
        <v>202.9</v>
      </c>
      <c r="E7282">
        <v>197.2</v>
      </c>
      <c r="F7282">
        <v>198.3</v>
      </c>
      <c r="G7282">
        <v>47722</v>
      </c>
      <c r="H7282">
        <v>199.4667</v>
      </c>
    </row>
    <row r="7283" spans="1:8" x14ac:dyDescent="0.3">
      <c r="A7283" t="s">
        <v>82</v>
      </c>
      <c r="B7283" t="s">
        <v>735</v>
      </c>
      <c r="C7283">
        <v>198.3</v>
      </c>
      <c r="D7283">
        <v>200.2</v>
      </c>
      <c r="E7283">
        <v>193.4</v>
      </c>
      <c r="F7283">
        <v>194.3</v>
      </c>
      <c r="G7283">
        <v>39843</v>
      </c>
      <c r="H7283">
        <v>195.9667</v>
      </c>
    </row>
    <row r="7284" spans="1:8" x14ac:dyDescent="0.3">
      <c r="A7284" t="s">
        <v>172</v>
      </c>
      <c r="B7284" t="s">
        <v>696</v>
      </c>
      <c r="C7284">
        <v>26.88</v>
      </c>
      <c r="D7284">
        <v>27.68</v>
      </c>
      <c r="E7284">
        <v>26.74</v>
      </c>
      <c r="F7284">
        <v>27.6</v>
      </c>
      <c r="G7284">
        <v>178992500</v>
      </c>
      <c r="H7284">
        <v>27.34</v>
      </c>
    </row>
    <row r="7285" spans="1:8" x14ac:dyDescent="0.3">
      <c r="A7285" t="s">
        <v>172</v>
      </c>
      <c r="B7285" t="s">
        <v>697</v>
      </c>
      <c r="C7285">
        <v>27.7</v>
      </c>
      <c r="D7285">
        <v>27.82</v>
      </c>
      <c r="E7285">
        <v>27.16</v>
      </c>
      <c r="F7285">
        <v>27.44</v>
      </c>
      <c r="G7285">
        <v>122598000</v>
      </c>
      <c r="H7285">
        <v>27.473299999999998</v>
      </c>
    </row>
    <row r="7286" spans="1:8" x14ac:dyDescent="0.3">
      <c r="A7286" t="s">
        <v>172</v>
      </c>
      <c r="B7286" t="s">
        <v>698</v>
      </c>
      <c r="C7286">
        <v>27.42</v>
      </c>
      <c r="D7286">
        <v>28.06</v>
      </c>
      <c r="E7286">
        <v>27.42</v>
      </c>
      <c r="F7286">
        <v>27.9</v>
      </c>
      <c r="G7286">
        <v>132392200</v>
      </c>
      <c r="H7286">
        <v>27.793299999999999</v>
      </c>
    </row>
    <row r="7287" spans="1:8" x14ac:dyDescent="0.3">
      <c r="A7287" t="s">
        <v>172</v>
      </c>
      <c r="B7287" t="s">
        <v>699</v>
      </c>
      <c r="C7287">
        <v>28.2</v>
      </c>
      <c r="D7287">
        <v>28.72</v>
      </c>
      <c r="E7287">
        <v>28.06</v>
      </c>
      <c r="F7287">
        <v>28.48</v>
      </c>
      <c r="G7287">
        <v>209410500</v>
      </c>
      <c r="H7287">
        <v>28.42</v>
      </c>
    </row>
    <row r="7288" spans="1:8" x14ac:dyDescent="0.3">
      <c r="A7288" t="s">
        <v>172</v>
      </c>
      <c r="B7288" t="s">
        <v>700</v>
      </c>
      <c r="C7288">
        <v>28.48</v>
      </c>
      <c r="D7288">
        <v>28.56</v>
      </c>
      <c r="E7288">
        <v>27.68</v>
      </c>
      <c r="F7288">
        <v>28.18</v>
      </c>
      <c r="G7288">
        <v>169332600</v>
      </c>
      <c r="H7288">
        <v>28.14</v>
      </c>
    </row>
    <row r="7289" spans="1:8" x14ac:dyDescent="0.3">
      <c r="A7289" t="s">
        <v>172</v>
      </c>
      <c r="B7289" t="s">
        <v>77</v>
      </c>
      <c r="C7289">
        <v>27.34</v>
      </c>
      <c r="D7289">
        <v>27.76</v>
      </c>
      <c r="E7289">
        <v>26.84</v>
      </c>
      <c r="F7289">
        <v>27.54</v>
      </c>
      <c r="G7289">
        <v>284227600</v>
      </c>
      <c r="H7289">
        <v>27.38</v>
      </c>
    </row>
    <row r="7290" spans="1:8" x14ac:dyDescent="0.3">
      <c r="A7290" t="s">
        <v>172</v>
      </c>
      <c r="B7290" t="s">
        <v>701</v>
      </c>
      <c r="C7290">
        <v>27.72</v>
      </c>
      <c r="D7290">
        <v>29</v>
      </c>
      <c r="E7290">
        <v>27.64</v>
      </c>
      <c r="F7290">
        <v>28.76</v>
      </c>
      <c r="G7290">
        <v>250373300</v>
      </c>
      <c r="H7290">
        <v>28.466699999999999</v>
      </c>
    </row>
    <row r="7291" spans="1:8" x14ac:dyDescent="0.3">
      <c r="A7291" t="s">
        <v>172</v>
      </c>
      <c r="B7291" t="s">
        <v>702</v>
      </c>
      <c r="C7291">
        <v>28.96</v>
      </c>
      <c r="D7291">
        <v>29.16</v>
      </c>
      <c r="E7291">
        <v>28.74</v>
      </c>
      <c r="F7291">
        <v>28.82</v>
      </c>
      <c r="G7291">
        <v>133079700</v>
      </c>
      <c r="H7291">
        <v>28.906700000000001</v>
      </c>
    </row>
    <row r="7292" spans="1:8" x14ac:dyDescent="0.3">
      <c r="A7292" t="s">
        <v>172</v>
      </c>
      <c r="B7292" t="s">
        <v>139</v>
      </c>
      <c r="C7292">
        <v>28.76</v>
      </c>
      <c r="D7292">
        <v>29.22</v>
      </c>
      <c r="E7292">
        <v>28.4</v>
      </c>
      <c r="F7292">
        <v>28.7</v>
      </c>
      <c r="G7292">
        <v>155639100</v>
      </c>
      <c r="H7292">
        <v>28.773299999999999</v>
      </c>
    </row>
    <row r="7293" spans="1:8" x14ac:dyDescent="0.3">
      <c r="A7293" t="s">
        <v>172</v>
      </c>
      <c r="B7293" t="s">
        <v>156</v>
      </c>
      <c r="C7293">
        <v>28.64</v>
      </c>
      <c r="D7293">
        <v>29.28</v>
      </c>
      <c r="E7293">
        <v>28.4</v>
      </c>
      <c r="F7293">
        <v>29.02</v>
      </c>
      <c r="G7293">
        <v>161120900</v>
      </c>
      <c r="H7293">
        <v>28.9</v>
      </c>
    </row>
    <row r="7294" spans="1:8" x14ac:dyDescent="0.3">
      <c r="A7294" t="s">
        <v>172</v>
      </c>
      <c r="B7294" t="s">
        <v>703</v>
      </c>
      <c r="C7294">
        <v>29.42</v>
      </c>
      <c r="D7294">
        <v>30.04</v>
      </c>
      <c r="E7294">
        <v>29.22</v>
      </c>
      <c r="F7294">
        <v>30</v>
      </c>
      <c r="G7294">
        <v>251919500</v>
      </c>
      <c r="H7294">
        <v>29.753299999999999</v>
      </c>
    </row>
    <row r="7295" spans="1:8" x14ac:dyDescent="0.3">
      <c r="A7295" t="s">
        <v>172</v>
      </c>
      <c r="B7295" t="s">
        <v>223</v>
      </c>
      <c r="C7295">
        <v>29.98</v>
      </c>
      <c r="D7295">
        <v>30.22</v>
      </c>
      <c r="E7295">
        <v>29</v>
      </c>
      <c r="F7295">
        <v>29.2</v>
      </c>
      <c r="G7295">
        <v>196848500</v>
      </c>
      <c r="H7295">
        <v>29.473299999999998</v>
      </c>
    </row>
    <row r="7296" spans="1:8" x14ac:dyDescent="0.3">
      <c r="A7296" t="s">
        <v>172</v>
      </c>
      <c r="B7296" t="s">
        <v>228</v>
      </c>
      <c r="C7296">
        <v>28.92</v>
      </c>
      <c r="D7296">
        <v>29.52</v>
      </c>
      <c r="E7296">
        <v>28.86</v>
      </c>
      <c r="F7296">
        <v>29.24</v>
      </c>
      <c r="G7296">
        <v>152772600</v>
      </c>
      <c r="H7296">
        <v>29.206700000000001</v>
      </c>
    </row>
    <row r="7297" spans="1:8" x14ac:dyDescent="0.3">
      <c r="A7297" t="s">
        <v>172</v>
      </c>
      <c r="B7297" t="s">
        <v>704</v>
      </c>
      <c r="C7297">
        <v>29.4</v>
      </c>
      <c r="D7297">
        <v>30.02</v>
      </c>
      <c r="E7297">
        <v>29.36</v>
      </c>
      <c r="F7297">
        <v>29.9</v>
      </c>
      <c r="G7297">
        <v>173453200</v>
      </c>
      <c r="H7297">
        <v>29.76</v>
      </c>
    </row>
    <row r="7298" spans="1:8" x14ac:dyDescent="0.3">
      <c r="A7298" t="s">
        <v>172</v>
      </c>
      <c r="B7298" t="s">
        <v>705</v>
      </c>
      <c r="C7298">
        <v>30.02</v>
      </c>
      <c r="D7298">
        <v>30.42</v>
      </c>
      <c r="E7298">
        <v>29.5</v>
      </c>
      <c r="F7298">
        <v>29.58</v>
      </c>
      <c r="G7298">
        <v>185709900</v>
      </c>
      <c r="H7298">
        <v>29.833300000000001</v>
      </c>
    </row>
    <row r="7299" spans="1:8" x14ac:dyDescent="0.3">
      <c r="A7299" t="s">
        <v>172</v>
      </c>
      <c r="B7299" t="s">
        <v>706</v>
      </c>
      <c r="C7299">
        <v>29.88</v>
      </c>
      <c r="D7299">
        <v>30.44</v>
      </c>
      <c r="E7299">
        <v>29.88</v>
      </c>
      <c r="F7299">
        <v>30.1</v>
      </c>
      <c r="G7299">
        <v>207574300</v>
      </c>
      <c r="H7299">
        <v>30.14</v>
      </c>
    </row>
    <row r="7300" spans="1:8" x14ac:dyDescent="0.3">
      <c r="A7300" t="s">
        <v>172</v>
      </c>
      <c r="B7300" t="s">
        <v>265</v>
      </c>
      <c r="C7300">
        <v>30.04</v>
      </c>
      <c r="D7300">
        <v>30.06</v>
      </c>
      <c r="E7300">
        <v>29.1</v>
      </c>
      <c r="F7300">
        <v>29.1</v>
      </c>
      <c r="G7300">
        <v>263114800</v>
      </c>
      <c r="H7300">
        <v>29.42</v>
      </c>
    </row>
    <row r="7301" spans="1:8" x14ac:dyDescent="0.3">
      <c r="A7301" t="s">
        <v>172</v>
      </c>
      <c r="B7301" t="s">
        <v>707</v>
      </c>
      <c r="C7301">
        <v>29.46</v>
      </c>
      <c r="D7301">
        <v>30.86</v>
      </c>
      <c r="E7301">
        <v>29.16</v>
      </c>
      <c r="F7301">
        <v>29.64</v>
      </c>
      <c r="G7301">
        <v>495856200</v>
      </c>
      <c r="H7301">
        <v>29.886700000000001</v>
      </c>
    </row>
    <row r="7302" spans="1:8" x14ac:dyDescent="0.3">
      <c r="A7302" t="s">
        <v>172</v>
      </c>
      <c r="B7302" t="s">
        <v>271</v>
      </c>
      <c r="C7302">
        <v>29.88</v>
      </c>
      <c r="D7302">
        <v>30.04</v>
      </c>
      <c r="E7302">
        <v>29.12</v>
      </c>
      <c r="F7302">
        <v>29.42</v>
      </c>
      <c r="G7302">
        <v>217677700</v>
      </c>
      <c r="H7302">
        <v>29.526700000000002</v>
      </c>
    </row>
    <row r="7303" spans="1:8" x14ac:dyDescent="0.3">
      <c r="A7303" t="s">
        <v>172</v>
      </c>
      <c r="B7303" t="s">
        <v>708</v>
      </c>
      <c r="C7303">
        <v>29.42</v>
      </c>
      <c r="D7303">
        <v>30.06</v>
      </c>
      <c r="E7303">
        <v>29.4</v>
      </c>
      <c r="F7303">
        <v>30.06</v>
      </c>
      <c r="G7303">
        <v>169052100</v>
      </c>
      <c r="H7303">
        <v>29.84</v>
      </c>
    </row>
    <row r="7304" spans="1:8" x14ac:dyDescent="0.3">
      <c r="A7304" t="s">
        <v>172</v>
      </c>
      <c r="B7304" t="s">
        <v>709</v>
      </c>
      <c r="C7304">
        <v>30.6</v>
      </c>
      <c r="D7304">
        <v>31.94</v>
      </c>
      <c r="E7304">
        <v>30.12</v>
      </c>
      <c r="F7304">
        <v>31.48</v>
      </c>
      <c r="G7304">
        <v>349198800</v>
      </c>
      <c r="H7304">
        <v>31.18</v>
      </c>
    </row>
    <row r="7305" spans="1:8" x14ac:dyDescent="0.3">
      <c r="A7305" t="s">
        <v>172</v>
      </c>
      <c r="B7305" t="s">
        <v>283</v>
      </c>
      <c r="C7305">
        <v>31.3</v>
      </c>
      <c r="D7305">
        <v>32.06</v>
      </c>
      <c r="E7305">
        <v>31.2</v>
      </c>
      <c r="F7305">
        <v>31.98</v>
      </c>
      <c r="G7305">
        <v>190181700</v>
      </c>
      <c r="H7305">
        <v>31.746700000000001</v>
      </c>
    </row>
    <row r="7306" spans="1:8" x14ac:dyDescent="0.3">
      <c r="A7306" t="s">
        <v>172</v>
      </c>
      <c r="B7306" t="s">
        <v>290</v>
      </c>
      <c r="C7306">
        <v>32.04</v>
      </c>
      <c r="D7306">
        <v>32.04</v>
      </c>
      <c r="E7306">
        <v>30.86</v>
      </c>
      <c r="F7306">
        <v>31.38</v>
      </c>
      <c r="G7306">
        <v>199106600</v>
      </c>
      <c r="H7306">
        <v>31.4267</v>
      </c>
    </row>
    <row r="7307" spans="1:8" x14ac:dyDescent="0.3">
      <c r="A7307" t="s">
        <v>172</v>
      </c>
      <c r="B7307" t="s">
        <v>710</v>
      </c>
      <c r="C7307">
        <v>31.22</v>
      </c>
      <c r="D7307">
        <v>32.18</v>
      </c>
      <c r="E7307">
        <v>31.22</v>
      </c>
      <c r="F7307">
        <v>31.9</v>
      </c>
      <c r="G7307">
        <v>214828800</v>
      </c>
      <c r="H7307">
        <v>31.7667</v>
      </c>
    </row>
    <row r="7308" spans="1:8" x14ac:dyDescent="0.3">
      <c r="A7308" t="s">
        <v>172</v>
      </c>
      <c r="B7308" t="s">
        <v>512</v>
      </c>
      <c r="C7308">
        <v>32.04</v>
      </c>
      <c r="D7308">
        <v>32.72</v>
      </c>
      <c r="E7308">
        <v>31.82</v>
      </c>
      <c r="F7308">
        <v>32.659999999999997</v>
      </c>
      <c r="G7308">
        <v>252100700</v>
      </c>
      <c r="H7308">
        <v>32.4</v>
      </c>
    </row>
    <row r="7309" spans="1:8" x14ac:dyDescent="0.3">
      <c r="A7309" t="s">
        <v>172</v>
      </c>
      <c r="B7309" t="s">
        <v>91</v>
      </c>
      <c r="C7309">
        <v>31.02</v>
      </c>
      <c r="D7309">
        <v>32.28</v>
      </c>
      <c r="E7309">
        <v>31.02</v>
      </c>
      <c r="F7309">
        <v>31.5</v>
      </c>
      <c r="G7309">
        <v>185985300</v>
      </c>
      <c r="H7309">
        <v>31.6</v>
      </c>
    </row>
    <row r="7310" spans="1:8" x14ac:dyDescent="0.3">
      <c r="A7310" t="s">
        <v>172</v>
      </c>
      <c r="B7310" t="s">
        <v>93</v>
      </c>
      <c r="C7310">
        <v>31.24</v>
      </c>
      <c r="D7310">
        <v>31.58</v>
      </c>
      <c r="E7310">
        <v>29.14</v>
      </c>
      <c r="F7310">
        <v>29.14</v>
      </c>
      <c r="G7310">
        <v>187133400</v>
      </c>
      <c r="H7310">
        <v>29.953299999999999</v>
      </c>
    </row>
    <row r="7311" spans="1:8" x14ac:dyDescent="0.3">
      <c r="A7311" t="s">
        <v>172</v>
      </c>
      <c r="B7311" t="s">
        <v>711</v>
      </c>
      <c r="C7311">
        <v>29.2</v>
      </c>
      <c r="D7311">
        <v>29.46</v>
      </c>
      <c r="E7311">
        <v>28.48</v>
      </c>
      <c r="F7311">
        <v>28.86</v>
      </c>
      <c r="G7311">
        <v>144122200</v>
      </c>
      <c r="H7311">
        <v>28.933299999999999</v>
      </c>
    </row>
    <row r="7312" spans="1:8" x14ac:dyDescent="0.3">
      <c r="A7312" t="s">
        <v>172</v>
      </c>
      <c r="B7312" t="s">
        <v>712</v>
      </c>
      <c r="C7312">
        <v>29.04</v>
      </c>
      <c r="D7312">
        <v>29.44</v>
      </c>
      <c r="E7312">
        <v>28.8</v>
      </c>
      <c r="F7312">
        <v>28.88</v>
      </c>
      <c r="G7312">
        <v>108937500</v>
      </c>
      <c r="H7312">
        <v>29.04</v>
      </c>
    </row>
    <row r="7313" spans="1:8" x14ac:dyDescent="0.3">
      <c r="A7313" t="s">
        <v>172</v>
      </c>
      <c r="B7313" t="s">
        <v>162</v>
      </c>
      <c r="C7313">
        <v>28.74</v>
      </c>
      <c r="D7313">
        <v>29.06</v>
      </c>
      <c r="E7313">
        <v>27.98</v>
      </c>
      <c r="F7313">
        <v>28.2</v>
      </c>
      <c r="G7313">
        <v>109263000</v>
      </c>
      <c r="H7313">
        <v>28.4133</v>
      </c>
    </row>
    <row r="7314" spans="1:8" x14ac:dyDescent="0.3">
      <c r="A7314" t="s">
        <v>172</v>
      </c>
      <c r="B7314" t="s">
        <v>220</v>
      </c>
      <c r="C7314">
        <v>27.9</v>
      </c>
      <c r="D7314">
        <v>28.46</v>
      </c>
      <c r="E7314">
        <v>27.28</v>
      </c>
      <c r="F7314">
        <v>28.32</v>
      </c>
      <c r="G7314">
        <v>151155700</v>
      </c>
      <c r="H7314">
        <v>28.02</v>
      </c>
    </row>
    <row r="7315" spans="1:8" x14ac:dyDescent="0.3">
      <c r="A7315" t="s">
        <v>172</v>
      </c>
      <c r="B7315" t="s">
        <v>713</v>
      </c>
      <c r="C7315">
        <v>28.92</v>
      </c>
      <c r="D7315">
        <v>29.62</v>
      </c>
      <c r="E7315">
        <v>28.82</v>
      </c>
      <c r="F7315">
        <v>29.32</v>
      </c>
      <c r="G7315">
        <v>131984900</v>
      </c>
      <c r="H7315">
        <v>29.253299999999999</v>
      </c>
    </row>
    <row r="7316" spans="1:8" x14ac:dyDescent="0.3">
      <c r="A7316" t="s">
        <v>172</v>
      </c>
      <c r="B7316" t="s">
        <v>714</v>
      </c>
      <c r="C7316">
        <v>29.32</v>
      </c>
      <c r="D7316">
        <v>29.44</v>
      </c>
      <c r="E7316">
        <v>28.5</v>
      </c>
      <c r="F7316">
        <v>28.96</v>
      </c>
      <c r="G7316">
        <v>81216020</v>
      </c>
      <c r="H7316">
        <v>28.966699999999999</v>
      </c>
    </row>
    <row r="7317" spans="1:8" x14ac:dyDescent="0.3">
      <c r="A7317" t="s">
        <v>172</v>
      </c>
      <c r="B7317" t="s">
        <v>715</v>
      </c>
      <c r="C7317">
        <v>28.8</v>
      </c>
      <c r="D7317">
        <v>29.3</v>
      </c>
      <c r="E7317">
        <v>28.54</v>
      </c>
      <c r="F7317">
        <v>28.66</v>
      </c>
      <c r="G7317">
        <v>95133140</v>
      </c>
      <c r="H7317">
        <v>28.833300000000001</v>
      </c>
    </row>
    <row r="7318" spans="1:8" x14ac:dyDescent="0.3">
      <c r="A7318" t="s">
        <v>172</v>
      </c>
      <c r="B7318" t="s">
        <v>235</v>
      </c>
      <c r="C7318">
        <v>28.5</v>
      </c>
      <c r="D7318">
        <v>28.62</v>
      </c>
      <c r="E7318">
        <v>27.84</v>
      </c>
      <c r="F7318">
        <v>28.4</v>
      </c>
      <c r="G7318">
        <v>66533840</v>
      </c>
      <c r="H7318">
        <v>28.2867</v>
      </c>
    </row>
    <row r="7319" spans="1:8" x14ac:dyDescent="0.3">
      <c r="A7319" t="s">
        <v>172</v>
      </c>
      <c r="B7319" t="s">
        <v>259</v>
      </c>
      <c r="C7319">
        <v>28.68</v>
      </c>
      <c r="D7319">
        <v>28.7</v>
      </c>
      <c r="E7319">
        <v>27.98</v>
      </c>
      <c r="F7319">
        <v>28.16</v>
      </c>
      <c r="G7319">
        <v>52233240</v>
      </c>
      <c r="H7319">
        <v>28.28</v>
      </c>
    </row>
    <row r="7320" spans="1:8" x14ac:dyDescent="0.3">
      <c r="A7320" t="s">
        <v>172</v>
      </c>
      <c r="B7320" t="s">
        <v>716</v>
      </c>
      <c r="C7320">
        <v>28.3</v>
      </c>
      <c r="D7320">
        <v>28.84</v>
      </c>
      <c r="E7320">
        <v>28.16</v>
      </c>
      <c r="F7320">
        <v>28.7</v>
      </c>
      <c r="G7320">
        <v>120584300</v>
      </c>
      <c r="H7320">
        <v>28.566700000000001</v>
      </c>
    </row>
    <row r="7321" spans="1:8" x14ac:dyDescent="0.3">
      <c r="A7321" t="s">
        <v>172</v>
      </c>
      <c r="B7321" t="s">
        <v>269</v>
      </c>
      <c r="C7321">
        <v>28.9</v>
      </c>
      <c r="D7321">
        <v>29.42</v>
      </c>
      <c r="E7321">
        <v>28.14</v>
      </c>
      <c r="F7321">
        <v>28.28</v>
      </c>
      <c r="G7321">
        <v>104510500</v>
      </c>
      <c r="H7321">
        <v>28.613299999999999</v>
      </c>
    </row>
    <row r="7322" spans="1:8" x14ac:dyDescent="0.3">
      <c r="A7322" t="s">
        <v>172</v>
      </c>
      <c r="B7322" t="s">
        <v>282</v>
      </c>
      <c r="C7322">
        <v>28</v>
      </c>
      <c r="D7322">
        <v>28.22</v>
      </c>
      <c r="E7322">
        <v>27.9</v>
      </c>
      <c r="F7322">
        <v>27.9</v>
      </c>
      <c r="G7322">
        <v>29771810</v>
      </c>
      <c r="H7322">
        <v>28.006699999999999</v>
      </c>
    </row>
    <row r="7323" spans="1:8" x14ac:dyDescent="0.3">
      <c r="A7323" t="s">
        <v>172</v>
      </c>
      <c r="B7323" t="s">
        <v>717</v>
      </c>
      <c r="C7323">
        <v>27.32</v>
      </c>
      <c r="D7323">
        <v>28.66</v>
      </c>
      <c r="E7323">
        <v>27.06</v>
      </c>
      <c r="F7323">
        <v>28.66</v>
      </c>
      <c r="G7323">
        <v>126259000</v>
      </c>
      <c r="H7323">
        <v>28.1267</v>
      </c>
    </row>
    <row r="7324" spans="1:8" x14ac:dyDescent="0.3">
      <c r="A7324" t="s">
        <v>172</v>
      </c>
      <c r="B7324" t="s">
        <v>285</v>
      </c>
      <c r="C7324">
        <v>28.5</v>
      </c>
      <c r="D7324">
        <v>28.6</v>
      </c>
      <c r="E7324">
        <v>27.62</v>
      </c>
      <c r="F7324">
        <v>27.78</v>
      </c>
      <c r="G7324">
        <v>75143540</v>
      </c>
      <c r="H7324">
        <v>28</v>
      </c>
    </row>
    <row r="7325" spans="1:8" x14ac:dyDescent="0.3">
      <c r="A7325" t="s">
        <v>172</v>
      </c>
      <c r="B7325" t="s">
        <v>718</v>
      </c>
      <c r="C7325">
        <v>28.1</v>
      </c>
      <c r="D7325">
        <v>28.24</v>
      </c>
      <c r="E7325">
        <v>27.42</v>
      </c>
      <c r="F7325">
        <v>27.92</v>
      </c>
      <c r="G7325">
        <v>107733100</v>
      </c>
      <c r="H7325">
        <v>27.86</v>
      </c>
    </row>
    <row r="7326" spans="1:8" x14ac:dyDescent="0.3">
      <c r="A7326" t="s">
        <v>172</v>
      </c>
      <c r="B7326" t="s">
        <v>291</v>
      </c>
      <c r="C7326">
        <v>27.8</v>
      </c>
      <c r="D7326">
        <v>28.12</v>
      </c>
      <c r="E7326">
        <v>26.9</v>
      </c>
      <c r="F7326">
        <v>26.9</v>
      </c>
      <c r="G7326">
        <v>94609430</v>
      </c>
      <c r="H7326">
        <v>27.306699999999999</v>
      </c>
    </row>
    <row r="7327" spans="1:8" x14ac:dyDescent="0.3">
      <c r="A7327" t="s">
        <v>172</v>
      </c>
      <c r="B7327" t="s">
        <v>295</v>
      </c>
      <c r="C7327">
        <v>27.04</v>
      </c>
      <c r="D7327">
        <v>27.94</v>
      </c>
      <c r="E7327">
        <v>26.78</v>
      </c>
      <c r="F7327">
        <v>27.9</v>
      </c>
      <c r="G7327">
        <v>105281100</v>
      </c>
      <c r="H7327">
        <v>27.54</v>
      </c>
    </row>
    <row r="7328" spans="1:8" x14ac:dyDescent="0.3">
      <c r="A7328" t="s">
        <v>172</v>
      </c>
      <c r="B7328" t="s">
        <v>298</v>
      </c>
      <c r="C7328">
        <v>27.9</v>
      </c>
      <c r="D7328">
        <v>28.22</v>
      </c>
      <c r="E7328">
        <v>27.38</v>
      </c>
      <c r="F7328">
        <v>27.58</v>
      </c>
      <c r="G7328">
        <v>118012700</v>
      </c>
      <c r="H7328">
        <v>27.726700000000001</v>
      </c>
    </row>
    <row r="7329" spans="1:8" x14ac:dyDescent="0.3">
      <c r="A7329" t="s">
        <v>172</v>
      </c>
      <c r="B7329" t="s">
        <v>719</v>
      </c>
      <c r="C7329">
        <v>27.66</v>
      </c>
      <c r="D7329">
        <v>28.52</v>
      </c>
      <c r="E7329">
        <v>27.64</v>
      </c>
      <c r="F7329">
        <v>28.22</v>
      </c>
      <c r="G7329">
        <v>136529200</v>
      </c>
      <c r="H7329">
        <v>28.1267</v>
      </c>
    </row>
    <row r="7330" spans="1:8" x14ac:dyDescent="0.3">
      <c r="A7330" t="s">
        <v>172</v>
      </c>
      <c r="B7330" t="s">
        <v>720</v>
      </c>
      <c r="C7330">
        <v>28.74</v>
      </c>
      <c r="D7330">
        <v>29.06</v>
      </c>
      <c r="E7330">
        <v>28.44</v>
      </c>
      <c r="F7330">
        <v>28.78</v>
      </c>
      <c r="G7330">
        <v>109457400</v>
      </c>
      <c r="H7330">
        <v>28.76</v>
      </c>
    </row>
    <row r="7331" spans="1:8" x14ac:dyDescent="0.3">
      <c r="A7331" t="s">
        <v>172</v>
      </c>
      <c r="B7331" t="s">
        <v>721</v>
      </c>
      <c r="C7331">
        <v>28.1</v>
      </c>
      <c r="D7331">
        <v>28.52</v>
      </c>
      <c r="E7331">
        <v>27.94</v>
      </c>
      <c r="F7331">
        <v>28.2</v>
      </c>
      <c r="G7331">
        <v>141971700</v>
      </c>
      <c r="H7331">
        <v>28.22</v>
      </c>
    </row>
    <row r="7332" spans="1:8" x14ac:dyDescent="0.3">
      <c r="A7332" t="s">
        <v>172</v>
      </c>
      <c r="B7332" t="s">
        <v>96</v>
      </c>
      <c r="C7332">
        <v>28.28</v>
      </c>
      <c r="D7332">
        <v>29.86</v>
      </c>
      <c r="E7332">
        <v>28.02</v>
      </c>
      <c r="F7332">
        <v>29.2</v>
      </c>
      <c r="G7332">
        <v>202951600</v>
      </c>
      <c r="H7332">
        <v>29.026700000000002</v>
      </c>
    </row>
    <row r="7333" spans="1:8" x14ac:dyDescent="0.3">
      <c r="A7333" t="s">
        <v>172</v>
      </c>
      <c r="B7333" t="s">
        <v>722</v>
      </c>
      <c r="C7333">
        <v>29.32</v>
      </c>
      <c r="D7333">
        <v>30.34</v>
      </c>
      <c r="E7333">
        <v>29.24</v>
      </c>
      <c r="F7333">
        <v>30.06</v>
      </c>
      <c r="G7333">
        <v>201392400</v>
      </c>
      <c r="H7333">
        <v>29.88</v>
      </c>
    </row>
    <row r="7334" spans="1:8" x14ac:dyDescent="0.3">
      <c r="A7334" t="s">
        <v>172</v>
      </c>
      <c r="B7334" t="s">
        <v>164</v>
      </c>
      <c r="C7334">
        <v>30</v>
      </c>
      <c r="D7334">
        <v>30.2</v>
      </c>
      <c r="E7334">
        <v>28.84</v>
      </c>
      <c r="F7334">
        <v>28.84</v>
      </c>
      <c r="G7334">
        <v>159194500</v>
      </c>
      <c r="H7334">
        <v>29.293299999999999</v>
      </c>
    </row>
    <row r="7335" spans="1:8" x14ac:dyDescent="0.3">
      <c r="A7335" t="s">
        <v>172</v>
      </c>
      <c r="B7335" t="s">
        <v>723</v>
      </c>
      <c r="C7335">
        <v>29.92</v>
      </c>
      <c r="D7335">
        <v>30.18</v>
      </c>
      <c r="E7335">
        <v>29.58</v>
      </c>
      <c r="F7335">
        <v>29.58</v>
      </c>
      <c r="G7335">
        <v>241675700</v>
      </c>
      <c r="H7335">
        <v>29.78</v>
      </c>
    </row>
    <row r="7336" spans="1:8" x14ac:dyDescent="0.3">
      <c r="A7336" t="s">
        <v>172</v>
      </c>
      <c r="B7336" t="s">
        <v>724</v>
      </c>
      <c r="C7336">
        <v>29.68</v>
      </c>
      <c r="D7336">
        <v>30.72</v>
      </c>
      <c r="E7336">
        <v>29.68</v>
      </c>
      <c r="F7336">
        <v>30.1</v>
      </c>
      <c r="G7336">
        <v>438646500</v>
      </c>
      <c r="H7336">
        <v>30.166699999999999</v>
      </c>
    </row>
    <row r="7337" spans="1:8" x14ac:dyDescent="0.3">
      <c r="A7337" t="s">
        <v>172</v>
      </c>
      <c r="B7337" t="s">
        <v>725</v>
      </c>
      <c r="C7337">
        <v>30.28</v>
      </c>
      <c r="D7337">
        <v>31.32</v>
      </c>
      <c r="E7337">
        <v>30.16</v>
      </c>
      <c r="F7337">
        <v>31.3</v>
      </c>
      <c r="G7337">
        <v>298404400</v>
      </c>
      <c r="H7337">
        <v>30.9267</v>
      </c>
    </row>
    <row r="7338" spans="1:8" x14ac:dyDescent="0.3">
      <c r="A7338" t="s">
        <v>172</v>
      </c>
      <c r="B7338" t="s">
        <v>242</v>
      </c>
      <c r="C7338">
        <v>30.7</v>
      </c>
      <c r="D7338">
        <v>32.22</v>
      </c>
      <c r="E7338">
        <v>30.7</v>
      </c>
      <c r="F7338">
        <v>32</v>
      </c>
      <c r="G7338">
        <v>249550200</v>
      </c>
      <c r="H7338">
        <v>31.64</v>
      </c>
    </row>
    <row r="7339" spans="1:8" x14ac:dyDescent="0.3">
      <c r="A7339" t="s">
        <v>172</v>
      </c>
      <c r="B7339" t="s">
        <v>726</v>
      </c>
      <c r="C7339">
        <v>32.200000000000003</v>
      </c>
      <c r="D7339">
        <v>32.44</v>
      </c>
      <c r="E7339">
        <v>31.2</v>
      </c>
      <c r="F7339">
        <v>31.46</v>
      </c>
      <c r="G7339">
        <v>230803000</v>
      </c>
      <c r="H7339">
        <v>31.7</v>
      </c>
    </row>
    <row r="7340" spans="1:8" x14ac:dyDescent="0.3">
      <c r="A7340" t="s">
        <v>172</v>
      </c>
      <c r="B7340" t="s">
        <v>727</v>
      </c>
      <c r="C7340">
        <v>31.72</v>
      </c>
      <c r="D7340">
        <v>31.8</v>
      </c>
      <c r="E7340">
        <v>31.2</v>
      </c>
      <c r="F7340">
        <v>31.64</v>
      </c>
      <c r="G7340">
        <v>122720500</v>
      </c>
      <c r="H7340">
        <v>31.546700000000001</v>
      </c>
    </row>
    <row r="7341" spans="1:8" x14ac:dyDescent="0.3">
      <c r="A7341" t="s">
        <v>172</v>
      </c>
      <c r="B7341" t="s">
        <v>728</v>
      </c>
      <c r="C7341">
        <v>31.84</v>
      </c>
      <c r="D7341">
        <v>32.14</v>
      </c>
      <c r="E7341">
        <v>30.84</v>
      </c>
      <c r="F7341">
        <v>30.9</v>
      </c>
      <c r="G7341">
        <v>124045500</v>
      </c>
      <c r="H7341">
        <v>31.293299999999999</v>
      </c>
    </row>
    <row r="7342" spans="1:8" x14ac:dyDescent="0.3">
      <c r="A7342" t="s">
        <v>172</v>
      </c>
      <c r="B7342" t="s">
        <v>729</v>
      </c>
      <c r="C7342">
        <v>30.96</v>
      </c>
      <c r="D7342">
        <v>32.42</v>
      </c>
      <c r="E7342">
        <v>30.92</v>
      </c>
      <c r="F7342">
        <v>32.04</v>
      </c>
      <c r="G7342">
        <v>214958000</v>
      </c>
      <c r="H7342">
        <v>31.793299999999999</v>
      </c>
    </row>
    <row r="7343" spans="1:8" x14ac:dyDescent="0.3">
      <c r="A7343" t="s">
        <v>172</v>
      </c>
      <c r="B7343" t="s">
        <v>730</v>
      </c>
      <c r="C7343">
        <v>31.7</v>
      </c>
      <c r="D7343">
        <v>33.700000000000003</v>
      </c>
      <c r="E7343">
        <v>31.7</v>
      </c>
      <c r="F7343">
        <v>33.299999999999997</v>
      </c>
      <c r="G7343">
        <v>235690600</v>
      </c>
      <c r="H7343">
        <v>32.9</v>
      </c>
    </row>
    <row r="7344" spans="1:8" x14ac:dyDescent="0.3">
      <c r="A7344" t="s">
        <v>172</v>
      </c>
      <c r="B7344" t="s">
        <v>731</v>
      </c>
      <c r="C7344">
        <v>33.520000000000003</v>
      </c>
      <c r="D7344">
        <v>34.479999999999997</v>
      </c>
      <c r="E7344">
        <v>33.479999999999997</v>
      </c>
      <c r="F7344">
        <v>33.72</v>
      </c>
      <c r="G7344">
        <v>173341300</v>
      </c>
      <c r="H7344">
        <v>33.893300000000004</v>
      </c>
    </row>
    <row r="7345" spans="1:8" x14ac:dyDescent="0.3">
      <c r="A7345" t="s">
        <v>172</v>
      </c>
      <c r="B7345" t="s">
        <v>732</v>
      </c>
      <c r="C7345">
        <v>34</v>
      </c>
      <c r="D7345">
        <v>34.04</v>
      </c>
      <c r="E7345">
        <v>32.04</v>
      </c>
      <c r="F7345">
        <v>32.6</v>
      </c>
      <c r="G7345">
        <v>158118600</v>
      </c>
      <c r="H7345">
        <v>32.893300000000004</v>
      </c>
    </row>
    <row r="7346" spans="1:8" x14ac:dyDescent="0.3">
      <c r="A7346" t="s">
        <v>172</v>
      </c>
      <c r="B7346" t="s">
        <v>733</v>
      </c>
      <c r="C7346">
        <v>32.520000000000003</v>
      </c>
      <c r="D7346">
        <v>33.06</v>
      </c>
      <c r="E7346">
        <v>32.200000000000003</v>
      </c>
      <c r="F7346">
        <v>33</v>
      </c>
      <c r="G7346">
        <v>121435200</v>
      </c>
      <c r="H7346">
        <v>32.753300000000003</v>
      </c>
    </row>
    <row r="7347" spans="1:8" x14ac:dyDescent="0.3">
      <c r="A7347" t="s">
        <v>172</v>
      </c>
      <c r="B7347" t="s">
        <v>734</v>
      </c>
      <c r="C7347">
        <v>33.22</v>
      </c>
      <c r="D7347">
        <v>34.14</v>
      </c>
      <c r="E7347">
        <v>33.119999999999997</v>
      </c>
      <c r="F7347">
        <v>33.6</v>
      </c>
      <c r="G7347">
        <v>139796900</v>
      </c>
      <c r="H7347">
        <v>33.619999999999997</v>
      </c>
    </row>
    <row r="7348" spans="1:8" x14ac:dyDescent="0.3">
      <c r="A7348" t="s">
        <v>172</v>
      </c>
      <c r="B7348" t="s">
        <v>735</v>
      </c>
      <c r="C7348">
        <v>33.4</v>
      </c>
      <c r="D7348">
        <v>33.840000000000003</v>
      </c>
      <c r="E7348">
        <v>32.979999999999997</v>
      </c>
      <c r="F7348">
        <v>33.04</v>
      </c>
      <c r="G7348">
        <v>75042660</v>
      </c>
      <c r="H7348">
        <v>33.286700000000003</v>
      </c>
    </row>
    <row r="7349" spans="1:8" x14ac:dyDescent="0.3">
      <c r="A7349" t="s">
        <v>234</v>
      </c>
      <c r="B7349" t="s">
        <v>696</v>
      </c>
      <c r="C7349">
        <v>18.600000000000001</v>
      </c>
      <c r="D7349">
        <v>18.649999999999999</v>
      </c>
      <c r="E7349">
        <v>17.670000000000002</v>
      </c>
      <c r="F7349">
        <v>18.23</v>
      </c>
      <c r="G7349">
        <v>646062</v>
      </c>
      <c r="H7349">
        <v>18.183299999999999</v>
      </c>
    </row>
    <row r="7350" spans="1:8" x14ac:dyDescent="0.3">
      <c r="A7350" t="s">
        <v>234</v>
      </c>
      <c r="B7350" t="s">
        <v>697</v>
      </c>
      <c r="C7350">
        <v>18.2</v>
      </c>
      <c r="D7350">
        <v>18.760000000000002</v>
      </c>
      <c r="E7350">
        <v>17.899999999999999</v>
      </c>
      <c r="F7350">
        <v>18.399999999999999</v>
      </c>
      <c r="G7350">
        <v>715925</v>
      </c>
      <c r="H7350">
        <v>18.353300000000001</v>
      </c>
    </row>
    <row r="7351" spans="1:8" x14ac:dyDescent="0.3">
      <c r="A7351" t="s">
        <v>234</v>
      </c>
      <c r="B7351" t="s">
        <v>698</v>
      </c>
      <c r="C7351">
        <v>18.39</v>
      </c>
      <c r="D7351">
        <v>18.399999999999999</v>
      </c>
      <c r="E7351">
        <v>17.98</v>
      </c>
      <c r="F7351">
        <v>18.170000000000002</v>
      </c>
      <c r="G7351">
        <v>494427</v>
      </c>
      <c r="H7351">
        <v>18.183299999999999</v>
      </c>
    </row>
    <row r="7352" spans="1:8" x14ac:dyDescent="0.3">
      <c r="A7352" t="s">
        <v>234</v>
      </c>
      <c r="B7352" t="s">
        <v>699</v>
      </c>
      <c r="C7352">
        <v>18.170000000000002</v>
      </c>
      <c r="D7352">
        <v>18.18</v>
      </c>
      <c r="E7352">
        <v>17.95</v>
      </c>
      <c r="F7352">
        <v>18</v>
      </c>
      <c r="G7352">
        <v>439869</v>
      </c>
      <c r="H7352">
        <v>18.043299999999999</v>
      </c>
    </row>
    <row r="7353" spans="1:8" x14ac:dyDescent="0.3">
      <c r="A7353" t="s">
        <v>234</v>
      </c>
      <c r="B7353" t="s">
        <v>700</v>
      </c>
      <c r="C7353">
        <v>17.8</v>
      </c>
      <c r="D7353">
        <v>18.14</v>
      </c>
      <c r="E7353">
        <v>17.78</v>
      </c>
      <c r="F7353">
        <v>18</v>
      </c>
      <c r="G7353">
        <v>449246</v>
      </c>
      <c r="H7353">
        <v>17.973299999999998</v>
      </c>
    </row>
    <row r="7354" spans="1:8" x14ac:dyDescent="0.3">
      <c r="A7354" t="s">
        <v>234</v>
      </c>
      <c r="B7354" t="s">
        <v>77</v>
      </c>
      <c r="C7354">
        <v>17.510000000000002</v>
      </c>
      <c r="D7354">
        <v>17.98</v>
      </c>
      <c r="E7354">
        <v>17.510000000000002</v>
      </c>
      <c r="F7354">
        <v>17.850000000000001</v>
      </c>
      <c r="G7354">
        <v>428011</v>
      </c>
      <c r="H7354">
        <v>17.78</v>
      </c>
    </row>
    <row r="7355" spans="1:8" x14ac:dyDescent="0.3">
      <c r="A7355" t="s">
        <v>234</v>
      </c>
      <c r="B7355" t="s">
        <v>701</v>
      </c>
      <c r="C7355">
        <v>17.829999999999998</v>
      </c>
      <c r="D7355">
        <v>18.2</v>
      </c>
      <c r="E7355">
        <v>17.600000000000001</v>
      </c>
      <c r="F7355">
        <v>17.989999999999998</v>
      </c>
      <c r="G7355">
        <v>540324</v>
      </c>
      <c r="H7355">
        <v>17.93</v>
      </c>
    </row>
    <row r="7356" spans="1:8" x14ac:dyDescent="0.3">
      <c r="A7356" t="s">
        <v>234</v>
      </c>
      <c r="B7356" t="s">
        <v>702</v>
      </c>
      <c r="C7356">
        <v>17.989999999999998</v>
      </c>
      <c r="D7356">
        <v>17.989999999999998</v>
      </c>
      <c r="E7356">
        <v>17.760000000000002</v>
      </c>
      <c r="F7356">
        <v>17.77</v>
      </c>
      <c r="G7356">
        <v>477879</v>
      </c>
      <c r="H7356">
        <v>17.84</v>
      </c>
    </row>
    <row r="7357" spans="1:8" x14ac:dyDescent="0.3">
      <c r="A7357" t="s">
        <v>234</v>
      </c>
      <c r="B7357" t="s">
        <v>139</v>
      </c>
      <c r="C7357">
        <v>17.989999999999998</v>
      </c>
      <c r="D7357">
        <v>17.989999999999998</v>
      </c>
      <c r="E7357">
        <v>17.55</v>
      </c>
      <c r="F7357">
        <v>17.649999999999999</v>
      </c>
      <c r="G7357">
        <v>365108</v>
      </c>
      <c r="H7357">
        <v>17.73</v>
      </c>
    </row>
    <row r="7358" spans="1:8" x14ac:dyDescent="0.3">
      <c r="A7358" t="s">
        <v>234</v>
      </c>
      <c r="B7358" t="s">
        <v>156</v>
      </c>
      <c r="C7358">
        <v>17.649999999999999</v>
      </c>
      <c r="D7358">
        <v>17.72</v>
      </c>
      <c r="E7358">
        <v>17.41</v>
      </c>
      <c r="F7358">
        <v>17.670000000000002</v>
      </c>
      <c r="G7358">
        <v>270041</v>
      </c>
      <c r="H7358">
        <v>17.600000000000001</v>
      </c>
    </row>
    <row r="7359" spans="1:8" x14ac:dyDescent="0.3">
      <c r="A7359" t="s">
        <v>234</v>
      </c>
      <c r="B7359" t="s">
        <v>703</v>
      </c>
      <c r="C7359">
        <v>17.670000000000002</v>
      </c>
      <c r="D7359">
        <v>18.11</v>
      </c>
      <c r="E7359">
        <v>17.649999999999999</v>
      </c>
      <c r="F7359">
        <v>17.98</v>
      </c>
      <c r="G7359">
        <v>409310</v>
      </c>
      <c r="H7359">
        <v>17.9133</v>
      </c>
    </row>
    <row r="7360" spans="1:8" x14ac:dyDescent="0.3">
      <c r="A7360" t="s">
        <v>234</v>
      </c>
      <c r="B7360" t="s">
        <v>223</v>
      </c>
      <c r="C7360">
        <v>18.38</v>
      </c>
      <c r="D7360">
        <v>18.489999999999998</v>
      </c>
      <c r="E7360">
        <v>18</v>
      </c>
      <c r="F7360">
        <v>18.2</v>
      </c>
      <c r="G7360">
        <v>510247</v>
      </c>
      <c r="H7360">
        <v>18.23</v>
      </c>
    </row>
    <row r="7361" spans="1:8" x14ac:dyDescent="0.3">
      <c r="A7361" t="s">
        <v>234</v>
      </c>
      <c r="B7361" t="s">
        <v>228</v>
      </c>
      <c r="C7361">
        <v>18.2</v>
      </c>
      <c r="D7361">
        <v>18.2</v>
      </c>
      <c r="E7361">
        <v>17.89</v>
      </c>
      <c r="F7361">
        <v>17.96</v>
      </c>
      <c r="G7361">
        <v>401366</v>
      </c>
      <c r="H7361">
        <v>18.0167</v>
      </c>
    </row>
    <row r="7362" spans="1:8" x14ac:dyDescent="0.3">
      <c r="A7362" t="s">
        <v>234</v>
      </c>
      <c r="B7362" t="s">
        <v>704</v>
      </c>
      <c r="C7362">
        <v>17.96</v>
      </c>
      <c r="D7362">
        <v>18.100000000000001</v>
      </c>
      <c r="E7362">
        <v>17.71</v>
      </c>
      <c r="F7362">
        <v>17.899999999999999</v>
      </c>
      <c r="G7362">
        <v>570222</v>
      </c>
      <c r="H7362">
        <v>17.903300000000002</v>
      </c>
    </row>
    <row r="7363" spans="1:8" x14ac:dyDescent="0.3">
      <c r="A7363" t="s">
        <v>234</v>
      </c>
      <c r="B7363" t="s">
        <v>705</v>
      </c>
      <c r="C7363">
        <v>17.95</v>
      </c>
      <c r="D7363">
        <v>18.149999999999999</v>
      </c>
      <c r="E7363">
        <v>17.690000000000001</v>
      </c>
      <c r="F7363">
        <v>17.91</v>
      </c>
      <c r="G7363">
        <v>553194</v>
      </c>
      <c r="H7363">
        <v>17.916699999999999</v>
      </c>
    </row>
    <row r="7364" spans="1:8" x14ac:dyDescent="0.3">
      <c r="A7364" t="s">
        <v>234</v>
      </c>
      <c r="B7364" t="s">
        <v>706</v>
      </c>
      <c r="C7364">
        <v>17.989999999999998</v>
      </c>
      <c r="D7364">
        <v>18.399999999999999</v>
      </c>
      <c r="E7364">
        <v>17.899999999999999</v>
      </c>
      <c r="F7364">
        <v>18.32</v>
      </c>
      <c r="G7364">
        <v>886372</v>
      </c>
      <c r="H7364">
        <v>18.206700000000001</v>
      </c>
    </row>
    <row r="7365" spans="1:8" x14ac:dyDescent="0.3">
      <c r="A7365" t="s">
        <v>234</v>
      </c>
      <c r="B7365" t="s">
        <v>265</v>
      </c>
      <c r="C7365">
        <v>18.5</v>
      </c>
      <c r="D7365">
        <v>18.600000000000001</v>
      </c>
      <c r="E7365">
        <v>18.18</v>
      </c>
      <c r="F7365">
        <v>18.489999999999998</v>
      </c>
      <c r="G7365">
        <v>649736</v>
      </c>
      <c r="H7365">
        <v>18.423300000000001</v>
      </c>
    </row>
    <row r="7366" spans="1:8" x14ac:dyDescent="0.3">
      <c r="A7366" t="s">
        <v>234</v>
      </c>
      <c r="B7366" t="s">
        <v>707</v>
      </c>
      <c r="C7366">
        <v>18.55</v>
      </c>
      <c r="D7366">
        <v>19.45</v>
      </c>
      <c r="E7366">
        <v>18.27</v>
      </c>
      <c r="F7366">
        <v>18.829999999999998</v>
      </c>
      <c r="G7366">
        <v>1319957</v>
      </c>
      <c r="H7366">
        <v>18.850000000000001</v>
      </c>
    </row>
    <row r="7367" spans="1:8" x14ac:dyDescent="0.3">
      <c r="A7367" t="s">
        <v>234</v>
      </c>
      <c r="B7367" t="s">
        <v>271</v>
      </c>
      <c r="C7367">
        <v>18.760000000000002</v>
      </c>
      <c r="D7367">
        <v>18.760000000000002</v>
      </c>
      <c r="E7367">
        <v>17.829999999999998</v>
      </c>
      <c r="F7367">
        <v>18.25</v>
      </c>
      <c r="G7367">
        <v>868767</v>
      </c>
      <c r="H7367">
        <v>18.28</v>
      </c>
    </row>
    <row r="7368" spans="1:8" x14ac:dyDescent="0.3">
      <c r="A7368" t="s">
        <v>234</v>
      </c>
      <c r="B7368" t="s">
        <v>708</v>
      </c>
      <c r="C7368">
        <v>18.2</v>
      </c>
      <c r="D7368">
        <v>18.489999999999998</v>
      </c>
      <c r="E7368">
        <v>17.82</v>
      </c>
      <c r="F7368">
        <v>18.489999999999998</v>
      </c>
      <c r="G7368">
        <v>642951</v>
      </c>
      <c r="H7368">
        <v>18.2667</v>
      </c>
    </row>
    <row r="7369" spans="1:8" x14ac:dyDescent="0.3">
      <c r="A7369" t="s">
        <v>234</v>
      </c>
      <c r="B7369" t="s">
        <v>709</v>
      </c>
      <c r="C7369">
        <v>18.53</v>
      </c>
      <c r="D7369">
        <v>19.38</v>
      </c>
      <c r="E7369">
        <v>18.22</v>
      </c>
      <c r="F7369">
        <v>19.38</v>
      </c>
      <c r="G7369">
        <v>850573</v>
      </c>
      <c r="H7369">
        <v>18.993300000000001</v>
      </c>
    </row>
    <row r="7370" spans="1:8" x14ac:dyDescent="0.3">
      <c r="A7370" t="s">
        <v>234</v>
      </c>
      <c r="B7370" t="s">
        <v>283</v>
      </c>
      <c r="C7370">
        <v>19.38</v>
      </c>
      <c r="D7370">
        <v>21.3</v>
      </c>
      <c r="E7370">
        <v>18.73</v>
      </c>
      <c r="F7370">
        <v>21.3</v>
      </c>
      <c r="G7370">
        <v>2048177</v>
      </c>
      <c r="H7370">
        <v>20.443300000000001</v>
      </c>
    </row>
    <row r="7371" spans="1:8" x14ac:dyDescent="0.3">
      <c r="A7371" t="s">
        <v>234</v>
      </c>
      <c r="B7371" t="s">
        <v>290</v>
      </c>
      <c r="C7371">
        <v>21.3</v>
      </c>
      <c r="D7371">
        <v>21.6</v>
      </c>
      <c r="E7371">
        <v>19.71</v>
      </c>
      <c r="F7371">
        <v>19.71</v>
      </c>
      <c r="G7371">
        <v>1634058</v>
      </c>
      <c r="H7371">
        <v>20.34</v>
      </c>
    </row>
    <row r="7372" spans="1:8" x14ac:dyDescent="0.3">
      <c r="A7372" t="s">
        <v>234</v>
      </c>
      <c r="B7372" t="s">
        <v>710</v>
      </c>
      <c r="C7372">
        <v>19.510000000000002</v>
      </c>
      <c r="D7372">
        <v>19.510000000000002</v>
      </c>
      <c r="E7372">
        <v>18.28</v>
      </c>
      <c r="F7372">
        <v>18.579999999999998</v>
      </c>
      <c r="G7372">
        <v>1068940</v>
      </c>
      <c r="H7372">
        <v>18.79</v>
      </c>
    </row>
    <row r="7373" spans="1:8" x14ac:dyDescent="0.3">
      <c r="A7373" t="s">
        <v>234</v>
      </c>
      <c r="B7373" t="s">
        <v>512</v>
      </c>
      <c r="C7373">
        <v>18.3</v>
      </c>
      <c r="D7373">
        <v>18.88</v>
      </c>
      <c r="E7373">
        <v>17.899999999999999</v>
      </c>
      <c r="F7373">
        <v>18.52</v>
      </c>
      <c r="G7373">
        <v>969703</v>
      </c>
      <c r="H7373">
        <v>18.433299999999999</v>
      </c>
    </row>
    <row r="7374" spans="1:8" x14ac:dyDescent="0.3">
      <c r="A7374" t="s">
        <v>234</v>
      </c>
      <c r="B7374" t="s">
        <v>91</v>
      </c>
      <c r="C7374">
        <v>17.04</v>
      </c>
      <c r="D7374">
        <v>17.989999999999998</v>
      </c>
      <c r="E7374">
        <v>17</v>
      </c>
      <c r="F7374">
        <v>17.45</v>
      </c>
      <c r="G7374">
        <v>607049</v>
      </c>
      <c r="H7374">
        <v>17.48</v>
      </c>
    </row>
    <row r="7375" spans="1:8" x14ac:dyDescent="0.3">
      <c r="A7375" t="s">
        <v>234</v>
      </c>
      <c r="B7375" t="s">
        <v>93</v>
      </c>
      <c r="C7375">
        <v>17.260000000000002</v>
      </c>
      <c r="D7375">
        <v>17.440000000000001</v>
      </c>
      <c r="E7375">
        <v>17</v>
      </c>
      <c r="F7375">
        <v>17.22</v>
      </c>
      <c r="G7375">
        <v>441628</v>
      </c>
      <c r="H7375">
        <v>17.22</v>
      </c>
    </row>
    <row r="7376" spans="1:8" x14ac:dyDescent="0.3">
      <c r="A7376" t="s">
        <v>234</v>
      </c>
      <c r="B7376" t="s">
        <v>711</v>
      </c>
      <c r="C7376">
        <v>17.22</v>
      </c>
      <c r="D7376">
        <v>18.05</v>
      </c>
      <c r="E7376">
        <v>17.05</v>
      </c>
      <c r="F7376">
        <v>17.899999999999999</v>
      </c>
      <c r="G7376">
        <v>476368</v>
      </c>
      <c r="H7376">
        <v>17.666699999999999</v>
      </c>
    </row>
    <row r="7377" spans="1:8" x14ac:dyDescent="0.3">
      <c r="A7377" t="s">
        <v>234</v>
      </c>
      <c r="B7377" t="s">
        <v>712</v>
      </c>
      <c r="C7377">
        <v>17.899999999999999</v>
      </c>
      <c r="D7377">
        <v>19.68</v>
      </c>
      <c r="E7377">
        <v>17.36</v>
      </c>
      <c r="F7377">
        <v>19.23</v>
      </c>
      <c r="G7377">
        <v>993720</v>
      </c>
      <c r="H7377">
        <v>18.756699999999999</v>
      </c>
    </row>
    <row r="7378" spans="1:8" x14ac:dyDescent="0.3">
      <c r="A7378" t="s">
        <v>234</v>
      </c>
      <c r="B7378" t="s">
        <v>162</v>
      </c>
      <c r="C7378">
        <v>18.899999999999999</v>
      </c>
      <c r="D7378">
        <v>19.2</v>
      </c>
      <c r="E7378">
        <v>18.309999999999999</v>
      </c>
      <c r="F7378">
        <v>18.75</v>
      </c>
      <c r="G7378">
        <v>615923</v>
      </c>
      <c r="H7378">
        <v>18.753299999999999</v>
      </c>
    </row>
    <row r="7379" spans="1:8" x14ac:dyDescent="0.3">
      <c r="A7379" t="s">
        <v>234</v>
      </c>
      <c r="B7379" t="s">
        <v>220</v>
      </c>
      <c r="C7379">
        <v>18.75</v>
      </c>
      <c r="D7379">
        <v>20.62</v>
      </c>
      <c r="E7379">
        <v>18.510000000000002</v>
      </c>
      <c r="F7379">
        <v>19.95</v>
      </c>
      <c r="G7379">
        <v>1201649</v>
      </c>
      <c r="H7379">
        <v>19.693300000000001</v>
      </c>
    </row>
    <row r="7380" spans="1:8" x14ac:dyDescent="0.3">
      <c r="A7380" t="s">
        <v>234</v>
      </c>
      <c r="B7380" t="s">
        <v>713</v>
      </c>
      <c r="C7380">
        <v>19.350000000000001</v>
      </c>
      <c r="D7380">
        <v>21.9</v>
      </c>
      <c r="E7380">
        <v>19.14</v>
      </c>
      <c r="F7380">
        <v>20.6</v>
      </c>
      <c r="G7380">
        <v>1260157</v>
      </c>
      <c r="H7380">
        <v>20.546700000000001</v>
      </c>
    </row>
    <row r="7381" spans="1:8" x14ac:dyDescent="0.3">
      <c r="A7381" t="s">
        <v>234</v>
      </c>
      <c r="B7381" t="s">
        <v>714</v>
      </c>
      <c r="C7381">
        <v>20.5</v>
      </c>
      <c r="D7381">
        <v>22.4</v>
      </c>
      <c r="E7381">
        <v>19.86</v>
      </c>
      <c r="F7381">
        <v>21.3</v>
      </c>
      <c r="G7381">
        <v>1521733</v>
      </c>
      <c r="H7381">
        <v>21.186699999999998</v>
      </c>
    </row>
    <row r="7382" spans="1:8" x14ac:dyDescent="0.3">
      <c r="A7382" t="s">
        <v>234</v>
      </c>
      <c r="B7382" t="s">
        <v>715</v>
      </c>
      <c r="C7382">
        <v>21</v>
      </c>
      <c r="D7382">
        <v>22.5</v>
      </c>
      <c r="E7382">
        <v>20.8</v>
      </c>
      <c r="F7382">
        <v>21.58</v>
      </c>
      <c r="G7382">
        <v>1190288</v>
      </c>
      <c r="H7382">
        <v>21.6267</v>
      </c>
    </row>
    <row r="7383" spans="1:8" x14ac:dyDescent="0.3">
      <c r="A7383" t="s">
        <v>234</v>
      </c>
      <c r="B7383" t="s">
        <v>235</v>
      </c>
      <c r="C7383">
        <v>21.46</v>
      </c>
      <c r="D7383">
        <v>22.6</v>
      </c>
      <c r="E7383">
        <v>21.02</v>
      </c>
      <c r="F7383">
        <v>21.88</v>
      </c>
      <c r="G7383">
        <v>719384</v>
      </c>
      <c r="H7383">
        <v>21.833300000000001</v>
      </c>
    </row>
    <row r="7384" spans="1:8" x14ac:dyDescent="0.3">
      <c r="A7384" t="s">
        <v>234</v>
      </c>
      <c r="B7384" t="s">
        <v>259</v>
      </c>
      <c r="C7384">
        <v>21.6</v>
      </c>
      <c r="D7384">
        <v>24.06</v>
      </c>
      <c r="E7384">
        <v>21.6</v>
      </c>
      <c r="F7384">
        <v>22.96</v>
      </c>
      <c r="G7384">
        <v>1925338</v>
      </c>
      <c r="H7384">
        <v>22.8733</v>
      </c>
    </row>
    <row r="7385" spans="1:8" x14ac:dyDescent="0.3">
      <c r="A7385" t="s">
        <v>234</v>
      </c>
      <c r="B7385" t="s">
        <v>716</v>
      </c>
      <c r="C7385">
        <v>22.96</v>
      </c>
      <c r="D7385">
        <v>24.08</v>
      </c>
      <c r="E7385">
        <v>22.1</v>
      </c>
      <c r="F7385">
        <v>23.24</v>
      </c>
      <c r="G7385">
        <v>1110307</v>
      </c>
      <c r="H7385">
        <v>23.14</v>
      </c>
    </row>
    <row r="7386" spans="1:8" x14ac:dyDescent="0.3">
      <c r="A7386" t="s">
        <v>234</v>
      </c>
      <c r="B7386" t="s">
        <v>269</v>
      </c>
      <c r="C7386">
        <v>23.24</v>
      </c>
      <c r="D7386">
        <v>23.8</v>
      </c>
      <c r="E7386">
        <v>22.12</v>
      </c>
      <c r="F7386">
        <v>22.56</v>
      </c>
      <c r="G7386">
        <v>689184</v>
      </c>
      <c r="H7386">
        <v>22.826699999999999</v>
      </c>
    </row>
    <row r="7387" spans="1:8" x14ac:dyDescent="0.3">
      <c r="A7387" t="s">
        <v>234</v>
      </c>
      <c r="B7387" t="s">
        <v>282</v>
      </c>
      <c r="C7387">
        <v>22.56</v>
      </c>
      <c r="D7387">
        <v>22.94</v>
      </c>
      <c r="E7387">
        <v>21.72</v>
      </c>
      <c r="F7387">
        <v>21.96</v>
      </c>
      <c r="G7387">
        <v>306027</v>
      </c>
      <c r="H7387">
        <v>22.206700000000001</v>
      </c>
    </row>
    <row r="7388" spans="1:8" x14ac:dyDescent="0.3">
      <c r="A7388" t="s">
        <v>234</v>
      </c>
      <c r="B7388" t="s">
        <v>717</v>
      </c>
      <c r="C7388">
        <v>21.96</v>
      </c>
      <c r="D7388">
        <v>22.12</v>
      </c>
      <c r="E7388">
        <v>20.5</v>
      </c>
      <c r="F7388">
        <v>21.58</v>
      </c>
      <c r="G7388">
        <v>1109540</v>
      </c>
      <c r="H7388">
        <v>21.4</v>
      </c>
    </row>
    <row r="7389" spans="1:8" x14ac:dyDescent="0.3">
      <c r="A7389" t="s">
        <v>234</v>
      </c>
      <c r="B7389" t="s">
        <v>285</v>
      </c>
      <c r="C7389">
        <v>21.32</v>
      </c>
      <c r="D7389">
        <v>21.48</v>
      </c>
      <c r="E7389">
        <v>20.399999999999999</v>
      </c>
      <c r="F7389">
        <v>21.3</v>
      </c>
      <c r="G7389">
        <v>790746</v>
      </c>
      <c r="H7389">
        <v>21.06</v>
      </c>
    </row>
    <row r="7390" spans="1:8" x14ac:dyDescent="0.3">
      <c r="A7390" t="s">
        <v>234</v>
      </c>
      <c r="B7390" t="s">
        <v>718</v>
      </c>
      <c r="C7390">
        <v>21.28</v>
      </c>
      <c r="D7390">
        <v>21.28</v>
      </c>
      <c r="E7390">
        <v>20.6</v>
      </c>
      <c r="F7390">
        <v>21.1</v>
      </c>
      <c r="G7390">
        <v>446640</v>
      </c>
      <c r="H7390">
        <v>20.993300000000001</v>
      </c>
    </row>
    <row r="7391" spans="1:8" x14ac:dyDescent="0.3">
      <c r="A7391" t="s">
        <v>234</v>
      </c>
      <c r="B7391" t="s">
        <v>291</v>
      </c>
      <c r="C7391">
        <v>21.12</v>
      </c>
      <c r="D7391">
        <v>22.66</v>
      </c>
      <c r="E7391">
        <v>21.12</v>
      </c>
      <c r="F7391">
        <v>21.92</v>
      </c>
      <c r="G7391">
        <v>858183</v>
      </c>
      <c r="H7391">
        <v>21.9</v>
      </c>
    </row>
    <row r="7392" spans="1:8" x14ac:dyDescent="0.3">
      <c r="A7392" t="s">
        <v>234</v>
      </c>
      <c r="B7392" t="s">
        <v>295</v>
      </c>
      <c r="C7392">
        <v>21.22</v>
      </c>
      <c r="D7392">
        <v>21.9</v>
      </c>
      <c r="E7392">
        <v>20.6</v>
      </c>
      <c r="F7392">
        <v>20.9</v>
      </c>
      <c r="G7392">
        <v>546606</v>
      </c>
      <c r="H7392">
        <v>21.133299999999998</v>
      </c>
    </row>
    <row r="7393" spans="1:8" x14ac:dyDescent="0.3">
      <c r="A7393" t="s">
        <v>234</v>
      </c>
      <c r="B7393" t="s">
        <v>298</v>
      </c>
      <c r="C7393">
        <v>20.7</v>
      </c>
      <c r="D7393">
        <v>21.94</v>
      </c>
      <c r="E7393">
        <v>20.399999999999999</v>
      </c>
      <c r="F7393">
        <v>21.34</v>
      </c>
      <c r="G7393">
        <v>671433</v>
      </c>
      <c r="H7393">
        <v>21.226700000000001</v>
      </c>
    </row>
    <row r="7394" spans="1:8" x14ac:dyDescent="0.3">
      <c r="A7394" t="s">
        <v>234</v>
      </c>
      <c r="B7394" t="s">
        <v>719</v>
      </c>
      <c r="C7394">
        <v>21.3</v>
      </c>
      <c r="D7394">
        <v>22.48</v>
      </c>
      <c r="E7394">
        <v>20.96</v>
      </c>
      <c r="F7394">
        <v>22.44</v>
      </c>
      <c r="G7394">
        <v>1065621</v>
      </c>
      <c r="H7394">
        <v>21.96</v>
      </c>
    </row>
    <row r="7395" spans="1:8" x14ac:dyDescent="0.3">
      <c r="A7395" t="s">
        <v>234</v>
      </c>
      <c r="B7395" t="s">
        <v>720</v>
      </c>
      <c r="C7395">
        <v>22.54</v>
      </c>
      <c r="D7395">
        <v>23</v>
      </c>
      <c r="E7395">
        <v>21.84</v>
      </c>
      <c r="F7395">
        <v>22.5</v>
      </c>
      <c r="G7395">
        <v>564736</v>
      </c>
      <c r="H7395">
        <v>22.4467</v>
      </c>
    </row>
    <row r="7396" spans="1:8" x14ac:dyDescent="0.3">
      <c r="A7396" t="s">
        <v>234</v>
      </c>
      <c r="B7396" t="s">
        <v>721</v>
      </c>
      <c r="C7396">
        <v>22.48</v>
      </c>
      <c r="D7396">
        <v>24.72</v>
      </c>
      <c r="E7396">
        <v>22</v>
      </c>
      <c r="F7396">
        <v>23.96</v>
      </c>
      <c r="G7396">
        <v>959570</v>
      </c>
      <c r="H7396">
        <v>23.56</v>
      </c>
    </row>
    <row r="7397" spans="1:8" x14ac:dyDescent="0.3">
      <c r="A7397" t="s">
        <v>234</v>
      </c>
      <c r="B7397" t="s">
        <v>96</v>
      </c>
      <c r="C7397">
        <v>23.8</v>
      </c>
      <c r="D7397">
        <v>24.04</v>
      </c>
      <c r="E7397">
        <v>23</v>
      </c>
      <c r="F7397">
        <v>23.1</v>
      </c>
      <c r="G7397">
        <v>751556</v>
      </c>
      <c r="H7397">
        <v>23.38</v>
      </c>
    </row>
    <row r="7398" spans="1:8" x14ac:dyDescent="0.3">
      <c r="A7398" t="s">
        <v>234</v>
      </c>
      <c r="B7398" t="s">
        <v>722</v>
      </c>
      <c r="C7398">
        <v>24</v>
      </c>
      <c r="D7398">
        <v>24.9</v>
      </c>
      <c r="E7398">
        <v>23.18</v>
      </c>
      <c r="F7398">
        <v>24.86</v>
      </c>
      <c r="G7398">
        <v>1258448</v>
      </c>
      <c r="H7398">
        <v>24.313300000000002</v>
      </c>
    </row>
    <row r="7399" spans="1:8" x14ac:dyDescent="0.3">
      <c r="A7399" t="s">
        <v>234</v>
      </c>
      <c r="B7399" t="s">
        <v>164</v>
      </c>
      <c r="C7399">
        <v>25.48</v>
      </c>
      <c r="D7399">
        <v>26.6</v>
      </c>
      <c r="E7399">
        <v>24.22</v>
      </c>
      <c r="F7399">
        <v>25.2</v>
      </c>
      <c r="G7399">
        <v>1493618</v>
      </c>
      <c r="H7399">
        <v>25.34</v>
      </c>
    </row>
    <row r="7400" spans="1:8" x14ac:dyDescent="0.3">
      <c r="A7400" t="s">
        <v>234</v>
      </c>
      <c r="B7400" t="s">
        <v>723</v>
      </c>
      <c r="C7400">
        <v>26.3</v>
      </c>
      <c r="D7400">
        <v>26.3</v>
      </c>
      <c r="E7400">
        <v>24.6</v>
      </c>
      <c r="F7400">
        <v>25.72</v>
      </c>
      <c r="G7400">
        <v>1202138</v>
      </c>
      <c r="H7400">
        <v>25.54</v>
      </c>
    </row>
    <row r="7401" spans="1:8" x14ac:dyDescent="0.3">
      <c r="A7401" t="s">
        <v>234</v>
      </c>
      <c r="B7401" t="s">
        <v>724</v>
      </c>
      <c r="C7401">
        <v>25.72</v>
      </c>
      <c r="D7401">
        <v>27.98</v>
      </c>
      <c r="E7401">
        <v>25.06</v>
      </c>
      <c r="F7401">
        <v>27.1</v>
      </c>
      <c r="G7401">
        <v>1368942</v>
      </c>
      <c r="H7401">
        <v>26.7133</v>
      </c>
    </row>
    <row r="7402" spans="1:8" x14ac:dyDescent="0.3">
      <c r="A7402" t="s">
        <v>234</v>
      </c>
      <c r="B7402" t="s">
        <v>725</v>
      </c>
      <c r="C7402">
        <v>27</v>
      </c>
      <c r="D7402">
        <v>27.9</v>
      </c>
      <c r="E7402">
        <v>25.7</v>
      </c>
      <c r="F7402">
        <v>26.8</v>
      </c>
      <c r="G7402">
        <v>1077608</v>
      </c>
      <c r="H7402">
        <v>26.8</v>
      </c>
    </row>
    <row r="7403" spans="1:8" x14ac:dyDescent="0.3">
      <c r="A7403" t="s">
        <v>234</v>
      </c>
      <c r="B7403" t="s">
        <v>242</v>
      </c>
      <c r="C7403">
        <v>26.4</v>
      </c>
      <c r="D7403">
        <v>26.78</v>
      </c>
      <c r="E7403">
        <v>25.54</v>
      </c>
      <c r="F7403">
        <v>25.68</v>
      </c>
      <c r="G7403">
        <v>715742</v>
      </c>
      <c r="H7403">
        <v>26</v>
      </c>
    </row>
    <row r="7404" spans="1:8" x14ac:dyDescent="0.3">
      <c r="A7404" t="s">
        <v>234</v>
      </c>
      <c r="B7404" t="s">
        <v>726</v>
      </c>
      <c r="C7404">
        <v>25.6</v>
      </c>
      <c r="D7404">
        <v>26.2</v>
      </c>
      <c r="E7404">
        <v>25.02</v>
      </c>
      <c r="F7404">
        <v>25.4</v>
      </c>
      <c r="G7404">
        <v>768779</v>
      </c>
      <c r="H7404">
        <v>25.54</v>
      </c>
    </row>
    <row r="7405" spans="1:8" x14ac:dyDescent="0.3">
      <c r="A7405" t="s">
        <v>234</v>
      </c>
      <c r="B7405" t="s">
        <v>727</v>
      </c>
      <c r="C7405">
        <v>25.4</v>
      </c>
      <c r="D7405">
        <v>27.3</v>
      </c>
      <c r="E7405">
        <v>25.08</v>
      </c>
      <c r="F7405">
        <v>27.12</v>
      </c>
      <c r="G7405">
        <v>1005952</v>
      </c>
      <c r="H7405">
        <v>26.5</v>
      </c>
    </row>
    <row r="7406" spans="1:8" x14ac:dyDescent="0.3">
      <c r="A7406" t="s">
        <v>234</v>
      </c>
      <c r="B7406" t="s">
        <v>728</v>
      </c>
      <c r="C7406">
        <v>27.1</v>
      </c>
      <c r="D7406">
        <v>28</v>
      </c>
      <c r="E7406">
        <v>25.88</v>
      </c>
      <c r="F7406">
        <v>26.5</v>
      </c>
      <c r="G7406">
        <v>725434</v>
      </c>
      <c r="H7406">
        <v>26.793299999999999</v>
      </c>
    </row>
    <row r="7407" spans="1:8" x14ac:dyDescent="0.3">
      <c r="A7407" t="s">
        <v>234</v>
      </c>
      <c r="B7407" t="s">
        <v>729</v>
      </c>
      <c r="C7407">
        <v>26.5</v>
      </c>
      <c r="D7407">
        <v>27.5</v>
      </c>
      <c r="E7407">
        <v>26</v>
      </c>
      <c r="F7407">
        <v>26.54</v>
      </c>
      <c r="G7407">
        <v>574979</v>
      </c>
      <c r="H7407">
        <v>26.68</v>
      </c>
    </row>
    <row r="7408" spans="1:8" x14ac:dyDescent="0.3">
      <c r="A7408" t="s">
        <v>234</v>
      </c>
      <c r="B7408" t="s">
        <v>730</v>
      </c>
      <c r="C7408">
        <v>26.68</v>
      </c>
      <c r="D7408">
        <v>27.82</v>
      </c>
      <c r="E7408">
        <v>26.06</v>
      </c>
      <c r="F7408">
        <v>27.4</v>
      </c>
      <c r="G7408">
        <v>724809</v>
      </c>
      <c r="H7408">
        <v>27.093299999999999</v>
      </c>
    </row>
    <row r="7409" spans="1:8" x14ac:dyDescent="0.3">
      <c r="A7409" t="s">
        <v>234</v>
      </c>
      <c r="B7409" t="s">
        <v>731</v>
      </c>
      <c r="C7409">
        <v>27.4</v>
      </c>
      <c r="D7409">
        <v>29.2</v>
      </c>
      <c r="E7409">
        <v>26.82</v>
      </c>
      <c r="F7409">
        <v>29</v>
      </c>
      <c r="G7409">
        <v>931418</v>
      </c>
      <c r="H7409">
        <v>28.34</v>
      </c>
    </row>
    <row r="7410" spans="1:8" x14ac:dyDescent="0.3">
      <c r="A7410" t="s">
        <v>234</v>
      </c>
      <c r="B7410" t="s">
        <v>732</v>
      </c>
      <c r="C7410">
        <v>29</v>
      </c>
      <c r="D7410">
        <v>29.5</v>
      </c>
      <c r="E7410">
        <v>28.1</v>
      </c>
      <c r="F7410">
        <v>28.5</v>
      </c>
      <c r="G7410">
        <v>663045</v>
      </c>
      <c r="H7410">
        <v>28.7</v>
      </c>
    </row>
    <row r="7411" spans="1:8" x14ac:dyDescent="0.3">
      <c r="A7411" t="s">
        <v>234</v>
      </c>
      <c r="B7411" t="s">
        <v>733</v>
      </c>
      <c r="C7411">
        <v>28.46</v>
      </c>
      <c r="D7411">
        <v>30.2</v>
      </c>
      <c r="E7411">
        <v>28.18</v>
      </c>
      <c r="F7411">
        <v>29.8</v>
      </c>
      <c r="G7411">
        <v>961177</v>
      </c>
      <c r="H7411">
        <v>29.3933</v>
      </c>
    </row>
    <row r="7412" spans="1:8" x14ac:dyDescent="0.3">
      <c r="A7412" t="s">
        <v>234</v>
      </c>
      <c r="B7412" t="s">
        <v>734</v>
      </c>
      <c r="C7412">
        <v>29.8</v>
      </c>
      <c r="D7412">
        <v>29.9</v>
      </c>
      <c r="E7412">
        <v>28.42</v>
      </c>
      <c r="F7412">
        <v>28.7</v>
      </c>
      <c r="G7412">
        <v>816081</v>
      </c>
      <c r="H7412">
        <v>29.006699999999999</v>
      </c>
    </row>
    <row r="7413" spans="1:8" x14ac:dyDescent="0.3">
      <c r="A7413" t="s">
        <v>234</v>
      </c>
      <c r="B7413" t="s">
        <v>735</v>
      </c>
      <c r="C7413">
        <v>28.7</v>
      </c>
      <c r="D7413">
        <v>29.5</v>
      </c>
      <c r="E7413">
        <v>28.1</v>
      </c>
      <c r="F7413">
        <v>28.6</v>
      </c>
      <c r="G7413">
        <v>372542</v>
      </c>
      <c r="H7413">
        <v>28.7333</v>
      </c>
    </row>
    <row r="7414" spans="1:8" x14ac:dyDescent="0.3">
      <c r="A7414" t="s">
        <v>818</v>
      </c>
      <c r="B7414" t="s">
        <v>819</v>
      </c>
      <c r="C7414">
        <v>0.36</v>
      </c>
      <c r="D7414">
        <v>0.36</v>
      </c>
      <c r="E7414">
        <v>0.36</v>
      </c>
      <c r="F7414">
        <v>0.36</v>
      </c>
      <c r="G7414">
        <v>49737</v>
      </c>
      <c r="H7414">
        <v>0.36</v>
      </c>
    </row>
    <row r="7415" spans="1:8" x14ac:dyDescent="0.3">
      <c r="A7415" t="s">
        <v>818</v>
      </c>
      <c r="B7415" t="s">
        <v>820</v>
      </c>
      <c r="C7415">
        <v>0.35</v>
      </c>
      <c r="D7415">
        <v>0.36</v>
      </c>
      <c r="E7415">
        <v>0.35</v>
      </c>
      <c r="F7415">
        <v>0.36</v>
      </c>
      <c r="G7415">
        <v>19822</v>
      </c>
      <c r="H7415">
        <v>0.35670000000000002</v>
      </c>
    </row>
    <row r="7416" spans="1:8" x14ac:dyDescent="0.3">
      <c r="A7416" t="s">
        <v>818</v>
      </c>
      <c r="B7416" t="s">
        <v>821</v>
      </c>
      <c r="C7416">
        <v>0.36</v>
      </c>
      <c r="D7416">
        <v>0.36</v>
      </c>
      <c r="E7416">
        <v>0.36</v>
      </c>
      <c r="F7416">
        <v>0.36</v>
      </c>
      <c r="G7416">
        <v>46891</v>
      </c>
      <c r="H7416">
        <v>0.36</v>
      </c>
    </row>
    <row r="7417" spans="1:8" x14ac:dyDescent="0.3">
      <c r="A7417" t="s">
        <v>818</v>
      </c>
      <c r="B7417" t="s">
        <v>822</v>
      </c>
      <c r="C7417">
        <v>0.35</v>
      </c>
      <c r="D7417">
        <v>0.36</v>
      </c>
      <c r="E7417">
        <v>0.35</v>
      </c>
      <c r="F7417">
        <v>0.36</v>
      </c>
      <c r="G7417">
        <v>25023</v>
      </c>
      <c r="H7417">
        <v>0.35670000000000002</v>
      </c>
    </row>
    <row r="7418" spans="1:8" x14ac:dyDescent="0.3">
      <c r="A7418" t="s">
        <v>818</v>
      </c>
      <c r="B7418" t="s">
        <v>823</v>
      </c>
      <c r="C7418">
        <v>0.36</v>
      </c>
      <c r="D7418">
        <v>0.36</v>
      </c>
      <c r="E7418">
        <v>0.35</v>
      </c>
      <c r="F7418">
        <v>0.35</v>
      </c>
      <c r="G7418">
        <v>29947</v>
      </c>
      <c r="H7418">
        <v>0.3533</v>
      </c>
    </row>
    <row r="7419" spans="1:8" x14ac:dyDescent="0.3">
      <c r="A7419" t="s">
        <v>818</v>
      </c>
      <c r="B7419" t="s">
        <v>824</v>
      </c>
      <c r="C7419">
        <v>0.36</v>
      </c>
      <c r="D7419">
        <v>0.39</v>
      </c>
      <c r="E7419">
        <v>0.36</v>
      </c>
      <c r="F7419">
        <v>0.39</v>
      </c>
      <c r="G7419">
        <v>131966</v>
      </c>
      <c r="H7419">
        <v>0.38</v>
      </c>
    </row>
    <row r="7420" spans="1:8" x14ac:dyDescent="0.3">
      <c r="A7420" t="s">
        <v>818</v>
      </c>
      <c r="B7420" t="s">
        <v>825</v>
      </c>
      <c r="C7420">
        <v>0.39</v>
      </c>
      <c r="D7420">
        <v>0.45</v>
      </c>
      <c r="E7420">
        <v>0.39</v>
      </c>
      <c r="F7420">
        <v>0.45</v>
      </c>
      <c r="G7420">
        <v>356253</v>
      </c>
      <c r="H7420">
        <v>0.43</v>
      </c>
    </row>
    <row r="7421" spans="1:8" x14ac:dyDescent="0.3">
      <c r="A7421" t="s">
        <v>818</v>
      </c>
      <c r="B7421" t="s">
        <v>826</v>
      </c>
      <c r="C7421">
        <v>0.49</v>
      </c>
      <c r="D7421">
        <v>0.54</v>
      </c>
      <c r="E7421">
        <v>0.49</v>
      </c>
      <c r="F7421">
        <v>0.54</v>
      </c>
      <c r="G7421">
        <v>488117</v>
      </c>
      <c r="H7421">
        <v>0.52329999999999999</v>
      </c>
    </row>
    <row r="7422" spans="1:8" x14ac:dyDescent="0.3">
      <c r="A7422" t="s">
        <v>818</v>
      </c>
      <c r="B7422" t="s">
        <v>827</v>
      </c>
      <c r="C7422">
        <v>0.64</v>
      </c>
      <c r="D7422">
        <v>0.64</v>
      </c>
      <c r="E7422">
        <v>0.64</v>
      </c>
      <c r="F7422">
        <v>0.64</v>
      </c>
      <c r="G7422">
        <v>392581</v>
      </c>
      <c r="H7422">
        <v>0.64</v>
      </c>
    </row>
    <row r="7423" spans="1:8" x14ac:dyDescent="0.3">
      <c r="A7423" t="s">
        <v>818</v>
      </c>
      <c r="B7423" t="s">
        <v>828</v>
      </c>
      <c r="C7423">
        <v>0.73</v>
      </c>
      <c r="D7423">
        <v>0.73</v>
      </c>
      <c r="E7423">
        <v>0.56999999999999995</v>
      </c>
      <c r="F7423">
        <v>0.56999999999999995</v>
      </c>
      <c r="G7423">
        <v>515105</v>
      </c>
      <c r="H7423">
        <v>0.62329999999999997</v>
      </c>
    </row>
    <row r="7424" spans="1:8" x14ac:dyDescent="0.3">
      <c r="A7424" t="s">
        <v>818</v>
      </c>
      <c r="B7424" t="s">
        <v>829</v>
      </c>
      <c r="C7424">
        <v>0.53</v>
      </c>
      <c r="D7424">
        <v>0.53</v>
      </c>
      <c r="E7424">
        <v>0.53</v>
      </c>
      <c r="F7424">
        <v>0.53</v>
      </c>
      <c r="G7424">
        <v>274374</v>
      </c>
      <c r="H7424">
        <v>0.53</v>
      </c>
    </row>
    <row r="7425" spans="1:8" x14ac:dyDescent="0.3">
      <c r="A7425" t="s">
        <v>818</v>
      </c>
      <c r="B7425" t="s">
        <v>830</v>
      </c>
      <c r="C7425">
        <v>0.54</v>
      </c>
      <c r="D7425">
        <v>0.59</v>
      </c>
      <c r="E7425">
        <v>0.54</v>
      </c>
      <c r="F7425">
        <v>0.59</v>
      </c>
      <c r="G7425">
        <v>275686</v>
      </c>
      <c r="H7425">
        <v>0.57330000000000003</v>
      </c>
    </row>
    <row r="7426" spans="1:8" x14ac:dyDescent="0.3">
      <c r="A7426" t="s">
        <v>818</v>
      </c>
      <c r="B7426" t="s">
        <v>831</v>
      </c>
      <c r="C7426">
        <v>0.63</v>
      </c>
      <c r="D7426">
        <v>0.63</v>
      </c>
      <c r="E7426">
        <v>0.61</v>
      </c>
      <c r="F7426">
        <v>0.61</v>
      </c>
      <c r="G7426">
        <v>224801</v>
      </c>
      <c r="H7426">
        <v>0.61670000000000003</v>
      </c>
    </row>
    <row r="7427" spans="1:8" x14ac:dyDescent="0.3">
      <c r="A7427" t="s">
        <v>818</v>
      </c>
      <c r="B7427" t="s">
        <v>832</v>
      </c>
      <c r="C7427">
        <v>0.6</v>
      </c>
      <c r="D7427">
        <v>0.6</v>
      </c>
      <c r="E7427">
        <v>0.56000000000000005</v>
      </c>
      <c r="F7427">
        <v>0.56000000000000005</v>
      </c>
      <c r="G7427">
        <v>125323</v>
      </c>
      <c r="H7427">
        <v>0.57330000000000003</v>
      </c>
    </row>
    <row r="7428" spans="1:8" x14ac:dyDescent="0.3">
      <c r="A7428" t="s">
        <v>818</v>
      </c>
      <c r="B7428" t="s">
        <v>833</v>
      </c>
      <c r="C7428">
        <v>0.54</v>
      </c>
      <c r="D7428">
        <v>0.54</v>
      </c>
      <c r="E7428">
        <v>0.53</v>
      </c>
      <c r="F7428">
        <v>0.54</v>
      </c>
      <c r="G7428">
        <v>195801</v>
      </c>
      <c r="H7428">
        <v>0.53669999999999995</v>
      </c>
    </row>
    <row r="7429" spans="1:8" x14ac:dyDescent="0.3">
      <c r="A7429" t="s">
        <v>818</v>
      </c>
      <c r="B7429" t="s">
        <v>834</v>
      </c>
      <c r="C7429">
        <v>0.55000000000000004</v>
      </c>
      <c r="D7429">
        <v>0.6</v>
      </c>
      <c r="E7429">
        <v>0.55000000000000004</v>
      </c>
      <c r="F7429">
        <v>0.6</v>
      </c>
      <c r="G7429">
        <v>106239</v>
      </c>
      <c r="H7429">
        <v>0.58330000000000004</v>
      </c>
    </row>
    <row r="7430" spans="1:8" x14ac:dyDescent="0.3">
      <c r="A7430" t="s">
        <v>818</v>
      </c>
      <c r="B7430" t="s">
        <v>835</v>
      </c>
      <c r="C7430">
        <v>0.62</v>
      </c>
      <c r="D7430">
        <v>0.62</v>
      </c>
      <c r="E7430">
        <v>0.53</v>
      </c>
      <c r="F7430">
        <v>0.54</v>
      </c>
      <c r="G7430">
        <v>126555</v>
      </c>
      <c r="H7430">
        <v>0.56330000000000002</v>
      </c>
    </row>
    <row r="7431" spans="1:8" x14ac:dyDescent="0.3">
      <c r="A7431" t="s">
        <v>818</v>
      </c>
      <c r="B7431" t="s">
        <v>836</v>
      </c>
      <c r="C7431">
        <v>0.54</v>
      </c>
      <c r="D7431">
        <v>0.55000000000000004</v>
      </c>
      <c r="E7431">
        <v>0.54</v>
      </c>
      <c r="F7431">
        <v>0.55000000000000004</v>
      </c>
      <c r="G7431">
        <v>100933</v>
      </c>
      <c r="H7431">
        <v>0.54669999999999996</v>
      </c>
    </row>
    <row r="7432" spans="1:8" x14ac:dyDescent="0.3">
      <c r="A7432" t="s">
        <v>818</v>
      </c>
      <c r="B7432" t="s">
        <v>837</v>
      </c>
      <c r="C7432">
        <v>0.59</v>
      </c>
      <c r="D7432">
        <v>0.59</v>
      </c>
      <c r="E7432">
        <v>0.59</v>
      </c>
      <c r="F7432">
        <v>0.59</v>
      </c>
      <c r="G7432">
        <v>100644</v>
      </c>
      <c r="H7432">
        <v>0.59</v>
      </c>
    </row>
    <row r="7433" spans="1:8" x14ac:dyDescent="0.3">
      <c r="A7433" t="s">
        <v>818</v>
      </c>
      <c r="B7433" t="s">
        <v>838</v>
      </c>
      <c r="C7433">
        <v>0.6</v>
      </c>
      <c r="D7433">
        <v>0.6</v>
      </c>
      <c r="E7433">
        <v>0.55000000000000004</v>
      </c>
      <c r="F7433">
        <v>0.55000000000000004</v>
      </c>
      <c r="G7433">
        <v>70542</v>
      </c>
      <c r="H7433">
        <v>0.56669999999999998</v>
      </c>
    </row>
    <row r="7434" spans="1:8" x14ac:dyDescent="0.3">
      <c r="A7434" t="s">
        <v>818</v>
      </c>
      <c r="B7434" t="s">
        <v>839</v>
      </c>
      <c r="C7434">
        <v>0.56000000000000005</v>
      </c>
      <c r="D7434">
        <v>0.56000000000000005</v>
      </c>
      <c r="E7434">
        <v>0.53</v>
      </c>
      <c r="F7434">
        <v>0.53</v>
      </c>
      <c r="G7434">
        <v>94338</v>
      </c>
      <c r="H7434">
        <v>0.54</v>
      </c>
    </row>
    <row r="7435" spans="1:8" x14ac:dyDescent="0.3">
      <c r="A7435" t="s">
        <v>818</v>
      </c>
      <c r="B7435" t="s">
        <v>840</v>
      </c>
      <c r="C7435">
        <v>0.54</v>
      </c>
      <c r="D7435">
        <v>0.57999999999999996</v>
      </c>
      <c r="E7435">
        <v>0.54</v>
      </c>
      <c r="F7435">
        <v>0.56999999999999995</v>
      </c>
      <c r="G7435">
        <v>83660</v>
      </c>
      <c r="H7435">
        <v>0.56330000000000002</v>
      </c>
    </row>
    <row r="7436" spans="1:8" x14ac:dyDescent="0.3">
      <c r="A7436" t="s">
        <v>818</v>
      </c>
      <c r="B7436" t="s">
        <v>841</v>
      </c>
      <c r="C7436">
        <v>0.56999999999999995</v>
      </c>
      <c r="D7436">
        <v>0.56999999999999995</v>
      </c>
      <c r="E7436">
        <v>0.54</v>
      </c>
      <c r="F7436">
        <v>0.55000000000000004</v>
      </c>
      <c r="G7436">
        <v>29926</v>
      </c>
      <c r="H7436">
        <v>0.55330000000000001</v>
      </c>
    </row>
    <row r="7437" spans="1:8" x14ac:dyDescent="0.3">
      <c r="A7437" t="s">
        <v>818</v>
      </c>
      <c r="B7437" t="s">
        <v>842</v>
      </c>
      <c r="C7437">
        <v>0.56000000000000005</v>
      </c>
      <c r="D7437">
        <v>0.56000000000000005</v>
      </c>
      <c r="E7437">
        <v>0.53</v>
      </c>
      <c r="F7437">
        <v>0.53</v>
      </c>
      <c r="G7437">
        <v>68298</v>
      </c>
      <c r="H7437">
        <v>0.54</v>
      </c>
    </row>
    <row r="7438" spans="1:8" x14ac:dyDescent="0.3">
      <c r="A7438" t="s">
        <v>818</v>
      </c>
      <c r="B7438" t="s">
        <v>843</v>
      </c>
      <c r="C7438">
        <v>0.54</v>
      </c>
      <c r="D7438">
        <v>0.54</v>
      </c>
      <c r="E7438">
        <v>0.51</v>
      </c>
      <c r="F7438">
        <v>0.51</v>
      </c>
      <c r="G7438">
        <v>75210</v>
      </c>
      <c r="H7438">
        <v>0.52</v>
      </c>
    </row>
    <row r="7439" spans="1:8" x14ac:dyDescent="0.3">
      <c r="A7439" t="s">
        <v>818</v>
      </c>
      <c r="B7439" t="s">
        <v>844</v>
      </c>
      <c r="C7439">
        <v>0.44</v>
      </c>
      <c r="D7439">
        <v>0.51</v>
      </c>
      <c r="E7439">
        <v>0.44</v>
      </c>
      <c r="F7439">
        <v>0.51</v>
      </c>
      <c r="G7439">
        <v>89407</v>
      </c>
      <c r="H7439">
        <v>0.48670000000000002</v>
      </c>
    </row>
    <row r="7440" spans="1:8" x14ac:dyDescent="0.3">
      <c r="A7440" t="s">
        <v>818</v>
      </c>
      <c r="B7440" t="s">
        <v>845</v>
      </c>
      <c r="C7440">
        <v>0.52</v>
      </c>
      <c r="D7440">
        <v>0.52</v>
      </c>
      <c r="E7440">
        <v>0.46</v>
      </c>
      <c r="F7440">
        <v>0.47</v>
      </c>
      <c r="G7440">
        <v>91197</v>
      </c>
      <c r="H7440">
        <v>0.48330000000000001</v>
      </c>
    </row>
    <row r="7441" spans="1:8" x14ac:dyDescent="0.3">
      <c r="A7441" t="s">
        <v>818</v>
      </c>
      <c r="B7441" t="s">
        <v>846</v>
      </c>
      <c r="C7441">
        <v>0.47</v>
      </c>
      <c r="D7441">
        <v>0.49</v>
      </c>
      <c r="E7441">
        <v>0.47</v>
      </c>
      <c r="F7441">
        <v>0.48</v>
      </c>
      <c r="G7441">
        <v>43397</v>
      </c>
      <c r="H7441">
        <v>0.48</v>
      </c>
    </row>
    <row r="7442" spans="1:8" x14ac:dyDescent="0.3">
      <c r="A7442" t="s">
        <v>818</v>
      </c>
      <c r="B7442" t="s">
        <v>847</v>
      </c>
      <c r="C7442">
        <v>0.48</v>
      </c>
      <c r="D7442">
        <v>0.5</v>
      </c>
      <c r="E7442">
        <v>0.48</v>
      </c>
      <c r="F7442">
        <v>0.5</v>
      </c>
      <c r="G7442">
        <v>32587</v>
      </c>
      <c r="H7442">
        <v>0.49330000000000002</v>
      </c>
    </row>
    <row r="7443" spans="1:8" x14ac:dyDescent="0.3">
      <c r="A7443" t="s">
        <v>818</v>
      </c>
      <c r="B7443" t="s">
        <v>848</v>
      </c>
      <c r="C7443">
        <v>0.5</v>
      </c>
      <c r="D7443">
        <v>0.51</v>
      </c>
      <c r="E7443">
        <v>0.5</v>
      </c>
      <c r="F7443">
        <v>0.51</v>
      </c>
      <c r="G7443">
        <v>68269</v>
      </c>
      <c r="H7443">
        <v>0.50670000000000004</v>
      </c>
    </row>
    <row r="7444" spans="1:8" x14ac:dyDescent="0.3">
      <c r="A7444" t="s">
        <v>818</v>
      </c>
      <c r="B7444" t="s">
        <v>849</v>
      </c>
      <c r="C7444">
        <v>0.51</v>
      </c>
      <c r="D7444">
        <v>0.51</v>
      </c>
      <c r="E7444">
        <v>0.47</v>
      </c>
      <c r="F7444">
        <v>0.49</v>
      </c>
      <c r="G7444">
        <v>30258</v>
      </c>
      <c r="H7444">
        <v>0.49</v>
      </c>
    </row>
    <row r="7445" spans="1:8" x14ac:dyDescent="0.3">
      <c r="A7445" t="s">
        <v>818</v>
      </c>
      <c r="B7445" t="s">
        <v>850</v>
      </c>
      <c r="C7445">
        <v>0.49</v>
      </c>
      <c r="D7445">
        <v>0.49</v>
      </c>
      <c r="E7445">
        <v>0.48</v>
      </c>
      <c r="F7445">
        <v>0.49</v>
      </c>
      <c r="G7445">
        <v>30638</v>
      </c>
      <c r="H7445">
        <v>0.48670000000000002</v>
      </c>
    </row>
    <row r="7446" spans="1:8" x14ac:dyDescent="0.3">
      <c r="A7446" t="s">
        <v>818</v>
      </c>
      <c r="B7446" t="s">
        <v>851</v>
      </c>
      <c r="C7446">
        <v>0.48</v>
      </c>
      <c r="D7446">
        <v>0.48</v>
      </c>
      <c r="E7446">
        <v>0.47</v>
      </c>
      <c r="F7446">
        <v>0.47</v>
      </c>
      <c r="G7446">
        <v>40004</v>
      </c>
      <c r="H7446">
        <v>0.4733</v>
      </c>
    </row>
    <row r="7447" spans="1:8" x14ac:dyDescent="0.3">
      <c r="A7447" t="s">
        <v>818</v>
      </c>
      <c r="B7447" t="s">
        <v>852</v>
      </c>
      <c r="C7447">
        <v>0.47</v>
      </c>
      <c r="D7447">
        <v>0.48</v>
      </c>
      <c r="E7447">
        <v>0.47</v>
      </c>
      <c r="F7447">
        <v>0.47</v>
      </c>
      <c r="G7447">
        <v>33264</v>
      </c>
      <c r="H7447">
        <v>0.4733</v>
      </c>
    </row>
    <row r="7448" spans="1:8" x14ac:dyDescent="0.3">
      <c r="A7448" t="s">
        <v>818</v>
      </c>
      <c r="B7448" t="s">
        <v>853</v>
      </c>
      <c r="C7448">
        <v>0.47</v>
      </c>
      <c r="D7448">
        <v>0.47</v>
      </c>
      <c r="E7448">
        <v>0.46</v>
      </c>
      <c r="F7448">
        <v>0.47</v>
      </c>
      <c r="G7448">
        <v>40039</v>
      </c>
      <c r="H7448">
        <v>0.4667</v>
      </c>
    </row>
    <row r="7449" spans="1:8" x14ac:dyDescent="0.3">
      <c r="A7449" t="s">
        <v>818</v>
      </c>
      <c r="B7449" t="s">
        <v>854</v>
      </c>
      <c r="C7449">
        <v>0.47</v>
      </c>
      <c r="D7449">
        <v>0.47</v>
      </c>
      <c r="E7449">
        <v>0.46</v>
      </c>
      <c r="F7449">
        <v>0.46</v>
      </c>
      <c r="G7449">
        <v>56408</v>
      </c>
      <c r="H7449">
        <v>0.46329999999999999</v>
      </c>
    </row>
    <row r="7450" spans="1:8" x14ac:dyDescent="0.3">
      <c r="A7450" t="s">
        <v>818</v>
      </c>
      <c r="B7450" t="s">
        <v>855</v>
      </c>
      <c r="C7450">
        <v>0.51</v>
      </c>
      <c r="D7450">
        <v>0.55000000000000004</v>
      </c>
      <c r="E7450">
        <v>0.51</v>
      </c>
      <c r="F7450">
        <v>0.55000000000000004</v>
      </c>
      <c r="G7450">
        <v>229756</v>
      </c>
      <c r="H7450">
        <v>0.53669999999999995</v>
      </c>
    </row>
    <row r="7451" spans="1:8" x14ac:dyDescent="0.3">
      <c r="A7451" t="s">
        <v>818</v>
      </c>
      <c r="B7451" t="s">
        <v>856</v>
      </c>
      <c r="C7451">
        <v>0.6</v>
      </c>
      <c r="D7451">
        <v>0.6</v>
      </c>
      <c r="E7451">
        <v>0.6</v>
      </c>
      <c r="F7451">
        <v>0.6</v>
      </c>
      <c r="G7451">
        <v>408285</v>
      </c>
      <c r="H7451">
        <v>0.6</v>
      </c>
    </row>
    <row r="7452" spans="1:8" x14ac:dyDescent="0.3">
      <c r="A7452" t="s">
        <v>818</v>
      </c>
      <c r="B7452" t="s">
        <v>857</v>
      </c>
      <c r="C7452">
        <v>0.59</v>
      </c>
      <c r="D7452">
        <v>0.59</v>
      </c>
      <c r="E7452">
        <v>0.53</v>
      </c>
      <c r="F7452">
        <v>0.56000000000000005</v>
      </c>
      <c r="G7452">
        <v>83528</v>
      </c>
      <c r="H7452">
        <v>0.56000000000000005</v>
      </c>
    </row>
    <row r="7453" spans="1:8" x14ac:dyDescent="0.3">
      <c r="A7453" t="s">
        <v>818</v>
      </c>
      <c r="B7453" t="s">
        <v>858</v>
      </c>
      <c r="C7453">
        <v>0.55000000000000004</v>
      </c>
      <c r="D7453">
        <v>0.55000000000000004</v>
      </c>
      <c r="E7453">
        <v>0.54</v>
      </c>
      <c r="F7453">
        <v>0.55000000000000004</v>
      </c>
      <c r="G7453">
        <v>100884</v>
      </c>
      <c r="H7453">
        <v>0.54669999999999996</v>
      </c>
    </row>
    <row r="7454" spans="1:8" x14ac:dyDescent="0.3">
      <c r="A7454" t="s">
        <v>818</v>
      </c>
      <c r="B7454" t="s">
        <v>859</v>
      </c>
      <c r="C7454">
        <v>0.55000000000000004</v>
      </c>
      <c r="D7454">
        <v>0.55000000000000004</v>
      </c>
      <c r="E7454">
        <v>0.53</v>
      </c>
      <c r="F7454">
        <v>0.54</v>
      </c>
      <c r="G7454">
        <v>26248</v>
      </c>
      <c r="H7454">
        <v>0.54</v>
      </c>
    </row>
    <row r="7455" spans="1:8" x14ac:dyDescent="0.3">
      <c r="A7455" t="s">
        <v>818</v>
      </c>
      <c r="B7455" t="s">
        <v>860</v>
      </c>
      <c r="C7455">
        <v>0.53</v>
      </c>
      <c r="D7455">
        <v>0.53</v>
      </c>
      <c r="E7455">
        <v>0.52</v>
      </c>
      <c r="F7455">
        <v>0.52</v>
      </c>
      <c r="G7455">
        <v>18251</v>
      </c>
      <c r="H7455">
        <v>0.52329999999999999</v>
      </c>
    </row>
    <row r="7456" spans="1:8" x14ac:dyDescent="0.3">
      <c r="A7456" t="s">
        <v>818</v>
      </c>
      <c r="B7456" t="s">
        <v>861</v>
      </c>
      <c r="C7456">
        <v>0.5</v>
      </c>
      <c r="D7456">
        <v>0.53</v>
      </c>
      <c r="E7456">
        <v>0.5</v>
      </c>
      <c r="F7456">
        <v>0.53</v>
      </c>
      <c r="G7456">
        <v>53125</v>
      </c>
      <c r="H7456">
        <v>0.52</v>
      </c>
    </row>
    <row r="7457" spans="1:8" x14ac:dyDescent="0.3">
      <c r="A7457" t="s">
        <v>818</v>
      </c>
      <c r="B7457" t="s">
        <v>862</v>
      </c>
      <c r="C7457">
        <v>0.56000000000000005</v>
      </c>
      <c r="D7457">
        <v>0.56000000000000005</v>
      </c>
      <c r="E7457">
        <v>0.5</v>
      </c>
      <c r="F7457">
        <v>0.53</v>
      </c>
      <c r="G7457">
        <v>154622</v>
      </c>
      <c r="H7457">
        <v>0.53</v>
      </c>
    </row>
    <row r="7458" spans="1:8" x14ac:dyDescent="0.3">
      <c r="A7458" t="s">
        <v>818</v>
      </c>
      <c r="B7458" t="s">
        <v>863</v>
      </c>
      <c r="C7458">
        <v>0.52</v>
      </c>
      <c r="D7458">
        <v>0.52</v>
      </c>
      <c r="E7458">
        <v>0.51</v>
      </c>
      <c r="F7458">
        <v>0.51</v>
      </c>
      <c r="G7458">
        <v>76798</v>
      </c>
      <c r="H7458">
        <v>0.51329999999999998</v>
      </c>
    </row>
    <row r="7459" spans="1:8" x14ac:dyDescent="0.3">
      <c r="A7459" t="s">
        <v>818</v>
      </c>
      <c r="B7459" t="s">
        <v>864</v>
      </c>
      <c r="C7459">
        <v>0.52</v>
      </c>
      <c r="D7459">
        <v>0.53</v>
      </c>
      <c r="E7459">
        <v>0.52</v>
      </c>
      <c r="F7459">
        <v>0.52</v>
      </c>
      <c r="G7459">
        <v>31559</v>
      </c>
      <c r="H7459">
        <v>0.52329999999999999</v>
      </c>
    </row>
    <row r="7460" spans="1:8" x14ac:dyDescent="0.3">
      <c r="A7460" t="s">
        <v>818</v>
      </c>
      <c r="B7460" t="s">
        <v>865</v>
      </c>
      <c r="C7460">
        <v>0.52</v>
      </c>
      <c r="D7460">
        <v>0.52</v>
      </c>
      <c r="E7460">
        <v>0.51</v>
      </c>
      <c r="F7460">
        <v>0.52</v>
      </c>
      <c r="G7460">
        <v>63803</v>
      </c>
      <c r="H7460">
        <v>0.51670000000000005</v>
      </c>
    </row>
    <row r="7461" spans="1:8" x14ac:dyDescent="0.3">
      <c r="A7461" t="s">
        <v>818</v>
      </c>
      <c r="B7461" t="s">
        <v>866</v>
      </c>
      <c r="C7461">
        <v>0.52</v>
      </c>
      <c r="D7461">
        <v>0.52</v>
      </c>
      <c r="E7461">
        <v>0.5</v>
      </c>
      <c r="F7461">
        <v>0.51</v>
      </c>
      <c r="G7461">
        <v>37374</v>
      </c>
      <c r="H7461">
        <v>0.51</v>
      </c>
    </row>
    <row r="7462" spans="1:8" x14ac:dyDescent="0.3">
      <c r="A7462" t="s">
        <v>818</v>
      </c>
      <c r="B7462" t="s">
        <v>867</v>
      </c>
      <c r="C7462">
        <v>0.49</v>
      </c>
      <c r="D7462">
        <v>0.51</v>
      </c>
      <c r="E7462">
        <v>0.49</v>
      </c>
      <c r="F7462">
        <v>0.51</v>
      </c>
      <c r="G7462">
        <v>35910</v>
      </c>
      <c r="H7462">
        <v>0.50329999999999997</v>
      </c>
    </row>
    <row r="7463" spans="1:8" x14ac:dyDescent="0.3">
      <c r="A7463" t="s">
        <v>818</v>
      </c>
      <c r="B7463" t="s">
        <v>868</v>
      </c>
      <c r="C7463">
        <v>0.5</v>
      </c>
      <c r="D7463">
        <v>0.5</v>
      </c>
      <c r="E7463">
        <v>0.49</v>
      </c>
      <c r="F7463">
        <v>0.5</v>
      </c>
      <c r="G7463">
        <v>106342</v>
      </c>
      <c r="H7463">
        <v>0.49669999999999997</v>
      </c>
    </row>
    <row r="7464" spans="1:8" x14ac:dyDescent="0.3">
      <c r="A7464" t="s">
        <v>818</v>
      </c>
      <c r="B7464" t="s">
        <v>869</v>
      </c>
      <c r="C7464">
        <v>0.5</v>
      </c>
      <c r="D7464">
        <v>0.5</v>
      </c>
      <c r="E7464">
        <v>0.49</v>
      </c>
      <c r="F7464">
        <v>0.49</v>
      </c>
      <c r="G7464">
        <v>61217</v>
      </c>
      <c r="H7464">
        <v>0.49330000000000002</v>
      </c>
    </row>
    <row r="7465" spans="1:8" x14ac:dyDescent="0.3">
      <c r="A7465" t="s">
        <v>818</v>
      </c>
      <c r="B7465" t="s">
        <v>870</v>
      </c>
      <c r="C7465">
        <v>0.49</v>
      </c>
      <c r="D7465">
        <v>0.5</v>
      </c>
      <c r="E7465">
        <v>0.49</v>
      </c>
      <c r="F7465">
        <v>0.5</v>
      </c>
      <c r="G7465">
        <v>27104</v>
      </c>
      <c r="H7465">
        <v>0.49669999999999997</v>
      </c>
    </row>
    <row r="7466" spans="1:8" x14ac:dyDescent="0.3">
      <c r="A7466" t="s">
        <v>818</v>
      </c>
      <c r="B7466" t="s">
        <v>871</v>
      </c>
      <c r="C7466">
        <v>0.49</v>
      </c>
      <c r="D7466">
        <v>0.5</v>
      </c>
      <c r="E7466">
        <v>0.49</v>
      </c>
      <c r="F7466">
        <v>0.5</v>
      </c>
      <c r="G7466">
        <v>6985</v>
      </c>
      <c r="H7466">
        <v>0.49669999999999997</v>
      </c>
    </row>
    <row r="7467" spans="1:8" x14ac:dyDescent="0.3">
      <c r="A7467" t="s">
        <v>818</v>
      </c>
      <c r="B7467" t="s">
        <v>872</v>
      </c>
      <c r="C7467">
        <v>0.5</v>
      </c>
      <c r="D7467">
        <v>0.5</v>
      </c>
      <c r="E7467">
        <v>0.5</v>
      </c>
      <c r="F7467">
        <v>0.5</v>
      </c>
      <c r="G7467">
        <v>7379</v>
      </c>
      <c r="H7467">
        <v>0.5</v>
      </c>
    </row>
    <row r="7468" spans="1:8" x14ac:dyDescent="0.3">
      <c r="A7468" t="s">
        <v>818</v>
      </c>
      <c r="B7468" t="s">
        <v>873</v>
      </c>
      <c r="C7468">
        <v>0.5</v>
      </c>
      <c r="D7468">
        <v>0.5</v>
      </c>
      <c r="E7468">
        <v>0.49</v>
      </c>
      <c r="F7468">
        <v>0.49</v>
      </c>
      <c r="G7468">
        <v>10299</v>
      </c>
      <c r="H7468">
        <v>0.49330000000000002</v>
      </c>
    </row>
    <row r="7469" spans="1:8" x14ac:dyDescent="0.3">
      <c r="A7469" t="s">
        <v>818</v>
      </c>
      <c r="B7469" t="s">
        <v>874</v>
      </c>
      <c r="C7469">
        <v>0.5</v>
      </c>
      <c r="D7469">
        <v>0.5</v>
      </c>
      <c r="E7469">
        <v>0.48</v>
      </c>
      <c r="F7469">
        <v>0.48</v>
      </c>
      <c r="G7469">
        <v>11097</v>
      </c>
      <c r="H7469">
        <v>0.48670000000000002</v>
      </c>
    </row>
    <row r="7470" spans="1:8" x14ac:dyDescent="0.3">
      <c r="A7470" t="s">
        <v>818</v>
      </c>
      <c r="B7470" t="s">
        <v>875</v>
      </c>
      <c r="C7470">
        <v>0.48</v>
      </c>
      <c r="D7470">
        <v>0.48</v>
      </c>
      <c r="E7470">
        <v>0.48</v>
      </c>
      <c r="F7470">
        <v>0.48</v>
      </c>
      <c r="G7470">
        <v>34166</v>
      </c>
      <c r="H7470">
        <v>0.48</v>
      </c>
    </row>
    <row r="7471" spans="1:8" x14ac:dyDescent="0.3">
      <c r="A7471" t="s">
        <v>818</v>
      </c>
      <c r="B7471" t="s">
        <v>876</v>
      </c>
      <c r="C7471">
        <v>0.48</v>
      </c>
      <c r="D7471">
        <v>0.48</v>
      </c>
      <c r="E7471">
        <v>0.48</v>
      </c>
      <c r="F7471">
        <v>0.48</v>
      </c>
      <c r="G7471">
        <v>31540</v>
      </c>
      <c r="H7471">
        <v>0.48</v>
      </c>
    </row>
    <row r="7472" spans="1:8" x14ac:dyDescent="0.3">
      <c r="A7472" t="s">
        <v>818</v>
      </c>
      <c r="B7472" t="s">
        <v>877</v>
      </c>
      <c r="C7472">
        <v>0.49</v>
      </c>
      <c r="D7472">
        <v>0.49</v>
      </c>
      <c r="E7472">
        <v>0.48</v>
      </c>
      <c r="F7472">
        <v>0.48</v>
      </c>
      <c r="G7472">
        <v>73264</v>
      </c>
      <c r="H7472">
        <v>0.48330000000000001</v>
      </c>
    </row>
    <row r="7473" spans="1:8" x14ac:dyDescent="0.3">
      <c r="A7473" t="s">
        <v>818</v>
      </c>
      <c r="B7473" t="s">
        <v>878</v>
      </c>
      <c r="C7473">
        <v>0.48</v>
      </c>
      <c r="D7473">
        <v>0.49</v>
      </c>
      <c r="E7473">
        <v>0.47</v>
      </c>
      <c r="F7473">
        <v>0.49</v>
      </c>
      <c r="G7473">
        <v>110388</v>
      </c>
      <c r="H7473">
        <v>0.48330000000000001</v>
      </c>
    </row>
    <row r="7474" spans="1:8" x14ac:dyDescent="0.3">
      <c r="A7474" t="s">
        <v>818</v>
      </c>
      <c r="B7474" t="s">
        <v>879</v>
      </c>
      <c r="C7474">
        <v>0.49</v>
      </c>
      <c r="D7474">
        <v>0.49</v>
      </c>
      <c r="E7474">
        <v>0.46</v>
      </c>
      <c r="F7474">
        <v>0.46</v>
      </c>
      <c r="G7474">
        <v>10138</v>
      </c>
      <c r="H7474">
        <v>0.47</v>
      </c>
    </row>
    <row r="7475" spans="1:8" x14ac:dyDescent="0.3">
      <c r="A7475" t="s">
        <v>818</v>
      </c>
      <c r="B7475" t="s">
        <v>880</v>
      </c>
      <c r="C7475">
        <v>0.49</v>
      </c>
      <c r="D7475">
        <v>0.49</v>
      </c>
      <c r="E7475">
        <v>0.46</v>
      </c>
      <c r="F7475">
        <v>0.47</v>
      </c>
      <c r="G7475">
        <v>19979</v>
      </c>
      <c r="H7475">
        <v>0.4733</v>
      </c>
    </row>
    <row r="7476" spans="1:8" x14ac:dyDescent="0.3">
      <c r="A7476" t="s">
        <v>818</v>
      </c>
      <c r="B7476" t="s">
        <v>881</v>
      </c>
      <c r="C7476">
        <v>0.49</v>
      </c>
      <c r="D7476">
        <v>0.49</v>
      </c>
      <c r="E7476">
        <v>0.44</v>
      </c>
      <c r="F7476">
        <v>0.45</v>
      </c>
      <c r="G7476">
        <v>84992</v>
      </c>
      <c r="H7476">
        <v>0.46</v>
      </c>
    </row>
    <row r="7477" spans="1:8" x14ac:dyDescent="0.3">
      <c r="A7477" t="s">
        <v>818</v>
      </c>
      <c r="B7477" t="s">
        <v>882</v>
      </c>
      <c r="C7477">
        <v>0.47</v>
      </c>
      <c r="D7477">
        <v>0.48</v>
      </c>
      <c r="E7477">
        <v>0.47</v>
      </c>
      <c r="F7477">
        <v>0.47</v>
      </c>
      <c r="G7477">
        <v>13057</v>
      </c>
      <c r="H7477">
        <v>0.4733</v>
      </c>
    </row>
    <row r="7478" spans="1:8" x14ac:dyDescent="0.3">
      <c r="A7478" t="s">
        <v>818</v>
      </c>
      <c r="B7478" t="s">
        <v>883</v>
      </c>
      <c r="C7478">
        <v>0.49</v>
      </c>
      <c r="D7478">
        <v>0.49</v>
      </c>
      <c r="E7478">
        <v>0.47</v>
      </c>
      <c r="F7478">
        <v>0.48</v>
      </c>
      <c r="G7478">
        <v>2573</v>
      </c>
      <c r="H7478">
        <v>0.48</v>
      </c>
    </row>
    <row r="7479" spans="1:8" x14ac:dyDescent="0.3">
      <c r="A7479" t="s">
        <v>209</v>
      </c>
      <c r="B7479" t="s">
        <v>696</v>
      </c>
      <c r="C7479">
        <v>4.54</v>
      </c>
      <c r="D7479">
        <v>4.5999999999999996</v>
      </c>
      <c r="E7479">
        <v>4.18</v>
      </c>
      <c r="F7479">
        <v>4.18</v>
      </c>
      <c r="G7479">
        <v>350062500</v>
      </c>
      <c r="H7479">
        <v>4.32</v>
      </c>
    </row>
    <row r="7480" spans="1:8" x14ac:dyDescent="0.3">
      <c r="A7480" t="s">
        <v>209</v>
      </c>
      <c r="B7480" t="s">
        <v>697</v>
      </c>
      <c r="C7480">
        <v>4.18</v>
      </c>
      <c r="D7480">
        <v>4.3</v>
      </c>
      <c r="E7480">
        <v>3.98</v>
      </c>
      <c r="F7480">
        <v>4</v>
      </c>
      <c r="G7480">
        <v>324253900</v>
      </c>
      <c r="H7480">
        <v>4.0933000000000002</v>
      </c>
    </row>
    <row r="7481" spans="1:8" x14ac:dyDescent="0.3">
      <c r="A7481" t="s">
        <v>209</v>
      </c>
      <c r="B7481" t="s">
        <v>698</v>
      </c>
      <c r="C7481">
        <v>4.04</v>
      </c>
      <c r="D7481">
        <v>4.16</v>
      </c>
      <c r="E7481">
        <v>4.01</v>
      </c>
      <c r="F7481">
        <v>4.03</v>
      </c>
      <c r="G7481">
        <v>135889800</v>
      </c>
      <c r="H7481">
        <v>4.0667</v>
      </c>
    </row>
    <row r="7482" spans="1:8" x14ac:dyDescent="0.3">
      <c r="A7482" t="s">
        <v>209</v>
      </c>
      <c r="B7482" t="s">
        <v>699</v>
      </c>
      <c r="C7482">
        <v>4.0599999999999996</v>
      </c>
      <c r="D7482">
        <v>4.1100000000000003</v>
      </c>
      <c r="E7482">
        <v>3.94</v>
      </c>
      <c r="F7482">
        <v>3.94</v>
      </c>
      <c r="G7482">
        <v>105456200</v>
      </c>
      <c r="H7482">
        <v>3.9967000000000001</v>
      </c>
    </row>
    <row r="7483" spans="1:8" x14ac:dyDescent="0.3">
      <c r="A7483" t="s">
        <v>209</v>
      </c>
      <c r="B7483" t="s">
        <v>700</v>
      </c>
      <c r="C7483">
        <v>3.95</v>
      </c>
      <c r="D7483">
        <v>4.0199999999999996</v>
      </c>
      <c r="E7483">
        <v>3.89</v>
      </c>
      <c r="F7483">
        <v>3.93</v>
      </c>
      <c r="G7483">
        <v>81777860</v>
      </c>
      <c r="H7483">
        <v>3.9466999999999999</v>
      </c>
    </row>
    <row r="7484" spans="1:8" x14ac:dyDescent="0.3">
      <c r="A7484" t="s">
        <v>209</v>
      </c>
      <c r="B7484" t="s">
        <v>77</v>
      </c>
      <c r="C7484">
        <v>3.92</v>
      </c>
      <c r="D7484">
        <v>3.93</v>
      </c>
      <c r="E7484">
        <v>3.85</v>
      </c>
      <c r="F7484">
        <v>3.89</v>
      </c>
      <c r="G7484">
        <v>50838890</v>
      </c>
      <c r="H7484">
        <v>3.89</v>
      </c>
    </row>
    <row r="7485" spans="1:8" x14ac:dyDescent="0.3">
      <c r="A7485" t="s">
        <v>209</v>
      </c>
      <c r="B7485" t="s">
        <v>701</v>
      </c>
      <c r="C7485">
        <v>3.9</v>
      </c>
      <c r="D7485">
        <v>3.96</v>
      </c>
      <c r="E7485">
        <v>3.87</v>
      </c>
      <c r="F7485">
        <v>3.89</v>
      </c>
      <c r="G7485">
        <v>57857640</v>
      </c>
      <c r="H7485">
        <v>3.9066999999999998</v>
      </c>
    </row>
    <row r="7486" spans="1:8" x14ac:dyDescent="0.3">
      <c r="A7486" t="s">
        <v>209</v>
      </c>
      <c r="B7486" t="s">
        <v>702</v>
      </c>
      <c r="C7486">
        <v>3.92</v>
      </c>
      <c r="D7486">
        <v>4.0199999999999996</v>
      </c>
      <c r="E7486">
        <v>3.9</v>
      </c>
      <c r="F7486">
        <v>3.9</v>
      </c>
      <c r="G7486">
        <v>65947670</v>
      </c>
      <c r="H7486">
        <v>3.94</v>
      </c>
    </row>
    <row r="7487" spans="1:8" x14ac:dyDescent="0.3">
      <c r="A7487" t="s">
        <v>209</v>
      </c>
      <c r="B7487" t="s">
        <v>139</v>
      </c>
      <c r="C7487">
        <v>3.9</v>
      </c>
      <c r="D7487">
        <v>3.91</v>
      </c>
      <c r="E7487">
        <v>3.85</v>
      </c>
      <c r="F7487">
        <v>3.86</v>
      </c>
      <c r="G7487">
        <v>42125830</v>
      </c>
      <c r="H7487">
        <v>3.8733</v>
      </c>
    </row>
    <row r="7488" spans="1:8" x14ac:dyDescent="0.3">
      <c r="A7488" t="s">
        <v>209</v>
      </c>
      <c r="B7488" t="s">
        <v>156</v>
      </c>
      <c r="C7488">
        <v>3.87</v>
      </c>
      <c r="D7488">
        <v>3.95</v>
      </c>
      <c r="E7488">
        <v>3.83</v>
      </c>
      <c r="F7488">
        <v>3.9</v>
      </c>
      <c r="G7488">
        <v>104413400</v>
      </c>
      <c r="H7488">
        <v>3.8933</v>
      </c>
    </row>
    <row r="7489" spans="1:8" x14ac:dyDescent="0.3">
      <c r="A7489" t="s">
        <v>209</v>
      </c>
      <c r="B7489" t="s">
        <v>703</v>
      </c>
      <c r="C7489">
        <v>3.92</v>
      </c>
      <c r="D7489">
        <v>3.98</v>
      </c>
      <c r="E7489">
        <v>3.88</v>
      </c>
      <c r="F7489">
        <v>3.94</v>
      </c>
      <c r="G7489">
        <v>66221940</v>
      </c>
      <c r="H7489">
        <v>3.9333</v>
      </c>
    </row>
    <row r="7490" spans="1:8" x14ac:dyDescent="0.3">
      <c r="A7490" t="s">
        <v>209</v>
      </c>
      <c r="B7490" t="s">
        <v>223</v>
      </c>
      <c r="C7490">
        <v>3.95</v>
      </c>
      <c r="D7490">
        <v>3.98</v>
      </c>
      <c r="E7490">
        <v>3.91</v>
      </c>
      <c r="F7490">
        <v>3.94</v>
      </c>
      <c r="G7490">
        <v>40807370</v>
      </c>
      <c r="H7490">
        <v>3.9432999999999998</v>
      </c>
    </row>
    <row r="7491" spans="1:8" x14ac:dyDescent="0.3">
      <c r="A7491" t="s">
        <v>209</v>
      </c>
      <c r="B7491" t="s">
        <v>228</v>
      </c>
      <c r="C7491">
        <v>3.94</v>
      </c>
      <c r="D7491">
        <v>4.16</v>
      </c>
      <c r="E7491">
        <v>3.92</v>
      </c>
      <c r="F7491">
        <v>4.08</v>
      </c>
      <c r="G7491">
        <v>141077500</v>
      </c>
      <c r="H7491">
        <v>4.0533000000000001</v>
      </c>
    </row>
    <row r="7492" spans="1:8" x14ac:dyDescent="0.3">
      <c r="A7492" t="s">
        <v>209</v>
      </c>
      <c r="B7492" t="s">
        <v>704</v>
      </c>
      <c r="C7492">
        <v>4.0999999999999996</v>
      </c>
      <c r="D7492">
        <v>4.17</v>
      </c>
      <c r="E7492">
        <v>4.08</v>
      </c>
      <c r="F7492">
        <v>4.0999999999999996</v>
      </c>
      <c r="G7492">
        <v>91707460</v>
      </c>
      <c r="H7492">
        <v>4.1166999999999998</v>
      </c>
    </row>
    <row r="7493" spans="1:8" x14ac:dyDescent="0.3">
      <c r="A7493" t="s">
        <v>209</v>
      </c>
      <c r="B7493" t="s">
        <v>705</v>
      </c>
      <c r="C7493">
        <v>4.1100000000000003</v>
      </c>
      <c r="D7493">
        <v>4.1500000000000004</v>
      </c>
      <c r="E7493">
        <v>4.08</v>
      </c>
      <c r="F7493">
        <v>4.1399999999999997</v>
      </c>
      <c r="G7493">
        <v>65970370</v>
      </c>
      <c r="H7493">
        <v>4.1233000000000004</v>
      </c>
    </row>
    <row r="7494" spans="1:8" x14ac:dyDescent="0.3">
      <c r="A7494" t="s">
        <v>209</v>
      </c>
      <c r="B7494" t="s">
        <v>706</v>
      </c>
      <c r="C7494">
        <v>4.1399999999999997</v>
      </c>
      <c r="D7494">
        <v>4.25</v>
      </c>
      <c r="E7494">
        <v>4.13</v>
      </c>
      <c r="F7494">
        <v>4.22</v>
      </c>
      <c r="G7494">
        <v>98215310</v>
      </c>
      <c r="H7494">
        <v>4.2</v>
      </c>
    </row>
    <row r="7495" spans="1:8" x14ac:dyDescent="0.3">
      <c r="A7495" t="s">
        <v>209</v>
      </c>
      <c r="B7495" t="s">
        <v>265</v>
      </c>
      <c r="C7495">
        <v>4.2300000000000004</v>
      </c>
      <c r="D7495">
        <v>4.32</v>
      </c>
      <c r="E7495">
        <v>4.1399999999999997</v>
      </c>
      <c r="F7495">
        <v>4.29</v>
      </c>
      <c r="G7495">
        <v>113233900</v>
      </c>
      <c r="H7495">
        <v>4.25</v>
      </c>
    </row>
    <row r="7496" spans="1:8" x14ac:dyDescent="0.3">
      <c r="A7496" t="s">
        <v>209</v>
      </c>
      <c r="B7496" t="s">
        <v>707</v>
      </c>
      <c r="C7496">
        <v>4.3</v>
      </c>
      <c r="D7496">
        <v>4.4400000000000004</v>
      </c>
      <c r="E7496">
        <v>4.16</v>
      </c>
      <c r="F7496">
        <v>4.16</v>
      </c>
      <c r="G7496">
        <v>102022000</v>
      </c>
      <c r="H7496">
        <v>4.2533000000000003</v>
      </c>
    </row>
    <row r="7497" spans="1:8" x14ac:dyDescent="0.3">
      <c r="A7497" t="s">
        <v>209</v>
      </c>
      <c r="B7497" t="s">
        <v>271</v>
      </c>
      <c r="C7497">
        <v>4.1900000000000004</v>
      </c>
      <c r="D7497">
        <v>4.2300000000000004</v>
      </c>
      <c r="E7497">
        <v>3.9</v>
      </c>
      <c r="F7497">
        <v>3.9</v>
      </c>
      <c r="G7497">
        <v>94443430</v>
      </c>
      <c r="H7497">
        <v>4.01</v>
      </c>
    </row>
    <row r="7498" spans="1:8" x14ac:dyDescent="0.3">
      <c r="A7498" t="s">
        <v>209</v>
      </c>
      <c r="B7498" t="s">
        <v>708</v>
      </c>
      <c r="C7498">
        <v>3.91</v>
      </c>
      <c r="D7498">
        <v>3.97</v>
      </c>
      <c r="E7498">
        <v>3.88</v>
      </c>
      <c r="F7498">
        <v>3.91</v>
      </c>
      <c r="G7498">
        <v>45330060</v>
      </c>
      <c r="H7498">
        <v>3.92</v>
      </c>
    </row>
    <row r="7499" spans="1:8" x14ac:dyDescent="0.3">
      <c r="A7499" t="s">
        <v>209</v>
      </c>
      <c r="B7499" t="s">
        <v>709</v>
      </c>
      <c r="C7499">
        <v>3.94</v>
      </c>
      <c r="D7499">
        <v>3.99</v>
      </c>
      <c r="E7499">
        <v>3.9</v>
      </c>
      <c r="F7499">
        <v>3.92</v>
      </c>
      <c r="G7499">
        <v>55308980</v>
      </c>
      <c r="H7499">
        <v>3.9367000000000001</v>
      </c>
    </row>
    <row r="7500" spans="1:8" x14ac:dyDescent="0.3">
      <c r="A7500" t="s">
        <v>209</v>
      </c>
      <c r="B7500" t="s">
        <v>283</v>
      </c>
      <c r="C7500">
        <v>3.92</v>
      </c>
      <c r="D7500">
        <v>3.93</v>
      </c>
      <c r="E7500">
        <v>3.87</v>
      </c>
      <c r="F7500">
        <v>3.89</v>
      </c>
      <c r="G7500">
        <v>30448280</v>
      </c>
      <c r="H7500">
        <v>3.8967000000000001</v>
      </c>
    </row>
    <row r="7501" spans="1:8" x14ac:dyDescent="0.3">
      <c r="A7501" t="s">
        <v>209</v>
      </c>
      <c r="B7501" t="s">
        <v>290</v>
      </c>
      <c r="C7501">
        <v>3.9</v>
      </c>
      <c r="D7501">
        <v>3.93</v>
      </c>
      <c r="E7501">
        <v>3.82</v>
      </c>
      <c r="F7501">
        <v>3.87</v>
      </c>
      <c r="G7501">
        <v>44562260</v>
      </c>
      <c r="H7501">
        <v>3.8733</v>
      </c>
    </row>
    <row r="7502" spans="1:8" x14ac:dyDescent="0.3">
      <c r="A7502" t="s">
        <v>209</v>
      </c>
      <c r="B7502" t="s">
        <v>710</v>
      </c>
      <c r="C7502">
        <v>3.88</v>
      </c>
      <c r="D7502">
        <v>3.9</v>
      </c>
      <c r="E7502">
        <v>3.84</v>
      </c>
      <c r="F7502">
        <v>3.87</v>
      </c>
      <c r="G7502">
        <v>23239100</v>
      </c>
      <c r="H7502">
        <v>3.87</v>
      </c>
    </row>
    <row r="7503" spans="1:8" x14ac:dyDescent="0.3">
      <c r="A7503" t="s">
        <v>209</v>
      </c>
      <c r="B7503" t="s">
        <v>512</v>
      </c>
      <c r="C7503">
        <v>3.88</v>
      </c>
      <c r="D7503">
        <v>3.91</v>
      </c>
      <c r="E7503">
        <v>3.82</v>
      </c>
      <c r="F7503">
        <v>3.85</v>
      </c>
      <c r="G7503">
        <v>43623070</v>
      </c>
      <c r="H7503">
        <v>3.86</v>
      </c>
    </row>
    <row r="7504" spans="1:8" x14ac:dyDescent="0.3">
      <c r="A7504" t="s">
        <v>209</v>
      </c>
      <c r="B7504" t="s">
        <v>91</v>
      </c>
      <c r="C7504">
        <v>3.51</v>
      </c>
      <c r="D7504">
        <v>3.68</v>
      </c>
      <c r="E7504">
        <v>3.47</v>
      </c>
      <c r="F7504">
        <v>3.64</v>
      </c>
      <c r="G7504">
        <v>54252370</v>
      </c>
      <c r="H7504">
        <v>3.5966999999999998</v>
      </c>
    </row>
    <row r="7505" spans="1:8" x14ac:dyDescent="0.3">
      <c r="A7505" t="s">
        <v>209</v>
      </c>
      <c r="B7505" t="s">
        <v>93</v>
      </c>
      <c r="C7505">
        <v>3.64</v>
      </c>
      <c r="D7505">
        <v>3.73</v>
      </c>
      <c r="E7505">
        <v>3.6</v>
      </c>
      <c r="F7505">
        <v>3.64</v>
      </c>
      <c r="G7505">
        <v>49658220</v>
      </c>
      <c r="H7505">
        <v>3.6566999999999998</v>
      </c>
    </row>
    <row r="7506" spans="1:8" x14ac:dyDescent="0.3">
      <c r="A7506" t="s">
        <v>209</v>
      </c>
      <c r="B7506" t="s">
        <v>711</v>
      </c>
      <c r="C7506">
        <v>3.64</v>
      </c>
      <c r="D7506">
        <v>3.87</v>
      </c>
      <c r="E7506">
        <v>3.6</v>
      </c>
      <c r="F7506">
        <v>3.87</v>
      </c>
      <c r="G7506">
        <v>65927100</v>
      </c>
      <c r="H7506">
        <v>3.78</v>
      </c>
    </row>
    <row r="7507" spans="1:8" x14ac:dyDescent="0.3">
      <c r="A7507" t="s">
        <v>209</v>
      </c>
      <c r="B7507" t="s">
        <v>712</v>
      </c>
      <c r="C7507">
        <v>3.9</v>
      </c>
      <c r="D7507">
        <v>4.0599999999999996</v>
      </c>
      <c r="E7507">
        <v>3.87</v>
      </c>
      <c r="F7507">
        <v>3.93</v>
      </c>
      <c r="G7507">
        <v>117172200</v>
      </c>
      <c r="H7507">
        <v>3.9533</v>
      </c>
    </row>
    <row r="7508" spans="1:8" x14ac:dyDescent="0.3">
      <c r="A7508" t="s">
        <v>209</v>
      </c>
      <c r="B7508" t="s">
        <v>162</v>
      </c>
      <c r="C7508">
        <v>3.92</v>
      </c>
      <c r="D7508">
        <v>3.93</v>
      </c>
      <c r="E7508">
        <v>3.79</v>
      </c>
      <c r="F7508">
        <v>3.84</v>
      </c>
      <c r="G7508">
        <v>33896280</v>
      </c>
      <c r="H7508">
        <v>3.8532999999999999</v>
      </c>
    </row>
    <row r="7509" spans="1:8" x14ac:dyDescent="0.3">
      <c r="A7509" t="s">
        <v>209</v>
      </c>
      <c r="B7509" t="s">
        <v>220</v>
      </c>
      <c r="C7509">
        <v>3.8</v>
      </c>
      <c r="D7509">
        <v>3.86</v>
      </c>
      <c r="E7509">
        <v>3.69</v>
      </c>
      <c r="F7509">
        <v>3.83</v>
      </c>
      <c r="G7509">
        <v>36498460</v>
      </c>
      <c r="H7509">
        <v>3.7932999999999999</v>
      </c>
    </row>
    <row r="7510" spans="1:8" x14ac:dyDescent="0.3">
      <c r="A7510" t="s">
        <v>209</v>
      </c>
      <c r="B7510" t="s">
        <v>713</v>
      </c>
      <c r="C7510">
        <v>3.9</v>
      </c>
      <c r="D7510">
        <v>3.99</v>
      </c>
      <c r="E7510">
        <v>3.85</v>
      </c>
      <c r="F7510">
        <v>3.99</v>
      </c>
      <c r="G7510">
        <v>76376820</v>
      </c>
      <c r="H7510">
        <v>3.9432999999999998</v>
      </c>
    </row>
    <row r="7511" spans="1:8" x14ac:dyDescent="0.3">
      <c r="A7511" t="s">
        <v>209</v>
      </c>
      <c r="B7511" t="s">
        <v>714</v>
      </c>
      <c r="C7511">
        <v>3.98</v>
      </c>
      <c r="D7511">
        <v>4.01</v>
      </c>
      <c r="E7511">
        <v>3.92</v>
      </c>
      <c r="F7511">
        <v>4</v>
      </c>
      <c r="G7511">
        <v>27721990</v>
      </c>
      <c r="H7511">
        <v>3.9767000000000001</v>
      </c>
    </row>
    <row r="7512" spans="1:8" x14ac:dyDescent="0.3">
      <c r="A7512" t="s">
        <v>209</v>
      </c>
      <c r="B7512" t="s">
        <v>715</v>
      </c>
      <c r="C7512">
        <v>3.8</v>
      </c>
      <c r="D7512">
        <v>3.98</v>
      </c>
      <c r="E7512">
        <v>3.8</v>
      </c>
      <c r="F7512">
        <v>3.92</v>
      </c>
      <c r="G7512">
        <v>38032340</v>
      </c>
      <c r="H7512">
        <v>3.9</v>
      </c>
    </row>
    <row r="7513" spans="1:8" x14ac:dyDescent="0.3">
      <c r="A7513" t="s">
        <v>209</v>
      </c>
      <c r="B7513" t="s">
        <v>235</v>
      </c>
      <c r="C7513">
        <v>3.93</v>
      </c>
      <c r="D7513">
        <v>3.94</v>
      </c>
      <c r="E7513">
        <v>3.82</v>
      </c>
      <c r="F7513">
        <v>3.89</v>
      </c>
      <c r="G7513">
        <v>24714460</v>
      </c>
      <c r="H7513">
        <v>3.8833000000000002</v>
      </c>
    </row>
    <row r="7514" spans="1:8" x14ac:dyDescent="0.3">
      <c r="A7514" t="s">
        <v>209</v>
      </c>
      <c r="B7514" t="s">
        <v>259</v>
      </c>
      <c r="C7514">
        <v>3.89</v>
      </c>
      <c r="D7514">
        <v>3.94</v>
      </c>
      <c r="E7514">
        <v>3.86</v>
      </c>
      <c r="F7514">
        <v>3.86</v>
      </c>
      <c r="G7514">
        <v>29420840</v>
      </c>
      <c r="H7514">
        <v>3.8866999999999998</v>
      </c>
    </row>
    <row r="7515" spans="1:8" x14ac:dyDescent="0.3">
      <c r="A7515" t="s">
        <v>209</v>
      </c>
      <c r="B7515" t="s">
        <v>716</v>
      </c>
      <c r="C7515">
        <v>3.87</v>
      </c>
      <c r="D7515">
        <v>3.94</v>
      </c>
      <c r="E7515">
        <v>3.87</v>
      </c>
      <c r="F7515">
        <v>3.92</v>
      </c>
      <c r="G7515">
        <v>22679270</v>
      </c>
      <c r="H7515">
        <v>3.91</v>
      </c>
    </row>
    <row r="7516" spans="1:8" x14ac:dyDescent="0.3">
      <c r="A7516" t="s">
        <v>209</v>
      </c>
      <c r="B7516" t="s">
        <v>269</v>
      </c>
      <c r="C7516">
        <v>3.93</v>
      </c>
      <c r="D7516">
        <v>3.99</v>
      </c>
      <c r="E7516">
        <v>3.92</v>
      </c>
      <c r="F7516">
        <v>3.95</v>
      </c>
      <c r="G7516">
        <v>30299640</v>
      </c>
      <c r="H7516">
        <v>3.9533</v>
      </c>
    </row>
    <row r="7517" spans="1:8" x14ac:dyDescent="0.3">
      <c r="A7517" t="s">
        <v>209</v>
      </c>
      <c r="B7517" t="s">
        <v>282</v>
      </c>
      <c r="C7517">
        <v>3.95</v>
      </c>
      <c r="D7517">
        <v>4</v>
      </c>
      <c r="E7517">
        <v>3.91</v>
      </c>
      <c r="F7517">
        <v>3.99</v>
      </c>
      <c r="G7517">
        <v>10740150</v>
      </c>
      <c r="H7517">
        <v>3.9666999999999999</v>
      </c>
    </row>
    <row r="7518" spans="1:8" x14ac:dyDescent="0.3">
      <c r="A7518" t="s">
        <v>209</v>
      </c>
      <c r="B7518" t="s">
        <v>717</v>
      </c>
      <c r="C7518">
        <v>3.97</v>
      </c>
      <c r="D7518">
        <v>4.09</v>
      </c>
      <c r="E7518">
        <v>3.89</v>
      </c>
      <c r="F7518">
        <v>4.08</v>
      </c>
      <c r="G7518">
        <v>54886720</v>
      </c>
      <c r="H7518">
        <v>4.0199999999999996</v>
      </c>
    </row>
    <row r="7519" spans="1:8" x14ac:dyDescent="0.3">
      <c r="A7519" t="s">
        <v>209</v>
      </c>
      <c r="B7519" t="s">
        <v>285</v>
      </c>
      <c r="C7519">
        <v>4.07</v>
      </c>
      <c r="D7519">
        <v>4.09</v>
      </c>
      <c r="E7519">
        <v>3.99</v>
      </c>
      <c r="F7519">
        <v>3.99</v>
      </c>
      <c r="G7519">
        <v>27029420</v>
      </c>
      <c r="H7519">
        <v>4.0232999999999999</v>
      </c>
    </row>
    <row r="7520" spans="1:8" x14ac:dyDescent="0.3">
      <c r="A7520" t="s">
        <v>209</v>
      </c>
      <c r="B7520" t="s">
        <v>718</v>
      </c>
      <c r="C7520">
        <v>4.0199999999999996</v>
      </c>
      <c r="D7520">
        <v>4.04</v>
      </c>
      <c r="E7520">
        <v>3.93</v>
      </c>
      <c r="F7520">
        <v>3.93</v>
      </c>
      <c r="G7520">
        <v>23613930</v>
      </c>
      <c r="H7520">
        <v>3.9666999999999999</v>
      </c>
    </row>
    <row r="7521" spans="1:8" x14ac:dyDescent="0.3">
      <c r="A7521" t="s">
        <v>209</v>
      </c>
      <c r="B7521" t="s">
        <v>291</v>
      </c>
      <c r="C7521">
        <v>3.93</v>
      </c>
      <c r="D7521">
        <v>3.95</v>
      </c>
      <c r="E7521">
        <v>3.84</v>
      </c>
      <c r="F7521">
        <v>3.85</v>
      </c>
      <c r="G7521">
        <v>23835640</v>
      </c>
      <c r="H7521">
        <v>3.88</v>
      </c>
    </row>
    <row r="7522" spans="1:8" x14ac:dyDescent="0.3">
      <c r="A7522" t="s">
        <v>209</v>
      </c>
      <c r="B7522" t="s">
        <v>295</v>
      </c>
      <c r="C7522">
        <v>3.86</v>
      </c>
      <c r="D7522">
        <v>3.88</v>
      </c>
      <c r="E7522">
        <v>3.72</v>
      </c>
      <c r="F7522">
        <v>3.74</v>
      </c>
      <c r="G7522">
        <v>29116720</v>
      </c>
      <c r="H7522">
        <v>3.78</v>
      </c>
    </row>
    <row r="7523" spans="1:8" x14ac:dyDescent="0.3">
      <c r="A7523" t="s">
        <v>209</v>
      </c>
      <c r="B7523" t="s">
        <v>298</v>
      </c>
      <c r="C7523">
        <v>3.76</v>
      </c>
      <c r="D7523">
        <v>3.83</v>
      </c>
      <c r="E7523">
        <v>3.69</v>
      </c>
      <c r="F7523">
        <v>3.71</v>
      </c>
      <c r="G7523">
        <v>42848160</v>
      </c>
      <c r="H7523">
        <v>3.7433000000000001</v>
      </c>
    </row>
    <row r="7524" spans="1:8" x14ac:dyDescent="0.3">
      <c r="A7524" t="s">
        <v>209</v>
      </c>
      <c r="B7524" t="s">
        <v>719</v>
      </c>
      <c r="C7524">
        <v>3.72</v>
      </c>
      <c r="D7524">
        <v>3.76</v>
      </c>
      <c r="E7524">
        <v>3.69</v>
      </c>
      <c r="F7524">
        <v>3.72</v>
      </c>
      <c r="G7524">
        <v>26595320</v>
      </c>
      <c r="H7524">
        <v>3.7233000000000001</v>
      </c>
    </row>
    <row r="7525" spans="1:8" x14ac:dyDescent="0.3">
      <c r="A7525" t="s">
        <v>209</v>
      </c>
      <c r="B7525" t="s">
        <v>720</v>
      </c>
      <c r="C7525">
        <v>3.75</v>
      </c>
      <c r="D7525">
        <v>3.86</v>
      </c>
      <c r="E7525">
        <v>3.74</v>
      </c>
      <c r="F7525">
        <v>3.85</v>
      </c>
      <c r="G7525">
        <v>39407860</v>
      </c>
      <c r="H7525">
        <v>3.8167</v>
      </c>
    </row>
    <row r="7526" spans="1:8" x14ac:dyDescent="0.3">
      <c r="A7526" t="s">
        <v>209</v>
      </c>
      <c r="B7526" t="s">
        <v>721</v>
      </c>
      <c r="C7526">
        <v>3.86</v>
      </c>
      <c r="D7526">
        <v>3.89</v>
      </c>
      <c r="E7526">
        <v>3.8</v>
      </c>
      <c r="F7526">
        <v>3.84</v>
      </c>
      <c r="G7526">
        <v>26223410</v>
      </c>
      <c r="H7526">
        <v>3.8433000000000002</v>
      </c>
    </row>
    <row r="7527" spans="1:8" x14ac:dyDescent="0.3">
      <c r="A7527" t="s">
        <v>209</v>
      </c>
      <c r="B7527" t="s">
        <v>96</v>
      </c>
      <c r="C7527">
        <v>3.86</v>
      </c>
      <c r="D7527">
        <v>3.88</v>
      </c>
      <c r="E7527">
        <v>3.82</v>
      </c>
      <c r="F7527">
        <v>3.83</v>
      </c>
      <c r="G7527">
        <v>24937050</v>
      </c>
      <c r="H7527">
        <v>3.8433000000000002</v>
      </c>
    </row>
    <row r="7528" spans="1:8" x14ac:dyDescent="0.3">
      <c r="A7528" t="s">
        <v>209</v>
      </c>
      <c r="B7528" t="s">
        <v>722</v>
      </c>
      <c r="C7528">
        <v>3.83</v>
      </c>
      <c r="D7528">
        <v>3.91</v>
      </c>
      <c r="E7528">
        <v>3.83</v>
      </c>
      <c r="F7528">
        <v>3.9</v>
      </c>
      <c r="G7528">
        <v>33106430</v>
      </c>
      <c r="H7528">
        <v>3.88</v>
      </c>
    </row>
    <row r="7529" spans="1:8" x14ac:dyDescent="0.3">
      <c r="A7529" t="s">
        <v>209</v>
      </c>
      <c r="B7529" t="s">
        <v>164</v>
      </c>
      <c r="C7529">
        <v>3.9</v>
      </c>
      <c r="D7529">
        <v>3.94</v>
      </c>
      <c r="E7529">
        <v>3.75</v>
      </c>
      <c r="F7529">
        <v>3.78</v>
      </c>
      <c r="G7529">
        <v>38502990</v>
      </c>
      <c r="H7529">
        <v>3.8233000000000001</v>
      </c>
    </row>
    <row r="7530" spans="1:8" x14ac:dyDescent="0.3">
      <c r="A7530" t="s">
        <v>209</v>
      </c>
      <c r="B7530" t="s">
        <v>723</v>
      </c>
      <c r="C7530">
        <v>3.9</v>
      </c>
      <c r="D7530">
        <v>3.92</v>
      </c>
      <c r="E7530">
        <v>3.86</v>
      </c>
      <c r="F7530">
        <v>3.86</v>
      </c>
      <c r="G7530">
        <v>36684690</v>
      </c>
      <c r="H7530">
        <v>3.88</v>
      </c>
    </row>
    <row r="7531" spans="1:8" x14ac:dyDescent="0.3">
      <c r="A7531" t="s">
        <v>209</v>
      </c>
      <c r="B7531" t="s">
        <v>724</v>
      </c>
      <c r="C7531">
        <v>3.84</v>
      </c>
      <c r="D7531">
        <v>3.96</v>
      </c>
      <c r="E7531">
        <v>3.83</v>
      </c>
      <c r="F7531">
        <v>3.94</v>
      </c>
      <c r="G7531">
        <v>46469860</v>
      </c>
      <c r="H7531">
        <v>3.91</v>
      </c>
    </row>
    <row r="7532" spans="1:8" x14ac:dyDescent="0.3">
      <c r="A7532" t="s">
        <v>209</v>
      </c>
      <c r="B7532" t="s">
        <v>725</v>
      </c>
      <c r="C7532">
        <v>3.96</v>
      </c>
      <c r="D7532">
        <v>4.04</v>
      </c>
      <c r="E7532">
        <v>3.95</v>
      </c>
      <c r="F7532">
        <v>4</v>
      </c>
      <c r="G7532">
        <v>60601700</v>
      </c>
      <c r="H7532">
        <v>3.9967000000000001</v>
      </c>
    </row>
    <row r="7533" spans="1:8" x14ac:dyDescent="0.3">
      <c r="A7533" t="s">
        <v>209</v>
      </c>
      <c r="B7533" t="s">
        <v>242</v>
      </c>
      <c r="C7533">
        <v>3.94</v>
      </c>
      <c r="D7533">
        <v>4.26</v>
      </c>
      <c r="E7533">
        <v>3.88</v>
      </c>
      <c r="F7533">
        <v>4.13</v>
      </c>
      <c r="G7533">
        <v>169876600</v>
      </c>
      <c r="H7533">
        <v>4.09</v>
      </c>
    </row>
    <row r="7534" spans="1:8" x14ac:dyDescent="0.3">
      <c r="A7534" t="s">
        <v>209</v>
      </c>
      <c r="B7534" t="s">
        <v>726</v>
      </c>
      <c r="C7534">
        <v>4.1500000000000004</v>
      </c>
      <c r="D7534">
        <v>4.28</v>
      </c>
      <c r="E7534">
        <v>4.0199999999999996</v>
      </c>
      <c r="F7534">
        <v>4.12</v>
      </c>
      <c r="G7534">
        <v>186733600</v>
      </c>
      <c r="H7534">
        <v>4.1399999999999997</v>
      </c>
    </row>
    <row r="7535" spans="1:8" x14ac:dyDescent="0.3">
      <c r="A7535" t="s">
        <v>209</v>
      </c>
      <c r="B7535" t="s">
        <v>727</v>
      </c>
      <c r="C7535">
        <v>4.1399999999999997</v>
      </c>
      <c r="D7535">
        <v>4.21</v>
      </c>
      <c r="E7535">
        <v>4.0999999999999996</v>
      </c>
      <c r="F7535">
        <v>4.17</v>
      </c>
      <c r="G7535">
        <v>78557700</v>
      </c>
      <c r="H7535">
        <v>4.16</v>
      </c>
    </row>
    <row r="7536" spans="1:8" x14ac:dyDescent="0.3">
      <c r="A7536" t="s">
        <v>209</v>
      </c>
      <c r="B7536" t="s">
        <v>728</v>
      </c>
      <c r="C7536">
        <v>4.18</v>
      </c>
      <c r="D7536">
        <v>4.22</v>
      </c>
      <c r="E7536">
        <v>4.12</v>
      </c>
      <c r="F7536">
        <v>4.1500000000000004</v>
      </c>
      <c r="G7536">
        <v>76385830</v>
      </c>
      <c r="H7536">
        <v>4.1632999999999996</v>
      </c>
    </row>
    <row r="7537" spans="1:8" x14ac:dyDescent="0.3">
      <c r="A7537" t="s">
        <v>209</v>
      </c>
      <c r="B7537" t="s">
        <v>729</v>
      </c>
      <c r="C7537">
        <v>4.17</v>
      </c>
      <c r="D7537">
        <v>4.3</v>
      </c>
      <c r="E7537">
        <v>4.1399999999999997</v>
      </c>
      <c r="F7537">
        <v>4.28</v>
      </c>
      <c r="G7537">
        <v>112808000</v>
      </c>
      <c r="H7537">
        <v>4.24</v>
      </c>
    </row>
    <row r="7538" spans="1:8" x14ac:dyDescent="0.3">
      <c r="A7538" t="s">
        <v>209</v>
      </c>
      <c r="B7538" t="s">
        <v>730</v>
      </c>
      <c r="C7538">
        <v>4.26</v>
      </c>
      <c r="D7538">
        <v>4.45</v>
      </c>
      <c r="E7538">
        <v>4.1900000000000004</v>
      </c>
      <c r="F7538">
        <v>4.3099999999999996</v>
      </c>
      <c r="G7538">
        <v>105730400</v>
      </c>
      <c r="H7538">
        <v>4.3167</v>
      </c>
    </row>
    <row r="7539" spans="1:8" x14ac:dyDescent="0.3">
      <c r="A7539" t="s">
        <v>209</v>
      </c>
      <c r="B7539" t="s">
        <v>731</v>
      </c>
      <c r="C7539">
        <v>4.32</v>
      </c>
      <c r="D7539">
        <v>4.74</v>
      </c>
      <c r="E7539">
        <v>4.17</v>
      </c>
      <c r="F7539">
        <v>4.74</v>
      </c>
      <c r="G7539">
        <v>391211700</v>
      </c>
      <c r="H7539">
        <v>4.55</v>
      </c>
    </row>
    <row r="7540" spans="1:8" x14ac:dyDescent="0.3">
      <c r="A7540" t="s">
        <v>209</v>
      </c>
      <c r="B7540" t="s">
        <v>732</v>
      </c>
      <c r="C7540">
        <v>4.9000000000000004</v>
      </c>
      <c r="D7540">
        <v>5.0999999999999996</v>
      </c>
      <c r="E7540">
        <v>4.2699999999999996</v>
      </c>
      <c r="F7540">
        <v>4.2699999999999996</v>
      </c>
      <c r="G7540">
        <v>996704500</v>
      </c>
      <c r="H7540">
        <v>4.5467000000000004</v>
      </c>
    </row>
    <row r="7541" spans="1:8" x14ac:dyDescent="0.3">
      <c r="A7541" t="s">
        <v>209</v>
      </c>
      <c r="B7541" t="s">
        <v>733</v>
      </c>
      <c r="C7541">
        <v>4.2</v>
      </c>
      <c r="D7541">
        <v>4.32</v>
      </c>
      <c r="E7541">
        <v>3.85</v>
      </c>
      <c r="F7541">
        <v>3.86</v>
      </c>
      <c r="G7541">
        <v>597932000</v>
      </c>
      <c r="H7541">
        <v>4.01</v>
      </c>
    </row>
    <row r="7542" spans="1:8" x14ac:dyDescent="0.3">
      <c r="A7542" t="s">
        <v>209</v>
      </c>
      <c r="B7542" t="s">
        <v>734</v>
      </c>
      <c r="C7542">
        <v>3.88</v>
      </c>
      <c r="D7542">
        <v>3.95</v>
      </c>
      <c r="E7542">
        <v>3.84</v>
      </c>
      <c r="F7542">
        <v>3.85</v>
      </c>
      <c r="G7542">
        <v>161716200</v>
      </c>
      <c r="H7542">
        <v>3.88</v>
      </c>
    </row>
    <row r="7543" spans="1:8" x14ac:dyDescent="0.3">
      <c r="A7543" t="s">
        <v>209</v>
      </c>
      <c r="B7543" t="s">
        <v>735</v>
      </c>
      <c r="C7543">
        <v>3.86</v>
      </c>
      <c r="D7543">
        <v>3.88</v>
      </c>
      <c r="E7543">
        <v>3.78</v>
      </c>
      <c r="F7543">
        <v>3.8</v>
      </c>
      <c r="G7543">
        <v>56839503</v>
      </c>
      <c r="H7543">
        <v>3.82</v>
      </c>
    </row>
    <row r="7544" spans="1:8" x14ac:dyDescent="0.3">
      <c r="A7544" t="s">
        <v>158</v>
      </c>
      <c r="B7544" t="s">
        <v>696</v>
      </c>
      <c r="C7544">
        <v>3.96</v>
      </c>
      <c r="D7544">
        <v>4.0199999999999996</v>
      </c>
      <c r="E7544">
        <v>3.92</v>
      </c>
      <c r="F7544">
        <v>3.95</v>
      </c>
      <c r="G7544">
        <v>8032279</v>
      </c>
      <c r="H7544">
        <v>3.9632999999999998</v>
      </c>
    </row>
    <row r="7545" spans="1:8" x14ac:dyDescent="0.3">
      <c r="A7545" t="s">
        <v>158</v>
      </c>
      <c r="B7545" t="s">
        <v>697</v>
      </c>
      <c r="C7545">
        <v>3.95</v>
      </c>
      <c r="D7545">
        <v>4</v>
      </c>
      <c r="E7545">
        <v>3.88</v>
      </c>
      <c r="F7545">
        <v>3.88</v>
      </c>
      <c r="G7545">
        <v>8006927</v>
      </c>
      <c r="H7545">
        <v>3.92</v>
      </c>
    </row>
    <row r="7546" spans="1:8" x14ac:dyDescent="0.3">
      <c r="A7546" t="s">
        <v>158</v>
      </c>
      <c r="B7546" t="s">
        <v>698</v>
      </c>
      <c r="C7546">
        <v>3.88</v>
      </c>
      <c r="D7546">
        <v>4.03</v>
      </c>
      <c r="E7546">
        <v>3.87</v>
      </c>
      <c r="F7546">
        <v>3.96</v>
      </c>
      <c r="G7546">
        <v>15361250</v>
      </c>
      <c r="H7546">
        <v>3.9533</v>
      </c>
    </row>
    <row r="7547" spans="1:8" x14ac:dyDescent="0.3">
      <c r="A7547" t="s">
        <v>158</v>
      </c>
      <c r="B7547" t="s">
        <v>699</v>
      </c>
      <c r="C7547">
        <v>3.96</v>
      </c>
      <c r="D7547">
        <v>4.01</v>
      </c>
      <c r="E7547">
        <v>3.94</v>
      </c>
      <c r="F7547">
        <v>3.95</v>
      </c>
      <c r="G7547">
        <v>8504039</v>
      </c>
      <c r="H7547">
        <v>3.9666999999999999</v>
      </c>
    </row>
    <row r="7548" spans="1:8" x14ac:dyDescent="0.3">
      <c r="A7548" t="s">
        <v>158</v>
      </c>
      <c r="B7548" t="s">
        <v>700</v>
      </c>
      <c r="C7548">
        <v>3.96</v>
      </c>
      <c r="D7548">
        <v>4.34</v>
      </c>
      <c r="E7548">
        <v>3.92</v>
      </c>
      <c r="F7548">
        <v>4.0999999999999996</v>
      </c>
      <c r="G7548">
        <v>43727820</v>
      </c>
      <c r="H7548">
        <v>4.12</v>
      </c>
    </row>
    <row r="7549" spans="1:8" x14ac:dyDescent="0.3">
      <c r="A7549" t="s">
        <v>158</v>
      </c>
      <c r="B7549" t="s">
        <v>77</v>
      </c>
      <c r="C7549">
        <v>4.09</v>
      </c>
      <c r="D7549">
        <v>4.32</v>
      </c>
      <c r="E7549">
        <v>4</v>
      </c>
      <c r="F7549">
        <v>4.1100000000000003</v>
      </c>
      <c r="G7549">
        <v>23491770</v>
      </c>
      <c r="H7549">
        <v>4.1433</v>
      </c>
    </row>
    <row r="7550" spans="1:8" x14ac:dyDescent="0.3">
      <c r="A7550" t="s">
        <v>158</v>
      </c>
      <c r="B7550" t="s">
        <v>701</v>
      </c>
      <c r="C7550">
        <v>4.12</v>
      </c>
      <c r="D7550">
        <v>4.1900000000000004</v>
      </c>
      <c r="E7550">
        <v>3.99</v>
      </c>
      <c r="F7550">
        <v>4</v>
      </c>
      <c r="G7550">
        <v>8651801</v>
      </c>
      <c r="H7550">
        <v>4.0599999999999996</v>
      </c>
    </row>
    <row r="7551" spans="1:8" x14ac:dyDescent="0.3">
      <c r="A7551" t="s">
        <v>158</v>
      </c>
      <c r="B7551" t="s">
        <v>702</v>
      </c>
      <c r="C7551">
        <v>4.0199999999999996</v>
      </c>
      <c r="D7551">
        <v>4.09</v>
      </c>
      <c r="E7551">
        <v>3.98</v>
      </c>
      <c r="F7551">
        <v>3.99</v>
      </c>
      <c r="G7551">
        <v>8149257</v>
      </c>
      <c r="H7551">
        <v>4.0199999999999996</v>
      </c>
    </row>
    <row r="7552" spans="1:8" x14ac:dyDescent="0.3">
      <c r="A7552" t="s">
        <v>158</v>
      </c>
      <c r="B7552" t="s">
        <v>139</v>
      </c>
      <c r="C7552">
        <v>3.99</v>
      </c>
      <c r="D7552">
        <v>4.0599999999999996</v>
      </c>
      <c r="E7552">
        <v>3.95</v>
      </c>
      <c r="F7552">
        <v>4.0599999999999996</v>
      </c>
      <c r="G7552">
        <v>8699128</v>
      </c>
      <c r="H7552">
        <v>4.0232999999999999</v>
      </c>
    </row>
    <row r="7553" spans="1:8" x14ac:dyDescent="0.3">
      <c r="A7553" t="s">
        <v>158</v>
      </c>
      <c r="B7553" t="s">
        <v>156</v>
      </c>
      <c r="C7553">
        <v>4.09</v>
      </c>
      <c r="D7553">
        <v>4.0999999999999996</v>
      </c>
      <c r="E7553">
        <v>4</v>
      </c>
      <c r="F7553">
        <v>4.04</v>
      </c>
      <c r="G7553">
        <v>4897586</v>
      </c>
      <c r="H7553">
        <v>4.0467000000000004</v>
      </c>
    </row>
    <row r="7554" spans="1:8" x14ac:dyDescent="0.3">
      <c r="A7554" t="s">
        <v>158</v>
      </c>
      <c r="B7554" t="s">
        <v>703</v>
      </c>
      <c r="C7554">
        <v>4.0599999999999996</v>
      </c>
      <c r="D7554">
        <v>4.13</v>
      </c>
      <c r="E7554">
        <v>4.0599999999999996</v>
      </c>
      <c r="F7554">
        <v>4.09</v>
      </c>
      <c r="G7554">
        <v>5379509</v>
      </c>
      <c r="H7554">
        <v>4.0933000000000002</v>
      </c>
    </row>
    <row r="7555" spans="1:8" x14ac:dyDescent="0.3">
      <c r="A7555" t="s">
        <v>158</v>
      </c>
      <c r="B7555" t="s">
        <v>223</v>
      </c>
      <c r="C7555">
        <v>4.08</v>
      </c>
      <c r="D7555">
        <v>4.33</v>
      </c>
      <c r="E7555">
        <v>4.07</v>
      </c>
      <c r="F7555">
        <v>4.2</v>
      </c>
      <c r="G7555">
        <v>13099290</v>
      </c>
      <c r="H7555">
        <v>4.2</v>
      </c>
    </row>
    <row r="7556" spans="1:8" x14ac:dyDescent="0.3">
      <c r="A7556" t="s">
        <v>158</v>
      </c>
      <c r="B7556" t="s">
        <v>228</v>
      </c>
      <c r="C7556">
        <v>4.21</v>
      </c>
      <c r="D7556">
        <v>4.29</v>
      </c>
      <c r="E7556">
        <v>4.1100000000000003</v>
      </c>
      <c r="F7556">
        <v>4.1399999999999997</v>
      </c>
      <c r="G7556">
        <v>4795342</v>
      </c>
      <c r="H7556">
        <v>4.18</v>
      </c>
    </row>
    <row r="7557" spans="1:8" x14ac:dyDescent="0.3">
      <c r="A7557" t="s">
        <v>158</v>
      </c>
      <c r="B7557" t="s">
        <v>704</v>
      </c>
      <c r="C7557">
        <v>4.1500000000000004</v>
      </c>
      <c r="D7557">
        <v>4.2</v>
      </c>
      <c r="E7557">
        <v>4.13</v>
      </c>
      <c r="F7557">
        <v>4.2</v>
      </c>
      <c r="G7557">
        <v>5891479</v>
      </c>
      <c r="H7557">
        <v>4.1767000000000003</v>
      </c>
    </row>
    <row r="7558" spans="1:8" x14ac:dyDescent="0.3">
      <c r="A7558" t="s">
        <v>158</v>
      </c>
      <c r="B7558" t="s">
        <v>705</v>
      </c>
      <c r="C7558">
        <v>4.22</v>
      </c>
      <c r="D7558">
        <v>4.26</v>
      </c>
      <c r="E7558">
        <v>4.18</v>
      </c>
      <c r="F7558">
        <v>4.1900000000000004</v>
      </c>
      <c r="G7558">
        <v>9000799</v>
      </c>
      <c r="H7558">
        <v>4.21</v>
      </c>
    </row>
    <row r="7559" spans="1:8" x14ac:dyDescent="0.3">
      <c r="A7559" t="s">
        <v>158</v>
      </c>
      <c r="B7559" t="s">
        <v>706</v>
      </c>
      <c r="C7559">
        <v>4.16</v>
      </c>
      <c r="D7559">
        <v>4.33</v>
      </c>
      <c r="E7559">
        <v>4.16</v>
      </c>
      <c r="F7559">
        <v>4.2699999999999996</v>
      </c>
      <c r="G7559">
        <v>10140900</v>
      </c>
      <c r="H7559">
        <v>4.2533000000000003</v>
      </c>
    </row>
    <row r="7560" spans="1:8" x14ac:dyDescent="0.3">
      <c r="A7560" t="s">
        <v>158</v>
      </c>
      <c r="B7560" t="s">
        <v>265</v>
      </c>
      <c r="C7560">
        <v>4.2699999999999996</v>
      </c>
      <c r="D7560">
        <v>4.29</v>
      </c>
      <c r="E7560">
        <v>4.21</v>
      </c>
      <c r="F7560">
        <v>4.2699999999999996</v>
      </c>
      <c r="G7560">
        <v>5408773</v>
      </c>
      <c r="H7560">
        <v>4.2567000000000004</v>
      </c>
    </row>
    <row r="7561" spans="1:8" x14ac:dyDescent="0.3">
      <c r="A7561" t="s">
        <v>158</v>
      </c>
      <c r="B7561" t="s">
        <v>707</v>
      </c>
      <c r="C7561">
        <v>4.28</v>
      </c>
      <c r="D7561">
        <v>4.28</v>
      </c>
      <c r="E7561">
        <v>4.1399999999999997</v>
      </c>
      <c r="F7561">
        <v>4.1399999999999997</v>
      </c>
      <c r="G7561">
        <v>6705508</v>
      </c>
      <c r="H7561">
        <v>4.1867000000000001</v>
      </c>
    </row>
    <row r="7562" spans="1:8" x14ac:dyDescent="0.3">
      <c r="A7562" t="s">
        <v>158</v>
      </c>
      <c r="B7562" t="s">
        <v>271</v>
      </c>
      <c r="C7562">
        <v>4.1100000000000003</v>
      </c>
      <c r="D7562">
        <v>4.18</v>
      </c>
      <c r="E7562">
        <v>3.96</v>
      </c>
      <c r="F7562">
        <v>3.96</v>
      </c>
      <c r="G7562">
        <v>5452866</v>
      </c>
      <c r="H7562">
        <v>4.0332999999999997</v>
      </c>
    </row>
    <row r="7563" spans="1:8" x14ac:dyDescent="0.3">
      <c r="A7563" t="s">
        <v>158</v>
      </c>
      <c r="B7563" t="s">
        <v>708</v>
      </c>
      <c r="C7563">
        <v>4.01</v>
      </c>
      <c r="D7563">
        <v>4.07</v>
      </c>
      <c r="E7563">
        <v>3.99</v>
      </c>
      <c r="F7563">
        <v>4.03</v>
      </c>
      <c r="G7563">
        <v>2892201</v>
      </c>
      <c r="H7563">
        <v>4.03</v>
      </c>
    </row>
    <row r="7564" spans="1:8" x14ac:dyDescent="0.3">
      <c r="A7564" t="s">
        <v>158</v>
      </c>
      <c r="B7564" t="s">
        <v>709</v>
      </c>
      <c r="C7564">
        <v>4.1500000000000004</v>
      </c>
      <c r="D7564">
        <v>4.18</v>
      </c>
      <c r="E7564">
        <v>3.98</v>
      </c>
      <c r="F7564">
        <v>3.99</v>
      </c>
      <c r="G7564">
        <v>3952112</v>
      </c>
      <c r="H7564">
        <v>4.05</v>
      </c>
    </row>
    <row r="7565" spans="1:8" x14ac:dyDescent="0.3">
      <c r="A7565" t="s">
        <v>158</v>
      </c>
      <c r="B7565" t="s">
        <v>283</v>
      </c>
      <c r="C7565">
        <v>3.99</v>
      </c>
      <c r="D7565">
        <v>3.99</v>
      </c>
      <c r="E7565">
        <v>3.92</v>
      </c>
      <c r="F7565">
        <v>3.94</v>
      </c>
      <c r="G7565">
        <v>3052948</v>
      </c>
      <c r="H7565">
        <v>3.95</v>
      </c>
    </row>
    <row r="7566" spans="1:8" x14ac:dyDescent="0.3">
      <c r="A7566" t="s">
        <v>158</v>
      </c>
      <c r="B7566" t="s">
        <v>290</v>
      </c>
      <c r="C7566">
        <v>3.91</v>
      </c>
      <c r="D7566">
        <v>3.95</v>
      </c>
      <c r="E7566">
        <v>3.84</v>
      </c>
      <c r="F7566">
        <v>3.86</v>
      </c>
      <c r="G7566">
        <v>4030666</v>
      </c>
      <c r="H7566">
        <v>3.8833000000000002</v>
      </c>
    </row>
    <row r="7567" spans="1:8" x14ac:dyDescent="0.3">
      <c r="A7567" t="s">
        <v>158</v>
      </c>
      <c r="B7567" t="s">
        <v>710</v>
      </c>
      <c r="C7567">
        <v>3.86</v>
      </c>
      <c r="D7567">
        <v>3.89</v>
      </c>
      <c r="E7567">
        <v>3.82</v>
      </c>
      <c r="F7567">
        <v>3.83</v>
      </c>
      <c r="G7567">
        <v>2909155</v>
      </c>
      <c r="H7567">
        <v>3.8466999999999998</v>
      </c>
    </row>
    <row r="7568" spans="1:8" x14ac:dyDescent="0.3">
      <c r="A7568" t="s">
        <v>158</v>
      </c>
      <c r="B7568" t="s">
        <v>512</v>
      </c>
      <c r="C7568">
        <v>3.84</v>
      </c>
      <c r="D7568">
        <v>3.96</v>
      </c>
      <c r="E7568">
        <v>3.71</v>
      </c>
      <c r="F7568">
        <v>3.74</v>
      </c>
      <c r="G7568">
        <v>6006874</v>
      </c>
      <c r="H7568">
        <v>3.8033000000000001</v>
      </c>
    </row>
    <row r="7569" spans="1:8" x14ac:dyDescent="0.3">
      <c r="A7569" t="s">
        <v>158</v>
      </c>
      <c r="B7569" t="s">
        <v>91</v>
      </c>
      <c r="C7569">
        <v>3.37</v>
      </c>
      <c r="D7569">
        <v>3.59</v>
      </c>
      <c r="E7569">
        <v>3.37</v>
      </c>
      <c r="F7569">
        <v>3.55</v>
      </c>
      <c r="G7569">
        <v>5323956</v>
      </c>
      <c r="H7569">
        <v>3.5032999999999999</v>
      </c>
    </row>
    <row r="7570" spans="1:8" x14ac:dyDescent="0.3">
      <c r="A7570" t="s">
        <v>158</v>
      </c>
      <c r="B7570" t="s">
        <v>93</v>
      </c>
      <c r="C7570">
        <v>3.55</v>
      </c>
      <c r="D7570">
        <v>3.65</v>
      </c>
      <c r="E7570">
        <v>3.53</v>
      </c>
      <c r="F7570">
        <v>3.56</v>
      </c>
      <c r="G7570">
        <v>3666640</v>
      </c>
      <c r="H7570">
        <v>3.58</v>
      </c>
    </row>
    <row r="7571" spans="1:8" x14ac:dyDescent="0.3">
      <c r="A7571" t="s">
        <v>158</v>
      </c>
      <c r="B7571" t="s">
        <v>711</v>
      </c>
      <c r="C7571">
        <v>3.61</v>
      </c>
      <c r="D7571">
        <v>3.65</v>
      </c>
      <c r="E7571">
        <v>3.57</v>
      </c>
      <c r="F7571">
        <v>3.59</v>
      </c>
      <c r="G7571">
        <v>3313876</v>
      </c>
      <c r="H7571">
        <v>3.6032999999999999</v>
      </c>
    </row>
    <row r="7572" spans="1:8" x14ac:dyDescent="0.3">
      <c r="A7572" t="s">
        <v>158</v>
      </c>
      <c r="B7572" t="s">
        <v>712</v>
      </c>
      <c r="C7572">
        <v>3.59</v>
      </c>
      <c r="D7572">
        <v>3.84</v>
      </c>
      <c r="E7572">
        <v>3.57</v>
      </c>
      <c r="F7572">
        <v>3.84</v>
      </c>
      <c r="G7572">
        <v>6190194</v>
      </c>
      <c r="H7572">
        <v>3.75</v>
      </c>
    </row>
    <row r="7573" spans="1:8" x14ac:dyDescent="0.3">
      <c r="A7573" t="s">
        <v>158</v>
      </c>
      <c r="B7573" t="s">
        <v>162</v>
      </c>
      <c r="C7573">
        <v>3.88</v>
      </c>
      <c r="D7573">
        <v>3.88</v>
      </c>
      <c r="E7573">
        <v>3.68</v>
      </c>
      <c r="F7573">
        <v>3.7</v>
      </c>
      <c r="G7573">
        <v>2097864</v>
      </c>
      <c r="H7573">
        <v>3.7532999999999999</v>
      </c>
    </row>
    <row r="7574" spans="1:8" x14ac:dyDescent="0.3">
      <c r="A7574" t="s">
        <v>158</v>
      </c>
      <c r="B7574" t="s">
        <v>220</v>
      </c>
      <c r="C7574">
        <v>3.61</v>
      </c>
      <c r="D7574">
        <v>3.86</v>
      </c>
      <c r="E7574">
        <v>3.6</v>
      </c>
      <c r="F7574">
        <v>3.81</v>
      </c>
      <c r="G7574">
        <v>5129950</v>
      </c>
      <c r="H7574">
        <v>3.7566999999999999</v>
      </c>
    </row>
    <row r="7575" spans="1:8" x14ac:dyDescent="0.3">
      <c r="A7575" t="s">
        <v>158</v>
      </c>
      <c r="B7575" t="s">
        <v>713</v>
      </c>
      <c r="C7575">
        <v>3.96</v>
      </c>
      <c r="D7575">
        <v>4.17</v>
      </c>
      <c r="E7575">
        <v>3.85</v>
      </c>
      <c r="F7575">
        <v>4.1100000000000003</v>
      </c>
      <c r="G7575">
        <v>13962640</v>
      </c>
      <c r="H7575">
        <v>4.0433000000000003</v>
      </c>
    </row>
    <row r="7576" spans="1:8" x14ac:dyDescent="0.3">
      <c r="A7576" t="s">
        <v>158</v>
      </c>
      <c r="B7576" t="s">
        <v>714</v>
      </c>
      <c r="C7576">
        <v>4.3</v>
      </c>
      <c r="D7576">
        <v>4.3</v>
      </c>
      <c r="E7576">
        <v>3.96</v>
      </c>
      <c r="F7576">
        <v>4.01</v>
      </c>
      <c r="G7576">
        <v>10569700</v>
      </c>
      <c r="H7576">
        <v>4.09</v>
      </c>
    </row>
    <row r="7577" spans="1:8" x14ac:dyDescent="0.3">
      <c r="A7577" t="s">
        <v>158</v>
      </c>
      <c r="B7577" t="s">
        <v>715</v>
      </c>
      <c r="C7577">
        <v>4</v>
      </c>
      <c r="D7577">
        <v>4.0199999999999996</v>
      </c>
      <c r="E7577">
        <v>3.86</v>
      </c>
      <c r="F7577">
        <v>3.9</v>
      </c>
      <c r="G7577">
        <v>8070282</v>
      </c>
      <c r="H7577">
        <v>3.9266999999999999</v>
      </c>
    </row>
    <row r="7578" spans="1:8" x14ac:dyDescent="0.3">
      <c r="A7578" t="s">
        <v>158</v>
      </c>
      <c r="B7578" t="s">
        <v>235</v>
      </c>
      <c r="C7578">
        <v>3.91</v>
      </c>
      <c r="D7578">
        <v>3.92</v>
      </c>
      <c r="E7578">
        <v>3.84</v>
      </c>
      <c r="F7578">
        <v>3.9</v>
      </c>
      <c r="G7578">
        <v>3685635</v>
      </c>
      <c r="H7578">
        <v>3.8866999999999998</v>
      </c>
    </row>
    <row r="7579" spans="1:8" x14ac:dyDescent="0.3">
      <c r="A7579" t="s">
        <v>158</v>
      </c>
      <c r="B7579" t="s">
        <v>259</v>
      </c>
      <c r="C7579">
        <v>3.9</v>
      </c>
      <c r="D7579">
        <v>3.93</v>
      </c>
      <c r="E7579">
        <v>3.87</v>
      </c>
      <c r="F7579">
        <v>3.87</v>
      </c>
      <c r="G7579">
        <v>2592421</v>
      </c>
      <c r="H7579">
        <v>3.89</v>
      </c>
    </row>
    <row r="7580" spans="1:8" x14ac:dyDescent="0.3">
      <c r="A7580" t="s">
        <v>158</v>
      </c>
      <c r="B7580" t="s">
        <v>716</v>
      </c>
      <c r="C7580">
        <v>3.87</v>
      </c>
      <c r="D7580">
        <v>3.93</v>
      </c>
      <c r="E7580">
        <v>3.87</v>
      </c>
      <c r="F7580">
        <v>3.89</v>
      </c>
      <c r="G7580">
        <v>2267229</v>
      </c>
      <c r="H7580">
        <v>3.8967000000000001</v>
      </c>
    </row>
    <row r="7581" spans="1:8" x14ac:dyDescent="0.3">
      <c r="A7581" t="s">
        <v>158</v>
      </c>
      <c r="B7581" t="s">
        <v>269</v>
      </c>
      <c r="C7581">
        <v>3.89</v>
      </c>
      <c r="D7581">
        <v>4.03</v>
      </c>
      <c r="E7581">
        <v>3.84</v>
      </c>
      <c r="F7581">
        <v>3.86</v>
      </c>
      <c r="G7581">
        <v>4626892</v>
      </c>
      <c r="H7581">
        <v>3.91</v>
      </c>
    </row>
    <row r="7582" spans="1:8" x14ac:dyDescent="0.3">
      <c r="A7582" t="s">
        <v>158</v>
      </c>
      <c r="B7582" t="s">
        <v>282</v>
      </c>
      <c r="C7582">
        <v>3.87</v>
      </c>
      <c r="D7582">
        <v>3.87</v>
      </c>
      <c r="E7582">
        <v>3.82</v>
      </c>
      <c r="F7582">
        <v>3.86</v>
      </c>
      <c r="G7582">
        <v>871859</v>
      </c>
      <c r="H7582">
        <v>3.85</v>
      </c>
    </row>
    <row r="7583" spans="1:8" x14ac:dyDescent="0.3">
      <c r="A7583" t="s">
        <v>158</v>
      </c>
      <c r="B7583" t="s">
        <v>717</v>
      </c>
      <c r="C7583">
        <v>3.86</v>
      </c>
      <c r="D7583">
        <v>3.87</v>
      </c>
      <c r="E7583">
        <v>3.67</v>
      </c>
      <c r="F7583">
        <v>3.85</v>
      </c>
      <c r="G7583">
        <v>4349155</v>
      </c>
      <c r="H7583">
        <v>3.7967</v>
      </c>
    </row>
    <row r="7584" spans="1:8" x14ac:dyDescent="0.3">
      <c r="A7584" t="s">
        <v>158</v>
      </c>
      <c r="B7584" t="s">
        <v>285</v>
      </c>
      <c r="C7584">
        <v>3.88</v>
      </c>
      <c r="D7584">
        <v>3.95</v>
      </c>
      <c r="E7584">
        <v>3.77</v>
      </c>
      <c r="F7584">
        <v>3.78</v>
      </c>
      <c r="G7584">
        <v>4179922</v>
      </c>
      <c r="H7584">
        <v>3.8332999999999999</v>
      </c>
    </row>
    <row r="7585" spans="1:8" x14ac:dyDescent="0.3">
      <c r="A7585" t="s">
        <v>158</v>
      </c>
      <c r="B7585" t="s">
        <v>718</v>
      </c>
      <c r="C7585">
        <v>3.79</v>
      </c>
      <c r="D7585">
        <v>3.85</v>
      </c>
      <c r="E7585">
        <v>3.7</v>
      </c>
      <c r="F7585">
        <v>3.72</v>
      </c>
      <c r="G7585">
        <v>4198036</v>
      </c>
      <c r="H7585">
        <v>3.7566999999999999</v>
      </c>
    </row>
    <row r="7586" spans="1:8" x14ac:dyDescent="0.3">
      <c r="A7586" t="s">
        <v>158</v>
      </c>
      <c r="B7586" t="s">
        <v>291</v>
      </c>
      <c r="C7586">
        <v>3.75</v>
      </c>
      <c r="D7586">
        <v>4</v>
      </c>
      <c r="E7586">
        <v>3.7</v>
      </c>
      <c r="F7586">
        <v>3.8</v>
      </c>
      <c r="G7586">
        <v>16396660</v>
      </c>
      <c r="H7586">
        <v>3.8332999999999999</v>
      </c>
    </row>
    <row r="7587" spans="1:8" x14ac:dyDescent="0.3">
      <c r="A7587" t="s">
        <v>158</v>
      </c>
      <c r="B7587" t="s">
        <v>295</v>
      </c>
      <c r="C7587">
        <v>3.78</v>
      </c>
      <c r="D7587">
        <v>4.07</v>
      </c>
      <c r="E7587">
        <v>3.73</v>
      </c>
      <c r="F7587">
        <v>3.81</v>
      </c>
      <c r="G7587">
        <v>17715640</v>
      </c>
      <c r="H7587">
        <v>3.87</v>
      </c>
    </row>
    <row r="7588" spans="1:8" x14ac:dyDescent="0.3">
      <c r="A7588" t="s">
        <v>158</v>
      </c>
      <c r="B7588" t="s">
        <v>298</v>
      </c>
      <c r="C7588">
        <v>3.81</v>
      </c>
      <c r="D7588">
        <v>3.86</v>
      </c>
      <c r="E7588">
        <v>3.71</v>
      </c>
      <c r="F7588">
        <v>3.83</v>
      </c>
      <c r="G7588">
        <v>5602685</v>
      </c>
      <c r="H7588">
        <v>3.8</v>
      </c>
    </row>
    <row r="7589" spans="1:8" x14ac:dyDescent="0.3">
      <c r="A7589" t="s">
        <v>158</v>
      </c>
      <c r="B7589" t="s">
        <v>719</v>
      </c>
      <c r="C7589">
        <v>3.83</v>
      </c>
      <c r="D7589">
        <v>4.09</v>
      </c>
      <c r="E7589">
        <v>3.78</v>
      </c>
      <c r="F7589">
        <v>4</v>
      </c>
      <c r="G7589">
        <v>19124300</v>
      </c>
      <c r="H7589">
        <v>3.9567000000000001</v>
      </c>
    </row>
    <row r="7590" spans="1:8" x14ac:dyDescent="0.3">
      <c r="A7590" t="s">
        <v>158</v>
      </c>
      <c r="B7590" t="s">
        <v>720</v>
      </c>
      <c r="C7590">
        <v>3.94</v>
      </c>
      <c r="D7590">
        <v>4.07</v>
      </c>
      <c r="E7590">
        <v>3.88</v>
      </c>
      <c r="F7590">
        <v>3.94</v>
      </c>
      <c r="G7590">
        <v>17090750</v>
      </c>
      <c r="H7590">
        <v>3.9632999999999998</v>
      </c>
    </row>
    <row r="7591" spans="1:8" x14ac:dyDescent="0.3">
      <c r="A7591" t="s">
        <v>158</v>
      </c>
      <c r="B7591" t="s">
        <v>721</v>
      </c>
      <c r="C7591">
        <v>3.88</v>
      </c>
      <c r="D7591">
        <v>3.96</v>
      </c>
      <c r="E7591">
        <v>3.86</v>
      </c>
      <c r="F7591">
        <v>3.91</v>
      </c>
      <c r="G7591">
        <v>6022029</v>
      </c>
      <c r="H7591">
        <v>3.91</v>
      </c>
    </row>
    <row r="7592" spans="1:8" x14ac:dyDescent="0.3">
      <c r="A7592" t="s">
        <v>158</v>
      </c>
      <c r="B7592" t="s">
        <v>96</v>
      </c>
      <c r="C7592">
        <v>3.93</v>
      </c>
      <c r="D7592">
        <v>4.1500000000000004</v>
      </c>
      <c r="E7592">
        <v>3.9</v>
      </c>
      <c r="F7592">
        <v>4.07</v>
      </c>
      <c r="G7592">
        <v>13067360</v>
      </c>
      <c r="H7592">
        <v>4.04</v>
      </c>
    </row>
    <row r="7593" spans="1:8" x14ac:dyDescent="0.3">
      <c r="A7593" t="s">
        <v>158</v>
      </c>
      <c r="B7593" t="s">
        <v>722</v>
      </c>
      <c r="C7593">
        <v>4.13</v>
      </c>
      <c r="D7593">
        <v>4.2300000000000004</v>
      </c>
      <c r="E7593">
        <v>4.0199999999999996</v>
      </c>
      <c r="F7593">
        <v>4.0599999999999996</v>
      </c>
      <c r="G7593">
        <v>14254720</v>
      </c>
      <c r="H7593">
        <v>4.1032999999999999</v>
      </c>
    </row>
    <row r="7594" spans="1:8" x14ac:dyDescent="0.3">
      <c r="A7594" t="s">
        <v>158</v>
      </c>
      <c r="B7594" t="s">
        <v>164</v>
      </c>
      <c r="C7594">
        <v>4.0599999999999996</v>
      </c>
      <c r="D7594">
        <v>4.09</v>
      </c>
      <c r="E7594">
        <v>3.86</v>
      </c>
      <c r="F7594">
        <v>3.93</v>
      </c>
      <c r="G7594">
        <v>8498414</v>
      </c>
      <c r="H7594">
        <v>3.96</v>
      </c>
    </row>
    <row r="7595" spans="1:8" x14ac:dyDescent="0.3">
      <c r="A7595" t="s">
        <v>158</v>
      </c>
      <c r="B7595" t="s">
        <v>723</v>
      </c>
      <c r="C7595">
        <v>3.96</v>
      </c>
      <c r="D7595">
        <v>4.0599999999999996</v>
      </c>
      <c r="E7595">
        <v>3.96</v>
      </c>
      <c r="F7595">
        <v>3.97</v>
      </c>
      <c r="G7595">
        <v>5940214</v>
      </c>
      <c r="H7595">
        <v>3.9967000000000001</v>
      </c>
    </row>
    <row r="7596" spans="1:8" x14ac:dyDescent="0.3">
      <c r="A7596" t="s">
        <v>158</v>
      </c>
      <c r="B7596" t="s">
        <v>724</v>
      </c>
      <c r="C7596">
        <v>3.98</v>
      </c>
      <c r="D7596">
        <v>4</v>
      </c>
      <c r="E7596">
        <v>3.91</v>
      </c>
      <c r="F7596">
        <v>3.93</v>
      </c>
      <c r="G7596">
        <v>4586813</v>
      </c>
      <c r="H7596">
        <v>3.9466999999999999</v>
      </c>
    </row>
    <row r="7597" spans="1:8" x14ac:dyDescent="0.3">
      <c r="A7597" t="s">
        <v>158</v>
      </c>
      <c r="B7597" t="s">
        <v>725</v>
      </c>
      <c r="C7597">
        <v>3.91</v>
      </c>
      <c r="D7597">
        <v>3.99</v>
      </c>
      <c r="E7597">
        <v>3.9</v>
      </c>
      <c r="F7597">
        <v>3.96</v>
      </c>
      <c r="G7597">
        <v>6252821</v>
      </c>
      <c r="H7597">
        <v>3.95</v>
      </c>
    </row>
    <row r="7598" spans="1:8" x14ac:dyDescent="0.3">
      <c r="A7598" t="s">
        <v>158</v>
      </c>
      <c r="B7598" t="s">
        <v>242</v>
      </c>
      <c r="C7598">
        <v>3.96</v>
      </c>
      <c r="D7598">
        <v>4</v>
      </c>
      <c r="E7598">
        <v>3.86</v>
      </c>
      <c r="F7598">
        <v>3.98</v>
      </c>
      <c r="G7598">
        <v>6502560</v>
      </c>
      <c r="H7598">
        <v>3.9466999999999999</v>
      </c>
    </row>
    <row r="7599" spans="1:8" x14ac:dyDescent="0.3">
      <c r="A7599" t="s">
        <v>158</v>
      </c>
      <c r="B7599" t="s">
        <v>726</v>
      </c>
      <c r="C7599">
        <v>3.98</v>
      </c>
      <c r="D7599">
        <v>4.05</v>
      </c>
      <c r="E7599">
        <v>3.93</v>
      </c>
      <c r="F7599">
        <v>3.93</v>
      </c>
      <c r="G7599">
        <v>9678337</v>
      </c>
      <c r="H7599">
        <v>3.97</v>
      </c>
    </row>
    <row r="7600" spans="1:8" x14ac:dyDescent="0.3">
      <c r="A7600" t="s">
        <v>158</v>
      </c>
      <c r="B7600" t="s">
        <v>727</v>
      </c>
      <c r="C7600">
        <v>3.94</v>
      </c>
      <c r="D7600">
        <v>4.07</v>
      </c>
      <c r="E7600">
        <v>3.93</v>
      </c>
      <c r="F7600">
        <v>3.99</v>
      </c>
      <c r="G7600">
        <v>7994006</v>
      </c>
      <c r="H7600">
        <v>3.9967000000000001</v>
      </c>
    </row>
    <row r="7601" spans="1:8" x14ac:dyDescent="0.3">
      <c r="A7601" t="s">
        <v>158</v>
      </c>
      <c r="B7601" t="s">
        <v>728</v>
      </c>
      <c r="C7601">
        <v>4</v>
      </c>
      <c r="D7601">
        <v>4.25</v>
      </c>
      <c r="E7601">
        <v>3.93</v>
      </c>
      <c r="F7601">
        <v>4.2300000000000004</v>
      </c>
      <c r="G7601">
        <v>10240340</v>
      </c>
      <c r="H7601">
        <v>4.1367000000000003</v>
      </c>
    </row>
    <row r="7602" spans="1:8" x14ac:dyDescent="0.3">
      <c r="A7602" t="s">
        <v>158</v>
      </c>
      <c r="B7602" t="s">
        <v>729</v>
      </c>
      <c r="C7602">
        <v>4.3</v>
      </c>
      <c r="D7602">
        <v>4.6500000000000004</v>
      </c>
      <c r="E7602">
        <v>4.09</v>
      </c>
      <c r="F7602">
        <v>4.53</v>
      </c>
      <c r="G7602">
        <v>57480400</v>
      </c>
      <c r="H7602">
        <v>4.4233000000000002</v>
      </c>
    </row>
    <row r="7603" spans="1:8" x14ac:dyDescent="0.3">
      <c r="A7603" t="s">
        <v>158</v>
      </c>
      <c r="B7603" t="s">
        <v>730</v>
      </c>
      <c r="C7603">
        <v>4.72</v>
      </c>
      <c r="D7603">
        <v>4.9800000000000004</v>
      </c>
      <c r="E7603">
        <v>4.5999999999999996</v>
      </c>
      <c r="F7603">
        <v>4.9800000000000004</v>
      </c>
      <c r="G7603">
        <v>15189060</v>
      </c>
      <c r="H7603">
        <v>4.8532999999999999</v>
      </c>
    </row>
    <row r="7604" spans="1:8" x14ac:dyDescent="0.3">
      <c r="A7604" t="s">
        <v>158</v>
      </c>
      <c r="B7604" t="s">
        <v>731</v>
      </c>
      <c r="C7604">
        <v>5.27</v>
      </c>
      <c r="D7604">
        <v>5.47</v>
      </c>
      <c r="E7604">
        <v>5.22</v>
      </c>
      <c r="F7604">
        <v>5.47</v>
      </c>
      <c r="G7604">
        <v>23781720</v>
      </c>
      <c r="H7604">
        <v>5.3867000000000003</v>
      </c>
    </row>
    <row r="7605" spans="1:8" x14ac:dyDescent="0.3">
      <c r="A7605" t="s">
        <v>158</v>
      </c>
      <c r="B7605" t="s">
        <v>732</v>
      </c>
      <c r="C7605">
        <v>5.6</v>
      </c>
      <c r="D7605">
        <v>5.87</v>
      </c>
      <c r="E7605">
        <v>4.93</v>
      </c>
      <c r="F7605">
        <v>5.17</v>
      </c>
      <c r="G7605">
        <v>155194000</v>
      </c>
      <c r="H7605">
        <v>5.3232999999999997</v>
      </c>
    </row>
    <row r="7606" spans="1:8" x14ac:dyDescent="0.3">
      <c r="A7606" t="s">
        <v>158</v>
      </c>
      <c r="B7606" t="s">
        <v>733</v>
      </c>
      <c r="C7606">
        <v>5.17</v>
      </c>
      <c r="D7606">
        <v>5.27</v>
      </c>
      <c r="E7606">
        <v>4.8</v>
      </c>
      <c r="F7606">
        <v>4.8499999999999996</v>
      </c>
      <c r="G7606">
        <v>51854270</v>
      </c>
      <c r="H7606">
        <v>4.9733000000000001</v>
      </c>
    </row>
    <row r="7607" spans="1:8" x14ac:dyDescent="0.3">
      <c r="A7607" t="s">
        <v>158</v>
      </c>
      <c r="B7607" t="s">
        <v>734</v>
      </c>
      <c r="C7607">
        <v>4.8499999999999996</v>
      </c>
      <c r="D7607">
        <v>5.33</v>
      </c>
      <c r="E7607">
        <v>4.8499999999999996</v>
      </c>
      <c r="F7607">
        <v>5.33</v>
      </c>
      <c r="G7607">
        <v>32768960</v>
      </c>
      <c r="H7607">
        <v>5.17</v>
      </c>
    </row>
    <row r="7608" spans="1:8" x14ac:dyDescent="0.3">
      <c r="A7608" t="s">
        <v>158</v>
      </c>
      <c r="B7608" t="s">
        <v>735</v>
      </c>
      <c r="C7608">
        <v>5.45</v>
      </c>
      <c r="D7608">
        <v>5.83</v>
      </c>
      <c r="E7608">
        <v>5.23</v>
      </c>
      <c r="F7608">
        <v>5.42</v>
      </c>
      <c r="G7608">
        <v>64482500</v>
      </c>
      <c r="H7608">
        <v>5.4932999999999996</v>
      </c>
    </row>
    <row r="7609" spans="1:8" x14ac:dyDescent="0.3">
      <c r="A7609" t="s">
        <v>577</v>
      </c>
      <c r="B7609" t="s">
        <v>696</v>
      </c>
      <c r="C7609">
        <v>5.3</v>
      </c>
      <c r="D7609">
        <v>5.3666999999999998</v>
      </c>
      <c r="E7609">
        <v>5.04</v>
      </c>
      <c r="F7609">
        <v>5.04</v>
      </c>
      <c r="G7609">
        <v>1533372</v>
      </c>
      <c r="H7609">
        <v>5.1489000000000003</v>
      </c>
    </row>
    <row r="7610" spans="1:8" x14ac:dyDescent="0.3">
      <c r="A7610" t="s">
        <v>577</v>
      </c>
      <c r="B7610" t="s">
        <v>697</v>
      </c>
      <c r="C7610">
        <v>5.04</v>
      </c>
      <c r="D7610">
        <v>5.2466999999999997</v>
      </c>
      <c r="E7610">
        <v>4.8967000000000001</v>
      </c>
      <c r="F7610">
        <v>4.9000000000000004</v>
      </c>
      <c r="G7610">
        <v>1359438</v>
      </c>
      <c r="H7610">
        <v>5.0144000000000002</v>
      </c>
    </row>
    <row r="7611" spans="1:8" x14ac:dyDescent="0.3">
      <c r="A7611" t="s">
        <v>577</v>
      </c>
      <c r="B7611" t="s">
        <v>698</v>
      </c>
      <c r="C7611">
        <v>5.0632999999999999</v>
      </c>
      <c r="D7611">
        <v>5.2</v>
      </c>
      <c r="E7611">
        <v>4.9132999999999996</v>
      </c>
      <c r="F7611">
        <v>4.9367000000000001</v>
      </c>
      <c r="G7611">
        <v>1252521</v>
      </c>
      <c r="H7611">
        <v>5.0167000000000002</v>
      </c>
    </row>
    <row r="7612" spans="1:8" x14ac:dyDescent="0.3">
      <c r="A7612" t="s">
        <v>577</v>
      </c>
      <c r="B7612" t="s">
        <v>699</v>
      </c>
      <c r="C7612">
        <v>4.92</v>
      </c>
      <c r="D7612">
        <v>5.2</v>
      </c>
      <c r="E7612">
        <v>4.92</v>
      </c>
      <c r="F7612">
        <v>5.1233000000000004</v>
      </c>
      <c r="G7612">
        <v>609099</v>
      </c>
      <c r="H7612">
        <v>5.0811000000000002</v>
      </c>
    </row>
    <row r="7613" spans="1:8" x14ac:dyDescent="0.3">
      <c r="A7613" t="s">
        <v>577</v>
      </c>
      <c r="B7613" t="s">
        <v>700</v>
      </c>
      <c r="C7613">
        <v>5.0033000000000003</v>
      </c>
      <c r="D7613">
        <v>5.3</v>
      </c>
      <c r="E7613">
        <v>5.0033000000000003</v>
      </c>
      <c r="F7613">
        <v>5.1966999999999999</v>
      </c>
      <c r="G7613">
        <v>987891</v>
      </c>
      <c r="H7613">
        <v>5.1666999999999996</v>
      </c>
    </row>
    <row r="7614" spans="1:8" x14ac:dyDescent="0.3">
      <c r="A7614" t="s">
        <v>577</v>
      </c>
      <c r="B7614" t="s">
        <v>77</v>
      </c>
      <c r="C7614">
        <v>5.1166999999999998</v>
      </c>
      <c r="D7614">
        <v>5.3833000000000002</v>
      </c>
      <c r="E7614">
        <v>5.0766999999999998</v>
      </c>
      <c r="F7614">
        <v>5.19</v>
      </c>
      <c r="G7614">
        <v>1652667</v>
      </c>
      <c r="H7614">
        <v>5.2167000000000003</v>
      </c>
    </row>
    <row r="7615" spans="1:8" x14ac:dyDescent="0.3">
      <c r="A7615" t="s">
        <v>577</v>
      </c>
      <c r="B7615" t="s">
        <v>701</v>
      </c>
      <c r="C7615">
        <v>5.19</v>
      </c>
      <c r="D7615">
        <v>5.7066999999999997</v>
      </c>
      <c r="E7615">
        <v>5.19</v>
      </c>
      <c r="F7615">
        <v>5.7066999999999997</v>
      </c>
      <c r="G7615">
        <v>4649529</v>
      </c>
      <c r="H7615">
        <v>5.5343999999999998</v>
      </c>
    </row>
    <row r="7616" spans="1:8" x14ac:dyDescent="0.3">
      <c r="A7616" t="s">
        <v>577</v>
      </c>
      <c r="B7616" t="s">
        <v>702</v>
      </c>
      <c r="C7616">
        <v>5.6666999999999996</v>
      </c>
      <c r="D7616">
        <v>6.13</v>
      </c>
      <c r="E7616">
        <v>5.5667</v>
      </c>
      <c r="F7616">
        <v>5.9966999999999997</v>
      </c>
      <c r="G7616">
        <v>2124708</v>
      </c>
      <c r="H7616">
        <v>5.8978000000000002</v>
      </c>
    </row>
    <row r="7617" spans="1:8" x14ac:dyDescent="0.3">
      <c r="A7617" t="s">
        <v>577</v>
      </c>
      <c r="B7617" t="s">
        <v>139</v>
      </c>
      <c r="C7617">
        <v>5.6333000000000002</v>
      </c>
      <c r="D7617">
        <v>6.0667</v>
      </c>
      <c r="E7617">
        <v>5.5332999999999997</v>
      </c>
      <c r="F7617">
        <v>5.62</v>
      </c>
      <c r="G7617">
        <v>1843407</v>
      </c>
      <c r="H7617">
        <v>5.74</v>
      </c>
    </row>
    <row r="7618" spans="1:8" x14ac:dyDescent="0.3">
      <c r="A7618" t="s">
        <v>577</v>
      </c>
      <c r="B7618" t="s">
        <v>156</v>
      </c>
      <c r="C7618">
        <v>5.7233000000000001</v>
      </c>
      <c r="D7618">
        <v>6.0833000000000004</v>
      </c>
      <c r="E7618">
        <v>5.6233000000000004</v>
      </c>
      <c r="F7618">
        <v>5.9466999999999999</v>
      </c>
      <c r="G7618">
        <v>1519254</v>
      </c>
      <c r="H7618">
        <v>5.8844000000000003</v>
      </c>
    </row>
    <row r="7619" spans="1:8" x14ac:dyDescent="0.3">
      <c r="A7619" t="s">
        <v>577</v>
      </c>
      <c r="B7619" t="s">
        <v>703</v>
      </c>
      <c r="C7619">
        <v>5.9466999999999999</v>
      </c>
      <c r="D7619">
        <v>6.4</v>
      </c>
      <c r="E7619">
        <v>5.8967000000000001</v>
      </c>
      <c r="F7619">
        <v>6.15</v>
      </c>
      <c r="G7619">
        <v>1270956</v>
      </c>
      <c r="H7619">
        <v>6.1489000000000003</v>
      </c>
    </row>
    <row r="7620" spans="1:8" x14ac:dyDescent="0.3">
      <c r="A7620" t="s">
        <v>577</v>
      </c>
      <c r="B7620" t="s">
        <v>223</v>
      </c>
      <c r="C7620">
        <v>6.0667</v>
      </c>
      <c r="D7620">
        <v>6.4</v>
      </c>
      <c r="E7620">
        <v>5.9466999999999999</v>
      </c>
      <c r="F7620">
        <v>6.08</v>
      </c>
      <c r="G7620">
        <v>1058061</v>
      </c>
      <c r="H7620">
        <v>6.1421999999999999</v>
      </c>
    </row>
    <row r="7621" spans="1:8" x14ac:dyDescent="0.3">
      <c r="A7621" t="s">
        <v>577</v>
      </c>
      <c r="B7621" t="s">
        <v>228</v>
      </c>
      <c r="C7621">
        <v>6.0667</v>
      </c>
      <c r="D7621">
        <v>6.16</v>
      </c>
      <c r="E7621">
        <v>5.8</v>
      </c>
      <c r="F7621">
        <v>5.95</v>
      </c>
      <c r="G7621">
        <v>800136</v>
      </c>
      <c r="H7621">
        <v>5.97</v>
      </c>
    </row>
    <row r="7622" spans="1:8" x14ac:dyDescent="0.3">
      <c r="A7622" t="s">
        <v>577</v>
      </c>
      <c r="B7622" t="s">
        <v>704</v>
      </c>
      <c r="C7622">
        <v>5.9466999999999999</v>
      </c>
      <c r="D7622">
        <v>6.05</v>
      </c>
      <c r="E7622">
        <v>5.7032999999999996</v>
      </c>
      <c r="F7622">
        <v>5.7832999999999997</v>
      </c>
      <c r="G7622">
        <v>635907</v>
      </c>
      <c r="H7622">
        <v>5.8456000000000001</v>
      </c>
    </row>
    <row r="7623" spans="1:8" x14ac:dyDescent="0.3">
      <c r="A7623" t="s">
        <v>577</v>
      </c>
      <c r="B7623" t="s">
        <v>705</v>
      </c>
      <c r="C7623">
        <v>6.1</v>
      </c>
      <c r="D7623">
        <v>6.1</v>
      </c>
      <c r="E7623">
        <v>5.6867000000000001</v>
      </c>
      <c r="F7623">
        <v>6</v>
      </c>
      <c r="G7623">
        <v>1234557</v>
      </c>
      <c r="H7623">
        <v>5.9288999999999996</v>
      </c>
    </row>
    <row r="7624" spans="1:8" x14ac:dyDescent="0.3">
      <c r="A7624" t="s">
        <v>577</v>
      </c>
      <c r="B7624" t="s">
        <v>706</v>
      </c>
      <c r="C7624">
        <v>5.8666999999999998</v>
      </c>
      <c r="D7624">
        <v>6.6</v>
      </c>
      <c r="E7624">
        <v>5.8367000000000004</v>
      </c>
      <c r="F7624">
        <v>6.3867000000000003</v>
      </c>
      <c r="G7624">
        <v>2586240</v>
      </c>
      <c r="H7624">
        <v>6.2744</v>
      </c>
    </row>
    <row r="7625" spans="1:8" x14ac:dyDescent="0.3">
      <c r="A7625" t="s">
        <v>577</v>
      </c>
      <c r="B7625" t="s">
        <v>265</v>
      </c>
      <c r="C7625">
        <v>6.2832999999999997</v>
      </c>
      <c r="D7625">
        <v>6.44</v>
      </c>
      <c r="E7625">
        <v>6.2133000000000003</v>
      </c>
      <c r="F7625">
        <v>6.2633000000000001</v>
      </c>
      <c r="G7625">
        <v>1864674</v>
      </c>
      <c r="H7625">
        <v>6.3056000000000001</v>
      </c>
    </row>
    <row r="7626" spans="1:8" x14ac:dyDescent="0.3">
      <c r="A7626" t="s">
        <v>577</v>
      </c>
      <c r="B7626" t="s">
        <v>707</v>
      </c>
      <c r="C7626">
        <v>6.2</v>
      </c>
      <c r="D7626">
        <v>6.3967000000000001</v>
      </c>
      <c r="E7626">
        <v>6.2</v>
      </c>
      <c r="F7626">
        <v>6.2167000000000003</v>
      </c>
      <c r="G7626">
        <v>801219</v>
      </c>
      <c r="H7626">
        <v>6.2710999999999997</v>
      </c>
    </row>
    <row r="7627" spans="1:8" x14ac:dyDescent="0.3">
      <c r="A7627" t="s">
        <v>577</v>
      </c>
      <c r="B7627" t="s">
        <v>271</v>
      </c>
      <c r="C7627">
        <v>6.2167000000000003</v>
      </c>
      <c r="D7627">
        <v>6.3333000000000004</v>
      </c>
      <c r="E7627">
        <v>6.0732999999999997</v>
      </c>
      <c r="F7627">
        <v>6.2</v>
      </c>
      <c r="G7627">
        <v>656697</v>
      </c>
      <c r="H7627">
        <v>6.2022000000000004</v>
      </c>
    </row>
    <row r="7628" spans="1:8" x14ac:dyDescent="0.3">
      <c r="A7628" t="s">
        <v>577</v>
      </c>
      <c r="B7628" t="s">
        <v>708</v>
      </c>
      <c r="C7628">
        <v>6.04</v>
      </c>
      <c r="D7628">
        <v>6.4966999999999997</v>
      </c>
      <c r="E7628">
        <v>6.02</v>
      </c>
      <c r="F7628">
        <v>6.4166999999999996</v>
      </c>
      <c r="G7628">
        <v>998742</v>
      </c>
      <c r="H7628">
        <v>6.3110999999999997</v>
      </c>
    </row>
    <row r="7629" spans="1:8" x14ac:dyDescent="0.3">
      <c r="A7629" t="s">
        <v>577</v>
      </c>
      <c r="B7629" t="s">
        <v>709</v>
      </c>
      <c r="C7629">
        <v>6.4166999999999996</v>
      </c>
      <c r="D7629">
        <v>6.5732999999999997</v>
      </c>
      <c r="E7629">
        <v>6.3</v>
      </c>
      <c r="F7629">
        <v>6.4432999999999998</v>
      </c>
      <c r="G7629">
        <v>1516557</v>
      </c>
      <c r="H7629">
        <v>6.4389000000000003</v>
      </c>
    </row>
    <row r="7630" spans="1:8" x14ac:dyDescent="0.3">
      <c r="A7630" t="s">
        <v>577</v>
      </c>
      <c r="B7630" t="s">
        <v>283</v>
      </c>
      <c r="C7630">
        <v>6.15</v>
      </c>
      <c r="D7630">
        <v>6.4432999999999998</v>
      </c>
      <c r="E7630">
        <v>6.15</v>
      </c>
      <c r="F7630">
        <v>6.2967000000000004</v>
      </c>
      <c r="G7630">
        <v>432606</v>
      </c>
      <c r="H7630">
        <v>6.2967000000000004</v>
      </c>
    </row>
    <row r="7631" spans="1:8" x14ac:dyDescent="0.3">
      <c r="A7631" t="s">
        <v>577</v>
      </c>
      <c r="B7631" t="s">
        <v>290</v>
      </c>
      <c r="C7631">
        <v>6.4032999999999998</v>
      </c>
      <c r="D7631">
        <v>6.6666999999999996</v>
      </c>
      <c r="E7631">
        <v>6.1666999999999996</v>
      </c>
      <c r="F7631">
        <v>6.4633000000000003</v>
      </c>
      <c r="G7631">
        <v>859041</v>
      </c>
      <c r="H7631">
        <v>6.4321999999999999</v>
      </c>
    </row>
    <row r="7632" spans="1:8" x14ac:dyDescent="0.3">
      <c r="A7632" t="s">
        <v>577</v>
      </c>
      <c r="B7632" t="s">
        <v>710</v>
      </c>
      <c r="C7632">
        <v>6.3766999999999996</v>
      </c>
      <c r="D7632">
        <v>6.4333</v>
      </c>
      <c r="E7632">
        <v>6.0667</v>
      </c>
      <c r="F7632">
        <v>6.3933</v>
      </c>
      <c r="G7632">
        <v>343653</v>
      </c>
      <c r="H7632">
        <v>6.2977999999999996</v>
      </c>
    </row>
    <row r="7633" spans="1:8" x14ac:dyDescent="0.3">
      <c r="A7633" t="s">
        <v>577</v>
      </c>
      <c r="B7633" t="s">
        <v>512</v>
      </c>
      <c r="C7633">
        <v>6.39</v>
      </c>
      <c r="D7633">
        <v>6.4333</v>
      </c>
      <c r="E7633">
        <v>6.2167000000000003</v>
      </c>
      <c r="F7633">
        <v>6.3</v>
      </c>
      <c r="G7633">
        <v>402609</v>
      </c>
      <c r="H7633">
        <v>6.3167</v>
      </c>
    </row>
    <row r="7634" spans="1:8" x14ac:dyDescent="0.3">
      <c r="A7634" t="s">
        <v>577</v>
      </c>
      <c r="B7634" t="s">
        <v>91</v>
      </c>
      <c r="C7634">
        <v>5.8</v>
      </c>
      <c r="D7634">
        <v>6.1333000000000002</v>
      </c>
      <c r="E7634">
        <v>5.7</v>
      </c>
      <c r="F7634">
        <v>5.99</v>
      </c>
      <c r="G7634">
        <v>537792</v>
      </c>
      <c r="H7634">
        <v>5.9410999999999996</v>
      </c>
    </row>
    <row r="7635" spans="1:8" x14ac:dyDescent="0.3">
      <c r="A7635" t="s">
        <v>577</v>
      </c>
      <c r="B7635" t="s">
        <v>93</v>
      </c>
      <c r="C7635">
        <v>5.6333000000000002</v>
      </c>
      <c r="D7635">
        <v>6.5</v>
      </c>
      <c r="E7635">
        <v>5.6333000000000002</v>
      </c>
      <c r="F7635">
        <v>6.3067000000000002</v>
      </c>
      <c r="G7635">
        <v>284052</v>
      </c>
      <c r="H7635">
        <v>6.1467000000000001</v>
      </c>
    </row>
    <row r="7636" spans="1:8" x14ac:dyDescent="0.3">
      <c r="A7636" t="s">
        <v>577</v>
      </c>
      <c r="B7636" t="s">
        <v>711</v>
      </c>
      <c r="C7636">
        <v>5.9267000000000003</v>
      </c>
      <c r="D7636">
        <v>6.2732999999999999</v>
      </c>
      <c r="E7636">
        <v>5.8567</v>
      </c>
      <c r="F7636">
        <v>6.1467000000000001</v>
      </c>
      <c r="G7636">
        <v>486504</v>
      </c>
      <c r="H7636">
        <v>6.0922000000000001</v>
      </c>
    </row>
    <row r="7637" spans="1:8" x14ac:dyDescent="0.3">
      <c r="A7637" t="s">
        <v>577</v>
      </c>
      <c r="B7637" t="s">
        <v>712</v>
      </c>
      <c r="C7637">
        <v>5.9466999999999999</v>
      </c>
      <c r="D7637">
        <v>6.6467000000000001</v>
      </c>
      <c r="E7637">
        <v>5.9466999999999999</v>
      </c>
      <c r="F7637">
        <v>6.24</v>
      </c>
      <c r="G7637">
        <v>450630</v>
      </c>
      <c r="H7637">
        <v>6.2778</v>
      </c>
    </row>
    <row r="7638" spans="1:8" x14ac:dyDescent="0.3">
      <c r="A7638" t="s">
        <v>577</v>
      </c>
      <c r="B7638" t="s">
        <v>162</v>
      </c>
      <c r="C7638">
        <v>6.0667</v>
      </c>
      <c r="D7638">
        <v>6.2267000000000001</v>
      </c>
      <c r="E7638">
        <v>6</v>
      </c>
      <c r="F7638">
        <v>6.05</v>
      </c>
      <c r="G7638">
        <v>420747</v>
      </c>
      <c r="H7638">
        <v>6.0922000000000001</v>
      </c>
    </row>
    <row r="7639" spans="1:8" x14ac:dyDescent="0.3">
      <c r="A7639" t="s">
        <v>577</v>
      </c>
      <c r="B7639" t="s">
        <v>220</v>
      </c>
      <c r="C7639">
        <v>5.7667000000000002</v>
      </c>
      <c r="D7639">
        <v>5.9866999999999999</v>
      </c>
      <c r="E7639">
        <v>5.7667000000000002</v>
      </c>
      <c r="F7639">
        <v>5.9432999999999998</v>
      </c>
      <c r="G7639">
        <v>312687</v>
      </c>
      <c r="H7639">
        <v>5.8989000000000003</v>
      </c>
    </row>
    <row r="7640" spans="1:8" x14ac:dyDescent="0.3">
      <c r="A7640" t="s">
        <v>577</v>
      </c>
      <c r="B7640" t="s">
        <v>713</v>
      </c>
      <c r="C7640">
        <v>5.9432999999999998</v>
      </c>
      <c r="D7640">
        <v>6.19</v>
      </c>
      <c r="E7640">
        <v>5.9432999999999998</v>
      </c>
      <c r="F7640">
        <v>5.9966999999999997</v>
      </c>
      <c r="G7640">
        <v>432054</v>
      </c>
      <c r="H7640">
        <v>6.0433000000000003</v>
      </c>
    </row>
    <row r="7641" spans="1:8" x14ac:dyDescent="0.3">
      <c r="A7641" t="s">
        <v>577</v>
      </c>
      <c r="B7641" t="s">
        <v>714</v>
      </c>
      <c r="C7641">
        <v>6</v>
      </c>
      <c r="D7641">
        <v>6.1532999999999998</v>
      </c>
      <c r="E7641">
        <v>5.9333</v>
      </c>
      <c r="F7641">
        <v>5.99</v>
      </c>
      <c r="G7641">
        <v>273372</v>
      </c>
      <c r="H7641">
        <v>6.0255999999999998</v>
      </c>
    </row>
    <row r="7642" spans="1:8" x14ac:dyDescent="0.3">
      <c r="A7642" t="s">
        <v>577</v>
      </c>
      <c r="B7642" t="s">
        <v>715</v>
      </c>
      <c r="C7642">
        <v>5.9432999999999998</v>
      </c>
      <c r="D7642">
        <v>6.06</v>
      </c>
      <c r="E7642">
        <v>5.91</v>
      </c>
      <c r="F7642">
        <v>5.9267000000000003</v>
      </c>
      <c r="G7642">
        <v>324945</v>
      </c>
      <c r="H7642">
        <v>5.9656000000000002</v>
      </c>
    </row>
    <row r="7643" spans="1:8" x14ac:dyDescent="0.3">
      <c r="A7643" t="s">
        <v>577</v>
      </c>
      <c r="B7643" t="s">
        <v>235</v>
      </c>
      <c r="C7643">
        <v>5.6666999999999996</v>
      </c>
      <c r="D7643">
        <v>6.1333000000000002</v>
      </c>
      <c r="E7643">
        <v>5.6666999999999996</v>
      </c>
      <c r="F7643">
        <v>5.8933</v>
      </c>
      <c r="G7643">
        <v>608022</v>
      </c>
      <c r="H7643">
        <v>5.8978000000000002</v>
      </c>
    </row>
    <row r="7644" spans="1:8" x14ac:dyDescent="0.3">
      <c r="A7644" t="s">
        <v>577</v>
      </c>
      <c r="B7644" t="s">
        <v>259</v>
      </c>
      <c r="C7644">
        <v>5.8933</v>
      </c>
      <c r="D7644">
        <v>5.9633000000000003</v>
      </c>
      <c r="E7644">
        <v>5.7667000000000002</v>
      </c>
      <c r="F7644">
        <v>5.8167</v>
      </c>
      <c r="G7644">
        <v>514614</v>
      </c>
      <c r="H7644">
        <v>5.8489000000000004</v>
      </c>
    </row>
    <row r="7645" spans="1:8" x14ac:dyDescent="0.3">
      <c r="A7645" t="s">
        <v>577</v>
      </c>
      <c r="B7645" t="s">
        <v>716</v>
      </c>
      <c r="C7645">
        <v>5.6733000000000002</v>
      </c>
      <c r="D7645">
        <v>5.8632999999999997</v>
      </c>
      <c r="E7645">
        <v>5.5933000000000002</v>
      </c>
      <c r="F7645">
        <v>5.7633000000000001</v>
      </c>
      <c r="G7645">
        <v>596310</v>
      </c>
      <c r="H7645">
        <v>5.74</v>
      </c>
    </row>
    <row r="7646" spans="1:8" x14ac:dyDescent="0.3">
      <c r="A7646" t="s">
        <v>577</v>
      </c>
      <c r="B7646" t="s">
        <v>269</v>
      </c>
      <c r="C7646">
        <v>5.5667</v>
      </c>
      <c r="D7646">
        <v>5.8333000000000004</v>
      </c>
      <c r="E7646">
        <v>5.5667</v>
      </c>
      <c r="F7646">
        <v>5.7633000000000001</v>
      </c>
      <c r="G7646">
        <v>337473</v>
      </c>
      <c r="H7646">
        <v>5.7210999999999999</v>
      </c>
    </row>
    <row r="7647" spans="1:8" x14ac:dyDescent="0.3">
      <c r="A7647" t="s">
        <v>577</v>
      </c>
      <c r="B7647" t="s">
        <v>282</v>
      </c>
      <c r="C7647">
        <v>5.6666999999999996</v>
      </c>
      <c r="D7647">
        <v>5.8266999999999998</v>
      </c>
      <c r="E7647">
        <v>5.64</v>
      </c>
      <c r="F7647">
        <v>5.7466999999999997</v>
      </c>
      <c r="G7647">
        <v>150483</v>
      </c>
      <c r="H7647">
        <v>5.7378</v>
      </c>
    </row>
    <row r="7648" spans="1:8" x14ac:dyDescent="0.3">
      <c r="A7648" t="s">
        <v>577</v>
      </c>
      <c r="B7648" t="s">
        <v>717</v>
      </c>
      <c r="C7648">
        <v>5.83</v>
      </c>
      <c r="D7648">
        <v>5.83</v>
      </c>
      <c r="E7648">
        <v>5.61</v>
      </c>
      <c r="F7648">
        <v>5.7466999999999997</v>
      </c>
      <c r="G7648">
        <v>406038</v>
      </c>
      <c r="H7648">
        <v>5.7289000000000003</v>
      </c>
    </row>
    <row r="7649" spans="1:8" x14ac:dyDescent="0.3">
      <c r="A7649" t="s">
        <v>577</v>
      </c>
      <c r="B7649" t="s">
        <v>285</v>
      </c>
      <c r="C7649">
        <v>5.7432999999999996</v>
      </c>
      <c r="D7649">
        <v>5.83</v>
      </c>
      <c r="E7649">
        <v>5.64</v>
      </c>
      <c r="F7649">
        <v>5.65</v>
      </c>
      <c r="G7649">
        <v>314139</v>
      </c>
      <c r="H7649">
        <v>5.7066999999999997</v>
      </c>
    </row>
    <row r="7650" spans="1:8" x14ac:dyDescent="0.3">
      <c r="A7650" t="s">
        <v>577</v>
      </c>
      <c r="B7650" t="s">
        <v>718</v>
      </c>
      <c r="C7650">
        <v>5.69</v>
      </c>
      <c r="D7650">
        <v>5.7832999999999997</v>
      </c>
      <c r="E7650">
        <v>5.6532999999999998</v>
      </c>
      <c r="F7650">
        <v>5.6733000000000002</v>
      </c>
      <c r="G7650">
        <v>433680</v>
      </c>
      <c r="H7650">
        <v>5.7032999999999996</v>
      </c>
    </row>
    <row r="7651" spans="1:8" x14ac:dyDescent="0.3">
      <c r="A7651" t="s">
        <v>577</v>
      </c>
      <c r="B7651" t="s">
        <v>291</v>
      </c>
      <c r="C7651">
        <v>5.7332999999999998</v>
      </c>
      <c r="D7651">
        <v>5.74</v>
      </c>
      <c r="E7651">
        <v>5.5732999999999997</v>
      </c>
      <c r="F7651">
        <v>5.58</v>
      </c>
      <c r="G7651">
        <v>287568</v>
      </c>
      <c r="H7651">
        <v>5.6311</v>
      </c>
    </row>
    <row r="7652" spans="1:8" x14ac:dyDescent="0.3">
      <c r="A7652" t="s">
        <v>577</v>
      </c>
      <c r="B7652" t="s">
        <v>295</v>
      </c>
      <c r="C7652">
        <v>5.6</v>
      </c>
      <c r="D7652">
        <v>5.7032999999999996</v>
      </c>
      <c r="E7652">
        <v>5.5332999999999997</v>
      </c>
      <c r="F7652">
        <v>5.55</v>
      </c>
      <c r="G7652">
        <v>341727</v>
      </c>
      <c r="H7652">
        <v>5.5956000000000001</v>
      </c>
    </row>
    <row r="7653" spans="1:8" x14ac:dyDescent="0.3">
      <c r="A7653" t="s">
        <v>577</v>
      </c>
      <c r="B7653" t="s">
        <v>298</v>
      </c>
      <c r="C7653">
        <v>5.5033000000000003</v>
      </c>
      <c r="D7653">
        <v>5.5632999999999999</v>
      </c>
      <c r="E7653">
        <v>5.4</v>
      </c>
      <c r="F7653">
        <v>5.4767000000000001</v>
      </c>
      <c r="G7653">
        <v>737586</v>
      </c>
      <c r="H7653">
        <v>5.48</v>
      </c>
    </row>
    <row r="7654" spans="1:8" x14ac:dyDescent="0.3">
      <c r="A7654" t="s">
        <v>577</v>
      </c>
      <c r="B7654" t="s">
        <v>719</v>
      </c>
      <c r="C7654">
        <v>5.42</v>
      </c>
      <c r="D7654">
        <v>6.0232999999999999</v>
      </c>
      <c r="E7654">
        <v>5.42</v>
      </c>
      <c r="F7654">
        <v>6.0232999999999999</v>
      </c>
      <c r="G7654">
        <v>1870731</v>
      </c>
      <c r="H7654">
        <v>5.8221999999999996</v>
      </c>
    </row>
    <row r="7655" spans="1:8" x14ac:dyDescent="0.3">
      <c r="A7655" t="s">
        <v>577</v>
      </c>
      <c r="B7655" t="s">
        <v>720</v>
      </c>
      <c r="C7655">
        <v>5.9066999999999998</v>
      </c>
      <c r="D7655">
        <v>6.15</v>
      </c>
      <c r="E7655">
        <v>5.81</v>
      </c>
      <c r="F7655">
        <v>5.85</v>
      </c>
      <c r="G7655">
        <v>1074270</v>
      </c>
      <c r="H7655">
        <v>5.9367000000000001</v>
      </c>
    </row>
    <row r="7656" spans="1:8" x14ac:dyDescent="0.3">
      <c r="A7656" t="s">
        <v>577</v>
      </c>
      <c r="B7656" t="s">
        <v>721</v>
      </c>
      <c r="C7656">
        <v>6.1433</v>
      </c>
      <c r="D7656">
        <v>6.4333</v>
      </c>
      <c r="E7656">
        <v>5.8367000000000004</v>
      </c>
      <c r="F7656">
        <v>6.3367000000000004</v>
      </c>
      <c r="G7656">
        <v>1609599</v>
      </c>
      <c r="H7656">
        <v>6.2022000000000004</v>
      </c>
    </row>
    <row r="7657" spans="1:8" x14ac:dyDescent="0.3">
      <c r="A7657" t="s">
        <v>577</v>
      </c>
      <c r="B7657" t="s">
        <v>96</v>
      </c>
      <c r="C7657">
        <v>6.29</v>
      </c>
      <c r="D7657">
        <v>6.45</v>
      </c>
      <c r="E7657">
        <v>6.1</v>
      </c>
      <c r="F7657">
        <v>6.1</v>
      </c>
      <c r="G7657">
        <v>1055409</v>
      </c>
      <c r="H7657">
        <v>6.2167000000000003</v>
      </c>
    </row>
    <row r="7658" spans="1:8" x14ac:dyDescent="0.3">
      <c r="A7658" t="s">
        <v>577</v>
      </c>
      <c r="B7658" t="s">
        <v>722</v>
      </c>
      <c r="C7658">
        <v>6.1932999999999998</v>
      </c>
      <c r="D7658">
        <v>6.4267000000000003</v>
      </c>
      <c r="E7658">
        <v>6.1</v>
      </c>
      <c r="F7658">
        <v>6.39</v>
      </c>
      <c r="G7658">
        <v>937350</v>
      </c>
      <c r="H7658">
        <v>6.3056000000000001</v>
      </c>
    </row>
    <row r="7659" spans="1:8" x14ac:dyDescent="0.3">
      <c r="A7659" t="s">
        <v>577</v>
      </c>
      <c r="B7659" t="s">
        <v>164</v>
      </c>
      <c r="C7659">
        <v>6.39</v>
      </c>
      <c r="D7659">
        <v>6.6666999999999996</v>
      </c>
      <c r="E7659">
        <v>6.2933000000000003</v>
      </c>
      <c r="F7659">
        <v>6.4932999999999996</v>
      </c>
      <c r="G7659">
        <v>1243206</v>
      </c>
      <c r="H7659">
        <v>6.4843999999999999</v>
      </c>
    </row>
    <row r="7660" spans="1:8" x14ac:dyDescent="0.3">
      <c r="A7660" t="s">
        <v>577</v>
      </c>
      <c r="B7660" t="s">
        <v>723</v>
      </c>
      <c r="C7660">
        <v>6.5332999999999997</v>
      </c>
      <c r="D7660">
        <v>6.6</v>
      </c>
      <c r="E7660">
        <v>6.21</v>
      </c>
      <c r="F7660">
        <v>6.4333</v>
      </c>
      <c r="G7660">
        <v>1095882</v>
      </c>
      <c r="H7660">
        <v>6.4143999999999997</v>
      </c>
    </row>
    <row r="7661" spans="1:8" x14ac:dyDescent="0.3">
      <c r="A7661" t="s">
        <v>577</v>
      </c>
      <c r="B7661" t="s">
        <v>724</v>
      </c>
      <c r="C7661">
        <v>6.4</v>
      </c>
      <c r="D7661">
        <v>6.4233000000000002</v>
      </c>
      <c r="E7661">
        <v>6.2066999999999997</v>
      </c>
      <c r="F7661">
        <v>6.2366999999999999</v>
      </c>
      <c r="G7661">
        <v>420819</v>
      </c>
      <c r="H7661">
        <v>6.2888999999999999</v>
      </c>
    </row>
    <row r="7662" spans="1:8" x14ac:dyDescent="0.3">
      <c r="A7662" t="s">
        <v>577</v>
      </c>
      <c r="B7662" t="s">
        <v>725</v>
      </c>
      <c r="C7662">
        <v>6.2267000000000001</v>
      </c>
      <c r="D7662">
        <v>6.43</v>
      </c>
      <c r="E7662">
        <v>6.1666999999999996</v>
      </c>
      <c r="F7662">
        <v>6.3867000000000003</v>
      </c>
      <c r="G7662">
        <v>1185327</v>
      </c>
      <c r="H7662">
        <v>6.3277999999999999</v>
      </c>
    </row>
    <row r="7663" spans="1:8" x14ac:dyDescent="0.3">
      <c r="A7663" t="s">
        <v>577</v>
      </c>
      <c r="B7663" t="s">
        <v>242</v>
      </c>
      <c r="C7663">
        <v>6.3333000000000004</v>
      </c>
      <c r="D7663">
        <v>6.3333000000000004</v>
      </c>
      <c r="E7663">
        <v>6</v>
      </c>
      <c r="F7663">
        <v>6</v>
      </c>
      <c r="G7663">
        <v>786246</v>
      </c>
      <c r="H7663">
        <v>6.1111000000000004</v>
      </c>
    </row>
    <row r="7664" spans="1:8" x14ac:dyDescent="0.3">
      <c r="A7664" t="s">
        <v>577</v>
      </c>
      <c r="B7664" t="s">
        <v>726</v>
      </c>
      <c r="C7664">
        <v>6.0632999999999999</v>
      </c>
      <c r="D7664">
        <v>6.6</v>
      </c>
      <c r="E7664">
        <v>5.8666999999999998</v>
      </c>
      <c r="F7664">
        <v>6.28</v>
      </c>
      <c r="G7664">
        <v>4792740</v>
      </c>
      <c r="H7664">
        <v>6.2488999999999999</v>
      </c>
    </row>
    <row r="7665" spans="1:8" x14ac:dyDescent="0.3">
      <c r="A7665" t="s">
        <v>577</v>
      </c>
      <c r="B7665" t="s">
        <v>727</v>
      </c>
      <c r="C7665">
        <v>6.2032999999999996</v>
      </c>
      <c r="D7665">
        <v>6.4733000000000001</v>
      </c>
      <c r="E7665">
        <v>6</v>
      </c>
      <c r="F7665">
        <v>6.2466999999999997</v>
      </c>
      <c r="G7665">
        <v>937533</v>
      </c>
      <c r="H7665">
        <v>6.24</v>
      </c>
    </row>
    <row r="7666" spans="1:8" x14ac:dyDescent="0.3">
      <c r="A7666" t="s">
        <v>577</v>
      </c>
      <c r="B7666" t="s">
        <v>728</v>
      </c>
      <c r="C7666">
        <v>6.18</v>
      </c>
      <c r="D7666">
        <v>6.2967000000000004</v>
      </c>
      <c r="E7666">
        <v>6.0467000000000004</v>
      </c>
      <c r="F7666">
        <v>6.1</v>
      </c>
      <c r="G7666">
        <v>459975</v>
      </c>
      <c r="H7666">
        <v>6.1478000000000002</v>
      </c>
    </row>
    <row r="7667" spans="1:8" x14ac:dyDescent="0.3">
      <c r="A7667" t="s">
        <v>577</v>
      </c>
      <c r="B7667" t="s">
        <v>729</v>
      </c>
      <c r="C7667">
        <v>6.24</v>
      </c>
      <c r="D7667">
        <v>6.6566999999999998</v>
      </c>
      <c r="E7667">
        <v>6.24</v>
      </c>
      <c r="F7667">
        <v>6.3333000000000004</v>
      </c>
      <c r="G7667">
        <v>1185504</v>
      </c>
      <c r="H7667">
        <v>6.41</v>
      </c>
    </row>
    <row r="7668" spans="1:8" x14ac:dyDescent="0.3">
      <c r="A7668" t="s">
        <v>577</v>
      </c>
      <c r="B7668" t="s">
        <v>730</v>
      </c>
      <c r="C7668">
        <v>6.22</v>
      </c>
      <c r="D7668">
        <v>6.58</v>
      </c>
      <c r="E7668">
        <v>5.91</v>
      </c>
      <c r="F7668">
        <v>6.41</v>
      </c>
      <c r="G7668">
        <v>1529136</v>
      </c>
      <c r="H7668">
        <v>6.3</v>
      </c>
    </row>
    <row r="7669" spans="1:8" x14ac:dyDescent="0.3">
      <c r="A7669" t="s">
        <v>577</v>
      </c>
      <c r="B7669" t="s">
        <v>731</v>
      </c>
      <c r="C7669">
        <v>6.29</v>
      </c>
      <c r="D7669">
        <v>6.76</v>
      </c>
      <c r="E7669">
        <v>6.21</v>
      </c>
      <c r="F7669">
        <v>6.45</v>
      </c>
      <c r="G7669">
        <v>1058064</v>
      </c>
      <c r="H7669">
        <v>6.4733000000000001</v>
      </c>
    </row>
    <row r="7670" spans="1:8" x14ac:dyDescent="0.3">
      <c r="A7670" t="s">
        <v>577</v>
      </c>
      <c r="B7670" t="s">
        <v>732</v>
      </c>
      <c r="C7670">
        <v>6.54</v>
      </c>
      <c r="D7670">
        <v>6.65</v>
      </c>
      <c r="E7670">
        <v>6.22</v>
      </c>
      <c r="F7670">
        <v>6.34</v>
      </c>
      <c r="G7670">
        <v>737167</v>
      </c>
      <c r="H7670">
        <v>6.4032999999999998</v>
      </c>
    </row>
    <row r="7671" spans="1:8" x14ac:dyDescent="0.3">
      <c r="A7671" t="s">
        <v>577</v>
      </c>
      <c r="B7671" t="s">
        <v>733</v>
      </c>
      <c r="C7671">
        <v>6.34</v>
      </c>
      <c r="D7671">
        <v>6.55</v>
      </c>
      <c r="E7671">
        <v>6.05</v>
      </c>
      <c r="F7671">
        <v>6.2</v>
      </c>
      <c r="G7671">
        <v>665889</v>
      </c>
      <c r="H7671">
        <v>6.2667000000000002</v>
      </c>
    </row>
    <row r="7672" spans="1:8" x14ac:dyDescent="0.3">
      <c r="A7672" t="s">
        <v>577</v>
      </c>
      <c r="B7672" t="s">
        <v>734</v>
      </c>
      <c r="C7672">
        <v>6.19</v>
      </c>
      <c r="D7672">
        <v>6.34</v>
      </c>
      <c r="E7672">
        <v>6.09</v>
      </c>
      <c r="F7672">
        <v>6.11</v>
      </c>
      <c r="G7672">
        <v>645113</v>
      </c>
      <c r="H7672">
        <v>6.18</v>
      </c>
    </row>
    <row r="7673" spans="1:8" x14ac:dyDescent="0.3">
      <c r="A7673" t="s">
        <v>577</v>
      </c>
      <c r="B7673" t="s">
        <v>735</v>
      </c>
      <c r="C7673">
        <v>6.1</v>
      </c>
      <c r="D7673">
        <v>6.14</v>
      </c>
      <c r="E7673">
        <v>5.74</v>
      </c>
      <c r="F7673">
        <v>5.87</v>
      </c>
      <c r="G7673">
        <v>954799</v>
      </c>
      <c r="H7673">
        <v>5.9166999999999996</v>
      </c>
    </row>
    <row r="7674" spans="1:8" x14ac:dyDescent="0.3">
      <c r="A7674" t="s">
        <v>266</v>
      </c>
      <c r="B7674" t="s">
        <v>696</v>
      </c>
      <c r="C7674">
        <v>4</v>
      </c>
      <c r="D7674">
        <v>4.07</v>
      </c>
      <c r="E7674">
        <v>3.89</v>
      </c>
      <c r="F7674">
        <v>4.0199999999999996</v>
      </c>
      <c r="G7674">
        <v>9525885</v>
      </c>
      <c r="H7674">
        <v>3.9933000000000001</v>
      </c>
    </row>
    <row r="7675" spans="1:8" x14ac:dyDescent="0.3">
      <c r="A7675" t="s">
        <v>266</v>
      </c>
      <c r="B7675" t="s">
        <v>697</v>
      </c>
      <c r="C7675">
        <v>4.03</v>
      </c>
      <c r="D7675">
        <v>4.21</v>
      </c>
      <c r="E7675">
        <v>3.98</v>
      </c>
      <c r="F7675">
        <v>3.98</v>
      </c>
      <c r="G7675">
        <v>11298730</v>
      </c>
      <c r="H7675">
        <v>4.0567000000000002</v>
      </c>
    </row>
    <row r="7676" spans="1:8" x14ac:dyDescent="0.3">
      <c r="A7676" t="s">
        <v>266</v>
      </c>
      <c r="B7676" t="s">
        <v>698</v>
      </c>
      <c r="C7676">
        <v>3.98</v>
      </c>
      <c r="D7676">
        <v>4.01</v>
      </c>
      <c r="E7676">
        <v>3.93</v>
      </c>
      <c r="F7676">
        <v>4</v>
      </c>
      <c r="G7676">
        <v>10785170</v>
      </c>
      <c r="H7676">
        <v>3.98</v>
      </c>
    </row>
    <row r="7677" spans="1:8" x14ac:dyDescent="0.3">
      <c r="A7677" t="s">
        <v>266</v>
      </c>
      <c r="B7677" t="s">
        <v>699</v>
      </c>
      <c r="C7677">
        <v>3.98</v>
      </c>
      <c r="D7677">
        <v>4.04</v>
      </c>
      <c r="E7677">
        <v>3.85</v>
      </c>
      <c r="F7677">
        <v>3.87</v>
      </c>
      <c r="G7677">
        <v>15445860</v>
      </c>
      <c r="H7677">
        <v>3.92</v>
      </c>
    </row>
    <row r="7678" spans="1:8" x14ac:dyDescent="0.3">
      <c r="A7678" t="s">
        <v>266</v>
      </c>
      <c r="B7678" t="s">
        <v>700</v>
      </c>
      <c r="C7678">
        <v>3.85</v>
      </c>
      <c r="D7678">
        <v>3.94</v>
      </c>
      <c r="E7678">
        <v>3.79</v>
      </c>
      <c r="F7678">
        <v>3.87</v>
      </c>
      <c r="G7678">
        <v>6112390</v>
      </c>
      <c r="H7678">
        <v>3.8666999999999998</v>
      </c>
    </row>
    <row r="7679" spans="1:8" x14ac:dyDescent="0.3">
      <c r="A7679" t="s">
        <v>266</v>
      </c>
      <c r="B7679" t="s">
        <v>77</v>
      </c>
      <c r="C7679">
        <v>3.89</v>
      </c>
      <c r="D7679">
        <v>3.91</v>
      </c>
      <c r="E7679">
        <v>3.76</v>
      </c>
      <c r="F7679">
        <v>3.76</v>
      </c>
      <c r="G7679">
        <v>7980563</v>
      </c>
      <c r="H7679">
        <v>3.81</v>
      </c>
    </row>
    <row r="7680" spans="1:8" x14ac:dyDescent="0.3">
      <c r="A7680" t="s">
        <v>266</v>
      </c>
      <c r="B7680" t="s">
        <v>701</v>
      </c>
      <c r="C7680">
        <v>3.77</v>
      </c>
      <c r="D7680">
        <v>3.82</v>
      </c>
      <c r="E7680">
        <v>3.46</v>
      </c>
      <c r="F7680">
        <v>3.49</v>
      </c>
      <c r="G7680">
        <v>17032280</v>
      </c>
      <c r="H7680">
        <v>3.59</v>
      </c>
    </row>
    <row r="7681" spans="1:8" x14ac:dyDescent="0.3">
      <c r="A7681" t="s">
        <v>266</v>
      </c>
      <c r="B7681" t="s">
        <v>702</v>
      </c>
      <c r="C7681">
        <v>3.56</v>
      </c>
      <c r="D7681">
        <v>3.56</v>
      </c>
      <c r="E7681">
        <v>3.36</v>
      </c>
      <c r="F7681">
        <v>3.36</v>
      </c>
      <c r="G7681">
        <v>8758781</v>
      </c>
      <c r="H7681">
        <v>3.4266999999999999</v>
      </c>
    </row>
    <row r="7682" spans="1:8" x14ac:dyDescent="0.3">
      <c r="A7682" t="s">
        <v>266</v>
      </c>
      <c r="B7682" t="s">
        <v>139</v>
      </c>
      <c r="C7682">
        <v>3.36</v>
      </c>
      <c r="D7682">
        <v>3.46</v>
      </c>
      <c r="E7682">
        <v>3.3</v>
      </c>
      <c r="F7682">
        <v>3.38</v>
      </c>
      <c r="G7682">
        <v>10635800</v>
      </c>
      <c r="H7682">
        <v>3.38</v>
      </c>
    </row>
    <row r="7683" spans="1:8" x14ac:dyDescent="0.3">
      <c r="A7683" t="s">
        <v>266</v>
      </c>
      <c r="B7683" t="s">
        <v>156</v>
      </c>
      <c r="C7683">
        <v>3.4</v>
      </c>
      <c r="D7683">
        <v>3.41</v>
      </c>
      <c r="E7683">
        <v>3.33</v>
      </c>
      <c r="F7683">
        <v>3.4</v>
      </c>
      <c r="G7683">
        <v>4198364</v>
      </c>
      <c r="H7683">
        <v>3.38</v>
      </c>
    </row>
    <row r="7684" spans="1:8" x14ac:dyDescent="0.3">
      <c r="A7684" t="s">
        <v>266</v>
      </c>
      <c r="B7684" t="s">
        <v>703</v>
      </c>
      <c r="C7684">
        <v>3.4</v>
      </c>
      <c r="D7684">
        <v>3.47</v>
      </c>
      <c r="E7684">
        <v>3.38</v>
      </c>
      <c r="F7684">
        <v>3.41</v>
      </c>
      <c r="G7684">
        <v>5775230</v>
      </c>
      <c r="H7684">
        <v>3.42</v>
      </c>
    </row>
    <row r="7685" spans="1:8" x14ac:dyDescent="0.3">
      <c r="A7685" t="s">
        <v>266</v>
      </c>
      <c r="B7685" t="s">
        <v>223</v>
      </c>
      <c r="C7685">
        <v>3.42</v>
      </c>
      <c r="D7685">
        <v>3.48</v>
      </c>
      <c r="E7685">
        <v>3.41</v>
      </c>
      <c r="F7685">
        <v>3.42</v>
      </c>
      <c r="G7685">
        <v>4937483</v>
      </c>
      <c r="H7685">
        <v>3.4367000000000001</v>
      </c>
    </row>
    <row r="7686" spans="1:8" x14ac:dyDescent="0.3">
      <c r="A7686" t="s">
        <v>266</v>
      </c>
      <c r="B7686" t="s">
        <v>228</v>
      </c>
      <c r="C7686">
        <v>3.42</v>
      </c>
      <c r="D7686">
        <v>3.45</v>
      </c>
      <c r="E7686">
        <v>3.35</v>
      </c>
      <c r="F7686">
        <v>3.41</v>
      </c>
      <c r="G7686">
        <v>10553190</v>
      </c>
      <c r="H7686">
        <v>3.4033000000000002</v>
      </c>
    </row>
    <row r="7687" spans="1:8" x14ac:dyDescent="0.3">
      <c r="A7687" t="s">
        <v>266</v>
      </c>
      <c r="B7687" t="s">
        <v>704</v>
      </c>
      <c r="C7687">
        <v>3.39</v>
      </c>
      <c r="D7687">
        <v>3.46</v>
      </c>
      <c r="E7687">
        <v>3.36</v>
      </c>
      <c r="F7687">
        <v>3.38</v>
      </c>
      <c r="G7687">
        <v>7533420</v>
      </c>
      <c r="H7687">
        <v>3.4</v>
      </c>
    </row>
    <row r="7688" spans="1:8" x14ac:dyDescent="0.3">
      <c r="A7688" t="s">
        <v>266</v>
      </c>
      <c r="B7688" t="s">
        <v>705</v>
      </c>
      <c r="C7688">
        <v>3.4</v>
      </c>
      <c r="D7688">
        <v>3.4</v>
      </c>
      <c r="E7688">
        <v>3.33</v>
      </c>
      <c r="F7688">
        <v>3.35</v>
      </c>
      <c r="G7688">
        <v>5704865</v>
      </c>
      <c r="H7688">
        <v>3.36</v>
      </c>
    </row>
    <row r="7689" spans="1:8" x14ac:dyDescent="0.3">
      <c r="A7689" t="s">
        <v>266</v>
      </c>
      <c r="B7689" t="s">
        <v>706</v>
      </c>
      <c r="C7689">
        <v>3.39</v>
      </c>
      <c r="D7689">
        <v>3.64</v>
      </c>
      <c r="E7689">
        <v>3.39</v>
      </c>
      <c r="F7689">
        <v>3.58</v>
      </c>
      <c r="G7689">
        <v>27725610</v>
      </c>
      <c r="H7689">
        <v>3.5367000000000002</v>
      </c>
    </row>
    <row r="7690" spans="1:8" x14ac:dyDescent="0.3">
      <c r="A7690" t="s">
        <v>266</v>
      </c>
      <c r="B7690" t="s">
        <v>265</v>
      </c>
      <c r="C7690">
        <v>3.59</v>
      </c>
      <c r="D7690">
        <v>3.64</v>
      </c>
      <c r="E7690">
        <v>3.51</v>
      </c>
      <c r="F7690">
        <v>3.51</v>
      </c>
      <c r="G7690">
        <v>15080980</v>
      </c>
      <c r="H7690">
        <v>3.5533000000000001</v>
      </c>
    </row>
    <row r="7691" spans="1:8" x14ac:dyDescent="0.3">
      <c r="A7691" t="s">
        <v>266</v>
      </c>
      <c r="B7691" t="s">
        <v>707</v>
      </c>
      <c r="C7691">
        <v>3.52</v>
      </c>
      <c r="D7691">
        <v>3.53</v>
      </c>
      <c r="E7691">
        <v>3.41</v>
      </c>
      <c r="F7691">
        <v>3.41</v>
      </c>
      <c r="G7691">
        <v>7622802</v>
      </c>
      <c r="H7691">
        <v>3.45</v>
      </c>
    </row>
    <row r="7692" spans="1:8" x14ac:dyDescent="0.3">
      <c r="A7692" t="s">
        <v>266</v>
      </c>
      <c r="B7692" t="s">
        <v>271</v>
      </c>
      <c r="C7692">
        <v>3.43</v>
      </c>
      <c r="D7692">
        <v>3.43</v>
      </c>
      <c r="E7692">
        <v>3.2</v>
      </c>
      <c r="F7692">
        <v>3.23</v>
      </c>
      <c r="G7692">
        <v>12466540</v>
      </c>
      <c r="H7692">
        <v>3.2867000000000002</v>
      </c>
    </row>
    <row r="7693" spans="1:8" x14ac:dyDescent="0.3">
      <c r="A7693" t="s">
        <v>266</v>
      </c>
      <c r="B7693" t="s">
        <v>708</v>
      </c>
      <c r="C7693">
        <v>3.23</v>
      </c>
      <c r="D7693">
        <v>3.32</v>
      </c>
      <c r="E7693">
        <v>3.13</v>
      </c>
      <c r="F7693">
        <v>3.27</v>
      </c>
      <c r="G7693">
        <v>9221579</v>
      </c>
      <c r="H7693">
        <v>3.24</v>
      </c>
    </row>
    <row r="7694" spans="1:8" x14ac:dyDescent="0.3">
      <c r="A7694" t="s">
        <v>266</v>
      </c>
      <c r="B7694" t="s">
        <v>709</v>
      </c>
      <c r="C7694">
        <v>3.3</v>
      </c>
      <c r="D7694">
        <v>3.34</v>
      </c>
      <c r="E7694">
        <v>3.16</v>
      </c>
      <c r="F7694">
        <v>3.16</v>
      </c>
      <c r="G7694">
        <v>6072997</v>
      </c>
      <c r="H7694">
        <v>3.22</v>
      </c>
    </row>
    <row r="7695" spans="1:8" x14ac:dyDescent="0.3">
      <c r="A7695" t="s">
        <v>266</v>
      </c>
      <c r="B7695" t="s">
        <v>283</v>
      </c>
      <c r="C7695">
        <v>3.16</v>
      </c>
      <c r="D7695">
        <v>3.47</v>
      </c>
      <c r="E7695">
        <v>3.16</v>
      </c>
      <c r="F7695">
        <v>3.47</v>
      </c>
      <c r="G7695">
        <v>15571670</v>
      </c>
      <c r="H7695">
        <v>3.3666999999999998</v>
      </c>
    </row>
    <row r="7696" spans="1:8" x14ac:dyDescent="0.3">
      <c r="A7696" t="s">
        <v>266</v>
      </c>
      <c r="B7696" t="s">
        <v>290</v>
      </c>
      <c r="C7696">
        <v>3.61</v>
      </c>
      <c r="D7696">
        <v>3.81</v>
      </c>
      <c r="E7696">
        <v>3.51</v>
      </c>
      <c r="F7696">
        <v>3.81</v>
      </c>
      <c r="G7696">
        <v>56628620</v>
      </c>
      <c r="H7696">
        <v>3.71</v>
      </c>
    </row>
    <row r="7697" spans="1:8" x14ac:dyDescent="0.3">
      <c r="A7697" t="s">
        <v>266</v>
      </c>
      <c r="B7697" t="s">
        <v>710</v>
      </c>
      <c r="C7697">
        <v>3.9</v>
      </c>
      <c r="D7697">
        <v>3.98</v>
      </c>
      <c r="E7697">
        <v>3.61</v>
      </c>
      <c r="F7697">
        <v>3.63</v>
      </c>
      <c r="G7697">
        <v>42517840</v>
      </c>
      <c r="H7697">
        <v>3.74</v>
      </c>
    </row>
    <row r="7698" spans="1:8" x14ac:dyDescent="0.3">
      <c r="A7698" t="s">
        <v>266</v>
      </c>
      <c r="B7698" t="s">
        <v>512</v>
      </c>
      <c r="C7698">
        <v>3.66</v>
      </c>
      <c r="D7698">
        <v>3.94</v>
      </c>
      <c r="E7698">
        <v>3.65</v>
      </c>
      <c r="F7698">
        <v>3.86</v>
      </c>
      <c r="G7698">
        <v>33767850</v>
      </c>
      <c r="H7698">
        <v>3.8167</v>
      </c>
    </row>
    <row r="7699" spans="1:8" x14ac:dyDescent="0.3">
      <c r="A7699" t="s">
        <v>266</v>
      </c>
      <c r="B7699" t="s">
        <v>91</v>
      </c>
      <c r="C7699">
        <v>3.75</v>
      </c>
      <c r="D7699">
        <v>3.98</v>
      </c>
      <c r="E7699">
        <v>3.69</v>
      </c>
      <c r="F7699">
        <v>3.82</v>
      </c>
      <c r="G7699">
        <v>23938510</v>
      </c>
      <c r="H7699">
        <v>3.83</v>
      </c>
    </row>
    <row r="7700" spans="1:8" x14ac:dyDescent="0.3">
      <c r="A7700" t="s">
        <v>266</v>
      </c>
      <c r="B7700" t="s">
        <v>93</v>
      </c>
      <c r="C7700">
        <v>3.83</v>
      </c>
      <c r="D7700">
        <v>3.84</v>
      </c>
      <c r="E7700">
        <v>3.61</v>
      </c>
      <c r="F7700">
        <v>3.62</v>
      </c>
      <c r="G7700">
        <v>12737960</v>
      </c>
      <c r="H7700">
        <v>3.69</v>
      </c>
    </row>
    <row r="7701" spans="1:8" x14ac:dyDescent="0.3">
      <c r="A7701" t="s">
        <v>266</v>
      </c>
      <c r="B7701" t="s">
        <v>711</v>
      </c>
      <c r="C7701">
        <v>3.66</v>
      </c>
      <c r="D7701">
        <v>3.98</v>
      </c>
      <c r="E7701">
        <v>3.54</v>
      </c>
      <c r="F7701">
        <v>3.97</v>
      </c>
      <c r="G7701">
        <v>24811800</v>
      </c>
      <c r="H7701">
        <v>3.83</v>
      </c>
    </row>
    <row r="7702" spans="1:8" x14ac:dyDescent="0.3">
      <c r="A7702" t="s">
        <v>266</v>
      </c>
      <c r="B7702" t="s">
        <v>712</v>
      </c>
      <c r="C7702">
        <v>3.96</v>
      </c>
      <c r="D7702">
        <v>4.08</v>
      </c>
      <c r="E7702">
        <v>3.96</v>
      </c>
      <c r="F7702">
        <v>4.04</v>
      </c>
      <c r="G7702">
        <v>28683810</v>
      </c>
      <c r="H7702">
        <v>4.0266999999999999</v>
      </c>
    </row>
    <row r="7703" spans="1:8" x14ac:dyDescent="0.3">
      <c r="A7703" t="s">
        <v>266</v>
      </c>
      <c r="B7703" t="s">
        <v>162</v>
      </c>
      <c r="C7703">
        <v>4.04</v>
      </c>
      <c r="D7703">
        <v>4.3</v>
      </c>
      <c r="E7703">
        <v>4.0199999999999996</v>
      </c>
      <c r="F7703">
        <v>4.3</v>
      </c>
      <c r="G7703">
        <v>21025500</v>
      </c>
      <c r="H7703">
        <v>4.2066999999999997</v>
      </c>
    </row>
    <row r="7704" spans="1:8" x14ac:dyDescent="0.3">
      <c r="A7704" t="s">
        <v>266</v>
      </c>
      <c r="B7704" t="s">
        <v>220</v>
      </c>
      <c r="C7704">
        <v>4.3</v>
      </c>
      <c r="D7704">
        <v>4.67</v>
      </c>
      <c r="E7704">
        <v>4.29</v>
      </c>
      <c r="F7704">
        <v>4.67</v>
      </c>
      <c r="G7704">
        <v>54854740</v>
      </c>
      <c r="H7704">
        <v>4.5433000000000003</v>
      </c>
    </row>
    <row r="7705" spans="1:8" x14ac:dyDescent="0.3">
      <c r="A7705" t="s">
        <v>266</v>
      </c>
      <c r="B7705" t="s">
        <v>713</v>
      </c>
      <c r="C7705">
        <v>4.67</v>
      </c>
      <c r="D7705">
        <v>4.84</v>
      </c>
      <c r="E7705">
        <v>4.21</v>
      </c>
      <c r="F7705">
        <v>4.21</v>
      </c>
      <c r="G7705">
        <v>50898440</v>
      </c>
      <c r="H7705">
        <v>4.42</v>
      </c>
    </row>
    <row r="7706" spans="1:8" x14ac:dyDescent="0.3">
      <c r="A7706" t="s">
        <v>266</v>
      </c>
      <c r="B7706" t="s">
        <v>714</v>
      </c>
      <c r="C7706">
        <v>4.1100000000000003</v>
      </c>
      <c r="D7706">
        <v>4.1500000000000004</v>
      </c>
      <c r="E7706">
        <v>3.79</v>
      </c>
      <c r="F7706">
        <v>3.79</v>
      </c>
      <c r="G7706">
        <v>10716160</v>
      </c>
      <c r="H7706">
        <v>3.91</v>
      </c>
    </row>
    <row r="7707" spans="1:8" x14ac:dyDescent="0.3">
      <c r="A7707" t="s">
        <v>266</v>
      </c>
      <c r="B7707" t="s">
        <v>715</v>
      </c>
      <c r="C7707">
        <v>3.67</v>
      </c>
      <c r="D7707">
        <v>3.71</v>
      </c>
      <c r="E7707">
        <v>3.42</v>
      </c>
      <c r="F7707">
        <v>3.42</v>
      </c>
      <c r="G7707">
        <v>125961900</v>
      </c>
      <c r="H7707">
        <v>3.5167000000000002</v>
      </c>
    </row>
    <row r="7708" spans="1:8" x14ac:dyDescent="0.3">
      <c r="A7708" t="s">
        <v>266</v>
      </c>
      <c r="B7708" t="s">
        <v>235</v>
      </c>
      <c r="C7708">
        <v>3.42</v>
      </c>
      <c r="D7708">
        <v>3.47</v>
      </c>
      <c r="E7708">
        <v>3.18</v>
      </c>
      <c r="F7708">
        <v>3.21</v>
      </c>
      <c r="G7708">
        <v>55316150</v>
      </c>
      <c r="H7708">
        <v>3.2867000000000002</v>
      </c>
    </row>
    <row r="7709" spans="1:8" x14ac:dyDescent="0.3">
      <c r="A7709" t="s">
        <v>266</v>
      </c>
      <c r="B7709" t="s">
        <v>259</v>
      </c>
      <c r="C7709">
        <v>3.22</v>
      </c>
      <c r="D7709">
        <v>3.25</v>
      </c>
      <c r="E7709">
        <v>3.12</v>
      </c>
      <c r="F7709">
        <v>3.14</v>
      </c>
      <c r="G7709">
        <v>25245220</v>
      </c>
      <c r="H7709">
        <v>3.17</v>
      </c>
    </row>
    <row r="7710" spans="1:8" x14ac:dyDescent="0.3">
      <c r="A7710" t="s">
        <v>266</v>
      </c>
      <c r="B7710" t="s">
        <v>716</v>
      </c>
      <c r="C7710">
        <v>3.17</v>
      </c>
      <c r="D7710">
        <v>3.17</v>
      </c>
      <c r="E7710">
        <v>2.92</v>
      </c>
      <c r="F7710">
        <v>2.92</v>
      </c>
      <c r="G7710">
        <v>45369850</v>
      </c>
      <c r="H7710">
        <v>3.0032999999999999</v>
      </c>
    </row>
    <row r="7711" spans="1:8" x14ac:dyDescent="0.3">
      <c r="A7711" t="s">
        <v>266</v>
      </c>
      <c r="B7711" t="s">
        <v>269</v>
      </c>
      <c r="C7711">
        <v>2.92</v>
      </c>
      <c r="D7711">
        <v>3.21</v>
      </c>
      <c r="E7711">
        <v>2.92</v>
      </c>
      <c r="F7711">
        <v>3.21</v>
      </c>
      <c r="G7711">
        <v>82995940</v>
      </c>
      <c r="H7711">
        <v>3.1133000000000002</v>
      </c>
    </row>
    <row r="7712" spans="1:8" x14ac:dyDescent="0.3">
      <c r="A7712" t="s">
        <v>266</v>
      </c>
      <c r="B7712" t="s">
        <v>282</v>
      </c>
      <c r="C7712">
        <v>3.16</v>
      </c>
      <c r="D7712">
        <v>3.22</v>
      </c>
      <c r="E7712">
        <v>3.08</v>
      </c>
      <c r="F7712">
        <v>3.15</v>
      </c>
      <c r="G7712">
        <v>25173020</v>
      </c>
      <c r="H7712">
        <v>3.15</v>
      </c>
    </row>
    <row r="7713" spans="1:8" x14ac:dyDescent="0.3">
      <c r="A7713" t="s">
        <v>266</v>
      </c>
      <c r="B7713" t="s">
        <v>717</v>
      </c>
      <c r="C7713">
        <v>3.14</v>
      </c>
      <c r="D7713">
        <v>3.14</v>
      </c>
      <c r="E7713">
        <v>2.88</v>
      </c>
      <c r="F7713">
        <v>3.02</v>
      </c>
      <c r="G7713">
        <v>41644220</v>
      </c>
      <c r="H7713">
        <v>3.0133000000000001</v>
      </c>
    </row>
    <row r="7714" spans="1:8" x14ac:dyDescent="0.3">
      <c r="A7714" t="s">
        <v>266</v>
      </c>
      <c r="B7714" t="s">
        <v>285</v>
      </c>
      <c r="C7714">
        <v>3.03</v>
      </c>
      <c r="D7714">
        <v>3.03</v>
      </c>
      <c r="E7714">
        <v>2.94</v>
      </c>
      <c r="F7714">
        <v>2.94</v>
      </c>
      <c r="G7714">
        <v>14430920</v>
      </c>
      <c r="H7714">
        <v>2.97</v>
      </c>
    </row>
    <row r="7715" spans="1:8" x14ac:dyDescent="0.3">
      <c r="A7715" t="s">
        <v>266</v>
      </c>
      <c r="B7715" t="s">
        <v>718</v>
      </c>
      <c r="C7715">
        <v>2.98</v>
      </c>
      <c r="D7715">
        <v>2.99</v>
      </c>
      <c r="E7715">
        <v>2.86</v>
      </c>
      <c r="F7715">
        <v>2.88</v>
      </c>
      <c r="G7715">
        <v>22135580</v>
      </c>
      <c r="H7715">
        <v>2.91</v>
      </c>
    </row>
    <row r="7716" spans="1:8" x14ac:dyDescent="0.3">
      <c r="A7716" t="s">
        <v>266</v>
      </c>
      <c r="B7716" t="s">
        <v>291</v>
      </c>
      <c r="C7716">
        <v>2.89</v>
      </c>
      <c r="D7716">
        <v>2.96</v>
      </c>
      <c r="E7716">
        <v>2.85</v>
      </c>
      <c r="F7716">
        <v>2.85</v>
      </c>
      <c r="G7716">
        <v>12572580</v>
      </c>
      <c r="H7716">
        <v>2.8866999999999998</v>
      </c>
    </row>
    <row r="7717" spans="1:8" x14ac:dyDescent="0.3">
      <c r="A7717" t="s">
        <v>266</v>
      </c>
      <c r="B7717" t="s">
        <v>295</v>
      </c>
      <c r="C7717">
        <v>2.9</v>
      </c>
      <c r="D7717">
        <v>2.91</v>
      </c>
      <c r="E7717">
        <v>2.71</v>
      </c>
      <c r="F7717">
        <v>2.79</v>
      </c>
      <c r="G7717">
        <v>19214600</v>
      </c>
      <c r="H7717">
        <v>2.8033000000000001</v>
      </c>
    </row>
    <row r="7718" spans="1:8" x14ac:dyDescent="0.3">
      <c r="A7718" t="s">
        <v>266</v>
      </c>
      <c r="B7718" t="s">
        <v>298</v>
      </c>
      <c r="C7718">
        <v>2.75</v>
      </c>
      <c r="D7718">
        <v>2.79</v>
      </c>
      <c r="E7718">
        <v>2.64</v>
      </c>
      <c r="F7718">
        <v>2.66</v>
      </c>
      <c r="G7718">
        <v>17852220</v>
      </c>
      <c r="H7718">
        <v>2.6966999999999999</v>
      </c>
    </row>
    <row r="7719" spans="1:8" x14ac:dyDescent="0.3">
      <c r="A7719" t="s">
        <v>266</v>
      </c>
      <c r="B7719" t="s">
        <v>719</v>
      </c>
      <c r="C7719">
        <v>2.67</v>
      </c>
      <c r="D7719">
        <v>2.76</v>
      </c>
      <c r="E7719">
        <v>2.66</v>
      </c>
      <c r="F7719">
        <v>2.73</v>
      </c>
      <c r="G7719">
        <v>24198400</v>
      </c>
      <c r="H7719">
        <v>2.7166999999999999</v>
      </c>
    </row>
    <row r="7720" spans="1:8" x14ac:dyDescent="0.3">
      <c r="A7720" t="s">
        <v>266</v>
      </c>
      <c r="B7720" t="s">
        <v>720</v>
      </c>
      <c r="C7720">
        <v>2.74</v>
      </c>
      <c r="D7720">
        <v>2.79</v>
      </c>
      <c r="E7720">
        <v>2.71</v>
      </c>
      <c r="F7720">
        <v>2.73</v>
      </c>
      <c r="G7720">
        <v>15232350</v>
      </c>
      <c r="H7720">
        <v>2.7433000000000001</v>
      </c>
    </row>
    <row r="7721" spans="1:8" x14ac:dyDescent="0.3">
      <c r="A7721" t="s">
        <v>266</v>
      </c>
      <c r="B7721" t="s">
        <v>721</v>
      </c>
      <c r="C7721">
        <v>2.72</v>
      </c>
      <c r="D7721">
        <v>2.76</v>
      </c>
      <c r="E7721">
        <v>2.68</v>
      </c>
      <c r="F7721">
        <v>2.72</v>
      </c>
      <c r="G7721">
        <v>14239700</v>
      </c>
      <c r="H7721">
        <v>2.72</v>
      </c>
    </row>
    <row r="7722" spans="1:8" x14ac:dyDescent="0.3">
      <c r="A7722" t="s">
        <v>266</v>
      </c>
      <c r="B7722" t="s">
        <v>96</v>
      </c>
      <c r="C7722">
        <v>2.72</v>
      </c>
      <c r="D7722">
        <v>2.76</v>
      </c>
      <c r="E7722">
        <v>2.68</v>
      </c>
      <c r="F7722">
        <v>2.71</v>
      </c>
      <c r="G7722">
        <v>16412780</v>
      </c>
      <c r="H7722">
        <v>2.7166999999999999</v>
      </c>
    </row>
    <row r="7723" spans="1:8" x14ac:dyDescent="0.3">
      <c r="A7723" t="s">
        <v>266</v>
      </c>
      <c r="B7723" t="s">
        <v>722</v>
      </c>
      <c r="C7723">
        <v>2.71</v>
      </c>
      <c r="D7723">
        <v>2.83</v>
      </c>
      <c r="E7723">
        <v>2.71</v>
      </c>
      <c r="F7723">
        <v>2.76</v>
      </c>
      <c r="G7723">
        <v>19544860</v>
      </c>
      <c r="H7723">
        <v>2.7667000000000002</v>
      </c>
    </row>
    <row r="7724" spans="1:8" x14ac:dyDescent="0.3">
      <c r="A7724" t="s">
        <v>266</v>
      </c>
      <c r="B7724" t="s">
        <v>164</v>
      </c>
      <c r="C7724">
        <v>2.75</v>
      </c>
      <c r="D7724">
        <v>2.8</v>
      </c>
      <c r="E7724">
        <v>2.66</v>
      </c>
      <c r="F7724">
        <v>2.69</v>
      </c>
      <c r="G7724">
        <v>12477910</v>
      </c>
      <c r="H7724">
        <v>2.7166999999999999</v>
      </c>
    </row>
    <row r="7725" spans="1:8" x14ac:dyDescent="0.3">
      <c r="A7725" t="s">
        <v>266</v>
      </c>
      <c r="B7725" t="s">
        <v>723</v>
      </c>
      <c r="C7725">
        <v>2.77</v>
      </c>
      <c r="D7725">
        <v>2.85</v>
      </c>
      <c r="E7725">
        <v>2.74</v>
      </c>
      <c r="F7725">
        <v>2.74</v>
      </c>
      <c r="G7725">
        <v>16926700</v>
      </c>
      <c r="H7725">
        <v>2.7766999999999999</v>
      </c>
    </row>
    <row r="7726" spans="1:8" x14ac:dyDescent="0.3">
      <c r="A7726" t="s">
        <v>266</v>
      </c>
      <c r="B7726" t="s">
        <v>724</v>
      </c>
      <c r="C7726">
        <v>2.76</v>
      </c>
      <c r="D7726">
        <v>2.87</v>
      </c>
      <c r="E7726">
        <v>2.73</v>
      </c>
      <c r="F7726">
        <v>2.79</v>
      </c>
      <c r="G7726">
        <v>34257320</v>
      </c>
      <c r="H7726">
        <v>2.7967</v>
      </c>
    </row>
    <row r="7727" spans="1:8" x14ac:dyDescent="0.3">
      <c r="A7727" t="s">
        <v>266</v>
      </c>
      <c r="B7727" t="s">
        <v>725</v>
      </c>
      <c r="C7727">
        <v>2.81</v>
      </c>
      <c r="D7727">
        <v>2.84</v>
      </c>
      <c r="E7727">
        <v>2.79</v>
      </c>
      <c r="F7727">
        <v>2.84</v>
      </c>
      <c r="G7727">
        <v>12776170</v>
      </c>
      <c r="H7727">
        <v>2.8233000000000001</v>
      </c>
    </row>
    <row r="7728" spans="1:8" x14ac:dyDescent="0.3">
      <c r="A7728" t="s">
        <v>266</v>
      </c>
      <c r="B7728" t="s">
        <v>242</v>
      </c>
      <c r="C7728">
        <v>2.83</v>
      </c>
      <c r="D7728">
        <v>2.83</v>
      </c>
      <c r="E7728">
        <v>2.74</v>
      </c>
      <c r="F7728">
        <v>2.76</v>
      </c>
      <c r="G7728">
        <v>11275340</v>
      </c>
      <c r="H7728">
        <v>2.7766999999999999</v>
      </c>
    </row>
    <row r="7729" spans="1:8" x14ac:dyDescent="0.3">
      <c r="A7729" t="s">
        <v>266</v>
      </c>
      <c r="B7729" t="s">
        <v>726</v>
      </c>
      <c r="C7729">
        <v>2.77</v>
      </c>
      <c r="D7729">
        <v>2.82</v>
      </c>
      <c r="E7729">
        <v>2.75</v>
      </c>
      <c r="F7729">
        <v>2.78</v>
      </c>
      <c r="G7729">
        <v>11850290</v>
      </c>
      <c r="H7729">
        <v>2.7833000000000001</v>
      </c>
    </row>
    <row r="7730" spans="1:8" x14ac:dyDescent="0.3">
      <c r="A7730" t="s">
        <v>266</v>
      </c>
      <c r="B7730" t="s">
        <v>727</v>
      </c>
      <c r="C7730">
        <v>2.79</v>
      </c>
      <c r="D7730">
        <v>2.86</v>
      </c>
      <c r="E7730">
        <v>2.76</v>
      </c>
      <c r="F7730">
        <v>2.83</v>
      </c>
      <c r="G7730">
        <v>20599470</v>
      </c>
      <c r="H7730">
        <v>2.8167</v>
      </c>
    </row>
    <row r="7731" spans="1:8" x14ac:dyDescent="0.3">
      <c r="A7731" t="s">
        <v>266</v>
      </c>
      <c r="B7731" t="s">
        <v>728</v>
      </c>
      <c r="C7731">
        <v>2.85</v>
      </c>
      <c r="D7731">
        <v>2.86</v>
      </c>
      <c r="E7731">
        <v>2.71</v>
      </c>
      <c r="F7731">
        <v>2.77</v>
      </c>
      <c r="G7731">
        <v>20689420</v>
      </c>
      <c r="H7731">
        <v>2.78</v>
      </c>
    </row>
    <row r="7732" spans="1:8" x14ac:dyDescent="0.3">
      <c r="A7732" t="s">
        <v>266</v>
      </c>
      <c r="B7732" t="s">
        <v>729</v>
      </c>
      <c r="C7732">
        <v>2.79</v>
      </c>
      <c r="D7732">
        <v>2.83</v>
      </c>
      <c r="E7732">
        <v>2.69</v>
      </c>
      <c r="F7732">
        <v>2.8</v>
      </c>
      <c r="G7732">
        <v>30851810</v>
      </c>
      <c r="H7732">
        <v>2.7732999999999999</v>
      </c>
    </row>
    <row r="7733" spans="1:8" x14ac:dyDescent="0.3">
      <c r="A7733" t="s">
        <v>266</v>
      </c>
      <c r="B7733" t="s">
        <v>730</v>
      </c>
      <c r="C7733">
        <v>2.78</v>
      </c>
      <c r="D7733">
        <v>2.93</v>
      </c>
      <c r="E7733">
        <v>2.77</v>
      </c>
      <c r="F7733">
        <v>2.86</v>
      </c>
      <c r="G7733">
        <v>30679590</v>
      </c>
      <c r="H7733">
        <v>2.8532999999999999</v>
      </c>
    </row>
    <row r="7734" spans="1:8" x14ac:dyDescent="0.3">
      <c r="A7734" t="s">
        <v>266</v>
      </c>
      <c r="B7734" t="s">
        <v>731</v>
      </c>
      <c r="C7734">
        <v>2.88</v>
      </c>
      <c r="D7734">
        <v>3.02</v>
      </c>
      <c r="E7734">
        <v>2.88</v>
      </c>
      <c r="F7734">
        <v>2.93</v>
      </c>
      <c r="G7734">
        <v>26315100</v>
      </c>
      <c r="H7734">
        <v>2.9432999999999998</v>
      </c>
    </row>
    <row r="7735" spans="1:8" x14ac:dyDescent="0.3">
      <c r="A7735" t="s">
        <v>266</v>
      </c>
      <c r="B7735" t="s">
        <v>732</v>
      </c>
      <c r="C7735">
        <v>2.95</v>
      </c>
      <c r="D7735">
        <v>3.01</v>
      </c>
      <c r="E7735">
        <v>2.86</v>
      </c>
      <c r="F7735">
        <v>2.9</v>
      </c>
      <c r="G7735">
        <v>16333710</v>
      </c>
      <c r="H7735">
        <v>2.9232999999999998</v>
      </c>
    </row>
    <row r="7736" spans="1:8" x14ac:dyDescent="0.3">
      <c r="A7736" t="s">
        <v>266</v>
      </c>
      <c r="B7736" t="s">
        <v>733</v>
      </c>
      <c r="C7736">
        <v>2.91</v>
      </c>
      <c r="D7736">
        <v>2.91</v>
      </c>
      <c r="E7736">
        <v>2.82</v>
      </c>
      <c r="F7736">
        <v>2.83</v>
      </c>
      <c r="G7736">
        <v>9754791</v>
      </c>
      <c r="H7736">
        <v>2.8532999999999999</v>
      </c>
    </row>
    <row r="7737" spans="1:8" x14ac:dyDescent="0.3">
      <c r="A7737" t="s">
        <v>266</v>
      </c>
      <c r="B7737" t="s">
        <v>734</v>
      </c>
      <c r="C7737">
        <v>2.85</v>
      </c>
      <c r="D7737">
        <v>2.88</v>
      </c>
      <c r="E7737">
        <v>2.82</v>
      </c>
      <c r="F7737">
        <v>2.83</v>
      </c>
      <c r="G7737">
        <v>12988940</v>
      </c>
      <c r="H7737">
        <v>2.8433000000000002</v>
      </c>
    </row>
    <row r="7738" spans="1:8" x14ac:dyDescent="0.3">
      <c r="A7738" t="s">
        <v>266</v>
      </c>
      <c r="B7738" t="s">
        <v>735</v>
      </c>
      <c r="C7738">
        <v>2.83</v>
      </c>
      <c r="D7738">
        <v>2.96</v>
      </c>
      <c r="E7738">
        <v>2.83</v>
      </c>
      <c r="F7738">
        <v>2.84</v>
      </c>
      <c r="G7738">
        <v>21229759</v>
      </c>
      <c r="H7738">
        <v>2.8767</v>
      </c>
    </row>
    <row r="7739" spans="1:8" x14ac:dyDescent="0.3">
      <c r="A7739" t="s">
        <v>157</v>
      </c>
      <c r="B7739" t="s">
        <v>696</v>
      </c>
      <c r="C7739">
        <v>3.45</v>
      </c>
      <c r="D7739">
        <v>3.46</v>
      </c>
      <c r="E7739">
        <v>3.39</v>
      </c>
      <c r="F7739">
        <v>3.4</v>
      </c>
      <c r="G7739">
        <v>165980100</v>
      </c>
      <c r="H7739">
        <v>3.4167000000000001</v>
      </c>
    </row>
    <row r="7740" spans="1:8" x14ac:dyDescent="0.3">
      <c r="A7740" t="s">
        <v>157</v>
      </c>
      <c r="B7740" t="s">
        <v>697</v>
      </c>
      <c r="C7740">
        <v>3.4</v>
      </c>
      <c r="D7740">
        <v>3.4</v>
      </c>
      <c r="E7740">
        <v>3.32</v>
      </c>
      <c r="F7740">
        <v>3.32</v>
      </c>
      <c r="G7740">
        <v>125691000</v>
      </c>
      <c r="H7740">
        <v>3.3466999999999998</v>
      </c>
    </row>
    <row r="7741" spans="1:8" x14ac:dyDescent="0.3">
      <c r="A7741" t="s">
        <v>157</v>
      </c>
      <c r="B7741" t="s">
        <v>698</v>
      </c>
      <c r="C7741">
        <v>3.32</v>
      </c>
      <c r="D7741">
        <v>3.34</v>
      </c>
      <c r="E7741">
        <v>3.28</v>
      </c>
      <c r="F7741">
        <v>3.31</v>
      </c>
      <c r="G7741">
        <v>134080800</v>
      </c>
      <c r="H7741">
        <v>3.31</v>
      </c>
    </row>
    <row r="7742" spans="1:8" x14ac:dyDescent="0.3">
      <c r="A7742" t="s">
        <v>157</v>
      </c>
      <c r="B7742" t="s">
        <v>699</v>
      </c>
      <c r="C7742">
        <v>3.32</v>
      </c>
      <c r="D7742">
        <v>3.36</v>
      </c>
      <c r="E7742">
        <v>3.3</v>
      </c>
      <c r="F7742">
        <v>3.36</v>
      </c>
      <c r="G7742">
        <v>201252700</v>
      </c>
      <c r="H7742">
        <v>3.34</v>
      </c>
    </row>
    <row r="7743" spans="1:8" x14ac:dyDescent="0.3">
      <c r="A7743" t="s">
        <v>157</v>
      </c>
      <c r="B7743" t="s">
        <v>700</v>
      </c>
      <c r="C7743">
        <v>3.36</v>
      </c>
      <c r="D7743">
        <v>3.37</v>
      </c>
      <c r="E7743">
        <v>3.29</v>
      </c>
      <c r="F7743">
        <v>3.33</v>
      </c>
      <c r="G7743">
        <v>150768000</v>
      </c>
      <c r="H7743">
        <v>3.33</v>
      </c>
    </row>
    <row r="7744" spans="1:8" x14ac:dyDescent="0.3">
      <c r="A7744" t="s">
        <v>157</v>
      </c>
      <c r="B7744" t="s">
        <v>77</v>
      </c>
      <c r="C7744">
        <v>3.3</v>
      </c>
      <c r="D7744">
        <v>3.3</v>
      </c>
      <c r="E7744">
        <v>3.23</v>
      </c>
      <c r="F7744">
        <v>3.27</v>
      </c>
      <c r="G7744">
        <v>125622200</v>
      </c>
      <c r="H7744">
        <v>3.2667000000000002</v>
      </c>
    </row>
    <row r="7745" spans="1:8" x14ac:dyDescent="0.3">
      <c r="A7745" t="s">
        <v>157</v>
      </c>
      <c r="B7745" t="s">
        <v>701</v>
      </c>
      <c r="C7745">
        <v>3.32</v>
      </c>
      <c r="D7745">
        <v>3.36</v>
      </c>
      <c r="E7745">
        <v>3.28</v>
      </c>
      <c r="F7745">
        <v>3.28</v>
      </c>
      <c r="G7745">
        <v>127485900</v>
      </c>
      <c r="H7745">
        <v>3.3067000000000002</v>
      </c>
    </row>
    <row r="7746" spans="1:8" x14ac:dyDescent="0.3">
      <c r="A7746" t="s">
        <v>157</v>
      </c>
      <c r="B7746" t="s">
        <v>702</v>
      </c>
      <c r="C7746">
        <v>3.32</v>
      </c>
      <c r="D7746">
        <v>3.37</v>
      </c>
      <c r="E7746">
        <v>3.31</v>
      </c>
      <c r="F7746">
        <v>3.32</v>
      </c>
      <c r="G7746">
        <v>159382900</v>
      </c>
      <c r="H7746">
        <v>3.3332999999999999</v>
      </c>
    </row>
    <row r="7747" spans="1:8" x14ac:dyDescent="0.3">
      <c r="A7747" t="s">
        <v>157</v>
      </c>
      <c r="B7747" t="s">
        <v>139</v>
      </c>
      <c r="C7747">
        <v>3.33</v>
      </c>
      <c r="D7747">
        <v>3.42</v>
      </c>
      <c r="E7747">
        <v>3.31</v>
      </c>
      <c r="F7747">
        <v>3.39</v>
      </c>
      <c r="G7747">
        <v>230592200</v>
      </c>
      <c r="H7747">
        <v>3.3733</v>
      </c>
    </row>
    <row r="7748" spans="1:8" x14ac:dyDescent="0.3">
      <c r="A7748" t="s">
        <v>157</v>
      </c>
      <c r="B7748" t="s">
        <v>156</v>
      </c>
      <c r="C7748">
        <v>3.39</v>
      </c>
      <c r="D7748">
        <v>3.4</v>
      </c>
      <c r="E7748">
        <v>3.31</v>
      </c>
      <c r="F7748">
        <v>3.34</v>
      </c>
      <c r="G7748">
        <v>130165000</v>
      </c>
      <c r="H7748">
        <v>3.35</v>
      </c>
    </row>
    <row r="7749" spans="1:8" x14ac:dyDescent="0.3">
      <c r="A7749" t="s">
        <v>157</v>
      </c>
      <c r="B7749" t="s">
        <v>703</v>
      </c>
      <c r="C7749">
        <v>3.29</v>
      </c>
      <c r="D7749">
        <v>3.32</v>
      </c>
      <c r="E7749">
        <v>3.26</v>
      </c>
      <c r="F7749">
        <v>3.31</v>
      </c>
      <c r="G7749">
        <v>187504600</v>
      </c>
      <c r="H7749">
        <v>3.2967</v>
      </c>
    </row>
    <row r="7750" spans="1:8" x14ac:dyDescent="0.3">
      <c r="A7750" t="s">
        <v>157</v>
      </c>
      <c r="B7750" t="s">
        <v>223</v>
      </c>
      <c r="C7750">
        <v>3.31</v>
      </c>
      <c r="D7750">
        <v>3.32</v>
      </c>
      <c r="E7750">
        <v>3.23</v>
      </c>
      <c r="F7750">
        <v>3.23</v>
      </c>
      <c r="G7750">
        <v>137685300</v>
      </c>
      <c r="H7750">
        <v>3.26</v>
      </c>
    </row>
    <row r="7751" spans="1:8" x14ac:dyDescent="0.3">
      <c r="A7751" t="s">
        <v>157</v>
      </c>
      <c r="B7751" t="s">
        <v>228</v>
      </c>
      <c r="C7751">
        <v>3.23</v>
      </c>
      <c r="D7751">
        <v>3.23</v>
      </c>
      <c r="E7751">
        <v>3.16</v>
      </c>
      <c r="F7751">
        <v>3.16</v>
      </c>
      <c r="G7751">
        <v>124498200</v>
      </c>
      <c r="H7751">
        <v>3.1833</v>
      </c>
    </row>
    <row r="7752" spans="1:8" x14ac:dyDescent="0.3">
      <c r="A7752" t="s">
        <v>157</v>
      </c>
      <c r="B7752" t="s">
        <v>704</v>
      </c>
      <c r="C7752">
        <v>3.17</v>
      </c>
      <c r="D7752">
        <v>3.23</v>
      </c>
      <c r="E7752">
        <v>3.17</v>
      </c>
      <c r="F7752">
        <v>3.21</v>
      </c>
      <c r="G7752">
        <v>139317400</v>
      </c>
      <c r="H7752">
        <v>3.2033</v>
      </c>
    </row>
    <row r="7753" spans="1:8" x14ac:dyDescent="0.3">
      <c r="A7753" t="s">
        <v>157</v>
      </c>
      <c r="B7753" t="s">
        <v>705</v>
      </c>
      <c r="C7753">
        <v>3.22</v>
      </c>
      <c r="D7753">
        <v>3.22</v>
      </c>
      <c r="E7753">
        <v>3.19</v>
      </c>
      <c r="F7753">
        <v>3.21</v>
      </c>
      <c r="G7753">
        <v>126352600</v>
      </c>
      <c r="H7753">
        <v>3.2067000000000001</v>
      </c>
    </row>
    <row r="7754" spans="1:8" x14ac:dyDescent="0.3">
      <c r="A7754" t="s">
        <v>157</v>
      </c>
      <c r="B7754" t="s">
        <v>706</v>
      </c>
      <c r="C7754">
        <v>3.32</v>
      </c>
      <c r="D7754">
        <v>3.38</v>
      </c>
      <c r="E7754">
        <v>3.27</v>
      </c>
      <c r="F7754">
        <v>3.34</v>
      </c>
      <c r="G7754">
        <v>257845700</v>
      </c>
      <c r="H7754">
        <v>3.33</v>
      </c>
    </row>
    <row r="7755" spans="1:8" x14ac:dyDescent="0.3">
      <c r="A7755" t="s">
        <v>157</v>
      </c>
      <c r="B7755" t="s">
        <v>265</v>
      </c>
      <c r="C7755">
        <v>3.35</v>
      </c>
      <c r="D7755">
        <v>3.35</v>
      </c>
      <c r="E7755">
        <v>3.31</v>
      </c>
      <c r="F7755">
        <v>3.34</v>
      </c>
      <c r="G7755">
        <v>83151460</v>
      </c>
      <c r="H7755">
        <v>3.3332999999999999</v>
      </c>
    </row>
    <row r="7756" spans="1:8" x14ac:dyDescent="0.3">
      <c r="A7756" t="s">
        <v>157</v>
      </c>
      <c r="B7756" t="s">
        <v>707</v>
      </c>
      <c r="C7756">
        <v>3.35</v>
      </c>
      <c r="D7756">
        <v>3.37</v>
      </c>
      <c r="E7756">
        <v>3.25</v>
      </c>
      <c r="F7756">
        <v>3.27</v>
      </c>
      <c r="G7756">
        <v>166550000</v>
      </c>
      <c r="H7756">
        <v>3.2967</v>
      </c>
    </row>
    <row r="7757" spans="1:8" x14ac:dyDescent="0.3">
      <c r="A7757" t="s">
        <v>157</v>
      </c>
      <c r="B7757" t="s">
        <v>271</v>
      </c>
      <c r="C7757">
        <v>3.27</v>
      </c>
      <c r="D7757">
        <v>3.27</v>
      </c>
      <c r="E7757">
        <v>3.22</v>
      </c>
      <c r="F7757">
        <v>3.23</v>
      </c>
      <c r="G7757">
        <v>149533200</v>
      </c>
      <c r="H7757">
        <v>3.24</v>
      </c>
    </row>
    <row r="7758" spans="1:8" x14ac:dyDescent="0.3">
      <c r="A7758" t="s">
        <v>157</v>
      </c>
      <c r="B7758" t="s">
        <v>708</v>
      </c>
      <c r="C7758">
        <v>3.17</v>
      </c>
      <c r="D7758">
        <v>3.17</v>
      </c>
      <c r="E7758">
        <v>3.09</v>
      </c>
      <c r="F7758">
        <v>3.15</v>
      </c>
      <c r="G7758">
        <v>150498200</v>
      </c>
      <c r="H7758">
        <v>3.1366999999999998</v>
      </c>
    </row>
    <row r="7759" spans="1:8" x14ac:dyDescent="0.3">
      <c r="A7759" t="s">
        <v>157</v>
      </c>
      <c r="B7759" t="s">
        <v>709</v>
      </c>
      <c r="C7759">
        <v>3.34</v>
      </c>
      <c r="D7759">
        <v>3.46</v>
      </c>
      <c r="E7759">
        <v>3.29</v>
      </c>
      <c r="F7759">
        <v>3.46</v>
      </c>
      <c r="G7759">
        <v>389151100</v>
      </c>
      <c r="H7759">
        <v>3.4033000000000002</v>
      </c>
    </row>
    <row r="7760" spans="1:8" x14ac:dyDescent="0.3">
      <c r="A7760" t="s">
        <v>157</v>
      </c>
      <c r="B7760" t="s">
        <v>283</v>
      </c>
      <c r="C7760">
        <v>3.22</v>
      </c>
      <c r="D7760">
        <v>3.25</v>
      </c>
      <c r="E7760">
        <v>3.13</v>
      </c>
      <c r="F7760">
        <v>3.13</v>
      </c>
      <c r="G7760">
        <v>458793700</v>
      </c>
      <c r="H7760">
        <v>3.17</v>
      </c>
    </row>
    <row r="7761" spans="1:8" x14ac:dyDescent="0.3">
      <c r="A7761" t="s">
        <v>157</v>
      </c>
      <c r="B7761" t="s">
        <v>290</v>
      </c>
      <c r="C7761">
        <v>3.12</v>
      </c>
      <c r="D7761">
        <v>3.14</v>
      </c>
      <c r="E7761">
        <v>3.05</v>
      </c>
      <c r="F7761">
        <v>3.07</v>
      </c>
      <c r="G7761">
        <v>125480400</v>
      </c>
      <c r="H7761">
        <v>3.0867</v>
      </c>
    </row>
    <row r="7762" spans="1:8" x14ac:dyDescent="0.3">
      <c r="A7762" t="s">
        <v>157</v>
      </c>
      <c r="B7762" t="s">
        <v>710</v>
      </c>
      <c r="C7762">
        <v>3.07</v>
      </c>
      <c r="D7762">
        <v>3.1</v>
      </c>
      <c r="E7762">
        <v>3.05</v>
      </c>
      <c r="F7762">
        <v>3.07</v>
      </c>
      <c r="G7762">
        <v>78111580</v>
      </c>
      <c r="H7762">
        <v>3.0733000000000001</v>
      </c>
    </row>
    <row r="7763" spans="1:8" x14ac:dyDescent="0.3">
      <c r="A7763" t="s">
        <v>157</v>
      </c>
      <c r="B7763" t="s">
        <v>512</v>
      </c>
      <c r="C7763">
        <v>3.09</v>
      </c>
      <c r="D7763">
        <v>3.21</v>
      </c>
      <c r="E7763">
        <v>3.08</v>
      </c>
      <c r="F7763">
        <v>3.15</v>
      </c>
      <c r="G7763">
        <v>226885200</v>
      </c>
      <c r="H7763">
        <v>3.1467000000000001</v>
      </c>
    </row>
    <row r="7764" spans="1:8" x14ac:dyDescent="0.3">
      <c r="A7764" t="s">
        <v>157</v>
      </c>
      <c r="B7764" t="s">
        <v>91</v>
      </c>
      <c r="C7764">
        <v>2.84</v>
      </c>
      <c r="D7764">
        <v>2.92</v>
      </c>
      <c r="E7764">
        <v>2.84</v>
      </c>
      <c r="F7764">
        <v>2.9</v>
      </c>
      <c r="G7764">
        <v>246961600</v>
      </c>
      <c r="H7764">
        <v>2.8866999999999998</v>
      </c>
    </row>
    <row r="7765" spans="1:8" x14ac:dyDescent="0.3">
      <c r="A7765" t="s">
        <v>157</v>
      </c>
      <c r="B7765" t="s">
        <v>93</v>
      </c>
      <c r="C7765">
        <v>2.9</v>
      </c>
      <c r="D7765">
        <v>2.98</v>
      </c>
      <c r="E7765">
        <v>2.87</v>
      </c>
      <c r="F7765">
        <v>2.88</v>
      </c>
      <c r="G7765">
        <v>143656100</v>
      </c>
      <c r="H7765">
        <v>2.91</v>
      </c>
    </row>
    <row r="7766" spans="1:8" x14ac:dyDescent="0.3">
      <c r="A7766" t="s">
        <v>157</v>
      </c>
      <c r="B7766" t="s">
        <v>711</v>
      </c>
      <c r="C7766">
        <v>2.9</v>
      </c>
      <c r="D7766">
        <v>2.92</v>
      </c>
      <c r="E7766">
        <v>2.86</v>
      </c>
      <c r="F7766">
        <v>2.9</v>
      </c>
      <c r="G7766">
        <v>95949160</v>
      </c>
      <c r="H7766">
        <v>2.8933</v>
      </c>
    </row>
    <row r="7767" spans="1:8" x14ac:dyDescent="0.3">
      <c r="A7767" t="s">
        <v>157</v>
      </c>
      <c r="B7767" t="s">
        <v>712</v>
      </c>
      <c r="C7767">
        <v>2.94</v>
      </c>
      <c r="D7767">
        <v>3.03</v>
      </c>
      <c r="E7767">
        <v>2.94</v>
      </c>
      <c r="F7767">
        <v>3.02</v>
      </c>
      <c r="G7767">
        <v>107077800</v>
      </c>
      <c r="H7767">
        <v>2.9967000000000001</v>
      </c>
    </row>
    <row r="7768" spans="1:8" x14ac:dyDescent="0.3">
      <c r="A7768" t="s">
        <v>157</v>
      </c>
      <c r="B7768" t="s">
        <v>162</v>
      </c>
      <c r="C7768">
        <v>3.03</v>
      </c>
      <c r="D7768">
        <v>3.07</v>
      </c>
      <c r="E7768">
        <v>2.99</v>
      </c>
      <c r="F7768">
        <v>3.06</v>
      </c>
      <c r="G7768">
        <v>133309700</v>
      </c>
      <c r="H7768">
        <v>3.04</v>
      </c>
    </row>
    <row r="7769" spans="1:8" x14ac:dyDescent="0.3">
      <c r="A7769" t="s">
        <v>157</v>
      </c>
      <c r="B7769" t="s">
        <v>220</v>
      </c>
      <c r="C7769">
        <v>2.9</v>
      </c>
      <c r="D7769">
        <v>2.96</v>
      </c>
      <c r="E7769">
        <v>2.84</v>
      </c>
      <c r="F7769">
        <v>2.87</v>
      </c>
      <c r="G7769">
        <v>139446000</v>
      </c>
      <c r="H7769">
        <v>2.89</v>
      </c>
    </row>
    <row r="7770" spans="1:8" x14ac:dyDescent="0.3">
      <c r="A7770" t="s">
        <v>157</v>
      </c>
      <c r="B7770" t="s">
        <v>713</v>
      </c>
      <c r="C7770">
        <v>2.9</v>
      </c>
      <c r="D7770">
        <v>2.94</v>
      </c>
      <c r="E7770">
        <v>2.88</v>
      </c>
      <c r="F7770">
        <v>2.94</v>
      </c>
      <c r="G7770">
        <v>116504900</v>
      </c>
      <c r="H7770">
        <v>2.92</v>
      </c>
    </row>
    <row r="7771" spans="1:8" x14ac:dyDescent="0.3">
      <c r="A7771" t="s">
        <v>157</v>
      </c>
      <c r="B7771" t="s">
        <v>714</v>
      </c>
      <c r="C7771">
        <v>2.94</v>
      </c>
      <c r="D7771">
        <v>2.95</v>
      </c>
      <c r="E7771">
        <v>2.88</v>
      </c>
      <c r="F7771">
        <v>2.89</v>
      </c>
      <c r="G7771">
        <v>64099640</v>
      </c>
      <c r="H7771">
        <v>2.9066999999999998</v>
      </c>
    </row>
    <row r="7772" spans="1:8" x14ac:dyDescent="0.3">
      <c r="A7772" t="s">
        <v>157</v>
      </c>
      <c r="B7772" t="s">
        <v>715</v>
      </c>
      <c r="C7772">
        <v>2.89</v>
      </c>
      <c r="D7772">
        <v>3.01</v>
      </c>
      <c r="E7772">
        <v>2.89</v>
      </c>
      <c r="F7772">
        <v>2.95</v>
      </c>
      <c r="G7772">
        <v>134780400</v>
      </c>
      <c r="H7772">
        <v>2.95</v>
      </c>
    </row>
    <row r="7773" spans="1:8" x14ac:dyDescent="0.3">
      <c r="A7773" t="s">
        <v>157</v>
      </c>
      <c r="B7773" t="s">
        <v>235</v>
      </c>
      <c r="C7773">
        <v>2.95</v>
      </c>
      <c r="D7773">
        <v>2.98</v>
      </c>
      <c r="E7773">
        <v>2.9</v>
      </c>
      <c r="F7773">
        <v>2.94</v>
      </c>
      <c r="G7773">
        <v>147925600</v>
      </c>
      <c r="H7773">
        <v>2.94</v>
      </c>
    </row>
    <row r="7774" spans="1:8" x14ac:dyDescent="0.3">
      <c r="A7774" t="s">
        <v>157</v>
      </c>
      <c r="B7774" t="s">
        <v>259</v>
      </c>
      <c r="C7774">
        <v>2.78</v>
      </c>
      <c r="D7774">
        <v>2.78</v>
      </c>
      <c r="E7774">
        <v>2.7</v>
      </c>
      <c r="F7774">
        <v>2.72</v>
      </c>
      <c r="G7774">
        <v>210709800</v>
      </c>
      <c r="H7774">
        <v>2.7332999999999998</v>
      </c>
    </row>
    <row r="7775" spans="1:8" x14ac:dyDescent="0.3">
      <c r="A7775" t="s">
        <v>157</v>
      </c>
      <c r="B7775" t="s">
        <v>716</v>
      </c>
      <c r="C7775">
        <v>2.74</v>
      </c>
      <c r="D7775">
        <v>2.77</v>
      </c>
      <c r="E7775">
        <v>2.69</v>
      </c>
      <c r="F7775">
        <v>2.72</v>
      </c>
      <c r="G7775">
        <v>116730400</v>
      </c>
      <c r="H7775">
        <v>2.7267000000000001</v>
      </c>
    </row>
    <row r="7776" spans="1:8" x14ac:dyDescent="0.3">
      <c r="A7776" t="s">
        <v>157</v>
      </c>
      <c r="B7776" t="s">
        <v>269</v>
      </c>
      <c r="C7776">
        <v>2.75</v>
      </c>
      <c r="D7776">
        <v>2.76</v>
      </c>
      <c r="E7776">
        <v>2.7</v>
      </c>
      <c r="F7776">
        <v>2.71</v>
      </c>
      <c r="G7776">
        <v>89818940</v>
      </c>
      <c r="H7776">
        <v>2.7233000000000001</v>
      </c>
    </row>
    <row r="7777" spans="1:8" x14ac:dyDescent="0.3">
      <c r="A7777" t="s">
        <v>157</v>
      </c>
      <c r="B7777" t="s">
        <v>282</v>
      </c>
      <c r="C7777">
        <v>2.71</v>
      </c>
      <c r="D7777">
        <v>2.83</v>
      </c>
      <c r="E7777">
        <v>2.69</v>
      </c>
      <c r="F7777">
        <v>2.81</v>
      </c>
      <c r="G7777">
        <v>50122060</v>
      </c>
      <c r="H7777">
        <v>2.7766999999999999</v>
      </c>
    </row>
    <row r="7778" spans="1:8" x14ac:dyDescent="0.3">
      <c r="A7778" t="s">
        <v>157</v>
      </c>
      <c r="B7778" t="s">
        <v>717</v>
      </c>
      <c r="C7778">
        <v>2.79</v>
      </c>
      <c r="D7778">
        <v>2.79</v>
      </c>
      <c r="E7778">
        <v>2.68</v>
      </c>
      <c r="F7778">
        <v>2.72</v>
      </c>
      <c r="G7778">
        <v>153671600</v>
      </c>
      <c r="H7778">
        <v>2.73</v>
      </c>
    </row>
    <row r="7779" spans="1:8" x14ac:dyDescent="0.3">
      <c r="A7779" t="s">
        <v>157</v>
      </c>
      <c r="B7779" t="s">
        <v>285</v>
      </c>
      <c r="C7779">
        <v>2.72</v>
      </c>
      <c r="D7779">
        <v>2.72</v>
      </c>
      <c r="E7779">
        <v>2.65</v>
      </c>
      <c r="F7779">
        <v>2.65</v>
      </c>
      <c r="G7779">
        <v>115580900</v>
      </c>
      <c r="H7779">
        <v>2.6732999999999998</v>
      </c>
    </row>
    <row r="7780" spans="1:8" x14ac:dyDescent="0.3">
      <c r="A7780" t="s">
        <v>157</v>
      </c>
      <c r="B7780" t="s">
        <v>718</v>
      </c>
      <c r="C7780">
        <v>2.68</v>
      </c>
      <c r="D7780">
        <v>2.71</v>
      </c>
      <c r="E7780">
        <v>2.66</v>
      </c>
      <c r="F7780">
        <v>2.66</v>
      </c>
      <c r="G7780">
        <v>112676700</v>
      </c>
      <c r="H7780">
        <v>2.6766999999999999</v>
      </c>
    </row>
    <row r="7781" spans="1:8" x14ac:dyDescent="0.3">
      <c r="A7781" t="s">
        <v>157</v>
      </c>
      <c r="B7781" t="s">
        <v>291</v>
      </c>
      <c r="C7781">
        <v>2.67</v>
      </c>
      <c r="D7781">
        <v>2.76</v>
      </c>
      <c r="E7781">
        <v>2.62</v>
      </c>
      <c r="F7781">
        <v>2.73</v>
      </c>
      <c r="G7781">
        <v>114068500</v>
      </c>
      <c r="H7781">
        <v>2.7033</v>
      </c>
    </row>
    <row r="7782" spans="1:8" x14ac:dyDescent="0.3">
      <c r="A7782" t="s">
        <v>157</v>
      </c>
      <c r="B7782" t="s">
        <v>295</v>
      </c>
      <c r="C7782">
        <v>2.72</v>
      </c>
      <c r="D7782">
        <v>2.75</v>
      </c>
      <c r="E7782">
        <v>2.61</v>
      </c>
      <c r="F7782">
        <v>2.61</v>
      </c>
      <c r="G7782">
        <v>126119900</v>
      </c>
      <c r="H7782">
        <v>2.6566999999999998</v>
      </c>
    </row>
    <row r="7783" spans="1:8" x14ac:dyDescent="0.3">
      <c r="A7783" t="s">
        <v>157</v>
      </c>
      <c r="B7783" t="s">
        <v>298</v>
      </c>
      <c r="C7783">
        <v>2.61</v>
      </c>
      <c r="D7783">
        <v>2.62</v>
      </c>
      <c r="E7783">
        <v>2.54</v>
      </c>
      <c r="F7783">
        <v>2.56</v>
      </c>
      <c r="G7783">
        <v>99560070</v>
      </c>
      <c r="H7783">
        <v>2.5733000000000001</v>
      </c>
    </row>
    <row r="7784" spans="1:8" x14ac:dyDescent="0.3">
      <c r="A7784" t="s">
        <v>157</v>
      </c>
      <c r="B7784" t="s">
        <v>719</v>
      </c>
      <c r="C7784">
        <v>2.58</v>
      </c>
      <c r="D7784">
        <v>2.61</v>
      </c>
      <c r="E7784">
        <v>2.56</v>
      </c>
      <c r="F7784">
        <v>2.59</v>
      </c>
      <c r="G7784">
        <v>49016060</v>
      </c>
      <c r="H7784">
        <v>2.5867</v>
      </c>
    </row>
    <row r="7785" spans="1:8" x14ac:dyDescent="0.3">
      <c r="A7785" t="s">
        <v>157</v>
      </c>
      <c r="B7785" t="s">
        <v>720</v>
      </c>
      <c r="C7785">
        <v>2.62</v>
      </c>
      <c r="D7785">
        <v>2.67</v>
      </c>
      <c r="E7785">
        <v>2.61</v>
      </c>
      <c r="F7785">
        <v>2.64</v>
      </c>
      <c r="G7785">
        <v>65651870</v>
      </c>
      <c r="H7785">
        <v>2.64</v>
      </c>
    </row>
    <row r="7786" spans="1:8" x14ac:dyDescent="0.3">
      <c r="A7786" t="s">
        <v>157</v>
      </c>
      <c r="B7786" t="s">
        <v>721</v>
      </c>
      <c r="C7786">
        <v>2.61</v>
      </c>
      <c r="D7786">
        <v>2.68</v>
      </c>
      <c r="E7786">
        <v>2.61</v>
      </c>
      <c r="F7786">
        <v>2.68</v>
      </c>
      <c r="G7786">
        <v>69043560</v>
      </c>
      <c r="H7786">
        <v>2.6566999999999998</v>
      </c>
    </row>
    <row r="7787" spans="1:8" x14ac:dyDescent="0.3">
      <c r="A7787" t="s">
        <v>157</v>
      </c>
      <c r="B7787" t="s">
        <v>96</v>
      </c>
      <c r="C7787">
        <v>2.68</v>
      </c>
      <c r="D7787">
        <v>2.73</v>
      </c>
      <c r="E7787">
        <v>2.67</v>
      </c>
      <c r="F7787">
        <v>2.68</v>
      </c>
      <c r="G7787">
        <v>79100860</v>
      </c>
      <c r="H7787">
        <v>2.6932999999999998</v>
      </c>
    </row>
    <row r="7788" spans="1:8" x14ac:dyDescent="0.3">
      <c r="A7788" t="s">
        <v>157</v>
      </c>
      <c r="B7788" t="s">
        <v>722</v>
      </c>
      <c r="C7788">
        <v>2.79</v>
      </c>
      <c r="D7788">
        <v>2.82</v>
      </c>
      <c r="E7788">
        <v>2.74</v>
      </c>
      <c r="F7788">
        <v>2.74</v>
      </c>
      <c r="G7788">
        <v>79749500</v>
      </c>
      <c r="H7788">
        <v>2.7667000000000002</v>
      </c>
    </row>
    <row r="7789" spans="1:8" x14ac:dyDescent="0.3">
      <c r="A7789" t="s">
        <v>157</v>
      </c>
      <c r="B7789" t="s">
        <v>164</v>
      </c>
      <c r="C7789">
        <v>2.74</v>
      </c>
      <c r="D7789">
        <v>2.82</v>
      </c>
      <c r="E7789">
        <v>2.71</v>
      </c>
      <c r="F7789">
        <v>2.72</v>
      </c>
      <c r="G7789">
        <v>103972000</v>
      </c>
      <c r="H7789">
        <v>2.75</v>
      </c>
    </row>
    <row r="7790" spans="1:8" x14ac:dyDescent="0.3">
      <c r="A7790" t="s">
        <v>157</v>
      </c>
      <c r="B7790" t="s">
        <v>723</v>
      </c>
      <c r="C7790">
        <v>2.8</v>
      </c>
      <c r="D7790">
        <v>2.87</v>
      </c>
      <c r="E7790">
        <v>2.78</v>
      </c>
      <c r="F7790">
        <v>2.84</v>
      </c>
      <c r="G7790">
        <v>112463400</v>
      </c>
      <c r="H7790">
        <v>2.83</v>
      </c>
    </row>
    <row r="7791" spans="1:8" x14ac:dyDescent="0.3">
      <c r="A7791" t="s">
        <v>157</v>
      </c>
      <c r="B7791" t="s">
        <v>724</v>
      </c>
      <c r="C7791">
        <v>2.78</v>
      </c>
      <c r="D7791">
        <v>2.78</v>
      </c>
      <c r="E7791">
        <v>2.71</v>
      </c>
      <c r="F7791">
        <v>2.74</v>
      </c>
      <c r="G7791">
        <v>155644400</v>
      </c>
      <c r="H7791">
        <v>2.7433000000000001</v>
      </c>
    </row>
    <row r="7792" spans="1:8" x14ac:dyDescent="0.3">
      <c r="A7792" t="s">
        <v>157</v>
      </c>
      <c r="B7792" t="s">
        <v>725</v>
      </c>
      <c r="C7792">
        <v>2.74</v>
      </c>
      <c r="D7792">
        <v>2.76</v>
      </c>
      <c r="E7792">
        <v>2.73</v>
      </c>
      <c r="F7792">
        <v>2.76</v>
      </c>
      <c r="G7792">
        <v>63692980</v>
      </c>
      <c r="H7792">
        <v>2.75</v>
      </c>
    </row>
    <row r="7793" spans="1:8" x14ac:dyDescent="0.3">
      <c r="A7793" t="s">
        <v>157</v>
      </c>
      <c r="B7793" t="s">
        <v>242</v>
      </c>
      <c r="C7793">
        <v>3.03</v>
      </c>
      <c r="D7793">
        <v>3.03</v>
      </c>
      <c r="E7793">
        <v>2.95</v>
      </c>
      <c r="F7793">
        <v>3.03</v>
      </c>
      <c r="G7793">
        <v>229483600</v>
      </c>
      <c r="H7793">
        <v>3.0032999999999999</v>
      </c>
    </row>
    <row r="7794" spans="1:8" x14ac:dyDescent="0.3">
      <c r="A7794" t="s">
        <v>157</v>
      </c>
      <c r="B7794" t="s">
        <v>726</v>
      </c>
      <c r="C7794">
        <v>3.1</v>
      </c>
      <c r="D7794">
        <v>3.13</v>
      </c>
      <c r="E7794">
        <v>2.97</v>
      </c>
      <c r="F7794">
        <v>3.08</v>
      </c>
      <c r="G7794">
        <v>346860300</v>
      </c>
      <c r="H7794">
        <v>3.06</v>
      </c>
    </row>
    <row r="7795" spans="1:8" x14ac:dyDescent="0.3">
      <c r="A7795" t="s">
        <v>157</v>
      </c>
      <c r="B7795" t="s">
        <v>727</v>
      </c>
      <c r="C7795">
        <v>3.08</v>
      </c>
      <c r="D7795">
        <v>3.17</v>
      </c>
      <c r="E7795">
        <v>3.07</v>
      </c>
      <c r="F7795">
        <v>3.16</v>
      </c>
      <c r="G7795">
        <v>148707200</v>
      </c>
      <c r="H7795">
        <v>3.1333000000000002</v>
      </c>
    </row>
    <row r="7796" spans="1:8" x14ac:dyDescent="0.3">
      <c r="A7796" t="s">
        <v>157</v>
      </c>
      <c r="B7796" t="s">
        <v>728</v>
      </c>
      <c r="C7796">
        <v>3.19</v>
      </c>
      <c r="D7796">
        <v>3.2</v>
      </c>
      <c r="E7796">
        <v>3.08</v>
      </c>
      <c r="F7796">
        <v>3.11</v>
      </c>
      <c r="G7796">
        <v>135490100</v>
      </c>
      <c r="H7796">
        <v>3.13</v>
      </c>
    </row>
    <row r="7797" spans="1:8" x14ac:dyDescent="0.3">
      <c r="A7797" t="s">
        <v>157</v>
      </c>
      <c r="B7797" t="s">
        <v>729</v>
      </c>
      <c r="C7797">
        <v>3.12</v>
      </c>
      <c r="D7797">
        <v>3.23</v>
      </c>
      <c r="E7797">
        <v>3.11</v>
      </c>
      <c r="F7797">
        <v>3.21</v>
      </c>
      <c r="G7797">
        <v>219624200</v>
      </c>
      <c r="H7797">
        <v>3.1833</v>
      </c>
    </row>
    <row r="7798" spans="1:8" x14ac:dyDescent="0.3">
      <c r="A7798" t="s">
        <v>157</v>
      </c>
      <c r="B7798" t="s">
        <v>730</v>
      </c>
      <c r="C7798">
        <v>2.9</v>
      </c>
      <c r="D7798">
        <v>2.95</v>
      </c>
      <c r="E7798">
        <v>2.89</v>
      </c>
      <c r="F7798">
        <v>2.89</v>
      </c>
      <c r="G7798">
        <v>325543500</v>
      </c>
      <c r="H7798">
        <v>2.91</v>
      </c>
    </row>
    <row r="7799" spans="1:8" x14ac:dyDescent="0.3">
      <c r="A7799" t="s">
        <v>157</v>
      </c>
      <c r="B7799" t="s">
        <v>731</v>
      </c>
      <c r="C7799">
        <v>2.83</v>
      </c>
      <c r="D7799">
        <v>2.91</v>
      </c>
      <c r="E7799">
        <v>2.83</v>
      </c>
      <c r="F7799">
        <v>2.86</v>
      </c>
      <c r="G7799">
        <v>148897900</v>
      </c>
      <c r="H7799">
        <v>2.8666999999999998</v>
      </c>
    </row>
    <row r="7800" spans="1:8" x14ac:dyDescent="0.3">
      <c r="A7800" t="s">
        <v>157</v>
      </c>
      <c r="B7800" t="s">
        <v>732</v>
      </c>
      <c r="C7800">
        <v>2.84</v>
      </c>
      <c r="D7800">
        <v>2.85</v>
      </c>
      <c r="E7800">
        <v>2.76</v>
      </c>
      <c r="F7800">
        <v>2.76</v>
      </c>
      <c r="G7800">
        <v>128160500</v>
      </c>
      <c r="H7800">
        <v>2.79</v>
      </c>
    </row>
    <row r="7801" spans="1:8" x14ac:dyDescent="0.3">
      <c r="A7801" t="s">
        <v>157</v>
      </c>
      <c r="B7801" t="s">
        <v>733</v>
      </c>
      <c r="C7801">
        <v>2.78</v>
      </c>
      <c r="D7801">
        <v>2.86</v>
      </c>
      <c r="E7801">
        <v>2.78</v>
      </c>
      <c r="F7801">
        <v>2.81</v>
      </c>
      <c r="G7801">
        <v>155119100</v>
      </c>
      <c r="H7801">
        <v>2.8167</v>
      </c>
    </row>
    <row r="7802" spans="1:8" x14ac:dyDescent="0.3">
      <c r="A7802" t="s">
        <v>157</v>
      </c>
      <c r="B7802" t="s">
        <v>734</v>
      </c>
      <c r="C7802">
        <v>2.72</v>
      </c>
      <c r="D7802">
        <v>2.91</v>
      </c>
      <c r="E7802">
        <v>2.71</v>
      </c>
      <c r="F7802">
        <v>2.79</v>
      </c>
      <c r="G7802">
        <v>314555800</v>
      </c>
      <c r="H7802">
        <v>2.8033000000000001</v>
      </c>
    </row>
    <row r="7803" spans="1:8" x14ac:dyDescent="0.3">
      <c r="A7803" t="s">
        <v>157</v>
      </c>
      <c r="B7803" t="s">
        <v>735</v>
      </c>
      <c r="C7803">
        <v>2.89</v>
      </c>
      <c r="D7803">
        <v>3.06</v>
      </c>
      <c r="E7803">
        <v>2.83</v>
      </c>
      <c r="F7803">
        <v>3.06</v>
      </c>
      <c r="G7803">
        <v>373542035</v>
      </c>
      <c r="H7803">
        <v>2.9832999999999998</v>
      </c>
    </row>
    <row r="7804" spans="1:8" x14ac:dyDescent="0.3">
      <c r="A7804" t="s">
        <v>147</v>
      </c>
      <c r="B7804" t="s">
        <v>696</v>
      </c>
      <c r="C7804">
        <v>9.01</v>
      </c>
      <c r="D7804">
        <v>9.06</v>
      </c>
      <c r="E7804">
        <v>8.86</v>
      </c>
      <c r="F7804">
        <v>8.9600000000000009</v>
      </c>
      <c r="G7804">
        <v>1096151</v>
      </c>
      <c r="H7804">
        <v>8.9600000000000009</v>
      </c>
    </row>
    <row r="7805" spans="1:8" x14ac:dyDescent="0.3">
      <c r="A7805" t="s">
        <v>147</v>
      </c>
      <c r="B7805" t="s">
        <v>697</v>
      </c>
      <c r="C7805">
        <v>9.0399999999999991</v>
      </c>
      <c r="D7805">
        <v>9.0399999999999991</v>
      </c>
      <c r="E7805">
        <v>8.86</v>
      </c>
      <c r="F7805">
        <v>8.9</v>
      </c>
      <c r="G7805">
        <v>510824</v>
      </c>
      <c r="H7805">
        <v>8.9332999999999991</v>
      </c>
    </row>
    <row r="7806" spans="1:8" x14ac:dyDescent="0.3">
      <c r="A7806" t="s">
        <v>147</v>
      </c>
      <c r="B7806" t="s">
        <v>698</v>
      </c>
      <c r="C7806">
        <v>9</v>
      </c>
      <c r="D7806">
        <v>9.09</v>
      </c>
      <c r="E7806">
        <v>8.8800000000000008</v>
      </c>
      <c r="F7806">
        <v>8.9600000000000009</v>
      </c>
      <c r="G7806">
        <v>750668</v>
      </c>
      <c r="H7806">
        <v>8.9766999999999992</v>
      </c>
    </row>
    <row r="7807" spans="1:8" x14ac:dyDescent="0.3">
      <c r="A7807" t="s">
        <v>147</v>
      </c>
      <c r="B7807" t="s">
        <v>699</v>
      </c>
      <c r="C7807">
        <v>8.9600000000000009</v>
      </c>
      <c r="D7807">
        <v>8.9600000000000009</v>
      </c>
      <c r="E7807">
        <v>8.82</v>
      </c>
      <c r="F7807">
        <v>8.82</v>
      </c>
      <c r="G7807">
        <v>1069739</v>
      </c>
      <c r="H7807">
        <v>8.8666999999999998</v>
      </c>
    </row>
    <row r="7808" spans="1:8" x14ac:dyDescent="0.3">
      <c r="A7808" t="s">
        <v>147</v>
      </c>
      <c r="B7808" t="s">
        <v>700</v>
      </c>
      <c r="C7808">
        <v>8.83</v>
      </c>
      <c r="D7808">
        <v>8.99</v>
      </c>
      <c r="E7808">
        <v>8.7100000000000009</v>
      </c>
      <c r="F7808">
        <v>8.81</v>
      </c>
      <c r="G7808">
        <v>629095</v>
      </c>
      <c r="H7808">
        <v>8.8367000000000004</v>
      </c>
    </row>
    <row r="7809" spans="1:8" x14ac:dyDescent="0.3">
      <c r="A7809" t="s">
        <v>147</v>
      </c>
      <c r="B7809" t="s">
        <v>77</v>
      </c>
      <c r="C7809">
        <v>8.81</v>
      </c>
      <c r="D7809">
        <v>9.33</v>
      </c>
      <c r="E7809">
        <v>8.7200000000000006</v>
      </c>
      <c r="F7809">
        <v>9.2100000000000009</v>
      </c>
      <c r="G7809">
        <v>1847085</v>
      </c>
      <c r="H7809">
        <v>9.0867000000000004</v>
      </c>
    </row>
    <row r="7810" spans="1:8" x14ac:dyDescent="0.3">
      <c r="A7810" t="s">
        <v>147</v>
      </c>
      <c r="B7810" t="s">
        <v>701</v>
      </c>
      <c r="C7810">
        <v>9.24</v>
      </c>
      <c r="D7810">
        <v>9.4499999999999993</v>
      </c>
      <c r="E7810">
        <v>9.01</v>
      </c>
      <c r="F7810">
        <v>9.1</v>
      </c>
      <c r="G7810">
        <v>1096651</v>
      </c>
      <c r="H7810">
        <v>9.1867000000000001</v>
      </c>
    </row>
    <row r="7811" spans="1:8" x14ac:dyDescent="0.3">
      <c r="A7811" t="s">
        <v>147</v>
      </c>
      <c r="B7811" t="s">
        <v>702</v>
      </c>
      <c r="C7811">
        <v>9.1</v>
      </c>
      <c r="D7811">
        <v>9.25</v>
      </c>
      <c r="E7811">
        <v>8.99</v>
      </c>
      <c r="F7811">
        <v>9.08</v>
      </c>
      <c r="G7811">
        <v>539759</v>
      </c>
      <c r="H7811">
        <v>9.1067</v>
      </c>
    </row>
    <row r="7812" spans="1:8" x14ac:dyDescent="0.3">
      <c r="A7812" t="s">
        <v>147</v>
      </c>
      <c r="B7812" t="s">
        <v>139</v>
      </c>
      <c r="C7812">
        <v>9.08</v>
      </c>
      <c r="D7812">
        <v>9.14</v>
      </c>
      <c r="E7812">
        <v>8.9600000000000009</v>
      </c>
      <c r="F7812">
        <v>9.07</v>
      </c>
      <c r="G7812">
        <v>701631</v>
      </c>
      <c r="H7812">
        <v>9.0566999999999993</v>
      </c>
    </row>
    <row r="7813" spans="1:8" x14ac:dyDescent="0.3">
      <c r="A7813" t="s">
        <v>147</v>
      </c>
      <c r="B7813" t="s">
        <v>156</v>
      </c>
      <c r="C7813">
        <v>8.86</v>
      </c>
      <c r="D7813">
        <v>9.07</v>
      </c>
      <c r="E7813">
        <v>8.86</v>
      </c>
      <c r="F7813">
        <v>8.9499999999999993</v>
      </c>
      <c r="G7813">
        <v>636552</v>
      </c>
      <c r="H7813">
        <v>8.9600000000000009</v>
      </c>
    </row>
    <row r="7814" spans="1:8" x14ac:dyDescent="0.3">
      <c r="A7814" t="s">
        <v>147</v>
      </c>
      <c r="B7814" t="s">
        <v>703</v>
      </c>
      <c r="C7814">
        <v>8.9600000000000009</v>
      </c>
      <c r="D7814">
        <v>9.25</v>
      </c>
      <c r="E7814">
        <v>8.94</v>
      </c>
      <c r="F7814">
        <v>9.18</v>
      </c>
      <c r="G7814">
        <v>972851</v>
      </c>
      <c r="H7814">
        <v>9.1233000000000004</v>
      </c>
    </row>
    <row r="7815" spans="1:8" x14ac:dyDescent="0.3">
      <c r="A7815" t="s">
        <v>147</v>
      </c>
      <c r="B7815" t="s">
        <v>223</v>
      </c>
      <c r="C7815">
        <v>9.18</v>
      </c>
      <c r="D7815">
        <v>9.9600000000000009</v>
      </c>
      <c r="E7815">
        <v>9.08</v>
      </c>
      <c r="F7815">
        <v>9.6999999999999993</v>
      </c>
      <c r="G7815">
        <v>1976233</v>
      </c>
      <c r="H7815">
        <v>9.58</v>
      </c>
    </row>
    <row r="7816" spans="1:8" x14ac:dyDescent="0.3">
      <c r="A7816" t="s">
        <v>147</v>
      </c>
      <c r="B7816" t="s">
        <v>228</v>
      </c>
      <c r="C7816">
        <v>9.1199999999999992</v>
      </c>
      <c r="D7816">
        <v>9.82</v>
      </c>
      <c r="E7816">
        <v>9.01</v>
      </c>
      <c r="F7816">
        <v>9.6999999999999993</v>
      </c>
      <c r="G7816">
        <v>1541057</v>
      </c>
      <c r="H7816">
        <v>9.51</v>
      </c>
    </row>
    <row r="7817" spans="1:8" x14ac:dyDescent="0.3">
      <c r="A7817" t="s">
        <v>147</v>
      </c>
      <c r="B7817" t="s">
        <v>704</v>
      </c>
      <c r="C7817">
        <v>9.5</v>
      </c>
      <c r="D7817">
        <v>10.16</v>
      </c>
      <c r="E7817">
        <v>9.5</v>
      </c>
      <c r="F7817">
        <v>10.09</v>
      </c>
      <c r="G7817">
        <v>1619442</v>
      </c>
      <c r="H7817">
        <v>9.9167000000000005</v>
      </c>
    </row>
    <row r="7818" spans="1:8" x14ac:dyDescent="0.3">
      <c r="A7818" t="s">
        <v>147</v>
      </c>
      <c r="B7818" t="s">
        <v>705</v>
      </c>
      <c r="C7818">
        <v>9.99</v>
      </c>
      <c r="D7818">
        <v>11.09</v>
      </c>
      <c r="E7818">
        <v>9.6199999999999992</v>
      </c>
      <c r="F7818">
        <v>11.07</v>
      </c>
      <c r="G7818">
        <v>4400921</v>
      </c>
      <c r="H7818">
        <v>10.593299999999999</v>
      </c>
    </row>
    <row r="7819" spans="1:8" x14ac:dyDescent="0.3">
      <c r="A7819" t="s">
        <v>147</v>
      </c>
      <c r="B7819" t="s">
        <v>706</v>
      </c>
      <c r="C7819">
        <v>11.07</v>
      </c>
      <c r="D7819">
        <v>12.17</v>
      </c>
      <c r="E7819">
        <v>11.07</v>
      </c>
      <c r="F7819">
        <v>12.17</v>
      </c>
      <c r="G7819">
        <v>5632441</v>
      </c>
      <c r="H7819">
        <v>11.8033</v>
      </c>
    </row>
    <row r="7820" spans="1:8" x14ac:dyDescent="0.3">
      <c r="A7820" t="s">
        <v>147</v>
      </c>
      <c r="B7820" t="s">
        <v>265</v>
      </c>
      <c r="C7820">
        <v>12.01</v>
      </c>
      <c r="D7820">
        <v>12.62</v>
      </c>
      <c r="E7820">
        <v>11.42</v>
      </c>
      <c r="F7820">
        <v>12</v>
      </c>
      <c r="G7820">
        <v>3535203</v>
      </c>
      <c r="H7820">
        <v>12.013299999999999</v>
      </c>
    </row>
    <row r="7821" spans="1:8" x14ac:dyDescent="0.3">
      <c r="A7821" t="s">
        <v>147</v>
      </c>
      <c r="B7821" t="s">
        <v>707</v>
      </c>
      <c r="C7821">
        <v>12</v>
      </c>
      <c r="D7821">
        <v>12</v>
      </c>
      <c r="E7821">
        <v>11.01</v>
      </c>
      <c r="F7821">
        <v>11.09</v>
      </c>
      <c r="G7821">
        <v>3857829</v>
      </c>
      <c r="H7821">
        <v>11.3667</v>
      </c>
    </row>
    <row r="7822" spans="1:8" x14ac:dyDescent="0.3">
      <c r="A7822" t="s">
        <v>147</v>
      </c>
      <c r="B7822" t="s">
        <v>271</v>
      </c>
      <c r="C7822">
        <v>11.09</v>
      </c>
      <c r="D7822">
        <v>11.09</v>
      </c>
      <c r="E7822">
        <v>10.130000000000001</v>
      </c>
      <c r="F7822">
        <v>10.43</v>
      </c>
      <c r="G7822">
        <v>2346853</v>
      </c>
      <c r="H7822">
        <v>10.55</v>
      </c>
    </row>
    <row r="7823" spans="1:8" x14ac:dyDescent="0.3">
      <c r="A7823" t="s">
        <v>147</v>
      </c>
      <c r="B7823" t="s">
        <v>708</v>
      </c>
      <c r="C7823">
        <v>10.47</v>
      </c>
      <c r="D7823">
        <v>10.62</v>
      </c>
      <c r="E7823">
        <v>10.08</v>
      </c>
      <c r="F7823">
        <v>10.51</v>
      </c>
      <c r="G7823">
        <v>1446874</v>
      </c>
      <c r="H7823">
        <v>10.4033</v>
      </c>
    </row>
    <row r="7824" spans="1:8" x14ac:dyDescent="0.3">
      <c r="A7824" t="s">
        <v>147</v>
      </c>
      <c r="B7824" t="s">
        <v>709</v>
      </c>
      <c r="C7824">
        <v>10.5</v>
      </c>
      <c r="D7824">
        <v>10.77</v>
      </c>
      <c r="E7824">
        <v>10.33</v>
      </c>
      <c r="F7824">
        <v>10.44</v>
      </c>
      <c r="G7824">
        <v>1542443</v>
      </c>
      <c r="H7824">
        <v>10.513299999999999</v>
      </c>
    </row>
    <row r="7825" spans="1:8" x14ac:dyDescent="0.3">
      <c r="A7825" t="s">
        <v>147</v>
      </c>
      <c r="B7825" t="s">
        <v>283</v>
      </c>
      <c r="C7825">
        <v>10.51</v>
      </c>
      <c r="D7825">
        <v>10.55</v>
      </c>
      <c r="E7825">
        <v>10.08</v>
      </c>
      <c r="F7825">
        <v>10.55</v>
      </c>
      <c r="G7825">
        <v>1060882</v>
      </c>
      <c r="H7825">
        <v>10.3933</v>
      </c>
    </row>
    <row r="7826" spans="1:8" x14ac:dyDescent="0.3">
      <c r="A7826" t="s">
        <v>147</v>
      </c>
      <c r="B7826" t="s">
        <v>290</v>
      </c>
      <c r="C7826">
        <v>10.49</v>
      </c>
      <c r="D7826">
        <v>10.69</v>
      </c>
      <c r="E7826">
        <v>10.01</v>
      </c>
      <c r="F7826">
        <v>10.029999999999999</v>
      </c>
      <c r="G7826">
        <v>879628</v>
      </c>
      <c r="H7826">
        <v>10.2433</v>
      </c>
    </row>
    <row r="7827" spans="1:8" x14ac:dyDescent="0.3">
      <c r="A7827" t="s">
        <v>147</v>
      </c>
      <c r="B7827" t="s">
        <v>710</v>
      </c>
      <c r="C7827">
        <v>10.19</v>
      </c>
      <c r="D7827">
        <v>10.43</v>
      </c>
      <c r="E7827">
        <v>9.75</v>
      </c>
      <c r="F7827">
        <v>10.19</v>
      </c>
      <c r="G7827">
        <v>743645</v>
      </c>
      <c r="H7827">
        <v>10.1233</v>
      </c>
    </row>
    <row r="7828" spans="1:8" x14ac:dyDescent="0.3">
      <c r="A7828" t="s">
        <v>147</v>
      </c>
      <c r="B7828" t="s">
        <v>512</v>
      </c>
      <c r="C7828">
        <v>10.199999999999999</v>
      </c>
      <c r="D7828">
        <v>10.89</v>
      </c>
      <c r="E7828">
        <v>9.83</v>
      </c>
      <c r="F7828">
        <v>10.55</v>
      </c>
      <c r="G7828">
        <v>1342182</v>
      </c>
      <c r="H7828">
        <v>10.423299999999999</v>
      </c>
    </row>
    <row r="7829" spans="1:8" x14ac:dyDescent="0.3">
      <c r="A7829" t="s">
        <v>147</v>
      </c>
      <c r="B7829" t="s">
        <v>91</v>
      </c>
      <c r="C7829">
        <v>9.7100000000000009</v>
      </c>
      <c r="D7829">
        <v>10.36</v>
      </c>
      <c r="E7829">
        <v>9.6999999999999993</v>
      </c>
      <c r="F7829">
        <v>10.29</v>
      </c>
      <c r="G7829">
        <v>1360367</v>
      </c>
      <c r="H7829">
        <v>10.1167</v>
      </c>
    </row>
    <row r="7830" spans="1:8" x14ac:dyDescent="0.3">
      <c r="A7830" t="s">
        <v>147</v>
      </c>
      <c r="B7830" t="s">
        <v>93</v>
      </c>
      <c r="C7830">
        <v>10.01</v>
      </c>
      <c r="D7830">
        <v>10.64</v>
      </c>
      <c r="E7830">
        <v>10</v>
      </c>
      <c r="F7830">
        <v>10.11</v>
      </c>
      <c r="G7830">
        <v>719296</v>
      </c>
      <c r="H7830">
        <v>10.25</v>
      </c>
    </row>
    <row r="7831" spans="1:8" x14ac:dyDescent="0.3">
      <c r="A7831" t="s">
        <v>147</v>
      </c>
      <c r="B7831" t="s">
        <v>711</v>
      </c>
      <c r="C7831">
        <v>10.1</v>
      </c>
      <c r="D7831">
        <v>10.34</v>
      </c>
      <c r="E7831">
        <v>10.050000000000001</v>
      </c>
      <c r="F7831">
        <v>10.050000000000001</v>
      </c>
      <c r="G7831">
        <v>551345</v>
      </c>
      <c r="H7831">
        <v>10.146699999999999</v>
      </c>
    </row>
    <row r="7832" spans="1:8" x14ac:dyDescent="0.3">
      <c r="A7832" t="s">
        <v>147</v>
      </c>
      <c r="B7832" t="s">
        <v>712</v>
      </c>
      <c r="C7832">
        <v>10</v>
      </c>
      <c r="D7832">
        <v>10.34</v>
      </c>
      <c r="E7832">
        <v>10</v>
      </c>
      <c r="F7832">
        <v>10.16</v>
      </c>
      <c r="G7832">
        <v>433589</v>
      </c>
      <c r="H7832">
        <v>10.166700000000001</v>
      </c>
    </row>
    <row r="7833" spans="1:8" x14ac:dyDescent="0.3">
      <c r="A7833" t="s">
        <v>147</v>
      </c>
      <c r="B7833" t="s">
        <v>162</v>
      </c>
      <c r="C7833">
        <v>10.24</v>
      </c>
      <c r="D7833">
        <v>10.3</v>
      </c>
      <c r="E7833">
        <v>9.9</v>
      </c>
      <c r="F7833">
        <v>10</v>
      </c>
      <c r="G7833">
        <v>666472</v>
      </c>
      <c r="H7833">
        <v>10.066700000000001</v>
      </c>
    </row>
    <row r="7834" spans="1:8" x14ac:dyDescent="0.3">
      <c r="A7834" t="s">
        <v>147</v>
      </c>
      <c r="B7834" t="s">
        <v>220</v>
      </c>
      <c r="C7834">
        <v>9.81</v>
      </c>
      <c r="D7834">
        <v>9.99</v>
      </c>
      <c r="E7834">
        <v>9.6300000000000008</v>
      </c>
      <c r="F7834">
        <v>9.84</v>
      </c>
      <c r="G7834">
        <v>644912</v>
      </c>
      <c r="H7834">
        <v>9.82</v>
      </c>
    </row>
    <row r="7835" spans="1:8" x14ac:dyDescent="0.3">
      <c r="A7835" t="s">
        <v>147</v>
      </c>
      <c r="B7835" t="s">
        <v>713</v>
      </c>
      <c r="C7835">
        <v>10.01</v>
      </c>
      <c r="D7835">
        <v>10.24</v>
      </c>
      <c r="E7835">
        <v>9.85</v>
      </c>
      <c r="F7835">
        <v>10.23</v>
      </c>
      <c r="G7835">
        <v>513498</v>
      </c>
      <c r="H7835">
        <v>10.1067</v>
      </c>
    </row>
    <row r="7836" spans="1:8" x14ac:dyDescent="0.3">
      <c r="A7836" t="s">
        <v>147</v>
      </c>
      <c r="B7836" t="s">
        <v>714</v>
      </c>
      <c r="C7836">
        <v>10.23</v>
      </c>
      <c r="D7836">
        <v>10.52</v>
      </c>
      <c r="E7836">
        <v>10</v>
      </c>
      <c r="F7836">
        <v>10.52</v>
      </c>
      <c r="G7836">
        <v>646071</v>
      </c>
      <c r="H7836">
        <v>10.3467</v>
      </c>
    </row>
    <row r="7837" spans="1:8" x14ac:dyDescent="0.3">
      <c r="A7837" t="s">
        <v>147</v>
      </c>
      <c r="B7837" t="s">
        <v>715</v>
      </c>
      <c r="C7837">
        <v>10.52</v>
      </c>
      <c r="D7837">
        <v>11.3</v>
      </c>
      <c r="E7837">
        <v>10.220000000000001</v>
      </c>
      <c r="F7837">
        <v>11.14</v>
      </c>
      <c r="G7837">
        <v>946026</v>
      </c>
      <c r="H7837">
        <v>10.886699999999999</v>
      </c>
    </row>
    <row r="7838" spans="1:8" x14ac:dyDescent="0.3">
      <c r="A7838" t="s">
        <v>147</v>
      </c>
      <c r="B7838" t="s">
        <v>235</v>
      </c>
      <c r="C7838">
        <v>11.05</v>
      </c>
      <c r="D7838">
        <v>11.45</v>
      </c>
      <c r="E7838">
        <v>10.74</v>
      </c>
      <c r="F7838">
        <v>11.28</v>
      </c>
      <c r="G7838">
        <v>759890</v>
      </c>
      <c r="H7838">
        <v>11.156700000000001</v>
      </c>
    </row>
    <row r="7839" spans="1:8" x14ac:dyDescent="0.3">
      <c r="A7839" t="s">
        <v>147</v>
      </c>
      <c r="B7839" t="s">
        <v>259</v>
      </c>
      <c r="C7839">
        <v>11.1</v>
      </c>
      <c r="D7839">
        <v>11.75</v>
      </c>
      <c r="E7839">
        <v>11</v>
      </c>
      <c r="F7839">
        <v>11</v>
      </c>
      <c r="G7839">
        <v>951037</v>
      </c>
      <c r="H7839">
        <v>11.25</v>
      </c>
    </row>
    <row r="7840" spans="1:8" x14ac:dyDescent="0.3">
      <c r="A7840" t="s">
        <v>147</v>
      </c>
      <c r="B7840" t="s">
        <v>716</v>
      </c>
      <c r="C7840">
        <v>11.19</v>
      </c>
      <c r="D7840">
        <v>11.22</v>
      </c>
      <c r="E7840">
        <v>10.7</v>
      </c>
      <c r="F7840">
        <v>10.89</v>
      </c>
      <c r="G7840">
        <v>659114</v>
      </c>
      <c r="H7840">
        <v>10.9367</v>
      </c>
    </row>
    <row r="7841" spans="1:8" x14ac:dyDescent="0.3">
      <c r="A7841" t="s">
        <v>147</v>
      </c>
      <c r="B7841" t="s">
        <v>269</v>
      </c>
      <c r="C7841">
        <v>10.61</v>
      </c>
      <c r="D7841">
        <v>10.89</v>
      </c>
      <c r="E7841">
        <v>10.119999999999999</v>
      </c>
      <c r="F7841">
        <v>10.8</v>
      </c>
      <c r="G7841">
        <v>662087</v>
      </c>
      <c r="H7841">
        <v>10.603300000000001</v>
      </c>
    </row>
    <row r="7842" spans="1:8" x14ac:dyDescent="0.3">
      <c r="A7842" t="s">
        <v>147</v>
      </c>
      <c r="B7842" t="s">
        <v>282</v>
      </c>
      <c r="C7842">
        <v>11.5</v>
      </c>
      <c r="D7842">
        <v>11.5</v>
      </c>
      <c r="E7842">
        <v>10.36</v>
      </c>
      <c r="F7842">
        <v>10.98</v>
      </c>
      <c r="G7842">
        <v>231916</v>
      </c>
      <c r="H7842">
        <v>10.9467</v>
      </c>
    </row>
    <row r="7843" spans="1:8" x14ac:dyDescent="0.3">
      <c r="A7843" t="s">
        <v>147</v>
      </c>
      <c r="B7843" t="s">
        <v>717</v>
      </c>
      <c r="C7843">
        <v>10.85</v>
      </c>
      <c r="D7843">
        <v>10.85</v>
      </c>
      <c r="E7843">
        <v>10.5</v>
      </c>
      <c r="F7843">
        <v>10.75</v>
      </c>
      <c r="G7843">
        <v>501060</v>
      </c>
      <c r="H7843">
        <v>10.7</v>
      </c>
    </row>
    <row r="7844" spans="1:8" x14ac:dyDescent="0.3">
      <c r="A7844" t="s">
        <v>147</v>
      </c>
      <c r="B7844" t="s">
        <v>285</v>
      </c>
      <c r="C7844">
        <v>10.75</v>
      </c>
      <c r="D7844">
        <v>10.75</v>
      </c>
      <c r="E7844">
        <v>10.220000000000001</v>
      </c>
      <c r="F7844">
        <v>10.24</v>
      </c>
      <c r="G7844">
        <v>593365</v>
      </c>
      <c r="H7844">
        <v>10.4033</v>
      </c>
    </row>
    <row r="7845" spans="1:8" x14ac:dyDescent="0.3">
      <c r="A7845" t="s">
        <v>147</v>
      </c>
      <c r="B7845" t="s">
        <v>718</v>
      </c>
      <c r="C7845">
        <v>10.31</v>
      </c>
      <c r="D7845">
        <v>10.73</v>
      </c>
      <c r="E7845">
        <v>10.18</v>
      </c>
      <c r="F7845">
        <v>10.49</v>
      </c>
      <c r="G7845">
        <v>583914</v>
      </c>
      <c r="H7845">
        <v>10.466699999999999</v>
      </c>
    </row>
    <row r="7846" spans="1:8" x14ac:dyDescent="0.3">
      <c r="A7846" t="s">
        <v>147</v>
      </c>
      <c r="B7846" t="s">
        <v>291</v>
      </c>
      <c r="C7846">
        <v>10.46</v>
      </c>
      <c r="D7846">
        <v>10.49</v>
      </c>
      <c r="E7846">
        <v>10.210000000000001</v>
      </c>
      <c r="F7846">
        <v>10.26</v>
      </c>
      <c r="G7846">
        <v>543815</v>
      </c>
      <c r="H7846">
        <v>10.32</v>
      </c>
    </row>
    <row r="7847" spans="1:8" x14ac:dyDescent="0.3">
      <c r="A7847" t="s">
        <v>147</v>
      </c>
      <c r="B7847" t="s">
        <v>295</v>
      </c>
      <c r="C7847">
        <v>10.45</v>
      </c>
      <c r="D7847">
        <v>10.5</v>
      </c>
      <c r="E7847">
        <v>10.09</v>
      </c>
      <c r="F7847">
        <v>10.5</v>
      </c>
      <c r="G7847">
        <v>556690</v>
      </c>
      <c r="H7847">
        <v>10.363300000000001</v>
      </c>
    </row>
    <row r="7848" spans="1:8" x14ac:dyDescent="0.3">
      <c r="A7848" t="s">
        <v>147</v>
      </c>
      <c r="B7848" t="s">
        <v>298</v>
      </c>
      <c r="C7848">
        <v>10.199999999999999</v>
      </c>
      <c r="D7848">
        <v>10.99</v>
      </c>
      <c r="E7848">
        <v>10.199999999999999</v>
      </c>
      <c r="F7848">
        <v>10.8</v>
      </c>
      <c r="G7848">
        <v>630760</v>
      </c>
      <c r="H7848">
        <v>10.6633</v>
      </c>
    </row>
    <row r="7849" spans="1:8" x14ac:dyDescent="0.3">
      <c r="A7849" t="s">
        <v>147</v>
      </c>
      <c r="B7849" t="s">
        <v>719</v>
      </c>
      <c r="C7849">
        <v>10.94</v>
      </c>
      <c r="D7849">
        <v>11.1</v>
      </c>
      <c r="E7849">
        <v>10.76</v>
      </c>
      <c r="F7849">
        <v>11.05</v>
      </c>
      <c r="G7849">
        <v>869391</v>
      </c>
      <c r="H7849">
        <v>10.97</v>
      </c>
    </row>
    <row r="7850" spans="1:8" x14ac:dyDescent="0.3">
      <c r="A7850" t="s">
        <v>147</v>
      </c>
      <c r="B7850" t="s">
        <v>720</v>
      </c>
      <c r="C7850">
        <v>11.21</v>
      </c>
      <c r="D7850">
        <v>11.21</v>
      </c>
      <c r="E7850">
        <v>10.84</v>
      </c>
      <c r="F7850">
        <v>11.14</v>
      </c>
      <c r="G7850">
        <v>657472</v>
      </c>
      <c r="H7850">
        <v>11.0633</v>
      </c>
    </row>
    <row r="7851" spans="1:8" x14ac:dyDescent="0.3">
      <c r="A7851" t="s">
        <v>147</v>
      </c>
      <c r="B7851" t="s">
        <v>721</v>
      </c>
      <c r="C7851">
        <v>11.1</v>
      </c>
      <c r="D7851">
        <v>11.1</v>
      </c>
      <c r="E7851">
        <v>10.75</v>
      </c>
      <c r="F7851">
        <v>10.86</v>
      </c>
      <c r="G7851">
        <v>333989</v>
      </c>
      <c r="H7851">
        <v>10.9033</v>
      </c>
    </row>
    <row r="7852" spans="1:8" x14ac:dyDescent="0.3">
      <c r="A7852" t="s">
        <v>147</v>
      </c>
      <c r="B7852" t="s">
        <v>96</v>
      </c>
      <c r="C7852">
        <v>10.75</v>
      </c>
      <c r="D7852">
        <v>10.99</v>
      </c>
      <c r="E7852">
        <v>10.67</v>
      </c>
      <c r="F7852">
        <v>10.9</v>
      </c>
      <c r="G7852">
        <v>333610</v>
      </c>
      <c r="H7852">
        <v>10.853300000000001</v>
      </c>
    </row>
    <row r="7853" spans="1:8" x14ac:dyDescent="0.3">
      <c r="A7853" t="s">
        <v>147</v>
      </c>
      <c r="B7853" t="s">
        <v>722</v>
      </c>
      <c r="C7853">
        <v>10.93</v>
      </c>
      <c r="D7853">
        <v>11.03</v>
      </c>
      <c r="E7853">
        <v>10.65</v>
      </c>
      <c r="F7853">
        <v>10.79</v>
      </c>
      <c r="G7853">
        <v>551304</v>
      </c>
      <c r="H7853">
        <v>10.8233</v>
      </c>
    </row>
    <row r="7854" spans="1:8" x14ac:dyDescent="0.3">
      <c r="A7854" t="s">
        <v>147</v>
      </c>
      <c r="B7854" t="s">
        <v>164</v>
      </c>
      <c r="C7854">
        <v>10.8</v>
      </c>
      <c r="D7854">
        <v>11.06</v>
      </c>
      <c r="E7854">
        <v>10.6</v>
      </c>
      <c r="F7854">
        <v>10.8</v>
      </c>
      <c r="G7854">
        <v>558859</v>
      </c>
      <c r="H7854">
        <v>10.82</v>
      </c>
    </row>
    <row r="7855" spans="1:8" x14ac:dyDescent="0.3">
      <c r="A7855" t="s">
        <v>147</v>
      </c>
      <c r="B7855" t="s">
        <v>723</v>
      </c>
      <c r="C7855">
        <v>11.07</v>
      </c>
      <c r="D7855">
        <v>11.3</v>
      </c>
      <c r="E7855">
        <v>10.85</v>
      </c>
      <c r="F7855">
        <v>11.29</v>
      </c>
      <c r="G7855">
        <v>1317669</v>
      </c>
      <c r="H7855">
        <v>11.146699999999999</v>
      </c>
    </row>
    <row r="7856" spans="1:8" x14ac:dyDescent="0.3">
      <c r="A7856" t="s">
        <v>147</v>
      </c>
      <c r="B7856" t="s">
        <v>724</v>
      </c>
      <c r="C7856">
        <v>11.29</v>
      </c>
      <c r="D7856">
        <v>11.55</v>
      </c>
      <c r="E7856">
        <v>10.86</v>
      </c>
      <c r="F7856">
        <v>11.3</v>
      </c>
      <c r="G7856">
        <v>920540</v>
      </c>
      <c r="H7856">
        <v>11.236700000000001</v>
      </c>
    </row>
    <row r="7857" spans="1:8" x14ac:dyDescent="0.3">
      <c r="A7857" t="s">
        <v>147</v>
      </c>
      <c r="B7857" t="s">
        <v>725</v>
      </c>
      <c r="C7857">
        <v>11.2</v>
      </c>
      <c r="D7857">
        <v>11.7</v>
      </c>
      <c r="E7857">
        <v>11.2</v>
      </c>
      <c r="F7857">
        <v>11.66</v>
      </c>
      <c r="G7857">
        <v>1347055</v>
      </c>
      <c r="H7857">
        <v>11.52</v>
      </c>
    </row>
    <row r="7858" spans="1:8" x14ac:dyDescent="0.3">
      <c r="A7858" t="s">
        <v>147</v>
      </c>
      <c r="B7858" t="s">
        <v>242</v>
      </c>
      <c r="C7858">
        <v>11.51</v>
      </c>
      <c r="D7858">
        <v>12.65</v>
      </c>
      <c r="E7858">
        <v>11.27</v>
      </c>
      <c r="F7858">
        <v>12.65</v>
      </c>
      <c r="G7858">
        <v>2488521</v>
      </c>
      <c r="H7858">
        <v>12.19</v>
      </c>
    </row>
    <row r="7859" spans="1:8" x14ac:dyDescent="0.3">
      <c r="A7859" t="s">
        <v>147</v>
      </c>
      <c r="B7859" t="s">
        <v>726</v>
      </c>
      <c r="C7859">
        <v>13.67</v>
      </c>
      <c r="D7859">
        <v>13.91</v>
      </c>
      <c r="E7859">
        <v>13.02</v>
      </c>
      <c r="F7859">
        <v>13.91</v>
      </c>
      <c r="G7859">
        <v>4342216</v>
      </c>
      <c r="H7859">
        <v>13.613300000000001</v>
      </c>
    </row>
    <row r="7860" spans="1:8" x14ac:dyDescent="0.3">
      <c r="A7860" t="s">
        <v>147</v>
      </c>
      <c r="B7860" t="s">
        <v>727</v>
      </c>
      <c r="C7860">
        <v>14.5</v>
      </c>
      <c r="D7860">
        <v>14.5</v>
      </c>
      <c r="E7860">
        <v>13.01</v>
      </c>
      <c r="F7860">
        <v>13.94</v>
      </c>
      <c r="G7860">
        <v>3363663</v>
      </c>
      <c r="H7860">
        <v>13.816700000000001</v>
      </c>
    </row>
    <row r="7861" spans="1:8" x14ac:dyDescent="0.3">
      <c r="A7861" t="s">
        <v>147</v>
      </c>
      <c r="B7861" t="s">
        <v>728</v>
      </c>
      <c r="C7861">
        <v>13.93</v>
      </c>
      <c r="D7861">
        <v>14.5</v>
      </c>
      <c r="E7861">
        <v>13.3</v>
      </c>
      <c r="F7861">
        <v>14.2</v>
      </c>
      <c r="G7861">
        <v>3065505</v>
      </c>
      <c r="H7861">
        <v>14</v>
      </c>
    </row>
    <row r="7862" spans="1:8" x14ac:dyDescent="0.3">
      <c r="A7862" t="s">
        <v>147</v>
      </c>
      <c r="B7862" t="s">
        <v>729</v>
      </c>
      <c r="C7862">
        <v>14.5</v>
      </c>
      <c r="D7862">
        <v>15.01</v>
      </c>
      <c r="E7862">
        <v>13.9</v>
      </c>
      <c r="F7862">
        <v>15.01</v>
      </c>
      <c r="G7862">
        <v>4626451</v>
      </c>
      <c r="H7862">
        <v>14.64</v>
      </c>
    </row>
    <row r="7863" spans="1:8" x14ac:dyDescent="0.3">
      <c r="A7863" t="s">
        <v>147</v>
      </c>
      <c r="B7863" t="s">
        <v>730</v>
      </c>
      <c r="C7863">
        <v>15.25</v>
      </c>
      <c r="D7863">
        <v>16.510000000000002</v>
      </c>
      <c r="E7863">
        <v>15.15</v>
      </c>
      <c r="F7863">
        <v>16</v>
      </c>
      <c r="G7863">
        <v>6266927</v>
      </c>
      <c r="H7863">
        <v>15.886699999999999</v>
      </c>
    </row>
    <row r="7864" spans="1:8" x14ac:dyDescent="0.3">
      <c r="A7864" t="s">
        <v>147</v>
      </c>
      <c r="B7864" t="s">
        <v>731</v>
      </c>
      <c r="C7864">
        <v>16</v>
      </c>
      <c r="D7864">
        <v>16.47</v>
      </c>
      <c r="E7864">
        <v>15.3</v>
      </c>
      <c r="F7864">
        <v>15.73</v>
      </c>
      <c r="G7864">
        <v>3929428</v>
      </c>
      <c r="H7864">
        <v>15.833299999999999</v>
      </c>
    </row>
    <row r="7865" spans="1:8" x14ac:dyDescent="0.3">
      <c r="A7865" t="s">
        <v>147</v>
      </c>
      <c r="B7865" t="s">
        <v>732</v>
      </c>
      <c r="C7865">
        <v>16.03</v>
      </c>
      <c r="D7865">
        <v>16.29</v>
      </c>
      <c r="E7865">
        <v>14.6</v>
      </c>
      <c r="F7865">
        <v>15.68</v>
      </c>
      <c r="G7865">
        <v>4048979</v>
      </c>
      <c r="H7865">
        <v>15.523300000000001</v>
      </c>
    </row>
    <row r="7866" spans="1:8" x14ac:dyDescent="0.3">
      <c r="A7866" t="s">
        <v>147</v>
      </c>
      <c r="B7866" t="s">
        <v>733</v>
      </c>
      <c r="C7866">
        <v>15.75</v>
      </c>
      <c r="D7866">
        <v>15.99</v>
      </c>
      <c r="E7866">
        <v>15</v>
      </c>
      <c r="F7866">
        <v>15.19</v>
      </c>
      <c r="G7866">
        <v>2983225</v>
      </c>
      <c r="H7866">
        <v>15.3933</v>
      </c>
    </row>
    <row r="7867" spans="1:8" x14ac:dyDescent="0.3">
      <c r="A7867" t="s">
        <v>147</v>
      </c>
      <c r="B7867" t="s">
        <v>734</v>
      </c>
      <c r="C7867">
        <v>15.19</v>
      </c>
      <c r="D7867">
        <v>15.77</v>
      </c>
      <c r="E7867">
        <v>14.68</v>
      </c>
      <c r="F7867">
        <v>14.96</v>
      </c>
      <c r="G7867">
        <v>2829598</v>
      </c>
      <c r="H7867">
        <v>15.136699999999999</v>
      </c>
    </row>
    <row r="7868" spans="1:8" x14ac:dyDescent="0.3">
      <c r="A7868" t="s">
        <v>147</v>
      </c>
      <c r="B7868" t="s">
        <v>735</v>
      </c>
      <c r="C7868">
        <v>15.14</v>
      </c>
      <c r="D7868">
        <v>15.3</v>
      </c>
      <c r="E7868">
        <v>13.94</v>
      </c>
      <c r="F7868">
        <v>13.99</v>
      </c>
      <c r="G7868">
        <v>2296859</v>
      </c>
      <c r="H7868">
        <v>14.41</v>
      </c>
    </row>
    <row r="7869" spans="1:8" x14ac:dyDescent="0.3">
      <c r="A7869" t="s">
        <v>578</v>
      </c>
      <c r="B7869" t="s">
        <v>696</v>
      </c>
      <c r="C7869">
        <v>3.07</v>
      </c>
      <c r="D7869">
        <v>3.15</v>
      </c>
      <c r="E7869">
        <v>3.02</v>
      </c>
      <c r="F7869">
        <v>3.14</v>
      </c>
      <c r="G7869">
        <v>49256330</v>
      </c>
      <c r="H7869">
        <v>3.1032999999999999</v>
      </c>
    </row>
    <row r="7870" spans="1:8" x14ac:dyDescent="0.3">
      <c r="A7870" t="s">
        <v>578</v>
      </c>
      <c r="B7870" t="s">
        <v>697</v>
      </c>
      <c r="C7870">
        <v>3.16</v>
      </c>
      <c r="D7870">
        <v>3.22</v>
      </c>
      <c r="E7870">
        <v>3.08</v>
      </c>
      <c r="F7870">
        <v>3.14</v>
      </c>
      <c r="G7870">
        <v>51402740</v>
      </c>
      <c r="H7870">
        <v>3.1467000000000001</v>
      </c>
    </row>
    <row r="7871" spans="1:8" x14ac:dyDescent="0.3">
      <c r="A7871" t="s">
        <v>578</v>
      </c>
      <c r="B7871" t="s">
        <v>698</v>
      </c>
      <c r="C7871">
        <v>3.14</v>
      </c>
      <c r="D7871">
        <v>3.31</v>
      </c>
      <c r="E7871">
        <v>3.13</v>
      </c>
      <c r="F7871">
        <v>3.19</v>
      </c>
      <c r="G7871">
        <v>48651740</v>
      </c>
      <c r="H7871">
        <v>3.21</v>
      </c>
    </row>
    <row r="7872" spans="1:8" x14ac:dyDescent="0.3">
      <c r="A7872" t="s">
        <v>578</v>
      </c>
      <c r="B7872" t="s">
        <v>699</v>
      </c>
      <c r="C7872">
        <v>3.21</v>
      </c>
      <c r="D7872">
        <v>3.25</v>
      </c>
      <c r="E7872">
        <v>3.16</v>
      </c>
      <c r="F7872">
        <v>3.23</v>
      </c>
      <c r="G7872">
        <v>56524000</v>
      </c>
      <c r="H7872">
        <v>3.2132999999999998</v>
      </c>
    </row>
    <row r="7873" spans="1:8" x14ac:dyDescent="0.3">
      <c r="A7873" t="s">
        <v>578</v>
      </c>
      <c r="B7873" t="s">
        <v>700</v>
      </c>
      <c r="C7873">
        <v>3.23</v>
      </c>
      <c r="D7873">
        <v>3.28</v>
      </c>
      <c r="E7873">
        <v>3.18</v>
      </c>
      <c r="F7873">
        <v>3.19</v>
      </c>
      <c r="G7873">
        <v>29279220</v>
      </c>
      <c r="H7873">
        <v>3.2166999999999999</v>
      </c>
    </row>
    <row r="7874" spans="1:8" x14ac:dyDescent="0.3">
      <c r="A7874" t="s">
        <v>578</v>
      </c>
      <c r="B7874" t="s">
        <v>77</v>
      </c>
      <c r="C7874">
        <v>3.17</v>
      </c>
      <c r="D7874">
        <v>3.34</v>
      </c>
      <c r="E7874">
        <v>3.11</v>
      </c>
      <c r="F7874">
        <v>3.28</v>
      </c>
      <c r="G7874">
        <v>65698880</v>
      </c>
      <c r="H7874">
        <v>3.2433000000000001</v>
      </c>
    </row>
    <row r="7875" spans="1:8" x14ac:dyDescent="0.3">
      <c r="A7875" t="s">
        <v>578</v>
      </c>
      <c r="B7875" t="s">
        <v>701</v>
      </c>
      <c r="C7875">
        <v>3.29</v>
      </c>
      <c r="D7875">
        <v>3.6</v>
      </c>
      <c r="E7875">
        <v>3.27</v>
      </c>
      <c r="F7875">
        <v>3.6</v>
      </c>
      <c r="G7875">
        <v>93987940</v>
      </c>
      <c r="H7875">
        <v>3.49</v>
      </c>
    </row>
    <row r="7876" spans="1:8" x14ac:dyDescent="0.3">
      <c r="A7876" t="s">
        <v>578</v>
      </c>
      <c r="B7876" t="s">
        <v>702</v>
      </c>
      <c r="C7876">
        <v>3.64</v>
      </c>
      <c r="D7876">
        <v>3.91</v>
      </c>
      <c r="E7876">
        <v>3.37</v>
      </c>
      <c r="F7876">
        <v>3.45</v>
      </c>
      <c r="G7876">
        <v>160491600</v>
      </c>
      <c r="H7876">
        <v>3.5767000000000002</v>
      </c>
    </row>
    <row r="7877" spans="1:8" x14ac:dyDescent="0.3">
      <c r="A7877" t="s">
        <v>578</v>
      </c>
      <c r="B7877" t="s">
        <v>139</v>
      </c>
      <c r="C7877">
        <v>3.45</v>
      </c>
      <c r="D7877">
        <v>3.51</v>
      </c>
      <c r="E7877">
        <v>3.29</v>
      </c>
      <c r="F7877">
        <v>3.32</v>
      </c>
      <c r="G7877">
        <v>69686380</v>
      </c>
      <c r="H7877">
        <v>3.3733</v>
      </c>
    </row>
    <row r="7878" spans="1:8" x14ac:dyDescent="0.3">
      <c r="A7878" t="s">
        <v>578</v>
      </c>
      <c r="B7878" t="s">
        <v>156</v>
      </c>
      <c r="C7878">
        <v>3.33</v>
      </c>
      <c r="D7878">
        <v>3.34</v>
      </c>
      <c r="E7878">
        <v>3.13</v>
      </c>
      <c r="F7878">
        <v>3.15</v>
      </c>
      <c r="G7878">
        <v>54762080</v>
      </c>
      <c r="H7878">
        <v>3.2067000000000001</v>
      </c>
    </row>
    <row r="7879" spans="1:8" x14ac:dyDescent="0.3">
      <c r="A7879" t="s">
        <v>578</v>
      </c>
      <c r="B7879" t="s">
        <v>703</v>
      </c>
      <c r="C7879">
        <v>3.19</v>
      </c>
      <c r="D7879">
        <v>3.29</v>
      </c>
      <c r="E7879">
        <v>3.15</v>
      </c>
      <c r="F7879">
        <v>3.28</v>
      </c>
      <c r="G7879">
        <v>45827060</v>
      </c>
      <c r="H7879">
        <v>3.24</v>
      </c>
    </row>
    <row r="7880" spans="1:8" x14ac:dyDescent="0.3">
      <c r="A7880" t="s">
        <v>578</v>
      </c>
      <c r="B7880" t="s">
        <v>223</v>
      </c>
      <c r="C7880">
        <v>3.27</v>
      </c>
      <c r="D7880">
        <v>3.33</v>
      </c>
      <c r="E7880">
        <v>3.22</v>
      </c>
      <c r="F7880">
        <v>3.27</v>
      </c>
      <c r="G7880">
        <v>36762080</v>
      </c>
      <c r="H7880">
        <v>3.2732999999999999</v>
      </c>
    </row>
    <row r="7881" spans="1:8" x14ac:dyDescent="0.3">
      <c r="A7881" t="s">
        <v>578</v>
      </c>
      <c r="B7881" t="s">
        <v>228</v>
      </c>
      <c r="C7881">
        <v>3.26</v>
      </c>
      <c r="D7881">
        <v>3.28</v>
      </c>
      <c r="E7881">
        <v>3.2</v>
      </c>
      <c r="F7881">
        <v>3.21</v>
      </c>
      <c r="G7881">
        <v>28801350</v>
      </c>
      <c r="H7881">
        <v>3.23</v>
      </c>
    </row>
    <row r="7882" spans="1:8" x14ac:dyDescent="0.3">
      <c r="A7882" t="s">
        <v>578</v>
      </c>
      <c r="B7882" t="s">
        <v>704</v>
      </c>
      <c r="C7882">
        <v>3.22</v>
      </c>
      <c r="D7882">
        <v>3.27</v>
      </c>
      <c r="E7882">
        <v>3.22</v>
      </c>
      <c r="F7882">
        <v>3.24</v>
      </c>
      <c r="G7882">
        <v>22093830</v>
      </c>
      <c r="H7882">
        <v>3.2433000000000001</v>
      </c>
    </row>
    <row r="7883" spans="1:8" x14ac:dyDescent="0.3">
      <c r="A7883" t="s">
        <v>578</v>
      </c>
      <c r="B7883" t="s">
        <v>705</v>
      </c>
      <c r="C7883">
        <v>3.31</v>
      </c>
      <c r="D7883">
        <v>3.53</v>
      </c>
      <c r="E7883">
        <v>3.31</v>
      </c>
      <c r="F7883">
        <v>3.4</v>
      </c>
      <c r="G7883">
        <v>95928470</v>
      </c>
      <c r="H7883">
        <v>3.4133</v>
      </c>
    </row>
    <row r="7884" spans="1:8" x14ac:dyDescent="0.3">
      <c r="A7884" t="s">
        <v>578</v>
      </c>
      <c r="B7884" t="s">
        <v>706</v>
      </c>
      <c r="C7884">
        <v>3.41</v>
      </c>
      <c r="D7884">
        <v>3.47</v>
      </c>
      <c r="E7884">
        <v>3.34</v>
      </c>
      <c r="F7884">
        <v>3.37</v>
      </c>
      <c r="G7884">
        <v>45386140</v>
      </c>
      <c r="H7884">
        <v>3.3933</v>
      </c>
    </row>
    <row r="7885" spans="1:8" x14ac:dyDescent="0.3">
      <c r="A7885" t="s">
        <v>578</v>
      </c>
      <c r="B7885" t="s">
        <v>265</v>
      </c>
      <c r="C7885">
        <v>3.36</v>
      </c>
      <c r="D7885">
        <v>3.44</v>
      </c>
      <c r="E7885">
        <v>3.34</v>
      </c>
      <c r="F7885">
        <v>3.36</v>
      </c>
      <c r="G7885">
        <v>35511050</v>
      </c>
      <c r="H7885">
        <v>3.38</v>
      </c>
    </row>
    <row r="7886" spans="1:8" x14ac:dyDescent="0.3">
      <c r="A7886" t="s">
        <v>578</v>
      </c>
      <c r="B7886" t="s">
        <v>707</v>
      </c>
      <c r="C7886">
        <v>3.39</v>
      </c>
      <c r="D7886">
        <v>3.43</v>
      </c>
      <c r="E7886">
        <v>3.27</v>
      </c>
      <c r="F7886">
        <v>3.3</v>
      </c>
      <c r="G7886">
        <v>37023860</v>
      </c>
      <c r="H7886">
        <v>3.3332999999999999</v>
      </c>
    </row>
    <row r="7887" spans="1:8" x14ac:dyDescent="0.3">
      <c r="A7887" t="s">
        <v>578</v>
      </c>
      <c r="B7887" t="s">
        <v>271</v>
      </c>
      <c r="C7887">
        <v>3.3</v>
      </c>
      <c r="D7887">
        <v>3.33</v>
      </c>
      <c r="E7887">
        <v>3.1</v>
      </c>
      <c r="F7887">
        <v>3.12</v>
      </c>
      <c r="G7887">
        <v>34666860</v>
      </c>
      <c r="H7887">
        <v>3.1833</v>
      </c>
    </row>
    <row r="7888" spans="1:8" x14ac:dyDescent="0.3">
      <c r="A7888" t="s">
        <v>578</v>
      </c>
      <c r="B7888" t="s">
        <v>708</v>
      </c>
      <c r="C7888">
        <v>3.14</v>
      </c>
      <c r="D7888">
        <v>3.24</v>
      </c>
      <c r="E7888">
        <v>3.05</v>
      </c>
      <c r="F7888">
        <v>3.19</v>
      </c>
      <c r="G7888">
        <v>74085990</v>
      </c>
      <c r="H7888">
        <v>3.16</v>
      </c>
    </row>
    <row r="7889" spans="1:8" x14ac:dyDescent="0.3">
      <c r="A7889" t="s">
        <v>578</v>
      </c>
      <c r="B7889" t="s">
        <v>709</v>
      </c>
      <c r="C7889">
        <v>3.26</v>
      </c>
      <c r="D7889">
        <v>3.39</v>
      </c>
      <c r="E7889">
        <v>3.2</v>
      </c>
      <c r="F7889">
        <v>3.25</v>
      </c>
      <c r="G7889">
        <v>75052580</v>
      </c>
      <c r="H7889">
        <v>3.28</v>
      </c>
    </row>
    <row r="7890" spans="1:8" x14ac:dyDescent="0.3">
      <c r="A7890" t="s">
        <v>578</v>
      </c>
      <c r="B7890" t="s">
        <v>283</v>
      </c>
      <c r="C7890">
        <v>3.25</v>
      </c>
      <c r="D7890">
        <v>3.32</v>
      </c>
      <c r="E7890">
        <v>3.15</v>
      </c>
      <c r="F7890">
        <v>3.18</v>
      </c>
      <c r="G7890">
        <v>44669450</v>
      </c>
      <c r="H7890">
        <v>3.2166999999999999</v>
      </c>
    </row>
    <row r="7891" spans="1:8" x14ac:dyDescent="0.3">
      <c r="A7891" t="s">
        <v>578</v>
      </c>
      <c r="B7891" t="s">
        <v>290</v>
      </c>
      <c r="C7891">
        <v>3.33</v>
      </c>
      <c r="D7891">
        <v>3.49</v>
      </c>
      <c r="E7891">
        <v>3.33</v>
      </c>
      <c r="F7891">
        <v>3.49</v>
      </c>
      <c r="G7891">
        <v>70552870</v>
      </c>
      <c r="H7891">
        <v>3.4367000000000001</v>
      </c>
    </row>
    <row r="7892" spans="1:8" x14ac:dyDescent="0.3">
      <c r="A7892" t="s">
        <v>578</v>
      </c>
      <c r="B7892" t="s">
        <v>710</v>
      </c>
      <c r="C7892">
        <v>3.55</v>
      </c>
      <c r="D7892">
        <v>3.59</v>
      </c>
      <c r="E7892">
        <v>3.23</v>
      </c>
      <c r="F7892">
        <v>3.35</v>
      </c>
      <c r="G7892">
        <v>163461000</v>
      </c>
      <c r="H7892">
        <v>3.39</v>
      </c>
    </row>
    <row r="7893" spans="1:8" x14ac:dyDescent="0.3">
      <c r="A7893" t="s">
        <v>578</v>
      </c>
      <c r="B7893" t="s">
        <v>512</v>
      </c>
      <c r="C7893">
        <v>3.39</v>
      </c>
      <c r="D7893">
        <v>3.68</v>
      </c>
      <c r="E7893">
        <v>3.33</v>
      </c>
      <c r="F7893">
        <v>3.65</v>
      </c>
      <c r="G7893">
        <v>231335300</v>
      </c>
      <c r="H7893">
        <v>3.5533000000000001</v>
      </c>
    </row>
    <row r="7894" spans="1:8" x14ac:dyDescent="0.3">
      <c r="A7894" t="s">
        <v>578</v>
      </c>
      <c r="B7894" t="s">
        <v>91</v>
      </c>
      <c r="C7894">
        <v>3.37</v>
      </c>
      <c r="D7894">
        <v>3.88</v>
      </c>
      <c r="E7894">
        <v>3.34</v>
      </c>
      <c r="F7894">
        <v>3.68</v>
      </c>
      <c r="G7894">
        <v>213360600</v>
      </c>
      <c r="H7894">
        <v>3.6333000000000002</v>
      </c>
    </row>
    <row r="7895" spans="1:8" x14ac:dyDescent="0.3">
      <c r="A7895" t="s">
        <v>578</v>
      </c>
      <c r="B7895" t="s">
        <v>93</v>
      </c>
      <c r="C7895">
        <v>3.67</v>
      </c>
      <c r="D7895">
        <v>4.04</v>
      </c>
      <c r="E7895">
        <v>3.66</v>
      </c>
      <c r="F7895">
        <v>3.85</v>
      </c>
      <c r="G7895">
        <v>208211600</v>
      </c>
      <c r="H7895">
        <v>3.85</v>
      </c>
    </row>
    <row r="7896" spans="1:8" x14ac:dyDescent="0.3">
      <c r="A7896" t="s">
        <v>578</v>
      </c>
      <c r="B7896" t="s">
        <v>711</v>
      </c>
      <c r="C7896">
        <v>3.94</v>
      </c>
      <c r="D7896">
        <v>4.2300000000000004</v>
      </c>
      <c r="E7896">
        <v>3.73</v>
      </c>
      <c r="F7896">
        <v>4.2300000000000004</v>
      </c>
      <c r="G7896">
        <v>122926000</v>
      </c>
      <c r="H7896">
        <v>4.0632999999999999</v>
      </c>
    </row>
    <row r="7897" spans="1:8" x14ac:dyDescent="0.3">
      <c r="A7897" t="s">
        <v>578</v>
      </c>
      <c r="B7897" t="s">
        <v>712</v>
      </c>
      <c r="C7897">
        <v>4.4000000000000004</v>
      </c>
      <c r="D7897">
        <v>4.6500000000000004</v>
      </c>
      <c r="E7897">
        <v>4.37</v>
      </c>
      <c r="F7897">
        <v>4.6500000000000004</v>
      </c>
      <c r="G7897">
        <v>171071300</v>
      </c>
      <c r="H7897">
        <v>4.5567000000000002</v>
      </c>
    </row>
    <row r="7898" spans="1:8" x14ac:dyDescent="0.3">
      <c r="A7898" t="s">
        <v>578</v>
      </c>
      <c r="B7898" t="s">
        <v>162</v>
      </c>
      <c r="C7898">
        <v>4.7300000000000004</v>
      </c>
      <c r="D7898">
        <v>5.0199999999999996</v>
      </c>
      <c r="E7898">
        <v>4.3099999999999996</v>
      </c>
      <c r="F7898">
        <v>4.6399999999999997</v>
      </c>
      <c r="G7898">
        <v>337969800</v>
      </c>
      <c r="H7898">
        <v>4.6566999999999998</v>
      </c>
    </row>
    <row r="7899" spans="1:8" x14ac:dyDescent="0.3">
      <c r="A7899" t="s">
        <v>578</v>
      </c>
      <c r="B7899" t="s">
        <v>220</v>
      </c>
      <c r="C7899">
        <v>4.4000000000000004</v>
      </c>
      <c r="D7899">
        <v>4.78</v>
      </c>
      <c r="E7899">
        <v>4.18</v>
      </c>
      <c r="F7899">
        <v>4.22</v>
      </c>
      <c r="G7899">
        <v>147984800</v>
      </c>
      <c r="H7899">
        <v>4.3933</v>
      </c>
    </row>
    <row r="7900" spans="1:8" x14ac:dyDescent="0.3">
      <c r="A7900" t="s">
        <v>578</v>
      </c>
      <c r="B7900" t="s">
        <v>713</v>
      </c>
      <c r="C7900">
        <v>4.32</v>
      </c>
      <c r="D7900">
        <v>4.6399999999999997</v>
      </c>
      <c r="E7900">
        <v>4.2300000000000004</v>
      </c>
      <c r="F7900">
        <v>4.6399999999999997</v>
      </c>
      <c r="G7900">
        <v>88144880</v>
      </c>
      <c r="H7900">
        <v>4.5033000000000003</v>
      </c>
    </row>
    <row r="7901" spans="1:8" x14ac:dyDescent="0.3">
      <c r="A7901" t="s">
        <v>578</v>
      </c>
      <c r="B7901" t="s">
        <v>714</v>
      </c>
      <c r="C7901">
        <v>4.79</v>
      </c>
      <c r="D7901">
        <v>5.0999999999999996</v>
      </c>
      <c r="E7901">
        <v>4.4000000000000004</v>
      </c>
      <c r="F7901">
        <v>4.45</v>
      </c>
      <c r="G7901">
        <v>254538500</v>
      </c>
      <c r="H7901">
        <v>4.6500000000000004</v>
      </c>
    </row>
    <row r="7902" spans="1:8" x14ac:dyDescent="0.3">
      <c r="A7902" t="s">
        <v>578</v>
      </c>
      <c r="B7902" t="s">
        <v>715</v>
      </c>
      <c r="C7902">
        <v>4.46</v>
      </c>
      <c r="D7902">
        <v>4.62</v>
      </c>
      <c r="E7902">
        <v>4.3099999999999996</v>
      </c>
      <c r="F7902">
        <v>4.3899999999999997</v>
      </c>
      <c r="G7902">
        <v>134080000</v>
      </c>
      <c r="H7902">
        <v>4.4400000000000004</v>
      </c>
    </row>
    <row r="7903" spans="1:8" x14ac:dyDescent="0.3">
      <c r="A7903" t="s">
        <v>578</v>
      </c>
      <c r="B7903" t="s">
        <v>235</v>
      </c>
      <c r="C7903">
        <v>4.3899999999999997</v>
      </c>
      <c r="D7903">
        <v>4.5199999999999996</v>
      </c>
      <c r="E7903">
        <v>4.13</v>
      </c>
      <c r="F7903">
        <v>4.42</v>
      </c>
      <c r="G7903">
        <v>89183540</v>
      </c>
      <c r="H7903">
        <v>4.3567</v>
      </c>
    </row>
    <row r="7904" spans="1:8" x14ac:dyDescent="0.3">
      <c r="A7904" t="s">
        <v>578</v>
      </c>
      <c r="B7904" t="s">
        <v>259</v>
      </c>
      <c r="C7904">
        <v>4.43</v>
      </c>
      <c r="D7904">
        <v>4.82</v>
      </c>
      <c r="E7904">
        <v>4.41</v>
      </c>
      <c r="F7904">
        <v>4.74</v>
      </c>
      <c r="G7904">
        <v>140054100</v>
      </c>
      <c r="H7904">
        <v>4.6566999999999998</v>
      </c>
    </row>
    <row r="7905" spans="1:8" x14ac:dyDescent="0.3">
      <c r="A7905" t="s">
        <v>578</v>
      </c>
      <c r="B7905" t="s">
        <v>716</v>
      </c>
      <c r="C7905">
        <v>4.74</v>
      </c>
      <c r="D7905">
        <v>5.05</v>
      </c>
      <c r="E7905">
        <v>4.68</v>
      </c>
      <c r="F7905">
        <v>4.7699999999999996</v>
      </c>
      <c r="G7905">
        <v>129762700</v>
      </c>
      <c r="H7905">
        <v>4.8333000000000004</v>
      </c>
    </row>
    <row r="7906" spans="1:8" x14ac:dyDescent="0.3">
      <c r="A7906" t="s">
        <v>578</v>
      </c>
      <c r="B7906" t="s">
        <v>269</v>
      </c>
      <c r="C7906">
        <v>4.78</v>
      </c>
      <c r="D7906">
        <v>4.99</v>
      </c>
      <c r="E7906">
        <v>4.7</v>
      </c>
      <c r="F7906">
        <v>4.7</v>
      </c>
      <c r="G7906">
        <v>116012800</v>
      </c>
      <c r="H7906">
        <v>4.7967000000000004</v>
      </c>
    </row>
    <row r="7907" spans="1:8" x14ac:dyDescent="0.3">
      <c r="A7907" t="s">
        <v>578</v>
      </c>
      <c r="B7907" t="s">
        <v>282</v>
      </c>
      <c r="C7907">
        <v>4.6900000000000004</v>
      </c>
      <c r="D7907">
        <v>4.7699999999999996</v>
      </c>
      <c r="E7907">
        <v>4.49</v>
      </c>
      <c r="F7907">
        <v>4.68</v>
      </c>
      <c r="G7907">
        <v>50736970</v>
      </c>
      <c r="H7907">
        <v>4.6467000000000001</v>
      </c>
    </row>
    <row r="7908" spans="1:8" x14ac:dyDescent="0.3">
      <c r="A7908" t="s">
        <v>578</v>
      </c>
      <c r="B7908" t="s">
        <v>717</v>
      </c>
      <c r="C7908">
        <v>4.5999999999999996</v>
      </c>
      <c r="D7908">
        <v>5.14</v>
      </c>
      <c r="E7908">
        <v>4.43</v>
      </c>
      <c r="F7908">
        <v>5.14</v>
      </c>
      <c r="G7908">
        <v>137590200</v>
      </c>
      <c r="H7908">
        <v>4.9032999999999998</v>
      </c>
    </row>
    <row r="7909" spans="1:8" x14ac:dyDescent="0.3">
      <c r="A7909" t="s">
        <v>578</v>
      </c>
      <c r="B7909" t="s">
        <v>285</v>
      </c>
      <c r="C7909">
        <v>5.29</v>
      </c>
      <c r="D7909">
        <v>5.65</v>
      </c>
      <c r="E7909">
        <v>5.29</v>
      </c>
      <c r="F7909">
        <v>5.65</v>
      </c>
      <c r="G7909">
        <v>126214600</v>
      </c>
      <c r="H7909">
        <v>5.53</v>
      </c>
    </row>
    <row r="7910" spans="1:8" x14ac:dyDescent="0.3">
      <c r="A7910" t="s">
        <v>578</v>
      </c>
      <c r="B7910" t="s">
        <v>718</v>
      </c>
      <c r="C7910">
        <v>5.85</v>
      </c>
      <c r="D7910">
        <v>5.93</v>
      </c>
      <c r="E7910">
        <v>5.32</v>
      </c>
      <c r="F7910">
        <v>5.56</v>
      </c>
      <c r="G7910">
        <v>292149300</v>
      </c>
      <c r="H7910">
        <v>5.6032999999999999</v>
      </c>
    </row>
    <row r="7911" spans="1:8" x14ac:dyDescent="0.3">
      <c r="A7911" t="s">
        <v>578</v>
      </c>
      <c r="B7911" t="s">
        <v>291</v>
      </c>
      <c r="C7911">
        <v>5.4</v>
      </c>
      <c r="D7911">
        <v>5.71</v>
      </c>
      <c r="E7911">
        <v>5.32</v>
      </c>
      <c r="F7911">
        <v>5.39</v>
      </c>
      <c r="G7911">
        <v>90312160</v>
      </c>
      <c r="H7911">
        <v>5.4733000000000001</v>
      </c>
    </row>
    <row r="7912" spans="1:8" x14ac:dyDescent="0.3">
      <c r="A7912" t="s">
        <v>578</v>
      </c>
      <c r="B7912" t="s">
        <v>295</v>
      </c>
      <c r="C7912">
        <v>5.39</v>
      </c>
      <c r="D7912">
        <v>5.64</v>
      </c>
      <c r="E7912">
        <v>5.2</v>
      </c>
      <c r="F7912">
        <v>5.25</v>
      </c>
      <c r="G7912">
        <v>98800960</v>
      </c>
      <c r="H7912">
        <v>5.3632999999999997</v>
      </c>
    </row>
    <row r="7913" spans="1:8" x14ac:dyDescent="0.3">
      <c r="A7913" t="s">
        <v>578</v>
      </c>
      <c r="B7913" t="s">
        <v>298</v>
      </c>
      <c r="C7913">
        <v>5.15</v>
      </c>
      <c r="D7913">
        <v>5.54</v>
      </c>
      <c r="E7913">
        <v>5.12</v>
      </c>
      <c r="F7913">
        <v>5.4</v>
      </c>
      <c r="G7913">
        <v>82139670</v>
      </c>
      <c r="H7913">
        <v>5.3532999999999999</v>
      </c>
    </row>
    <row r="7914" spans="1:8" x14ac:dyDescent="0.3">
      <c r="A7914" t="s">
        <v>578</v>
      </c>
      <c r="B7914" t="s">
        <v>719</v>
      </c>
      <c r="C7914">
        <v>5.43</v>
      </c>
      <c r="D7914">
        <v>5.45</v>
      </c>
      <c r="E7914">
        <v>5.16</v>
      </c>
      <c r="F7914">
        <v>5.16</v>
      </c>
      <c r="G7914">
        <v>48721660</v>
      </c>
      <c r="H7914">
        <v>5.2567000000000004</v>
      </c>
    </row>
    <row r="7915" spans="1:8" x14ac:dyDescent="0.3">
      <c r="A7915" t="s">
        <v>578</v>
      </c>
      <c r="B7915" t="s">
        <v>720</v>
      </c>
      <c r="C7915">
        <v>5.24</v>
      </c>
      <c r="D7915">
        <v>5.27</v>
      </c>
      <c r="E7915">
        <v>4.95</v>
      </c>
      <c r="F7915">
        <v>5.12</v>
      </c>
      <c r="G7915">
        <v>79857310</v>
      </c>
      <c r="H7915">
        <v>5.1132999999999997</v>
      </c>
    </row>
    <row r="7916" spans="1:8" x14ac:dyDescent="0.3">
      <c r="A7916" t="s">
        <v>578</v>
      </c>
      <c r="B7916" t="s">
        <v>721</v>
      </c>
      <c r="C7916">
        <v>5.09</v>
      </c>
      <c r="D7916">
        <v>5.09</v>
      </c>
      <c r="E7916">
        <v>4.7</v>
      </c>
      <c r="F7916">
        <v>4.79</v>
      </c>
      <c r="G7916">
        <v>88403360</v>
      </c>
      <c r="H7916">
        <v>4.8600000000000003</v>
      </c>
    </row>
    <row r="7917" spans="1:8" x14ac:dyDescent="0.3">
      <c r="A7917" t="s">
        <v>578</v>
      </c>
      <c r="B7917" t="s">
        <v>96</v>
      </c>
      <c r="C7917">
        <v>4.8099999999999996</v>
      </c>
      <c r="D7917">
        <v>5.0199999999999996</v>
      </c>
      <c r="E7917">
        <v>4.74</v>
      </c>
      <c r="F7917">
        <v>4.8</v>
      </c>
      <c r="G7917">
        <v>60650700</v>
      </c>
      <c r="H7917">
        <v>4.8532999999999999</v>
      </c>
    </row>
    <row r="7918" spans="1:8" x14ac:dyDescent="0.3">
      <c r="A7918" t="s">
        <v>578</v>
      </c>
      <c r="B7918" t="s">
        <v>722</v>
      </c>
      <c r="C7918">
        <v>4.8099999999999996</v>
      </c>
      <c r="D7918">
        <v>4.8600000000000003</v>
      </c>
      <c r="E7918">
        <v>4.7</v>
      </c>
      <c r="F7918">
        <v>4.76</v>
      </c>
      <c r="G7918">
        <v>38624530</v>
      </c>
      <c r="H7918">
        <v>4.7732999999999999</v>
      </c>
    </row>
    <row r="7919" spans="1:8" x14ac:dyDescent="0.3">
      <c r="A7919" t="s">
        <v>578</v>
      </c>
      <c r="B7919" t="s">
        <v>164</v>
      </c>
      <c r="C7919">
        <v>4.76</v>
      </c>
      <c r="D7919">
        <v>4.82</v>
      </c>
      <c r="E7919">
        <v>4.55</v>
      </c>
      <c r="F7919">
        <v>4.5999999999999996</v>
      </c>
      <c r="G7919">
        <v>57883800</v>
      </c>
      <c r="H7919">
        <v>4.6566999999999998</v>
      </c>
    </row>
    <row r="7920" spans="1:8" x14ac:dyDescent="0.3">
      <c r="A7920" t="s">
        <v>578</v>
      </c>
      <c r="B7920" t="s">
        <v>723</v>
      </c>
      <c r="C7920">
        <v>4.76</v>
      </c>
      <c r="D7920">
        <v>4.76</v>
      </c>
      <c r="E7920">
        <v>4.63</v>
      </c>
      <c r="F7920">
        <v>4.6500000000000004</v>
      </c>
      <c r="G7920">
        <v>37793680</v>
      </c>
      <c r="H7920">
        <v>4.68</v>
      </c>
    </row>
    <row r="7921" spans="1:8" x14ac:dyDescent="0.3">
      <c r="A7921" t="s">
        <v>578</v>
      </c>
      <c r="B7921" t="s">
        <v>724</v>
      </c>
      <c r="C7921">
        <v>4.66</v>
      </c>
      <c r="D7921">
        <v>4.66</v>
      </c>
      <c r="E7921">
        <v>4.5199999999999996</v>
      </c>
      <c r="F7921">
        <v>4.59</v>
      </c>
      <c r="G7921">
        <v>32748260</v>
      </c>
      <c r="H7921">
        <v>4.59</v>
      </c>
    </row>
    <row r="7922" spans="1:8" x14ac:dyDescent="0.3">
      <c r="A7922" t="s">
        <v>578</v>
      </c>
      <c r="B7922" t="s">
        <v>725</v>
      </c>
      <c r="C7922">
        <v>4.59</v>
      </c>
      <c r="D7922">
        <v>4.67</v>
      </c>
      <c r="E7922">
        <v>4.54</v>
      </c>
      <c r="F7922">
        <v>4.57</v>
      </c>
      <c r="G7922">
        <v>31526380</v>
      </c>
      <c r="H7922">
        <v>4.5933000000000002</v>
      </c>
    </row>
    <row r="7923" spans="1:8" x14ac:dyDescent="0.3">
      <c r="A7923" t="s">
        <v>578</v>
      </c>
      <c r="B7923" t="s">
        <v>242</v>
      </c>
      <c r="C7923">
        <v>4.5599999999999996</v>
      </c>
      <c r="D7923">
        <v>4.7</v>
      </c>
      <c r="E7923">
        <v>4.3499999999999996</v>
      </c>
      <c r="F7923">
        <v>4.54</v>
      </c>
      <c r="G7923">
        <v>64890350</v>
      </c>
      <c r="H7923">
        <v>4.53</v>
      </c>
    </row>
    <row r="7924" spans="1:8" x14ac:dyDescent="0.3">
      <c r="A7924" t="s">
        <v>578</v>
      </c>
      <c r="B7924" t="s">
        <v>726</v>
      </c>
      <c r="C7924">
        <v>4.55</v>
      </c>
      <c r="D7924">
        <v>4.6500000000000004</v>
      </c>
      <c r="E7924">
        <v>4.45</v>
      </c>
      <c r="F7924">
        <v>4.5999999999999996</v>
      </c>
      <c r="G7924">
        <v>42243650</v>
      </c>
      <c r="H7924">
        <v>4.5667</v>
      </c>
    </row>
    <row r="7925" spans="1:8" x14ac:dyDescent="0.3">
      <c r="A7925" t="s">
        <v>578</v>
      </c>
      <c r="B7925" t="s">
        <v>727</v>
      </c>
      <c r="C7925">
        <v>4.63</v>
      </c>
      <c r="D7925">
        <v>4.75</v>
      </c>
      <c r="E7925">
        <v>4.55</v>
      </c>
      <c r="F7925">
        <v>4.63</v>
      </c>
      <c r="G7925">
        <v>34351690</v>
      </c>
      <c r="H7925">
        <v>4.6433</v>
      </c>
    </row>
    <row r="7926" spans="1:8" x14ac:dyDescent="0.3">
      <c r="A7926" t="s">
        <v>578</v>
      </c>
      <c r="B7926" t="s">
        <v>728</v>
      </c>
      <c r="C7926">
        <v>4.6900000000000004</v>
      </c>
      <c r="D7926">
        <v>5.09</v>
      </c>
      <c r="E7926">
        <v>4.62</v>
      </c>
      <c r="F7926">
        <v>5.09</v>
      </c>
      <c r="G7926">
        <v>187707800</v>
      </c>
      <c r="H7926">
        <v>4.9333</v>
      </c>
    </row>
    <row r="7927" spans="1:8" x14ac:dyDescent="0.3">
      <c r="A7927" t="s">
        <v>578</v>
      </c>
      <c r="B7927" t="s">
        <v>729</v>
      </c>
      <c r="C7927">
        <v>5.13</v>
      </c>
      <c r="D7927">
        <v>5.34</v>
      </c>
      <c r="E7927">
        <v>4.93</v>
      </c>
      <c r="F7927">
        <v>5.07</v>
      </c>
      <c r="G7927">
        <v>123835900</v>
      </c>
      <c r="H7927">
        <v>5.1132999999999997</v>
      </c>
    </row>
    <row r="7928" spans="1:8" x14ac:dyDescent="0.3">
      <c r="A7928" t="s">
        <v>578</v>
      </c>
      <c r="B7928" t="s">
        <v>730</v>
      </c>
      <c r="C7928">
        <v>5</v>
      </c>
      <c r="D7928">
        <v>5.13</v>
      </c>
      <c r="E7928">
        <v>4.92</v>
      </c>
      <c r="F7928">
        <v>4.96</v>
      </c>
      <c r="G7928">
        <v>49942560</v>
      </c>
      <c r="H7928">
        <v>5.0033000000000003</v>
      </c>
    </row>
    <row r="7929" spans="1:8" x14ac:dyDescent="0.3">
      <c r="A7929" t="s">
        <v>578</v>
      </c>
      <c r="B7929" t="s">
        <v>731</v>
      </c>
      <c r="C7929">
        <v>4.96</v>
      </c>
      <c r="D7929">
        <v>5</v>
      </c>
      <c r="E7929">
        <v>4.75</v>
      </c>
      <c r="F7929">
        <v>4.7699999999999996</v>
      </c>
      <c r="G7929">
        <v>43317380</v>
      </c>
      <c r="H7929">
        <v>4.84</v>
      </c>
    </row>
    <row r="7930" spans="1:8" x14ac:dyDescent="0.3">
      <c r="A7930" t="s">
        <v>578</v>
      </c>
      <c r="B7930" t="s">
        <v>732</v>
      </c>
      <c r="C7930">
        <v>4.7699999999999996</v>
      </c>
      <c r="D7930">
        <v>5.12</v>
      </c>
      <c r="E7930">
        <v>4.7699999999999996</v>
      </c>
      <c r="F7930">
        <v>4.88</v>
      </c>
      <c r="G7930">
        <v>65044520</v>
      </c>
      <c r="H7930">
        <v>4.9233000000000002</v>
      </c>
    </row>
    <row r="7931" spans="1:8" x14ac:dyDescent="0.3">
      <c r="A7931" t="s">
        <v>578</v>
      </c>
      <c r="B7931" t="s">
        <v>733</v>
      </c>
      <c r="C7931">
        <v>4.96</v>
      </c>
      <c r="D7931">
        <v>4.99</v>
      </c>
      <c r="E7931">
        <v>4.8099999999999996</v>
      </c>
      <c r="F7931">
        <v>4.92</v>
      </c>
      <c r="G7931">
        <v>38019650</v>
      </c>
      <c r="H7931">
        <v>4.9066999999999998</v>
      </c>
    </row>
    <row r="7932" spans="1:8" x14ac:dyDescent="0.3">
      <c r="A7932" t="s">
        <v>578</v>
      </c>
      <c r="B7932" t="s">
        <v>734</v>
      </c>
      <c r="C7932">
        <v>4.93</v>
      </c>
      <c r="D7932">
        <v>4.97</v>
      </c>
      <c r="E7932">
        <v>4.82</v>
      </c>
      <c r="F7932">
        <v>4.8600000000000003</v>
      </c>
      <c r="G7932">
        <v>32780450</v>
      </c>
      <c r="H7932">
        <v>4.8833000000000002</v>
      </c>
    </row>
    <row r="7933" spans="1:8" x14ac:dyDescent="0.3">
      <c r="A7933" t="s">
        <v>578</v>
      </c>
      <c r="B7933" t="s">
        <v>735</v>
      </c>
      <c r="C7933">
        <v>4.8899999999999997</v>
      </c>
      <c r="D7933">
        <v>5.12</v>
      </c>
      <c r="E7933">
        <v>4.88</v>
      </c>
      <c r="F7933">
        <v>4.9400000000000004</v>
      </c>
      <c r="G7933">
        <v>60811806</v>
      </c>
      <c r="H7933">
        <v>4.9800000000000004</v>
      </c>
    </row>
    <row r="7934" spans="1:8" x14ac:dyDescent="0.3">
      <c r="A7934" t="s">
        <v>579</v>
      </c>
      <c r="B7934" t="s">
        <v>696</v>
      </c>
      <c r="C7934">
        <v>102</v>
      </c>
      <c r="D7934">
        <v>103.5</v>
      </c>
      <c r="E7934">
        <v>97.3</v>
      </c>
      <c r="F7934">
        <v>102</v>
      </c>
      <c r="G7934">
        <v>2649571</v>
      </c>
      <c r="H7934">
        <v>100.9333</v>
      </c>
    </row>
    <row r="7935" spans="1:8" x14ac:dyDescent="0.3">
      <c r="A7935" t="s">
        <v>579</v>
      </c>
      <c r="B7935" t="s">
        <v>697</v>
      </c>
      <c r="C7935">
        <v>101.8</v>
      </c>
      <c r="D7935">
        <v>102.4</v>
      </c>
      <c r="E7935">
        <v>99</v>
      </c>
      <c r="F7935">
        <v>99.85</v>
      </c>
      <c r="G7935">
        <v>1539224</v>
      </c>
      <c r="H7935">
        <v>100.41670000000001</v>
      </c>
    </row>
    <row r="7936" spans="1:8" x14ac:dyDescent="0.3">
      <c r="A7936" t="s">
        <v>579</v>
      </c>
      <c r="B7936" t="s">
        <v>698</v>
      </c>
      <c r="C7936">
        <v>100</v>
      </c>
      <c r="D7936">
        <v>101</v>
      </c>
      <c r="E7936">
        <v>96.1</v>
      </c>
      <c r="F7936">
        <v>96.3</v>
      </c>
      <c r="G7936">
        <v>1592503</v>
      </c>
      <c r="H7936">
        <v>97.8</v>
      </c>
    </row>
    <row r="7937" spans="1:8" x14ac:dyDescent="0.3">
      <c r="A7937" t="s">
        <v>579</v>
      </c>
      <c r="B7937" t="s">
        <v>699</v>
      </c>
      <c r="C7937">
        <v>95.75</v>
      </c>
      <c r="D7937">
        <v>97.1</v>
      </c>
      <c r="E7937">
        <v>93.95</v>
      </c>
      <c r="F7937">
        <v>95.5</v>
      </c>
      <c r="G7937">
        <v>2192396</v>
      </c>
      <c r="H7937">
        <v>95.5167</v>
      </c>
    </row>
    <row r="7938" spans="1:8" x14ac:dyDescent="0.3">
      <c r="A7938" t="s">
        <v>579</v>
      </c>
      <c r="B7938" t="s">
        <v>700</v>
      </c>
      <c r="C7938">
        <v>95.5</v>
      </c>
      <c r="D7938">
        <v>96</v>
      </c>
      <c r="E7938">
        <v>91.35</v>
      </c>
      <c r="F7938">
        <v>93</v>
      </c>
      <c r="G7938">
        <v>2206485</v>
      </c>
      <c r="H7938">
        <v>93.45</v>
      </c>
    </row>
    <row r="7939" spans="1:8" x14ac:dyDescent="0.3">
      <c r="A7939" t="s">
        <v>579</v>
      </c>
      <c r="B7939" t="s">
        <v>77</v>
      </c>
      <c r="C7939">
        <v>92.4</v>
      </c>
      <c r="D7939">
        <v>94.5</v>
      </c>
      <c r="E7939">
        <v>90.5</v>
      </c>
      <c r="F7939">
        <v>93.25</v>
      </c>
      <c r="G7939">
        <v>1654872</v>
      </c>
      <c r="H7939">
        <v>92.75</v>
      </c>
    </row>
    <row r="7940" spans="1:8" x14ac:dyDescent="0.3">
      <c r="A7940" t="s">
        <v>579</v>
      </c>
      <c r="B7940" t="s">
        <v>701</v>
      </c>
      <c r="C7940">
        <v>92.7</v>
      </c>
      <c r="D7940">
        <v>93.5</v>
      </c>
      <c r="E7940">
        <v>91.5</v>
      </c>
      <c r="F7940">
        <v>91.65</v>
      </c>
      <c r="G7940">
        <v>1357333</v>
      </c>
      <c r="H7940">
        <v>92.216700000000003</v>
      </c>
    </row>
    <row r="7941" spans="1:8" x14ac:dyDescent="0.3">
      <c r="A7941" t="s">
        <v>579</v>
      </c>
      <c r="B7941" t="s">
        <v>702</v>
      </c>
      <c r="C7941">
        <v>91.7</v>
      </c>
      <c r="D7941">
        <v>93.6</v>
      </c>
      <c r="E7941">
        <v>90.95</v>
      </c>
      <c r="F7941">
        <v>91.15</v>
      </c>
      <c r="G7941">
        <v>1737562</v>
      </c>
      <c r="H7941">
        <v>91.9</v>
      </c>
    </row>
    <row r="7942" spans="1:8" x14ac:dyDescent="0.3">
      <c r="A7942" t="s">
        <v>579</v>
      </c>
      <c r="B7942" t="s">
        <v>139</v>
      </c>
      <c r="C7942">
        <v>90.35</v>
      </c>
      <c r="D7942">
        <v>91.35</v>
      </c>
      <c r="E7942">
        <v>87.85</v>
      </c>
      <c r="F7942">
        <v>88</v>
      </c>
      <c r="G7942">
        <v>1776003</v>
      </c>
      <c r="H7942">
        <v>89.066699999999997</v>
      </c>
    </row>
    <row r="7943" spans="1:8" x14ac:dyDescent="0.3">
      <c r="A7943" t="s">
        <v>579</v>
      </c>
      <c r="B7943" t="s">
        <v>156</v>
      </c>
      <c r="C7943">
        <v>88</v>
      </c>
      <c r="D7943">
        <v>88.65</v>
      </c>
      <c r="E7943">
        <v>87.05</v>
      </c>
      <c r="F7943">
        <v>87.05</v>
      </c>
      <c r="G7943">
        <v>1048244</v>
      </c>
      <c r="H7943">
        <v>87.583299999999994</v>
      </c>
    </row>
    <row r="7944" spans="1:8" x14ac:dyDescent="0.3">
      <c r="A7944" t="s">
        <v>579</v>
      </c>
      <c r="B7944" t="s">
        <v>703</v>
      </c>
      <c r="C7944">
        <v>88.2</v>
      </c>
      <c r="D7944">
        <v>89.6</v>
      </c>
      <c r="E7944">
        <v>87.8</v>
      </c>
      <c r="F7944">
        <v>89.45</v>
      </c>
      <c r="G7944">
        <v>1213077</v>
      </c>
      <c r="H7944">
        <v>88.95</v>
      </c>
    </row>
    <row r="7945" spans="1:8" x14ac:dyDescent="0.3">
      <c r="A7945" t="s">
        <v>579</v>
      </c>
      <c r="B7945" t="s">
        <v>223</v>
      </c>
      <c r="C7945">
        <v>89.5</v>
      </c>
      <c r="D7945">
        <v>92.3</v>
      </c>
      <c r="E7945">
        <v>88.35</v>
      </c>
      <c r="F7945">
        <v>91.45</v>
      </c>
      <c r="G7945">
        <v>1765033</v>
      </c>
      <c r="H7945">
        <v>90.7</v>
      </c>
    </row>
    <row r="7946" spans="1:8" x14ac:dyDescent="0.3">
      <c r="A7946" t="s">
        <v>579</v>
      </c>
      <c r="B7946" t="s">
        <v>228</v>
      </c>
      <c r="C7946">
        <v>90.9</v>
      </c>
      <c r="D7946">
        <v>91.15</v>
      </c>
      <c r="E7946">
        <v>89.7</v>
      </c>
      <c r="F7946">
        <v>90</v>
      </c>
      <c r="G7946">
        <v>909376</v>
      </c>
      <c r="H7946">
        <v>90.283299999999997</v>
      </c>
    </row>
    <row r="7947" spans="1:8" x14ac:dyDescent="0.3">
      <c r="A7947" t="s">
        <v>579</v>
      </c>
      <c r="B7947" t="s">
        <v>704</v>
      </c>
      <c r="C7947">
        <v>90</v>
      </c>
      <c r="D7947">
        <v>91.65</v>
      </c>
      <c r="E7947">
        <v>89.75</v>
      </c>
      <c r="F7947">
        <v>91.25</v>
      </c>
      <c r="G7947">
        <v>1038391</v>
      </c>
      <c r="H7947">
        <v>90.883300000000006</v>
      </c>
    </row>
    <row r="7948" spans="1:8" x14ac:dyDescent="0.3">
      <c r="A7948" t="s">
        <v>579</v>
      </c>
      <c r="B7948" t="s">
        <v>705</v>
      </c>
      <c r="C7948">
        <v>91.25</v>
      </c>
      <c r="D7948">
        <v>95.75</v>
      </c>
      <c r="E7948">
        <v>90.85</v>
      </c>
      <c r="F7948">
        <v>94.4</v>
      </c>
      <c r="G7948">
        <v>3337412</v>
      </c>
      <c r="H7948">
        <v>93.666700000000006</v>
      </c>
    </row>
    <row r="7949" spans="1:8" x14ac:dyDescent="0.3">
      <c r="A7949" t="s">
        <v>579</v>
      </c>
      <c r="B7949" t="s">
        <v>706</v>
      </c>
      <c r="C7949">
        <v>95.9</v>
      </c>
      <c r="D7949">
        <v>98.15</v>
      </c>
      <c r="E7949">
        <v>94.45</v>
      </c>
      <c r="F7949">
        <v>95.25</v>
      </c>
      <c r="G7949">
        <v>2205313</v>
      </c>
      <c r="H7949">
        <v>95.95</v>
      </c>
    </row>
    <row r="7950" spans="1:8" x14ac:dyDescent="0.3">
      <c r="A7950" t="s">
        <v>579</v>
      </c>
      <c r="B7950" t="s">
        <v>265</v>
      </c>
      <c r="C7950">
        <v>95.2</v>
      </c>
      <c r="D7950">
        <v>96</v>
      </c>
      <c r="E7950">
        <v>94.15</v>
      </c>
      <c r="F7950">
        <v>95.25</v>
      </c>
      <c r="G7950">
        <v>1601070</v>
      </c>
      <c r="H7950">
        <v>95.133300000000006</v>
      </c>
    </row>
    <row r="7951" spans="1:8" x14ac:dyDescent="0.3">
      <c r="A7951" t="s">
        <v>579</v>
      </c>
      <c r="B7951" t="s">
        <v>707</v>
      </c>
      <c r="C7951">
        <v>94.7</v>
      </c>
      <c r="D7951">
        <v>97.8</v>
      </c>
      <c r="E7951">
        <v>92.45</v>
      </c>
      <c r="F7951">
        <v>95.95</v>
      </c>
      <c r="G7951">
        <v>5140740</v>
      </c>
      <c r="H7951">
        <v>95.4</v>
      </c>
    </row>
    <row r="7952" spans="1:8" x14ac:dyDescent="0.3">
      <c r="A7952" t="s">
        <v>579</v>
      </c>
      <c r="B7952" t="s">
        <v>271</v>
      </c>
      <c r="C7952">
        <v>96</v>
      </c>
      <c r="D7952">
        <v>96.1</v>
      </c>
      <c r="E7952">
        <v>87.85</v>
      </c>
      <c r="F7952">
        <v>88.65</v>
      </c>
      <c r="G7952">
        <v>2999399</v>
      </c>
      <c r="H7952">
        <v>90.866699999999994</v>
      </c>
    </row>
    <row r="7953" spans="1:8" x14ac:dyDescent="0.3">
      <c r="A7953" t="s">
        <v>579</v>
      </c>
      <c r="B7953" t="s">
        <v>708</v>
      </c>
      <c r="C7953">
        <v>88.65</v>
      </c>
      <c r="D7953">
        <v>92.75</v>
      </c>
      <c r="E7953">
        <v>88</v>
      </c>
      <c r="F7953">
        <v>92.55</v>
      </c>
      <c r="G7953">
        <v>1585772</v>
      </c>
      <c r="H7953">
        <v>91.1</v>
      </c>
    </row>
    <row r="7954" spans="1:8" x14ac:dyDescent="0.3">
      <c r="A7954" t="s">
        <v>579</v>
      </c>
      <c r="B7954" t="s">
        <v>709</v>
      </c>
      <c r="C7954">
        <v>92.55</v>
      </c>
      <c r="D7954">
        <v>94.1</v>
      </c>
      <c r="E7954">
        <v>92</v>
      </c>
      <c r="F7954">
        <v>92.7</v>
      </c>
      <c r="G7954">
        <v>1160205</v>
      </c>
      <c r="H7954">
        <v>92.933300000000003</v>
      </c>
    </row>
    <row r="7955" spans="1:8" x14ac:dyDescent="0.3">
      <c r="A7955" t="s">
        <v>579</v>
      </c>
      <c r="B7955" t="s">
        <v>283</v>
      </c>
      <c r="C7955">
        <v>92</v>
      </c>
      <c r="D7955">
        <v>93.05</v>
      </c>
      <c r="E7955">
        <v>90.9</v>
      </c>
      <c r="F7955">
        <v>91.05</v>
      </c>
      <c r="G7955">
        <v>792563</v>
      </c>
      <c r="H7955">
        <v>91.666700000000006</v>
      </c>
    </row>
    <row r="7956" spans="1:8" x14ac:dyDescent="0.3">
      <c r="A7956" t="s">
        <v>579</v>
      </c>
      <c r="B7956" t="s">
        <v>290</v>
      </c>
      <c r="C7956">
        <v>91.05</v>
      </c>
      <c r="D7956">
        <v>91.15</v>
      </c>
      <c r="E7956">
        <v>88.1</v>
      </c>
      <c r="F7956">
        <v>88.4</v>
      </c>
      <c r="G7956">
        <v>945982</v>
      </c>
      <c r="H7956">
        <v>89.216700000000003</v>
      </c>
    </row>
    <row r="7957" spans="1:8" x14ac:dyDescent="0.3">
      <c r="A7957" t="s">
        <v>579</v>
      </c>
      <c r="B7957" t="s">
        <v>710</v>
      </c>
      <c r="C7957">
        <v>88.65</v>
      </c>
      <c r="D7957">
        <v>89.65</v>
      </c>
      <c r="E7957">
        <v>85.8</v>
      </c>
      <c r="F7957">
        <v>88.4</v>
      </c>
      <c r="G7957">
        <v>1165735</v>
      </c>
      <c r="H7957">
        <v>87.95</v>
      </c>
    </row>
    <row r="7958" spans="1:8" x14ac:dyDescent="0.3">
      <c r="A7958" t="s">
        <v>579</v>
      </c>
      <c r="B7958" t="s">
        <v>512</v>
      </c>
      <c r="C7958">
        <v>90</v>
      </c>
      <c r="D7958">
        <v>93.1</v>
      </c>
      <c r="E7958">
        <v>86.2</v>
      </c>
      <c r="F7958">
        <v>89.55</v>
      </c>
      <c r="G7958">
        <v>2140688</v>
      </c>
      <c r="H7958">
        <v>89.616699999999994</v>
      </c>
    </row>
    <row r="7959" spans="1:8" x14ac:dyDescent="0.3">
      <c r="A7959" t="s">
        <v>579</v>
      </c>
      <c r="B7959" t="s">
        <v>91</v>
      </c>
      <c r="C7959">
        <v>94.75</v>
      </c>
      <c r="D7959">
        <v>98.5</v>
      </c>
      <c r="E7959">
        <v>90.05</v>
      </c>
      <c r="F7959">
        <v>97.7</v>
      </c>
      <c r="G7959">
        <v>9057432</v>
      </c>
      <c r="H7959">
        <v>95.416700000000006</v>
      </c>
    </row>
    <row r="7960" spans="1:8" x14ac:dyDescent="0.3">
      <c r="A7960" t="s">
        <v>579</v>
      </c>
      <c r="B7960" t="s">
        <v>93</v>
      </c>
      <c r="C7960">
        <v>98.8</v>
      </c>
      <c r="D7960">
        <v>98.8</v>
      </c>
      <c r="E7960">
        <v>89.85</v>
      </c>
      <c r="F7960">
        <v>93</v>
      </c>
      <c r="G7960">
        <v>5646047</v>
      </c>
      <c r="H7960">
        <v>93.883300000000006</v>
      </c>
    </row>
    <row r="7961" spans="1:8" x14ac:dyDescent="0.3">
      <c r="A7961" t="s">
        <v>579</v>
      </c>
      <c r="B7961" t="s">
        <v>711</v>
      </c>
      <c r="C7961">
        <v>93.9</v>
      </c>
      <c r="D7961">
        <v>94.45</v>
      </c>
      <c r="E7961">
        <v>90.4</v>
      </c>
      <c r="F7961">
        <v>90.75</v>
      </c>
      <c r="G7961">
        <v>3118214</v>
      </c>
      <c r="H7961">
        <v>91.866699999999994</v>
      </c>
    </row>
    <row r="7962" spans="1:8" x14ac:dyDescent="0.3">
      <c r="A7962" t="s">
        <v>579</v>
      </c>
      <c r="B7962" t="s">
        <v>712</v>
      </c>
      <c r="C7962">
        <v>90.75</v>
      </c>
      <c r="D7962">
        <v>92.8</v>
      </c>
      <c r="E7962">
        <v>90</v>
      </c>
      <c r="F7962">
        <v>92.6</v>
      </c>
      <c r="G7962">
        <v>2457654</v>
      </c>
      <c r="H7962">
        <v>91.8</v>
      </c>
    </row>
    <row r="7963" spans="1:8" x14ac:dyDescent="0.3">
      <c r="A7963" t="s">
        <v>579</v>
      </c>
      <c r="B7963" t="s">
        <v>162</v>
      </c>
      <c r="C7963">
        <v>91</v>
      </c>
      <c r="D7963">
        <v>95.15</v>
      </c>
      <c r="E7963">
        <v>88.45</v>
      </c>
      <c r="F7963">
        <v>89.55</v>
      </c>
      <c r="G7963">
        <v>2577964</v>
      </c>
      <c r="H7963">
        <v>91.05</v>
      </c>
    </row>
    <row r="7964" spans="1:8" x14ac:dyDescent="0.3">
      <c r="A7964" t="s">
        <v>579</v>
      </c>
      <c r="B7964" t="s">
        <v>220</v>
      </c>
      <c r="C7964">
        <v>88.5</v>
      </c>
      <c r="D7964">
        <v>89.4</v>
      </c>
      <c r="E7964">
        <v>86.25</v>
      </c>
      <c r="F7964">
        <v>88.9</v>
      </c>
      <c r="G7964">
        <v>1746770</v>
      </c>
      <c r="H7964">
        <v>88.183300000000003</v>
      </c>
    </row>
    <row r="7965" spans="1:8" x14ac:dyDescent="0.3">
      <c r="A7965" t="s">
        <v>579</v>
      </c>
      <c r="B7965" t="s">
        <v>713</v>
      </c>
      <c r="C7965">
        <v>91</v>
      </c>
      <c r="D7965">
        <v>92.2</v>
      </c>
      <c r="E7965">
        <v>90.35</v>
      </c>
      <c r="F7965">
        <v>91.8</v>
      </c>
      <c r="G7965">
        <v>1300756</v>
      </c>
      <c r="H7965">
        <v>91.45</v>
      </c>
    </row>
    <row r="7966" spans="1:8" x14ac:dyDescent="0.3">
      <c r="A7966" t="s">
        <v>579</v>
      </c>
      <c r="B7966" t="s">
        <v>714</v>
      </c>
      <c r="C7966">
        <v>91.65</v>
      </c>
      <c r="D7966">
        <v>91.75</v>
      </c>
      <c r="E7966">
        <v>89.7</v>
      </c>
      <c r="F7966">
        <v>91.1</v>
      </c>
      <c r="G7966">
        <v>1619520</v>
      </c>
      <c r="H7966">
        <v>90.85</v>
      </c>
    </row>
    <row r="7967" spans="1:8" x14ac:dyDescent="0.3">
      <c r="A7967" t="s">
        <v>579</v>
      </c>
      <c r="B7967" t="s">
        <v>715</v>
      </c>
      <c r="C7967">
        <v>91.1</v>
      </c>
      <c r="D7967">
        <v>95.5</v>
      </c>
      <c r="E7967">
        <v>90</v>
      </c>
      <c r="F7967">
        <v>93.45</v>
      </c>
      <c r="G7967">
        <v>2704056</v>
      </c>
      <c r="H7967">
        <v>92.9833</v>
      </c>
    </row>
    <row r="7968" spans="1:8" x14ac:dyDescent="0.3">
      <c r="A7968" t="s">
        <v>579</v>
      </c>
      <c r="B7968" t="s">
        <v>235</v>
      </c>
      <c r="C7968">
        <v>93.45</v>
      </c>
      <c r="D7968">
        <v>97</v>
      </c>
      <c r="E7968">
        <v>92.9</v>
      </c>
      <c r="F7968">
        <v>93.55</v>
      </c>
      <c r="G7968">
        <v>1987715</v>
      </c>
      <c r="H7968">
        <v>94.4833</v>
      </c>
    </row>
    <row r="7969" spans="1:8" x14ac:dyDescent="0.3">
      <c r="A7969" t="s">
        <v>579</v>
      </c>
      <c r="B7969" t="s">
        <v>259</v>
      </c>
      <c r="C7969">
        <v>93.85</v>
      </c>
      <c r="D7969">
        <v>99.85</v>
      </c>
      <c r="E7969">
        <v>93.85</v>
      </c>
      <c r="F7969">
        <v>96.5</v>
      </c>
      <c r="G7969">
        <v>3350525</v>
      </c>
      <c r="H7969">
        <v>96.7333</v>
      </c>
    </row>
    <row r="7970" spans="1:8" x14ac:dyDescent="0.3">
      <c r="A7970" t="s">
        <v>579</v>
      </c>
      <c r="B7970" t="s">
        <v>716</v>
      </c>
      <c r="C7970">
        <v>96.3</v>
      </c>
      <c r="D7970">
        <v>101.4</v>
      </c>
      <c r="E7970">
        <v>94.7</v>
      </c>
      <c r="F7970">
        <v>100.9</v>
      </c>
      <c r="G7970">
        <v>3440321</v>
      </c>
      <c r="H7970">
        <v>99</v>
      </c>
    </row>
    <row r="7971" spans="1:8" x14ac:dyDescent="0.3">
      <c r="A7971" t="s">
        <v>579</v>
      </c>
      <c r="B7971" t="s">
        <v>269</v>
      </c>
      <c r="C7971">
        <v>101.9</v>
      </c>
      <c r="D7971">
        <v>103</v>
      </c>
      <c r="E7971">
        <v>96.2</v>
      </c>
      <c r="F7971">
        <v>97.05</v>
      </c>
      <c r="G7971">
        <v>3179514</v>
      </c>
      <c r="H7971">
        <v>98.75</v>
      </c>
    </row>
    <row r="7972" spans="1:8" x14ac:dyDescent="0.3">
      <c r="A7972" t="s">
        <v>579</v>
      </c>
      <c r="B7972" t="s">
        <v>282</v>
      </c>
      <c r="C7972">
        <v>97.05</v>
      </c>
      <c r="D7972">
        <v>106.7</v>
      </c>
      <c r="E7972">
        <v>96.7</v>
      </c>
      <c r="F7972">
        <v>106.7</v>
      </c>
      <c r="G7972">
        <v>5241812</v>
      </c>
      <c r="H7972">
        <v>103.36669999999999</v>
      </c>
    </row>
    <row r="7973" spans="1:8" x14ac:dyDescent="0.3">
      <c r="A7973" t="s">
        <v>579</v>
      </c>
      <c r="B7973" t="s">
        <v>717</v>
      </c>
      <c r="C7973">
        <v>107.2</v>
      </c>
      <c r="D7973">
        <v>114.4</v>
      </c>
      <c r="E7973">
        <v>104</v>
      </c>
      <c r="F7973">
        <v>106.4</v>
      </c>
      <c r="G7973">
        <v>8533344</v>
      </c>
      <c r="H7973">
        <v>108.2667</v>
      </c>
    </row>
    <row r="7974" spans="1:8" x14ac:dyDescent="0.3">
      <c r="A7974" t="s">
        <v>579</v>
      </c>
      <c r="B7974" t="s">
        <v>285</v>
      </c>
      <c r="C7974">
        <v>107.3</v>
      </c>
      <c r="D7974">
        <v>111.5</v>
      </c>
      <c r="E7974">
        <v>104.5</v>
      </c>
      <c r="F7974">
        <v>109</v>
      </c>
      <c r="G7974">
        <v>4924155</v>
      </c>
      <c r="H7974">
        <v>108.33329999999999</v>
      </c>
    </row>
    <row r="7975" spans="1:8" x14ac:dyDescent="0.3">
      <c r="A7975" t="s">
        <v>579</v>
      </c>
      <c r="B7975" t="s">
        <v>718</v>
      </c>
      <c r="C7975">
        <v>109</v>
      </c>
      <c r="D7975">
        <v>117.1</v>
      </c>
      <c r="E7975">
        <v>104.1</v>
      </c>
      <c r="F7975">
        <v>114.4</v>
      </c>
      <c r="G7975">
        <v>9600200</v>
      </c>
      <c r="H7975">
        <v>111.86669999999999</v>
      </c>
    </row>
    <row r="7976" spans="1:8" x14ac:dyDescent="0.3">
      <c r="A7976" t="s">
        <v>579</v>
      </c>
      <c r="B7976" t="s">
        <v>291</v>
      </c>
      <c r="C7976">
        <v>114.4</v>
      </c>
      <c r="D7976">
        <v>118.6</v>
      </c>
      <c r="E7976">
        <v>113.2</v>
      </c>
      <c r="F7976">
        <v>113.6</v>
      </c>
      <c r="G7976">
        <v>4776240</v>
      </c>
      <c r="H7976">
        <v>115.13330000000001</v>
      </c>
    </row>
    <row r="7977" spans="1:8" x14ac:dyDescent="0.3">
      <c r="A7977" t="s">
        <v>579</v>
      </c>
      <c r="B7977" t="s">
        <v>295</v>
      </c>
      <c r="C7977">
        <v>113.1</v>
      </c>
      <c r="D7977">
        <v>116</v>
      </c>
      <c r="E7977">
        <v>106.8</v>
      </c>
      <c r="F7977">
        <v>107.2</v>
      </c>
      <c r="G7977">
        <v>3449469</v>
      </c>
      <c r="H7977">
        <v>110</v>
      </c>
    </row>
    <row r="7978" spans="1:8" x14ac:dyDescent="0.3">
      <c r="A7978" t="s">
        <v>579</v>
      </c>
      <c r="B7978" t="s">
        <v>298</v>
      </c>
      <c r="C7978">
        <v>105.9</v>
      </c>
      <c r="D7978">
        <v>106.4</v>
      </c>
      <c r="E7978">
        <v>101.6</v>
      </c>
      <c r="F7978">
        <v>103.6</v>
      </c>
      <c r="G7978">
        <v>3478871</v>
      </c>
      <c r="H7978">
        <v>103.86669999999999</v>
      </c>
    </row>
    <row r="7979" spans="1:8" x14ac:dyDescent="0.3">
      <c r="A7979" t="s">
        <v>579</v>
      </c>
      <c r="B7979" t="s">
        <v>719</v>
      </c>
      <c r="C7979">
        <v>104</v>
      </c>
      <c r="D7979">
        <v>109.4</v>
      </c>
      <c r="E7979">
        <v>103.6</v>
      </c>
      <c r="F7979">
        <v>107</v>
      </c>
      <c r="G7979">
        <v>2575041</v>
      </c>
      <c r="H7979">
        <v>106.66670000000001</v>
      </c>
    </row>
    <row r="7980" spans="1:8" x14ac:dyDescent="0.3">
      <c r="A7980" t="s">
        <v>579</v>
      </c>
      <c r="B7980" t="s">
        <v>720</v>
      </c>
      <c r="C7980">
        <v>107</v>
      </c>
      <c r="D7980">
        <v>110.4</v>
      </c>
      <c r="E7980">
        <v>106</v>
      </c>
      <c r="F7980">
        <v>107</v>
      </c>
      <c r="G7980">
        <v>1937384</v>
      </c>
      <c r="H7980">
        <v>107.8</v>
      </c>
    </row>
    <row r="7981" spans="1:8" x14ac:dyDescent="0.3">
      <c r="A7981" t="s">
        <v>579</v>
      </c>
      <c r="B7981" t="s">
        <v>721</v>
      </c>
      <c r="C7981">
        <v>106.8</v>
      </c>
      <c r="D7981">
        <v>111.2</v>
      </c>
      <c r="E7981">
        <v>105.5</v>
      </c>
      <c r="F7981">
        <v>110.1</v>
      </c>
      <c r="G7981">
        <v>3423269</v>
      </c>
      <c r="H7981">
        <v>108.9333</v>
      </c>
    </row>
    <row r="7982" spans="1:8" x14ac:dyDescent="0.3">
      <c r="A7982" t="s">
        <v>579</v>
      </c>
      <c r="B7982" t="s">
        <v>96</v>
      </c>
      <c r="C7982">
        <v>110.5</v>
      </c>
      <c r="D7982">
        <v>110.5</v>
      </c>
      <c r="E7982">
        <v>104</v>
      </c>
      <c r="F7982">
        <v>104.5</v>
      </c>
      <c r="G7982">
        <v>2488131</v>
      </c>
      <c r="H7982">
        <v>106.33329999999999</v>
      </c>
    </row>
    <row r="7983" spans="1:8" x14ac:dyDescent="0.3">
      <c r="A7983" t="s">
        <v>579</v>
      </c>
      <c r="B7983" t="s">
        <v>722</v>
      </c>
      <c r="C7983">
        <v>104</v>
      </c>
      <c r="D7983">
        <v>105.1</v>
      </c>
      <c r="E7983">
        <v>101.2</v>
      </c>
      <c r="F7983">
        <v>101.4</v>
      </c>
      <c r="G7983">
        <v>2246462</v>
      </c>
      <c r="H7983">
        <v>102.5667</v>
      </c>
    </row>
    <row r="7984" spans="1:8" x14ac:dyDescent="0.3">
      <c r="A7984" t="s">
        <v>579</v>
      </c>
      <c r="B7984" t="s">
        <v>164</v>
      </c>
      <c r="C7984">
        <v>100.5</v>
      </c>
      <c r="D7984">
        <v>100.5</v>
      </c>
      <c r="E7984">
        <v>95.5</v>
      </c>
      <c r="F7984">
        <v>95.6</v>
      </c>
      <c r="G7984">
        <v>4374342</v>
      </c>
      <c r="H7984">
        <v>97.2</v>
      </c>
    </row>
    <row r="7985" spans="1:8" x14ac:dyDescent="0.3">
      <c r="A7985" t="s">
        <v>579</v>
      </c>
      <c r="B7985" t="s">
        <v>723</v>
      </c>
      <c r="C7985">
        <v>97.45</v>
      </c>
      <c r="D7985">
        <v>98.6</v>
      </c>
      <c r="E7985">
        <v>95.65</v>
      </c>
      <c r="F7985">
        <v>95.65</v>
      </c>
      <c r="G7985">
        <v>2727480</v>
      </c>
      <c r="H7985">
        <v>96.633300000000006</v>
      </c>
    </row>
    <row r="7986" spans="1:8" x14ac:dyDescent="0.3">
      <c r="A7986" t="s">
        <v>579</v>
      </c>
      <c r="B7986" t="s">
        <v>724</v>
      </c>
      <c r="C7986">
        <v>95.65</v>
      </c>
      <c r="D7986">
        <v>97</v>
      </c>
      <c r="E7986">
        <v>95.2</v>
      </c>
      <c r="F7986">
        <v>95.7</v>
      </c>
      <c r="G7986">
        <v>1296248</v>
      </c>
      <c r="H7986">
        <v>95.966700000000003</v>
      </c>
    </row>
    <row r="7987" spans="1:8" x14ac:dyDescent="0.3">
      <c r="A7987" t="s">
        <v>579</v>
      </c>
      <c r="B7987" t="s">
        <v>725</v>
      </c>
      <c r="C7987">
        <v>96.25</v>
      </c>
      <c r="D7987">
        <v>97.15</v>
      </c>
      <c r="E7987">
        <v>95.65</v>
      </c>
      <c r="F7987">
        <v>96.95</v>
      </c>
      <c r="G7987">
        <v>1724920</v>
      </c>
      <c r="H7987">
        <v>96.583299999999994</v>
      </c>
    </row>
    <row r="7988" spans="1:8" x14ac:dyDescent="0.3">
      <c r="A7988" t="s">
        <v>579</v>
      </c>
      <c r="B7988" t="s">
        <v>242</v>
      </c>
      <c r="C7988">
        <v>97.1</v>
      </c>
      <c r="D7988">
        <v>98.45</v>
      </c>
      <c r="E7988">
        <v>96.45</v>
      </c>
      <c r="F7988">
        <v>96.55</v>
      </c>
      <c r="G7988">
        <v>1850640</v>
      </c>
      <c r="H7988">
        <v>97.15</v>
      </c>
    </row>
    <row r="7989" spans="1:8" x14ac:dyDescent="0.3">
      <c r="A7989" t="s">
        <v>579</v>
      </c>
      <c r="B7989" t="s">
        <v>726</v>
      </c>
      <c r="C7989">
        <v>96.9</v>
      </c>
      <c r="D7989">
        <v>97.75</v>
      </c>
      <c r="E7989">
        <v>96.65</v>
      </c>
      <c r="F7989">
        <v>97.4</v>
      </c>
      <c r="G7989">
        <v>1763153</v>
      </c>
      <c r="H7989">
        <v>97.2667</v>
      </c>
    </row>
    <row r="7990" spans="1:8" x14ac:dyDescent="0.3">
      <c r="A7990" t="s">
        <v>579</v>
      </c>
      <c r="B7990" t="s">
        <v>727</v>
      </c>
      <c r="C7990">
        <v>97.4</v>
      </c>
      <c r="D7990">
        <v>97.65</v>
      </c>
      <c r="E7990">
        <v>96.5</v>
      </c>
      <c r="F7990">
        <v>96.5</v>
      </c>
      <c r="G7990">
        <v>1375731</v>
      </c>
      <c r="H7990">
        <v>96.883300000000006</v>
      </c>
    </row>
    <row r="7991" spans="1:8" x14ac:dyDescent="0.3">
      <c r="A7991" t="s">
        <v>579</v>
      </c>
      <c r="B7991" t="s">
        <v>728</v>
      </c>
      <c r="C7991">
        <v>96.7</v>
      </c>
      <c r="D7991">
        <v>100.7</v>
      </c>
      <c r="E7991">
        <v>96.45</v>
      </c>
      <c r="F7991">
        <v>98.25</v>
      </c>
      <c r="G7991">
        <v>3319461</v>
      </c>
      <c r="H7991">
        <v>98.466700000000003</v>
      </c>
    </row>
    <row r="7992" spans="1:8" x14ac:dyDescent="0.3">
      <c r="A7992" t="s">
        <v>579</v>
      </c>
      <c r="B7992" t="s">
        <v>729</v>
      </c>
      <c r="C7992">
        <v>98.3</v>
      </c>
      <c r="D7992">
        <v>99.4</v>
      </c>
      <c r="E7992">
        <v>97.25</v>
      </c>
      <c r="F7992">
        <v>98.15</v>
      </c>
      <c r="G7992">
        <v>2173612</v>
      </c>
      <c r="H7992">
        <v>98.2667</v>
      </c>
    </row>
    <row r="7993" spans="1:8" x14ac:dyDescent="0.3">
      <c r="A7993" t="s">
        <v>579</v>
      </c>
      <c r="B7993" t="s">
        <v>730</v>
      </c>
      <c r="C7993">
        <v>97.35</v>
      </c>
      <c r="D7993">
        <v>97.45</v>
      </c>
      <c r="E7993">
        <v>95.9</v>
      </c>
      <c r="F7993">
        <v>95.95</v>
      </c>
      <c r="G7993">
        <v>1418065</v>
      </c>
      <c r="H7993">
        <v>96.433300000000003</v>
      </c>
    </row>
    <row r="7994" spans="1:8" x14ac:dyDescent="0.3">
      <c r="A7994" t="s">
        <v>579</v>
      </c>
      <c r="B7994" t="s">
        <v>731</v>
      </c>
      <c r="C7994">
        <v>96.05</v>
      </c>
      <c r="D7994">
        <v>96.5</v>
      </c>
      <c r="E7994">
        <v>93.6</v>
      </c>
      <c r="F7994">
        <v>95.4</v>
      </c>
      <c r="G7994">
        <v>1873622</v>
      </c>
      <c r="H7994">
        <v>95.166700000000006</v>
      </c>
    </row>
    <row r="7995" spans="1:8" x14ac:dyDescent="0.3">
      <c r="A7995" t="s">
        <v>579</v>
      </c>
      <c r="B7995" t="s">
        <v>732</v>
      </c>
      <c r="C7995">
        <v>95.4</v>
      </c>
      <c r="D7995">
        <v>96.45</v>
      </c>
      <c r="E7995">
        <v>94.25</v>
      </c>
      <c r="F7995">
        <v>94.7</v>
      </c>
      <c r="G7995">
        <v>1413005</v>
      </c>
      <c r="H7995">
        <v>95.133300000000006</v>
      </c>
    </row>
    <row r="7996" spans="1:8" x14ac:dyDescent="0.3">
      <c r="A7996" t="s">
        <v>579</v>
      </c>
      <c r="B7996" t="s">
        <v>733</v>
      </c>
      <c r="C7996">
        <v>93.9</v>
      </c>
      <c r="D7996">
        <v>95.85</v>
      </c>
      <c r="E7996">
        <v>93.9</v>
      </c>
      <c r="F7996">
        <v>95.6</v>
      </c>
      <c r="G7996">
        <v>1051743</v>
      </c>
      <c r="H7996">
        <v>95.116699999999994</v>
      </c>
    </row>
    <row r="7997" spans="1:8" x14ac:dyDescent="0.3">
      <c r="A7997" t="s">
        <v>579</v>
      </c>
      <c r="B7997" t="s">
        <v>734</v>
      </c>
      <c r="C7997">
        <v>95.65</v>
      </c>
      <c r="D7997">
        <v>96.25</v>
      </c>
      <c r="E7997">
        <v>94.4</v>
      </c>
      <c r="F7997">
        <v>94.55</v>
      </c>
      <c r="G7997">
        <v>1282795</v>
      </c>
      <c r="H7997">
        <v>95.066699999999997</v>
      </c>
    </row>
    <row r="7998" spans="1:8" x14ac:dyDescent="0.3">
      <c r="A7998" t="s">
        <v>579</v>
      </c>
      <c r="B7998" t="s">
        <v>735</v>
      </c>
      <c r="C7998">
        <v>94.75</v>
      </c>
      <c r="D7998">
        <v>95.2</v>
      </c>
      <c r="E7998">
        <v>93.7</v>
      </c>
      <c r="F7998">
        <v>94</v>
      </c>
      <c r="G7998">
        <v>601901</v>
      </c>
      <c r="H7998">
        <v>94.3</v>
      </c>
    </row>
    <row r="7999" spans="1:8" x14ac:dyDescent="0.3">
      <c r="A7999" t="s">
        <v>580</v>
      </c>
      <c r="B7999" t="s">
        <v>696</v>
      </c>
      <c r="C7999">
        <v>100.64579999999999</v>
      </c>
      <c r="D7999">
        <v>104.51309999999999</v>
      </c>
      <c r="E7999">
        <v>100.16240000000001</v>
      </c>
      <c r="F7999">
        <v>104.2231</v>
      </c>
      <c r="G7999">
        <v>22511340</v>
      </c>
      <c r="H7999">
        <v>102.9662</v>
      </c>
    </row>
    <row r="8000" spans="1:8" x14ac:dyDescent="0.3">
      <c r="A8000" t="s">
        <v>580</v>
      </c>
      <c r="B8000" t="s">
        <v>697</v>
      </c>
      <c r="C8000">
        <v>106.2534</v>
      </c>
      <c r="D8000">
        <v>108.2837</v>
      </c>
      <c r="E8000">
        <v>104.3197</v>
      </c>
      <c r="F8000">
        <v>105.5766</v>
      </c>
      <c r="G8000">
        <v>31477950</v>
      </c>
      <c r="H8000">
        <v>106.06</v>
      </c>
    </row>
    <row r="8001" spans="1:8" x14ac:dyDescent="0.3">
      <c r="A8001" t="s">
        <v>580</v>
      </c>
      <c r="B8001" t="s">
        <v>698</v>
      </c>
      <c r="C8001">
        <v>106.2534</v>
      </c>
      <c r="D8001">
        <v>107.02679999999999</v>
      </c>
      <c r="E8001">
        <v>104.70650000000001</v>
      </c>
      <c r="F8001">
        <v>106.6401</v>
      </c>
      <c r="G8001">
        <v>24891180</v>
      </c>
      <c r="H8001">
        <v>106.1245</v>
      </c>
    </row>
    <row r="8002" spans="1:8" x14ac:dyDescent="0.3">
      <c r="A8002" t="s">
        <v>580</v>
      </c>
      <c r="B8002" t="s">
        <v>699</v>
      </c>
      <c r="C8002">
        <v>108.2837</v>
      </c>
      <c r="D8002">
        <v>109.5406</v>
      </c>
      <c r="E8002">
        <v>106.7368</v>
      </c>
      <c r="F8002">
        <v>108.38039999999999</v>
      </c>
      <c r="G8002">
        <v>23936080</v>
      </c>
      <c r="H8002">
        <v>108.2193</v>
      </c>
    </row>
    <row r="8003" spans="1:8" x14ac:dyDescent="0.3">
      <c r="A8003" t="s">
        <v>580</v>
      </c>
      <c r="B8003" t="s">
        <v>700</v>
      </c>
      <c r="C8003">
        <v>109.05719999999999</v>
      </c>
      <c r="D8003">
        <v>111.66759999999999</v>
      </c>
      <c r="E8003">
        <v>107.22020000000001</v>
      </c>
      <c r="F8003">
        <v>109.9273</v>
      </c>
      <c r="G8003">
        <v>29018080</v>
      </c>
      <c r="H8003">
        <v>109.605</v>
      </c>
    </row>
    <row r="8004" spans="1:8" x14ac:dyDescent="0.3">
      <c r="A8004" t="s">
        <v>580</v>
      </c>
      <c r="B8004" t="s">
        <v>77</v>
      </c>
      <c r="C8004">
        <v>108.9605</v>
      </c>
      <c r="D8004">
        <v>111.66759999999999</v>
      </c>
      <c r="E8004">
        <v>107.4136</v>
      </c>
      <c r="F8004">
        <v>110.024</v>
      </c>
      <c r="G8004">
        <v>28526750</v>
      </c>
      <c r="H8004">
        <v>109.7017</v>
      </c>
    </row>
    <row r="8005" spans="1:8" x14ac:dyDescent="0.3">
      <c r="A8005" t="s">
        <v>580</v>
      </c>
      <c r="B8005" t="s">
        <v>701</v>
      </c>
      <c r="C8005">
        <v>110.7974</v>
      </c>
      <c r="D8005">
        <v>113.50449999999999</v>
      </c>
      <c r="E8005">
        <v>110.5074</v>
      </c>
      <c r="F8005">
        <v>112.6344</v>
      </c>
      <c r="G8005">
        <v>25025750</v>
      </c>
      <c r="H8005">
        <v>112.2154</v>
      </c>
    </row>
    <row r="8006" spans="1:8" x14ac:dyDescent="0.3">
      <c r="A8006" t="s">
        <v>580</v>
      </c>
      <c r="B8006" t="s">
        <v>702</v>
      </c>
      <c r="C8006">
        <v>113.2145</v>
      </c>
      <c r="D8006">
        <v>113.50449999999999</v>
      </c>
      <c r="E8006">
        <v>111.3775</v>
      </c>
      <c r="F8006">
        <v>111.9576</v>
      </c>
      <c r="G8006">
        <v>16980450</v>
      </c>
      <c r="H8006">
        <v>112.2799</v>
      </c>
    </row>
    <row r="8007" spans="1:8" x14ac:dyDescent="0.3">
      <c r="A8007" t="s">
        <v>580</v>
      </c>
      <c r="B8007" t="s">
        <v>139</v>
      </c>
      <c r="C8007">
        <v>111.9576</v>
      </c>
      <c r="D8007">
        <v>114.27800000000001</v>
      </c>
      <c r="E8007">
        <v>110.89409999999999</v>
      </c>
      <c r="F8007">
        <v>111.3775</v>
      </c>
      <c r="G8007">
        <v>20878940</v>
      </c>
      <c r="H8007">
        <v>112.1832</v>
      </c>
    </row>
    <row r="8008" spans="1:8" x14ac:dyDescent="0.3">
      <c r="A8008" t="s">
        <v>580</v>
      </c>
      <c r="B8008" t="s">
        <v>156</v>
      </c>
      <c r="C8008">
        <v>111.08750000000001</v>
      </c>
      <c r="D8008">
        <v>113.40779999999999</v>
      </c>
      <c r="E8008">
        <v>110.6041</v>
      </c>
      <c r="F8008">
        <v>111.8609</v>
      </c>
      <c r="G8008">
        <v>18838170</v>
      </c>
      <c r="H8008">
        <v>111.9576</v>
      </c>
    </row>
    <row r="8009" spans="1:8" x14ac:dyDescent="0.3">
      <c r="A8009" t="s">
        <v>580</v>
      </c>
      <c r="B8009" t="s">
        <v>703</v>
      </c>
      <c r="C8009">
        <v>112.92440000000001</v>
      </c>
      <c r="D8009">
        <v>116.3083</v>
      </c>
      <c r="E8009">
        <v>112.3443</v>
      </c>
      <c r="F8009">
        <v>115.43819999999999</v>
      </c>
      <c r="G8009">
        <v>24533280</v>
      </c>
      <c r="H8009">
        <v>114.6969</v>
      </c>
    </row>
    <row r="8010" spans="1:8" x14ac:dyDescent="0.3">
      <c r="A8010" t="s">
        <v>580</v>
      </c>
      <c r="B8010" t="s">
        <v>223</v>
      </c>
      <c r="C8010">
        <v>114.08459999999999</v>
      </c>
      <c r="D8010">
        <v>114.4713</v>
      </c>
      <c r="E8010">
        <v>111.4742</v>
      </c>
      <c r="F8010">
        <v>112.0543</v>
      </c>
      <c r="G8010">
        <v>30463070</v>
      </c>
      <c r="H8010">
        <v>112.6666</v>
      </c>
    </row>
    <row r="8011" spans="1:8" x14ac:dyDescent="0.3">
      <c r="A8011" t="s">
        <v>580</v>
      </c>
      <c r="B8011" t="s">
        <v>228</v>
      </c>
      <c r="C8011">
        <v>111.1842</v>
      </c>
      <c r="D8011">
        <v>116.9851</v>
      </c>
      <c r="E8011">
        <v>110.31399999999999</v>
      </c>
      <c r="F8011">
        <v>116.2116</v>
      </c>
      <c r="G8011">
        <v>27164010</v>
      </c>
      <c r="H8011">
        <v>114.50360000000001</v>
      </c>
    </row>
    <row r="8012" spans="1:8" x14ac:dyDescent="0.3">
      <c r="A8012" t="s">
        <v>580</v>
      </c>
      <c r="B8012" t="s">
        <v>704</v>
      </c>
      <c r="C8012">
        <v>116.3083</v>
      </c>
      <c r="D8012">
        <v>122.97929999999999</v>
      </c>
      <c r="E8012">
        <v>115.9216</v>
      </c>
      <c r="F8012">
        <v>122.97929999999999</v>
      </c>
      <c r="G8012">
        <v>21582150</v>
      </c>
      <c r="H8012">
        <v>120.6267</v>
      </c>
    </row>
    <row r="8013" spans="1:8" x14ac:dyDescent="0.3">
      <c r="A8013" t="s">
        <v>580</v>
      </c>
      <c r="B8013" t="s">
        <v>705</v>
      </c>
      <c r="C8013">
        <v>123.17270000000001</v>
      </c>
      <c r="D8013">
        <v>124.7196</v>
      </c>
      <c r="E8013">
        <v>121.8192</v>
      </c>
      <c r="F8013">
        <v>124.7196</v>
      </c>
      <c r="G8013">
        <v>15143670</v>
      </c>
      <c r="H8013">
        <v>123.75279999999999</v>
      </c>
    </row>
    <row r="8014" spans="1:8" x14ac:dyDescent="0.3">
      <c r="A8014" t="s">
        <v>580</v>
      </c>
      <c r="B8014" t="s">
        <v>706</v>
      </c>
      <c r="C8014">
        <v>126.6533</v>
      </c>
      <c r="D8014">
        <v>130.90729999999999</v>
      </c>
      <c r="E8014">
        <v>125.68640000000001</v>
      </c>
      <c r="F8014">
        <v>129.84379999999999</v>
      </c>
      <c r="G8014">
        <v>26310520</v>
      </c>
      <c r="H8014">
        <v>128.8125</v>
      </c>
    </row>
    <row r="8015" spans="1:8" x14ac:dyDescent="0.3">
      <c r="A8015" t="s">
        <v>580</v>
      </c>
      <c r="B8015" t="s">
        <v>265</v>
      </c>
      <c r="C8015">
        <v>129.55369999999999</v>
      </c>
      <c r="D8015">
        <v>129.55369999999999</v>
      </c>
      <c r="E8015">
        <v>123.5594</v>
      </c>
      <c r="F8015">
        <v>123.5594</v>
      </c>
      <c r="G8015">
        <v>25079880</v>
      </c>
      <c r="H8015">
        <v>125.5575</v>
      </c>
    </row>
    <row r="8016" spans="1:8" x14ac:dyDescent="0.3">
      <c r="A8016" t="s">
        <v>580</v>
      </c>
      <c r="B8016" t="s">
        <v>707</v>
      </c>
      <c r="C8016">
        <v>123.9462</v>
      </c>
      <c r="D8016">
        <v>124.3329</v>
      </c>
      <c r="E8016">
        <v>119.2088</v>
      </c>
      <c r="F8016">
        <v>119.78879999999999</v>
      </c>
      <c r="G8016">
        <v>25798020</v>
      </c>
      <c r="H8016">
        <v>121.11020000000001</v>
      </c>
    </row>
    <row r="8017" spans="1:8" x14ac:dyDescent="0.3">
      <c r="A8017" t="s">
        <v>580</v>
      </c>
      <c r="B8017" t="s">
        <v>271</v>
      </c>
      <c r="C8017">
        <v>120.949</v>
      </c>
      <c r="D8017">
        <v>121.0457</v>
      </c>
      <c r="E8017">
        <v>115.8249</v>
      </c>
      <c r="F8017">
        <v>116.79170000000001</v>
      </c>
      <c r="G8017">
        <v>21236330</v>
      </c>
      <c r="H8017">
        <v>117.8874</v>
      </c>
    </row>
    <row r="8018" spans="1:8" x14ac:dyDescent="0.3">
      <c r="A8018" t="s">
        <v>580</v>
      </c>
      <c r="B8018" t="s">
        <v>708</v>
      </c>
      <c r="C8018">
        <v>116.79170000000001</v>
      </c>
      <c r="D8018">
        <v>117.6618</v>
      </c>
      <c r="E8018">
        <v>115.7282</v>
      </c>
      <c r="F8018">
        <v>117.27509999999999</v>
      </c>
      <c r="G8018">
        <v>12654580</v>
      </c>
      <c r="H8018">
        <v>116.8884</v>
      </c>
    </row>
    <row r="8019" spans="1:8" x14ac:dyDescent="0.3">
      <c r="A8019" t="s">
        <v>580</v>
      </c>
      <c r="B8019" t="s">
        <v>709</v>
      </c>
      <c r="C8019">
        <v>119.4021</v>
      </c>
      <c r="D8019">
        <v>119.78879999999999</v>
      </c>
      <c r="E8019">
        <v>115.7282</v>
      </c>
      <c r="F8019">
        <v>116.59829999999999</v>
      </c>
      <c r="G8019">
        <v>20294070</v>
      </c>
      <c r="H8019">
        <v>117.37179999999999</v>
      </c>
    </row>
    <row r="8020" spans="1:8" x14ac:dyDescent="0.3">
      <c r="A8020" t="s">
        <v>580</v>
      </c>
      <c r="B8020" t="s">
        <v>283</v>
      </c>
      <c r="C8020">
        <v>116.0183</v>
      </c>
      <c r="D8020">
        <v>116.3083</v>
      </c>
      <c r="E8020">
        <v>114.18129999999999</v>
      </c>
      <c r="F8020">
        <v>115.6315</v>
      </c>
      <c r="G8020">
        <v>11624890</v>
      </c>
      <c r="H8020">
        <v>115.3737</v>
      </c>
    </row>
    <row r="8021" spans="1:8" x14ac:dyDescent="0.3">
      <c r="A8021" t="s">
        <v>580</v>
      </c>
      <c r="B8021" t="s">
        <v>290</v>
      </c>
      <c r="C8021">
        <v>116.3083</v>
      </c>
      <c r="D8021">
        <v>116.9851</v>
      </c>
      <c r="E8021">
        <v>113.2145</v>
      </c>
      <c r="F8021">
        <v>113.2145</v>
      </c>
      <c r="G8021">
        <v>11946010</v>
      </c>
      <c r="H8021">
        <v>114.4714</v>
      </c>
    </row>
    <row r="8022" spans="1:8" x14ac:dyDescent="0.3">
      <c r="A8022" t="s">
        <v>580</v>
      </c>
      <c r="B8022" t="s">
        <v>710</v>
      </c>
      <c r="C8022">
        <v>113.2145</v>
      </c>
      <c r="D8022">
        <v>115.5348</v>
      </c>
      <c r="E8022">
        <v>112.24769999999999</v>
      </c>
      <c r="F8022">
        <v>114.6647</v>
      </c>
      <c r="G8022">
        <v>12216880</v>
      </c>
      <c r="H8022">
        <v>114.1491</v>
      </c>
    </row>
    <row r="8023" spans="1:8" x14ac:dyDescent="0.3">
      <c r="A8023" t="s">
        <v>580</v>
      </c>
      <c r="B8023" t="s">
        <v>512</v>
      </c>
      <c r="C8023">
        <v>114.6647</v>
      </c>
      <c r="D8023">
        <v>115.6315</v>
      </c>
      <c r="E8023">
        <v>109.8306</v>
      </c>
      <c r="F8023">
        <v>112.0543</v>
      </c>
      <c r="G8023">
        <v>21291080</v>
      </c>
      <c r="H8023">
        <v>112.5055</v>
      </c>
    </row>
    <row r="8024" spans="1:8" x14ac:dyDescent="0.3">
      <c r="A8024" t="s">
        <v>580</v>
      </c>
      <c r="B8024" t="s">
        <v>91</v>
      </c>
      <c r="C8024">
        <v>102.8695</v>
      </c>
      <c r="D8024">
        <v>109.1538</v>
      </c>
      <c r="E8024">
        <v>102.7728</v>
      </c>
      <c r="F8024">
        <v>107.9937</v>
      </c>
      <c r="G8024">
        <v>13231220</v>
      </c>
      <c r="H8024">
        <v>106.6401</v>
      </c>
    </row>
    <row r="8025" spans="1:8" x14ac:dyDescent="0.3">
      <c r="A8025" t="s">
        <v>580</v>
      </c>
      <c r="B8025" t="s">
        <v>93</v>
      </c>
      <c r="C8025">
        <v>107.80029999999999</v>
      </c>
      <c r="D8025">
        <v>109.1538</v>
      </c>
      <c r="E8025">
        <v>104.8032</v>
      </c>
      <c r="F8025">
        <v>104.8998</v>
      </c>
      <c r="G8025">
        <v>9440582</v>
      </c>
      <c r="H8025">
        <v>106.2856</v>
      </c>
    </row>
    <row r="8026" spans="1:8" x14ac:dyDescent="0.3">
      <c r="A8026" t="s">
        <v>580</v>
      </c>
      <c r="B8026" t="s">
        <v>711</v>
      </c>
      <c r="C8026">
        <v>104.8998</v>
      </c>
      <c r="D8026">
        <v>105.5766</v>
      </c>
      <c r="E8026">
        <v>102.1927</v>
      </c>
      <c r="F8026">
        <v>104.2231</v>
      </c>
      <c r="G8026">
        <v>15212450</v>
      </c>
      <c r="H8026">
        <v>103.9975</v>
      </c>
    </row>
    <row r="8027" spans="1:8" x14ac:dyDescent="0.3">
      <c r="A8027" t="s">
        <v>580</v>
      </c>
      <c r="B8027" t="s">
        <v>712</v>
      </c>
      <c r="C8027">
        <v>108.47709999999999</v>
      </c>
      <c r="D8027">
        <v>109.2505</v>
      </c>
      <c r="E8027">
        <v>105.77</v>
      </c>
      <c r="F8027">
        <v>107.70359999999999</v>
      </c>
      <c r="G8027">
        <v>11441150</v>
      </c>
      <c r="H8027">
        <v>107.57470000000001</v>
      </c>
    </row>
    <row r="8028" spans="1:8" x14ac:dyDescent="0.3">
      <c r="A8028" t="s">
        <v>580</v>
      </c>
      <c r="B8028" t="s">
        <v>162</v>
      </c>
      <c r="C8028">
        <v>107.12350000000001</v>
      </c>
      <c r="D8028">
        <v>107.9937</v>
      </c>
      <c r="E8028">
        <v>104.4164</v>
      </c>
      <c r="F8028">
        <v>104.8998</v>
      </c>
      <c r="G8028">
        <v>10116080</v>
      </c>
      <c r="H8028">
        <v>105.77</v>
      </c>
    </row>
    <row r="8029" spans="1:8" x14ac:dyDescent="0.3">
      <c r="A8029" t="s">
        <v>580</v>
      </c>
      <c r="B8029" t="s">
        <v>220</v>
      </c>
      <c r="C8029">
        <v>102.1927</v>
      </c>
      <c r="D8029">
        <v>105.3832</v>
      </c>
      <c r="E8029">
        <v>100.74250000000001</v>
      </c>
      <c r="F8029">
        <v>105.28660000000001</v>
      </c>
      <c r="G8029">
        <v>12789830</v>
      </c>
      <c r="H8029">
        <v>103.80410000000001</v>
      </c>
    </row>
    <row r="8030" spans="1:8" x14ac:dyDescent="0.3">
      <c r="A8030" t="s">
        <v>580</v>
      </c>
      <c r="B8030" t="s">
        <v>713</v>
      </c>
      <c r="C8030">
        <v>108.8638</v>
      </c>
      <c r="D8030">
        <v>109.1538</v>
      </c>
      <c r="E8030">
        <v>105.6733</v>
      </c>
      <c r="F8030">
        <v>108.38039999999999</v>
      </c>
      <c r="G8030">
        <v>20097030</v>
      </c>
      <c r="H8030">
        <v>107.7358</v>
      </c>
    </row>
    <row r="8031" spans="1:8" x14ac:dyDescent="0.3">
      <c r="A8031" t="s">
        <v>580</v>
      </c>
      <c r="B8031" t="s">
        <v>714</v>
      </c>
      <c r="C8031">
        <v>107.9937</v>
      </c>
      <c r="D8031">
        <v>109.4439</v>
      </c>
      <c r="E8031">
        <v>106.9302</v>
      </c>
      <c r="F8031">
        <v>107.89700000000001</v>
      </c>
      <c r="G8031">
        <v>12785360</v>
      </c>
      <c r="H8031">
        <v>108.0904</v>
      </c>
    </row>
    <row r="8032" spans="1:8" x14ac:dyDescent="0.3">
      <c r="A8032" t="s">
        <v>580</v>
      </c>
      <c r="B8032" t="s">
        <v>715</v>
      </c>
      <c r="C8032">
        <v>107.5102</v>
      </c>
      <c r="D8032">
        <v>110.024</v>
      </c>
      <c r="E8032">
        <v>107.02679999999999</v>
      </c>
      <c r="F8032">
        <v>108.2837</v>
      </c>
      <c r="G8032">
        <v>13330260</v>
      </c>
      <c r="H8032">
        <v>108.4448</v>
      </c>
    </row>
    <row r="8033" spans="1:8" x14ac:dyDescent="0.3">
      <c r="A8033" t="s">
        <v>580</v>
      </c>
      <c r="B8033" t="s">
        <v>235</v>
      </c>
      <c r="C8033">
        <v>107.9937</v>
      </c>
      <c r="D8033">
        <v>108.0903</v>
      </c>
      <c r="E8033">
        <v>104.51309999999999</v>
      </c>
      <c r="F8033">
        <v>106.06</v>
      </c>
      <c r="G8033">
        <v>11824170</v>
      </c>
      <c r="H8033">
        <v>106.22110000000001</v>
      </c>
    </row>
    <row r="8034" spans="1:8" x14ac:dyDescent="0.3">
      <c r="A8034" t="s">
        <v>580</v>
      </c>
      <c r="B8034" t="s">
        <v>259</v>
      </c>
      <c r="C8034">
        <v>108.3</v>
      </c>
      <c r="D8034">
        <v>108.3</v>
      </c>
      <c r="E8034">
        <v>104.8</v>
      </c>
      <c r="F8034">
        <v>105.6</v>
      </c>
      <c r="G8034">
        <v>7014624</v>
      </c>
      <c r="H8034">
        <v>106.2333</v>
      </c>
    </row>
    <row r="8035" spans="1:8" x14ac:dyDescent="0.3">
      <c r="A8035" t="s">
        <v>580</v>
      </c>
      <c r="B8035" t="s">
        <v>716</v>
      </c>
      <c r="C8035">
        <v>107.1</v>
      </c>
      <c r="D8035">
        <v>108.2</v>
      </c>
      <c r="E8035">
        <v>104.9</v>
      </c>
      <c r="F8035">
        <v>107.9</v>
      </c>
      <c r="G8035">
        <v>8779332</v>
      </c>
      <c r="H8035">
        <v>107</v>
      </c>
    </row>
    <row r="8036" spans="1:8" x14ac:dyDescent="0.3">
      <c r="A8036" t="s">
        <v>580</v>
      </c>
      <c r="B8036" t="s">
        <v>269</v>
      </c>
      <c r="C8036">
        <v>108.9</v>
      </c>
      <c r="D8036">
        <v>109.4</v>
      </c>
      <c r="E8036">
        <v>105.6</v>
      </c>
      <c r="F8036">
        <v>105.7</v>
      </c>
      <c r="G8036">
        <v>8836224</v>
      </c>
      <c r="H8036">
        <v>106.9</v>
      </c>
    </row>
    <row r="8037" spans="1:8" x14ac:dyDescent="0.3">
      <c r="A8037" t="s">
        <v>580</v>
      </c>
      <c r="B8037" t="s">
        <v>282</v>
      </c>
      <c r="C8037">
        <v>105.4</v>
      </c>
      <c r="D8037">
        <v>109.8</v>
      </c>
      <c r="E8037">
        <v>104.5</v>
      </c>
      <c r="F8037">
        <v>109.8</v>
      </c>
      <c r="G8037">
        <v>5828486</v>
      </c>
      <c r="H8037">
        <v>108.0333</v>
      </c>
    </row>
    <row r="8038" spans="1:8" x14ac:dyDescent="0.3">
      <c r="A8038" t="s">
        <v>580</v>
      </c>
      <c r="B8038" t="s">
        <v>717</v>
      </c>
      <c r="C8038">
        <v>107.6</v>
      </c>
      <c r="D8038">
        <v>108.9</v>
      </c>
      <c r="E8038">
        <v>102</v>
      </c>
      <c r="F8038">
        <v>108.9</v>
      </c>
      <c r="G8038">
        <v>20577530</v>
      </c>
      <c r="H8038">
        <v>106.6</v>
      </c>
    </row>
    <row r="8039" spans="1:8" x14ac:dyDescent="0.3">
      <c r="A8039" t="s">
        <v>580</v>
      </c>
      <c r="B8039" t="s">
        <v>285</v>
      </c>
      <c r="C8039">
        <v>107</v>
      </c>
      <c r="D8039">
        <v>107.2</v>
      </c>
      <c r="E8039">
        <v>104.2</v>
      </c>
      <c r="F8039">
        <v>104.2</v>
      </c>
      <c r="G8039">
        <v>9155385</v>
      </c>
      <c r="H8039">
        <v>105.2</v>
      </c>
    </row>
    <row r="8040" spans="1:8" x14ac:dyDescent="0.3">
      <c r="A8040" t="s">
        <v>580</v>
      </c>
      <c r="B8040" t="s">
        <v>718</v>
      </c>
      <c r="C8040">
        <v>106</v>
      </c>
      <c r="D8040">
        <v>106.9</v>
      </c>
      <c r="E8040">
        <v>104.6</v>
      </c>
      <c r="F8040">
        <v>104.6</v>
      </c>
      <c r="G8040">
        <v>9534607</v>
      </c>
      <c r="H8040">
        <v>105.36669999999999</v>
      </c>
    </row>
    <row r="8041" spans="1:8" x14ac:dyDescent="0.3">
      <c r="A8041" t="s">
        <v>580</v>
      </c>
      <c r="B8041" t="s">
        <v>291</v>
      </c>
      <c r="C8041">
        <v>104.6</v>
      </c>
      <c r="D8041">
        <v>105.4</v>
      </c>
      <c r="E8041">
        <v>102.7</v>
      </c>
      <c r="F8041">
        <v>102.7</v>
      </c>
      <c r="G8041">
        <v>6551435</v>
      </c>
      <c r="H8041">
        <v>103.6</v>
      </c>
    </row>
    <row r="8042" spans="1:8" x14ac:dyDescent="0.3">
      <c r="A8042" t="s">
        <v>580</v>
      </c>
      <c r="B8042" t="s">
        <v>295</v>
      </c>
      <c r="C8042">
        <v>103.1</v>
      </c>
      <c r="D8042">
        <v>103.9</v>
      </c>
      <c r="E8042">
        <v>102</v>
      </c>
      <c r="F8042">
        <v>103.8</v>
      </c>
      <c r="G8042">
        <v>5790049</v>
      </c>
      <c r="H8042">
        <v>103.2333</v>
      </c>
    </row>
    <row r="8043" spans="1:8" x14ac:dyDescent="0.3">
      <c r="A8043" t="s">
        <v>580</v>
      </c>
      <c r="B8043" t="s">
        <v>298</v>
      </c>
      <c r="C8043">
        <v>103</v>
      </c>
      <c r="D8043">
        <v>103.3</v>
      </c>
      <c r="E8043">
        <v>100</v>
      </c>
      <c r="F8043">
        <v>100</v>
      </c>
      <c r="G8043">
        <v>9007723</v>
      </c>
      <c r="H8043">
        <v>101.1</v>
      </c>
    </row>
    <row r="8044" spans="1:8" x14ac:dyDescent="0.3">
      <c r="A8044" t="s">
        <v>580</v>
      </c>
      <c r="B8044" t="s">
        <v>719</v>
      </c>
      <c r="C8044">
        <v>100.3</v>
      </c>
      <c r="D8044">
        <v>102.8</v>
      </c>
      <c r="E8044">
        <v>99.25</v>
      </c>
      <c r="F8044">
        <v>101.1</v>
      </c>
      <c r="G8044">
        <v>16038890</v>
      </c>
      <c r="H8044">
        <v>101.05</v>
      </c>
    </row>
    <row r="8045" spans="1:8" x14ac:dyDescent="0.3">
      <c r="A8045" t="s">
        <v>580</v>
      </c>
      <c r="B8045" t="s">
        <v>720</v>
      </c>
      <c r="C8045">
        <v>103.5</v>
      </c>
      <c r="D8045">
        <v>103.9</v>
      </c>
      <c r="E8045">
        <v>101.8</v>
      </c>
      <c r="F8045">
        <v>102.5</v>
      </c>
      <c r="G8045">
        <v>8554914</v>
      </c>
      <c r="H8045">
        <v>102.7333</v>
      </c>
    </row>
    <row r="8046" spans="1:8" x14ac:dyDescent="0.3">
      <c r="A8046" t="s">
        <v>580</v>
      </c>
      <c r="B8046" t="s">
        <v>721</v>
      </c>
      <c r="C8046">
        <v>101</v>
      </c>
      <c r="D8046">
        <v>101.4</v>
      </c>
      <c r="E8046">
        <v>100</v>
      </c>
      <c r="F8046">
        <v>100.7</v>
      </c>
      <c r="G8046">
        <v>9273155</v>
      </c>
      <c r="H8046">
        <v>100.7</v>
      </c>
    </row>
    <row r="8047" spans="1:8" x14ac:dyDescent="0.3">
      <c r="A8047" t="s">
        <v>580</v>
      </c>
      <c r="B8047" t="s">
        <v>96</v>
      </c>
      <c r="C8047">
        <v>100.9</v>
      </c>
      <c r="D8047">
        <v>101.4</v>
      </c>
      <c r="E8047">
        <v>99.6</v>
      </c>
      <c r="F8047">
        <v>99.6</v>
      </c>
      <c r="G8047">
        <v>8412158</v>
      </c>
      <c r="H8047">
        <v>100.2</v>
      </c>
    </row>
    <row r="8048" spans="1:8" x14ac:dyDescent="0.3">
      <c r="A8048" t="s">
        <v>580</v>
      </c>
      <c r="B8048" t="s">
        <v>722</v>
      </c>
      <c r="C8048">
        <v>99.6</v>
      </c>
      <c r="D8048">
        <v>101</v>
      </c>
      <c r="E8048">
        <v>99.4</v>
      </c>
      <c r="F8048">
        <v>100.4</v>
      </c>
      <c r="G8048">
        <v>8428115</v>
      </c>
      <c r="H8048">
        <v>100.2667</v>
      </c>
    </row>
    <row r="8049" spans="1:8" x14ac:dyDescent="0.3">
      <c r="A8049" t="s">
        <v>580</v>
      </c>
      <c r="B8049" t="s">
        <v>164</v>
      </c>
      <c r="C8049">
        <v>100.1</v>
      </c>
      <c r="D8049">
        <v>100.5</v>
      </c>
      <c r="E8049">
        <v>96.55</v>
      </c>
      <c r="F8049">
        <v>96.7</v>
      </c>
      <c r="G8049">
        <v>15131400</v>
      </c>
      <c r="H8049">
        <v>97.916700000000006</v>
      </c>
    </row>
    <row r="8050" spans="1:8" x14ac:dyDescent="0.3">
      <c r="A8050" t="s">
        <v>580</v>
      </c>
      <c r="B8050" t="s">
        <v>723</v>
      </c>
      <c r="C8050">
        <v>101.5</v>
      </c>
      <c r="D8050">
        <v>102.9</v>
      </c>
      <c r="E8050">
        <v>100.5</v>
      </c>
      <c r="F8050">
        <v>101.8</v>
      </c>
      <c r="G8050">
        <v>24371970</v>
      </c>
      <c r="H8050">
        <v>101.7333</v>
      </c>
    </row>
    <row r="8051" spans="1:8" x14ac:dyDescent="0.3">
      <c r="A8051" t="s">
        <v>580</v>
      </c>
      <c r="B8051" t="s">
        <v>724</v>
      </c>
      <c r="C8051">
        <v>101.1</v>
      </c>
      <c r="D8051">
        <v>102.8</v>
      </c>
      <c r="E8051">
        <v>100.8</v>
      </c>
      <c r="F8051">
        <v>102.2</v>
      </c>
      <c r="G8051">
        <v>17776140</v>
      </c>
      <c r="H8051">
        <v>101.9333</v>
      </c>
    </row>
    <row r="8052" spans="1:8" x14ac:dyDescent="0.3">
      <c r="A8052" t="s">
        <v>580</v>
      </c>
      <c r="B8052" t="s">
        <v>725</v>
      </c>
      <c r="C8052">
        <v>103</v>
      </c>
      <c r="D8052">
        <v>105.3</v>
      </c>
      <c r="E8052">
        <v>102.3</v>
      </c>
      <c r="F8052">
        <v>105.3</v>
      </c>
      <c r="G8052">
        <v>18845920</v>
      </c>
      <c r="H8052">
        <v>104.3</v>
      </c>
    </row>
    <row r="8053" spans="1:8" x14ac:dyDescent="0.3">
      <c r="A8053" t="s">
        <v>580</v>
      </c>
      <c r="B8053" t="s">
        <v>242</v>
      </c>
      <c r="C8053">
        <v>106</v>
      </c>
      <c r="D8053">
        <v>106.3</v>
      </c>
      <c r="E8053">
        <v>104.2</v>
      </c>
      <c r="F8053">
        <v>104.9</v>
      </c>
      <c r="G8053">
        <v>23746050</v>
      </c>
      <c r="H8053">
        <v>105.13330000000001</v>
      </c>
    </row>
    <row r="8054" spans="1:8" x14ac:dyDescent="0.3">
      <c r="A8054" t="s">
        <v>580</v>
      </c>
      <c r="B8054" t="s">
        <v>726</v>
      </c>
      <c r="C8054">
        <v>106</v>
      </c>
      <c r="D8054">
        <v>107.6</v>
      </c>
      <c r="E8054">
        <v>104.1</v>
      </c>
      <c r="F8054">
        <v>106.1</v>
      </c>
      <c r="G8054">
        <v>25658020</v>
      </c>
      <c r="H8054">
        <v>105.9333</v>
      </c>
    </row>
    <row r="8055" spans="1:8" x14ac:dyDescent="0.3">
      <c r="A8055" t="s">
        <v>580</v>
      </c>
      <c r="B8055" t="s">
        <v>727</v>
      </c>
      <c r="C8055">
        <v>107</v>
      </c>
      <c r="D8055">
        <v>108.1</v>
      </c>
      <c r="E8055">
        <v>106.3</v>
      </c>
      <c r="F8055">
        <v>106.8</v>
      </c>
      <c r="G8055">
        <v>15993940</v>
      </c>
      <c r="H8055">
        <v>107.0667</v>
      </c>
    </row>
    <row r="8056" spans="1:8" x14ac:dyDescent="0.3">
      <c r="A8056" t="s">
        <v>580</v>
      </c>
      <c r="B8056" t="s">
        <v>728</v>
      </c>
      <c r="C8056">
        <v>107.7</v>
      </c>
      <c r="D8056">
        <v>109.2</v>
      </c>
      <c r="E8056">
        <v>105.5</v>
      </c>
      <c r="F8056">
        <v>105.9</v>
      </c>
      <c r="G8056">
        <v>15347550</v>
      </c>
      <c r="H8056">
        <v>106.86669999999999</v>
      </c>
    </row>
    <row r="8057" spans="1:8" x14ac:dyDescent="0.3">
      <c r="A8057" t="s">
        <v>580</v>
      </c>
      <c r="B8057" t="s">
        <v>729</v>
      </c>
      <c r="C8057">
        <v>106.3</v>
      </c>
      <c r="D8057">
        <v>109.3</v>
      </c>
      <c r="E8057">
        <v>104.3</v>
      </c>
      <c r="F8057">
        <v>109.3</v>
      </c>
      <c r="G8057">
        <v>23426490</v>
      </c>
      <c r="H8057">
        <v>107.63330000000001</v>
      </c>
    </row>
    <row r="8058" spans="1:8" x14ac:dyDescent="0.3">
      <c r="A8058" t="s">
        <v>580</v>
      </c>
      <c r="B8058" t="s">
        <v>730</v>
      </c>
      <c r="C8058">
        <v>107.3</v>
      </c>
      <c r="D8058">
        <v>108.9</v>
      </c>
      <c r="E8058">
        <v>106.4</v>
      </c>
      <c r="F8058">
        <v>107.5</v>
      </c>
      <c r="G8058">
        <v>13291780</v>
      </c>
      <c r="H8058">
        <v>107.6</v>
      </c>
    </row>
    <row r="8059" spans="1:8" x14ac:dyDescent="0.3">
      <c r="A8059" t="s">
        <v>580</v>
      </c>
      <c r="B8059" t="s">
        <v>731</v>
      </c>
      <c r="C8059">
        <v>107.8</v>
      </c>
      <c r="D8059">
        <v>108.3</v>
      </c>
      <c r="E8059">
        <v>103.4</v>
      </c>
      <c r="F8059">
        <v>103.5</v>
      </c>
      <c r="G8059">
        <v>18703840</v>
      </c>
      <c r="H8059">
        <v>105.0667</v>
      </c>
    </row>
    <row r="8060" spans="1:8" x14ac:dyDescent="0.3">
      <c r="A8060" t="s">
        <v>580</v>
      </c>
      <c r="B8060" t="s">
        <v>732</v>
      </c>
      <c r="C8060">
        <v>103.7</v>
      </c>
      <c r="D8060">
        <v>104.3</v>
      </c>
      <c r="E8060">
        <v>100.9</v>
      </c>
      <c r="F8060">
        <v>102.3</v>
      </c>
      <c r="G8060">
        <v>17534010</v>
      </c>
      <c r="H8060">
        <v>102.5</v>
      </c>
    </row>
    <row r="8061" spans="1:8" x14ac:dyDescent="0.3">
      <c r="A8061" t="s">
        <v>580</v>
      </c>
      <c r="B8061" t="s">
        <v>733</v>
      </c>
      <c r="C8061">
        <v>102.3</v>
      </c>
      <c r="D8061">
        <v>105.8</v>
      </c>
      <c r="E8061">
        <v>102.1</v>
      </c>
      <c r="F8061">
        <v>104.5</v>
      </c>
      <c r="G8061">
        <v>28419060</v>
      </c>
      <c r="H8061">
        <v>104.13330000000001</v>
      </c>
    </row>
    <row r="8062" spans="1:8" x14ac:dyDescent="0.3">
      <c r="A8062" t="s">
        <v>580</v>
      </c>
      <c r="B8062" t="s">
        <v>734</v>
      </c>
      <c r="C8062">
        <v>104.9</v>
      </c>
      <c r="D8062">
        <v>105.3</v>
      </c>
      <c r="E8062">
        <v>102.2</v>
      </c>
      <c r="F8062">
        <v>102.6</v>
      </c>
      <c r="G8062">
        <v>17923900</v>
      </c>
      <c r="H8062">
        <v>103.36669999999999</v>
      </c>
    </row>
    <row r="8063" spans="1:8" x14ac:dyDescent="0.3">
      <c r="A8063" t="s">
        <v>580</v>
      </c>
      <c r="B8063" t="s">
        <v>735</v>
      </c>
      <c r="C8063">
        <v>102.4</v>
      </c>
      <c r="D8063">
        <v>102.7</v>
      </c>
      <c r="E8063">
        <v>99.6</v>
      </c>
      <c r="F8063">
        <v>99.65</v>
      </c>
      <c r="G8063">
        <v>10536850</v>
      </c>
      <c r="H8063">
        <v>100.65</v>
      </c>
    </row>
    <row r="8064" spans="1:8" x14ac:dyDescent="0.3">
      <c r="A8064" t="s">
        <v>180</v>
      </c>
      <c r="B8064" t="s">
        <v>696</v>
      </c>
      <c r="C8064">
        <v>143.59710000000001</v>
      </c>
      <c r="D8064">
        <v>145.7116</v>
      </c>
      <c r="E8064">
        <v>141.2903</v>
      </c>
      <c r="F8064">
        <v>144.9427</v>
      </c>
      <c r="G8064">
        <v>57824660</v>
      </c>
      <c r="H8064">
        <v>143.98150000000001</v>
      </c>
    </row>
    <row r="8065" spans="1:8" x14ac:dyDescent="0.3">
      <c r="A8065" t="s">
        <v>180</v>
      </c>
      <c r="B8065" t="s">
        <v>697</v>
      </c>
      <c r="C8065">
        <v>145.03880000000001</v>
      </c>
      <c r="D8065">
        <v>145.6155</v>
      </c>
      <c r="E8065">
        <v>140.61750000000001</v>
      </c>
      <c r="F8065">
        <v>141.2903</v>
      </c>
      <c r="G8065">
        <v>36409120</v>
      </c>
      <c r="H8065">
        <v>142.5078</v>
      </c>
    </row>
    <row r="8066" spans="1:8" x14ac:dyDescent="0.3">
      <c r="A8066" t="s">
        <v>180</v>
      </c>
      <c r="B8066" t="s">
        <v>698</v>
      </c>
      <c r="C8066">
        <v>141.77090000000001</v>
      </c>
      <c r="D8066">
        <v>145.90389999999999</v>
      </c>
      <c r="E8066">
        <v>140.80969999999999</v>
      </c>
      <c r="F8066">
        <v>144.46209999999999</v>
      </c>
      <c r="G8066">
        <v>58623320</v>
      </c>
      <c r="H8066">
        <v>143.7252</v>
      </c>
    </row>
    <row r="8067" spans="1:8" x14ac:dyDescent="0.3">
      <c r="A8067" t="s">
        <v>180</v>
      </c>
      <c r="B8067" t="s">
        <v>699</v>
      </c>
      <c r="C8067">
        <v>145.6155</v>
      </c>
      <c r="D8067">
        <v>155.61160000000001</v>
      </c>
      <c r="E8067">
        <v>145.13489999999999</v>
      </c>
      <c r="F8067">
        <v>151.57470000000001</v>
      </c>
      <c r="G8067">
        <v>74154620</v>
      </c>
      <c r="H8067">
        <v>150.77369999999999</v>
      </c>
    </row>
    <row r="8068" spans="1:8" x14ac:dyDescent="0.3">
      <c r="A8068" t="s">
        <v>180</v>
      </c>
      <c r="B8068" t="s">
        <v>700</v>
      </c>
      <c r="C8068">
        <v>151.4786</v>
      </c>
      <c r="D8068">
        <v>155.70769999999999</v>
      </c>
      <c r="E8068">
        <v>149.2679</v>
      </c>
      <c r="F8068">
        <v>155.03489999999999</v>
      </c>
      <c r="G8068">
        <v>47448930</v>
      </c>
      <c r="H8068">
        <v>153.33680000000001</v>
      </c>
    </row>
    <row r="8069" spans="1:8" x14ac:dyDescent="0.3">
      <c r="A8069" t="s">
        <v>180</v>
      </c>
      <c r="B8069" t="s">
        <v>77</v>
      </c>
      <c r="C8069">
        <v>148.9796</v>
      </c>
      <c r="D8069">
        <v>156.47659999999999</v>
      </c>
      <c r="E8069">
        <v>147.0573</v>
      </c>
      <c r="F8069">
        <v>153.88149999999999</v>
      </c>
      <c r="G8069">
        <v>59036370</v>
      </c>
      <c r="H8069">
        <v>152.4718</v>
      </c>
    </row>
    <row r="8070" spans="1:8" x14ac:dyDescent="0.3">
      <c r="A8070" t="s">
        <v>180</v>
      </c>
      <c r="B8070" t="s">
        <v>701</v>
      </c>
      <c r="C8070">
        <v>154.65039999999999</v>
      </c>
      <c r="D8070">
        <v>159.64850000000001</v>
      </c>
      <c r="E8070">
        <v>151.4786</v>
      </c>
      <c r="F8070">
        <v>158.59119999999999</v>
      </c>
      <c r="G8070">
        <v>49502900</v>
      </c>
      <c r="H8070">
        <v>156.5728</v>
      </c>
    </row>
    <row r="8071" spans="1:8" x14ac:dyDescent="0.3">
      <c r="A8071" t="s">
        <v>180</v>
      </c>
      <c r="B8071" t="s">
        <v>702</v>
      </c>
      <c r="C8071">
        <v>159.5523</v>
      </c>
      <c r="D8071">
        <v>163.1086</v>
      </c>
      <c r="E8071">
        <v>155.131</v>
      </c>
      <c r="F8071">
        <v>155.32320000000001</v>
      </c>
      <c r="G8071">
        <v>45335640</v>
      </c>
      <c r="H8071">
        <v>157.85429999999999</v>
      </c>
    </row>
    <row r="8072" spans="1:8" x14ac:dyDescent="0.3">
      <c r="A8072" t="s">
        <v>180</v>
      </c>
      <c r="B8072" t="s">
        <v>139</v>
      </c>
      <c r="C8072">
        <v>153.49700000000001</v>
      </c>
      <c r="D8072">
        <v>153.9776</v>
      </c>
      <c r="E8072">
        <v>147.63399999999999</v>
      </c>
      <c r="F8072">
        <v>148.30680000000001</v>
      </c>
      <c r="G8072">
        <v>34847760</v>
      </c>
      <c r="H8072">
        <v>149.97280000000001</v>
      </c>
    </row>
    <row r="8073" spans="1:8" x14ac:dyDescent="0.3">
      <c r="A8073" t="s">
        <v>180</v>
      </c>
      <c r="B8073" t="s">
        <v>156</v>
      </c>
      <c r="C8073">
        <v>148.30680000000001</v>
      </c>
      <c r="D8073">
        <v>149.17179999999999</v>
      </c>
      <c r="E8073">
        <v>145.03880000000001</v>
      </c>
      <c r="F8073">
        <v>148.78739999999999</v>
      </c>
      <c r="G8073">
        <v>36180780</v>
      </c>
      <c r="H8073">
        <v>147.666</v>
      </c>
    </row>
    <row r="8074" spans="1:8" x14ac:dyDescent="0.3">
      <c r="A8074" t="s">
        <v>180</v>
      </c>
      <c r="B8074" t="s">
        <v>703</v>
      </c>
      <c r="C8074">
        <v>150.0369</v>
      </c>
      <c r="D8074">
        <v>152.82419999999999</v>
      </c>
      <c r="E8074">
        <v>149.46019999999999</v>
      </c>
      <c r="F8074">
        <v>151.0941</v>
      </c>
      <c r="G8074">
        <v>31166940</v>
      </c>
      <c r="H8074">
        <v>151.12620000000001</v>
      </c>
    </row>
    <row r="8075" spans="1:8" x14ac:dyDescent="0.3">
      <c r="A8075" t="s">
        <v>180</v>
      </c>
      <c r="B8075" t="s">
        <v>223</v>
      </c>
      <c r="C8075">
        <v>151.1902</v>
      </c>
      <c r="D8075">
        <v>152.82419999999999</v>
      </c>
      <c r="E8075">
        <v>147.92230000000001</v>
      </c>
      <c r="F8075">
        <v>149.17179999999999</v>
      </c>
      <c r="G8075">
        <v>36440200</v>
      </c>
      <c r="H8075">
        <v>149.97280000000001</v>
      </c>
    </row>
    <row r="8076" spans="1:8" x14ac:dyDescent="0.3">
      <c r="A8076" t="s">
        <v>180</v>
      </c>
      <c r="B8076" t="s">
        <v>228</v>
      </c>
      <c r="C8076">
        <v>147.34559999999999</v>
      </c>
      <c r="D8076">
        <v>150.4213</v>
      </c>
      <c r="E8076">
        <v>146.6728</v>
      </c>
      <c r="F8076">
        <v>148.499</v>
      </c>
      <c r="G8076">
        <v>33415800</v>
      </c>
      <c r="H8076">
        <v>148.53100000000001</v>
      </c>
    </row>
    <row r="8077" spans="1:8" x14ac:dyDescent="0.3">
      <c r="A8077" t="s">
        <v>180</v>
      </c>
      <c r="B8077" t="s">
        <v>704</v>
      </c>
      <c r="C8077">
        <v>149.17179999999999</v>
      </c>
      <c r="D8077">
        <v>157.14940000000001</v>
      </c>
      <c r="E8077">
        <v>149.07570000000001</v>
      </c>
      <c r="F8077">
        <v>156.9572</v>
      </c>
      <c r="G8077">
        <v>62884940</v>
      </c>
      <c r="H8077">
        <v>154.39410000000001</v>
      </c>
    </row>
    <row r="8078" spans="1:8" x14ac:dyDescent="0.3">
      <c r="A8078" t="s">
        <v>180</v>
      </c>
      <c r="B8078" t="s">
        <v>705</v>
      </c>
      <c r="C8078">
        <v>157.24549999999999</v>
      </c>
      <c r="D8078">
        <v>158.20670000000001</v>
      </c>
      <c r="E8078">
        <v>153.9776</v>
      </c>
      <c r="F8078">
        <v>154.55430000000001</v>
      </c>
      <c r="G8078">
        <v>29013730</v>
      </c>
      <c r="H8078">
        <v>155.5795</v>
      </c>
    </row>
    <row r="8079" spans="1:8" x14ac:dyDescent="0.3">
      <c r="A8079" t="s">
        <v>180</v>
      </c>
      <c r="B8079" t="s">
        <v>706</v>
      </c>
      <c r="C8079">
        <v>155.5155</v>
      </c>
      <c r="D8079">
        <v>157.05330000000001</v>
      </c>
      <c r="E8079">
        <v>152.05529999999999</v>
      </c>
      <c r="F8079">
        <v>155.03489999999999</v>
      </c>
      <c r="G8079">
        <v>40613720</v>
      </c>
      <c r="H8079">
        <v>154.71449999999999</v>
      </c>
    </row>
    <row r="8080" spans="1:8" x14ac:dyDescent="0.3">
      <c r="A8080" t="s">
        <v>180</v>
      </c>
      <c r="B8080" t="s">
        <v>265</v>
      </c>
      <c r="C8080">
        <v>154.26599999999999</v>
      </c>
      <c r="D8080">
        <v>156.1883</v>
      </c>
      <c r="E8080">
        <v>152.9203</v>
      </c>
      <c r="F8080">
        <v>153.11259999999999</v>
      </c>
      <c r="G8080">
        <v>35172000</v>
      </c>
      <c r="H8080">
        <v>154.0737</v>
      </c>
    </row>
    <row r="8081" spans="1:8" x14ac:dyDescent="0.3">
      <c r="A8081" t="s">
        <v>180</v>
      </c>
      <c r="B8081" t="s">
        <v>707</v>
      </c>
      <c r="C8081">
        <v>153.78540000000001</v>
      </c>
      <c r="D8081">
        <v>158.11060000000001</v>
      </c>
      <c r="E8081">
        <v>152.82419999999999</v>
      </c>
      <c r="F8081">
        <v>154.84270000000001</v>
      </c>
      <c r="G8081">
        <v>43546600</v>
      </c>
      <c r="H8081">
        <v>155.25919999999999</v>
      </c>
    </row>
    <row r="8082" spans="1:8" x14ac:dyDescent="0.3">
      <c r="A8082" t="s">
        <v>180</v>
      </c>
      <c r="B8082" t="s">
        <v>271</v>
      </c>
      <c r="C8082">
        <v>155.61160000000001</v>
      </c>
      <c r="D8082">
        <v>155.8999</v>
      </c>
      <c r="E8082">
        <v>148.11449999999999</v>
      </c>
      <c r="F8082">
        <v>149.17179999999999</v>
      </c>
      <c r="G8082">
        <v>31222720</v>
      </c>
      <c r="H8082">
        <v>151.06209999999999</v>
      </c>
    </row>
    <row r="8083" spans="1:8" x14ac:dyDescent="0.3">
      <c r="A8083" t="s">
        <v>180</v>
      </c>
      <c r="B8083" t="s">
        <v>708</v>
      </c>
      <c r="C8083">
        <v>149.46019999999999</v>
      </c>
      <c r="D8083">
        <v>151.57470000000001</v>
      </c>
      <c r="E8083">
        <v>147.8262</v>
      </c>
      <c r="F8083">
        <v>151.57470000000001</v>
      </c>
      <c r="G8083">
        <v>23848270</v>
      </c>
      <c r="H8083">
        <v>150.3252</v>
      </c>
    </row>
    <row r="8084" spans="1:8" x14ac:dyDescent="0.3">
      <c r="A8084" t="s">
        <v>180</v>
      </c>
      <c r="B8084" t="s">
        <v>709</v>
      </c>
      <c r="C8084">
        <v>153.6893</v>
      </c>
      <c r="D8084">
        <v>154.55430000000001</v>
      </c>
      <c r="E8084">
        <v>151.67080000000001</v>
      </c>
      <c r="F8084">
        <v>152.2475</v>
      </c>
      <c r="G8084">
        <v>34414380</v>
      </c>
      <c r="H8084">
        <v>152.82419999999999</v>
      </c>
    </row>
    <row r="8085" spans="1:8" x14ac:dyDescent="0.3">
      <c r="A8085" t="s">
        <v>180</v>
      </c>
      <c r="B8085" t="s">
        <v>283</v>
      </c>
      <c r="C8085">
        <v>152.43979999999999</v>
      </c>
      <c r="D8085">
        <v>155.32320000000001</v>
      </c>
      <c r="E8085">
        <v>151.0941</v>
      </c>
      <c r="F8085">
        <v>153.3048</v>
      </c>
      <c r="G8085">
        <v>35236640</v>
      </c>
      <c r="H8085">
        <v>153.2407</v>
      </c>
    </row>
    <row r="8086" spans="1:8" x14ac:dyDescent="0.3">
      <c r="A8086" t="s">
        <v>180</v>
      </c>
      <c r="B8086" t="s">
        <v>290</v>
      </c>
      <c r="C8086">
        <v>153.88149999999999</v>
      </c>
      <c r="D8086">
        <v>155.22710000000001</v>
      </c>
      <c r="E8086">
        <v>151.67080000000001</v>
      </c>
      <c r="F8086">
        <v>153.9776</v>
      </c>
      <c r="G8086">
        <v>35652700</v>
      </c>
      <c r="H8086">
        <v>153.62520000000001</v>
      </c>
    </row>
    <row r="8087" spans="1:8" x14ac:dyDescent="0.3">
      <c r="A8087" t="s">
        <v>180</v>
      </c>
      <c r="B8087" t="s">
        <v>710</v>
      </c>
      <c r="C8087">
        <v>154.26599999999999</v>
      </c>
      <c r="D8087">
        <v>158.11060000000001</v>
      </c>
      <c r="E8087">
        <v>152.63200000000001</v>
      </c>
      <c r="F8087">
        <v>157.53389999999999</v>
      </c>
      <c r="G8087">
        <v>28255150</v>
      </c>
      <c r="H8087">
        <v>156.09219999999999</v>
      </c>
    </row>
    <row r="8088" spans="1:8" x14ac:dyDescent="0.3">
      <c r="A8088" t="s">
        <v>180</v>
      </c>
      <c r="B8088" t="s">
        <v>512</v>
      </c>
      <c r="C8088">
        <v>158.11060000000001</v>
      </c>
      <c r="D8088">
        <v>158.30279999999999</v>
      </c>
      <c r="E8088">
        <v>151.767</v>
      </c>
      <c r="F8088">
        <v>153.88149999999999</v>
      </c>
      <c r="G8088">
        <v>49466380</v>
      </c>
      <c r="H8088">
        <v>154.65039999999999</v>
      </c>
    </row>
    <row r="8089" spans="1:8" x14ac:dyDescent="0.3">
      <c r="A8089" t="s">
        <v>180</v>
      </c>
      <c r="B8089" t="s">
        <v>91</v>
      </c>
      <c r="C8089">
        <v>146.09610000000001</v>
      </c>
      <c r="D8089">
        <v>148.5951</v>
      </c>
      <c r="E8089">
        <v>140.5214</v>
      </c>
      <c r="F8089">
        <v>140.61750000000001</v>
      </c>
      <c r="G8089">
        <v>48810950</v>
      </c>
      <c r="H8089">
        <v>143.24469999999999</v>
      </c>
    </row>
    <row r="8090" spans="1:8" x14ac:dyDescent="0.3">
      <c r="A8090" t="s">
        <v>180</v>
      </c>
      <c r="B8090" t="s">
        <v>93</v>
      </c>
      <c r="C8090">
        <v>140.1369</v>
      </c>
      <c r="D8090">
        <v>142.44370000000001</v>
      </c>
      <c r="E8090">
        <v>131.19820000000001</v>
      </c>
      <c r="F8090">
        <v>132.25540000000001</v>
      </c>
      <c r="G8090">
        <v>36859700</v>
      </c>
      <c r="H8090">
        <v>135.29910000000001</v>
      </c>
    </row>
    <row r="8091" spans="1:8" x14ac:dyDescent="0.3">
      <c r="A8091" t="s">
        <v>180</v>
      </c>
      <c r="B8091" t="s">
        <v>711</v>
      </c>
      <c r="C8091">
        <v>132.63990000000001</v>
      </c>
      <c r="D8091">
        <v>135.13890000000001</v>
      </c>
      <c r="E8091">
        <v>131.0059</v>
      </c>
      <c r="F8091">
        <v>133.2166</v>
      </c>
      <c r="G8091">
        <v>34063020</v>
      </c>
      <c r="H8091">
        <v>133.12049999999999</v>
      </c>
    </row>
    <row r="8092" spans="1:8" x14ac:dyDescent="0.3">
      <c r="A8092" t="s">
        <v>180</v>
      </c>
      <c r="B8092" t="s">
        <v>712</v>
      </c>
      <c r="C8092">
        <v>134.85059999999999</v>
      </c>
      <c r="D8092">
        <v>137.44569999999999</v>
      </c>
      <c r="E8092">
        <v>134.2739</v>
      </c>
      <c r="F8092">
        <v>134.7544</v>
      </c>
      <c r="G8092">
        <v>21766880</v>
      </c>
      <c r="H8092">
        <v>135.4913</v>
      </c>
    </row>
    <row r="8093" spans="1:8" x14ac:dyDescent="0.3">
      <c r="A8093" t="s">
        <v>180</v>
      </c>
      <c r="B8093" t="s">
        <v>162</v>
      </c>
      <c r="C8093">
        <v>133.40880000000001</v>
      </c>
      <c r="D8093">
        <v>135.23500000000001</v>
      </c>
      <c r="E8093">
        <v>128.69909999999999</v>
      </c>
      <c r="F8093">
        <v>130.23699999999999</v>
      </c>
      <c r="G8093">
        <v>23838100</v>
      </c>
      <c r="H8093">
        <v>131.3904</v>
      </c>
    </row>
    <row r="8094" spans="1:8" x14ac:dyDescent="0.3">
      <c r="A8094" t="s">
        <v>180</v>
      </c>
      <c r="B8094" t="s">
        <v>220</v>
      </c>
      <c r="C8094">
        <v>126.39239999999999</v>
      </c>
      <c r="D8094">
        <v>130.81370000000001</v>
      </c>
      <c r="E8094">
        <v>124.47</v>
      </c>
      <c r="F8094">
        <v>130.6215</v>
      </c>
      <c r="G8094">
        <v>28828450</v>
      </c>
      <c r="H8094">
        <v>128.63509999999999</v>
      </c>
    </row>
    <row r="8095" spans="1:8" x14ac:dyDescent="0.3">
      <c r="A8095" t="s">
        <v>180</v>
      </c>
      <c r="B8095" t="s">
        <v>713</v>
      </c>
      <c r="C8095">
        <v>136.5806</v>
      </c>
      <c r="D8095">
        <v>136.96510000000001</v>
      </c>
      <c r="E8095">
        <v>133.50489999999999</v>
      </c>
      <c r="F8095">
        <v>135.61949999999999</v>
      </c>
      <c r="G8095">
        <v>29191910</v>
      </c>
      <c r="H8095">
        <v>135.36320000000001</v>
      </c>
    </row>
    <row r="8096" spans="1:8" x14ac:dyDescent="0.3">
      <c r="A8096" t="s">
        <v>180</v>
      </c>
      <c r="B8096" t="s">
        <v>714</v>
      </c>
      <c r="C8096">
        <v>134.94669999999999</v>
      </c>
      <c r="D8096">
        <v>135.71559999999999</v>
      </c>
      <c r="E8096">
        <v>131.3904</v>
      </c>
      <c r="F8096">
        <v>133.88939999999999</v>
      </c>
      <c r="G8096">
        <v>19429740</v>
      </c>
      <c r="H8096">
        <v>133.6651</v>
      </c>
    </row>
    <row r="8097" spans="1:8" x14ac:dyDescent="0.3">
      <c r="A8097" t="s">
        <v>180</v>
      </c>
      <c r="B8097" t="s">
        <v>715</v>
      </c>
      <c r="C8097">
        <v>132.5438</v>
      </c>
      <c r="D8097">
        <v>135.23500000000001</v>
      </c>
      <c r="E8097">
        <v>130.52529999999999</v>
      </c>
      <c r="F8097">
        <v>132.5438</v>
      </c>
      <c r="G8097">
        <v>27944970</v>
      </c>
      <c r="H8097">
        <v>132.768</v>
      </c>
    </row>
    <row r="8098" spans="1:8" x14ac:dyDescent="0.3">
      <c r="A8098" t="s">
        <v>180</v>
      </c>
      <c r="B8098" t="s">
        <v>235</v>
      </c>
      <c r="C8098">
        <v>130.7176</v>
      </c>
      <c r="D8098">
        <v>131.58260000000001</v>
      </c>
      <c r="E8098">
        <v>126.9691</v>
      </c>
      <c r="F8098">
        <v>127.64190000000001</v>
      </c>
      <c r="G8098">
        <v>26743460</v>
      </c>
      <c r="H8098">
        <v>128.7312</v>
      </c>
    </row>
    <row r="8099" spans="1:8" x14ac:dyDescent="0.3">
      <c r="A8099" t="s">
        <v>180</v>
      </c>
      <c r="B8099" t="s">
        <v>259</v>
      </c>
      <c r="C8099">
        <v>128.5069</v>
      </c>
      <c r="D8099">
        <v>130.3331</v>
      </c>
      <c r="E8099">
        <v>126.77679999999999</v>
      </c>
      <c r="F8099">
        <v>128.8914</v>
      </c>
      <c r="G8099">
        <v>30340730</v>
      </c>
      <c r="H8099">
        <v>128.6671</v>
      </c>
    </row>
    <row r="8100" spans="1:8" x14ac:dyDescent="0.3">
      <c r="A8100" t="s">
        <v>180</v>
      </c>
      <c r="B8100" t="s">
        <v>716</v>
      </c>
      <c r="C8100">
        <v>129.08359999999999</v>
      </c>
      <c r="D8100">
        <v>134.85059999999999</v>
      </c>
      <c r="E8100">
        <v>129.08359999999999</v>
      </c>
      <c r="F8100">
        <v>133.12049999999999</v>
      </c>
      <c r="G8100">
        <v>27143230</v>
      </c>
      <c r="H8100">
        <v>132.35159999999999</v>
      </c>
    </row>
    <row r="8101" spans="1:8" x14ac:dyDescent="0.3">
      <c r="A8101" t="s">
        <v>180</v>
      </c>
      <c r="B8101" t="s">
        <v>269</v>
      </c>
      <c r="C8101">
        <v>134.17769999999999</v>
      </c>
      <c r="D8101">
        <v>135.33109999999999</v>
      </c>
      <c r="E8101">
        <v>130.52529999999999</v>
      </c>
      <c r="F8101">
        <v>130.52529999999999</v>
      </c>
      <c r="G8101">
        <v>28752380</v>
      </c>
      <c r="H8101">
        <v>132.12719999999999</v>
      </c>
    </row>
    <row r="8102" spans="1:8" x14ac:dyDescent="0.3">
      <c r="A8102" t="s">
        <v>180</v>
      </c>
      <c r="B8102" t="s">
        <v>282</v>
      </c>
      <c r="C8102">
        <v>129.2758</v>
      </c>
      <c r="D8102">
        <v>131.0059</v>
      </c>
      <c r="E8102">
        <v>128.8914</v>
      </c>
      <c r="F8102">
        <v>129.85249999999999</v>
      </c>
      <c r="G8102">
        <v>13373670</v>
      </c>
      <c r="H8102">
        <v>129.91659999999999</v>
      </c>
    </row>
    <row r="8103" spans="1:8" x14ac:dyDescent="0.3">
      <c r="A8103" t="s">
        <v>180</v>
      </c>
      <c r="B8103" t="s">
        <v>717</v>
      </c>
      <c r="C8103">
        <v>124.95059999999999</v>
      </c>
      <c r="D8103">
        <v>129.66030000000001</v>
      </c>
      <c r="E8103">
        <v>121.29819999999999</v>
      </c>
      <c r="F8103">
        <v>129.08359999999999</v>
      </c>
      <c r="G8103">
        <v>51770570</v>
      </c>
      <c r="H8103">
        <v>126.6807</v>
      </c>
    </row>
    <row r="8104" spans="1:8" x14ac:dyDescent="0.3">
      <c r="A8104" t="s">
        <v>180</v>
      </c>
      <c r="B8104" t="s">
        <v>285</v>
      </c>
      <c r="C8104">
        <v>127.1613</v>
      </c>
      <c r="D8104">
        <v>128.60300000000001</v>
      </c>
      <c r="E8104">
        <v>124.6623</v>
      </c>
      <c r="F8104">
        <v>124.95059999999999</v>
      </c>
      <c r="G8104">
        <v>21290320</v>
      </c>
      <c r="H8104">
        <v>126.072</v>
      </c>
    </row>
    <row r="8105" spans="1:8" x14ac:dyDescent="0.3">
      <c r="A8105" t="s">
        <v>180</v>
      </c>
      <c r="B8105" t="s">
        <v>718</v>
      </c>
      <c r="C8105">
        <v>126.8729</v>
      </c>
      <c r="D8105">
        <v>127.64190000000001</v>
      </c>
      <c r="E8105">
        <v>124.95059999999999</v>
      </c>
      <c r="F8105">
        <v>125.3351</v>
      </c>
      <c r="G8105">
        <v>31776580</v>
      </c>
      <c r="H8105">
        <v>125.9759</v>
      </c>
    </row>
    <row r="8106" spans="1:8" x14ac:dyDescent="0.3">
      <c r="A8106" t="s">
        <v>180</v>
      </c>
      <c r="B8106" t="s">
        <v>291</v>
      </c>
      <c r="C8106">
        <v>124.75839999999999</v>
      </c>
      <c r="D8106">
        <v>126.2962</v>
      </c>
      <c r="E8106">
        <v>121.7788</v>
      </c>
      <c r="F8106">
        <v>121.7788</v>
      </c>
      <c r="G8106">
        <v>30251230</v>
      </c>
      <c r="H8106">
        <v>123.2846</v>
      </c>
    </row>
    <row r="8107" spans="1:8" x14ac:dyDescent="0.3">
      <c r="A8107" t="s">
        <v>180</v>
      </c>
      <c r="B8107" t="s">
        <v>295</v>
      </c>
      <c r="C8107">
        <v>122.35550000000001</v>
      </c>
      <c r="D8107">
        <v>123.2205</v>
      </c>
      <c r="E8107">
        <v>120.72150000000001</v>
      </c>
      <c r="F8107">
        <v>121.5866</v>
      </c>
      <c r="G8107">
        <v>21692530</v>
      </c>
      <c r="H8107">
        <v>121.8429</v>
      </c>
    </row>
    <row r="8108" spans="1:8" x14ac:dyDescent="0.3">
      <c r="A8108" t="s">
        <v>180</v>
      </c>
      <c r="B8108" t="s">
        <v>298</v>
      </c>
      <c r="C8108">
        <v>121.3943</v>
      </c>
      <c r="D8108">
        <v>122.35550000000001</v>
      </c>
      <c r="E8108">
        <v>119.8565</v>
      </c>
      <c r="F8108">
        <v>120.6254</v>
      </c>
      <c r="G8108">
        <v>17982600</v>
      </c>
      <c r="H8108">
        <v>120.94580000000001</v>
      </c>
    </row>
    <row r="8109" spans="1:8" x14ac:dyDescent="0.3">
      <c r="A8109" t="s">
        <v>180</v>
      </c>
      <c r="B8109" t="s">
        <v>719</v>
      </c>
      <c r="C8109">
        <v>121.10599999999999</v>
      </c>
      <c r="D8109">
        <v>123.3167</v>
      </c>
      <c r="E8109">
        <v>120.91379999999999</v>
      </c>
      <c r="F8109">
        <v>121.5866</v>
      </c>
      <c r="G8109">
        <v>30526880</v>
      </c>
      <c r="H8109">
        <v>121.93899999999999</v>
      </c>
    </row>
    <row r="8110" spans="1:8" x14ac:dyDescent="0.3">
      <c r="A8110" t="s">
        <v>180</v>
      </c>
      <c r="B8110" t="s">
        <v>720</v>
      </c>
      <c r="C8110">
        <v>126.39239999999999</v>
      </c>
      <c r="D8110">
        <v>127.2574</v>
      </c>
      <c r="E8110">
        <v>123.3167</v>
      </c>
      <c r="F8110">
        <v>123.7972</v>
      </c>
      <c r="G8110">
        <v>30762320</v>
      </c>
      <c r="H8110">
        <v>124.79040000000001</v>
      </c>
    </row>
    <row r="8111" spans="1:8" x14ac:dyDescent="0.3">
      <c r="A8111" t="s">
        <v>180</v>
      </c>
      <c r="B8111" t="s">
        <v>721</v>
      </c>
      <c r="C8111">
        <v>120.91379999999999</v>
      </c>
      <c r="D8111">
        <v>126.20010000000001</v>
      </c>
      <c r="E8111">
        <v>120.91379999999999</v>
      </c>
      <c r="F8111">
        <v>126.20010000000001</v>
      </c>
      <c r="G8111">
        <v>26501640</v>
      </c>
      <c r="H8111">
        <v>124.438</v>
      </c>
    </row>
    <row r="8112" spans="1:8" x14ac:dyDescent="0.3">
      <c r="A8112" t="s">
        <v>180</v>
      </c>
      <c r="B8112" t="s">
        <v>96</v>
      </c>
      <c r="C8112">
        <v>126.104</v>
      </c>
      <c r="D8112">
        <v>127.9302</v>
      </c>
      <c r="E8112">
        <v>124.75839999999999</v>
      </c>
      <c r="F8112">
        <v>127.0652</v>
      </c>
      <c r="G8112">
        <v>23274420</v>
      </c>
      <c r="H8112">
        <v>126.58459999999999</v>
      </c>
    </row>
    <row r="8113" spans="1:8" x14ac:dyDescent="0.3">
      <c r="A8113" t="s">
        <v>180</v>
      </c>
      <c r="B8113" t="s">
        <v>722</v>
      </c>
      <c r="C8113">
        <v>127.64190000000001</v>
      </c>
      <c r="D8113">
        <v>131.0059</v>
      </c>
      <c r="E8113">
        <v>127.0652</v>
      </c>
      <c r="F8113">
        <v>130.3331</v>
      </c>
      <c r="G8113">
        <v>29790530</v>
      </c>
      <c r="H8113">
        <v>129.46809999999999</v>
      </c>
    </row>
    <row r="8114" spans="1:8" x14ac:dyDescent="0.3">
      <c r="A8114" t="s">
        <v>180</v>
      </c>
      <c r="B8114" t="s">
        <v>164</v>
      </c>
      <c r="C8114">
        <v>130.4</v>
      </c>
      <c r="D8114">
        <v>131</v>
      </c>
      <c r="E8114">
        <v>126.8</v>
      </c>
      <c r="F8114">
        <v>127.1</v>
      </c>
      <c r="G8114">
        <v>22680910</v>
      </c>
      <c r="H8114">
        <v>128.30000000000001</v>
      </c>
    </row>
    <row r="8115" spans="1:8" x14ac:dyDescent="0.3">
      <c r="A8115" t="s">
        <v>180</v>
      </c>
      <c r="B8115" t="s">
        <v>723</v>
      </c>
      <c r="C8115">
        <v>135.30000000000001</v>
      </c>
      <c r="D8115">
        <v>139.80000000000001</v>
      </c>
      <c r="E8115">
        <v>134.30000000000001</v>
      </c>
      <c r="F8115">
        <v>137.5</v>
      </c>
      <c r="G8115">
        <v>52048780</v>
      </c>
      <c r="H8115">
        <v>137.19999999999999</v>
      </c>
    </row>
    <row r="8116" spans="1:8" x14ac:dyDescent="0.3">
      <c r="A8116" t="s">
        <v>180</v>
      </c>
      <c r="B8116" t="s">
        <v>724</v>
      </c>
      <c r="C8116">
        <v>136.6</v>
      </c>
      <c r="D8116">
        <v>137.69999999999999</v>
      </c>
      <c r="E8116">
        <v>135.19999999999999</v>
      </c>
      <c r="F8116">
        <v>136.69999999999999</v>
      </c>
      <c r="G8116">
        <v>27312680</v>
      </c>
      <c r="H8116">
        <v>136.5333</v>
      </c>
    </row>
    <row r="8117" spans="1:8" x14ac:dyDescent="0.3">
      <c r="A8117" t="s">
        <v>180</v>
      </c>
      <c r="B8117" t="s">
        <v>725</v>
      </c>
      <c r="C8117">
        <v>137.69999999999999</v>
      </c>
      <c r="D8117">
        <v>140.69999999999999</v>
      </c>
      <c r="E8117">
        <v>137.30000000000001</v>
      </c>
      <c r="F8117">
        <v>140.4</v>
      </c>
      <c r="G8117">
        <v>34997830</v>
      </c>
      <c r="H8117">
        <v>139.4667</v>
      </c>
    </row>
    <row r="8118" spans="1:8" x14ac:dyDescent="0.3">
      <c r="A8118" t="s">
        <v>180</v>
      </c>
      <c r="B8118" t="s">
        <v>242</v>
      </c>
      <c r="C8118">
        <v>136.69999999999999</v>
      </c>
      <c r="D8118">
        <v>139.1</v>
      </c>
      <c r="E8118">
        <v>135.9</v>
      </c>
      <c r="F8118">
        <v>138.69999999999999</v>
      </c>
      <c r="G8118">
        <v>37010850</v>
      </c>
      <c r="H8118">
        <v>137.9</v>
      </c>
    </row>
    <row r="8119" spans="1:8" x14ac:dyDescent="0.3">
      <c r="A8119" t="s">
        <v>180</v>
      </c>
      <c r="B8119" t="s">
        <v>726</v>
      </c>
      <c r="C8119">
        <v>140.80000000000001</v>
      </c>
      <c r="D8119">
        <v>144.19999999999999</v>
      </c>
      <c r="E8119">
        <v>138</v>
      </c>
      <c r="F8119">
        <v>140</v>
      </c>
      <c r="G8119">
        <v>42446020</v>
      </c>
      <c r="H8119">
        <v>140.73330000000001</v>
      </c>
    </row>
    <row r="8120" spans="1:8" x14ac:dyDescent="0.3">
      <c r="A8120" t="s">
        <v>180</v>
      </c>
      <c r="B8120" t="s">
        <v>727</v>
      </c>
      <c r="C8120">
        <v>140.69999999999999</v>
      </c>
      <c r="D8120">
        <v>140.69999999999999</v>
      </c>
      <c r="E8120">
        <v>138.69999999999999</v>
      </c>
      <c r="F8120">
        <v>138.80000000000001</v>
      </c>
      <c r="G8120">
        <v>20067360</v>
      </c>
      <c r="H8120">
        <v>139.4</v>
      </c>
    </row>
    <row r="8121" spans="1:8" x14ac:dyDescent="0.3">
      <c r="A8121" t="s">
        <v>180</v>
      </c>
      <c r="B8121" t="s">
        <v>728</v>
      </c>
      <c r="C8121">
        <v>139.80000000000001</v>
      </c>
      <c r="D8121">
        <v>140.5</v>
      </c>
      <c r="E8121">
        <v>136.6</v>
      </c>
      <c r="F8121">
        <v>137</v>
      </c>
      <c r="G8121">
        <v>24457060</v>
      </c>
      <c r="H8121">
        <v>138.0333</v>
      </c>
    </row>
    <row r="8122" spans="1:8" x14ac:dyDescent="0.3">
      <c r="A8122" t="s">
        <v>180</v>
      </c>
      <c r="B8122" t="s">
        <v>729</v>
      </c>
      <c r="C8122">
        <v>137.1</v>
      </c>
      <c r="D8122">
        <v>147.1</v>
      </c>
      <c r="E8122">
        <v>136.4</v>
      </c>
      <c r="F8122">
        <v>146.4</v>
      </c>
      <c r="G8122">
        <v>49171310</v>
      </c>
      <c r="H8122">
        <v>143.30000000000001</v>
      </c>
    </row>
    <row r="8123" spans="1:8" x14ac:dyDescent="0.3">
      <c r="A8123" t="s">
        <v>180</v>
      </c>
      <c r="B8123" t="s">
        <v>730</v>
      </c>
      <c r="C8123">
        <v>144</v>
      </c>
      <c r="D8123">
        <v>147.69999999999999</v>
      </c>
      <c r="E8123">
        <v>142.80000000000001</v>
      </c>
      <c r="F8123">
        <v>144</v>
      </c>
      <c r="G8123">
        <v>38048650</v>
      </c>
      <c r="H8123">
        <v>144.83330000000001</v>
      </c>
    </row>
    <row r="8124" spans="1:8" x14ac:dyDescent="0.3">
      <c r="A8124" t="s">
        <v>180</v>
      </c>
      <c r="B8124" t="s">
        <v>731</v>
      </c>
      <c r="C8124">
        <v>144.9</v>
      </c>
      <c r="D8124">
        <v>145.80000000000001</v>
      </c>
      <c r="E8124">
        <v>141.80000000000001</v>
      </c>
      <c r="F8124">
        <v>141.80000000000001</v>
      </c>
      <c r="G8124">
        <v>20234880</v>
      </c>
      <c r="H8124">
        <v>143.13329999999999</v>
      </c>
    </row>
    <row r="8125" spans="1:8" x14ac:dyDescent="0.3">
      <c r="A8125" t="s">
        <v>180</v>
      </c>
      <c r="B8125" t="s">
        <v>732</v>
      </c>
      <c r="C8125">
        <v>143.1</v>
      </c>
      <c r="D8125">
        <v>144</v>
      </c>
      <c r="E8125">
        <v>139.30000000000001</v>
      </c>
      <c r="F8125">
        <v>139.4</v>
      </c>
      <c r="G8125">
        <v>22544710</v>
      </c>
      <c r="H8125">
        <v>140.9</v>
      </c>
    </row>
    <row r="8126" spans="1:8" x14ac:dyDescent="0.3">
      <c r="A8126" t="s">
        <v>180</v>
      </c>
      <c r="B8126" t="s">
        <v>733</v>
      </c>
      <c r="C8126">
        <v>138.80000000000001</v>
      </c>
      <c r="D8126">
        <v>139.9</v>
      </c>
      <c r="E8126">
        <v>136.4</v>
      </c>
      <c r="F8126">
        <v>138</v>
      </c>
      <c r="G8126">
        <v>22759480</v>
      </c>
      <c r="H8126">
        <v>138.1</v>
      </c>
    </row>
    <row r="8127" spans="1:8" x14ac:dyDescent="0.3">
      <c r="A8127" t="s">
        <v>180</v>
      </c>
      <c r="B8127" t="s">
        <v>734</v>
      </c>
      <c r="C8127">
        <v>138.1</v>
      </c>
      <c r="D8127">
        <v>139.4</v>
      </c>
      <c r="E8127">
        <v>136.19999999999999</v>
      </c>
      <c r="F8127">
        <v>136.69999999999999</v>
      </c>
      <c r="G8127">
        <v>23883930</v>
      </c>
      <c r="H8127">
        <v>137.4333</v>
      </c>
    </row>
    <row r="8128" spans="1:8" x14ac:dyDescent="0.3">
      <c r="A8128" t="s">
        <v>180</v>
      </c>
      <c r="B8128" t="s">
        <v>735</v>
      </c>
      <c r="C8128">
        <v>136.5</v>
      </c>
      <c r="D8128">
        <v>137.1</v>
      </c>
      <c r="E8128">
        <v>134.30000000000001</v>
      </c>
      <c r="F8128">
        <v>135.1</v>
      </c>
      <c r="G8128">
        <v>10089930</v>
      </c>
      <c r="H8128">
        <v>135.5</v>
      </c>
    </row>
    <row r="8129" spans="1:8" x14ac:dyDescent="0.3">
      <c r="A8129" t="s">
        <v>151</v>
      </c>
      <c r="B8129" t="s">
        <v>696</v>
      </c>
      <c r="C8129">
        <v>5.5163000000000002</v>
      </c>
      <c r="D8129">
        <v>5.6376999999999997</v>
      </c>
      <c r="E8129">
        <v>5.4977</v>
      </c>
      <c r="F8129">
        <v>5.6189999999999998</v>
      </c>
      <c r="G8129">
        <v>6576052</v>
      </c>
      <c r="H8129">
        <v>5.5848000000000004</v>
      </c>
    </row>
    <row r="8130" spans="1:8" x14ac:dyDescent="0.3">
      <c r="A8130" t="s">
        <v>151</v>
      </c>
      <c r="B8130" t="s">
        <v>697</v>
      </c>
      <c r="C8130">
        <v>5.6189999999999998</v>
      </c>
      <c r="D8130">
        <v>5.6284000000000001</v>
      </c>
      <c r="E8130">
        <v>5.5256999999999996</v>
      </c>
      <c r="F8130">
        <v>5.5350000000000001</v>
      </c>
      <c r="G8130">
        <v>3502723</v>
      </c>
      <c r="H8130">
        <v>5.5629999999999997</v>
      </c>
    </row>
    <row r="8131" spans="1:8" x14ac:dyDescent="0.3">
      <c r="A8131" t="s">
        <v>151</v>
      </c>
      <c r="B8131" t="s">
        <v>698</v>
      </c>
      <c r="C8131">
        <v>5.5910000000000002</v>
      </c>
      <c r="D8131">
        <v>5.5910000000000002</v>
      </c>
      <c r="E8131">
        <v>5.5069999999999997</v>
      </c>
      <c r="F8131">
        <v>5.5350000000000001</v>
      </c>
      <c r="G8131">
        <v>5578507</v>
      </c>
      <c r="H8131">
        <v>5.5442999999999998</v>
      </c>
    </row>
    <row r="8132" spans="1:8" x14ac:dyDescent="0.3">
      <c r="A8132" t="s">
        <v>151</v>
      </c>
      <c r="B8132" t="s">
        <v>699</v>
      </c>
      <c r="C8132">
        <v>5.5444000000000004</v>
      </c>
      <c r="D8132">
        <v>5.5816999999999997</v>
      </c>
      <c r="E8132">
        <v>5.4790000000000001</v>
      </c>
      <c r="F8132">
        <v>5.5163000000000002</v>
      </c>
      <c r="G8132">
        <v>4615360</v>
      </c>
      <c r="H8132">
        <v>5.5256999999999996</v>
      </c>
    </row>
    <row r="8133" spans="1:8" x14ac:dyDescent="0.3">
      <c r="A8133" t="s">
        <v>151</v>
      </c>
      <c r="B8133" t="s">
        <v>700</v>
      </c>
      <c r="C8133">
        <v>5.5163000000000002</v>
      </c>
      <c r="D8133">
        <v>5.5724</v>
      </c>
      <c r="E8133">
        <v>5.4882999999999997</v>
      </c>
      <c r="F8133">
        <v>5.5163000000000002</v>
      </c>
      <c r="G8133">
        <v>5432823</v>
      </c>
      <c r="H8133">
        <v>5.5256999999999996</v>
      </c>
    </row>
    <row r="8134" spans="1:8" x14ac:dyDescent="0.3">
      <c r="A8134" t="s">
        <v>151</v>
      </c>
      <c r="B8134" t="s">
        <v>77</v>
      </c>
      <c r="C8134">
        <v>5.4977</v>
      </c>
      <c r="D8134">
        <v>5.6470000000000002</v>
      </c>
      <c r="E8134">
        <v>5.3856999999999999</v>
      </c>
      <c r="F8134">
        <v>5.5816999999999997</v>
      </c>
      <c r="G8134">
        <v>11062700</v>
      </c>
      <c r="H8134">
        <v>5.5381</v>
      </c>
    </row>
    <row r="8135" spans="1:8" x14ac:dyDescent="0.3">
      <c r="A8135" t="s">
        <v>151</v>
      </c>
      <c r="B8135" t="s">
        <v>701</v>
      </c>
      <c r="C8135">
        <v>5.6003999999999996</v>
      </c>
      <c r="D8135">
        <v>5.7777000000000003</v>
      </c>
      <c r="E8135">
        <v>5.5724</v>
      </c>
      <c r="F8135">
        <v>5.7123999999999997</v>
      </c>
      <c r="G8135">
        <v>11215180</v>
      </c>
      <c r="H8135">
        <v>5.6875</v>
      </c>
    </row>
    <row r="8136" spans="1:8" x14ac:dyDescent="0.3">
      <c r="A8136" t="s">
        <v>151</v>
      </c>
      <c r="B8136" t="s">
        <v>702</v>
      </c>
      <c r="C8136">
        <v>5.7777000000000003</v>
      </c>
      <c r="D8136">
        <v>5.7777000000000003</v>
      </c>
      <c r="E8136">
        <v>5.6284000000000001</v>
      </c>
      <c r="F8136">
        <v>5.6470000000000002</v>
      </c>
      <c r="G8136">
        <v>8097411</v>
      </c>
      <c r="H8136">
        <v>5.6844000000000001</v>
      </c>
    </row>
    <row r="8137" spans="1:8" x14ac:dyDescent="0.3">
      <c r="A8137" t="s">
        <v>151</v>
      </c>
      <c r="B8137" t="s">
        <v>139</v>
      </c>
      <c r="C8137">
        <v>5.6376999999999997</v>
      </c>
      <c r="D8137">
        <v>5.6657000000000002</v>
      </c>
      <c r="E8137">
        <v>5.5256999999999996</v>
      </c>
      <c r="F8137">
        <v>5.5350000000000001</v>
      </c>
      <c r="G8137">
        <v>4847951</v>
      </c>
      <c r="H8137">
        <v>5.5754999999999999</v>
      </c>
    </row>
    <row r="8138" spans="1:8" x14ac:dyDescent="0.3">
      <c r="A8138" t="s">
        <v>151</v>
      </c>
      <c r="B8138" t="s">
        <v>156</v>
      </c>
      <c r="C8138">
        <v>5.5069999999999997</v>
      </c>
      <c r="D8138">
        <v>5.5537000000000001</v>
      </c>
      <c r="E8138">
        <v>5.4322999999999997</v>
      </c>
      <c r="F8138">
        <v>5.5069999999999997</v>
      </c>
      <c r="G8138">
        <v>3679981</v>
      </c>
      <c r="H8138">
        <v>5.4977</v>
      </c>
    </row>
    <row r="8139" spans="1:8" x14ac:dyDescent="0.3">
      <c r="A8139" t="s">
        <v>151</v>
      </c>
      <c r="B8139" t="s">
        <v>703</v>
      </c>
      <c r="C8139">
        <v>5.5163000000000002</v>
      </c>
      <c r="D8139">
        <v>5.7123999999999997</v>
      </c>
      <c r="E8139">
        <v>5.5163000000000002</v>
      </c>
      <c r="F8139">
        <v>5.7123999999999997</v>
      </c>
      <c r="G8139">
        <v>5153049</v>
      </c>
      <c r="H8139">
        <v>5.6470000000000002</v>
      </c>
    </row>
    <row r="8140" spans="1:8" x14ac:dyDescent="0.3">
      <c r="A8140" t="s">
        <v>151</v>
      </c>
      <c r="B8140" t="s">
        <v>223</v>
      </c>
      <c r="C8140">
        <v>5.7309999999999999</v>
      </c>
      <c r="D8140">
        <v>5.7496999999999998</v>
      </c>
      <c r="E8140">
        <v>5.6563999999999997</v>
      </c>
      <c r="F8140">
        <v>5.7217000000000002</v>
      </c>
      <c r="G8140">
        <v>7457845</v>
      </c>
      <c r="H8140">
        <v>5.7092000000000001</v>
      </c>
    </row>
    <row r="8141" spans="1:8" x14ac:dyDescent="0.3">
      <c r="A8141" t="s">
        <v>151</v>
      </c>
      <c r="B8141" t="s">
        <v>228</v>
      </c>
      <c r="C8141">
        <v>5.7217000000000002</v>
      </c>
      <c r="D8141">
        <v>6.2911000000000001</v>
      </c>
      <c r="E8141">
        <v>5.6749999999999998</v>
      </c>
      <c r="F8141">
        <v>5.7496999999999998</v>
      </c>
      <c r="G8141">
        <v>46963780</v>
      </c>
      <c r="H8141">
        <v>5.9053000000000004</v>
      </c>
    </row>
    <row r="8142" spans="1:8" x14ac:dyDescent="0.3">
      <c r="A8142" t="s">
        <v>151</v>
      </c>
      <c r="B8142" t="s">
        <v>704</v>
      </c>
      <c r="C8142">
        <v>5.7869999999999999</v>
      </c>
      <c r="D8142">
        <v>5.9177</v>
      </c>
      <c r="E8142">
        <v>5.7683999999999997</v>
      </c>
      <c r="F8142">
        <v>5.8710000000000004</v>
      </c>
      <c r="G8142">
        <v>10959160</v>
      </c>
      <c r="H8142">
        <v>5.8524000000000003</v>
      </c>
    </row>
    <row r="8143" spans="1:8" x14ac:dyDescent="0.3">
      <c r="A8143" t="s">
        <v>151</v>
      </c>
      <c r="B8143" t="s">
        <v>705</v>
      </c>
      <c r="C8143">
        <v>5.8150000000000004</v>
      </c>
      <c r="D8143">
        <v>5.9550000000000001</v>
      </c>
      <c r="E8143">
        <v>5.8056999999999999</v>
      </c>
      <c r="F8143">
        <v>5.8243999999999998</v>
      </c>
      <c r="G8143">
        <v>11668520</v>
      </c>
      <c r="H8143">
        <v>5.8616999999999999</v>
      </c>
    </row>
    <row r="8144" spans="1:8" x14ac:dyDescent="0.3">
      <c r="A8144" t="s">
        <v>151</v>
      </c>
      <c r="B8144" t="s">
        <v>706</v>
      </c>
      <c r="C8144">
        <v>5.9269999999999996</v>
      </c>
      <c r="D8144">
        <v>6.2070999999999996</v>
      </c>
      <c r="E8144">
        <v>5.8803999999999998</v>
      </c>
      <c r="F8144">
        <v>6.1883999999999997</v>
      </c>
      <c r="G8144">
        <v>19499490</v>
      </c>
      <c r="H8144">
        <v>6.0918999999999999</v>
      </c>
    </row>
    <row r="8145" spans="1:8" x14ac:dyDescent="0.3">
      <c r="A8145" t="s">
        <v>151</v>
      </c>
      <c r="B8145" t="s">
        <v>265</v>
      </c>
      <c r="C8145">
        <v>6.2070999999999996</v>
      </c>
      <c r="D8145">
        <v>6.3003999999999998</v>
      </c>
      <c r="E8145">
        <v>6.0484</v>
      </c>
      <c r="F8145">
        <v>6.1323999999999996</v>
      </c>
      <c r="G8145">
        <v>17217690</v>
      </c>
      <c r="H8145">
        <v>6.1604000000000001</v>
      </c>
    </row>
    <row r="8146" spans="1:8" x14ac:dyDescent="0.3">
      <c r="A8146" t="s">
        <v>151</v>
      </c>
      <c r="B8146" t="s">
        <v>707</v>
      </c>
      <c r="C8146">
        <v>6.2164000000000001</v>
      </c>
      <c r="D8146">
        <v>6.6271000000000004</v>
      </c>
      <c r="E8146">
        <v>5.9084000000000003</v>
      </c>
      <c r="F8146">
        <v>5.9177</v>
      </c>
      <c r="G8146">
        <v>30524670</v>
      </c>
      <c r="H8146">
        <v>6.1510999999999996</v>
      </c>
    </row>
    <row r="8147" spans="1:8" x14ac:dyDescent="0.3">
      <c r="A8147" t="s">
        <v>151</v>
      </c>
      <c r="B8147" t="s">
        <v>271</v>
      </c>
      <c r="C8147">
        <v>5.9363999999999999</v>
      </c>
      <c r="D8147">
        <v>6.0576999999999996</v>
      </c>
      <c r="E8147">
        <v>5.4790000000000001</v>
      </c>
      <c r="F8147">
        <v>5.5629999999999997</v>
      </c>
      <c r="G8147">
        <v>13335340</v>
      </c>
      <c r="H8147">
        <v>5.6999000000000004</v>
      </c>
    </row>
    <row r="8148" spans="1:8" x14ac:dyDescent="0.3">
      <c r="A8148" t="s">
        <v>151</v>
      </c>
      <c r="B8148" t="s">
        <v>708</v>
      </c>
      <c r="C8148">
        <v>5.5629999999999997</v>
      </c>
      <c r="D8148">
        <v>5.6189999999999998</v>
      </c>
      <c r="E8148">
        <v>5.4509999999999996</v>
      </c>
      <c r="F8148">
        <v>5.5163000000000002</v>
      </c>
      <c r="G8148">
        <v>8162577</v>
      </c>
      <c r="H8148">
        <v>5.5288000000000004</v>
      </c>
    </row>
    <row r="8149" spans="1:8" x14ac:dyDescent="0.3">
      <c r="A8149" t="s">
        <v>151</v>
      </c>
      <c r="B8149" t="s">
        <v>709</v>
      </c>
      <c r="C8149">
        <v>5.6284000000000001</v>
      </c>
      <c r="D8149">
        <v>5.7590000000000003</v>
      </c>
      <c r="E8149">
        <v>5.5350000000000001</v>
      </c>
      <c r="F8149">
        <v>5.6097000000000001</v>
      </c>
      <c r="G8149">
        <v>11900700</v>
      </c>
      <c r="H8149">
        <v>5.6345999999999998</v>
      </c>
    </row>
    <row r="8150" spans="1:8" x14ac:dyDescent="0.3">
      <c r="A8150" t="s">
        <v>151</v>
      </c>
      <c r="B8150" t="s">
        <v>283</v>
      </c>
      <c r="C8150">
        <v>5.6097000000000001</v>
      </c>
      <c r="D8150">
        <v>5.6097000000000001</v>
      </c>
      <c r="E8150">
        <v>5.3949999999999996</v>
      </c>
      <c r="F8150">
        <v>5.4509999999999996</v>
      </c>
      <c r="G8150">
        <v>6473146</v>
      </c>
      <c r="H8150">
        <v>5.4851999999999999</v>
      </c>
    </row>
    <row r="8151" spans="1:8" x14ac:dyDescent="0.3">
      <c r="A8151" t="s">
        <v>151</v>
      </c>
      <c r="B8151" t="s">
        <v>290</v>
      </c>
      <c r="C8151">
        <v>5.4509999999999996</v>
      </c>
      <c r="D8151">
        <v>5.4509999999999996</v>
      </c>
      <c r="E8151">
        <v>5.2457000000000003</v>
      </c>
      <c r="F8151">
        <v>5.3296999999999999</v>
      </c>
      <c r="G8151">
        <v>8223612</v>
      </c>
      <c r="H8151">
        <v>5.3421000000000003</v>
      </c>
    </row>
    <row r="8152" spans="1:8" x14ac:dyDescent="0.3">
      <c r="A8152" t="s">
        <v>151</v>
      </c>
      <c r="B8152" t="s">
        <v>710</v>
      </c>
      <c r="C8152">
        <v>5.4137000000000004</v>
      </c>
      <c r="D8152">
        <v>5.4977</v>
      </c>
      <c r="E8152">
        <v>5.3296999999999999</v>
      </c>
      <c r="F8152">
        <v>5.4509999999999996</v>
      </c>
      <c r="G8152">
        <v>5159342</v>
      </c>
      <c r="H8152">
        <v>5.4260999999999999</v>
      </c>
    </row>
    <row r="8153" spans="1:8" x14ac:dyDescent="0.3">
      <c r="A8153" t="s">
        <v>151</v>
      </c>
      <c r="B8153" t="s">
        <v>512</v>
      </c>
      <c r="C8153">
        <v>5.4509999999999996</v>
      </c>
      <c r="D8153">
        <v>5.5069999999999997</v>
      </c>
      <c r="E8153">
        <v>5.2830000000000004</v>
      </c>
      <c r="F8153">
        <v>5.4417</v>
      </c>
      <c r="G8153">
        <v>6791610</v>
      </c>
      <c r="H8153">
        <v>5.4105999999999996</v>
      </c>
    </row>
    <row r="8154" spans="1:8" x14ac:dyDescent="0.3">
      <c r="A8154" t="s">
        <v>151</v>
      </c>
      <c r="B8154" t="s">
        <v>91</v>
      </c>
      <c r="C8154">
        <v>5.1242999999999999</v>
      </c>
      <c r="D8154">
        <v>5.2457000000000003</v>
      </c>
      <c r="E8154">
        <v>5.0217000000000001</v>
      </c>
      <c r="F8154">
        <v>5.1429999999999998</v>
      </c>
      <c r="G8154">
        <v>8522547</v>
      </c>
      <c r="H8154">
        <v>5.1368</v>
      </c>
    </row>
    <row r="8155" spans="1:8" x14ac:dyDescent="0.3">
      <c r="A8155" t="s">
        <v>151</v>
      </c>
      <c r="B8155" t="s">
        <v>93</v>
      </c>
      <c r="C8155">
        <v>5.1337000000000002</v>
      </c>
      <c r="D8155">
        <v>5.2270000000000003</v>
      </c>
      <c r="E8155">
        <v>5.0682999999999998</v>
      </c>
      <c r="F8155">
        <v>5.0682999999999998</v>
      </c>
      <c r="G8155">
        <v>4292163</v>
      </c>
      <c r="H8155">
        <v>5.1212</v>
      </c>
    </row>
    <row r="8156" spans="1:8" x14ac:dyDescent="0.3">
      <c r="A8156" t="s">
        <v>151</v>
      </c>
      <c r="B8156" t="s">
        <v>711</v>
      </c>
      <c r="C8156">
        <v>5.0777000000000001</v>
      </c>
      <c r="D8156">
        <v>5.1523000000000003</v>
      </c>
      <c r="E8156">
        <v>4.9843000000000002</v>
      </c>
      <c r="F8156">
        <v>5.0590000000000002</v>
      </c>
      <c r="G8156">
        <v>6481509</v>
      </c>
      <c r="H8156">
        <v>5.0651999999999999</v>
      </c>
    </row>
    <row r="8157" spans="1:8" x14ac:dyDescent="0.3">
      <c r="A8157" t="s">
        <v>151</v>
      </c>
      <c r="B8157" t="s">
        <v>712</v>
      </c>
      <c r="C8157">
        <v>5.0777000000000001</v>
      </c>
      <c r="D8157">
        <v>5.1710000000000003</v>
      </c>
      <c r="E8157">
        <v>5.0777000000000001</v>
      </c>
      <c r="F8157">
        <v>5.1150000000000002</v>
      </c>
      <c r="G8157">
        <v>4014396</v>
      </c>
      <c r="H8157">
        <v>5.1212</v>
      </c>
    </row>
    <row r="8158" spans="1:8" x14ac:dyDescent="0.3">
      <c r="A8158" t="s">
        <v>151</v>
      </c>
      <c r="B8158" t="s">
        <v>162</v>
      </c>
      <c r="C8158">
        <v>5.0963000000000003</v>
      </c>
      <c r="D8158">
        <v>5.1897000000000002</v>
      </c>
      <c r="E8158">
        <v>4.9843000000000002</v>
      </c>
      <c r="F8158">
        <v>5.1150000000000002</v>
      </c>
      <c r="G8158">
        <v>4566226</v>
      </c>
      <c r="H8158">
        <v>5.0963000000000003</v>
      </c>
    </row>
    <row r="8159" spans="1:8" x14ac:dyDescent="0.3">
      <c r="A8159" t="s">
        <v>151</v>
      </c>
      <c r="B8159" t="s">
        <v>220</v>
      </c>
      <c r="C8159">
        <v>5.0963000000000003</v>
      </c>
      <c r="D8159">
        <v>5.1523000000000003</v>
      </c>
      <c r="E8159">
        <v>4.9843000000000002</v>
      </c>
      <c r="F8159">
        <v>5.0963000000000003</v>
      </c>
      <c r="G8159">
        <v>5314038</v>
      </c>
      <c r="H8159">
        <v>5.0777000000000001</v>
      </c>
    </row>
    <row r="8160" spans="1:8" x14ac:dyDescent="0.3">
      <c r="A8160" t="s">
        <v>151</v>
      </c>
      <c r="B8160" t="s">
        <v>713</v>
      </c>
      <c r="C8160">
        <v>5.2643000000000004</v>
      </c>
      <c r="D8160">
        <v>5.423</v>
      </c>
      <c r="E8160">
        <v>5.2176999999999998</v>
      </c>
      <c r="F8160">
        <v>5.2923</v>
      </c>
      <c r="G8160">
        <v>5959132</v>
      </c>
      <c r="H8160">
        <v>5.3109999999999999</v>
      </c>
    </row>
    <row r="8161" spans="1:8" x14ac:dyDescent="0.3">
      <c r="A8161" t="s">
        <v>151</v>
      </c>
      <c r="B8161" t="s">
        <v>714</v>
      </c>
      <c r="C8161">
        <v>5.3483000000000001</v>
      </c>
      <c r="D8161">
        <v>5.3483000000000001</v>
      </c>
      <c r="E8161">
        <v>5.1802999999999999</v>
      </c>
      <c r="F8161">
        <v>5.1989999999999998</v>
      </c>
      <c r="G8161">
        <v>2722808</v>
      </c>
      <c r="H8161">
        <v>5.2426000000000004</v>
      </c>
    </row>
    <row r="8162" spans="1:8" x14ac:dyDescent="0.3">
      <c r="A8162" t="s">
        <v>151</v>
      </c>
      <c r="B8162" t="s">
        <v>715</v>
      </c>
      <c r="C8162">
        <v>5.1897000000000002</v>
      </c>
      <c r="D8162">
        <v>5.3483000000000001</v>
      </c>
      <c r="E8162">
        <v>5.1337000000000002</v>
      </c>
      <c r="F8162">
        <v>5.1897000000000002</v>
      </c>
      <c r="G8162">
        <v>7114738</v>
      </c>
      <c r="H8162">
        <v>5.2239000000000004</v>
      </c>
    </row>
    <row r="8163" spans="1:8" x14ac:dyDescent="0.3">
      <c r="A8163" t="s">
        <v>151</v>
      </c>
      <c r="B8163" t="s">
        <v>235</v>
      </c>
      <c r="C8163">
        <v>5.1897000000000002</v>
      </c>
      <c r="D8163">
        <v>5.3017000000000003</v>
      </c>
      <c r="E8163">
        <v>5.1242999999999999</v>
      </c>
      <c r="F8163">
        <v>5.2549999999999999</v>
      </c>
      <c r="G8163">
        <v>5130362</v>
      </c>
      <c r="H8163">
        <v>5.2270000000000003</v>
      </c>
    </row>
    <row r="8164" spans="1:8" x14ac:dyDescent="0.3">
      <c r="A8164" t="s">
        <v>151</v>
      </c>
      <c r="B8164" t="s">
        <v>259</v>
      </c>
      <c r="C8164">
        <v>5.48</v>
      </c>
      <c r="D8164">
        <v>5.55</v>
      </c>
      <c r="E8164">
        <v>5.33</v>
      </c>
      <c r="F8164">
        <v>5.39</v>
      </c>
      <c r="G8164">
        <v>4209048</v>
      </c>
      <c r="H8164">
        <v>5.4233000000000002</v>
      </c>
    </row>
    <row r="8165" spans="1:8" x14ac:dyDescent="0.3">
      <c r="A8165" t="s">
        <v>151</v>
      </c>
      <c r="B8165" t="s">
        <v>716</v>
      </c>
      <c r="C8165">
        <v>5.4</v>
      </c>
      <c r="D8165">
        <v>5.43</v>
      </c>
      <c r="E8165">
        <v>5.35</v>
      </c>
      <c r="F8165">
        <v>5.39</v>
      </c>
      <c r="G8165">
        <v>2588806</v>
      </c>
      <c r="H8165">
        <v>5.39</v>
      </c>
    </row>
    <row r="8166" spans="1:8" x14ac:dyDescent="0.3">
      <c r="A8166" t="s">
        <v>151</v>
      </c>
      <c r="B8166" t="s">
        <v>269</v>
      </c>
      <c r="C8166">
        <v>5.44</v>
      </c>
      <c r="D8166">
        <v>5.5</v>
      </c>
      <c r="E8166">
        <v>5.35</v>
      </c>
      <c r="F8166">
        <v>5.37</v>
      </c>
      <c r="G8166">
        <v>5434837</v>
      </c>
      <c r="H8166">
        <v>5.4066999999999998</v>
      </c>
    </row>
    <row r="8167" spans="1:8" x14ac:dyDescent="0.3">
      <c r="A8167" t="s">
        <v>151</v>
      </c>
      <c r="B8167" t="s">
        <v>282</v>
      </c>
      <c r="C8167">
        <v>5.35</v>
      </c>
      <c r="D8167">
        <v>5.39</v>
      </c>
      <c r="E8167">
        <v>5.3</v>
      </c>
      <c r="F8167">
        <v>5.35</v>
      </c>
      <c r="G8167">
        <v>914697</v>
      </c>
      <c r="H8167">
        <v>5.3467000000000002</v>
      </c>
    </row>
    <row r="8168" spans="1:8" x14ac:dyDescent="0.3">
      <c r="A8168" t="s">
        <v>151</v>
      </c>
      <c r="B8168" t="s">
        <v>717</v>
      </c>
      <c r="C8168">
        <v>5.34</v>
      </c>
      <c r="D8168">
        <v>5.39</v>
      </c>
      <c r="E8168">
        <v>5.12</v>
      </c>
      <c r="F8168">
        <v>5.37</v>
      </c>
      <c r="G8168">
        <v>4750962</v>
      </c>
      <c r="H8168">
        <v>5.2933000000000003</v>
      </c>
    </row>
    <row r="8169" spans="1:8" x14ac:dyDescent="0.3">
      <c r="A8169" t="s">
        <v>151</v>
      </c>
      <c r="B8169" t="s">
        <v>285</v>
      </c>
      <c r="C8169">
        <v>5.38</v>
      </c>
      <c r="D8169">
        <v>5.38</v>
      </c>
      <c r="E8169">
        <v>5.22</v>
      </c>
      <c r="F8169">
        <v>5.22</v>
      </c>
      <c r="G8169">
        <v>3292611</v>
      </c>
      <c r="H8169">
        <v>5.2732999999999999</v>
      </c>
    </row>
    <row r="8170" spans="1:8" x14ac:dyDescent="0.3">
      <c r="A8170" t="s">
        <v>151</v>
      </c>
      <c r="B8170" t="s">
        <v>718</v>
      </c>
      <c r="C8170">
        <v>5.26</v>
      </c>
      <c r="D8170">
        <v>5.31</v>
      </c>
      <c r="E8170">
        <v>5.22</v>
      </c>
      <c r="F8170">
        <v>5.24</v>
      </c>
      <c r="G8170">
        <v>2796329</v>
      </c>
      <c r="H8170">
        <v>5.2567000000000004</v>
      </c>
    </row>
    <row r="8171" spans="1:8" x14ac:dyDescent="0.3">
      <c r="A8171" t="s">
        <v>151</v>
      </c>
      <c r="B8171" t="s">
        <v>291</v>
      </c>
      <c r="C8171">
        <v>5.24</v>
      </c>
      <c r="D8171">
        <v>5.28</v>
      </c>
      <c r="E8171">
        <v>5.18</v>
      </c>
      <c r="F8171">
        <v>5.18</v>
      </c>
      <c r="G8171">
        <v>1565288</v>
      </c>
      <c r="H8171">
        <v>5.2133000000000003</v>
      </c>
    </row>
    <row r="8172" spans="1:8" x14ac:dyDescent="0.3">
      <c r="A8172" t="s">
        <v>151</v>
      </c>
      <c r="B8172" t="s">
        <v>295</v>
      </c>
      <c r="C8172">
        <v>5.18</v>
      </c>
      <c r="D8172">
        <v>5.36</v>
      </c>
      <c r="E8172">
        <v>4.95</v>
      </c>
      <c r="F8172">
        <v>5.33</v>
      </c>
      <c r="G8172">
        <v>5595195</v>
      </c>
      <c r="H8172">
        <v>5.2133000000000003</v>
      </c>
    </row>
    <row r="8173" spans="1:8" x14ac:dyDescent="0.3">
      <c r="A8173" t="s">
        <v>151</v>
      </c>
      <c r="B8173" t="s">
        <v>298</v>
      </c>
      <c r="C8173">
        <v>5.33</v>
      </c>
      <c r="D8173">
        <v>5.45</v>
      </c>
      <c r="E8173">
        <v>5.28</v>
      </c>
      <c r="F8173">
        <v>5.35</v>
      </c>
      <c r="G8173">
        <v>4639958</v>
      </c>
      <c r="H8173">
        <v>5.36</v>
      </c>
    </row>
    <row r="8174" spans="1:8" x14ac:dyDescent="0.3">
      <c r="A8174" t="s">
        <v>151</v>
      </c>
      <c r="B8174" t="s">
        <v>719</v>
      </c>
      <c r="C8174">
        <v>5.39</v>
      </c>
      <c r="D8174">
        <v>5.45</v>
      </c>
      <c r="E8174">
        <v>5.3</v>
      </c>
      <c r="F8174">
        <v>5.33</v>
      </c>
      <c r="G8174">
        <v>4545867</v>
      </c>
      <c r="H8174">
        <v>5.36</v>
      </c>
    </row>
    <row r="8175" spans="1:8" x14ac:dyDescent="0.3">
      <c r="A8175" t="s">
        <v>151</v>
      </c>
      <c r="B8175" t="s">
        <v>720</v>
      </c>
      <c r="C8175">
        <v>5.4</v>
      </c>
      <c r="D8175">
        <v>5.53</v>
      </c>
      <c r="E8175">
        <v>5.38</v>
      </c>
      <c r="F8175">
        <v>5.45</v>
      </c>
      <c r="G8175">
        <v>7532639</v>
      </c>
      <c r="H8175">
        <v>5.4532999999999996</v>
      </c>
    </row>
    <row r="8176" spans="1:8" x14ac:dyDescent="0.3">
      <c r="A8176" t="s">
        <v>151</v>
      </c>
      <c r="B8176" t="s">
        <v>721</v>
      </c>
      <c r="C8176">
        <v>5.4</v>
      </c>
      <c r="D8176">
        <v>5.42</v>
      </c>
      <c r="E8176">
        <v>5.34</v>
      </c>
      <c r="F8176">
        <v>5.41</v>
      </c>
      <c r="G8176">
        <v>2349092</v>
      </c>
      <c r="H8176">
        <v>5.39</v>
      </c>
    </row>
    <row r="8177" spans="1:8" x14ac:dyDescent="0.3">
      <c r="A8177" t="s">
        <v>151</v>
      </c>
      <c r="B8177" t="s">
        <v>96</v>
      </c>
      <c r="C8177">
        <v>5.41</v>
      </c>
      <c r="D8177">
        <v>5.46</v>
      </c>
      <c r="E8177">
        <v>5.36</v>
      </c>
      <c r="F8177">
        <v>5.42</v>
      </c>
      <c r="G8177">
        <v>3640268</v>
      </c>
      <c r="H8177">
        <v>5.4132999999999996</v>
      </c>
    </row>
    <row r="8178" spans="1:8" x14ac:dyDescent="0.3">
      <c r="A8178" t="s">
        <v>151</v>
      </c>
      <c r="B8178" t="s">
        <v>722</v>
      </c>
      <c r="C8178">
        <v>5.43</v>
      </c>
      <c r="D8178">
        <v>5.48</v>
      </c>
      <c r="E8178">
        <v>5.41</v>
      </c>
      <c r="F8178">
        <v>5.43</v>
      </c>
      <c r="G8178">
        <v>2584497</v>
      </c>
      <c r="H8178">
        <v>5.44</v>
      </c>
    </row>
    <row r="8179" spans="1:8" x14ac:dyDescent="0.3">
      <c r="A8179" t="s">
        <v>151</v>
      </c>
      <c r="B8179" t="s">
        <v>164</v>
      </c>
      <c r="C8179">
        <v>5.43</v>
      </c>
      <c r="D8179">
        <v>5.47</v>
      </c>
      <c r="E8179">
        <v>5.19</v>
      </c>
      <c r="F8179">
        <v>5.19</v>
      </c>
      <c r="G8179">
        <v>4414872</v>
      </c>
      <c r="H8179">
        <v>5.2832999999999997</v>
      </c>
    </row>
    <row r="8180" spans="1:8" x14ac:dyDescent="0.3">
      <c r="A8180" t="s">
        <v>151</v>
      </c>
      <c r="B8180" t="s">
        <v>723</v>
      </c>
      <c r="C8180">
        <v>5.34</v>
      </c>
      <c r="D8180">
        <v>5.56</v>
      </c>
      <c r="E8180">
        <v>5.34</v>
      </c>
      <c r="F8180">
        <v>5.53</v>
      </c>
      <c r="G8180">
        <v>7251925</v>
      </c>
      <c r="H8180">
        <v>5.4767000000000001</v>
      </c>
    </row>
    <row r="8181" spans="1:8" x14ac:dyDescent="0.3">
      <c r="A8181" t="s">
        <v>151</v>
      </c>
      <c r="B8181" t="s">
        <v>724</v>
      </c>
      <c r="C8181">
        <v>5.53</v>
      </c>
      <c r="D8181">
        <v>5.53</v>
      </c>
      <c r="E8181">
        <v>5.41</v>
      </c>
      <c r="F8181">
        <v>5.42</v>
      </c>
      <c r="G8181">
        <v>2497194</v>
      </c>
      <c r="H8181">
        <v>5.4532999999999996</v>
      </c>
    </row>
    <row r="8182" spans="1:8" x14ac:dyDescent="0.3">
      <c r="A8182" t="s">
        <v>151</v>
      </c>
      <c r="B8182" t="s">
        <v>725</v>
      </c>
      <c r="C8182">
        <v>5.42</v>
      </c>
      <c r="D8182">
        <v>5.61</v>
      </c>
      <c r="E8182">
        <v>5.42</v>
      </c>
      <c r="F8182">
        <v>5.6</v>
      </c>
      <c r="G8182">
        <v>5019128</v>
      </c>
      <c r="H8182">
        <v>5.5433000000000003</v>
      </c>
    </row>
    <row r="8183" spans="1:8" x14ac:dyDescent="0.3">
      <c r="A8183" t="s">
        <v>151</v>
      </c>
      <c r="B8183" t="s">
        <v>242</v>
      </c>
      <c r="C8183">
        <v>5.59</v>
      </c>
      <c r="D8183">
        <v>5.59</v>
      </c>
      <c r="E8183">
        <v>5.42</v>
      </c>
      <c r="F8183">
        <v>5.49</v>
      </c>
      <c r="G8183">
        <v>3220169</v>
      </c>
      <c r="H8183">
        <v>5.5</v>
      </c>
    </row>
    <row r="8184" spans="1:8" x14ac:dyDescent="0.3">
      <c r="A8184" t="s">
        <v>151</v>
      </c>
      <c r="B8184" t="s">
        <v>726</v>
      </c>
      <c r="C8184">
        <v>5.5</v>
      </c>
      <c r="D8184">
        <v>5.69</v>
      </c>
      <c r="E8184">
        <v>5.5</v>
      </c>
      <c r="F8184">
        <v>5.6</v>
      </c>
      <c r="G8184">
        <v>3078110</v>
      </c>
      <c r="H8184">
        <v>5.5967000000000002</v>
      </c>
    </row>
    <row r="8185" spans="1:8" x14ac:dyDescent="0.3">
      <c r="A8185" t="s">
        <v>151</v>
      </c>
      <c r="B8185" t="s">
        <v>727</v>
      </c>
      <c r="C8185">
        <v>5.64</v>
      </c>
      <c r="D8185">
        <v>5.7</v>
      </c>
      <c r="E8185">
        <v>5.61</v>
      </c>
      <c r="F8185">
        <v>5.68</v>
      </c>
      <c r="G8185">
        <v>2715034</v>
      </c>
      <c r="H8185">
        <v>5.6632999999999996</v>
      </c>
    </row>
    <row r="8186" spans="1:8" x14ac:dyDescent="0.3">
      <c r="A8186" t="s">
        <v>151</v>
      </c>
      <c r="B8186" t="s">
        <v>728</v>
      </c>
      <c r="C8186">
        <v>5.66</v>
      </c>
      <c r="D8186">
        <v>5.93</v>
      </c>
      <c r="E8186">
        <v>5.66</v>
      </c>
      <c r="F8186">
        <v>5.82</v>
      </c>
      <c r="G8186">
        <v>7907594</v>
      </c>
      <c r="H8186">
        <v>5.8033000000000001</v>
      </c>
    </row>
    <row r="8187" spans="1:8" x14ac:dyDescent="0.3">
      <c r="A8187" t="s">
        <v>151</v>
      </c>
      <c r="B8187" t="s">
        <v>729</v>
      </c>
      <c r="C8187">
        <v>5.86</v>
      </c>
      <c r="D8187">
        <v>5.98</v>
      </c>
      <c r="E8187">
        <v>5.74</v>
      </c>
      <c r="F8187">
        <v>5.98</v>
      </c>
      <c r="G8187">
        <v>8389206</v>
      </c>
      <c r="H8187">
        <v>5.9</v>
      </c>
    </row>
    <row r="8188" spans="1:8" x14ac:dyDescent="0.3">
      <c r="A8188" t="s">
        <v>151</v>
      </c>
      <c r="B8188" t="s">
        <v>730</v>
      </c>
      <c r="C8188">
        <v>5.9</v>
      </c>
      <c r="D8188">
        <v>6.01</v>
      </c>
      <c r="E8188">
        <v>5.83</v>
      </c>
      <c r="F8188">
        <v>5.92</v>
      </c>
      <c r="G8188">
        <v>4711546</v>
      </c>
      <c r="H8188">
        <v>5.92</v>
      </c>
    </row>
    <row r="8189" spans="1:8" x14ac:dyDescent="0.3">
      <c r="A8189" t="s">
        <v>151</v>
      </c>
      <c r="B8189" t="s">
        <v>731</v>
      </c>
      <c r="C8189">
        <v>5.95</v>
      </c>
      <c r="D8189">
        <v>6.09</v>
      </c>
      <c r="E8189">
        <v>5.83</v>
      </c>
      <c r="F8189">
        <v>5.83</v>
      </c>
      <c r="G8189">
        <v>4799063</v>
      </c>
      <c r="H8189">
        <v>5.9166999999999996</v>
      </c>
    </row>
    <row r="8190" spans="1:8" x14ac:dyDescent="0.3">
      <c r="A8190" t="s">
        <v>151</v>
      </c>
      <c r="B8190" t="s">
        <v>732</v>
      </c>
      <c r="C8190">
        <v>5.83</v>
      </c>
      <c r="D8190">
        <v>5.99</v>
      </c>
      <c r="E8190">
        <v>5.81</v>
      </c>
      <c r="F8190">
        <v>5.88</v>
      </c>
      <c r="G8190">
        <v>2207476</v>
      </c>
      <c r="H8190">
        <v>5.8933</v>
      </c>
    </row>
    <row r="8191" spans="1:8" x14ac:dyDescent="0.3">
      <c r="A8191" t="s">
        <v>151</v>
      </c>
      <c r="B8191" t="s">
        <v>733</v>
      </c>
      <c r="C8191">
        <v>5.87</v>
      </c>
      <c r="D8191">
        <v>5.93</v>
      </c>
      <c r="E8191">
        <v>5.77</v>
      </c>
      <c r="F8191">
        <v>5.9</v>
      </c>
      <c r="G8191">
        <v>3970274</v>
      </c>
      <c r="H8191">
        <v>5.8666999999999998</v>
      </c>
    </row>
    <row r="8192" spans="1:8" x14ac:dyDescent="0.3">
      <c r="A8192" t="s">
        <v>151</v>
      </c>
      <c r="B8192" t="s">
        <v>734</v>
      </c>
      <c r="C8192">
        <v>5.91</v>
      </c>
      <c r="D8192">
        <v>6.01</v>
      </c>
      <c r="E8192">
        <v>5.88</v>
      </c>
      <c r="F8192">
        <v>5.92</v>
      </c>
      <c r="G8192">
        <v>4474164</v>
      </c>
      <c r="H8192">
        <v>5.9367000000000001</v>
      </c>
    </row>
    <row r="8193" spans="1:8" x14ac:dyDescent="0.3">
      <c r="A8193" t="s">
        <v>151</v>
      </c>
      <c r="B8193" t="s">
        <v>735</v>
      </c>
      <c r="C8193">
        <v>5.93</v>
      </c>
      <c r="D8193">
        <v>5.95</v>
      </c>
      <c r="E8193">
        <v>5.75</v>
      </c>
      <c r="F8193">
        <v>5.78</v>
      </c>
      <c r="G8193">
        <v>3451926</v>
      </c>
      <c r="H8193">
        <v>5.8266999999999998</v>
      </c>
    </row>
    <row r="8194" spans="1:8" x14ac:dyDescent="0.3">
      <c r="A8194" t="s">
        <v>582</v>
      </c>
      <c r="B8194" t="s">
        <v>696</v>
      </c>
      <c r="C8194">
        <v>29.7</v>
      </c>
      <c r="D8194">
        <v>29.7</v>
      </c>
      <c r="E8194">
        <v>29.18</v>
      </c>
      <c r="F8194">
        <v>29.38</v>
      </c>
      <c r="G8194">
        <v>618061</v>
      </c>
      <c r="H8194">
        <v>29.42</v>
      </c>
    </row>
    <row r="8195" spans="1:8" x14ac:dyDescent="0.3">
      <c r="A8195" t="s">
        <v>582</v>
      </c>
      <c r="B8195" t="s">
        <v>697</v>
      </c>
      <c r="C8195">
        <v>29.44</v>
      </c>
      <c r="D8195">
        <v>29.64</v>
      </c>
      <c r="E8195">
        <v>29.1</v>
      </c>
      <c r="F8195">
        <v>29.36</v>
      </c>
      <c r="G8195">
        <v>609019</v>
      </c>
      <c r="H8195">
        <v>29.366700000000002</v>
      </c>
    </row>
    <row r="8196" spans="1:8" x14ac:dyDescent="0.3">
      <c r="A8196" t="s">
        <v>582</v>
      </c>
      <c r="B8196" t="s">
        <v>698</v>
      </c>
      <c r="C8196">
        <v>29.42</v>
      </c>
      <c r="D8196">
        <v>30.72</v>
      </c>
      <c r="E8196">
        <v>29.18</v>
      </c>
      <c r="F8196">
        <v>29.98</v>
      </c>
      <c r="G8196">
        <v>1410671</v>
      </c>
      <c r="H8196">
        <v>29.96</v>
      </c>
    </row>
    <row r="8197" spans="1:8" x14ac:dyDescent="0.3">
      <c r="A8197" t="s">
        <v>582</v>
      </c>
      <c r="B8197" t="s">
        <v>699</v>
      </c>
      <c r="C8197">
        <v>30</v>
      </c>
      <c r="D8197">
        <v>30</v>
      </c>
      <c r="E8197">
        <v>29.14</v>
      </c>
      <c r="F8197">
        <v>29.64</v>
      </c>
      <c r="G8197">
        <v>970334</v>
      </c>
      <c r="H8197">
        <v>29.593299999999999</v>
      </c>
    </row>
    <row r="8198" spans="1:8" x14ac:dyDescent="0.3">
      <c r="A8198" t="s">
        <v>582</v>
      </c>
      <c r="B8198" t="s">
        <v>700</v>
      </c>
      <c r="C8198">
        <v>29.64</v>
      </c>
      <c r="D8198">
        <v>29.9</v>
      </c>
      <c r="E8198">
        <v>29.3</v>
      </c>
      <c r="F8198">
        <v>29.84</v>
      </c>
      <c r="G8198">
        <v>731499</v>
      </c>
      <c r="H8198">
        <v>29.68</v>
      </c>
    </row>
    <row r="8199" spans="1:8" x14ac:dyDescent="0.3">
      <c r="A8199" t="s">
        <v>582</v>
      </c>
      <c r="B8199" t="s">
        <v>77</v>
      </c>
      <c r="C8199">
        <v>29.8</v>
      </c>
      <c r="D8199">
        <v>29.8</v>
      </c>
      <c r="E8199">
        <v>28.68</v>
      </c>
      <c r="F8199">
        <v>29.32</v>
      </c>
      <c r="G8199">
        <v>800446</v>
      </c>
      <c r="H8199">
        <v>29.2667</v>
      </c>
    </row>
    <row r="8200" spans="1:8" x14ac:dyDescent="0.3">
      <c r="A8200" t="s">
        <v>582</v>
      </c>
      <c r="B8200" t="s">
        <v>701</v>
      </c>
      <c r="C8200">
        <v>29.34</v>
      </c>
      <c r="D8200">
        <v>29.74</v>
      </c>
      <c r="E8200">
        <v>29.08</v>
      </c>
      <c r="F8200">
        <v>29.12</v>
      </c>
      <c r="G8200">
        <v>593006</v>
      </c>
      <c r="H8200">
        <v>29.313300000000002</v>
      </c>
    </row>
    <row r="8201" spans="1:8" x14ac:dyDescent="0.3">
      <c r="A8201" t="s">
        <v>582</v>
      </c>
      <c r="B8201" t="s">
        <v>702</v>
      </c>
      <c r="C8201">
        <v>29.22</v>
      </c>
      <c r="D8201">
        <v>29.52</v>
      </c>
      <c r="E8201">
        <v>29</v>
      </c>
      <c r="F8201">
        <v>29.1</v>
      </c>
      <c r="G8201">
        <v>428641</v>
      </c>
      <c r="H8201">
        <v>29.206700000000001</v>
      </c>
    </row>
    <row r="8202" spans="1:8" x14ac:dyDescent="0.3">
      <c r="A8202" t="s">
        <v>582</v>
      </c>
      <c r="B8202" t="s">
        <v>139</v>
      </c>
      <c r="C8202">
        <v>29.1</v>
      </c>
      <c r="D8202">
        <v>29.36</v>
      </c>
      <c r="E8202">
        <v>28.78</v>
      </c>
      <c r="F8202">
        <v>28.82</v>
      </c>
      <c r="G8202">
        <v>447985</v>
      </c>
      <c r="H8202">
        <v>28.986699999999999</v>
      </c>
    </row>
    <row r="8203" spans="1:8" x14ac:dyDescent="0.3">
      <c r="A8203" t="s">
        <v>582</v>
      </c>
      <c r="B8203" t="s">
        <v>156</v>
      </c>
      <c r="C8203">
        <v>28.7</v>
      </c>
      <c r="D8203">
        <v>29.06</v>
      </c>
      <c r="E8203">
        <v>28.14</v>
      </c>
      <c r="F8203">
        <v>28.66</v>
      </c>
      <c r="G8203">
        <v>472812</v>
      </c>
      <c r="H8203">
        <v>28.62</v>
      </c>
    </row>
    <row r="8204" spans="1:8" x14ac:dyDescent="0.3">
      <c r="A8204" t="s">
        <v>582</v>
      </c>
      <c r="B8204" t="s">
        <v>703</v>
      </c>
      <c r="C8204">
        <v>28.68</v>
      </c>
      <c r="D8204">
        <v>29.56</v>
      </c>
      <c r="E8204">
        <v>28.68</v>
      </c>
      <c r="F8204">
        <v>29.42</v>
      </c>
      <c r="G8204">
        <v>479910</v>
      </c>
      <c r="H8204">
        <v>29.22</v>
      </c>
    </row>
    <row r="8205" spans="1:8" x14ac:dyDescent="0.3">
      <c r="A8205" t="s">
        <v>582</v>
      </c>
      <c r="B8205" t="s">
        <v>223</v>
      </c>
      <c r="C8205">
        <v>29.88</v>
      </c>
      <c r="D8205">
        <v>31</v>
      </c>
      <c r="E8205">
        <v>29.38</v>
      </c>
      <c r="F8205">
        <v>30.76</v>
      </c>
      <c r="G8205">
        <v>2513965</v>
      </c>
      <c r="H8205">
        <v>30.38</v>
      </c>
    </row>
    <row r="8206" spans="1:8" x14ac:dyDescent="0.3">
      <c r="A8206" t="s">
        <v>582</v>
      </c>
      <c r="B8206" t="s">
        <v>228</v>
      </c>
      <c r="C8206">
        <v>30.64</v>
      </c>
      <c r="D8206">
        <v>30.68</v>
      </c>
      <c r="E8206">
        <v>29.94</v>
      </c>
      <c r="F8206">
        <v>29.96</v>
      </c>
      <c r="G8206">
        <v>797901</v>
      </c>
      <c r="H8206">
        <v>30.193300000000001</v>
      </c>
    </row>
    <row r="8207" spans="1:8" x14ac:dyDescent="0.3">
      <c r="A8207" t="s">
        <v>582</v>
      </c>
      <c r="B8207" t="s">
        <v>704</v>
      </c>
      <c r="C8207">
        <v>30.06</v>
      </c>
      <c r="D8207">
        <v>30.58</v>
      </c>
      <c r="E8207">
        <v>30</v>
      </c>
      <c r="F8207">
        <v>30.58</v>
      </c>
      <c r="G8207">
        <v>643514</v>
      </c>
      <c r="H8207">
        <v>30.386700000000001</v>
      </c>
    </row>
    <row r="8208" spans="1:8" x14ac:dyDescent="0.3">
      <c r="A8208" t="s">
        <v>582</v>
      </c>
      <c r="B8208" t="s">
        <v>705</v>
      </c>
      <c r="C8208">
        <v>30.58</v>
      </c>
      <c r="D8208">
        <v>31.08</v>
      </c>
      <c r="E8208">
        <v>30.26</v>
      </c>
      <c r="F8208">
        <v>30.78</v>
      </c>
      <c r="G8208">
        <v>999921</v>
      </c>
      <c r="H8208">
        <v>30.706700000000001</v>
      </c>
    </row>
    <row r="8209" spans="1:8" x14ac:dyDescent="0.3">
      <c r="A8209" t="s">
        <v>582</v>
      </c>
      <c r="B8209" t="s">
        <v>706</v>
      </c>
      <c r="C8209">
        <v>31.08</v>
      </c>
      <c r="D8209">
        <v>31.9</v>
      </c>
      <c r="E8209">
        <v>31.08</v>
      </c>
      <c r="F8209">
        <v>31.42</v>
      </c>
      <c r="G8209">
        <v>1008765</v>
      </c>
      <c r="H8209">
        <v>31.466699999999999</v>
      </c>
    </row>
    <row r="8210" spans="1:8" x14ac:dyDescent="0.3">
      <c r="A8210" t="s">
        <v>582</v>
      </c>
      <c r="B8210" t="s">
        <v>265</v>
      </c>
      <c r="C8210">
        <v>31.22</v>
      </c>
      <c r="D8210">
        <v>33.32</v>
      </c>
      <c r="E8210">
        <v>31.1</v>
      </c>
      <c r="F8210">
        <v>32.4</v>
      </c>
      <c r="G8210">
        <v>1713631</v>
      </c>
      <c r="H8210">
        <v>32.273299999999999</v>
      </c>
    </row>
    <row r="8211" spans="1:8" x14ac:dyDescent="0.3">
      <c r="A8211" t="s">
        <v>582</v>
      </c>
      <c r="B8211" t="s">
        <v>707</v>
      </c>
      <c r="C8211">
        <v>32.799999999999997</v>
      </c>
      <c r="D8211">
        <v>32.96</v>
      </c>
      <c r="E8211">
        <v>31.28</v>
      </c>
      <c r="F8211">
        <v>31.46</v>
      </c>
      <c r="G8211">
        <v>1332247</v>
      </c>
      <c r="H8211">
        <v>31.9</v>
      </c>
    </row>
    <row r="8212" spans="1:8" x14ac:dyDescent="0.3">
      <c r="A8212" t="s">
        <v>582</v>
      </c>
      <c r="B8212" t="s">
        <v>271</v>
      </c>
      <c r="C8212">
        <v>31.6</v>
      </c>
      <c r="D8212">
        <v>31.8</v>
      </c>
      <c r="E8212">
        <v>29.16</v>
      </c>
      <c r="F8212">
        <v>29.32</v>
      </c>
      <c r="G8212">
        <v>925147</v>
      </c>
      <c r="H8212">
        <v>30.093299999999999</v>
      </c>
    </row>
    <row r="8213" spans="1:8" x14ac:dyDescent="0.3">
      <c r="A8213" t="s">
        <v>582</v>
      </c>
      <c r="B8213" t="s">
        <v>708</v>
      </c>
      <c r="C8213">
        <v>29.52</v>
      </c>
      <c r="D8213">
        <v>29.82</v>
      </c>
      <c r="E8213">
        <v>28.62</v>
      </c>
      <c r="F8213">
        <v>28.8</v>
      </c>
      <c r="G8213">
        <v>908412</v>
      </c>
      <c r="H8213">
        <v>29.08</v>
      </c>
    </row>
    <row r="8214" spans="1:8" x14ac:dyDescent="0.3">
      <c r="A8214" t="s">
        <v>582</v>
      </c>
      <c r="B8214" t="s">
        <v>709</v>
      </c>
      <c r="C8214">
        <v>29.08</v>
      </c>
      <c r="D8214">
        <v>29.52</v>
      </c>
      <c r="E8214">
        <v>28.3</v>
      </c>
      <c r="F8214">
        <v>29</v>
      </c>
      <c r="G8214">
        <v>854054</v>
      </c>
      <c r="H8214">
        <v>28.94</v>
      </c>
    </row>
    <row r="8215" spans="1:8" x14ac:dyDescent="0.3">
      <c r="A8215" t="s">
        <v>582</v>
      </c>
      <c r="B8215" t="s">
        <v>283</v>
      </c>
      <c r="C8215">
        <v>29</v>
      </c>
      <c r="D8215">
        <v>31.9</v>
      </c>
      <c r="E8215">
        <v>28.58</v>
      </c>
      <c r="F8215">
        <v>31.1</v>
      </c>
      <c r="G8215">
        <v>8678713</v>
      </c>
      <c r="H8215">
        <v>30.526700000000002</v>
      </c>
    </row>
    <row r="8216" spans="1:8" x14ac:dyDescent="0.3">
      <c r="A8216" t="s">
        <v>582</v>
      </c>
      <c r="B8216" t="s">
        <v>290</v>
      </c>
      <c r="C8216">
        <v>30.84</v>
      </c>
      <c r="D8216">
        <v>33.880000000000003</v>
      </c>
      <c r="E8216">
        <v>30.04</v>
      </c>
      <c r="F8216">
        <v>32.659999999999997</v>
      </c>
      <c r="G8216">
        <v>7817676</v>
      </c>
      <c r="H8216">
        <v>32.193300000000001</v>
      </c>
    </row>
    <row r="8217" spans="1:8" x14ac:dyDescent="0.3">
      <c r="A8217" t="s">
        <v>582</v>
      </c>
      <c r="B8217" t="s">
        <v>710</v>
      </c>
      <c r="C8217">
        <v>32.700000000000003</v>
      </c>
      <c r="D8217">
        <v>34.44</v>
      </c>
      <c r="E8217">
        <v>30.42</v>
      </c>
      <c r="F8217">
        <v>31.12</v>
      </c>
      <c r="G8217">
        <v>4512789</v>
      </c>
      <c r="H8217">
        <v>31.993300000000001</v>
      </c>
    </row>
    <row r="8218" spans="1:8" x14ac:dyDescent="0.3">
      <c r="A8218" t="s">
        <v>582</v>
      </c>
      <c r="B8218" t="s">
        <v>512</v>
      </c>
      <c r="C8218">
        <v>31.28</v>
      </c>
      <c r="D8218">
        <v>32</v>
      </c>
      <c r="E8218">
        <v>29.1</v>
      </c>
      <c r="F8218">
        <v>29.22</v>
      </c>
      <c r="G8218">
        <v>2284468</v>
      </c>
      <c r="H8218">
        <v>30.1067</v>
      </c>
    </row>
    <row r="8219" spans="1:8" x14ac:dyDescent="0.3">
      <c r="A8219" t="s">
        <v>582</v>
      </c>
      <c r="B8219" t="s">
        <v>91</v>
      </c>
      <c r="C8219">
        <v>26.82</v>
      </c>
      <c r="D8219">
        <v>28.24</v>
      </c>
      <c r="E8219">
        <v>26.3</v>
      </c>
      <c r="F8219">
        <v>27.54</v>
      </c>
      <c r="G8219">
        <v>1503339</v>
      </c>
      <c r="H8219">
        <v>27.36</v>
      </c>
    </row>
    <row r="8220" spans="1:8" x14ac:dyDescent="0.3">
      <c r="A8220" t="s">
        <v>582</v>
      </c>
      <c r="B8220" t="s">
        <v>93</v>
      </c>
      <c r="C8220">
        <v>27.36</v>
      </c>
      <c r="D8220">
        <v>28.24</v>
      </c>
      <c r="E8220">
        <v>27.06</v>
      </c>
      <c r="F8220">
        <v>27.12</v>
      </c>
      <c r="G8220">
        <v>903522</v>
      </c>
      <c r="H8220">
        <v>27.473299999999998</v>
      </c>
    </row>
    <row r="8221" spans="1:8" x14ac:dyDescent="0.3">
      <c r="A8221" t="s">
        <v>582</v>
      </c>
      <c r="B8221" t="s">
        <v>711</v>
      </c>
      <c r="C8221">
        <v>27.12</v>
      </c>
      <c r="D8221">
        <v>29.28</v>
      </c>
      <c r="E8221">
        <v>27.02</v>
      </c>
      <c r="F8221">
        <v>28.84</v>
      </c>
      <c r="G8221">
        <v>1970683</v>
      </c>
      <c r="H8221">
        <v>28.38</v>
      </c>
    </row>
    <row r="8222" spans="1:8" x14ac:dyDescent="0.3">
      <c r="A8222" t="s">
        <v>582</v>
      </c>
      <c r="B8222" t="s">
        <v>712</v>
      </c>
      <c r="C8222">
        <v>28.98</v>
      </c>
      <c r="D8222">
        <v>31</v>
      </c>
      <c r="E8222">
        <v>28.84</v>
      </c>
      <c r="F8222">
        <v>29.46</v>
      </c>
      <c r="G8222">
        <v>1230060</v>
      </c>
      <c r="H8222">
        <v>29.7667</v>
      </c>
    </row>
    <row r="8223" spans="1:8" x14ac:dyDescent="0.3">
      <c r="A8223" t="s">
        <v>582</v>
      </c>
      <c r="B8223" t="s">
        <v>162</v>
      </c>
      <c r="C8223">
        <v>29.46</v>
      </c>
      <c r="D8223">
        <v>29.5</v>
      </c>
      <c r="E8223">
        <v>28</v>
      </c>
      <c r="F8223">
        <v>28.3</v>
      </c>
      <c r="G8223">
        <v>861571</v>
      </c>
      <c r="H8223">
        <v>28.6</v>
      </c>
    </row>
    <row r="8224" spans="1:8" x14ac:dyDescent="0.3">
      <c r="A8224" t="s">
        <v>582</v>
      </c>
      <c r="B8224" t="s">
        <v>220</v>
      </c>
      <c r="C8224">
        <v>27.12</v>
      </c>
      <c r="D8224">
        <v>29.86</v>
      </c>
      <c r="E8224">
        <v>27.12</v>
      </c>
      <c r="F8224">
        <v>28.12</v>
      </c>
      <c r="G8224">
        <v>2229956</v>
      </c>
      <c r="H8224">
        <v>28.366700000000002</v>
      </c>
    </row>
    <row r="8225" spans="1:8" x14ac:dyDescent="0.3">
      <c r="A8225" t="s">
        <v>582</v>
      </c>
      <c r="B8225" t="s">
        <v>713</v>
      </c>
      <c r="C8225">
        <v>28.96</v>
      </c>
      <c r="D8225">
        <v>30.92</v>
      </c>
      <c r="E8225">
        <v>28.5</v>
      </c>
      <c r="F8225">
        <v>30.92</v>
      </c>
      <c r="G8225">
        <v>1972772</v>
      </c>
      <c r="H8225">
        <v>30.113299999999999</v>
      </c>
    </row>
    <row r="8226" spans="1:8" x14ac:dyDescent="0.3">
      <c r="A8226" t="s">
        <v>582</v>
      </c>
      <c r="B8226" t="s">
        <v>714</v>
      </c>
      <c r="C8226">
        <v>32</v>
      </c>
      <c r="D8226">
        <v>32.5</v>
      </c>
      <c r="E8226">
        <v>29.6</v>
      </c>
      <c r="F8226">
        <v>29.62</v>
      </c>
      <c r="G8226">
        <v>2929335</v>
      </c>
      <c r="H8226">
        <v>30.5733</v>
      </c>
    </row>
    <row r="8227" spans="1:8" x14ac:dyDescent="0.3">
      <c r="A8227" t="s">
        <v>582</v>
      </c>
      <c r="B8227" t="s">
        <v>715</v>
      </c>
      <c r="C8227">
        <v>29.7</v>
      </c>
      <c r="D8227">
        <v>31</v>
      </c>
      <c r="E8227">
        <v>29.56</v>
      </c>
      <c r="F8227">
        <v>31</v>
      </c>
      <c r="G8227">
        <v>1933531</v>
      </c>
      <c r="H8227">
        <v>30.52</v>
      </c>
    </row>
    <row r="8228" spans="1:8" x14ac:dyDescent="0.3">
      <c r="A8228" t="s">
        <v>582</v>
      </c>
      <c r="B8228" t="s">
        <v>235</v>
      </c>
      <c r="C8228">
        <v>31</v>
      </c>
      <c r="D8228">
        <v>31</v>
      </c>
      <c r="E8228">
        <v>29.92</v>
      </c>
      <c r="F8228">
        <v>30.22</v>
      </c>
      <c r="G8228">
        <v>1038767</v>
      </c>
      <c r="H8228">
        <v>30.38</v>
      </c>
    </row>
    <row r="8229" spans="1:8" x14ac:dyDescent="0.3">
      <c r="A8229" t="s">
        <v>582</v>
      </c>
      <c r="B8229" t="s">
        <v>259</v>
      </c>
      <c r="C8229">
        <v>30.48</v>
      </c>
      <c r="D8229">
        <v>31.42</v>
      </c>
      <c r="E8229">
        <v>30</v>
      </c>
      <c r="F8229">
        <v>30.22</v>
      </c>
      <c r="G8229">
        <v>1195604</v>
      </c>
      <c r="H8229">
        <v>30.546700000000001</v>
      </c>
    </row>
    <row r="8230" spans="1:8" x14ac:dyDescent="0.3">
      <c r="A8230" t="s">
        <v>582</v>
      </c>
      <c r="B8230" t="s">
        <v>716</v>
      </c>
      <c r="C8230">
        <v>30.42</v>
      </c>
      <c r="D8230">
        <v>31.6</v>
      </c>
      <c r="E8230">
        <v>30.3</v>
      </c>
      <c r="F8230">
        <v>31.16</v>
      </c>
      <c r="G8230">
        <v>1108056</v>
      </c>
      <c r="H8230">
        <v>31.02</v>
      </c>
    </row>
    <row r="8231" spans="1:8" x14ac:dyDescent="0.3">
      <c r="A8231" t="s">
        <v>582</v>
      </c>
      <c r="B8231" t="s">
        <v>269</v>
      </c>
      <c r="C8231">
        <v>31.18</v>
      </c>
      <c r="D8231">
        <v>32.5</v>
      </c>
      <c r="E8231">
        <v>31.14</v>
      </c>
      <c r="F8231">
        <v>31.6</v>
      </c>
      <c r="G8231">
        <v>1139413</v>
      </c>
      <c r="H8231">
        <v>31.746700000000001</v>
      </c>
    </row>
    <row r="8232" spans="1:8" x14ac:dyDescent="0.3">
      <c r="A8232" t="s">
        <v>582</v>
      </c>
      <c r="B8232" t="s">
        <v>282</v>
      </c>
      <c r="C8232">
        <v>31.58</v>
      </c>
      <c r="D8232">
        <v>32.64</v>
      </c>
      <c r="E8232">
        <v>31.24</v>
      </c>
      <c r="F8232">
        <v>31.88</v>
      </c>
      <c r="G8232">
        <v>460387</v>
      </c>
      <c r="H8232">
        <v>31.92</v>
      </c>
    </row>
    <row r="8233" spans="1:8" x14ac:dyDescent="0.3">
      <c r="A8233" t="s">
        <v>582</v>
      </c>
      <c r="B8233" t="s">
        <v>717</v>
      </c>
      <c r="C8233">
        <v>31.86</v>
      </c>
      <c r="D8233">
        <v>31.86</v>
      </c>
      <c r="E8233">
        <v>29.52</v>
      </c>
      <c r="F8233">
        <v>30.8</v>
      </c>
      <c r="G8233">
        <v>2321300</v>
      </c>
      <c r="H8233">
        <v>30.726700000000001</v>
      </c>
    </row>
    <row r="8234" spans="1:8" x14ac:dyDescent="0.3">
      <c r="A8234" t="s">
        <v>582</v>
      </c>
      <c r="B8234" t="s">
        <v>285</v>
      </c>
      <c r="C8234">
        <v>30.9</v>
      </c>
      <c r="D8234">
        <v>31.3</v>
      </c>
      <c r="E8234">
        <v>30.24</v>
      </c>
      <c r="F8234">
        <v>30.46</v>
      </c>
      <c r="G8234">
        <v>754396</v>
      </c>
      <c r="H8234">
        <v>30.666699999999999</v>
      </c>
    </row>
    <row r="8235" spans="1:8" x14ac:dyDescent="0.3">
      <c r="A8235" t="s">
        <v>582</v>
      </c>
      <c r="B8235" t="s">
        <v>718</v>
      </c>
      <c r="C8235">
        <v>30.52</v>
      </c>
      <c r="D8235">
        <v>30.82</v>
      </c>
      <c r="E8235">
        <v>29.58</v>
      </c>
      <c r="F8235">
        <v>29.58</v>
      </c>
      <c r="G8235">
        <v>910093</v>
      </c>
      <c r="H8235">
        <v>29.993300000000001</v>
      </c>
    </row>
    <row r="8236" spans="1:8" x14ac:dyDescent="0.3">
      <c r="A8236" t="s">
        <v>582</v>
      </c>
      <c r="B8236" t="s">
        <v>291</v>
      </c>
      <c r="C8236">
        <v>29.2</v>
      </c>
      <c r="D8236">
        <v>29.6</v>
      </c>
      <c r="E8236">
        <v>27.8</v>
      </c>
      <c r="F8236">
        <v>27.8</v>
      </c>
      <c r="G8236">
        <v>1661218</v>
      </c>
      <c r="H8236">
        <v>28.4</v>
      </c>
    </row>
    <row r="8237" spans="1:8" x14ac:dyDescent="0.3">
      <c r="A8237" t="s">
        <v>582</v>
      </c>
      <c r="B8237" t="s">
        <v>295</v>
      </c>
      <c r="C8237">
        <v>27.82</v>
      </c>
      <c r="D8237">
        <v>28.08</v>
      </c>
      <c r="E8237">
        <v>27.06</v>
      </c>
      <c r="F8237">
        <v>27.34</v>
      </c>
      <c r="G8237">
        <v>873633</v>
      </c>
      <c r="H8237">
        <v>27.493300000000001</v>
      </c>
    </row>
    <row r="8238" spans="1:8" x14ac:dyDescent="0.3">
      <c r="A8238" t="s">
        <v>582</v>
      </c>
      <c r="B8238" t="s">
        <v>298</v>
      </c>
      <c r="C8238">
        <v>27.52</v>
      </c>
      <c r="D8238">
        <v>27.78</v>
      </c>
      <c r="E8238">
        <v>26.52</v>
      </c>
      <c r="F8238">
        <v>27.4</v>
      </c>
      <c r="G8238">
        <v>1169433</v>
      </c>
      <c r="H8238">
        <v>27.2333</v>
      </c>
    </row>
    <row r="8239" spans="1:8" x14ac:dyDescent="0.3">
      <c r="A8239" t="s">
        <v>582</v>
      </c>
      <c r="B8239" t="s">
        <v>719</v>
      </c>
      <c r="C8239">
        <v>27.52</v>
      </c>
      <c r="D8239">
        <v>27.74</v>
      </c>
      <c r="E8239">
        <v>27.04</v>
      </c>
      <c r="F8239">
        <v>27.48</v>
      </c>
      <c r="G8239">
        <v>850295</v>
      </c>
      <c r="H8239">
        <v>27.42</v>
      </c>
    </row>
    <row r="8240" spans="1:8" x14ac:dyDescent="0.3">
      <c r="A8240" t="s">
        <v>582</v>
      </c>
      <c r="B8240" t="s">
        <v>720</v>
      </c>
      <c r="C8240">
        <v>27.78</v>
      </c>
      <c r="D8240">
        <v>28.86</v>
      </c>
      <c r="E8240">
        <v>27.76</v>
      </c>
      <c r="F8240">
        <v>28.54</v>
      </c>
      <c r="G8240">
        <v>1683224</v>
      </c>
      <c r="H8240">
        <v>28.386700000000001</v>
      </c>
    </row>
    <row r="8241" spans="1:8" x14ac:dyDescent="0.3">
      <c r="A8241" t="s">
        <v>582</v>
      </c>
      <c r="B8241" t="s">
        <v>721</v>
      </c>
      <c r="C8241">
        <v>28.02</v>
      </c>
      <c r="D8241">
        <v>29.3</v>
      </c>
      <c r="E8241">
        <v>28.02</v>
      </c>
      <c r="F8241">
        <v>28.66</v>
      </c>
      <c r="G8241">
        <v>706281</v>
      </c>
      <c r="H8241">
        <v>28.66</v>
      </c>
    </row>
    <row r="8242" spans="1:8" x14ac:dyDescent="0.3">
      <c r="A8242" t="s">
        <v>582</v>
      </c>
      <c r="B8242" t="s">
        <v>96</v>
      </c>
      <c r="C8242">
        <v>28.62</v>
      </c>
      <c r="D8242">
        <v>28.82</v>
      </c>
      <c r="E8242">
        <v>28.28</v>
      </c>
      <c r="F8242">
        <v>28.46</v>
      </c>
      <c r="G8242">
        <v>516607</v>
      </c>
      <c r="H8242">
        <v>28.52</v>
      </c>
    </row>
    <row r="8243" spans="1:8" x14ac:dyDescent="0.3">
      <c r="A8243" t="s">
        <v>582</v>
      </c>
      <c r="B8243" t="s">
        <v>722</v>
      </c>
      <c r="C8243">
        <v>28.52</v>
      </c>
      <c r="D8243">
        <v>29.2</v>
      </c>
      <c r="E8243">
        <v>27.3</v>
      </c>
      <c r="F8243">
        <v>28.98</v>
      </c>
      <c r="G8243">
        <v>710577</v>
      </c>
      <c r="H8243">
        <v>28.493300000000001</v>
      </c>
    </row>
    <row r="8244" spans="1:8" x14ac:dyDescent="0.3">
      <c r="A8244" t="s">
        <v>582</v>
      </c>
      <c r="B8244" t="s">
        <v>164</v>
      </c>
      <c r="C8244">
        <v>29.1</v>
      </c>
      <c r="D8244">
        <v>29.1</v>
      </c>
      <c r="E8244">
        <v>27.72</v>
      </c>
      <c r="F8244">
        <v>27.86</v>
      </c>
      <c r="G8244">
        <v>726846</v>
      </c>
      <c r="H8244">
        <v>28.226700000000001</v>
      </c>
    </row>
    <row r="8245" spans="1:8" x14ac:dyDescent="0.3">
      <c r="A8245" t="s">
        <v>582</v>
      </c>
      <c r="B8245" t="s">
        <v>723</v>
      </c>
      <c r="C8245">
        <v>28.72</v>
      </c>
      <c r="D8245">
        <v>29.96</v>
      </c>
      <c r="E8245">
        <v>28.64</v>
      </c>
      <c r="F8245">
        <v>29.9</v>
      </c>
      <c r="G8245">
        <v>1283935</v>
      </c>
      <c r="H8245">
        <v>29.5</v>
      </c>
    </row>
    <row r="8246" spans="1:8" x14ac:dyDescent="0.3">
      <c r="A8246" t="s">
        <v>582</v>
      </c>
      <c r="B8246" t="s">
        <v>724</v>
      </c>
      <c r="C8246">
        <v>29.68</v>
      </c>
      <c r="D8246">
        <v>29.86</v>
      </c>
      <c r="E8246">
        <v>28.6</v>
      </c>
      <c r="F8246">
        <v>28.7</v>
      </c>
      <c r="G8246">
        <v>1027418</v>
      </c>
      <c r="H8246">
        <v>29.0533</v>
      </c>
    </row>
    <row r="8247" spans="1:8" x14ac:dyDescent="0.3">
      <c r="A8247" t="s">
        <v>582</v>
      </c>
      <c r="B8247" t="s">
        <v>725</v>
      </c>
      <c r="C8247">
        <v>28.9</v>
      </c>
      <c r="D8247">
        <v>29.5</v>
      </c>
      <c r="E8247">
        <v>28.78</v>
      </c>
      <c r="F8247">
        <v>29.38</v>
      </c>
      <c r="G8247">
        <v>896324</v>
      </c>
      <c r="H8247">
        <v>29.22</v>
      </c>
    </row>
    <row r="8248" spans="1:8" x14ac:dyDescent="0.3">
      <c r="A8248" t="s">
        <v>582</v>
      </c>
      <c r="B8248" t="s">
        <v>242</v>
      </c>
      <c r="C8248">
        <v>28.72</v>
      </c>
      <c r="D8248">
        <v>29.18</v>
      </c>
      <c r="E8248">
        <v>28.52</v>
      </c>
      <c r="F8248">
        <v>28.9</v>
      </c>
      <c r="G8248">
        <v>804438</v>
      </c>
      <c r="H8248">
        <v>28.866700000000002</v>
      </c>
    </row>
    <row r="8249" spans="1:8" x14ac:dyDescent="0.3">
      <c r="A8249" t="s">
        <v>582</v>
      </c>
      <c r="B8249" t="s">
        <v>726</v>
      </c>
      <c r="C8249">
        <v>28.94</v>
      </c>
      <c r="D8249">
        <v>29.62</v>
      </c>
      <c r="E8249">
        <v>28.94</v>
      </c>
      <c r="F8249">
        <v>29.34</v>
      </c>
      <c r="G8249">
        <v>619039</v>
      </c>
      <c r="H8249">
        <v>29.3</v>
      </c>
    </row>
    <row r="8250" spans="1:8" x14ac:dyDescent="0.3">
      <c r="A8250" t="s">
        <v>582</v>
      </c>
      <c r="B8250" t="s">
        <v>727</v>
      </c>
      <c r="C8250">
        <v>29.32</v>
      </c>
      <c r="D8250">
        <v>29.76</v>
      </c>
      <c r="E8250">
        <v>29.24</v>
      </c>
      <c r="F8250">
        <v>29.68</v>
      </c>
      <c r="G8250">
        <v>525239</v>
      </c>
      <c r="H8250">
        <v>29.56</v>
      </c>
    </row>
    <row r="8251" spans="1:8" x14ac:dyDescent="0.3">
      <c r="A8251" t="s">
        <v>582</v>
      </c>
      <c r="B8251" t="s">
        <v>728</v>
      </c>
      <c r="C8251">
        <v>29.68</v>
      </c>
      <c r="D8251">
        <v>29.96</v>
      </c>
      <c r="E8251">
        <v>28.88</v>
      </c>
      <c r="F8251">
        <v>28.9</v>
      </c>
      <c r="G8251">
        <v>781512</v>
      </c>
      <c r="H8251">
        <v>29.246700000000001</v>
      </c>
    </row>
    <row r="8252" spans="1:8" x14ac:dyDescent="0.3">
      <c r="A8252" t="s">
        <v>582</v>
      </c>
      <c r="B8252" t="s">
        <v>729</v>
      </c>
      <c r="C8252">
        <v>29.04</v>
      </c>
      <c r="D8252">
        <v>29.98</v>
      </c>
      <c r="E8252">
        <v>28.9</v>
      </c>
      <c r="F8252">
        <v>29.98</v>
      </c>
      <c r="G8252">
        <v>685644</v>
      </c>
      <c r="H8252">
        <v>29.62</v>
      </c>
    </row>
    <row r="8253" spans="1:8" x14ac:dyDescent="0.3">
      <c r="A8253" t="s">
        <v>582</v>
      </c>
      <c r="B8253" t="s">
        <v>730</v>
      </c>
      <c r="C8253">
        <v>29.98</v>
      </c>
      <c r="D8253">
        <v>30.38</v>
      </c>
      <c r="E8253">
        <v>29.32</v>
      </c>
      <c r="F8253">
        <v>29.96</v>
      </c>
      <c r="G8253">
        <v>838085</v>
      </c>
      <c r="H8253">
        <v>29.886700000000001</v>
      </c>
    </row>
    <row r="8254" spans="1:8" x14ac:dyDescent="0.3">
      <c r="A8254" t="s">
        <v>582</v>
      </c>
      <c r="B8254" t="s">
        <v>731</v>
      </c>
      <c r="C8254">
        <v>30.2</v>
      </c>
      <c r="D8254">
        <v>30.62</v>
      </c>
      <c r="E8254">
        <v>29.6</v>
      </c>
      <c r="F8254">
        <v>29.6</v>
      </c>
      <c r="G8254">
        <v>732356</v>
      </c>
      <c r="H8254">
        <v>29.94</v>
      </c>
    </row>
    <row r="8255" spans="1:8" x14ac:dyDescent="0.3">
      <c r="A8255" t="s">
        <v>582</v>
      </c>
      <c r="B8255" t="s">
        <v>732</v>
      </c>
      <c r="C8255">
        <v>29.7</v>
      </c>
      <c r="D8255">
        <v>29.74</v>
      </c>
      <c r="E8255">
        <v>29.2</v>
      </c>
      <c r="F8255">
        <v>29.4</v>
      </c>
      <c r="G8255">
        <v>505055</v>
      </c>
      <c r="H8255">
        <v>29.4467</v>
      </c>
    </row>
    <row r="8256" spans="1:8" x14ac:dyDescent="0.3">
      <c r="A8256" t="s">
        <v>582</v>
      </c>
      <c r="B8256" t="s">
        <v>733</v>
      </c>
      <c r="C8256">
        <v>29.48</v>
      </c>
      <c r="D8256">
        <v>29.62</v>
      </c>
      <c r="E8256">
        <v>29.02</v>
      </c>
      <c r="F8256">
        <v>29.42</v>
      </c>
      <c r="G8256">
        <v>482005</v>
      </c>
      <c r="H8256">
        <v>29.353300000000001</v>
      </c>
    </row>
    <row r="8257" spans="1:8" x14ac:dyDescent="0.3">
      <c r="A8257" t="s">
        <v>582</v>
      </c>
      <c r="B8257" t="s">
        <v>734</v>
      </c>
      <c r="C8257">
        <v>29.5</v>
      </c>
      <c r="D8257">
        <v>30.26</v>
      </c>
      <c r="E8257">
        <v>29.4</v>
      </c>
      <c r="F8257">
        <v>29.96</v>
      </c>
      <c r="G8257">
        <v>886626</v>
      </c>
      <c r="H8257">
        <v>29.8733</v>
      </c>
    </row>
    <row r="8258" spans="1:8" x14ac:dyDescent="0.3">
      <c r="A8258" t="s">
        <v>582</v>
      </c>
      <c r="B8258" t="s">
        <v>735</v>
      </c>
      <c r="C8258">
        <v>30.16</v>
      </c>
      <c r="D8258">
        <v>30.16</v>
      </c>
      <c r="E8258">
        <v>29.2</v>
      </c>
      <c r="F8258">
        <v>29.72</v>
      </c>
      <c r="G8258">
        <v>572602</v>
      </c>
      <c r="H8258">
        <v>29.693300000000001</v>
      </c>
    </row>
    <row r="8259" spans="1:8" x14ac:dyDescent="0.3">
      <c r="A8259" t="s">
        <v>583</v>
      </c>
      <c r="B8259" t="s">
        <v>696</v>
      </c>
      <c r="C8259">
        <v>9.1199999999999992</v>
      </c>
      <c r="D8259">
        <v>9.2532999999999994</v>
      </c>
      <c r="E8259">
        <v>8.1732999999999993</v>
      </c>
      <c r="F8259">
        <v>8.4332999999999991</v>
      </c>
      <c r="G8259">
        <v>76042980</v>
      </c>
      <c r="H8259">
        <v>8.6199999999999992</v>
      </c>
    </row>
    <row r="8260" spans="1:8" x14ac:dyDescent="0.3">
      <c r="A8260" t="s">
        <v>583</v>
      </c>
      <c r="B8260" t="s">
        <v>697</v>
      </c>
      <c r="C8260">
        <v>8.4</v>
      </c>
      <c r="D8260">
        <v>8.68</v>
      </c>
      <c r="E8260">
        <v>8.2866999999999997</v>
      </c>
      <c r="F8260">
        <v>8.3467000000000002</v>
      </c>
      <c r="G8260">
        <v>27769380</v>
      </c>
      <c r="H8260">
        <v>8.4377999999999993</v>
      </c>
    </row>
    <row r="8261" spans="1:8" x14ac:dyDescent="0.3">
      <c r="A8261" t="s">
        <v>583</v>
      </c>
      <c r="B8261" t="s">
        <v>698</v>
      </c>
      <c r="C8261">
        <v>8.3533000000000008</v>
      </c>
      <c r="D8261">
        <v>8.4132999999999996</v>
      </c>
      <c r="E8261">
        <v>8.2667000000000002</v>
      </c>
      <c r="F8261">
        <v>8.2667000000000002</v>
      </c>
      <c r="G8261">
        <v>18210330</v>
      </c>
      <c r="H8261">
        <v>8.3155999999999999</v>
      </c>
    </row>
    <row r="8262" spans="1:8" x14ac:dyDescent="0.3">
      <c r="A8262" t="s">
        <v>583</v>
      </c>
      <c r="B8262" t="s">
        <v>699</v>
      </c>
      <c r="C8262">
        <v>8.2733000000000008</v>
      </c>
      <c r="D8262">
        <v>8.9267000000000003</v>
      </c>
      <c r="E8262">
        <v>8.2733000000000008</v>
      </c>
      <c r="F8262">
        <v>8.52</v>
      </c>
      <c r="G8262">
        <v>167186700</v>
      </c>
      <c r="H8262">
        <v>8.5732999999999997</v>
      </c>
    </row>
    <row r="8263" spans="1:8" x14ac:dyDescent="0.3">
      <c r="A8263" t="s">
        <v>583</v>
      </c>
      <c r="B8263" t="s">
        <v>700</v>
      </c>
      <c r="C8263">
        <v>8.66</v>
      </c>
      <c r="D8263">
        <v>8.94</v>
      </c>
      <c r="E8263">
        <v>7.8867000000000003</v>
      </c>
      <c r="F8263">
        <v>8.0333000000000006</v>
      </c>
      <c r="G8263">
        <v>101816000</v>
      </c>
      <c r="H8263">
        <v>8.2866999999999997</v>
      </c>
    </row>
    <row r="8264" spans="1:8" x14ac:dyDescent="0.3">
      <c r="A8264" t="s">
        <v>583</v>
      </c>
      <c r="B8264" t="s">
        <v>77</v>
      </c>
      <c r="C8264">
        <v>8.3866999999999994</v>
      </c>
      <c r="D8264">
        <v>8.4332999999999991</v>
      </c>
      <c r="E8264">
        <v>8.0732999999999997</v>
      </c>
      <c r="F8264">
        <v>8.26</v>
      </c>
      <c r="G8264">
        <v>44657940</v>
      </c>
      <c r="H8264">
        <v>8.2555999999999994</v>
      </c>
    </row>
    <row r="8265" spans="1:8" x14ac:dyDescent="0.3">
      <c r="A8265" t="s">
        <v>583</v>
      </c>
      <c r="B8265" t="s">
        <v>701</v>
      </c>
      <c r="C8265">
        <v>8.2667000000000002</v>
      </c>
      <c r="D8265">
        <v>8.4</v>
      </c>
      <c r="E8265">
        <v>8.0533000000000001</v>
      </c>
      <c r="F8265">
        <v>8.1</v>
      </c>
      <c r="G8265">
        <v>41263840</v>
      </c>
      <c r="H8265">
        <v>8.1844000000000001</v>
      </c>
    </row>
    <row r="8266" spans="1:8" x14ac:dyDescent="0.3">
      <c r="A8266" t="s">
        <v>583</v>
      </c>
      <c r="B8266" t="s">
        <v>702</v>
      </c>
      <c r="C8266">
        <v>8.1</v>
      </c>
      <c r="D8266">
        <v>8.1266999999999996</v>
      </c>
      <c r="E8266">
        <v>7.7732999999999999</v>
      </c>
      <c r="F8266">
        <v>7.86</v>
      </c>
      <c r="G8266">
        <v>33704180</v>
      </c>
      <c r="H8266">
        <v>7.92</v>
      </c>
    </row>
    <row r="8267" spans="1:8" x14ac:dyDescent="0.3">
      <c r="A8267" t="s">
        <v>583</v>
      </c>
      <c r="B8267" t="s">
        <v>139</v>
      </c>
      <c r="C8267">
        <v>7.88</v>
      </c>
      <c r="D8267">
        <v>8.1067</v>
      </c>
      <c r="E8267">
        <v>7.8</v>
      </c>
      <c r="F8267">
        <v>7.9132999999999996</v>
      </c>
      <c r="G8267">
        <v>31107380</v>
      </c>
      <c r="H8267">
        <v>7.94</v>
      </c>
    </row>
    <row r="8268" spans="1:8" x14ac:dyDescent="0.3">
      <c r="A8268" t="s">
        <v>583</v>
      </c>
      <c r="B8268" t="s">
        <v>156</v>
      </c>
      <c r="C8268">
        <v>7.9132999999999996</v>
      </c>
      <c r="D8268">
        <v>8.2532999999999994</v>
      </c>
      <c r="E8268">
        <v>7.88</v>
      </c>
      <c r="F8268">
        <v>8.06</v>
      </c>
      <c r="G8268">
        <v>43253460</v>
      </c>
      <c r="H8268">
        <v>8.0643999999999991</v>
      </c>
    </row>
    <row r="8269" spans="1:8" x14ac:dyDescent="0.3">
      <c r="A8269" t="s">
        <v>583</v>
      </c>
      <c r="B8269" t="s">
        <v>703</v>
      </c>
      <c r="C8269">
        <v>8.0667000000000009</v>
      </c>
      <c r="D8269">
        <v>8.4533000000000005</v>
      </c>
      <c r="E8269">
        <v>8.0667000000000009</v>
      </c>
      <c r="F8269">
        <v>8.3332999999999995</v>
      </c>
      <c r="G8269">
        <v>49793940</v>
      </c>
      <c r="H8269">
        <v>8.2843999999999998</v>
      </c>
    </row>
    <row r="8270" spans="1:8" x14ac:dyDescent="0.3">
      <c r="A8270" t="s">
        <v>583</v>
      </c>
      <c r="B8270" t="s">
        <v>223</v>
      </c>
      <c r="C8270">
        <v>8.3800000000000008</v>
      </c>
      <c r="D8270">
        <v>9.1300000000000008</v>
      </c>
      <c r="E8270">
        <v>8.35</v>
      </c>
      <c r="F8270">
        <v>8.6</v>
      </c>
      <c r="G8270">
        <v>91986170</v>
      </c>
      <c r="H8270">
        <v>8.6933000000000007</v>
      </c>
    </row>
    <row r="8271" spans="1:8" x14ac:dyDescent="0.3">
      <c r="A8271" t="s">
        <v>583</v>
      </c>
      <c r="B8271" t="s">
        <v>228</v>
      </c>
      <c r="C8271">
        <v>8.6</v>
      </c>
      <c r="D8271">
        <v>8.6999999999999993</v>
      </c>
      <c r="E8271">
        <v>8.0399999999999991</v>
      </c>
      <c r="F8271">
        <v>8.23</v>
      </c>
      <c r="G8271">
        <v>49509370</v>
      </c>
      <c r="H8271">
        <v>8.3232999999999997</v>
      </c>
    </row>
    <row r="8272" spans="1:8" x14ac:dyDescent="0.3">
      <c r="A8272" t="s">
        <v>583</v>
      </c>
      <c r="B8272" t="s">
        <v>704</v>
      </c>
      <c r="C8272">
        <v>8.23</v>
      </c>
      <c r="D8272">
        <v>8.3699999999999992</v>
      </c>
      <c r="E8272">
        <v>8.19</v>
      </c>
      <c r="F8272">
        <v>8.26</v>
      </c>
      <c r="G8272">
        <v>35466860</v>
      </c>
      <c r="H8272">
        <v>8.2733000000000008</v>
      </c>
    </row>
    <row r="8273" spans="1:8" x14ac:dyDescent="0.3">
      <c r="A8273" t="s">
        <v>583</v>
      </c>
      <c r="B8273" t="s">
        <v>705</v>
      </c>
      <c r="C8273">
        <v>8.2100000000000009</v>
      </c>
      <c r="D8273">
        <v>8.2799999999999994</v>
      </c>
      <c r="E8273">
        <v>7.99</v>
      </c>
      <c r="F8273">
        <v>8.07</v>
      </c>
      <c r="G8273">
        <v>34689680</v>
      </c>
      <c r="H8273">
        <v>8.1133000000000006</v>
      </c>
    </row>
    <row r="8274" spans="1:8" x14ac:dyDescent="0.3">
      <c r="A8274" t="s">
        <v>583</v>
      </c>
      <c r="B8274" t="s">
        <v>706</v>
      </c>
      <c r="C8274">
        <v>8.1</v>
      </c>
      <c r="D8274">
        <v>8.19</v>
      </c>
      <c r="E8274">
        <v>8.0299999999999994</v>
      </c>
      <c r="F8274">
        <v>8.09</v>
      </c>
      <c r="G8274">
        <v>25695770</v>
      </c>
      <c r="H8274">
        <v>8.1033000000000008</v>
      </c>
    </row>
    <row r="8275" spans="1:8" x14ac:dyDescent="0.3">
      <c r="A8275" t="s">
        <v>583</v>
      </c>
      <c r="B8275" t="s">
        <v>265</v>
      </c>
      <c r="C8275">
        <v>8.1</v>
      </c>
      <c r="D8275">
        <v>8.18</v>
      </c>
      <c r="E8275">
        <v>7.98</v>
      </c>
      <c r="F8275">
        <v>8.01</v>
      </c>
      <c r="G8275">
        <v>25867550</v>
      </c>
      <c r="H8275">
        <v>8.0566999999999993</v>
      </c>
    </row>
    <row r="8276" spans="1:8" x14ac:dyDescent="0.3">
      <c r="A8276" t="s">
        <v>583</v>
      </c>
      <c r="B8276" t="s">
        <v>707</v>
      </c>
      <c r="C8276">
        <v>8.06</v>
      </c>
      <c r="D8276">
        <v>8.5399999999999991</v>
      </c>
      <c r="E8276">
        <v>8.0299999999999994</v>
      </c>
      <c r="F8276">
        <v>8.15</v>
      </c>
      <c r="G8276">
        <v>79277550</v>
      </c>
      <c r="H8276">
        <v>8.24</v>
      </c>
    </row>
    <row r="8277" spans="1:8" x14ac:dyDescent="0.3">
      <c r="A8277" t="s">
        <v>583</v>
      </c>
      <c r="B8277" t="s">
        <v>271</v>
      </c>
      <c r="C8277">
        <v>8.2100000000000009</v>
      </c>
      <c r="D8277">
        <v>8.31</v>
      </c>
      <c r="E8277">
        <v>7.41</v>
      </c>
      <c r="F8277">
        <v>7.48</v>
      </c>
      <c r="G8277">
        <v>41631920</v>
      </c>
      <c r="H8277">
        <v>7.7332999999999998</v>
      </c>
    </row>
    <row r="8278" spans="1:8" x14ac:dyDescent="0.3">
      <c r="A8278" t="s">
        <v>583</v>
      </c>
      <c r="B8278" t="s">
        <v>708</v>
      </c>
      <c r="C8278">
        <v>7.48</v>
      </c>
      <c r="D8278">
        <v>7.54</v>
      </c>
      <c r="E8278">
        <v>7.22</v>
      </c>
      <c r="F8278">
        <v>7.33</v>
      </c>
      <c r="G8278">
        <v>40235180</v>
      </c>
      <c r="H8278">
        <v>7.3632999999999997</v>
      </c>
    </row>
    <row r="8279" spans="1:8" x14ac:dyDescent="0.3">
      <c r="A8279" t="s">
        <v>583</v>
      </c>
      <c r="B8279" t="s">
        <v>709</v>
      </c>
      <c r="C8279">
        <v>7.35</v>
      </c>
      <c r="D8279">
        <v>7.5</v>
      </c>
      <c r="E8279">
        <v>7.16</v>
      </c>
      <c r="F8279">
        <v>7.24</v>
      </c>
      <c r="G8279">
        <v>42185470</v>
      </c>
      <c r="H8279">
        <v>7.3</v>
      </c>
    </row>
    <row r="8280" spans="1:8" x14ac:dyDescent="0.3">
      <c r="A8280" t="s">
        <v>583</v>
      </c>
      <c r="B8280" t="s">
        <v>283</v>
      </c>
      <c r="C8280">
        <v>7.25</v>
      </c>
      <c r="D8280">
        <v>7.29</v>
      </c>
      <c r="E8280">
        <v>7.12</v>
      </c>
      <c r="F8280">
        <v>7.17</v>
      </c>
      <c r="G8280">
        <v>22490920</v>
      </c>
      <c r="H8280">
        <v>7.1932999999999998</v>
      </c>
    </row>
    <row r="8281" spans="1:8" x14ac:dyDescent="0.3">
      <c r="A8281" t="s">
        <v>583</v>
      </c>
      <c r="B8281" t="s">
        <v>290</v>
      </c>
      <c r="C8281">
        <v>7.5</v>
      </c>
      <c r="D8281">
        <v>7.85</v>
      </c>
      <c r="E8281">
        <v>7.23</v>
      </c>
      <c r="F8281">
        <v>7.66</v>
      </c>
      <c r="G8281">
        <v>72237060</v>
      </c>
      <c r="H8281">
        <v>7.58</v>
      </c>
    </row>
    <row r="8282" spans="1:8" x14ac:dyDescent="0.3">
      <c r="A8282" t="s">
        <v>583</v>
      </c>
      <c r="B8282" t="s">
        <v>710</v>
      </c>
      <c r="C8282">
        <v>7.71</v>
      </c>
      <c r="D8282">
        <v>8.25</v>
      </c>
      <c r="E8282">
        <v>7.66</v>
      </c>
      <c r="F8282">
        <v>7.83</v>
      </c>
      <c r="G8282">
        <v>57126380</v>
      </c>
      <c r="H8282">
        <v>7.9132999999999996</v>
      </c>
    </row>
    <row r="8283" spans="1:8" x14ac:dyDescent="0.3">
      <c r="A8283" t="s">
        <v>583</v>
      </c>
      <c r="B8283" t="s">
        <v>512</v>
      </c>
      <c r="C8283">
        <v>7.84</v>
      </c>
      <c r="D8283">
        <v>7.91</v>
      </c>
      <c r="E8283">
        <v>7.45</v>
      </c>
      <c r="F8283">
        <v>7.81</v>
      </c>
      <c r="G8283">
        <v>38022020</v>
      </c>
      <c r="H8283">
        <v>7.7233000000000001</v>
      </c>
    </row>
    <row r="8284" spans="1:8" x14ac:dyDescent="0.3">
      <c r="A8284" t="s">
        <v>583</v>
      </c>
      <c r="B8284" t="s">
        <v>91</v>
      </c>
      <c r="C8284">
        <v>7.2</v>
      </c>
      <c r="D8284">
        <v>8.3000000000000007</v>
      </c>
      <c r="E8284">
        <v>7.2</v>
      </c>
      <c r="F8284">
        <v>8.19</v>
      </c>
      <c r="G8284">
        <v>85123500</v>
      </c>
      <c r="H8284">
        <v>7.8967000000000001</v>
      </c>
    </row>
    <row r="8285" spans="1:8" x14ac:dyDescent="0.3">
      <c r="A8285" t="s">
        <v>583</v>
      </c>
      <c r="B8285" t="s">
        <v>93</v>
      </c>
      <c r="C8285">
        <v>8.15</v>
      </c>
      <c r="D8285">
        <v>8.8699999999999992</v>
      </c>
      <c r="E8285">
        <v>8.1199999999999992</v>
      </c>
      <c r="F8285">
        <v>8.3699999999999992</v>
      </c>
      <c r="G8285">
        <v>82035190</v>
      </c>
      <c r="H8285">
        <v>8.4533000000000005</v>
      </c>
    </row>
    <row r="8286" spans="1:8" x14ac:dyDescent="0.3">
      <c r="A8286" t="s">
        <v>583</v>
      </c>
      <c r="B8286" t="s">
        <v>711</v>
      </c>
      <c r="C8286">
        <v>8.5</v>
      </c>
      <c r="D8286">
        <v>8.6</v>
      </c>
      <c r="E8286">
        <v>8.2100000000000009</v>
      </c>
      <c r="F8286">
        <v>8.34</v>
      </c>
      <c r="G8286">
        <v>59402780</v>
      </c>
      <c r="H8286">
        <v>8.3833000000000002</v>
      </c>
    </row>
    <row r="8287" spans="1:8" x14ac:dyDescent="0.3">
      <c r="A8287" t="s">
        <v>583</v>
      </c>
      <c r="B8287" t="s">
        <v>712</v>
      </c>
      <c r="C8287">
        <v>8.39</v>
      </c>
      <c r="D8287">
        <v>8.68</v>
      </c>
      <c r="E8287">
        <v>8.3699999999999992</v>
      </c>
      <c r="F8287">
        <v>8.42</v>
      </c>
      <c r="G8287">
        <v>45938780</v>
      </c>
      <c r="H8287">
        <v>8.49</v>
      </c>
    </row>
    <row r="8288" spans="1:8" x14ac:dyDescent="0.3">
      <c r="A8288" t="s">
        <v>583</v>
      </c>
      <c r="B8288" t="s">
        <v>162</v>
      </c>
      <c r="C8288">
        <v>8.4600000000000009</v>
      </c>
      <c r="D8288">
        <v>8.68</v>
      </c>
      <c r="E8288">
        <v>8.44</v>
      </c>
      <c r="F8288">
        <v>8.5399999999999991</v>
      </c>
      <c r="G8288">
        <v>53448750</v>
      </c>
      <c r="H8288">
        <v>8.5533000000000001</v>
      </c>
    </row>
    <row r="8289" spans="1:8" x14ac:dyDescent="0.3">
      <c r="A8289" t="s">
        <v>583</v>
      </c>
      <c r="B8289" t="s">
        <v>220</v>
      </c>
      <c r="C8289">
        <v>8.5399999999999991</v>
      </c>
      <c r="D8289">
        <v>8.74</v>
      </c>
      <c r="E8289">
        <v>8.35</v>
      </c>
      <c r="F8289">
        <v>8.58</v>
      </c>
      <c r="G8289">
        <v>71026700</v>
      </c>
      <c r="H8289">
        <v>8.5566999999999993</v>
      </c>
    </row>
    <row r="8290" spans="1:8" x14ac:dyDescent="0.3">
      <c r="A8290" t="s">
        <v>583</v>
      </c>
      <c r="B8290" t="s">
        <v>713</v>
      </c>
      <c r="C8290">
        <v>8.66</v>
      </c>
      <c r="D8290">
        <v>9.43</v>
      </c>
      <c r="E8290">
        <v>8.65</v>
      </c>
      <c r="F8290">
        <v>9.43</v>
      </c>
      <c r="G8290">
        <v>97078500</v>
      </c>
      <c r="H8290">
        <v>9.17</v>
      </c>
    </row>
    <row r="8291" spans="1:8" x14ac:dyDescent="0.3">
      <c r="A8291" t="s">
        <v>583</v>
      </c>
      <c r="B8291" t="s">
        <v>714</v>
      </c>
      <c r="C8291">
        <v>9.52</v>
      </c>
      <c r="D8291">
        <v>10.029999999999999</v>
      </c>
      <c r="E8291">
        <v>9.44</v>
      </c>
      <c r="F8291">
        <v>9.4499999999999993</v>
      </c>
      <c r="G8291">
        <v>85439210</v>
      </c>
      <c r="H8291">
        <v>9.64</v>
      </c>
    </row>
    <row r="8292" spans="1:8" x14ac:dyDescent="0.3">
      <c r="A8292" t="s">
        <v>583</v>
      </c>
      <c r="B8292" t="s">
        <v>715</v>
      </c>
      <c r="C8292">
        <v>9.5500000000000007</v>
      </c>
      <c r="D8292">
        <v>9.75</v>
      </c>
      <c r="E8292">
        <v>9.2100000000000009</v>
      </c>
      <c r="F8292">
        <v>9.23</v>
      </c>
      <c r="G8292">
        <v>45463430</v>
      </c>
      <c r="H8292">
        <v>9.3966999999999992</v>
      </c>
    </row>
    <row r="8293" spans="1:8" x14ac:dyDescent="0.3">
      <c r="A8293" t="s">
        <v>583</v>
      </c>
      <c r="B8293" t="s">
        <v>235</v>
      </c>
      <c r="C8293">
        <v>9.23</v>
      </c>
      <c r="D8293">
        <v>9.51</v>
      </c>
      <c r="E8293">
        <v>9.0500000000000007</v>
      </c>
      <c r="F8293">
        <v>9.25</v>
      </c>
      <c r="G8293">
        <v>58456550</v>
      </c>
      <c r="H8293">
        <v>9.27</v>
      </c>
    </row>
    <row r="8294" spans="1:8" x14ac:dyDescent="0.3">
      <c r="A8294" t="s">
        <v>583</v>
      </c>
      <c r="B8294" t="s">
        <v>259</v>
      </c>
      <c r="C8294">
        <v>9.3000000000000007</v>
      </c>
      <c r="D8294">
        <v>9.5</v>
      </c>
      <c r="E8294">
        <v>9.1999999999999993</v>
      </c>
      <c r="F8294">
        <v>9.42</v>
      </c>
      <c r="G8294">
        <v>53229380</v>
      </c>
      <c r="H8294">
        <v>9.3733000000000004</v>
      </c>
    </row>
    <row r="8295" spans="1:8" x14ac:dyDescent="0.3">
      <c r="A8295" t="s">
        <v>583</v>
      </c>
      <c r="B8295" t="s">
        <v>716</v>
      </c>
      <c r="C8295">
        <v>9.43</v>
      </c>
      <c r="D8295">
        <v>9.5</v>
      </c>
      <c r="E8295">
        <v>9</v>
      </c>
      <c r="F8295">
        <v>9.35</v>
      </c>
      <c r="G8295">
        <v>66319850</v>
      </c>
      <c r="H8295">
        <v>9.2833000000000006</v>
      </c>
    </row>
    <row r="8296" spans="1:8" x14ac:dyDescent="0.3">
      <c r="A8296" t="s">
        <v>583</v>
      </c>
      <c r="B8296" t="s">
        <v>269</v>
      </c>
      <c r="C8296">
        <v>9.3800000000000008</v>
      </c>
      <c r="D8296">
        <v>9.51</v>
      </c>
      <c r="E8296">
        <v>9.32</v>
      </c>
      <c r="F8296">
        <v>9.4</v>
      </c>
      <c r="G8296">
        <v>73539000</v>
      </c>
      <c r="H8296">
        <v>9.41</v>
      </c>
    </row>
    <row r="8297" spans="1:8" x14ac:dyDescent="0.3">
      <c r="A8297" t="s">
        <v>583</v>
      </c>
      <c r="B8297" t="s">
        <v>282</v>
      </c>
      <c r="C8297">
        <v>9.4</v>
      </c>
      <c r="D8297">
        <v>9.4499999999999993</v>
      </c>
      <c r="E8297">
        <v>9.2100000000000009</v>
      </c>
      <c r="F8297">
        <v>9.4499999999999993</v>
      </c>
      <c r="G8297">
        <v>48347560</v>
      </c>
      <c r="H8297">
        <v>9.3699999999999992</v>
      </c>
    </row>
    <row r="8298" spans="1:8" x14ac:dyDescent="0.3">
      <c r="A8298" t="s">
        <v>583</v>
      </c>
      <c r="B8298" t="s">
        <v>717</v>
      </c>
      <c r="C8298">
        <v>9.42</v>
      </c>
      <c r="D8298">
        <v>9.5399999999999991</v>
      </c>
      <c r="E8298">
        <v>9.11</v>
      </c>
      <c r="F8298">
        <v>9.5</v>
      </c>
      <c r="G8298">
        <v>57090460</v>
      </c>
      <c r="H8298">
        <v>9.3833000000000002</v>
      </c>
    </row>
    <row r="8299" spans="1:8" x14ac:dyDescent="0.3">
      <c r="A8299" t="s">
        <v>583</v>
      </c>
      <c r="B8299" t="s">
        <v>285</v>
      </c>
      <c r="C8299">
        <v>9.51</v>
      </c>
      <c r="D8299">
        <v>9.66</v>
      </c>
      <c r="E8299">
        <v>9.3000000000000007</v>
      </c>
      <c r="F8299">
        <v>9.36</v>
      </c>
      <c r="G8299">
        <v>40740950</v>
      </c>
      <c r="H8299">
        <v>9.44</v>
      </c>
    </row>
    <row r="8300" spans="1:8" x14ac:dyDescent="0.3">
      <c r="A8300" t="s">
        <v>583</v>
      </c>
      <c r="B8300" t="s">
        <v>718</v>
      </c>
      <c r="C8300">
        <v>9.43</v>
      </c>
      <c r="D8300">
        <v>9.66</v>
      </c>
      <c r="E8300">
        <v>9.31</v>
      </c>
      <c r="F8300">
        <v>9.51</v>
      </c>
      <c r="G8300">
        <v>57131330</v>
      </c>
      <c r="H8300">
        <v>9.4932999999999996</v>
      </c>
    </row>
    <row r="8301" spans="1:8" x14ac:dyDescent="0.3">
      <c r="A8301" t="s">
        <v>583</v>
      </c>
      <c r="B8301" t="s">
        <v>291</v>
      </c>
      <c r="C8301">
        <v>9.5</v>
      </c>
      <c r="D8301">
        <v>9.82</v>
      </c>
      <c r="E8301">
        <v>9.4</v>
      </c>
      <c r="F8301">
        <v>9.42</v>
      </c>
      <c r="G8301">
        <v>70695460</v>
      </c>
      <c r="H8301">
        <v>9.5466999999999995</v>
      </c>
    </row>
    <row r="8302" spans="1:8" x14ac:dyDescent="0.3">
      <c r="A8302" t="s">
        <v>583</v>
      </c>
      <c r="B8302" t="s">
        <v>295</v>
      </c>
      <c r="C8302">
        <v>9.44</v>
      </c>
      <c r="D8302">
        <v>9.66</v>
      </c>
      <c r="E8302">
        <v>9.44</v>
      </c>
      <c r="F8302">
        <v>9.66</v>
      </c>
      <c r="G8302">
        <v>41702720</v>
      </c>
      <c r="H8302">
        <v>9.5867000000000004</v>
      </c>
    </row>
    <row r="8303" spans="1:8" x14ac:dyDescent="0.3">
      <c r="A8303" t="s">
        <v>583</v>
      </c>
      <c r="B8303" t="s">
        <v>298</v>
      </c>
      <c r="C8303">
        <v>9.8000000000000007</v>
      </c>
      <c r="D8303">
        <v>10.17</v>
      </c>
      <c r="E8303">
        <v>9.6</v>
      </c>
      <c r="F8303">
        <v>10.07</v>
      </c>
      <c r="G8303">
        <v>81317980</v>
      </c>
      <c r="H8303">
        <v>9.9466999999999999</v>
      </c>
    </row>
    <row r="8304" spans="1:8" x14ac:dyDescent="0.3">
      <c r="A8304" t="s">
        <v>583</v>
      </c>
      <c r="B8304" t="s">
        <v>719</v>
      </c>
      <c r="C8304">
        <v>10.15</v>
      </c>
      <c r="D8304">
        <v>10.92</v>
      </c>
      <c r="E8304">
        <v>10.14</v>
      </c>
      <c r="F8304">
        <v>10.7</v>
      </c>
      <c r="G8304">
        <v>70955780</v>
      </c>
      <c r="H8304">
        <v>10.5867</v>
      </c>
    </row>
    <row r="8305" spans="1:8" x14ac:dyDescent="0.3">
      <c r="A8305" t="s">
        <v>583</v>
      </c>
      <c r="B8305" t="s">
        <v>720</v>
      </c>
      <c r="C8305">
        <v>10.85</v>
      </c>
      <c r="D8305">
        <v>10.86</v>
      </c>
      <c r="E8305">
        <v>10.34</v>
      </c>
      <c r="F8305">
        <v>10.62</v>
      </c>
      <c r="G8305">
        <v>61363230</v>
      </c>
      <c r="H8305">
        <v>10.6067</v>
      </c>
    </row>
    <row r="8306" spans="1:8" x14ac:dyDescent="0.3">
      <c r="A8306" t="s">
        <v>583</v>
      </c>
      <c r="B8306" t="s">
        <v>721</v>
      </c>
      <c r="C8306">
        <v>10.62</v>
      </c>
      <c r="D8306">
        <v>11.13</v>
      </c>
      <c r="E8306">
        <v>10.54</v>
      </c>
      <c r="F8306">
        <v>11.06</v>
      </c>
      <c r="G8306">
        <v>39669280</v>
      </c>
      <c r="H8306">
        <v>10.91</v>
      </c>
    </row>
    <row r="8307" spans="1:8" x14ac:dyDescent="0.3">
      <c r="A8307" t="s">
        <v>583</v>
      </c>
      <c r="B8307" t="s">
        <v>96</v>
      </c>
      <c r="C8307">
        <v>11.07</v>
      </c>
      <c r="D8307">
        <v>11.31</v>
      </c>
      <c r="E8307">
        <v>10.96</v>
      </c>
      <c r="F8307">
        <v>10.96</v>
      </c>
      <c r="G8307">
        <v>39510940</v>
      </c>
      <c r="H8307">
        <v>11.076700000000001</v>
      </c>
    </row>
    <row r="8308" spans="1:8" x14ac:dyDescent="0.3">
      <c r="A8308" t="s">
        <v>583</v>
      </c>
      <c r="B8308" t="s">
        <v>722</v>
      </c>
      <c r="C8308">
        <v>11.05</v>
      </c>
      <c r="D8308">
        <v>11.27</v>
      </c>
      <c r="E8308">
        <v>10.58</v>
      </c>
      <c r="F8308">
        <v>10.79</v>
      </c>
      <c r="G8308">
        <v>34292350</v>
      </c>
      <c r="H8308">
        <v>10.88</v>
      </c>
    </row>
    <row r="8309" spans="1:8" x14ac:dyDescent="0.3">
      <c r="A8309" t="s">
        <v>583</v>
      </c>
      <c r="B8309" t="s">
        <v>164</v>
      </c>
      <c r="C8309">
        <v>10.8</v>
      </c>
      <c r="D8309">
        <v>11.02</v>
      </c>
      <c r="E8309">
        <v>10.35</v>
      </c>
      <c r="F8309">
        <v>10.4</v>
      </c>
      <c r="G8309">
        <v>42099950</v>
      </c>
      <c r="H8309">
        <v>10.59</v>
      </c>
    </row>
    <row r="8310" spans="1:8" x14ac:dyDescent="0.3">
      <c r="A8310" t="s">
        <v>583</v>
      </c>
      <c r="B8310" t="s">
        <v>723</v>
      </c>
      <c r="C8310">
        <v>10.8</v>
      </c>
      <c r="D8310">
        <v>10.89</v>
      </c>
      <c r="E8310">
        <v>10.44</v>
      </c>
      <c r="F8310">
        <v>10.45</v>
      </c>
      <c r="G8310">
        <v>25506520</v>
      </c>
      <c r="H8310">
        <v>10.593299999999999</v>
      </c>
    </row>
    <row r="8311" spans="1:8" x14ac:dyDescent="0.3">
      <c r="A8311" t="s">
        <v>583</v>
      </c>
      <c r="B8311" t="s">
        <v>724</v>
      </c>
      <c r="C8311">
        <v>10.5</v>
      </c>
      <c r="D8311">
        <v>10.54</v>
      </c>
      <c r="E8311">
        <v>10.1</v>
      </c>
      <c r="F8311">
        <v>10.3</v>
      </c>
      <c r="G8311">
        <v>33085090</v>
      </c>
      <c r="H8311">
        <v>10.3133</v>
      </c>
    </row>
    <row r="8312" spans="1:8" x14ac:dyDescent="0.3">
      <c r="A8312" t="s">
        <v>583</v>
      </c>
      <c r="B8312" t="s">
        <v>725</v>
      </c>
      <c r="C8312">
        <v>10.36</v>
      </c>
      <c r="D8312">
        <v>10.53</v>
      </c>
      <c r="E8312">
        <v>10.199999999999999</v>
      </c>
      <c r="F8312">
        <v>10.32</v>
      </c>
      <c r="G8312">
        <v>37221850</v>
      </c>
      <c r="H8312">
        <v>10.35</v>
      </c>
    </row>
    <row r="8313" spans="1:8" x14ac:dyDescent="0.3">
      <c r="A8313" t="s">
        <v>583</v>
      </c>
      <c r="B8313" t="s">
        <v>242</v>
      </c>
      <c r="C8313">
        <v>10.35</v>
      </c>
      <c r="D8313">
        <v>10.6</v>
      </c>
      <c r="E8313">
        <v>10.08</v>
      </c>
      <c r="F8313">
        <v>10.5</v>
      </c>
      <c r="G8313">
        <v>41778140</v>
      </c>
      <c r="H8313">
        <v>10.3933</v>
      </c>
    </row>
    <row r="8314" spans="1:8" x14ac:dyDescent="0.3">
      <c r="A8314" t="s">
        <v>583</v>
      </c>
      <c r="B8314" t="s">
        <v>726</v>
      </c>
      <c r="C8314">
        <v>10.61</v>
      </c>
      <c r="D8314">
        <v>10.64</v>
      </c>
      <c r="E8314">
        <v>10.37</v>
      </c>
      <c r="F8314">
        <v>10.44</v>
      </c>
      <c r="G8314">
        <v>17920590</v>
      </c>
      <c r="H8314">
        <v>10.4833</v>
      </c>
    </row>
    <row r="8315" spans="1:8" x14ac:dyDescent="0.3">
      <c r="A8315" t="s">
        <v>583</v>
      </c>
      <c r="B8315" t="s">
        <v>727</v>
      </c>
      <c r="C8315">
        <v>10.46</v>
      </c>
      <c r="D8315">
        <v>10.62</v>
      </c>
      <c r="E8315">
        <v>10.19</v>
      </c>
      <c r="F8315">
        <v>10.19</v>
      </c>
      <c r="G8315">
        <v>35751550</v>
      </c>
      <c r="H8315">
        <v>10.333299999999999</v>
      </c>
    </row>
    <row r="8316" spans="1:8" x14ac:dyDescent="0.3">
      <c r="A8316" t="s">
        <v>583</v>
      </c>
      <c r="B8316" t="s">
        <v>728</v>
      </c>
      <c r="C8316">
        <v>10.199999999999999</v>
      </c>
      <c r="D8316">
        <v>10.52</v>
      </c>
      <c r="E8316">
        <v>10.15</v>
      </c>
      <c r="F8316">
        <v>10.36</v>
      </c>
      <c r="G8316">
        <v>41129590</v>
      </c>
      <c r="H8316">
        <v>10.343299999999999</v>
      </c>
    </row>
    <row r="8317" spans="1:8" x14ac:dyDescent="0.3">
      <c r="A8317" t="s">
        <v>583</v>
      </c>
      <c r="B8317" t="s">
        <v>729</v>
      </c>
      <c r="C8317">
        <v>10.4</v>
      </c>
      <c r="D8317">
        <v>10.42</v>
      </c>
      <c r="E8317">
        <v>10.1</v>
      </c>
      <c r="F8317">
        <v>10.34</v>
      </c>
      <c r="G8317">
        <v>51363310</v>
      </c>
      <c r="H8317">
        <v>10.2867</v>
      </c>
    </row>
    <row r="8318" spans="1:8" x14ac:dyDescent="0.3">
      <c r="A8318" t="s">
        <v>583</v>
      </c>
      <c r="B8318" t="s">
        <v>730</v>
      </c>
      <c r="C8318">
        <v>10.3</v>
      </c>
      <c r="D8318">
        <v>10.36</v>
      </c>
      <c r="E8318">
        <v>10.050000000000001</v>
      </c>
      <c r="F8318">
        <v>10.050000000000001</v>
      </c>
      <c r="G8318">
        <v>23603620</v>
      </c>
      <c r="H8318">
        <v>10.1533</v>
      </c>
    </row>
    <row r="8319" spans="1:8" x14ac:dyDescent="0.3">
      <c r="A8319" t="s">
        <v>583</v>
      </c>
      <c r="B8319" t="s">
        <v>731</v>
      </c>
      <c r="C8319">
        <v>10.15</v>
      </c>
      <c r="D8319">
        <v>10.19</v>
      </c>
      <c r="E8319">
        <v>9.84</v>
      </c>
      <c r="F8319">
        <v>9.93</v>
      </c>
      <c r="G8319">
        <v>19523890</v>
      </c>
      <c r="H8319">
        <v>9.9867000000000008</v>
      </c>
    </row>
    <row r="8320" spans="1:8" x14ac:dyDescent="0.3">
      <c r="A8320" t="s">
        <v>583</v>
      </c>
      <c r="B8320" t="s">
        <v>732</v>
      </c>
      <c r="C8320">
        <v>9.92</v>
      </c>
      <c r="D8320">
        <v>9.99</v>
      </c>
      <c r="E8320">
        <v>9.6</v>
      </c>
      <c r="F8320">
        <v>9.65</v>
      </c>
      <c r="G8320">
        <v>25782750</v>
      </c>
      <c r="H8320">
        <v>9.7467000000000006</v>
      </c>
    </row>
    <row r="8321" spans="1:8" x14ac:dyDescent="0.3">
      <c r="A8321" t="s">
        <v>583</v>
      </c>
      <c r="B8321" t="s">
        <v>733</v>
      </c>
      <c r="C8321">
        <v>9.65</v>
      </c>
      <c r="D8321">
        <v>10.1</v>
      </c>
      <c r="E8321">
        <v>9.59</v>
      </c>
      <c r="F8321">
        <v>9.9499999999999993</v>
      </c>
      <c r="G8321">
        <v>26632330</v>
      </c>
      <c r="H8321">
        <v>9.8800000000000008</v>
      </c>
    </row>
    <row r="8322" spans="1:8" x14ac:dyDescent="0.3">
      <c r="A8322" t="s">
        <v>583</v>
      </c>
      <c r="B8322" t="s">
        <v>734</v>
      </c>
      <c r="C8322">
        <v>10.210000000000001</v>
      </c>
      <c r="D8322">
        <v>10.28</v>
      </c>
      <c r="E8322">
        <v>9.99</v>
      </c>
      <c r="F8322">
        <v>10.07</v>
      </c>
      <c r="G8322">
        <v>25676710</v>
      </c>
      <c r="H8322">
        <v>10.113300000000001</v>
      </c>
    </row>
    <row r="8323" spans="1:8" x14ac:dyDescent="0.3">
      <c r="A8323" t="s">
        <v>583</v>
      </c>
      <c r="B8323" t="s">
        <v>735</v>
      </c>
      <c r="C8323">
        <v>10.1</v>
      </c>
      <c r="D8323">
        <v>10.17</v>
      </c>
      <c r="E8323">
        <v>9.68</v>
      </c>
      <c r="F8323">
        <v>9.74</v>
      </c>
      <c r="G8323">
        <v>14270622</v>
      </c>
      <c r="H8323">
        <v>9.8633000000000006</v>
      </c>
    </row>
    <row r="8324" spans="1:8" x14ac:dyDescent="0.3">
      <c r="A8324" t="s">
        <v>585</v>
      </c>
      <c r="B8324" t="s">
        <v>696</v>
      </c>
      <c r="C8324">
        <v>18.899999999999999</v>
      </c>
      <c r="D8324">
        <v>19</v>
      </c>
      <c r="E8324">
        <v>18.600000000000001</v>
      </c>
      <c r="F8324">
        <v>18.87</v>
      </c>
      <c r="G8324">
        <v>6662562</v>
      </c>
      <c r="H8324">
        <v>18.8233</v>
      </c>
    </row>
    <row r="8325" spans="1:8" x14ac:dyDescent="0.3">
      <c r="A8325" t="s">
        <v>585</v>
      </c>
      <c r="B8325" t="s">
        <v>697</v>
      </c>
      <c r="C8325">
        <v>18.87</v>
      </c>
      <c r="D8325">
        <v>19.03</v>
      </c>
      <c r="E8325">
        <v>18.63</v>
      </c>
      <c r="F8325">
        <v>19</v>
      </c>
      <c r="G8325">
        <v>9122022</v>
      </c>
      <c r="H8325">
        <v>18.886700000000001</v>
      </c>
    </row>
    <row r="8326" spans="1:8" x14ac:dyDescent="0.3">
      <c r="A8326" t="s">
        <v>585</v>
      </c>
      <c r="B8326" t="s">
        <v>698</v>
      </c>
      <c r="C8326">
        <v>19.27</v>
      </c>
      <c r="D8326">
        <v>19.670000000000002</v>
      </c>
      <c r="E8326">
        <v>18.8</v>
      </c>
      <c r="F8326">
        <v>18.8</v>
      </c>
      <c r="G8326">
        <v>14195620</v>
      </c>
      <c r="H8326">
        <v>19.09</v>
      </c>
    </row>
    <row r="8327" spans="1:8" x14ac:dyDescent="0.3">
      <c r="A8327" t="s">
        <v>585</v>
      </c>
      <c r="B8327" t="s">
        <v>699</v>
      </c>
      <c r="C8327">
        <v>18.989999999999998</v>
      </c>
      <c r="D8327">
        <v>18.989999999999998</v>
      </c>
      <c r="E8327">
        <v>18.350000000000001</v>
      </c>
      <c r="F8327">
        <v>18.37</v>
      </c>
      <c r="G8327">
        <v>6867437</v>
      </c>
      <c r="H8327">
        <v>18.57</v>
      </c>
    </row>
    <row r="8328" spans="1:8" x14ac:dyDescent="0.3">
      <c r="A8328" t="s">
        <v>585</v>
      </c>
      <c r="B8328" t="s">
        <v>700</v>
      </c>
      <c r="C8328">
        <v>18.399999999999999</v>
      </c>
      <c r="D8328">
        <v>18.510000000000002</v>
      </c>
      <c r="E8328">
        <v>18.010000000000002</v>
      </c>
      <c r="F8328">
        <v>18.21</v>
      </c>
      <c r="G8328">
        <v>3752601</v>
      </c>
      <c r="H8328">
        <v>18.243300000000001</v>
      </c>
    </row>
    <row r="8329" spans="1:8" x14ac:dyDescent="0.3">
      <c r="A8329" t="s">
        <v>585</v>
      </c>
      <c r="B8329" t="s">
        <v>77</v>
      </c>
      <c r="C8329">
        <v>18.05</v>
      </c>
      <c r="D8329">
        <v>18.21</v>
      </c>
      <c r="E8329">
        <v>17.5</v>
      </c>
      <c r="F8329">
        <v>17.5</v>
      </c>
      <c r="G8329">
        <v>5422416</v>
      </c>
      <c r="H8329">
        <v>17.736699999999999</v>
      </c>
    </row>
    <row r="8330" spans="1:8" x14ac:dyDescent="0.3">
      <c r="A8330" t="s">
        <v>585</v>
      </c>
      <c r="B8330" t="s">
        <v>701</v>
      </c>
      <c r="C8330">
        <v>17.510000000000002</v>
      </c>
      <c r="D8330">
        <v>17.68</v>
      </c>
      <c r="E8330">
        <v>17</v>
      </c>
      <c r="F8330">
        <v>17</v>
      </c>
      <c r="G8330">
        <v>6320849</v>
      </c>
      <c r="H8330">
        <v>17.226700000000001</v>
      </c>
    </row>
    <row r="8331" spans="1:8" x14ac:dyDescent="0.3">
      <c r="A8331" t="s">
        <v>585</v>
      </c>
      <c r="B8331" t="s">
        <v>702</v>
      </c>
      <c r="C8331">
        <v>17.010000000000002</v>
      </c>
      <c r="D8331">
        <v>17.420000000000002</v>
      </c>
      <c r="E8331">
        <v>16.86</v>
      </c>
      <c r="F8331">
        <v>16.899999999999999</v>
      </c>
      <c r="G8331">
        <v>4865542</v>
      </c>
      <c r="H8331">
        <v>17.059999999999999</v>
      </c>
    </row>
    <row r="8332" spans="1:8" x14ac:dyDescent="0.3">
      <c r="A8332" t="s">
        <v>585</v>
      </c>
      <c r="B8332" t="s">
        <v>139</v>
      </c>
      <c r="C8332">
        <v>16.88</v>
      </c>
      <c r="D8332">
        <v>17.05</v>
      </c>
      <c r="E8332">
        <v>16.38</v>
      </c>
      <c r="F8332">
        <v>16.440000000000001</v>
      </c>
      <c r="G8332">
        <v>4283179</v>
      </c>
      <c r="H8332">
        <v>16.6233</v>
      </c>
    </row>
    <row r="8333" spans="1:8" x14ac:dyDescent="0.3">
      <c r="A8333" t="s">
        <v>585</v>
      </c>
      <c r="B8333" t="s">
        <v>156</v>
      </c>
      <c r="C8333">
        <v>16.440000000000001</v>
      </c>
      <c r="D8333">
        <v>18.07</v>
      </c>
      <c r="E8333">
        <v>16.32</v>
      </c>
      <c r="F8333">
        <v>17.87</v>
      </c>
      <c r="G8333">
        <v>16368950</v>
      </c>
      <c r="H8333">
        <v>17.420000000000002</v>
      </c>
    </row>
    <row r="8334" spans="1:8" x14ac:dyDescent="0.3">
      <c r="A8334" t="s">
        <v>585</v>
      </c>
      <c r="B8334" t="s">
        <v>703</v>
      </c>
      <c r="C8334">
        <v>18.22</v>
      </c>
      <c r="D8334">
        <v>19.649999999999999</v>
      </c>
      <c r="E8334">
        <v>18.03</v>
      </c>
      <c r="F8334">
        <v>19.649999999999999</v>
      </c>
      <c r="G8334">
        <v>23402570</v>
      </c>
      <c r="H8334">
        <v>19.11</v>
      </c>
    </row>
    <row r="8335" spans="1:8" x14ac:dyDescent="0.3">
      <c r="A8335" t="s">
        <v>585</v>
      </c>
      <c r="B8335" t="s">
        <v>223</v>
      </c>
      <c r="C8335">
        <v>19.850000000000001</v>
      </c>
      <c r="D8335">
        <v>21.6</v>
      </c>
      <c r="E8335">
        <v>19.7</v>
      </c>
      <c r="F8335">
        <v>21.6</v>
      </c>
      <c r="G8335">
        <v>27427890</v>
      </c>
      <c r="H8335">
        <v>20.966699999999999</v>
      </c>
    </row>
    <row r="8336" spans="1:8" x14ac:dyDescent="0.3">
      <c r="A8336" t="s">
        <v>585</v>
      </c>
      <c r="B8336" t="s">
        <v>228</v>
      </c>
      <c r="C8336">
        <v>22.04</v>
      </c>
      <c r="D8336">
        <v>23.76</v>
      </c>
      <c r="E8336">
        <v>21.98</v>
      </c>
      <c r="F8336">
        <v>23.76</v>
      </c>
      <c r="G8336">
        <v>16208620</v>
      </c>
      <c r="H8336">
        <v>23.166699999999999</v>
      </c>
    </row>
    <row r="8337" spans="1:8" x14ac:dyDescent="0.3">
      <c r="A8337" t="s">
        <v>585</v>
      </c>
      <c r="B8337" t="s">
        <v>704</v>
      </c>
      <c r="C8337">
        <v>25.26</v>
      </c>
      <c r="D8337">
        <v>26.12</v>
      </c>
      <c r="E8337">
        <v>25</v>
      </c>
      <c r="F8337">
        <v>26.12</v>
      </c>
      <c r="G8337">
        <v>12140020</v>
      </c>
      <c r="H8337">
        <v>25.746700000000001</v>
      </c>
    </row>
    <row r="8338" spans="1:8" x14ac:dyDescent="0.3">
      <c r="A8338" t="s">
        <v>585</v>
      </c>
      <c r="B8338" t="s">
        <v>705</v>
      </c>
      <c r="C8338">
        <v>27.44</v>
      </c>
      <c r="D8338">
        <v>28.2</v>
      </c>
      <c r="E8338">
        <v>24.98</v>
      </c>
      <c r="F8338">
        <v>27.5</v>
      </c>
      <c r="G8338">
        <v>57369980</v>
      </c>
      <c r="H8338">
        <v>26.8933</v>
      </c>
    </row>
    <row r="8339" spans="1:8" x14ac:dyDescent="0.3">
      <c r="A8339" t="s">
        <v>585</v>
      </c>
      <c r="B8339" t="s">
        <v>706</v>
      </c>
      <c r="C8339">
        <v>27.38</v>
      </c>
      <c r="D8339">
        <v>27.38</v>
      </c>
      <c r="E8339">
        <v>24.76</v>
      </c>
      <c r="F8339">
        <v>24.76</v>
      </c>
      <c r="G8339">
        <v>24049660</v>
      </c>
      <c r="H8339">
        <v>25.633299999999998</v>
      </c>
    </row>
    <row r="8340" spans="1:8" x14ac:dyDescent="0.3">
      <c r="A8340" t="s">
        <v>585</v>
      </c>
      <c r="B8340" t="s">
        <v>265</v>
      </c>
      <c r="C8340">
        <v>24.48</v>
      </c>
      <c r="D8340">
        <v>26.32</v>
      </c>
      <c r="E8340">
        <v>23.96</v>
      </c>
      <c r="F8340">
        <v>24.3</v>
      </c>
      <c r="G8340">
        <v>21737350</v>
      </c>
      <c r="H8340">
        <v>24.86</v>
      </c>
    </row>
    <row r="8341" spans="1:8" x14ac:dyDescent="0.3">
      <c r="A8341" t="s">
        <v>585</v>
      </c>
      <c r="B8341" t="s">
        <v>707</v>
      </c>
      <c r="C8341">
        <v>24.6</v>
      </c>
      <c r="D8341">
        <v>24.68</v>
      </c>
      <c r="E8341">
        <v>23.46</v>
      </c>
      <c r="F8341">
        <v>23.96</v>
      </c>
      <c r="G8341">
        <v>9605953</v>
      </c>
      <c r="H8341">
        <v>24.033300000000001</v>
      </c>
    </row>
    <row r="8342" spans="1:8" x14ac:dyDescent="0.3">
      <c r="A8342" t="s">
        <v>585</v>
      </c>
      <c r="B8342" t="s">
        <v>271</v>
      </c>
      <c r="C8342">
        <v>24.16</v>
      </c>
      <c r="D8342">
        <v>25.7</v>
      </c>
      <c r="E8342">
        <v>22.76</v>
      </c>
      <c r="F8342">
        <v>22.88</v>
      </c>
      <c r="G8342">
        <v>15518570</v>
      </c>
      <c r="H8342">
        <v>23.78</v>
      </c>
    </row>
    <row r="8343" spans="1:8" x14ac:dyDescent="0.3">
      <c r="A8343" t="s">
        <v>585</v>
      </c>
      <c r="B8343" t="s">
        <v>708</v>
      </c>
      <c r="C8343">
        <v>22.88</v>
      </c>
      <c r="D8343">
        <v>23.06</v>
      </c>
      <c r="E8343">
        <v>22.12</v>
      </c>
      <c r="F8343">
        <v>22.36</v>
      </c>
      <c r="G8343">
        <v>7715346</v>
      </c>
      <c r="H8343">
        <v>22.513300000000001</v>
      </c>
    </row>
    <row r="8344" spans="1:8" x14ac:dyDescent="0.3">
      <c r="A8344" t="s">
        <v>585</v>
      </c>
      <c r="B8344" t="s">
        <v>709</v>
      </c>
      <c r="C8344">
        <v>23.38</v>
      </c>
      <c r="D8344">
        <v>24.58</v>
      </c>
      <c r="E8344">
        <v>23.14</v>
      </c>
      <c r="F8344">
        <v>24.58</v>
      </c>
      <c r="G8344">
        <v>3148039</v>
      </c>
      <c r="H8344">
        <v>24.1</v>
      </c>
    </row>
    <row r="8345" spans="1:8" x14ac:dyDescent="0.3">
      <c r="A8345" t="s">
        <v>585</v>
      </c>
      <c r="B8345" t="s">
        <v>283</v>
      </c>
      <c r="C8345">
        <v>25.96</v>
      </c>
      <c r="D8345">
        <v>27</v>
      </c>
      <c r="E8345">
        <v>23.52</v>
      </c>
      <c r="F8345">
        <v>24.18</v>
      </c>
      <c r="G8345">
        <v>23539700</v>
      </c>
      <c r="H8345">
        <v>24.9</v>
      </c>
    </row>
    <row r="8346" spans="1:8" x14ac:dyDescent="0.3">
      <c r="A8346" t="s">
        <v>585</v>
      </c>
      <c r="B8346" t="s">
        <v>290</v>
      </c>
      <c r="C8346">
        <v>23.86</v>
      </c>
      <c r="D8346">
        <v>24.84</v>
      </c>
      <c r="E8346">
        <v>23</v>
      </c>
      <c r="F8346">
        <v>23.32</v>
      </c>
      <c r="G8346">
        <v>7514308</v>
      </c>
      <c r="H8346">
        <v>23.72</v>
      </c>
    </row>
    <row r="8347" spans="1:8" x14ac:dyDescent="0.3">
      <c r="A8347" t="s">
        <v>585</v>
      </c>
      <c r="B8347" t="s">
        <v>710</v>
      </c>
      <c r="C8347">
        <v>23.8</v>
      </c>
      <c r="D8347">
        <v>25.64</v>
      </c>
      <c r="E8347">
        <v>22.8</v>
      </c>
      <c r="F8347">
        <v>25.64</v>
      </c>
      <c r="G8347">
        <v>12814470</v>
      </c>
      <c r="H8347">
        <v>24.693300000000001</v>
      </c>
    </row>
    <row r="8348" spans="1:8" x14ac:dyDescent="0.3">
      <c r="A8348" t="s">
        <v>585</v>
      </c>
      <c r="B8348" t="s">
        <v>512</v>
      </c>
      <c r="C8348">
        <v>25.56</v>
      </c>
      <c r="D8348">
        <v>27.72</v>
      </c>
      <c r="E8348">
        <v>24.76</v>
      </c>
      <c r="F8348">
        <v>26.02</v>
      </c>
      <c r="G8348">
        <v>24056890</v>
      </c>
      <c r="H8348">
        <v>26.166699999999999</v>
      </c>
    </row>
    <row r="8349" spans="1:8" x14ac:dyDescent="0.3">
      <c r="A8349" t="s">
        <v>585</v>
      </c>
      <c r="B8349" t="s">
        <v>91</v>
      </c>
      <c r="C8349">
        <v>23.42</v>
      </c>
      <c r="D8349">
        <v>27</v>
      </c>
      <c r="E8349">
        <v>23.42</v>
      </c>
      <c r="F8349">
        <v>25.32</v>
      </c>
      <c r="G8349">
        <v>16286010</v>
      </c>
      <c r="H8349">
        <v>25.246700000000001</v>
      </c>
    </row>
    <row r="8350" spans="1:8" x14ac:dyDescent="0.3">
      <c r="A8350" t="s">
        <v>585</v>
      </c>
      <c r="B8350" t="s">
        <v>93</v>
      </c>
      <c r="C8350">
        <v>25.5</v>
      </c>
      <c r="D8350">
        <v>26.88</v>
      </c>
      <c r="E8350">
        <v>25.16</v>
      </c>
      <c r="F8350">
        <v>25.76</v>
      </c>
      <c r="G8350">
        <v>10882960</v>
      </c>
      <c r="H8350">
        <v>25.933299999999999</v>
      </c>
    </row>
    <row r="8351" spans="1:8" x14ac:dyDescent="0.3">
      <c r="A8351" t="s">
        <v>585</v>
      </c>
      <c r="B8351" t="s">
        <v>711</v>
      </c>
      <c r="C8351">
        <v>25.76</v>
      </c>
      <c r="D8351">
        <v>26.62</v>
      </c>
      <c r="E8351">
        <v>24.82</v>
      </c>
      <c r="F8351">
        <v>25.82</v>
      </c>
      <c r="G8351">
        <v>2807189</v>
      </c>
      <c r="H8351">
        <v>25.753299999999999</v>
      </c>
    </row>
    <row r="8352" spans="1:8" x14ac:dyDescent="0.3">
      <c r="A8352" t="s">
        <v>585</v>
      </c>
      <c r="B8352" t="s">
        <v>712</v>
      </c>
      <c r="C8352">
        <v>25.68</v>
      </c>
      <c r="D8352">
        <v>26.14</v>
      </c>
      <c r="E8352">
        <v>25.34</v>
      </c>
      <c r="F8352">
        <v>25.6</v>
      </c>
      <c r="G8352">
        <v>2435753</v>
      </c>
      <c r="H8352">
        <v>25.693300000000001</v>
      </c>
    </row>
    <row r="8353" spans="1:8" x14ac:dyDescent="0.3">
      <c r="A8353" t="s">
        <v>585</v>
      </c>
      <c r="B8353" t="s">
        <v>162</v>
      </c>
      <c r="C8353">
        <v>25.7</v>
      </c>
      <c r="D8353">
        <v>26.14</v>
      </c>
      <c r="E8353">
        <v>24.74</v>
      </c>
      <c r="F8353">
        <v>25.12</v>
      </c>
      <c r="G8353">
        <v>2446766</v>
      </c>
      <c r="H8353">
        <v>25.333300000000001</v>
      </c>
    </row>
    <row r="8354" spans="1:8" x14ac:dyDescent="0.3">
      <c r="A8354" t="s">
        <v>585</v>
      </c>
      <c r="B8354" t="s">
        <v>220</v>
      </c>
      <c r="C8354">
        <v>24.72</v>
      </c>
      <c r="D8354">
        <v>26.24</v>
      </c>
      <c r="E8354">
        <v>23.5</v>
      </c>
      <c r="F8354">
        <v>25.18</v>
      </c>
      <c r="G8354">
        <v>2546028</v>
      </c>
      <c r="H8354">
        <v>24.973299999999998</v>
      </c>
    </row>
    <row r="8355" spans="1:8" x14ac:dyDescent="0.3">
      <c r="A8355" t="s">
        <v>585</v>
      </c>
      <c r="B8355" t="s">
        <v>713</v>
      </c>
      <c r="C8355">
        <v>25.66</v>
      </c>
      <c r="D8355">
        <v>27.68</v>
      </c>
      <c r="E8355">
        <v>24.86</v>
      </c>
      <c r="F8355">
        <v>27.68</v>
      </c>
      <c r="G8355">
        <v>5874258</v>
      </c>
      <c r="H8355">
        <v>26.74</v>
      </c>
    </row>
    <row r="8356" spans="1:8" x14ac:dyDescent="0.3">
      <c r="A8356" t="s">
        <v>585</v>
      </c>
      <c r="B8356" t="s">
        <v>714</v>
      </c>
      <c r="C8356">
        <v>27.68</v>
      </c>
      <c r="D8356">
        <v>30.44</v>
      </c>
      <c r="E8356">
        <v>27.68</v>
      </c>
      <c r="F8356">
        <v>30.44</v>
      </c>
      <c r="G8356">
        <v>6775624</v>
      </c>
      <c r="H8356">
        <v>29.52</v>
      </c>
    </row>
    <row r="8357" spans="1:8" x14ac:dyDescent="0.3">
      <c r="A8357" t="s">
        <v>585</v>
      </c>
      <c r="B8357" t="s">
        <v>715</v>
      </c>
      <c r="C8357">
        <v>30.44</v>
      </c>
      <c r="D8357">
        <v>31.06</v>
      </c>
      <c r="E8357">
        <v>27.44</v>
      </c>
      <c r="F8357">
        <v>30.02</v>
      </c>
      <c r="G8357">
        <v>7753010</v>
      </c>
      <c r="H8357">
        <v>29.506699999999999</v>
      </c>
    </row>
    <row r="8358" spans="1:8" x14ac:dyDescent="0.3">
      <c r="A8358" t="s">
        <v>585</v>
      </c>
      <c r="B8358" t="s">
        <v>235</v>
      </c>
      <c r="C8358">
        <v>29.28</v>
      </c>
      <c r="D8358">
        <v>29.8</v>
      </c>
      <c r="E8358">
        <v>28.56</v>
      </c>
      <c r="F8358">
        <v>28.84</v>
      </c>
      <c r="G8358">
        <v>3527975</v>
      </c>
      <c r="H8358">
        <v>29.066700000000001</v>
      </c>
    </row>
    <row r="8359" spans="1:8" x14ac:dyDescent="0.3">
      <c r="A8359" t="s">
        <v>585</v>
      </c>
      <c r="B8359" t="s">
        <v>259</v>
      </c>
      <c r="C8359">
        <v>28.92</v>
      </c>
      <c r="D8359">
        <v>30.44</v>
      </c>
      <c r="E8359">
        <v>28.44</v>
      </c>
      <c r="F8359">
        <v>29.5</v>
      </c>
      <c r="G8359">
        <v>3355344</v>
      </c>
      <c r="H8359">
        <v>29.46</v>
      </c>
    </row>
    <row r="8360" spans="1:8" x14ac:dyDescent="0.3">
      <c r="A8360" t="s">
        <v>585</v>
      </c>
      <c r="B8360" t="s">
        <v>716</v>
      </c>
      <c r="C8360">
        <v>29.7</v>
      </c>
      <c r="D8360">
        <v>31.6</v>
      </c>
      <c r="E8360">
        <v>29.68</v>
      </c>
      <c r="F8360">
        <v>31</v>
      </c>
      <c r="G8360">
        <v>3240373</v>
      </c>
      <c r="H8360">
        <v>30.76</v>
      </c>
    </row>
    <row r="8361" spans="1:8" x14ac:dyDescent="0.3">
      <c r="A8361" t="s">
        <v>585</v>
      </c>
      <c r="B8361" t="s">
        <v>269</v>
      </c>
      <c r="C8361">
        <v>30.88</v>
      </c>
      <c r="D8361">
        <v>30.88</v>
      </c>
      <c r="E8361">
        <v>29.64</v>
      </c>
      <c r="F8361">
        <v>29.74</v>
      </c>
      <c r="G8361">
        <v>1829424</v>
      </c>
      <c r="H8361">
        <v>30.0867</v>
      </c>
    </row>
    <row r="8362" spans="1:8" x14ac:dyDescent="0.3">
      <c r="A8362" t="s">
        <v>585</v>
      </c>
      <c r="B8362" t="s">
        <v>282</v>
      </c>
      <c r="C8362">
        <v>29.5</v>
      </c>
      <c r="D8362">
        <v>30.8</v>
      </c>
      <c r="E8362">
        <v>28.6</v>
      </c>
      <c r="F8362">
        <v>30.16</v>
      </c>
      <c r="G8362">
        <v>916644</v>
      </c>
      <c r="H8362">
        <v>29.853300000000001</v>
      </c>
    </row>
    <row r="8363" spans="1:8" x14ac:dyDescent="0.3">
      <c r="A8363" t="s">
        <v>585</v>
      </c>
      <c r="B8363" t="s">
        <v>717</v>
      </c>
      <c r="C8363">
        <v>30.16</v>
      </c>
      <c r="D8363">
        <v>30.16</v>
      </c>
      <c r="E8363">
        <v>28.16</v>
      </c>
      <c r="F8363">
        <v>29.5</v>
      </c>
      <c r="G8363">
        <v>3854954</v>
      </c>
      <c r="H8363">
        <v>29.273299999999999</v>
      </c>
    </row>
    <row r="8364" spans="1:8" x14ac:dyDescent="0.3">
      <c r="A8364" t="s">
        <v>585</v>
      </c>
      <c r="B8364" t="s">
        <v>285</v>
      </c>
      <c r="C8364">
        <v>29.5</v>
      </c>
      <c r="D8364">
        <v>30</v>
      </c>
      <c r="E8364">
        <v>28.7</v>
      </c>
      <c r="F8364">
        <v>28.74</v>
      </c>
      <c r="G8364">
        <v>2150659</v>
      </c>
      <c r="H8364">
        <v>29.146699999999999</v>
      </c>
    </row>
    <row r="8365" spans="1:8" x14ac:dyDescent="0.3">
      <c r="A8365" t="s">
        <v>585</v>
      </c>
      <c r="B8365" t="s">
        <v>718</v>
      </c>
      <c r="C8365">
        <v>28.88</v>
      </c>
      <c r="D8365">
        <v>29.1</v>
      </c>
      <c r="E8365">
        <v>28.2</v>
      </c>
      <c r="F8365">
        <v>28.5</v>
      </c>
      <c r="G8365">
        <v>1770589</v>
      </c>
      <c r="H8365">
        <v>28.6</v>
      </c>
    </row>
    <row r="8366" spans="1:8" x14ac:dyDescent="0.3">
      <c r="A8366" t="s">
        <v>585</v>
      </c>
      <c r="B8366" t="s">
        <v>291</v>
      </c>
      <c r="C8366">
        <v>28.5</v>
      </c>
      <c r="D8366">
        <v>30</v>
      </c>
      <c r="E8366">
        <v>27.1</v>
      </c>
      <c r="F8366">
        <v>27.1</v>
      </c>
      <c r="G8366">
        <v>3159169</v>
      </c>
      <c r="H8366">
        <v>28.066700000000001</v>
      </c>
    </row>
    <row r="8367" spans="1:8" x14ac:dyDescent="0.3">
      <c r="A8367" t="s">
        <v>585</v>
      </c>
      <c r="B8367" t="s">
        <v>295</v>
      </c>
      <c r="C8367">
        <v>27</v>
      </c>
      <c r="D8367">
        <v>27.4</v>
      </c>
      <c r="E8367">
        <v>25.68</v>
      </c>
      <c r="F8367">
        <v>26.52</v>
      </c>
      <c r="G8367">
        <v>3230925</v>
      </c>
      <c r="H8367">
        <v>26.533300000000001</v>
      </c>
    </row>
    <row r="8368" spans="1:8" x14ac:dyDescent="0.3">
      <c r="A8368" t="s">
        <v>585</v>
      </c>
      <c r="B8368" t="s">
        <v>298</v>
      </c>
      <c r="C8368">
        <v>26.6</v>
      </c>
      <c r="D8368">
        <v>28.5</v>
      </c>
      <c r="E8368">
        <v>26.2</v>
      </c>
      <c r="F8368">
        <v>28.32</v>
      </c>
      <c r="G8368">
        <v>2358439</v>
      </c>
      <c r="H8368">
        <v>27.673300000000001</v>
      </c>
    </row>
    <row r="8369" spans="1:8" x14ac:dyDescent="0.3">
      <c r="A8369" t="s">
        <v>585</v>
      </c>
      <c r="B8369" t="s">
        <v>719</v>
      </c>
      <c r="C8369">
        <v>28.18</v>
      </c>
      <c r="D8369">
        <v>29.2</v>
      </c>
      <c r="E8369">
        <v>28</v>
      </c>
      <c r="F8369">
        <v>29.18</v>
      </c>
      <c r="G8369">
        <v>1875789</v>
      </c>
      <c r="H8369">
        <v>28.793299999999999</v>
      </c>
    </row>
    <row r="8370" spans="1:8" x14ac:dyDescent="0.3">
      <c r="A8370" t="s">
        <v>585</v>
      </c>
      <c r="B8370" t="s">
        <v>720</v>
      </c>
      <c r="C8370">
        <v>29.72</v>
      </c>
      <c r="D8370">
        <v>30.3</v>
      </c>
      <c r="E8370">
        <v>28.24</v>
      </c>
      <c r="F8370">
        <v>29.6</v>
      </c>
      <c r="G8370">
        <v>2061045</v>
      </c>
      <c r="H8370">
        <v>29.38</v>
      </c>
    </row>
    <row r="8371" spans="1:8" x14ac:dyDescent="0.3">
      <c r="A8371" t="s">
        <v>585</v>
      </c>
      <c r="B8371" t="s">
        <v>721</v>
      </c>
      <c r="C8371">
        <v>29.28</v>
      </c>
      <c r="D8371">
        <v>29.56</v>
      </c>
      <c r="E8371">
        <v>28.1</v>
      </c>
      <c r="F8371">
        <v>28.9</v>
      </c>
      <c r="G8371">
        <v>2999669</v>
      </c>
      <c r="H8371">
        <v>28.853300000000001</v>
      </c>
    </row>
    <row r="8372" spans="1:8" x14ac:dyDescent="0.3">
      <c r="A8372" t="s">
        <v>585</v>
      </c>
      <c r="B8372" t="s">
        <v>96</v>
      </c>
      <c r="C8372">
        <v>28.78</v>
      </c>
      <c r="D8372">
        <v>30.68</v>
      </c>
      <c r="E8372">
        <v>28.3</v>
      </c>
      <c r="F8372">
        <v>30.02</v>
      </c>
      <c r="G8372">
        <v>4502158</v>
      </c>
      <c r="H8372">
        <v>29.666699999999999</v>
      </c>
    </row>
    <row r="8373" spans="1:8" x14ac:dyDescent="0.3">
      <c r="A8373" t="s">
        <v>585</v>
      </c>
      <c r="B8373" t="s">
        <v>722</v>
      </c>
      <c r="C8373">
        <v>32</v>
      </c>
      <c r="D8373">
        <v>33.020000000000003</v>
      </c>
      <c r="E8373">
        <v>31</v>
      </c>
      <c r="F8373">
        <v>33.020000000000003</v>
      </c>
      <c r="G8373">
        <v>17683530</v>
      </c>
      <c r="H8373">
        <v>32.346699999999998</v>
      </c>
    </row>
    <row r="8374" spans="1:8" x14ac:dyDescent="0.3">
      <c r="A8374" t="s">
        <v>585</v>
      </c>
      <c r="B8374" t="s">
        <v>164</v>
      </c>
      <c r="C8374">
        <v>33.22</v>
      </c>
      <c r="D8374">
        <v>34.92</v>
      </c>
      <c r="E8374">
        <v>32.5</v>
      </c>
      <c r="F8374">
        <v>33.840000000000003</v>
      </c>
      <c r="G8374">
        <v>27315280</v>
      </c>
      <c r="H8374">
        <v>33.753300000000003</v>
      </c>
    </row>
    <row r="8375" spans="1:8" x14ac:dyDescent="0.3">
      <c r="A8375" t="s">
        <v>585</v>
      </c>
      <c r="B8375" t="s">
        <v>723</v>
      </c>
      <c r="C8375">
        <v>36</v>
      </c>
      <c r="D8375">
        <v>36.799999999999997</v>
      </c>
      <c r="E8375">
        <v>33.619999999999997</v>
      </c>
      <c r="F8375">
        <v>36.5</v>
      </c>
      <c r="G8375">
        <v>21364450</v>
      </c>
      <c r="H8375">
        <v>35.64</v>
      </c>
    </row>
    <row r="8376" spans="1:8" x14ac:dyDescent="0.3">
      <c r="A8376" t="s">
        <v>585</v>
      </c>
      <c r="B8376" t="s">
        <v>724</v>
      </c>
      <c r="C8376">
        <v>36.479999999999997</v>
      </c>
      <c r="D8376">
        <v>37</v>
      </c>
      <c r="E8376">
        <v>34.32</v>
      </c>
      <c r="F8376">
        <v>35.58</v>
      </c>
      <c r="G8376">
        <v>12083690</v>
      </c>
      <c r="H8376">
        <v>35.633299999999998</v>
      </c>
    </row>
    <row r="8377" spans="1:8" x14ac:dyDescent="0.3">
      <c r="A8377" t="s">
        <v>585</v>
      </c>
      <c r="B8377" t="s">
        <v>725</v>
      </c>
      <c r="C8377">
        <v>35.58</v>
      </c>
      <c r="D8377">
        <v>38.32</v>
      </c>
      <c r="E8377">
        <v>34.840000000000003</v>
      </c>
      <c r="F8377">
        <v>37.9</v>
      </c>
      <c r="G8377">
        <v>9304607</v>
      </c>
      <c r="H8377">
        <v>37.020000000000003</v>
      </c>
    </row>
    <row r="8378" spans="1:8" x14ac:dyDescent="0.3">
      <c r="A8378" t="s">
        <v>585</v>
      </c>
      <c r="B8378" t="s">
        <v>242</v>
      </c>
      <c r="C8378">
        <v>37.9</v>
      </c>
      <c r="D8378">
        <v>38.700000000000003</v>
      </c>
      <c r="E8378">
        <v>36.1</v>
      </c>
      <c r="F8378">
        <v>37.94</v>
      </c>
      <c r="G8378">
        <v>8746354</v>
      </c>
      <c r="H8378">
        <v>37.58</v>
      </c>
    </row>
    <row r="8379" spans="1:8" x14ac:dyDescent="0.3">
      <c r="A8379" t="s">
        <v>585</v>
      </c>
      <c r="B8379" t="s">
        <v>726</v>
      </c>
      <c r="C8379">
        <v>35.76</v>
      </c>
      <c r="D8379">
        <v>38.92</v>
      </c>
      <c r="E8379">
        <v>35.700000000000003</v>
      </c>
      <c r="F8379">
        <v>37.340000000000003</v>
      </c>
      <c r="G8379">
        <v>11171800</v>
      </c>
      <c r="H8379">
        <v>37.32</v>
      </c>
    </row>
    <row r="8380" spans="1:8" x14ac:dyDescent="0.3">
      <c r="A8380" t="s">
        <v>585</v>
      </c>
      <c r="B8380" t="s">
        <v>727</v>
      </c>
      <c r="C8380">
        <v>37.840000000000003</v>
      </c>
      <c r="D8380">
        <v>37.840000000000003</v>
      </c>
      <c r="E8380">
        <v>36.799999999999997</v>
      </c>
      <c r="F8380">
        <v>36.880000000000003</v>
      </c>
      <c r="G8380">
        <v>4856494</v>
      </c>
      <c r="H8380">
        <v>37.173299999999998</v>
      </c>
    </row>
    <row r="8381" spans="1:8" x14ac:dyDescent="0.3">
      <c r="A8381" t="s">
        <v>585</v>
      </c>
      <c r="B8381" t="s">
        <v>728</v>
      </c>
      <c r="C8381">
        <v>36.880000000000003</v>
      </c>
      <c r="D8381">
        <v>37.1</v>
      </c>
      <c r="E8381">
        <v>35.659999999999997</v>
      </c>
      <c r="F8381">
        <v>35.979999999999997</v>
      </c>
      <c r="G8381">
        <v>6597594</v>
      </c>
      <c r="H8381">
        <v>36.246699999999997</v>
      </c>
    </row>
    <row r="8382" spans="1:8" x14ac:dyDescent="0.3">
      <c r="A8382" t="s">
        <v>585</v>
      </c>
      <c r="B8382" t="s">
        <v>729</v>
      </c>
      <c r="C8382">
        <v>36.119999999999997</v>
      </c>
      <c r="D8382">
        <v>36.86</v>
      </c>
      <c r="E8382">
        <v>35</v>
      </c>
      <c r="F8382">
        <v>35.880000000000003</v>
      </c>
      <c r="G8382">
        <v>6617265</v>
      </c>
      <c r="H8382">
        <v>35.9133</v>
      </c>
    </row>
    <row r="8383" spans="1:8" x14ac:dyDescent="0.3">
      <c r="A8383" t="s">
        <v>585</v>
      </c>
      <c r="B8383" t="s">
        <v>730</v>
      </c>
      <c r="C8383">
        <v>35.200000000000003</v>
      </c>
      <c r="D8383">
        <v>36.340000000000003</v>
      </c>
      <c r="E8383">
        <v>34.5</v>
      </c>
      <c r="F8383">
        <v>34.54</v>
      </c>
      <c r="G8383">
        <v>5415628</v>
      </c>
      <c r="H8383">
        <v>35.1267</v>
      </c>
    </row>
    <row r="8384" spans="1:8" x14ac:dyDescent="0.3">
      <c r="A8384" t="s">
        <v>585</v>
      </c>
      <c r="B8384" t="s">
        <v>731</v>
      </c>
      <c r="C8384">
        <v>34.54</v>
      </c>
      <c r="D8384">
        <v>37.78</v>
      </c>
      <c r="E8384">
        <v>34.54</v>
      </c>
      <c r="F8384">
        <v>37.32</v>
      </c>
      <c r="G8384">
        <v>13044300</v>
      </c>
      <c r="H8384">
        <v>36.546700000000001</v>
      </c>
    </row>
    <row r="8385" spans="1:8" x14ac:dyDescent="0.3">
      <c r="A8385" t="s">
        <v>585</v>
      </c>
      <c r="B8385" t="s">
        <v>732</v>
      </c>
      <c r="C8385">
        <v>37.44</v>
      </c>
      <c r="D8385">
        <v>39.299999999999997</v>
      </c>
      <c r="E8385">
        <v>36.619999999999997</v>
      </c>
      <c r="F8385">
        <v>38.799999999999997</v>
      </c>
      <c r="G8385">
        <v>12946040</v>
      </c>
      <c r="H8385">
        <v>38.24</v>
      </c>
    </row>
    <row r="8386" spans="1:8" x14ac:dyDescent="0.3">
      <c r="A8386" t="s">
        <v>585</v>
      </c>
      <c r="B8386" t="s">
        <v>733</v>
      </c>
      <c r="C8386">
        <v>39.9</v>
      </c>
      <c r="D8386">
        <v>41.14</v>
      </c>
      <c r="E8386">
        <v>39.56</v>
      </c>
      <c r="F8386">
        <v>40.98</v>
      </c>
      <c r="G8386">
        <v>13092850</v>
      </c>
      <c r="H8386">
        <v>40.56</v>
      </c>
    </row>
    <row r="8387" spans="1:8" x14ac:dyDescent="0.3">
      <c r="A8387" t="s">
        <v>585</v>
      </c>
      <c r="B8387" t="s">
        <v>734</v>
      </c>
      <c r="C8387">
        <v>41.9</v>
      </c>
      <c r="D8387">
        <v>41.9</v>
      </c>
      <c r="E8387">
        <v>39.56</v>
      </c>
      <c r="F8387">
        <v>39.56</v>
      </c>
      <c r="G8387">
        <v>9611582</v>
      </c>
      <c r="H8387">
        <v>40.340000000000003</v>
      </c>
    </row>
    <row r="8388" spans="1:8" x14ac:dyDescent="0.3">
      <c r="A8388" t="s">
        <v>585</v>
      </c>
      <c r="B8388" t="s">
        <v>735</v>
      </c>
      <c r="C8388">
        <v>39.56</v>
      </c>
      <c r="D8388">
        <v>40.06</v>
      </c>
      <c r="E8388">
        <v>37.28</v>
      </c>
      <c r="F8388">
        <v>38.82</v>
      </c>
      <c r="G8388">
        <v>9107713</v>
      </c>
      <c r="H8388">
        <v>38.72</v>
      </c>
    </row>
    <row r="8389" spans="1:8" x14ac:dyDescent="0.3">
      <c r="A8389" t="s">
        <v>264</v>
      </c>
      <c r="B8389" t="s">
        <v>696</v>
      </c>
      <c r="C8389">
        <v>12.78</v>
      </c>
      <c r="D8389">
        <v>12.92</v>
      </c>
      <c r="E8389">
        <v>12.56</v>
      </c>
      <c r="F8389">
        <v>12.75</v>
      </c>
      <c r="G8389">
        <v>264591</v>
      </c>
      <c r="H8389">
        <v>12.7433</v>
      </c>
    </row>
    <row r="8390" spans="1:8" x14ac:dyDescent="0.3">
      <c r="A8390" t="s">
        <v>264</v>
      </c>
      <c r="B8390" t="s">
        <v>697</v>
      </c>
      <c r="C8390">
        <v>12.75</v>
      </c>
      <c r="D8390">
        <v>12.85</v>
      </c>
      <c r="E8390">
        <v>12.62</v>
      </c>
      <c r="F8390">
        <v>12.7</v>
      </c>
      <c r="G8390">
        <v>234499</v>
      </c>
      <c r="H8390">
        <v>12.7233</v>
      </c>
    </row>
    <row r="8391" spans="1:8" x14ac:dyDescent="0.3">
      <c r="A8391" t="s">
        <v>264</v>
      </c>
      <c r="B8391" t="s">
        <v>698</v>
      </c>
      <c r="C8391">
        <v>12.75</v>
      </c>
      <c r="D8391">
        <v>13.1</v>
      </c>
      <c r="E8391">
        <v>12.75</v>
      </c>
      <c r="F8391">
        <v>12.85</v>
      </c>
      <c r="G8391">
        <v>345787</v>
      </c>
      <c r="H8391">
        <v>12.9</v>
      </c>
    </row>
    <row r="8392" spans="1:8" x14ac:dyDescent="0.3">
      <c r="A8392" t="s">
        <v>264</v>
      </c>
      <c r="B8392" t="s">
        <v>699</v>
      </c>
      <c r="C8392">
        <v>12.95</v>
      </c>
      <c r="D8392">
        <v>12.95</v>
      </c>
      <c r="E8392">
        <v>12.3</v>
      </c>
      <c r="F8392">
        <v>12.82</v>
      </c>
      <c r="G8392">
        <v>318624</v>
      </c>
      <c r="H8392">
        <v>12.69</v>
      </c>
    </row>
    <row r="8393" spans="1:8" x14ac:dyDescent="0.3">
      <c r="A8393" t="s">
        <v>264</v>
      </c>
      <c r="B8393" t="s">
        <v>700</v>
      </c>
      <c r="C8393">
        <v>12.82</v>
      </c>
      <c r="D8393">
        <v>12.82</v>
      </c>
      <c r="E8393">
        <v>12.56</v>
      </c>
      <c r="F8393">
        <v>12.78</v>
      </c>
      <c r="G8393">
        <v>337267</v>
      </c>
      <c r="H8393">
        <v>12.72</v>
      </c>
    </row>
    <row r="8394" spans="1:8" x14ac:dyDescent="0.3">
      <c r="A8394" t="s">
        <v>264</v>
      </c>
      <c r="B8394" t="s">
        <v>77</v>
      </c>
      <c r="C8394">
        <v>12.77</v>
      </c>
      <c r="D8394">
        <v>12.85</v>
      </c>
      <c r="E8394">
        <v>12.33</v>
      </c>
      <c r="F8394">
        <v>12.65</v>
      </c>
      <c r="G8394">
        <v>289597</v>
      </c>
      <c r="H8394">
        <v>12.61</v>
      </c>
    </row>
    <row r="8395" spans="1:8" x14ac:dyDescent="0.3">
      <c r="A8395" t="s">
        <v>264</v>
      </c>
      <c r="B8395" t="s">
        <v>701</v>
      </c>
      <c r="C8395">
        <v>12.65</v>
      </c>
      <c r="D8395">
        <v>12.96</v>
      </c>
      <c r="E8395">
        <v>12.6</v>
      </c>
      <c r="F8395">
        <v>12.78</v>
      </c>
      <c r="G8395">
        <v>303262</v>
      </c>
      <c r="H8395">
        <v>12.78</v>
      </c>
    </row>
    <row r="8396" spans="1:8" x14ac:dyDescent="0.3">
      <c r="A8396" t="s">
        <v>264</v>
      </c>
      <c r="B8396" t="s">
        <v>702</v>
      </c>
      <c r="C8396">
        <v>12.77</v>
      </c>
      <c r="D8396">
        <v>12.86</v>
      </c>
      <c r="E8396">
        <v>12.62</v>
      </c>
      <c r="F8396">
        <v>12.77</v>
      </c>
      <c r="G8396">
        <v>268531</v>
      </c>
      <c r="H8396">
        <v>12.75</v>
      </c>
    </row>
    <row r="8397" spans="1:8" x14ac:dyDescent="0.3">
      <c r="A8397" t="s">
        <v>264</v>
      </c>
      <c r="B8397" t="s">
        <v>139</v>
      </c>
      <c r="C8397">
        <v>12.91</v>
      </c>
      <c r="D8397">
        <v>12.97</v>
      </c>
      <c r="E8397">
        <v>12.71</v>
      </c>
      <c r="F8397">
        <v>12.86</v>
      </c>
      <c r="G8397">
        <v>462816</v>
      </c>
      <c r="H8397">
        <v>12.8467</v>
      </c>
    </row>
    <row r="8398" spans="1:8" x14ac:dyDescent="0.3">
      <c r="A8398" t="s">
        <v>264</v>
      </c>
      <c r="B8398" t="s">
        <v>156</v>
      </c>
      <c r="C8398">
        <v>12.86</v>
      </c>
      <c r="D8398">
        <v>13.19</v>
      </c>
      <c r="E8398">
        <v>12.65</v>
      </c>
      <c r="F8398">
        <v>12.86</v>
      </c>
      <c r="G8398">
        <v>232398</v>
      </c>
      <c r="H8398">
        <v>12.9</v>
      </c>
    </row>
    <row r="8399" spans="1:8" x14ac:dyDescent="0.3">
      <c r="A8399" t="s">
        <v>264</v>
      </c>
      <c r="B8399" t="s">
        <v>703</v>
      </c>
      <c r="C8399">
        <v>12.82</v>
      </c>
      <c r="D8399">
        <v>13.33</v>
      </c>
      <c r="E8399">
        <v>12.67</v>
      </c>
      <c r="F8399">
        <v>13.16</v>
      </c>
      <c r="G8399">
        <v>558342</v>
      </c>
      <c r="H8399">
        <v>13.0533</v>
      </c>
    </row>
    <row r="8400" spans="1:8" x14ac:dyDescent="0.3">
      <c r="A8400" t="s">
        <v>264</v>
      </c>
      <c r="B8400" t="s">
        <v>223</v>
      </c>
      <c r="C8400">
        <v>13.16</v>
      </c>
      <c r="D8400">
        <v>13.48</v>
      </c>
      <c r="E8400">
        <v>13.01</v>
      </c>
      <c r="F8400">
        <v>13.48</v>
      </c>
      <c r="G8400">
        <v>589857</v>
      </c>
      <c r="H8400">
        <v>13.3233</v>
      </c>
    </row>
    <row r="8401" spans="1:8" x14ac:dyDescent="0.3">
      <c r="A8401" t="s">
        <v>264</v>
      </c>
      <c r="B8401" t="s">
        <v>228</v>
      </c>
      <c r="C8401">
        <v>13.47</v>
      </c>
      <c r="D8401">
        <v>13.82</v>
      </c>
      <c r="E8401">
        <v>13.25</v>
      </c>
      <c r="F8401">
        <v>13.75</v>
      </c>
      <c r="G8401">
        <v>611437</v>
      </c>
      <c r="H8401">
        <v>13.6067</v>
      </c>
    </row>
    <row r="8402" spans="1:8" x14ac:dyDescent="0.3">
      <c r="A8402" t="s">
        <v>264</v>
      </c>
      <c r="B8402" t="s">
        <v>704</v>
      </c>
      <c r="C8402">
        <v>13.6</v>
      </c>
      <c r="D8402">
        <v>13.8</v>
      </c>
      <c r="E8402">
        <v>13.08</v>
      </c>
      <c r="F8402">
        <v>13.57</v>
      </c>
      <c r="G8402">
        <v>546634</v>
      </c>
      <c r="H8402">
        <v>13.4833</v>
      </c>
    </row>
    <row r="8403" spans="1:8" x14ac:dyDescent="0.3">
      <c r="A8403" t="s">
        <v>264</v>
      </c>
      <c r="B8403" t="s">
        <v>705</v>
      </c>
      <c r="C8403">
        <v>13.39</v>
      </c>
      <c r="D8403">
        <v>13.5</v>
      </c>
      <c r="E8403">
        <v>12.75</v>
      </c>
      <c r="F8403">
        <v>13.13</v>
      </c>
      <c r="G8403">
        <v>733474</v>
      </c>
      <c r="H8403">
        <v>13.1267</v>
      </c>
    </row>
    <row r="8404" spans="1:8" x14ac:dyDescent="0.3">
      <c r="A8404" t="s">
        <v>264</v>
      </c>
      <c r="B8404" t="s">
        <v>706</v>
      </c>
      <c r="C8404">
        <v>13</v>
      </c>
      <c r="D8404">
        <v>13.17</v>
      </c>
      <c r="E8404">
        <v>12.91</v>
      </c>
      <c r="F8404">
        <v>13</v>
      </c>
      <c r="G8404">
        <v>485378</v>
      </c>
      <c r="H8404">
        <v>13.0267</v>
      </c>
    </row>
    <row r="8405" spans="1:8" x14ac:dyDescent="0.3">
      <c r="A8405" t="s">
        <v>264</v>
      </c>
      <c r="B8405" t="s">
        <v>265</v>
      </c>
      <c r="C8405">
        <v>13.03</v>
      </c>
      <c r="D8405">
        <v>13.48</v>
      </c>
      <c r="E8405">
        <v>12.98</v>
      </c>
      <c r="F8405">
        <v>13.48</v>
      </c>
      <c r="G8405">
        <v>873307</v>
      </c>
      <c r="H8405">
        <v>13.3133</v>
      </c>
    </row>
    <row r="8406" spans="1:8" x14ac:dyDescent="0.3">
      <c r="A8406" t="s">
        <v>264</v>
      </c>
      <c r="B8406" t="s">
        <v>707</v>
      </c>
      <c r="C8406">
        <v>13.4</v>
      </c>
      <c r="D8406">
        <v>13.4</v>
      </c>
      <c r="E8406">
        <v>13</v>
      </c>
      <c r="F8406">
        <v>13</v>
      </c>
      <c r="G8406">
        <v>553655</v>
      </c>
      <c r="H8406">
        <v>13.1333</v>
      </c>
    </row>
    <row r="8407" spans="1:8" x14ac:dyDescent="0.3">
      <c r="A8407" t="s">
        <v>264</v>
      </c>
      <c r="B8407" t="s">
        <v>271</v>
      </c>
      <c r="C8407">
        <v>12.96</v>
      </c>
      <c r="D8407">
        <v>13.03</v>
      </c>
      <c r="E8407">
        <v>12.34</v>
      </c>
      <c r="F8407">
        <v>12.46</v>
      </c>
      <c r="G8407">
        <v>449924</v>
      </c>
      <c r="H8407">
        <v>12.61</v>
      </c>
    </row>
    <row r="8408" spans="1:8" x14ac:dyDescent="0.3">
      <c r="A8408" t="s">
        <v>264</v>
      </c>
      <c r="B8408" t="s">
        <v>708</v>
      </c>
      <c r="C8408">
        <v>12.46</v>
      </c>
      <c r="D8408">
        <v>12.68</v>
      </c>
      <c r="E8408">
        <v>12.4</v>
      </c>
      <c r="F8408">
        <v>12.54</v>
      </c>
      <c r="G8408">
        <v>321422</v>
      </c>
      <c r="H8408">
        <v>12.54</v>
      </c>
    </row>
    <row r="8409" spans="1:8" x14ac:dyDescent="0.3">
      <c r="A8409" t="s">
        <v>264</v>
      </c>
      <c r="B8409" t="s">
        <v>709</v>
      </c>
      <c r="C8409">
        <v>12.54</v>
      </c>
      <c r="D8409">
        <v>12.93</v>
      </c>
      <c r="E8409">
        <v>12.54</v>
      </c>
      <c r="F8409">
        <v>12.75</v>
      </c>
      <c r="G8409">
        <v>240162</v>
      </c>
      <c r="H8409">
        <v>12.74</v>
      </c>
    </row>
    <row r="8410" spans="1:8" x14ac:dyDescent="0.3">
      <c r="A8410" t="s">
        <v>264</v>
      </c>
      <c r="B8410" t="s">
        <v>283</v>
      </c>
      <c r="C8410">
        <v>12.75</v>
      </c>
      <c r="D8410">
        <v>12.88</v>
      </c>
      <c r="E8410">
        <v>12.56</v>
      </c>
      <c r="F8410">
        <v>12.73</v>
      </c>
      <c r="G8410">
        <v>228298</v>
      </c>
      <c r="H8410">
        <v>12.7233</v>
      </c>
    </row>
    <row r="8411" spans="1:8" x14ac:dyDescent="0.3">
      <c r="A8411" t="s">
        <v>264</v>
      </c>
      <c r="B8411" t="s">
        <v>290</v>
      </c>
      <c r="C8411">
        <v>12.73</v>
      </c>
      <c r="D8411">
        <v>12.77</v>
      </c>
      <c r="E8411">
        <v>12.23</v>
      </c>
      <c r="F8411">
        <v>12.59</v>
      </c>
      <c r="G8411">
        <v>217164</v>
      </c>
      <c r="H8411">
        <v>12.53</v>
      </c>
    </row>
    <row r="8412" spans="1:8" x14ac:dyDescent="0.3">
      <c r="A8412" t="s">
        <v>264</v>
      </c>
      <c r="B8412" t="s">
        <v>710</v>
      </c>
      <c r="C8412">
        <v>12.43</v>
      </c>
      <c r="D8412">
        <v>12.54</v>
      </c>
      <c r="E8412">
        <v>12.34</v>
      </c>
      <c r="F8412">
        <v>12.37</v>
      </c>
      <c r="G8412">
        <v>129148</v>
      </c>
      <c r="H8412">
        <v>12.416700000000001</v>
      </c>
    </row>
    <row r="8413" spans="1:8" x14ac:dyDescent="0.3">
      <c r="A8413" t="s">
        <v>264</v>
      </c>
      <c r="B8413" t="s">
        <v>512</v>
      </c>
      <c r="C8413">
        <v>12.4</v>
      </c>
      <c r="D8413">
        <v>12.5</v>
      </c>
      <c r="E8413">
        <v>12.06</v>
      </c>
      <c r="F8413">
        <v>12.31</v>
      </c>
      <c r="G8413">
        <v>161868</v>
      </c>
      <c r="H8413">
        <v>12.29</v>
      </c>
    </row>
    <row r="8414" spans="1:8" x14ac:dyDescent="0.3">
      <c r="A8414" t="s">
        <v>264</v>
      </c>
      <c r="B8414" t="s">
        <v>91</v>
      </c>
      <c r="C8414">
        <v>11.15</v>
      </c>
      <c r="D8414">
        <v>11.88</v>
      </c>
      <c r="E8414">
        <v>11.15</v>
      </c>
      <c r="F8414">
        <v>11.78</v>
      </c>
      <c r="G8414">
        <v>198728</v>
      </c>
      <c r="H8414">
        <v>11.603300000000001</v>
      </c>
    </row>
    <row r="8415" spans="1:8" x14ac:dyDescent="0.3">
      <c r="A8415" t="s">
        <v>264</v>
      </c>
      <c r="B8415" t="s">
        <v>93</v>
      </c>
      <c r="C8415">
        <v>11.78</v>
      </c>
      <c r="D8415">
        <v>11.93</v>
      </c>
      <c r="E8415">
        <v>11.38</v>
      </c>
      <c r="F8415">
        <v>11.59</v>
      </c>
      <c r="G8415">
        <v>269776</v>
      </c>
      <c r="H8415">
        <v>11.6333</v>
      </c>
    </row>
    <row r="8416" spans="1:8" x14ac:dyDescent="0.3">
      <c r="A8416" t="s">
        <v>264</v>
      </c>
      <c r="B8416" t="s">
        <v>711</v>
      </c>
      <c r="C8416">
        <v>11.4</v>
      </c>
      <c r="D8416">
        <v>11.58</v>
      </c>
      <c r="E8416">
        <v>11.33</v>
      </c>
      <c r="F8416">
        <v>11.37</v>
      </c>
      <c r="G8416">
        <v>269003</v>
      </c>
      <c r="H8416">
        <v>11.4267</v>
      </c>
    </row>
    <row r="8417" spans="1:8" x14ac:dyDescent="0.3">
      <c r="A8417" t="s">
        <v>264</v>
      </c>
      <c r="B8417" t="s">
        <v>712</v>
      </c>
      <c r="C8417">
        <v>11.47</v>
      </c>
      <c r="D8417">
        <v>11.6</v>
      </c>
      <c r="E8417">
        <v>11.4</v>
      </c>
      <c r="F8417">
        <v>11.53</v>
      </c>
      <c r="G8417">
        <v>344780</v>
      </c>
      <c r="H8417">
        <v>11.51</v>
      </c>
    </row>
    <row r="8418" spans="1:8" x14ac:dyDescent="0.3">
      <c r="A8418" t="s">
        <v>264</v>
      </c>
      <c r="B8418" t="s">
        <v>162</v>
      </c>
      <c r="C8418">
        <v>11.55</v>
      </c>
      <c r="D8418">
        <v>12.5</v>
      </c>
      <c r="E8418">
        <v>11.31</v>
      </c>
      <c r="F8418">
        <v>12.13</v>
      </c>
      <c r="G8418">
        <v>358655</v>
      </c>
      <c r="H8418">
        <v>11.98</v>
      </c>
    </row>
    <row r="8419" spans="1:8" x14ac:dyDescent="0.3">
      <c r="A8419" t="s">
        <v>264</v>
      </c>
      <c r="B8419" t="s">
        <v>220</v>
      </c>
      <c r="C8419">
        <v>11.98</v>
      </c>
      <c r="D8419">
        <v>11.98</v>
      </c>
      <c r="E8419">
        <v>11.52</v>
      </c>
      <c r="F8419">
        <v>11.67</v>
      </c>
      <c r="G8419">
        <v>126354</v>
      </c>
      <c r="H8419">
        <v>11.7233</v>
      </c>
    </row>
    <row r="8420" spans="1:8" x14ac:dyDescent="0.3">
      <c r="A8420" t="s">
        <v>264</v>
      </c>
      <c r="B8420" t="s">
        <v>713</v>
      </c>
      <c r="C8420">
        <v>12</v>
      </c>
      <c r="D8420">
        <v>12.01</v>
      </c>
      <c r="E8420">
        <v>11.67</v>
      </c>
      <c r="F8420">
        <v>11.99</v>
      </c>
      <c r="G8420">
        <v>180852</v>
      </c>
      <c r="H8420">
        <v>11.89</v>
      </c>
    </row>
    <row r="8421" spans="1:8" x14ac:dyDescent="0.3">
      <c r="A8421" t="s">
        <v>264</v>
      </c>
      <c r="B8421" t="s">
        <v>714</v>
      </c>
      <c r="C8421">
        <v>11.99</v>
      </c>
      <c r="D8421">
        <v>12.04</v>
      </c>
      <c r="E8421">
        <v>11.7</v>
      </c>
      <c r="F8421">
        <v>11.87</v>
      </c>
      <c r="G8421">
        <v>202435</v>
      </c>
      <c r="H8421">
        <v>11.87</v>
      </c>
    </row>
    <row r="8422" spans="1:8" x14ac:dyDescent="0.3">
      <c r="A8422" t="s">
        <v>264</v>
      </c>
      <c r="B8422" t="s">
        <v>715</v>
      </c>
      <c r="C8422">
        <v>11.86</v>
      </c>
      <c r="D8422">
        <v>12.18</v>
      </c>
      <c r="E8422">
        <v>11.62</v>
      </c>
      <c r="F8422">
        <v>11.98</v>
      </c>
      <c r="G8422">
        <v>308309</v>
      </c>
      <c r="H8422">
        <v>11.9267</v>
      </c>
    </row>
    <row r="8423" spans="1:8" x14ac:dyDescent="0.3">
      <c r="A8423" t="s">
        <v>264</v>
      </c>
      <c r="B8423" t="s">
        <v>235</v>
      </c>
      <c r="C8423">
        <v>11.89</v>
      </c>
      <c r="D8423">
        <v>12</v>
      </c>
      <c r="E8423">
        <v>11.55</v>
      </c>
      <c r="F8423">
        <v>12</v>
      </c>
      <c r="G8423">
        <v>152831</v>
      </c>
      <c r="H8423">
        <v>11.85</v>
      </c>
    </row>
    <row r="8424" spans="1:8" x14ac:dyDescent="0.3">
      <c r="A8424" t="s">
        <v>264</v>
      </c>
      <c r="B8424" t="s">
        <v>259</v>
      </c>
      <c r="C8424">
        <v>12.18</v>
      </c>
      <c r="D8424">
        <v>12.18</v>
      </c>
      <c r="E8424">
        <v>11.6</v>
      </c>
      <c r="F8424">
        <v>11.89</v>
      </c>
      <c r="G8424">
        <v>481563</v>
      </c>
      <c r="H8424">
        <v>11.89</v>
      </c>
    </row>
    <row r="8425" spans="1:8" x14ac:dyDescent="0.3">
      <c r="A8425" t="s">
        <v>264</v>
      </c>
      <c r="B8425" t="s">
        <v>716</v>
      </c>
      <c r="C8425">
        <v>11.79</v>
      </c>
      <c r="D8425">
        <v>12.5</v>
      </c>
      <c r="E8425">
        <v>11.7</v>
      </c>
      <c r="F8425">
        <v>12.43</v>
      </c>
      <c r="G8425">
        <v>1100675</v>
      </c>
      <c r="H8425">
        <v>12.21</v>
      </c>
    </row>
    <row r="8426" spans="1:8" x14ac:dyDescent="0.3">
      <c r="A8426" t="s">
        <v>264</v>
      </c>
      <c r="B8426" t="s">
        <v>269</v>
      </c>
      <c r="C8426">
        <v>12.4</v>
      </c>
      <c r="D8426">
        <v>12.7</v>
      </c>
      <c r="E8426">
        <v>11.79</v>
      </c>
      <c r="F8426">
        <v>12.04</v>
      </c>
      <c r="G8426">
        <v>477228</v>
      </c>
      <c r="H8426">
        <v>12.1767</v>
      </c>
    </row>
    <row r="8427" spans="1:8" x14ac:dyDescent="0.3">
      <c r="A8427" t="s">
        <v>264</v>
      </c>
      <c r="B8427" t="s">
        <v>282</v>
      </c>
      <c r="C8427">
        <v>12.3</v>
      </c>
      <c r="D8427">
        <v>12.39</v>
      </c>
      <c r="E8427">
        <v>12.07</v>
      </c>
      <c r="F8427">
        <v>12.39</v>
      </c>
      <c r="G8427">
        <v>59087</v>
      </c>
      <c r="H8427">
        <v>12.283300000000001</v>
      </c>
    </row>
    <row r="8428" spans="1:8" x14ac:dyDescent="0.3">
      <c r="A8428" t="s">
        <v>264</v>
      </c>
      <c r="B8428" t="s">
        <v>717</v>
      </c>
      <c r="C8428">
        <v>12.32</v>
      </c>
      <c r="D8428">
        <v>12.36</v>
      </c>
      <c r="E8428">
        <v>11.75</v>
      </c>
      <c r="F8428">
        <v>12.23</v>
      </c>
      <c r="G8428">
        <v>563722</v>
      </c>
      <c r="H8428">
        <v>12.113300000000001</v>
      </c>
    </row>
    <row r="8429" spans="1:8" x14ac:dyDescent="0.3">
      <c r="A8429" t="s">
        <v>264</v>
      </c>
      <c r="B8429" t="s">
        <v>285</v>
      </c>
      <c r="C8429">
        <v>12.15</v>
      </c>
      <c r="D8429">
        <v>12.3</v>
      </c>
      <c r="E8429">
        <v>11.72</v>
      </c>
      <c r="F8429">
        <v>11.9</v>
      </c>
      <c r="G8429">
        <v>591680</v>
      </c>
      <c r="H8429">
        <v>11.9733</v>
      </c>
    </row>
    <row r="8430" spans="1:8" x14ac:dyDescent="0.3">
      <c r="A8430" t="s">
        <v>264</v>
      </c>
      <c r="B8430" t="s">
        <v>718</v>
      </c>
      <c r="C8430">
        <v>11.88</v>
      </c>
      <c r="D8430">
        <v>12.08</v>
      </c>
      <c r="E8430">
        <v>11.67</v>
      </c>
      <c r="F8430">
        <v>11.85</v>
      </c>
      <c r="G8430">
        <v>400507</v>
      </c>
      <c r="H8430">
        <v>11.8667</v>
      </c>
    </row>
    <row r="8431" spans="1:8" x14ac:dyDescent="0.3">
      <c r="A8431" t="s">
        <v>264</v>
      </c>
      <c r="B8431" t="s">
        <v>291</v>
      </c>
      <c r="C8431">
        <v>11.73</v>
      </c>
      <c r="D8431">
        <v>11.94</v>
      </c>
      <c r="E8431">
        <v>11.64</v>
      </c>
      <c r="F8431">
        <v>11.8</v>
      </c>
      <c r="G8431">
        <v>307239</v>
      </c>
      <c r="H8431">
        <v>11.7933</v>
      </c>
    </row>
    <row r="8432" spans="1:8" x14ac:dyDescent="0.3">
      <c r="A8432" t="s">
        <v>264</v>
      </c>
      <c r="B8432" t="s">
        <v>295</v>
      </c>
      <c r="C8432">
        <v>11.69</v>
      </c>
      <c r="D8432">
        <v>11.8</v>
      </c>
      <c r="E8432">
        <v>11.46</v>
      </c>
      <c r="F8432">
        <v>11.61</v>
      </c>
      <c r="G8432">
        <v>175962</v>
      </c>
      <c r="H8432">
        <v>11.6233</v>
      </c>
    </row>
    <row r="8433" spans="1:8" x14ac:dyDescent="0.3">
      <c r="A8433" t="s">
        <v>264</v>
      </c>
      <c r="B8433" t="s">
        <v>298</v>
      </c>
      <c r="C8433">
        <v>11.44</v>
      </c>
      <c r="D8433">
        <v>11.55</v>
      </c>
      <c r="E8433">
        <v>11.29</v>
      </c>
      <c r="F8433">
        <v>11.45</v>
      </c>
      <c r="G8433">
        <v>220776</v>
      </c>
      <c r="H8433">
        <v>11.43</v>
      </c>
    </row>
    <row r="8434" spans="1:8" x14ac:dyDescent="0.3">
      <c r="A8434" t="s">
        <v>264</v>
      </c>
      <c r="B8434" t="s">
        <v>719</v>
      </c>
      <c r="C8434">
        <v>11.4</v>
      </c>
      <c r="D8434">
        <v>11.75</v>
      </c>
      <c r="E8434">
        <v>11.3</v>
      </c>
      <c r="F8434">
        <v>11.61</v>
      </c>
      <c r="G8434">
        <v>345800</v>
      </c>
      <c r="H8434">
        <v>11.5533</v>
      </c>
    </row>
    <row r="8435" spans="1:8" x14ac:dyDescent="0.3">
      <c r="A8435" t="s">
        <v>264</v>
      </c>
      <c r="B8435" t="s">
        <v>720</v>
      </c>
      <c r="C8435">
        <v>11.61</v>
      </c>
      <c r="D8435">
        <v>12.41</v>
      </c>
      <c r="E8435">
        <v>11.52</v>
      </c>
      <c r="F8435">
        <v>12.41</v>
      </c>
      <c r="G8435">
        <v>520651</v>
      </c>
      <c r="H8435">
        <v>12.113300000000001</v>
      </c>
    </row>
    <row r="8436" spans="1:8" x14ac:dyDescent="0.3">
      <c r="A8436" t="s">
        <v>264</v>
      </c>
      <c r="B8436" t="s">
        <v>721</v>
      </c>
      <c r="C8436">
        <v>12.2</v>
      </c>
      <c r="D8436">
        <v>12.31</v>
      </c>
      <c r="E8436">
        <v>12</v>
      </c>
      <c r="F8436">
        <v>12.24</v>
      </c>
      <c r="G8436">
        <v>220048</v>
      </c>
      <c r="H8436">
        <v>12.183299999999999</v>
      </c>
    </row>
    <row r="8437" spans="1:8" x14ac:dyDescent="0.3">
      <c r="A8437" t="s">
        <v>264</v>
      </c>
      <c r="B8437" t="s">
        <v>96</v>
      </c>
      <c r="C8437">
        <v>12.15</v>
      </c>
      <c r="D8437">
        <v>12.5</v>
      </c>
      <c r="E8437">
        <v>12.12</v>
      </c>
      <c r="F8437">
        <v>12.42</v>
      </c>
      <c r="G8437">
        <v>301496</v>
      </c>
      <c r="H8437">
        <v>12.3467</v>
      </c>
    </row>
    <row r="8438" spans="1:8" x14ac:dyDescent="0.3">
      <c r="A8438" t="s">
        <v>264</v>
      </c>
      <c r="B8438" t="s">
        <v>722</v>
      </c>
      <c r="C8438">
        <v>12.42</v>
      </c>
      <c r="D8438">
        <v>12.72</v>
      </c>
      <c r="E8438">
        <v>12.14</v>
      </c>
      <c r="F8438">
        <v>12.26</v>
      </c>
      <c r="G8438">
        <v>297438</v>
      </c>
      <c r="H8438">
        <v>12.3733</v>
      </c>
    </row>
    <row r="8439" spans="1:8" x14ac:dyDescent="0.3">
      <c r="A8439" t="s">
        <v>264</v>
      </c>
      <c r="B8439" t="s">
        <v>164</v>
      </c>
      <c r="C8439">
        <v>12.4</v>
      </c>
      <c r="D8439">
        <v>12.52</v>
      </c>
      <c r="E8439">
        <v>11.9</v>
      </c>
      <c r="F8439">
        <v>12.38</v>
      </c>
      <c r="G8439">
        <v>203973</v>
      </c>
      <c r="H8439">
        <v>12.2667</v>
      </c>
    </row>
    <row r="8440" spans="1:8" x14ac:dyDescent="0.3">
      <c r="A8440" t="s">
        <v>264</v>
      </c>
      <c r="B8440" t="s">
        <v>723</v>
      </c>
      <c r="C8440">
        <v>12.4</v>
      </c>
      <c r="D8440">
        <v>12.5</v>
      </c>
      <c r="E8440">
        <v>12.11</v>
      </c>
      <c r="F8440">
        <v>12.34</v>
      </c>
      <c r="G8440">
        <v>690989</v>
      </c>
      <c r="H8440">
        <v>12.316700000000001</v>
      </c>
    </row>
    <row r="8441" spans="1:8" x14ac:dyDescent="0.3">
      <c r="A8441" t="s">
        <v>264</v>
      </c>
      <c r="B8441" t="s">
        <v>724</v>
      </c>
      <c r="C8441">
        <v>12.3</v>
      </c>
      <c r="D8441">
        <v>12.3</v>
      </c>
      <c r="E8441">
        <v>12.1</v>
      </c>
      <c r="F8441">
        <v>12.2</v>
      </c>
      <c r="G8441">
        <v>118922</v>
      </c>
      <c r="H8441">
        <v>12.2</v>
      </c>
    </row>
    <row r="8442" spans="1:8" x14ac:dyDescent="0.3">
      <c r="A8442" t="s">
        <v>264</v>
      </c>
      <c r="B8442" t="s">
        <v>725</v>
      </c>
      <c r="C8442">
        <v>12.16</v>
      </c>
      <c r="D8442">
        <v>12.4</v>
      </c>
      <c r="E8442">
        <v>12.13</v>
      </c>
      <c r="F8442">
        <v>12.13</v>
      </c>
      <c r="G8442">
        <v>224015</v>
      </c>
      <c r="H8442">
        <v>12.22</v>
      </c>
    </row>
    <row r="8443" spans="1:8" x14ac:dyDescent="0.3">
      <c r="A8443" t="s">
        <v>264</v>
      </c>
      <c r="B8443" t="s">
        <v>242</v>
      </c>
      <c r="C8443">
        <v>12.13</v>
      </c>
      <c r="D8443">
        <v>12.9</v>
      </c>
      <c r="E8443">
        <v>12.13</v>
      </c>
      <c r="F8443">
        <v>12.6</v>
      </c>
      <c r="G8443">
        <v>961441</v>
      </c>
      <c r="H8443">
        <v>12.5433</v>
      </c>
    </row>
    <row r="8444" spans="1:8" x14ac:dyDescent="0.3">
      <c r="A8444" t="s">
        <v>264</v>
      </c>
      <c r="B8444" t="s">
        <v>726</v>
      </c>
      <c r="C8444">
        <v>12.56</v>
      </c>
      <c r="D8444">
        <v>12.85</v>
      </c>
      <c r="E8444">
        <v>12.35</v>
      </c>
      <c r="F8444">
        <v>12.7</v>
      </c>
      <c r="G8444">
        <v>355313</v>
      </c>
      <c r="H8444">
        <v>12.6333</v>
      </c>
    </row>
    <row r="8445" spans="1:8" x14ac:dyDescent="0.3">
      <c r="A8445" t="s">
        <v>264</v>
      </c>
      <c r="B8445" t="s">
        <v>727</v>
      </c>
      <c r="C8445">
        <v>12.68</v>
      </c>
      <c r="D8445">
        <v>12.83</v>
      </c>
      <c r="E8445">
        <v>12.5</v>
      </c>
      <c r="F8445">
        <v>12.71</v>
      </c>
      <c r="G8445">
        <v>387666</v>
      </c>
      <c r="H8445">
        <v>12.68</v>
      </c>
    </row>
    <row r="8446" spans="1:8" x14ac:dyDescent="0.3">
      <c r="A8446" t="s">
        <v>264</v>
      </c>
      <c r="B8446" t="s">
        <v>728</v>
      </c>
      <c r="C8446">
        <v>12.71</v>
      </c>
      <c r="D8446">
        <v>12.83</v>
      </c>
      <c r="E8446">
        <v>12.51</v>
      </c>
      <c r="F8446">
        <v>12.61</v>
      </c>
      <c r="G8446">
        <v>229218</v>
      </c>
      <c r="H8446">
        <v>12.65</v>
      </c>
    </row>
    <row r="8447" spans="1:8" x14ac:dyDescent="0.3">
      <c r="A8447" t="s">
        <v>264</v>
      </c>
      <c r="B8447" t="s">
        <v>729</v>
      </c>
      <c r="C8447">
        <v>12.6</v>
      </c>
      <c r="D8447">
        <v>12.86</v>
      </c>
      <c r="E8447">
        <v>12.6</v>
      </c>
      <c r="F8447">
        <v>12.84</v>
      </c>
      <c r="G8447">
        <v>491543</v>
      </c>
      <c r="H8447">
        <v>12.7667</v>
      </c>
    </row>
    <row r="8448" spans="1:8" x14ac:dyDescent="0.3">
      <c r="A8448" t="s">
        <v>264</v>
      </c>
      <c r="B8448" t="s">
        <v>730</v>
      </c>
      <c r="C8448">
        <v>12.8</v>
      </c>
      <c r="D8448">
        <v>12.99</v>
      </c>
      <c r="E8448">
        <v>12.55</v>
      </c>
      <c r="F8448">
        <v>12.89</v>
      </c>
      <c r="G8448">
        <v>370932</v>
      </c>
      <c r="H8448">
        <v>12.81</v>
      </c>
    </row>
    <row r="8449" spans="1:8" x14ac:dyDescent="0.3">
      <c r="A8449" t="s">
        <v>264</v>
      </c>
      <c r="B8449" t="s">
        <v>731</v>
      </c>
      <c r="C8449">
        <v>13</v>
      </c>
      <c r="D8449">
        <v>13.01</v>
      </c>
      <c r="E8449">
        <v>12.4</v>
      </c>
      <c r="F8449">
        <v>12.75</v>
      </c>
      <c r="G8449">
        <v>324076</v>
      </c>
      <c r="H8449">
        <v>12.72</v>
      </c>
    </row>
    <row r="8450" spans="1:8" x14ac:dyDescent="0.3">
      <c r="A8450" t="s">
        <v>264</v>
      </c>
      <c r="B8450" t="s">
        <v>732</v>
      </c>
      <c r="C8450">
        <v>12.69</v>
      </c>
      <c r="D8450">
        <v>12.8</v>
      </c>
      <c r="E8450">
        <v>12.31</v>
      </c>
      <c r="F8450">
        <v>12.64</v>
      </c>
      <c r="G8450">
        <v>279133</v>
      </c>
      <c r="H8450">
        <v>12.583299999999999</v>
      </c>
    </row>
    <row r="8451" spans="1:8" x14ac:dyDescent="0.3">
      <c r="A8451" t="s">
        <v>264</v>
      </c>
      <c r="B8451" t="s">
        <v>733</v>
      </c>
      <c r="C8451">
        <v>12.58</v>
      </c>
      <c r="D8451">
        <v>12.59</v>
      </c>
      <c r="E8451">
        <v>12.22</v>
      </c>
      <c r="F8451">
        <v>12.5</v>
      </c>
      <c r="G8451">
        <v>163368</v>
      </c>
      <c r="H8451">
        <v>12.4367</v>
      </c>
    </row>
    <row r="8452" spans="1:8" x14ac:dyDescent="0.3">
      <c r="A8452" t="s">
        <v>264</v>
      </c>
      <c r="B8452" t="s">
        <v>734</v>
      </c>
      <c r="C8452">
        <v>12.5</v>
      </c>
      <c r="D8452">
        <v>12.59</v>
      </c>
      <c r="E8452">
        <v>12.22</v>
      </c>
      <c r="F8452">
        <v>12.3</v>
      </c>
      <c r="G8452">
        <v>203557</v>
      </c>
      <c r="H8452">
        <v>12.37</v>
      </c>
    </row>
    <row r="8453" spans="1:8" x14ac:dyDescent="0.3">
      <c r="A8453" t="s">
        <v>264</v>
      </c>
      <c r="B8453" t="s">
        <v>735</v>
      </c>
      <c r="C8453">
        <v>12.21</v>
      </c>
      <c r="D8453">
        <v>12.3</v>
      </c>
      <c r="E8453">
        <v>11.94</v>
      </c>
      <c r="F8453">
        <v>12.07</v>
      </c>
      <c r="G8453">
        <v>513638</v>
      </c>
      <c r="H8453">
        <v>12.103300000000001</v>
      </c>
    </row>
    <row r="8454" spans="1:8" x14ac:dyDescent="0.3">
      <c r="A8454" t="s">
        <v>205</v>
      </c>
      <c r="B8454" t="s">
        <v>696</v>
      </c>
      <c r="C8454">
        <v>14.04</v>
      </c>
      <c r="D8454">
        <v>14.19</v>
      </c>
      <c r="E8454">
        <v>13.89</v>
      </c>
      <c r="F8454">
        <v>14.1</v>
      </c>
      <c r="G8454">
        <v>12013000</v>
      </c>
      <c r="H8454">
        <v>14.06</v>
      </c>
    </row>
    <row r="8455" spans="1:8" x14ac:dyDescent="0.3">
      <c r="A8455" t="s">
        <v>205</v>
      </c>
      <c r="B8455" t="s">
        <v>697</v>
      </c>
      <c r="C8455">
        <v>14.1</v>
      </c>
      <c r="D8455">
        <v>14.54</v>
      </c>
      <c r="E8455">
        <v>14.03</v>
      </c>
      <c r="F8455">
        <v>14.44</v>
      </c>
      <c r="G8455">
        <v>11816350</v>
      </c>
      <c r="H8455">
        <v>14.3367</v>
      </c>
    </row>
    <row r="8456" spans="1:8" x14ac:dyDescent="0.3">
      <c r="A8456" t="s">
        <v>205</v>
      </c>
      <c r="B8456" t="s">
        <v>698</v>
      </c>
      <c r="C8456">
        <v>14.49</v>
      </c>
      <c r="D8456">
        <v>14.86</v>
      </c>
      <c r="E8456">
        <v>14.4</v>
      </c>
      <c r="F8456">
        <v>14.55</v>
      </c>
      <c r="G8456">
        <v>22573440</v>
      </c>
      <c r="H8456">
        <v>14.603300000000001</v>
      </c>
    </row>
    <row r="8457" spans="1:8" x14ac:dyDescent="0.3">
      <c r="A8457" t="s">
        <v>205</v>
      </c>
      <c r="B8457" t="s">
        <v>699</v>
      </c>
      <c r="C8457">
        <v>14.55</v>
      </c>
      <c r="D8457">
        <v>14.75</v>
      </c>
      <c r="E8457">
        <v>14.3</v>
      </c>
      <c r="F8457">
        <v>14.64</v>
      </c>
      <c r="G8457">
        <v>11114890</v>
      </c>
      <c r="H8457">
        <v>14.5633</v>
      </c>
    </row>
    <row r="8458" spans="1:8" x14ac:dyDescent="0.3">
      <c r="A8458" t="s">
        <v>205</v>
      </c>
      <c r="B8458" t="s">
        <v>700</v>
      </c>
      <c r="C8458">
        <v>14.58</v>
      </c>
      <c r="D8458">
        <v>14.75</v>
      </c>
      <c r="E8458">
        <v>14.48</v>
      </c>
      <c r="F8458">
        <v>14.69</v>
      </c>
      <c r="G8458">
        <v>6835282</v>
      </c>
      <c r="H8458">
        <v>14.64</v>
      </c>
    </row>
    <row r="8459" spans="1:8" x14ac:dyDescent="0.3">
      <c r="A8459" t="s">
        <v>205</v>
      </c>
      <c r="B8459" t="s">
        <v>77</v>
      </c>
      <c r="C8459">
        <v>14.6</v>
      </c>
      <c r="D8459">
        <v>15.13</v>
      </c>
      <c r="E8459">
        <v>14.54</v>
      </c>
      <c r="F8459">
        <v>15.05</v>
      </c>
      <c r="G8459">
        <v>7000493</v>
      </c>
      <c r="H8459">
        <v>14.906700000000001</v>
      </c>
    </row>
    <row r="8460" spans="1:8" x14ac:dyDescent="0.3">
      <c r="A8460" t="s">
        <v>205</v>
      </c>
      <c r="B8460" t="s">
        <v>701</v>
      </c>
      <c r="C8460">
        <v>15.05</v>
      </c>
      <c r="D8460">
        <v>15.69</v>
      </c>
      <c r="E8460">
        <v>14.93</v>
      </c>
      <c r="F8460">
        <v>15.64</v>
      </c>
      <c r="G8460">
        <v>11491270</v>
      </c>
      <c r="H8460">
        <v>15.42</v>
      </c>
    </row>
    <row r="8461" spans="1:8" x14ac:dyDescent="0.3">
      <c r="A8461" t="s">
        <v>205</v>
      </c>
      <c r="B8461" t="s">
        <v>702</v>
      </c>
      <c r="C8461">
        <v>15.64</v>
      </c>
      <c r="D8461">
        <v>16.05</v>
      </c>
      <c r="E8461">
        <v>15.53</v>
      </c>
      <c r="F8461">
        <v>15.87</v>
      </c>
      <c r="G8461">
        <v>8838298</v>
      </c>
      <c r="H8461">
        <v>15.816700000000001</v>
      </c>
    </row>
    <row r="8462" spans="1:8" x14ac:dyDescent="0.3">
      <c r="A8462" t="s">
        <v>205</v>
      </c>
      <c r="B8462" t="s">
        <v>139</v>
      </c>
      <c r="C8462">
        <v>15.86</v>
      </c>
      <c r="D8462">
        <v>15.87</v>
      </c>
      <c r="E8462">
        <v>15.12</v>
      </c>
      <c r="F8462">
        <v>15.36</v>
      </c>
      <c r="G8462">
        <v>6095492</v>
      </c>
      <c r="H8462">
        <v>15.45</v>
      </c>
    </row>
    <row r="8463" spans="1:8" x14ac:dyDescent="0.3">
      <c r="A8463" t="s">
        <v>205</v>
      </c>
      <c r="B8463" t="s">
        <v>156</v>
      </c>
      <c r="C8463">
        <v>15.3</v>
      </c>
      <c r="D8463">
        <v>15.55</v>
      </c>
      <c r="E8463">
        <v>15.09</v>
      </c>
      <c r="F8463">
        <v>15.31</v>
      </c>
      <c r="G8463">
        <v>3668203</v>
      </c>
      <c r="H8463">
        <v>15.316700000000001</v>
      </c>
    </row>
    <row r="8464" spans="1:8" x14ac:dyDescent="0.3">
      <c r="A8464" t="s">
        <v>205</v>
      </c>
      <c r="B8464" t="s">
        <v>703</v>
      </c>
      <c r="C8464">
        <v>15.45</v>
      </c>
      <c r="D8464">
        <v>15.71</v>
      </c>
      <c r="E8464">
        <v>15.19</v>
      </c>
      <c r="F8464">
        <v>15.32</v>
      </c>
      <c r="G8464">
        <v>6786314</v>
      </c>
      <c r="H8464">
        <v>15.406700000000001</v>
      </c>
    </row>
    <row r="8465" spans="1:8" x14ac:dyDescent="0.3">
      <c r="A8465" t="s">
        <v>205</v>
      </c>
      <c r="B8465" t="s">
        <v>223</v>
      </c>
      <c r="C8465">
        <v>15.3</v>
      </c>
      <c r="D8465">
        <v>15.42</v>
      </c>
      <c r="E8465">
        <v>15.15</v>
      </c>
      <c r="F8465">
        <v>15.39</v>
      </c>
      <c r="G8465">
        <v>6334292</v>
      </c>
      <c r="H8465">
        <v>15.32</v>
      </c>
    </row>
    <row r="8466" spans="1:8" x14ac:dyDescent="0.3">
      <c r="A8466" t="s">
        <v>205</v>
      </c>
      <c r="B8466" t="s">
        <v>228</v>
      </c>
      <c r="C8466">
        <v>15.25</v>
      </c>
      <c r="D8466">
        <v>15.67</v>
      </c>
      <c r="E8466">
        <v>15.25</v>
      </c>
      <c r="F8466">
        <v>15.38</v>
      </c>
      <c r="G8466">
        <v>5153092</v>
      </c>
      <c r="H8466">
        <v>15.433299999999999</v>
      </c>
    </row>
    <row r="8467" spans="1:8" x14ac:dyDescent="0.3">
      <c r="A8467" t="s">
        <v>205</v>
      </c>
      <c r="B8467" t="s">
        <v>704</v>
      </c>
      <c r="C8467">
        <v>15.33</v>
      </c>
      <c r="D8467">
        <v>15.76</v>
      </c>
      <c r="E8467">
        <v>15.33</v>
      </c>
      <c r="F8467">
        <v>15.76</v>
      </c>
      <c r="G8467">
        <v>4769635</v>
      </c>
      <c r="H8467">
        <v>15.6167</v>
      </c>
    </row>
    <row r="8468" spans="1:8" x14ac:dyDescent="0.3">
      <c r="A8468" t="s">
        <v>205</v>
      </c>
      <c r="B8468" t="s">
        <v>705</v>
      </c>
      <c r="C8468">
        <v>15.79</v>
      </c>
      <c r="D8468">
        <v>15.94</v>
      </c>
      <c r="E8468">
        <v>15.69</v>
      </c>
      <c r="F8468">
        <v>15.93</v>
      </c>
      <c r="G8468">
        <v>4879400</v>
      </c>
      <c r="H8468">
        <v>15.853300000000001</v>
      </c>
    </row>
    <row r="8469" spans="1:8" x14ac:dyDescent="0.3">
      <c r="A8469" t="s">
        <v>205</v>
      </c>
      <c r="B8469" t="s">
        <v>706</v>
      </c>
      <c r="C8469">
        <v>15.94</v>
      </c>
      <c r="D8469">
        <v>16.14</v>
      </c>
      <c r="E8469">
        <v>15.71</v>
      </c>
      <c r="F8469">
        <v>15.95</v>
      </c>
      <c r="G8469">
        <v>6940395</v>
      </c>
      <c r="H8469">
        <v>15.933299999999999</v>
      </c>
    </row>
    <row r="8470" spans="1:8" x14ac:dyDescent="0.3">
      <c r="A8470" t="s">
        <v>205</v>
      </c>
      <c r="B8470" t="s">
        <v>265</v>
      </c>
      <c r="C8470">
        <v>15.89</v>
      </c>
      <c r="D8470">
        <v>16.14</v>
      </c>
      <c r="E8470">
        <v>15.88</v>
      </c>
      <c r="F8470">
        <v>16.12</v>
      </c>
      <c r="G8470">
        <v>7123104</v>
      </c>
      <c r="H8470">
        <v>16.046700000000001</v>
      </c>
    </row>
    <row r="8471" spans="1:8" x14ac:dyDescent="0.3">
      <c r="A8471" t="s">
        <v>205</v>
      </c>
      <c r="B8471" t="s">
        <v>707</v>
      </c>
      <c r="C8471">
        <v>16.12</v>
      </c>
      <c r="D8471">
        <v>16.2</v>
      </c>
      <c r="E8471">
        <v>15.69</v>
      </c>
      <c r="F8471">
        <v>15.79</v>
      </c>
      <c r="G8471">
        <v>7181168</v>
      </c>
      <c r="H8471">
        <v>15.8933</v>
      </c>
    </row>
    <row r="8472" spans="1:8" x14ac:dyDescent="0.3">
      <c r="A8472" t="s">
        <v>205</v>
      </c>
      <c r="B8472" t="s">
        <v>271</v>
      </c>
      <c r="C8472">
        <v>15.93</v>
      </c>
      <c r="D8472">
        <v>15.93</v>
      </c>
      <c r="E8472">
        <v>15.4</v>
      </c>
      <c r="F8472">
        <v>15.64</v>
      </c>
      <c r="G8472">
        <v>6173020</v>
      </c>
      <c r="H8472">
        <v>15.656700000000001</v>
      </c>
    </row>
    <row r="8473" spans="1:8" x14ac:dyDescent="0.3">
      <c r="A8473" t="s">
        <v>205</v>
      </c>
      <c r="B8473" t="s">
        <v>708</v>
      </c>
      <c r="C8473">
        <v>15.59</v>
      </c>
      <c r="D8473">
        <v>15.93</v>
      </c>
      <c r="E8473">
        <v>15.5</v>
      </c>
      <c r="F8473">
        <v>15.76</v>
      </c>
      <c r="G8473">
        <v>4837349</v>
      </c>
      <c r="H8473">
        <v>15.73</v>
      </c>
    </row>
    <row r="8474" spans="1:8" x14ac:dyDescent="0.3">
      <c r="A8474" t="s">
        <v>205</v>
      </c>
      <c r="B8474" t="s">
        <v>709</v>
      </c>
      <c r="C8474">
        <v>15.76</v>
      </c>
      <c r="D8474">
        <v>16.16</v>
      </c>
      <c r="E8474">
        <v>15.74</v>
      </c>
      <c r="F8474">
        <v>16.149999999999999</v>
      </c>
      <c r="G8474">
        <v>7491693</v>
      </c>
      <c r="H8474">
        <v>16.0167</v>
      </c>
    </row>
    <row r="8475" spans="1:8" x14ac:dyDescent="0.3">
      <c r="A8475" t="s">
        <v>205</v>
      </c>
      <c r="B8475" t="s">
        <v>283</v>
      </c>
      <c r="C8475">
        <v>16.25</v>
      </c>
      <c r="D8475">
        <v>16.45</v>
      </c>
      <c r="E8475">
        <v>15.98</v>
      </c>
      <c r="F8475">
        <v>16.03</v>
      </c>
      <c r="G8475">
        <v>5641190</v>
      </c>
      <c r="H8475">
        <v>16.153300000000002</v>
      </c>
    </row>
    <row r="8476" spans="1:8" x14ac:dyDescent="0.3">
      <c r="A8476" t="s">
        <v>205</v>
      </c>
      <c r="B8476" t="s">
        <v>290</v>
      </c>
      <c r="C8476">
        <v>16.059999999999999</v>
      </c>
      <c r="D8476">
        <v>16.38</v>
      </c>
      <c r="E8476">
        <v>15.9</v>
      </c>
      <c r="F8476">
        <v>16.329999999999998</v>
      </c>
      <c r="G8476">
        <v>6232072</v>
      </c>
      <c r="H8476">
        <v>16.203299999999999</v>
      </c>
    </row>
    <row r="8477" spans="1:8" x14ac:dyDescent="0.3">
      <c r="A8477" t="s">
        <v>205</v>
      </c>
      <c r="B8477" t="s">
        <v>710</v>
      </c>
      <c r="C8477">
        <v>16.329999999999998</v>
      </c>
      <c r="D8477">
        <v>16.329999999999998</v>
      </c>
      <c r="E8477">
        <v>16.05</v>
      </c>
      <c r="F8477">
        <v>16.100000000000001</v>
      </c>
      <c r="G8477">
        <v>4791664</v>
      </c>
      <c r="H8477">
        <v>16.16</v>
      </c>
    </row>
    <row r="8478" spans="1:8" x14ac:dyDescent="0.3">
      <c r="A8478" t="s">
        <v>205</v>
      </c>
      <c r="B8478" t="s">
        <v>512</v>
      </c>
      <c r="C8478">
        <v>16.22</v>
      </c>
      <c r="D8478">
        <v>16.52</v>
      </c>
      <c r="E8478">
        <v>15.9</v>
      </c>
      <c r="F8478">
        <v>16.02</v>
      </c>
      <c r="G8478">
        <v>8221230</v>
      </c>
      <c r="H8478">
        <v>16.146699999999999</v>
      </c>
    </row>
    <row r="8479" spans="1:8" x14ac:dyDescent="0.3">
      <c r="A8479" t="s">
        <v>205</v>
      </c>
      <c r="B8479" t="s">
        <v>91</v>
      </c>
      <c r="C8479">
        <v>15.48</v>
      </c>
      <c r="D8479">
        <v>15.8</v>
      </c>
      <c r="E8479">
        <v>14.95</v>
      </c>
      <c r="F8479">
        <v>15.73</v>
      </c>
      <c r="G8479">
        <v>7966102</v>
      </c>
      <c r="H8479">
        <v>15.4933</v>
      </c>
    </row>
    <row r="8480" spans="1:8" x14ac:dyDescent="0.3">
      <c r="A8480" t="s">
        <v>205</v>
      </c>
      <c r="B8480" t="s">
        <v>93</v>
      </c>
      <c r="C8480">
        <v>15.73</v>
      </c>
      <c r="D8480">
        <v>16.09</v>
      </c>
      <c r="E8480">
        <v>15.2</v>
      </c>
      <c r="F8480">
        <v>15.23</v>
      </c>
      <c r="G8480">
        <v>5627602</v>
      </c>
      <c r="H8480">
        <v>15.5067</v>
      </c>
    </row>
    <row r="8481" spans="1:8" x14ac:dyDescent="0.3">
      <c r="A8481" t="s">
        <v>205</v>
      </c>
      <c r="B8481" t="s">
        <v>711</v>
      </c>
      <c r="C8481">
        <v>15.21</v>
      </c>
      <c r="D8481">
        <v>15.39</v>
      </c>
      <c r="E8481">
        <v>14.68</v>
      </c>
      <c r="F8481">
        <v>14.71</v>
      </c>
      <c r="G8481">
        <v>4746896</v>
      </c>
      <c r="H8481">
        <v>14.9267</v>
      </c>
    </row>
    <row r="8482" spans="1:8" x14ac:dyDescent="0.3">
      <c r="A8482" t="s">
        <v>205</v>
      </c>
      <c r="B8482" t="s">
        <v>712</v>
      </c>
      <c r="C8482">
        <v>14.87</v>
      </c>
      <c r="D8482">
        <v>15.04</v>
      </c>
      <c r="E8482">
        <v>14.63</v>
      </c>
      <c r="F8482">
        <v>14.86</v>
      </c>
      <c r="G8482">
        <v>8185135</v>
      </c>
      <c r="H8482">
        <v>14.843299999999999</v>
      </c>
    </row>
    <row r="8483" spans="1:8" x14ac:dyDescent="0.3">
      <c r="A8483" t="s">
        <v>205</v>
      </c>
      <c r="B8483" t="s">
        <v>162</v>
      </c>
      <c r="C8483">
        <v>14.82</v>
      </c>
      <c r="D8483">
        <v>15.25</v>
      </c>
      <c r="E8483">
        <v>14.05</v>
      </c>
      <c r="F8483">
        <v>14.09</v>
      </c>
      <c r="G8483">
        <v>6054460</v>
      </c>
      <c r="H8483">
        <v>14.4633</v>
      </c>
    </row>
    <row r="8484" spans="1:8" x14ac:dyDescent="0.3">
      <c r="A8484" t="s">
        <v>205</v>
      </c>
      <c r="B8484" t="s">
        <v>220</v>
      </c>
      <c r="C8484">
        <v>13.95</v>
      </c>
      <c r="D8484">
        <v>14.09</v>
      </c>
      <c r="E8484">
        <v>13.1</v>
      </c>
      <c r="F8484">
        <v>14.06</v>
      </c>
      <c r="G8484">
        <v>9377166</v>
      </c>
      <c r="H8484">
        <v>13.75</v>
      </c>
    </row>
    <row r="8485" spans="1:8" x14ac:dyDescent="0.3">
      <c r="A8485" t="s">
        <v>205</v>
      </c>
      <c r="B8485" t="s">
        <v>713</v>
      </c>
      <c r="C8485">
        <v>14.35</v>
      </c>
      <c r="D8485">
        <v>14.57</v>
      </c>
      <c r="E8485">
        <v>14.1</v>
      </c>
      <c r="F8485">
        <v>14.43</v>
      </c>
      <c r="G8485">
        <v>4868863</v>
      </c>
      <c r="H8485">
        <v>14.3667</v>
      </c>
    </row>
    <row r="8486" spans="1:8" x14ac:dyDescent="0.3">
      <c r="A8486" t="s">
        <v>205</v>
      </c>
      <c r="B8486" t="s">
        <v>714</v>
      </c>
      <c r="C8486">
        <v>14.39</v>
      </c>
      <c r="D8486">
        <v>14.4</v>
      </c>
      <c r="E8486">
        <v>13.87</v>
      </c>
      <c r="F8486">
        <v>14.05</v>
      </c>
      <c r="G8486">
        <v>9176996</v>
      </c>
      <c r="H8486">
        <v>14.1067</v>
      </c>
    </row>
    <row r="8487" spans="1:8" x14ac:dyDescent="0.3">
      <c r="A8487" t="s">
        <v>205</v>
      </c>
      <c r="B8487" t="s">
        <v>715</v>
      </c>
      <c r="C8487">
        <v>13.97</v>
      </c>
      <c r="D8487">
        <v>14.53</v>
      </c>
      <c r="E8487">
        <v>13.92</v>
      </c>
      <c r="F8487">
        <v>14.36</v>
      </c>
      <c r="G8487">
        <v>5353739</v>
      </c>
      <c r="H8487">
        <v>14.27</v>
      </c>
    </row>
    <row r="8488" spans="1:8" x14ac:dyDescent="0.3">
      <c r="A8488" t="s">
        <v>205</v>
      </c>
      <c r="B8488" t="s">
        <v>235</v>
      </c>
      <c r="C8488">
        <v>14.45</v>
      </c>
      <c r="D8488">
        <v>15.51</v>
      </c>
      <c r="E8488">
        <v>14.18</v>
      </c>
      <c r="F8488">
        <v>15.06</v>
      </c>
      <c r="G8488">
        <v>5715956</v>
      </c>
      <c r="H8488">
        <v>14.916700000000001</v>
      </c>
    </row>
    <row r="8489" spans="1:8" x14ac:dyDescent="0.3">
      <c r="A8489" t="s">
        <v>205</v>
      </c>
      <c r="B8489" t="s">
        <v>259</v>
      </c>
      <c r="C8489">
        <v>15</v>
      </c>
      <c r="D8489">
        <v>15.26</v>
      </c>
      <c r="E8489">
        <v>14.6</v>
      </c>
      <c r="F8489">
        <v>14.6</v>
      </c>
      <c r="G8489">
        <v>4785539</v>
      </c>
      <c r="H8489">
        <v>14.82</v>
      </c>
    </row>
    <row r="8490" spans="1:8" x14ac:dyDescent="0.3">
      <c r="A8490" t="s">
        <v>205</v>
      </c>
      <c r="B8490" t="s">
        <v>716</v>
      </c>
      <c r="C8490">
        <v>14.7</v>
      </c>
      <c r="D8490">
        <v>15.05</v>
      </c>
      <c r="E8490">
        <v>14.67</v>
      </c>
      <c r="F8490">
        <v>14.98</v>
      </c>
      <c r="G8490">
        <v>3467307</v>
      </c>
      <c r="H8490">
        <v>14.9</v>
      </c>
    </row>
    <row r="8491" spans="1:8" x14ac:dyDescent="0.3">
      <c r="A8491" t="s">
        <v>205</v>
      </c>
      <c r="B8491" t="s">
        <v>269</v>
      </c>
      <c r="C8491">
        <v>15.04</v>
      </c>
      <c r="D8491">
        <v>15.05</v>
      </c>
      <c r="E8491">
        <v>14.39</v>
      </c>
      <c r="F8491">
        <v>14.4</v>
      </c>
      <c r="G8491">
        <v>5391131</v>
      </c>
      <c r="H8491">
        <v>14.613300000000001</v>
      </c>
    </row>
    <row r="8492" spans="1:8" x14ac:dyDescent="0.3">
      <c r="A8492" t="s">
        <v>205</v>
      </c>
      <c r="B8492" t="s">
        <v>282</v>
      </c>
      <c r="C8492">
        <v>14.4</v>
      </c>
      <c r="D8492">
        <v>14.63</v>
      </c>
      <c r="E8492">
        <v>14.26</v>
      </c>
      <c r="F8492">
        <v>14.4</v>
      </c>
      <c r="G8492">
        <v>2176385</v>
      </c>
      <c r="H8492">
        <v>14.43</v>
      </c>
    </row>
    <row r="8493" spans="1:8" x14ac:dyDescent="0.3">
      <c r="A8493" t="s">
        <v>205</v>
      </c>
      <c r="B8493" t="s">
        <v>717</v>
      </c>
      <c r="C8493">
        <v>14.34</v>
      </c>
      <c r="D8493">
        <v>14.34</v>
      </c>
      <c r="E8493">
        <v>13.55</v>
      </c>
      <c r="F8493">
        <v>14.15</v>
      </c>
      <c r="G8493">
        <v>9724045</v>
      </c>
      <c r="H8493">
        <v>14.013299999999999</v>
      </c>
    </row>
    <row r="8494" spans="1:8" x14ac:dyDescent="0.3">
      <c r="A8494" t="s">
        <v>205</v>
      </c>
      <c r="B8494" t="s">
        <v>285</v>
      </c>
      <c r="C8494">
        <v>14.17</v>
      </c>
      <c r="D8494">
        <v>14.59</v>
      </c>
      <c r="E8494">
        <v>14.07</v>
      </c>
      <c r="F8494">
        <v>14.2</v>
      </c>
      <c r="G8494">
        <v>6729460</v>
      </c>
      <c r="H8494">
        <v>14.2867</v>
      </c>
    </row>
    <row r="8495" spans="1:8" x14ac:dyDescent="0.3">
      <c r="A8495" t="s">
        <v>205</v>
      </c>
      <c r="B8495" t="s">
        <v>718</v>
      </c>
      <c r="C8495">
        <v>14.51</v>
      </c>
      <c r="D8495">
        <v>15.09</v>
      </c>
      <c r="E8495">
        <v>14.23</v>
      </c>
      <c r="F8495">
        <v>15.01</v>
      </c>
      <c r="G8495">
        <v>64150660</v>
      </c>
      <c r="H8495">
        <v>14.7767</v>
      </c>
    </row>
    <row r="8496" spans="1:8" x14ac:dyDescent="0.3">
      <c r="A8496" t="s">
        <v>205</v>
      </c>
      <c r="B8496" t="s">
        <v>291</v>
      </c>
      <c r="C8496">
        <v>14.91</v>
      </c>
      <c r="D8496">
        <v>14.99</v>
      </c>
      <c r="E8496">
        <v>14.34</v>
      </c>
      <c r="F8496">
        <v>14.51</v>
      </c>
      <c r="G8496">
        <v>3437258</v>
      </c>
      <c r="H8496">
        <v>14.613300000000001</v>
      </c>
    </row>
    <row r="8497" spans="1:8" x14ac:dyDescent="0.3">
      <c r="A8497" t="s">
        <v>205</v>
      </c>
      <c r="B8497" t="s">
        <v>295</v>
      </c>
      <c r="C8497">
        <v>14.61</v>
      </c>
      <c r="D8497">
        <v>14.68</v>
      </c>
      <c r="E8497">
        <v>14.13</v>
      </c>
      <c r="F8497">
        <v>14.24</v>
      </c>
      <c r="G8497">
        <v>2435409</v>
      </c>
      <c r="H8497">
        <v>14.35</v>
      </c>
    </row>
    <row r="8498" spans="1:8" x14ac:dyDescent="0.3">
      <c r="A8498" t="s">
        <v>205</v>
      </c>
      <c r="B8498" t="s">
        <v>298</v>
      </c>
      <c r="C8498">
        <v>14.15</v>
      </c>
      <c r="D8498">
        <v>14.18</v>
      </c>
      <c r="E8498">
        <v>13.55</v>
      </c>
      <c r="F8498">
        <v>13.72</v>
      </c>
      <c r="G8498">
        <v>7693240</v>
      </c>
      <c r="H8498">
        <v>13.816700000000001</v>
      </c>
    </row>
    <row r="8499" spans="1:8" x14ac:dyDescent="0.3">
      <c r="A8499" t="s">
        <v>205</v>
      </c>
      <c r="B8499" t="s">
        <v>719</v>
      </c>
      <c r="C8499">
        <v>13.76</v>
      </c>
      <c r="D8499">
        <v>14.03</v>
      </c>
      <c r="E8499">
        <v>13.67</v>
      </c>
      <c r="F8499">
        <v>13.87</v>
      </c>
      <c r="G8499">
        <v>6839355</v>
      </c>
      <c r="H8499">
        <v>13.8567</v>
      </c>
    </row>
    <row r="8500" spans="1:8" x14ac:dyDescent="0.3">
      <c r="A8500" t="s">
        <v>205</v>
      </c>
      <c r="B8500" t="s">
        <v>720</v>
      </c>
      <c r="C8500">
        <v>14.02</v>
      </c>
      <c r="D8500">
        <v>14.68</v>
      </c>
      <c r="E8500">
        <v>14.02</v>
      </c>
      <c r="F8500">
        <v>14.68</v>
      </c>
      <c r="G8500">
        <v>5620883</v>
      </c>
      <c r="H8500">
        <v>14.46</v>
      </c>
    </row>
    <row r="8501" spans="1:8" x14ac:dyDescent="0.3">
      <c r="A8501" t="s">
        <v>205</v>
      </c>
      <c r="B8501" t="s">
        <v>721</v>
      </c>
      <c r="C8501">
        <v>14.25</v>
      </c>
      <c r="D8501">
        <v>14.85</v>
      </c>
      <c r="E8501">
        <v>14.21</v>
      </c>
      <c r="F8501">
        <v>14.77</v>
      </c>
      <c r="G8501">
        <v>5267694</v>
      </c>
      <c r="H8501">
        <v>14.61</v>
      </c>
    </row>
    <row r="8502" spans="1:8" x14ac:dyDescent="0.3">
      <c r="A8502" t="s">
        <v>205</v>
      </c>
      <c r="B8502" t="s">
        <v>96</v>
      </c>
      <c r="C8502">
        <v>14.83</v>
      </c>
      <c r="D8502">
        <v>14.83</v>
      </c>
      <c r="E8502">
        <v>14.34</v>
      </c>
      <c r="F8502">
        <v>14.54</v>
      </c>
      <c r="G8502">
        <v>4131073</v>
      </c>
      <c r="H8502">
        <v>14.57</v>
      </c>
    </row>
    <row r="8503" spans="1:8" x14ac:dyDescent="0.3">
      <c r="A8503" t="s">
        <v>205</v>
      </c>
      <c r="B8503" t="s">
        <v>722</v>
      </c>
      <c r="C8503">
        <v>14.54</v>
      </c>
      <c r="D8503">
        <v>14.64</v>
      </c>
      <c r="E8503">
        <v>14.29</v>
      </c>
      <c r="F8503">
        <v>14.55</v>
      </c>
      <c r="G8503">
        <v>8695568</v>
      </c>
      <c r="H8503">
        <v>14.4933</v>
      </c>
    </row>
    <row r="8504" spans="1:8" x14ac:dyDescent="0.3">
      <c r="A8504" t="s">
        <v>205</v>
      </c>
      <c r="B8504" t="s">
        <v>164</v>
      </c>
      <c r="C8504">
        <v>14.55</v>
      </c>
      <c r="D8504">
        <v>14.71</v>
      </c>
      <c r="E8504">
        <v>14</v>
      </c>
      <c r="F8504">
        <v>14</v>
      </c>
      <c r="G8504">
        <v>8330663</v>
      </c>
      <c r="H8504">
        <v>14.236700000000001</v>
      </c>
    </row>
    <row r="8505" spans="1:8" x14ac:dyDescent="0.3">
      <c r="A8505" t="s">
        <v>205</v>
      </c>
      <c r="B8505" t="s">
        <v>723</v>
      </c>
      <c r="C8505">
        <v>14.75</v>
      </c>
      <c r="D8505">
        <v>15.4</v>
      </c>
      <c r="E8505">
        <v>14.52</v>
      </c>
      <c r="F8505">
        <v>15.3</v>
      </c>
      <c r="G8505">
        <v>16971140</v>
      </c>
      <c r="H8505">
        <v>15.0733</v>
      </c>
    </row>
    <row r="8506" spans="1:8" x14ac:dyDescent="0.3">
      <c r="A8506" t="s">
        <v>205</v>
      </c>
      <c r="B8506" t="s">
        <v>724</v>
      </c>
      <c r="C8506">
        <v>15.28</v>
      </c>
      <c r="D8506">
        <v>15.28</v>
      </c>
      <c r="E8506">
        <v>14.79</v>
      </c>
      <c r="F8506">
        <v>14.91</v>
      </c>
      <c r="G8506">
        <v>9171330</v>
      </c>
      <c r="H8506">
        <v>14.9933</v>
      </c>
    </row>
    <row r="8507" spans="1:8" x14ac:dyDescent="0.3">
      <c r="A8507" t="s">
        <v>205</v>
      </c>
      <c r="B8507" t="s">
        <v>725</v>
      </c>
      <c r="C8507">
        <v>14.91</v>
      </c>
      <c r="D8507">
        <v>15.2</v>
      </c>
      <c r="E8507">
        <v>14.91</v>
      </c>
      <c r="F8507">
        <v>15.06</v>
      </c>
      <c r="G8507">
        <v>5607787</v>
      </c>
      <c r="H8507">
        <v>15.056699999999999</v>
      </c>
    </row>
    <row r="8508" spans="1:8" x14ac:dyDescent="0.3">
      <c r="A8508" t="s">
        <v>205</v>
      </c>
      <c r="B8508" t="s">
        <v>242</v>
      </c>
      <c r="C8508">
        <v>15</v>
      </c>
      <c r="D8508">
        <v>16.059999999999999</v>
      </c>
      <c r="E8508">
        <v>14.65</v>
      </c>
      <c r="F8508">
        <v>16.059999999999999</v>
      </c>
      <c r="G8508">
        <v>12850320</v>
      </c>
      <c r="H8508">
        <v>15.59</v>
      </c>
    </row>
    <row r="8509" spans="1:8" x14ac:dyDescent="0.3">
      <c r="A8509" t="s">
        <v>205</v>
      </c>
      <c r="B8509" t="s">
        <v>726</v>
      </c>
      <c r="C8509">
        <v>16</v>
      </c>
      <c r="D8509">
        <v>16.559999999999999</v>
      </c>
      <c r="E8509">
        <v>15.85</v>
      </c>
      <c r="F8509">
        <v>16.55</v>
      </c>
      <c r="G8509">
        <v>10438680</v>
      </c>
      <c r="H8509">
        <v>16.32</v>
      </c>
    </row>
    <row r="8510" spans="1:8" x14ac:dyDescent="0.3">
      <c r="A8510" t="s">
        <v>205</v>
      </c>
      <c r="B8510" t="s">
        <v>727</v>
      </c>
      <c r="C8510">
        <v>16.850000000000001</v>
      </c>
      <c r="D8510">
        <v>16.850000000000001</v>
      </c>
      <c r="E8510">
        <v>15.96</v>
      </c>
      <c r="F8510">
        <v>16.13</v>
      </c>
      <c r="G8510">
        <v>10654320</v>
      </c>
      <c r="H8510">
        <v>16.313300000000002</v>
      </c>
    </row>
    <row r="8511" spans="1:8" x14ac:dyDescent="0.3">
      <c r="A8511" t="s">
        <v>205</v>
      </c>
      <c r="B8511" t="s">
        <v>728</v>
      </c>
      <c r="C8511">
        <v>16.13</v>
      </c>
      <c r="D8511">
        <v>16.489999999999998</v>
      </c>
      <c r="E8511">
        <v>15.88</v>
      </c>
      <c r="F8511">
        <v>15.9</v>
      </c>
      <c r="G8511">
        <v>9228481</v>
      </c>
      <c r="H8511">
        <v>16.09</v>
      </c>
    </row>
    <row r="8512" spans="1:8" x14ac:dyDescent="0.3">
      <c r="A8512" t="s">
        <v>205</v>
      </c>
      <c r="B8512" t="s">
        <v>729</v>
      </c>
      <c r="C8512">
        <v>15.82</v>
      </c>
      <c r="D8512">
        <v>16.37</v>
      </c>
      <c r="E8512">
        <v>15.82</v>
      </c>
      <c r="F8512">
        <v>16.21</v>
      </c>
      <c r="G8512">
        <v>6777280</v>
      </c>
      <c r="H8512">
        <v>16.133299999999998</v>
      </c>
    </row>
    <row r="8513" spans="1:8" x14ac:dyDescent="0.3">
      <c r="A8513" t="s">
        <v>205</v>
      </c>
      <c r="B8513" t="s">
        <v>730</v>
      </c>
      <c r="C8513">
        <v>16.079999999999998</v>
      </c>
      <c r="D8513">
        <v>16.3</v>
      </c>
      <c r="E8513">
        <v>15.87</v>
      </c>
      <c r="F8513">
        <v>15.98</v>
      </c>
      <c r="G8513">
        <v>4174282</v>
      </c>
      <c r="H8513">
        <v>16.05</v>
      </c>
    </row>
    <row r="8514" spans="1:8" x14ac:dyDescent="0.3">
      <c r="A8514" t="s">
        <v>205</v>
      </c>
      <c r="B8514" t="s">
        <v>731</v>
      </c>
      <c r="C8514">
        <v>16.010000000000002</v>
      </c>
      <c r="D8514">
        <v>16.25</v>
      </c>
      <c r="E8514">
        <v>15.71</v>
      </c>
      <c r="F8514">
        <v>15.76</v>
      </c>
      <c r="G8514">
        <v>4806488</v>
      </c>
      <c r="H8514">
        <v>15.906700000000001</v>
      </c>
    </row>
    <row r="8515" spans="1:8" x14ac:dyDescent="0.3">
      <c r="A8515" t="s">
        <v>205</v>
      </c>
      <c r="B8515" t="s">
        <v>732</v>
      </c>
      <c r="C8515">
        <v>15.82</v>
      </c>
      <c r="D8515">
        <v>15.97</v>
      </c>
      <c r="E8515">
        <v>15.56</v>
      </c>
      <c r="F8515">
        <v>15.8</v>
      </c>
      <c r="G8515">
        <v>4236273</v>
      </c>
      <c r="H8515">
        <v>15.7767</v>
      </c>
    </row>
    <row r="8516" spans="1:8" x14ac:dyDescent="0.3">
      <c r="A8516" t="s">
        <v>205</v>
      </c>
      <c r="B8516" t="s">
        <v>733</v>
      </c>
      <c r="C8516">
        <v>15.8</v>
      </c>
      <c r="D8516">
        <v>15.8</v>
      </c>
      <c r="E8516">
        <v>15.25</v>
      </c>
      <c r="F8516">
        <v>15.27</v>
      </c>
      <c r="G8516">
        <v>4486338</v>
      </c>
      <c r="H8516">
        <v>15.44</v>
      </c>
    </row>
    <row r="8517" spans="1:8" x14ac:dyDescent="0.3">
      <c r="A8517" t="s">
        <v>205</v>
      </c>
      <c r="B8517" t="s">
        <v>734</v>
      </c>
      <c r="C8517">
        <v>15.27</v>
      </c>
      <c r="D8517">
        <v>15.71</v>
      </c>
      <c r="E8517">
        <v>15.18</v>
      </c>
      <c r="F8517">
        <v>15.46</v>
      </c>
      <c r="G8517">
        <v>7581314</v>
      </c>
      <c r="H8517">
        <v>15.45</v>
      </c>
    </row>
    <row r="8518" spans="1:8" x14ac:dyDescent="0.3">
      <c r="A8518" t="s">
        <v>205</v>
      </c>
      <c r="B8518" t="s">
        <v>735</v>
      </c>
      <c r="C8518">
        <v>15.46</v>
      </c>
      <c r="D8518">
        <v>15.5</v>
      </c>
      <c r="E8518">
        <v>15.23</v>
      </c>
      <c r="F8518">
        <v>15.26</v>
      </c>
      <c r="G8518">
        <v>1743691</v>
      </c>
      <c r="H8518">
        <v>15.33</v>
      </c>
    </row>
    <row r="8519" spans="1:8" x14ac:dyDescent="0.3">
      <c r="A8519" t="s">
        <v>586</v>
      </c>
      <c r="B8519" t="s">
        <v>696</v>
      </c>
      <c r="C8519">
        <v>23.5</v>
      </c>
      <c r="D8519">
        <v>23.56</v>
      </c>
      <c r="E8519">
        <v>22.44</v>
      </c>
      <c r="F8519">
        <v>22.8</v>
      </c>
      <c r="G8519">
        <v>5508902</v>
      </c>
      <c r="H8519">
        <v>22.933299999999999</v>
      </c>
    </row>
    <row r="8520" spans="1:8" x14ac:dyDescent="0.3">
      <c r="A8520" t="s">
        <v>586</v>
      </c>
      <c r="B8520" t="s">
        <v>697</v>
      </c>
      <c r="C8520">
        <v>22.68</v>
      </c>
      <c r="D8520">
        <v>23.36</v>
      </c>
      <c r="E8520">
        <v>22.68</v>
      </c>
      <c r="F8520">
        <v>23.02</v>
      </c>
      <c r="G8520">
        <v>2841220</v>
      </c>
      <c r="H8520">
        <v>23.02</v>
      </c>
    </row>
    <row r="8521" spans="1:8" x14ac:dyDescent="0.3">
      <c r="A8521" t="s">
        <v>586</v>
      </c>
      <c r="B8521" t="s">
        <v>698</v>
      </c>
      <c r="C8521">
        <v>23.02</v>
      </c>
      <c r="D8521">
        <v>23.1</v>
      </c>
      <c r="E8521">
        <v>22.12</v>
      </c>
      <c r="F8521">
        <v>22.18</v>
      </c>
      <c r="G8521">
        <v>2903156</v>
      </c>
      <c r="H8521">
        <v>22.466699999999999</v>
      </c>
    </row>
    <row r="8522" spans="1:8" x14ac:dyDescent="0.3">
      <c r="A8522" t="s">
        <v>586</v>
      </c>
      <c r="B8522" t="s">
        <v>699</v>
      </c>
      <c r="C8522">
        <v>22.34</v>
      </c>
      <c r="D8522">
        <v>24.38</v>
      </c>
      <c r="E8522">
        <v>22.08</v>
      </c>
      <c r="F8522">
        <v>24.38</v>
      </c>
      <c r="G8522">
        <v>7093641</v>
      </c>
      <c r="H8522">
        <v>23.613299999999999</v>
      </c>
    </row>
    <row r="8523" spans="1:8" x14ac:dyDescent="0.3">
      <c r="A8523" t="s">
        <v>586</v>
      </c>
      <c r="B8523" t="s">
        <v>700</v>
      </c>
      <c r="C8523">
        <v>25.2</v>
      </c>
      <c r="D8523">
        <v>25.84</v>
      </c>
      <c r="E8523">
        <v>22.9</v>
      </c>
      <c r="F8523">
        <v>24.6</v>
      </c>
      <c r="G8523">
        <v>11092140</v>
      </c>
      <c r="H8523">
        <v>24.4467</v>
      </c>
    </row>
    <row r="8524" spans="1:8" x14ac:dyDescent="0.3">
      <c r="A8524" t="s">
        <v>586</v>
      </c>
      <c r="B8524" t="s">
        <v>77</v>
      </c>
      <c r="C8524">
        <v>24.1</v>
      </c>
      <c r="D8524">
        <v>26.26</v>
      </c>
      <c r="E8524">
        <v>23.66</v>
      </c>
      <c r="F8524">
        <v>24.44</v>
      </c>
      <c r="G8524">
        <v>7245459</v>
      </c>
      <c r="H8524">
        <v>24.7867</v>
      </c>
    </row>
    <row r="8525" spans="1:8" x14ac:dyDescent="0.3">
      <c r="A8525" t="s">
        <v>586</v>
      </c>
      <c r="B8525" t="s">
        <v>701</v>
      </c>
      <c r="C8525">
        <v>24.84</v>
      </c>
      <c r="D8525">
        <v>25.2</v>
      </c>
      <c r="E8525">
        <v>24</v>
      </c>
      <c r="F8525">
        <v>25</v>
      </c>
      <c r="G8525">
        <v>4298338</v>
      </c>
      <c r="H8525">
        <v>24.7333</v>
      </c>
    </row>
    <row r="8526" spans="1:8" x14ac:dyDescent="0.3">
      <c r="A8526" t="s">
        <v>586</v>
      </c>
      <c r="B8526" t="s">
        <v>702</v>
      </c>
      <c r="C8526">
        <v>25</v>
      </c>
      <c r="D8526">
        <v>25.52</v>
      </c>
      <c r="E8526">
        <v>24.6</v>
      </c>
      <c r="F8526">
        <v>25.18</v>
      </c>
      <c r="G8526">
        <v>3752857</v>
      </c>
      <c r="H8526">
        <v>25.1</v>
      </c>
    </row>
    <row r="8527" spans="1:8" x14ac:dyDescent="0.3">
      <c r="A8527" t="s">
        <v>586</v>
      </c>
      <c r="B8527" t="s">
        <v>139</v>
      </c>
      <c r="C8527">
        <v>25.14</v>
      </c>
      <c r="D8527">
        <v>27.5</v>
      </c>
      <c r="E8527">
        <v>25.08</v>
      </c>
      <c r="F8527">
        <v>25.58</v>
      </c>
      <c r="G8527">
        <v>7382656</v>
      </c>
      <c r="H8527">
        <v>26.0533</v>
      </c>
    </row>
    <row r="8528" spans="1:8" x14ac:dyDescent="0.3">
      <c r="A8528" t="s">
        <v>586</v>
      </c>
      <c r="B8528" t="s">
        <v>156</v>
      </c>
      <c r="C8528">
        <v>25.3</v>
      </c>
      <c r="D8528">
        <v>26</v>
      </c>
      <c r="E8528">
        <v>24.42</v>
      </c>
      <c r="F8528">
        <v>25.96</v>
      </c>
      <c r="G8528">
        <v>4111879</v>
      </c>
      <c r="H8528">
        <v>25.46</v>
      </c>
    </row>
    <row r="8529" spans="1:8" x14ac:dyDescent="0.3">
      <c r="A8529" t="s">
        <v>586</v>
      </c>
      <c r="B8529" t="s">
        <v>703</v>
      </c>
      <c r="C8529">
        <v>26</v>
      </c>
      <c r="D8529">
        <v>27.08</v>
      </c>
      <c r="E8529">
        <v>25.94</v>
      </c>
      <c r="F8529">
        <v>27</v>
      </c>
      <c r="G8529">
        <v>3996470</v>
      </c>
      <c r="H8529">
        <v>26.673300000000001</v>
      </c>
    </row>
    <row r="8530" spans="1:8" x14ac:dyDescent="0.3">
      <c r="A8530" t="s">
        <v>586</v>
      </c>
      <c r="B8530" t="s">
        <v>223</v>
      </c>
      <c r="C8530">
        <v>27.02</v>
      </c>
      <c r="D8530">
        <v>27.62</v>
      </c>
      <c r="E8530">
        <v>26.14</v>
      </c>
      <c r="F8530">
        <v>26.4</v>
      </c>
      <c r="G8530">
        <v>3614287</v>
      </c>
      <c r="H8530">
        <v>26.72</v>
      </c>
    </row>
    <row r="8531" spans="1:8" x14ac:dyDescent="0.3">
      <c r="A8531" t="s">
        <v>586</v>
      </c>
      <c r="B8531" t="s">
        <v>228</v>
      </c>
      <c r="C8531">
        <v>26.22</v>
      </c>
      <c r="D8531">
        <v>27.36</v>
      </c>
      <c r="E8531">
        <v>26.12</v>
      </c>
      <c r="F8531">
        <v>26.84</v>
      </c>
      <c r="G8531">
        <v>3306625</v>
      </c>
      <c r="H8531">
        <v>26.773299999999999</v>
      </c>
    </row>
    <row r="8532" spans="1:8" x14ac:dyDescent="0.3">
      <c r="A8532" t="s">
        <v>586</v>
      </c>
      <c r="B8532" t="s">
        <v>704</v>
      </c>
      <c r="C8532">
        <v>26.84</v>
      </c>
      <c r="D8532">
        <v>27.02</v>
      </c>
      <c r="E8532">
        <v>25.86</v>
      </c>
      <c r="F8532">
        <v>26.26</v>
      </c>
      <c r="G8532">
        <v>2825558</v>
      </c>
      <c r="H8532">
        <v>26.38</v>
      </c>
    </row>
    <row r="8533" spans="1:8" x14ac:dyDescent="0.3">
      <c r="A8533" t="s">
        <v>586</v>
      </c>
      <c r="B8533" t="s">
        <v>705</v>
      </c>
      <c r="C8533">
        <v>26.42</v>
      </c>
      <c r="D8533">
        <v>26.46</v>
      </c>
      <c r="E8533">
        <v>25.9</v>
      </c>
      <c r="F8533">
        <v>26.24</v>
      </c>
      <c r="G8533">
        <v>1925546</v>
      </c>
      <c r="H8533">
        <v>26.2</v>
      </c>
    </row>
    <row r="8534" spans="1:8" x14ac:dyDescent="0.3">
      <c r="A8534" t="s">
        <v>586</v>
      </c>
      <c r="B8534" t="s">
        <v>706</v>
      </c>
      <c r="C8534">
        <v>26.26</v>
      </c>
      <c r="D8534">
        <v>26.4</v>
      </c>
      <c r="E8534">
        <v>25.88</v>
      </c>
      <c r="F8534">
        <v>25.98</v>
      </c>
      <c r="G8534">
        <v>2098743</v>
      </c>
      <c r="H8534">
        <v>26.0867</v>
      </c>
    </row>
    <row r="8535" spans="1:8" x14ac:dyDescent="0.3">
      <c r="A8535" t="s">
        <v>586</v>
      </c>
      <c r="B8535" t="s">
        <v>265</v>
      </c>
      <c r="C8535">
        <v>26.06</v>
      </c>
      <c r="D8535">
        <v>26.62</v>
      </c>
      <c r="E8535">
        <v>25.94</v>
      </c>
      <c r="F8535">
        <v>26.22</v>
      </c>
      <c r="G8535">
        <v>2371408</v>
      </c>
      <c r="H8535">
        <v>26.26</v>
      </c>
    </row>
    <row r="8536" spans="1:8" x14ac:dyDescent="0.3">
      <c r="A8536" t="s">
        <v>586</v>
      </c>
      <c r="B8536" t="s">
        <v>707</v>
      </c>
      <c r="C8536">
        <v>26.22</v>
      </c>
      <c r="D8536">
        <v>26.28</v>
      </c>
      <c r="E8536">
        <v>25.5</v>
      </c>
      <c r="F8536">
        <v>25.6</v>
      </c>
      <c r="G8536">
        <v>2572200</v>
      </c>
      <c r="H8536">
        <v>25.793299999999999</v>
      </c>
    </row>
    <row r="8537" spans="1:8" x14ac:dyDescent="0.3">
      <c r="A8537" t="s">
        <v>586</v>
      </c>
      <c r="B8537" t="s">
        <v>271</v>
      </c>
      <c r="C8537">
        <v>25.66</v>
      </c>
      <c r="D8537">
        <v>26.32</v>
      </c>
      <c r="E8537">
        <v>25.62</v>
      </c>
      <c r="F8537">
        <v>25.82</v>
      </c>
      <c r="G8537">
        <v>2513442</v>
      </c>
      <c r="H8537">
        <v>25.92</v>
      </c>
    </row>
    <row r="8538" spans="1:8" x14ac:dyDescent="0.3">
      <c r="A8538" t="s">
        <v>586</v>
      </c>
      <c r="B8538" t="s">
        <v>708</v>
      </c>
      <c r="C8538">
        <v>25.92</v>
      </c>
      <c r="D8538">
        <v>26.36</v>
      </c>
      <c r="E8538">
        <v>25.6</v>
      </c>
      <c r="F8538">
        <v>26.1</v>
      </c>
      <c r="G8538">
        <v>1753515</v>
      </c>
      <c r="H8538">
        <v>26.02</v>
      </c>
    </row>
    <row r="8539" spans="1:8" x14ac:dyDescent="0.3">
      <c r="A8539" t="s">
        <v>586</v>
      </c>
      <c r="B8539" t="s">
        <v>709</v>
      </c>
      <c r="C8539">
        <v>26.12</v>
      </c>
      <c r="D8539">
        <v>26.82</v>
      </c>
      <c r="E8539">
        <v>25.84</v>
      </c>
      <c r="F8539">
        <v>25.92</v>
      </c>
      <c r="G8539">
        <v>1971931</v>
      </c>
      <c r="H8539">
        <v>26.193300000000001</v>
      </c>
    </row>
    <row r="8540" spans="1:8" x14ac:dyDescent="0.3">
      <c r="A8540" t="s">
        <v>586</v>
      </c>
      <c r="B8540" t="s">
        <v>283</v>
      </c>
      <c r="C8540">
        <v>25.98</v>
      </c>
      <c r="D8540">
        <v>26.38</v>
      </c>
      <c r="E8540">
        <v>25.8</v>
      </c>
      <c r="F8540">
        <v>26.3</v>
      </c>
      <c r="G8540">
        <v>1887787</v>
      </c>
      <c r="H8540">
        <v>26.16</v>
      </c>
    </row>
    <row r="8541" spans="1:8" x14ac:dyDescent="0.3">
      <c r="A8541" t="s">
        <v>586</v>
      </c>
      <c r="B8541" t="s">
        <v>290</v>
      </c>
      <c r="C8541">
        <v>26.36</v>
      </c>
      <c r="D8541">
        <v>26.76</v>
      </c>
      <c r="E8541">
        <v>25.82</v>
      </c>
      <c r="F8541">
        <v>26.12</v>
      </c>
      <c r="G8541">
        <v>1937583</v>
      </c>
      <c r="H8541">
        <v>26.2333</v>
      </c>
    </row>
    <row r="8542" spans="1:8" x14ac:dyDescent="0.3">
      <c r="A8542" t="s">
        <v>586</v>
      </c>
      <c r="B8542" t="s">
        <v>710</v>
      </c>
      <c r="C8542">
        <v>26.12</v>
      </c>
      <c r="D8542">
        <v>26.2</v>
      </c>
      <c r="E8542">
        <v>25.56</v>
      </c>
      <c r="F8542">
        <v>25.92</v>
      </c>
      <c r="G8542">
        <v>2810166</v>
      </c>
      <c r="H8542">
        <v>25.8933</v>
      </c>
    </row>
    <row r="8543" spans="1:8" x14ac:dyDescent="0.3">
      <c r="A8543" t="s">
        <v>586</v>
      </c>
      <c r="B8543" t="s">
        <v>512</v>
      </c>
      <c r="C8543">
        <v>25.92</v>
      </c>
      <c r="D8543">
        <v>26.6</v>
      </c>
      <c r="E8543">
        <v>25.46</v>
      </c>
      <c r="F8543">
        <v>26.22</v>
      </c>
      <c r="G8543">
        <v>2748150</v>
      </c>
      <c r="H8543">
        <v>26.093299999999999</v>
      </c>
    </row>
    <row r="8544" spans="1:8" x14ac:dyDescent="0.3">
      <c r="A8544" t="s">
        <v>586</v>
      </c>
      <c r="B8544" t="s">
        <v>91</v>
      </c>
      <c r="C8544">
        <v>24.52</v>
      </c>
      <c r="D8544">
        <v>26.22</v>
      </c>
      <c r="E8544">
        <v>24.52</v>
      </c>
      <c r="F8544">
        <v>26.18</v>
      </c>
      <c r="G8544">
        <v>2599316</v>
      </c>
      <c r="H8544">
        <v>25.64</v>
      </c>
    </row>
    <row r="8545" spans="1:8" x14ac:dyDescent="0.3">
      <c r="A8545" t="s">
        <v>586</v>
      </c>
      <c r="B8545" t="s">
        <v>93</v>
      </c>
      <c r="C8545">
        <v>26.18</v>
      </c>
      <c r="D8545">
        <v>26.74</v>
      </c>
      <c r="E8545">
        <v>25.88</v>
      </c>
      <c r="F8545">
        <v>26.3</v>
      </c>
      <c r="G8545">
        <v>1550553</v>
      </c>
      <c r="H8545">
        <v>26.306699999999999</v>
      </c>
    </row>
    <row r="8546" spans="1:8" x14ac:dyDescent="0.3">
      <c r="A8546" t="s">
        <v>586</v>
      </c>
      <c r="B8546" t="s">
        <v>711</v>
      </c>
      <c r="C8546">
        <v>26.12</v>
      </c>
      <c r="D8546">
        <v>26.34</v>
      </c>
      <c r="E8546">
        <v>25.92</v>
      </c>
      <c r="F8546">
        <v>25.98</v>
      </c>
      <c r="G8546">
        <v>1602466</v>
      </c>
      <c r="H8546">
        <v>26.08</v>
      </c>
    </row>
    <row r="8547" spans="1:8" x14ac:dyDescent="0.3">
      <c r="A8547" t="s">
        <v>586</v>
      </c>
      <c r="B8547" t="s">
        <v>712</v>
      </c>
      <c r="C8547">
        <v>25.96</v>
      </c>
      <c r="D8547">
        <v>26.28</v>
      </c>
      <c r="E8547">
        <v>25.76</v>
      </c>
      <c r="F8547">
        <v>25.98</v>
      </c>
      <c r="G8547">
        <v>2292041</v>
      </c>
      <c r="H8547">
        <v>26.006699999999999</v>
      </c>
    </row>
    <row r="8548" spans="1:8" x14ac:dyDescent="0.3">
      <c r="A8548" t="s">
        <v>586</v>
      </c>
      <c r="B8548" t="s">
        <v>162</v>
      </c>
      <c r="C8548">
        <v>25.98</v>
      </c>
      <c r="D8548">
        <v>26.32</v>
      </c>
      <c r="E8548">
        <v>25.28</v>
      </c>
      <c r="F8548">
        <v>25.76</v>
      </c>
      <c r="G8548">
        <v>3745838</v>
      </c>
      <c r="H8548">
        <v>25.7867</v>
      </c>
    </row>
    <row r="8549" spans="1:8" x14ac:dyDescent="0.3">
      <c r="A8549" t="s">
        <v>586</v>
      </c>
      <c r="B8549" t="s">
        <v>220</v>
      </c>
      <c r="C8549">
        <v>25.74</v>
      </c>
      <c r="D8549">
        <v>26.34</v>
      </c>
      <c r="E8549">
        <v>25.48</v>
      </c>
      <c r="F8549">
        <v>26.3</v>
      </c>
      <c r="G8549">
        <v>3234965</v>
      </c>
      <c r="H8549">
        <v>26.04</v>
      </c>
    </row>
    <row r="8550" spans="1:8" x14ac:dyDescent="0.3">
      <c r="A8550" t="s">
        <v>586</v>
      </c>
      <c r="B8550" t="s">
        <v>713</v>
      </c>
      <c r="C8550">
        <v>26.52</v>
      </c>
      <c r="D8550">
        <v>28.38</v>
      </c>
      <c r="E8550">
        <v>26.32</v>
      </c>
      <c r="F8550">
        <v>28.38</v>
      </c>
      <c r="G8550">
        <v>7841653</v>
      </c>
      <c r="H8550">
        <v>27.693300000000001</v>
      </c>
    </row>
    <row r="8551" spans="1:8" x14ac:dyDescent="0.3">
      <c r="A8551" t="s">
        <v>586</v>
      </c>
      <c r="B8551" t="s">
        <v>714</v>
      </c>
      <c r="C8551">
        <v>28.38</v>
      </c>
      <c r="D8551">
        <v>31</v>
      </c>
      <c r="E8551">
        <v>27.52</v>
      </c>
      <c r="F8551">
        <v>29.18</v>
      </c>
      <c r="G8551">
        <v>5859689</v>
      </c>
      <c r="H8551">
        <v>29.2333</v>
      </c>
    </row>
    <row r="8552" spans="1:8" x14ac:dyDescent="0.3">
      <c r="A8552" t="s">
        <v>586</v>
      </c>
      <c r="B8552" t="s">
        <v>715</v>
      </c>
      <c r="C8552">
        <v>29.22</v>
      </c>
      <c r="D8552">
        <v>29.9</v>
      </c>
      <c r="E8552">
        <v>28.94</v>
      </c>
      <c r="F8552">
        <v>29.66</v>
      </c>
      <c r="G8552">
        <v>2734753</v>
      </c>
      <c r="H8552">
        <v>29.5</v>
      </c>
    </row>
    <row r="8553" spans="1:8" x14ac:dyDescent="0.3">
      <c r="A8553" t="s">
        <v>586</v>
      </c>
      <c r="B8553" t="s">
        <v>235</v>
      </c>
      <c r="C8553">
        <v>29.74</v>
      </c>
      <c r="D8553">
        <v>31.9</v>
      </c>
      <c r="E8553">
        <v>29.58</v>
      </c>
      <c r="F8553">
        <v>30.12</v>
      </c>
      <c r="G8553">
        <v>7985773</v>
      </c>
      <c r="H8553">
        <v>30.533300000000001</v>
      </c>
    </row>
    <row r="8554" spans="1:8" x14ac:dyDescent="0.3">
      <c r="A8554" t="s">
        <v>586</v>
      </c>
      <c r="B8554" t="s">
        <v>259</v>
      </c>
      <c r="C8554">
        <v>30.2</v>
      </c>
      <c r="D8554">
        <v>30.2</v>
      </c>
      <c r="E8554">
        <v>27.52</v>
      </c>
      <c r="F8554">
        <v>27.68</v>
      </c>
      <c r="G8554">
        <v>5031036</v>
      </c>
      <c r="H8554">
        <v>28.466699999999999</v>
      </c>
    </row>
    <row r="8555" spans="1:8" x14ac:dyDescent="0.3">
      <c r="A8555" t="s">
        <v>586</v>
      </c>
      <c r="B8555" t="s">
        <v>716</v>
      </c>
      <c r="C8555">
        <v>27.98</v>
      </c>
      <c r="D8555">
        <v>28.36</v>
      </c>
      <c r="E8555">
        <v>27.1</v>
      </c>
      <c r="F8555">
        <v>28</v>
      </c>
      <c r="G8555">
        <v>2350199</v>
      </c>
      <c r="H8555">
        <v>27.82</v>
      </c>
    </row>
    <row r="8556" spans="1:8" x14ac:dyDescent="0.3">
      <c r="A8556" t="s">
        <v>586</v>
      </c>
      <c r="B8556" t="s">
        <v>269</v>
      </c>
      <c r="C8556">
        <v>28</v>
      </c>
      <c r="D8556">
        <v>28.06</v>
      </c>
      <c r="E8556">
        <v>26.84</v>
      </c>
      <c r="F8556">
        <v>27.06</v>
      </c>
      <c r="G8556">
        <v>1691505</v>
      </c>
      <c r="H8556">
        <v>27.32</v>
      </c>
    </row>
    <row r="8557" spans="1:8" x14ac:dyDescent="0.3">
      <c r="A8557" t="s">
        <v>586</v>
      </c>
      <c r="B8557" t="s">
        <v>282</v>
      </c>
      <c r="C8557">
        <v>27</v>
      </c>
      <c r="D8557">
        <v>27.06</v>
      </c>
      <c r="E8557">
        <v>26.48</v>
      </c>
      <c r="F8557">
        <v>26.48</v>
      </c>
      <c r="G8557">
        <v>612047</v>
      </c>
      <c r="H8557">
        <v>26.673300000000001</v>
      </c>
    </row>
    <row r="8558" spans="1:8" x14ac:dyDescent="0.3">
      <c r="A8558" t="s">
        <v>586</v>
      </c>
      <c r="B8558" t="s">
        <v>717</v>
      </c>
      <c r="C8558">
        <v>26.1</v>
      </c>
      <c r="D8558">
        <v>27.2</v>
      </c>
      <c r="E8558">
        <v>25.7</v>
      </c>
      <c r="F8558">
        <v>26.84</v>
      </c>
      <c r="G8558">
        <v>2565697</v>
      </c>
      <c r="H8558">
        <v>26.58</v>
      </c>
    </row>
    <row r="8559" spans="1:8" x14ac:dyDescent="0.3">
      <c r="A8559" t="s">
        <v>586</v>
      </c>
      <c r="B8559" t="s">
        <v>285</v>
      </c>
      <c r="C8559">
        <v>26.88</v>
      </c>
      <c r="D8559">
        <v>26.96</v>
      </c>
      <c r="E8559">
        <v>25.98</v>
      </c>
      <c r="F8559">
        <v>25.98</v>
      </c>
      <c r="G8559">
        <v>1643138</v>
      </c>
      <c r="H8559">
        <v>26.306699999999999</v>
      </c>
    </row>
    <row r="8560" spans="1:8" x14ac:dyDescent="0.3">
      <c r="A8560" t="s">
        <v>586</v>
      </c>
      <c r="B8560" t="s">
        <v>718</v>
      </c>
      <c r="C8560">
        <v>26.1</v>
      </c>
      <c r="D8560">
        <v>26.48</v>
      </c>
      <c r="E8560">
        <v>25.34</v>
      </c>
      <c r="F8560">
        <v>26.48</v>
      </c>
      <c r="G8560">
        <v>3201932</v>
      </c>
      <c r="H8560">
        <v>26.1</v>
      </c>
    </row>
    <row r="8561" spans="1:8" x14ac:dyDescent="0.3">
      <c r="A8561" t="s">
        <v>586</v>
      </c>
      <c r="B8561" t="s">
        <v>291</v>
      </c>
      <c r="C8561">
        <v>26.48</v>
      </c>
      <c r="D8561">
        <v>26.52</v>
      </c>
      <c r="E8561">
        <v>25.72</v>
      </c>
      <c r="F8561">
        <v>25.98</v>
      </c>
      <c r="G8561">
        <v>2378613</v>
      </c>
      <c r="H8561">
        <v>26.0733</v>
      </c>
    </row>
    <row r="8562" spans="1:8" x14ac:dyDescent="0.3">
      <c r="A8562" t="s">
        <v>586</v>
      </c>
      <c r="B8562" t="s">
        <v>295</v>
      </c>
      <c r="C8562">
        <v>25.98</v>
      </c>
      <c r="D8562">
        <v>26.38</v>
      </c>
      <c r="E8562">
        <v>25.84</v>
      </c>
      <c r="F8562">
        <v>26</v>
      </c>
      <c r="G8562">
        <v>1726279</v>
      </c>
      <c r="H8562">
        <v>26.0733</v>
      </c>
    </row>
    <row r="8563" spans="1:8" x14ac:dyDescent="0.3">
      <c r="A8563" t="s">
        <v>586</v>
      </c>
      <c r="B8563" t="s">
        <v>298</v>
      </c>
      <c r="C8563">
        <v>26</v>
      </c>
      <c r="D8563">
        <v>26.34</v>
      </c>
      <c r="E8563">
        <v>25.92</v>
      </c>
      <c r="F8563">
        <v>26.04</v>
      </c>
      <c r="G8563">
        <v>1684052</v>
      </c>
      <c r="H8563">
        <v>26.1</v>
      </c>
    </row>
    <row r="8564" spans="1:8" x14ac:dyDescent="0.3">
      <c r="A8564" t="s">
        <v>586</v>
      </c>
      <c r="B8564" t="s">
        <v>719</v>
      </c>
      <c r="C8564">
        <v>26.3</v>
      </c>
      <c r="D8564">
        <v>27.04</v>
      </c>
      <c r="E8564">
        <v>26.2</v>
      </c>
      <c r="F8564">
        <v>26.42</v>
      </c>
      <c r="G8564">
        <v>2453553</v>
      </c>
      <c r="H8564">
        <v>26.5533</v>
      </c>
    </row>
    <row r="8565" spans="1:8" x14ac:dyDescent="0.3">
      <c r="A8565" t="s">
        <v>586</v>
      </c>
      <c r="B8565" t="s">
        <v>720</v>
      </c>
      <c r="C8565">
        <v>26.64</v>
      </c>
      <c r="D8565">
        <v>27.42</v>
      </c>
      <c r="E8565">
        <v>26.64</v>
      </c>
      <c r="F8565">
        <v>27.12</v>
      </c>
      <c r="G8565">
        <v>2436466</v>
      </c>
      <c r="H8565">
        <v>27.06</v>
      </c>
    </row>
    <row r="8566" spans="1:8" x14ac:dyDescent="0.3">
      <c r="A8566" t="s">
        <v>586</v>
      </c>
      <c r="B8566" t="s">
        <v>721</v>
      </c>
      <c r="C8566">
        <v>27.1</v>
      </c>
      <c r="D8566">
        <v>28</v>
      </c>
      <c r="E8566">
        <v>26.9</v>
      </c>
      <c r="F8566">
        <v>27.62</v>
      </c>
      <c r="G8566">
        <v>1988484</v>
      </c>
      <c r="H8566">
        <v>27.506699999999999</v>
      </c>
    </row>
    <row r="8567" spans="1:8" x14ac:dyDescent="0.3">
      <c r="A8567" t="s">
        <v>586</v>
      </c>
      <c r="B8567" t="s">
        <v>96</v>
      </c>
      <c r="C8567">
        <v>27.8</v>
      </c>
      <c r="D8567">
        <v>28.06</v>
      </c>
      <c r="E8567">
        <v>27</v>
      </c>
      <c r="F8567">
        <v>27.72</v>
      </c>
      <c r="G8567">
        <v>2693357</v>
      </c>
      <c r="H8567">
        <v>27.593299999999999</v>
      </c>
    </row>
    <row r="8568" spans="1:8" x14ac:dyDescent="0.3">
      <c r="A8568" t="s">
        <v>586</v>
      </c>
      <c r="B8568" t="s">
        <v>722</v>
      </c>
      <c r="C8568">
        <v>28</v>
      </c>
      <c r="D8568">
        <v>29</v>
      </c>
      <c r="E8568">
        <v>27.62</v>
      </c>
      <c r="F8568">
        <v>28</v>
      </c>
      <c r="G8568">
        <v>3224217</v>
      </c>
      <c r="H8568">
        <v>28.206700000000001</v>
      </c>
    </row>
    <row r="8569" spans="1:8" x14ac:dyDescent="0.3">
      <c r="A8569" t="s">
        <v>586</v>
      </c>
      <c r="B8569" t="s">
        <v>164</v>
      </c>
      <c r="C8569">
        <v>28.1</v>
      </c>
      <c r="D8569">
        <v>28.96</v>
      </c>
      <c r="E8569">
        <v>27.78</v>
      </c>
      <c r="F8569">
        <v>28.12</v>
      </c>
      <c r="G8569">
        <v>2880278</v>
      </c>
      <c r="H8569">
        <v>28.2867</v>
      </c>
    </row>
    <row r="8570" spans="1:8" x14ac:dyDescent="0.3">
      <c r="A8570" t="s">
        <v>586</v>
      </c>
      <c r="B8570" t="s">
        <v>723</v>
      </c>
      <c r="C8570">
        <v>28.6</v>
      </c>
      <c r="D8570">
        <v>29.16</v>
      </c>
      <c r="E8570">
        <v>28.14</v>
      </c>
      <c r="F8570">
        <v>29.1</v>
      </c>
      <c r="G8570">
        <v>2924572</v>
      </c>
      <c r="H8570">
        <v>28.8</v>
      </c>
    </row>
    <row r="8571" spans="1:8" x14ac:dyDescent="0.3">
      <c r="A8571" t="s">
        <v>586</v>
      </c>
      <c r="B8571" t="s">
        <v>724</v>
      </c>
      <c r="C8571">
        <v>29.14</v>
      </c>
      <c r="D8571">
        <v>30.8</v>
      </c>
      <c r="E8571">
        <v>28.8</v>
      </c>
      <c r="F8571">
        <v>29.9</v>
      </c>
      <c r="G8571">
        <v>3317883</v>
      </c>
      <c r="H8571">
        <v>29.833300000000001</v>
      </c>
    </row>
    <row r="8572" spans="1:8" x14ac:dyDescent="0.3">
      <c r="A8572" t="s">
        <v>586</v>
      </c>
      <c r="B8572" t="s">
        <v>725</v>
      </c>
      <c r="C8572">
        <v>30</v>
      </c>
      <c r="D8572">
        <v>32.4</v>
      </c>
      <c r="E8572">
        <v>29.86</v>
      </c>
      <c r="F8572">
        <v>31.66</v>
      </c>
      <c r="G8572">
        <v>4785957</v>
      </c>
      <c r="H8572">
        <v>31.306699999999999</v>
      </c>
    </row>
    <row r="8573" spans="1:8" x14ac:dyDescent="0.3">
      <c r="A8573" t="s">
        <v>586</v>
      </c>
      <c r="B8573" t="s">
        <v>242</v>
      </c>
      <c r="C8573">
        <v>31.54</v>
      </c>
      <c r="D8573">
        <v>33.74</v>
      </c>
      <c r="E8573">
        <v>30.8</v>
      </c>
      <c r="F8573">
        <v>33.74</v>
      </c>
      <c r="G8573">
        <v>5113009</v>
      </c>
      <c r="H8573">
        <v>32.76</v>
      </c>
    </row>
    <row r="8574" spans="1:8" x14ac:dyDescent="0.3">
      <c r="A8574" t="s">
        <v>586</v>
      </c>
      <c r="B8574" t="s">
        <v>726</v>
      </c>
      <c r="C8574">
        <v>33.9</v>
      </c>
      <c r="D8574">
        <v>34.979999999999997</v>
      </c>
      <c r="E8574">
        <v>33.64</v>
      </c>
      <c r="F8574">
        <v>34.6</v>
      </c>
      <c r="G8574">
        <v>3971236</v>
      </c>
      <c r="H8574">
        <v>34.406700000000001</v>
      </c>
    </row>
    <row r="8575" spans="1:8" x14ac:dyDescent="0.3">
      <c r="A8575" t="s">
        <v>586</v>
      </c>
      <c r="B8575" t="s">
        <v>727</v>
      </c>
      <c r="C8575">
        <v>34.82</v>
      </c>
      <c r="D8575">
        <v>36.119999999999997</v>
      </c>
      <c r="E8575">
        <v>34.6</v>
      </c>
      <c r="F8575">
        <v>35.799999999999997</v>
      </c>
      <c r="G8575">
        <v>3039383</v>
      </c>
      <c r="H8575">
        <v>35.506700000000002</v>
      </c>
    </row>
    <row r="8576" spans="1:8" x14ac:dyDescent="0.3">
      <c r="A8576" t="s">
        <v>586</v>
      </c>
      <c r="B8576" t="s">
        <v>728</v>
      </c>
      <c r="C8576">
        <v>35.82</v>
      </c>
      <c r="D8576">
        <v>36.659999999999997</v>
      </c>
      <c r="E8576">
        <v>34.06</v>
      </c>
      <c r="F8576">
        <v>36.64</v>
      </c>
      <c r="G8576">
        <v>3453715</v>
      </c>
      <c r="H8576">
        <v>35.786700000000003</v>
      </c>
    </row>
    <row r="8577" spans="1:8" x14ac:dyDescent="0.3">
      <c r="A8577" t="s">
        <v>586</v>
      </c>
      <c r="B8577" t="s">
        <v>729</v>
      </c>
      <c r="C8577">
        <v>36.68</v>
      </c>
      <c r="D8577">
        <v>39.119999999999997</v>
      </c>
      <c r="E8577">
        <v>36.6</v>
      </c>
      <c r="F8577">
        <v>38.979999999999997</v>
      </c>
      <c r="G8577">
        <v>3746817</v>
      </c>
      <c r="H8577">
        <v>38.2333</v>
      </c>
    </row>
    <row r="8578" spans="1:8" x14ac:dyDescent="0.3">
      <c r="A8578" t="s">
        <v>586</v>
      </c>
      <c r="B8578" t="s">
        <v>730</v>
      </c>
      <c r="C8578">
        <v>38.880000000000003</v>
      </c>
      <c r="D8578">
        <v>42.28</v>
      </c>
      <c r="E8578">
        <v>38.5</v>
      </c>
      <c r="F8578">
        <v>41.9</v>
      </c>
      <c r="G8578">
        <v>7326889</v>
      </c>
      <c r="H8578">
        <v>40.893300000000004</v>
      </c>
    </row>
    <row r="8579" spans="1:8" x14ac:dyDescent="0.3">
      <c r="A8579" t="s">
        <v>586</v>
      </c>
      <c r="B8579" t="s">
        <v>731</v>
      </c>
      <c r="C8579">
        <v>41.9</v>
      </c>
      <c r="D8579">
        <v>46.08</v>
      </c>
      <c r="E8579">
        <v>41.72</v>
      </c>
      <c r="F8579">
        <v>46.08</v>
      </c>
      <c r="G8579">
        <v>7278027</v>
      </c>
      <c r="H8579">
        <v>44.6267</v>
      </c>
    </row>
    <row r="8580" spans="1:8" x14ac:dyDescent="0.3">
      <c r="A8580" t="s">
        <v>586</v>
      </c>
      <c r="B8580" t="s">
        <v>732</v>
      </c>
      <c r="C8580">
        <v>47.84</v>
      </c>
      <c r="D8580">
        <v>50.65</v>
      </c>
      <c r="E8580">
        <v>46</v>
      </c>
      <c r="F8580">
        <v>48.7</v>
      </c>
      <c r="G8580">
        <v>23621010</v>
      </c>
      <c r="H8580">
        <v>48.45</v>
      </c>
    </row>
    <row r="8581" spans="1:8" x14ac:dyDescent="0.3">
      <c r="A8581" t="s">
        <v>586</v>
      </c>
      <c r="B8581" t="s">
        <v>733</v>
      </c>
      <c r="C8581">
        <v>48</v>
      </c>
      <c r="D8581">
        <v>52.15</v>
      </c>
      <c r="E8581">
        <v>47.5</v>
      </c>
      <c r="F8581">
        <v>51</v>
      </c>
      <c r="G8581">
        <v>10005380</v>
      </c>
      <c r="H8581">
        <v>50.216700000000003</v>
      </c>
    </row>
    <row r="8582" spans="1:8" x14ac:dyDescent="0.3">
      <c r="A8582" t="s">
        <v>586</v>
      </c>
      <c r="B8582" t="s">
        <v>734</v>
      </c>
      <c r="C8582">
        <v>50.75</v>
      </c>
      <c r="D8582">
        <v>54.9</v>
      </c>
      <c r="E8582">
        <v>46.5</v>
      </c>
      <c r="F8582">
        <v>46.5</v>
      </c>
      <c r="G8582">
        <v>9517417</v>
      </c>
      <c r="H8582">
        <v>49.3</v>
      </c>
    </row>
    <row r="8583" spans="1:8" x14ac:dyDescent="0.3">
      <c r="A8583" t="s">
        <v>586</v>
      </c>
      <c r="B8583" t="s">
        <v>735</v>
      </c>
      <c r="C8583">
        <v>46.38</v>
      </c>
      <c r="D8583">
        <v>47.2</v>
      </c>
      <c r="E8583">
        <v>42.62</v>
      </c>
      <c r="F8583">
        <v>42.94</v>
      </c>
      <c r="G8583">
        <v>6463645</v>
      </c>
      <c r="H8583">
        <v>44.253300000000003</v>
      </c>
    </row>
    <row r="8584" spans="1:8" x14ac:dyDescent="0.3">
      <c r="A8584" t="s">
        <v>87</v>
      </c>
      <c r="B8584" t="s">
        <v>696</v>
      </c>
      <c r="C8584">
        <v>348.5</v>
      </c>
      <c r="D8584">
        <v>352.5</v>
      </c>
      <c r="E8584">
        <v>345.5</v>
      </c>
      <c r="F8584">
        <v>352.5</v>
      </c>
      <c r="G8584">
        <v>177648</v>
      </c>
      <c r="H8584">
        <v>350.16669999999999</v>
      </c>
    </row>
    <row r="8585" spans="1:8" x14ac:dyDescent="0.3">
      <c r="A8585" t="s">
        <v>87</v>
      </c>
      <c r="B8585" t="s">
        <v>697</v>
      </c>
      <c r="C8585">
        <v>355</v>
      </c>
      <c r="D8585">
        <v>356</v>
      </c>
      <c r="E8585">
        <v>350</v>
      </c>
      <c r="F8585">
        <v>352.5</v>
      </c>
      <c r="G8585">
        <v>151368</v>
      </c>
      <c r="H8585">
        <v>352.83330000000001</v>
      </c>
    </row>
    <row r="8586" spans="1:8" x14ac:dyDescent="0.3">
      <c r="A8586" t="s">
        <v>87</v>
      </c>
      <c r="B8586" t="s">
        <v>698</v>
      </c>
      <c r="C8586">
        <v>359.5</v>
      </c>
      <c r="D8586">
        <v>374</v>
      </c>
      <c r="E8586">
        <v>355.75</v>
      </c>
      <c r="F8586">
        <v>370</v>
      </c>
      <c r="G8586">
        <v>415300</v>
      </c>
      <c r="H8586">
        <v>366.58330000000001</v>
      </c>
    </row>
    <row r="8587" spans="1:8" x14ac:dyDescent="0.3">
      <c r="A8587" t="s">
        <v>87</v>
      </c>
      <c r="B8587" t="s">
        <v>699</v>
      </c>
      <c r="C8587">
        <v>371.75</v>
      </c>
      <c r="D8587">
        <v>371.75</v>
      </c>
      <c r="E8587">
        <v>360.75</v>
      </c>
      <c r="F8587">
        <v>365</v>
      </c>
      <c r="G8587">
        <v>221124</v>
      </c>
      <c r="H8587">
        <v>365.83330000000001</v>
      </c>
    </row>
    <row r="8588" spans="1:8" x14ac:dyDescent="0.3">
      <c r="A8588" t="s">
        <v>87</v>
      </c>
      <c r="B8588" t="s">
        <v>700</v>
      </c>
      <c r="C8588">
        <v>365</v>
      </c>
      <c r="D8588">
        <v>366</v>
      </c>
      <c r="E8588">
        <v>353.75</v>
      </c>
      <c r="F8588">
        <v>357.75</v>
      </c>
      <c r="G8588">
        <v>178892</v>
      </c>
      <c r="H8588">
        <v>359.16669999999999</v>
      </c>
    </row>
    <row r="8589" spans="1:8" x14ac:dyDescent="0.3">
      <c r="A8589" t="s">
        <v>87</v>
      </c>
      <c r="B8589" t="s">
        <v>77</v>
      </c>
      <c r="C8589">
        <v>354.25</v>
      </c>
      <c r="D8589">
        <v>354.25</v>
      </c>
      <c r="E8589">
        <v>346.75</v>
      </c>
      <c r="F8589">
        <v>354</v>
      </c>
      <c r="G8589">
        <v>148043</v>
      </c>
      <c r="H8589">
        <v>351.66669999999999</v>
      </c>
    </row>
    <row r="8590" spans="1:8" x14ac:dyDescent="0.3">
      <c r="A8590" t="s">
        <v>87</v>
      </c>
      <c r="B8590" t="s">
        <v>701</v>
      </c>
      <c r="C8590">
        <v>354</v>
      </c>
      <c r="D8590">
        <v>357.75</v>
      </c>
      <c r="E8590">
        <v>352.5</v>
      </c>
      <c r="F8590">
        <v>357.25</v>
      </c>
      <c r="G8590">
        <v>145671</v>
      </c>
      <c r="H8590">
        <v>355.83330000000001</v>
      </c>
    </row>
    <row r="8591" spans="1:8" x14ac:dyDescent="0.3">
      <c r="A8591" t="s">
        <v>87</v>
      </c>
      <c r="B8591" t="s">
        <v>702</v>
      </c>
      <c r="C8591">
        <v>357.75</v>
      </c>
      <c r="D8591">
        <v>361.25</v>
      </c>
      <c r="E8591">
        <v>355.75</v>
      </c>
      <c r="F8591">
        <v>359</v>
      </c>
      <c r="G8591">
        <v>158556</v>
      </c>
      <c r="H8591">
        <v>358.66669999999999</v>
      </c>
    </row>
    <row r="8592" spans="1:8" x14ac:dyDescent="0.3">
      <c r="A8592" t="s">
        <v>87</v>
      </c>
      <c r="B8592" t="s">
        <v>139</v>
      </c>
      <c r="C8592">
        <v>358.5</v>
      </c>
      <c r="D8592">
        <v>358.75</v>
      </c>
      <c r="E8592">
        <v>347.5</v>
      </c>
      <c r="F8592">
        <v>347.5</v>
      </c>
      <c r="G8592">
        <v>142174</v>
      </c>
      <c r="H8592">
        <v>351.25</v>
      </c>
    </row>
    <row r="8593" spans="1:8" x14ac:dyDescent="0.3">
      <c r="A8593" t="s">
        <v>87</v>
      </c>
      <c r="B8593" t="s">
        <v>156</v>
      </c>
      <c r="C8593">
        <v>346.75</v>
      </c>
      <c r="D8593">
        <v>353</v>
      </c>
      <c r="E8593">
        <v>346.5</v>
      </c>
      <c r="F8593">
        <v>353</v>
      </c>
      <c r="G8593">
        <v>100386</v>
      </c>
      <c r="H8593">
        <v>350.83330000000001</v>
      </c>
    </row>
    <row r="8594" spans="1:8" x14ac:dyDescent="0.3">
      <c r="A8594" t="s">
        <v>87</v>
      </c>
      <c r="B8594" t="s">
        <v>703</v>
      </c>
      <c r="C8594">
        <v>355</v>
      </c>
      <c r="D8594">
        <v>367</v>
      </c>
      <c r="E8594">
        <v>354</v>
      </c>
      <c r="F8594">
        <v>367</v>
      </c>
      <c r="G8594">
        <v>191770</v>
      </c>
      <c r="H8594">
        <v>362.66669999999999</v>
      </c>
    </row>
    <row r="8595" spans="1:8" x14ac:dyDescent="0.3">
      <c r="A8595" t="s">
        <v>87</v>
      </c>
      <c r="B8595" t="s">
        <v>223</v>
      </c>
      <c r="C8595">
        <v>367.25</v>
      </c>
      <c r="D8595">
        <v>371.75</v>
      </c>
      <c r="E8595">
        <v>363.75</v>
      </c>
      <c r="F8595">
        <v>370</v>
      </c>
      <c r="G8595">
        <v>240813</v>
      </c>
      <c r="H8595">
        <v>368.5</v>
      </c>
    </row>
    <row r="8596" spans="1:8" x14ac:dyDescent="0.3">
      <c r="A8596" t="s">
        <v>87</v>
      </c>
      <c r="B8596" t="s">
        <v>228</v>
      </c>
      <c r="C8596">
        <v>373.5</v>
      </c>
      <c r="D8596">
        <v>374</v>
      </c>
      <c r="E8596">
        <v>365.75</v>
      </c>
      <c r="F8596">
        <v>365.75</v>
      </c>
      <c r="G8596">
        <v>121251</v>
      </c>
      <c r="H8596">
        <v>368.5</v>
      </c>
    </row>
    <row r="8597" spans="1:8" x14ac:dyDescent="0.3">
      <c r="A8597" t="s">
        <v>87</v>
      </c>
      <c r="B8597" t="s">
        <v>704</v>
      </c>
      <c r="C8597">
        <v>367</v>
      </c>
      <c r="D8597">
        <v>378.5</v>
      </c>
      <c r="E8597">
        <v>364.75</v>
      </c>
      <c r="F8597">
        <v>377.5</v>
      </c>
      <c r="G8597">
        <v>254406</v>
      </c>
      <c r="H8597">
        <v>373.58330000000001</v>
      </c>
    </row>
    <row r="8598" spans="1:8" x14ac:dyDescent="0.3">
      <c r="A8598" t="s">
        <v>87</v>
      </c>
      <c r="B8598" t="s">
        <v>705</v>
      </c>
      <c r="C8598">
        <v>378</v>
      </c>
      <c r="D8598">
        <v>379.75</v>
      </c>
      <c r="E8598">
        <v>375.25</v>
      </c>
      <c r="F8598">
        <v>379.5</v>
      </c>
      <c r="G8598">
        <v>121403</v>
      </c>
      <c r="H8598">
        <v>378.16669999999999</v>
      </c>
    </row>
    <row r="8599" spans="1:8" x14ac:dyDescent="0.3">
      <c r="A8599" t="s">
        <v>87</v>
      </c>
      <c r="B8599" t="s">
        <v>706</v>
      </c>
      <c r="C8599">
        <v>385</v>
      </c>
      <c r="D8599">
        <v>405.75</v>
      </c>
      <c r="E8599">
        <v>382.75</v>
      </c>
      <c r="F8599">
        <v>389</v>
      </c>
      <c r="G8599">
        <v>448942</v>
      </c>
      <c r="H8599">
        <v>392.5</v>
      </c>
    </row>
    <row r="8600" spans="1:8" x14ac:dyDescent="0.3">
      <c r="A8600" t="s">
        <v>87</v>
      </c>
      <c r="B8600" t="s">
        <v>265</v>
      </c>
      <c r="C8600">
        <v>389</v>
      </c>
      <c r="D8600">
        <v>400.25</v>
      </c>
      <c r="E8600">
        <v>385</v>
      </c>
      <c r="F8600">
        <v>386.75</v>
      </c>
      <c r="G8600">
        <v>176291</v>
      </c>
      <c r="H8600">
        <v>390.66669999999999</v>
      </c>
    </row>
    <row r="8601" spans="1:8" x14ac:dyDescent="0.3">
      <c r="A8601" t="s">
        <v>87</v>
      </c>
      <c r="B8601" t="s">
        <v>707</v>
      </c>
      <c r="C8601">
        <v>387.5</v>
      </c>
      <c r="D8601">
        <v>392.25</v>
      </c>
      <c r="E8601">
        <v>379.25</v>
      </c>
      <c r="F8601">
        <v>380.5</v>
      </c>
      <c r="G8601">
        <v>225331</v>
      </c>
      <c r="H8601">
        <v>384</v>
      </c>
    </row>
    <row r="8602" spans="1:8" x14ac:dyDescent="0.3">
      <c r="A8602" t="s">
        <v>87</v>
      </c>
      <c r="B8602" t="s">
        <v>271</v>
      </c>
      <c r="C8602">
        <v>380.5</v>
      </c>
      <c r="D8602">
        <v>382</v>
      </c>
      <c r="E8602">
        <v>355.5</v>
      </c>
      <c r="F8602">
        <v>357</v>
      </c>
      <c r="G8602">
        <v>237920</v>
      </c>
      <c r="H8602">
        <v>364.83330000000001</v>
      </c>
    </row>
    <row r="8603" spans="1:8" x14ac:dyDescent="0.3">
      <c r="A8603" t="s">
        <v>87</v>
      </c>
      <c r="B8603" t="s">
        <v>708</v>
      </c>
      <c r="C8603">
        <v>357</v>
      </c>
      <c r="D8603">
        <v>363</v>
      </c>
      <c r="E8603">
        <v>351.25</v>
      </c>
      <c r="F8603">
        <v>358</v>
      </c>
      <c r="G8603">
        <v>168117</v>
      </c>
      <c r="H8603">
        <v>357.41669999999999</v>
      </c>
    </row>
    <row r="8604" spans="1:8" x14ac:dyDescent="0.3">
      <c r="A8604" t="s">
        <v>87</v>
      </c>
      <c r="B8604" t="s">
        <v>709</v>
      </c>
      <c r="C8604">
        <v>361.5</v>
      </c>
      <c r="D8604">
        <v>363.5</v>
      </c>
      <c r="E8604">
        <v>355</v>
      </c>
      <c r="F8604">
        <v>357.75</v>
      </c>
      <c r="G8604">
        <v>181326</v>
      </c>
      <c r="H8604">
        <v>358.75</v>
      </c>
    </row>
    <row r="8605" spans="1:8" x14ac:dyDescent="0.3">
      <c r="A8605" t="s">
        <v>87</v>
      </c>
      <c r="B8605" t="s">
        <v>283</v>
      </c>
      <c r="C8605">
        <v>357.75</v>
      </c>
      <c r="D8605">
        <v>359.5</v>
      </c>
      <c r="E8605">
        <v>354.25</v>
      </c>
      <c r="F8605">
        <v>355.25</v>
      </c>
      <c r="G8605">
        <v>87338</v>
      </c>
      <c r="H8605">
        <v>356.33330000000001</v>
      </c>
    </row>
    <row r="8606" spans="1:8" x14ac:dyDescent="0.3">
      <c r="A8606" t="s">
        <v>87</v>
      </c>
      <c r="B8606" t="s">
        <v>290</v>
      </c>
      <c r="C8606">
        <v>357</v>
      </c>
      <c r="D8606">
        <v>357</v>
      </c>
      <c r="E8606">
        <v>347.25</v>
      </c>
      <c r="F8606">
        <v>347.75</v>
      </c>
      <c r="G8606">
        <v>100389</v>
      </c>
      <c r="H8606">
        <v>350.66669999999999</v>
      </c>
    </row>
    <row r="8607" spans="1:8" x14ac:dyDescent="0.3">
      <c r="A8607" t="s">
        <v>87</v>
      </c>
      <c r="B8607" t="s">
        <v>710</v>
      </c>
      <c r="C8607">
        <v>347.5</v>
      </c>
      <c r="D8607">
        <v>354</v>
      </c>
      <c r="E8607">
        <v>345.5</v>
      </c>
      <c r="F8607">
        <v>351</v>
      </c>
      <c r="G8607">
        <v>146114</v>
      </c>
      <c r="H8607">
        <v>350.16669999999999</v>
      </c>
    </row>
    <row r="8608" spans="1:8" x14ac:dyDescent="0.3">
      <c r="A8608" t="s">
        <v>87</v>
      </c>
      <c r="B8608" t="s">
        <v>512</v>
      </c>
      <c r="C8608">
        <v>352</v>
      </c>
      <c r="D8608">
        <v>354.5</v>
      </c>
      <c r="E8608">
        <v>346.75</v>
      </c>
      <c r="F8608">
        <v>350</v>
      </c>
      <c r="G8608">
        <v>138298</v>
      </c>
      <c r="H8608">
        <v>350.41669999999999</v>
      </c>
    </row>
    <row r="8609" spans="1:8" x14ac:dyDescent="0.3">
      <c r="A8609" t="s">
        <v>87</v>
      </c>
      <c r="B8609" t="s">
        <v>91</v>
      </c>
      <c r="C8609">
        <v>317.75</v>
      </c>
      <c r="D8609">
        <v>338</v>
      </c>
      <c r="E8609">
        <v>317.75</v>
      </c>
      <c r="F8609">
        <v>335</v>
      </c>
      <c r="G8609">
        <v>186751</v>
      </c>
      <c r="H8609">
        <v>330.25</v>
      </c>
    </row>
    <row r="8610" spans="1:8" x14ac:dyDescent="0.3">
      <c r="A8610" t="s">
        <v>87</v>
      </c>
      <c r="B8610" t="s">
        <v>93</v>
      </c>
      <c r="C8610">
        <v>334</v>
      </c>
      <c r="D8610">
        <v>337</v>
      </c>
      <c r="E8610">
        <v>326</v>
      </c>
      <c r="F8610">
        <v>335.25</v>
      </c>
      <c r="G8610">
        <v>192511</v>
      </c>
      <c r="H8610">
        <v>332.75</v>
      </c>
    </row>
    <row r="8611" spans="1:8" x14ac:dyDescent="0.3">
      <c r="A8611" t="s">
        <v>87</v>
      </c>
      <c r="B8611" t="s">
        <v>711</v>
      </c>
      <c r="C8611">
        <v>333.25</v>
      </c>
      <c r="D8611">
        <v>342</v>
      </c>
      <c r="E8611">
        <v>330.5</v>
      </c>
      <c r="F8611">
        <v>338</v>
      </c>
      <c r="G8611">
        <v>144597</v>
      </c>
      <c r="H8611">
        <v>336.83330000000001</v>
      </c>
    </row>
    <row r="8612" spans="1:8" x14ac:dyDescent="0.3">
      <c r="A8612" t="s">
        <v>87</v>
      </c>
      <c r="B8612" t="s">
        <v>712</v>
      </c>
      <c r="C8612">
        <v>338</v>
      </c>
      <c r="D8612">
        <v>342.75</v>
      </c>
      <c r="E8612">
        <v>337.25</v>
      </c>
      <c r="F8612">
        <v>338.25</v>
      </c>
      <c r="G8612">
        <v>88334</v>
      </c>
      <c r="H8612">
        <v>339.41669999999999</v>
      </c>
    </row>
    <row r="8613" spans="1:8" x14ac:dyDescent="0.3">
      <c r="A8613" t="s">
        <v>87</v>
      </c>
      <c r="B8613" t="s">
        <v>162</v>
      </c>
      <c r="C8613">
        <v>338.25</v>
      </c>
      <c r="D8613">
        <v>338.5</v>
      </c>
      <c r="E8613">
        <v>332.75</v>
      </c>
      <c r="F8613">
        <v>333.75</v>
      </c>
      <c r="G8613">
        <v>78354</v>
      </c>
      <c r="H8613">
        <v>335</v>
      </c>
    </row>
    <row r="8614" spans="1:8" x14ac:dyDescent="0.3">
      <c r="A8614" t="s">
        <v>87</v>
      </c>
      <c r="B8614" t="s">
        <v>220</v>
      </c>
      <c r="C8614">
        <v>326</v>
      </c>
      <c r="D8614">
        <v>335.75</v>
      </c>
      <c r="E8614">
        <v>326</v>
      </c>
      <c r="F8614">
        <v>329.25</v>
      </c>
      <c r="G8614">
        <v>169794</v>
      </c>
      <c r="H8614">
        <v>330.33330000000001</v>
      </c>
    </row>
    <row r="8615" spans="1:8" x14ac:dyDescent="0.3">
      <c r="A8615" t="s">
        <v>87</v>
      </c>
      <c r="B8615" t="s">
        <v>713</v>
      </c>
      <c r="C8615">
        <v>337</v>
      </c>
      <c r="D8615">
        <v>349.75</v>
      </c>
      <c r="E8615">
        <v>333.25</v>
      </c>
      <c r="F8615">
        <v>346.5</v>
      </c>
      <c r="G8615">
        <v>396823</v>
      </c>
      <c r="H8615">
        <v>343.16669999999999</v>
      </c>
    </row>
    <row r="8616" spans="1:8" x14ac:dyDescent="0.3">
      <c r="A8616" t="s">
        <v>87</v>
      </c>
      <c r="B8616" t="s">
        <v>714</v>
      </c>
      <c r="C8616">
        <v>344.5</v>
      </c>
      <c r="D8616">
        <v>345.5</v>
      </c>
      <c r="E8616">
        <v>335.75</v>
      </c>
      <c r="F8616">
        <v>338.5</v>
      </c>
      <c r="G8616">
        <v>133337</v>
      </c>
      <c r="H8616">
        <v>339.91669999999999</v>
      </c>
    </row>
    <row r="8617" spans="1:8" x14ac:dyDescent="0.3">
      <c r="A8617" t="s">
        <v>87</v>
      </c>
      <c r="B8617" t="s">
        <v>715</v>
      </c>
      <c r="C8617">
        <v>347</v>
      </c>
      <c r="D8617">
        <v>357.25</v>
      </c>
      <c r="E8617">
        <v>340</v>
      </c>
      <c r="F8617">
        <v>341.75</v>
      </c>
      <c r="G8617">
        <v>310565</v>
      </c>
      <c r="H8617">
        <v>346.33330000000001</v>
      </c>
    </row>
    <row r="8618" spans="1:8" x14ac:dyDescent="0.3">
      <c r="A8618" t="s">
        <v>87</v>
      </c>
      <c r="B8618" t="s">
        <v>235</v>
      </c>
      <c r="C8618">
        <v>341.5</v>
      </c>
      <c r="D8618">
        <v>341.75</v>
      </c>
      <c r="E8618">
        <v>331.75</v>
      </c>
      <c r="F8618">
        <v>335</v>
      </c>
      <c r="G8618">
        <v>158780</v>
      </c>
      <c r="H8618">
        <v>336.16669999999999</v>
      </c>
    </row>
    <row r="8619" spans="1:8" x14ac:dyDescent="0.3">
      <c r="A8619" t="s">
        <v>87</v>
      </c>
      <c r="B8619" t="s">
        <v>259</v>
      </c>
      <c r="C8619">
        <v>335</v>
      </c>
      <c r="D8619">
        <v>336.75</v>
      </c>
      <c r="E8619">
        <v>332.25</v>
      </c>
      <c r="F8619">
        <v>332.75</v>
      </c>
      <c r="G8619">
        <v>80289</v>
      </c>
      <c r="H8619">
        <v>333.91669999999999</v>
      </c>
    </row>
    <row r="8620" spans="1:8" x14ac:dyDescent="0.3">
      <c r="A8620" t="s">
        <v>87</v>
      </c>
      <c r="B8620" t="s">
        <v>716</v>
      </c>
      <c r="C8620">
        <v>334</v>
      </c>
      <c r="D8620">
        <v>340</v>
      </c>
      <c r="E8620">
        <v>333.5</v>
      </c>
      <c r="F8620">
        <v>338.25</v>
      </c>
      <c r="G8620">
        <v>88904</v>
      </c>
      <c r="H8620">
        <v>337.25</v>
      </c>
    </row>
    <row r="8621" spans="1:8" x14ac:dyDescent="0.3">
      <c r="A8621" t="s">
        <v>87</v>
      </c>
      <c r="B8621" t="s">
        <v>269</v>
      </c>
      <c r="C8621">
        <v>340.25</v>
      </c>
      <c r="D8621">
        <v>349.5</v>
      </c>
      <c r="E8621">
        <v>337.25</v>
      </c>
      <c r="F8621">
        <v>342.5</v>
      </c>
      <c r="G8621">
        <v>215400</v>
      </c>
      <c r="H8621">
        <v>343.08330000000001</v>
      </c>
    </row>
    <row r="8622" spans="1:8" x14ac:dyDescent="0.3">
      <c r="A8622" t="s">
        <v>87</v>
      </c>
      <c r="B8622" t="s">
        <v>282</v>
      </c>
      <c r="C8622">
        <v>341</v>
      </c>
      <c r="D8622">
        <v>342.25</v>
      </c>
      <c r="E8622">
        <v>337.5</v>
      </c>
      <c r="F8622">
        <v>338.25</v>
      </c>
      <c r="G8622">
        <v>42253</v>
      </c>
      <c r="H8622">
        <v>339.33330000000001</v>
      </c>
    </row>
    <row r="8623" spans="1:8" x14ac:dyDescent="0.3">
      <c r="A8623" t="s">
        <v>87</v>
      </c>
      <c r="B8623" t="s">
        <v>717</v>
      </c>
      <c r="C8623">
        <v>335.25</v>
      </c>
      <c r="D8623">
        <v>358</v>
      </c>
      <c r="E8623">
        <v>328.5</v>
      </c>
      <c r="F8623">
        <v>355.75</v>
      </c>
      <c r="G8623">
        <v>331818</v>
      </c>
      <c r="H8623">
        <v>347.41669999999999</v>
      </c>
    </row>
    <row r="8624" spans="1:8" x14ac:dyDescent="0.3">
      <c r="A8624" t="s">
        <v>87</v>
      </c>
      <c r="B8624" t="s">
        <v>285</v>
      </c>
      <c r="C8624">
        <v>355.25</v>
      </c>
      <c r="D8624">
        <v>379.25</v>
      </c>
      <c r="E8624">
        <v>349.75</v>
      </c>
      <c r="F8624">
        <v>367</v>
      </c>
      <c r="G8624">
        <v>521842</v>
      </c>
      <c r="H8624">
        <v>365.33330000000001</v>
      </c>
    </row>
    <row r="8625" spans="1:8" x14ac:dyDescent="0.3">
      <c r="A8625" t="s">
        <v>87</v>
      </c>
      <c r="B8625" t="s">
        <v>718</v>
      </c>
      <c r="C8625">
        <v>368.75</v>
      </c>
      <c r="D8625">
        <v>372</v>
      </c>
      <c r="E8625">
        <v>361.75</v>
      </c>
      <c r="F8625">
        <v>365</v>
      </c>
      <c r="G8625">
        <v>151228</v>
      </c>
      <c r="H8625">
        <v>366.25</v>
      </c>
    </row>
    <row r="8626" spans="1:8" x14ac:dyDescent="0.3">
      <c r="A8626" t="s">
        <v>87</v>
      </c>
      <c r="B8626" t="s">
        <v>291</v>
      </c>
      <c r="C8626">
        <v>363.5</v>
      </c>
      <c r="D8626">
        <v>378.75</v>
      </c>
      <c r="E8626">
        <v>362.5</v>
      </c>
      <c r="F8626">
        <v>368.25</v>
      </c>
      <c r="G8626">
        <v>218206</v>
      </c>
      <c r="H8626">
        <v>369.83330000000001</v>
      </c>
    </row>
    <row r="8627" spans="1:8" x14ac:dyDescent="0.3">
      <c r="A8627" t="s">
        <v>87</v>
      </c>
      <c r="B8627" t="s">
        <v>295</v>
      </c>
      <c r="C8627">
        <v>368.75</v>
      </c>
      <c r="D8627">
        <v>371.5</v>
      </c>
      <c r="E8627">
        <v>355.75</v>
      </c>
      <c r="F8627">
        <v>363.75</v>
      </c>
      <c r="G8627">
        <v>165627</v>
      </c>
      <c r="H8627">
        <v>363.66669999999999</v>
      </c>
    </row>
    <row r="8628" spans="1:8" x14ac:dyDescent="0.3">
      <c r="A8628" t="s">
        <v>87</v>
      </c>
      <c r="B8628" t="s">
        <v>298</v>
      </c>
      <c r="C8628">
        <v>363</v>
      </c>
      <c r="D8628">
        <v>380.75</v>
      </c>
      <c r="E8628">
        <v>358.5</v>
      </c>
      <c r="F8628">
        <v>375.75</v>
      </c>
      <c r="G8628">
        <v>227343</v>
      </c>
      <c r="H8628">
        <v>371.66669999999999</v>
      </c>
    </row>
    <row r="8629" spans="1:8" x14ac:dyDescent="0.3">
      <c r="A8629" t="s">
        <v>87</v>
      </c>
      <c r="B8629" t="s">
        <v>719</v>
      </c>
      <c r="C8629">
        <v>376.25</v>
      </c>
      <c r="D8629">
        <v>385</v>
      </c>
      <c r="E8629">
        <v>372.5</v>
      </c>
      <c r="F8629">
        <v>376.5</v>
      </c>
      <c r="G8629">
        <v>201084</v>
      </c>
      <c r="H8629">
        <v>378</v>
      </c>
    </row>
    <row r="8630" spans="1:8" x14ac:dyDescent="0.3">
      <c r="A8630" t="s">
        <v>87</v>
      </c>
      <c r="B8630" t="s">
        <v>720</v>
      </c>
      <c r="C8630">
        <v>381</v>
      </c>
      <c r="D8630">
        <v>382.5</v>
      </c>
      <c r="E8630">
        <v>375</v>
      </c>
      <c r="F8630">
        <v>378.5</v>
      </c>
      <c r="G8630">
        <v>167197</v>
      </c>
      <c r="H8630">
        <v>378.66669999999999</v>
      </c>
    </row>
    <row r="8631" spans="1:8" x14ac:dyDescent="0.3">
      <c r="A8631" t="s">
        <v>87</v>
      </c>
      <c r="B8631" t="s">
        <v>721</v>
      </c>
      <c r="C8631">
        <v>378</v>
      </c>
      <c r="D8631">
        <v>385</v>
      </c>
      <c r="E8631">
        <v>371.25</v>
      </c>
      <c r="F8631">
        <v>378.75</v>
      </c>
      <c r="G8631">
        <v>213769</v>
      </c>
      <c r="H8631">
        <v>378.33330000000001</v>
      </c>
    </row>
    <row r="8632" spans="1:8" x14ac:dyDescent="0.3">
      <c r="A8632" t="s">
        <v>87</v>
      </c>
      <c r="B8632" t="s">
        <v>96</v>
      </c>
      <c r="C8632">
        <v>378.75</v>
      </c>
      <c r="D8632">
        <v>382.5</v>
      </c>
      <c r="E8632">
        <v>373</v>
      </c>
      <c r="F8632">
        <v>373</v>
      </c>
      <c r="G8632">
        <v>138487</v>
      </c>
      <c r="H8632">
        <v>376.16669999999999</v>
      </c>
    </row>
    <row r="8633" spans="1:8" x14ac:dyDescent="0.3">
      <c r="A8633" t="s">
        <v>87</v>
      </c>
      <c r="B8633" t="s">
        <v>722</v>
      </c>
      <c r="C8633">
        <v>373</v>
      </c>
      <c r="D8633">
        <v>377.5</v>
      </c>
      <c r="E8633">
        <v>372.25</v>
      </c>
      <c r="F8633">
        <v>374.25</v>
      </c>
      <c r="G8633">
        <v>103419</v>
      </c>
      <c r="H8633">
        <v>374.66669999999999</v>
      </c>
    </row>
    <row r="8634" spans="1:8" x14ac:dyDescent="0.3">
      <c r="A8634" t="s">
        <v>87</v>
      </c>
      <c r="B8634" t="s">
        <v>164</v>
      </c>
      <c r="C8634">
        <v>374.25</v>
      </c>
      <c r="D8634">
        <v>377.75</v>
      </c>
      <c r="E8634">
        <v>364.25</v>
      </c>
      <c r="F8634">
        <v>365</v>
      </c>
      <c r="G8634">
        <v>119344</v>
      </c>
      <c r="H8634">
        <v>369</v>
      </c>
    </row>
    <row r="8635" spans="1:8" x14ac:dyDescent="0.3">
      <c r="A8635" t="s">
        <v>87</v>
      </c>
      <c r="B8635" t="s">
        <v>723</v>
      </c>
      <c r="C8635">
        <v>375.5</v>
      </c>
      <c r="D8635">
        <v>379</v>
      </c>
      <c r="E8635">
        <v>373</v>
      </c>
      <c r="F8635">
        <v>376</v>
      </c>
      <c r="G8635">
        <v>160388</v>
      </c>
      <c r="H8635">
        <v>376</v>
      </c>
    </row>
    <row r="8636" spans="1:8" x14ac:dyDescent="0.3">
      <c r="A8636" t="s">
        <v>87</v>
      </c>
      <c r="B8636" t="s">
        <v>724</v>
      </c>
      <c r="C8636">
        <v>376</v>
      </c>
      <c r="D8636">
        <v>380</v>
      </c>
      <c r="E8636">
        <v>372.25</v>
      </c>
      <c r="F8636">
        <v>372.75</v>
      </c>
      <c r="G8636">
        <v>172720</v>
      </c>
      <c r="H8636">
        <v>375</v>
      </c>
    </row>
    <row r="8637" spans="1:8" x14ac:dyDescent="0.3">
      <c r="A8637" t="s">
        <v>87</v>
      </c>
      <c r="B8637" t="s">
        <v>725</v>
      </c>
      <c r="C8637">
        <v>373.5</v>
      </c>
      <c r="D8637">
        <v>388</v>
      </c>
      <c r="E8637">
        <v>373.5</v>
      </c>
      <c r="F8637">
        <v>385</v>
      </c>
      <c r="G8637">
        <v>228838</v>
      </c>
      <c r="H8637">
        <v>382.16669999999999</v>
      </c>
    </row>
    <row r="8638" spans="1:8" x14ac:dyDescent="0.3">
      <c r="A8638" t="s">
        <v>87</v>
      </c>
      <c r="B8638" t="s">
        <v>242</v>
      </c>
      <c r="C8638">
        <v>378.75</v>
      </c>
      <c r="D8638">
        <v>400</v>
      </c>
      <c r="E8638">
        <v>378.25</v>
      </c>
      <c r="F8638">
        <v>392</v>
      </c>
      <c r="G8638">
        <v>262233</v>
      </c>
      <c r="H8638">
        <v>390.08330000000001</v>
      </c>
    </row>
    <row r="8639" spans="1:8" x14ac:dyDescent="0.3">
      <c r="A8639" t="s">
        <v>87</v>
      </c>
      <c r="B8639" t="s">
        <v>726</v>
      </c>
      <c r="C8639">
        <v>394.5</v>
      </c>
      <c r="D8639">
        <v>397</v>
      </c>
      <c r="E8639">
        <v>389.5</v>
      </c>
      <c r="F8639">
        <v>391</v>
      </c>
      <c r="G8639">
        <v>94532</v>
      </c>
      <c r="H8639">
        <v>392.5</v>
      </c>
    </row>
    <row r="8640" spans="1:8" x14ac:dyDescent="0.3">
      <c r="A8640" t="s">
        <v>87</v>
      </c>
      <c r="B8640" t="s">
        <v>727</v>
      </c>
      <c r="C8640">
        <v>391</v>
      </c>
      <c r="D8640">
        <v>392.75</v>
      </c>
      <c r="E8640">
        <v>384</v>
      </c>
      <c r="F8640">
        <v>384.25</v>
      </c>
      <c r="G8640">
        <v>120671</v>
      </c>
      <c r="H8640">
        <v>387</v>
      </c>
    </row>
    <row r="8641" spans="1:8" x14ac:dyDescent="0.3">
      <c r="A8641" t="s">
        <v>87</v>
      </c>
      <c r="B8641" t="s">
        <v>728</v>
      </c>
      <c r="C8641">
        <v>384.25</v>
      </c>
      <c r="D8641">
        <v>386.5</v>
      </c>
      <c r="E8641">
        <v>373.25</v>
      </c>
      <c r="F8641">
        <v>374</v>
      </c>
      <c r="G8641">
        <v>125496</v>
      </c>
      <c r="H8641">
        <v>377.91669999999999</v>
      </c>
    </row>
    <row r="8642" spans="1:8" x14ac:dyDescent="0.3">
      <c r="A8642" t="s">
        <v>87</v>
      </c>
      <c r="B8642" t="s">
        <v>729</v>
      </c>
      <c r="C8642">
        <v>377.25</v>
      </c>
      <c r="D8642">
        <v>383.5</v>
      </c>
      <c r="E8642">
        <v>373.5</v>
      </c>
      <c r="F8642">
        <v>382</v>
      </c>
      <c r="G8642">
        <v>188019</v>
      </c>
      <c r="H8642">
        <v>379.66669999999999</v>
      </c>
    </row>
    <row r="8643" spans="1:8" x14ac:dyDescent="0.3">
      <c r="A8643" t="s">
        <v>87</v>
      </c>
      <c r="B8643" t="s">
        <v>730</v>
      </c>
      <c r="C8643">
        <v>379.75</v>
      </c>
      <c r="D8643">
        <v>382.25</v>
      </c>
      <c r="E8643">
        <v>376.5</v>
      </c>
      <c r="F8643">
        <v>378.5</v>
      </c>
      <c r="G8643">
        <v>103929</v>
      </c>
      <c r="H8643">
        <v>379.08330000000001</v>
      </c>
    </row>
    <row r="8644" spans="1:8" x14ac:dyDescent="0.3">
      <c r="A8644" t="s">
        <v>87</v>
      </c>
      <c r="B8644" t="s">
        <v>731</v>
      </c>
      <c r="C8644">
        <v>380.25</v>
      </c>
      <c r="D8644">
        <v>383.25</v>
      </c>
      <c r="E8644">
        <v>375.5</v>
      </c>
      <c r="F8644">
        <v>377.5</v>
      </c>
      <c r="G8644">
        <v>98120</v>
      </c>
      <c r="H8644">
        <v>378.75</v>
      </c>
    </row>
    <row r="8645" spans="1:8" x14ac:dyDescent="0.3">
      <c r="A8645" t="s">
        <v>87</v>
      </c>
      <c r="B8645" t="s">
        <v>732</v>
      </c>
      <c r="C8645">
        <v>380.25</v>
      </c>
      <c r="D8645">
        <v>383.25</v>
      </c>
      <c r="E8645">
        <v>374</v>
      </c>
      <c r="F8645">
        <v>375</v>
      </c>
      <c r="G8645">
        <v>87288</v>
      </c>
      <c r="H8645">
        <v>377.41669999999999</v>
      </c>
    </row>
    <row r="8646" spans="1:8" x14ac:dyDescent="0.3">
      <c r="A8646" t="s">
        <v>87</v>
      </c>
      <c r="B8646" t="s">
        <v>733</v>
      </c>
      <c r="C8646">
        <v>375</v>
      </c>
      <c r="D8646">
        <v>375.5</v>
      </c>
      <c r="E8646">
        <v>367.5</v>
      </c>
      <c r="F8646">
        <v>370.5</v>
      </c>
      <c r="G8646">
        <v>80227</v>
      </c>
      <c r="H8646">
        <v>371.16669999999999</v>
      </c>
    </row>
    <row r="8647" spans="1:8" x14ac:dyDescent="0.3">
      <c r="A8647" t="s">
        <v>87</v>
      </c>
      <c r="B8647" t="s">
        <v>734</v>
      </c>
      <c r="C8647">
        <v>370.5</v>
      </c>
      <c r="D8647">
        <v>375.5</v>
      </c>
      <c r="E8647">
        <v>370</v>
      </c>
      <c r="F8647">
        <v>372</v>
      </c>
      <c r="G8647">
        <v>69291</v>
      </c>
      <c r="H8647">
        <v>372.5</v>
      </c>
    </row>
    <row r="8648" spans="1:8" x14ac:dyDescent="0.3">
      <c r="A8648" t="s">
        <v>87</v>
      </c>
      <c r="B8648" t="s">
        <v>735</v>
      </c>
      <c r="C8648">
        <v>372</v>
      </c>
      <c r="D8648">
        <v>373.5</v>
      </c>
      <c r="E8648">
        <v>363.75</v>
      </c>
      <c r="F8648">
        <v>364.5</v>
      </c>
      <c r="G8648">
        <v>61194</v>
      </c>
      <c r="H8648">
        <v>367.25</v>
      </c>
    </row>
    <row r="8649" spans="1:8" x14ac:dyDescent="0.3">
      <c r="A8649" t="s">
        <v>297</v>
      </c>
      <c r="B8649" t="s">
        <v>696</v>
      </c>
      <c r="C8649">
        <v>15.51</v>
      </c>
      <c r="D8649">
        <v>15.89</v>
      </c>
      <c r="E8649">
        <v>15.44</v>
      </c>
      <c r="F8649">
        <v>15.82</v>
      </c>
      <c r="G8649">
        <v>1473916</v>
      </c>
      <c r="H8649">
        <v>15.716699999999999</v>
      </c>
    </row>
    <row r="8650" spans="1:8" x14ac:dyDescent="0.3">
      <c r="A8650" t="s">
        <v>297</v>
      </c>
      <c r="B8650" t="s">
        <v>697</v>
      </c>
      <c r="C8650">
        <v>16.059999999999999</v>
      </c>
      <c r="D8650">
        <v>16.34</v>
      </c>
      <c r="E8650">
        <v>15.83</v>
      </c>
      <c r="F8650">
        <v>15.96</v>
      </c>
      <c r="G8650">
        <v>2729098</v>
      </c>
      <c r="H8650">
        <v>16.043299999999999</v>
      </c>
    </row>
    <row r="8651" spans="1:8" x14ac:dyDescent="0.3">
      <c r="A8651" t="s">
        <v>297</v>
      </c>
      <c r="B8651" t="s">
        <v>698</v>
      </c>
      <c r="C8651">
        <v>15.96</v>
      </c>
      <c r="D8651">
        <v>16.05</v>
      </c>
      <c r="E8651">
        <v>15.8</v>
      </c>
      <c r="F8651">
        <v>15.88</v>
      </c>
      <c r="G8651">
        <v>1261950</v>
      </c>
      <c r="H8651">
        <v>15.91</v>
      </c>
    </row>
    <row r="8652" spans="1:8" x14ac:dyDescent="0.3">
      <c r="A8652" t="s">
        <v>297</v>
      </c>
      <c r="B8652" t="s">
        <v>699</v>
      </c>
      <c r="C8652">
        <v>15.89</v>
      </c>
      <c r="D8652">
        <v>16.100000000000001</v>
      </c>
      <c r="E8652">
        <v>15.88</v>
      </c>
      <c r="F8652">
        <v>15.93</v>
      </c>
      <c r="G8652">
        <v>1747828</v>
      </c>
      <c r="H8652">
        <v>15.97</v>
      </c>
    </row>
    <row r="8653" spans="1:8" x14ac:dyDescent="0.3">
      <c r="A8653" t="s">
        <v>297</v>
      </c>
      <c r="B8653" t="s">
        <v>700</v>
      </c>
      <c r="C8653">
        <v>15.91</v>
      </c>
      <c r="D8653">
        <v>15.94</v>
      </c>
      <c r="E8653">
        <v>15.61</v>
      </c>
      <c r="F8653">
        <v>15.65</v>
      </c>
      <c r="G8653">
        <v>1113128</v>
      </c>
      <c r="H8653">
        <v>15.7333</v>
      </c>
    </row>
    <row r="8654" spans="1:8" x14ac:dyDescent="0.3">
      <c r="A8654" t="s">
        <v>297</v>
      </c>
      <c r="B8654" t="s">
        <v>77</v>
      </c>
      <c r="C8654">
        <v>15.57</v>
      </c>
      <c r="D8654">
        <v>16</v>
      </c>
      <c r="E8654">
        <v>15.41</v>
      </c>
      <c r="F8654">
        <v>15.87</v>
      </c>
      <c r="G8654">
        <v>1615976</v>
      </c>
      <c r="H8654">
        <v>15.76</v>
      </c>
    </row>
    <row r="8655" spans="1:8" x14ac:dyDescent="0.3">
      <c r="A8655" t="s">
        <v>297</v>
      </c>
      <c r="B8655" t="s">
        <v>701</v>
      </c>
      <c r="C8655">
        <v>16</v>
      </c>
      <c r="D8655">
        <v>16.079999999999998</v>
      </c>
      <c r="E8655">
        <v>15.86</v>
      </c>
      <c r="F8655">
        <v>15.97</v>
      </c>
      <c r="G8655">
        <v>952496</v>
      </c>
      <c r="H8655">
        <v>15.97</v>
      </c>
    </row>
    <row r="8656" spans="1:8" x14ac:dyDescent="0.3">
      <c r="A8656" t="s">
        <v>297</v>
      </c>
      <c r="B8656" t="s">
        <v>702</v>
      </c>
      <c r="C8656">
        <v>16.05</v>
      </c>
      <c r="D8656">
        <v>16.22</v>
      </c>
      <c r="E8656">
        <v>16.02</v>
      </c>
      <c r="F8656">
        <v>16.12</v>
      </c>
      <c r="G8656">
        <v>1301511</v>
      </c>
      <c r="H8656">
        <v>16.12</v>
      </c>
    </row>
    <row r="8657" spans="1:8" x14ac:dyDescent="0.3">
      <c r="A8657" t="s">
        <v>297</v>
      </c>
      <c r="B8657" t="s">
        <v>139</v>
      </c>
      <c r="C8657">
        <v>16.02</v>
      </c>
      <c r="D8657">
        <v>16.12</v>
      </c>
      <c r="E8657">
        <v>15.8</v>
      </c>
      <c r="F8657">
        <v>15.89</v>
      </c>
      <c r="G8657">
        <v>933156</v>
      </c>
      <c r="H8657">
        <v>15.9367</v>
      </c>
    </row>
    <row r="8658" spans="1:8" x14ac:dyDescent="0.3">
      <c r="A8658" t="s">
        <v>297</v>
      </c>
      <c r="B8658" t="s">
        <v>156</v>
      </c>
      <c r="C8658">
        <v>15.84</v>
      </c>
      <c r="D8658">
        <v>15.91</v>
      </c>
      <c r="E8658">
        <v>15.59</v>
      </c>
      <c r="F8658">
        <v>15.71</v>
      </c>
      <c r="G8658">
        <v>927696</v>
      </c>
      <c r="H8658">
        <v>15.736700000000001</v>
      </c>
    </row>
    <row r="8659" spans="1:8" x14ac:dyDescent="0.3">
      <c r="A8659" t="s">
        <v>297</v>
      </c>
      <c r="B8659" t="s">
        <v>703</v>
      </c>
      <c r="C8659">
        <v>15.73</v>
      </c>
      <c r="D8659">
        <v>16.170000000000002</v>
      </c>
      <c r="E8659">
        <v>15.73</v>
      </c>
      <c r="F8659">
        <v>16.170000000000002</v>
      </c>
      <c r="G8659">
        <v>811340</v>
      </c>
      <c r="H8659">
        <v>16.023299999999999</v>
      </c>
    </row>
    <row r="8660" spans="1:8" x14ac:dyDescent="0.3">
      <c r="A8660" t="s">
        <v>297</v>
      </c>
      <c r="B8660" t="s">
        <v>223</v>
      </c>
      <c r="C8660">
        <v>16.13</v>
      </c>
      <c r="D8660">
        <v>16.25</v>
      </c>
      <c r="E8660">
        <v>15.87</v>
      </c>
      <c r="F8660">
        <v>15.88</v>
      </c>
      <c r="G8660">
        <v>762661</v>
      </c>
      <c r="H8660">
        <v>16</v>
      </c>
    </row>
    <row r="8661" spans="1:8" x14ac:dyDescent="0.3">
      <c r="A8661" t="s">
        <v>297</v>
      </c>
      <c r="B8661" t="s">
        <v>228</v>
      </c>
      <c r="C8661">
        <v>15.8</v>
      </c>
      <c r="D8661">
        <v>15.99</v>
      </c>
      <c r="E8661">
        <v>15.78</v>
      </c>
      <c r="F8661">
        <v>15.92</v>
      </c>
      <c r="G8661">
        <v>499788</v>
      </c>
      <c r="H8661">
        <v>15.896699999999999</v>
      </c>
    </row>
    <row r="8662" spans="1:8" x14ac:dyDescent="0.3">
      <c r="A8662" t="s">
        <v>297</v>
      </c>
      <c r="B8662" t="s">
        <v>704</v>
      </c>
      <c r="C8662">
        <v>15.93</v>
      </c>
      <c r="D8662">
        <v>16.25</v>
      </c>
      <c r="E8662">
        <v>15.92</v>
      </c>
      <c r="F8662">
        <v>16.170000000000002</v>
      </c>
      <c r="G8662">
        <v>1538763</v>
      </c>
      <c r="H8662">
        <v>16.113299999999999</v>
      </c>
    </row>
    <row r="8663" spans="1:8" x14ac:dyDescent="0.3">
      <c r="A8663" t="s">
        <v>297</v>
      </c>
      <c r="B8663" t="s">
        <v>705</v>
      </c>
      <c r="C8663">
        <v>16.149999999999999</v>
      </c>
      <c r="D8663">
        <v>16.190000000000001</v>
      </c>
      <c r="E8663">
        <v>15.36</v>
      </c>
      <c r="F8663">
        <v>16.05</v>
      </c>
      <c r="G8663">
        <v>1322473</v>
      </c>
      <c r="H8663">
        <v>15.8667</v>
      </c>
    </row>
    <row r="8664" spans="1:8" x14ac:dyDescent="0.3">
      <c r="A8664" t="s">
        <v>297</v>
      </c>
      <c r="B8664" t="s">
        <v>706</v>
      </c>
      <c r="C8664">
        <v>16.07</v>
      </c>
      <c r="D8664">
        <v>16.55</v>
      </c>
      <c r="E8664">
        <v>16.07</v>
      </c>
      <c r="F8664">
        <v>16.5</v>
      </c>
      <c r="G8664">
        <v>1786957</v>
      </c>
      <c r="H8664">
        <v>16.3733</v>
      </c>
    </row>
    <row r="8665" spans="1:8" x14ac:dyDescent="0.3">
      <c r="A8665" t="s">
        <v>297</v>
      </c>
      <c r="B8665" t="s">
        <v>265</v>
      </c>
      <c r="C8665">
        <v>16.47</v>
      </c>
      <c r="D8665">
        <v>16.96</v>
      </c>
      <c r="E8665">
        <v>16.34</v>
      </c>
      <c r="F8665">
        <v>16.600000000000001</v>
      </c>
      <c r="G8665">
        <v>2476793</v>
      </c>
      <c r="H8665">
        <v>16.633299999999998</v>
      </c>
    </row>
    <row r="8666" spans="1:8" x14ac:dyDescent="0.3">
      <c r="A8666" t="s">
        <v>297</v>
      </c>
      <c r="B8666" t="s">
        <v>707</v>
      </c>
      <c r="C8666">
        <v>16.600000000000001</v>
      </c>
      <c r="D8666">
        <v>16.78</v>
      </c>
      <c r="E8666">
        <v>16.190000000000001</v>
      </c>
      <c r="F8666">
        <v>16.29</v>
      </c>
      <c r="G8666">
        <v>2423137</v>
      </c>
      <c r="H8666">
        <v>16.420000000000002</v>
      </c>
    </row>
    <row r="8667" spans="1:8" x14ac:dyDescent="0.3">
      <c r="A8667" t="s">
        <v>297</v>
      </c>
      <c r="B8667" t="s">
        <v>271</v>
      </c>
      <c r="C8667">
        <v>16.29</v>
      </c>
      <c r="D8667">
        <v>16.329999999999998</v>
      </c>
      <c r="E8667">
        <v>15.43</v>
      </c>
      <c r="F8667">
        <v>15.49</v>
      </c>
      <c r="G8667">
        <v>1341784</v>
      </c>
      <c r="H8667">
        <v>15.75</v>
      </c>
    </row>
    <row r="8668" spans="1:8" x14ac:dyDescent="0.3">
      <c r="A8668" t="s">
        <v>297</v>
      </c>
      <c r="B8668" t="s">
        <v>708</v>
      </c>
      <c r="C8668">
        <v>15.49</v>
      </c>
      <c r="D8668">
        <v>15.69</v>
      </c>
      <c r="E8668">
        <v>15.4</v>
      </c>
      <c r="F8668">
        <v>15.61</v>
      </c>
      <c r="G8668">
        <v>716461</v>
      </c>
      <c r="H8668">
        <v>15.566700000000001</v>
      </c>
    </row>
    <row r="8669" spans="1:8" x14ac:dyDescent="0.3">
      <c r="A8669" t="s">
        <v>297</v>
      </c>
      <c r="B8669" t="s">
        <v>709</v>
      </c>
      <c r="C8669">
        <v>15.73</v>
      </c>
      <c r="D8669">
        <v>16.09</v>
      </c>
      <c r="E8669">
        <v>15.73</v>
      </c>
      <c r="F8669">
        <v>15.96</v>
      </c>
      <c r="G8669">
        <v>1042289</v>
      </c>
      <c r="H8669">
        <v>15.9267</v>
      </c>
    </row>
    <row r="8670" spans="1:8" x14ac:dyDescent="0.3">
      <c r="A8670" t="s">
        <v>297</v>
      </c>
      <c r="B8670" t="s">
        <v>283</v>
      </c>
      <c r="C8670">
        <v>15.92</v>
      </c>
      <c r="D8670">
        <v>15.95</v>
      </c>
      <c r="E8670">
        <v>15.38</v>
      </c>
      <c r="F8670">
        <v>15.75</v>
      </c>
      <c r="G8670">
        <v>527504</v>
      </c>
      <c r="H8670">
        <v>15.693300000000001</v>
      </c>
    </row>
    <row r="8671" spans="1:8" x14ac:dyDescent="0.3">
      <c r="A8671" t="s">
        <v>297</v>
      </c>
      <c r="B8671" t="s">
        <v>290</v>
      </c>
      <c r="C8671">
        <v>15.72</v>
      </c>
      <c r="D8671">
        <v>15.8</v>
      </c>
      <c r="E8671">
        <v>15.43</v>
      </c>
      <c r="F8671">
        <v>15.57</v>
      </c>
      <c r="G8671">
        <v>519926</v>
      </c>
      <c r="H8671">
        <v>15.6</v>
      </c>
    </row>
    <row r="8672" spans="1:8" x14ac:dyDescent="0.3">
      <c r="A8672" t="s">
        <v>297</v>
      </c>
      <c r="B8672" t="s">
        <v>710</v>
      </c>
      <c r="C8672">
        <v>15.57</v>
      </c>
      <c r="D8672">
        <v>15.86</v>
      </c>
      <c r="E8672">
        <v>15.5</v>
      </c>
      <c r="F8672">
        <v>15.73</v>
      </c>
      <c r="G8672">
        <v>715234</v>
      </c>
      <c r="H8672">
        <v>15.6967</v>
      </c>
    </row>
    <row r="8673" spans="1:8" x14ac:dyDescent="0.3">
      <c r="A8673" t="s">
        <v>297</v>
      </c>
      <c r="B8673" t="s">
        <v>512</v>
      </c>
      <c r="C8673">
        <v>15.59</v>
      </c>
      <c r="D8673">
        <v>15.76</v>
      </c>
      <c r="E8673">
        <v>15.13</v>
      </c>
      <c r="F8673">
        <v>15.27</v>
      </c>
      <c r="G8673">
        <v>1956664</v>
      </c>
      <c r="H8673">
        <v>15.386699999999999</v>
      </c>
    </row>
    <row r="8674" spans="1:8" x14ac:dyDescent="0.3">
      <c r="A8674" t="s">
        <v>297</v>
      </c>
      <c r="B8674" t="s">
        <v>91</v>
      </c>
      <c r="C8674">
        <v>14.55</v>
      </c>
      <c r="D8674">
        <v>14.71</v>
      </c>
      <c r="E8674">
        <v>14.3</v>
      </c>
      <c r="F8674">
        <v>14.44</v>
      </c>
      <c r="G8674">
        <v>860316</v>
      </c>
      <c r="H8674">
        <v>14.4833</v>
      </c>
    </row>
    <row r="8675" spans="1:8" x14ac:dyDescent="0.3">
      <c r="A8675" t="s">
        <v>297</v>
      </c>
      <c r="B8675" t="s">
        <v>93</v>
      </c>
      <c r="C8675">
        <v>14.44</v>
      </c>
      <c r="D8675">
        <v>14.48</v>
      </c>
      <c r="E8675">
        <v>14.11</v>
      </c>
      <c r="F8675">
        <v>14.17</v>
      </c>
      <c r="G8675">
        <v>900934</v>
      </c>
      <c r="H8675">
        <v>14.253299999999999</v>
      </c>
    </row>
    <row r="8676" spans="1:8" x14ac:dyDescent="0.3">
      <c r="A8676" t="s">
        <v>297</v>
      </c>
      <c r="B8676" t="s">
        <v>711</v>
      </c>
      <c r="C8676">
        <v>14.27</v>
      </c>
      <c r="D8676">
        <v>14.27</v>
      </c>
      <c r="E8676">
        <v>13.98</v>
      </c>
      <c r="F8676">
        <v>14.04</v>
      </c>
      <c r="G8676">
        <v>868261</v>
      </c>
      <c r="H8676">
        <v>14.0967</v>
      </c>
    </row>
    <row r="8677" spans="1:8" x14ac:dyDescent="0.3">
      <c r="A8677" t="s">
        <v>297</v>
      </c>
      <c r="B8677" t="s">
        <v>712</v>
      </c>
      <c r="C8677">
        <v>14.06</v>
      </c>
      <c r="D8677">
        <v>14.43</v>
      </c>
      <c r="E8677">
        <v>14.06</v>
      </c>
      <c r="F8677">
        <v>14.32</v>
      </c>
      <c r="G8677">
        <v>895283</v>
      </c>
      <c r="H8677">
        <v>14.27</v>
      </c>
    </row>
    <row r="8678" spans="1:8" x14ac:dyDescent="0.3">
      <c r="A8678" t="s">
        <v>297</v>
      </c>
      <c r="B8678" t="s">
        <v>162</v>
      </c>
      <c r="C8678">
        <v>14.4</v>
      </c>
      <c r="D8678">
        <v>14.42</v>
      </c>
      <c r="E8678">
        <v>13.92</v>
      </c>
      <c r="F8678">
        <v>13.96</v>
      </c>
      <c r="G8678">
        <v>930379</v>
      </c>
      <c r="H8678">
        <v>14.1</v>
      </c>
    </row>
    <row r="8679" spans="1:8" x14ac:dyDescent="0.3">
      <c r="A8679" t="s">
        <v>297</v>
      </c>
      <c r="B8679" t="s">
        <v>220</v>
      </c>
      <c r="C8679">
        <v>13.79</v>
      </c>
      <c r="D8679">
        <v>13.95</v>
      </c>
      <c r="E8679">
        <v>13.51</v>
      </c>
      <c r="F8679">
        <v>13.89</v>
      </c>
      <c r="G8679">
        <v>881545</v>
      </c>
      <c r="H8679">
        <v>13.783300000000001</v>
      </c>
    </row>
    <row r="8680" spans="1:8" x14ac:dyDescent="0.3">
      <c r="A8680" t="s">
        <v>297</v>
      </c>
      <c r="B8680" t="s">
        <v>713</v>
      </c>
      <c r="C8680">
        <v>14.1</v>
      </c>
      <c r="D8680">
        <v>14.31</v>
      </c>
      <c r="E8680">
        <v>14.09</v>
      </c>
      <c r="F8680">
        <v>14.27</v>
      </c>
      <c r="G8680">
        <v>409425</v>
      </c>
      <c r="H8680">
        <v>14.2233</v>
      </c>
    </row>
    <row r="8681" spans="1:8" x14ac:dyDescent="0.3">
      <c r="A8681" t="s">
        <v>297</v>
      </c>
      <c r="B8681" t="s">
        <v>714</v>
      </c>
      <c r="C8681">
        <v>14.34</v>
      </c>
      <c r="D8681">
        <v>14.39</v>
      </c>
      <c r="E8681">
        <v>13.99</v>
      </c>
      <c r="F8681">
        <v>14.1</v>
      </c>
      <c r="G8681">
        <v>700127</v>
      </c>
      <c r="H8681">
        <v>14.16</v>
      </c>
    </row>
    <row r="8682" spans="1:8" x14ac:dyDescent="0.3">
      <c r="A8682" t="s">
        <v>297</v>
      </c>
      <c r="B8682" t="s">
        <v>715</v>
      </c>
      <c r="C8682">
        <v>14.1</v>
      </c>
      <c r="D8682">
        <v>14.45</v>
      </c>
      <c r="E8682">
        <v>14</v>
      </c>
      <c r="F8682">
        <v>14.21</v>
      </c>
      <c r="G8682">
        <v>847202</v>
      </c>
      <c r="H8682">
        <v>14.22</v>
      </c>
    </row>
    <row r="8683" spans="1:8" x14ac:dyDescent="0.3">
      <c r="A8683" t="s">
        <v>297</v>
      </c>
      <c r="B8683" t="s">
        <v>235</v>
      </c>
      <c r="C8683">
        <v>14.21</v>
      </c>
      <c r="D8683">
        <v>14.21</v>
      </c>
      <c r="E8683">
        <v>13.98</v>
      </c>
      <c r="F8683">
        <v>14.11</v>
      </c>
      <c r="G8683">
        <v>603332</v>
      </c>
      <c r="H8683">
        <v>14.1</v>
      </c>
    </row>
    <row r="8684" spans="1:8" x14ac:dyDescent="0.3">
      <c r="A8684" t="s">
        <v>297</v>
      </c>
      <c r="B8684" t="s">
        <v>259</v>
      </c>
      <c r="C8684">
        <v>14.19</v>
      </c>
      <c r="D8684">
        <v>14.28</v>
      </c>
      <c r="E8684">
        <v>14</v>
      </c>
      <c r="F8684">
        <v>14.15</v>
      </c>
      <c r="G8684">
        <v>723103</v>
      </c>
      <c r="H8684">
        <v>14.1433</v>
      </c>
    </row>
    <row r="8685" spans="1:8" x14ac:dyDescent="0.3">
      <c r="A8685" t="s">
        <v>297</v>
      </c>
      <c r="B8685" t="s">
        <v>716</v>
      </c>
      <c r="C8685">
        <v>14.23</v>
      </c>
      <c r="D8685">
        <v>14.3</v>
      </c>
      <c r="E8685">
        <v>14.14</v>
      </c>
      <c r="F8685">
        <v>14.25</v>
      </c>
      <c r="G8685">
        <v>449391</v>
      </c>
      <c r="H8685">
        <v>14.23</v>
      </c>
    </row>
    <row r="8686" spans="1:8" x14ac:dyDescent="0.3">
      <c r="A8686" t="s">
        <v>297</v>
      </c>
      <c r="B8686" t="s">
        <v>269</v>
      </c>
      <c r="C8686">
        <v>14.28</v>
      </c>
      <c r="D8686">
        <v>14.32</v>
      </c>
      <c r="E8686">
        <v>14.07</v>
      </c>
      <c r="F8686">
        <v>14.1</v>
      </c>
      <c r="G8686">
        <v>977364</v>
      </c>
      <c r="H8686">
        <v>14.1633</v>
      </c>
    </row>
    <row r="8687" spans="1:8" x14ac:dyDescent="0.3">
      <c r="A8687" t="s">
        <v>297</v>
      </c>
      <c r="B8687" t="s">
        <v>282</v>
      </c>
      <c r="C8687">
        <v>14.1</v>
      </c>
      <c r="D8687">
        <v>14.13</v>
      </c>
      <c r="E8687">
        <v>14.01</v>
      </c>
      <c r="F8687">
        <v>14.1</v>
      </c>
      <c r="G8687">
        <v>185084</v>
      </c>
      <c r="H8687">
        <v>14.08</v>
      </c>
    </row>
    <row r="8688" spans="1:8" x14ac:dyDescent="0.3">
      <c r="A8688" t="s">
        <v>297</v>
      </c>
      <c r="B8688" t="s">
        <v>717</v>
      </c>
      <c r="C8688">
        <v>13.99</v>
      </c>
      <c r="D8688">
        <v>14.29</v>
      </c>
      <c r="E8688">
        <v>13.67</v>
      </c>
      <c r="F8688">
        <v>14.05</v>
      </c>
      <c r="G8688">
        <v>1145942</v>
      </c>
      <c r="H8688">
        <v>14.003299999999999</v>
      </c>
    </row>
    <row r="8689" spans="1:8" x14ac:dyDescent="0.3">
      <c r="A8689" t="s">
        <v>297</v>
      </c>
      <c r="B8689" t="s">
        <v>285</v>
      </c>
      <c r="C8689">
        <v>14.06</v>
      </c>
      <c r="D8689">
        <v>14.18</v>
      </c>
      <c r="E8689">
        <v>13.73</v>
      </c>
      <c r="F8689">
        <v>13.8</v>
      </c>
      <c r="G8689">
        <v>713497</v>
      </c>
      <c r="H8689">
        <v>13.9033</v>
      </c>
    </row>
    <row r="8690" spans="1:8" x14ac:dyDescent="0.3">
      <c r="A8690" t="s">
        <v>297</v>
      </c>
      <c r="B8690" t="s">
        <v>718</v>
      </c>
      <c r="C8690">
        <v>13.85</v>
      </c>
      <c r="D8690">
        <v>13.99</v>
      </c>
      <c r="E8690">
        <v>13.79</v>
      </c>
      <c r="F8690">
        <v>13.81</v>
      </c>
      <c r="G8690">
        <v>588764</v>
      </c>
      <c r="H8690">
        <v>13.863300000000001</v>
      </c>
    </row>
    <row r="8691" spans="1:8" x14ac:dyDescent="0.3">
      <c r="A8691" t="s">
        <v>297</v>
      </c>
      <c r="B8691" t="s">
        <v>291</v>
      </c>
      <c r="C8691">
        <v>14.83</v>
      </c>
      <c r="D8691">
        <v>15.19</v>
      </c>
      <c r="E8691">
        <v>14.83</v>
      </c>
      <c r="F8691">
        <v>15.19</v>
      </c>
      <c r="G8691">
        <v>1715888</v>
      </c>
      <c r="H8691">
        <v>15.07</v>
      </c>
    </row>
    <row r="8692" spans="1:8" x14ac:dyDescent="0.3">
      <c r="A8692" t="s">
        <v>297</v>
      </c>
      <c r="B8692" t="s">
        <v>295</v>
      </c>
      <c r="C8692">
        <v>15.65</v>
      </c>
      <c r="D8692">
        <v>16.350000000000001</v>
      </c>
      <c r="E8692">
        <v>14.45</v>
      </c>
      <c r="F8692">
        <v>14.68</v>
      </c>
      <c r="G8692">
        <v>23504700</v>
      </c>
      <c r="H8692">
        <v>15.16</v>
      </c>
    </row>
    <row r="8693" spans="1:8" x14ac:dyDescent="0.3">
      <c r="A8693" t="s">
        <v>297</v>
      </c>
      <c r="B8693" t="s">
        <v>298</v>
      </c>
      <c r="C8693">
        <v>14.69</v>
      </c>
      <c r="D8693">
        <v>15.34</v>
      </c>
      <c r="E8693">
        <v>14.52</v>
      </c>
      <c r="F8693">
        <v>15.13</v>
      </c>
      <c r="G8693">
        <v>6072133</v>
      </c>
      <c r="H8693">
        <v>14.996700000000001</v>
      </c>
    </row>
    <row r="8694" spans="1:8" x14ac:dyDescent="0.3">
      <c r="A8694" t="s">
        <v>297</v>
      </c>
      <c r="B8694" t="s">
        <v>719</v>
      </c>
      <c r="C8694">
        <v>15.13</v>
      </c>
      <c r="D8694">
        <v>15.45</v>
      </c>
      <c r="E8694">
        <v>14.54</v>
      </c>
      <c r="F8694">
        <v>14.82</v>
      </c>
      <c r="G8694">
        <v>3886392</v>
      </c>
      <c r="H8694">
        <v>14.9367</v>
      </c>
    </row>
    <row r="8695" spans="1:8" x14ac:dyDescent="0.3">
      <c r="A8695" t="s">
        <v>297</v>
      </c>
      <c r="B8695" t="s">
        <v>720</v>
      </c>
      <c r="C8695">
        <v>14.99</v>
      </c>
      <c r="D8695">
        <v>15.21</v>
      </c>
      <c r="E8695">
        <v>14.79</v>
      </c>
      <c r="F8695">
        <v>15.17</v>
      </c>
      <c r="G8695">
        <v>2279802</v>
      </c>
      <c r="H8695">
        <v>15.056699999999999</v>
      </c>
    </row>
    <row r="8696" spans="1:8" x14ac:dyDescent="0.3">
      <c r="A8696" t="s">
        <v>297</v>
      </c>
      <c r="B8696" t="s">
        <v>721</v>
      </c>
      <c r="C8696">
        <v>15.15</v>
      </c>
      <c r="D8696">
        <v>15.15</v>
      </c>
      <c r="E8696">
        <v>14.8</v>
      </c>
      <c r="F8696">
        <v>14.8</v>
      </c>
      <c r="G8696">
        <v>1914996</v>
      </c>
      <c r="H8696">
        <v>14.916700000000001</v>
      </c>
    </row>
    <row r="8697" spans="1:8" x14ac:dyDescent="0.3">
      <c r="A8697" t="s">
        <v>297</v>
      </c>
      <c r="B8697" t="s">
        <v>96</v>
      </c>
      <c r="C8697">
        <v>14.87</v>
      </c>
      <c r="D8697">
        <v>15.06</v>
      </c>
      <c r="E8697">
        <v>14.35</v>
      </c>
      <c r="F8697">
        <v>14.43</v>
      </c>
      <c r="G8697">
        <v>3674220</v>
      </c>
      <c r="H8697">
        <v>14.613300000000001</v>
      </c>
    </row>
    <row r="8698" spans="1:8" x14ac:dyDescent="0.3">
      <c r="A8698" t="s">
        <v>297</v>
      </c>
      <c r="B8698" t="s">
        <v>722</v>
      </c>
      <c r="C8698">
        <v>14.43</v>
      </c>
      <c r="D8698">
        <v>15.09</v>
      </c>
      <c r="E8698">
        <v>14.31</v>
      </c>
      <c r="F8698">
        <v>14.9</v>
      </c>
      <c r="G8698">
        <v>3540358</v>
      </c>
      <c r="H8698">
        <v>14.7667</v>
      </c>
    </row>
    <row r="8699" spans="1:8" x14ac:dyDescent="0.3">
      <c r="A8699" t="s">
        <v>297</v>
      </c>
      <c r="B8699" t="s">
        <v>164</v>
      </c>
      <c r="C8699">
        <v>15.44</v>
      </c>
      <c r="D8699">
        <v>16.260000000000002</v>
      </c>
      <c r="E8699">
        <v>14.99</v>
      </c>
      <c r="F8699">
        <v>15.7</v>
      </c>
      <c r="G8699">
        <v>17856800</v>
      </c>
      <c r="H8699">
        <v>15.65</v>
      </c>
    </row>
    <row r="8700" spans="1:8" x14ac:dyDescent="0.3">
      <c r="A8700" t="s">
        <v>297</v>
      </c>
      <c r="B8700" t="s">
        <v>723</v>
      </c>
      <c r="C8700">
        <v>15.85</v>
      </c>
      <c r="D8700">
        <v>16.75</v>
      </c>
      <c r="E8700">
        <v>15.58</v>
      </c>
      <c r="F8700">
        <v>15.58</v>
      </c>
      <c r="G8700">
        <v>16214560</v>
      </c>
      <c r="H8700">
        <v>15.97</v>
      </c>
    </row>
    <row r="8701" spans="1:8" x14ac:dyDescent="0.3">
      <c r="A8701" t="s">
        <v>297</v>
      </c>
      <c r="B8701" t="s">
        <v>724</v>
      </c>
      <c r="C8701">
        <v>15.6</v>
      </c>
      <c r="D8701">
        <v>15.86</v>
      </c>
      <c r="E8701">
        <v>15.12</v>
      </c>
      <c r="F8701">
        <v>15.14</v>
      </c>
      <c r="G8701">
        <v>4974954</v>
      </c>
      <c r="H8701">
        <v>15.3733</v>
      </c>
    </row>
    <row r="8702" spans="1:8" x14ac:dyDescent="0.3">
      <c r="A8702" t="s">
        <v>297</v>
      </c>
      <c r="B8702" t="s">
        <v>725</v>
      </c>
      <c r="C8702">
        <v>15.25</v>
      </c>
      <c r="D8702">
        <v>15.51</v>
      </c>
      <c r="E8702">
        <v>15.12</v>
      </c>
      <c r="F8702">
        <v>15.24</v>
      </c>
      <c r="G8702">
        <v>3316855</v>
      </c>
      <c r="H8702">
        <v>15.29</v>
      </c>
    </row>
    <row r="8703" spans="1:8" x14ac:dyDescent="0.3">
      <c r="A8703" t="s">
        <v>297</v>
      </c>
      <c r="B8703" t="s">
        <v>242</v>
      </c>
      <c r="C8703">
        <v>15.15</v>
      </c>
      <c r="D8703">
        <v>15.27</v>
      </c>
      <c r="E8703">
        <v>14.91</v>
      </c>
      <c r="F8703">
        <v>14.96</v>
      </c>
      <c r="G8703">
        <v>1887767</v>
      </c>
      <c r="H8703">
        <v>15.0467</v>
      </c>
    </row>
    <row r="8704" spans="1:8" x14ac:dyDescent="0.3">
      <c r="A8704" t="s">
        <v>297</v>
      </c>
      <c r="B8704" t="s">
        <v>726</v>
      </c>
      <c r="C8704">
        <v>15.04</v>
      </c>
      <c r="D8704">
        <v>15.18</v>
      </c>
      <c r="E8704">
        <v>14.97</v>
      </c>
      <c r="F8704">
        <v>15.06</v>
      </c>
      <c r="G8704">
        <v>1869366</v>
      </c>
      <c r="H8704">
        <v>15.07</v>
      </c>
    </row>
    <row r="8705" spans="1:8" x14ac:dyDescent="0.3">
      <c r="A8705" t="s">
        <v>297</v>
      </c>
      <c r="B8705" t="s">
        <v>727</v>
      </c>
      <c r="C8705">
        <v>15.12</v>
      </c>
      <c r="D8705">
        <v>15.45</v>
      </c>
      <c r="E8705">
        <v>15.08</v>
      </c>
      <c r="F8705">
        <v>15.2</v>
      </c>
      <c r="G8705">
        <v>2253490</v>
      </c>
      <c r="H8705">
        <v>15.2433</v>
      </c>
    </row>
    <row r="8706" spans="1:8" x14ac:dyDescent="0.3">
      <c r="A8706" t="s">
        <v>297</v>
      </c>
      <c r="B8706" t="s">
        <v>728</v>
      </c>
      <c r="C8706">
        <v>15.25</v>
      </c>
      <c r="D8706">
        <v>15.58</v>
      </c>
      <c r="E8706">
        <v>15.16</v>
      </c>
      <c r="F8706">
        <v>15.23</v>
      </c>
      <c r="G8706">
        <v>3340133</v>
      </c>
      <c r="H8706">
        <v>15.3233</v>
      </c>
    </row>
    <row r="8707" spans="1:8" x14ac:dyDescent="0.3">
      <c r="A8707" t="s">
        <v>297</v>
      </c>
      <c r="B8707" t="s">
        <v>729</v>
      </c>
      <c r="C8707">
        <v>15.28</v>
      </c>
      <c r="D8707">
        <v>15.53</v>
      </c>
      <c r="E8707">
        <v>15.24</v>
      </c>
      <c r="F8707">
        <v>15.5</v>
      </c>
      <c r="G8707">
        <v>2948610</v>
      </c>
      <c r="H8707">
        <v>15.423299999999999</v>
      </c>
    </row>
    <row r="8708" spans="1:8" x14ac:dyDescent="0.3">
      <c r="A8708" t="s">
        <v>297</v>
      </c>
      <c r="B8708" t="s">
        <v>730</v>
      </c>
      <c r="C8708">
        <v>15.21</v>
      </c>
      <c r="D8708">
        <v>15.41</v>
      </c>
      <c r="E8708">
        <v>15.21</v>
      </c>
      <c r="F8708">
        <v>15.27</v>
      </c>
      <c r="G8708">
        <v>1975821</v>
      </c>
      <c r="H8708">
        <v>15.2967</v>
      </c>
    </row>
    <row r="8709" spans="1:8" x14ac:dyDescent="0.3">
      <c r="A8709" t="s">
        <v>297</v>
      </c>
      <c r="B8709" t="s">
        <v>731</v>
      </c>
      <c r="C8709">
        <v>15.46</v>
      </c>
      <c r="D8709">
        <v>15.54</v>
      </c>
      <c r="E8709">
        <v>15.16</v>
      </c>
      <c r="F8709">
        <v>15.22</v>
      </c>
      <c r="G8709">
        <v>2569713</v>
      </c>
      <c r="H8709">
        <v>15.306699999999999</v>
      </c>
    </row>
    <row r="8710" spans="1:8" x14ac:dyDescent="0.3">
      <c r="A8710" t="s">
        <v>297</v>
      </c>
      <c r="B8710" t="s">
        <v>732</v>
      </c>
      <c r="C8710">
        <v>15.53</v>
      </c>
      <c r="D8710">
        <v>15.55</v>
      </c>
      <c r="E8710">
        <v>15.15</v>
      </c>
      <c r="F8710">
        <v>15.45</v>
      </c>
      <c r="G8710">
        <v>2645041</v>
      </c>
      <c r="H8710">
        <v>15.3833</v>
      </c>
    </row>
    <row r="8711" spans="1:8" x14ac:dyDescent="0.3">
      <c r="A8711" t="s">
        <v>297</v>
      </c>
      <c r="B8711" t="s">
        <v>733</v>
      </c>
      <c r="C8711">
        <v>15.4</v>
      </c>
      <c r="D8711">
        <v>15.79</v>
      </c>
      <c r="E8711">
        <v>15.22</v>
      </c>
      <c r="F8711">
        <v>15.64</v>
      </c>
      <c r="G8711">
        <v>2701206</v>
      </c>
      <c r="H8711">
        <v>15.55</v>
      </c>
    </row>
    <row r="8712" spans="1:8" x14ac:dyDescent="0.3">
      <c r="A8712" t="s">
        <v>297</v>
      </c>
      <c r="B8712" t="s">
        <v>734</v>
      </c>
      <c r="C8712">
        <v>15.64</v>
      </c>
      <c r="D8712">
        <v>15.77</v>
      </c>
      <c r="E8712">
        <v>15.55</v>
      </c>
      <c r="F8712">
        <v>15.57</v>
      </c>
      <c r="G8712">
        <v>2769830</v>
      </c>
      <c r="H8712">
        <v>15.63</v>
      </c>
    </row>
    <row r="8713" spans="1:8" x14ac:dyDescent="0.3">
      <c r="A8713" t="s">
        <v>297</v>
      </c>
      <c r="B8713" t="s">
        <v>735</v>
      </c>
      <c r="C8713">
        <v>15.6</v>
      </c>
      <c r="D8713">
        <v>15.61</v>
      </c>
      <c r="E8713">
        <v>15.25</v>
      </c>
      <c r="F8713">
        <v>15.3</v>
      </c>
      <c r="G8713">
        <v>962320</v>
      </c>
      <c r="H8713">
        <v>15.386699999999999</v>
      </c>
    </row>
    <row r="8714" spans="1:8" x14ac:dyDescent="0.3">
      <c r="A8714" t="s">
        <v>587</v>
      </c>
      <c r="B8714" t="s">
        <v>696</v>
      </c>
      <c r="C8714">
        <v>381.75</v>
      </c>
      <c r="D8714">
        <v>382.5</v>
      </c>
      <c r="E8714">
        <v>371.75</v>
      </c>
      <c r="F8714">
        <v>375.5</v>
      </c>
      <c r="G8714">
        <v>504674</v>
      </c>
      <c r="H8714">
        <v>376.58330000000001</v>
      </c>
    </row>
    <row r="8715" spans="1:8" x14ac:dyDescent="0.3">
      <c r="A8715" t="s">
        <v>587</v>
      </c>
      <c r="B8715" t="s">
        <v>697</v>
      </c>
      <c r="C8715">
        <v>375.5</v>
      </c>
      <c r="D8715">
        <v>384</v>
      </c>
      <c r="E8715">
        <v>372.25</v>
      </c>
      <c r="F8715">
        <v>381.25</v>
      </c>
      <c r="G8715">
        <v>396338</v>
      </c>
      <c r="H8715">
        <v>379.16669999999999</v>
      </c>
    </row>
    <row r="8716" spans="1:8" x14ac:dyDescent="0.3">
      <c r="A8716" t="s">
        <v>587</v>
      </c>
      <c r="B8716" t="s">
        <v>698</v>
      </c>
      <c r="C8716">
        <v>380.5</v>
      </c>
      <c r="D8716">
        <v>385</v>
      </c>
      <c r="E8716">
        <v>374</v>
      </c>
      <c r="F8716">
        <v>379</v>
      </c>
      <c r="G8716">
        <v>391125</v>
      </c>
      <c r="H8716">
        <v>379.33330000000001</v>
      </c>
    </row>
    <row r="8717" spans="1:8" x14ac:dyDescent="0.3">
      <c r="A8717" t="s">
        <v>587</v>
      </c>
      <c r="B8717" t="s">
        <v>699</v>
      </c>
      <c r="C8717">
        <v>378</v>
      </c>
      <c r="D8717">
        <v>380</v>
      </c>
      <c r="E8717">
        <v>374.5</v>
      </c>
      <c r="F8717">
        <v>376.75</v>
      </c>
      <c r="G8717">
        <v>425577</v>
      </c>
      <c r="H8717">
        <v>377.08330000000001</v>
      </c>
    </row>
    <row r="8718" spans="1:8" x14ac:dyDescent="0.3">
      <c r="A8718" t="s">
        <v>587</v>
      </c>
      <c r="B8718" t="s">
        <v>700</v>
      </c>
      <c r="C8718">
        <v>376.75</v>
      </c>
      <c r="D8718">
        <v>390</v>
      </c>
      <c r="E8718">
        <v>376</v>
      </c>
      <c r="F8718">
        <v>380.25</v>
      </c>
      <c r="G8718">
        <v>575811</v>
      </c>
      <c r="H8718">
        <v>382.08330000000001</v>
      </c>
    </row>
    <row r="8719" spans="1:8" x14ac:dyDescent="0.3">
      <c r="A8719" t="s">
        <v>587</v>
      </c>
      <c r="B8719" t="s">
        <v>77</v>
      </c>
      <c r="C8719">
        <v>377.5</v>
      </c>
      <c r="D8719">
        <v>384</v>
      </c>
      <c r="E8719">
        <v>353</v>
      </c>
      <c r="F8719">
        <v>353</v>
      </c>
      <c r="G8719">
        <v>885924</v>
      </c>
      <c r="H8719">
        <v>363.33330000000001</v>
      </c>
    </row>
    <row r="8720" spans="1:8" x14ac:dyDescent="0.3">
      <c r="A8720" t="s">
        <v>587</v>
      </c>
      <c r="B8720" t="s">
        <v>701</v>
      </c>
      <c r="C8720">
        <v>355</v>
      </c>
      <c r="D8720">
        <v>365</v>
      </c>
      <c r="E8720">
        <v>348.5</v>
      </c>
      <c r="F8720">
        <v>362</v>
      </c>
      <c r="G8720">
        <v>611829</v>
      </c>
      <c r="H8720">
        <v>358.5</v>
      </c>
    </row>
    <row r="8721" spans="1:8" x14ac:dyDescent="0.3">
      <c r="A8721" t="s">
        <v>587</v>
      </c>
      <c r="B8721" t="s">
        <v>702</v>
      </c>
      <c r="C8721">
        <v>362.25</v>
      </c>
      <c r="D8721">
        <v>379.25</v>
      </c>
      <c r="E8721">
        <v>360.75</v>
      </c>
      <c r="F8721">
        <v>366.25</v>
      </c>
      <c r="G8721">
        <v>897255</v>
      </c>
      <c r="H8721">
        <v>368.75</v>
      </c>
    </row>
    <row r="8722" spans="1:8" x14ac:dyDescent="0.3">
      <c r="A8722" t="s">
        <v>587</v>
      </c>
      <c r="B8722" t="s">
        <v>139</v>
      </c>
      <c r="C8722">
        <v>367</v>
      </c>
      <c r="D8722">
        <v>369.5</v>
      </c>
      <c r="E8722">
        <v>355.75</v>
      </c>
      <c r="F8722">
        <v>361</v>
      </c>
      <c r="G8722">
        <v>584624</v>
      </c>
      <c r="H8722">
        <v>362.08330000000001</v>
      </c>
    </row>
    <row r="8723" spans="1:8" x14ac:dyDescent="0.3">
      <c r="A8723" t="s">
        <v>587</v>
      </c>
      <c r="B8723" t="s">
        <v>156</v>
      </c>
      <c r="C8723">
        <v>369</v>
      </c>
      <c r="D8723">
        <v>369</v>
      </c>
      <c r="E8723">
        <v>348.5</v>
      </c>
      <c r="F8723">
        <v>351.5</v>
      </c>
      <c r="G8723">
        <v>426115</v>
      </c>
      <c r="H8723">
        <v>356.33330000000001</v>
      </c>
    </row>
    <row r="8724" spans="1:8" x14ac:dyDescent="0.3">
      <c r="A8724" t="s">
        <v>587</v>
      </c>
      <c r="B8724" t="s">
        <v>703</v>
      </c>
      <c r="C8724">
        <v>353</v>
      </c>
      <c r="D8724">
        <v>364</v>
      </c>
      <c r="E8724">
        <v>348</v>
      </c>
      <c r="F8724">
        <v>362</v>
      </c>
      <c r="G8724">
        <v>531471</v>
      </c>
      <c r="H8724">
        <v>358</v>
      </c>
    </row>
    <row r="8725" spans="1:8" x14ac:dyDescent="0.3">
      <c r="A8725" t="s">
        <v>587</v>
      </c>
      <c r="B8725" t="s">
        <v>223</v>
      </c>
      <c r="C8725">
        <v>362</v>
      </c>
      <c r="D8725">
        <v>372.75</v>
      </c>
      <c r="E8725">
        <v>361.25</v>
      </c>
      <c r="F8725">
        <v>365.5</v>
      </c>
      <c r="G8725">
        <v>401653</v>
      </c>
      <c r="H8725">
        <v>366.5</v>
      </c>
    </row>
    <row r="8726" spans="1:8" x14ac:dyDescent="0.3">
      <c r="A8726" t="s">
        <v>587</v>
      </c>
      <c r="B8726" t="s">
        <v>228</v>
      </c>
      <c r="C8726">
        <v>365.5</v>
      </c>
      <c r="D8726">
        <v>369.5</v>
      </c>
      <c r="E8726">
        <v>359.25</v>
      </c>
      <c r="F8726">
        <v>364</v>
      </c>
      <c r="G8726">
        <v>310574</v>
      </c>
      <c r="H8726">
        <v>364.25</v>
      </c>
    </row>
    <row r="8727" spans="1:8" x14ac:dyDescent="0.3">
      <c r="A8727" t="s">
        <v>587</v>
      </c>
      <c r="B8727" t="s">
        <v>704</v>
      </c>
      <c r="C8727">
        <v>367</v>
      </c>
      <c r="D8727">
        <v>370.5</v>
      </c>
      <c r="E8727">
        <v>363.5</v>
      </c>
      <c r="F8727">
        <v>370.5</v>
      </c>
      <c r="G8727">
        <v>288533</v>
      </c>
      <c r="H8727">
        <v>368.16669999999999</v>
      </c>
    </row>
    <row r="8728" spans="1:8" x14ac:dyDescent="0.3">
      <c r="A8728" t="s">
        <v>587</v>
      </c>
      <c r="B8728" t="s">
        <v>705</v>
      </c>
      <c r="C8728">
        <v>371.5</v>
      </c>
      <c r="D8728">
        <v>378.25</v>
      </c>
      <c r="E8728">
        <v>368.25</v>
      </c>
      <c r="F8728">
        <v>374.75</v>
      </c>
      <c r="G8728">
        <v>280354</v>
      </c>
      <c r="H8728">
        <v>373.75</v>
      </c>
    </row>
    <row r="8729" spans="1:8" x14ac:dyDescent="0.3">
      <c r="A8729" t="s">
        <v>587</v>
      </c>
      <c r="B8729" t="s">
        <v>706</v>
      </c>
      <c r="C8729">
        <v>374.75</v>
      </c>
      <c r="D8729">
        <v>380</v>
      </c>
      <c r="E8729">
        <v>372.5</v>
      </c>
      <c r="F8729">
        <v>377.75</v>
      </c>
      <c r="G8729">
        <v>293322</v>
      </c>
      <c r="H8729">
        <v>376.75</v>
      </c>
    </row>
    <row r="8730" spans="1:8" x14ac:dyDescent="0.3">
      <c r="A8730" t="s">
        <v>587</v>
      </c>
      <c r="B8730" t="s">
        <v>265</v>
      </c>
      <c r="C8730">
        <v>376.75</v>
      </c>
      <c r="D8730">
        <v>385</v>
      </c>
      <c r="E8730">
        <v>372</v>
      </c>
      <c r="F8730">
        <v>383.25</v>
      </c>
      <c r="G8730">
        <v>329981</v>
      </c>
      <c r="H8730">
        <v>380.08330000000001</v>
      </c>
    </row>
    <row r="8731" spans="1:8" x14ac:dyDescent="0.3">
      <c r="A8731" t="s">
        <v>587</v>
      </c>
      <c r="B8731" t="s">
        <v>707</v>
      </c>
      <c r="C8731">
        <v>383.25</v>
      </c>
      <c r="D8731">
        <v>398.75</v>
      </c>
      <c r="E8731">
        <v>380.25</v>
      </c>
      <c r="F8731">
        <v>392.5</v>
      </c>
      <c r="G8731">
        <v>629687</v>
      </c>
      <c r="H8731">
        <v>390.5</v>
      </c>
    </row>
    <row r="8732" spans="1:8" x14ac:dyDescent="0.3">
      <c r="A8732" t="s">
        <v>587</v>
      </c>
      <c r="B8732" t="s">
        <v>271</v>
      </c>
      <c r="C8732">
        <v>392</v>
      </c>
      <c r="D8732">
        <v>402</v>
      </c>
      <c r="E8732">
        <v>383</v>
      </c>
      <c r="F8732">
        <v>384</v>
      </c>
      <c r="G8732">
        <v>564970</v>
      </c>
      <c r="H8732">
        <v>389.66669999999999</v>
      </c>
    </row>
    <row r="8733" spans="1:8" x14ac:dyDescent="0.3">
      <c r="A8733" t="s">
        <v>587</v>
      </c>
      <c r="B8733" t="s">
        <v>708</v>
      </c>
      <c r="C8733">
        <v>382.5</v>
      </c>
      <c r="D8733">
        <v>388</v>
      </c>
      <c r="E8733">
        <v>377</v>
      </c>
      <c r="F8733">
        <v>382.75</v>
      </c>
      <c r="G8733">
        <v>320012</v>
      </c>
      <c r="H8733">
        <v>382.58330000000001</v>
      </c>
    </row>
    <row r="8734" spans="1:8" x14ac:dyDescent="0.3">
      <c r="A8734" t="s">
        <v>587</v>
      </c>
      <c r="B8734" t="s">
        <v>709</v>
      </c>
      <c r="C8734">
        <v>383</v>
      </c>
      <c r="D8734">
        <v>402</v>
      </c>
      <c r="E8734">
        <v>383</v>
      </c>
      <c r="F8734">
        <v>397</v>
      </c>
      <c r="G8734">
        <v>461386</v>
      </c>
      <c r="H8734">
        <v>394</v>
      </c>
    </row>
    <row r="8735" spans="1:8" x14ac:dyDescent="0.3">
      <c r="A8735" t="s">
        <v>587</v>
      </c>
      <c r="B8735" t="s">
        <v>283</v>
      </c>
      <c r="C8735">
        <v>397</v>
      </c>
      <c r="D8735">
        <v>397.25</v>
      </c>
      <c r="E8735">
        <v>384.25</v>
      </c>
      <c r="F8735">
        <v>386</v>
      </c>
      <c r="G8735">
        <v>221655</v>
      </c>
      <c r="H8735">
        <v>389.16669999999999</v>
      </c>
    </row>
    <row r="8736" spans="1:8" x14ac:dyDescent="0.3">
      <c r="A8736" t="s">
        <v>587</v>
      </c>
      <c r="B8736" t="s">
        <v>290</v>
      </c>
      <c r="C8736">
        <v>386</v>
      </c>
      <c r="D8736">
        <v>389.5</v>
      </c>
      <c r="E8736">
        <v>370.5</v>
      </c>
      <c r="F8736">
        <v>370.5</v>
      </c>
      <c r="G8736">
        <v>317394</v>
      </c>
      <c r="H8736">
        <v>376.83330000000001</v>
      </c>
    </row>
    <row r="8737" spans="1:8" x14ac:dyDescent="0.3">
      <c r="A8737" t="s">
        <v>587</v>
      </c>
      <c r="B8737" t="s">
        <v>710</v>
      </c>
      <c r="C8737">
        <v>373.5</v>
      </c>
      <c r="D8737">
        <v>375</v>
      </c>
      <c r="E8737">
        <v>364.5</v>
      </c>
      <c r="F8737">
        <v>366</v>
      </c>
      <c r="G8737">
        <v>333487</v>
      </c>
      <c r="H8737">
        <v>368.5</v>
      </c>
    </row>
    <row r="8738" spans="1:8" x14ac:dyDescent="0.3">
      <c r="A8738" t="s">
        <v>587</v>
      </c>
      <c r="B8738" t="s">
        <v>512</v>
      </c>
      <c r="C8738">
        <v>367</v>
      </c>
      <c r="D8738">
        <v>370.5</v>
      </c>
      <c r="E8738">
        <v>358</v>
      </c>
      <c r="F8738">
        <v>362.25</v>
      </c>
      <c r="G8738">
        <v>445175</v>
      </c>
      <c r="H8738">
        <v>363.58330000000001</v>
      </c>
    </row>
    <row r="8739" spans="1:8" x14ac:dyDescent="0.3">
      <c r="A8739" t="s">
        <v>587</v>
      </c>
      <c r="B8739" t="s">
        <v>91</v>
      </c>
      <c r="C8739">
        <v>345</v>
      </c>
      <c r="D8739">
        <v>353</v>
      </c>
      <c r="E8739">
        <v>330</v>
      </c>
      <c r="F8739">
        <v>349.25</v>
      </c>
      <c r="G8739">
        <v>827250</v>
      </c>
      <c r="H8739">
        <v>344.08330000000001</v>
      </c>
    </row>
    <row r="8740" spans="1:8" x14ac:dyDescent="0.3">
      <c r="A8740" t="s">
        <v>587</v>
      </c>
      <c r="B8740" t="s">
        <v>93</v>
      </c>
      <c r="C8740">
        <v>348.75</v>
      </c>
      <c r="D8740">
        <v>384</v>
      </c>
      <c r="E8740">
        <v>343</v>
      </c>
      <c r="F8740">
        <v>353.5</v>
      </c>
      <c r="G8740">
        <v>616709</v>
      </c>
      <c r="H8740">
        <v>360.16669999999999</v>
      </c>
    </row>
    <row r="8741" spans="1:8" x14ac:dyDescent="0.3">
      <c r="A8741" t="s">
        <v>587</v>
      </c>
      <c r="B8741" t="s">
        <v>711</v>
      </c>
      <c r="C8741">
        <v>353.75</v>
      </c>
      <c r="D8741">
        <v>361</v>
      </c>
      <c r="E8741">
        <v>350</v>
      </c>
      <c r="F8741">
        <v>350.75</v>
      </c>
      <c r="G8741">
        <v>275010</v>
      </c>
      <c r="H8741">
        <v>353.91669999999999</v>
      </c>
    </row>
    <row r="8742" spans="1:8" x14ac:dyDescent="0.3">
      <c r="A8742" t="s">
        <v>587</v>
      </c>
      <c r="B8742" t="s">
        <v>712</v>
      </c>
      <c r="C8742">
        <v>351.5</v>
      </c>
      <c r="D8742">
        <v>360.75</v>
      </c>
      <c r="E8742">
        <v>351.5</v>
      </c>
      <c r="F8742">
        <v>360.75</v>
      </c>
      <c r="G8742">
        <v>283836</v>
      </c>
      <c r="H8742">
        <v>357.66669999999999</v>
      </c>
    </row>
    <row r="8743" spans="1:8" x14ac:dyDescent="0.3">
      <c r="A8743" t="s">
        <v>587</v>
      </c>
      <c r="B8743" t="s">
        <v>162</v>
      </c>
      <c r="C8743">
        <v>361</v>
      </c>
      <c r="D8743">
        <v>373.5</v>
      </c>
      <c r="E8743">
        <v>358.5</v>
      </c>
      <c r="F8743">
        <v>370.75</v>
      </c>
      <c r="G8743">
        <v>521767</v>
      </c>
      <c r="H8743">
        <v>367.58330000000001</v>
      </c>
    </row>
    <row r="8744" spans="1:8" x14ac:dyDescent="0.3">
      <c r="A8744" t="s">
        <v>587</v>
      </c>
      <c r="B8744" t="s">
        <v>220</v>
      </c>
      <c r="C8744">
        <v>365</v>
      </c>
      <c r="D8744">
        <v>369</v>
      </c>
      <c r="E8744">
        <v>337.25</v>
      </c>
      <c r="F8744">
        <v>341</v>
      </c>
      <c r="G8744">
        <v>1084395</v>
      </c>
      <c r="H8744">
        <v>349.08330000000001</v>
      </c>
    </row>
    <row r="8745" spans="1:8" x14ac:dyDescent="0.3">
      <c r="A8745" t="s">
        <v>587</v>
      </c>
      <c r="B8745" t="s">
        <v>713</v>
      </c>
      <c r="C8745">
        <v>350</v>
      </c>
      <c r="D8745">
        <v>353.75</v>
      </c>
      <c r="E8745">
        <v>327</v>
      </c>
      <c r="F8745">
        <v>341</v>
      </c>
      <c r="G8745">
        <v>1828240</v>
      </c>
      <c r="H8745">
        <v>340.58330000000001</v>
      </c>
    </row>
    <row r="8746" spans="1:8" x14ac:dyDescent="0.3">
      <c r="A8746" t="s">
        <v>587</v>
      </c>
      <c r="B8746" t="s">
        <v>714</v>
      </c>
      <c r="C8746">
        <v>333.25</v>
      </c>
      <c r="D8746">
        <v>333.5</v>
      </c>
      <c r="E8746">
        <v>322.25</v>
      </c>
      <c r="F8746">
        <v>322.75</v>
      </c>
      <c r="G8746">
        <v>814785</v>
      </c>
      <c r="H8746">
        <v>326.16669999999999</v>
      </c>
    </row>
    <row r="8747" spans="1:8" x14ac:dyDescent="0.3">
      <c r="A8747" t="s">
        <v>587</v>
      </c>
      <c r="B8747" t="s">
        <v>715</v>
      </c>
      <c r="C8747">
        <v>323</v>
      </c>
      <c r="D8747">
        <v>340</v>
      </c>
      <c r="E8747">
        <v>322.5</v>
      </c>
      <c r="F8747">
        <v>329.75</v>
      </c>
      <c r="G8747">
        <v>900504</v>
      </c>
      <c r="H8747">
        <v>330.75</v>
      </c>
    </row>
    <row r="8748" spans="1:8" x14ac:dyDescent="0.3">
      <c r="A8748" t="s">
        <v>587</v>
      </c>
      <c r="B8748" t="s">
        <v>235</v>
      </c>
      <c r="C8748">
        <v>330</v>
      </c>
      <c r="D8748">
        <v>336.5</v>
      </c>
      <c r="E8748">
        <v>325.5</v>
      </c>
      <c r="F8748">
        <v>331</v>
      </c>
      <c r="G8748">
        <v>435421</v>
      </c>
      <c r="H8748">
        <v>331</v>
      </c>
    </row>
    <row r="8749" spans="1:8" x14ac:dyDescent="0.3">
      <c r="A8749" t="s">
        <v>587</v>
      </c>
      <c r="B8749" t="s">
        <v>259</v>
      </c>
      <c r="C8749">
        <v>332.5</v>
      </c>
      <c r="D8749">
        <v>335</v>
      </c>
      <c r="E8749">
        <v>326.75</v>
      </c>
      <c r="F8749">
        <v>329</v>
      </c>
      <c r="G8749">
        <v>366821</v>
      </c>
      <c r="H8749">
        <v>330.25</v>
      </c>
    </row>
    <row r="8750" spans="1:8" x14ac:dyDescent="0.3">
      <c r="A8750" t="s">
        <v>587</v>
      </c>
      <c r="B8750" t="s">
        <v>716</v>
      </c>
      <c r="C8750">
        <v>329.25</v>
      </c>
      <c r="D8750">
        <v>331.75</v>
      </c>
      <c r="E8750">
        <v>325.75</v>
      </c>
      <c r="F8750">
        <v>327</v>
      </c>
      <c r="G8750">
        <v>347884</v>
      </c>
      <c r="H8750">
        <v>328.16669999999999</v>
      </c>
    </row>
    <row r="8751" spans="1:8" x14ac:dyDescent="0.3">
      <c r="A8751" t="s">
        <v>587</v>
      </c>
      <c r="B8751" t="s">
        <v>269</v>
      </c>
      <c r="C8751">
        <v>328</v>
      </c>
      <c r="D8751">
        <v>332</v>
      </c>
      <c r="E8751">
        <v>323</v>
      </c>
      <c r="F8751">
        <v>332</v>
      </c>
      <c r="G8751">
        <v>901302</v>
      </c>
      <c r="H8751">
        <v>329</v>
      </c>
    </row>
    <row r="8752" spans="1:8" x14ac:dyDescent="0.3">
      <c r="A8752" t="s">
        <v>587</v>
      </c>
      <c r="B8752" t="s">
        <v>282</v>
      </c>
      <c r="C8752">
        <v>332</v>
      </c>
      <c r="D8752">
        <v>332</v>
      </c>
      <c r="E8752">
        <v>315.75</v>
      </c>
      <c r="F8752">
        <v>324</v>
      </c>
      <c r="G8752">
        <v>508105</v>
      </c>
      <c r="H8752">
        <v>323.91669999999999</v>
      </c>
    </row>
    <row r="8753" spans="1:8" x14ac:dyDescent="0.3">
      <c r="A8753" t="s">
        <v>587</v>
      </c>
      <c r="B8753" t="s">
        <v>717</v>
      </c>
      <c r="C8753">
        <v>322</v>
      </c>
      <c r="D8753">
        <v>322</v>
      </c>
      <c r="E8753">
        <v>305</v>
      </c>
      <c r="F8753">
        <v>315.75</v>
      </c>
      <c r="G8753">
        <v>825205</v>
      </c>
      <c r="H8753">
        <v>314.25</v>
      </c>
    </row>
    <row r="8754" spans="1:8" x14ac:dyDescent="0.3">
      <c r="A8754" t="s">
        <v>587</v>
      </c>
      <c r="B8754" t="s">
        <v>285</v>
      </c>
      <c r="C8754">
        <v>315.75</v>
      </c>
      <c r="D8754">
        <v>320</v>
      </c>
      <c r="E8754">
        <v>307</v>
      </c>
      <c r="F8754">
        <v>311.25</v>
      </c>
      <c r="G8754">
        <v>428305</v>
      </c>
      <c r="H8754">
        <v>312.75</v>
      </c>
    </row>
    <row r="8755" spans="1:8" x14ac:dyDescent="0.3">
      <c r="A8755" t="s">
        <v>587</v>
      </c>
      <c r="B8755" t="s">
        <v>718</v>
      </c>
      <c r="C8755">
        <v>315</v>
      </c>
      <c r="D8755">
        <v>322.75</v>
      </c>
      <c r="E8755">
        <v>313</v>
      </c>
      <c r="F8755">
        <v>317</v>
      </c>
      <c r="G8755">
        <v>587358</v>
      </c>
      <c r="H8755">
        <v>317.58330000000001</v>
      </c>
    </row>
    <row r="8756" spans="1:8" x14ac:dyDescent="0.3">
      <c r="A8756" t="s">
        <v>587</v>
      </c>
      <c r="B8756" t="s">
        <v>291</v>
      </c>
      <c r="C8756">
        <v>317</v>
      </c>
      <c r="D8756">
        <v>317</v>
      </c>
      <c r="E8756">
        <v>307</v>
      </c>
      <c r="F8756">
        <v>308</v>
      </c>
      <c r="G8756">
        <v>417956</v>
      </c>
      <c r="H8756">
        <v>310.66669999999999</v>
      </c>
    </row>
    <row r="8757" spans="1:8" x14ac:dyDescent="0.3">
      <c r="A8757" t="s">
        <v>587</v>
      </c>
      <c r="B8757" t="s">
        <v>295</v>
      </c>
      <c r="C8757">
        <v>309</v>
      </c>
      <c r="D8757">
        <v>317.5</v>
      </c>
      <c r="E8757">
        <v>305.5</v>
      </c>
      <c r="F8757">
        <v>315.5</v>
      </c>
      <c r="G8757">
        <v>714476</v>
      </c>
      <c r="H8757">
        <v>312.83330000000001</v>
      </c>
    </row>
    <row r="8758" spans="1:8" x14ac:dyDescent="0.3">
      <c r="A8758" t="s">
        <v>587</v>
      </c>
      <c r="B8758" t="s">
        <v>298</v>
      </c>
      <c r="C8758">
        <v>315.5</v>
      </c>
      <c r="D8758">
        <v>319.25</v>
      </c>
      <c r="E8758">
        <v>307.25</v>
      </c>
      <c r="F8758">
        <v>308.25</v>
      </c>
      <c r="G8758">
        <v>566778</v>
      </c>
      <c r="H8758">
        <v>311.58330000000001</v>
      </c>
    </row>
    <row r="8759" spans="1:8" x14ac:dyDescent="0.3">
      <c r="A8759" t="s">
        <v>587</v>
      </c>
      <c r="B8759" t="s">
        <v>719</v>
      </c>
      <c r="C8759">
        <v>309.25</v>
      </c>
      <c r="D8759">
        <v>311.75</v>
      </c>
      <c r="E8759">
        <v>307.25</v>
      </c>
      <c r="F8759">
        <v>309.5</v>
      </c>
      <c r="G8759">
        <v>275810</v>
      </c>
      <c r="H8759">
        <v>309.5</v>
      </c>
    </row>
    <row r="8760" spans="1:8" x14ac:dyDescent="0.3">
      <c r="A8760" t="s">
        <v>587</v>
      </c>
      <c r="B8760" t="s">
        <v>720</v>
      </c>
      <c r="C8760">
        <v>313</v>
      </c>
      <c r="D8760">
        <v>317</v>
      </c>
      <c r="E8760">
        <v>309.25</v>
      </c>
      <c r="F8760">
        <v>314.75</v>
      </c>
      <c r="G8760">
        <v>553183</v>
      </c>
      <c r="H8760">
        <v>313.66669999999999</v>
      </c>
    </row>
    <row r="8761" spans="1:8" x14ac:dyDescent="0.3">
      <c r="A8761" t="s">
        <v>587</v>
      </c>
      <c r="B8761" t="s">
        <v>721</v>
      </c>
      <c r="C8761">
        <v>312</v>
      </c>
      <c r="D8761">
        <v>312</v>
      </c>
      <c r="E8761">
        <v>308.75</v>
      </c>
      <c r="F8761">
        <v>310.25</v>
      </c>
      <c r="G8761">
        <v>294044</v>
      </c>
      <c r="H8761">
        <v>310.33330000000001</v>
      </c>
    </row>
    <row r="8762" spans="1:8" x14ac:dyDescent="0.3">
      <c r="A8762" t="s">
        <v>587</v>
      </c>
      <c r="B8762" t="s">
        <v>96</v>
      </c>
      <c r="C8762">
        <v>311.25</v>
      </c>
      <c r="D8762">
        <v>312</v>
      </c>
      <c r="E8762">
        <v>305.75</v>
      </c>
      <c r="F8762">
        <v>307.25</v>
      </c>
      <c r="G8762">
        <v>279159</v>
      </c>
      <c r="H8762">
        <v>308.33330000000001</v>
      </c>
    </row>
    <row r="8763" spans="1:8" x14ac:dyDescent="0.3">
      <c r="A8763" t="s">
        <v>587</v>
      </c>
      <c r="B8763" t="s">
        <v>722</v>
      </c>
      <c r="C8763">
        <v>307.25</v>
      </c>
      <c r="D8763">
        <v>323</v>
      </c>
      <c r="E8763">
        <v>306.5</v>
      </c>
      <c r="F8763">
        <v>323</v>
      </c>
      <c r="G8763">
        <v>653849</v>
      </c>
      <c r="H8763">
        <v>317.5</v>
      </c>
    </row>
    <row r="8764" spans="1:8" x14ac:dyDescent="0.3">
      <c r="A8764" t="s">
        <v>587</v>
      </c>
      <c r="B8764" t="s">
        <v>164</v>
      </c>
      <c r="C8764">
        <v>323</v>
      </c>
      <c r="D8764">
        <v>323.25</v>
      </c>
      <c r="E8764">
        <v>308.25</v>
      </c>
      <c r="F8764">
        <v>309.5</v>
      </c>
      <c r="G8764">
        <v>413434</v>
      </c>
      <c r="H8764">
        <v>313.66669999999999</v>
      </c>
    </row>
    <row r="8765" spans="1:8" x14ac:dyDescent="0.3">
      <c r="A8765" t="s">
        <v>587</v>
      </c>
      <c r="B8765" t="s">
        <v>723</v>
      </c>
      <c r="C8765">
        <v>324.5</v>
      </c>
      <c r="D8765">
        <v>324.5</v>
      </c>
      <c r="E8765">
        <v>314</v>
      </c>
      <c r="F8765">
        <v>318.5</v>
      </c>
      <c r="G8765">
        <v>808407</v>
      </c>
      <c r="H8765">
        <v>319</v>
      </c>
    </row>
    <row r="8766" spans="1:8" x14ac:dyDescent="0.3">
      <c r="A8766" t="s">
        <v>587</v>
      </c>
      <c r="B8766" t="s">
        <v>724</v>
      </c>
      <c r="C8766">
        <v>318.5</v>
      </c>
      <c r="D8766">
        <v>321.5</v>
      </c>
      <c r="E8766">
        <v>312.25</v>
      </c>
      <c r="F8766">
        <v>316.25</v>
      </c>
      <c r="G8766">
        <v>592115</v>
      </c>
      <c r="H8766">
        <v>316.66669999999999</v>
      </c>
    </row>
    <row r="8767" spans="1:8" x14ac:dyDescent="0.3">
      <c r="A8767" t="s">
        <v>587</v>
      </c>
      <c r="B8767" t="s">
        <v>725</v>
      </c>
      <c r="C8767">
        <v>319.5</v>
      </c>
      <c r="D8767">
        <v>321</v>
      </c>
      <c r="E8767">
        <v>317.25</v>
      </c>
      <c r="F8767">
        <v>318.25</v>
      </c>
      <c r="G8767">
        <v>375835</v>
      </c>
      <c r="H8767">
        <v>318.83330000000001</v>
      </c>
    </row>
    <row r="8768" spans="1:8" x14ac:dyDescent="0.3">
      <c r="A8768" t="s">
        <v>587</v>
      </c>
      <c r="B8768" t="s">
        <v>242</v>
      </c>
      <c r="C8768">
        <v>317.5</v>
      </c>
      <c r="D8768">
        <v>317.75</v>
      </c>
      <c r="E8768">
        <v>309</v>
      </c>
      <c r="F8768">
        <v>311.5</v>
      </c>
      <c r="G8768">
        <v>479567</v>
      </c>
      <c r="H8768">
        <v>312.75</v>
      </c>
    </row>
    <row r="8769" spans="1:8" x14ac:dyDescent="0.3">
      <c r="A8769" t="s">
        <v>587</v>
      </c>
      <c r="B8769" t="s">
        <v>726</v>
      </c>
      <c r="C8769">
        <v>312.25</v>
      </c>
      <c r="D8769">
        <v>318.75</v>
      </c>
      <c r="E8769">
        <v>312.25</v>
      </c>
      <c r="F8769">
        <v>316.75</v>
      </c>
      <c r="G8769">
        <v>410859</v>
      </c>
      <c r="H8769">
        <v>315.91669999999999</v>
      </c>
    </row>
    <row r="8770" spans="1:8" x14ac:dyDescent="0.3">
      <c r="A8770" t="s">
        <v>587</v>
      </c>
      <c r="B8770" t="s">
        <v>727</v>
      </c>
      <c r="C8770">
        <v>317</v>
      </c>
      <c r="D8770">
        <v>323</v>
      </c>
      <c r="E8770">
        <v>314.5</v>
      </c>
      <c r="F8770">
        <v>318</v>
      </c>
      <c r="G8770">
        <v>641175</v>
      </c>
      <c r="H8770">
        <v>318.5</v>
      </c>
    </row>
    <row r="8771" spans="1:8" x14ac:dyDescent="0.3">
      <c r="A8771" t="s">
        <v>587</v>
      </c>
      <c r="B8771" t="s">
        <v>728</v>
      </c>
      <c r="C8771">
        <v>320.25</v>
      </c>
      <c r="D8771">
        <v>321.75</v>
      </c>
      <c r="E8771">
        <v>315</v>
      </c>
      <c r="F8771">
        <v>318</v>
      </c>
      <c r="G8771">
        <v>270571</v>
      </c>
      <c r="H8771">
        <v>318.25</v>
      </c>
    </row>
    <row r="8772" spans="1:8" x14ac:dyDescent="0.3">
      <c r="A8772" t="s">
        <v>587</v>
      </c>
      <c r="B8772" t="s">
        <v>729</v>
      </c>
      <c r="C8772">
        <v>318</v>
      </c>
      <c r="D8772">
        <v>324</v>
      </c>
      <c r="E8772">
        <v>312.25</v>
      </c>
      <c r="F8772">
        <v>324</v>
      </c>
      <c r="G8772">
        <v>932656</v>
      </c>
      <c r="H8772">
        <v>320.08330000000001</v>
      </c>
    </row>
    <row r="8773" spans="1:8" x14ac:dyDescent="0.3">
      <c r="A8773" t="s">
        <v>587</v>
      </c>
      <c r="B8773" t="s">
        <v>730</v>
      </c>
      <c r="C8773">
        <v>322</v>
      </c>
      <c r="D8773">
        <v>322</v>
      </c>
      <c r="E8773">
        <v>313.25</v>
      </c>
      <c r="F8773">
        <v>316.75</v>
      </c>
      <c r="G8773">
        <v>381060</v>
      </c>
      <c r="H8773">
        <v>317.33330000000001</v>
      </c>
    </row>
    <row r="8774" spans="1:8" x14ac:dyDescent="0.3">
      <c r="A8774" t="s">
        <v>587</v>
      </c>
      <c r="B8774" t="s">
        <v>731</v>
      </c>
      <c r="C8774">
        <v>317</v>
      </c>
      <c r="D8774">
        <v>319.5</v>
      </c>
      <c r="E8774">
        <v>308.25</v>
      </c>
      <c r="F8774">
        <v>308.5</v>
      </c>
      <c r="G8774">
        <v>728698</v>
      </c>
      <c r="H8774">
        <v>312.08330000000001</v>
      </c>
    </row>
    <row r="8775" spans="1:8" x14ac:dyDescent="0.3">
      <c r="A8775" t="s">
        <v>587</v>
      </c>
      <c r="B8775" t="s">
        <v>732</v>
      </c>
      <c r="C8775">
        <v>308.75</v>
      </c>
      <c r="D8775">
        <v>311</v>
      </c>
      <c r="E8775">
        <v>300.75</v>
      </c>
      <c r="F8775">
        <v>302</v>
      </c>
      <c r="G8775">
        <v>565903</v>
      </c>
      <c r="H8775">
        <v>304.58330000000001</v>
      </c>
    </row>
    <row r="8776" spans="1:8" x14ac:dyDescent="0.3">
      <c r="A8776" t="s">
        <v>587</v>
      </c>
      <c r="B8776" t="s">
        <v>733</v>
      </c>
      <c r="C8776">
        <v>302.25</v>
      </c>
      <c r="D8776">
        <v>305.25</v>
      </c>
      <c r="E8776">
        <v>300</v>
      </c>
      <c r="F8776">
        <v>302</v>
      </c>
      <c r="G8776">
        <v>363119</v>
      </c>
      <c r="H8776">
        <v>302.41669999999999</v>
      </c>
    </row>
    <row r="8777" spans="1:8" x14ac:dyDescent="0.3">
      <c r="A8777" t="s">
        <v>587</v>
      </c>
      <c r="B8777" t="s">
        <v>734</v>
      </c>
      <c r="C8777">
        <v>302</v>
      </c>
      <c r="D8777">
        <v>310.5</v>
      </c>
      <c r="E8777">
        <v>301</v>
      </c>
      <c r="F8777">
        <v>307.5</v>
      </c>
      <c r="G8777">
        <v>361129</v>
      </c>
      <c r="H8777">
        <v>306.33330000000001</v>
      </c>
    </row>
    <row r="8778" spans="1:8" x14ac:dyDescent="0.3">
      <c r="A8778" t="s">
        <v>587</v>
      </c>
      <c r="B8778" t="s">
        <v>735</v>
      </c>
      <c r="C8778">
        <v>308</v>
      </c>
      <c r="D8778">
        <v>309.75</v>
      </c>
      <c r="E8778">
        <v>300.75</v>
      </c>
      <c r="F8778">
        <v>301.5</v>
      </c>
      <c r="G8778">
        <v>232019</v>
      </c>
      <c r="H8778">
        <v>304</v>
      </c>
    </row>
    <row r="8779" spans="1:8" x14ac:dyDescent="0.3">
      <c r="A8779" t="s">
        <v>116</v>
      </c>
      <c r="B8779" t="s">
        <v>696</v>
      </c>
      <c r="C8779">
        <v>10.49</v>
      </c>
      <c r="D8779">
        <v>10.54</v>
      </c>
      <c r="E8779">
        <v>10.37</v>
      </c>
      <c r="F8779">
        <v>10.44</v>
      </c>
      <c r="G8779">
        <v>1308927</v>
      </c>
      <c r="H8779">
        <v>10.45</v>
      </c>
    </row>
    <row r="8780" spans="1:8" x14ac:dyDescent="0.3">
      <c r="A8780" t="s">
        <v>116</v>
      </c>
      <c r="B8780" t="s">
        <v>697</v>
      </c>
      <c r="C8780">
        <v>10.44</v>
      </c>
      <c r="D8780">
        <v>10.44</v>
      </c>
      <c r="E8780">
        <v>9.6999999999999993</v>
      </c>
      <c r="F8780">
        <v>9.7100000000000009</v>
      </c>
      <c r="G8780">
        <v>6559017</v>
      </c>
      <c r="H8780">
        <v>9.9499999999999993</v>
      </c>
    </row>
    <row r="8781" spans="1:8" x14ac:dyDescent="0.3">
      <c r="A8781" t="s">
        <v>116</v>
      </c>
      <c r="B8781" t="s">
        <v>698</v>
      </c>
      <c r="C8781">
        <v>9.75</v>
      </c>
      <c r="D8781">
        <v>9.83</v>
      </c>
      <c r="E8781">
        <v>9.58</v>
      </c>
      <c r="F8781">
        <v>9.6199999999999992</v>
      </c>
      <c r="G8781">
        <v>3577911</v>
      </c>
      <c r="H8781">
        <v>9.6767000000000003</v>
      </c>
    </row>
    <row r="8782" spans="1:8" x14ac:dyDescent="0.3">
      <c r="A8782" t="s">
        <v>116</v>
      </c>
      <c r="B8782" t="s">
        <v>699</v>
      </c>
      <c r="C8782">
        <v>9.6199999999999992</v>
      </c>
      <c r="D8782">
        <v>9.7100000000000009</v>
      </c>
      <c r="E8782">
        <v>9.56</v>
      </c>
      <c r="F8782">
        <v>9.65</v>
      </c>
      <c r="G8782">
        <v>2648392</v>
      </c>
      <c r="H8782">
        <v>9.64</v>
      </c>
    </row>
    <row r="8783" spans="1:8" x14ac:dyDescent="0.3">
      <c r="A8783" t="s">
        <v>116</v>
      </c>
      <c r="B8783" t="s">
        <v>700</v>
      </c>
      <c r="C8783">
        <v>9.66</v>
      </c>
      <c r="D8783">
        <v>9.83</v>
      </c>
      <c r="E8783">
        <v>9.61</v>
      </c>
      <c r="F8783">
        <v>9.83</v>
      </c>
      <c r="G8783">
        <v>2305628</v>
      </c>
      <c r="H8783">
        <v>9.7567000000000004</v>
      </c>
    </row>
    <row r="8784" spans="1:8" x14ac:dyDescent="0.3">
      <c r="A8784" t="s">
        <v>116</v>
      </c>
      <c r="B8784" t="s">
        <v>77</v>
      </c>
      <c r="C8784">
        <v>9.81</v>
      </c>
      <c r="D8784">
        <v>10.08</v>
      </c>
      <c r="E8784">
        <v>9.69</v>
      </c>
      <c r="F8784">
        <v>9.94</v>
      </c>
      <c r="G8784">
        <v>3516063</v>
      </c>
      <c r="H8784">
        <v>9.9032999999999998</v>
      </c>
    </row>
    <row r="8785" spans="1:8" x14ac:dyDescent="0.3">
      <c r="A8785" t="s">
        <v>116</v>
      </c>
      <c r="B8785" t="s">
        <v>701</v>
      </c>
      <c r="C8785">
        <v>9.9499999999999993</v>
      </c>
      <c r="D8785">
        <v>10.039999999999999</v>
      </c>
      <c r="E8785">
        <v>9.93</v>
      </c>
      <c r="F8785">
        <v>9.9700000000000006</v>
      </c>
      <c r="G8785">
        <v>1164209</v>
      </c>
      <c r="H8785">
        <v>9.98</v>
      </c>
    </row>
    <row r="8786" spans="1:8" x14ac:dyDescent="0.3">
      <c r="A8786" t="s">
        <v>116</v>
      </c>
      <c r="B8786" t="s">
        <v>702</v>
      </c>
      <c r="C8786">
        <v>10.039999999999999</v>
      </c>
      <c r="D8786">
        <v>10.11</v>
      </c>
      <c r="E8786">
        <v>9.99</v>
      </c>
      <c r="F8786">
        <v>10.01</v>
      </c>
      <c r="G8786">
        <v>1392455</v>
      </c>
      <c r="H8786">
        <v>10.0367</v>
      </c>
    </row>
    <row r="8787" spans="1:8" x14ac:dyDescent="0.3">
      <c r="A8787" t="s">
        <v>116</v>
      </c>
      <c r="B8787" t="s">
        <v>139</v>
      </c>
      <c r="C8787">
        <v>10.029999999999999</v>
      </c>
      <c r="D8787">
        <v>10.1</v>
      </c>
      <c r="E8787">
        <v>9.92</v>
      </c>
      <c r="F8787">
        <v>9.9499999999999993</v>
      </c>
      <c r="G8787">
        <v>1990750</v>
      </c>
      <c r="H8787">
        <v>9.99</v>
      </c>
    </row>
    <row r="8788" spans="1:8" x14ac:dyDescent="0.3">
      <c r="A8788" t="s">
        <v>116</v>
      </c>
      <c r="B8788" t="s">
        <v>156</v>
      </c>
      <c r="C8788">
        <v>9.9499999999999993</v>
      </c>
      <c r="D8788">
        <v>9.98</v>
      </c>
      <c r="E8788">
        <v>9.7799999999999994</v>
      </c>
      <c r="F8788">
        <v>9.89</v>
      </c>
      <c r="G8788">
        <v>1137449</v>
      </c>
      <c r="H8788">
        <v>9.8833000000000002</v>
      </c>
    </row>
    <row r="8789" spans="1:8" x14ac:dyDescent="0.3">
      <c r="A8789" t="s">
        <v>116</v>
      </c>
      <c r="B8789" t="s">
        <v>703</v>
      </c>
      <c r="C8789">
        <v>9.91</v>
      </c>
      <c r="D8789">
        <v>10.33</v>
      </c>
      <c r="E8789">
        <v>9.91</v>
      </c>
      <c r="F8789">
        <v>10.3</v>
      </c>
      <c r="G8789">
        <v>2022382</v>
      </c>
      <c r="H8789">
        <v>10.18</v>
      </c>
    </row>
    <row r="8790" spans="1:8" x14ac:dyDescent="0.3">
      <c r="A8790" t="s">
        <v>116</v>
      </c>
      <c r="B8790" t="s">
        <v>223</v>
      </c>
      <c r="C8790">
        <v>10.35</v>
      </c>
      <c r="D8790">
        <v>10.35</v>
      </c>
      <c r="E8790">
        <v>10.06</v>
      </c>
      <c r="F8790">
        <v>10.07</v>
      </c>
      <c r="G8790">
        <v>1021742</v>
      </c>
      <c r="H8790">
        <v>10.16</v>
      </c>
    </row>
    <row r="8791" spans="1:8" x14ac:dyDescent="0.3">
      <c r="A8791" t="s">
        <v>116</v>
      </c>
      <c r="B8791" t="s">
        <v>228</v>
      </c>
      <c r="C8791">
        <v>10.06</v>
      </c>
      <c r="D8791">
        <v>10.27</v>
      </c>
      <c r="E8791">
        <v>9.9700000000000006</v>
      </c>
      <c r="F8791">
        <v>10.220000000000001</v>
      </c>
      <c r="G8791">
        <v>1627032</v>
      </c>
      <c r="H8791">
        <v>10.1533</v>
      </c>
    </row>
    <row r="8792" spans="1:8" x14ac:dyDescent="0.3">
      <c r="A8792" t="s">
        <v>116</v>
      </c>
      <c r="B8792" t="s">
        <v>704</v>
      </c>
      <c r="C8792">
        <v>10.31</v>
      </c>
      <c r="D8792">
        <v>10.42</v>
      </c>
      <c r="E8792">
        <v>10.15</v>
      </c>
      <c r="F8792">
        <v>10.24</v>
      </c>
      <c r="G8792">
        <v>1910520</v>
      </c>
      <c r="H8792">
        <v>10.27</v>
      </c>
    </row>
    <row r="8793" spans="1:8" x14ac:dyDescent="0.3">
      <c r="A8793" t="s">
        <v>116</v>
      </c>
      <c r="B8793" t="s">
        <v>705</v>
      </c>
      <c r="C8793">
        <v>10.29</v>
      </c>
      <c r="D8793">
        <v>10.31</v>
      </c>
      <c r="E8793">
        <v>10.18</v>
      </c>
      <c r="F8793">
        <v>10.210000000000001</v>
      </c>
      <c r="G8793">
        <v>1250504</v>
      </c>
      <c r="H8793">
        <v>10.2333</v>
      </c>
    </row>
    <row r="8794" spans="1:8" x14ac:dyDescent="0.3">
      <c r="A8794" t="s">
        <v>116</v>
      </c>
      <c r="B8794" t="s">
        <v>706</v>
      </c>
      <c r="C8794">
        <v>10.210000000000001</v>
      </c>
      <c r="D8794">
        <v>10.45</v>
      </c>
      <c r="E8794">
        <v>10.210000000000001</v>
      </c>
      <c r="F8794">
        <v>10.43</v>
      </c>
      <c r="G8794">
        <v>1630269</v>
      </c>
      <c r="H8794">
        <v>10.363300000000001</v>
      </c>
    </row>
    <row r="8795" spans="1:8" x14ac:dyDescent="0.3">
      <c r="A8795" t="s">
        <v>116</v>
      </c>
      <c r="B8795" t="s">
        <v>265</v>
      </c>
      <c r="C8795">
        <v>10.5</v>
      </c>
      <c r="D8795">
        <v>10.54</v>
      </c>
      <c r="E8795">
        <v>10.3</v>
      </c>
      <c r="F8795">
        <v>10.5</v>
      </c>
      <c r="G8795">
        <v>2040872</v>
      </c>
      <c r="H8795">
        <v>10.4467</v>
      </c>
    </row>
    <row r="8796" spans="1:8" x14ac:dyDescent="0.3">
      <c r="A8796" t="s">
        <v>116</v>
      </c>
      <c r="B8796" t="s">
        <v>707</v>
      </c>
      <c r="C8796">
        <v>10.51</v>
      </c>
      <c r="D8796">
        <v>11.29</v>
      </c>
      <c r="E8796">
        <v>10.45</v>
      </c>
      <c r="F8796">
        <v>10.51</v>
      </c>
      <c r="G8796">
        <v>7012200</v>
      </c>
      <c r="H8796">
        <v>10.75</v>
      </c>
    </row>
    <row r="8797" spans="1:8" x14ac:dyDescent="0.3">
      <c r="A8797" t="s">
        <v>116</v>
      </c>
      <c r="B8797" t="s">
        <v>271</v>
      </c>
      <c r="C8797">
        <v>10.56</v>
      </c>
      <c r="D8797">
        <v>10.56</v>
      </c>
      <c r="E8797">
        <v>9.91</v>
      </c>
      <c r="F8797">
        <v>9.94</v>
      </c>
      <c r="G8797">
        <v>1584927</v>
      </c>
      <c r="H8797">
        <v>10.136699999999999</v>
      </c>
    </row>
    <row r="8798" spans="1:8" x14ac:dyDescent="0.3">
      <c r="A8798" t="s">
        <v>116</v>
      </c>
      <c r="B8798" t="s">
        <v>708</v>
      </c>
      <c r="C8798">
        <v>9.94</v>
      </c>
      <c r="D8798">
        <v>10.24</v>
      </c>
      <c r="E8798">
        <v>9.94</v>
      </c>
      <c r="F8798">
        <v>10.17</v>
      </c>
      <c r="G8798">
        <v>1106476</v>
      </c>
      <c r="H8798">
        <v>10.1167</v>
      </c>
    </row>
    <row r="8799" spans="1:8" x14ac:dyDescent="0.3">
      <c r="A8799" t="s">
        <v>116</v>
      </c>
      <c r="B8799" t="s">
        <v>709</v>
      </c>
      <c r="C8799">
        <v>10.39</v>
      </c>
      <c r="D8799">
        <v>10.48</v>
      </c>
      <c r="E8799">
        <v>10.19</v>
      </c>
      <c r="F8799">
        <v>10.25</v>
      </c>
      <c r="G8799">
        <v>1560945</v>
      </c>
      <c r="H8799">
        <v>10.306699999999999</v>
      </c>
    </row>
    <row r="8800" spans="1:8" x14ac:dyDescent="0.3">
      <c r="A8800" t="s">
        <v>116</v>
      </c>
      <c r="B8800" t="s">
        <v>283</v>
      </c>
      <c r="C8800">
        <v>10.33</v>
      </c>
      <c r="D8800">
        <v>10.33</v>
      </c>
      <c r="E8800">
        <v>10.02</v>
      </c>
      <c r="F8800">
        <v>10.06</v>
      </c>
      <c r="G8800">
        <v>786080</v>
      </c>
      <c r="H8800">
        <v>10.136699999999999</v>
      </c>
    </row>
    <row r="8801" spans="1:8" x14ac:dyDescent="0.3">
      <c r="A8801" t="s">
        <v>116</v>
      </c>
      <c r="B8801" t="s">
        <v>290</v>
      </c>
      <c r="C8801">
        <v>10.08</v>
      </c>
      <c r="D8801">
        <v>10.09</v>
      </c>
      <c r="E8801">
        <v>9.83</v>
      </c>
      <c r="F8801">
        <v>9.85</v>
      </c>
      <c r="G8801">
        <v>952004</v>
      </c>
      <c r="H8801">
        <v>9.9232999999999993</v>
      </c>
    </row>
    <row r="8802" spans="1:8" x14ac:dyDescent="0.3">
      <c r="A8802" t="s">
        <v>116</v>
      </c>
      <c r="B8802" t="s">
        <v>710</v>
      </c>
      <c r="C8802">
        <v>9.91</v>
      </c>
      <c r="D8802">
        <v>9.91</v>
      </c>
      <c r="E8802">
        <v>9.6999999999999993</v>
      </c>
      <c r="F8802">
        <v>9.8000000000000007</v>
      </c>
      <c r="G8802">
        <v>694070</v>
      </c>
      <c r="H8802">
        <v>9.8033000000000001</v>
      </c>
    </row>
    <row r="8803" spans="1:8" x14ac:dyDescent="0.3">
      <c r="A8803" t="s">
        <v>116</v>
      </c>
      <c r="B8803" t="s">
        <v>512</v>
      </c>
      <c r="C8803">
        <v>9.83</v>
      </c>
      <c r="D8803">
        <v>10.09</v>
      </c>
      <c r="E8803">
        <v>9.56</v>
      </c>
      <c r="F8803">
        <v>10.09</v>
      </c>
      <c r="G8803">
        <v>1861059</v>
      </c>
      <c r="H8803">
        <v>9.9132999999999996</v>
      </c>
    </row>
    <row r="8804" spans="1:8" x14ac:dyDescent="0.3">
      <c r="A8804" t="s">
        <v>116</v>
      </c>
      <c r="B8804" t="s">
        <v>91</v>
      </c>
      <c r="C8804">
        <v>9.1999999999999993</v>
      </c>
      <c r="D8804">
        <v>9.84</v>
      </c>
      <c r="E8804">
        <v>9.11</v>
      </c>
      <c r="F8804">
        <v>9.33</v>
      </c>
      <c r="G8804">
        <v>4065888</v>
      </c>
      <c r="H8804">
        <v>9.4267000000000003</v>
      </c>
    </row>
    <row r="8805" spans="1:8" x14ac:dyDescent="0.3">
      <c r="A8805" t="s">
        <v>116</v>
      </c>
      <c r="B8805" t="s">
        <v>93</v>
      </c>
      <c r="C8805">
        <v>9.35</v>
      </c>
      <c r="D8805">
        <v>9.6</v>
      </c>
      <c r="E8805">
        <v>9.16</v>
      </c>
      <c r="F8805">
        <v>9.23</v>
      </c>
      <c r="G8805">
        <v>1623004</v>
      </c>
      <c r="H8805">
        <v>9.33</v>
      </c>
    </row>
    <row r="8806" spans="1:8" x14ac:dyDescent="0.3">
      <c r="A8806" t="s">
        <v>116</v>
      </c>
      <c r="B8806" t="s">
        <v>711</v>
      </c>
      <c r="C8806">
        <v>9.24</v>
      </c>
      <c r="D8806">
        <v>9.68</v>
      </c>
      <c r="E8806">
        <v>9.11</v>
      </c>
      <c r="F8806">
        <v>9.5399999999999991</v>
      </c>
      <c r="G8806">
        <v>3014631</v>
      </c>
      <c r="H8806">
        <v>9.4433000000000007</v>
      </c>
    </row>
    <row r="8807" spans="1:8" x14ac:dyDescent="0.3">
      <c r="A8807" t="s">
        <v>116</v>
      </c>
      <c r="B8807" t="s">
        <v>712</v>
      </c>
      <c r="C8807">
        <v>9.5399999999999991</v>
      </c>
      <c r="D8807">
        <v>9.8699999999999992</v>
      </c>
      <c r="E8807">
        <v>9.5399999999999991</v>
      </c>
      <c r="F8807">
        <v>9.82</v>
      </c>
      <c r="G8807">
        <v>1015377</v>
      </c>
      <c r="H8807">
        <v>9.7432999999999996</v>
      </c>
    </row>
    <row r="8808" spans="1:8" x14ac:dyDescent="0.3">
      <c r="A8808" t="s">
        <v>116</v>
      </c>
      <c r="B8808" t="s">
        <v>162</v>
      </c>
      <c r="C8808">
        <v>9.84</v>
      </c>
      <c r="D8808">
        <v>9.86</v>
      </c>
      <c r="E8808">
        <v>9.24</v>
      </c>
      <c r="F8808">
        <v>9.26</v>
      </c>
      <c r="G8808">
        <v>1243625</v>
      </c>
      <c r="H8808">
        <v>9.4533000000000005</v>
      </c>
    </row>
    <row r="8809" spans="1:8" x14ac:dyDescent="0.3">
      <c r="A8809" t="s">
        <v>116</v>
      </c>
      <c r="B8809" t="s">
        <v>220</v>
      </c>
      <c r="C8809">
        <v>9.26</v>
      </c>
      <c r="D8809">
        <v>9.4</v>
      </c>
      <c r="E8809">
        <v>9.11</v>
      </c>
      <c r="F8809">
        <v>9.34</v>
      </c>
      <c r="G8809">
        <v>1166562</v>
      </c>
      <c r="H8809">
        <v>9.2833000000000006</v>
      </c>
    </row>
    <row r="8810" spans="1:8" x14ac:dyDescent="0.3">
      <c r="A8810" t="s">
        <v>116</v>
      </c>
      <c r="B8810" t="s">
        <v>713</v>
      </c>
      <c r="C8810">
        <v>9.65</v>
      </c>
      <c r="D8810">
        <v>9.65</v>
      </c>
      <c r="E8810">
        <v>9.43</v>
      </c>
      <c r="F8810">
        <v>9.56</v>
      </c>
      <c r="G8810">
        <v>1053126</v>
      </c>
      <c r="H8810">
        <v>9.5466999999999995</v>
      </c>
    </row>
    <row r="8811" spans="1:8" x14ac:dyDescent="0.3">
      <c r="A8811" t="s">
        <v>116</v>
      </c>
      <c r="B8811" t="s">
        <v>714</v>
      </c>
      <c r="C8811">
        <v>9.56</v>
      </c>
      <c r="D8811">
        <v>9.6999999999999993</v>
      </c>
      <c r="E8811">
        <v>9.5299999999999994</v>
      </c>
      <c r="F8811">
        <v>9.58</v>
      </c>
      <c r="G8811">
        <v>812423</v>
      </c>
      <c r="H8811">
        <v>9.6033000000000008</v>
      </c>
    </row>
    <row r="8812" spans="1:8" x14ac:dyDescent="0.3">
      <c r="A8812" t="s">
        <v>116</v>
      </c>
      <c r="B8812" t="s">
        <v>715</v>
      </c>
      <c r="C8812">
        <v>10.53</v>
      </c>
      <c r="D8812">
        <v>10.53</v>
      </c>
      <c r="E8812">
        <v>10.199999999999999</v>
      </c>
      <c r="F8812">
        <v>10.3</v>
      </c>
      <c r="G8812">
        <v>11450240</v>
      </c>
      <c r="H8812">
        <v>10.343299999999999</v>
      </c>
    </row>
    <row r="8813" spans="1:8" x14ac:dyDescent="0.3">
      <c r="A8813" t="s">
        <v>116</v>
      </c>
      <c r="B8813" t="s">
        <v>235</v>
      </c>
      <c r="C8813">
        <v>10.29</v>
      </c>
      <c r="D8813">
        <v>10.73</v>
      </c>
      <c r="E8813">
        <v>10.199999999999999</v>
      </c>
      <c r="F8813">
        <v>10.54</v>
      </c>
      <c r="G8813">
        <v>5752130</v>
      </c>
      <c r="H8813">
        <v>10.49</v>
      </c>
    </row>
    <row r="8814" spans="1:8" x14ac:dyDescent="0.3">
      <c r="A8814" t="s">
        <v>116</v>
      </c>
      <c r="B8814" t="s">
        <v>259</v>
      </c>
      <c r="C8814">
        <v>10.67</v>
      </c>
      <c r="D8814">
        <v>10.67</v>
      </c>
      <c r="E8814">
        <v>9.94</v>
      </c>
      <c r="F8814">
        <v>9.9700000000000006</v>
      </c>
      <c r="G8814">
        <v>2693881</v>
      </c>
      <c r="H8814">
        <v>10.193300000000001</v>
      </c>
    </row>
    <row r="8815" spans="1:8" x14ac:dyDescent="0.3">
      <c r="A8815" t="s">
        <v>116</v>
      </c>
      <c r="B8815" t="s">
        <v>716</v>
      </c>
      <c r="C8815">
        <v>10.1</v>
      </c>
      <c r="D8815">
        <v>10.3</v>
      </c>
      <c r="E8815">
        <v>9.8000000000000007</v>
      </c>
      <c r="F8815">
        <v>10.130000000000001</v>
      </c>
      <c r="G8815">
        <v>2741072</v>
      </c>
      <c r="H8815">
        <v>10.076700000000001</v>
      </c>
    </row>
    <row r="8816" spans="1:8" x14ac:dyDescent="0.3">
      <c r="A8816" t="s">
        <v>116</v>
      </c>
      <c r="B8816" t="s">
        <v>269</v>
      </c>
      <c r="C8816">
        <v>10.29</v>
      </c>
      <c r="D8816">
        <v>10.29</v>
      </c>
      <c r="E8816">
        <v>9.93</v>
      </c>
      <c r="F8816">
        <v>9.93</v>
      </c>
      <c r="G8816">
        <v>1728209</v>
      </c>
      <c r="H8816">
        <v>10.050000000000001</v>
      </c>
    </row>
    <row r="8817" spans="1:8" x14ac:dyDescent="0.3">
      <c r="A8817" t="s">
        <v>116</v>
      </c>
      <c r="B8817" t="s">
        <v>282</v>
      </c>
      <c r="C8817">
        <v>10</v>
      </c>
      <c r="D8817">
        <v>10</v>
      </c>
      <c r="E8817">
        <v>9.7200000000000006</v>
      </c>
      <c r="F8817">
        <v>9.7200000000000006</v>
      </c>
      <c r="G8817">
        <v>578434</v>
      </c>
      <c r="H8817">
        <v>9.8132999999999999</v>
      </c>
    </row>
    <row r="8818" spans="1:8" x14ac:dyDescent="0.3">
      <c r="A8818" t="s">
        <v>116</v>
      </c>
      <c r="B8818" t="s">
        <v>717</v>
      </c>
      <c r="C8818">
        <v>9.65</v>
      </c>
      <c r="D8818">
        <v>9.98</v>
      </c>
      <c r="E8818">
        <v>9.27</v>
      </c>
      <c r="F8818">
        <v>9.64</v>
      </c>
      <c r="G8818">
        <v>2047209</v>
      </c>
      <c r="H8818">
        <v>9.6300000000000008</v>
      </c>
    </row>
    <row r="8819" spans="1:8" x14ac:dyDescent="0.3">
      <c r="A8819" t="s">
        <v>116</v>
      </c>
      <c r="B8819" t="s">
        <v>285</v>
      </c>
      <c r="C8819">
        <v>9.6199999999999992</v>
      </c>
      <c r="D8819">
        <v>9.7200000000000006</v>
      </c>
      <c r="E8819">
        <v>9.5</v>
      </c>
      <c r="F8819">
        <v>9.5</v>
      </c>
      <c r="G8819">
        <v>1176168</v>
      </c>
      <c r="H8819">
        <v>9.5732999999999997</v>
      </c>
    </row>
    <row r="8820" spans="1:8" x14ac:dyDescent="0.3">
      <c r="A8820" t="s">
        <v>116</v>
      </c>
      <c r="B8820" t="s">
        <v>718</v>
      </c>
      <c r="C8820">
        <v>9.58</v>
      </c>
      <c r="D8820">
        <v>9.6999999999999993</v>
      </c>
      <c r="E8820">
        <v>9.52</v>
      </c>
      <c r="F8820">
        <v>9.5500000000000007</v>
      </c>
      <c r="G8820">
        <v>1173205</v>
      </c>
      <c r="H8820">
        <v>9.59</v>
      </c>
    </row>
    <row r="8821" spans="1:8" x14ac:dyDescent="0.3">
      <c r="A8821" t="s">
        <v>116</v>
      </c>
      <c r="B8821" t="s">
        <v>291</v>
      </c>
      <c r="C8821">
        <v>9.5500000000000007</v>
      </c>
      <c r="D8821">
        <v>9.5500000000000007</v>
      </c>
      <c r="E8821">
        <v>9.2899999999999991</v>
      </c>
      <c r="F8821">
        <v>9.2899999999999991</v>
      </c>
      <c r="G8821">
        <v>1122624</v>
      </c>
      <c r="H8821">
        <v>9.3766999999999996</v>
      </c>
    </row>
    <row r="8822" spans="1:8" x14ac:dyDescent="0.3">
      <c r="A8822" t="s">
        <v>116</v>
      </c>
      <c r="B8822" t="s">
        <v>295</v>
      </c>
      <c r="C8822">
        <v>9.3699999999999992</v>
      </c>
      <c r="D8822">
        <v>9.3699999999999992</v>
      </c>
      <c r="E8822">
        <v>9.19</v>
      </c>
      <c r="F8822">
        <v>9.27</v>
      </c>
      <c r="G8822">
        <v>998410</v>
      </c>
      <c r="H8822">
        <v>9.2766999999999999</v>
      </c>
    </row>
    <row r="8823" spans="1:8" x14ac:dyDescent="0.3">
      <c r="A8823" t="s">
        <v>116</v>
      </c>
      <c r="B8823" t="s">
        <v>298</v>
      </c>
      <c r="C8823">
        <v>9.3000000000000007</v>
      </c>
      <c r="D8823">
        <v>9.4</v>
      </c>
      <c r="E8823">
        <v>9.16</v>
      </c>
      <c r="F8823">
        <v>9.2799999999999994</v>
      </c>
      <c r="G8823">
        <v>1262014</v>
      </c>
      <c r="H8823">
        <v>9.2799999999999994</v>
      </c>
    </row>
    <row r="8824" spans="1:8" x14ac:dyDescent="0.3">
      <c r="A8824" t="s">
        <v>116</v>
      </c>
      <c r="B8824" t="s">
        <v>719</v>
      </c>
      <c r="C8824">
        <v>9.3800000000000008</v>
      </c>
      <c r="D8824">
        <v>9.5500000000000007</v>
      </c>
      <c r="E8824">
        <v>9.27</v>
      </c>
      <c r="F8824">
        <v>9.4499999999999993</v>
      </c>
      <c r="G8824">
        <v>2269556</v>
      </c>
      <c r="H8824">
        <v>9.4232999999999993</v>
      </c>
    </row>
    <row r="8825" spans="1:8" x14ac:dyDescent="0.3">
      <c r="A8825" t="s">
        <v>116</v>
      </c>
      <c r="B8825" t="s">
        <v>720</v>
      </c>
      <c r="C8825">
        <v>9.56</v>
      </c>
      <c r="D8825">
        <v>9.65</v>
      </c>
      <c r="E8825">
        <v>9.5299999999999994</v>
      </c>
      <c r="F8825">
        <v>9.6</v>
      </c>
      <c r="G8825">
        <v>930373</v>
      </c>
      <c r="H8825">
        <v>9.5932999999999993</v>
      </c>
    </row>
    <row r="8826" spans="1:8" x14ac:dyDescent="0.3">
      <c r="A8826" t="s">
        <v>116</v>
      </c>
      <c r="B8826" t="s">
        <v>721</v>
      </c>
      <c r="C8826">
        <v>9.6</v>
      </c>
      <c r="D8826">
        <v>9.81</v>
      </c>
      <c r="E8826">
        <v>9.51</v>
      </c>
      <c r="F8826">
        <v>9.66</v>
      </c>
      <c r="G8826">
        <v>2622127</v>
      </c>
      <c r="H8826">
        <v>9.66</v>
      </c>
    </row>
    <row r="8827" spans="1:8" x14ac:dyDescent="0.3">
      <c r="A8827" t="s">
        <v>116</v>
      </c>
      <c r="B8827" t="s">
        <v>96</v>
      </c>
      <c r="C8827">
        <v>9.64</v>
      </c>
      <c r="D8827">
        <v>9.8000000000000007</v>
      </c>
      <c r="E8827">
        <v>9.5299999999999994</v>
      </c>
      <c r="F8827">
        <v>9.58</v>
      </c>
      <c r="G8827">
        <v>1446688</v>
      </c>
      <c r="H8827">
        <v>9.6366999999999994</v>
      </c>
    </row>
    <row r="8828" spans="1:8" x14ac:dyDescent="0.3">
      <c r="A8828" t="s">
        <v>116</v>
      </c>
      <c r="B8828" t="s">
        <v>722</v>
      </c>
      <c r="C8828">
        <v>9.69</v>
      </c>
      <c r="D8828">
        <v>9.9499999999999993</v>
      </c>
      <c r="E8828">
        <v>9.65</v>
      </c>
      <c r="F8828">
        <v>9.75</v>
      </c>
      <c r="G8828">
        <v>2346730</v>
      </c>
      <c r="H8828">
        <v>9.7833000000000006</v>
      </c>
    </row>
    <row r="8829" spans="1:8" x14ac:dyDescent="0.3">
      <c r="A8829" t="s">
        <v>116</v>
      </c>
      <c r="B8829" t="s">
        <v>164</v>
      </c>
      <c r="C8829">
        <v>9.76</v>
      </c>
      <c r="D8829">
        <v>9.7799999999999994</v>
      </c>
      <c r="E8829">
        <v>9.49</v>
      </c>
      <c r="F8829">
        <v>9.5500000000000007</v>
      </c>
      <c r="G8829">
        <v>1497334</v>
      </c>
      <c r="H8829">
        <v>9.6067</v>
      </c>
    </row>
    <row r="8830" spans="1:8" x14ac:dyDescent="0.3">
      <c r="A8830" t="s">
        <v>116</v>
      </c>
      <c r="B8830" t="s">
        <v>723</v>
      </c>
      <c r="C8830">
        <v>9.81</v>
      </c>
      <c r="D8830">
        <v>9.93</v>
      </c>
      <c r="E8830">
        <v>9.57</v>
      </c>
      <c r="F8830">
        <v>9.8000000000000007</v>
      </c>
      <c r="G8830">
        <v>3912921</v>
      </c>
      <c r="H8830">
        <v>9.7667000000000002</v>
      </c>
    </row>
    <row r="8831" spans="1:8" x14ac:dyDescent="0.3">
      <c r="A8831" t="s">
        <v>116</v>
      </c>
      <c r="B8831" t="s">
        <v>724</v>
      </c>
      <c r="C8831">
        <v>9.7899999999999991</v>
      </c>
      <c r="D8831">
        <v>10.02</v>
      </c>
      <c r="E8831">
        <v>9.75</v>
      </c>
      <c r="F8831">
        <v>9.91</v>
      </c>
      <c r="G8831">
        <v>2110168</v>
      </c>
      <c r="H8831">
        <v>9.8933</v>
      </c>
    </row>
    <row r="8832" spans="1:8" x14ac:dyDescent="0.3">
      <c r="A8832" t="s">
        <v>116</v>
      </c>
      <c r="B8832" t="s">
        <v>725</v>
      </c>
      <c r="C8832">
        <v>9.99</v>
      </c>
      <c r="D8832">
        <v>10.15</v>
      </c>
      <c r="E8832">
        <v>9.94</v>
      </c>
      <c r="F8832">
        <v>10.15</v>
      </c>
      <c r="G8832">
        <v>2381456</v>
      </c>
      <c r="H8832">
        <v>10.08</v>
      </c>
    </row>
    <row r="8833" spans="1:8" x14ac:dyDescent="0.3">
      <c r="A8833" t="s">
        <v>116</v>
      </c>
      <c r="B8833" t="s">
        <v>242</v>
      </c>
      <c r="C8833">
        <v>10.130000000000001</v>
      </c>
      <c r="D8833">
        <v>10.35</v>
      </c>
      <c r="E8833">
        <v>9.99</v>
      </c>
      <c r="F8833">
        <v>10.17</v>
      </c>
      <c r="G8833">
        <v>3513690</v>
      </c>
      <c r="H8833">
        <v>10.17</v>
      </c>
    </row>
    <row r="8834" spans="1:8" x14ac:dyDescent="0.3">
      <c r="A8834" t="s">
        <v>116</v>
      </c>
      <c r="B8834" t="s">
        <v>726</v>
      </c>
      <c r="C8834">
        <v>10.23</v>
      </c>
      <c r="D8834">
        <v>10.38</v>
      </c>
      <c r="E8834">
        <v>10.18</v>
      </c>
      <c r="F8834">
        <v>10.25</v>
      </c>
      <c r="G8834">
        <v>2115998</v>
      </c>
      <c r="H8834">
        <v>10.27</v>
      </c>
    </row>
    <row r="8835" spans="1:8" x14ac:dyDescent="0.3">
      <c r="A8835" t="s">
        <v>116</v>
      </c>
      <c r="B8835" t="s">
        <v>727</v>
      </c>
      <c r="C8835">
        <v>10.25</v>
      </c>
      <c r="D8835">
        <v>10.49</v>
      </c>
      <c r="E8835">
        <v>10.24</v>
      </c>
      <c r="F8835">
        <v>10.45</v>
      </c>
      <c r="G8835">
        <v>1915195</v>
      </c>
      <c r="H8835">
        <v>10.3933</v>
      </c>
    </row>
    <row r="8836" spans="1:8" x14ac:dyDescent="0.3">
      <c r="A8836" t="s">
        <v>116</v>
      </c>
      <c r="B8836" t="s">
        <v>728</v>
      </c>
      <c r="C8836">
        <v>10.5</v>
      </c>
      <c r="D8836">
        <v>10.59</v>
      </c>
      <c r="E8836">
        <v>10.220000000000001</v>
      </c>
      <c r="F8836">
        <v>10.29</v>
      </c>
      <c r="G8836">
        <v>1803357</v>
      </c>
      <c r="H8836">
        <v>10.3667</v>
      </c>
    </row>
    <row r="8837" spans="1:8" x14ac:dyDescent="0.3">
      <c r="A8837" t="s">
        <v>116</v>
      </c>
      <c r="B8837" t="s">
        <v>729</v>
      </c>
      <c r="C8837">
        <v>10.31</v>
      </c>
      <c r="D8837">
        <v>10.76</v>
      </c>
      <c r="E8837">
        <v>10.31</v>
      </c>
      <c r="F8837">
        <v>10.68</v>
      </c>
      <c r="G8837">
        <v>2144317</v>
      </c>
      <c r="H8837">
        <v>10.583299999999999</v>
      </c>
    </row>
    <row r="8838" spans="1:8" x14ac:dyDescent="0.3">
      <c r="A8838" t="s">
        <v>116</v>
      </c>
      <c r="B8838" t="s">
        <v>730</v>
      </c>
      <c r="C8838">
        <v>10.4</v>
      </c>
      <c r="D8838">
        <v>10.73</v>
      </c>
      <c r="E8838">
        <v>10.38</v>
      </c>
      <c r="F8838">
        <v>10.6</v>
      </c>
      <c r="G8838">
        <v>1910842</v>
      </c>
      <c r="H8838">
        <v>10.57</v>
      </c>
    </row>
    <row r="8839" spans="1:8" x14ac:dyDescent="0.3">
      <c r="A8839" t="s">
        <v>116</v>
      </c>
      <c r="B8839" t="s">
        <v>731</v>
      </c>
      <c r="C8839">
        <v>10.65</v>
      </c>
      <c r="D8839">
        <v>10.87</v>
      </c>
      <c r="E8839">
        <v>10.41</v>
      </c>
      <c r="F8839">
        <v>10.7</v>
      </c>
      <c r="G8839">
        <v>2276116</v>
      </c>
      <c r="H8839">
        <v>10.66</v>
      </c>
    </row>
    <row r="8840" spans="1:8" x14ac:dyDescent="0.3">
      <c r="A8840" t="s">
        <v>116</v>
      </c>
      <c r="B8840" t="s">
        <v>732</v>
      </c>
      <c r="C8840">
        <v>10.71</v>
      </c>
      <c r="D8840">
        <v>10.89</v>
      </c>
      <c r="E8840">
        <v>10.5</v>
      </c>
      <c r="F8840">
        <v>10.76</v>
      </c>
      <c r="G8840">
        <v>2260489</v>
      </c>
      <c r="H8840">
        <v>10.716699999999999</v>
      </c>
    </row>
    <row r="8841" spans="1:8" x14ac:dyDescent="0.3">
      <c r="A8841" t="s">
        <v>116</v>
      </c>
      <c r="B8841" t="s">
        <v>733</v>
      </c>
      <c r="C8841">
        <v>10.76</v>
      </c>
      <c r="D8841">
        <v>10.97</v>
      </c>
      <c r="E8841">
        <v>10.49</v>
      </c>
      <c r="F8841">
        <v>10.8</v>
      </c>
      <c r="G8841">
        <v>3569409</v>
      </c>
      <c r="H8841">
        <v>10.753299999999999</v>
      </c>
    </row>
    <row r="8842" spans="1:8" x14ac:dyDescent="0.3">
      <c r="A8842" t="s">
        <v>116</v>
      </c>
      <c r="B8842" t="s">
        <v>734</v>
      </c>
      <c r="C8842">
        <v>10.84</v>
      </c>
      <c r="D8842">
        <v>11.25</v>
      </c>
      <c r="E8842">
        <v>10.72</v>
      </c>
      <c r="F8842">
        <v>10.85</v>
      </c>
      <c r="G8842">
        <v>4357056</v>
      </c>
      <c r="H8842">
        <v>10.94</v>
      </c>
    </row>
    <row r="8843" spans="1:8" x14ac:dyDescent="0.3">
      <c r="A8843" t="s">
        <v>116</v>
      </c>
      <c r="B8843" t="s">
        <v>735</v>
      </c>
      <c r="C8843">
        <v>10.85</v>
      </c>
      <c r="D8843">
        <v>11.13</v>
      </c>
      <c r="E8843">
        <v>10.84</v>
      </c>
      <c r="F8843">
        <v>10.98</v>
      </c>
      <c r="G8843">
        <v>1613516</v>
      </c>
      <c r="H8843">
        <v>10.9833</v>
      </c>
    </row>
    <row r="8844" spans="1:8" x14ac:dyDescent="0.3">
      <c r="A8844" t="s">
        <v>150</v>
      </c>
      <c r="B8844" t="s">
        <v>696</v>
      </c>
      <c r="C8844">
        <v>4.84</v>
      </c>
      <c r="D8844">
        <v>4.9400000000000004</v>
      </c>
      <c r="E8844">
        <v>4.8099999999999996</v>
      </c>
      <c r="F8844">
        <v>4.92</v>
      </c>
      <c r="G8844">
        <v>9009126</v>
      </c>
      <c r="H8844">
        <v>4.8899999999999997</v>
      </c>
    </row>
    <row r="8845" spans="1:8" x14ac:dyDescent="0.3">
      <c r="A8845" t="s">
        <v>150</v>
      </c>
      <c r="B8845" t="s">
        <v>697</v>
      </c>
      <c r="C8845">
        <v>4.92</v>
      </c>
      <c r="D8845">
        <v>4.93</v>
      </c>
      <c r="E8845">
        <v>4.8</v>
      </c>
      <c r="F8845">
        <v>4.82</v>
      </c>
      <c r="G8845">
        <v>7886041</v>
      </c>
      <c r="H8845">
        <v>4.8499999999999996</v>
      </c>
    </row>
    <row r="8846" spans="1:8" x14ac:dyDescent="0.3">
      <c r="A8846" t="s">
        <v>150</v>
      </c>
      <c r="B8846" t="s">
        <v>698</v>
      </c>
      <c r="C8846">
        <v>4.82</v>
      </c>
      <c r="D8846">
        <v>4.91</v>
      </c>
      <c r="E8846">
        <v>4.8</v>
      </c>
      <c r="F8846">
        <v>4.87</v>
      </c>
      <c r="G8846">
        <v>10223460</v>
      </c>
      <c r="H8846">
        <v>4.8600000000000003</v>
      </c>
    </row>
    <row r="8847" spans="1:8" x14ac:dyDescent="0.3">
      <c r="A8847" t="s">
        <v>150</v>
      </c>
      <c r="B8847" t="s">
        <v>699</v>
      </c>
      <c r="C8847">
        <v>4.87</v>
      </c>
      <c r="D8847">
        <v>4.95</v>
      </c>
      <c r="E8847">
        <v>4.79</v>
      </c>
      <c r="F8847">
        <v>4.8</v>
      </c>
      <c r="G8847">
        <v>15672600</v>
      </c>
      <c r="H8847">
        <v>4.8467000000000002</v>
      </c>
    </row>
    <row r="8848" spans="1:8" x14ac:dyDescent="0.3">
      <c r="A8848" t="s">
        <v>150</v>
      </c>
      <c r="B8848" t="s">
        <v>700</v>
      </c>
      <c r="C8848">
        <v>4.8099999999999996</v>
      </c>
      <c r="D8848">
        <v>5.04</v>
      </c>
      <c r="E8848">
        <v>4.75</v>
      </c>
      <c r="F8848">
        <v>5.04</v>
      </c>
      <c r="G8848">
        <v>15504700</v>
      </c>
      <c r="H8848">
        <v>4.9432999999999998</v>
      </c>
    </row>
    <row r="8849" spans="1:8" x14ac:dyDescent="0.3">
      <c r="A8849" t="s">
        <v>150</v>
      </c>
      <c r="B8849" t="s">
        <v>77</v>
      </c>
      <c r="C8849">
        <v>5.03</v>
      </c>
      <c r="D8849">
        <v>5.34</v>
      </c>
      <c r="E8849">
        <v>4.9800000000000004</v>
      </c>
      <c r="F8849">
        <v>5.15</v>
      </c>
      <c r="G8849">
        <v>26167210</v>
      </c>
      <c r="H8849">
        <v>5.1566999999999998</v>
      </c>
    </row>
    <row r="8850" spans="1:8" x14ac:dyDescent="0.3">
      <c r="A8850" t="s">
        <v>150</v>
      </c>
      <c r="B8850" t="s">
        <v>701</v>
      </c>
      <c r="C8850">
        <v>5.14</v>
      </c>
      <c r="D8850">
        <v>5.24</v>
      </c>
      <c r="E8850">
        <v>5.03</v>
      </c>
      <c r="F8850">
        <v>5.19</v>
      </c>
      <c r="G8850">
        <v>15457950</v>
      </c>
      <c r="H8850">
        <v>5.1532999999999998</v>
      </c>
    </row>
    <row r="8851" spans="1:8" x14ac:dyDescent="0.3">
      <c r="A8851" t="s">
        <v>150</v>
      </c>
      <c r="B8851" t="s">
        <v>702</v>
      </c>
      <c r="C8851">
        <v>5.2</v>
      </c>
      <c r="D8851">
        <v>5.25</v>
      </c>
      <c r="E8851">
        <v>5.09</v>
      </c>
      <c r="F8851">
        <v>5.16</v>
      </c>
      <c r="G8851">
        <v>14009420</v>
      </c>
      <c r="H8851">
        <v>5.1666999999999996</v>
      </c>
    </row>
    <row r="8852" spans="1:8" x14ac:dyDescent="0.3">
      <c r="A8852" t="s">
        <v>150</v>
      </c>
      <c r="B8852" t="s">
        <v>139</v>
      </c>
      <c r="C8852">
        <v>5.14</v>
      </c>
      <c r="D8852">
        <v>5.15</v>
      </c>
      <c r="E8852">
        <v>4.96</v>
      </c>
      <c r="F8852">
        <v>4.97</v>
      </c>
      <c r="G8852">
        <v>10311990</v>
      </c>
      <c r="H8852">
        <v>5.0266999999999999</v>
      </c>
    </row>
    <row r="8853" spans="1:8" x14ac:dyDescent="0.3">
      <c r="A8853" t="s">
        <v>150</v>
      </c>
      <c r="B8853" t="s">
        <v>156</v>
      </c>
      <c r="C8853">
        <v>5</v>
      </c>
      <c r="D8853">
        <v>5</v>
      </c>
      <c r="E8853">
        <v>4.83</v>
      </c>
      <c r="F8853">
        <v>4.92</v>
      </c>
      <c r="G8853">
        <v>6810929</v>
      </c>
      <c r="H8853">
        <v>4.9166999999999996</v>
      </c>
    </row>
    <row r="8854" spans="1:8" x14ac:dyDescent="0.3">
      <c r="A8854" t="s">
        <v>150</v>
      </c>
      <c r="B8854" t="s">
        <v>703</v>
      </c>
      <c r="C8854">
        <v>4.96</v>
      </c>
      <c r="D8854">
        <v>5.2</v>
      </c>
      <c r="E8854">
        <v>4.95</v>
      </c>
      <c r="F8854">
        <v>5.2</v>
      </c>
      <c r="G8854">
        <v>10809680</v>
      </c>
      <c r="H8854">
        <v>5.1166999999999998</v>
      </c>
    </row>
    <row r="8855" spans="1:8" x14ac:dyDescent="0.3">
      <c r="A8855" t="s">
        <v>150</v>
      </c>
      <c r="B8855" t="s">
        <v>223</v>
      </c>
      <c r="C8855">
        <v>5.18</v>
      </c>
      <c r="D8855">
        <v>5.19</v>
      </c>
      <c r="E8855">
        <v>5.08</v>
      </c>
      <c r="F8855">
        <v>5.0999999999999996</v>
      </c>
      <c r="G8855">
        <v>7839901</v>
      </c>
      <c r="H8855">
        <v>5.1233000000000004</v>
      </c>
    </row>
    <row r="8856" spans="1:8" x14ac:dyDescent="0.3">
      <c r="A8856" t="s">
        <v>150</v>
      </c>
      <c r="B8856" t="s">
        <v>228</v>
      </c>
      <c r="C8856">
        <v>5.09</v>
      </c>
      <c r="D8856">
        <v>5.15</v>
      </c>
      <c r="E8856">
        <v>5.0599999999999996</v>
      </c>
      <c r="F8856">
        <v>5.09</v>
      </c>
      <c r="G8856">
        <v>4269271</v>
      </c>
      <c r="H8856">
        <v>5.0999999999999996</v>
      </c>
    </row>
    <row r="8857" spans="1:8" x14ac:dyDescent="0.3">
      <c r="A8857" t="s">
        <v>150</v>
      </c>
      <c r="B8857" t="s">
        <v>704</v>
      </c>
      <c r="C8857">
        <v>5.0999999999999996</v>
      </c>
      <c r="D8857">
        <v>5.24</v>
      </c>
      <c r="E8857">
        <v>5.0999999999999996</v>
      </c>
      <c r="F8857">
        <v>5.2</v>
      </c>
      <c r="G8857">
        <v>7600147</v>
      </c>
      <c r="H8857">
        <v>5.18</v>
      </c>
    </row>
    <row r="8858" spans="1:8" x14ac:dyDescent="0.3">
      <c r="A8858" t="s">
        <v>150</v>
      </c>
      <c r="B8858" t="s">
        <v>705</v>
      </c>
      <c r="C8858">
        <v>5.2</v>
      </c>
      <c r="D8858">
        <v>5.31</v>
      </c>
      <c r="E8858">
        <v>5.18</v>
      </c>
      <c r="F8858">
        <v>5.25</v>
      </c>
      <c r="G8858">
        <v>9577649</v>
      </c>
      <c r="H8858">
        <v>5.2466999999999997</v>
      </c>
    </row>
    <row r="8859" spans="1:8" x14ac:dyDescent="0.3">
      <c r="A8859" t="s">
        <v>150</v>
      </c>
      <c r="B8859" t="s">
        <v>706</v>
      </c>
      <c r="C8859">
        <v>5.26</v>
      </c>
      <c r="D8859">
        <v>5.44</v>
      </c>
      <c r="E8859">
        <v>5.26</v>
      </c>
      <c r="F8859">
        <v>5.35</v>
      </c>
      <c r="G8859">
        <v>12126320</v>
      </c>
      <c r="H8859">
        <v>5.35</v>
      </c>
    </row>
    <row r="8860" spans="1:8" x14ac:dyDescent="0.3">
      <c r="A8860" t="s">
        <v>150</v>
      </c>
      <c r="B8860" t="s">
        <v>265</v>
      </c>
      <c r="C8860">
        <v>5.23</v>
      </c>
      <c r="D8860">
        <v>5.38</v>
      </c>
      <c r="E8860">
        <v>5.14</v>
      </c>
      <c r="F8860">
        <v>5.35</v>
      </c>
      <c r="G8860">
        <v>17908250</v>
      </c>
      <c r="H8860">
        <v>5.29</v>
      </c>
    </row>
    <row r="8861" spans="1:8" x14ac:dyDescent="0.3">
      <c r="A8861" t="s">
        <v>150</v>
      </c>
      <c r="B8861" t="s">
        <v>707</v>
      </c>
      <c r="C8861">
        <v>5.35</v>
      </c>
      <c r="D8861">
        <v>5.48</v>
      </c>
      <c r="E8861">
        <v>5.12</v>
      </c>
      <c r="F8861">
        <v>5.16</v>
      </c>
      <c r="G8861">
        <v>11191030</v>
      </c>
      <c r="H8861">
        <v>5.2533000000000003</v>
      </c>
    </row>
    <row r="8862" spans="1:8" x14ac:dyDescent="0.3">
      <c r="A8862" t="s">
        <v>150</v>
      </c>
      <c r="B8862" t="s">
        <v>271</v>
      </c>
      <c r="C8862">
        <v>5.17</v>
      </c>
      <c r="D8862">
        <v>5.17</v>
      </c>
      <c r="E8862">
        <v>4.83</v>
      </c>
      <c r="F8862">
        <v>4.8600000000000003</v>
      </c>
      <c r="G8862">
        <v>7867889</v>
      </c>
      <c r="H8862">
        <v>4.9532999999999996</v>
      </c>
    </row>
    <row r="8863" spans="1:8" x14ac:dyDescent="0.3">
      <c r="A8863" t="s">
        <v>150</v>
      </c>
      <c r="B8863" t="s">
        <v>708</v>
      </c>
      <c r="C8863">
        <v>4.88</v>
      </c>
      <c r="D8863">
        <v>4.99</v>
      </c>
      <c r="E8863">
        <v>4.88</v>
      </c>
      <c r="F8863">
        <v>4.9000000000000004</v>
      </c>
      <c r="G8863">
        <v>4462214</v>
      </c>
      <c r="H8863">
        <v>4.9233000000000002</v>
      </c>
    </row>
    <row r="8864" spans="1:8" x14ac:dyDescent="0.3">
      <c r="A8864" t="s">
        <v>150</v>
      </c>
      <c r="B8864" t="s">
        <v>709</v>
      </c>
      <c r="C8864">
        <v>4.96</v>
      </c>
      <c r="D8864">
        <v>5.0199999999999996</v>
      </c>
      <c r="E8864">
        <v>4.93</v>
      </c>
      <c r="F8864">
        <v>4.93</v>
      </c>
      <c r="G8864">
        <v>4658540</v>
      </c>
      <c r="H8864">
        <v>4.96</v>
      </c>
    </row>
    <row r="8865" spans="1:8" x14ac:dyDescent="0.3">
      <c r="A8865" t="s">
        <v>150</v>
      </c>
      <c r="B8865" t="s">
        <v>283</v>
      </c>
      <c r="C8865">
        <v>4.93</v>
      </c>
      <c r="D8865">
        <v>4.95</v>
      </c>
      <c r="E8865">
        <v>4.8600000000000003</v>
      </c>
      <c r="F8865">
        <v>4.8899999999999997</v>
      </c>
      <c r="G8865">
        <v>3748327</v>
      </c>
      <c r="H8865">
        <v>4.9000000000000004</v>
      </c>
    </row>
    <row r="8866" spans="1:8" x14ac:dyDescent="0.3">
      <c r="A8866" t="s">
        <v>150</v>
      </c>
      <c r="B8866" t="s">
        <v>290</v>
      </c>
      <c r="C8866">
        <v>4.92</v>
      </c>
      <c r="D8866">
        <v>4.92</v>
      </c>
      <c r="E8866">
        <v>4.7</v>
      </c>
      <c r="F8866">
        <v>4.72</v>
      </c>
      <c r="G8866">
        <v>7622094</v>
      </c>
      <c r="H8866">
        <v>4.78</v>
      </c>
    </row>
    <row r="8867" spans="1:8" x14ac:dyDescent="0.3">
      <c r="A8867" t="s">
        <v>150</v>
      </c>
      <c r="B8867" t="s">
        <v>710</v>
      </c>
      <c r="C8867">
        <v>4.72</v>
      </c>
      <c r="D8867">
        <v>4.74</v>
      </c>
      <c r="E8867">
        <v>4.66</v>
      </c>
      <c r="F8867">
        <v>4.7</v>
      </c>
      <c r="G8867">
        <v>5486854</v>
      </c>
      <c r="H8867">
        <v>4.7</v>
      </c>
    </row>
    <row r="8868" spans="1:8" x14ac:dyDescent="0.3">
      <c r="A8868" t="s">
        <v>150</v>
      </c>
      <c r="B8868" t="s">
        <v>512</v>
      </c>
      <c r="C8868">
        <v>4.71</v>
      </c>
      <c r="D8868">
        <v>4.7699999999999996</v>
      </c>
      <c r="E8868">
        <v>4.5599999999999996</v>
      </c>
      <c r="F8868">
        <v>4.58</v>
      </c>
      <c r="G8868">
        <v>6094569</v>
      </c>
      <c r="H8868">
        <v>4.6367000000000003</v>
      </c>
    </row>
    <row r="8869" spans="1:8" x14ac:dyDescent="0.3">
      <c r="A8869" t="s">
        <v>150</v>
      </c>
      <c r="B8869" t="s">
        <v>91</v>
      </c>
      <c r="C8869">
        <v>4.3099999999999996</v>
      </c>
      <c r="D8869">
        <v>4.42</v>
      </c>
      <c r="E8869">
        <v>4.2300000000000004</v>
      </c>
      <c r="F8869">
        <v>4.34</v>
      </c>
      <c r="G8869">
        <v>7626176</v>
      </c>
      <c r="H8869">
        <v>4.33</v>
      </c>
    </row>
    <row r="8870" spans="1:8" x14ac:dyDescent="0.3">
      <c r="A8870" t="s">
        <v>150</v>
      </c>
      <c r="B8870" t="s">
        <v>93</v>
      </c>
      <c r="C8870">
        <v>4.33</v>
      </c>
      <c r="D8870">
        <v>4.4800000000000004</v>
      </c>
      <c r="E8870">
        <v>4.29</v>
      </c>
      <c r="F8870">
        <v>4.3499999999999996</v>
      </c>
      <c r="G8870">
        <v>6484543</v>
      </c>
      <c r="H8870">
        <v>4.3733000000000004</v>
      </c>
    </row>
    <row r="8871" spans="1:8" x14ac:dyDescent="0.3">
      <c r="A8871" t="s">
        <v>150</v>
      </c>
      <c r="B8871" t="s">
        <v>711</v>
      </c>
      <c r="C8871">
        <v>4.37</v>
      </c>
      <c r="D8871">
        <v>4.78</v>
      </c>
      <c r="E8871">
        <v>4.3499999999999996</v>
      </c>
      <c r="F8871">
        <v>4.55</v>
      </c>
      <c r="G8871">
        <v>9455211</v>
      </c>
      <c r="H8871">
        <v>4.5599999999999996</v>
      </c>
    </row>
    <row r="8872" spans="1:8" x14ac:dyDescent="0.3">
      <c r="A8872" t="s">
        <v>150</v>
      </c>
      <c r="B8872" t="s">
        <v>712</v>
      </c>
      <c r="C8872">
        <v>4.55</v>
      </c>
      <c r="D8872">
        <v>4.75</v>
      </c>
      <c r="E8872">
        <v>4.55</v>
      </c>
      <c r="F8872">
        <v>4.6500000000000004</v>
      </c>
      <c r="G8872">
        <v>2892008</v>
      </c>
      <c r="H8872">
        <v>4.6500000000000004</v>
      </c>
    </row>
    <row r="8873" spans="1:8" x14ac:dyDescent="0.3">
      <c r="A8873" t="s">
        <v>150</v>
      </c>
      <c r="B8873" t="s">
        <v>162</v>
      </c>
      <c r="C8873">
        <v>4.6500000000000004</v>
      </c>
      <c r="D8873">
        <v>4.7</v>
      </c>
      <c r="E8873">
        <v>4.41</v>
      </c>
      <c r="F8873">
        <v>4.4400000000000004</v>
      </c>
      <c r="G8873">
        <v>6848276</v>
      </c>
      <c r="H8873">
        <v>4.5167000000000002</v>
      </c>
    </row>
    <row r="8874" spans="1:8" x14ac:dyDescent="0.3">
      <c r="A8874" t="s">
        <v>150</v>
      </c>
      <c r="B8874" t="s">
        <v>220</v>
      </c>
      <c r="C8874">
        <v>4.43</v>
      </c>
      <c r="D8874">
        <v>4.5199999999999996</v>
      </c>
      <c r="E8874">
        <v>4.3499999999999996</v>
      </c>
      <c r="F8874">
        <v>4.47</v>
      </c>
      <c r="G8874">
        <v>5584727</v>
      </c>
      <c r="H8874">
        <v>4.4466999999999999</v>
      </c>
    </row>
    <row r="8875" spans="1:8" x14ac:dyDescent="0.3">
      <c r="A8875" t="s">
        <v>150</v>
      </c>
      <c r="B8875" t="s">
        <v>713</v>
      </c>
      <c r="C8875">
        <v>4.62</v>
      </c>
      <c r="D8875">
        <v>4.63</v>
      </c>
      <c r="E8875">
        <v>4.51</v>
      </c>
      <c r="F8875">
        <v>4.5999999999999996</v>
      </c>
      <c r="G8875">
        <v>4957122</v>
      </c>
      <c r="H8875">
        <v>4.58</v>
      </c>
    </row>
    <row r="8876" spans="1:8" x14ac:dyDescent="0.3">
      <c r="A8876" t="s">
        <v>150</v>
      </c>
      <c r="B8876" t="s">
        <v>714</v>
      </c>
      <c r="C8876">
        <v>4.66</v>
      </c>
      <c r="D8876">
        <v>4.7300000000000004</v>
      </c>
      <c r="E8876">
        <v>4.57</v>
      </c>
      <c r="F8876">
        <v>4.68</v>
      </c>
      <c r="G8876">
        <v>4539988</v>
      </c>
      <c r="H8876">
        <v>4.66</v>
      </c>
    </row>
    <row r="8877" spans="1:8" x14ac:dyDescent="0.3">
      <c r="A8877" t="s">
        <v>150</v>
      </c>
      <c r="B8877" t="s">
        <v>715</v>
      </c>
      <c r="C8877">
        <v>4.8899999999999997</v>
      </c>
      <c r="D8877">
        <v>4.91</v>
      </c>
      <c r="E8877">
        <v>4.72</v>
      </c>
      <c r="F8877">
        <v>4.75</v>
      </c>
      <c r="G8877">
        <v>13071240</v>
      </c>
      <c r="H8877">
        <v>4.7933000000000003</v>
      </c>
    </row>
    <row r="8878" spans="1:8" x14ac:dyDescent="0.3">
      <c r="A8878" t="s">
        <v>150</v>
      </c>
      <c r="B8878" t="s">
        <v>235</v>
      </c>
      <c r="C8878">
        <v>4.72</v>
      </c>
      <c r="D8878">
        <v>4.74</v>
      </c>
      <c r="E8878">
        <v>4.5999999999999996</v>
      </c>
      <c r="F8878">
        <v>4.6500000000000004</v>
      </c>
      <c r="G8878">
        <v>7288637</v>
      </c>
      <c r="H8878">
        <v>4.6632999999999996</v>
      </c>
    </row>
    <row r="8879" spans="1:8" x14ac:dyDescent="0.3">
      <c r="A8879" t="s">
        <v>150</v>
      </c>
      <c r="B8879" t="s">
        <v>259</v>
      </c>
      <c r="C8879">
        <v>4.6500000000000004</v>
      </c>
      <c r="D8879">
        <v>4.68</v>
      </c>
      <c r="E8879">
        <v>4.5199999999999996</v>
      </c>
      <c r="F8879">
        <v>4.57</v>
      </c>
      <c r="G8879">
        <v>4536872</v>
      </c>
      <c r="H8879">
        <v>4.59</v>
      </c>
    </row>
    <row r="8880" spans="1:8" x14ac:dyDescent="0.3">
      <c r="A8880" t="s">
        <v>150</v>
      </c>
      <c r="B8880" t="s">
        <v>716</v>
      </c>
      <c r="C8880">
        <v>4.59</v>
      </c>
      <c r="D8880">
        <v>4.68</v>
      </c>
      <c r="E8880">
        <v>4.42</v>
      </c>
      <c r="F8880">
        <v>4.53</v>
      </c>
      <c r="G8880">
        <v>14063750</v>
      </c>
      <c r="H8880">
        <v>4.5433000000000003</v>
      </c>
    </row>
    <row r="8881" spans="1:8" x14ac:dyDescent="0.3">
      <c r="A8881" t="s">
        <v>150</v>
      </c>
      <c r="B8881" t="s">
        <v>269</v>
      </c>
      <c r="C8881">
        <v>4.54</v>
      </c>
      <c r="D8881">
        <v>4.57</v>
      </c>
      <c r="E8881">
        <v>4.28</v>
      </c>
      <c r="F8881">
        <v>4.29</v>
      </c>
      <c r="G8881">
        <v>11615200</v>
      </c>
      <c r="H8881">
        <v>4.38</v>
      </c>
    </row>
    <row r="8882" spans="1:8" x14ac:dyDescent="0.3">
      <c r="A8882" t="s">
        <v>150</v>
      </c>
      <c r="B8882" t="s">
        <v>282</v>
      </c>
      <c r="C8882">
        <v>4.2300000000000004</v>
      </c>
      <c r="D8882">
        <v>4.3600000000000003</v>
      </c>
      <c r="E8882">
        <v>4.16</v>
      </c>
      <c r="F8882">
        <v>4.16</v>
      </c>
      <c r="G8882">
        <v>5451773</v>
      </c>
      <c r="H8882">
        <v>4.2267000000000001</v>
      </c>
    </row>
    <row r="8883" spans="1:8" x14ac:dyDescent="0.3">
      <c r="A8883" t="s">
        <v>150</v>
      </c>
      <c r="B8883" t="s">
        <v>717</v>
      </c>
      <c r="C8883">
        <v>4.1399999999999997</v>
      </c>
      <c r="D8883">
        <v>4.24</v>
      </c>
      <c r="E8883">
        <v>4</v>
      </c>
      <c r="F8883">
        <v>4.21</v>
      </c>
      <c r="G8883">
        <v>8192706</v>
      </c>
      <c r="H8883">
        <v>4.1500000000000004</v>
      </c>
    </row>
    <row r="8884" spans="1:8" x14ac:dyDescent="0.3">
      <c r="A8884" t="s">
        <v>150</v>
      </c>
      <c r="B8884" t="s">
        <v>285</v>
      </c>
      <c r="C8884">
        <v>4.2300000000000004</v>
      </c>
      <c r="D8884">
        <v>4.38</v>
      </c>
      <c r="E8884">
        <v>4.1900000000000004</v>
      </c>
      <c r="F8884">
        <v>4.26</v>
      </c>
      <c r="G8884">
        <v>8732872</v>
      </c>
      <c r="H8884">
        <v>4.2766999999999999</v>
      </c>
    </row>
    <row r="8885" spans="1:8" x14ac:dyDescent="0.3">
      <c r="A8885" t="s">
        <v>150</v>
      </c>
      <c r="B8885" t="s">
        <v>718</v>
      </c>
      <c r="C8885">
        <v>4.32</v>
      </c>
      <c r="D8885">
        <v>4.3499999999999996</v>
      </c>
      <c r="E8885">
        <v>4.17</v>
      </c>
      <c r="F8885">
        <v>4.17</v>
      </c>
      <c r="G8885">
        <v>7379038</v>
      </c>
      <c r="H8885">
        <v>4.2300000000000004</v>
      </c>
    </row>
    <row r="8886" spans="1:8" x14ac:dyDescent="0.3">
      <c r="A8886" t="s">
        <v>150</v>
      </c>
      <c r="B8886" t="s">
        <v>291</v>
      </c>
      <c r="C8886">
        <v>4.18</v>
      </c>
      <c r="D8886">
        <v>4.2</v>
      </c>
      <c r="E8886">
        <v>4.13</v>
      </c>
      <c r="F8886">
        <v>4.13</v>
      </c>
      <c r="G8886">
        <v>2859236</v>
      </c>
      <c r="H8886">
        <v>4.1532999999999998</v>
      </c>
    </row>
    <row r="8887" spans="1:8" x14ac:dyDescent="0.3">
      <c r="A8887" t="s">
        <v>150</v>
      </c>
      <c r="B8887" t="s">
        <v>295</v>
      </c>
      <c r="C8887">
        <v>4.1500000000000004</v>
      </c>
      <c r="D8887">
        <v>4.24</v>
      </c>
      <c r="E8887">
        <v>4.1500000000000004</v>
      </c>
      <c r="F8887">
        <v>4.2</v>
      </c>
      <c r="G8887">
        <v>5713024</v>
      </c>
      <c r="H8887">
        <v>4.1966999999999999</v>
      </c>
    </row>
    <row r="8888" spans="1:8" x14ac:dyDescent="0.3">
      <c r="A8888" t="s">
        <v>150</v>
      </c>
      <c r="B8888" t="s">
        <v>298</v>
      </c>
      <c r="C8888">
        <v>4.21</v>
      </c>
      <c r="D8888">
        <v>4.38</v>
      </c>
      <c r="E8888">
        <v>4.1500000000000004</v>
      </c>
      <c r="F8888">
        <v>4.18</v>
      </c>
      <c r="G8888">
        <v>19206620</v>
      </c>
      <c r="H8888">
        <v>4.2366999999999999</v>
      </c>
    </row>
    <row r="8889" spans="1:8" x14ac:dyDescent="0.3">
      <c r="A8889" t="s">
        <v>150</v>
      </c>
      <c r="B8889" t="s">
        <v>719</v>
      </c>
      <c r="C8889">
        <v>4.2300000000000004</v>
      </c>
      <c r="D8889">
        <v>4.32</v>
      </c>
      <c r="E8889">
        <v>4.16</v>
      </c>
      <c r="F8889">
        <v>4.3099999999999996</v>
      </c>
      <c r="G8889">
        <v>18015880</v>
      </c>
      <c r="H8889">
        <v>4.2633000000000001</v>
      </c>
    </row>
    <row r="8890" spans="1:8" x14ac:dyDescent="0.3">
      <c r="A8890" t="s">
        <v>150</v>
      </c>
      <c r="B8890" t="s">
        <v>720</v>
      </c>
      <c r="C8890">
        <v>4.3600000000000003</v>
      </c>
      <c r="D8890">
        <v>4.41</v>
      </c>
      <c r="E8890">
        <v>4.3099999999999996</v>
      </c>
      <c r="F8890">
        <v>4.3499999999999996</v>
      </c>
      <c r="G8890">
        <v>10913670</v>
      </c>
      <c r="H8890">
        <v>4.3567</v>
      </c>
    </row>
    <row r="8891" spans="1:8" x14ac:dyDescent="0.3">
      <c r="A8891" t="s">
        <v>150</v>
      </c>
      <c r="B8891" t="s">
        <v>721</v>
      </c>
      <c r="C8891">
        <v>4.3499999999999996</v>
      </c>
      <c r="D8891">
        <v>4.66</v>
      </c>
      <c r="E8891">
        <v>4.32</v>
      </c>
      <c r="F8891">
        <v>4.6100000000000003</v>
      </c>
      <c r="G8891">
        <v>20450390</v>
      </c>
      <c r="H8891">
        <v>4.53</v>
      </c>
    </row>
    <row r="8892" spans="1:8" x14ac:dyDescent="0.3">
      <c r="A8892" t="s">
        <v>150</v>
      </c>
      <c r="B8892" t="s">
        <v>96</v>
      </c>
      <c r="C8892">
        <v>4.6399999999999997</v>
      </c>
      <c r="D8892">
        <v>4.8499999999999996</v>
      </c>
      <c r="E8892">
        <v>4.63</v>
      </c>
      <c r="F8892">
        <v>4.76</v>
      </c>
      <c r="G8892">
        <v>20289720</v>
      </c>
      <c r="H8892">
        <v>4.7466999999999997</v>
      </c>
    </row>
    <row r="8893" spans="1:8" x14ac:dyDescent="0.3">
      <c r="A8893" t="s">
        <v>150</v>
      </c>
      <c r="B8893" t="s">
        <v>722</v>
      </c>
      <c r="C8893">
        <v>4.78</v>
      </c>
      <c r="D8893">
        <v>4.87</v>
      </c>
      <c r="E8893">
        <v>4.66</v>
      </c>
      <c r="F8893">
        <v>4.72</v>
      </c>
      <c r="G8893">
        <v>9351499</v>
      </c>
      <c r="H8893">
        <v>4.75</v>
      </c>
    </row>
    <row r="8894" spans="1:8" x14ac:dyDescent="0.3">
      <c r="A8894" t="s">
        <v>150</v>
      </c>
      <c r="B8894" t="s">
        <v>164</v>
      </c>
      <c r="C8894">
        <v>4.75</v>
      </c>
      <c r="D8894">
        <v>4.76</v>
      </c>
      <c r="E8894">
        <v>4.66</v>
      </c>
      <c r="F8894">
        <v>4.7300000000000004</v>
      </c>
      <c r="G8894">
        <v>7831443</v>
      </c>
      <c r="H8894">
        <v>4.7167000000000003</v>
      </c>
    </row>
    <row r="8895" spans="1:8" x14ac:dyDescent="0.3">
      <c r="A8895" t="s">
        <v>150</v>
      </c>
      <c r="B8895" t="s">
        <v>723</v>
      </c>
      <c r="C8895">
        <v>4.8499999999999996</v>
      </c>
      <c r="D8895">
        <v>4.9000000000000004</v>
      </c>
      <c r="E8895">
        <v>4.8</v>
      </c>
      <c r="F8895">
        <v>4.87</v>
      </c>
      <c r="G8895">
        <v>6936207</v>
      </c>
      <c r="H8895">
        <v>4.8567</v>
      </c>
    </row>
    <row r="8896" spans="1:8" x14ac:dyDescent="0.3">
      <c r="A8896" t="s">
        <v>150</v>
      </c>
      <c r="B8896" t="s">
        <v>724</v>
      </c>
      <c r="C8896">
        <v>4.8899999999999997</v>
      </c>
      <c r="D8896">
        <v>5.04</v>
      </c>
      <c r="E8896">
        <v>4.87</v>
      </c>
      <c r="F8896">
        <v>5.01</v>
      </c>
      <c r="G8896">
        <v>8187407</v>
      </c>
      <c r="H8896">
        <v>4.9733000000000001</v>
      </c>
    </row>
    <row r="8897" spans="1:8" x14ac:dyDescent="0.3">
      <c r="A8897" t="s">
        <v>150</v>
      </c>
      <c r="B8897" t="s">
        <v>725</v>
      </c>
      <c r="C8897">
        <v>5.0199999999999996</v>
      </c>
      <c r="D8897">
        <v>5.05</v>
      </c>
      <c r="E8897">
        <v>4.96</v>
      </c>
      <c r="F8897">
        <v>5.0199999999999996</v>
      </c>
      <c r="G8897">
        <v>6925185</v>
      </c>
      <c r="H8897">
        <v>5.01</v>
      </c>
    </row>
    <row r="8898" spans="1:8" x14ac:dyDescent="0.3">
      <c r="A8898" t="s">
        <v>150</v>
      </c>
      <c r="B8898" t="s">
        <v>242</v>
      </c>
      <c r="C8898">
        <v>5</v>
      </c>
      <c r="D8898">
        <v>5.0599999999999996</v>
      </c>
      <c r="E8898">
        <v>4.96</v>
      </c>
      <c r="F8898">
        <v>5.0599999999999996</v>
      </c>
      <c r="G8898">
        <v>6056881</v>
      </c>
      <c r="H8898">
        <v>5.0266999999999999</v>
      </c>
    </row>
    <row r="8899" spans="1:8" x14ac:dyDescent="0.3">
      <c r="A8899" t="s">
        <v>150</v>
      </c>
      <c r="B8899" t="s">
        <v>726</v>
      </c>
      <c r="C8899">
        <v>5.0599999999999996</v>
      </c>
      <c r="D8899">
        <v>5.12</v>
      </c>
      <c r="E8899">
        <v>4.96</v>
      </c>
      <c r="F8899">
        <v>5.01</v>
      </c>
      <c r="G8899">
        <v>7089317</v>
      </c>
      <c r="H8899">
        <v>5.03</v>
      </c>
    </row>
    <row r="8900" spans="1:8" x14ac:dyDescent="0.3">
      <c r="A8900" t="s">
        <v>150</v>
      </c>
      <c r="B8900" t="s">
        <v>727</v>
      </c>
      <c r="C8900">
        <v>5.0199999999999996</v>
      </c>
      <c r="D8900">
        <v>5.04</v>
      </c>
      <c r="E8900">
        <v>4.9800000000000004</v>
      </c>
      <c r="F8900">
        <v>5.03</v>
      </c>
      <c r="G8900">
        <v>2848834</v>
      </c>
      <c r="H8900">
        <v>5.0167000000000002</v>
      </c>
    </row>
    <row r="8901" spans="1:8" x14ac:dyDescent="0.3">
      <c r="A8901" t="s">
        <v>150</v>
      </c>
      <c r="B8901" t="s">
        <v>728</v>
      </c>
      <c r="C8901">
        <v>5.04</v>
      </c>
      <c r="D8901">
        <v>5.07</v>
      </c>
      <c r="E8901">
        <v>4.9800000000000004</v>
      </c>
      <c r="F8901">
        <v>4.99</v>
      </c>
      <c r="G8901">
        <v>5336062</v>
      </c>
      <c r="H8901">
        <v>5.0133000000000001</v>
      </c>
    </row>
    <row r="8902" spans="1:8" x14ac:dyDescent="0.3">
      <c r="A8902" t="s">
        <v>150</v>
      </c>
      <c r="B8902" t="s">
        <v>729</v>
      </c>
      <c r="C8902">
        <v>4.99</v>
      </c>
      <c r="D8902">
        <v>5.1100000000000003</v>
      </c>
      <c r="E8902">
        <v>4.99</v>
      </c>
      <c r="F8902">
        <v>5.07</v>
      </c>
      <c r="G8902">
        <v>6579097</v>
      </c>
      <c r="H8902">
        <v>5.0567000000000002</v>
      </c>
    </row>
    <row r="8903" spans="1:8" x14ac:dyDescent="0.3">
      <c r="A8903" t="s">
        <v>150</v>
      </c>
      <c r="B8903" t="s">
        <v>730</v>
      </c>
      <c r="C8903">
        <v>5.07</v>
      </c>
      <c r="D8903">
        <v>5.19</v>
      </c>
      <c r="E8903">
        <v>5.01</v>
      </c>
      <c r="F8903">
        <v>5.09</v>
      </c>
      <c r="G8903">
        <v>6238900</v>
      </c>
      <c r="H8903">
        <v>5.0967000000000002</v>
      </c>
    </row>
    <row r="8904" spans="1:8" x14ac:dyDescent="0.3">
      <c r="A8904" t="s">
        <v>150</v>
      </c>
      <c r="B8904" t="s">
        <v>731</v>
      </c>
      <c r="C8904">
        <v>5.1100000000000003</v>
      </c>
      <c r="D8904">
        <v>5.18</v>
      </c>
      <c r="E8904">
        <v>5.04</v>
      </c>
      <c r="F8904">
        <v>5.07</v>
      </c>
      <c r="G8904">
        <v>4893147</v>
      </c>
      <c r="H8904">
        <v>5.0967000000000002</v>
      </c>
    </row>
    <row r="8905" spans="1:8" x14ac:dyDescent="0.3">
      <c r="A8905" t="s">
        <v>150</v>
      </c>
      <c r="B8905" t="s">
        <v>732</v>
      </c>
      <c r="C8905">
        <v>5.0999999999999996</v>
      </c>
      <c r="D8905">
        <v>5.0999999999999996</v>
      </c>
      <c r="E8905">
        <v>4.99</v>
      </c>
      <c r="F8905">
        <v>5.0199999999999996</v>
      </c>
      <c r="G8905">
        <v>4122121</v>
      </c>
      <c r="H8905">
        <v>5.0366999999999997</v>
      </c>
    </row>
    <row r="8906" spans="1:8" x14ac:dyDescent="0.3">
      <c r="A8906" t="s">
        <v>150</v>
      </c>
      <c r="B8906" t="s">
        <v>733</v>
      </c>
      <c r="C8906">
        <v>5.04</v>
      </c>
      <c r="D8906">
        <v>5.04</v>
      </c>
      <c r="E8906">
        <v>4.93</v>
      </c>
      <c r="F8906">
        <v>4.97</v>
      </c>
      <c r="G8906">
        <v>5958927</v>
      </c>
      <c r="H8906">
        <v>4.9800000000000004</v>
      </c>
    </row>
    <row r="8907" spans="1:8" x14ac:dyDescent="0.3">
      <c r="A8907" t="s">
        <v>150</v>
      </c>
      <c r="B8907" t="s">
        <v>734</v>
      </c>
      <c r="C8907">
        <v>4.95</v>
      </c>
      <c r="D8907">
        <v>5.1100000000000003</v>
      </c>
      <c r="E8907">
        <v>4.95</v>
      </c>
      <c r="F8907">
        <v>4.9800000000000004</v>
      </c>
      <c r="G8907">
        <v>25321750</v>
      </c>
      <c r="H8907">
        <v>5.0133000000000001</v>
      </c>
    </row>
    <row r="8908" spans="1:8" x14ac:dyDescent="0.3">
      <c r="A8908" t="s">
        <v>150</v>
      </c>
      <c r="B8908" t="s">
        <v>735</v>
      </c>
      <c r="C8908">
        <v>5.0599999999999996</v>
      </c>
      <c r="D8908">
        <v>5.0999999999999996</v>
      </c>
      <c r="E8908">
        <v>4.99</v>
      </c>
      <c r="F8908">
        <v>5.0599999999999996</v>
      </c>
      <c r="G8908">
        <v>17387043</v>
      </c>
      <c r="H8908">
        <v>5.05</v>
      </c>
    </row>
    <row r="8909" spans="1:8" x14ac:dyDescent="0.3">
      <c r="A8909" t="s">
        <v>101</v>
      </c>
      <c r="B8909" t="s">
        <v>696</v>
      </c>
      <c r="C8909">
        <v>1.2</v>
      </c>
      <c r="D8909">
        <v>1.2</v>
      </c>
      <c r="E8909">
        <v>1.18</v>
      </c>
      <c r="F8909">
        <v>1.18</v>
      </c>
      <c r="G8909">
        <v>245652800</v>
      </c>
      <c r="H8909">
        <v>1.1867000000000001</v>
      </c>
    </row>
    <row r="8910" spans="1:8" x14ac:dyDescent="0.3">
      <c r="A8910" t="s">
        <v>101</v>
      </c>
      <c r="B8910" t="s">
        <v>697</v>
      </c>
      <c r="C8910">
        <v>1.19</v>
      </c>
      <c r="D8910">
        <v>1.2</v>
      </c>
      <c r="E8910">
        <v>1.18</v>
      </c>
      <c r="F8910">
        <v>1.19</v>
      </c>
      <c r="G8910">
        <v>213054800</v>
      </c>
      <c r="H8910">
        <v>1.19</v>
      </c>
    </row>
    <row r="8911" spans="1:8" x14ac:dyDescent="0.3">
      <c r="A8911" t="s">
        <v>101</v>
      </c>
      <c r="B8911" t="s">
        <v>698</v>
      </c>
      <c r="C8911">
        <v>1.19</v>
      </c>
      <c r="D8911">
        <v>1.22</v>
      </c>
      <c r="E8911">
        <v>1.18</v>
      </c>
      <c r="F8911">
        <v>1.19</v>
      </c>
      <c r="G8911">
        <v>558070000</v>
      </c>
      <c r="H8911">
        <v>1.1967000000000001</v>
      </c>
    </row>
    <row r="8912" spans="1:8" x14ac:dyDescent="0.3">
      <c r="A8912" t="s">
        <v>101</v>
      </c>
      <c r="B8912" t="s">
        <v>699</v>
      </c>
      <c r="C8912">
        <v>1.19</v>
      </c>
      <c r="D8912">
        <v>1.21</v>
      </c>
      <c r="E8912">
        <v>1.18</v>
      </c>
      <c r="F8912">
        <v>1.18</v>
      </c>
      <c r="G8912">
        <v>356630100</v>
      </c>
      <c r="H8912">
        <v>1.19</v>
      </c>
    </row>
    <row r="8913" spans="1:8" x14ac:dyDescent="0.3">
      <c r="A8913" t="s">
        <v>101</v>
      </c>
      <c r="B8913" t="s">
        <v>700</v>
      </c>
      <c r="C8913">
        <v>1.19</v>
      </c>
      <c r="D8913">
        <v>1.19</v>
      </c>
      <c r="E8913">
        <v>1.18</v>
      </c>
      <c r="F8913">
        <v>1.18</v>
      </c>
      <c r="G8913">
        <v>197319900</v>
      </c>
      <c r="H8913">
        <v>1.1833</v>
      </c>
    </row>
    <row r="8914" spans="1:8" x14ac:dyDescent="0.3">
      <c r="A8914" t="s">
        <v>101</v>
      </c>
      <c r="B8914" t="s">
        <v>77</v>
      </c>
      <c r="C8914">
        <v>1.19</v>
      </c>
      <c r="D8914">
        <v>1.22</v>
      </c>
      <c r="E8914">
        <v>1.17</v>
      </c>
      <c r="F8914">
        <v>1.2</v>
      </c>
      <c r="G8914">
        <v>447350400</v>
      </c>
      <c r="H8914">
        <v>1.1967000000000001</v>
      </c>
    </row>
    <row r="8915" spans="1:8" x14ac:dyDescent="0.3">
      <c r="A8915" t="s">
        <v>101</v>
      </c>
      <c r="B8915" t="s">
        <v>701</v>
      </c>
      <c r="C8915">
        <v>1.2</v>
      </c>
      <c r="D8915">
        <v>1.22</v>
      </c>
      <c r="E8915">
        <v>1.19</v>
      </c>
      <c r="F8915">
        <v>1.19</v>
      </c>
      <c r="G8915">
        <v>338250500</v>
      </c>
      <c r="H8915">
        <v>1.2</v>
      </c>
    </row>
    <row r="8916" spans="1:8" x14ac:dyDescent="0.3">
      <c r="A8916" t="s">
        <v>101</v>
      </c>
      <c r="B8916" t="s">
        <v>702</v>
      </c>
      <c r="C8916">
        <v>1.2</v>
      </c>
      <c r="D8916">
        <v>1.2</v>
      </c>
      <c r="E8916">
        <v>1.18</v>
      </c>
      <c r="F8916">
        <v>1.18</v>
      </c>
      <c r="G8916">
        <v>266072300</v>
      </c>
      <c r="H8916">
        <v>1.1867000000000001</v>
      </c>
    </row>
    <row r="8917" spans="1:8" x14ac:dyDescent="0.3">
      <c r="A8917" t="s">
        <v>101</v>
      </c>
      <c r="B8917" t="s">
        <v>139</v>
      </c>
      <c r="C8917">
        <v>1.19</v>
      </c>
      <c r="D8917">
        <v>1.19</v>
      </c>
      <c r="E8917">
        <v>1.1599999999999999</v>
      </c>
      <c r="F8917">
        <v>1.17</v>
      </c>
      <c r="G8917">
        <v>344525000</v>
      </c>
      <c r="H8917">
        <v>1.1733</v>
      </c>
    </row>
    <row r="8918" spans="1:8" x14ac:dyDescent="0.3">
      <c r="A8918" t="s">
        <v>101</v>
      </c>
      <c r="B8918" t="s">
        <v>156</v>
      </c>
      <c r="C8918">
        <v>1.17</v>
      </c>
      <c r="D8918">
        <v>1.18</v>
      </c>
      <c r="E8918">
        <v>1.1599999999999999</v>
      </c>
      <c r="F8918">
        <v>1.1599999999999999</v>
      </c>
      <c r="G8918">
        <v>117708800</v>
      </c>
      <c r="H8918">
        <v>1.1667000000000001</v>
      </c>
    </row>
    <row r="8919" spans="1:8" x14ac:dyDescent="0.3">
      <c r="A8919" t="s">
        <v>101</v>
      </c>
      <c r="B8919" t="s">
        <v>703</v>
      </c>
      <c r="C8919">
        <v>1.18</v>
      </c>
      <c r="D8919">
        <v>1.23</v>
      </c>
      <c r="E8919">
        <v>1.17</v>
      </c>
      <c r="F8919">
        <v>1.2</v>
      </c>
      <c r="G8919">
        <v>792633500</v>
      </c>
      <c r="H8919">
        <v>1.2</v>
      </c>
    </row>
    <row r="8920" spans="1:8" x14ac:dyDescent="0.3">
      <c r="A8920" t="s">
        <v>101</v>
      </c>
      <c r="B8920" t="s">
        <v>223</v>
      </c>
      <c r="C8920">
        <v>1.21</v>
      </c>
      <c r="D8920">
        <v>1.22</v>
      </c>
      <c r="E8920">
        <v>1.19</v>
      </c>
      <c r="F8920">
        <v>1.19</v>
      </c>
      <c r="G8920">
        <v>358530400</v>
      </c>
      <c r="H8920">
        <v>1.2</v>
      </c>
    </row>
    <row r="8921" spans="1:8" x14ac:dyDescent="0.3">
      <c r="A8921" t="s">
        <v>101</v>
      </c>
      <c r="B8921" t="s">
        <v>228</v>
      </c>
      <c r="C8921">
        <v>1.19</v>
      </c>
      <c r="D8921">
        <v>1.19</v>
      </c>
      <c r="E8921">
        <v>1.18</v>
      </c>
      <c r="F8921">
        <v>1.18</v>
      </c>
      <c r="G8921">
        <v>294723700</v>
      </c>
      <c r="H8921">
        <v>1.1833</v>
      </c>
    </row>
    <row r="8922" spans="1:8" x14ac:dyDescent="0.3">
      <c r="A8922" t="s">
        <v>101</v>
      </c>
      <c r="B8922" t="s">
        <v>704</v>
      </c>
      <c r="C8922">
        <v>1.18</v>
      </c>
      <c r="D8922">
        <v>1.22</v>
      </c>
      <c r="E8922">
        <v>1.18</v>
      </c>
      <c r="F8922">
        <v>1.22</v>
      </c>
      <c r="G8922">
        <v>337914700</v>
      </c>
      <c r="H8922">
        <v>1.2067000000000001</v>
      </c>
    </row>
    <row r="8923" spans="1:8" x14ac:dyDescent="0.3">
      <c r="A8923" t="s">
        <v>101</v>
      </c>
      <c r="B8923" t="s">
        <v>705</v>
      </c>
      <c r="C8923">
        <v>1.22</v>
      </c>
      <c r="D8923">
        <v>1.25</v>
      </c>
      <c r="E8923">
        <v>1.21</v>
      </c>
      <c r="F8923">
        <v>1.23</v>
      </c>
      <c r="G8923">
        <v>568883500</v>
      </c>
      <c r="H8923">
        <v>1.23</v>
      </c>
    </row>
    <row r="8924" spans="1:8" x14ac:dyDescent="0.3">
      <c r="A8924" t="s">
        <v>101</v>
      </c>
      <c r="B8924" t="s">
        <v>706</v>
      </c>
      <c r="C8924">
        <v>1.23</v>
      </c>
      <c r="D8924">
        <v>1.26</v>
      </c>
      <c r="E8924">
        <v>1.22</v>
      </c>
      <c r="F8924">
        <v>1.25</v>
      </c>
      <c r="G8924">
        <v>667652400</v>
      </c>
      <c r="H8924">
        <v>1.2433000000000001</v>
      </c>
    </row>
    <row r="8925" spans="1:8" x14ac:dyDescent="0.3">
      <c r="A8925" t="s">
        <v>101</v>
      </c>
      <c r="B8925" t="s">
        <v>265</v>
      </c>
      <c r="C8925">
        <v>1.25</v>
      </c>
      <c r="D8925">
        <v>1.26</v>
      </c>
      <c r="E8925">
        <v>1.23</v>
      </c>
      <c r="F8925">
        <v>1.24</v>
      </c>
      <c r="G8925">
        <v>405782200</v>
      </c>
      <c r="H8925">
        <v>1.2433000000000001</v>
      </c>
    </row>
    <row r="8926" spans="1:8" x14ac:dyDescent="0.3">
      <c r="A8926" t="s">
        <v>101</v>
      </c>
      <c r="B8926" t="s">
        <v>707</v>
      </c>
      <c r="C8926">
        <v>1.27</v>
      </c>
      <c r="D8926">
        <v>1.3</v>
      </c>
      <c r="E8926">
        <v>1.25</v>
      </c>
      <c r="F8926">
        <v>1.25</v>
      </c>
      <c r="G8926">
        <v>888320000</v>
      </c>
      <c r="H8926">
        <v>1.2666999999999999</v>
      </c>
    </row>
    <row r="8927" spans="1:8" x14ac:dyDescent="0.3">
      <c r="A8927" t="s">
        <v>101</v>
      </c>
      <c r="B8927" t="s">
        <v>271</v>
      </c>
      <c r="C8927">
        <v>1.26</v>
      </c>
      <c r="D8927">
        <v>1.33</v>
      </c>
      <c r="E8927">
        <v>1.24</v>
      </c>
      <c r="F8927">
        <v>1.28</v>
      </c>
      <c r="G8927">
        <v>709203200</v>
      </c>
      <c r="H8927">
        <v>1.2833000000000001</v>
      </c>
    </row>
    <row r="8928" spans="1:8" x14ac:dyDescent="0.3">
      <c r="A8928" t="s">
        <v>101</v>
      </c>
      <c r="B8928" t="s">
        <v>708</v>
      </c>
      <c r="C8928">
        <v>1.28</v>
      </c>
      <c r="D8928">
        <v>1.35</v>
      </c>
      <c r="E8928">
        <v>1.28</v>
      </c>
      <c r="F8928">
        <v>1.34</v>
      </c>
      <c r="G8928">
        <v>666357000</v>
      </c>
      <c r="H8928">
        <v>1.3232999999999999</v>
      </c>
    </row>
    <row r="8929" spans="1:8" x14ac:dyDescent="0.3">
      <c r="A8929" t="s">
        <v>101</v>
      </c>
      <c r="B8929" t="s">
        <v>709</v>
      </c>
      <c r="C8929">
        <v>1.31</v>
      </c>
      <c r="D8929">
        <v>1.35</v>
      </c>
      <c r="E8929">
        <v>1.29</v>
      </c>
      <c r="F8929">
        <v>1.33</v>
      </c>
      <c r="G8929">
        <v>613737300</v>
      </c>
      <c r="H8929">
        <v>1.3232999999999999</v>
      </c>
    </row>
    <row r="8930" spans="1:8" x14ac:dyDescent="0.3">
      <c r="A8930" t="s">
        <v>101</v>
      </c>
      <c r="B8930" t="s">
        <v>283</v>
      </c>
      <c r="C8930">
        <v>1.36</v>
      </c>
      <c r="D8930">
        <v>1.37</v>
      </c>
      <c r="E8930">
        <v>1.3</v>
      </c>
      <c r="F8930">
        <v>1.32</v>
      </c>
      <c r="G8930">
        <v>335246300</v>
      </c>
      <c r="H8930">
        <v>1.33</v>
      </c>
    </row>
    <row r="8931" spans="1:8" x14ac:dyDescent="0.3">
      <c r="A8931" t="s">
        <v>101</v>
      </c>
      <c r="B8931" t="s">
        <v>290</v>
      </c>
      <c r="C8931">
        <v>1.33</v>
      </c>
      <c r="D8931">
        <v>1.36</v>
      </c>
      <c r="E8931">
        <v>1.32</v>
      </c>
      <c r="F8931">
        <v>1.35</v>
      </c>
      <c r="G8931">
        <v>518490600</v>
      </c>
      <c r="H8931">
        <v>1.3432999999999999</v>
      </c>
    </row>
    <row r="8932" spans="1:8" x14ac:dyDescent="0.3">
      <c r="A8932" t="s">
        <v>101</v>
      </c>
      <c r="B8932" t="s">
        <v>710</v>
      </c>
      <c r="C8932">
        <v>1.36</v>
      </c>
      <c r="D8932">
        <v>1.37</v>
      </c>
      <c r="E8932">
        <v>1.23</v>
      </c>
      <c r="F8932">
        <v>1.24</v>
      </c>
      <c r="G8932">
        <v>1305161000</v>
      </c>
      <c r="H8932">
        <v>1.28</v>
      </c>
    </row>
    <row r="8933" spans="1:8" x14ac:dyDescent="0.3">
      <c r="A8933" t="s">
        <v>101</v>
      </c>
      <c r="B8933" t="s">
        <v>512</v>
      </c>
      <c r="C8933">
        <v>1.25</v>
      </c>
      <c r="D8933">
        <v>1.26</v>
      </c>
      <c r="E8933">
        <v>1.19</v>
      </c>
      <c r="F8933">
        <v>1.2</v>
      </c>
      <c r="G8933">
        <v>513556600</v>
      </c>
      <c r="H8933">
        <v>1.2166999999999999</v>
      </c>
    </row>
    <row r="8934" spans="1:8" x14ac:dyDescent="0.3">
      <c r="A8934" t="s">
        <v>101</v>
      </c>
      <c r="B8934" t="s">
        <v>91</v>
      </c>
      <c r="C8934">
        <v>1.1499999999999999</v>
      </c>
      <c r="D8934">
        <v>1.2</v>
      </c>
      <c r="E8934">
        <v>1.1200000000000001</v>
      </c>
      <c r="F8934">
        <v>1.1599999999999999</v>
      </c>
      <c r="G8934">
        <v>419748400</v>
      </c>
      <c r="H8934">
        <v>1.1599999999999999</v>
      </c>
    </row>
    <row r="8935" spans="1:8" x14ac:dyDescent="0.3">
      <c r="A8935" t="s">
        <v>101</v>
      </c>
      <c r="B8935" t="s">
        <v>93</v>
      </c>
      <c r="C8935">
        <v>1.1599999999999999</v>
      </c>
      <c r="D8935">
        <v>1.17</v>
      </c>
      <c r="E8935">
        <v>1.1299999999999999</v>
      </c>
      <c r="F8935">
        <v>1.1399999999999999</v>
      </c>
      <c r="G8935">
        <v>326105400</v>
      </c>
      <c r="H8935">
        <v>1.1467000000000001</v>
      </c>
    </row>
    <row r="8936" spans="1:8" x14ac:dyDescent="0.3">
      <c r="A8936" t="s">
        <v>101</v>
      </c>
      <c r="B8936" t="s">
        <v>711</v>
      </c>
      <c r="C8936">
        <v>1.1399999999999999</v>
      </c>
      <c r="D8936">
        <v>1.1499999999999999</v>
      </c>
      <c r="E8936">
        <v>1.1299999999999999</v>
      </c>
      <c r="F8936">
        <v>1.1299999999999999</v>
      </c>
      <c r="G8936">
        <v>250714800</v>
      </c>
      <c r="H8936">
        <v>1.1367</v>
      </c>
    </row>
    <row r="8937" spans="1:8" x14ac:dyDescent="0.3">
      <c r="A8937" t="s">
        <v>101</v>
      </c>
      <c r="B8937" t="s">
        <v>712</v>
      </c>
      <c r="C8937">
        <v>1.1399999999999999</v>
      </c>
      <c r="D8937">
        <v>1.1499999999999999</v>
      </c>
      <c r="E8937">
        <v>1.1299999999999999</v>
      </c>
      <c r="F8937">
        <v>1.1399999999999999</v>
      </c>
      <c r="G8937">
        <v>125511500</v>
      </c>
      <c r="H8937">
        <v>1.1399999999999999</v>
      </c>
    </row>
    <row r="8938" spans="1:8" x14ac:dyDescent="0.3">
      <c r="A8938" t="s">
        <v>101</v>
      </c>
      <c r="B8938" t="s">
        <v>162</v>
      </c>
      <c r="C8938">
        <v>1.1399999999999999</v>
      </c>
      <c r="D8938">
        <v>1.1499999999999999</v>
      </c>
      <c r="E8938">
        <v>1.1200000000000001</v>
      </c>
      <c r="F8938">
        <v>1.1299999999999999</v>
      </c>
      <c r="G8938">
        <v>152581000</v>
      </c>
      <c r="H8938">
        <v>1.1333</v>
      </c>
    </row>
    <row r="8939" spans="1:8" x14ac:dyDescent="0.3">
      <c r="A8939" t="s">
        <v>101</v>
      </c>
      <c r="B8939" t="s">
        <v>220</v>
      </c>
      <c r="C8939">
        <v>1.1299999999999999</v>
      </c>
      <c r="D8939">
        <v>1.1399999999999999</v>
      </c>
      <c r="E8939">
        <v>1.1100000000000001</v>
      </c>
      <c r="F8939">
        <v>1.1100000000000001</v>
      </c>
      <c r="G8939">
        <v>149591400</v>
      </c>
      <c r="H8939">
        <v>1.1200000000000001</v>
      </c>
    </row>
    <row r="8940" spans="1:8" x14ac:dyDescent="0.3">
      <c r="A8940" t="s">
        <v>101</v>
      </c>
      <c r="B8940" t="s">
        <v>713</v>
      </c>
      <c r="C8940">
        <v>1.1299999999999999</v>
      </c>
      <c r="D8940">
        <v>1.17</v>
      </c>
      <c r="E8940">
        <v>1.1299999999999999</v>
      </c>
      <c r="F8940">
        <v>1.1399999999999999</v>
      </c>
      <c r="G8940">
        <v>301615800</v>
      </c>
      <c r="H8940">
        <v>1.1467000000000001</v>
      </c>
    </row>
    <row r="8941" spans="1:8" x14ac:dyDescent="0.3">
      <c r="A8941" t="s">
        <v>101</v>
      </c>
      <c r="B8941" t="s">
        <v>714</v>
      </c>
      <c r="C8941">
        <v>1.17</v>
      </c>
      <c r="D8941">
        <v>1.18</v>
      </c>
      <c r="E8941">
        <v>1.1200000000000001</v>
      </c>
      <c r="F8941">
        <v>1.1299999999999999</v>
      </c>
      <c r="G8941">
        <v>268274400</v>
      </c>
      <c r="H8941">
        <v>1.1433</v>
      </c>
    </row>
    <row r="8942" spans="1:8" x14ac:dyDescent="0.3">
      <c r="A8942" t="s">
        <v>101</v>
      </c>
      <c r="B8942" t="s">
        <v>715</v>
      </c>
      <c r="C8942">
        <v>1.1299999999999999</v>
      </c>
      <c r="D8942">
        <v>1.1499999999999999</v>
      </c>
      <c r="E8942">
        <v>1.1299999999999999</v>
      </c>
      <c r="F8942">
        <v>1.1399999999999999</v>
      </c>
      <c r="G8942">
        <v>123555000</v>
      </c>
      <c r="H8942">
        <v>1.1399999999999999</v>
      </c>
    </row>
    <row r="8943" spans="1:8" x14ac:dyDescent="0.3">
      <c r="A8943" t="s">
        <v>101</v>
      </c>
      <c r="B8943" t="s">
        <v>235</v>
      </c>
      <c r="C8943">
        <v>1.1499999999999999</v>
      </c>
      <c r="D8943">
        <v>1.1499999999999999</v>
      </c>
      <c r="E8943">
        <v>1.1100000000000001</v>
      </c>
      <c r="F8943">
        <v>1.1200000000000001</v>
      </c>
      <c r="G8943">
        <v>325254100</v>
      </c>
      <c r="H8943">
        <v>1.1267</v>
      </c>
    </row>
    <row r="8944" spans="1:8" x14ac:dyDescent="0.3">
      <c r="A8944" t="s">
        <v>101</v>
      </c>
      <c r="B8944" t="s">
        <v>259</v>
      </c>
      <c r="C8944">
        <v>1.1599999999999999</v>
      </c>
      <c r="D8944">
        <v>1.17</v>
      </c>
      <c r="E8944">
        <v>1.1399999999999999</v>
      </c>
      <c r="F8944">
        <v>1.1399999999999999</v>
      </c>
      <c r="G8944">
        <v>229373300</v>
      </c>
      <c r="H8944">
        <v>1.1499999999999999</v>
      </c>
    </row>
    <row r="8945" spans="1:8" x14ac:dyDescent="0.3">
      <c r="A8945" t="s">
        <v>101</v>
      </c>
      <c r="B8945" t="s">
        <v>716</v>
      </c>
      <c r="C8945">
        <v>1.1499999999999999</v>
      </c>
      <c r="D8945">
        <v>1.17</v>
      </c>
      <c r="E8945">
        <v>1.1499999999999999</v>
      </c>
      <c r="F8945">
        <v>1.1599999999999999</v>
      </c>
      <c r="G8945">
        <v>191313600</v>
      </c>
      <c r="H8945">
        <v>1.1599999999999999</v>
      </c>
    </row>
    <row r="8946" spans="1:8" x14ac:dyDescent="0.3">
      <c r="A8946" t="s">
        <v>101</v>
      </c>
      <c r="B8946" t="s">
        <v>269</v>
      </c>
      <c r="C8946">
        <v>1.1599999999999999</v>
      </c>
      <c r="D8946">
        <v>1.17</v>
      </c>
      <c r="E8946">
        <v>1.1499999999999999</v>
      </c>
      <c r="F8946">
        <v>1.1599999999999999</v>
      </c>
      <c r="G8946">
        <v>241655600</v>
      </c>
      <c r="H8946">
        <v>1.1599999999999999</v>
      </c>
    </row>
    <row r="8947" spans="1:8" x14ac:dyDescent="0.3">
      <c r="A8947" t="s">
        <v>101</v>
      </c>
      <c r="B8947" t="s">
        <v>282</v>
      </c>
      <c r="C8947">
        <v>1.1299999999999999</v>
      </c>
      <c r="D8947">
        <v>1.1299999999999999</v>
      </c>
      <c r="E8947">
        <v>1.1000000000000001</v>
      </c>
      <c r="F8947">
        <v>1.1100000000000001</v>
      </c>
      <c r="G8947">
        <v>183995200</v>
      </c>
      <c r="H8947">
        <v>1.1133</v>
      </c>
    </row>
    <row r="8948" spans="1:8" x14ac:dyDescent="0.3">
      <c r="A8948" t="s">
        <v>101</v>
      </c>
      <c r="B8948" t="s">
        <v>717</v>
      </c>
      <c r="C8948">
        <v>1.1100000000000001</v>
      </c>
      <c r="D8948">
        <v>1.1200000000000001</v>
      </c>
      <c r="E8948">
        <v>1.06</v>
      </c>
      <c r="F8948">
        <v>1.08</v>
      </c>
      <c r="G8948">
        <v>403838000</v>
      </c>
      <c r="H8948">
        <v>1.0867</v>
      </c>
    </row>
    <row r="8949" spans="1:8" x14ac:dyDescent="0.3">
      <c r="A8949" t="s">
        <v>101</v>
      </c>
      <c r="B8949" t="s">
        <v>285</v>
      </c>
      <c r="C8949">
        <v>1.08</v>
      </c>
      <c r="D8949">
        <v>1.0900000000000001</v>
      </c>
      <c r="E8949">
        <v>1.06</v>
      </c>
      <c r="F8949">
        <v>1.06</v>
      </c>
      <c r="G8949">
        <v>111402400</v>
      </c>
      <c r="H8949">
        <v>1.07</v>
      </c>
    </row>
    <row r="8950" spans="1:8" x14ac:dyDescent="0.3">
      <c r="A8950" t="s">
        <v>101</v>
      </c>
      <c r="B8950" t="s">
        <v>718</v>
      </c>
      <c r="C8950">
        <v>1.08</v>
      </c>
      <c r="D8950">
        <v>1.08</v>
      </c>
      <c r="E8950">
        <v>1.06</v>
      </c>
      <c r="F8950">
        <v>1.07</v>
      </c>
      <c r="G8950">
        <v>248125300</v>
      </c>
      <c r="H8950">
        <v>1.07</v>
      </c>
    </row>
    <row r="8951" spans="1:8" x14ac:dyDescent="0.3">
      <c r="A8951" t="s">
        <v>101</v>
      </c>
      <c r="B8951" t="s">
        <v>291</v>
      </c>
      <c r="C8951">
        <v>1.07</v>
      </c>
      <c r="D8951">
        <v>1.07</v>
      </c>
      <c r="E8951">
        <v>1.05</v>
      </c>
      <c r="F8951">
        <v>1.06</v>
      </c>
      <c r="G8951">
        <v>111575600</v>
      </c>
      <c r="H8951">
        <v>1.06</v>
      </c>
    </row>
    <row r="8952" spans="1:8" x14ac:dyDescent="0.3">
      <c r="A8952" t="s">
        <v>101</v>
      </c>
      <c r="B8952" t="s">
        <v>295</v>
      </c>
      <c r="C8952">
        <v>1.07</v>
      </c>
      <c r="D8952">
        <v>1.07</v>
      </c>
      <c r="E8952">
        <v>1.03</v>
      </c>
      <c r="F8952">
        <v>1.03</v>
      </c>
      <c r="G8952">
        <v>174579800</v>
      </c>
      <c r="H8952">
        <v>1.0432999999999999</v>
      </c>
    </row>
    <row r="8953" spans="1:8" x14ac:dyDescent="0.3">
      <c r="A8953" t="s">
        <v>101</v>
      </c>
      <c r="B8953" t="s">
        <v>298</v>
      </c>
      <c r="C8953">
        <v>1.03</v>
      </c>
      <c r="D8953">
        <v>1.06</v>
      </c>
      <c r="E8953">
        <v>1.01</v>
      </c>
      <c r="F8953">
        <v>1.02</v>
      </c>
      <c r="G8953">
        <v>226180900</v>
      </c>
      <c r="H8953">
        <v>1.03</v>
      </c>
    </row>
    <row r="8954" spans="1:8" x14ac:dyDescent="0.3">
      <c r="A8954" t="s">
        <v>101</v>
      </c>
      <c r="B8954" t="s">
        <v>719</v>
      </c>
      <c r="C8954">
        <v>1.02</v>
      </c>
      <c r="D8954">
        <v>1.05</v>
      </c>
      <c r="E8954">
        <v>1.02</v>
      </c>
      <c r="F8954">
        <v>1.05</v>
      </c>
      <c r="G8954">
        <v>89731540</v>
      </c>
      <c r="H8954">
        <v>1.04</v>
      </c>
    </row>
    <row r="8955" spans="1:8" x14ac:dyDescent="0.3">
      <c r="A8955" t="s">
        <v>101</v>
      </c>
      <c r="B8955" t="s">
        <v>720</v>
      </c>
      <c r="C8955">
        <v>1.06</v>
      </c>
      <c r="D8955">
        <v>1.0900000000000001</v>
      </c>
      <c r="E8955">
        <v>1.05</v>
      </c>
      <c r="F8955">
        <v>1.07</v>
      </c>
      <c r="G8955">
        <v>185502700</v>
      </c>
      <c r="H8955">
        <v>1.07</v>
      </c>
    </row>
    <row r="8956" spans="1:8" x14ac:dyDescent="0.3">
      <c r="A8956" t="s">
        <v>101</v>
      </c>
      <c r="B8956" t="s">
        <v>721</v>
      </c>
      <c r="C8956">
        <v>1.07</v>
      </c>
      <c r="D8956">
        <v>1.1200000000000001</v>
      </c>
      <c r="E8956">
        <v>1.05</v>
      </c>
      <c r="F8956">
        <v>1.1000000000000001</v>
      </c>
      <c r="G8956">
        <v>310827200</v>
      </c>
      <c r="H8956">
        <v>1.0900000000000001</v>
      </c>
    </row>
    <row r="8957" spans="1:8" x14ac:dyDescent="0.3">
      <c r="A8957" t="s">
        <v>101</v>
      </c>
      <c r="B8957" t="s">
        <v>96</v>
      </c>
      <c r="C8957">
        <v>1.1100000000000001</v>
      </c>
      <c r="D8957">
        <v>1.1200000000000001</v>
      </c>
      <c r="E8957">
        <v>1.0900000000000001</v>
      </c>
      <c r="F8957">
        <v>1.0900000000000001</v>
      </c>
      <c r="G8957">
        <v>159638100</v>
      </c>
      <c r="H8957">
        <v>1.1000000000000001</v>
      </c>
    </row>
    <row r="8958" spans="1:8" x14ac:dyDescent="0.3">
      <c r="A8958" t="s">
        <v>101</v>
      </c>
      <c r="B8958" t="s">
        <v>722</v>
      </c>
      <c r="C8958">
        <v>1.07</v>
      </c>
      <c r="D8958">
        <v>1.0900000000000001</v>
      </c>
      <c r="E8958">
        <v>1.06</v>
      </c>
      <c r="F8958">
        <v>1.08</v>
      </c>
      <c r="G8958">
        <v>199116000</v>
      </c>
      <c r="H8958">
        <v>1.0767</v>
      </c>
    </row>
    <row r="8959" spans="1:8" x14ac:dyDescent="0.3">
      <c r="A8959" t="s">
        <v>101</v>
      </c>
      <c r="B8959" t="s">
        <v>164</v>
      </c>
      <c r="C8959">
        <v>1.08</v>
      </c>
      <c r="D8959">
        <v>1.0900000000000001</v>
      </c>
      <c r="E8959">
        <v>1.05</v>
      </c>
      <c r="F8959">
        <v>1.06</v>
      </c>
      <c r="G8959">
        <v>177376500</v>
      </c>
      <c r="H8959">
        <v>1.0667</v>
      </c>
    </row>
    <row r="8960" spans="1:8" x14ac:dyDescent="0.3">
      <c r="A8960" t="s">
        <v>101</v>
      </c>
      <c r="B8960" t="s">
        <v>723</v>
      </c>
      <c r="C8960">
        <v>1.08</v>
      </c>
      <c r="D8960">
        <v>1.1100000000000001</v>
      </c>
      <c r="E8960">
        <v>1.07</v>
      </c>
      <c r="F8960">
        <v>1.0900000000000001</v>
      </c>
      <c r="G8960">
        <v>303449700</v>
      </c>
      <c r="H8960">
        <v>1.0900000000000001</v>
      </c>
    </row>
    <row r="8961" spans="1:8" x14ac:dyDescent="0.3">
      <c r="A8961" t="s">
        <v>101</v>
      </c>
      <c r="B8961" t="s">
        <v>724</v>
      </c>
      <c r="C8961">
        <v>1.1000000000000001</v>
      </c>
      <c r="D8961">
        <v>1.1399999999999999</v>
      </c>
      <c r="E8961">
        <v>1.1000000000000001</v>
      </c>
      <c r="F8961">
        <v>1.1200000000000001</v>
      </c>
      <c r="G8961">
        <v>260947000</v>
      </c>
      <c r="H8961">
        <v>1.1200000000000001</v>
      </c>
    </row>
    <row r="8962" spans="1:8" x14ac:dyDescent="0.3">
      <c r="A8962" t="s">
        <v>101</v>
      </c>
      <c r="B8962" t="s">
        <v>725</v>
      </c>
      <c r="C8962">
        <v>1.1299999999999999</v>
      </c>
      <c r="D8962">
        <v>1.1499999999999999</v>
      </c>
      <c r="E8962">
        <v>1.1200000000000001</v>
      </c>
      <c r="F8962">
        <v>1.1299999999999999</v>
      </c>
      <c r="G8962">
        <v>287118200</v>
      </c>
      <c r="H8962">
        <v>1.1333</v>
      </c>
    </row>
    <row r="8963" spans="1:8" x14ac:dyDescent="0.3">
      <c r="A8963" t="s">
        <v>101</v>
      </c>
      <c r="B8963" t="s">
        <v>242</v>
      </c>
      <c r="C8963">
        <v>1.1000000000000001</v>
      </c>
      <c r="D8963">
        <v>1.1100000000000001</v>
      </c>
      <c r="E8963">
        <v>1.08</v>
      </c>
      <c r="F8963">
        <v>1.0900000000000001</v>
      </c>
      <c r="G8963">
        <v>251759300</v>
      </c>
      <c r="H8963">
        <v>1.0932999999999999</v>
      </c>
    </row>
    <row r="8964" spans="1:8" x14ac:dyDescent="0.3">
      <c r="A8964" t="s">
        <v>101</v>
      </c>
      <c r="B8964" t="s">
        <v>726</v>
      </c>
      <c r="C8964">
        <v>1.1000000000000001</v>
      </c>
      <c r="D8964">
        <v>1.1100000000000001</v>
      </c>
      <c r="E8964">
        <v>1.0900000000000001</v>
      </c>
      <c r="F8964">
        <v>1.1000000000000001</v>
      </c>
      <c r="G8964">
        <v>346168200</v>
      </c>
      <c r="H8964">
        <v>1.1000000000000001</v>
      </c>
    </row>
    <row r="8965" spans="1:8" x14ac:dyDescent="0.3">
      <c r="A8965" t="s">
        <v>101</v>
      </c>
      <c r="B8965" t="s">
        <v>727</v>
      </c>
      <c r="C8965">
        <v>1.1000000000000001</v>
      </c>
      <c r="D8965">
        <v>1.1299999999999999</v>
      </c>
      <c r="E8965">
        <v>1.1000000000000001</v>
      </c>
      <c r="F8965">
        <v>1.1299999999999999</v>
      </c>
      <c r="G8965">
        <v>201355700</v>
      </c>
      <c r="H8965">
        <v>1.1200000000000001</v>
      </c>
    </row>
    <row r="8966" spans="1:8" x14ac:dyDescent="0.3">
      <c r="A8966" t="s">
        <v>101</v>
      </c>
      <c r="B8966" t="s">
        <v>728</v>
      </c>
      <c r="C8966">
        <v>1.1399999999999999</v>
      </c>
      <c r="D8966">
        <v>1.1399999999999999</v>
      </c>
      <c r="E8966">
        <v>1.1000000000000001</v>
      </c>
      <c r="F8966">
        <v>1.1100000000000001</v>
      </c>
      <c r="G8966">
        <v>290064400</v>
      </c>
      <c r="H8966">
        <v>1.1167</v>
      </c>
    </row>
    <row r="8967" spans="1:8" x14ac:dyDescent="0.3">
      <c r="A8967" t="s">
        <v>101</v>
      </c>
      <c r="B8967" t="s">
        <v>729</v>
      </c>
      <c r="C8967">
        <v>1.1100000000000001</v>
      </c>
      <c r="D8967">
        <v>1.1399999999999999</v>
      </c>
      <c r="E8967">
        <v>1.1100000000000001</v>
      </c>
      <c r="F8967">
        <v>1.1299999999999999</v>
      </c>
      <c r="G8967">
        <v>234830700</v>
      </c>
      <c r="H8967">
        <v>1.1267</v>
      </c>
    </row>
    <row r="8968" spans="1:8" x14ac:dyDescent="0.3">
      <c r="A8968" t="s">
        <v>101</v>
      </c>
      <c r="B8968" t="s">
        <v>730</v>
      </c>
      <c r="C8968">
        <v>1.17</v>
      </c>
      <c r="D8968">
        <v>1.2</v>
      </c>
      <c r="E8968">
        <v>1.1399999999999999</v>
      </c>
      <c r="F8968">
        <v>1.1399999999999999</v>
      </c>
      <c r="G8968">
        <v>506775200</v>
      </c>
      <c r="H8968">
        <v>1.1599999999999999</v>
      </c>
    </row>
    <row r="8969" spans="1:8" x14ac:dyDescent="0.3">
      <c r="A8969" t="s">
        <v>101</v>
      </c>
      <c r="B8969" t="s">
        <v>731</v>
      </c>
      <c r="C8969">
        <v>1.1399999999999999</v>
      </c>
      <c r="D8969">
        <v>1.17</v>
      </c>
      <c r="E8969">
        <v>1.1399999999999999</v>
      </c>
      <c r="F8969">
        <v>1.1599999999999999</v>
      </c>
      <c r="G8969">
        <v>274466400</v>
      </c>
      <c r="H8969">
        <v>1.1567000000000001</v>
      </c>
    </row>
    <row r="8970" spans="1:8" x14ac:dyDescent="0.3">
      <c r="A8970" t="s">
        <v>101</v>
      </c>
      <c r="B8970" t="s">
        <v>732</v>
      </c>
      <c r="C8970">
        <v>1.18</v>
      </c>
      <c r="D8970">
        <v>1.18</v>
      </c>
      <c r="E8970">
        <v>1.1399999999999999</v>
      </c>
      <c r="F8970">
        <v>1.1599999999999999</v>
      </c>
      <c r="G8970">
        <v>232911700</v>
      </c>
      <c r="H8970">
        <v>1.1599999999999999</v>
      </c>
    </row>
    <row r="8971" spans="1:8" x14ac:dyDescent="0.3">
      <c r="A8971" t="s">
        <v>101</v>
      </c>
      <c r="B8971" t="s">
        <v>733</v>
      </c>
      <c r="C8971">
        <v>1.1499999999999999</v>
      </c>
      <c r="D8971">
        <v>1.18</v>
      </c>
      <c r="E8971">
        <v>1.1399999999999999</v>
      </c>
      <c r="F8971">
        <v>1.17</v>
      </c>
      <c r="G8971">
        <v>396475000</v>
      </c>
      <c r="H8971">
        <v>1.1633</v>
      </c>
    </row>
    <row r="8972" spans="1:8" x14ac:dyDescent="0.3">
      <c r="A8972" t="s">
        <v>101</v>
      </c>
      <c r="B8972" t="s">
        <v>734</v>
      </c>
      <c r="C8972">
        <v>1.2</v>
      </c>
      <c r="D8972">
        <v>1.22</v>
      </c>
      <c r="E8972">
        <v>1.17</v>
      </c>
      <c r="F8972">
        <v>1.17</v>
      </c>
      <c r="G8972">
        <v>467775900</v>
      </c>
      <c r="H8972">
        <v>1.1867000000000001</v>
      </c>
    </row>
    <row r="8973" spans="1:8" x14ac:dyDescent="0.3">
      <c r="A8973" t="s">
        <v>101</v>
      </c>
      <c r="B8973" t="s">
        <v>735</v>
      </c>
      <c r="C8973">
        <v>1.18</v>
      </c>
      <c r="D8973">
        <v>1.18</v>
      </c>
      <c r="E8973">
        <v>1.1499999999999999</v>
      </c>
      <c r="F8973">
        <v>1.1599999999999999</v>
      </c>
      <c r="G8973">
        <v>210178828</v>
      </c>
      <c r="H8973">
        <v>1.1633</v>
      </c>
    </row>
    <row r="8974" spans="1:8" x14ac:dyDescent="0.3">
      <c r="A8974" t="s">
        <v>588</v>
      </c>
      <c r="B8974" t="s">
        <v>696</v>
      </c>
      <c r="C8974">
        <v>445</v>
      </c>
      <c r="D8974">
        <v>469.5</v>
      </c>
      <c r="E8974">
        <v>441.25</v>
      </c>
      <c r="F8974">
        <v>467</v>
      </c>
      <c r="G8974">
        <v>3828842</v>
      </c>
      <c r="H8974">
        <v>459.25</v>
      </c>
    </row>
    <row r="8975" spans="1:8" x14ac:dyDescent="0.3">
      <c r="A8975" t="s">
        <v>588</v>
      </c>
      <c r="B8975" t="s">
        <v>697</v>
      </c>
      <c r="C8975">
        <v>470</v>
      </c>
      <c r="D8975">
        <v>485.5</v>
      </c>
      <c r="E8975">
        <v>463.5</v>
      </c>
      <c r="F8975">
        <v>482</v>
      </c>
      <c r="G8975">
        <v>3473648</v>
      </c>
      <c r="H8975">
        <v>477</v>
      </c>
    </row>
    <row r="8976" spans="1:8" x14ac:dyDescent="0.3">
      <c r="A8976" t="s">
        <v>588</v>
      </c>
      <c r="B8976" t="s">
        <v>698</v>
      </c>
      <c r="C8976">
        <v>488</v>
      </c>
      <c r="D8976">
        <v>512.5</v>
      </c>
      <c r="E8976">
        <v>485.25</v>
      </c>
      <c r="F8976">
        <v>512</v>
      </c>
      <c r="G8976">
        <v>4907147</v>
      </c>
      <c r="H8976">
        <v>503.25</v>
      </c>
    </row>
    <row r="8977" spans="1:8" x14ac:dyDescent="0.3">
      <c r="A8977" t="s">
        <v>588</v>
      </c>
      <c r="B8977" t="s">
        <v>699</v>
      </c>
      <c r="C8977">
        <v>527</v>
      </c>
      <c r="D8977">
        <v>527.5</v>
      </c>
      <c r="E8977">
        <v>494.25</v>
      </c>
      <c r="F8977">
        <v>511</v>
      </c>
      <c r="G8977">
        <v>6733957</v>
      </c>
      <c r="H8977">
        <v>510.91669999999999</v>
      </c>
    </row>
    <row r="8978" spans="1:8" x14ac:dyDescent="0.3">
      <c r="A8978" t="s">
        <v>588</v>
      </c>
      <c r="B8978" t="s">
        <v>700</v>
      </c>
      <c r="C8978">
        <v>496</v>
      </c>
      <c r="D8978">
        <v>504</v>
      </c>
      <c r="E8978">
        <v>476.75</v>
      </c>
      <c r="F8978">
        <v>480.5</v>
      </c>
      <c r="G8978">
        <v>5406322</v>
      </c>
      <c r="H8978">
        <v>487.08330000000001</v>
      </c>
    </row>
    <row r="8979" spans="1:8" x14ac:dyDescent="0.3">
      <c r="A8979" t="s">
        <v>588</v>
      </c>
      <c r="B8979" t="s">
        <v>77</v>
      </c>
      <c r="C8979">
        <v>444</v>
      </c>
      <c r="D8979">
        <v>490</v>
      </c>
      <c r="E8979">
        <v>435</v>
      </c>
      <c r="F8979">
        <v>484.25</v>
      </c>
      <c r="G8979">
        <v>5930049</v>
      </c>
      <c r="H8979">
        <v>469.75</v>
      </c>
    </row>
    <row r="8980" spans="1:8" x14ac:dyDescent="0.3">
      <c r="A8980" t="s">
        <v>588</v>
      </c>
      <c r="B8980" t="s">
        <v>701</v>
      </c>
      <c r="C8980">
        <v>493.5</v>
      </c>
      <c r="D8980">
        <v>510.5</v>
      </c>
      <c r="E8980">
        <v>487</v>
      </c>
      <c r="F8980">
        <v>506</v>
      </c>
      <c r="G8980">
        <v>3649418</v>
      </c>
      <c r="H8980">
        <v>501.16669999999999</v>
      </c>
    </row>
    <row r="8981" spans="1:8" x14ac:dyDescent="0.3">
      <c r="A8981" t="s">
        <v>588</v>
      </c>
      <c r="B8981" t="s">
        <v>702</v>
      </c>
      <c r="C8981">
        <v>506</v>
      </c>
      <c r="D8981">
        <v>523.5</v>
      </c>
      <c r="E8981">
        <v>503.5</v>
      </c>
      <c r="F8981">
        <v>519</v>
      </c>
      <c r="G8981">
        <v>3930743</v>
      </c>
      <c r="H8981">
        <v>515.33330000000001</v>
      </c>
    </row>
    <row r="8982" spans="1:8" x14ac:dyDescent="0.3">
      <c r="A8982" t="s">
        <v>588</v>
      </c>
      <c r="B8982" t="s">
        <v>139</v>
      </c>
      <c r="C8982">
        <v>519</v>
      </c>
      <c r="D8982">
        <v>527</v>
      </c>
      <c r="E8982">
        <v>504</v>
      </c>
      <c r="F8982">
        <v>504</v>
      </c>
      <c r="G8982">
        <v>3142294</v>
      </c>
      <c r="H8982">
        <v>511.66669999999999</v>
      </c>
    </row>
    <row r="8983" spans="1:8" x14ac:dyDescent="0.3">
      <c r="A8983" t="s">
        <v>588</v>
      </c>
      <c r="B8983" t="s">
        <v>156</v>
      </c>
      <c r="C8983">
        <v>508.5</v>
      </c>
      <c r="D8983">
        <v>519</v>
      </c>
      <c r="E8983">
        <v>502</v>
      </c>
      <c r="F8983">
        <v>519</v>
      </c>
      <c r="G8983">
        <v>2078891</v>
      </c>
      <c r="H8983">
        <v>513.33330000000001</v>
      </c>
    </row>
    <row r="8984" spans="1:8" x14ac:dyDescent="0.3">
      <c r="A8984" t="s">
        <v>588</v>
      </c>
      <c r="B8984" t="s">
        <v>703</v>
      </c>
      <c r="C8984">
        <v>528</v>
      </c>
      <c r="D8984">
        <v>530</v>
      </c>
      <c r="E8984">
        <v>507.5</v>
      </c>
      <c r="F8984">
        <v>518</v>
      </c>
      <c r="G8984">
        <v>2500588</v>
      </c>
      <c r="H8984">
        <v>518.5</v>
      </c>
    </row>
    <row r="8985" spans="1:8" x14ac:dyDescent="0.3">
      <c r="A8985" t="s">
        <v>588</v>
      </c>
      <c r="B8985" t="s">
        <v>223</v>
      </c>
      <c r="C8985">
        <v>518</v>
      </c>
      <c r="D8985">
        <v>533</v>
      </c>
      <c r="E8985">
        <v>511.5</v>
      </c>
      <c r="F8985">
        <v>519.5</v>
      </c>
      <c r="G8985">
        <v>2808285</v>
      </c>
      <c r="H8985">
        <v>521.33330000000001</v>
      </c>
    </row>
    <row r="8986" spans="1:8" x14ac:dyDescent="0.3">
      <c r="A8986" t="s">
        <v>588</v>
      </c>
      <c r="B8986" t="s">
        <v>228</v>
      </c>
      <c r="C8986">
        <v>518.5</v>
      </c>
      <c r="D8986">
        <v>548.5</v>
      </c>
      <c r="E8986">
        <v>514.5</v>
      </c>
      <c r="F8986">
        <v>543</v>
      </c>
      <c r="G8986">
        <v>3597568</v>
      </c>
      <c r="H8986">
        <v>535.33330000000001</v>
      </c>
    </row>
    <row r="8987" spans="1:8" x14ac:dyDescent="0.3">
      <c r="A8987" t="s">
        <v>588</v>
      </c>
      <c r="B8987" t="s">
        <v>704</v>
      </c>
      <c r="C8987">
        <v>550</v>
      </c>
      <c r="D8987">
        <v>566.5</v>
      </c>
      <c r="E8987">
        <v>541.5</v>
      </c>
      <c r="F8987">
        <v>556.5</v>
      </c>
      <c r="G8987">
        <v>3071842</v>
      </c>
      <c r="H8987">
        <v>554.83330000000001</v>
      </c>
    </row>
    <row r="8988" spans="1:8" x14ac:dyDescent="0.3">
      <c r="A8988" t="s">
        <v>588</v>
      </c>
      <c r="B8988" t="s">
        <v>705</v>
      </c>
      <c r="C8988">
        <v>556.5</v>
      </c>
      <c r="D8988">
        <v>556.5</v>
      </c>
      <c r="E8988">
        <v>536</v>
      </c>
      <c r="F8988">
        <v>540.5</v>
      </c>
      <c r="G8988">
        <v>2623026</v>
      </c>
      <c r="H8988">
        <v>544.33330000000001</v>
      </c>
    </row>
    <row r="8989" spans="1:8" x14ac:dyDescent="0.3">
      <c r="A8989" t="s">
        <v>588</v>
      </c>
      <c r="B8989" t="s">
        <v>706</v>
      </c>
      <c r="C8989">
        <v>543</v>
      </c>
      <c r="D8989">
        <v>549.5</v>
      </c>
      <c r="E8989">
        <v>537</v>
      </c>
      <c r="F8989">
        <v>542</v>
      </c>
      <c r="G8989">
        <v>2425746</v>
      </c>
      <c r="H8989">
        <v>542.83330000000001</v>
      </c>
    </row>
    <row r="8990" spans="1:8" x14ac:dyDescent="0.3">
      <c r="A8990" t="s">
        <v>588</v>
      </c>
      <c r="B8990" t="s">
        <v>265</v>
      </c>
      <c r="C8990">
        <v>542</v>
      </c>
      <c r="D8990">
        <v>544</v>
      </c>
      <c r="E8990">
        <v>519</v>
      </c>
      <c r="F8990">
        <v>519</v>
      </c>
      <c r="G8990">
        <v>2146664</v>
      </c>
      <c r="H8990">
        <v>527.33330000000001</v>
      </c>
    </row>
    <row r="8991" spans="1:8" x14ac:dyDescent="0.3">
      <c r="A8991" t="s">
        <v>588</v>
      </c>
      <c r="B8991" t="s">
        <v>707</v>
      </c>
      <c r="C8991">
        <v>521.5</v>
      </c>
      <c r="D8991">
        <v>537.5</v>
      </c>
      <c r="E8991">
        <v>521</v>
      </c>
      <c r="F8991">
        <v>534.5</v>
      </c>
      <c r="G8991">
        <v>2853596</v>
      </c>
      <c r="H8991">
        <v>531</v>
      </c>
    </row>
    <row r="8992" spans="1:8" x14ac:dyDescent="0.3">
      <c r="A8992" t="s">
        <v>588</v>
      </c>
      <c r="B8992" t="s">
        <v>271</v>
      </c>
      <c r="C8992">
        <v>539</v>
      </c>
      <c r="D8992">
        <v>543</v>
      </c>
      <c r="E8992">
        <v>515.5</v>
      </c>
      <c r="F8992">
        <v>519.5</v>
      </c>
      <c r="G8992">
        <v>2664968</v>
      </c>
      <c r="H8992">
        <v>526</v>
      </c>
    </row>
    <row r="8993" spans="1:8" x14ac:dyDescent="0.3">
      <c r="A8993" t="s">
        <v>588</v>
      </c>
      <c r="B8993" t="s">
        <v>708</v>
      </c>
      <c r="C8993">
        <v>519.5</v>
      </c>
      <c r="D8993">
        <v>528.5</v>
      </c>
      <c r="E8993">
        <v>514</v>
      </c>
      <c r="F8993">
        <v>528</v>
      </c>
      <c r="G8993">
        <v>1938807</v>
      </c>
      <c r="H8993">
        <v>523.5</v>
      </c>
    </row>
    <row r="8994" spans="1:8" x14ac:dyDescent="0.3">
      <c r="A8994" t="s">
        <v>588</v>
      </c>
      <c r="B8994" t="s">
        <v>709</v>
      </c>
      <c r="C8994">
        <v>535</v>
      </c>
      <c r="D8994">
        <v>538.5</v>
      </c>
      <c r="E8994">
        <v>503.5</v>
      </c>
      <c r="F8994">
        <v>506</v>
      </c>
      <c r="G8994">
        <v>3725286</v>
      </c>
      <c r="H8994">
        <v>516</v>
      </c>
    </row>
    <row r="8995" spans="1:8" x14ac:dyDescent="0.3">
      <c r="A8995" t="s">
        <v>588</v>
      </c>
      <c r="B8995" t="s">
        <v>283</v>
      </c>
      <c r="C8995">
        <v>506.5</v>
      </c>
      <c r="D8995">
        <v>518.5</v>
      </c>
      <c r="E8995">
        <v>505.5</v>
      </c>
      <c r="F8995">
        <v>514</v>
      </c>
      <c r="G8995">
        <v>2052600</v>
      </c>
      <c r="H8995">
        <v>512.66669999999999</v>
      </c>
    </row>
    <row r="8996" spans="1:8" x14ac:dyDescent="0.3">
      <c r="A8996" t="s">
        <v>588</v>
      </c>
      <c r="B8996" t="s">
        <v>290</v>
      </c>
      <c r="C8996">
        <v>517</v>
      </c>
      <c r="D8996">
        <v>518.5</v>
      </c>
      <c r="E8996">
        <v>505.5</v>
      </c>
      <c r="F8996">
        <v>511.5</v>
      </c>
      <c r="G8996">
        <v>1895535</v>
      </c>
      <c r="H8996">
        <v>511.83330000000001</v>
      </c>
    </row>
    <row r="8997" spans="1:8" x14ac:dyDescent="0.3">
      <c r="A8997" t="s">
        <v>588</v>
      </c>
      <c r="B8997" t="s">
        <v>710</v>
      </c>
      <c r="C8997">
        <v>513.5</v>
      </c>
      <c r="D8997">
        <v>540</v>
      </c>
      <c r="E8997">
        <v>510</v>
      </c>
      <c r="F8997">
        <v>528</v>
      </c>
      <c r="G8997">
        <v>2730574</v>
      </c>
      <c r="H8997">
        <v>526</v>
      </c>
    </row>
    <row r="8998" spans="1:8" x14ac:dyDescent="0.3">
      <c r="A8998" t="s">
        <v>588</v>
      </c>
      <c r="B8998" t="s">
        <v>512</v>
      </c>
      <c r="C8998">
        <v>533</v>
      </c>
      <c r="D8998">
        <v>550</v>
      </c>
      <c r="E8998">
        <v>522</v>
      </c>
      <c r="F8998">
        <v>532</v>
      </c>
      <c r="G8998">
        <v>3450712</v>
      </c>
      <c r="H8998">
        <v>534.66669999999999</v>
      </c>
    </row>
    <row r="8999" spans="1:8" x14ac:dyDescent="0.3">
      <c r="A8999" t="s">
        <v>588</v>
      </c>
      <c r="B8999" t="s">
        <v>91</v>
      </c>
      <c r="C8999">
        <v>500</v>
      </c>
      <c r="D8999">
        <v>537</v>
      </c>
      <c r="E8999">
        <v>500</v>
      </c>
      <c r="F8999">
        <v>533</v>
      </c>
      <c r="G8999">
        <v>3097782</v>
      </c>
      <c r="H8999">
        <v>523.33330000000001</v>
      </c>
    </row>
    <row r="9000" spans="1:8" x14ac:dyDescent="0.3">
      <c r="A9000" t="s">
        <v>588</v>
      </c>
      <c r="B9000" t="s">
        <v>93</v>
      </c>
      <c r="C9000">
        <v>532.5</v>
      </c>
      <c r="D9000">
        <v>541</v>
      </c>
      <c r="E9000">
        <v>515.5</v>
      </c>
      <c r="F9000">
        <v>517.5</v>
      </c>
      <c r="G9000">
        <v>2117428</v>
      </c>
      <c r="H9000">
        <v>524.66669999999999</v>
      </c>
    </row>
    <row r="9001" spans="1:8" x14ac:dyDescent="0.3">
      <c r="A9001" t="s">
        <v>588</v>
      </c>
      <c r="B9001" t="s">
        <v>711</v>
      </c>
      <c r="C9001">
        <v>518</v>
      </c>
      <c r="D9001">
        <v>521</v>
      </c>
      <c r="E9001">
        <v>495.5</v>
      </c>
      <c r="F9001">
        <v>497.75</v>
      </c>
      <c r="G9001">
        <v>2280313</v>
      </c>
      <c r="H9001">
        <v>504.75</v>
      </c>
    </row>
    <row r="9002" spans="1:8" x14ac:dyDescent="0.3">
      <c r="A9002" t="s">
        <v>588</v>
      </c>
      <c r="B9002" t="s">
        <v>712</v>
      </c>
      <c r="C9002">
        <v>504.5</v>
      </c>
      <c r="D9002">
        <v>509.5</v>
      </c>
      <c r="E9002">
        <v>490.5</v>
      </c>
      <c r="F9002">
        <v>501.5</v>
      </c>
      <c r="G9002">
        <v>2014442</v>
      </c>
      <c r="H9002">
        <v>500.5</v>
      </c>
    </row>
    <row r="9003" spans="1:8" x14ac:dyDescent="0.3">
      <c r="A9003" t="s">
        <v>588</v>
      </c>
      <c r="B9003" t="s">
        <v>162</v>
      </c>
      <c r="C9003">
        <v>511.5</v>
      </c>
      <c r="D9003">
        <v>537</v>
      </c>
      <c r="E9003">
        <v>505</v>
      </c>
      <c r="F9003">
        <v>523</v>
      </c>
      <c r="G9003">
        <v>3435031</v>
      </c>
      <c r="H9003">
        <v>521.66669999999999</v>
      </c>
    </row>
    <row r="9004" spans="1:8" x14ac:dyDescent="0.3">
      <c r="A9004" t="s">
        <v>588</v>
      </c>
      <c r="B9004" t="s">
        <v>220</v>
      </c>
      <c r="C9004">
        <v>523</v>
      </c>
      <c r="D9004">
        <v>535.5</v>
      </c>
      <c r="E9004">
        <v>474.5</v>
      </c>
      <c r="F9004">
        <v>488.25</v>
      </c>
      <c r="G9004">
        <v>4000142</v>
      </c>
      <c r="H9004">
        <v>499.41669999999999</v>
      </c>
    </row>
    <row r="9005" spans="1:8" x14ac:dyDescent="0.3">
      <c r="A9005" t="s">
        <v>588</v>
      </c>
      <c r="B9005" t="s">
        <v>713</v>
      </c>
      <c r="C9005">
        <v>495.75</v>
      </c>
      <c r="D9005">
        <v>526</v>
      </c>
      <c r="E9005">
        <v>495.75</v>
      </c>
      <c r="F9005">
        <v>521.5</v>
      </c>
      <c r="G9005">
        <v>2732642</v>
      </c>
      <c r="H9005">
        <v>514.41669999999999</v>
      </c>
    </row>
    <row r="9006" spans="1:8" x14ac:dyDescent="0.3">
      <c r="A9006" t="s">
        <v>588</v>
      </c>
      <c r="B9006" t="s">
        <v>714</v>
      </c>
      <c r="C9006">
        <v>521.5</v>
      </c>
      <c r="D9006">
        <v>525.5</v>
      </c>
      <c r="E9006">
        <v>511.5</v>
      </c>
      <c r="F9006">
        <v>520.5</v>
      </c>
      <c r="G9006">
        <v>1599838</v>
      </c>
      <c r="H9006">
        <v>519.16669999999999</v>
      </c>
    </row>
    <row r="9007" spans="1:8" x14ac:dyDescent="0.3">
      <c r="A9007" t="s">
        <v>588</v>
      </c>
      <c r="B9007" t="s">
        <v>715</v>
      </c>
      <c r="C9007">
        <v>516.5</v>
      </c>
      <c r="D9007">
        <v>537.5</v>
      </c>
      <c r="E9007">
        <v>513</v>
      </c>
      <c r="F9007">
        <v>527.5</v>
      </c>
      <c r="G9007">
        <v>2175440</v>
      </c>
      <c r="H9007">
        <v>526</v>
      </c>
    </row>
    <row r="9008" spans="1:8" x14ac:dyDescent="0.3">
      <c r="A9008" t="s">
        <v>588</v>
      </c>
      <c r="B9008" t="s">
        <v>235</v>
      </c>
      <c r="C9008">
        <v>530.5</v>
      </c>
      <c r="D9008">
        <v>530.5</v>
      </c>
      <c r="E9008">
        <v>511.5</v>
      </c>
      <c r="F9008">
        <v>521</v>
      </c>
      <c r="G9008">
        <v>1310914</v>
      </c>
      <c r="H9008">
        <v>521</v>
      </c>
    </row>
    <row r="9009" spans="1:8" x14ac:dyDescent="0.3">
      <c r="A9009" t="s">
        <v>588</v>
      </c>
      <c r="B9009" t="s">
        <v>259</v>
      </c>
      <c r="C9009">
        <v>520</v>
      </c>
      <c r="D9009">
        <v>521</v>
      </c>
      <c r="E9009">
        <v>504</v>
      </c>
      <c r="F9009">
        <v>511.5</v>
      </c>
      <c r="G9009">
        <v>1266265</v>
      </c>
      <c r="H9009">
        <v>512.16669999999999</v>
      </c>
    </row>
    <row r="9010" spans="1:8" x14ac:dyDescent="0.3">
      <c r="A9010" t="s">
        <v>588</v>
      </c>
      <c r="B9010" t="s">
        <v>716</v>
      </c>
      <c r="C9010">
        <v>514</v>
      </c>
      <c r="D9010">
        <v>521</v>
      </c>
      <c r="E9010">
        <v>507</v>
      </c>
      <c r="F9010">
        <v>519</v>
      </c>
      <c r="G9010">
        <v>1406577</v>
      </c>
      <c r="H9010">
        <v>515.66669999999999</v>
      </c>
    </row>
    <row r="9011" spans="1:8" x14ac:dyDescent="0.3">
      <c r="A9011" t="s">
        <v>588</v>
      </c>
      <c r="B9011" t="s">
        <v>269</v>
      </c>
      <c r="C9011">
        <v>522.5</v>
      </c>
      <c r="D9011">
        <v>529.5</v>
      </c>
      <c r="E9011">
        <v>510</v>
      </c>
      <c r="F9011">
        <v>512.5</v>
      </c>
      <c r="G9011">
        <v>1590328</v>
      </c>
      <c r="H9011">
        <v>517.33330000000001</v>
      </c>
    </row>
    <row r="9012" spans="1:8" x14ac:dyDescent="0.3">
      <c r="A9012" t="s">
        <v>588</v>
      </c>
      <c r="B9012" t="s">
        <v>282</v>
      </c>
      <c r="C9012">
        <v>505</v>
      </c>
      <c r="D9012">
        <v>510</v>
      </c>
      <c r="E9012">
        <v>488.75</v>
      </c>
      <c r="F9012">
        <v>490</v>
      </c>
      <c r="G9012">
        <v>1097523</v>
      </c>
      <c r="H9012">
        <v>496.25</v>
      </c>
    </row>
    <row r="9013" spans="1:8" x14ac:dyDescent="0.3">
      <c r="A9013" t="s">
        <v>588</v>
      </c>
      <c r="B9013" t="s">
        <v>717</v>
      </c>
      <c r="C9013">
        <v>461.5</v>
      </c>
      <c r="D9013">
        <v>489</v>
      </c>
      <c r="E9013">
        <v>447</v>
      </c>
      <c r="F9013">
        <v>482.5</v>
      </c>
      <c r="G9013">
        <v>3436176</v>
      </c>
      <c r="H9013">
        <v>472.83330000000001</v>
      </c>
    </row>
    <row r="9014" spans="1:8" x14ac:dyDescent="0.3">
      <c r="A9014" t="s">
        <v>588</v>
      </c>
      <c r="B9014" t="s">
        <v>285</v>
      </c>
      <c r="C9014">
        <v>483.5</v>
      </c>
      <c r="D9014">
        <v>486.75</v>
      </c>
      <c r="E9014">
        <v>471</v>
      </c>
      <c r="F9014">
        <v>476.5</v>
      </c>
      <c r="G9014">
        <v>1473357</v>
      </c>
      <c r="H9014">
        <v>478.08330000000001</v>
      </c>
    </row>
    <row r="9015" spans="1:8" x14ac:dyDescent="0.3">
      <c r="A9015" t="s">
        <v>588</v>
      </c>
      <c r="B9015" t="s">
        <v>718</v>
      </c>
      <c r="C9015">
        <v>485.25</v>
      </c>
      <c r="D9015">
        <v>495.75</v>
      </c>
      <c r="E9015">
        <v>471.25</v>
      </c>
      <c r="F9015">
        <v>471.75</v>
      </c>
      <c r="G9015">
        <v>1915374</v>
      </c>
      <c r="H9015">
        <v>479.58330000000001</v>
      </c>
    </row>
    <row r="9016" spans="1:8" x14ac:dyDescent="0.3">
      <c r="A9016" t="s">
        <v>588</v>
      </c>
      <c r="B9016" t="s">
        <v>291</v>
      </c>
      <c r="C9016">
        <v>471.75</v>
      </c>
      <c r="D9016">
        <v>475</v>
      </c>
      <c r="E9016">
        <v>464.25</v>
      </c>
      <c r="F9016">
        <v>473.5</v>
      </c>
      <c r="G9016">
        <v>1417801</v>
      </c>
      <c r="H9016">
        <v>470.91669999999999</v>
      </c>
    </row>
    <row r="9017" spans="1:8" x14ac:dyDescent="0.3">
      <c r="A9017" t="s">
        <v>588</v>
      </c>
      <c r="B9017" t="s">
        <v>295</v>
      </c>
      <c r="C9017">
        <v>478</v>
      </c>
      <c r="D9017">
        <v>479.5</v>
      </c>
      <c r="E9017">
        <v>455</v>
      </c>
      <c r="F9017">
        <v>462.75</v>
      </c>
      <c r="G9017">
        <v>1067274</v>
      </c>
      <c r="H9017">
        <v>465.75</v>
      </c>
    </row>
    <row r="9018" spans="1:8" x14ac:dyDescent="0.3">
      <c r="A9018" t="s">
        <v>588</v>
      </c>
      <c r="B9018" t="s">
        <v>298</v>
      </c>
      <c r="C9018">
        <v>462.75</v>
      </c>
      <c r="D9018">
        <v>475.75</v>
      </c>
      <c r="E9018">
        <v>457</v>
      </c>
      <c r="F9018">
        <v>465</v>
      </c>
      <c r="G9018">
        <v>1450523</v>
      </c>
      <c r="H9018">
        <v>465.91669999999999</v>
      </c>
    </row>
    <row r="9019" spans="1:8" x14ac:dyDescent="0.3">
      <c r="A9019" t="s">
        <v>588</v>
      </c>
      <c r="B9019" t="s">
        <v>719</v>
      </c>
      <c r="C9019">
        <v>469.25</v>
      </c>
      <c r="D9019">
        <v>477</v>
      </c>
      <c r="E9019">
        <v>464.75</v>
      </c>
      <c r="F9019">
        <v>473.25</v>
      </c>
      <c r="G9019">
        <v>1467394</v>
      </c>
      <c r="H9019">
        <v>471.66669999999999</v>
      </c>
    </row>
    <row r="9020" spans="1:8" x14ac:dyDescent="0.3">
      <c r="A9020" t="s">
        <v>588</v>
      </c>
      <c r="B9020" t="s">
        <v>720</v>
      </c>
      <c r="C9020">
        <v>486.25</v>
      </c>
      <c r="D9020">
        <v>495</v>
      </c>
      <c r="E9020">
        <v>477</v>
      </c>
      <c r="F9020">
        <v>491.25</v>
      </c>
      <c r="G9020">
        <v>1739971</v>
      </c>
      <c r="H9020">
        <v>487.75</v>
      </c>
    </row>
    <row r="9021" spans="1:8" x14ac:dyDescent="0.3">
      <c r="A9021" t="s">
        <v>588</v>
      </c>
      <c r="B9021" t="s">
        <v>721</v>
      </c>
      <c r="C9021">
        <v>484</v>
      </c>
      <c r="D9021">
        <v>495.25</v>
      </c>
      <c r="E9021">
        <v>478</v>
      </c>
      <c r="F9021">
        <v>491.25</v>
      </c>
      <c r="G9021">
        <v>1215043</v>
      </c>
      <c r="H9021">
        <v>488.16669999999999</v>
      </c>
    </row>
    <row r="9022" spans="1:8" x14ac:dyDescent="0.3">
      <c r="A9022" t="s">
        <v>588</v>
      </c>
      <c r="B9022" t="s">
        <v>96</v>
      </c>
      <c r="C9022">
        <v>497</v>
      </c>
      <c r="D9022">
        <v>500.5</v>
      </c>
      <c r="E9022">
        <v>476.75</v>
      </c>
      <c r="F9022">
        <v>479.75</v>
      </c>
      <c r="G9022">
        <v>1420122</v>
      </c>
      <c r="H9022">
        <v>485.66669999999999</v>
      </c>
    </row>
    <row r="9023" spans="1:8" x14ac:dyDescent="0.3">
      <c r="A9023" t="s">
        <v>588</v>
      </c>
      <c r="B9023" t="s">
        <v>722</v>
      </c>
      <c r="C9023">
        <v>474</v>
      </c>
      <c r="D9023">
        <v>487.5</v>
      </c>
      <c r="E9023">
        <v>465.75</v>
      </c>
      <c r="F9023">
        <v>481</v>
      </c>
      <c r="G9023">
        <v>1603542</v>
      </c>
      <c r="H9023">
        <v>478.08330000000001</v>
      </c>
    </row>
    <row r="9024" spans="1:8" x14ac:dyDescent="0.3">
      <c r="A9024" t="s">
        <v>588</v>
      </c>
      <c r="B9024" t="s">
        <v>164</v>
      </c>
      <c r="C9024">
        <v>483.25</v>
      </c>
      <c r="D9024">
        <v>485.75</v>
      </c>
      <c r="E9024">
        <v>472</v>
      </c>
      <c r="F9024">
        <v>474</v>
      </c>
      <c r="G9024">
        <v>1248446</v>
      </c>
      <c r="H9024">
        <v>477.25</v>
      </c>
    </row>
    <row r="9025" spans="1:8" x14ac:dyDescent="0.3">
      <c r="A9025" t="s">
        <v>588</v>
      </c>
      <c r="B9025" t="s">
        <v>723</v>
      </c>
      <c r="C9025">
        <v>508</v>
      </c>
      <c r="D9025">
        <v>508</v>
      </c>
      <c r="E9025">
        <v>482.75</v>
      </c>
      <c r="F9025">
        <v>483.25</v>
      </c>
      <c r="G9025">
        <v>2411971</v>
      </c>
      <c r="H9025">
        <v>491.33330000000001</v>
      </c>
    </row>
    <row r="9026" spans="1:8" x14ac:dyDescent="0.3">
      <c r="A9026" t="s">
        <v>588</v>
      </c>
      <c r="B9026" t="s">
        <v>724</v>
      </c>
      <c r="C9026">
        <v>483.25</v>
      </c>
      <c r="D9026">
        <v>497.75</v>
      </c>
      <c r="E9026">
        <v>476</v>
      </c>
      <c r="F9026">
        <v>492.25</v>
      </c>
      <c r="G9026">
        <v>2251533</v>
      </c>
      <c r="H9026">
        <v>488.66669999999999</v>
      </c>
    </row>
    <row r="9027" spans="1:8" x14ac:dyDescent="0.3">
      <c r="A9027" t="s">
        <v>588</v>
      </c>
      <c r="B9027" t="s">
        <v>725</v>
      </c>
      <c r="C9027">
        <v>492</v>
      </c>
      <c r="D9027">
        <v>496.25</v>
      </c>
      <c r="E9027">
        <v>482.25</v>
      </c>
      <c r="F9027">
        <v>486.5</v>
      </c>
      <c r="G9027">
        <v>2758316</v>
      </c>
      <c r="H9027">
        <v>488.33330000000001</v>
      </c>
    </row>
    <row r="9028" spans="1:8" x14ac:dyDescent="0.3">
      <c r="A9028" t="s">
        <v>588</v>
      </c>
      <c r="B9028" t="s">
        <v>242</v>
      </c>
      <c r="C9028">
        <v>486</v>
      </c>
      <c r="D9028">
        <v>490.75</v>
      </c>
      <c r="E9028">
        <v>478.25</v>
      </c>
      <c r="F9028">
        <v>483</v>
      </c>
      <c r="G9028">
        <v>2241258</v>
      </c>
      <c r="H9028">
        <v>484</v>
      </c>
    </row>
    <row r="9029" spans="1:8" x14ac:dyDescent="0.3">
      <c r="A9029" t="s">
        <v>588</v>
      </c>
      <c r="B9029" t="s">
        <v>726</v>
      </c>
      <c r="C9029">
        <v>486</v>
      </c>
      <c r="D9029">
        <v>494.25</v>
      </c>
      <c r="E9029">
        <v>481.25</v>
      </c>
      <c r="F9029">
        <v>492.5</v>
      </c>
      <c r="G9029">
        <v>2781707</v>
      </c>
      <c r="H9029">
        <v>489.33330000000001</v>
      </c>
    </row>
    <row r="9030" spans="1:8" x14ac:dyDescent="0.3">
      <c r="A9030" t="s">
        <v>588</v>
      </c>
      <c r="B9030" t="s">
        <v>727</v>
      </c>
      <c r="C9030">
        <v>495.75</v>
      </c>
      <c r="D9030">
        <v>541.5</v>
      </c>
      <c r="E9030">
        <v>495</v>
      </c>
      <c r="F9030">
        <v>529.5</v>
      </c>
      <c r="G9030">
        <v>4321164</v>
      </c>
      <c r="H9030">
        <v>522</v>
      </c>
    </row>
    <row r="9031" spans="1:8" x14ac:dyDescent="0.3">
      <c r="A9031" t="s">
        <v>588</v>
      </c>
      <c r="B9031" t="s">
        <v>728</v>
      </c>
      <c r="C9031">
        <v>534</v>
      </c>
      <c r="D9031">
        <v>541</v>
      </c>
      <c r="E9031">
        <v>520</v>
      </c>
      <c r="F9031">
        <v>523.5</v>
      </c>
      <c r="G9031">
        <v>1976073</v>
      </c>
      <c r="H9031">
        <v>528.16669999999999</v>
      </c>
    </row>
    <row r="9032" spans="1:8" x14ac:dyDescent="0.3">
      <c r="A9032" t="s">
        <v>588</v>
      </c>
      <c r="B9032" t="s">
        <v>729</v>
      </c>
      <c r="C9032">
        <v>527</v>
      </c>
      <c r="D9032">
        <v>543</v>
      </c>
      <c r="E9032">
        <v>521.5</v>
      </c>
      <c r="F9032">
        <v>539.5</v>
      </c>
      <c r="G9032">
        <v>2368513</v>
      </c>
      <c r="H9032">
        <v>534.66669999999999</v>
      </c>
    </row>
    <row r="9033" spans="1:8" x14ac:dyDescent="0.3">
      <c r="A9033" t="s">
        <v>588</v>
      </c>
      <c r="B9033" t="s">
        <v>730</v>
      </c>
      <c r="C9033">
        <v>533</v>
      </c>
      <c r="D9033">
        <v>537.5</v>
      </c>
      <c r="E9033">
        <v>526</v>
      </c>
      <c r="F9033">
        <v>526</v>
      </c>
      <c r="G9033">
        <v>1154829</v>
      </c>
      <c r="H9033">
        <v>529.83330000000001</v>
      </c>
    </row>
    <row r="9034" spans="1:8" x14ac:dyDescent="0.3">
      <c r="A9034" t="s">
        <v>588</v>
      </c>
      <c r="B9034" t="s">
        <v>731</v>
      </c>
      <c r="C9034">
        <v>528</v>
      </c>
      <c r="D9034">
        <v>531</v>
      </c>
      <c r="E9034">
        <v>509</v>
      </c>
      <c r="F9034">
        <v>512</v>
      </c>
      <c r="G9034">
        <v>1250447</v>
      </c>
      <c r="H9034">
        <v>517.33330000000001</v>
      </c>
    </row>
    <row r="9035" spans="1:8" x14ac:dyDescent="0.3">
      <c r="A9035" t="s">
        <v>588</v>
      </c>
      <c r="B9035" t="s">
        <v>732</v>
      </c>
      <c r="C9035">
        <v>518.5</v>
      </c>
      <c r="D9035">
        <v>521.5</v>
      </c>
      <c r="E9035">
        <v>507.5</v>
      </c>
      <c r="F9035">
        <v>516.5</v>
      </c>
      <c r="G9035">
        <v>1755905</v>
      </c>
      <c r="H9035">
        <v>515.16669999999999</v>
      </c>
    </row>
    <row r="9036" spans="1:8" x14ac:dyDescent="0.3">
      <c r="A9036" t="s">
        <v>588</v>
      </c>
      <c r="B9036" t="s">
        <v>733</v>
      </c>
      <c r="C9036">
        <v>517.5</v>
      </c>
      <c r="D9036">
        <v>533</v>
      </c>
      <c r="E9036">
        <v>510.5</v>
      </c>
      <c r="F9036">
        <v>533</v>
      </c>
      <c r="G9036">
        <v>1698357</v>
      </c>
      <c r="H9036">
        <v>525.5</v>
      </c>
    </row>
    <row r="9037" spans="1:8" x14ac:dyDescent="0.3">
      <c r="A9037" t="s">
        <v>588</v>
      </c>
      <c r="B9037" t="s">
        <v>734</v>
      </c>
      <c r="C9037">
        <v>536</v>
      </c>
      <c r="D9037">
        <v>553.5</v>
      </c>
      <c r="E9037">
        <v>534.5</v>
      </c>
      <c r="F9037">
        <v>544.5</v>
      </c>
      <c r="G9037">
        <v>2167790</v>
      </c>
      <c r="H9037">
        <v>544.16669999999999</v>
      </c>
    </row>
    <row r="9038" spans="1:8" x14ac:dyDescent="0.3">
      <c r="A9038" t="s">
        <v>588</v>
      </c>
      <c r="B9038" t="s">
        <v>735</v>
      </c>
      <c r="C9038">
        <v>544.5</v>
      </c>
      <c r="D9038">
        <v>549.5</v>
      </c>
      <c r="E9038">
        <v>530</v>
      </c>
      <c r="F9038">
        <v>532</v>
      </c>
      <c r="G9038">
        <v>1037680</v>
      </c>
      <c r="H9038">
        <v>537.16669999999999</v>
      </c>
    </row>
    <row r="9039" spans="1:8" x14ac:dyDescent="0.3">
      <c r="A9039" t="s">
        <v>590</v>
      </c>
      <c r="B9039" t="s">
        <v>696</v>
      </c>
      <c r="C9039">
        <v>45</v>
      </c>
      <c r="D9039">
        <v>47.06</v>
      </c>
      <c r="E9039">
        <v>44.72</v>
      </c>
      <c r="F9039">
        <v>46.76</v>
      </c>
      <c r="G9039">
        <v>92989450</v>
      </c>
      <c r="H9039">
        <v>46.18</v>
      </c>
    </row>
    <row r="9040" spans="1:8" x14ac:dyDescent="0.3">
      <c r="A9040" t="s">
        <v>590</v>
      </c>
      <c r="B9040" t="s">
        <v>697</v>
      </c>
      <c r="C9040">
        <v>46.92</v>
      </c>
      <c r="D9040">
        <v>48.08</v>
      </c>
      <c r="E9040">
        <v>46.42</v>
      </c>
      <c r="F9040">
        <v>47.08</v>
      </c>
      <c r="G9040">
        <v>107665000</v>
      </c>
      <c r="H9040">
        <v>47.193300000000001</v>
      </c>
    </row>
    <row r="9041" spans="1:8" x14ac:dyDescent="0.3">
      <c r="A9041" t="s">
        <v>590</v>
      </c>
      <c r="B9041" t="s">
        <v>698</v>
      </c>
      <c r="C9041">
        <v>45.3</v>
      </c>
      <c r="D9041">
        <v>45.3</v>
      </c>
      <c r="E9041">
        <v>43.52</v>
      </c>
      <c r="F9041">
        <v>44.78</v>
      </c>
      <c r="G9041">
        <v>134808600</v>
      </c>
      <c r="H9041">
        <v>44.533299999999997</v>
      </c>
    </row>
    <row r="9042" spans="1:8" x14ac:dyDescent="0.3">
      <c r="A9042" t="s">
        <v>590</v>
      </c>
      <c r="B9042" t="s">
        <v>699</v>
      </c>
      <c r="C9042">
        <v>45.2</v>
      </c>
      <c r="D9042">
        <v>46.2</v>
      </c>
      <c r="E9042">
        <v>44.34</v>
      </c>
      <c r="F9042">
        <v>44.34</v>
      </c>
      <c r="G9042">
        <v>112729500</v>
      </c>
      <c r="H9042">
        <v>44.96</v>
      </c>
    </row>
    <row r="9043" spans="1:8" x14ac:dyDescent="0.3">
      <c r="A9043" t="s">
        <v>590</v>
      </c>
      <c r="B9043" t="s">
        <v>700</v>
      </c>
      <c r="C9043">
        <v>44.42</v>
      </c>
      <c r="D9043">
        <v>44.5</v>
      </c>
      <c r="E9043">
        <v>43.2</v>
      </c>
      <c r="F9043">
        <v>43.58</v>
      </c>
      <c r="G9043">
        <v>60116840</v>
      </c>
      <c r="H9043">
        <v>43.76</v>
      </c>
    </row>
    <row r="9044" spans="1:8" x14ac:dyDescent="0.3">
      <c r="A9044" t="s">
        <v>590</v>
      </c>
      <c r="B9044" t="s">
        <v>77</v>
      </c>
      <c r="C9044">
        <v>42.9</v>
      </c>
      <c r="D9044">
        <v>44.32</v>
      </c>
      <c r="E9044">
        <v>41.66</v>
      </c>
      <c r="F9044">
        <v>43.44</v>
      </c>
      <c r="G9044">
        <v>66737290</v>
      </c>
      <c r="H9044">
        <v>43.14</v>
      </c>
    </row>
    <row r="9045" spans="1:8" x14ac:dyDescent="0.3">
      <c r="A9045" t="s">
        <v>590</v>
      </c>
      <c r="B9045" t="s">
        <v>701</v>
      </c>
      <c r="C9045">
        <v>44.06</v>
      </c>
      <c r="D9045">
        <v>45.5</v>
      </c>
      <c r="E9045">
        <v>43.3</v>
      </c>
      <c r="F9045">
        <v>44.92</v>
      </c>
      <c r="G9045">
        <v>73180620</v>
      </c>
      <c r="H9045">
        <v>44.573300000000003</v>
      </c>
    </row>
    <row r="9046" spans="1:8" x14ac:dyDescent="0.3">
      <c r="A9046" t="s">
        <v>590</v>
      </c>
      <c r="B9046" t="s">
        <v>702</v>
      </c>
      <c r="C9046">
        <v>45.02</v>
      </c>
      <c r="D9046">
        <v>46.58</v>
      </c>
      <c r="E9046">
        <v>44.34</v>
      </c>
      <c r="F9046">
        <v>45.2</v>
      </c>
      <c r="G9046">
        <v>82222990</v>
      </c>
      <c r="H9046">
        <v>45.3733</v>
      </c>
    </row>
    <row r="9047" spans="1:8" x14ac:dyDescent="0.3">
      <c r="A9047" t="s">
        <v>590</v>
      </c>
      <c r="B9047" t="s">
        <v>139</v>
      </c>
      <c r="C9047">
        <v>45.1</v>
      </c>
      <c r="D9047">
        <v>45.54</v>
      </c>
      <c r="E9047">
        <v>43.72</v>
      </c>
      <c r="F9047">
        <v>43.92</v>
      </c>
      <c r="G9047">
        <v>48020360</v>
      </c>
      <c r="H9047">
        <v>44.393300000000004</v>
      </c>
    </row>
    <row r="9048" spans="1:8" x14ac:dyDescent="0.3">
      <c r="A9048" t="s">
        <v>590</v>
      </c>
      <c r="B9048" t="s">
        <v>156</v>
      </c>
      <c r="C9048">
        <v>43.94</v>
      </c>
      <c r="D9048">
        <v>44.24</v>
      </c>
      <c r="E9048">
        <v>43</v>
      </c>
      <c r="F9048">
        <v>43.42</v>
      </c>
      <c r="G9048">
        <v>32251120</v>
      </c>
      <c r="H9048">
        <v>43.5533</v>
      </c>
    </row>
    <row r="9049" spans="1:8" x14ac:dyDescent="0.3">
      <c r="A9049" t="s">
        <v>590</v>
      </c>
      <c r="B9049" t="s">
        <v>703</v>
      </c>
      <c r="C9049">
        <v>44.12</v>
      </c>
      <c r="D9049">
        <v>45.64</v>
      </c>
      <c r="E9049">
        <v>43.94</v>
      </c>
      <c r="F9049">
        <v>45.1</v>
      </c>
      <c r="G9049">
        <v>54214750</v>
      </c>
      <c r="H9049">
        <v>44.893300000000004</v>
      </c>
    </row>
    <row r="9050" spans="1:8" x14ac:dyDescent="0.3">
      <c r="A9050" t="s">
        <v>590</v>
      </c>
      <c r="B9050" t="s">
        <v>223</v>
      </c>
      <c r="C9050">
        <v>45.14</v>
      </c>
      <c r="D9050">
        <v>46.2</v>
      </c>
      <c r="E9050">
        <v>44.44</v>
      </c>
      <c r="F9050">
        <v>46.2</v>
      </c>
      <c r="G9050">
        <v>53548890</v>
      </c>
      <c r="H9050">
        <v>45.613300000000002</v>
      </c>
    </row>
    <row r="9051" spans="1:8" x14ac:dyDescent="0.3">
      <c r="A9051" t="s">
        <v>590</v>
      </c>
      <c r="B9051" t="s">
        <v>228</v>
      </c>
      <c r="C9051">
        <v>46</v>
      </c>
      <c r="D9051">
        <v>46.46</v>
      </c>
      <c r="E9051">
        <v>45.52</v>
      </c>
      <c r="F9051">
        <v>46</v>
      </c>
      <c r="G9051">
        <v>54284640</v>
      </c>
      <c r="H9051">
        <v>45.993299999999998</v>
      </c>
    </row>
    <row r="9052" spans="1:8" x14ac:dyDescent="0.3">
      <c r="A9052" t="s">
        <v>590</v>
      </c>
      <c r="B9052" t="s">
        <v>704</v>
      </c>
      <c r="C9052">
        <v>46.2</v>
      </c>
      <c r="D9052">
        <v>48.36</v>
      </c>
      <c r="E9052">
        <v>46.16</v>
      </c>
      <c r="F9052">
        <v>48</v>
      </c>
      <c r="G9052">
        <v>116556200</v>
      </c>
      <c r="H9052">
        <v>47.506700000000002</v>
      </c>
    </row>
    <row r="9053" spans="1:8" x14ac:dyDescent="0.3">
      <c r="A9053" t="s">
        <v>590</v>
      </c>
      <c r="B9053" t="s">
        <v>705</v>
      </c>
      <c r="C9053">
        <v>48.18</v>
      </c>
      <c r="D9053">
        <v>50.45</v>
      </c>
      <c r="E9053">
        <v>47.86</v>
      </c>
      <c r="F9053">
        <v>49.18</v>
      </c>
      <c r="G9053">
        <v>113902500</v>
      </c>
      <c r="H9053">
        <v>49.1633</v>
      </c>
    </row>
    <row r="9054" spans="1:8" x14ac:dyDescent="0.3">
      <c r="A9054" t="s">
        <v>590</v>
      </c>
      <c r="B9054" t="s">
        <v>706</v>
      </c>
      <c r="C9054">
        <v>49.6</v>
      </c>
      <c r="D9054">
        <v>50.4</v>
      </c>
      <c r="E9054">
        <v>48.16</v>
      </c>
      <c r="F9054">
        <v>48.38</v>
      </c>
      <c r="G9054">
        <v>53497300</v>
      </c>
      <c r="H9054">
        <v>48.98</v>
      </c>
    </row>
    <row r="9055" spans="1:8" x14ac:dyDescent="0.3">
      <c r="A9055" t="s">
        <v>590</v>
      </c>
      <c r="B9055" t="s">
        <v>265</v>
      </c>
      <c r="C9055">
        <v>48.3</v>
      </c>
      <c r="D9055">
        <v>49.9</v>
      </c>
      <c r="E9055">
        <v>48.16</v>
      </c>
      <c r="F9055">
        <v>48.74</v>
      </c>
      <c r="G9055">
        <v>57502700</v>
      </c>
      <c r="H9055">
        <v>48.933300000000003</v>
      </c>
    </row>
    <row r="9056" spans="1:8" x14ac:dyDescent="0.3">
      <c r="A9056" t="s">
        <v>590</v>
      </c>
      <c r="B9056" t="s">
        <v>707</v>
      </c>
      <c r="C9056">
        <v>48.88</v>
      </c>
      <c r="D9056">
        <v>49.9</v>
      </c>
      <c r="E9056">
        <v>48</v>
      </c>
      <c r="F9056">
        <v>48.66</v>
      </c>
      <c r="G9056">
        <v>56691900</v>
      </c>
      <c r="H9056">
        <v>48.853299999999997</v>
      </c>
    </row>
    <row r="9057" spans="1:8" x14ac:dyDescent="0.3">
      <c r="A9057" t="s">
        <v>590</v>
      </c>
      <c r="B9057" t="s">
        <v>271</v>
      </c>
      <c r="C9057">
        <v>48.74</v>
      </c>
      <c r="D9057">
        <v>49</v>
      </c>
      <c r="E9057">
        <v>46.44</v>
      </c>
      <c r="F9057">
        <v>47.3</v>
      </c>
      <c r="G9057">
        <v>45708230</v>
      </c>
      <c r="H9057">
        <v>47.58</v>
      </c>
    </row>
    <row r="9058" spans="1:8" x14ac:dyDescent="0.3">
      <c r="A9058" t="s">
        <v>590</v>
      </c>
      <c r="B9058" t="s">
        <v>708</v>
      </c>
      <c r="C9058">
        <v>47</v>
      </c>
      <c r="D9058">
        <v>49.28</v>
      </c>
      <c r="E9058">
        <v>46.88</v>
      </c>
      <c r="F9058">
        <v>49.1</v>
      </c>
      <c r="G9058">
        <v>66760550</v>
      </c>
      <c r="H9058">
        <v>48.42</v>
      </c>
    </row>
    <row r="9059" spans="1:8" x14ac:dyDescent="0.3">
      <c r="A9059" t="s">
        <v>590</v>
      </c>
      <c r="B9059" t="s">
        <v>709</v>
      </c>
      <c r="C9059">
        <v>49.62</v>
      </c>
      <c r="D9059">
        <v>50.6</v>
      </c>
      <c r="E9059">
        <v>48.76</v>
      </c>
      <c r="F9059">
        <v>50.35</v>
      </c>
      <c r="G9059">
        <v>62891880</v>
      </c>
      <c r="H9059">
        <v>49.903300000000002</v>
      </c>
    </row>
    <row r="9060" spans="1:8" x14ac:dyDescent="0.3">
      <c r="A9060" t="s">
        <v>590</v>
      </c>
      <c r="B9060" t="s">
        <v>283</v>
      </c>
      <c r="C9060">
        <v>50.35</v>
      </c>
      <c r="D9060">
        <v>51.6</v>
      </c>
      <c r="E9060">
        <v>49.18</v>
      </c>
      <c r="F9060">
        <v>49.7</v>
      </c>
      <c r="G9060">
        <v>66152200</v>
      </c>
      <c r="H9060">
        <v>50.16</v>
      </c>
    </row>
    <row r="9061" spans="1:8" x14ac:dyDescent="0.3">
      <c r="A9061" t="s">
        <v>590</v>
      </c>
      <c r="B9061" t="s">
        <v>290</v>
      </c>
      <c r="C9061">
        <v>51.55</v>
      </c>
      <c r="D9061">
        <v>52</v>
      </c>
      <c r="E9061">
        <v>49.32</v>
      </c>
      <c r="F9061">
        <v>49.4</v>
      </c>
      <c r="G9061">
        <v>83341660</v>
      </c>
      <c r="H9061">
        <v>50.24</v>
      </c>
    </row>
    <row r="9062" spans="1:8" x14ac:dyDescent="0.3">
      <c r="A9062" t="s">
        <v>590</v>
      </c>
      <c r="B9062" t="s">
        <v>710</v>
      </c>
      <c r="C9062">
        <v>49.66</v>
      </c>
      <c r="D9062">
        <v>50.3</v>
      </c>
      <c r="E9062">
        <v>48.7</v>
      </c>
      <c r="F9062">
        <v>49.92</v>
      </c>
      <c r="G9062">
        <v>66126610</v>
      </c>
      <c r="H9062">
        <v>49.64</v>
      </c>
    </row>
    <row r="9063" spans="1:8" x14ac:dyDescent="0.3">
      <c r="A9063" t="s">
        <v>590</v>
      </c>
      <c r="B9063" t="s">
        <v>512</v>
      </c>
      <c r="C9063">
        <v>50.1</v>
      </c>
      <c r="D9063">
        <v>50.95</v>
      </c>
      <c r="E9063">
        <v>48.36</v>
      </c>
      <c r="F9063">
        <v>49</v>
      </c>
      <c r="G9063">
        <v>72069800</v>
      </c>
      <c r="H9063">
        <v>49.436700000000002</v>
      </c>
    </row>
    <row r="9064" spans="1:8" x14ac:dyDescent="0.3">
      <c r="A9064" t="s">
        <v>590</v>
      </c>
      <c r="B9064" t="s">
        <v>91</v>
      </c>
      <c r="C9064">
        <v>46.48</v>
      </c>
      <c r="D9064">
        <v>50.6</v>
      </c>
      <c r="E9064">
        <v>46.44</v>
      </c>
      <c r="F9064">
        <v>49.6</v>
      </c>
      <c r="G9064">
        <v>70736340</v>
      </c>
      <c r="H9064">
        <v>48.88</v>
      </c>
    </row>
    <row r="9065" spans="1:8" x14ac:dyDescent="0.3">
      <c r="A9065" t="s">
        <v>590</v>
      </c>
      <c r="B9065" t="s">
        <v>93</v>
      </c>
      <c r="C9065">
        <v>49.84</v>
      </c>
      <c r="D9065">
        <v>51.3</v>
      </c>
      <c r="E9065">
        <v>44.94</v>
      </c>
      <c r="F9065">
        <v>45.34</v>
      </c>
      <c r="G9065">
        <v>94349630</v>
      </c>
      <c r="H9065">
        <v>47.193300000000001</v>
      </c>
    </row>
    <row r="9066" spans="1:8" x14ac:dyDescent="0.3">
      <c r="A9066" t="s">
        <v>590</v>
      </c>
      <c r="B9066" t="s">
        <v>711</v>
      </c>
      <c r="C9066">
        <v>45.02</v>
      </c>
      <c r="D9066">
        <v>46.06</v>
      </c>
      <c r="E9066">
        <v>42.28</v>
      </c>
      <c r="F9066">
        <v>42.44</v>
      </c>
      <c r="G9066">
        <v>72195070</v>
      </c>
      <c r="H9066">
        <v>43.593299999999999</v>
      </c>
    </row>
    <row r="9067" spans="1:8" x14ac:dyDescent="0.3">
      <c r="A9067" t="s">
        <v>590</v>
      </c>
      <c r="B9067" t="s">
        <v>712</v>
      </c>
      <c r="C9067">
        <v>42.9</v>
      </c>
      <c r="D9067">
        <v>43.6</v>
      </c>
      <c r="E9067">
        <v>42.34</v>
      </c>
      <c r="F9067">
        <v>42.8</v>
      </c>
      <c r="G9067">
        <v>32236360</v>
      </c>
      <c r="H9067">
        <v>42.9133</v>
      </c>
    </row>
    <row r="9068" spans="1:8" x14ac:dyDescent="0.3">
      <c r="A9068" t="s">
        <v>590</v>
      </c>
      <c r="B9068" t="s">
        <v>162</v>
      </c>
      <c r="C9068">
        <v>43</v>
      </c>
      <c r="D9068">
        <v>44.18</v>
      </c>
      <c r="E9068">
        <v>42.52</v>
      </c>
      <c r="F9068">
        <v>43.4</v>
      </c>
      <c r="G9068">
        <v>38474970</v>
      </c>
      <c r="H9068">
        <v>43.366700000000002</v>
      </c>
    </row>
    <row r="9069" spans="1:8" x14ac:dyDescent="0.3">
      <c r="A9069" t="s">
        <v>590</v>
      </c>
      <c r="B9069" t="s">
        <v>220</v>
      </c>
      <c r="C9069">
        <v>43.4</v>
      </c>
      <c r="D9069">
        <v>47.74</v>
      </c>
      <c r="E9069">
        <v>42.44</v>
      </c>
      <c r="F9069">
        <v>47.74</v>
      </c>
      <c r="G9069">
        <v>97061700</v>
      </c>
      <c r="H9069">
        <v>45.973300000000002</v>
      </c>
    </row>
    <row r="9070" spans="1:8" x14ac:dyDescent="0.3">
      <c r="A9070" t="s">
        <v>590</v>
      </c>
      <c r="B9070" t="s">
        <v>713</v>
      </c>
      <c r="C9070">
        <v>52.5</v>
      </c>
      <c r="D9070">
        <v>52.5</v>
      </c>
      <c r="E9070">
        <v>49.1</v>
      </c>
      <c r="F9070">
        <v>49.24</v>
      </c>
      <c r="G9070">
        <v>114822400</v>
      </c>
      <c r="H9070">
        <v>50.28</v>
      </c>
    </row>
    <row r="9071" spans="1:8" x14ac:dyDescent="0.3">
      <c r="A9071" t="s">
        <v>590</v>
      </c>
      <c r="B9071" t="s">
        <v>714</v>
      </c>
      <c r="C9071">
        <v>49.5</v>
      </c>
      <c r="D9071">
        <v>49.96</v>
      </c>
      <c r="E9071">
        <v>44.5</v>
      </c>
      <c r="F9071">
        <v>46.58</v>
      </c>
      <c r="G9071">
        <v>116460900</v>
      </c>
      <c r="H9071">
        <v>47.013300000000001</v>
      </c>
    </row>
    <row r="9072" spans="1:8" x14ac:dyDescent="0.3">
      <c r="A9072" t="s">
        <v>590</v>
      </c>
      <c r="B9072" t="s">
        <v>715</v>
      </c>
      <c r="C9072">
        <v>46.58</v>
      </c>
      <c r="D9072">
        <v>46.62</v>
      </c>
      <c r="E9072">
        <v>44.14</v>
      </c>
      <c r="F9072">
        <v>44.14</v>
      </c>
      <c r="G9072">
        <v>65438480</v>
      </c>
      <c r="H9072">
        <v>44.966700000000003</v>
      </c>
    </row>
    <row r="9073" spans="1:8" x14ac:dyDescent="0.3">
      <c r="A9073" t="s">
        <v>590</v>
      </c>
      <c r="B9073" t="s">
        <v>235</v>
      </c>
      <c r="C9073">
        <v>44</v>
      </c>
      <c r="D9073">
        <v>44.06</v>
      </c>
      <c r="E9073">
        <v>41.5</v>
      </c>
      <c r="F9073">
        <v>41.52</v>
      </c>
      <c r="G9073">
        <v>63233200</v>
      </c>
      <c r="H9073">
        <v>42.36</v>
      </c>
    </row>
    <row r="9074" spans="1:8" x14ac:dyDescent="0.3">
      <c r="A9074" t="s">
        <v>590</v>
      </c>
      <c r="B9074" t="s">
        <v>259</v>
      </c>
      <c r="C9074">
        <v>41.58</v>
      </c>
      <c r="D9074">
        <v>41.86</v>
      </c>
      <c r="E9074">
        <v>39.700000000000003</v>
      </c>
      <c r="F9074">
        <v>39.700000000000003</v>
      </c>
      <c r="G9074">
        <v>52038060</v>
      </c>
      <c r="H9074">
        <v>40.42</v>
      </c>
    </row>
    <row r="9075" spans="1:8" x14ac:dyDescent="0.3">
      <c r="A9075" t="s">
        <v>590</v>
      </c>
      <c r="B9075" t="s">
        <v>716</v>
      </c>
      <c r="C9075">
        <v>39.9</v>
      </c>
      <c r="D9075">
        <v>40.96</v>
      </c>
      <c r="E9075">
        <v>39.9</v>
      </c>
      <c r="F9075">
        <v>40.5</v>
      </c>
      <c r="G9075">
        <v>43815230</v>
      </c>
      <c r="H9075">
        <v>40.453299999999999</v>
      </c>
    </row>
    <row r="9076" spans="1:8" x14ac:dyDescent="0.3">
      <c r="A9076" t="s">
        <v>590</v>
      </c>
      <c r="B9076" t="s">
        <v>269</v>
      </c>
      <c r="C9076">
        <v>40.72</v>
      </c>
      <c r="D9076">
        <v>40.92</v>
      </c>
      <c r="E9076">
        <v>39.28</v>
      </c>
      <c r="F9076">
        <v>39.46</v>
      </c>
      <c r="G9076">
        <v>34903640</v>
      </c>
      <c r="H9076">
        <v>39.886699999999998</v>
      </c>
    </row>
    <row r="9077" spans="1:8" x14ac:dyDescent="0.3">
      <c r="A9077" t="s">
        <v>590</v>
      </c>
      <c r="B9077" t="s">
        <v>282</v>
      </c>
      <c r="C9077">
        <v>39</v>
      </c>
      <c r="D9077">
        <v>39.22</v>
      </c>
      <c r="E9077">
        <v>38.72</v>
      </c>
      <c r="F9077">
        <v>38.74</v>
      </c>
      <c r="G9077">
        <v>13956400</v>
      </c>
      <c r="H9077">
        <v>38.893300000000004</v>
      </c>
    </row>
    <row r="9078" spans="1:8" x14ac:dyDescent="0.3">
      <c r="A9078" t="s">
        <v>590</v>
      </c>
      <c r="B9078" t="s">
        <v>717</v>
      </c>
      <c r="C9078">
        <v>37.9</v>
      </c>
      <c r="D9078">
        <v>39.9</v>
      </c>
      <c r="E9078">
        <v>36.380000000000003</v>
      </c>
      <c r="F9078">
        <v>39.299999999999997</v>
      </c>
      <c r="G9078">
        <v>78104120</v>
      </c>
      <c r="H9078">
        <v>38.526699999999998</v>
      </c>
    </row>
    <row r="9079" spans="1:8" x14ac:dyDescent="0.3">
      <c r="A9079" t="s">
        <v>590</v>
      </c>
      <c r="B9079" t="s">
        <v>285</v>
      </c>
      <c r="C9079">
        <v>38.96</v>
      </c>
      <c r="D9079">
        <v>39.479999999999997</v>
      </c>
      <c r="E9079">
        <v>37.880000000000003</v>
      </c>
      <c r="F9079">
        <v>38.06</v>
      </c>
      <c r="G9079">
        <v>26818350</v>
      </c>
      <c r="H9079">
        <v>38.473300000000002</v>
      </c>
    </row>
    <row r="9080" spans="1:8" x14ac:dyDescent="0.3">
      <c r="A9080" t="s">
        <v>590</v>
      </c>
      <c r="B9080" t="s">
        <v>718</v>
      </c>
      <c r="C9080">
        <v>38.659999999999997</v>
      </c>
      <c r="D9080">
        <v>39.159999999999997</v>
      </c>
      <c r="E9080">
        <v>37.68</v>
      </c>
      <c r="F9080">
        <v>37.82</v>
      </c>
      <c r="G9080">
        <v>37039990</v>
      </c>
      <c r="H9080">
        <v>38.22</v>
      </c>
    </row>
    <row r="9081" spans="1:8" x14ac:dyDescent="0.3">
      <c r="A9081" t="s">
        <v>590</v>
      </c>
      <c r="B9081" t="s">
        <v>291</v>
      </c>
      <c r="C9081">
        <v>37.6</v>
      </c>
      <c r="D9081">
        <v>37.96</v>
      </c>
      <c r="E9081">
        <v>36.619999999999997</v>
      </c>
      <c r="F9081">
        <v>36.659999999999997</v>
      </c>
      <c r="G9081">
        <v>32538070</v>
      </c>
      <c r="H9081">
        <v>37.08</v>
      </c>
    </row>
    <row r="9082" spans="1:8" x14ac:dyDescent="0.3">
      <c r="A9082" t="s">
        <v>590</v>
      </c>
      <c r="B9082" t="s">
        <v>295</v>
      </c>
      <c r="C9082">
        <v>36.840000000000003</v>
      </c>
      <c r="D9082">
        <v>37.159999999999997</v>
      </c>
      <c r="E9082">
        <v>36.32</v>
      </c>
      <c r="F9082">
        <v>36.799999999999997</v>
      </c>
      <c r="G9082">
        <v>29568060</v>
      </c>
      <c r="H9082">
        <v>36.76</v>
      </c>
    </row>
    <row r="9083" spans="1:8" x14ac:dyDescent="0.3">
      <c r="A9083" t="s">
        <v>590</v>
      </c>
      <c r="B9083" t="s">
        <v>298</v>
      </c>
      <c r="C9083">
        <v>36.78</v>
      </c>
      <c r="D9083">
        <v>36.799999999999997</v>
      </c>
      <c r="E9083">
        <v>35.74</v>
      </c>
      <c r="F9083">
        <v>35.78</v>
      </c>
      <c r="G9083">
        <v>27179720</v>
      </c>
      <c r="H9083">
        <v>36.106699999999996</v>
      </c>
    </row>
    <row r="9084" spans="1:8" x14ac:dyDescent="0.3">
      <c r="A9084" t="s">
        <v>590</v>
      </c>
      <c r="B9084" t="s">
        <v>719</v>
      </c>
      <c r="C9084">
        <v>35.94</v>
      </c>
      <c r="D9084">
        <v>36.36</v>
      </c>
      <c r="E9084">
        <v>35.119999999999997</v>
      </c>
      <c r="F9084">
        <v>35.119999999999997</v>
      </c>
      <c r="G9084">
        <v>49218310</v>
      </c>
      <c r="H9084">
        <v>35.533299999999997</v>
      </c>
    </row>
    <row r="9085" spans="1:8" x14ac:dyDescent="0.3">
      <c r="A9085" t="s">
        <v>590</v>
      </c>
      <c r="B9085" t="s">
        <v>720</v>
      </c>
      <c r="C9085">
        <v>36.299999999999997</v>
      </c>
      <c r="D9085">
        <v>36.36</v>
      </c>
      <c r="E9085">
        <v>35.56</v>
      </c>
      <c r="F9085">
        <v>36.26</v>
      </c>
      <c r="G9085">
        <v>41534320</v>
      </c>
      <c r="H9085">
        <v>36.06</v>
      </c>
    </row>
    <row r="9086" spans="1:8" x14ac:dyDescent="0.3">
      <c r="A9086" t="s">
        <v>590</v>
      </c>
      <c r="B9086" t="s">
        <v>721</v>
      </c>
      <c r="C9086">
        <v>35.299999999999997</v>
      </c>
      <c r="D9086">
        <v>38.22</v>
      </c>
      <c r="E9086">
        <v>35.24</v>
      </c>
      <c r="F9086">
        <v>36.74</v>
      </c>
      <c r="G9086">
        <v>73526720</v>
      </c>
      <c r="H9086">
        <v>36.7333</v>
      </c>
    </row>
    <row r="9087" spans="1:8" x14ac:dyDescent="0.3">
      <c r="A9087" t="s">
        <v>590</v>
      </c>
      <c r="B9087" t="s">
        <v>96</v>
      </c>
      <c r="C9087">
        <v>36.94</v>
      </c>
      <c r="D9087">
        <v>37.26</v>
      </c>
      <c r="E9087">
        <v>36.340000000000003</v>
      </c>
      <c r="F9087">
        <v>36.520000000000003</v>
      </c>
      <c r="G9087">
        <v>26814990</v>
      </c>
      <c r="H9087">
        <v>36.706699999999998</v>
      </c>
    </row>
    <row r="9088" spans="1:8" x14ac:dyDescent="0.3">
      <c r="A9088" t="s">
        <v>590</v>
      </c>
      <c r="B9088" t="s">
        <v>722</v>
      </c>
      <c r="C9088">
        <v>36.6</v>
      </c>
      <c r="D9088">
        <v>37.340000000000003</v>
      </c>
      <c r="E9088">
        <v>36.479999999999997</v>
      </c>
      <c r="F9088">
        <v>36.86</v>
      </c>
      <c r="G9088">
        <v>38797780</v>
      </c>
      <c r="H9088">
        <v>36.893300000000004</v>
      </c>
    </row>
    <row r="9089" spans="1:8" x14ac:dyDescent="0.3">
      <c r="A9089" t="s">
        <v>590</v>
      </c>
      <c r="B9089" t="s">
        <v>164</v>
      </c>
      <c r="C9089">
        <v>36.700000000000003</v>
      </c>
      <c r="D9089">
        <v>37.020000000000003</v>
      </c>
      <c r="E9089">
        <v>35.32</v>
      </c>
      <c r="F9089">
        <v>35.520000000000003</v>
      </c>
      <c r="G9089">
        <v>33296880</v>
      </c>
      <c r="H9089">
        <v>35.953299999999999</v>
      </c>
    </row>
    <row r="9090" spans="1:8" x14ac:dyDescent="0.3">
      <c r="A9090" t="s">
        <v>590</v>
      </c>
      <c r="B9090" t="s">
        <v>723</v>
      </c>
      <c r="C9090">
        <v>37.6</v>
      </c>
      <c r="D9090">
        <v>38.9</v>
      </c>
      <c r="E9090">
        <v>37.299999999999997</v>
      </c>
      <c r="F9090">
        <v>37.96</v>
      </c>
      <c r="G9090">
        <v>89060180</v>
      </c>
      <c r="H9090">
        <v>38.0533</v>
      </c>
    </row>
    <row r="9091" spans="1:8" x14ac:dyDescent="0.3">
      <c r="A9091" t="s">
        <v>590</v>
      </c>
      <c r="B9091" t="s">
        <v>724</v>
      </c>
      <c r="C9091">
        <v>37.96</v>
      </c>
      <c r="D9091">
        <v>38.880000000000003</v>
      </c>
      <c r="E9091">
        <v>37.200000000000003</v>
      </c>
      <c r="F9091">
        <v>38.68</v>
      </c>
      <c r="G9091">
        <v>50041800</v>
      </c>
      <c r="H9091">
        <v>38.253300000000003</v>
      </c>
    </row>
    <row r="9092" spans="1:8" x14ac:dyDescent="0.3">
      <c r="A9092" t="s">
        <v>590</v>
      </c>
      <c r="B9092" t="s">
        <v>725</v>
      </c>
      <c r="C9092">
        <v>39.08</v>
      </c>
      <c r="D9092">
        <v>40.04</v>
      </c>
      <c r="E9092">
        <v>39.08</v>
      </c>
      <c r="F9092">
        <v>40</v>
      </c>
      <c r="G9092">
        <v>34705000</v>
      </c>
      <c r="H9092">
        <v>39.706699999999998</v>
      </c>
    </row>
    <row r="9093" spans="1:8" x14ac:dyDescent="0.3">
      <c r="A9093" t="s">
        <v>590</v>
      </c>
      <c r="B9093" t="s">
        <v>242</v>
      </c>
      <c r="C9093">
        <v>39.18</v>
      </c>
      <c r="D9093">
        <v>40.299999999999997</v>
      </c>
      <c r="E9093">
        <v>38.58</v>
      </c>
      <c r="F9093">
        <v>39.86</v>
      </c>
      <c r="G9093">
        <v>47035340</v>
      </c>
      <c r="H9093">
        <v>39.58</v>
      </c>
    </row>
    <row r="9094" spans="1:8" x14ac:dyDescent="0.3">
      <c r="A9094" t="s">
        <v>590</v>
      </c>
      <c r="B9094" t="s">
        <v>726</v>
      </c>
      <c r="C9094">
        <v>40.4</v>
      </c>
      <c r="D9094">
        <v>41</v>
      </c>
      <c r="E9094">
        <v>39.119999999999997</v>
      </c>
      <c r="F9094">
        <v>39.78</v>
      </c>
      <c r="G9094">
        <v>56417940</v>
      </c>
      <c r="H9094">
        <v>39.966700000000003</v>
      </c>
    </row>
    <row r="9095" spans="1:8" x14ac:dyDescent="0.3">
      <c r="A9095" t="s">
        <v>590</v>
      </c>
      <c r="B9095" t="s">
        <v>727</v>
      </c>
      <c r="C9095">
        <v>39.880000000000003</v>
      </c>
      <c r="D9095">
        <v>40.119999999999997</v>
      </c>
      <c r="E9095">
        <v>39.520000000000003</v>
      </c>
      <c r="F9095">
        <v>40.06</v>
      </c>
      <c r="G9095">
        <v>38266650</v>
      </c>
      <c r="H9095">
        <v>39.9</v>
      </c>
    </row>
    <row r="9096" spans="1:8" x14ac:dyDescent="0.3">
      <c r="A9096" t="s">
        <v>590</v>
      </c>
      <c r="B9096" t="s">
        <v>728</v>
      </c>
      <c r="C9096">
        <v>40.299999999999997</v>
      </c>
      <c r="D9096">
        <v>40.520000000000003</v>
      </c>
      <c r="E9096">
        <v>39.299999999999997</v>
      </c>
      <c r="F9096">
        <v>39.42</v>
      </c>
      <c r="G9096">
        <v>29871510</v>
      </c>
      <c r="H9096">
        <v>39.746699999999997</v>
      </c>
    </row>
    <row r="9097" spans="1:8" x14ac:dyDescent="0.3">
      <c r="A9097" t="s">
        <v>590</v>
      </c>
      <c r="B9097" t="s">
        <v>729</v>
      </c>
      <c r="C9097">
        <v>39.479999999999997</v>
      </c>
      <c r="D9097">
        <v>41.14</v>
      </c>
      <c r="E9097">
        <v>39.119999999999997</v>
      </c>
      <c r="F9097">
        <v>41.14</v>
      </c>
      <c r="G9097">
        <v>80332260</v>
      </c>
      <c r="H9097">
        <v>40.466700000000003</v>
      </c>
    </row>
    <row r="9098" spans="1:8" x14ac:dyDescent="0.3">
      <c r="A9098" t="s">
        <v>590</v>
      </c>
      <c r="B9098" t="s">
        <v>730</v>
      </c>
      <c r="C9098">
        <v>40.200000000000003</v>
      </c>
      <c r="D9098">
        <v>40.96</v>
      </c>
      <c r="E9098">
        <v>40</v>
      </c>
      <c r="F9098">
        <v>40.72</v>
      </c>
      <c r="G9098">
        <v>45247650</v>
      </c>
      <c r="H9098">
        <v>40.56</v>
      </c>
    </row>
    <row r="9099" spans="1:8" x14ac:dyDescent="0.3">
      <c r="A9099" t="s">
        <v>590</v>
      </c>
      <c r="B9099" t="s">
        <v>731</v>
      </c>
      <c r="C9099">
        <v>40.799999999999997</v>
      </c>
      <c r="D9099">
        <v>41.94</v>
      </c>
      <c r="E9099">
        <v>40.74</v>
      </c>
      <c r="F9099">
        <v>40.74</v>
      </c>
      <c r="G9099">
        <v>41938520</v>
      </c>
      <c r="H9099">
        <v>41.14</v>
      </c>
    </row>
    <row r="9100" spans="1:8" x14ac:dyDescent="0.3">
      <c r="A9100" t="s">
        <v>590</v>
      </c>
      <c r="B9100" t="s">
        <v>732</v>
      </c>
      <c r="C9100">
        <v>41.02</v>
      </c>
      <c r="D9100">
        <v>41.36</v>
      </c>
      <c r="E9100">
        <v>40.020000000000003</v>
      </c>
      <c r="F9100">
        <v>40.36</v>
      </c>
      <c r="G9100">
        <v>34273950</v>
      </c>
      <c r="H9100">
        <v>40.58</v>
      </c>
    </row>
    <row r="9101" spans="1:8" x14ac:dyDescent="0.3">
      <c r="A9101" t="s">
        <v>590</v>
      </c>
      <c r="B9101" t="s">
        <v>733</v>
      </c>
      <c r="C9101">
        <v>40.28</v>
      </c>
      <c r="D9101">
        <v>41</v>
      </c>
      <c r="E9101">
        <v>39.299999999999997</v>
      </c>
      <c r="F9101">
        <v>40.82</v>
      </c>
      <c r="G9101">
        <v>35128920</v>
      </c>
      <c r="H9101">
        <v>40.3733</v>
      </c>
    </row>
    <row r="9102" spans="1:8" x14ac:dyDescent="0.3">
      <c r="A9102" t="s">
        <v>590</v>
      </c>
      <c r="B9102" t="s">
        <v>734</v>
      </c>
      <c r="C9102">
        <v>40.840000000000003</v>
      </c>
      <c r="D9102">
        <v>41.16</v>
      </c>
      <c r="E9102">
        <v>39.68</v>
      </c>
      <c r="F9102">
        <v>39.86</v>
      </c>
      <c r="G9102">
        <v>38465590</v>
      </c>
      <c r="H9102">
        <v>40.2333</v>
      </c>
    </row>
    <row r="9103" spans="1:8" x14ac:dyDescent="0.3">
      <c r="A9103" t="s">
        <v>590</v>
      </c>
      <c r="B9103" t="s">
        <v>735</v>
      </c>
      <c r="C9103">
        <v>39.86</v>
      </c>
      <c r="D9103">
        <v>40.020000000000003</v>
      </c>
      <c r="E9103">
        <v>38.9</v>
      </c>
      <c r="F9103">
        <v>39.04</v>
      </c>
      <c r="G9103">
        <v>18487111</v>
      </c>
      <c r="H9103">
        <v>39.32</v>
      </c>
    </row>
    <row r="9104" spans="1:8" x14ac:dyDescent="0.3">
      <c r="A9104" t="s">
        <v>86</v>
      </c>
      <c r="B9104" t="s">
        <v>696</v>
      </c>
      <c r="C9104">
        <v>15.41</v>
      </c>
      <c r="D9104">
        <v>15.58</v>
      </c>
      <c r="E9104">
        <v>15.32</v>
      </c>
      <c r="F9104">
        <v>15.55</v>
      </c>
      <c r="G9104">
        <v>1291631</v>
      </c>
      <c r="H9104">
        <v>15.4833</v>
      </c>
    </row>
    <row r="9105" spans="1:8" x14ac:dyDescent="0.3">
      <c r="A9105" t="s">
        <v>86</v>
      </c>
      <c r="B9105" t="s">
        <v>697</v>
      </c>
      <c r="C9105">
        <v>15.6</v>
      </c>
      <c r="D9105">
        <v>15.9</v>
      </c>
      <c r="E9105">
        <v>15.56</v>
      </c>
      <c r="F9105">
        <v>15.82</v>
      </c>
      <c r="G9105">
        <v>1785769</v>
      </c>
      <c r="H9105">
        <v>15.76</v>
      </c>
    </row>
    <row r="9106" spans="1:8" x14ac:dyDescent="0.3">
      <c r="A9106" t="s">
        <v>86</v>
      </c>
      <c r="B9106" t="s">
        <v>698</v>
      </c>
      <c r="C9106">
        <v>15.98</v>
      </c>
      <c r="D9106">
        <v>16.25</v>
      </c>
      <c r="E9106">
        <v>15.3</v>
      </c>
      <c r="F9106">
        <v>15.51</v>
      </c>
      <c r="G9106">
        <v>2542463</v>
      </c>
      <c r="H9106">
        <v>15.6867</v>
      </c>
    </row>
    <row r="9107" spans="1:8" x14ac:dyDescent="0.3">
      <c r="A9107" t="s">
        <v>86</v>
      </c>
      <c r="B9107" t="s">
        <v>699</v>
      </c>
      <c r="C9107">
        <v>15.53</v>
      </c>
      <c r="D9107">
        <v>15.86</v>
      </c>
      <c r="E9107">
        <v>15.19</v>
      </c>
      <c r="F9107">
        <v>15.27</v>
      </c>
      <c r="G9107">
        <v>3131956</v>
      </c>
      <c r="H9107">
        <v>15.44</v>
      </c>
    </row>
    <row r="9108" spans="1:8" x14ac:dyDescent="0.3">
      <c r="A9108" t="s">
        <v>86</v>
      </c>
      <c r="B9108" t="s">
        <v>700</v>
      </c>
      <c r="C9108">
        <v>15.27</v>
      </c>
      <c r="D9108">
        <v>15.35</v>
      </c>
      <c r="E9108">
        <v>14.95</v>
      </c>
      <c r="F9108">
        <v>15.27</v>
      </c>
      <c r="G9108">
        <v>2025231</v>
      </c>
      <c r="H9108">
        <v>15.19</v>
      </c>
    </row>
    <row r="9109" spans="1:8" x14ac:dyDescent="0.3">
      <c r="A9109" t="s">
        <v>86</v>
      </c>
      <c r="B9109" t="s">
        <v>77</v>
      </c>
      <c r="C9109">
        <v>15.25</v>
      </c>
      <c r="D9109">
        <v>15.41</v>
      </c>
      <c r="E9109">
        <v>15</v>
      </c>
      <c r="F9109">
        <v>15.21</v>
      </c>
      <c r="G9109">
        <v>1403327</v>
      </c>
      <c r="H9109">
        <v>15.2067</v>
      </c>
    </row>
    <row r="9110" spans="1:8" x14ac:dyDescent="0.3">
      <c r="A9110" t="s">
        <v>86</v>
      </c>
      <c r="B9110" t="s">
        <v>701</v>
      </c>
      <c r="C9110">
        <v>15.25</v>
      </c>
      <c r="D9110">
        <v>15.3</v>
      </c>
      <c r="E9110">
        <v>15</v>
      </c>
      <c r="F9110">
        <v>15.23</v>
      </c>
      <c r="G9110">
        <v>1579070</v>
      </c>
      <c r="H9110">
        <v>15.1767</v>
      </c>
    </row>
    <row r="9111" spans="1:8" x14ac:dyDescent="0.3">
      <c r="A9111" t="s">
        <v>86</v>
      </c>
      <c r="B9111" t="s">
        <v>702</v>
      </c>
      <c r="C9111">
        <v>15.23</v>
      </c>
      <c r="D9111">
        <v>15.65</v>
      </c>
      <c r="E9111">
        <v>15.23</v>
      </c>
      <c r="F9111">
        <v>15.35</v>
      </c>
      <c r="G9111">
        <v>1763673</v>
      </c>
      <c r="H9111">
        <v>15.41</v>
      </c>
    </row>
    <row r="9112" spans="1:8" x14ac:dyDescent="0.3">
      <c r="A9112" t="s">
        <v>86</v>
      </c>
      <c r="B9112" t="s">
        <v>139</v>
      </c>
      <c r="C9112">
        <v>15.23</v>
      </c>
      <c r="D9112">
        <v>15.35</v>
      </c>
      <c r="E9112">
        <v>15.05</v>
      </c>
      <c r="F9112">
        <v>15.05</v>
      </c>
      <c r="G9112">
        <v>1407330</v>
      </c>
      <c r="H9112">
        <v>15.15</v>
      </c>
    </row>
    <row r="9113" spans="1:8" x14ac:dyDescent="0.3">
      <c r="A9113" t="s">
        <v>86</v>
      </c>
      <c r="B9113" t="s">
        <v>156</v>
      </c>
      <c r="C9113">
        <v>15.23</v>
      </c>
      <c r="D9113">
        <v>15.23</v>
      </c>
      <c r="E9113">
        <v>14.95</v>
      </c>
      <c r="F9113">
        <v>15.15</v>
      </c>
      <c r="G9113">
        <v>996996</v>
      </c>
      <c r="H9113">
        <v>15.11</v>
      </c>
    </row>
    <row r="9114" spans="1:8" x14ac:dyDescent="0.3">
      <c r="A9114" t="s">
        <v>86</v>
      </c>
      <c r="B9114" t="s">
        <v>703</v>
      </c>
      <c r="C9114">
        <v>15.22</v>
      </c>
      <c r="D9114">
        <v>16</v>
      </c>
      <c r="E9114">
        <v>15.16</v>
      </c>
      <c r="F9114">
        <v>15.69</v>
      </c>
      <c r="G9114">
        <v>5606343</v>
      </c>
      <c r="H9114">
        <v>15.6167</v>
      </c>
    </row>
    <row r="9115" spans="1:8" x14ac:dyDescent="0.3">
      <c r="A9115" t="s">
        <v>86</v>
      </c>
      <c r="B9115" t="s">
        <v>223</v>
      </c>
      <c r="C9115">
        <v>15.75</v>
      </c>
      <c r="D9115">
        <v>16.05</v>
      </c>
      <c r="E9115">
        <v>15.28</v>
      </c>
      <c r="F9115">
        <v>15.31</v>
      </c>
      <c r="G9115">
        <v>4107317</v>
      </c>
      <c r="H9115">
        <v>15.5467</v>
      </c>
    </row>
    <row r="9116" spans="1:8" x14ac:dyDescent="0.3">
      <c r="A9116" t="s">
        <v>86</v>
      </c>
      <c r="B9116" t="s">
        <v>228</v>
      </c>
      <c r="C9116">
        <v>15.25</v>
      </c>
      <c r="D9116">
        <v>15.9</v>
      </c>
      <c r="E9116">
        <v>15.17</v>
      </c>
      <c r="F9116">
        <v>15.42</v>
      </c>
      <c r="G9116">
        <v>3372251</v>
      </c>
      <c r="H9116">
        <v>15.496700000000001</v>
      </c>
    </row>
    <row r="9117" spans="1:8" x14ac:dyDescent="0.3">
      <c r="A9117" t="s">
        <v>86</v>
      </c>
      <c r="B9117" t="s">
        <v>704</v>
      </c>
      <c r="C9117">
        <v>15.5</v>
      </c>
      <c r="D9117">
        <v>16</v>
      </c>
      <c r="E9117">
        <v>15.36</v>
      </c>
      <c r="F9117">
        <v>15.84</v>
      </c>
      <c r="G9117">
        <v>2628808</v>
      </c>
      <c r="H9117">
        <v>15.7333</v>
      </c>
    </row>
    <row r="9118" spans="1:8" x14ac:dyDescent="0.3">
      <c r="A9118" t="s">
        <v>86</v>
      </c>
      <c r="B9118" t="s">
        <v>705</v>
      </c>
      <c r="C9118">
        <v>15.84</v>
      </c>
      <c r="D9118">
        <v>15.86</v>
      </c>
      <c r="E9118">
        <v>15.55</v>
      </c>
      <c r="F9118">
        <v>15.55</v>
      </c>
      <c r="G9118">
        <v>1384566</v>
      </c>
      <c r="H9118">
        <v>15.6533</v>
      </c>
    </row>
    <row r="9119" spans="1:8" x14ac:dyDescent="0.3">
      <c r="A9119" t="s">
        <v>86</v>
      </c>
      <c r="B9119" t="s">
        <v>706</v>
      </c>
      <c r="C9119">
        <v>15.61</v>
      </c>
      <c r="D9119">
        <v>17.100000000000001</v>
      </c>
      <c r="E9119">
        <v>15.61</v>
      </c>
      <c r="F9119">
        <v>17.100000000000001</v>
      </c>
      <c r="G9119">
        <v>10521970</v>
      </c>
      <c r="H9119">
        <v>16.603300000000001</v>
      </c>
    </row>
    <row r="9120" spans="1:8" x14ac:dyDescent="0.3">
      <c r="A9120" t="s">
        <v>86</v>
      </c>
      <c r="B9120" t="s">
        <v>265</v>
      </c>
      <c r="C9120">
        <v>17.100000000000001</v>
      </c>
      <c r="D9120">
        <v>18.5</v>
      </c>
      <c r="E9120">
        <v>16.29</v>
      </c>
      <c r="F9120">
        <v>17.45</v>
      </c>
      <c r="G9120">
        <v>13460110</v>
      </c>
      <c r="H9120">
        <v>17.4133</v>
      </c>
    </row>
    <row r="9121" spans="1:8" x14ac:dyDescent="0.3">
      <c r="A9121" t="s">
        <v>86</v>
      </c>
      <c r="B9121" t="s">
        <v>707</v>
      </c>
      <c r="C9121">
        <v>16.899999999999999</v>
      </c>
      <c r="D9121">
        <v>17.41</v>
      </c>
      <c r="E9121">
        <v>16.28</v>
      </c>
      <c r="F9121">
        <v>16.329999999999998</v>
      </c>
      <c r="G9121">
        <v>8007731</v>
      </c>
      <c r="H9121">
        <v>16.673300000000001</v>
      </c>
    </row>
    <row r="9122" spans="1:8" x14ac:dyDescent="0.3">
      <c r="A9122" t="s">
        <v>86</v>
      </c>
      <c r="B9122" t="s">
        <v>271</v>
      </c>
      <c r="C9122">
        <v>16.399999999999999</v>
      </c>
      <c r="D9122">
        <v>16.760000000000002</v>
      </c>
      <c r="E9122">
        <v>15.24</v>
      </c>
      <c r="F9122">
        <v>15.42</v>
      </c>
      <c r="G9122">
        <v>3083456</v>
      </c>
      <c r="H9122">
        <v>15.806699999999999</v>
      </c>
    </row>
    <row r="9123" spans="1:8" x14ac:dyDescent="0.3">
      <c r="A9123" t="s">
        <v>86</v>
      </c>
      <c r="B9123" t="s">
        <v>708</v>
      </c>
      <c r="C9123">
        <v>15.42</v>
      </c>
      <c r="D9123">
        <v>15.94</v>
      </c>
      <c r="E9123">
        <v>15.23</v>
      </c>
      <c r="F9123">
        <v>15.75</v>
      </c>
      <c r="G9123">
        <v>4037925</v>
      </c>
      <c r="H9123">
        <v>15.64</v>
      </c>
    </row>
    <row r="9124" spans="1:8" x14ac:dyDescent="0.3">
      <c r="A9124" t="s">
        <v>86</v>
      </c>
      <c r="B9124" t="s">
        <v>709</v>
      </c>
      <c r="C9124">
        <v>15.76</v>
      </c>
      <c r="D9124">
        <v>17.32</v>
      </c>
      <c r="E9124">
        <v>15.71</v>
      </c>
      <c r="F9124">
        <v>17.32</v>
      </c>
      <c r="G9124">
        <v>9193003</v>
      </c>
      <c r="H9124">
        <v>16.783300000000001</v>
      </c>
    </row>
    <row r="9125" spans="1:8" x14ac:dyDescent="0.3">
      <c r="A9125" t="s">
        <v>86</v>
      </c>
      <c r="B9125" t="s">
        <v>283</v>
      </c>
      <c r="C9125">
        <v>16.98</v>
      </c>
      <c r="D9125">
        <v>17.93</v>
      </c>
      <c r="E9125">
        <v>16.7</v>
      </c>
      <c r="F9125">
        <v>16.93</v>
      </c>
      <c r="G9125">
        <v>13596530</v>
      </c>
      <c r="H9125">
        <v>17.186699999999998</v>
      </c>
    </row>
    <row r="9126" spans="1:8" x14ac:dyDescent="0.3">
      <c r="A9126" t="s">
        <v>86</v>
      </c>
      <c r="B9126" t="s">
        <v>290</v>
      </c>
      <c r="C9126">
        <v>16.93</v>
      </c>
      <c r="D9126">
        <v>17.29</v>
      </c>
      <c r="E9126">
        <v>15.76</v>
      </c>
      <c r="F9126">
        <v>15.88</v>
      </c>
      <c r="G9126">
        <v>4234642</v>
      </c>
      <c r="H9126">
        <v>16.309999999999999</v>
      </c>
    </row>
    <row r="9127" spans="1:8" x14ac:dyDescent="0.3">
      <c r="A9127" t="s">
        <v>86</v>
      </c>
      <c r="B9127" t="s">
        <v>710</v>
      </c>
      <c r="C9127">
        <v>15.88</v>
      </c>
      <c r="D9127">
        <v>16.23</v>
      </c>
      <c r="E9127">
        <v>15.67</v>
      </c>
      <c r="F9127">
        <v>15.96</v>
      </c>
      <c r="G9127">
        <v>2092067</v>
      </c>
      <c r="H9127">
        <v>15.9533</v>
      </c>
    </row>
    <row r="9128" spans="1:8" x14ac:dyDescent="0.3">
      <c r="A9128" t="s">
        <v>86</v>
      </c>
      <c r="B9128" t="s">
        <v>512</v>
      </c>
      <c r="C9128">
        <v>15.96</v>
      </c>
      <c r="D9128">
        <v>16.079999999999998</v>
      </c>
      <c r="E9128">
        <v>15.32</v>
      </c>
      <c r="F9128">
        <v>15.4</v>
      </c>
      <c r="G9128">
        <v>2167517</v>
      </c>
      <c r="H9128">
        <v>15.6</v>
      </c>
    </row>
    <row r="9129" spans="1:8" x14ac:dyDescent="0.3">
      <c r="A9129" t="s">
        <v>86</v>
      </c>
      <c r="B9129" t="s">
        <v>91</v>
      </c>
      <c r="C9129">
        <v>14.2</v>
      </c>
      <c r="D9129">
        <v>14.79</v>
      </c>
      <c r="E9129">
        <v>14</v>
      </c>
      <c r="F9129">
        <v>14.5</v>
      </c>
      <c r="G9129">
        <v>2736189</v>
      </c>
      <c r="H9129">
        <v>14.43</v>
      </c>
    </row>
    <row r="9130" spans="1:8" x14ac:dyDescent="0.3">
      <c r="A9130" t="s">
        <v>86</v>
      </c>
      <c r="B9130" t="s">
        <v>93</v>
      </c>
      <c r="C9130">
        <v>14.4</v>
      </c>
      <c r="D9130">
        <v>14.74</v>
      </c>
      <c r="E9130">
        <v>14.34</v>
      </c>
      <c r="F9130">
        <v>14.36</v>
      </c>
      <c r="G9130">
        <v>1378836</v>
      </c>
      <c r="H9130">
        <v>14.48</v>
      </c>
    </row>
    <row r="9131" spans="1:8" x14ac:dyDescent="0.3">
      <c r="A9131" t="s">
        <v>86</v>
      </c>
      <c r="B9131" t="s">
        <v>711</v>
      </c>
      <c r="C9131">
        <v>14.55</v>
      </c>
      <c r="D9131">
        <v>14.84</v>
      </c>
      <c r="E9131">
        <v>14.37</v>
      </c>
      <c r="F9131">
        <v>14.6</v>
      </c>
      <c r="G9131">
        <v>1752347</v>
      </c>
      <c r="H9131">
        <v>14.603300000000001</v>
      </c>
    </row>
    <row r="9132" spans="1:8" x14ac:dyDescent="0.3">
      <c r="A9132" t="s">
        <v>86</v>
      </c>
      <c r="B9132" t="s">
        <v>712</v>
      </c>
      <c r="C9132">
        <v>14.87</v>
      </c>
      <c r="D9132">
        <v>15.14</v>
      </c>
      <c r="E9132">
        <v>14.63</v>
      </c>
      <c r="F9132">
        <v>14.85</v>
      </c>
      <c r="G9132">
        <v>2730990</v>
      </c>
      <c r="H9132">
        <v>14.8733</v>
      </c>
    </row>
    <row r="9133" spans="1:8" x14ac:dyDescent="0.3">
      <c r="A9133" t="s">
        <v>86</v>
      </c>
      <c r="B9133" t="s">
        <v>162</v>
      </c>
      <c r="C9133">
        <v>14.86</v>
      </c>
      <c r="D9133">
        <v>14.9</v>
      </c>
      <c r="E9133">
        <v>14.24</v>
      </c>
      <c r="F9133">
        <v>14.36</v>
      </c>
      <c r="G9133">
        <v>1779329</v>
      </c>
      <c r="H9133">
        <v>14.5</v>
      </c>
    </row>
    <row r="9134" spans="1:8" x14ac:dyDescent="0.3">
      <c r="A9134" t="s">
        <v>86</v>
      </c>
      <c r="B9134" t="s">
        <v>220</v>
      </c>
      <c r="C9134">
        <v>13.35</v>
      </c>
      <c r="D9134">
        <v>14.12</v>
      </c>
      <c r="E9134">
        <v>13.35</v>
      </c>
      <c r="F9134">
        <v>14</v>
      </c>
      <c r="G9134">
        <v>2222518</v>
      </c>
      <c r="H9134">
        <v>13.8233</v>
      </c>
    </row>
    <row r="9135" spans="1:8" x14ac:dyDescent="0.3">
      <c r="A9135" t="s">
        <v>86</v>
      </c>
      <c r="B9135" t="s">
        <v>713</v>
      </c>
      <c r="C9135">
        <v>14.21</v>
      </c>
      <c r="D9135">
        <v>15.4</v>
      </c>
      <c r="E9135">
        <v>14.2</v>
      </c>
      <c r="F9135">
        <v>14.5</v>
      </c>
      <c r="G9135">
        <v>2278906</v>
      </c>
      <c r="H9135">
        <v>14.7</v>
      </c>
    </row>
    <row r="9136" spans="1:8" x14ac:dyDescent="0.3">
      <c r="A9136" t="s">
        <v>86</v>
      </c>
      <c r="B9136" t="s">
        <v>714</v>
      </c>
      <c r="C9136">
        <v>14.62</v>
      </c>
      <c r="D9136">
        <v>15.03</v>
      </c>
      <c r="E9136">
        <v>14.31</v>
      </c>
      <c r="F9136">
        <v>14.4</v>
      </c>
      <c r="G9136">
        <v>1254939</v>
      </c>
      <c r="H9136">
        <v>14.58</v>
      </c>
    </row>
    <row r="9137" spans="1:8" x14ac:dyDescent="0.3">
      <c r="A9137" t="s">
        <v>86</v>
      </c>
      <c r="B9137" t="s">
        <v>715</v>
      </c>
      <c r="C9137">
        <v>14.4</v>
      </c>
      <c r="D9137">
        <v>14.76</v>
      </c>
      <c r="E9137">
        <v>14.26</v>
      </c>
      <c r="F9137">
        <v>14.44</v>
      </c>
      <c r="G9137">
        <v>2919210</v>
      </c>
      <c r="H9137">
        <v>14.486700000000001</v>
      </c>
    </row>
    <row r="9138" spans="1:8" x14ac:dyDescent="0.3">
      <c r="A9138" t="s">
        <v>86</v>
      </c>
      <c r="B9138" t="s">
        <v>235</v>
      </c>
      <c r="C9138">
        <v>14.28</v>
      </c>
      <c r="D9138">
        <v>14.84</v>
      </c>
      <c r="E9138">
        <v>14.11</v>
      </c>
      <c r="F9138">
        <v>14.55</v>
      </c>
      <c r="G9138">
        <v>1478503</v>
      </c>
      <c r="H9138">
        <v>14.5</v>
      </c>
    </row>
    <row r="9139" spans="1:8" x14ac:dyDescent="0.3">
      <c r="A9139" t="s">
        <v>86</v>
      </c>
      <c r="B9139" t="s">
        <v>259</v>
      </c>
      <c r="C9139">
        <v>14.55</v>
      </c>
      <c r="D9139">
        <v>14.8</v>
      </c>
      <c r="E9139">
        <v>14.52</v>
      </c>
      <c r="F9139">
        <v>14.73</v>
      </c>
      <c r="G9139">
        <v>1157946</v>
      </c>
      <c r="H9139">
        <v>14.683299999999999</v>
      </c>
    </row>
    <row r="9140" spans="1:8" x14ac:dyDescent="0.3">
      <c r="A9140" t="s">
        <v>86</v>
      </c>
      <c r="B9140" t="s">
        <v>716</v>
      </c>
      <c r="C9140">
        <v>14.73</v>
      </c>
      <c r="D9140">
        <v>15.26</v>
      </c>
      <c r="E9140">
        <v>14.6</v>
      </c>
      <c r="F9140">
        <v>15.2</v>
      </c>
      <c r="G9140">
        <v>3235657</v>
      </c>
      <c r="H9140">
        <v>15.02</v>
      </c>
    </row>
    <row r="9141" spans="1:8" x14ac:dyDescent="0.3">
      <c r="A9141" t="s">
        <v>86</v>
      </c>
      <c r="B9141" t="s">
        <v>269</v>
      </c>
      <c r="C9141">
        <v>15.5</v>
      </c>
      <c r="D9141">
        <v>16.18</v>
      </c>
      <c r="E9141">
        <v>15.25</v>
      </c>
      <c r="F9141">
        <v>15.36</v>
      </c>
      <c r="G9141">
        <v>8233273</v>
      </c>
      <c r="H9141">
        <v>15.5967</v>
      </c>
    </row>
    <row r="9142" spans="1:8" x14ac:dyDescent="0.3">
      <c r="A9142" t="s">
        <v>86</v>
      </c>
      <c r="B9142" t="s">
        <v>282</v>
      </c>
      <c r="C9142">
        <v>15.4</v>
      </c>
      <c r="D9142">
        <v>15.69</v>
      </c>
      <c r="E9142">
        <v>15.2</v>
      </c>
      <c r="F9142">
        <v>15.68</v>
      </c>
      <c r="G9142">
        <v>1160943</v>
      </c>
      <c r="H9142">
        <v>15.523300000000001</v>
      </c>
    </row>
    <row r="9143" spans="1:8" x14ac:dyDescent="0.3">
      <c r="A9143" t="s">
        <v>86</v>
      </c>
      <c r="B9143" t="s">
        <v>717</v>
      </c>
      <c r="C9143">
        <v>15.79</v>
      </c>
      <c r="D9143">
        <v>15.79</v>
      </c>
      <c r="E9143">
        <v>14.87</v>
      </c>
      <c r="F9143">
        <v>15.6</v>
      </c>
      <c r="G9143">
        <v>2881443</v>
      </c>
      <c r="H9143">
        <v>15.42</v>
      </c>
    </row>
    <row r="9144" spans="1:8" x14ac:dyDescent="0.3">
      <c r="A9144" t="s">
        <v>86</v>
      </c>
      <c r="B9144" t="s">
        <v>285</v>
      </c>
      <c r="C9144">
        <v>15.83</v>
      </c>
      <c r="D9144">
        <v>15.98</v>
      </c>
      <c r="E9144">
        <v>15.22</v>
      </c>
      <c r="F9144">
        <v>15.22</v>
      </c>
      <c r="G9144">
        <v>3072515</v>
      </c>
      <c r="H9144">
        <v>15.4733</v>
      </c>
    </row>
    <row r="9145" spans="1:8" x14ac:dyDescent="0.3">
      <c r="A9145" t="s">
        <v>86</v>
      </c>
      <c r="B9145" t="s">
        <v>718</v>
      </c>
      <c r="C9145">
        <v>15.15</v>
      </c>
      <c r="D9145">
        <v>15.49</v>
      </c>
      <c r="E9145">
        <v>14.98</v>
      </c>
      <c r="F9145">
        <v>15.05</v>
      </c>
      <c r="G9145">
        <v>2187270</v>
      </c>
      <c r="H9145">
        <v>15.173299999999999</v>
      </c>
    </row>
    <row r="9146" spans="1:8" x14ac:dyDescent="0.3">
      <c r="A9146" t="s">
        <v>86</v>
      </c>
      <c r="B9146" t="s">
        <v>291</v>
      </c>
      <c r="C9146">
        <v>15.05</v>
      </c>
      <c r="D9146">
        <v>15.1</v>
      </c>
      <c r="E9146">
        <v>14.7</v>
      </c>
      <c r="F9146">
        <v>14.7</v>
      </c>
      <c r="G9146">
        <v>1538190</v>
      </c>
      <c r="H9146">
        <v>14.833299999999999</v>
      </c>
    </row>
    <row r="9147" spans="1:8" x14ac:dyDescent="0.3">
      <c r="A9147" t="s">
        <v>86</v>
      </c>
      <c r="B9147" t="s">
        <v>295</v>
      </c>
      <c r="C9147">
        <v>14.7</v>
      </c>
      <c r="D9147">
        <v>15.1</v>
      </c>
      <c r="E9147">
        <v>14.43</v>
      </c>
      <c r="F9147">
        <v>14.6</v>
      </c>
      <c r="G9147">
        <v>1722108</v>
      </c>
      <c r="H9147">
        <v>14.71</v>
      </c>
    </row>
    <row r="9148" spans="1:8" x14ac:dyDescent="0.3">
      <c r="A9148" t="s">
        <v>86</v>
      </c>
      <c r="B9148" t="s">
        <v>298</v>
      </c>
      <c r="C9148">
        <v>14.75</v>
      </c>
      <c r="D9148">
        <v>14.8</v>
      </c>
      <c r="E9148">
        <v>14.34</v>
      </c>
      <c r="F9148">
        <v>14.54</v>
      </c>
      <c r="G9148">
        <v>1127075</v>
      </c>
      <c r="H9148">
        <v>14.56</v>
      </c>
    </row>
    <row r="9149" spans="1:8" x14ac:dyDescent="0.3">
      <c r="A9149" t="s">
        <v>86</v>
      </c>
      <c r="B9149" t="s">
        <v>719</v>
      </c>
      <c r="C9149">
        <v>14.75</v>
      </c>
      <c r="D9149">
        <v>14.85</v>
      </c>
      <c r="E9149">
        <v>14.5</v>
      </c>
      <c r="F9149">
        <v>14.79</v>
      </c>
      <c r="G9149">
        <v>1381363</v>
      </c>
      <c r="H9149">
        <v>14.7133</v>
      </c>
    </row>
    <row r="9150" spans="1:8" x14ac:dyDescent="0.3">
      <c r="A9150" t="s">
        <v>86</v>
      </c>
      <c r="B9150" t="s">
        <v>720</v>
      </c>
      <c r="C9150">
        <v>14.85</v>
      </c>
      <c r="D9150">
        <v>15.09</v>
      </c>
      <c r="E9150">
        <v>14.11</v>
      </c>
      <c r="F9150">
        <v>14.42</v>
      </c>
      <c r="G9150">
        <v>814368</v>
      </c>
      <c r="H9150">
        <v>14.54</v>
      </c>
    </row>
    <row r="9151" spans="1:8" x14ac:dyDescent="0.3">
      <c r="A9151" t="s">
        <v>86</v>
      </c>
      <c r="B9151" t="s">
        <v>721</v>
      </c>
      <c r="C9151">
        <v>14.61</v>
      </c>
      <c r="D9151">
        <v>15.82</v>
      </c>
      <c r="E9151">
        <v>14.05</v>
      </c>
      <c r="F9151">
        <v>14.72</v>
      </c>
      <c r="G9151">
        <v>3184971</v>
      </c>
      <c r="H9151">
        <v>14.863300000000001</v>
      </c>
    </row>
    <row r="9152" spans="1:8" x14ac:dyDescent="0.3">
      <c r="A9152" t="s">
        <v>86</v>
      </c>
      <c r="B9152" t="s">
        <v>96</v>
      </c>
      <c r="C9152">
        <v>14.75</v>
      </c>
      <c r="D9152">
        <v>15.79</v>
      </c>
      <c r="E9152">
        <v>14.71</v>
      </c>
      <c r="F9152">
        <v>15.11</v>
      </c>
      <c r="G9152">
        <v>3874054</v>
      </c>
      <c r="H9152">
        <v>15.2033</v>
      </c>
    </row>
    <row r="9153" spans="1:8" x14ac:dyDescent="0.3">
      <c r="A9153" t="s">
        <v>86</v>
      </c>
      <c r="B9153" t="s">
        <v>722</v>
      </c>
      <c r="C9153">
        <v>15.11</v>
      </c>
      <c r="D9153">
        <v>15.76</v>
      </c>
      <c r="E9153">
        <v>15.11</v>
      </c>
      <c r="F9153">
        <v>15.24</v>
      </c>
      <c r="G9153">
        <v>4072701</v>
      </c>
      <c r="H9153">
        <v>15.37</v>
      </c>
    </row>
    <row r="9154" spans="1:8" x14ac:dyDescent="0.3">
      <c r="A9154" t="s">
        <v>86</v>
      </c>
      <c r="B9154" t="s">
        <v>164</v>
      </c>
      <c r="C9154">
        <v>15.25</v>
      </c>
      <c r="D9154">
        <v>15.53</v>
      </c>
      <c r="E9154">
        <v>14.49</v>
      </c>
      <c r="F9154">
        <v>14.49</v>
      </c>
      <c r="G9154">
        <v>2116719</v>
      </c>
      <c r="H9154">
        <v>14.8367</v>
      </c>
    </row>
    <row r="9155" spans="1:8" x14ac:dyDescent="0.3">
      <c r="A9155" t="s">
        <v>86</v>
      </c>
      <c r="B9155" t="s">
        <v>723</v>
      </c>
      <c r="C9155">
        <v>14.8</v>
      </c>
      <c r="D9155">
        <v>15.3</v>
      </c>
      <c r="E9155">
        <v>14.8</v>
      </c>
      <c r="F9155">
        <v>14.96</v>
      </c>
      <c r="G9155">
        <v>1341288</v>
      </c>
      <c r="H9155">
        <v>15.02</v>
      </c>
    </row>
    <row r="9156" spans="1:8" x14ac:dyDescent="0.3">
      <c r="A9156" t="s">
        <v>86</v>
      </c>
      <c r="B9156" t="s">
        <v>724</v>
      </c>
      <c r="C9156">
        <v>14.94</v>
      </c>
      <c r="D9156">
        <v>15.41</v>
      </c>
      <c r="E9156">
        <v>14.93</v>
      </c>
      <c r="F9156">
        <v>15.21</v>
      </c>
      <c r="G9156">
        <v>1674970</v>
      </c>
      <c r="H9156">
        <v>15.183299999999999</v>
      </c>
    </row>
    <row r="9157" spans="1:8" x14ac:dyDescent="0.3">
      <c r="A9157" t="s">
        <v>86</v>
      </c>
      <c r="B9157" t="s">
        <v>725</v>
      </c>
      <c r="C9157">
        <v>15.17</v>
      </c>
      <c r="D9157">
        <v>15.72</v>
      </c>
      <c r="E9157">
        <v>15.02</v>
      </c>
      <c r="F9157">
        <v>15.28</v>
      </c>
      <c r="G9157">
        <v>3714124</v>
      </c>
      <c r="H9157">
        <v>15.34</v>
      </c>
    </row>
    <row r="9158" spans="1:8" x14ac:dyDescent="0.3">
      <c r="A9158" t="s">
        <v>86</v>
      </c>
      <c r="B9158" t="s">
        <v>242</v>
      </c>
      <c r="C9158">
        <v>15.2</v>
      </c>
      <c r="D9158">
        <v>15.35</v>
      </c>
      <c r="E9158">
        <v>14.98</v>
      </c>
      <c r="F9158">
        <v>15.14</v>
      </c>
      <c r="G9158">
        <v>1318546</v>
      </c>
      <c r="H9158">
        <v>15.156700000000001</v>
      </c>
    </row>
    <row r="9159" spans="1:8" x14ac:dyDescent="0.3">
      <c r="A9159" t="s">
        <v>86</v>
      </c>
      <c r="B9159" t="s">
        <v>726</v>
      </c>
      <c r="C9159">
        <v>15.15</v>
      </c>
      <c r="D9159">
        <v>16.2</v>
      </c>
      <c r="E9159">
        <v>15.15</v>
      </c>
      <c r="F9159">
        <v>15.61</v>
      </c>
      <c r="G9159">
        <v>10105370</v>
      </c>
      <c r="H9159">
        <v>15.6533</v>
      </c>
    </row>
    <row r="9160" spans="1:8" x14ac:dyDescent="0.3">
      <c r="A9160" t="s">
        <v>86</v>
      </c>
      <c r="B9160" t="s">
        <v>727</v>
      </c>
      <c r="C9160">
        <v>15.61</v>
      </c>
      <c r="D9160">
        <v>15.79</v>
      </c>
      <c r="E9160">
        <v>15.18</v>
      </c>
      <c r="F9160">
        <v>15.37</v>
      </c>
      <c r="G9160">
        <v>3693783</v>
      </c>
      <c r="H9160">
        <v>15.4467</v>
      </c>
    </row>
    <row r="9161" spans="1:8" x14ac:dyDescent="0.3">
      <c r="A9161" t="s">
        <v>86</v>
      </c>
      <c r="B9161" t="s">
        <v>728</v>
      </c>
      <c r="C9161">
        <v>15.48</v>
      </c>
      <c r="D9161">
        <v>15.52</v>
      </c>
      <c r="E9161">
        <v>14.92</v>
      </c>
      <c r="F9161">
        <v>15.09</v>
      </c>
      <c r="G9161">
        <v>3213712</v>
      </c>
      <c r="H9161">
        <v>15.1767</v>
      </c>
    </row>
    <row r="9162" spans="1:8" x14ac:dyDescent="0.3">
      <c r="A9162" t="s">
        <v>86</v>
      </c>
      <c r="B9162" t="s">
        <v>729</v>
      </c>
      <c r="C9162">
        <v>15.08</v>
      </c>
      <c r="D9162">
        <v>16.59</v>
      </c>
      <c r="E9162">
        <v>15</v>
      </c>
      <c r="F9162">
        <v>16.579999999999998</v>
      </c>
      <c r="G9162">
        <v>12413540</v>
      </c>
      <c r="H9162">
        <v>16.056699999999999</v>
      </c>
    </row>
    <row r="9163" spans="1:8" x14ac:dyDescent="0.3">
      <c r="A9163" t="s">
        <v>86</v>
      </c>
      <c r="B9163" t="s">
        <v>730</v>
      </c>
      <c r="C9163">
        <v>16.55</v>
      </c>
      <c r="D9163">
        <v>16.73</v>
      </c>
      <c r="E9163">
        <v>15.83</v>
      </c>
      <c r="F9163">
        <v>16.03</v>
      </c>
      <c r="G9163">
        <v>9187224</v>
      </c>
      <c r="H9163">
        <v>16.1967</v>
      </c>
    </row>
    <row r="9164" spans="1:8" x14ac:dyDescent="0.3">
      <c r="A9164" t="s">
        <v>86</v>
      </c>
      <c r="B9164" t="s">
        <v>731</v>
      </c>
      <c r="C9164">
        <v>16.190000000000001</v>
      </c>
      <c r="D9164">
        <v>16.510000000000002</v>
      </c>
      <c r="E9164">
        <v>15.86</v>
      </c>
      <c r="F9164">
        <v>15.92</v>
      </c>
      <c r="G9164">
        <v>5062034</v>
      </c>
      <c r="H9164">
        <v>16.096699999999998</v>
      </c>
    </row>
    <row r="9165" spans="1:8" x14ac:dyDescent="0.3">
      <c r="A9165" t="s">
        <v>86</v>
      </c>
      <c r="B9165" t="s">
        <v>732</v>
      </c>
      <c r="C9165">
        <v>16</v>
      </c>
      <c r="D9165">
        <v>17.510000000000002</v>
      </c>
      <c r="E9165">
        <v>15.3</v>
      </c>
      <c r="F9165">
        <v>17.510000000000002</v>
      </c>
      <c r="G9165">
        <v>10195220</v>
      </c>
      <c r="H9165">
        <v>16.773299999999999</v>
      </c>
    </row>
    <row r="9166" spans="1:8" x14ac:dyDescent="0.3">
      <c r="A9166" t="s">
        <v>86</v>
      </c>
      <c r="B9166" t="s">
        <v>733</v>
      </c>
      <c r="C9166">
        <v>17.989999999999998</v>
      </c>
      <c r="D9166">
        <v>18.579999999999998</v>
      </c>
      <c r="E9166">
        <v>17.12</v>
      </c>
      <c r="F9166">
        <v>17.57</v>
      </c>
      <c r="G9166">
        <v>11213800</v>
      </c>
      <c r="H9166">
        <v>17.756699999999999</v>
      </c>
    </row>
    <row r="9167" spans="1:8" x14ac:dyDescent="0.3">
      <c r="A9167" t="s">
        <v>86</v>
      </c>
      <c r="B9167" t="s">
        <v>734</v>
      </c>
      <c r="C9167">
        <v>17.77</v>
      </c>
      <c r="D9167">
        <v>18.73</v>
      </c>
      <c r="E9167">
        <v>17.39</v>
      </c>
      <c r="F9167">
        <v>18.149999999999999</v>
      </c>
      <c r="G9167">
        <v>11784940</v>
      </c>
      <c r="H9167">
        <v>18.09</v>
      </c>
    </row>
    <row r="9168" spans="1:8" x14ac:dyDescent="0.3">
      <c r="A9168" t="s">
        <v>86</v>
      </c>
      <c r="B9168" t="s">
        <v>735</v>
      </c>
      <c r="C9168">
        <v>18</v>
      </c>
      <c r="D9168">
        <v>18.48</v>
      </c>
      <c r="E9168">
        <v>17.18</v>
      </c>
      <c r="F9168">
        <v>17.3</v>
      </c>
      <c r="G9168">
        <v>4684457</v>
      </c>
      <c r="H9168">
        <v>17.653300000000002</v>
      </c>
    </row>
    <row r="9169" spans="1:8" x14ac:dyDescent="0.3">
      <c r="A9169" t="s">
        <v>591</v>
      </c>
      <c r="B9169" t="s">
        <v>696</v>
      </c>
      <c r="C9169">
        <v>3.19</v>
      </c>
      <c r="D9169">
        <v>3.21</v>
      </c>
      <c r="E9169">
        <v>3.08</v>
      </c>
      <c r="F9169">
        <v>3.14</v>
      </c>
      <c r="G9169">
        <v>85701360</v>
      </c>
      <c r="H9169">
        <v>3.1433</v>
      </c>
    </row>
    <row r="9170" spans="1:8" x14ac:dyDescent="0.3">
      <c r="A9170" t="s">
        <v>591</v>
      </c>
      <c r="B9170" t="s">
        <v>697</v>
      </c>
      <c r="C9170">
        <v>3.14</v>
      </c>
      <c r="D9170">
        <v>3.27</v>
      </c>
      <c r="E9170">
        <v>3.1</v>
      </c>
      <c r="F9170">
        <v>3.12</v>
      </c>
      <c r="G9170">
        <v>110324300</v>
      </c>
      <c r="H9170">
        <v>3.1633</v>
      </c>
    </row>
    <row r="9171" spans="1:8" x14ac:dyDescent="0.3">
      <c r="A9171" t="s">
        <v>591</v>
      </c>
      <c r="B9171" t="s">
        <v>698</v>
      </c>
      <c r="C9171">
        <v>3.1</v>
      </c>
      <c r="D9171">
        <v>3.11</v>
      </c>
      <c r="E9171">
        <v>3.01</v>
      </c>
      <c r="F9171">
        <v>3.04</v>
      </c>
      <c r="G9171">
        <v>89737870</v>
      </c>
      <c r="H9171">
        <v>3.0533000000000001</v>
      </c>
    </row>
    <row r="9172" spans="1:8" x14ac:dyDescent="0.3">
      <c r="A9172" t="s">
        <v>591</v>
      </c>
      <c r="B9172" t="s">
        <v>699</v>
      </c>
      <c r="C9172">
        <v>3.04</v>
      </c>
      <c r="D9172">
        <v>3.11</v>
      </c>
      <c r="E9172">
        <v>2.96</v>
      </c>
      <c r="F9172">
        <v>3.07</v>
      </c>
      <c r="G9172">
        <v>105962800</v>
      </c>
      <c r="H9172">
        <v>3.0467</v>
      </c>
    </row>
    <row r="9173" spans="1:8" x14ac:dyDescent="0.3">
      <c r="A9173" t="s">
        <v>591</v>
      </c>
      <c r="B9173" t="s">
        <v>700</v>
      </c>
      <c r="C9173">
        <v>3.07</v>
      </c>
      <c r="D9173">
        <v>3.18</v>
      </c>
      <c r="E9173">
        <v>2.96</v>
      </c>
      <c r="F9173">
        <v>2.98</v>
      </c>
      <c r="G9173">
        <v>125353200</v>
      </c>
      <c r="H9173">
        <v>3.04</v>
      </c>
    </row>
    <row r="9174" spans="1:8" x14ac:dyDescent="0.3">
      <c r="A9174" t="s">
        <v>591</v>
      </c>
      <c r="B9174" t="s">
        <v>77</v>
      </c>
      <c r="C9174">
        <v>2.97</v>
      </c>
      <c r="D9174">
        <v>3.1</v>
      </c>
      <c r="E9174">
        <v>2.91</v>
      </c>
      <c r="F9174">
        <v>2.98</v>
      </c>
      <c r="G9174">
        <v>85838300</v>
      </c>
      <c r="H9174">
        <v>2.9967000000000001</v>
      </c>
    </row>
    <row r="9175" spans="1:8" x14ac:dyDescent="0.3">
      <c r="A9175" t="s">
        <v>591</v>
      </c>
      <c r="B9175" t="s">
        <v>701</v>
      </c>
      <c r="C9175">
        <v>2.99</v>
      </c>
      <c r="D9175">
        <v>3.22</v>
      </c>
      <c r="E9175">
        <v>2.97</v>
      </c>
      <c r="F9175">
        <v>3.16</v>
      </c>
      <c r="G9175">
        <v>160508100</v>
      </c>
      <c r="H9175">
        <v>3.1166999999999998</v>
      </c>
    </row>
    <row r="9176" spans="1:8" x14ac:dyDescent="0.3">
      <c r="A9176" t="s">
        <v>591</v>
      </c>
      <c r="B9176" t="s">
        <v>702</v>
      </c>
      <c r="C9176">
        <v>3.18</v>
      </c>
      <c r="D9176">
        <v>3.36</v>
      </c>
      <c r="E9176">
        <v>3.11</v>
      </c>
      <c r="F9176">
        <v>3.24</v>
      </c>
      <c r="G9176">
        <v>171696600</v>
      </c>
      <c r="H9176">
        <v>3.2366999999999999</v>
      </c>
    </row>
    <row r="9177" spans="1:8" x14ac:dyDescent="0.3">
      <c r="A9177" t="s">
        <v>591</v>
      </c>
      <c r="B9177" t="s">
        <v>139</v>
      </c>
      <c r="C9177">
        <v>3.24</v>
      </c>
      <c r="D9177">
        <v>3.33</v>
      </c>
      <c r="E9177">
        <v>3.14</v>
      </c>
      <c r="F9177">
        <v>3.24</v>
      </c>
      <c r="G9177">
        <v>110212300</v>
      </c>
      <c r="H9177">
        <v>3.2366999999999999</v>
      </c>
    </row>
    <row r="9178" spans="1:8" x14ac:dyDescent="0.3">
      <c r="A9178" t="s">
        <v>591</v>
      </c>
      <c r="B9178" t="s">
        <v>156</v>
      </c>
      <c r="C9178">
        <v>3.24</v>
      </c>
      <c r="D9178">
        <v>3.29</v>
      </c>
      <c r="E9178">
        <v>3.14</v>
      </c>
      <c r="F9178">
        <v>3.14</v>
      </c>
      <c r="G9178">
        <v>70310950</v>
      </c>
      <c r="H9178">
        <v>3.19</v>
      </c>
    </row>
    <row r="9179" spans="1:8" x14ac:dyDescent="0.3">
      <c r="A9179" t="s">
        <v>591</v>
      </c>
      <c r="B9179" t="s">
        <v>703</v>
      </c>
      <c r="C9179">
        <v>3.13</v>
      </c>
      <c r="D9179">
        <v>3.45</v>
      </c>
      <c r="E9179">
        <v>3.11</v>
      </c>
      <c r="F9179">
        <v>3.45</v>
      </c>
      <c r="G9179">
        <v>138736000</v>
      </c>
      <c r="H9179">
        <v>3.3367</v>
      </c>
    </row>
    <row r="9180" spans="1:8" x14ac:dyDescent="0.3">
      <c r="A9180" t="s">
        <v>591</v>
      </c>
      <c r="B9180" t="s">
        <v>223</v>
      </c>
      <c r="C9180">
        <v>3.48</v>
      </c>
      <c r="D9180">
        <v>3.68</v>
      </c>
      <c r="E9180">
        <v>3.37</v>
      </c>
      <c r="F9180">
        <v>3.5</v>
      </c>
      <c r="G9180">
        <v>287906300</v>
      </c>
      <c r="H9180">
        <v>3.5167000000000002</v>
      </c>
    </row>
    <row r="9181" spans="1:8" x14ac:dyDescent="0.3">
      <c r="A9181" t="s">
        <v>591</v>
      </c>
      <c r="B9181" t="s">
        <v>228</v>
      </c>
      <c r="C9181">
        <v>3.46</v>
      </c>
      <c r="D9181">
        <v>3.69</v>
      </c>
      <c r="E9181">
        <v>3.46</v>
      </c>
      <c r="F9181">
        <v>3.52</v>
      </c>
      <c r="G9181">
        <v>183335300</v>
      </c>
      <c r="H9181">
        <v>3.5567000000000002</v>
      </c>
    </row>
    <row r="9182" spans="1:8" x14ac:dyDescent="0.3">
      <c r="A9182" t="s">
        <v>591</v>
      </c>
      <c r="B9182" t="s">
        <v>704</v>
      </c>
      <c r="C9182">
        <v>3.53</v>
      </c>
      <c r="D9182">
        <v>3.59</v>
      </c>
      <c r="E9182">
        <v>3.48</v>
      </c>
      <c r="F9182">
        <v>3.48</v>
      </c>
      <c r="G9182">
        <v>101020200</v>
      </c>
      <c r="H9182">
        <v>3.5167000000000002</v>
      </c>
    </row>
    <row r="9183" spans="1:8" x14ac:dyDescent="0.3">
      <c r="A9183" t="s">
        <v>591</v>
      </c>
      <c r="B9183" t="s">
        <v>705</v>
      </c>
      <c r="C9183">
        <v>3.47</v>
      </c>
      <c r="D9183">
        <v>3.49</v>
      </c>
      <c r="E9183">
        <v>3.36</v>
      </c>
      <c r="F9183">
        <v>3.44</v>
      </c>
      <c r="G9183">
        <v>131041200</v>
      </c>
      <c r="H9183">
        <v>3.43</v>
      </c>
    </row>
    <row r="9184" spans="1:8" x14ac:dyDescent="0.3">
      <c r="A9184" t="s">
        <v>591</v>
      </c>
      <c r="B9184" t="s">
        <v>706</v>
      </c>
      <c r="C9184">
        <v>3.45</v>
      </c>
      <c r="D9184">
        <v>3.51</v>
      </c>
      <c r="E9184">
        <v>3.35</v>
      </c>
      <c r="F9184">
        <v>3.37</v>
      </c>
      <c r="G9184">
        <v>115017600</v>
      </c>
      <c r="H9184">
        <v>3.41</v>
      </c>
    </row>
    <row r="9185" spans="1:8" x14ac:dyDescent="0.3">
      <c r="A9185" t="s">
        <v>591</v>
      </c>
      <c r="B9185" t="s">
        <v>265</v>
      </c>
      <c r="C9185">
        <v>3.38</v>
      </c>
      <c r="D9185">
        <v>3.52</v>
      </c>
      <c r="E9185">
        <v>3.33</v>
      </c>
      <c r="F9185">
        <v>3.51</v>
      </c>
      <c r="G9185">
        <v>155068000</v>
      </c>
      <c r="H9185">
        <v>3.4533</v>
      </c>
    </row>
    <row r="9186" spans="1:8" x14ac:dyDescent="0.3">
      <c r="A9186" t="s">
        <v>591</v>
      </c>
      <c r="B9186" t="s">
        <v>707</v>
      </c>
      <c r="C9186">
        <v>3.55</v>
      </c>
      <c r="D9186">
        <v>3.57</v>
      </c>
      <c r="E9186">
        <v>3.33</v>
      </c>
      <c r="F9186">
        <v>3.33</v>
      </c>
      <c r="G9186">
        <v>117534300</v>
      </c>
      <c r="H9186">
        <v>3.41</v>
      </c>
    </row>
    <row r="9187" spans="1:8" x14ac:dyDescent="0.3">
      <c r="A9187" t="s">
        <v>591</v>
      </c>
      <c r="B9187" t="s">
        <v>271</v>
      </c>
      <c r="C9187">
        <v>3.37</v>
      </c>
      <c r="D9187">
        <v>3.4</v>
      </c>
      <c r="E9187">
        <v>3.17</v>
      </c>
      <c r="F9187">
        <v>3.22</v>
      </c>
      <c r="G9187">
        <v>82027550</v>
      </c>
      <c r="H9187">
        <v>3.2633000000000001</v>
      </c>
    </row>
    <row r="9188" spans="1:8" x14ac:dyDescent="0.3">
      <c r="A9188" t="s">
        <v>591</v>
      </c>
      <c r="B9188" t="s">
        <v>708</v>
      </c>
      <c r="C9188">
        <v>3.23</v>
      </c>
      <c r="D9188">
        <v>3.3</v>
      </c>
      <c r="E9188">
        <v>3.21</v>
      </c>
      <c r="F9188">
        <v>3.3</v>
      </c>
      <c r="G9188">
        <v>55218710</v>
      </c>
      <c r="H9188">
        <v>3.27</v>
      </c>
    </row>
    <row r="9189" spans="1:8" x14ac:dyDescent="0.3">
      <c r="A9189" t="s">
        <v>591</v>
      </c>
      <c r="B9189" t="s">
        <v>709</v>
      </c>
      <c r="C9189">
        <v>3.49</v>
      </c>
      <c r="D9189">
        <v>3.63</v>
      </c>
      <c r="E9189">
        <v>3.4</v>
      </c>
      <c r="F9189">
        <v>3.42</v>
      </c>
      <c r="G9189">
        <v>245800300</v>
      </c>
      <c r="H9189">
        <v>3.4832999999999998</v>
      </c>
    </row>
    <row r="9190" spans="1:8" x14ac:dyDescent="0.3">
      <c r="A9190" t="s">
        <v>591</v>
      </c>
      <c r="B9190" t="s">
        <v>283</v>
      </c>
      <c r="C9190">
        <v>3.41</v>
      </c>
      <c r="D9190">
        <v>3.76</v>
      </c>
      <c r="E9190">
        <v>3.37</v>
      </c>
      <c r="F9190">
        <v>3.76</v>
      </c>
      <c r="G9190">
        <v>201975500</v>
      </c>
      <c r="H9190">
        <v>3.63</v>
      </c>
    </row>
    <row r="9191" spans="1:8" x14ac:dyDescent="0.3">
      <c r="A9191" t="s">
        <v>591</v>
      </c>
      <c r="B9191" t="s">
        <v>290</v>
      </c>
      <c r="C9191">
        <v>3.79</v>
      </c>
      <c r="D9191">
        <v>3.97</v>
      </c>
      <c r="E9191">
        <v>3.57</v>
      </c>
      <c r="F9191">
        <v>3.72</v>
      </c>
      <c r="G9191">
        <v>341074000</v>
      </c>
      <c r="H9191">
        <v>3.7532999999999999</v>
      </c>
    </row>
    <row r="9192" spans="1:8" x14ac:dyDescent="0.3">
      <c r="A9192" t="s">
        <v>591</v>
      </c>
      <c r="B9192" t="s">
        <v>710</v>
      </c>
      <c r="C9192">
        <v>3.72</v>
      </c>
      <c r="D9192">
        <v>3.92</v>
      </c>
      <c r="E9192">
        <v>3.69</v>
      </c>
      <c r="F9192">
        <v>3.75</v>
      </c>
      <c r="G9192">
        <v>177370800</v>
      </c>
      <c r="H9192">
        <v>3.7867000000000002</v>
      </c>
    </row>
    <row r="9193" spans="1:8" x14ac:dyDescent="0.3">
      <c r="A9193" t="s">
        <v>591</v>
      </c>
      <c r="B9193" t="s">
        <v>512</v>
      </c>
      <c r="C9193">
        <v>3.76</v>
      </c>
      <c r="D9193">
        <v>3.8</v>
      </c>
      <c r="E9193">
        <v>3.41</v>
      </c>
      <c r="F9193">
        <v>3.46</v>
      </c>
      <c r="G9193">
        <v>154956000</v>
      </c>
      <c r="H9193">
        <v>3.5567000000000002</v>
      </c>
    </row>
    <row r="9194" spans="1:8" x14ac:dyDescent="0.3">
      <c r="A9194" t="s">
        <v>591</v>
      </c>
      <c r="B9194" t="s">
        <v>91</v>
      </c>
      <c r="C9194">
        <v>3.17</v>
      </c>
      <c r="D9194">
        <v>3.31</v>
      </c>
      <c r="E9194">
        <v>3.13</v>
      </c>
      <c r="F9194">
        <v>3.27</v>
      </c>
      <c r="G9194">
        <v>145056100</v>
      </c>
      <c r="H9194">
        <v>3.2366999999999999</v>
      </c>
    </row>
    <row r="9195" spans="1:8" x14ac:dyDescent="0.3">
      <c r="A9195" t="s">
        <v>591</v>
      </c>
      <c r="B9195" t="s">
        <v>93</v>
      </c>
      <c r="C9195">
        <v>3.27</v>
      </c>
      <c r="D9195">
        <v>3.4</v>
      </c>
      <c r="E9195">
        <v>3.19</v>
      </c>
      <c r="F9195">
        <v>3.22</v>
      </c>
      <c r="G9195">
        <v>154476300</v>
      </c>
      <c r="H9195">
        <v>3.27</v>
      </c>
    </row>
    <row r="9196" spans="1:8" x14ac:dyDescent="0.3">
      <c r="A9196" t="s">
        <v>591</v>
      </c>
      <c r="B9196" t="s">
        <v>711</v>
      </c>
      <c r="C9196">
        <v>3.24</v>
      </c>
      <c r="D9196">
        <v>3.38</v>
      </c>
      <c r="E9196">
        <v>3.17</v>
      </c>
      <c r="F9196">
        <v>3.22</v>
      </c>
      <c r="G9196">
        <v>144247700</v>
      </c>
      <c r="H9196">
        <v>3.2566999999999999</v>
      </c>
    </row>
    <row r="9197" spans="1:8" x14ac:dyDescent="0.3">
      <c r="A9197" t="s">
        <v>591</v>
      </c>
      <c r="B9197" t="s">
        <v>712</v>
      </c>
      <c r="C9197">
        <v>3.27</v>
      </c>
      <c r="D9197">
        <v>3.32</v>
      </c>
      <c r="E9197">
        <v>3.2</v>
      </c>
      <c r="F9197">
        <v>3.25</v>
      </c>
      <c r="G9197">
        <v>75537280</v>
      </c>
      <c r="H9197">
        <v>3.2566999999999999</v>
      </c>
    </row>
    <row r="9198" spans="1:8" x14ac:dyDescent="0.3">
      <c r="A9198" t="s">
        <v>591</v>
      </c>
      <c r="B9198" t="s">
        <v>162</v>
      </c>
      <c r="C9198">
        <v>3.28</v>
      </c>
      <c r="D9198">
        <v>3.29</v>
      </c>
      <c r="E9198">
        <v>3.11</v>
      </c>
      <c r="F9198">
        <v>3.13</v>
      </c>
      <c r="G9198">
        <v>67910750</v>
      </c>
      <c r="H9198">
        <v>3.1766999999999999</v>
      </c>
    </row>
    <row r="9199" spans="1:8" x14ac:dyDescent="0.3">
      <c r="A9199" t="s">
        <v>591</v>
      </c>
      <c r="B9199" t="s">
        <v>220</v>
      </c>
      <c r="C9199">
        <v>3.09</v>
      </c>
      <c r="D9199">
        <v>3.15</v>
      </c>
      <c r="E9199">
        <v>2.98</v>
      </c>
      <c r="F9199">
        <v>3.08</v>
      </c>
      <c r="G9199">
        <v>79420060</v>
      </c>
      <c r="H9199">
        <v>3.07</v>
      </c>
    </row>
    <row r="9200" spans="1:8" x14ac:dyDescent="0.3">
      <c r="A9200" t="s">
        <v>591</v>
      </c>
      <c r="B9200" t="s">
        <v>713</v>
      </c>
      <c r="C9200">
        <v>3.15</v>
      </c>
      <c r="D9200">
        <v>3.29</v>
      </c>
      <c r="E9200">
        <v>3.11</v>
      </c>
      <c r="F9200">
        <v>3.26</v>
      </c>
      <c r="G9200">
        <v>82234200</v>
      </c>
      <c r="H9200">
        <v>3.22</v>
      </c>
    </row>
    <row r="9201" spans="1:8" x14ac:dyDescent="0.3">
      <c r="A9201" t="s">
        <v>591</v>
      </c>
      <c r="B9201" t="s">
        <v>714</v>
      </c>
      <c r="C9201">
        <v>3.26</v>
      </c>
      <c r="D9201">
        <v>3.29</v>
      </c>
      <c r="E9201">
        <v>3.16</v>
      </c>
      <c r="F9201">
        <v>3.25</v>
      </c>
      <c r="G9201">
        <v>67549690</v>
      </c>
      <c r="H9201">
        <v>3.2332999999999998</v>
      </c>
    </row>
    <row r="9202" spans="1:8" x14ac:dyDescent="0.3">
      <c r="A9202" t="s">
        <v>591</v>
      </c>
      <c r="B9202" t="s">
        <v>715</v>
      </c>
      <c r="C9202">
        <v>3.23</v>
      </c>
      <c r="D9202">
        <v>3.4</v>
      </c>
      <c r="E9202">
        <v>3.2</v>
      </c>
      <c r="F9202">
        <v>3.29</v>
      </c>
      <c r="G9202">
        <v>105849200</v>
      </c>
      <c r="H9202">
        <v>3.2967</v>
      </c>
    </row>
    <row r="9203" spans="1:8" x14ac:dyDescent="0.3">
      <c r="A9203" t="s">
        <v>591</v>
      </c>
      <c r="B9203" t="s">
        <v>235</v>
      </c>
      <c r="C9203">
        <v>3.29</v>
      </c>
      <c r="D9203">
        <v>3.38</v>
      </c>
      <c r="E9203">
        <v>3.22</v>
      </c>
      <c r="F9203">
        <v>3.26</v>
      </c>
      <c r="G9203">
        <v>74497830</v>
      </c>
      <c r="H9203">
        <v>3.2867000000000002</v>
      </c>
    </row>
    <row r="9204" spans="1:8" x14ac:dyDescent="0.3">
      <c r="A9204" t="s">
        <v>591</v>
      </c>
      <c r="B9204" t="s">
        <v>259</v>
      </c>
      <c r="C9204">
        <v>3.28</v>
      </c>
      <c r="D9204">
        <v>3.31</v>
      </c>
      <c r="E9204">
        <v>3.2</v>
      </c>
      <c r="F9204">
        <v>3.21</v>
      </c>
      <c r="G9204">
        <v>56883800</v>
      </c>
      <c r="H9204">
        <v>3.24</v>
      </c>
    </row>
    <row r="9205" spans="1:8" x14ac:dyDescent="0.3">
      <c r="A9205" t="s">
        <v>591</v>
      </c>
      <c r="B9205" t="s">
        <v>716</v>
      </c>
      <c r="C9205">
        <v>3.22</v>
      </c>
      <c r="D9205">
        <v>3.25</v>
      </c>
      <c r="E9205">
        <v>3.19</v>
      </c>
      <c r="F9205">
        <v>3.21</v>
      </c>
      <c r="G9205">
        <v>46536510</v>
      </c>
      <c r="H9205">
        <v>3.2166999999999999</v>
      </c>
    </row>
    <row r="9206" spans="1:8" x14ac:dyDescent="0.3">
      <c r="A9206" t="s">
        <v>591</v>
      </c>
      <c r="B9206" t="s">
        <v>269</v>
      </c>
      <c r="C9206">
        <v>3.22</v>
      </c>
      <c r="D9206">
        <v>3.27</v>
      </c>
      <c r="E9206">
        <v>3.13</v>
      </c>
      <c r="F9206">
        <v>3.15</v>
      </c>
      <c r="G9206">
        <v>61237060</v>
      </c>
      <c r="H9206">
        <v>3.1833</v>
      </c>
    </row>
    <row r="9207" spans="1:8" x14ac:dyDescent="0.3">
      <c r="A9207" t="s">
        <v>591</v>
      </c>
      <c r="B9207" t="s">
        <v>282</v>
      </c>
      <c r="C9207">
        <v>3.12</v>
      </c>
      <c r="D9207">
        <v>3.13</v>
      </c>
      <c r="E9207">
        <v>3.07</v>
      </c>
      <c r="F9207">
        <v>3.09</v>
      </c>
      <c r="G9207">
        <v>24155910</v>
      </c>
      <c r="H9207">
        <v>3.0966999999999998</v>
      </c>
    </row>
    <row r="9208" spans="1:8" x14ac:dyDescent="0.3">
      <c r="A9208" t="s">
        <v>591</v>
      </c>
      <c r="B9208" t="s">
        <v>717</v>
      </c>
      <c r="C9208">
        <v>3.02</v>
      </c>
      <c r="D9208">
        <v>3.19</v>
      </c>
      <c r="E9208">
        <v>2.94</v>
      </c>
      <c r="F9208">
        <v>3.14</v>
      </c>
      <c r="G9208">
        <v>111529200</v>
      </c>
      <c r="H9208">
        <v>3.09</v>
      </c>
    </row>
    <row r="9209" spans="1:8" x14ac:dyDescent="0.3">
      <c r="A9209" t="s">
        <v>591</v>
      </c>
      <c r="B9209" t="s">
        <v>285</v>
      </c>
      <c r="C9209">
        <v>3.13</v>
      </c>
      <c r="D9209">
        <v>3.2</v>
      </c>
      <c r="E9209">
        <v>3.04</v>
      </c>
      <c r="F9209">
        <v>3.06</v>
      </c>
      <c r="G9209">
        <v>128901600</v>
      </c>
      <c r="H9209">
        <v>3.1</v>
      </c>
    </row>
    <row r="9210" spans="1:8" x14ac:dyDescent="0.3">
      <c r="A9210" t="s">
        <v>591</v>
      </c>
      <c r="B9210" t="s">
        <v>718</v>
      </c>
      <c r="C9210">
        <v>3.08</v>
      </c>
      <c r="D9210">
        <v>3.11</v>
      </c>
      <c r="E9210">
        <v>2.99</v>
      </c>
      <c r="F9210">
        <v>3</v>
      </c>
      <c r="G9210">
        <v>77875040</v>
      </c>
      <c r="H9210">
        <v>3.0333000000000001</v>
      </c>
    </row>
    <row r="9211" spans="1:8" x14ac:dyDescent="0.3">
      <c r="A9211" t="s">
        <v>591</v>
      </c>
      <c r="B9211" t="s">
        <v>291</v>
      </c>
      <c r="C9211">
        <v>3</v>
      </c>
      <c r="D9211">
        <v>3.06</v>
      </c>
      <c r="E9211">
        <v>2.91</v>
      </c>
      <c r="F9211">
        <v>2.93</v>
      </c>
      <c r="G9211">
        <v>80117590</v>
      </c>
      <c r="H9211">
        <v>2.9666999999999999</v>
      </c>
    </row>
    <row r="9212" spans="1:8" x14ac:dyDescent="0.3">
      <c r="A9212" t="s">
        <v>591</v>
      </c>
      <c r="B9212" t="s">
        <v>295</v>
      </c>
      <c r="C9212">
        <v>2.95</v>
      </c>
      <c r="D9212">
        <v>2.97</v>
      </c>
      <c r="E9212">
        <v>2.85</v>
      </c>
      <c r="F9212">
        <v>2.87</v>
      </c>
      <c r="G9212">
        <v>60689340</v>
      </c>
      <c r="H9212">
        <v>2.8967000000000001</v>
      </c>
    </row>
    <row r="9213" spans="1:8" x14ac:dyDescent="0.3">
      <c r="A9213" t="s">
        <v>591</v>
      </c>
      <c r="B9213" t="s">
        <v>298</v>
      </c>
      <c r="C9213">
        <v>2.87</v>
      </c>
      <c r="D9213">
        <v>2.87</v>
      </c>
      <c r="E9213">
        <v>2.78</v>
      </c>
      <c r="F9213">
        <v>2.83</v>
      </c>
      <c r="G9213">
        <v>48119510</v>
      </c>
      <c r="H9213">
        <v>2.8267000000000002</v>
      </c>
    </row>
    <row r="9214" spans="1:8" x14ac:dyDescent="0.3">
      <c r="A9214" t="s">
        <v>591</v>
      </c>
      <c r="B9214" t="s">
        <v>719</v>
      </c>
      <c r="C9214">
        <v>2.85</v>
      </c>
      <c r="D9214">
        <v>2.92</v>
      </c>
      <c r="E9214">
        <v>2.81</v>
      </c>
      <c r="F9214">
        <v>2.88</v>
      </c>
      <c r="G9214">
        <v>53243180</v>
      </c>
      <c r="H9214">
        <v>2.87</v>
      </c>
    </row>
    <row r="9215" spans="1:8" x14ac:dyDescent="0.3">
      <c r="A9215" t="s">
        <v>591</v>
      </c>
      <c r="B9215" t="s">
        <v>720</v>
      </c>
      <c r="C9215">
        <v>2.91</v>
      </c>
      <c r="D9215">
        <v>3.16</v>
      </c>
      <c r="E9215">
        <v>2.88</v>
      </c>
      <c r="F9215">
        <v>3.16</v>
      </c>
      <c r="G9215">
        <v>133782000</v>
      </c>
      <c r="H9215">
        <v>3.0667</v>
      </c>
    </row>
    <row r="9216" spans="1:8" x14ac:dyDescent="0.3">
      <c r="A9216" t="s">
        <v>591</v>
      </c>
      <c r="B9216" t="s">
        <v>721</v>
      </c>
      <c r="C9216">
        <v>3.13</v>
      </c>
      <c r="D9216">
        <v>3.4</v>
      </c>
      <c r="E9216">
        <v>3.1</v>
      </c>
      <c r="F9216">
        <v>3.28</v>
      </c>
      <c r="G9216">
        <v>203916400</v>
      </c>
      <c r="H9216">
        <v>3.26</v>
      </c>
    </row>
    <row r="9217" spans="1:8" x14ac:dyDescent="0.3">
      <c r="A9217" t="s">
        <v>591</v>
      </c>
      <c r="B9217" t="s">
        <v>96</v>
      </c>
      <c r="C9217">
        <v>3.28</v>
      </c>
      <c r="D9217">
        <v>3.42</v>
      </c>
      <c r="E9217">
        <v>3.15</v>
      </c>
      <c r="F9217">
        <v>3.15</v>
      </c>
      <c r="G9217">
        <v>97680270</v>
      </c>
      <c r="H9217">
        <v>3.24</v>
      </c>
    </row>
    <row r="9218" spans="1:8" x14ac:dyDescent="0.3">
      <c r="A9218" t="s">
        <v>591</v>
      </c>
      <c r="B9218" t="s">
        <v>722</v>
      </c>
      <c r="C9218">
        <v>3.14</v>
      </c>
      <c r="D9218">
        <v>3.44</v>
      </c>
      <c r="E9218">
        <v>3.14</v>
      </c>
      <c r="F9218">
        <v>3.29</v>
      </c>
      <c r="G9218">
        <v>164748700</v>
      </c>
      <c r="H9218">
        <v>3.29</v>
      </c>
    </row>
    <row r="9219" spans="1:8" x14ac:dyDescent="0.3">
      <c r="A9219" t="s">
        <v>591</v>
      </c>
      <c r="B9219" t="s">
        <v>164</v>
      </c>
      <c r="C9219">
        <v>3.3</v>
      </c>
      <c r="D9219">
        <v>3.41</v>
      </c>
      <c r="E9219">
        <v>3.18</v>
      </c>
      <c r="F9219">
        <v>3.18</v>
      </c>
      <c r="G9219">
        <v>107570700</v>
      </c>
      <c r="H9219">
        <v>3.2566999999999999</v>
      </c>
    </row>
    <row r="9220" spans="1:8" x14ac:dyDescent="0.3">
      <c r="A9220" t="s">
        <v>591</v>
      </c>
      <c r="B9220" t="s">
        <v>723</v>
      </c>
      <c r="C9220">
        <v>3.3</v>
      </c>
      <c r="D9220">
        <v>3.49</v>
      </c>
      <c r="E9220">
        <v>3.3</v>
      </c>
      <c r="F9220">
        <v>3.49</v>
      </c>
      <c r="G9220">
        <v>40202890</v>
      </c>
      <c r="H9220">
        <v>3.4266999999999999</v>
      </c>
    </row>
    <row r="9221" spans="1:8" x14ac:dyDescent="0.3">
      <c r="A9221" t="s">
        <v>591</v>
      </c>
      <c r="B9221" t="s">
        <v>724</v>
      </c>
      <c r="C9221">
        <v>3.63</v>
      </c>
      <c r="D9221">
        <v>3.65</v>
      </c>
      <c r="E9221">
        <v>3.41</v>
      </c>
      <c r="F9221">
        <v>3.43</v>
      </c>
      <c r="G9221">
        <v>186657800</v>
      </c>
      <c r="H9221">
        <v>3.4967000000000001</v>
      </c>
    </row>
    <row r="9222" spans="1:8" x14ac:dyDescent="0.3">
      <c r="A9222" t="s">
        <v>591</v>
      </c>
      <c r="B9222" t="s">
        <v>725</v>
      </c>
      <c r="C9222">
        <v>3.47</v>
      </c>
      <c r="D9222">
        <v>3.59</v>
      </c>
      <c r="E9222">
        <v>3.47</v>
      </c>
      <c r="F9222">
        <v>3.5</v>
      </c>
      <c r="G9222">
        <v>96419820</v>
      </c>
      <c r="H9222">
        <v>3.52</v>
      </c>
    </row>
    <row r="9223" spans="1:8" x14ac:dyDescent="0.3">
      <c r="A9223" t="s">
        <v>591</v>
      </c>
      <c r="B9223" t="s">
        <v>242</v>
      </c>
      <c r="C9223">
        <v>3.48</v>
      </c>
      <c r="D9223">
        <v>3.6</v>
      </c>
      <c r="E9223">
        <v>3.36</v>
      </c>
      <c r="F9223">
        <v>3.36</v>
      </c>
      <c r="G9223">
        <v>96832540</v>
      </c>
      <c r="H9223">
        <v>3.44</v>
      </c>
    </row>
    <row r="9224" spans="1:8" x14ac:dyDescent="0.3">
      <c r="A9224" t="s">
        <v>591</v>
      </c>
      <c r="B9224" t="s">
        <v>726</v>
      </c>
      <c r="C9224">
        <v>3.39</v>
      </c>
      <c r="D9224">
        <v>3.55</v>
      </c>
      <c r="E9224">
        <v>3.37</v>
      </c>
      <c r="F9224">
        <v>3.4</v>
      </c>
      <c r="G9224">
        <v>92033610</v>
      </c>
      <c r="H9224">
        <v>3.44</v>
      </c>
    </row>
    <row r="9225" spans="1:8" x14ac:dyDescent="0.3">
      <c r="A9225" t="s">
        <v>591</v>
      </c>
      <c r="B9225" t="s">
        <v>727</v>
      </c>
      <c r="C9225">
        <v>3.42</v>
      </c>
      <c r="D9225">
        <v>3.44</v>
      </c>
      <c r="E9225">
        <v>3.32</v>
      </c>
      <c r="F9225">
        <v>3.33</v>
      </c>
      <c r="G9225">
        <v>71077010</v>
      </c>
      <c r="H9225">
        <v>3.3633000000000002</v>
      </c>
    </row>
    <row r="9226" spans="1:8" x14ac:dyDescent="0.3">
      <c r="A9226" t="s">
        <v>591</v>
      </c>
      <c r="B9226" t="s">
        <v>728</v>
      </c>
      <c r="C9226">
        <v>3.34</v>
      </c>
      <c r="D9226">
        <v>3.38</v>
      </c>
      <c r="E9226">
        <v>3.28</v>
      </c>
      <c r="F9226">
        <v>3.3</v>
      </c>
      <c r="G9226">
        <v>102957100</v>
      </c>
      <c r="H9226">
        <v>3.32</v>
      </c>
    </row>
    <row r="9227" spans="1:8" x14ac:dyDescent="0.3">
      <c r="A9227" t="s">
        <v>591</v>
      </c>
      <c r="B9227" t="s">
        <v>729</v>
      </c>
      <c r="C9227">
        <v>3.31</v>
      </c>
      <c r="D9227">
        <v>3.63</v>
      </c>
      <c r="E9227">
        <v>3.31</v>
      </c>
      <c r="F9227">
        <v>3.63</v>
      </c>
      <c r="G9227">
        <v>143628300</v>
      </c>
      <c r="H9227">
        <v>3.5232999999999999</v>
      </c>
    </row>
    <row r="9228" spans="1:8" x14ac:dyDescent="0.3">
      <c r="A9228" t="s">
        <v>591</v>
      </c>
      <c r="B9228" t="s">
        <v>730</v>
      </c>
      <c r="C9228">
        <v>3.68</v>
      </c>
      <c r="D9228">
        <v>3.96</v>
      </c>
      <c r="E9228">
        <v>3.63</v>
      </c>
      <c r="F9228">
        <v>3.79</v>
      </c>
      <c r="G9228">
        <v>258154700</v>
      </c>
      <c r="H9228">
        <v>3.7932999999999999</v>
      </c>
    </row>
    <row r="9229" spans="1:8" x14ac:dyDescent="0.3">
      <c r="A9229" t="s">
        <v>591</v>
      </c>
      <c r="B9229" t="s">
        <v>731</v>
      </c>
      <c r="C9229">
        <v>3.81</v>
      </c>
      <c r="D9229">
        <v>4.01</v>
      </c>
      <c r="E9229">
        <v>3.7</v>
      </c>
      <c r="F9229">
        <v>3.7</v>
      </c>
      <c r="G9229">
        <v>150342400</v>
      </c>
      <c r="H9229">
        <v>3.8033000000000001</v>
      </c>
    </row>
    <row r="9230" spans="1:8" x14ac:dyDescent="0.3">
      <c r="A9230" t="s">
        <v>591</v>
      </c>
      <c r="B9230" t="s">
        <v>732</v>
      </c>
      <c r="C9230">
        <v>3.72</v>
      </c>
      <c r="D9230">
        <v>3.78</v>
      </c>
      <c r="E9230">
        <v>3.68</v>
      </c>
      <c r="F9230">
        <v>3.71</v>
      </c>
      <c r="G9230">
        <v>75628690</v>
      </c>
      <c r="H9230">
        <v>3.7233000000000001</v>
      </c>
    </row>
    <row r="9231" spans="1:8" x14ac:dyDescent="0.3">
      <c r="A9231" t="s">
        <v>591</v>
      </c>
      <c r="B9231" t="s">
        <v>733</v>
      </c>
      <c r="C9231">
        <v>3.71</v>
      </c>
      <c r="D9231">
        <v>3.72</v>
      </c>
      <c r="E9231">
        <v>3.46</v>
      </c>
      <c r="F9231">
        <v>3.5</v>
      </c>
      <c r="G9231">
        <v>131836800</v>
      </c>
      <c r="H9231">
        <v>3.56</v>
      </c>
    </row>
    <row r="9232" spans="1:8" x14ac:dyDescent="0.3">
      <c r="A9232" t="s">
        <v>591</v>
      </c>
      <c r="B9232" t="s">
        <v>734</v>
      </c>
      <c r="C9232">
        <v>3.54</v>
      </c>
      <c r="D9232">
        <v>3.61</v>
      </c>
      <c r="E9232">
        <v>3.44</v>
      </c>
      <c r="F9232">
        <v>3.51</v>
      </c>
      <c r="G9232">
        <v>149245300</v>
      </c>
      <c r="H9232">
        <v>3.52</v>
      </c>
    </row>
    <row r="9233" spans="1:8" x14ac:dyDescent="0.3">
      <c r="A9233" t="s">
        <v>591</v>
      </c>
      <c r="B9233" t="s">
        <v>735</v>
      </c>
      <c r="C9233">
        <v>3.53</v>
      </c>
      <c r="D9233">
        <v>3.63</v>
      </c>
      <c r="E9233">
        <v>3.49</v>
      </c>
      <c r="F9233">
        <v>3.53</v>
      </c>
      <c r="G9233">
        <v>72800390</v>
      </c>
      <c r="H9233">
        <v>3.55</v>
      </c>
    </row>
    <row r="9234" spans="1:8" x14ac:dyDescent="0.3">
      <c r="A9234" t="s">
        <v>592</v>
      </c>
      <c r="B9234" t="s">
        <v>696</v>
      </c>
      <c r="C9234">
        <v>57.35</v>
      </c>
      <c r="D9234">
        <v>57.85</v>
      </c>
      <c r="E9234">
        <v>55.25</v>
      </c>
      <c r="F9234">
        <v>55.55</v>
      </c>
      <c r="G9234">
        <v>2785325</v>
      </c>
      <c r="H9234">
        <v>56.216700000000003</v>
      </c>
    </row>
    <row r="9235" spans="1:8" x14ac:dyDescent="0.3">
      <c r="A9235" t="s">
        <v>592</v>
      </c>
      <c r="B9235" t="s">
        <v>697</v>
      </c>
      <c r="C9235">
        <v>55.65</v>
      </c>
      <c r="D9235">
        <v>58.8</v>
      </c>
      <c r="E9235">
        <v>55.25</v>
      </c>
      <c r="F9235">
        <v>55.45</v>
      </c>
      <c r="G9235">
        <v>3639254</v>
      </c>
      <c r="H9235">
        <v>56.5</v>
      </c>
    </row>
    <row r="9236" spans="1:8" x14ac:dyDescent="0.3">
      <c r="A9236" t="s">
        <v>592</v>
      </c>
      <c r="B9236" t="s">
        <v>698</v>
      </c>
      <c r="C9236">
        <v>55.55</v>
      </c>
      <c r="D9236">
        <v>55.6</v>
      </c>
      <c r="E9236">
        <v>54</v>
      </c>
      <c r="F9236">
        <v>54.25</v>
      </c>
      <c r="G9236">
        <v>2444748</v>
      </c>
      <c r="H9236">
        <v>54.616700000000002</v>
      </c>
    </row>
    <row r="9237" spans="1:8" x14ac:dyDescent="0.3">
      <c r="A9237" t="s">
        <v>592</v>
      </c>
      <c r="B9237" t="s">
        <v>699</v>
      </c>
      <c r="C9237">
        <v>54.25</v>
      </c>
      <c r="D9237">
        <v>57.75</v>
      </c>
      <c r="E9237">
        <v>52.65</v>
      </c>
      <c r="F9237">
        <v>52.65</v>
      </c>
      <c r="G9237">
        <v>2815499</v>
      </c>
      <c r="H9237">
        <v>54.35</v>
      </c>
    </row>
    <row r="9238" spans="1:8" x14ac:dyDescent="0.3">
      <c r="A9238" t="s">
        <v>592</v>
      </c>
      <c r="B9238" t="s">
        <v>700</v>
      </c>
      <c r="C9238">
        <v>52.65</v>
      </c>
      <c r="D9238">
        <v>53.1</v>
      </c>
      <c r="E9238">
        <v>50.85</v>
      </c>
      <c r="F9238">
        <v>51.1</v>
      </c>
      <c r="G9238">
        <v>1995691</v>
      </c>
      <c r="H9238">
        <v>51.683300000000003</v>
      </c>
    </row>
    <row r="9239" spans="1:8" x14ac:dyDescent="0.3">
      <c r="A9239" t="s">
        <v>592</v>
      </c>
      <c r="B9239" t="s">
        <v>77</v>
      </c>
      <c r="C9239">
        <v>51.5</v>
      </c>
      <c r="D9239">
        <v>53.25</v>
      </c>
      <c r="E9239">
        <v>50.15</v>
      </c>
      <c r="F9239">
        <v>50.95</v>
      </c>
      <c r="G9239">
        <v>4056178</v>
      </c>
      <c r="H9239">
        <v>51.45</v>
      </c>
    </row>
    <row r="9240" spans="1:8" x14ac:dyDescent="0.3">
      <c r="A9240" t="s">
        <v>592</v>
      </c>
      <c r="B9240" t="s">
        <v>701</v>
      </c>
      <c r="C9240">
        <v>51.15</v>
      </c>
      <c r="D9240">
        <v>56</v>
      </c>
      <c r="E9240">
        <v>50.7</v>
      </c>
      <c r="F9240">
        <v>56</v>
      </c>
      <c r="G9240">
        <v>4200211</v>
      </c>
      <c r="H9240">
        <v>54.2333</v>
      </c>
    </row>
    <row r="9241" spans="1:8" x14ac:dyDescent="0.3">
      <c r="A9241" t="s">
        <v>592</v>
      </c>
      <c r="B9241" t="s">
        <v>702</v>
      </c>
      <c r="C9241">
        <v>58</v>
      </c>
      <c r="D9241">
        <v>61.25</v>
      </c>
      <c r="E9241">
        <v>57.55</v>
      </c>
      <c r="F9241">
        <v>60.5</v>
      </c>
      <c r="G9241">
        <v>7794545</v>
      </c>
      <c r="H9241">
        <v>59.7667</v>
      </c>
    </row>
    <row r="9242" spans="1:8" x14ac:dyDescent="0.3">
      <c r="A9242" t="s">
        <v>592</v>
      </c>
      <c r="B9242" t="s">
        <v>139</v>
      </c>
      <c r="C9242">
        <v>60.5</v>
      </c>
      <c r="D9242">
        <v>65.5</v>
      </c>
      <c r="E9242">
        <v>59.2</v>
      </c>
      <c r="F9242">
        <v>65.05</v>
      </c>
      <c r="G9242">
        <v>9861826</v>
      </c>
      <c r="H9242">
        <v>63.25</v>
      </c>
    </row>
    <row r="9243" spans="1:8" x14ac:dyDescent="0.3">
      <c r="A9243" t="s">
        <v>592</v>
      </c>
      <c r="B9243" t="s">
        <v>156</v>
      </c>
      <c r="C9243">
        <v>65.599999999999994</v>
      </c>
      <c r="D9243">
        <v>68.599999999999994</v>
      </c>
      <c r="E9243">
        <v>63</v>
      </c>
      <c r="F9243">
        <v>63.1</v>
      </c>
      <c r="G9243">
        <v>6246575</v>
      </c>
      <c r="H9243">
        <v>64.900000000000006</v>
      </c>
    </row>
    <row r="9244" spans="1:8" x14ac:dyDescent="0.3">
      <c r="A9244" t="s">
        <v>592</v>
      </c>
      <c r="B9244" t="s">
        <v>703</v>
      </c>
      <c r="C9244">
        <v>62.75</v>
      </c>
      <c r="D9244">
        <v>69.400000000000006</v>
      </c>
      <c r="E9244">
        <v>62.2</v>
      </c>
      <c r="F9244">
        <v>69.400000000000006</v>
      </c>
      <c r="G9244">
        <v>10790740</v>
      </c>
      <c r="H9244">
        <v>67</v>
      </c>
    </row>
    <row r="9245" spans="1:8" x14ac:dyDescent="0.3">
      <c r="A9245" t="s">
        <v>592</v>
      </c>
      <c r="B9245" t="s">
        <v>223</v>
      </c>
      <c r="C9245">
        <v>69.400000000000006</v>
      </c>
      <c r="D9245">
        <v>74.45</v>
      </c>
      <c r="E9245">
        <v>66.099999999999994</v>
      </c>
      <c r="F9245">
        <v>73.349999999999994</v>
      </c>
      <c r="G9245">
        <v>23218200</v>
      </c>
      <c r="H9245">
        <v>71.3</v>
      </c>
    </row>
    <row r="9246" spans="1:8" x14ac:dyDescent="0.3">
      <c r="A9246" t="s">
        <v>592</v>
      </c>
      <c r="B9246" t="s">
        <v>228</v>
      </c>
      <c r="C9246">
        <v>72</v>
      </c>
      <c r="D9246">
        <v>79.75</v>
      </c>
      <c r="E9246">
        <v>71.95</v>
      </c>
      <c r="F9246">
        <v>78.349999999999994</v>
      </c>
      <c r="G9246">
        <v>9525191</v>
      </c>
      <c r="H9246">
        <v>76.683300000000003</v>
      </c>
    </row>
    <row r="9247" spans="1:8" x14ac:dyDescent="0.3">
      <c r="A9247" t="s">
        <v>592</v>
      </c>
      <c r="B9247" t="s">
        <v>704</v>
      </c>
      <c r="C9247">
        <v>78.349999999999994</v>
      </c>
      <c r="D9247">
        <v>82.1</v>
      </c>
      <c r="E9247">
        <v>76.599999999999994</v>
      </c>
      <c r="F9247">
        <v>80</v>
      </c>
      <c r="G9247">
        <v>9169870</v>
      </c>
      <c r="H9247">
        <v>79.566699999999997</v>
      </c>
    </row>
    <row r="9248" spans="1:8" x14ac:dyDescent="0.3">
      <c r="A9248" t="s">
        <v>592</v>
      </c>
      <c r="B9248" t="s">
        <v>705</v>
      </c>
      <c r="C9248">
        <v>79.900000000000006</v>
      </c>
      <c r="D9248">
        <v>85.05</v>
      </c>
      <c r="E9248">
        <v>77</v>
      </c>
      <c r="F9248">
        <v>83.5</v>
      </c>
      <c r="G9248">
        <v>8860263</v>
      </c>
      <c r="H9248">
        <v>81.849999999999994</v>
      </c>
    </row>
    <row r="9249" spans="1:8" x14ac:dyDescent="0.3">
      <c r="A9249" t="s">
        <v>592</v>
      </c>
      <c r="B9249" t="s">
        <v>706</v>
      </c>
      <c r="C9249">
        <v>83.5</v>
      </c>
      <c r="D9249">
        <v>85.8</v>
      </c>
      <c r="E9249">
        <v>79.599999999999994</v>
      </c>
      <c r="F9249">
        <v>82.5</v>
      </c>
      <c r="G9249">
        <v>7443124</v>
      </c>
      <c r="H9249">
        <v>82.633300000000006</v>
      </c>
    </row>
    <row r="9250" spans="1:8" x14ac:dyDescent="0.3">
      <c r="A9250" t="s">
        <v>592</v>
      </c>
      <c r="B9250" t="s">
        <v>265</v>
      </c>
      <c r="C9250">
        <v>82.5</v>
      </c>
      <c r="D9250">
        <v>86.25</v>
      </c>
      <c r="E9250">
        <v>80.650000000000006</v>
      </c>
      <c r="F9250">
        <v>85.6</v>
      </c>
      <c r="G9250">
        <v>6311020</v>
      </c>
      <c r="H9250">
        <v>84.166700000000006</v>
      </c>
    </row>
    <row r="9251" spans="1:8" x14ac:dyDescent="0.3">
      <c r="A9251" t="s">
        <v>592</v>
      </c>
      <c r="B9251" t="s">
        <v>707</v>
      </c>
      <c r="C9251">
        <v>83.95</v>
      </c>
      <c r="D9251">
        <v>87.85</v>
      </c>
      <c r="E9251">
        <v>83.9</v>
      </c>
      <c r="F9251">
        <v>86</v>
      </c>
      <c r="G9251">
        <v>4351256</v>
      </c>
      <c r="H9251">
        <v>85.916700000000006</v>
      </c>
    </row>
    <row r="9252" spans="1:8" x14ac:dyDescent="0.3">
      <c r="A9252" t="s">
        <v>592</v>
      </c>
      <c r="B9252" t="s">
        <v>271</v>
      </c>
      <c r="C9252">
        <v>86</v>
      </c>
      <c r="D9252">
        <v>89.9</v>
      </c>
      <c r="E9252">
        <v>82.9</v>
      </c>
      <c r="F9252">
        <v>88</v>
      </c>
      <c r="G9252">
        <v>8107012</v>
      </c>
      <c r="H9252">
        <v>86.933300000000003</v>
      </c>
    </row>
    <row r="9253" spans="1:8" x14ac:dyDescent="0.3">
      <c r="A9253" t="s">
        <v>592</v>
      </c>
      <c r="B9253" t="s">
        <v>708</v>
      </c>
      <c r="C9253">
        <v>88.2</v>
      </c>
      <c r="D9253">
        <v>96.75</v>
      </c>
      <c r="E9253">
        <v>86.8</v>
      </c>
      <c r="F9253">
        <v>95.5</v>
      </c>
      <c r="G9253">
        <v>5671236</v>
      </c>
      <c r="H9253">
        <v>93.0167</v>
      </c>
    </row>
    <row r="9254" spans="1:8" x14ac:dyDescent="0.3">
      <c r="A9254" t="s">
        <v>592</v>
      </c>
      <c r="B9254" t="s">
        <v>709</v>
      </c>
      <c r="C9254">
        <v>92.95</v>
      </c>
      <c r="D9254">
        <v>98</v>
      </c>
      <c r="E9254">
        <v>88.35</v>
      </c>
      <c r="F9254">
        <v>95.2</v>
      </c>
      <c r="G9254">
        <v>13017970</v>
      </c>
      <c r="H9254">
        <v>93.85</v>
      </c>
    </row>
    <row r="9255" spans="1:8" x14ac:dyDescent="0.3">
      <c r="A9255" t="s">
        <v>592</v>
      </c>
      <c r="B9255" t="s">
        <v>283</v>
      </c>
      <c r="C9255">
        <v>95.1</v>
      </c>
      <c r="D9255">
        <v>95.55</v>
      </c>
      <c r="E9255">
        <v>92.5</v>
      </c>
      <c r="F9255">
        <v>95.05</v>
      </c>
      <c r="G9255">
        <v>5954301</v>
      </c>
      <c r="H9255">
        <v>94.366699999999994</v>
      </c>
    </row>
    <row r="9256" spans="1:8" x14ac:dyDescent="0.3">
      <c r="A9256" t="s">
        <v>592</v>
      </c>
      <c r="B9256" t="s">
        <v>290</v>
      </c>
      <c r="C9256">
        <v>94.6</v>
      </c>
      <c r="D9256">
        <v>100.7</v>
      </c>
      <c r="E9256">
        <v>90.7</v>
      </c>
      <c r="F9256">
        <v>100.7</v>
      </c>
      <c r="G9256">
        <v>9619242</v>
      </c>
      <c r="H9256">
        <v>97.366699999999994</v>
      </c>
    </row>
    <row r="9257" spans="1:8" x14ac:dyDescent="0.3">
      <c r="A9257" t="s">
        <v>592</v>
      </c>
      <c r="B9257" t="s">
        <v>710</v>
      </c>
      <c r="C9257">
        <v>100</v>
      </c>
      <c r="D9257">
        <v>107.6</v>
      </c>
      <c r="E9257">
        <v>95</v>
      </c>
      <c r="F9257">
        <v>103.3</v>
      </c>
      <c r="G9257">
        <v>7354362</v>
      </c>
      <c r="H9257">
        <v>101.9667</v>
      </c>
    </row>
    <row r="9258" spans="1:8" x14ac:dyDescent="0.3">
      <c r="A9258" t="s">
        <v>592</v>
      </c>
      <c r="B9258" t="s">
        <v>512</v>
      </c>
      <c r="C9258">
        <v>103.9</v>
      </c>
      <c r="D9258">
        <v>106.9</v>
      </c>
      <c r="E9258">
        <v>99.8</v>
      </c>
      <c r="F9258">
        <v>104.6</v>
      </c>
      <c r="G9258">
        <v>5063203</v>
      </c>
      <c r="H9258">
        <v>103.7667</v>
      </c>
    </row>
    <row r="9259" spans="1:8" x14ac:dyDescent="0.3">
      <c r="A9259" t="s">
        <v>592</v>
      </c>
      <c r="B9259" t="s">
        <v>91</v>
      </c>
      <c r="C9259">
        <v>94.25</v>
      </c>
      <c r="D9259">
        <v>104</v>
      </c>
      <c r="E9259">
        <v>94.25</v>
      </c>
      <c r="F9259">
        <v>103</v>
      </c>
      <c r="G9259">
        <v>7932215</v>
      </c>
      <c r="H9259">
        <v>100.41670000000001</v>
      </c>
    </row>
    <row r="9260" spans="1:8" x14ac:dyDescent="0.3">
      <c r="A9260" t="s">
        <v>592</v>
      </c>
      <c r="B9260" t="s">
        <v>93</v>
      </c>
      <c r="C9260">
        <v>104</v>
      </c>
      <c r="D9260">
        <v>109.5</v>
      </c>
      <c r="E9260">
        <v>101</v>
      </c>
      <c r="F9260">
        <v>108.5</v>
      </c>
      <c r="G9260">
        <v>6858190</v>
      </c>
      <c r="H9260">
        <v>106.33329999999999</v>
      </c>
    </row>
    <row r="9261" spans="1:8" x14ac:dyDescent="0.3">
      <c r="A9261" t="s">
        <v>592</v>
      </c>
      <c r="B9261" t="s">
        <v>711</v>
      </c>
      <c r="C9261">
        <v>106.8</v>
      </c>
      <c r="D9261">
        <v>116.6</v>
      </c>
      <c r="E9261">
        <v>103</v>
      </c>
      <c r="F9261">
        <v>108.1</v>
      </c>
      <c r="G9261">
        <v>9649778</v>
      </c>
      <c r="H9261">
        <v>109.2333</v>
      </c>
    </row>
    <row r="9262" spans="1:8" x14ac:dyDescent="0.3">
      <c r="A9262" t="s">
        <v>592</v>
      </c>
      <c r="B9262" t="s">
        <v>712</v>
      </c>
      <c r="C9262">
        <v>107.9</v>
      </c>
      <c r="D9262">
        <v>113.7</v>
      </c>
      <c r="E9262">
        <v>102.9</v>
      </c>
      <c r="F9262">
        <v>113.7</v>
      </c>
      <c r="G9262">
        <v>9183111</v>
      </c>
      <c r="H9262">
        <v>110.1</v>
      </c>
    </row>
    <row r="9263" spans="1:8" x14ac:dyDescent="0.3">
      <c r="A9263" t="s">
        <v>592</v>
      </c>
      <c r="B9263" t="s">
        <v>162</v>
      </c>
      <c r="C9263">
        <v>113.5</v>
      </c>
      <c r="D9263">
        <v>115</v>
      </c>
      <c r="E9263">
        <v>111.8</v>
      </c>
      <c r="F9263">
        <v>113.7</v>
      </c>
      <c r="G9263">
        <v>3508339</v>
      </c>
      <c r="H9263">
        <v>113.5</v>
      </c>
    </row>
    <row r="9264" spans="1:8" x14ac:dyDescent="0.3">
      <c r="A9264" t="s">
        <v>592</v>
      </c>
      <c r="B9264" t="s">
        <v>220</v>
      </c>
      <c r="C9264">
        <v>113</v>
      </c>
      <c r="D9264">
        <v>116.3</v>
      </c>
      <c r="E9264">
        <v>109.9</v>
      </c>
      <c r="F9264">
        <v>114</v>
      </c>
      <c r="G9264">
        <v>5908626</v>
      </c>
      <c r="H9264">
        <v>113.4</v>
      </c>
    </row>
    <row r="9265" spans="1:8" x14ac:dyDescent="0.3">
      <c r="A9265" t="s">
        <v>592</v>
      </c>
      <c r="B9265" t="s">
        <v>713</v>
      </c>
      <c r="C9265">
        <v>115.1</v>
      </c>
      <c r="D9265">
        <v>115.2</v>
      </c>
      <c r="E9265">
        <v>110.2</v>
      </c>
      <c r="F9265">
        <v>113.1</v>
      </c>
      <c r="G9265">
        <v>6045055</v>
      </c>
      <c r="H9265">
        <v>112.83329999999999</v>
      </c>
    </row>
    <row r="9266" spans="1:8" x14ac:dyDescent="0.3">
      <c r="A9266" t="s">
        <v>592</v>
      </c>
      <c r="B9266" t="s">
        <v>714</v>
      </c>
      <c r="C9266">
        <v>113</v>
      </c>
      <c r="D9266">
        <v>113.3</v>
      </c>
      <c r="E9266">
        <v>108.1</v>
      </c>
      <c r="F9266">
        <v>112</v>
      </c>
      <c r="G9266">
        <v>4480000</v>
      </c>
      <c r="H9266">
        <v>111.13330000000001</v>
      </c>
    </row>
    <row r="9267" spans="1:8" x14ac:dyDescent="0.3">
      <c r="A9267" t="s">
        <v>592</v>
      </c>
      <c r="B9267" t="s">
        <v>715</v>
      </c>
      <c r="C9267">
        <v>111.7</v>
      </c>
      <c r="D9267">
        <v>117.9</v>
      </c>
      <c r="E9267">
        <v>110.6</v>
      </c>
      <c r="F9267">
        <v>116</v>
      </c>
      <c r="G9267">
        <v>5980049</v>
      </c>
      <c r="H9267">
        <v>114.83329999999999</v>
      </c>
    </row>
    <row r="9268" spans="1:8" x14ac:dyDescent="0.3">
      <c r="A9268" t="s">
        <v>592</v>
      </c>
      <c r="B9268" t="s">
        <v>235</v>
      </c>
      <c r="C9268">
        <v>115</v>
      </c>
      <c r="D9268">
        <v>119.4</v>
      </c>
      <c r="E9268">
        <v>114.4</v>
      </c>
      <c r="F9268">
        <v>115.9</v>
      </c>
      <c r="G9268">
        <v>4018239</v>
      </c>
      <c r="H9268">
        <v>116.5667</v>
      </c>
    </row>
    <row r="9269" spans="1:8" x14ac:dyDescent="0.3">
      <c r="A9269" t="s">
        <v>592</v>
      </c>
      <c r="B9269" t="s">
        <v>259</v>
      </c>
      <c r="C9269">
        <v>116.1</v>
      </c>
      <c r="D9269">
        <v>119.7</v>
      </c>
      <c r="E9269">
        <v>115</v>
      </c>
      <c r="F9269">
        <v>115.2</v>
      </c>
      <c r="G9269">
        <v>3176505</v>
      </c>
      <c r="H9269">
        <v>116.63330000000001</v>
      </c>
    </row>
    <row r="9270" spans="1:8" x14ac:dyDescent="0.3">
      <c r="A9270" t="s">
        <v>592</v>
      </c>
      <c r="B9270" t="s">
        <v>716</v>
      </c>
      <c r="C9270">
        <v>115.8</v>
      </c>
      <c r="D9270">
        <v>116.8</v>
      </c>
      <c r="E9270">
        <v>106.8</v>
      </c>
      <c r="F9270">
        <v>106.8</v>
      </c>
      <c r="G9270">
        <v>5155619</v>
      </c>
      <c r="H9270">
        <v>110.13330000000001</v>
      </c>
    </row>
    <row r="9271" spans="1:8" x14ac:dyDescent="0.3">
      <c r="A9271" t="s">
        <v>592</v>
      </c>
      <c r="B9271" t="s">
        <v>269</v>
      </c>
      <c r="C9271">
        <v>102</v>
      </c>
      <c r="D9271">
        <v>112.8</v>
      </c>
      <c r="E9271">
        <v>101.1</v>
      </c>
      <c r="F9271">
        <v>107</v>
      </c>
      <c r="G9271">
        <v>5726059</v>
      </c>
      <c r="H9271">
        <v>106.9667</v>
      </c>
    </row>
    <row r="9272" spans="1:8" x14ac:dyDescent="0.3">
      <c r="A9272" t="s">
        <v>592</v>
      </c>
      <c r="B9272" t="s">
        <v>282</v>
      </c>
      <c r="C9272">
        <v>107</v>
      </c>
      <c r="D9272">
        <v>107</v>
      </c>
      <c r="E9272">
        <v>100.1</v>
      </c>
      <c r="F9272">
        <v>101.1</v>
      </c>
      <c r="G9272">
        <v>2742520</v>
      </c>
      <c r="H9272">
        <v>102.7333</v>
      </c>
    </row>
    <row r="9273" spans="1:8" x14ac:dyDescent="0.3">
      <c r="A9273" t="s">
        <v>592</v>
      </c>
      <c r="B9273" t="s">
        <v>717</v>
      </c>
      <c r="C9273">
        <v>100</v>
      </c>
      <c r="D9273">
        <v>111.2</v>
      </c>
      <c r="E9273">
        <v>97.4</v>
      </c>
      <c r="F9273">
        <v>111.2</v>
      </c>
      <c r="G9273">
        <v>6823280</v>
      </c>
      <c r="H9273">
        <v>106.6</v>
      </c>
    </row>
    <row r="9274" spans="1:8" x14ac:dyDescent="0.3">
      <c r="A9274" t="s">
        <v>592</v>
      </c>
      <c r="B9274" t="s">
        <v>285</v>
      </c>
      <c r="C9274">
        <v>113</v>
      </c>
      <c r="D9274">
        <v>118.6</v>
      </c>
      <c r="E9274">
        <v>108.9</v>
      </c>
      <c r="F9274">
        <v>118</v>
      </c>
      <c r="G9274">
        <v>8203831</v>
      </c>
      <c r="H9274">
        <v>115.16670000000001</v>
      </c>
    </row>
    <row r="9275" spans="1:8" x14ac:dyDescent="0.3">
      <c r="A9275" t="s">
        <v>592</v>
      </c>
      <c r="B9275" t="s">
        <v>718</v>
      </c>
      <c r="C9275">
        <v>117.2</v>
      </c>
      <c r="D9275">
        <v>124</v>
      </c>
      <c r="E9275">
        <v>116.5</v>
      </c>
      <c r="F9275">
        <v>123</v>
      </c>
      <c r="G9275">
        <v>4626223</v>
      </c>
      <c r="H9275">
        <v>121.16670000000001</v>
      </c>
    </row>
    <row r="9276" spans="1:8" x14ac:dyDescent="0.3">
      <c r="A9276" t="s">
        <v>592</v>
      </c>
      <c r="B9276" t="s">
        <v>291</v>
      </c>
      <c r="C9276">
        <v>123</v>
      </c>
      <c r="D9276">
        <v>131.30000000000001</v>
      </c>
      <c r="E9276">
        <v>121.8</v>
      </c>
      <c r="F9276">
        <v>127</v>
      </c>
      <c r="G9276">
        <v>7106498</v>
      </c>
      <c r="H9276">
        <v>126.7</v>
      </c>
    </row>
    <row r="9277" spans="1:8" x14ac:dyDescent="0.3">
      <c r="A9277" t="s">
        <v>592</v>
      </c>
      <c r="B9277" t="s">
        <v>295</v>
      </c>
      <c r="C9277">
        <v>127</v>
      </c>
      <c r="D9277">
        <v>129.30000000000001</v>
      </c>
      <c r="E9277">
        <v>122</v>
      </c>
      <c r="F9277">
        <v>128</v>
      </c>
      <c r="G9277">
        <v>5852809</v>
      </c>
      <c r="H9277">
        <v>126.4333</v>
      </c>
    </row>
    <row r="9278" spans="1:8" x14ac:dyDescent="0.3">
      <c r="A9278" t="s">
        <v>592</v>
      </c>
      <c r="B9278" t="s">
        <v>298</v>
      </c>
      <c r="C9278">
        <v>127.6</v>
      </c>
      <c r="D9278">
        <v>129.5</v>
      </c>
      <c r="E9278">
        <v>122.4</v>
      </c>
      <c r="F9278">
        <v>122.7</v>
      </c>
      <c r="G9278">
        <v>3368023</v>
      </c>
      <c r="H9278">
        <v>124.86669999999999</v>
      </c>
    </row>
    <row r="9279" spans="1:8" x14ac:dyDescent="0.3">
      <c r="A9279" t="s">
        <v>592</v>
      </c>
      <c r="B9279" t="s">
        <v>719</v>
      </c>
      <c r="C9279">
        <v>122.5</v>
      </c>
      <c r="D9279">
        <v>123.7</v>
      </c>
      <c r="E9279">
        <v>118.1</v>
      </c>
      <c r="F9279">
        <v>122.7</v>
      </c>
      <c r="G9279">
        <v>3871049</v>
      </c>
      <c r="H9279">
        <v>121.5</v>
      </c>
    </row>
    <row r="9280" spans="1:8" x14ac:dyDescent="0.3">
      <c r="A9280" t="s">
        <v>592</v>
      </c>
      <c r="B9280" t="s">
        <v>720</v>
      </c>
      <c r="C9280">
        <v>122.6</v>
      </c>
      <c r="D9280">
        <v>132</v>
      </c>
      <c r="E9280">
        <v>120.5</v>
      </c>
      <c r="F9280">
        <v>131.30000000000001</v>
      </c>
      <c r="G9280">
        <v>4941771</v>
      </c>
      <c r="H9280">
        <v>127.9333</v>
      </c>
    </row>
    <row r="9281" spans="1:8" x14ac:dyDescent="0.3">
      <c r="A9281" t="s">
        <v>592</v>
      </c>
      <c r="B9281" t="s">
        <v>721</v>
      </c>
      <c r="C9281">
        <v>131.30000000000001</v>
      </c>
      <c r="D9281">
        <v>141</v>
      </c>
      <c r="E9281">
        <v>131.30000000000001</v>
      </c>
      <c r="F9281">
        <v>140.80000000000001</v>
      </c>
      <c r="G9281">
        <v>4562250</v>
      </c>
      <c r="H9281">
        <v>137.69999999999999</v>
      </c>
    </row>
    <row r="9282" spans="1:8" x14ac:dyDescent="0.3">
      <c r="A9282" t="s">
        <v>592</v>
      </c>
      <c r="B9282" t="s">
        <v>96</v>
      </c>
      <c r="C9282">
        <v>141.19999999999999</v>
      </c>
      <c r="D9282">
        <v>141.5</v>
      </c>
      <c r="E9282">
        <v>138.4</v>
      </c>
      <c r="F9282">
        <v>140.80000000000001</v>
      </c>
      <c r="G9282">
        <v>2446105</v>
      </c>
      <c r="H9282">
        <v>140.23330000000001</v>
      </c>
    </row>
    <row r="9283" spans="1:8" x14ac:dyDescent="0.3">
      <c r="A9283" t="s">
        <v>592</v>
      </c>
      <c r="B9283" t="s">
        <v>722</v>
      </c>
      <c r="C9283">
        <v>141</v>
      </c>
      <c r="D9283">
        <v>148.4</v>
      </c>
      <c r="E9283">
        <v>135.19999999999999</v>
      </c>
      <c r="F9283">
        <v>143.5</v>
      </c>
      <c r="G9283">
        <v>20857620</v>
      </c>
      <c r="H9283">
        <v>142.36670000000001</v>
      </c>
    </row>
    <row r="9284" spans="1:8" x14ac:dyDescent="0.3">
      <c r="A9284" t="s">
        <v>592</v>
      </c>
      <c r="B9284" t="s">
        <v>164</v>
      </c>
      <c r="C9284">
        <v>143.19999999999999</v>
      </c>
      <c r="D9284">
        <v>145.1</v>
      </c>
      <c r="E9284">
        <v>138.30000000000001</v>
      </c>
      <c r="F9284">
        <v>142.5</v>
      </c>
      <c r="G9284">
        <v>3783893</v>
      </c>
      <c r="H9284">
        <v>141.9667</v>
      </c>
    </row>
    <row r="9285" spans="1:8" x14ac:dyDescent="0.3">
      <c r="A9285" t="s">
        <v>592</v>
      </c>
      <c r="B9285" t="s">
        <v>723</v>
      </c>
      <c r="C9285">
        <v>144</v>
      </c>
      <c r="D9285">
        <v>149.5</v>
      </c>
      <c r="E9285">
        <v>139.30000000000001</v>
      </c>
      <c r="F9285">
        <v>141</v>
      </c>
      <c r="G9285">
        <v>3711044</v>
      </c>
      <c r="H9285">
        <v>143.26669999999999</v>
      </c>
    </row>
    <row r="9286" spans="1:8" x14ac:dyDescent="0.3">
      <c r="A9286" t="s">
        <v>592</v>
      </c>
      <c r="B9286" t="s">
        <v>724</v>
      </c>
      <c r="C9286">
        <v>142</v>
      </c>
      <c r="D9286">
        <v>142.5</v>
      </c>
      <c r="E9286">
        <v>138</v>
      </c>
      <c r="F9286">
        <v>142</v>
      </c>
      <c r="G9286">
        <v>2267192</v>
      </c>
      <c r="H9286">
        <v>140.83330000000001</v>
      </c>
    </row>
    <row r="9287" spans="1:8" x14ac:dyDescent="0.3">
      <c r="A9287" t="s">
        <v>592</v>
      </c>
      <c r="B9287" t="s">
        <v>725</v>
      </c>
      <c r="C9287">
        <v>144</v>
      </c>
      <c r="D9287">
        <v>148.6</v>
      </c>
      <c r="E9287">
        <v>142.19999999999999</v>
      </c>
      <c r="F9287">
        <v>146.30000000000001</v>
      </c>
      <c r="G9287">
        <v>2548010</v>
      </c>
      <c r="H9287">
        <v>145.69999999999999</v>
      </c>
    </row>
    <row r="9288" spans="1:8" x14ac:dyDescent="0.3">
      <c r="A9288" t="s">
        <v>592</v>
      </c>
      <c r="B9288" t="s">
        <v>242</v>
      </c>
      <c r="C9288">
        <v>145.80000000000001</v>
      </c>
      <c r="D9288">
        <v>151.19999999999999</v>
      </c>
      <c r="E9288">
        <v>144.30000000000001</v>
      </c>
      <c r="F9288">
        <v>151</v>
      </c>
      <c r="G9288">
        <v>2288923</v>
      </c>
      <c r="H9288">
        <v>148.83330000000001</v>
      </c>
    </row>
    <row r="9289" spans="1:8" x14ac:dyDescent="0.3">
      <c r="A9289" t="s">
        <v>592</v>
      </c>
      <c r="B9289" t="s">
        <v>726</v>
      </c>
      <c r="C9289">
        <v>151.1</v>
      </c>
      <c r="D9289">
        <v>156.80000000000001</v>
      </c>
      <c r="E9289">
        <v>142.30000000000001</v>
      </c>
      <c r="F9289">
        <v>142.30000000000001</v>
      </c>
      <c r="G9289">
        <v>4661679</v>
      </c>
      <c r="H9289">
        <v>147.13329999999999</v>
      </c>
    </row>
    <row r="9290" spans="1:8" x14ac:dyDescent="0.3">
      <c r="A9290" t="s">
        <v>592</v>
      </c>
      <c r="B9290" t="s">
        <v>727</v>
      </c>
      <c r="C9290">
        <v>140.1</v>
      </c>
      <c r="D9290">
        <v>144.9</v>
      </c>
      <c r="E9290">
        <v>140</v>
      </c>
      <c r="F9290">
        <v>140.19999999999999</v>
      </c>
      <c r="G9290">
        <v>1638059</v>
      </c>
      <c r="H9290">
        <v>141.69999999999999</v>
      </c>
    </row>
    <row r="9291" spans="1:8" x14ac:dyDescent="0.3">
      <c r="A9291" t="s">
        <v>592</v>
      </c>
      <c r="B9291" t="s">
        <v>728</v>
      </c>
      <c r="C9291">
        <v>140.19999999999999</v>
      </c>
      <c r="D9291">
        <v>141.69999999999999</v>
      </c>
      <c r="E9291">
        <v>133.6</v>
      </c>
      <c r="F9291">
        <v>138.5</v>
      </c>
      <c r="G9291">
        <v>2767711</v>
      </c>
      <c r="H9291">
        <v>137.9333</v>
      </c>
    </row>
    <row r="9292" spans="1:8" x14ac:dyDescent="0.3">
      <c r="A9292" t="s">
        <v>592</v>
      </c>
      <c r="B9292" t="s">
        <v>729</v>
      </c>
      <c r="C9292">
        <v>138.5</v>
      </c>
      <c r="D9292">
        <v>141.4</v>
      </c>
      <c r="E9292">
        <v>133.19999999999999</v>
      </c>
      <c r="F9292">
        <v>136</v>
      </c>
      <c r="G9292">
        <v>3067613</v>
      </c>
      <c r="H9292">
        <v>136.86670000000001</v>
      </c>
    </row>
    <row r="9293" spans="1:8" x14ac:dyDescent="0.3">
      <c r="A9293" t="s">
        <v>592</v>
      </c>
      <c r="B9293" t="s">
        <v>730</v>
      </c>
      <c r="C9293">
        <v>135.1</v>
      </c>
      <c r="D9293">
        <v>136</v>
      </c>
      <c r="E9293">
        <v>128.9</v>
      </c>
      <c r="F9293">
        <v>132</v>
      </c>
      <c r="G9293">
        <v>2546686</v>
      </c>
      <c r="H9293">
        <v>132.30000000000001</v>
      </c>
    </row>
    <row r="9294" spans="1:8" x14ac:dyDescent="0.3">
      <c r="A9294" t="s">
        <v>592</v>
      </c>
      <c r="B9294" t="s">
        <v>731</v>
      </c>
      <c r="C9294">
        <v>132</v>
      </c>
      <c r="D9294">
        <v>132</v>
      </c>
      <c r="E9294">
        <v>126.2</v>
      </c>
      <c r="F9294">
        <v>130.5</v>
      </c>
      <c r="G9294">
        <v>2734451</v>
      </c>
      <c r="H9294">
        <v>129.5667</v>
      </c>
    </row>
    <row r="9295" spans="1:8" x14ac:dyDescent="0.3">
      <c r="A9295" t="s">
        <v>592</v>
      </c>
      <c r="B9295" t="s">
        <v>732</v>
      </c>
      <c r="C9295">
        <v>130.30000000000001</v>
      </c>
      <c r="D9295">
        <v>133.69999999999999</v>
      </c>
      <c r="E9295">
        <v>126.7</v>
      </c>
      <c r="F9295">
        <v>131.5</v>
      </c>
      <c r="G9295">
        <v>1741942</v>
      </c>
      <c r="H9295">
        <v>130.63329999999999</v>
      </c>
    </row>
    <row r="9296" spans="1:8" x14ac:dyDescent="0.3">
      <c r="A9296" t="s">
        <v>592</v>
      </c>
      <c r="B9296" t="s">
        <v>733</v>
      </c>
      <c r="C9296">
        <v>135</v>
      </c>
      <c r="D9296">
        <v>137</v>
      </c>
      <c r="E9296">
        <v>129.1</v>
      </c>
      <c r="F9296">
        <v>137</v>
      </c>
      <c r="G9296">
        <v>1977566</v>
      </c>
      <c r="H9296">
        <v>134.36670000000001</v>
      </c>
    </row>
    <row r="9297" spans="1:8" x14ac:dyDescent="0.3">
      <c r="A9297" t="s">
        <v>592</v>
      </c>
      <c r="B9297" t="s">
        <v>734</v>
      </c>
      <c r="C9297">
        <v>137</v>
      </c>
      <c r="D9297">
        <v>150.69999999999999</v>
      </c>
      <c r="E9297">
        <v>133.19999999999999</v>
      </c>
      <c r="F9297">
        <v>146.6</v>
      </c>
      <c r="G9297">
        <v>2471264</v>
      </c>
      <c r="H9297">
        <v>143.5</v>
      </c>
    </row>
    <row r="9298" spans="1:8" x14ac:dyDescent="0.3">
      <c r="A9298" t="s">
        <v>592</v>
      </c>
      <c r="B9298" t="s">
        <v>735</v>
      </c>
      <c r="C9298">
        <v>146.6</v>
      </c>
      <c r="D9298">
        <v>148.30000000000001</v>
      </c>
      <c r="E9298">
        <v>144</v>
      </c>
      <c r="F9298">
        <v>146.80000000000001</v>
      </c>
      <c r="G9298">
        <v>1229695</v>
      </c>
      <c r="H9298">
        <v>146.36670000000001</v>
      </c>
    </row>
    <row r="9299" spans="1:8" x14ac:dyDescent="0.3">
      <c r="A9299" t="s">
        <v>111</v>
      </c>
      <c r="B9299" t="s">
        <v>696</v>
      </c>
      <c r="C9299">
        <v>3.17</v>
      </c>
      <c r="D9299">
        <v>3.25</v>
      </c>
      <c r="E9299">
        <v>3.09</v>
      </c>
      <c r="F9299">
        <v>3.21</v>
      </c>
      <c r="G9299">
        <v>222229000</v>
      </c>
      <c r="H9299">
        <v>3.1833</v>
      </c>
    </row>
    <row r="9300" spans="1:8" x14ac:dyDescent="0.3">
      <c r="A9300" t="s">
        <v>111</v>
      </c>
      <c r="B9300" t="s">
        <v>697</v>
      </c>
      <c r="C9300">
        <v>3.22</v>
      </c>
      <c r="D9300">
        <v>3.3</v>
      </c>
      <c r="E9300">
        <v>3.17</v>
      </c>
      <c r="F9300">
        <v>3.27</v>
      </c>
      <c r="G9300">
        <v>167688300</v>
      </c>
      <c r="H9300">
        <v>3.2467000000000001</v>
      </c>
    </row>
    <row r="9301" spans="1:8" x14ac:dyDescent="0.3">
      <c r="A9301" t="s">
        <v>111</v>
      </c>
      <c r="B9301" t="s">
        <v>698</v>
      </c>
      <c r="C9301">
        <v>3.27</v>
      </c>
      <c r="D9301">
        <v>3.38</v>
      </c>
      <c r="E9301">
        <v>3.27</v>
      </c>
      <c r="F9301">
        <v>3.29</v>
      </c>
      <c r="G9301">
        <v>195005300</v>
      </c>
      <c r="H9301">
        <v>3.3132999999999999</v>
      </c>
    </row>
    <row r="9302" spans="1:8" x14ac:dyDescent="0.3">
      <c r="A9302" t="s">
        <v>111</v>
      </c>
      <c r="B9302" t="s">
        <v>699</v>
      </c>
      <c r="C9302">
        <v>3.3</v>
      </c>
      <c r="D9302">
        <v>3.4</v>
      </c>
      <c r="E9302">
        <v>3.26</v>
      </c>
      <c r="F9302">
        <v>3.38</v>
      </c>
      <c r="G9302">
        <v>180261500</v>
      </c>
      <c r="H9302">
        <v>3.3466999999999998</v>
      </c>
    </row>
    <row r="9303" spans="1:8" x14ac:dyDescent="0.3">
      <c r="A9303" t="s">
        <v>111</v>
      </c>
      <c r="B9303" t="s">
        <v>700</v>
      </c>
      <c r="C9303">
        <v>3.42</v>
      </c>
      <c r="D9303">
        <v>3.46</v>
      </c>
      <c r="E9303">
        <v>3.31</v>
      </c>
      <c r="F9303">
        <v>3.36</v>
      </c>
      <c r="G9303">
        <v>130461200</v>
      </c>
      <c r="H9303">
        <v>3.3767</v>
      </c>
    </row>
    <row r="9304" spans="1:8" x14ac:dyDescent="0.3">
      <c r="A9304" t="s">
        <v>111</v>
      </c>
      <c r="B9304" t="s">
        <v>77</v>
      </c>
      <c r="C9304">
        <v>3.3</v>
      </c>
      <c r="D9304">
        <v>3.31</v>
      </c>
      <c r="E9304">
        <v>3.21</v>
      </c>
      <c r="F9304">
        <v>3.27</v>
      </c>
      <c r="G9304">
        <v>102242900</v>
      </c>
      <c r="H9304">
        <v>3.2633000000000001</v>
      </c>
    </row>
    <row r="9305" spans="1:8" x14ac:dyDescent="0.3">
      <c r="A9305" t="s">
        <v>111</v>
      </c>
      <c r="B9305" t="s">
        <v>701</v>
      </c>
      <c r="C9305">
        <v>3.31</v>
      </c>
      <c r="D9305">
        <v>3.42</v>
      </c>
      <c r="E9305">
        <v>3.28</v>
      </c>
      <c r="F9305">
        <v>3.3</v>
      </c>
      <c r="G9305">
        <v>159520500</v>
      </c>
      <c r="H9305">
        <v>3.3332999999999999</v>
      </c>
    </row>
    <row r="9306" spans="1:8" x14ac:dyDescent="0.3">
      <c r="A9306" t="s">
        <v>111</v>
      </c>
      <c r="B9306" t="s">
        <v>702</v>
      </c>
      <c r="C9306">
        <v>3.33</v>
      </c>
      <c r="D9306">
        <v>3.36</v>
      </c>
      <c r="E9306">
        <v>3.25</v>
      </c>
      <c r="F9306">
        <v>3.25</v>
      </c>
      <c r="G9306">
        <v>103628100</v>
      </c>
      <c r="H9306">
        <v>3.2867000000000002</v>
      </c>
    </row>
    <row r="9307" spans="1:8" x14ac:dyDescent="0.3">
      <c r="A9307" t="s">
        <v>111</v>
      </c>
      <c r="B9307" t="s">
        <v>139</v>
      </c>
      <c r="C9307">
        <v>3.24</v>
      </c>
      <c r="D9307">
        <v>3.28</v>
      </c>
      <c r="E9307">
        <v>3.22</v>
      </c>
      <c r="F9307">
        <v>3.24</v>
      </c>
      <c r="G9307">
        <v>96088170</v>
      </c>
      <c r="H9307">
        <v>3.2467000000000001</v>
      </c>
    </row>
    <row r="9308" spans="1:8" x14ac:dyDescent="0.3">
      <c r="A9308" t="s">
        <v>111</v>
      </c>
      <c r="B9308" t="s">
        <v>156</v>
      </c>
      <c r="C9308">
        <v>3.26</v>
      </c>
      <c r="D9308">
        <v>3.26</v>
      </c>
      <c r="E9308">
        <v>3.12</v>
      </c>
      <c r="F9308">
        <v>3.18</v>
      </c>
      <c r="G9308">
        <v>112763100</v>
      </c>
      <c r="H9308">
        <v>3.1867000000000001</v>
      </c>
    </row>
    <row r="9309" spans="1:8" x14ac:dyDescent="0.3">
      <c r="A9309" t="s">
        <v>111</v>
      </c>
      <c r="B9309" t="s">
        <v>703</v>
      </c>
      <c r="C9309">
        <v>3.22</v>
      </c>
      <c r="D9309">
        <v>3.44</v>
      </c>
      <c r="E9309">
        <v>3.2</v>
      </c>
      <c r="F9309">
        <v>3.3</v>
      </c>
      <c r="G9309">
        <v>222446900</v>
      </c>
      <c r="H9309">
        <v>3.3132999999999999</v>
      </c>
    </row>
    <row r="9310" spans="1:8" x14ac:dyDescent="0.3">
      <c r="A9310" t="s">
        <v>111</v>
      </c>
      <c r="B9310" t="s">
        <v>223</v>
      </c>
      <c r="C9310">
        <v>3.31</v>
      </c>
      <c r="D9310">
        <v>3.34</v>
      </c>
      <c r="E9310">
        <v>3.23</v>
      </c>
      <c r="F9310">
        <v>3.24</v>
      </c>
      <c r="G9310">
        <v>133461100</v>
      </c>
      <c r="H9310">
        <v>3.27</v>
      </c>
    </row>
    <row r="9311" spans="1:8" x14ac:dyDescent="0.3">
      <c r="A9311" t="s">
        <v>111</v>
      </c>
      <c r="B9311" t="s">
        <v>228</v>
      </c>
      <c r="C9311">
        <v>3.22</v>
      </c>
      <c r="D9311">
        <v>3.47</v>
      </c>
      <c r="E9311">
        <v>3.21</v>
      </c>
      <c r="F9311">
        <v>3.38</v>
      </c>
      <c r="G9311">
        <v>411226700</v>
      </c>
      <c r="H9311">
        <v>3.3532999999999999</v>
      </c>
    </row>
    <row r="9312" spans="1:8" x14ac:dyDescent="0.3">
      <c r="A9312" t="s">
        <v>111</v>
      </c>
      <c r="B9312" t="s">
        <v>704</v>
      </c>
      <c r="C9312">
        <v>3.39</v>
      </c>
      <c r="D9312">
        <v>3.56</v>
      </c>
      <c r="E9312">
        <v>3.38</v>
      </c>
      <c r="F9312">
        <v>3.46</v>
      </c>
      <c r="G9312">
        <v>345962300</v>
      </c>
      <c r="H9312">
        <v>3.4666999999999999</v>
      </c>
    </row>
    <row r="9313" spans="1:8" x14ac:dyDescent="0.3">
      <c r="A9313" t="s">
        <v>111</v>
      </c>
      <c r="B9313" t="s">
        <v>705</v>
      </c>
      <c r="C9313">
        <v>3.46</v>
      </c>
      <c r="D9313">
        <v>3.51</v>
      </c>
      <c r="E9313">
        <v>3.37</v>
      </c>
      <c r="F9313">
        <v>3.4</v>
      </c>
      <c r="G9313">
        <v>204905300</v>
      </c>
      <c r="H9313">
        <v>3.4266999999999999</v>
      </c>
    </row>
    <row r="9314" spans="1:8" x14ac:dyDescent="0.3">
      <c r="A9314" t="s">
        <v>111</v>
      </c>
      <c r="B9314" t="s">
        <v>706</v>
      </c>
      <c r="C9314">
        <v>3.43</v>
      </c>
      <c r="D9314">
        <v>3.55</v>
      </c>
      <c r="E9314">
        <v>3.43</v>
      </c>
      <c r="F9314">
        <v>3.51</v>
      </c>
      <c r="G9314">
        <v>225556800</v>
      </c>
      <c r="H9314">
        <v>3.4967000000000001</v>
      </c>
    </row>
    <row r="9315" spans="1:8" x14ac:dyDescent="0.3">
      <c r="A9315" t="s">
        <v>111</v>
      </c>
      <c r="B9315" t="s">
        <v>265</v>
      </c>
      <c r="C9315">
        <v>3.52</v>
      </c>
      <c r="D9315">
        <v>3.63</v>
      </c>
      <c r="E9315">
        <v>3.47</v>
      </c>
      <c r="F9315">
        <v>3.47</v>
      </c>
      <c r="G9315">
        <v>283233700</v>
      </c>
      <c r="H9315">
        <v>3.5232999999999999</v>
      </c>
    </row>
    <row r="9316" spans="1:8" x14ac:dyDescent="0.3">
      <c r="A9316" t="s">
        <v>111</v>
      </c>
      <c r="B9316" t="s">
        <v>707</v>
      </c>
      <c r="C9316">
        <v>3.45</v>
      </c>
      <c r="D9316">
        <v>3.54</v>
      </c>
      <c r="E9316">
        <v>3.35</v>
      </c>
      <c r="F9316">
        <v>3.47</v>
      </c>
      <c r="G9316">
        <v>337519700</v>
      </c>
      <c r="H9316">
        <v>3.4533</v>
      </c>
    </row>
    <row r="9317" spans="1:8" x14ac:dyDescent="0.3">
      <c r="A9317" t="s">
        <v>111</v>
      </c>
      <c r="B9317" t="s">
        <v>271</v>
      </c>
      <c r="C9317">
        <v>3.48</v>
      </c>
      <c r="D9317">
        <v>3.49</v>
      </c>
      <c r="E9317">
        <v>3.26</v>
      </c>
      <c r="F9317">
        <v>3.31</v>
      </c>
      <c r="G9317">
        <v>201386000</v>
      </c>
      <c r="H9317">
        <v>3.3532999999999999</v>
      </c>
    </row>
    <row r="9318" spans="1:8" x14ac:dyDescent="0.3">
      <c r="A9318" t="s">
        <v>111</v>
      </c>
      <c r="B9318" t="s">
        <v>708</v>
      </c>
      <c r="C9318">
        <v>3.31</v>
      </c>
      <c r="D9318">
        <v>3.35</v>
      </c>
      <c r="E9318">
        <v>3.23</v>
      </c>
      <c r="F9318">
        <v>3.3</v>
      </c>
      <c r="G9318">
        <v>141870800</v>
      </c>
      <c r="H9318">
        <v>3.2932999999999999</v>
      </c>
    </row>
    <row r="9319" spans="1:8" x14ac:dyDescent="0.3">
      <c r="A9319" t="s">
        <v>111</v>
      </c>
      <c r="B9319" t="s">
        <v>709</v>
      </c>
      <c r="C9319">
        <v>3.34</v>
      </c>
      <c r="D9319">
        <v>3.38</v>
      </c>
      <c r="E9319">
        <v>3.24</v>
      </c>
      <c r="F9319">
        <v>3.25</v>
      </c>
      <c r="G9319">
        <v>124438400</v>
      </c>
      <c r="H9319">
        <v>3.29</v>
      </c>
    </row>
    <row r="9320" spans="1:8" x14ac:dyDescent="0.3">
      <c r="A9320" t="s">
        <v>111</v>
      </c>
      <c r="B9320" t="s">
        <v>283</v>
      </c>
      <c r="C9320">
        <v>3.25</v>
      </c>
      <c r="D9320">
        <v>3.26</v>
      </c>
      <c r="E9320">
        <v>3.15</v>
      </c>
      <c r="F9320">
        <v>3.17</v>
      </c>
      <c r="G9320">
        <v>183940000</v>
      </c>
      <c r="H9320">
        <v>3.1932999999999998</v>
      </c>
    </row>
    <row r="9321" spans="1:8" x14ac:dyDescent="0.3">
      <c r="A9321" t="s">
        <v>111</v>
      </c>
      <c r="B9321" t="s">
        <v>290</v>
      </c>
      <c r="C9321">
        <v>3.18</v>
      </c>
      <c r="D9321">
        <v>3.18</v>
      </c>
      <c r="E9321">
        <v>3.04</v>
      </c>
      <c r="F9321">
        <v>3.07</v>
      </c>
      <c r="G9321">
        <v>166969900</v>
      </c>
      <c r="H9321">
        <v>3.0966999999999998</v>
      </c>
    </row>
    <row r="9322" spans="1:8" x14ac:dyDescent="0.3">
      <c r="A9322" t="s">
        <v>111</v>
      </c>
      <c r="B9322" t="s">
        <v>710</v>
      </c>
      <c r="C9322">
        <v>3.08</v>
      </c>
      <c r="D9322">
        <v>3.12</v>
      </c>
      <c r="E9322">
        <v>3.03</v>
      </c>
      <c r="F9322">
        <v>3.06</v>
      </c>
      <c r="G9322">
        <v>197822600</v>
      </c>
      <c r="H9322">
        <v>3.07</v>
      </c>
    </row>
    <row r="9323" spans="1:8" x14ac:dyDescent="0.3">
      <c r="A9323" t="s">
        <v>111</v>
      </c>
      <c r="B9323" t="s">
        <v>512</v>
      </c>
      <c r="C9323">
        <v>3.08</v>
      </c>
      <c r="D9323">
        <v>3.09</v>
      </c>
      <c r="E9323">
        <v>2.98</v>
      </c>
      <c r="F9323">
        <v>3.04</v>
      </c>
      <c r="G9323">
        <v>250911900</v>
      </c>
      <c r="H9323">
        <v>3.0367000000000002</v>
      </c>
    </row>
    <row r="9324" spans="1:8" x14ac:dyDescent="0.3">
      <c r="A9324" t="s">
        <v>111</v>
      </c>
      <c r="B9324" t="s">
        <v>91</v>
      </c>
      <c r="C9324">
        <v>2.87</v>
      </c>
      <c r="D9324">
        <v>2.93</v>
      </c>
      <c r="E9324">
        <v>2.82</v>
      </c>
      <c r="F9324">
        <v>2.85</v>
      </c>
      <c r="G9324">
        <v>111537700</v>
      </c>
      <c r="H9324">
        <v>2.8666999999999998</v>
      </c>
    </row>
    <row r="9325" spans="1:8" x14ac:dyDescent="0.3">
      <c r="A9325" t="s">
        <v>111</v>
      </c>
      <c r="B9325" t="s">
        <v>93</v>
      </c>
      <c r="C9325">
        <v>2.89</v>
      </c>
      <c r="D9325">
        <v>3.01</v>
      </c>
      <c r="E9325">
        <v>2.86</v>
      </c>
      <c r="F9325">
        <v>2.9</v>
      </c>
      <c r="G9325">
        <v>148640900</v>
      </c>
      <c r="H9325">
        <v>2.9232999999999998</v>
      </c>
    </row>
    <row r="9326" spans="1:8" x14ac:dyDescent="0.3">
      <c r="A9326" t="s">
        <v>111</v>
      </c>
      <c r="B9326" t="s">
        <v>711</v>
      </c>
      <c r="C9326">
        <v>2.9</v>
      </c>
      <c r="D9326">
        <v>2.98</v>
      </c>
      <c r="E9326">
        <v>2.86</v>
      </c>
      <c r="F9326">
        <v>2.91</v>
      </c>
      <c r="G9326">
        <v>129357200</v>
      </c>
      <c r="H9326">
        <v>2.9167000000000001</v>
      </c>
    </row>
    <row r="9327" spans="1:8" x14ac:dyDescent="0.3">
      <c r="A9327" t="s">
        <v>111</v>
      </c>
      <c r="B9327" t="s">
        <v>712</v>
      </c>
      <c r="C9327">
        <v>2.94</v>
      </c>
      <c r="D9327">
        <v>2.97</v>
      </c>
      <c r="E9327">
        <v>2.91</v>
      </c>
      <c r="F9327">
        <v>2.94</v>
      </c>
      <c r="G9327">
        <v>46987750</v>
      </c>
      <c r="H9327">
        <v>2.94</v>
      </c>
    </row>
    <row r="9328" spans="1:8" x14ac:dyDescent="0.3">
      <c r="A9328" t="s">
        <v>111</v>
      </c>
      <c r="B9328" t="s">
        <v>162</v>
      </c>
      <c r="C9328">
        <v>2.97</v>
      </c>
      <c r="D9328">
        <v>3</v>
      </c>
      <c r="E9328">
        <v>2.86</v>
      </c>
      <c r="F9328">
        <v>2.86</v>
      </c>
      <c r="G9328">
        <v>89823060</v>
      </c>
      <c r="H9328">
        <v>2.9066999999999998</v>
      </c>
    </row>
    <row r="9329" spans="1:8" x14ac:dyDescent="0.3">
      <c r="A9329" t="s">
        <v>111</v>
      </c>
      <c r="B9329" t="s">
        <v>220</v>
      </c>
      <c r="C9329">
        <v>2.82</v>
      </c>
      <c r="D9329">
        <v>2.92</v>
      </c>
      <c r="E9329">
        <v>2.77</v>
      </c>
      <c r="F9329">
        <v>2.86</v>
      </c>
      <c r="G9329">
        <v>133006300</v>
      </c>
      <c r="H9329">
        <v>2.85</v>
      </c>
    </row>
    <row r="9330" spans="1:8" x14ac:dyDescent="0.3">
      <c r="A9330" t="s">
        <v>111</v>
      </c>
      <c r="B9330" t="s">
        <v>713</v>
      </c>
      <c r="C9330">
        <v>2.9</v>
      </c>
      <c r="D9330">
        <v>2.96</v>
      </c>
      <c r="E9330">
        <v>2.9</v>
      </c>
      <c r="F9330">
        <v>2.95</v>
      </c>
      <c r="G9330">
        <v>65467060</v>
      </c>
      <c r="H9330">
        <v>2.9367000000000001</v>
      </c>
    </row>
    <row r="9331" spans="1:8" x14ac:dyDescent="0.3">
      <c r="A9331" t="s">
        <v>111</v>
      </c>
      <c r="B9331" t="s">
        <v>714</v>
      </c>
      <c r="C9331">
        <v>2.95</v>
      </c>
      <c r="D9331">
        <v>2.96</v>
      </c>
      <c r="E9331">
        <v>2.87</v>
      </c>
      <c r="F9331">
        <v>2.9</v>
      </c>
      <c r="G9331">
        <v>73624680</v>
      </c>
      <c r="H9331">
        <v>2.91</v>
      </c>
    </row>
    <row r="9332" spans="1:8" x14ac:dyDescent="0.3">
      <c r="A9332" t="s">
        <v>111</v>
      </c>
      <c r="B9332" t="s">
        <v>715</v>
      </c>
      <c r="C9332">
        <v>2.89</v>
      </c>
      <c r="D9332">
        <v>3.12</v>
      </c>
      <c r="E9332">
        <v>2.88</v>
      </c>
      <c r="F9332">
        <v>3.1</v>
      </c>
      <c r="G9332">
        <v>434257500</v>
      </c>
      <c r="H9332">
        <v>3.0333000000000001</v>
      </c>
    </row>
    <row r="9333" spans="1:8" x14ac:dyDescent="0.3">
      <c r="A9333" t="s">
        <v>111</v>
      </c>
      <c r="B9333" t="s">
        <v>235</v>
      </c>
      <c r="C9333">
        <v>3.06</v>
      </c>
      <c r="D9333">
        <v>3.18</v>
      </c>
      <c r="E9333">
        <v>2.97</v>
      </c>
      <c r="F9333">
        <v>2.97</v>
      </c>
      <c r="G9333">
        <v>394645100</v>
      </c>
      <c r="H9333">
        <v>3.04</v>
      </c>
    </row>
    <row r="9334" spans="1:8" x14ac:dyDescent="0.3">
      <c r="A9334" t="s">
        <v>111</v>
      </c>
      <c r="B9334" t="s">
        <v>259</v>
      </c>
      <c r="C9334">
        <v>3</v>
      </c>
      <c r="D9334">
        <v>3.04</v>
      </c>
      <c r="E9334">
        <v>2.93</v>
      </c>
      <c r="F9334">
        <v>2.93</v>
      </c>
      <c r="G9334">
        <v>116052100</v>
      </c>
      <c r="H9334">
        <v>2.9666999999999999</v>
      </c>
    </row>
    <row r="9335" spans="1:8" x14ac:dyDescent="0.3">
      <c r="A9335" t="s">
        <v>111</v>
      </c>
      <c r="B9335" t="s">
        <v>716</v>
      </c>
      <c r="C9335">
        <v>2.97</v>
      </c>
      <c r="D9335">
        <v>3.12</v>
      </c>
      <c r="E9335">
        <v>2.97</v>
      </c>
      <c r="F9335">
        <v>3.06</v>
      </c>
      <c r="G9335">
        <v>166746000</v>
      </c>
      <c r="H9335">
        <v>3.05</v>
      </c>
    </row>
    <row r="9336" spans="1:8" x14ac:dyDescent="0.3">
      <c r="A9336" t="s">
        <v>111</v>
      </c>
      <c r="B9336" t="s">
        <v>269</v>
      </c>
      <c r="C9336">
        <v>3.08</v>
      </c>
      <c r="D9336">
        <v>3.09</v>
      </c>
      <c r="E9336">
        <v>2.95</v>
      </c>
      <c r="F9336">
        <v>2.97</v>
      </c>
      <c r="G9336">
        <v>93483730</v>
      </c>
      <c r="H9336">
        <v>3.0032999999999999</v>
      </c>
    </row>
    <row r="9337" spans="1:8" x14ac:dyDescent="0.3">
      <c r="A9337" t="s">
        <v>111</v>
      </c>
      <c r="B9337" t="s">
        <v>282</v>
      </c>
      <c r="C9337">
        <v>2.95</v>
      </c>
      <c r="D9337">
        <v>2.98</v>
      </c>
      <c r="E9337">
        <v>2.91</v>
      </c>
      <c r="F9337">
        <v>2.93</v>
      </c>
      <c r="G9337">
        <v>52323800</v>
      </c>
      <c r="H9337">
        <v>2.94</v>
      </c>
    </row>
    <row r="9338" spans="1:8" x14ac:dyDescent="0.3">
      <c r="A9338" t="s">
        <v>111</v>
      </c>
      <c r="B9338" t="s">
        <v>717</v>
      </c>
      <c r="C9338">
        <v>2.92</v>
      </c>
      <c r="D9338">
        <v>3.01</v>
      </c>
      <c r="E9338">
        <v>2.87</v>
      </c>
      <c r="F9338">
        <v>2.99</v>
      </c>
      <c r="G9338">
        <v>176370800</v>
      </c>
      <c r="H9338">
        <v>2.9567000000000001</v>
      </c>
    </row>
    <row r="9339" spans="1:8" x14ac:dyDescent="0.3">
      <c r="A9339" t="s">
        <v>111</v>
      </c>
      <c r="B9339" t="s">
        <v>285</v>
      </c>
      <c r="C9339">
        <v>2.98</v>
      </c>
      <c r="D9339">
        <v>3.01</v>
      </c>
      <c r="E9339">
        <v>2.89</v>
      </c>
      <c r="F9339">
        <v>2.91</v>
      </c>
      <c r="G9339">
        <v>84204220</v>
      </c>
      <c r="H9339">
        <v>2.9367000000000001</v>
      </c>
    </row>
    <row r="9340" spans="1:8" x14ac:dyDescent="0.3">
      <c r="A9340" t="s">
        <v>111</v>
      </c>
      <c r="B9340" t="s">
        <v>718</v>
      </c>
      <c r="C9340">
        <v>2.95</v>
      </c>
      <c r="D9340">
        <v>2.96</v>
      </c>
      <c r="E9340">
        <v>2.85</v>
      </c>
      <c r="F9340">
        <v>2.86</v>
      </c>
      <c r="G9340">
        <v>105284000</v>
      </c>
      <c r="H9340">
        <v>2.89</v>
      </c>
    </row>
    <row r="9341" spans="1:8" x14ac:dyDescent="0.3">
      <c r="A9341" t="s">
        <v>111</v>
      </c>
      <c r="B9341" t="s">
        <v>291</v>
      </c>
      <c r="C9341">
        <v>2.86</v>
      </c>
      <c r="D9341">
        <v>2.91</v>
      </c>
      <c r="E9341">
        <v>2.84</v>
      </c>
      <c r="F9341">
        <v>2.84</v>
      </c>
      <c r="G9341">
        <v>79076380</v>
      </c>
      <c r="H9341">
        <v>2.8633000000000002</v>
      </c>
    </row>
    <row r="9342" spans="1:8" x14ac:dyDescent="0.3">
      <c r="A9342" t="s">
        <v>111</v>
      </c>
      <c r="B9342" t="s">
        <v>295</v>
      </c>
      <c r="C9342">
        <v>2.87</v>
      </c>
      <c r="D9342">
        <v>2.88</v>
      </c>
      <c r="E9342">
        <v>2.76</v>
      </c>
      <c r="F9342">
        <v>2.8</v>
      </c>
      <c r="G9342">
        <v>71829380</v>
      </c>
      <c r="H9342">
        <v>2.8132999999999999</v>
      </c>
    </row>
    <row r="9343" spans="1:8" x14ac:dyDescent="0.3">
      <c r="A9343" t="s">
        <v>111</v>
      </c>
      <c r="B9343" t="s">
        <v>298</v>
      </c>
      <c r="C9343">
        <v>2.79</v>
      </c>
      <c r="D9343">
        <v>2.84</v>
      </c>
      <c r="E9343">
        <v>2.77</v>
      </c>
      <c r="F9343">
        <v>2.8</v>
      </c>
      <c r="G9343">
        <v>77512860</v>
      </c>
      <c r="H9343">
        <v>2.8033000000000001</v>
      </c>
    </row>
    <row r="9344" spans="1:8" x14ac:dyDescent="0.3">
      <c r="A9344" t="s">
        <v>111</v>
      </c>
      <c r="B9344" t="s">
        <v>719</v>
      </c>
      <c r="C9344">
        <v>2.82</v>
      </c>
      <c r="D9344">
        <v>2.88</v>
      </c>
      <c r="E9344">
        <v>2.8</v>
      </c>
      <c r="F9344">
        <v>2.86</v>
      </c>
      <c r="G9344">
        <v>87418370</v>
      </c>
      <c r="H9344">
        <v>2.8466999999999998</v>
      </c>
    </row>
    <row r="9345" spans="1:8" x14ac:dyDescent="0.3">
      <c r="A9345" t="s">
        <v>111</v>
      </c>
      <c r="B9345" t="s">
        <v>720</v>
      </c>
      <c r="C9345">
        <v>2.91</v>
      </c>
      <c r="D9345">
        <v>2.95</v>
      </c>
      <c r="E9345">
        <v>2.89</v>
      </c>
      <c r="F9345">
        <v>2.93</v>
      </c>
      <c r="G9345">
        <v>81564380</v>
      </c>
      <c r="H9345">
        <v>2.9232999999999998</v>
      </c>
    </row>
    <row r="9346" spans="1:8" x14ac:dyDescent="0.3">
      <c r="A9346" t="s">
        <v>111</v>
      </c>
      <c r="B9346" t="s">
        <v>721</v>
      </c>
      <c r="C9346">
        <v>2.91</v>
      </c>
      <c r="D9346">
        <v>2.96</v>
      </c>
      <c r="E9346">
        <v>2.9</v>
      </c>
      <c r="F9346">
        <v>2.93</v>
      </c>
      <c r="G9346">
        <v>90048640</v>
      </c>
      <c r="H9346">
        <v>2.93</v>
      </c>
    </row>
    <row r="9347" spans="1:8" x14ac:dyDescent="0.3">
      <c r="A9347" t="s">
        <v>111</v>
      </c>
      <c r="B9347" t="s">
        <v>96</v>
      </c>
      <c r="C9347">
        <v>2.93</v>
      </c>
      <c r="D9347">
        <v>2.96</v>
      </c>
      <c r="E9347">
        <v>2.86</v>
      </c>
      <c r="F9347">
        <v>2.87</v>
      </c>
      <c r="G9347">
        <v>83627720</v>
      </c>
      <c r="H9347">
        <v>2.8967000000000001</v>
      </c>
    </row>
    <row r="9348" spans="1:8" x14ac:dyDescent="0.3">
      <c r="A9348" t="s">
        <v>111</v>
      </c>
      <c r="B9348" t="s">
        <v>722</v>
      </c>
      <c r="C9348">
        <v>2.88</v>
      </c>
      <c r="D9348">
        <v>3.05</v>
      </c>
      <c r="E9348">
        <v>2.88</v>
      </c>
      <c r="F9348">
        <v>2.99</v>
      </c>
      <c r="G9348">
        <v>174792200</v>
      </c>
      <c r="H9348">
        <v>2.9733000000000001</v>
      </c>
    </row>
    <row r="9349" spans="1:8" x14ac:dyDescent="0.3">
      <c r="A9349" t="s">
        <v>111</v>
      </c>
      <c r="B9349" t="s">
        <v>164</v>
      </c>
      <c r="C9349">
        <v>2.99</v>
      </c>
      <c r="D9349">
        <v>3.03</v>
      </c>
      <c r="E9349">
        <v>2.88</v>
      </c>
      <c r="F9349">
        <v>2.88</v>
      </c>
      <c r="G9349">
        <v>112994500</v>
      </c>
      <c r="H9349">
        <v>2.93</v>
      </c>
    </row>
    <row r="9350" spans="1:8" x14ac:dyDescent="0.3">
      <c r="A9350" t="s">
        <v>111</v>
      </c>
      <c r="B9350" t="s">
        <v>723</v>
      </c>
      <c r="C9350">
        <v>3</v>
      </c>
      <c r="D9350">
        <v>3.01</v>
      </c>
      <c r="E9350">
        <v>2.96</v>
      </c>
      <c r="F9350">
        <v>2.96</v>
      </c>
      <c r="G9350">
        <v>110572500</v>
      </c>
      <c r="H9350">
        <v>2.9767000000000001</v>
      </c>
    </row>
    <row r="9351" spans="1:8" x14ac:dyDescent="0.3">
      <c r="A9351" t="s">
        <v>111</v>
      </c>
      <c r="B9351" t="s">
        <v>724</v>
      </c>
      <c r="C9351">
        <v>2.97</v>
      </c>
      <c r="D9351">
        <v>2.98</v>
      </c>
      <c r="E9351">
        <v>2.91</v>
      </c>
      <c r="F9351">
        <v>2.94</v>
      </c>
      <c r="G9351">
        <v>64637790</v>
      </c>
      <c r="H9351">
        <v>2.9432999999999998</v>
      </c>
    </row>
    <row r="9352" spans="1:8" x14ac:dyDescent="0.3">
      <c r="A9352" t="s">
        <v>111</v>
      </c>
      <c r="B9352" t="s">
        <v>725</v>
      </c>
      <c r="C9352">
        <v>2.96</v>
      </c>
      <c r="D9352">
        <v>3.07</v>
      </c>
      <c r="E9352">
        <v>2.95</v>
      </c>
      <c r="F9352">
        <v>3.05</v>
      </c>
      <c r="G9352">
        <v>191410700</v>
      </c>
      <c r="H9352">
        <v>3.0232999999999999</v>
      </c>
    </row>
    <row r="9353" spans="1:8" x14ac:dyDescent="0.3">
      <c r="A9353" t="s">
        <v>111</v>
      </c>
      <c r="B9353" t="s">
        <v>242</v>
      </c>
      <c r="C9353">
        <v>2.99</v>
      </c>
      <c r="D9353">
        <v>3.11</v>
      </c>
      <c r="E9353">
        <v>2.97</v>
      </c>
      <c r="F9353">
        <v>3.09</v>
      </c>
      <c r="G9353">
        <v>179249000</v>
      </c>
      <c r="H9353">
        <v>3.0567000000000002</v>
      </c>
    </row>
    <row r="9354" spans="1:8" x14ac:dyDescent="0.3">
      <c r="A9354" t="s">
        <v>111</v>
      </c>
      <c r="B9354" t="s">
        <v>726</v>
      </c>
      <c r="C9354">
        <v>3.1</v>
      </c>
      <c r="D9354">
        <v>3.15</v>
      </c>
      <c r="E9354">
        <v>3.05</v>
      </c>
      <c r="F9354">
        <v>3.13</v>
      </c>
      <c r="G9354">
        <v>219362100</v>
      </c>
      <c r="H9354">
        <v>3.11</v>
      </c>
    </row>
    <row r="9355" spans="1:8" x14ac:dyDescent="0.3">
      <c r="A9355" t="s">
        <v>111</v>
      </c>
      <c r="B9355" t="s">
        <v>727</v>
      </c>
      <c r="C9355">
        <v>3.14</v>
      </c>
      <c r="D9355">
        <v>3.41</v>
      </c>
      <c r="E9355">
        <v>3.12</v>
      </c>
      <c r="F9355">
        <v>3.34</v>
      </c>
      <c r="G9355">
        <v>467929100</v>
      </c>
      <c r="H9355">
        <v>3.29</v>
      </c>
    </row>
    <row r="9356" spans="1:8" x14ac:dyDescent="0.3">
      <c r="A9356" t="s">
        <v>111</v>
      </c>
      <c r="B9356" t="s">
        <v>728</v>
      </c>
      <c r="C9356">
        <v>3.34</v>
      </c>
      <c r="D9356">
        <v>3.45</v>
      </c>
      <c r="E9356">
        <v>3.25</v>
      </c>
      <c r="F9356">
        <v>3.25</v>
      </c>
      <c r="G9356">
        <v>326114000</v>
      </c>
      <c r="H9356">
        <v>3.3167</v>
      </c>
    </row>
    <row r="9357" spans="1:8" x14ac:dyDescent="0.3">
      <c r="A9357" t="s">
        <v>111</v>
      </c>
      <c r="B9357" t="s">
        <v>729</v>
      </c>
      <c r="C9357">
        <v>3.26</v>
      </c>
      <c r="D9357">
        <v>3.44</v>
      </c>
      <c r="E9357">
        <v>3.26</v>
      </c>
      <c r="F9357">
        <v>3.32</v>
      </c>
      <c r="G9357">
        <v>449156200</v>
      </c>
      <c r="H9357">
        <v>3.34</v>
      </c>
    </row>
    <row r="9358" spans="1:8" x14ac:dyDescent="0.3">
      <c r="A9358" t="s">
        <v>111</v>
      </c>
      <c r="B9358" t="s">
        <v>730</v>
      </c>
      <c r="C9358">
        <v>3.3</v>
      </c>
      <c r="D9358">
        <v>3.55</v>
      </c>
      <c r="E9358">
        <v>3.3</v>
      </c>
      <c r="F9358">
        <v>3.48</v>
      </c>
      <c r="G9358">
        <v>290573500</v>
      </c>
      <c r="H9358">
        <v>3.4432999999999998</v>
      </c>
    </row>
    <row r="9359" spans="1:8" x14ac:dyDescent="0.3">
      <c r="A9359" t="s">
        <v>111</v>
      </c>
      <c r="B9359" t="s">
        <v>731</v>
      </c>
      <c r="C9359">
        <v>3.53</v>
      </c>
      <c r="D9359">
        <v>3.55</v>
      </c>
      <c r="E9359">
        <v>3.23</v>
      </c>
      <c r="F9359">
        <v>3.25</v>
      </c>
      <c r="G9359">
        <v>373046100</v>
      </c>
      <c r="H9359">
        <v>3.3433000000000002</v>
      </c>
    </row>
    <row r="9360" spans="1:8" x14ac:dyDescent="0.3">
      <c r="A9360" t="s">
        <v>111</v>
      </c>
      <c r="B9360" t="s">
        <v>732</v>
      </c>
      <c r="C9360">
        <v>3.28</v>
      </c>
      <c r="D9360">
        <v>3.31</v>
      </c>
      <c r="E9360">
        <v>3.21</v>
      </c>
      <c r="F9360">
        <v>3.24</v>
      </c>
      <c r="G9360">
        <v>109779600</v>
      </c>
      <c r="H9360">
        <v>3.2532999999999999</v>
      </c>
    </row>
    <row r="9361" spans="1:8" x14ac:dyDescent="0.3">
      <c r="A9361" t="s">
        <v>111</v>
      </c>
      <c r="B9361" t="s">
        <v>733</v>
      </c>
      <c r="C9361">
        <v>3.25</v>
      </c>
      <c r="D9361">
        <v>3.4</v>
      </c>
      <c r="E9361">
        <v>3.19</v>
      </c>
      <c r="F9361">
        <v>3.31</v>
      </c>
      <c r="G9361">
        <v>160373500</v>
      </c>
      <c r="H9361">
        <v>3.3</v>
      </c>
    </row>
    <row r="9362" spans="1:8" x14ac:dyDescent="0.3">
      <c r="A9362" t="s">
        <v>111</v>
      </c>
      <c r="B9362" t="s">
        <v>734</v>
      </c>
      <c r="C9362">
        <v>3.37</v>
      </c>
      <c r="D9362">
        <v>3.49</v>
      </c>
      <c r="E9362">
        <v>3.3</v>
      </c>
      <c r="F9362">
        <v>3.42</v>
      </c>
      <c r="G9362">
        <v>283477200</v>
      </c>
      <c r="H9362">
        <v>3.4033000000000002</v>
      </c>
    </row>
    <row r="9363" spans="1:8" x14ac:dyDescent="0.3">
      <c r="A9363" t="s">
        <v>111</v>
      </c>
      <c r="B9363" t="s">
        <v>735</v>
      </c>
      <c r="C9363">
        <v>3.41</v>
      </c>
      <c r="D9363">
        <v>3.49</v>
      </c>
      <c r="E9363">
        <v>3.27</v>
      </c>
      <c r="F9363">
        <v>3.34</v>
      </c>
      <c r="G9363">
        <v>264455336</v>
      </c>
      <c r="H9363">
        <v>3.3666999999999998</v>
      </c>
    </row>
    <row r="9364" spans="1:8" x14ac:dyDescent="0.3">
      <c r="A9364" t="s">
        <v>189</v>
      </c>
      <c r="B9364" t="s">
        <v>696</v>
      </c>
      <c r="C9364">
        <v>12.43</v>
      </c>
      <c r="D9364">
        <v>13.04</v>
      </c>
      <c r="E9364">
        <v>12.14</v>
      </c>
      <c r="F9364">
        <v>12.49</v>
      </c>
      <c r="G9364">
        <v>8813837</v>
      </c>
      <c r="H9364">
        <v>12.556699999999999</v>
      </c>
    </row>
    <row r="9365" spans="1:8" x14ac:dyDescent="0.3">
      <c r="A9365" t="s">
        <v>189</v>
      </c>
      <c r="B9365" t="s">
        <v>697</v>
      </c>
      <c r="C9365">
        <v>12.41</v>
      </c>
      <c r="D9365">
        <v>12.82</v>
      </c>
      <c r="E9365">
        <v>12.13</v>
      </c>
      <c r="F9365">
        <v>12.27</v>
      </c>
      <c r="G9365">
        <v>6540928</v>
      </c>
      <c r="H9365">
        <v>12.406700000000001</v>
      </c>
    </row>
    <row r="9366" spans="1:8" x14ac:dyDescent="0.3">
      <c r="A9366" t="s">
        <v>189</v>
      </c>
      <c r="B9366" t="s">
        <v>698</v>
      </c>
      <c r="C9366">
        <v>12.26</v>
      </c>
      <c r="D9366">
        <v>12.45</v>
      </c>
      <c r="E9366">
        <v>12.11</v>
      </c>
      <c r="F9366">
        <v>12.12</v>
      </c>
      <c r="G9366">
        <v>2859895</v>
      </c>
      <c r="H9366">
        <v>12.226699999999999</v>
      </c>
    </row>
    <row r="9367" spans="1:8" x14ac:dyDescent="0.3">
      <c r="A9367" t="s">
        <v>189</v>
      </c>
      <c r="B9367" t="s">
        <v>699</v>
      </c>
      <c r="C9367">
        <v>12.15</v>
      </c>
      <c r="D9367">
        <v>12.34</v>
      </c>
      <c r="E9367">
        <v>12.05</v>
      </c>
      <c r="F9367">
        <v>12.12</v>
      </c>
      <c r="G9367">
        <v>2494025</v>
      </c>
      <c r="H9367">
        <v>12.17</v>
      </c>
    </row>
    <row r="9368" spans="1:8" x14ac:dyDescent="0.3">
      <c r="A9368" t="s">
        <v>189</v>
      </c>
      <c r="B9368" t="s">
        <v>700</v>
      </c>
      <c r="C9368">
        <v>12.1</v>
      </c>
      <c r="D9368">
        <v>12.25</v>
      </c>
      <c r="E9368">
        <v>11.8</v>
      </c>
      <c r="F9368">
        <v>11.86</v>
      </c>
      <c r="G9368">
        <v>2651087</v>
      </c>
      <c r="H9368">
        <v>11.97</v>
      </c>
    </row>
    <row r="9369" spans="1:8" x14ac:dyDescent="0.3">
      <c r="A9369" t="s">
        <v>189</v>
      </c>
      <c r="B9369" t="s">
        <v>77</v>
      </c>
      <c r="C9369">
        <v>11.83</v>
      </c>
      <c r="D9369">
        <v>11.83</v>
      </c>
      <c r="E9369">
        <v>11.51</v>
      </c>
      <c r="F9369">
        <v>11.54</v>
      </c>
      <c r="G9369">
        <v>2816847</v>
      </c>
      <c r="H9369">
        <v>11.6267</v>
      </c>
    </row>
    <row r="9370" spans="1:8" x14ac:dyDescent="0.3">
      <c r="A9370" t="s">
        <v>189</v>
      </c>
      <c r="B9370" t="s">
        <v>701</v>
      </c>
      <c r="C9370">
        <v>11.57</v>
      </c>
      <c r="D9370">
        <v>12.35</v>
      </c>
      <c r="E9370">
        <v>11.57</v>
      </c>
      <c r="F9370">
        <v>11.99</v>
      </c>
      <c r="G9370">
        <v>6112786</v>
      </c>
      <c r="H9370">
        <v>11.97</v>
      </c>
    </row>
    <row r="9371" spans="1:8" x14ac:dyDescent="0.3">
      <c r="A9371" t="s">
        <v>189</v>
      </c>
      <c r="B9371" t="s">
        <v>702</v>
      </c>
      <c r="C9371">
        <v>12.01</v>
      </c>
      <c r="D9371">
        <v>12.42</v>
      </c>
      <c r="E9371">
        <v>12.01</v>
      </c>
      <c r="F9371">
        <v>12.37</v>
      </c>
      <c r="G9371">
        <v>4053514</v>
      </c>
      <c r="H9371">
        <v>12.2667</v>
      </c>
    </row>
    <row r="9372" spans="1:8" x14ac:dyDescent="0.3">
      <c r="A9372" t="s">
        <v>189</v>
      </c>
      <c r="B9372" t="s">
        <v>139</v>
      </c>
      <c r="C9372">
        <v>12.43</v>
      </c>
      <c r="D9372">
        <v>13.6</v>
      </c>
      <c r="E9372">
        <v>12.1</v>
      </c>
      <c r="F9372">
        <v>13.6</v>
      </c>
      <c r="G9372">
        <v>7907301</v>
      </c>
      <c r="H9372">
        <v>13.1</v>
      </c>
    </row>
    <row r="9373" spans="1:8" x14ac:dyDescent="0.3">
      <c r="A9373" t="s">
        <v>189</v>
      </c>
      <c r="B9373" t="s">
        <v>156</v>
      </c>
      <c r="C9373">
        <v>13.8</v>
      </c>
      <c r="D9373">
        <v>14.95</v>
      </c>
      <c r="E9373">
        <v>13.63</v>
      </c>
      <c r="F9373">
        <v>14.2</v>
      </c>
      <c r="G9373">
        <v>35954670</v>
      </c>
      <c r="H9373">
        <v>14.26</v>
      </c>
    </row>
    <row r="9374" spans="1:8" x14ac:dyDescent="0.3">
      <c r="A9374" t="s">
        <v>189</v>
      </c>
      <c r="B9374" t="s">
        <v>703</v>
      </c>
      <c r="C9374">
        <v>14.2</v>
      </c>
      <c r="D9374">
        <v>14.6</v>
      </c>
      <c r="E9374">
        <v>13.87</v>
      </c>
      <c r="F9374">
        <v>13.97</v>
      </c>
      <c r="G9374">
        <v>10742380</v>
      </c>
      <c r="H9374">
        <v>14.146699999999999</v>
      </c>
    </row>
    <row r="9375" spans="1:8" x14ac:dyDescent="0.3">
      <c r="A9375" t="s">
        <v>189</v>
      </c>
      <c r="B9375" t="s">
        <v>223</v>
      </c>
      <c r="C9375">
        <v>13.97</v>
      </c>
      <c r="D9375">
        <v>14.16</v>
      </c>
      <c r="E9375">
        <v>13.62</v>
      </c>
      <c r="F9375">
        <v>13.62</v>
      </c>
      <c r="G9375">
        <v>5679955</v>
      </c>
      <c r="H9375">
        <v>13.8</v>
      </c>
    </row>
    <row r="9376" spans="1:8" x14ac:dyDescent="0.3">
      <c r="A9376" t="s">
        <v>189</v>
      </c>
      <c r="B9376" t="s">
        <v>228</v>
      </c>
      <c r="C9376">
        <v>13.6</v>
      </c>
      <c r="D9376">
        <v>13.77</v>
      </c>
      <c r="E9376">
        <v>13.3</v>
      </c>
      <c r="F9376">
        <v>13.31</v>
      </c>
      <c r="G9376">
        <v>5203143</v>
      </c>
      <c r="H9376">
        <v>13.46</v>
      </c>
    </row>
    <row r="9377" spans="1:8" x14ac:dyDescent="0.3">
      <c r="A9377" t="s">
        <v>189</v>
      </c>
      <c r="B9377" t="s">
        <v>704</v>
      </c>
      <c r="C9377">
        <v>13.3</v>
      </c>
      <c r="D9377">
        <v>13.65</v>
      </c>
      <c r="E9377">
        <v>13.17</v>
      </c>
      <c r="F9377">
        <v>13.17</v>
      </c>
      <c r="G9377">
        <v>5365502</v>
      </c>
      <c r="H9377">
        <v>13.33</v>
      </c>
    </row>
    <row r="9378" spans="1:8" x14ac:dyDescent="0.3">
      <c r="A9378" t="s">
        <v>189</v>
      </c>
      <c r="B9378" t="s">
        <v>705</v>
      </c>
      <c r="C9378">
        <v>13.2</v>
      </c>
      <c r="D9378">
        <v>13.73</v>
      </c>
      <c r="E9378">
        <v>13.12</v>
      </c>
      <c r="F9378">
        <v>13.29</v>
      </c>
      <c r="G9378">
        <v>9323994</v>
      </c>
      <c r="H9378">
        <v>13.38</v>
      </c>
    </row>
    <row r="9379" spans="1:8" x14ac:dyDescent="0.3">
      <c r="A9379" t="s">
        <v>189</v>
      </c>
      <c r="B9379" t="s">
        <v>706</v>
      </c>
      <c r="C9379">
        <v>13.3</v>
      </c>
      <c r="D9379">
        <v>13.64</v>
      </c>
      <c r="E9379">
        <v>13.15</v>
      </c>
      <c r="F9379">
        <v>13.25</v>
      </c>
      <c r="G9379">
        <v>7532419</v>
      </c>
      <c r="H9379">
        <v>13.3467</v>
      </c>
    </row>
    <row r="9380" spans="1:8" x14ac:dyDescent="0.3">
      <c r="A9380" t="s">
        <v>189</v>
      </c>
      <c r="B9380" t="s">
        <v>265</v>
      </c>
      <c r="C9380">
        <v>13.28</v>
      </c>
      <c r="D9380">
        <v>13.83</v>
      </c>
      <c r="E9380">
        <v>13.19</v>
      </c>
      <c r="F9380">
        <v>13.74</v>
      </c>
      <c r="G9380">
        <v>7995716</v>
      </c>
      <c r="H9380">
        <v>13.5867</v>
      </c>
    </row>
    <row r="9381" spans="1:8" x14ac:dyDescent="0.3">
      <c r="A9381" t="s">
        <v>189</v>
      </c>
      <c r="B9381" t="s">
        <v>707</v>
      </c>
      <c r="C9381">
        <v>13.87</v>
      </c>
      <c r="D9381">
        <v>14.11</v>
      </c>
      <c r="E9381">
        <v>13.01</v>
      </c>
      <c r="F9381">
        <v>13.08</v>
      </c>
      <c r="G9381">
        <v>6855137</v>
      </c>
      <c r="H9381">
        <v>13.4</v>
      </c>
    </row>
    <row r="9382" spans="1:8" x14ac:dyDescent="0.3">
      <c r="A9382" t="s">
        <v>189</v>
      </c>
      <c r="B9382" t="s">
        <v>271</v>
      </c>
      <c r="C9382">
        <v>13.07</v>
      </c>
      <c r="D9382">
        <v>13.17</v>
      </c>
      <c r="E9382">
        <v>12</v>
      </c>
      <c r="F9382">
        <v>12.02</v>
      </c>
      <c r="G9382">
        <v>4913874</v>
      </c>
      <c r="H9382">
        <v>12.396699999999999</v>
      </c>
    </row>
    <row r="9383" spans="1:8" x14ac:dyDescent="0.3">
      <c r="A9383" t="s">
        <v>189</v>
      </c>
      <c r="B9383" t="s">
        <v>708</v>
      </c>
      <c r="C9383">
        <v>12.09</v>
      </c>
      <c r="D9383">
        <v>12.18</v>
      </c>
      <c r="E9383">
        <v>11.27</v>
      </c>
      <c r="F9383">
        <v>11.73</v>
      </c>
      <c r="G9383">
        <v>7163711</v>
      </c>
      <c r="H9383">
        <v>11.726699999999999</v>
      </c>
    </row>
    <row r="9384" spans="1:8" x14ac:dyDescent="0.3">
      <c r="A9384" t="s">
        <v>189</v>
      </c>
      <c r="B9384" t="s">
        <v>709</v>
      </c>
      <c r="C9384">
        <v>11.78</v>
      </c>
      <c r="D9384">
        <v>12.09</v>
      </c>
      <c r="E9384">
        <v>11.72</v>
      </c>
      <c r="F9384">
        <v>11.76</v>
      </c>
      <c r="G9384">
        <v>2741078</v>
      </c>
      <c r="H9384">
        <v>11.8567</v>
      </c>
    </row>
    <row r="9385" spans="1:8" x14ac:dyDescent="0.3">
      <c r="A9385" t="s">
        <v>189</v>
      </c>
      <c r="B9385" t="s">
        <v>283</v>
      </c>
      <c r="C9385">
        <v>11.86</v>
      </c>
      <c r="D9385">
        <v>11.86</v>
      </c>
      <c r="E9385">
        <v>11.27</v>
      </c>
      <c r="F9385">
        <v>11.56</v>
      </c>
      <c r="G9385">
        <v>2552463</v>
      </c>
      <c r="H9385">
        <v>11.5633</v>
      </c>
    </row>
    <row r="9386" spans="1:8" x14ac:dyDescent="0.3">
      <c r="A9386" t="s">
        <v>189</v>
      </c>
      <c r="B9386" t="s">
        <v>290</v>
      </c>
      <c r="C9386">
        <v>11.59</v>
      </c>
      <c r="D9386">
        <v>12.19</v>
      </c>
      <c r="E9386">
        <v>11.39</v>
      </c>
      <c r="F9386">
        <v>11.6</v>
      </c>
      <c r="G9386">
        <v>7281902</v>
      </c>
      <c r="H9386">
        <v>11.726699999999999</v>
      </c>
    </row>
    <row r="9387" spans="1:8" x14ac:dyDescent="0.3">
      <c r="A9387" t="s">
        <v>189</v>
      </c>
      <c r="B9387" t="s">
        <v>710</v>
      </c>
      <c r="C9387">
        <v>11.6</v>
      </c>
      <c r="D9387">
        <v>12.16</v>
      </c>
      <c r="E9387">
        <v>11.47</v>
      </c>
      <c r="F9387">
        <v>11.73</v>
      </c>
      <c r="G9387">
        <v>4830553</v>
      </c>
      <c r="H9387">
        <v>11.7867</v>
      </c>
    </row>
    <row r="9388" spans="1:8" x14ac:dyDescent="0.3">
      <c r="A9388" t="s">
        <v>189</v>
      </c>
      <c r="B9388" t="s">
        <v>512</v>
      </c>
      <c r="C9388">
        <v>11.86</v>
      </c>
      <c r="D9388">
        <v>11.86</v>
      </c>
      <c r="E9388">
        <v>11.27</v>
      </c>
      <c r="F9388">
        <v>11.38</v>
      </c>
      <c r="G9388">
        <v>2971179</v>
      </c>
      <c r="H9388">
        <v>11.503299999999999</v>
      </c>
    </row>
    <row r="9389" spans="1:8" x14ac:dyDescent="0.3">
      <c r="A9389" t="s">
        <v>189</v>
      </c>
      <c r="B9389" t="s">
        <v>91</v>
      </c>
      <c r="C9389">
        <v>10.26</v>
      </c>
      <c r="D9389">
        <v>11.02</v>
      </c>
      <c r="E9389">
        <v>10.25</v>
      </c>
      <c r="F9389">
        <v>10.75</v>
      </c>
      <c r="G9389">
        <v>2739079</v>
      </c>
      <c r="H9389">
        <v>10.673299999999999</v>
      </c>
    </row>
    <row r="9390" spans="1:8" x14ac:dyDescent="0.3">
      <c r="A9390" t="s">
        <v>189</v>
      </c>
      <c r="B9390" t="s">
        <v>93</v>
      </c>
      <c r="C9390">
        <v>10.76</v>
      </c>
      <c r="D9390">
        <v>11.09</v>
      </c>
      <c r="E9390">
        <v>10.76</v>
      </c>
      <c r="F9390">
        <v>10.86</v>
      </c>
      <c r="G9390">
        <v>2317071</v>
      </c>
      <c r="H9390">
        <v>10.9033</v>
      </c>
    </row>
    <row r="9391" spans="1:8" x14ac:dyDescent="0.3">
      <c r="A9391" t="s">
        <v>189</v>
      </c>
      <c r="B9391" t="s">
        <v>711</v>
      </c>
      <c r="C9391">
        <v>10.86</v>
      </c>
      <c r="D9391">
        <v>11.04</v>
      </c>
      <c r="E9391">
        <v>10.78</v>
      </c>
      <c r="F9391">
        <v>10.92</v>
      </c>
      <c r="G9391">
        <v>1467964</v>
      </c>
      <c r="H9391">
        <v>10.9133</v>
      </c>
    </row>
    <row r="9392" spans="1:8" x14ac:dyDescent="0.3">
      <c r="A9392" t="s">
        <v>189</v>
      </c>
      <c r="B9392" t="s">
        <v>712</v>
      </c>
      <c r="C9392">
        <v>10.84</v>
      </c>
      <c r="D9392">
        <v>11.3</v>
      </c>
      <c r="E9392">
        <v>10.84</v>
      </c>
      <c r="F9392">
        <v>11.16</v>
      </c>
      <c r="G9392">
        <v>1846395</v>
      </c>
      <c r="H9392">
        <v>11.1</v>
      </c>
    </row>
    <row r="9393" spans="1:8" x14ac:dyDescent="0.3">
      <c r="A9393" t="s">
        <v>189</v>
      </c>
      <c r="B9393" t="s">
        <v>162</v>
      </c>
      <c r="C9393">
        <v>11.14</v>
      </c>
      <c r="D9393">
        <v>11.75</v>
      </c>
      <c r="E9393">
        <v>11.07</v>
      </c>
      <c r="F9393">
        <v>11.11</v>
      </c>
      <c r="G9393">
        <v>4675193</v>
      </c>
      <c r="H9393">
        <v>11.31</v>
      </c>
    </row>
    <row r="9394" spans="1:8" x14ac:dyDescent="0.3">
      <c r="A9394" t="s">
        <v>189</v>
      </c>
      <c r="B9394" t="s">
        <v>220</v>
      </c>
      <c r="C9394">
        <v>10.85</v>
      </c>
      <c r="D9394">
        <v>11.1</v>
      </c>
      <c r="E9394">
        <v>10.66</v>
      </c>
      <c r="F9394">
        <v>10.83</v>
      </c>
      <c r="G9394">
        <v>1493744</v>
      </c>
      <c r="H9394">
        <v>10.863300000000001</v>
      </c>
    </row>
    <row r="9395" spans="1:8" x14ac:dyDescent="0.3">
      <c r="A9395" t="s">
        <v>189</v>
      </c>
      <c r="B9395" t="s">
        <v>713</v>
      </c>
      <c r="C9395">
        <v>11</v>
      </c>
      <c r="D9395">
        <v>11.9</v>
      </c>
      <c r="E9395">
        <v>11</v>
      </c>
      <c r="F9395">
        <v>11.84</v>
      </c>
      <c r="G9395">
        <v>7780782</v>
      </c>
      <c r="H9395">
        <v>11.58</v>
      </c>
    </row>
    <row r="9396" spans="1:8" x14ac:dyDescent="0.3">
      <c r="A9396" t="s">
        <v>189</v>
      </c>
      <c r="B9396" t="s">
        <v>714</v>
      </c>
      <c r="C9396">
        <v>11.88</v>
      </c>
      <c r="D9396">
        <v>12.39</v>
      </c>
      <c r="E9396">
        <v>11.45</v>
      </c>
      <c r="F9396">
        <v>11.56</v>
      </c>
      <c r="G9396">
        <v>6709686</v>
      </c>
      <c r="H9396">
        <v>11.8</v>
      </c>
    </row>
    <row r="9397" spans="1:8" x14ac:dyDescent="0.3">
      <c r="A9397" t="s">
        <v>189</v>
      </c>
      <c r="B9397" t="s">
        <v>715</v>
      </c>
      <c r="C9397">
        <v>11.56</v>
      </c>
      <c r="D9397">
        <v>11.91</v>
      </c>
      <c r="E9397">
        <v>11.48</v>
      </c>
      <c r="F9397">
        <v>11.54</v>
      </c>
      <c r="G9397">
        <v>2384012</v>
      </c>
      <c r="H9397">
        <v>11.6433</v>
      </c>
    </row>
    <row r="9398" spans="1:8" x14ac:dyDescent="0.3">
      <c r="A9398" t="s">
        <v>189</v>
      </c>
      <c r="B9398" t="s">
        <v>235</v>
      </c>
      <c r="C9398">
        <v>11.54</v>
      </c>
      <c r="D9398">
        <v>11.56</v>
      </c>
      <c r="E9398">
        <v>11.3</v>
      </c>
      <c r="F9398">
        <v>11.3</v>
      </c>
      <c r="G9398">
        <v>1860104</v>
      </c>
      <c r="H9398">
        <v>11.386699999999999</v>
      </c>
    </row>
    <row r="9399" spans="1:8" x14ac:dyDescent="0.3">
      <c r="A9399" t="s">
        <v>189</v>
      </c>
      <c r="B9399" t="s">
        <v>259</v>
      </c>
      <c r="C9399">
        <v>11.34</v>
      </c>
      <c r="D9399">
        <v>11.64</v>
      </c>
      <c r="E9399">
        <v>11.3</v>
      </c>
      <c r="F9399">
        <v>11.39</v>
      </c>
      <c r="G9399">
        <v>2560024</v>
      </c>
      <c r="H9399">
        <v>11.443300000000001</v>
      </c>
    </row>
    <row r="9400" spans="1:8" x14ac:dyDescent="0.3">
      <c r="A9400" t="s">
        <v>189</v>
      </c>
      <c r="B9400" t="s">
        <v>716</v>
      </c>
      <c r="C9400">
        <v>11.39</v>
      </c>
      <c r="D9400">
        <v>11.7</v>
      </c>
      <c r="E9400">
        <v>11.39</v>
      </c>
      <c r="F9400">
        <v>11.7</v>
      </c>
      <c r="G9400">
        <v>1820954</v>
      </c>
      <c r="H9400">
        <v>11.5967</v>
      </c>
    </row>
    <row r="9401" spans="1:8" x14ac:dyDescent="0.3">
      <c r="A9401" t="s">
        <v>189</v>
      </c>
      <c r="B9401" t="s">
        <v>269</v>
      </c>
      <c r="C9401">
        <v>11.7</v>
      </c>
      <c r="D9401">
        <v>11.86</v>
      </c>
      <c r="E9401">
        <v>11.54</v>
      </c>
      <c r="F9401">
        <v>11.63</v>
      </c>
      <c r="G9401">
        <v>1586695</v>
      </c>
      <c r="H9401">
        <v>11.6767</v>
      </c>
    </row>
    <row r="9402" spans="1:8" x14ac:dyDescent="0.3">
      <c r="A9402" t="s">
        <v>189</v>
      </c>
      <c r="B9402" t="s">
        <v>282</v>
      </c>
      <c r="C9402">
        <v>11.58</v>
      </c>
      <c r="D9402">
        <v>11.78</v>
      </c>
      <c r="E9402">
        <v>11.43</v>
      </c>
      <c r="F9402">
        <v>11.6</v>
      </c>
      <c r="G9402">
        <v>668446</v>
      </c>
      <c r="H9402">
        <v>11.603300000000001</v>
      </c>
    </row>
    <row r="9403" spans="1:8" x14ac:dyDescent="0.3">
      <c r="A9403" t="s">
        <v>189</v>
      </c>
      <c r="B9403" t="s">
        <v>717</v>
      </c>
      <c r="C9403">
        <v>11.58</v>
      </c>
      <c r="D9403">
        <v>11.74</v>
      </c>
      <c r="E9403">
        <v>11.11</v>
      </c>
      <c r="F9403">
        <v>11.63</v>
      </c>
      <c r="G9403">
        <v>2785691</v>
      </c>
      <c r="H9403">
        <v>11.4933</v>
      </c>
    </row>
    <row r="9404" spans="1:8" x14ac:dyDescent="0.3">
      <c r="A9404" t="s">
        <v>189</v>
      </c>
      <c r="B9404" t="s">
        <v>285</v>
      </c>
      <c r="C9404">
        <v>11.63</v>
      </c>
      <c r="D9404">
        <v>12.53</v>
      </c>
      <c r="E9404">
        <v>11.5</v>
      </c>
      <c r="F9404">
        <v>12.39</v>
      </c>
      <c r="G9404">
        <v>10030590</v>
      </c>
      <c r="H9404">
        <v>12.14</v>
      </c>
    </row>
    <row r="9405" spans="1:8" x14ac:dyDescent="0.3">
      <c r="A9405" t="s">
        <v>189</v>
      </c>
      <c r="B9405" t="s">
        <v>718</v>
      </c>
      <c r="C9405">
        <v>12.49</v>
      </c>
      <c r="D9405">
        <v>12.86</v>
      </c>
      <c r="E9405">
        <v>11.96</v>
      </c>
      <c r="F9405">
        <v>12.02</v>
      </c>
      <c r="G9405">
        <v>9346673</v>
      </c>
      <c r="H9405">
        <v>12.28</v>
      </c>
    </row>
    <row r="9406" spans="1:8" x14ac:dyDescent="0.3">
      <c r="A9406" t="s">
        <v>189</v>
      </c>
      <c r="B9406" t="s">
        <v>291</v>
      </c>
      <c r="C9406">
        <v>12.26</v>
      </c>
      <c r="D9406">
        <v>12.5</v>
      </c>
      <c r="E9406">
        <v>12.04</v>
      </c>
      <c r="F9406">
        <v>12.07</v>
      </c>
      <c r="G9406">
        <v>3635494</v>
      </c>
      <c r="H9406">
        <v>12.2033</v>
      </c>
    </row>
    <row r="9407" spans="1:8" x14ac:dyDescent="0.3">
      <c r="A9407" t="s">
        <v>189</v>
      </c>
      <c r="B9407" t="s">
        <v>295</v>
      </c>
      <c r="C9407">
        <v>12.1</v>
      </c>
      <c r="D9407">
        <v>12.58</v>
      </c>
      <c r="E9407">
        <v>11.51</v>
      </c>
      <c r="F9407">
        <v>11.63</v>
      </c>
      <c r="G9407">
        <v>3125421</v>
      </c>
      <c r="H9407">
        <v>11.906700000000001</v>
      </c>
    </row>
    <row r="9408" spans="1:8" x14ac:dyDescent="0.3">
      <c r="A9408" t="s">
        <v>189</v>
      </c>
      <c r="B9408" t="s">
        <v>298</v>
      </c>
      <c r="C9408">
        <v>11.63</v>
      </c>
      <c r="D9408">
        <v>11.77</v>
      </c>
      <c r="E9408">
        <v>11.11</v>
      </c>
      <c r="F9408">
        <v>11.32</v>
      </c>
      <c r="G9408">
        <v>2345448</v>
      </c>
      <c r="H9408">
        <v>11.4</v>
      </c>
    </row>
    <row r="9409" spans="1:8" x14ac:dyDescent="0.3">
      <c r="A9409" t="s">
        <v>189</v>
      </c>
      <c r="B9409" t="s">
        <v>719</v>
      </c>
      <c r="C9409">
        <v>11.45</v>
      </c>
      <c r="D9409">
        <v>11.58</v>
      </c>
      <c r="E9409">
        <v>11.3</v>
      </c>
      <c r="F9409">
        <v>11.42</v>
      </c>
      <c r="G9409">
        <v>1842381</v>
      </c>
      <c r="H9409">
        <v>11.433299999999999</v>
      </c>
    </row>
    <row r="9410" spans="1:8" x14ac:dyDescent="0.3">
      <c r="A9410" t="s">
        <v>189</v>
      </c>
      <c r="B9410" t="s">
        <v>720</v>
      </c>
      <c r="C9410">
        <v>11.52</v>
      </c>
      <c r="D9410">
        <v>11.68</v>
      </c>
      <c r="E9410">
        <v>11.43</v>
      </c>
      <c r="F9410">
        <v>11.56</v>
      </c>
      <c r="G9410">
        <v>2457390</v>
      </c>
      <c r="H9410">
        <v>11.556699999999999</v>
      </c>
    </row>
    <row r="9411" spans="1:8" x14ac:dyDescent="0.3">
      <c r="A9411" t="s">
        <v>189</v>
      </c>
      <c r="B9411" t="s">
        <v>721</v>
      </c>
      <c r="C9411">
        <v>11.45</v>
      </c>
      <c r="D9411">
        <v>11.61</v>
      </c>
      <c r="E9411">
        <v>11.38</v>
      </c>
      <c r="F9411">
        <v>11.48</v>
      </c>
      <c r="G9411">
        <v>1598371</v>
      </c>
      <c r="H9411">
        <v>11.49</v>
      </c>
    </row>
    <row r="9412" spans="1:8" x14ac:dyDescent="0.3">
      <c r="A9412" t="s">
        <v>189</v>
      </c>
      <c r="B9412" t="s">
        <v>96</v>
      </c>
      <c r="C9412">
        <v>11.48</v>
      </c>
      <c r="D9412">
        <v>11.92</v>
      </c>
      <c r="E9412">
        <v>11.41</v>
      </c>
      <c r="F9412">
        <v>11.75</v>
      </c>
      <c r="G9412">
        <v>3308325</v>
      </c>
      <c r="H9412">
        <v>11.693300000000001</v>
      </c>
    </row>
    <row r="9413" spans="1:8" x14ac:dyDescent="0.3">
      <c r="A9413" t="s">
        <v>189</v>
      </c>
      <c r="B9413" t="s">
        <v>722</v>
      </c>
      <c r="C9413">
        <v>11.85</v>
      </c>
      <c r="D9413">
        <v>12.24</v>
      </c>
      <c r="E9413">
        <v>11.77</v>
      </c>
      <c r="F9413">
        <v>11.88</v>
      </c>
      <c r="G9413">
        <v>4034275</v>
      </c>
      <c r="H9413">
        <v>11.9633</v>
      </c>
    </row>
    <row r="9414" spans="1:8" x14ac:dyDescent="0.3">
      <c r="A9414" t="s">
        <v>189</v>
      </c>
      <c r="B9414" t="s">
        <v>164</v>
      </c>
      <c r="C9414">
        <v>12.01</v>
      </c>
      <c r="D9414">
        <v>12.4</v>
      </c>
      <c r="E9414">
        <v>11.7</v>
      </c>
      <c r="F9414">
        <v>11.82</v>
      </c>
      <c r="G9414">
        <v>7794658</v>
      </c>
      <c r="H9414">
        <v>11.9733</v>
      </c>
    </row>
    <row r="9415" spans="1:8" x14ac:dyDescent="0.3">
      <c r="A9415" t="s">
        <v>189</v>
      </c>
      <c r="B9415" t="s">
        <v>723</v>
      </c>
      <c r="C9415">
        <v>12.03</v>
      </c>
      <c r="D9415">
        <v>13</v>
      </c>
      <c r="E9415">
        <v>12.03</v>
      </c>
      <c r="F9415">
        <v>13</v>
      </c>
      <c r="G9415">
        <v>7385345</v>
      </c>
      <c r="H9415">
        <v>12.6767</v>
      </c>
    </row>
    <row r="9416" spans="1:8" x14ac:dyDescent="0.3">
      <c r="A9416" t="s">
        <v>189</v>
      </c>
      <c r="B9416" t="s">
        <v>724</v>
      </c>
      <c r="C9416">
        <v>13.44</v>
      </c>
      <c r="D9416">
        <v>14</v>
      </c>
      <c r="E9416">
        <v>12.65</v>
      </c>
      <c r="F9416">
        <v>12.92</v>
      </c>
      <c r="G9416">
        <v>29383880</v>
      </c>
      <c r="H9416">
        <v>13.19</v>
      </c>
    </row>
    <row r="9417" spans="1:8" x14ac:dyDescent="0.3">
      <c r="A9417" t="s">
        <v>189</v>
      </c>
      <c r="B9417" t="s">
        <v>725</v>
      </c>
      <c r="C9417">
        <v>12.93</v>
      </c>
      <c r="D9417">
        <v>13.2</v>
      </c>
      <c r="E9417">
        <v>12.53</v>
      </c>
      <c r="F9417">
        <v>12.53</v>
      </c>
      <c r="G9417">
        <v>6120491</v>
      </c>
      <c r="H9417">
        <v>12.753299999999999</v>
      </c>
    </row>
    <row r="9418" spans="1:8" x14ac:dyDescent="0.3">
      <c r="A9418" t="s">
        <v>189</v>
      </c>
      <c r="B9418" t="s">
        <v>242</v>
      </c>
      <c r="C9418">
        <v>12.45</v>
      </c>
      <c r="D9418">
        <v>12.45</v>
      </c>
      <c r="E9418">
        <v>12.1</v>
      </c>
      <c r="F9418">
        <v>12.12</v>
      </c>
      <c r="G9418">
        <v>4624324</v>
      </c>
      <c r="H9418">
        <v>12.2233</v>
      </c>
    </row>
    <row r="9419" spans="1:8" x14ac:dyDescent="0.3">
      <c r="A9419" t="s">
        <v>189</v>
      </c>
      <c r="B9419" t="s">
        <v>726</v>
      </c>
      <c r="C9419">
        <v>12.25</v>
      </c>
      <c r="D9419">
        <v>12.52</v>
      </c>
      <c r="E9419">
        <v>12.18</v>
      </c>
      <c r="F9419">
        <v>12.31</v>
      </c>
      <c r="G9419">
        <v>3572877</v>
      </c>
      <c r="H9419">
        <v>12.3367</v>
      </c>
    </row>
    <row r="9420" spans="1:8" x14ac:dyDescent="0.3">
      <c r="A9420" t="s">
        <v>189</v>
      </c>
      <c r="B9420" t="s">
        <v>727</v>
      </c>
      <c r="C9420">
        <v>12.32</v>
      </c>
      <c r="D9420">
        <v>13.54</v>
      </c>
      <c r="E9420">
        <v>12.26</v>
      </c>
      <c r="F9420">
        <v>13.42</v>
      </c>
      <c r="G9420">
        <v>13150340</v>
      </c>
      <c r="H9420">
        <v>13.0733</v>
      </c>
    </row>
    <row r="9421" spans="1:8" x14ac:dyDescent="0.3">
      <c r="A9421" t="s">
        <v>189</v>
      </c>
      <c r="B9421" t="s">
        <v>728</v>
      </c>
      <c r="C9421">
        <v>13.97</v>
      </c>
      <c r="D9421">
        <v>14.76</v>
      </c>
      <c r="E9421">
        <v>13.93</v>
      </c>
      <c r="F9421">
        <v>14.48</v>
      </c>
      <c r="G9421">
        <v>30949980</v>
      </c>
      <c r="H9421">
        <v>14.39</v>
      </c>
    </row>
    <row r="9422" spans="1:8" x14ac:dyDescent="0.3">
      <c r="A9422" t="s">
        <v>189</v>
      </c>
      <c r="B9422" t="s">
        <v>729</v>
      </c>
      <c r="C9422">
        <v>14.27</v>
      </c>
      <c r="D9422">
        <v>15.47</v>
      </c>
      <c r="E9422">
        <v>13.7</v>
      </c>
      <c r="F9422">
        <v>15.12</v>
      </c>
      <c r="G9422">
        <v>27847550</v>
      </c>
      <c r="H9422">
        <v>14.763299999999999</v>
      </c>
    </row>
    <row r="9423" spans="1:8" x14ac:dyDescent="0.3">
      <c r="A9423" t="s">
        <v>189</v>
      </c>
      <c r="B9423" t="s">
        <v>730</v>
      </c>
      <c r="C9423">
        <v>15.89</v>
      </c>
      <c r="D9423">
        <v>16.399999999999999</v>
      </c>
      <c r="E9423">
        <v>15.67</v>
      </c>
      <c r="F9423">
        <v>15.75</v>
      </c>
      <c r="G9423">
        <v>22330100</v>
      </c>
      <c r="H9423">
        <v>15.94</v>
      </c>
    </row>
    <row r="9424" spans="1:8" x14ac:dyDescent="0.3">
      <c r="A9424" t="s">
        <v>189</v>
      </c>
      <c r="B9424" t="s">
        <v>731</v>
      </c>
      <c r="C9424">
        <v>15.48</v>
      </c>
      <c r="D9424">
        <v>16.36</v>
      </c>
      <c r="E9424">
        <v>15.3</v>
      </c>
      <c r="F9424">
        <v>15.49</v>
      </c>
      <c r="G9424">
        <v>19823070</v>
      </c>
      <c r="H9424">
        <v>15.716699999999999</v>
      </c>
    </row>
    <row r="9425" spans="1:8" x14ac:dyDescent="0.3">
      <c r="A9425" t="s">
        <v>189</v>
      </c>
      <c r="B9425" t="s">
        <v>732</v>
      </c>
      <c r="C9425">
        <v>15.65</v>
      </c>
      <c r="D9425">
        <v>16.34</v>
      </c>
      <c r="E9425">
        <v>15.05</v>
      </c>
      <c r="F9425">
        <v>15.24</v>
      </c>
      <c r="G9425">
        <v>15160280</v>
      </c>
      <c r="H9425">
        <v>15.5433</v>
      </c>
    </row>
    <row r="9426" spans="1:8" x14ac:dyDescent="0.3">
      <c r="A9426" t="s">
        <v>189</v>
      </c>
      <c r="B9426" t="s">
        <v>733</v>
      </c>
      <c r="C9426">
        <v>15.21</v>
      </c>
      <c r="D9426">
        <v>16.27</v>
      </c>
      <c r="E9426">
        <v>14.51</v>
      </c>
      <c r="F9426">
        <v>14.56</v>
      </c>
      <c r="G9426">
        <v>15864740</v>
      </c>
      <c r="H9426">
        <v>15.113300000000001</v>
      </c>
    </row>
    <row r="9427" spans="1:8" x14ac:dyDescent="0.3">
      <c r="A9427" t="s">
        <v>189</v>
      </c>
      <c r="B9427" t="s">
        <v>734</v>
      </c>
      <c r="C9427">
        <v>14.55</v>
      </c>
      <c r="D9427">
        <v>14.85</v>
      </c>
      <c r="E9427">
        <v>13.96</v>
      </c>
      <c r="F9427">
        <v>14.48</v>
      </c>
      <c r="G9427">
        <v>16811950</v>
      </c>
      <c r="H9427">
        <v>14.43</v>
      </c>
    </row>
    <row r="9428" spans="1:8" x14ac:dyDescent="0.3">
      <c r="A9428" t="s">
        <v>189</v>
      </c>
      <c r="B9428" t="s">
        <v>735</v>
      </c>
      <c r="C9428">
        <v>14.6</v>
      </c>
      <c r="D9428">
        <v>15.85</v>
      </c>
      <c r="E9428">
        <v>14.31</v>
      </c>
      <c r="F9428">
        <v>15.24</v>
      </c>
      <c r="G9428">
        <v>21464207</v>
      </c>
      <c r="H9428">
        <v>15.1333</v>
      </c>
    </row>
    <row r="9429" spans="1:8" x14ac:dyDescent="0.3">
      <c r="A9429" t="s">
        <v>293</v>
      </c>
      <c r="B9429" t="s">
        <v>696</v>
      </c>
      <c r="C9429">
        <v>46.22</v>
      </c>
      <c r="D9429">
        <v>46.7</v>
      </c>
      <c r="E9429">
        <v>45.8</v>
      </c>
      <c r="F9429">
        <v>46.34</v>
      </c>
      <c r="G9429">
        <v>532694</v>
      </c>
      <c r="H9429">
        <v>46.28</v>
      </c>
    </row>
    <row r="9430" spans="1:8" x14ac:dyDescent="0.3">
      <c r="A9430" t="s">
        <v>293</v>
      </c>
      <c r="B9430" t="s">
        <v>697</v>
      </c>
      <c r="C9430">
        <v>46.34</v>
      </c>
      <c r="D9430">
        <v>46.86</v>
      </c>
      <c r="E9430">
        <v>46.06</v>
      </c>
      <c r="F9430">
        <v>46.54</v>
      </c>
      <c r="G9430">
        <v>738893</v>
      </c>
      <c r="H9430">
        <v>46.486699999999999</v>
      </c>
    </row>
    <row r="9431" spans="1:8" x14ac:dyDescent="0.3">
      <c r="A9431" t="s">
        <v>293</v>
      </c>
      <c r="B9431" t="s">
        <v>698</v>
      </c>
      <c r="C9431">
        <v>46.54</v>
      </c>
      <c r="D9431">
        <v>47</v>
      </c>
      <c r="E9431">
        <v>45.64</v>
      </c>
      <c r="F9431">
        <v>46.02</v>
      </c>
      <c r="G9431">
        <v>1134531</v>
      </c>
      <c r="H9431">
        <v>46.22</v>
      </c>
    </row>
    <row r="9432" spans="1:8" x14ac:dyDescent="0.3">
      <c r="A9432" t="s">
        <v>293</v>
      </c>
      <c r="B9432" t="s">
        <v>699</v>
      </c>
      <c r="C9432">
        <v>46.2</v>
      </c>
      <c r="D9432">
        <v>46.24</v>
      </c>
      <c r="E9432">
        <v>45.02</v>
      </c>
      <c r="F9432">
        <v>45.02</v>
      </c>
      <c r="G9432">
        <v>1333662</v>
      </c>
      <c r="H9432">
        <v>45.426699999999997</v>
      </c>
    </row>
    <row r="9433" spans="1:8" x14ac:dyDescent="0.3">
      <c r="A9433" t="s">
        <v>293</v>
      </c>
      <c r="B9433" t="s">
        <v>700</v>
      </c>
      <c r="C9433">
        <v>45.06</v>
      </c>
      <c r="D9433">
        <v>45.7</v>
      </c>
      <c r="E9433">
        <v>44.8</v>
      </c>
      <c r="F9433">
        <v>45.3</v>
      </c>
      <c r="G9433">
        <v>673436</v>
      </c>
      <c r="H9433">
        <v>45.2667</v>
      </c>
    </row>
    <row r="9434" spans="1:8" x14ac:dyDescent="0.3">
      <c r="A9434" t="s">
        <v>293</v>
      </c>
      <c r="B9434" t="s">
        <v>77</v>
      </c>
      <c r="C9434">
        <v>45.24</v>
      </c>
      <c r="D9434">
        <v>46.5</v>
      </c>
      <c r="E9434">
        <v>45.2</v>
      </c>
      <c r="F9434">
        <v>45.84</v>
      </c>
      <c r="G9434">
        <v>2451498</v>
      </c>
      <c r="H9434">
        <v>45.846699999999998</v>
      </c>
    </row>
    <row r="9435" spans="1:8" x14ac:dyDescent="0.3">
      <c r="A9435" t="s">
        <v>293</v>
      </c>
      <c r="B9435" t="s">
        <v>701</v>
      </c>
      <c r="C9435">
        <v>45.94</v>
      </c>
      <c r="D9435">
        <v>46.54</v>
      </c>
      <c r="E9435">
        <v>45.7</v>
      </c>
      <c r="F9435">
        <v>46</v>
      </c>
      <c r="G9435">
        <v>1168439</v>
      </c>
      <c r="H9435">
        <v>46.08</v>
      </c>
    </row>
    <row r="9436" spans="1:8" x14ac:dyDescent="0.3">
      <c r="A9436" t="s">
        <v>293</v>
      </c>
      <c r="B9436" t="s">
        <v>702</v>
      </c>
      <c r="C9436">
        <v>46</v>
      </c>
      <c r="D9436">
        <v>46.16</v>
      </c>
      <c r="E9436">
        <v>45.88</v>
      </c>
      <c r="F9436">
        <v>46</v>
      </c>
      <c r="G9436">
        <v>1277177</v>
      </c>
      <c r="H9436">
        <v>46.013300000000001</v>
      </c>
    </row>
    <row r="9437" spans="1:8" x14ac:dyDescent="0.3">
      <c r="A9437" t="s">
        <v>293</v>
      </c>
      <c r="B9437" t="s">
        <v>139</v>
      </c>
      <c r="C9437">
        <v>46</v>
      </c>
      <c r="D9437">
        <v>47.44</v>
      </c>
      <c r="E9437">
        <v>45.9</v>
      </c>
      <c r="F9437">
        <v>46.22</v>
      </c>
      <c r="G9437">
        <v>3700215</v>
      </c>
      <c r="H9437">
        <v>46.52</v>
      </c>
    </row>
    <row r="9438" spans="1:8" x14ac:dyDescent="0.3">
      <c r="A9438" t="s">
        <v>293</v>
      </c>
      <c r="B9438" t="s">
        <v>156</v>
      </c>
      <c r="C9438">
        <v>46.22</v>
      </c>
      <c r="D9438">
        <v>46.5</v>
      </c>
      <c r="E9438">
        <v>44.54</v>
      </c>
      <c r="F9438">
        <v>44.56</v>
      </c>
      <c r="G9438">
        <v>1343322</v>
      </c>
      <c r="H9438">
        <v>45.2</v>
      </c>
    </row>
    <row r="9439" spans="1:8" x14ac:dyDescent="0.3">
      <c r="A9439" t="s">
        <v>293</v>
      </c>
      <c r="B9439" t="s">
        <v>703</v>
      </c>
      <c r="C9439">
        <v>45.8</v>
      </c>
      <c r="D9439">
        <v>45.96</v>
      </c>
      <c r="E9439">
        <v>44.88</v>
      </c>
      <c r="F9439">
        <v>44.98</v>
      </c>
      <c r="G9439">
        <v>1284895</v>
      </c>
      <c r="H9439">
        <v>45.273299999999999</v>
      </c>
    </row>
    <row r="9440" spans="1:8" x14ac:dyDescent="0.3">
      <c r="A9440" t="s">
        <v>293</v>
      </c>
      <c r="B9440" t="s">
        <v>223</v>
      </c>
      <c r="C9440">
        <v>45</v>
      </c>
      <c r="D9440">
        <v>45.3</v>
      </c>
      <c r="E9440">
        <v>44.7</v>
      </c>
      <c r="F9440">
        <v>45</v>
      </c>
      <c r="G9440">
        <v>1019930</v>
      </c>
      <c r="H9440">
        <v>45</v>
      </c>
    </row>
    <row r="9441" spans="1:8" x14ac:dyDescent="0.3">
      <c r="A9441" t="s">
        <v>293</v>
      </c>
      <c r="B9441" t="s">
        <v>228</v>
      </c>
      <c r="C9441">
        <v>44.48</v>
      </c>
      <c r="D9441">
        <v>45.2</v>
      </c>
      <c r="E9441">
        <v>44.16</v>
      </c>
      <c r="F9441">
        <v>44.34</v>
      </c>
      <c r="G9441">
        <v>667723</v>
      </c>
      <c r="H9441">
        <v>44.566699999999997</v>
      </c>
    </row>
    <row r="9442" spans="1:8" x14ac:dyDescent="0.3">
      <c r="A9442" t="s">
        <v>293</v>
      </c>
      <c r="B9442" t="s">
        <v>704</v>
      </c>
      <c r="C9442">
        <v>44.34</v>
      </c>
      <c r="D9442">
        <v>46.06</v>
      </c>
      <c r="E9442">
        <v>44.1</v>
      </c>
      <c r="F9442">
        <v>46</v>
      </c>
      <c r="G9442">
        <v>2683555</v>
      </c>
      <c r="H9442">
        <v>45.386699999999998</v>
      </c>
    </row>
    <row r="9443" spans="1:8" x14ac:dyDescent="0.3">
      <c r="A9443" t="s">
        <v>293</v>
      </c>
      <c r="B9443" t="s">
        <v>705</v>
      </c>
      <c r="C9443">
        <v>46.18</v>
      </c>
      <c r="D9443">
        <v>46.5</v>
      </c>
      <c r="E9443">
        <v>45.52</v>
      </c>
      <c r="F9443">
        <v>45.88</v>
      </c>
      <c r="G9443">
        <v>1335240</v>
      </c>
      <c r="H9443">
        <v>45.966700000000003</v>
      </c>
    </row>
    <row r="9444" spans="1:8" x14ac:dyDescent="0.3">
      <c r="A9444" t="s">
        <v>293</v>
      </c>
      <c r="B9444" t="s">
        <v>706</v>
      </c>
      <c r="C9444">
        <v>45.98</v>
      </c>
      <c r="D9444">
        <v>48.26</v>
      </c>
      <c r="E9444">
        <v>45.9</v>
      </c>
      <c r="F9444">
        <v>47.6</v>
      </c>
      <c r="G9444">
        <v>1955993</v>
      </c>
      <c r="H9444">
        <v>47.253300000000003</v>
      </c>
    </row>
    <row r="9445" spans="1:8" x14ac:dyDescent="0.3">
      <c r="A9445" t="s">
        <v>293</v>
      </c>
      <c r="B9445" t="s">
        <v>265</v>
      </c>
      <c r="C9445">
        <v>47.84</v>
      </c>
      <c r="D9445">
        <v>48.84</v>
      </c>
      <c r="E9445">
        <v>47.22</v>
      </c>
      <c r="F9445">
        <v>48.34</v>
      </c>
      <c r="G9445">
        <v>1274191</v>
      </c>
      <c r="H9445">
        <v>48.133299999999998</v>
      </c>
    </row>
    <row r="9446" spans="1:8" x14ac:dyDescent="0.3">
      <c r="A9446" t="s">
        <v>293</v>
      </c>
      <c r="B9446" t="s">
        <v>707</v>
      </c>
      <c r="C9446">
        <v>48.1</v>
      </c>
      <c r="D9446">
        <v>48.94</v>
      </c>
      <c r="E9446">
        <v>45.8</v>
      </c>
      <c r="F9446">
        <v>45.8</v>
      </c>
      <c r="G9446">
        <v>1281948</v>
      </c>
      <c r="H9446">
        <v>46.846699999999998</v>
      </c>
    </row>
    <row r="9447" spans="1:8" x14ac:dyDescent="0.3">
      <c r="A9447" t="s">
        <v>293</v>
      </c>
      <c r="B9447" t="s">
        <v>271</v>
      </c>
      <c r="C9447">
        <v>46.4</v>
      </c>
      <c r="D9447">
        <v>46.66</v>
      </c>
      <c r="E9447">
        <v>43.16</v>
      </c>
      <c r="F9447">
        <v>43.2</v>
      </c>
      <c r="G9447">
        <v>1734500</v>
      </c>
      <c r="H9447">
        <v>44.34</v>
      </c>
    </row>
    <row r="9448" spans="1:8" x14ac:dyDescent="0.3">
      <c r="A9448" t="s">
        <v>293</v>
      </c>
      <c r="B9448" t="s">
        <v>708</v>
      </c>
      <c r="C9448">
        <v>43.44</v>
      </c>
      <c r="D9448">
        <v>43.88</v>
      </c>
      <c r="E9448">
        <v>42.38</v>
      </c>
      <c r="F9448">
        <v>43.38</v>
      </c>
      <c r="G9448">
        <v>1259968</v>
      </c>
      <c r="H9448">
        <v>43.213299999999997</v>
      </c>
    </row>
    <row r="9449" spans="1:8" x14ac:dyDescent="0.3">
      <c r="A9449" t="s">
        <v>293</v>
      </c>
      <c r="B9449" t="s">
        <v>709</v>
      </c>
      <c r="C9449">
        <v>43.76</v>
      </c>
      <c r="D9449">
        <v>45.5</v>
      </c>
      <c r="E9449">
        <v>43.6</v>
      </c>
      <c r="F9449">
        <v>43.6</v>
      </c>
      <c r="G9449">
        <v>766863</v>
      </c>
      <c r="H9449">
        <v>44.2333</v>
      </c>
    </row>
    <row r="9450" spans="1:8" x14ac:dyDescent="0.3">
      <c r="A9450" t="s">
        <v>293</v>
      </c>
      <c r="B9450" t="s">
        <v>283</v>
      </c>
      <c r="C9450">
        <v>43.6</v>
      </c>
      <c r="D9450">
        <v>46.02</v>
      </c>
      <c r="E9450">
        <v>42.8</v>
      </c>
      <c r="F9450">
        <v>43.18</v>
      </c>
      <c r="G9450">
        <v>960804</v>
      </c>
      <c r="H9450">
        <v>44</v>
      </c>
    </row>
    <row r="9451" spans="1:8" x14ac:dyDescent="0.3">
      <c r="A9451" t="s">
        <v>293</v>
      </c>
      <c r="B9451" t="s">
        <v>290</v>
      </c>
      <c r="C9451">
        <v>43.18</v>
      </c>
      <c r="D9451">
        <v>43.24</v>
      </c>
      <c r="E9451">
        <v>41.2</v>
      </c>
      <c r="F9451">
        <v>41.58</v>
      </c>
      <c r="G9451">
        <v>1170972</v>
      </c>
      <c r="H9451">
        <v>42.006700000000002</v>
      </c>
    </row>
    <row r="9452" spans="1:8" x14ac:dyDescent="0.3">
      <c r="A9452" t="s">
        <v>293</v>
      </c>
      <c r="B9452" t="s">
        <v>710</v>
      </c>
      <c r="C9452">
        <v>41.8</v>
      </c>
      <c r="D9452">
        <v>43.5</v>
      </c>
      <c r="E9452">
        <v>41.44</v>
      </c>
      <c r="F9452">
        <v>43.5</v>
      </c>
      <c r="G9452">
        <v>959432</v>
      </c>
      <c r="H9452">
        <v>42.813299999999998</v>
      </c>
    </row>
    <row r="9453" spans="1:8" x14ac:dyDescent="0.3">
      <c r="A9453" t="s">
        <v>293</v>
      </c>
      <c r="B9453" t="s">
        <v>512</v>
      </c>
      <c r="C9453">
        <v>43.6</v>
      </c>
      <c r="D9453">
        <v>44</v>
      </c>
      <c r="E9453">
        <v>41.48</v>
      </c>
      <c r="F9453">
        <v>41.74</v>
      </c>
      <c r="G9453">
        <v>1082945</v>
      </c>
      <c r="H9453">
        <v>42.406700000000001</v>
      </c>
    </row>
    <row r="9454" spans="1:8" x14ac:dyDescent="0.3">
      <c r="A9454" t="s">
        <v>293</v>
      </c>
      <c r="B9454" t="s">
        <v>91</v>
      </c>
      <c r="C9454">
        <v>40</v>
      </c>
      <c r="D9454">
        <v>41.52</v>
      </c>
      <c r="E9454">
        <v>39.340000000000003</v>
      </c>
      <c r="F9454">
        <v>41.3</v>
      </c>
      <c r="G9454">
        <v>1273978</v>
      </c>
      <c r="H9454">
        <v>40.72</v>
      </c>
    </row>
    <row r="9455" spans="1:8" x14ac:dyDescent="0.3">
      <c r="A9455" t="s">
        <v>293</v>
      </c>
      <c r="B9455" t="s">
        <v>93</v>
      </c>
      <c r="C9455">
        <v>41</v>
      </c>
      <c r="D9455">
        <v>42.32</v>
      </c>
      <c r="E9455">
        <v>40.56</v>
      </c>
      <c r="F9455">
        <v>41.5</v>
      </c>
      <c r="G9455">
        <v>1490838</v>
      </c>
      <c r="H9455">
        <v>41.46</v>
      </c>
    </row>
    <row r="9456" spans="1:8" x14ac:dyDescent="0.3">
      <c r="A9456" t="s">
        <v>293</v>
      </c>
      <c r="B9456" t="s">
        <v>711</v>
      </c>
      <c r="C9456">
        <v>42.5</v>
      </c>
      <c r="D9456">
        <v>42.5</v>
      </c>
      <c r="E9456">
        <v>38.74</v>
      </c>
      <c r="F9456">
        <v>41.2</v>
      </c>
      <c r="G9456">
        <v>2844792</v>
      </c>
      <c r="H9456">
        <v>40.813299999999998</v>
      </c>
    </row>
    <row r="9457" spans="1:8" x14ac:dyDescent="0.3">
      <c r="A9457" t="s">
        <v>293</v>
      </c>
      <c r="B9457" t="s">
        <v>712</v>
      </c>
      <c r="C9457">
        <v>41.42</v>
      </c>
      <c r="D9457">
        <v>41.66</v>
      </c>
      <c r="E9457">
        <v>39.86</v>
      </c>
      <c r="F9457">
        <v>39.94</v>
      </c>
      <c r="G9457">
        <v>1512623</v>
      </c>
      <c r="H9457">
        <v>40.486699999999999</v>
      </c>
    </row>
    <row r="9458" spans="1:8" x14ac:dyDescent="0.3">
      <c r="A9458" t="s">
        <v>293</v>
      </c>
      <c r="B9458" t="s">
        <v>162</v>
      </c>
      <c r="C9458">
        <v>39.94</v>
      </c>
      <c r="D9458">
        <v>39.94</v>
      </c>
      <c r="E9458">
        <v>37.08</v>
      </c>
      <c r="F9458">
        <v>37.340000000000003</v>
      </c>
      <c r="G9458">
        <v>1556545</v>
      </c>
      <c r="H9458">
        <v>38.119999999999997</v>
      </c>
    </row>
    <row r="9459" spans="1:8" x14ac:dyDescent="0.3">
      <c r="A9459" t="s">
        <v>293</v>
      </c>
      <c r="B9459" t="s">
        <v>220</v>
      </c>
      <c r="C9459">
        <v>36.86</v>
      </c>
      <c r="D9459">
        <v>39.54</v>
      </c>
      <c r="E9459">
        <v>35.6</v>
      </c>
      <c r="F9459">
        <v>39</v>
      </c>
      <c r="G9459">
        <v>2132283</v>
      </c>
      <c r="H9459">
        <v>38.046700000000001</v>
      </c>
    </row>
    <row r="9460" spans="1:8" x14ac:dyDescent="0.3">
      <c r="A9460" t="s">
        <v>293</v>
      </c>
      <c r="B9460" t="s">
        <v>713</v>
      </c>
      <c r="C9460">
        <v>39.520000000000003</v>
      </c>
      <c r="D9460">
        <v>40.119999999999997</v>
      </c>
      <c r="E9460">
        <v>39</v>
      </c>
      <c r="F9460">
        <v>39.72</v>
      </c>
      <c r="G9460">
        <v>868868</v>
      </c>
      <c r="H9460">
        <v>39.613300000000002</v>
      </c>
    </row>
    <row r="9461" spans="1:8" x14ac:dyDescent="0.3">
      <c r="A9461" t="s">
        <v>293</v>
      </c>
      <c r="B9461" t="s">
        <v>714</v>
      </c>
      <c r="C9461">
        <v>39.72</v>
      </c>
      <c r="D9461">
        <v>40.159999999999997</v>
      </c>
      <c r="E9461">
        <v>38.479999999999997</v>
      </c>
      <c r="F9461">
        <v>39.299999999999997</v>
      </c>
      <c r="G9461">
        <v>1008020</v>
      </c>
      <c r="H9461">
        <v>39.313299999999998</v>
      </c>
    </row>
    <row r="9462" spans="1:8" x14ac:dyDescent="0.3">
      <c r="A9462" t="s">
        <v>293</v>
      </c>
      <c r="B9462" t="s">
        <v>715</v>
      </c>
      <c r="C9462">
        <v>39.200000000000003</v>
      </c>
      <c r="D9462">
        <v>39.380000000000003</v>
      </c>
      <c r="E9462">
        <v>38.64</v>
      </c>
      <c r="F9462">
        <v>38.659999999999997</v>
      </c>
      <c r="G9462">
        <v>641237</v>
      </c>
      <c r="H9462">
        <v>38.893300000000004</v>
      </c>
    </row>
    <row r="9463" spans="1:8" x14ac:dyDescent="0.3">
      <c r="A9463" t="s">
        <v>293</v>
      </c>
      <c r="B9463" t="s">
        <v>235</v>
      </c>
      <c r="C9463">
        <v>38.68</v>
      </c>
      <c r="D9463">
        <v>39.200000000000003</v>
      </c>
      <c r="E9463">
        <v>37.9</v>
      </c>
      <c r="F9463">
        <v>38.58</v>
      </c>
      <c r="G9463">
        <v>663877</v>
      </c>
      <c r="H9463">
        <v>38.56</v>
      </c>
    </row>
    <row r="9464" spans="1:8" x14ac:dyDescent="0.3">
      <c r="A9464" t="s">
        <v>293</v>
      </c>
      <c r="B9464" t="s">
        <v>259</v>
      </c>
      <c r="C9464">
        <v>38.880000000000003</v>
      </c>
      <c r="D9464">
        <v>38.880000000000003</v>
      </c>
      <c r="E9464">
        <v>37.4</v>
      </c>
      <c r="F9464">
        <v>37.5</v>
      </c>
      <c r="G9464">
        <v>792749</v>
      </c>
      <c r="H9464">
        <v>37.926699999999997</v>
      </c>
    </row>
    <row r="9465" spans="1:8" x14ac:dyDescent="0.3">
      <c r="A9465" t="s">
        <v>293</v>
      </c>
      <c r="B9465" t="s">
        <v>716</v>
      </c>
      <c r="C9465">
        <v>37.68</v>
      </c>
      <c r="D9465">
        <v>39</v>
      </c>
      <c r="E9465">
        <v>37.54</v>
      </c>
      <c r="F9465">
        <v>37.840000000000003</v>
      </c>
      <c r="G9465">
        <v>743413</v>
      </c>
      <c r="H9465">
        <v>38.1267</v>
      </c>
    </row>
    <row r="9466" spans="1:8" x14ac:dyDescent="0.3">
      <c r="A9466" t="s">
        <v>293</v>
      </c>
      <c r="B9466" t="s">
        <v>269</v>
      </c>
      <c r="C9466">
        <v>38.479999999999997</v>
      </c>
      <c r="D9466">
        <v>38.479999999999997</v>
      </c>
      <c r="E9466">
        <v>37.36</v>
      </c>
      <c r="F9466">
        <v>37.4</v>
      </c>
      <c r="G9466">
        <v>546226</v>
      </c>
      <c r="H9466">
        <v>37.746699999999997</v>
      </c>
    </row>
    <row r="9467" spans="1:8" x14ac:dyDescent="0.3">
      <c r="A9467" t="s">
        <v>293</v>
      </c>
      <c r="B9467" t="s">
        <v>282</v>
      </c>
      <c r="C9467">
        <v>37.200000000000003</v>
      </c>
      <c r="D9467">
        <v>37.68</v>
      </c>
      <c r="E9467">
        <v>36.840000000000003</v>
      </c>
      <c r="F9467">
        <v>37.119999999999997</v>
      </c>
      <c r="G9467">
        <v>247111</v>
      </c>
      <c r="H9467">
        <v>37.213299999999997</v>
      </c>
    </row>
    <row r="9468" spans="1:8" x14ac:dyDescent="0.3">
      <c r="A9468" t="s">
        <v>293</v>
      </c>
      <c r="B9468" t="s">
        <v>717</v>
      </c>
      <c r="C9468">
        <v>37.200000000000003</v>
      </c>
      <c r="D9468">
        <v>37.96</v>
      </c>
      <c r="E9468">
        <v>36.6</v>
      </c>
      <c r="F9468">
        <v>36.96</v>
      </c>
      <c r="G9468">
        <v>1793806</v>
      </c>
      <c r="H9468">
        <v>37.173299999999998</v>
      </c>
    </row>
    <row r="9469" spans="1:8" x14ac:dyDescent="0.3">
      <c r="A9469" t="s">
        <v>293</v>
      </c>
      <c r="B9469" t="s">
        <v>285</v>
      </c>
      <c r="C9469">
        <v>37.04</v>
      </c>
      <c r="D9469">
        <v>37.380000000000003</v>
      </c>
      <c r="E9469">
        <v>36.76</v>
      </c>
      <c r="F9469">
        <v>37</v>
      </c>
      <c r="G9469">
        <v>791871</v>
      </c>
      <c r="H9469">
        <v>37.046700000000001</v>
      </c>
    </row>
    <row r="9470" spans="1:8" x14ac:dyDescent="0.3">
      <c r="A9470" t="s">
        <v>293</v>
      </c>
      <c r="B9470" t="s">
        <v>718</v>
      </c>
      <c r="C9470">
        <v>37.380000000000003</v>
      </c>
      <c r="D9470">
        <v>38.28</v>
      </c>
      <c r="E9470">
        <v>37.08</v>
      </c>
      <c r="F9470">
        <v>38.020000000000003</v>
      </c>
      <c r="G9470">
        <v>981905</v>
      </c>
      <c r="H9470">
        <v>37.793300000000002</v>
      </c>
    </row>
    <row r="9471" spans="1:8" x14ac:dyDescent="0.3">
      <c r="A9471" t="s">
        <v>293</v>
      </c>
      <c r="B9471" t="s">
        <v>291</v>
      </c>
      <c r="C9471">
        <v>38</v>
      </c>
      <c r="D9471">
        <v>38.299999999999997</v>
      </c>
      <c r="E9471">
        <v>37.619999999999997</v>
      </c>
      <c r="F9471">
        <v>37.700000000000003</v>
      </c>
      <c r="G9471">
        <v>973966</v>
      </c>
      <c r="H9471">
        <v>37.8733</v>
      </c>
    </row>
    <row r="9472" spans="1:8" x14ac:dyDescent="0.3">
      <c r="A9472" t="s">
        <v>293</v>
      </c>
      <c r="B9472" t="s">
        <v>295</v>
      </c>
      <c r="C9472">
        <v>38.18</v>
      </c>
      <c r="D9472">
        <v>38.22</v>
      </c>
      <c r="E9472">
        <v>36.9</v>
      </c>
      <c r="F9472">
        <v>36.92</v>
      </c>
      <c r="G9472">
        <v>765008</v>
      </c>
      <c r="H9472">
        <v>37.346699999999998</v>
      </c>
    </row>
    <row r="9473" spans="1:8" x14ac:dyDescent="0.3">
      <c r="A9473" t="s">
        <v>293</v>
      </c>
      <c r="B9473" t="s">
        <v>298</v>
      </c>
      <c r="C9473">
        <v>36.86</v>
      </c>
      <c r="D9473">
        <v>37</v>
      </c>
      <c r="E9473">
        <v>36.28</v>
      </c>
      <c r="F9473">
        <v>36.5</v>
      </c>
      <c r="G9473">
        <v>688809</v>
      </c>
      <c r="H9473">
        <v>36.593299999999999</v>
      </c>
    </row>
    <row r="9474" spans="1:8" x14ac:dyDescent="0.3">
      <c r="A9474" t="s">
        <v>293</v>
      </c>
      <c r="B9474" t="s">
        <v>719</v>
      </c>
      <c r="C9474">
        <v>36.5</v>
      </c>
      <c r="D9474">
        <v>37.380000000000003</v>
      </c>
      <c r="E9474">
        <v>36.4</v>
      </c>
      <c r="F9474">
        <v>37.1</v>
      </c>
      <c r="G9474">
        <v>768293</v>
      </c>
      <c r="H9474">
        <v>36.96</v>
      </c>
    </row>
    <row r="9475" spans="1:8" x14ac:dyDescent="0.3">
      <c r="A9475" t="s">
        <v>293</v>
      </c>
      <c r="B9475" t="s">
        <v>720</v>
      </c>
      <c r="C9475">
        <v>38.200000000000003</v>
      </c>
      <c r="D9475">
        <v>38.200000000000003</v>
      </c>
      <c r="E9475">
        <v>37.22</v>
      </c>
      <c r="F9475">
        <v>37.24</v>
      </c>
      <c r="G9475">
        <v>932077</v>
      </c>
      <c r="H9475">
        <v>37.5533</v>
      </c>
    </row>
    <row r="9476" spans="1:8" x14ac:dyDescent="0.3">
      <c r="A9476" t="s">
        <v>293</v>
      </c>
      <c r="B9476" t="s">
        <v>721</v>
      </c>
      <c r="C9476">
        <v>37</v>
      </c>
      <c r="D9476">
        <v>37.24</v>
      </c>
      <c r="E9476">
        <v>36.700000000000003</v>
      </c>
      <c r="F9476">
        <v>37.119999999999997</v>
      </c>
      <c r="G9476">
        <v>558113</v>
      </c>
      <c r="H9476">
        <v>37.020000000000003</v>
      </c>
    </row>
    <row r="9477" spans="1:8" x14ac:dyDescent="0.3">
      <c r="A9477" t="s">
        <v>293</v>
      </c>
      <c r="B9477" t="s">
        <v>96</v>
      </c>
      <c r="C9477">
        <v>37.24</v>
      </c>
      <c r="D9477">
        <v>37.6</v>
      </c>
      <c r="E9477">
        <v>36.880000000000003</v>
      </c>
      <c r="F9477">
        <v>37.46</v>
      </c>
      <c r="G9477">
        <v>491955</v>
      </c>
      <c r="H9477">
        <v>37.313299999999998</v>
      </c>
    </row>
    <row r="9478" spans="1:8" x14ac:dyDescent="0.3">
      <c r="A9478" t="s">
        <v>293</v>
      </c>
      <c r="B9478" t="s">
        <v>722</v>
      </c>
      <c r="C9478">
        <v>37.58</v>
      </c>
      <c r="D9478">
        <v>38.020000000000003</v>
      </c>
      <c r="E9478">
        <v>37.5</v>
      </c>
      <c r="F9478">
        <v>37.78</v>
      </c>
      <c r="G9478">
        <v>507615</v>
      </c>
      <c r="H9478">
        <v>37.7667</v>
      </c>
    </row>
    <row r="9479" spans="1:8" x14ac:dyDescent="0.3">
      <c r="A9479" t="s">
        <v>293</v>
      </c>
      <c r="B9479" t="s">
        <v>164</v>
      </c>
      <c r="C9479">
        <v>37.96</v>
      </c>
      <c r="D9479">
        <v>37.96</v>
      </c>
      <c r="E9479">
        <v>36.340000000000003</v>
      </c>
      <c r="F9479">
        <v>36.64</v>
      </c>
      <c r="G9479">
        <v>669441</v>
      </c>
      <c r="H9479">
        <v>36.979999999999997</v>
      </c>
    </row>
    <row r="9480" spans="1:8" x14ac:dyDescent="0.3">
      <c r="A9480" t="s">
        <v>293</v>
      </c>
      <c r="B9480" t="s">
        <v>723</v>
      </c>
      <c r="C9480">
        <v>38.5</v>
      </c>
      <c r="D9480">
        <v>39.68</v>
      </c>
      <c r="E9480">
        <v>38</v>
      </c>
      <c r="F9480">
        <v>39.6</v>
      </c>
      <c r="G9480">
        <v>2245047</v>
      </c>
      <c r="H9480">
        <v>39.093299999999999</v>
      </c>
    </row>
    <row r="9481" spans="1:8" x14ac:dyDescent="0.3">
      <c r="A9481" t="s">
        <v>293</v>
      </c>
      <c r="B9481" t="s">
        <v>724</v>
      </c>
      <c r="C9481">
        <v>39.56</v>
      </c>
      <c r="D9481">
        <v>39.56</v>
      </c>
      <c r="E9481">
        <v>38.5</v>
      </c>
      <c r="F9481">
        <v>39.020000000000003</v>
      </c>
      <c r="G9481">
        <v>843859</v>
      </c>
      <c r="H9481">
        <v>39.026699999999998</v>
      </c>
    </row>
    <row r="9482" spans="1:8" x14ac:dyDescent="0.3">
      <c r="A9482" t="s">
        <v>293</v>
      </c>
      <c r="B9482" t="s">
        <v>725</v>
      </c>
      <c r="C9482">
        <v>39.04</v>
      </c>
      <c r="D9482">
        <v>41.9</v>
      </c>
      <c r="E9482">
        <v>38.96</v>
      </c>
      <c r="F9482">
        <v>41.9</v>
      </c>
      <c r="G9482">
        <v>1438561</v>
      </c>
      <c r="H9482">
        <v>40.92</v>
      </c>
    </row>
    <row r="9483" spans="1:8" x14ac:dyDescent="0.3">
      <c r="A9483" t="s">
        <v>293</v>
      </c>
      <c r="B9483" t="s">
        <v>242</v>
      </c>
      <c r="C9483">
        <v>40.5</v>
      </c>
      <c r="D9483">
        <v>40.9</v>
      </c>
      <c r="E9483">
        <v>39.380000000000003</v>
      </c>
      <c r="F9483">
        <v>40.82</v>
      </c>
      <c r="G9483">
        <v>1210352</v>
      </c>
      <c r="H9483">
        <v>40.366700000000002</v>
      </c>
    </row>
    <row r="9484" spans="1:8" x14ac:dyDescent="0.3">
      <c r="A9484" t="s">
        <v>293</v>
      </c>
      <c r="B9484" t="s">
        <v>726</v>
      </c>
      <c r="C9484">
        <v>40.82</v>
      </c>
      <c r="D9484">
        <v>41.64</v>
      </c>
      <c r="E9484">
        <v>40.020000000000003</v>
      </c>
      <c r="F9484">
        <v>41.48</v>
      </c>
      <c r="G9484">
        <v>831031</v>
      </c>
      <c r="H9484">
        <v>41.046700000000001</v>
      </c>
    </row>
    <row r="9485" spans="1:8" x14ac:dyDescent="0.3">
      <c r="A9485" t="s">
        <v>293</v>
      </c>
      <c r="B9485" t="s">
        <v>727</v>
      </c>
      <c r="C9485">
        <v>41.6</v>
      </c>
      <c r="D9485">
        <v>42</v>
      </c>
      <c r="E9485">
        <v>41</v>
      </c>
      <c r="F9485">
        <v>41.02</v>
      </c>
      <c r="G9485">
        <v>407918</v>
      </c>
      <c r="H9485">
        <v>41.34</v>
      </c>
    </row>
    <row r="9486" spans="1:8" x14ac:dyDescent="0.3">
      <c r="A9486" t="s">
        <v>293</v>
      </c>
      <c r="B9486" t="s">
        <v>728</v>
      </c>
      <c r="C9486">
        <v>41.22</v>
      </c>
      <c r="D9486">
        <v>41.56</v>
      </c>
      <c r="E9486">
        <v>40.4</v>
      </c>
      <c r="F9486">
        <v>40.76</v>
      </c>
      <c r="G9486">
        <v>553788</v>
      </c>
      <c r="H9486">
        <v>40.906700000000001</v>
      </c>
    </row>
    <row r="9487" spans="1:8" x14ac:dyDescent="0.3">
      <c r="A9487" t="s">
        <v>293</v>
      </c>
      <c r="B9487" t="s">
        <v>729</v>
      </c>
      <c r="C9487">
        <v>40.94</v>
      </c>
      <c r="D9487">
        <v>42.3</v>
      </c>
      <c r="E9487">
        <v>40.36</v>
      </c>
      <c r="F9487">
        <v>41.9</v>
      </c>
      <c r="G9487">
        <v>1166799</v>
      </c>
      <c r="H9487">
        <v>41.52</v>
      </c>
    </row>
    <row r="9488" spans="1:8" x14ac:dyDescent="0.3">
      <c r="A9488" t="s">
        <v>293</v>
      </c>
      <c r="B9488" t="s">
        <v>730</v>
      </c>
      <c r="C9488">
        <v>41.34</v>
      </c>
      <c r="D9488">
        <v>41.9</v>
      </c>
      <c r="E9488">
        <v>40.96</v>
      </c>
      <c r="F9488">
        <v>41.2</v>
      </c>
      <c r="G9488">
        <v>493165</v>
      </c>
      <c r="H9488">
        <v>41.353299999999997</v>
      </c>
    </row>
    <row r="9489" spans="1:8" x14ac:dyDescent="0.3">
      <c r="A9489" t="s">
        <v>293</v>
      </c>
      <c r="B9489" t="s">
        <v>731</v>
      </c>
      <c r="C9489">
        <v>41.2</v>
      </c>
      <c r="D9489">
        <v>42.08</v>
      </c>
      <c r="E9489">
        <v>41.02</v>
      </c>
      <c r="F9489">
        <v>41.44</v>
      </c>
      <c r="G9489">
        <v>510907</v>
      </c>
      <c r="H9489">
        <v>41.513300000000001</v>
      </c>
    </row>
    <row r="9490" spans="1:8" x14ac:dyDescent="0.3">
      <c r="A9490" t="s">
        <v>293</v>
      </c>
      <c r="B9490" t="s">
        <v>732</v>
      </c>
      <c r="C9490">
        <v>42.62</v>
      </c>
      <c r="D9490">
        <v>43.88</v>
      </c>
      <c r="E9490">
        <v>41.56</v>
      </c>
      <c r="F9490">
        <v>42.16</v>
      </c>
      <c r="G9490">
        <v>1819433</v>
      </c>
      <c r="H9490">
        <v>42.533299999999997</v>
      </c>
    </row>
    <row r="9491" spans="1:8" x14ac:dyDescent="0.3">
      <c r="A9491" t="s">
        <v>293</v>
      </c>
      <c r="B9491" t="s">
        <v>733</v>
      </c>
      <c r="C9491">
        <v>42.16</v>
      </c>
      <c r="D9491">
        <v>42.56</v>
      </c>
      <c r="E9491">
        <v>41.46</v>
      </c>
      <c r="F9491">
        <v>42.36</v>
      </c>
      <c r="G9491">
        <v>725387</v>
      </c>
      <c r="H9491">
        <v>42.1267</v>
      </c>
    </row>
    <row r="9492" spans="1:8" x14ac:dyDescent="0.3">
      <c r="A9492" t="s">
        <v>293</v>
      </c>
      <c r="B9492" t="s">
        <v>734</v>
      </c>
      <c r="C9492">
        <v>42.68</v>
      </c>
      <c r="D9492">
        <v>44.3</v>
      </c>
      <c r="E9492">
        <v>42.68</v>
      </c>
      <c r="F9492">
        <v>43.02</v>
      </c>
      <c r="G9492">
        <v>961080</v>
      </c>
      <c r="H9492">
        <v>43.333300000000001</v>
      </c>
    </row>
    <row r="9493" spans="1:8" x14ac:dyDescent="0.3">
      <c r="A9493" t="s">
        <v>293</v>
      </c>
      <c r="B9493" t="s">
        <v>735</v>
      </c>
      <c r="C9493">
        <v>43.02</v>
      </c>
      <c r="D9493">
        <v>43.18</v>
      </c>
      <c r="E9493">
        <v>42.2</v>
      </c>
      <c r="F9493">
        <v>42.36</v>
      </c>
      <c r="G9493">
        <v>427741</v>
      </c>
      <c r="H9493">
        <v>42.58</v>
      </c>
    </row>
    <row r="9494" spans="1:8" x14ac:dyDescent="0.3">
      <c r="A9494" t="s">
        <v>593</v>
      </c>
      <c r="B9494" t="s">
        <v>696</v>
      </c>
      <c r="C9494">
        <v>2.79</v>
      </c>
      <c r="D9494">
        <v>3.08</v>
      </c>
      <c r="E9494">
        <v>2.79</v>
      </c>
      <c r="F9494">
        <v>2.97</v>
      </c>
      <c r="G9494">
        <v>10235640</v>
      </c>
      <c r="H9494">
        <v>2.9466999999999999</v>
      </c>
    </row>
    <row r="9495" spans="1:8" x14ac:dyDescent="0.3">
      <c r="A9495" t="s">
        <v>593</v>
      </c>
      <c r="B9495" t="s">
        <v>697</v>
      </c>
      <c r="C9495">
        <v>2.97</v>
      </c>
      <c r="D9495">
        <v>3.1</v>
      </c>
      <c r="E9495">
        <v>2.96</v>
      </c>
      <c r="F9495">
        <v>2.99</v>
      </c>
      <c r="G9495">
        <v>6567458</v>
      </c>
      <c r="H9495">
        <v>3.0167000000000002</v>
      </c>
    </row>
    <row r="9496" spans="1:8" x14ac:dyDescent="0.3">
      <c r="A9496" t="s">
        <v>593</v>
      </c>
      <c r="B9496" t="s">
        <v>698</v>
      </c>
      <c r="C9496">
        <v>2.99</v>
      </c>
      <c r="D9496">
        <v>3.2</v>
      </c>
      <c r="E9496">
        <v>2.96</v>
      </c>
      <c r="F9496">
        <v>3</v>
      </c>
      <c r="G9496">
        <v>7409412</v>
      </c>
      <c r="H9496">
        <v>3.0533000000000001</v>
      </c>
    </row>
    <row r="9497" spans="1:8" x14ac:dyDescent="0.3">
      <c r="A9497" t="s">
        <v>593</v>
      </c>
      <c r="B9497" t="s">
        <v>699</v>
      </c>
      <c r="C9497">
        <v>3.04</v>
      </c>
      <c r="D9497">
        <v>3.04</v>
      </c>
      <c r="E9497">
        <v>2.92</v>
      </c>
      <c r="F9497">
        <v>2.97</v>
      </c>
      <c r="G9497">
        <v>6840650</v>
      </c>
      <c r="H9497">
        <v>2.9767000000000001</v>
      </c>
    </row>
    <row r="9498" spans="1:8" x14ac:dyDescent="0.3">
      <c r="A9498" t="s">
        <v>593</v>
      </c>
      <c r="B9498" t="s">
        <v>700</v>
      </c>
      <c r="C9498">
        <v>2.97</v>
      </c>
      <c r="D9498">
        <v>3.13</v>
      </c>
      <c r="E9498">
        <v>2.92</v>
      </c>
      <c r="F9498">
        <v>3.09</v>
      </c>
      <c r="G9498">
        <v>4007141</v>
      </c>
      <c r="H9498">
        <v>3.0467</v>
      </c>
    </row>
    <row r="9499" spans="1:8" x14ac:dyDescent="0.3">
      <c r="A9499" t="s">
        <v>593</v>
      </c>
      <c r="B9499" t="s">
        <v>77</v>
      </c>
      <c r="C9499">
        <v>3.04</v>
      </c>
      <c r="D9499">
        <v>3.24</v>
      </c>
      <c r="E9499">
        <v>3.01</v>
      </c>
      <c r="F9499">
        <v>3.23</v>
      </c>
      <c r="G9499">
        <v>5506819</v>
      </c>
      <c r="H9499">
        <v>3.16</v>
      </c>
    </row>
    <row r="9500" spans="1:8" x14ac:dyDescent="0.3">
      <c r="A9500" t="s">
        <v>593</v>
      </c>
      <c r="B9500" t="s">
        <v>701</v>
      </c>
      <c r="C9500">
        <v>3.24</v>
      </c>
      <c r="D9500">
        <v>3.55</v>
      </c>
      <c r="E9500">
        <v>3.24</v>
      </c>
      <c r="F9500">
        <v>3.55</v>
      </c>
      <c r="G9500">
        <v>11463980</v>
      </c>
      <c r="H9500">
        <v>3.4466999999999999</v>
      </c>
    </row>
    <row r="9501" spans="1:8" x14ac:dyDescent="0.3">
      <c r="A9501" t="s">
        <v>593</v>
      </c>
      <c r="B9501" t="s">
        <v>702</v>
      </c>
      <c r="C9501">
        <v>3.5</v>
      </c>
      <c r="D9501">
        <v>3.67</v>
      </c>
      <c r="E9501">
        <v>3.38</v>
      </c>
      <c r="F9501">
        <v>3.45</v>
      </c>
      <c r="G9501">
        <v>9401437</v>
      </c>
      <c r="H9501">
        <v>3.5</v>
      </c>
    </row>
    <row r="9502" spans="1:8" x14ac:dyDescent="0.3">
      <c r="A9502" t="s">
        <v>593</v>
      </c>
      <c r="B9502" t="s">
        <v>139</v>
      </c>
      <c r="C9502">
        <v>3.39</v>
      </c>
      <c r="D9502">
        <v>3.46</v>
      </c>
      <c r="E9502">
        <v>3.3</v>
      </c>
      <c r="F9502">
        <v>3.32</v>
      </c>
      <c r="G9502">
        <v>4841108</v>
      </c>
      <c r="H9502">
        <v>3.36</v>
      </c>
    </row>
    <row r="9503" spans="1:8" x14ac:dyDescent="0.3">
      <c r="A9503" t="s">
        <v>593</v>
      </c>
      <c r="B9503" t="s">
        <v>156</v>
      </c>
      <c r="C9503">
        <v>3.31</v>
      </c>
      <c r="D9503">
        <v>3.65</v>
      </c>
      <c r="E9503">
        <v>3.29</v>
      </c>
      <c r="F9503">
        <v>3.63</v>
      </c>
      <c r="G9503">
        <v>10173240</v>
      </c>
      <c r="H9503">
        <v>3.5232999999999999</v>
      </c>
    </row>
    <row r="9504" spans="1:8" x14ac:dyDescent="0.3">
      <c r="A9504" t="s">
        <v>593</v>
      </c>
      <c r="B9504" t="s">
        <v>703</v>
      </c>
      <c r="C9504">
        <v>3.61</v>
      </c>
      <c r="D9504">
        <v>3.92</v>
      </c>
      <c r="E9504">
        <v>3.53</v>
      </c>
      <c r="F9504">
        <v>3.89</v>
      </c>
      <c r="G9504">
        <v>10787240</v>
      </c>
      <c r="H9504">
        <v>3.78</v>
      </c>
    </row>
    <row r="9505" spans="1:8" x14ac:dyDescent="0.3">
      <c r="A9505" t="s">
        <v>593</v>
      </c>
      <c r="B9505" t="s">
        <v>223</v>
      </c>
      <c r="C9505">
        <v>3.89</v>
      </c>
      <c r="D9505">
        <v>4</v>
      </c>
      <c r="E9505">
        <v>3.74</v>
      </c>
      <c r="F9505">
        <v>3.84</v>
      </c>
      <c r="G9505">
        <v>7955443</v>
      </c>
      <c r="H9505">
        <v>3.86</v>
      </c>
    </row>
    <row r="9506" spans="1:8" x14ac:dyDescent="0.3">
      <c r="A9506" t="s">
        <v>593</v>
      </c>
      <c r="B9506" t="s">
        <v>228</v>
      </c>
      <c r="C9506">
        <v>3.81</v>
      </c>
      <c r="D9506">
        <v>4.0999999999999996</v>
      </c>
      <c r="E9506">
        <v>3.75</v>
      </c>
      <c r="F9506">
        <v>4.09</v>
      </c>
      <c r="G9506">
        <v>7559736</v>
      </c>
      <c r="H9506">
        <v>3.98</v>
      </c>
    </row>
    <row r="9507" spans="1:8" x14ac:dyDescent="0.3">
      <c r="A9507" t="s">
        <v>593</v>
      </c>
      <c r="B9507" t="s">
        <v>704</v>
      </c>
      <c r="C9507">
        <v>4.09</v>
      </c>
      <c r="D9507">
        <v>4.26</v>
      </c>
      <c r="E9507">
        <v>4</v>
      </c>
      <c r="F9507">
        <v>4.2</v>
      </c>
      <c r="G9507">
        <v>5999343</v>
      </c>
      <c r="H9507">
        <v>4.1532999999999998</v>
      </c>
    </row>
    <row r="9508" spans="1:8" x14ac:dyDescent="0.3">
      <c r="A9508" t="s">
        <v>593</v>
      </c>
      <c r="B9508" t="s">
        <v>705</v>
      </c>
      <c r="C9508">
        <v>4.0999999999999996</v>
      </c>
      <c r="D9508">
        <v>4.3499999999999996</v>
      </c>
      <c r="E9508">
        <v>4.0999999999999996</v>
      </c>
      <c r="F9508">
        <v>4.22</v>
      </c>
      <c r="G9508">
        <v>5102171</v>
      </c>
      <c r="H9508">
        <v>4.2233000000000001</v>
      </c>
    </row>
    <row r="9509" spans="1:8" x14ac:dyDescent="0.3">
      <c r="A9509" t="s">
        <v>593</v>
      </c>
      <c r="B9509" t="s">
        <v>706</v>
      </c>
      <c r="C9509">
        <v>4.22</v>
      </c>
      <c r="D9509">
        <v>4.4000000000000004</v>
      </c>
      <c r="E9509">
        <v>4.05</v>
      </c>
      <c r="F9509">
        <v>4.1900000000000004</v>
      </c>
      <c r="G9509">
        <v>5736468</v>
      </c>
      <c r="H9509">
        <v>4.2133000000000003</v>
      </c>
    </row>
    <row r="9510" spans="1:8" x14ac:dyDescent="0.3">
      <c r="A9510" t="s">
        <v>593</v>
      </c>
      <c r="B9510" t="s">
        <v>265</v>
      </c>
      <c r="C9510">
        <v>4.07</v>
      </c>
      <c r="D9510">
        <v>4.29</v>
      </c>
      <c r="E9510">
        <v>4</v>
      </c>
      <c r="F9510">
        <v>4.2300000000000004</v>
      </c>
      <c r="G9510">
        <v>5988673</v>
      </c>
      <c r="H9510">
        <v>4.1733000000000002</v>
      </c>
    </row>
    <row r="9511" spans="1:8" x14ac:dyDescent="0.3">
      <c r="A9511" t="s">
        <v>593</v>
      </c>
      <c r="B9511" t="s">
        <v>707</v>
      </c>
      <c r="C9511">
        <v>4.2300000000000004</v>
      </c>
      <c r="D9511">
        <v>4.46</v>
      </c>
      <c r="E9511">
        <v>4.0599999999999996</v>
      </c>
      <c r="F9511">
        <v>4.2</v>
      </c>
      <c r="G9511">
        <v>5175202</v>
      </c>
      <c r="H9511">
        <v>4.24</v>
      </c>
    </row>
    <row r="9512" spans="1:8" x14ac:dyDescent="0.3">
      <c r="A9512" t="s">
        <v>593</v>
      </c>
      <c r="B9512" t="s">
        <v>271</v>
      </c>
      <c r="C9512">
        <v>4.17</v>
      </c>
      <c r="D9512">
        <v>4.29</v>
      </c>
      <c r="E9512">
        <v>4.08</v>
      </c>
      <c r="F9512">
        <v>4.1399999999999997</v>
      </c>
      <c r="G9512">
        <v>4643049</v>
      </c>
      <c r="H9512">
        <v>4.17</v>
      </c>
    </row>
    <row r="9513" spans="1:8" x14ac:dyDescent="0.3">
      <c r="A9513" t="s">
        <v>593</v>
      </c>
      <c r="B9513" t="s">
        <v>708</v>
      </c>
      <c r="C9513">
        <v>4.1399999999999997</v>
      </c>
      <c r="D9513">
        <v>4.3899999999999997</v>
      </c>
      <c r="E9513">
        <v>4.08</v>
      </c>
      <c r="F9513">
        <v>4.3</v>
      </c>
      <c r="G9513">
        <v>4817013</v>
      </c>
      <c r="H9513">
        <v>4.2567000000000004</v>
      </c>
    </row>
    <row r="9514" spans="1:8" x14ac:dyDescent="0.3">
      <c r="A9514" t="s">
        <v>593</v>
      </c>
      <c r="B9514" t="s">
        <v>709</v>
      </c>
      <c r="C9514">
        <v>4.32</v>
      </c>
      <c r="D9514">
        <v>4.68</v>
      </c>
      <c r="E9514">
        <v>4.32</v>
      </c>
      <c r="F9514">
        <v>4.67</v>
      </c>
      <c r="G9514">
        <v>7816413</v>
      </c>
      <c r="H9514">
        <v>4.5567000000000002</v>
      </c>
    </row>
    <row r="9515" spans="1:8" x14ac:dyDescent="0.3">
      <c r="A9515" t="s">
        <v>593</v>
      </c>
      <c r="B9515" t="s">
        <v>283</v>
      </c>
      <c r="C9515">
        <v>4.67</v>
      </c>
      <c r="D9515">
        <v>4.91</v>
      </c>
      <c r="E9515">
        <v>4.5</v>
      </c>
      <c r="F9515">
        <v>4.8099999999999996</v>
      </c>
      <c r="G9515">
        <v>6992473</v>
      </c>
      <c r="H9515">
        <v>4.74</v>
      </c>
    </row>
    <row r="9516" spans="1:8" x14ac:dyDescent="0.3">
      <c r="A9516" t="s">
        <v>593</v>
      </c>
      <c r="B9516" t="s">
        <v>290</v>
      </c>
      <c r="C9516">
        <v>4.9000000000000004</v>
      </c>
      <c r="D9516">
        <v>4.91</v>
      </c>
      <c r="E9516">
        <v>4.4800000000000004</v>
      </c>
      <c r="F9516">
        <v>4.63</v>
      </c>
      <c r="G9516">
        <v>5292496</v>
      </c>
      <c r="H9516">
        <v>4.6733000000000002</v>
      </c>
    </row>
    <row r="9517" spans="1:8" x14ac:dyDescent="0.3">
      <c r="A9517" t="s">
        <v>593</v>
      </c>
      <c r="B9517" t="s">
        <v>710</v>
      </c>
      <c r="C9517">
        <v>4.62</v>
      </c>
      <c r="D9517">
        <v>4.79</v>
      </c>
      <c r="E9517">
        <v>4.5</v>
      </c>
      <c r="F9517">
        <v>4.66</v>
      </c>
      <c r="G9517">
        <v>2252892</v>
      </c>
      <c r="H9517">
        <v>4.6500000000000004</v>
      </c>
    </row>
    <row r="9518" spans="1:8" x14ac:dyDescent="0.3">
      <c r="A9518" t="s">
        <v>593</v>
      </c>
      <c r="B9518" t="s">
        <v>512</v>
      </c>
      <c r="C9518">
        <v>4.66</v>
      </c>
      <c r="D9518">
        <v>4.71</v>
      </c>
      <c r="E9518">
        <v>4.5199999999999996</v>
      </c>
      <c r="F9518">
        <v>4.7</v>
      </c>
      <c r="G9518">
        <v>4118751</v>
      </c>
      <c r="H9518">
        <v>4.6433</v>
      </c>
    </row>
    <row r="9519" spans="1:8" x14ac:dyDescent="0.3">
      <c r="A9519" t="s">
        <v>593</v>
      </c>
      <c r="B9519" t="s">
        <v>91</v>
      </c>
      <c r="C9519">
        <v>4.42</v>
      </c>
      <c r="D9519">
        <v>4.7</v>
      </c>
      <c r="E9519">
        <v>4.2300000000000004</v>
      </c>
      <c r="F9519">
        <v>4.43</v>
      </c>
      <c r="G9519">
        <v>7781442</v>
      </c>
      <c r="H9519">
        <v>4.4532999999999996</v>
      </c>
    </row>
    <row r="9520" spans="1:8" x14ac:dyDescent="0.3">
      <c r="A9520" t="s">
        <v>593</v>
      </c>
      <c r="B9520" t="s">
        <v>93</v>
      </c>
      <c r="C9520">
        <v>4.26</v>
      </c>
      <c r="D9520">
        <v>4.57</v>
      </c>
      <c r="E9520">
        <v>4.18</v>
      </c>
      <c r="F9520">
        <v>4.57</v>
      </c>
      <c r="G9520">
        <v>5385112</v>
      </c>
      <c r="H9520">
        <v>4.4400000000000004</v>
      </c>
    </row>
    <row r="9521" spans="1:8" x14ac:dyDescent="0.3">
      <c r="A9521" t="s">
        <v>593</v>
      </c>
      <c r="B9521" t="s">
        <v>711</v>
      </c>
      <c r="C9521">
        <v>4.5</v>
      </c>
      <c r="D9521">
        <v>4.82</v>
      </c>
      <c r="E9521">
        <v>4.4000000000000004</v>
      </c>
      <c r="F9521">
        <v>4.8</v>
      </c>
      <c r="G9521">
        <v>4203677</v>
      </c>
      <c r="H9521">
        <v>4.6733000000000002</v>
      </c>
    </row>
    <row r="9522" spans="1:8" x14ac:dyDescent="0.3">
      <c r="A9522" t="s">
        <v>593</v>
      </c>
      <c r="B9522" t="s">
        <v>712</v>
      </c>
      <c r="C9522">
        <v>4.8</v>
      </c>
      <c r="D9522">
        <v>4.9000000000000004</v>
      </c>
      <c r="E9522">
        <v>4.67</v>
      </c>
      <c r="F9522">
        <v>4.8</v>
      </c>
      <c r="G9522">
        <v>3613616</v>
      </c>
      <c r="H9522">
        <v>4.79</v>
      </c>
    </row>
    <row r="9523" spans="1:8" x14ac:dyDescent="0.3">
      <c r="A9523" t="s">
        <v>593</v>
      </c>
      <c r="B9523" t="s">
        <v>162</v>
      </c>
      <c r="C9523">
        <v>4.67</v>
      </c>
      <c r="D9523">
        <v>4.8600000000000003</v>
      </c>
      <c r="E9523">
        <v>4.6100000000000003</v>
      </c>
      <c r="F9523">
        <v>4.8</v>
      </c>
      <c r="G9523">
        <v>2167588</v>
      </c>
      <c r="H9523">
        <v>4.7567000000000004</v>
      </c>
    </row>
    <row r="9524" spans="1:8" x14ac:dyDescent="0.3">
      <c r="A9524" t="s">
        <v>593</v>
      </c>
      <c r="B9524" t="s">
        <v>220</v>
      </c>
      <c r="C9524">
        <v>4.76</v>
      </c>
      <c r="D9524">
        <v>4.8</v>
      </c>
      <c r="E9524">
        <v>4.49</v>
      </c>
      <c r="F9524">
        <v>4.68</v>
      </c>
      <c r="G9524">
        <v>3546903</v>
      </c>
      <c r="H9524">
        <v>4.6566999999999998</v>
      </c>
    </row>
    <row r="9525" spans="1:8" x14ac:dyDescent="0.3">
      <c r="A9525" t="s">
        <v>593</v>
      </c>
      <c r="B9525" t="s">
        <v>713</v>
      </c>
      <c r="C9525">
        <v>4.67</v>
      </c>
      <c r="D9525">
        <v>4.75</v>
      </c>
      <c r="E9525">
        <v>4.5</v>
      </c>
      <c r="F9525">
        <v>4.6500000000000004</v>
      </c>
      <c r="G9525">
        <v>2779715</v>
      </c>
      <c r="H9525">
        <v>4.6333000000000002</v>
      </c>
    </row>
    <row r="9526" spans="1:8" x14ac:dyDescent="0.3">
      <c r="A9526" t="s">
        <v>593</v>
      </c>
      <c r="B9526" t="s">
        <v>714</v>
      </c>
      <c r="C9526">
        <v>4.6399999999999997</v>
      </c>
      <c r="D9526">
        <v>4.75</v>
      </c>
      <c r="E9526">
        <v>4.5199999999999996</v>
      </c>
      <c r="F9526">
        <v>4.68</v>
      </c>
      <c r="G9526">
        <v>3163480</v>
      </c>
      <c r="H9526">
        <v>4.6500000000000004</v>
      </c>
    </row>
    <row r="9527" spans="1:8" x14ac:dyDescent="0.3">
      <c r="A9527" t="s">
        <v>593</v>
      </c>
      <c r="B9527" t="s">
        <v>715</v>
      </c>
      <c r="C9527">
        <v>4.72</v>
      </c>
      <c r="D9527">
        <v>4.99</v>
      </c>
      <c r="E9527">
        <v>4.72</v>
      </c>
      <c r="F9527">
        <v>4.99</v>
      </c>
      <c r="G9527">
        <v>4052425</v>
      </c>
      <c r="H9527">
        <v>4.9000000000000004</v>
      </c>
    </row>
    <row r="9528" spans="1:8" x14ac:dyDescent="0.3">
      <c r="A9528" t="s">
        <v>593</v>
      </c>
      <c r="B9528" t="s">
        <v>235</v>
      </c>
      <c r="C9528">
        <v>4.99</v>
      </c>
      <c r="D9528">
        <v>5.12</v>
      </c>
      <c r="E9528">
        <v>4.9000000000000004</v>
      </c>
      <c r="F9528">
        <v>4.95</v>
      </c>
      <c r="G9528">
        <v>3093082</v>
      </c>
      <c r="H9528">
        <v>4.99</v>
      </c>
    </row>
    <row r="9529" spans="1:8" x14ac:dyDescent="0.3">
      <c r="A9529" t="s">
        <v>593</v>
      </c>
      <c r="B9529" t="s">
        <v>259</v>
      </c>
      <c r="C9529">
        <v>4.95</v>
      </c>
      <c r="D9529">
        <v>5</v>
      </c>
      <c r="E9529">
        <v>4.8499999999999996</v>
      </c>
      <c r="F9529">
        <v>4.92</v>
      </c>
      <c r="G9529">
        <v>2080336</v>
      </c>
      <c r="H9529">
        <v>4.9233000000000002</v>
      </c>
    </row>
    <row r="9530" spans="1:8" x14ac:dyDescent="0.3">
      <c r="A9530" t="s">
        <v>593</v>
      </c>
      <c r="B9530" t="s">
        <v>716</v>
      </c>
      <c r="C9530">
        <v>4.91</v>
      </c>
      <c r="D9530">
        <v>5.21</v>
      </c>
      <c r="E9530">
        <v>4.9000000000000004</v>
      </c>
      <c r="F9530">
        <v>5.15</v>
      </c>
      <c r="G9530">
        <v>3720740</v>
      </c>
      <c r="H9530">
        <v>5.0867000000000004</v>
      </c>
    </row>
    <row r="9531" spans="1:8" x14ac:dyDescent="0.3">
      <c r="A9531" t="s">
        <v>593</v>
      </c>
      <c r="B9531" t="s">
        <v>269</v>
      </c>
      <c r="C9531">
        <v>5.4</v>
      </c>
      <c r="D9531">
        <v>5.4</v>
      </c>
      <c r="E9531">
        <v>5.12</v>
      </c>
      <c r="F9531">
        <v>5.12</v>
      </c>
      <c r="G9531">
        <v>2975922</v>
      </c>
      <c r="H9531">
        <v>5.2133000000000003</v>
      </c>
    </row>
    <row r="9532" spans="1:8" x14ac:dyDescent="0.3">
      <c r="A9532" t="s">
        <v>593</v>
      </c>
      <c r="B9532" t="s">
        <v>282</v>
      </c>
      <c r="C9532">
        <v>5.12</v>
      </c>
      <c r="D9532">
        <v>5.25</v>
      </c>
      <c r="E9532">
        <v>5.1100000000000003</v>
      </c>
      <c r="F9532">
        <v>5.1100000000000003</v>
      </c>
      <c r="G9532">
        <v>527261</v>
      </c>
      <c r="H9532">
        <v>5.1566999999999998</v>
      </c>
    </row>
    <row r="9533" spans="1:8" x14ac:dyDescent="0.3">
      <c r="A9533" t="s">
        <v>593</v>
      </c>
      <c r="B9533" t="s">
        <v>717</v>
      </c>
      <c r="C9533">
        <v>5.0999999999999996</v>
      </c>
      <c r="D9533">
        <v>5.1100000000000003</v>
      </c>
      <c r="E9533">
        <v>4.6500000000000004</v>
      </c>
      <c r="F9533">
        <v>4.8499999999999996</v>
      </c>
      <c r="G9533">
        <v>6109704</v>
      </c>
      <c r="H9533">
        <v>4.87</v>
      </c>
    </row>
    <row r="9534" spans="1:8" x14ac:dyDescent="0.3">
      <c r="A9534" t="s">
        <v>593</v>
      </c>
      <c r="B9534" t="s">
        <v>285</v>
      </c>
      <c r="C9534">
        <v>4.8499999999999996</v>
      </c>
      <c r="D9534">
        <v>4.9000000000000004</v>
      </c>
      <c r="E9534">
        <v>4.42</v>
      </c>
      <c r="F9534">
        <v>4.45</v>
      </c>
      <c r="G9534">
        <v>4751907</v>
      </c>
      <c r="H9534">
        <v>4.59</v>
      </c>
    </row>
    <row r="9535" spans="1:8" x14ac:dyDescent="0.3">
      <c r="A9535" t="s">
        <v>593</v>
      </c>
      <c r="B9535" t="s">
        <v>718</v>
      </c>
      <c r="C9535">
        <v>4.5</v>
      </c>
      <c r="D9535">
        <v>4.55</v>
      </c>
      <c r="E9535">
        <v>4.1100000000000003</v>
      </c>
      <c r="F9535">
        <v>4.1900000000000004</v>
      </c>
      <c r="G9535">
        <v>4852971</v>
      </c>
      <c r="H9535">
        <v>4.2832999999999997</v>
      </c>
    </row>
    <row r="9536" spans="1:8" x14ac:dyDescent="0.3">
      <c r="A9536" t="s">
        <v>593</v>
      </c>
      <c r="B9536" t="s">
        <v>291</v>
      </c>
      <c r="C9536">
        <v>4.1900000000000004</v>
      </c>
      <c r="D9536">
        <v>4.37</v>
      </c>
      <c r="E9536">
        <v>3.91</v>
      </c>
      <c r="F9536">
        <v>4.1399999999999997</v>
      </c>
      <c r="G9536">
        <v>3527408</v>
      </c>
      <c r="H9536">
        <v>4.1399999999999997</v>
      </c>
    </row>
    <row r="9537" spans="1:8" x14ac:dyDescent="0.3">
      <c r="A9537" t="s">
        <v>593</v>
      </c>
      <c r="B9537" t="s">
        <v>295</v>
      </c>
      <c r="C9537">
        <v>4.1500000000000004</v>
      </c>
      <c r="D9537">
        <v>4.24</v>
      </c>
      <c r="E9537">
        <v>3.96</v>
      </c>
      <c r="F9537">
        <v>4</v>
      </c>
      <c r="G9537">
        <v>3236369</v>
      </c>
      <c r="H9537">
        <v>4.0667</v>
      </c>
    </row>
    <row r="9538" spans="1:8" x14ac:dyDescent="0.3">
      <c r="A9538" t="s">
        <v>593</v>
      </c>
      <c r="B9538" t="s">
        <v>298</v>
      </c>
      <c r="C9538">
        <v>3.97</v>
      </c>
      <c r="D9538">
        <v>4</v>
      </c>
      <c r="E9538">
        <v>3.66</v>
      </c>
      <c r="F9538">
        <v>3.66</v>
      </c>
      <c r="G9538">
        <v>5416129</v>
      </c>
      <c r="H9538">
        <v>3.7732999999999999</v>
      </c>
    </row>
    <row r="9539" spans="1:8" x14ac:dyDescent="0.3">
      <c r="A9539" t="s">
        <v>593</v>
      </c>
      <c r="B9539" t="s">
        <v>719</v>
      </c>
      <c r="C9539">
        <v>3.66</v>
      </c>
      <c r="D9539">
        <v>3.89</v>
      </c>
      <c r="E9539">
        <v>3.48</v>
      </c>
      <c r="F9539">
        <v>3.78</v>
      </c>
      <c r="G9539">
        <v>4983280</v>
      </c>
      <c r="H9539">
        <v>3.7166999999999999</v>
      </c>
    </row>
    <row r="9540" spans="1:8" x14ac:dyDescent="0.3">
      <c r="A9540" t="s">
        <v>593</v>
      </c>
      <c r="B9540" t="s">
        <v>720</v>
      </c>
      <c r="C9540">
        <v>3.68</v>
      </c>
      <c r="D9540">
        <v>4</v>
      </c>
      <c r="E9540">
        <v>3.68</v>
      </c>
      <c r="F9540">
        <v>3.9</v>
      </c>
      <c r="G9540">
        <v>3290453</v>
      </c>
      <c r="H9540">
        <v>3.86</v>
      </c>
    </row>
    <row r="9541" spans="1:8" x14ac:dyDescent="0.3">
      <c r="A9541" t="s">
        <v>593</v>
      </c>
      <c r="B9541" t="s">
        <v>721</v>
      </c>
      <c r="C9541">
        <v>3.85</v>
      </c>
      <c r="D9541">
        <v>3.91</v>
      </c>
      <c r="E9541">
        <v>3.55</v>
      </c>
      <c r="F9541">
        <v>3.67</v>
      </c>
      <c r="G9541">
        <v>5539076</v>
      </c>
      <c r="H9541">
        <v>3.71</v>
      </c>
    </row>
    <row r="9542" spans="1:8" x14ac:dyDescent="0.3">
      <c r="A9542" t="s">
        <v>593</v>
      </c>
      <c r="B9542" t="s">
        <v>96</v>
      </c>
      <c r="C9542">
        <v>3.66</v>
      </c>
      <c r="D9542">
        <v>3.66</v>
      </c>
      <c r="E9542">
        <v>3.31</v>
      </c>
      <c r="F9542">
        <v>3.46</v>
      </c>
      <c r="G9542">
        <v>6692616</v>
      </c>
      <c r="H9542">
        <v>3.4767000000000001</v>
      </c>
    </row>
    <row r="9543" spans="1:8" x14ac:dyDescent="0.3">
      <c r="A9543" t="s">
        <v>593</v>
      </c>
      <c r="B9543" t="s">
        <v>722</v>
      </c>
      <c r="C9543">
        <v>3.42</v>
      </c>
      <c r="D9543">
        <v>3.5</v>
      </c>
      <c r="E9543">
        <v>3.25</v>
      </c>
      <c r="F9543">
        <v>3.36</v>
      </c>
      <c r="G9543">
        <v>4416963</v>
      </c>
      <c r="H9543">
        <v>3.37</v>
      </c>
    </row>
    <row r="9544" spans="1:8" x14ac:dyDescent="0.3">
      <c r="A9544" t="s">
        <v>593</v>
      </c>
      <c r="B9544" t="s">
        <v>164</v>
      </c>
      <c r="C9544">
        <v>3.39</v>
      </c>
      <c r="D9544">
        <v>3.49</v>
      </c>
      <c r="E9544">
        <v>3.31</v>
      </c>
      <c r="F9544">
        <v>3.41</v>
      </c>
      <c r="G9544">
        <v>2760904</v>
      </c>
      <c r="H9544">
        <v>3.4033000000000002</v>
      </c>
    </row>
    <row r="9545" spans="1:8" x14ac:dyDescent="0.3">
      <c r="A9545" t="s">
        <v>593</v>
      </c>
      <c r="B9545" t="s">
        <v>723</v>
      </c>
      <c r="C9545">
        <v>3.5</v>
      </c>
      <c r="D9545">
        <v>3.62</v>
      </c>
      <c r="E9545">
        <v>3.42</v>
      </c>
      <c r="F9545">
        <v>3.44</v>
      </c>
      <c r="G9545">
        <v>2735125</v>
      </c>
      <c r="H9545">
        <v>3.4933000000000001</v>
      </c>
    </row>
    <row r="9546" spans="1:8" x14ac:dyDescent="0.3">
      <c r="A9546" t="s">
        <v>593</v>
      </c>
      <c r="B9546" t="s">
        <v>724</v>
      </c>
      <c r="C9546">
        <v>3.36</v>
      </c>
      <c r="D9546">
        <v>3.44</v>
      </c>
      <c r="E9546">
        <v>3.26</v>
      </c>
      <c r="F9546">
        <v>3.36</v>
      </c>
      <c r="G9546">
        <v>3727651</v>
      </c>
      <c r="H9546">
        <v>3.3532999999999999</v>
      </c>
    </row>
    <row r="9547" spans="1:8" x14ac:dyDescent="0.3">
      <c r="A9547" t="s">
        <v>593</v>
      </c>
      <c r="B9547" t="s">
        <v>725</v>
      </c>
      <c r="C9547">
        <v>3.31</v>
      </c>
      <c r="D9547">
        <v>3.5</v>
      </c>
      <c r="E9547">
        <v>3.24</v>
      </c>
      <c r="F9547">
        <v>3.43</v>
      </c>
      <c r="G9547">
        <v>3907730</v>
      </c>
      <c r="H9547">
        <v>3.39</v>
      </c>
    </row>
    <row r="9548" spans="1:8" x14ac:dyDescent="0.3">
      <c r="A9548" t="s">
        <v>593</v>
      </c>
      <c r="B9548" t="s">
        <v>242</v>
      </c>
      <c r="C9548">
        <v>3.34</v>
      </c>
      <c r="D9548">
        <v>3.4</v>
      </c>
      <c r="E9548">
        <v>3.19</v>
      </c>
      <c r="F9548">
        <v>3.29</v>
      </c>
      <c r="G9548">
        <v>2686936</v>
      </c>
      <c r="H9548">
        <v>3.2932999999999999</v>
      </c>
    </row>
    <row r="9549" spans="1:8" x14ac:dyDescent="0.3">
      <c r="A9549" t="s">
        <v>593</v>
      </c>
      <c r="B9549" t="s">
        <v>726</v>
      </c>
      <c r="C9549">
        <v>3.29</v>
      </c>
      <c r="D9549">
        <v>3.47</v>
      </c>
      <c r="E9549">
        <v>3.29</v>
      </c>
      <c r="F9549">
        <v>3.39</v>
      </c>
      <c r="G9549">
        <v>2081533</v>
      </c>
      <c r="H9549">
        <v>3.3833000000000002</v>
      </c>
    </row>
    <row r="9550" spans="1:8" x14ac:dyDescent="0.3">
      <c r="A9550" t="s">
        <v>593</v>
      </c>
      <c r="B9550" t="s">
        <v>727</v>
      </c>
      <c r="C9550">
        <v>3.39</v>
      </c>
      <c r="D9550">
        <v>3.45</v>
      </c>
      <c r="E9550">
        <v>3.25</v>
      </c>
      <c r="F9550">
        <v>3.37</v>
      </c>
      <c r="G9550">
        <v>2975733</v>
      </c>
      <c r="H9550">
        <v>3.3567</v>
      </c>
    </row>
    <row r="9551" spans="1:8" x14ac:dyDescent="0.3">
      <c r="A9551" t="s">
        <v>593</v>
      </c>
      <c r="B9551" t="s">
        <v>728</v>
      </c>
      <c r="C9551">
        <v>3.33</v>
      </c>
      <c r="D9551">
        <v>3.43</v>
      </c>
      <c r="E9551">
        <v>3.22</v>
      </c>
      <c r="F9551">
        <v>3.3</v>
      </c>
      <c r="G9551">
        <v>2953725</v>
      </c>
      <c r="H9551">
        <v>3.3167</v>
      </c>
    </row>
    <row r="9552" spans="1:8" x14ac:dyDescent="0.3">
      <c r="A9552" t="s">
        <v>593</v>
      </c>
      <c r="B9552" t="s">
        <v>729</v>
      </c>
      <c r="C9552">
        <v>3.3</v>
      </c>
      <c r="D9552">
        <v>3.42</v>
      </c>
      <c r="E9552">
        <v>3.24</v>
      </c>
      <c r="F9552">
        <v>3.38</v>
      </c>
      <c r="G9552">
        <v>2955825</v>
      </c>
      <c r="H9552">
        <v>3.3466999999999998</v>
      </c>
    </row>
    <row r="9553" spans="1:8" x14ac:dyDescent="0.3">
      <c r="A9553" t="s">
        <v>593</v>
      </c>
      <c r="B9553" t="s">
        <v>730</v>
      </c>
      <c r="C9553">
        <v>3.38</v>
      </c>
      <c r="D9553">
        <v>3.71</v>
      </c>
      <c r="E9553">
        <v>3.29</v>
      </c>
      <c r="F9553">
        <v>3.71</v>
      </c>
      <c r="G9553">
        <v>7408435</v>
      </c>
      <c r="H9553">
        <v>3.57</v>
      </c>
    </row>
    <row r="9554" spans="1:8" x14ac:dyDescent="0.3">
      <c r="A9554" t="s">
        <v>593</v>
      </c>
      <c r="B9554" t="s">
        <v>731</v>
      </c>
      <c r="C9554">
        <v>3.72</v>
      </c>
      <c r="D9554">
        <v>4.08</v>
      </c>
      <c r="E9554">
        <v>3.72</v>
      </c>
      <c r="F9554">
        <v>4.08</v>
      </c>
      <c r="G9554">
        <v>10025020</v>
      </c>
      <c r="H9554">
        <v>3.96</v>
      </c>
    </row>
    <row r="9555" spans="1:8" x14ac:dyDescent="0.3">
      <c r="A9555" t="s">
        <v>593</v>
      </c>
      <c r="B9555" t="s">
        <v>732</v>
      </c>
      <c r="C9555">
        <v>4.18</v>
      </c>
      <c r="D9555">
        <v>4.41</v>
      </c>
      <c r="E9555">
        <v>3.77</v>
      </c>
      <c r="F9555">
        <v>3.98</v>
      </c>
      <c r="G9555">
        <v>6970654</v>
      </c>
      <c r="H9555">
        <v>4.0533000000000001</v>
      </c>
    </row>
    <row r="9556" spans="1:8" x14ac:dyDescent="0.3">
      <c r="A9556" t="s">
        <v>593</v>
      </c>
      <c r="B9556" t="s">
        <v>733</v>
      </c>
      <c r="C9556">
        <v>3.88</v>
      </c>
      <c r="D9556">
        <v>3.96</v>
      </c>
      <c r="E9556">
        <v>3.63</v>
      </c>
      <c r="F9556">
        <v>3.63</v>
      </c>
      <c r="G9556">
        <v>5274429</v>
      </c>
      <c r="H9556">
        <v>3.74</v>
      </c>
    </row>
    <row r="9557" spans="1:8" x14ac:dyDescent="0.3">
      <c r="A9557" t="s">
        <v>593</v>
      </c>
      <c r="B9557" t="s">
        <v>734</v>
      </c>
      <c r="C9557">
        <v>3.63</v>
      </c>
      <c r="D9557">
        <v>3.96</v>
      </c>
      <c r="E9557">
        <v>3.63</v>
      </c>
      <c r="F9557">
        <v>3.93</v>
      </c>
      <c r="G9557">
        <v>4689415</v>
      </c>
      <c r="H9557">
        <v>3.84</v>
      </c>
    </row>
    <row r="9558" spans="1:8" x14ac:dyDescent="0.3">
      <c r="A9558" t="s">
        <v>593</v>
      </c>
      <c r="B9558" t="s">
        <v>735</v>
      </c>
      <c r="C9558">
        <v>3.92</v>
      </c>
      <c r="D9558">
        <v>4.1500000000000004</v>
      </c>
      <c r="E9558">
        <v>3.79</v>
      </c>
      <c r="F9558">
        <v>4.12</v>
      </c>
      <c r="G9558">
        <v>5196128</v>
      </c>
      <c r="H9558">
        <v>4.0199999999999996</v>
      </c>
    </row>
    <row r="9559" spans="1:8" x14ac:dyDescent="0.3">
      <c r="A9559" t="s">
        <v>213</v>
      </c>
      <c r="B9559" t="s">
        <v>696</v>
      </c>
      <c r="C9559">
        <v>3.48</v>
      </c>
      <c r="D9559">
        <v>3.53</v>
      </c>
      <c r="E9559">
        <v>3.45</v>
      </c>
      <c r="F9559">
        <v>3.49</v>
      </c>
      <c r="G9559">
        <v>23515480</v>
      </c>
      <c r="H9559">
        <v>3.49</v>
      </c>
    </row>
    <row r="9560" spans="1:8" x14ac:dyDescent="0.3">
      <c r="A9560" t="s">
        <v>213</v>
      </c>
      <c r="B9560" t="s">
        <v>697</v>
      </c>
      <c r="C9560">
        <v>3.49</v>
      </c>
      <c r="D9560">
        <v>3.5</v>
      </c>
      <c r="E9560">
        <v>3.37</v>
      </c>
      <c r="F9560">
        <v>3.38</v>
      </c>
      <c r="G9560">
        <v>23540700</v>
      </c>
      <c r="H9560">
        <v>3.4167000000000001</v>
      </c>
    </row>
    <row r="9561" spans="1:8" x14ac:dyDescent="0.3">
      <c r="A9561" t="s">
        <v>213</v>
      </c>
      <c r="B9561" t="s">
        <v>698</v>
      </c>
      <c r="C9561">
        <v>3.39</v>
      </c>
      <c r="D9561">
        <v>3.42</v>
      </c>
      <c r="E9561">
        <v>3.35</v>
      </c>
      <c r="F9561">
        <v>3.39</v>
      </c>
      <c r="G9561">
        <v>18550710</v>
      </c>
      <c r="H9561">
        <v>3.3866999999999998</v>
      </c>
    </row>
    <row r="9562" spans="1:8" x14ac:dyDescent="0.3">
      <c r="A9562" t="s">
        <v>213</v>
      </c>
      <c r="B9562" t="s">
        <v>699</v>
      </c>
      <c r="C9562">
        <v>3.39</v>
      </c>
      <c r="D9562">
        <v>3.42</v>
      </c>
      <c r="E9562">
        <v>3.34</v>
      </c>
      <c r="F9562">
        <v>3.34</v>
      </c>
      <c r="G9562">
        <v>28930300</v>
      </c>
      <c r="H9562">
        <v>3.3666999999999998</v>
      </c>
    </row>
    <row r="9563" spans="1:8" x14ac:dyDescent="0.3">
      <c r="A9563" t="s">
        <v>213</v>
      </c>
      <c r="B9563" t="s">
        <v>700</v>
      </c>
      <c r="C9563">
        <v>3.34</v>
      </c>
      <c r="D9563">
        <v>3.36</v>
      </c>
      <c r="E9563">
        <v>3.26</v>
      </c>
      <c r="F9563">
        <v>3.26</v>
      </c>
      <c r="G9563">
        <v>17733580</v>
      </c>
      <c r="H9563">
        <v>3.2932999999999999</v>
      </c>
    </row>
    <row r="9564" spans="1:8" x14ac:dyDescent="0.3">
      <c r="A9564" t="s">
        <v>213</v>
      </c>
      <c r="B9564" t="s">
        <v>77</v>
      </c>
      <c r="C9564">
        <v>3.2</v>
      </c>
      <c r="D9564">
        <v>3.33</v>
      </c>
      <c r="E9564">
        <v>3.19</v>
      </c>
      <c r="F9564">
        <v>3.3</v>
      </c>
      <c r="G9564">
        <v>14486220</v>
      </c>
      <c r="H9564">
        <v>3.2732999999999999</v>
      </c>
    </row>
    <row r="9565" spans="1:8" x14ac:dyDescent="0.3">
      <c r="A9565" t="s">
        <v>213</v>
      </c>
      <c r="B9565" t="s">
        <v>701</v>
      </c>
      <c r="C9565">
        <v>3.31</v>
      </c>
      <c r="D9565">
        <v>3.37</v>
      </c>
      <c r="E9565">
        <v>3.29</v>
      </c>
      <c r="F9565">
        <v>3.3</v>
      </c>
      <c r="G9565">
        <v>17676710</v>
      </c>
      <c r="H9565">
        <v>3.32</v>
      </c>
    </row>
    <row r="9566" spans="1:8" x14ac:dyDescent="0.3">
      <c r="A9566" t="s">
        <v>213</v>
      </c>
      <c r="B9566" t="s">
        <v>702</v>
      </c>
      <c r="C9566">
        <v>3.36</v>
      </c>
      <c r="D9566">
        <v>3.43</v>
      </c>
      <c r="E9566">
        <v>3.3</v>
      </c>
      <c r="F9566">
        <v>3.31</v>
      </c>
      <c r="G9566">
        <v>23965710</v>
      </c>
      <c r="H9566">
        <v>3.3466999999999998</v>
      </c>
    </row>
    <row r="9567" spans="1:8" x14ac:dyDescent="0.3">
      <c r="A9567" t="s">
        <v>213</v>
      </c>
      <c r="B9567" t="s">
        <v>139</v>
      </c>
      <c r="C9567">
        <v>3.3</v>
      </c>
      <c r="D9567">
        <v>3.33</v>
      </c>
      <c r="E9567">
        <v>3.24</v>
      </c>
      <c r="F9567">
        <v>3.28</v>
      </c>
      <c r="G9567">
        <v>17162610</v>
      </c>
      <c r="H9567">
        <v>3.2833000000000001</v>
      </c>
    </row>
    <row r="9568" spans="1:8" x14ac:dyDescent="0.3">
      <c r="A9568" t="s">
        <v>213</v>
      </c>
      <c r="B9568" t="s">
        <v>156</v>
      </c>
      <c r="C9568">
        <v>3.28</v>
      </c>
      <c r="D9568">
        <v>3.29</v>
      </c>
      <c r="E9568">
        <v>3.22</v>
      </c>
      <c r="F9568">
        <v>3.26</v>
      </c>
      <c r="G9568">
        <v>12983540</v>
      </c>
      <c r="H9568">
        <v>3.2566999999999999</v>
      </c>
    </row>
    <row r="9569" spans="1:8" x14ac:dyDescent="0.3">
      <c r="A9569" t="s">
        <v>213</v>
      </c>
      <c r="B9569" t="s">
        <v>703</v>
      </c>
      <c r="C9569">
        <v>3.28</v>
      </c>
      <c r="D9569">
        <v>3.39</v>
      </c>
      <c r="E9569">
        <v>3.28</v>
      </c>
      <c r="F9569">
        <v>3.39</v>
      </c>
      <c r="G9569">
        <v>18508160</v>
      </c>
      <c r="H9569">
        <v>3.3532999999999999</v>
      </c>
    </row>
    <row r="9570" spans="1:8" x14ac:dyDescent="0.3">
      <c r="A9570" t="s">
        <v>213</v>
      </c>
      <c r="B9570" t="s">
        <v>223</v>
      </c>
      <c r="C9570">
        <v>3.42</v>
      </c>
      <c r="D9570">
        <v>3.42</v>
      </c>
      <c r="E9570">
        <v>3.35</v>
      </c>
      <c r="F9570">
        <v>3.38</v>
      </c>
      <c r="G9570">
        <v>13162550</v>
      </c>
      <c r="H9570">
        <v>3.3833000000000002</v>
      </c>
    </row>
    <row r="9571" spans="1:8" x14ac:dyDescent="0.3">
      <c r="A9571" t="s">
        <v>213</v>
      </c>
      <c r="B9571" t="s">
        <v>228</v>
      </c>
      <c r="C9571">
        <v>3.36</v>
      </c>
      <c r="D9571">
        <v>3.41</v>
      </c>
      <c r="E9571">
        <v>3.33</v>
      </c>
      <c r="F9571">
        <v>3.37</v>
      </c>
      <c r="G9571">
        <v>15258130</v>
      </c>
      <c r="H9571">
        <v>3.37</v>
      </c>
    </row>
    <row r="9572" spans="1:8" x14ac:dyDescent="0.3">
      <c r="A9572" t="s">
        <v>213</v>
      </c>
      <c r="B9572" t="s">
        <v>704</v>
      </c>
      <c r="C9572">
        <v>3.39</v>
      </c>
      <c r="D9572">
        <v>3.46</v>
      </c>
      <c r="E9572">
        <v>3.38</v>
      </c>
      <c r="F9572">
        <v>3.44</v>
      </c>
      <c r="G9572">
        <v>20622940</v>
      </c>
      <c r="H9572">
        <v>3.4266999999999999</v>
      </c>
    </row>
    <row r="9573" spans="1:8" x14ac:dyDescent="0.3">
      <c r="A9573" t="s">
        <v>213</v>
      </c>
      <c r="B9573" t="s">
        <v>705</v>
      </c>
      <c r="C9573">
        <v>3.47</v>
      </c>
      <c r="D9573">
        <v>3.5</v>
      </c>
      <c r="E9573">
        <v>3.44</v>
      </c>
      <c r="F9573">
        <v>3.49</v>
      </c>
      <c r="G9573">
        <v>15456820</v>
      </c>
      <c r="H9573">
        <v>3.4767000000000001</v>
      </c>
    </row>
    <row r="9574" spans="1:8" x14ac:dyDescent="0.3">
      <c r="A9574" t="s">
        <v>213</v>
      </c>
      <c r="B9574" t="s">
        <v>706</v>
      </c>
      <c r="C9574">
        <v>3.54</v>
      </c>
      <c r="D9574">
        <v>3.6</v>
      </c>
      <c r="E9574">
        <v>3.52</v>
      </c>
      <c r="F9574">
        <v>3.54</v>
      </c>
      <c r="G9574">
        <v>23246440</v>
      </c>
      <c r="H9574">
        <v>3.5533000000000001</v>
      </c>
    </row>
    <row r="9575" spans="1:8" x14ac:dyDescent="0.3">
      <c r="A9575" t="s">
        <v>213</v>
      </c>
      <c r="B9575" t="s">
        <v>265</v>
      </c>
      <c r="C9575">
        <v>3.55</v>
      </c>
      <c r="D9575">
        <v>3.67</v>
      </c>
      <c r="E9575">
        <v>3.53</v>
      </c>
      <c r="F9575">
        <v>3.62</v>
      </c>
      <c r="G9575">
        <v>34482820</v>
      </c>
      <c r="H9575">
        <v>3.6067</v>
      </c>
    </row>
    <row r="9576" spans="1:8" x14ac:dyDescent="0.3">
      <c r="A9576" t="s">
        <v>213</v>
      </c>
      <c r="B9576" t="s">
        <v>707</v>
      </c>
      <c r="C9576">
        <v>3.62</v>
      </c>
      <c r="D9576">
        <v>3.72</v>
      </c>
      <c r="E9576">
        <v>3.55</v>
      </c>
      <c r="F9576">
        <v>3.58</v>
      </c>
      <c r="G9576">
        <v>68917940</v>
      </c>
      <c r="H9576">
        <v>3.6166999999999998</v>
      </c>
    </row>
    <row r="9577" spans="1:8" x14ac:dyDescent="0.3">
      <c r="A9577" t="s">
        <v>213</v>
      </c>
      <c r="B9577" t="s">
        <v>271</v>
      </c>
      <c r="C9577">
        <v>3.66</v>
      </c>
      <c r="D9577">
        <v>3.66</v>
      </c>
      <c r="E9577">
        <v>3.38</v>
      </c>
      <c r="F9577">
        <v>3.42</v>
      </c>
      <c r="G9577">
        <v>46065070</v>
      </c>
      <c r="H9577">
        <v>3.4866999999999999</v>
      </c>
    </row>
    <row r="9578" spans="1:8" x14ac:dyDescent="0.3">
      <c r="A9578" t="s">
        <v>213</v>
      </c>
      <c r="B9578" t="s">
        <v>708</v>
      </c>
      <c r="C9578">
        <v>3.42</v>
      </c>
      <c r="D9578">
        <v>3.51</v>
      </c>
      <c r="E9578">
        <v>3.39</v>
      </c>
      <c r="F9578">
        <v>3.47</v>
      </c>
      <c r="G9578">
        <v>44421200</v>
      </c>
      <c r="H9578">
        <v>3.4567000000000001</v>
      </c>
    </row>
    <row r="9579" spans="1:8" x14ac:dyDescent="0.3">
      <c r="A9579" t="s">
        <v>213</v>
      </c>
      <c r="B9579" t="s">
        <v>709</v>
      </c>
      <c r="C9579">
        <v>3.51</v>
      </c>
      <c r="D9579">
        <v>3.56</v>
      </c>
      <c r="E9579">
        <v>3.43</v>
      </c>
      <c r="F9579">
        <v>3.44</v>
      </c>
      <c r="G9579">
        <v>19136820</v>
      </c>
      <c r="H9579">
        <v>3.4767000000000001</v>
      </c>
    </row>
    <row r="9580" spans="1:8" x14ac:dyDescent="0.3">
      <c r="A9580" t="s">
        <v>213</v>
      </c>
      <c r="B9580" t="s">
        <v>283</v>
      </c>
      <c r="C9580">
        <v>3.44</v>
      </c>
      <c r="D9580">
        <v>3.45</v>
      </c>
      <c r="E9580">
        <v>3.31</v>
      </c>
      <c r="F9580">
        <v>3.31</v>
      </c>
      <c r="G9580">
        <v>21863740</v>
      </c>
      <c r="H9580">
        <v>3.3567</v>
      </c>
    </row>
    <row r="9581" spans="1:8" x14ac:dyDescent="0.3">
      <c r="A9581" t="s">
        <v>213</v>
      </c>
      <c r="B9581" t="s">
        <v>290</v>
      </c>
      <c r="C9581">
        <v>3.32</v>
      </c>
      <c r="D9581">
        <v>3.33</v>
      </c>
      <c r="E9581">
        <v>3.18</v>
      </c>
      <c r="F9581">
        <v>3.2</v>
      </c>
      <c r="G9581">
        <v>24780620</v>
      </c>
      <c r="H9581">
        <v>3.2366999999999999</v>
      </c>
    </row>
    <row r="9582" spans="1:8" x14ac:dyDescent="0.3">
      <c r="A9582" t="s">
        <v>213</v>
      </c>
      <c r="B9582" t="s">
        <v>710</v>
      </c>
      <c r="C9582">
        <v>3.21</v>
      </c>
      <c r="D9582">
        <v>3.26</v>
      </c>
      <c r="E9582">
        <v>3.17</v>
      </c>
      <c r="F9582">
        <v>3.22</v>
      </c>
      <c r="G9582">
        <v>13948140</v>
      </c>
      <c r="H9582">
        <v>3.2166999999999999</v>
      </c>
    </row>
    <row r="9583" spans="1:8" x14ac:dyDescent="0.3">
      <c r="A9583" t="s">
        <v>213</v>
      </c>
      <c r="B9583" t="s">
        <v>512</v>
      </c>
      <c r="C9583">
        <v>3.23</v>
      </c>
      <c r="D9583">
        <v>3.35</v>
      </c>
      <c r="E9583">
        <v>3.18</v>
      </c>
      <c r="F9583">
        <v>3.2</v>
      </c>
      <c r="G9583">
        <v>18077360</v>
      </c>
      <c r="H9583">
        <v>3.2433000000000001</v>
      </c>
    </row>
    <row r="9584" spans="1:8" x14ac:dyDescent="0.3">
      <c r="A9584" t="s">
        <v>213</v>
      </c>
      <c r="B9584" t="s">
        <v>91</v>
      </c>
      <c r="C9584">
        <v>2.94</v>
      </c>
      <c r="D9584">
        <v>3.09</v>
      </c>
      <c r="E9584">
        <v>2.94</v>
      </c>
      <c r="F9584">
        <v>3.06</v>
      </c>
      <c r="G9584">
        <v>24283840</v>
      </c>
      <c r="H9584">
        <v>3.03</v>
      </c>
    </row>
    <row r="9585" spans="1:8" x14ac:dyDescent="0.3">
      <c r="A9585" t="s">
        <v>213</v>
      </c>
      <c r="B9585" t="s">
        <v>93</v>
      </c>
      <c r="C9585">
        <v>3.08</v>
      </c>
      <c r="D9585">
        <v>3.14</v>
      </c>
      <c r="E9585">
        <v>3.03</v>
      </c>
      <c r="F9585">
        <v>3.08</v>
      </c>
      <c r="G9585">
        <v>12707850</v>
      </c>
      <c r="H9585">
        <v>3.0832999999999999</v>
      </c>
    </row>
    <row r="9586" spans="1:8" x14ac:dyDescent="0.3">
      <c r="A9586" t="s">
        <v>213</v>
      </c>
      <c r="B9586" t="s">
        <v>711</v>
      </c>
      <c r="C9586">
        <v>3.08</v>
      </c>
      <c r="D9586">
        <v>3.14</v>
      </c>
      <c r="E9586">
        <v>3.06</v>
      </c>
      <c r="F9586">
        <v>3.12</v>
      </c>
      <c r="G9586">
        <v>12171190</v>
      </c>
      <c r="H9586">
        <v>3.1067</v>
      </c>
    </row>
    <row r="9587" spans="1:8" x14ac:dyDescent="0.3">
      <c r="A9587" t="s">
        <v>213</v>
      </c>
      <c r="B9587" t="s">
        <v>712</v>
      </c>
      <c r="C9587">
        <v>3.14</v>
      </c>
      <c r="D9587">
        <v>3.18</v>
      </c>
      <c r="E9587">
        <v>3.13</v>
      </c>
      <c r="F9587">
        <v>3.16</v>
      </c>
      <c r="G9587">
        <v>7648517</v>
      </c>
      <c r="H9587">
        <v>3.1566999999999998</v>
      </c>
    </row>
    <row r="9588" spans="1:8" x14ac:dyDescent="0.3">
      <c r="A9588" t="s">
        <v>213</v>
      </c>
      <c r="B9588" t="s">
        <v>162</v>
      </c>
      <c r="C9588">
        <v>3.16</v>
      </c>
      <c r="D9588">
        <v>3.18</v>
      </c>
      <c r="E9588">
        <v>3.07</v>
      </c>
      <c r="F9588">
        <v>3.09</v>
      </c>
      <c r="G9588">
        <v>10294240</v>
      </c>
      <c r="H9588">
        <v>3.1133000000000002</v>
      </c>
    </row>
    <row r="9589" spans="1:8" x14ac:dyDescent="0.3">
      <c r="A9589" t="s">
        <v>213</v>
      </c>
      <c r="B9589" t="s">
        <v>220</v>
      </c>
      <c r="C9589">
        <v>3.09</v>
      </c>
      <c r="D9589">
        <v>3.12</v>
      </c>
      <c r="E9589">
        <v>3.01</v>
      </c>
      <c r="F9589">
        <v>3.1</v>
      </c>
      <c r="G9589">
        <v>13329560</v>
      </c>
      <c r="H9589">
        <v>3.0767000000000002</v>
      </c>
    </row>
    <row r="9590" spans="1:8" x14ac:dyDescent="0.3">
      <c r="A9590" t="s">
        <v>213</v>
      </c>
      <c r="B9590" t="s">
        <v>713</v>
      </c>
      <c r="C9590">
        <v>3.13</v>
      </c>
      <c r="D9590">
        <v>3.19</v>
      </c>
      <c r="E9590">
        <v>3.11</v>
      </c>
      <c r="F9590">
        <v>3.17</v>
      </c>
      <c r="G9590">
        <v>12344920</v>
      </c>
      <c r="H9590">
        <v>3.1566999999999998</v>
      </c>
    </row>
    <row r="9591" spans="1:8" x14ac:dyDescent="0.3">
      <c r="A9591" t="s">
        <v>213</v>
      </c>
      <c r="B9591" t="s">
        <v>714</v>
      </c>
      <c r="C9591">
        <v>3.17</v>
      </c>
      <c r="D9591">
        <v>3.21</v>
      </c>
      <c r="E9591">
        <v>3.15</v>
      </c>
      <c r="F9591">
        <v>3.18</v>
      </c>
      <c r="G9591">
        <v>11612900</v>
      </c>
      <c r="H9591">
        <v>3.18</v>
      </c>
    </row>
    <row r="9592" spans="1:8" x14ac:dyDescent="0.3">
      <c r="A9592" t="s">
        <v>213</v>
      </c>
      <c r="B9592" t="s">
        <v>715</v>
      </c>
      <c r="C9592">
        <v>3.16</v>
      </c>
      <c r="D9592">
        <v>3.24</v>
      </c>
      <c r="E9592">
        <v>3.14</v>
      </c>
      <c r="F9592">
        <v>3.19</v>
      </c>
      <c r="G9592">
        <v>10803770</v>
      </c>
      <c r="H9592">
        <v>3.19</v>
      </c>
    </row>
    <row r="9593" spans="1:8" x14ac:dyDescent="0.3">
      <c r="A9593" t="s">
        <v>213</v>
      </c>
      <c r="B9593" t="s">
        <v>235</v>
      </c>
      <c r="C9593">
        <v>3.2</v>
      </c>
      <c r="D9593">
        <v>3.2</v>
      </c>
      <c r="E9593">
        <v>3.11</v>
      </c>
      <c r="F9593">
        <v>3.14</v>
      </c>
      <c r="G9593">
        <v>6090834</v>
      </c>
      <c r="H9593">
        <v>3.15</v>
      </c>
    </row>
    <row r="9594" spans="1:8" x14ac:dyDescent="0.3">
      <c r="A9594" t="s">
        <v>213</v>
      </c>
      <c r="B9594" t="s">
        <v>259</v>
      </c>
      <c r="C9594">
        <v>3.14</v>
      </c>
      <c r="D9594">
        <v>3.21</v>
      </c>
      <c r="E9594">
        <v>3.12</v>
      </c>
      <c r="F9594">
        <v>3.12</v>
      </c>
      <c r="G9594">
        <v>8162559</v>
      </c>
      <c r="H9594">
        <v>3.15</v>
      </c>
    </row>
    <row r="9595" spans="1:8" x14ac:dyDescent="0.3">
      <c r="A9595" t="s">
        <v>213</v>
      </c>
      <c r="B9595" t="s">
        <v>716</v>
      </c>
      <c r="C9595">
        <v>3.13</v>
      </c>
      <c r="D9595">
        <v>3.16</v>
      </c>
      <c r="E9595">
        <v>3.12</v>
      </c>
      <c r="F9595">
        <v>3.14</v>
      </c>
      <c r="G9595">
        <v>8636704</v>
      </c>
      <c r="H9595">
        <v>3.14</v>
      </c>
    </row>
    <row r="9596" spans="1:8" x14ac:dyDescent="0.3">
      <c r="A9596" t="s">
        <v>213</v>
      </c>
      <c r="B9596" t="s">
        <v>269</v>
      </c>
      <c r="C9596">
        <v>3.15</v>
      </c>
      <c r="D9596">
        <v>3.16</v>
      </c>
      <c r="E9596">
        <v>3.1</v>
      </c>
      <c r="F9596">
        <v>3.1</v>
      </c>
      <c r="G9596">
        <v>9216608</v>
      </c>
      <c r="H9596">
        <v>3.12</v>
      </c>
    </row>
    <row r="9597" spans="1:8" x14ac:dyDescent="0.3">
      <c r="A9597" t="s">
        <v>213</v>
      </c>
      <c r="B9597" t="s">
        <v>282</v>
      </c>
      <c r="C9597">
        <v>3.1</v>
      </c>
      <c r="D9597">
        <v>3.12</v>
      </c>
      <c r="E9597">
        <v>3.09</v>
      </c>
      <c r="F9597">
        <v>3.1</v>
      </c>
      <c r="G9597">
        <v>5266397</v>
      </c>
      <c r="H9597">
        <v>3.1032999999999999</v>
      </c>
    </row>
    <row r="9598" spans="1:8" x14ac:dyDescent="0.3">
      <c r="A9598" t="s">
        <v>213</v>
      </c>
      <c r="B9598" t="s">
        <v>717</v>
      </c>
      <c r="C9598">
        <v>3.1</v>
      </c>
      <c r="D9598">
        <v>3.1</v>
      </c>
      <c r="E9598">
        <v>2.98</v>
      </c>
      <c r="F9598">
        <v>3.08</v>
      </c>
      <c r="G9598">
        <v>22111350</v>
      </c>
      <c r="H9598">
        <v>3.0533000000000001</v>
      </c>
    </row>
    <row r="9599" spans="1:8" x14ac:dyDescent="0.3">
      <c r="A9599" t="s">
        <v>213</v>
      </c>
      <c r="B9599" t="s">
        <v>285</v>
      </c>
      <c r="C9599">
        <v>3.08</v>
      </c>
      <c r="D9599">
        <v>3.08</v>
      </c>
      <c r="E9599">
        <v>3.02</v>
      </c>
      <c r="F9599">
        <v>3.03</v>
      </c>
      <c r="G9599">
        <v>9593696</v>
      </c>
      <c r="H9599">
        <v>3.0432999999999999</v>
      </c>
    </row>
    <row r="9600" spans="1:8" x14ac:dyDescent="0.3">
      <c r="A9600" t="s">
        <v>213</v>
      </c>
      <c r="B9600" t="s">
        <v>718</v>
      </c>
      <c r="C9600">
        <v>3.05</v>
      </c>
      <c r="D9600">
        <v>3.09</v>
      </c>
      <c r="E9600">
        <v>3.03</v>
      </c>
      <c r="F9600">
        <v>3.04</v>
      </c>
      <c r="G9600">
        <v>12981300</v>
      </c>
      <c r="H9600">
        <v>3.0533000000000001</v>
      </c>
    </row>
    <row r="9601" spans="1:8" x14ac:dyDescent="0.3">
      <c r="A9601" t="s">
        <v>213</v>
      </c>
      <c r="B9601" t="s">
        <v>291</v>
      </c>
      <c r="C9601">
        <v>2.99</v>
      </c>
      <c r="D9601">
        <v>3.04</v>
      </c>
      <c r="E9601">
        <v>2.98</v>
      </c>
      <c r="F9601">
        <v>2.98</v>
      </c>
      <c r="G9601">
        <v>12239230</v>
      </c>
      <c r="H9601">
        <v>3</v>
      </c>
    </row>
    <row r="9602" spans="1:8" x14ac:dyDescent="0.3">
      <c r="A9602" t="s">
        <v>213</v>
      </c>
      <c r="B9602" t="s">
        <v>295</v>
      </c>
      <c r="C9602">
        <v>2.99</v>
      </c>
      <c r="D9602">
        <v>3.01</v>
      </c>
      <c r="E9602">
        <v>2.93</v>
      </c>
      <c r="F9602">
        <v>2.94</v>
      </c>
      <c r="G9602">
        <v>10859890</v>
      </c>
      <c r="H9602">
        <v>2.96</v>
      </c>
    </row>
    <row r="9603" spans="1:8" x14ac:dyDescent="0.3">
      <c r="A9603" t="s">
        <v>213</v>
      </c>
      <c r="B9603" t="s">
        <v>298</v>
      </c>
      <c r="C9603">
        <v>2.96</v>
      </c>
      <c r="D9603">
        <v>3.08</v>
      </c>
      <c r="E9603">
        <v>2.93</v>
      </c>
      <c r="F9603">
        <v>3</v>
      </c>
      <c r="G9603">
        <v>22531430</v>
      </c>
      <c r="H9603">
        <v>3.0032999999999999</v>
      </c>
    </row>
    <row r="9604" spans="1:8" x14ac:dyDescent="0.3">
      <c r="A9604" t="s">
        <v>213</v>
      </c>
      <c r="B9604" t="s">
        <v>719</v>
      </c>
      <c r="C9604">
        <v>3.01</v>
      </c>
      <c r="D9604">
        <v>3.05</v>
      </c>
      <c r="E9604">
        <v>2.98</v>
      </c>
      <c r="F9604">
        <v>3</v>
      </c>
      <c r="G9604">
        <v>13278680</v>
      </c>
      <c r="H9604">
        <v>3.01</v>
      </c>
    </row>
    <row r="9605" spans="1:8" x14ac:dyDescent="0.3">
      <c r="A9605" t="s">
        <v>213</v>
      </c>
      <c r="B9605" t="s">
        <v>720</v>
      </c>
      <c r="C9605">
        <v>3.03</v>
      </c>
      <c r="D9605">
        <v>3.06</v>
      </c>
      <c r="E9605">
        <v>3.01</v>
      </c>
      <c r="F9605">
        <v>3.04</v>
      </c>
      <c r="G9605">
        <v>10432130</v>
      </c>
      <c r="H9605">
        <v>3.0367000000000002</v>
      </c>
    </row>
    <row r="9606" spans="1:8" x14ac:dyDescent="0.3">
      <c r="A9606" t="s">
        <v>213</v>
      </c>
      <c r="B9606" t="s">
        <v>721</v>
      </c>
      <c r="C9606">
        <v>3.04</v>
      </c>
      <c r="D9606">
        <v>3.07</v>
      </c>
      <c r="E9606">
        <v>3.01</v>
      </c>
      <c r="F9606">
        <v>3.07</v>
      </c>
      <c r="G9606">
        <v>14764870</v>
      </c>
      <c r="H9606">
        <v>3.05</v>
      </c>
    </row>
    <row r="9607" spans="1:8" x14ac:dyDescent="0.3">
      <c r="A9607" t="s">
        <v>213</v>
      </c>
      <c r="B9607" t="s">
        <v>96</v>
      </c>
      <c r="C9607">
        <v>3.07</v>
      </c>
      <c r="D9607">
        <v>3.15</v>
      </c>
      <c r="E9607">
        <v>3.06</v>
      </c>
      <c r="F9607">
        <v>3.1</v>
      </c>
      <c r="G9607">
        <v>13184350</v>
      </c>
      <c r="H9607">
        <v>3.1032999999999999</v>
      </c>
    </row>
    <row r="9608" spans="1:8" x14ac:dyDescent="0.3">
      <c r="A9608" t="s">
        <v>213</v>
      </c>
      <c r="B9608" t="s">
        <v>722</v>
      </c>
      <c r="C9608">
        <v>3.15</v>
      </c>
      <c r="D9608">
        <v>3.17</v>
      </c>
      <c r="E9608">
        <v>3.11</v>
      </c>
      <c r="F9608">
        <v>3.12</v>
      </c>
      <c r="G9608">
        <v>12186800</v>
      </c>
      <c r="H9608">
        <v>3.1333000000000002</v>
      </c>
    </row>
    <row r="9609" spans="1:8" x14ac:dyDescent="0.3">
      <c r="A9609" t="s">
        <v>213</v>
      </c>
      <c r="B9609" t="s">
        <v>164</v>
      </c>
      <c r="C9609">
        <v>3.11</v>
      </c>
      <c r="D9609">
        <v>3.16</v>
      </c>
      <c r="E9609">
        <v>3.01</v>
      </c>
      <c r="F9609">
        <v>3.03</v>
      </c>
      <c r="G9609">
        <v>14808780</v>
      </c>
      <c r="H9609">
        <v>3.0667</v>
      </c>
    </row>
    <row r="9610" spans="1:8" x14ac:dyDescent="0.3">
      <c r="A9610" t="s">
        <v>213</v>
      </c>
      <c r="B9610" t="s">
        <v>723</v>
      </c>
      <c r="C9610">
        <v>3.16</v>
      </c>
      <c r="D9610">
        <v>3.16</v>
      </c>
      <c r="E9610">
        <v>3.09</v>
      </c>
      <c r="F9610">
        <v>3.11</v>
      </c>
      <c r="G9610">
        <v>17401210</v>
      </c>
      <c r="H9610">
        <v>3.12</v>
      </c>
    </row>
    <row r="9611" spans="1:8" x14ac:dyDescent="0.3">
      <c r="A9611" t="s">
        <v>213</v>
      </c>
      <c r="B9611" t="s">
        <v>724</v>
      </c>
      <c r="C9611">
        <v>3.08</v>
      </c>
      <c r="D9611">
        <v>3.12</v>
      </c>
      <c r="E9611">
        <v>3.06</v>
      </c>
      <c r="F9611">
        <v>3.08</v>
      </c>
      <c r="G9611">
        <v>15435530</v>
      </c>
      <c r="H9611">
        <v>3.0867</v>
      </c>
    </row>
    <row r="9612" spans="1:8" x14ac:dyDescent="0.3">
      <c r="A9612" t="s">
        <v>213</v>
      </c>
      <c r="B9612" t="s">
        <v>725</v>
      </c>
      <c r="C9612">
        <v>3.09</v>
      </c>
      <c r="D9612">
        <v>3.16</v>
      </c>
      <c r="E9612">
        <v>3.09</v>
      </c>
      <c r="F9612">
        <v>3.14</v>
      </c>
      <c r="G9612">
        <v>15029680</v>
      </c>
      <c r="H9612">
        <v>3.13</v>
      </c>
    </row>
    <row r="9613" spans="1:8" x14ac:dyDescent="0.3">
      <c r="A9613" t="s">
        <v>213</v>
      </c>
      <c r="B9613" t="s">
        <v>242</v>
      </c>
      <c r="C9613">
        <v>3.1</v>
      </c>
      <c r="D9613">
        <v>3.11</v>
      </c>
      <c r="E9613">
        <v>3.06</v>
      </c>
      <c r="F9613">
        <v>3.08</v>
      </c>
      <c r="G9613">
        <v>13524260</v>
      </c>
      <c r="H9613">
        <v>3.0832999999999999</v>
      </c>
    </row>
    <row r="9614" spans="1:8" x14ac:dyDescent="0.3">
      <c r="A9614" t="s">
        <v>213</v>
      </c>
      <c r="B9614" t="s">
        <v>726</v>
      </c>
      <c r="C9614">
        <v>3.1</v>
      </c>
      <c r="D9614">
        <v>3.19</v>
      </c>
      <c r="E9614">
        <v>3.1</v>
      </c>
      <c r="F9614">
        <v>3.15</v>
      </c>
      <c r="G9614">
        <v>16640560</v>
      </c>
      <c r="H9614">
        <v>3.1467000000000001</v>
      </c>
    </row>
    <row r="9615" spans="1:8" x14ac:dyDescent="0.3">
      <c r="A9615" t="s">
        <v>213</v>
      </c>
      <c r="B9615" t="s">
        <v>727</v>
      </c>
      <c r="C9615">
        <v>3.17</v>
      </c>
      <c r="D9615">
        <v>3.25</v>
      </c>
      <c r="E9615">
        <v>3.16</v>
      </c>
      <c r="F9615">
        <v>3.21</v>
      </c>
      <c r="G9615">
        <v>16386540</v>
      </c>
      <c r="H9615">
        <v>3.2067000000000001</v>
      </c>
    </row>
    <row r="9616" spans="1:8" x14ac:dyDescent="0.3">
      <c r="A9616" t="s">
        <v>213</v>
      </c>
      <c r="B9616" t="s">
        <v>728</v>
      </c>
      <c r="C9616">
        <v>3.25</v>
      </c>
      <c r="D9616">
        <v>3.26</v>
      </c>
      <c r="E9616">
        <v>3.14</v>
      </c>
      <c r="F9616">
        <v>3.16</v>
      </c>
      <c r="G9616">
        <v>19643100</v>
      </c>
      <c r="H9616">
        <v>3.1867000000000001</v>
      </c>
    </row>
    <row r="9617" spans="1:8" x14ac:dyDescent="0.3">
      <c r="A9617" t="s">
        <v>213</v>
      </c>
      <c r="B9617" t="s">
        <v>729</v>
      </c>
      <c r="C9617">
        <v>3.16</v>
      </c>
      <c r="D9617">
        <v>3.31</v>
      </c>
      <c r="E9617">
        <v>3.15</v>
      </c>
      <c r="F9617">
        <v>3.3</v>
      </c>
      <c r="G9617">
        <v>28106460</v>
      </c>
      <c r="H9617">
        <v>3.2532999999999999</v>
      </c>
    </row>
    <row r="9618" spans="1:8" x14ac:dyDescent="0.3">
      <c r="A9618" t="s">
        <v>213</v>
      </c>
      <c r="B9618" t="s">
        <v>730</v>
      </c>
      <c r="C9618">
        <v>3.3</v>
      </c>
      <c r="D9618">
        <v>3.45</v>
      </c>
      <c r="E9618">
        <v>3.25</v>
      </c>
      <c r="F9618">
        <v>3.37</v>
      </c>
      <c r="G9618">
        <v>40392860</v>
      </c>
      <c r="H9618">
        <v>3.3567</v>
      </c>
    </row>
    <row r="9619" spans="1:8" x14ac:dyDescent="0.3">
      <c r="A9619" t="s">
        <v>213</v>
      </c>
      <c r="B9619" t="s">
        <v>731</v>
      </c>
      <c r="C9619">
        <v>3.4</v>
      </c>
      <c r="D9619">
        <v>3.44</v>
      </c>
      <c r="E9619">
        <v>3.31</v>
      </c>
      <c r="F9619">
        <v>3.34</v>
      </c>
      <c r="G9619">
        <v>20841650</v>
      </c>
      <c r="H9619">
        <v>3.3633000000000002</v>
      </c>
    </row>
    <row r="9620" spans="1:8" x14ac:dyDescent="0.3">
      <c r="A9620" t="s">
        <v>213</v>
      </c>
      <c r="B9620" t="s">
        <v>732</v>
      </c>
      <c r="C9620">
        <v>3.35</v>
      </c>
      <c r="D9620">
        <v>3.44</v>
      </c>
      <c r="E9620">
        <v>3.3</v>
      </c>
      <c r="F9620">
        <v>3.3</v>
      </c>
      <c r="G9620">
        <v>19341390</v>
      </c>
      <c r="H9620">
        <v>3.3466999999999998</v>
      </c>
    </row>
    <row r="9621" spans="1:8" x14ac:dyDescent="0.3">
      <c r="A9621" t="s">
        <v>213</v>
      </c>
      <c r="B9621" t="s">
        <v>733</v>
      </c>
      <c r="C9621">
        <v>3.29</v>
      </c>
      <c r="D9621">
        <v>3.31</v>
      </c>
      <c r="E9621">
        <v>3.2</v>
      </c>
      <c r="F9621">
        <v>3.27</v>
      </c>
      <c r="G9621">
        <v>19915210</v>
      </c>
      <c r="H9621">
        <v>3.26</v>
      </c>
    </row>
    <row r="9622" spans="1:8" x14ac:dyDescent="0.3">
      <c r="A9622" t="s">
        <v>213</v>
      </c>
      <c r="B9622" t="s">
        <v>734</v>
      </c>
      <c r="C9622">
        <v>3.28</v>
      </c>
      <c r="D9622">
        <v>3.36</v>
      </c>
      <c r="E9622">
        <v>3.27</v>
      </c>
      <c r="F9622">
        <v>3.29</v>
      </c>
      <c r="G9622">
        <v>20165280</v>
      </c>
      <c r="H9622">
        <v>3.3067000000000002</v>
      </c>
    </row>
    <row r="9623" spans="1:8" x14ac:dyDescent="0.3">
      <c r="A9623" t="s">
        <v>213</v>
      </c>
      <c r="B9623" t="s">
        <v>735</v>
      </c>
      <c r="C9623">
        <v>3.3</v>
      </c>
      <c r="D9623">
        <v>3.31</v>
      </c>
      <c r="E9623">
        <v>3.21</v>
      </c>
      <c r="F9623">
        <v>3.24</v>
      </c>
      <c r="G9623">
        <v>14592044</v>
      </c>
      <c r="H9623">
        <v>3.2532999999999999</v>
      </c>
    </row>
    <row r="9624" spans="1:8" x14ac:dyDescent="0.3">
      <c r="A9624" t="s">
        <v>263</v>
      </c>
      <c r="B9624" t="s">
        <v>696</v>
      </c>
      <c r="C9624">
        <v>5.27</v>
      </c>
      <c r="D9624">
        <v>5.28</v>
      </c>
      <c r="E9624">
        <v>5.17</v>
      </c>
      <c r="F9624">
        <v>5.21</v>
      </c>
      <c r="G9624">
        <v>2716752</v>
      </c>
      <c r="H9624">
        <v>5.22</v>
      </c>
    </row>
    <row r="9625" spans="1:8" x14ac:dyDescent="0.3">
      <c r="A9625" t="s">
        <v>263</v>
      </c>
      <c r="B9625" t="s">
        <v>697</v>
      </c>
      <c r="C9625">
        <v>5.21</v>
      </c>
      <c r="D9625">
        <v>5.45</v>
      </c>
      <c r="E9625">
        <v>5.21</v>
      </c>
      <c r="F9625">
        <v>5.31</v>
      </c>
      <c r="G9625">
        <v>4982349</v>
      </c>
      <c r="H9625">
        <v>5.3232999999999997</v>
      </c>
    </row>
    <row r="9626" spans="1:8" x14ac:dyDescent="0.3">
      <c r="A9626" t="s">
        <v>263</v>
      </c>
      <c r="B9626" t="s">
        <v>698</v>
      </c>
      <c r="C9626">
        <v>5.33</v>
      </c>
      <c r="D9626">
        <v>5.55</v>
      </c>
      <c r="E9626">
        <v>5.29</v>
      </c>
      <c r="F9626">
        <v>5.39</v>
      </c>
      <c r="G9626">
        <v>5234307</v>
      </c>
      <c r="H9626">
        <v>5.41</v>
      </c>
    </row>
    <row r="9627" spans="1:8" x14ac:dyDescent="0.3">
      <c r="A9627" t="s">
        <v>263</v>
      </c>
      <c r="B9627" t="s">
        <v>699</v>
      </c>
      <c r="C9627">
        <v>5.4</v>
      </c>
      <c r="D9627">
        <v>5.6</v>
      </c>
      <c r="E9627">
        <v>5.34</v>
      </c>
      <c r="F9627">
        <v>5.39</v>
      </c>
      <c r="G9627">
        <v>5252220</v>
      </c>
      <c r="H9627">
        <v>5.4432999999999998</v>
      </c>
    </row>
    <row r="9628" spans="1:8" x14ac:dyDescent="0.3">
      <c r="A9628" t="s">
        <v>263</v>
      </c>
      <c r="B9628" t="s">
        <v>700</v>
      </c>
      <c r="C9628">
        <v>5.39</v>
      </c>
      <c r="D9628">
        <v>5.92</v>
      </c>
      <c r="E9628">
        <v>5.33</v>
      </c>
      <c r="F9628">
        <v>5.92</v>
      </c>
      <c r="G9628">
        <v>19958780</v>
      </c>
      <c r="H9628">
        <v>5.7233000000000001</v>
      </c>
    </row>
    <row r="9629" spans="1:8" x14ac:dyDescent="0.3">
      <c r="A9629" t="s">
        <v>263</v>
      </c>
      <c r="B9629" t="s">
        <v>77</v>
      </c>
      <c r="C9629">
        <v>5.79</v>
      </c>
      <c r="D9629">
        <v>5.88</v>
      </c>
      <c r="E9629">
        <v>5.59</v>
      </c>
      <c r="F9629">
        <v>5.71</v>
      </c>
      <c r="G9629">
        <v>10713170</v>
      </c>
      <c r="H9629">
        <v>5.7267000000000001</v>
      </c>
    </row>
    <row r="9630" spans="1:8" x14ac:dyDescent="0.3">
      <c r="A9630" t="s">
        <v>263</v>
      </c>
      <c r="B9630" t="s">
        <v>701</v>
      </c>
      <c r="C9630">
        <v>5.71</v>
      </c>
      <c r="D9630">
        <v>5.74</v>
      </c>
      <c r="E9630">
        <v>5.52</v>
      </c>
      <c r="F9630">
        <v>5.61</v>
      </c>
      <c r="G9630">
        <v>5173174</v>
      </c>
      <c r="H9630">
        <v>5.6233000000000004</v>
      </c>
    </row>
    <row r="9631" spans="1:8" x14ac:dyDescent="0.3">
      <c r="A9631" t="s">
        <v>263</v>
      </c>
      <c r="B9631" t="s">
        <v>702</v>
      </c>
      <c r="C9631">
        <v>5.63</v>
      </c>
      <c r="D9631">
        <v>5.86</v>
      </c>
      <c r="E9631">
        <v>5.6</v>
      </c>
      <c r="F9631">
        <v>5.66</v>
      </c>
      <c r="G9631">
        <v>5925846</v>
      </c>
      <c r="H9631">
        <v>5.7066999999999997</v>
      </c>
    </row>
    <row r="9632" spans="1:8" x14ac:dyDescent="0.3">
      <c r="A9632" t="s">
        <v>263</v>
      </c>
      <c r="B9632" t="s">
        <v>139</v>
      </c>
      <c r="C9632">
        <v>5.65</v>
      </c>
      <c r="D9632">
        <v>5.75</v>
      </c>
      <c r="E9632">
        <v>5.5</v>
      </c>
      <c r="F9632">
        <v>5.5</v>
      </c>
      <c r="G9632">
        <v>3761254</v>
      </c>
      <c r="H9632">
        <v>5.5833000000000004</v>
      </c>
    </row>
    <row r="9633" spans="1:8" x14ac:dyDescent="0.3">
      <c r="A9633" t="s">
        <v>263</v>
      </c>
      <c r="B9633" t="s">
        <v>156</v>
      </c>
      <c r="C9633">
        <v>5.55</v>
      </c>
      <c r="D9633">
        <v>5.67</v>
      </c>
      <c r="E9633">
        <v>5.44</v>
      </c>
      <c r="F9633">
        <v>5.58</v>
      </c>
      <c r="G9633">
        <v>4387387</v>
      </c>
      <c r="H9633">
        <v>5.5632999999999999</v>
      </c>
    </row>
    <row r="9634" spans="1:8" x14ac:dyDescent="0.3">
      <c r="A9634" t="s">
        <v>263</v>
      </c>
      <c r="B9634" t="s">
        <v>703</v>
      </c>
      <c r="C9634">
        <v>5.58</v>
      </c>
      <c r="D9634">
        <v>5.66</v>
      </c>
      <c r="E9634">
        <v>5.57</v>
      </c>
      <c r="F9634">
        <v>5.61</v>
      </c>
      <c r="G9634">
        <v>2641165</v>
      </c>
      <c r="H9634">
        <v>5.6132999999999997</v>
      </c>
    </row>
    <row r="9635" spans="1:8" x14ac:dyDescent="0.3">
      <c r="A9635" t="s">
        <v>263</v>
      </c>
      <c r="B9635" t="s">
        <v>223</v>
      </c>
      <c r="C9635">
        <v>5.64</v>
      </c>
      <c r="D9635">
        <v>5.68</v>
      </c>
      <c r="E9635">
        <v>5.55</v>
      </c>
      <c r="F9635">
        <v>5.58</v>
      </c>
      <c r="G9635">
        <v>5020997</v>
      </c>
      <c r="H9635">
        <v>5.6032999999999999</v>
      </c>
    </row>
    <row r="9636" spans="1:8" x14ac:dyDescent="0.3">
      <c r="A9636" t="s">
        <v>263</v>
      </c>
      <c r="B9636" t="s">
        <v>228</v>
      </c>
      <c r="C9636">
        <v>5.62</v>
      </c>
      <c r="D9636">
        <v>5.63</v>
      </c>
      <c r="E9636">
        <v>5.53</v>
      </c>
      <c r="F9636">
        <v>5.57</v>
      </c>
      <c r="G9636">
        <v>3054815</v>
      </c>
      <c r="H9636">
        <v>5.5766999999999998</v>
      </c>
    </row>
    <row r="9637" spans="1:8" x14ac:dyDescent="0.3">
      <c r="A9637" t="s">
        <v>263</v>
      </c>
      <c r="B9637" t="s">
        <v>704</v>
      </c>
      <c r="C9637">
        <v>5.62</v>
      </c>
      <c r="D9637">
        <v>5.66</v>
      </c>
      <c r="E9637">
        <v>5.55</v>
      </c>
      <c r="F9637">
        <v>5.57</v>
      </c>
      <c r="G9637">
        <v>6380400</v>
      </c>
      <c r="H9637">
        <v>5.5933000000000002</v>
      </c>
    </row>
    <row r="9638" spans="1:8" x14ac:dyDescent="0.3">
      <c r="A9638" t="s">
        <v>263</v>
      </c>
      <c r="B9638" t="s">
        <v>705</v>
      </c>
      <c r="C9638">
        <v>5.6</v>
      </c>
      <c r="D9638">
        <v>5.63</v>
      </c>
      <c r="E9638">
        <v>5.53</v>
      </c>
      <c r="F9638">
        <v>5.56</v>
      </c>
      <c r="G9638">
        <v>2855211</v>
      </c>
      <c r="H9638">
        <v>5.5732999999999997</v>
      </c>
    </row>
    <row r="9639" spans="1:8" x14ac:dyDescent="0.3">
      <c r="A9639" t="s">
        <v>263</v>
      </c>
      <c r="B9639" t="s">
        <v>706</v>
      </c>
      <c r="C9639">
        <v>5.57</v>
      </c>
      <c r="D9639">
        <v>5.75</v>
      </c>
      <c r="E9639">
        <v>5.56</v>
      </c>
      <c r="F9639">
        <v>5.61</v>
      </c>
      <c r="G9639">
        <v>10424500</v>
      </c>
      <c r="H9639">
        <v>5.64</v>
      </c>
    </row>
    <row r="9640" spans="1:8" x14ac:dyDescent="0.3">
      <c r="A9640" t="s">
        <v>263</v>
      </c>
      <c r="B9640" t="s">
        <v>265</v>
      </c>
      <c r="C9640">
        <v>5.63</v>
      </c>
      <c r="D9640">
        <v>5.65</v>
      </c>
      <c r="E9640">
        <v>5.56</v>
      </c>
      <c r="F9640">
        <v>5.59</v>
      </c>
      <c r="G9640">
        <v>3296176</v>
      </c>
      <c r="H9640">
        <v>5.6</v>
      </c>
    </row>
    <row r="9641" spans="1:8" x14ac:dyDescent="0.3">
      <c r="A9641" t="s">
        <v>263</v>
      </c>
      <c r="B9641" t="s">
        <v>707</v>
      </c>
      <c r="C9641">
        <v>5.62</v>
      </c>
      <c r="D9641">
        <v>5.67</v>
      </c>
      <c r="E9641">
        <v>5.49</v>
      </c>
      <c r="F9641">
        <v>5.5</v>
      </c>
      <c r="G9641">
        <v>6065090</v>
      </c>
      <c r="H9641">
        <v>5.5533000000000001</v>
      </c>
    </row>
    <row r="9642" spans="1:8" x14ac:dyDescent="0.3">
      <c r="A9642" t="s">
        <v>263</v>
      </c>
      <c r="B9642" t="s">
        <v>271</v>
      </c>
      <c r="C9642">
        <v>5.49</v>
      </c>
      <c r="D9642">
        <v>5.52</v>
      </c>
      <c r="E9642">
        <v>5.26</v>
      </c>
      <c r="F9642">
        <v>5.26</v>
      </c>
      <c r="G9642">
        <v>3804963</v>
      </c>
      <c r="H9642">
        <v>5.3467000000000002</v>
      </c>
    </row>
    <row r="9643" spans="1:8" x14ac:dyDescent="0.3">
      <c r="A9643" t="s">
        <v>263</v>
      </c>
      <c r="B9643" t="s">
        <v>708</v>
      </c>
      <c r="C9643">
        <v>5.24</v>
      </c>
      <c r="D9643">
        <v>5.48</v>
      </c>
      <c r="E9643">
        <v>5.24</v>
      </c>
      <c r="F9643">
        <v>5.42</v>
      </c>
      <c r="G9643">
        <v>3995220</v>
      </c>
      <c r="H9643">
        <v>5.38</v>
      </c>
    </row>
    <row r="9644" spans="1:8" x14ac:dyDescent="0.3">
      <c r="A9644" t="s">
        <v>263</v>
      </c>
      <c r="B9644" t="s">
        <v>709</v>
      </c>
      <c r="C9644">
        <v>5.42</v>
      </c>
      <c r="D9644">
        <v>5.56</v>
      </c>
      <c r="E9644">
        <v>5.35</v>
      </c>
      <c r="F9644">
        <v>5.35</v>
      </c>
      <c r="G9644">
        <v>4426559</v>
      </c>
      <c r="H9644">
        <v>5.42</v>
      </c>
    </row>
    <row r="9645" spans="1:8" x14ac:dyDescent="0.3">
      <c r="A9645" t="s">
        <v>263</v>
      </c>
      <c r="B9645" t="s">
        <v>283</v>
      </c>
      <c r="C9645">
        <v>5.35</v>
      </c>
      <c r="D9645">
        <v>5.45</v>
      </c>
      <c r="E9645">
        <v>5.33</v>
      </c>
      <c r="F9645">
        <v>5.38</v>
      </c>
      <c r="G9645">
        <v>2929730</v>
      </c>
      <c r="H9645">
        <v>5.3867000000000003</v>
      </c>
    </row>
    <row r="9646" spans="1:8" x14ac:dyDescent="0.3">
      <c r="A9646" t="s">
        <v>263</v>
      </c>
      <c r="B9646" t="s">
        <v>290</v>
      </c>
      <c r="C9646">
        <v>5.42</v>
      </c>
      <c r="D9646">
        <v>5.42</v>
      </c>
      <c r="E9646">
        <v>5.23</v>
      </c>
      <c r="F9646">
        <v>5.29</v>
      </c>
      <c r="G9646">
        <v>2582680</v>
      </c>
      <c r="H9646">
        <v>5.3132999999999999</v>
      </c>
    </row>
    <row r="9647" spans="1:8" x14ac:dyDescent="0.3">
      <c r="A9647" t="s">
        <v>263</v>
      </c>
      <c r="B9647" t="s">
        <v>710</v>
      </c>
      <c r="C9647">
        <v>5.29</v>
      </c>
      <c r="D9647">
        <v>5.5</v>
      </c>
      <c r="E9647">
        <v>5.27</v>
      </c>
      <c r="F9647">
        <v>5.4</v>
      </c>
      <c r="G9647">
        <v>2355460</v>
      </c>
      <c r="H9647">
        <v>5.39</v>
      </c>
    </row>
    <row r="9648" spans="1:8" x14ac:dyDescent="0.3">
      <c r="A9648" t="s">
        <v>263</v>
      </c>
      <c r="B9648" t="s">
        <v>512</v>
      </c>
      <c r="C9648">
        <v>5.42</v>
      </c>
      <c r="D9648">
        <v>5.6</v>
      </c>
      <c r="E9648">
        <v>5.3</v>
      </c>
      <c r="F9648">
        <v>5.38</v>
      </c>
      <c r="G9648">
        <v>4486762</v>
      </c>
      <c r="H9648">
        <v>5.4267000000000003</v>
      </c>
    </row>
    <row r="9649" spans="1:8" x14ac:dyDescent="0.3">
      <c r="A9649" t="s">
        <v>263</v>
      </c>
      <c r="B9649" t="s">
        <v>91</v>
      </c>
      <c r="C9649">
        <v>5.05</v>
      </c>
      <c r="D9649">
        <v>5.36</v>
      </c>
      <c r="E9649">
        <v>4.9400000000000004</v>
      </c>
      <c r="F9649">
        <v>5.25</v>
      </c>
      <c r="G9649">
        <v>2864657</v>
      </c>
      <c r="H9649">
        <v>5.1833</v>
      </c>
    </row>
    <row r="9650" spans="1:8" x14ac:dyDescent="0.3">
      <c r="A9650" t="s">
        <v>263</v>
      </c>
      <c r="B9650" t="s">
        <v>93</v>
      </c>
      <c r="C9650">
        <v>5.28</v>
      </c>
      <c r="D9650">
        <v>5.36</v>
      </c>
      <c r="E9650">
        <v>5.18</v>
      </c>
      <c r="F9650">
        <v>5.22</v>
      </c>
      <c r="G9650">
        <v>1913945</v>
      </c>
      <c r="H9650">
        <v>5.2533000000000003</v>
      </c>
    </row>
    <row r="9651" spans="1:8" x14ac:dyDescent="0.3">
      <c r="A9651" t="s">
        <v>263</v>
      </c>
      <c r="B9651" t="s">
        <v>711</v>
      </c>
      <c r="C9651">
        <v>5.21</v>
      </c>
      <c r="D9651">
        <v>5.41</v>
      </c>
      <c r="E9651">
        <v>5.19</v>
      </c>
      <c r="F9651">
        <v>5.25</v>
      </c>
      <c r="G9651">
        <v>4754691</v>
      </c>
      <c r="H9651">
        <v>5.2832999999999997</v>
      </c>
    </row>
    <row r="9652" spans="1:8" x14ac:dyDescent="0.3">
      <c r="A9652" t="s">
        <v>263</v>
      </c>
      <c r="B9652" t="s">
        <v>712</v>
      </c>
      <c r="C9652">
        <v>5.26</v>
      </c>
      <c r="D9652">
        <v>5.5</v>
      </c>
      <c r="E9652">
        <v>5.26</v>
      </c>
      <c r="F9652">
        <v>5.43</v>
      </c>
      <c r="G9652">
        <v>3911387</v>
      </c>
      <c r="H9652">
        <v>5.3967000000000001</v>
      </c>
    </row>
    <row r="9653" spans="1:8" x14ac:dyDescent="0.3">
      <c r="A9653" t="s">
        <v>263</v>
      </c>
      <c r="B9653" t="s">
        <v>162</v>
      </c>
      <c r="C9653">
        <v>5.44</v>
      </c>
      <c r="D9653">
        <v>5.5</v>
      </c>
      <c r="E9653">
        <v>5.2</v>
      </c>
      <c r="F9653">
        <v>5.25</v>
      </c>
      <c r="G9653">
        <v>2194608</v>
      </c>
      <c r="H9653">
        <v>5.3167</v>
      </c>
    </row>
    <row r="9654" spans="1:8" x14ac:dyDescent="0.3">
      <c r="A9654" t="s">
        <v>263</v>
      </c>
      <c r="B9654" t="s">
        <v>220</v>
      </c>
      <c r="C9654">
        <v>5.14</v>
      </c>
      <c r="D9654">
        <v>5.22</v>
      </c>
      <c r="E9654">
        <v>5.14</v>
      </c>
      <c r="F9654">
        <v>5.19</v>
      </c>
      <c r="G9654">
        <v>1571020</v>
      </c>
      <c r="H9654">
        <v>5.1833</v>
      </c>
    </row>
    <row r="9655" spans="1:8" x14ac:dyDescent="0.3">
      <c r="A9655" t="s">
        <v>263</v>
      </c>
      <c r="B9655" t="s">
        <v>713</v>
      </c>
      <c r="C9655">
        <v>5.24</v>
      </c>
      <c r="D9655">
        <v>5.39</v>
      </c>
      <c r="E9655">
        <v>5.23</v>
      </c>
      <c r="F9655">
        <v>5.39</v>
      </c>
      <c r="G9655">
        <v>3267712</v>
      </c>
      <c r="H9655">
        <v>5.3367000000000004</v>
      </c>
    </row>
    <row r="9656" spans="1:8" x14ac:dyDescent="0.3">
      <c r="A9656" t="s">
        <v>263</v>
      </c>
      <c r="B9656" t="s">
        <v>714</v>
      </c>
      <c r="C9656">
        <v>5.34</v>
      </c>
      <c r="D9656">
        <v>5.85</v>
      </c>
      <c r="E9656">
        <v>5.25</v>
      </c>
      <c r="F9656">
        <v>5.85</v>
      </c>
      <c r="G9656">
        <v>11542630</v>
      </c>
      <c r="H9656">
        <v>5.65</v>
      </c>
    </row>
    <row r="9657" spans="1:8" x14ac:dyDescent="0.3">
      <c r="A9657" t="s">
        <v>263</v>
      </c>
      <c r="B9657" t="s">
        <v>715</v>
      </c>
      <c r="C9657">
        <v>5.88</v>
      </c>
      <c r="D9657">
        <v>6.28</v>
      </c>
      <c r="E9657">
        <v>5.64</v>
      </c>
      <c r="F9657">
        <v>5.99</v>
      </c>
      <c r="G9657">
        <v>13826240</v>
      </c>
      <c r="H9657">
        <v>5.97</v>
      </c>
    </row>
    <row r="9658" spans="1:8" x14ac:dyDescent="0.3">
      <c r="A9658" t="s">
        <v>263</v>
      </c>
      <c r="B9658" t="s">
        <v>235</v>
      </c>
      <c r="C9658">
        <v>6.01</v>
      </c>
      <c r="D9658">
        <v>6.58</v>
      </c>
      <c r="E9658">
        <v>5.99</v>
      </c>
      <c r="F9658">
        <v>6.58</v>
      </c>
      <c r="G9658">
        <v>22018930</v>
      </c>
      <c r="H9658">
        <v>6.3833000000000002</v>
      </c>
    </row>
    <row r="9659" spans="1:8" x14ac:dyDescent="0.3">
      <c r="A9659" t="s">
        <v>263</v>
      </c>
      <c r="B9659" t="s">
        <v>259</v>
      </c>
      <c r="C9659">
        <v>6.84</v>
      </c>
      <c r="D9659">
        <v>6.99</v>
      </c>
      <c r="E9659">
        <v>5.93</v>
      </c>
      <c r="F9659">
        <v>5.93</v>
      </c>
      <c r="G9659">
        <v>35579590</v>
      </c>
      <c r="H9659">
        <v>6.2832999999999997</v>
      </c>
    </row>
    <row r="9660" spans="1:8" x14ac:dyDescent="0.3">
      <c r="A9660" t="s">
        <v>263</v>
      </c>
      <c r="B9660" t="s">
        <v>716</v>
      </c>
      <c r="C9660">
        <v>5.91</v>
      </c>
      <c r="D9660">
        <v>6.11</v>
      </c>
      <c r="E9660">
        <v>5.54</v>
      </c>
      <c r="F9660">
        <v>5.6</v>
      </c>
      <c r="G9660">
        <v>21796930</v>
      </c>
      <c r="H9660">
        <v>5.75</v>
      </c>
    </row>
    <row r="9661" spans="1:8" x14ac:dyDescent="0.3">
      <c r="A9661" t="s">
        <v>263</v>
      </c>
      <c r="B9661" t="s">
        <v>269</v>
      </c>
      <c r="C9661">
        <v>5.66</v>
      </c>
      <c r="D9661">
        <v>5.88</v>
      </c>
      <c r="E9661">
        <v>5.61</v>
      </c>
      <c r="F9661">
        <v>5.71</v>
      </c>
      <c r="G9661">
        <v>12937440</v>
      </c>
      <c r="H9661">
        <v>5.7332999999999998</v>
      </c>
    </row>
    <row r="9662" spans="1:8" x14ac:dyDescent="0.3">
      <c r="A9662" t="s">
        <v>263</v>
      </c>
      <c r="B9662" t="s">
        <v>282</v>
      </c>
      <c r="C9662">
        <v>5.73</v>
      </c>
      <c r="D9662">
        <v>6.28</v>
      </c>
      <c r="E9662">
        <v>5.68</v>
      </c>
      <c r="F9662">
        <v>5.94</v>
      </c>
      <c r="G9662">
        <v>13799330</v>
      </c>
      <c r="H9662">
        <v>5.9667000000000003</v>
      </c>
    </row>
    <row r="9663" spans="1:8" x14ac:dyDescent="0.3">
      <c r="A9663" t="s">
        <v>263</v>
      </c>
      <c r="B9663" t="s">
        <v>717</v>
      </c>
      <c r="C9663">
        <v>5.94</v>
      </c>
      <c r="D9663">
        <v>6.39</v>
      </c>
      <c r="E9663">
        <v>5.7</v>
      </c>
      <c r="F9663">
        <v>6.26</v>
      </c>
      <c r="G9663">
        <v>16218670</v>
      </c>
      <c r="H9663">
        <v>6.1166999999999998</v>
      </c>
    </row>
    <row r="9664" spans="1:8" x14ac:dyDescent="0.3">
      <c r="A9664" t="s">
        <v>263</v>
      </c>
      <c r="B9664" t="s">
        <v>285</v>
      </c>
      <c r="C9664">
        <v>6.27</v>
      </c>
      <c r="D9664">
        <v>6.34</v>
      </c>
      <c r="E9664">
        <v>6.07</v>
      </c>
      <c r="F9664">
        <v>6.1</v>
      </c>
      <c r="G9664">
        <v>9345016</v>
      </c>
      <c r="H9664">
        <v>6.17</v>
      </c>
    </row>
    <row r="9665" spans="1:8" x14ac:dyDescent="0.3">
      <c r="A9665" t="s">
        <v>263</v>
      </c>
      <c r="B9665" t="s">
        <v>718</v>
      </c>
      <c r="C9665">
        <v>6.1</v>
      </c>
      <c r="D9665">
        <v>6.54</v>
      </c>
      <c r="E9665">
        <v>6.08</v>
      </c>
      <c r="F9665">
        <v>6.14</v>
      </c>
      <c r="G9665">
        <v>17668280</v>
      </c>
      <c r="H9665">
        <v>6.2533000000000003</v>
      </c>
    </row>
    <row r="9666" spans="1:8" x14ac:dyDescent="0.3">
      <c r="A9666" t="s">
        <v>263</v>
      </c>
      <c r="B9666" t="s">
        <v>291</v>
      </c>
      <c r="C9666">
        <v>6.19</v>
      </c>
      <c r="D9666">
        <v>6.31</v>
      </c>
      <c r="E9666">
        <v>5.96</v>
      </c>
      <c r="F9666">
        <v>5.96</v>
      </c>
      <c r="G9666">
        <v>9750415</v>
      </c>
      <c r="H9666">
        <v>6.0766999999999998</v>
      </c>
    </row>
    <row r="9667" spans="1:8" x14ac:dyDescent="0.3">
      <c r="A9667" t="s">
        <v>263</v>
      </c>
      <c r="B9667" t="s">
        <v>295</v>
      </c>
      <c r="C9667">
        <v>6</v>
      </c>
      <c r="D9667">
        <v>6.55</v>
      </c>
      <c r="E9667">
        <v>5.88</v>
      </c>
      <c r="F9667">
        <v>6.4</v>
      </c>
      <c r="G9667">
        <v>18760950</v>
      </c>
      <c r="H9667">
        <v>6.2766999999999999</v>
      </c>
    </row>
    <row r="9668" spans="1:8" x14ac:dyDescent="0.3">
      <c r="A9668" t="s">
        <v>263</v>
      </c>
      <c r="B9668" t="s">
        <v>298</v>
      </c>
      <c r="C9668">
        <v>6.35</v>
      </c>
      <c r="D9668">
        <v>6.53</v>
      </c>
      <c r="E9668">
        <v>6.1</v>
      </c>
      <c r="F9668">
        <v>6.17</v>
      </c>
      <c r="G9668">
        <v>15438250</v>
      </c>
      <c r="H9668">
        <v>6.2667000000000002</v>
      </c>
    </row>
    <row r="9669" spans="1:8" x14ac:dyDescent="0.3">
      <c r="A9669" t="s">
        <v>263</v>
      </c>
      <c r="B9669" t="s">
        <v>719</v>
      </c>
      <c r="C9669">
        <v>6.24</v>
      </c>
      <c r="D9669">
        <v>6.31</v>
      </c>
      <c r="E9669">
        <v>6.05</v>
      </c>
      <c r="F9669">
        <v>6.11</v>
      </c>
      <c r="G9669">
        <v>6388671</v>
      </c>
      <c r="H9669">
        <v>6.1566999999999998</v>
      </c>
    </row>
    <row r="9670" spans="1:8" x14ac:dyDescent="0.3">
      <c r="A9670" t="s">
        <v>263</v>
      </c>
      <c r="B9670" t="s">
        <v>720</v>
      </c>
      <c r="C9670">
        <v>6.17</v>
      </c>
      <c r="D9670">
        <v>6.22</v>
      </c>
      <c r="E9670">
        <v>6.06</v>
      </c>
      <c r="F9670">
        <v>6.1</v>
      </c>
      <c r="G9670">
        <v>6306931</v>
      </c>
      <c r="H9670">
        <v>6.1266999999999996</v>
      </c>
    </row>
    <row r="9671" spans="1:8" x14ac:dyDescent="0.3">
      <c r="A9671" t="s">
        <v>263</v>
      </c>
      <c r="B9671" t="s">
        <v>721</v>
      </c>
      <c r="C9671">
        <v>6.09</v>
      </c>
      <c r="D9671">
        <v>6.16</v>
      </c>
      <c r="E9671">
        <v>6.01</v>
      </c>
      <c r="F9671">
        <v>6.05</v>
      </c>
      <c r="G9671">
        <v>5593455</v>
      </c>
      <c r="H9671">
        <v>6.0732999999999997</v>
      </c>
    </row>
    <row r="9672" spans="1:8" x14ac:dyDescent="0.3">
      <c r="A9672" t="s">
        <v>263</v>
      </c>
      <c r="B9672" t="s">
        <v>96</v>
      </c>
      <c r="C9672">
        <v>6.05</v>
      </c>
      <c r="D9672">
        <v>6.08</v>
      </c>
      <c r="E9672">
        <v>5.92</v>
      </c>
      <c r="F9672">
        <v>5.95</v>
      </c>
      <c r="G9672">
        <v>5472604</v>
      </c>
      <c r="H9672">
        <v>5.9832999999999998</v>
      </c>
    </row>
    <row r="9673" spans="1:8" x14ac:dyDescent="0.3">
      <c r="A9673" t="s">
        <v>263</v>
      </c>
      <c r="B9673" t="s">
        <v>722</v>
      </c>
      <c r="C9673">
        <v>5.95</v>
      </c>
      <c r="D9673">
        <v>6.01</v>
      </c>
      <c r="E9673">
        <v>5.85</v>
      </c>
      <c r="F9673">
        <v>5.86</v>
      </c>
      <c r="G9673">
        <v>4173512</v>
      </c>
      <c r="H9673">
        <v>5.9066999999999998</v>
      </c>
    </row>
    <row r="9674" spans="1:8" x14ac:dyDescent="0.3">
      <c r="A9674" t="s">
        <v>263</v>
      </c>
      <c r="B9674" t="s">
        <v>164</v>
      </c>
      <c r="C9674">
        <v>5.88</v>
      </c>
      <c r="D9674">
        <v>5.96</v>
      </c>
      <c r="E9674">
        <v>5.59</v>
      </c>
      <c r="F9674">
        <v>5.62</v>
      </c>
      <c r="G9674">
        <v>6751489</v>
      </c>
      <c r="H9674">
        <v>5.7233000000000001</v>
      </c>
    </row>
    <row r="9675" spans="1:8" x14ac:dyDescent="0.3">
      <c r="A9675" t="s">
        <v>263</v>
      </c>
      <c r="B9675" t="s">
        <v>723</v>
      </c>
      <c r="C9675">
        <v>5.85</v>
      </c>
      <c r="D9675">
        <v>5.85</v>
      </c>
      <c r="E9675">
        <v>5.72</v>
      </c>
      <c r="F9675">
        <v>5.78</v>
      </c>
      <c r="G9675">
        <v>4315391</v>
      </c>
      <c r="H9675">
        <v>5.7832999999999997</v>
      </c>
    </row>
    <row r="9676" spans="1:8" x14ac:dyDescent="0.3">
      <c r="A9676" t="s">
        <v>263</v>
      </c>
      <c r="B9676" t="s">
        <v>724</v>
      </c>
      <c r="C9676">
        <v>5.8</v>
      </c>
      <c r="D9676">
        <v>5.8</v>
      </c>
      <c r="E9676">
        <v>5.66</v>
      </c>
      <c r="F9676">
        <v>5.66</v>
      </c>
      <c r="G9676">
        <v>3332717</v>
      </c>
      <c r="H9676">
        <v>5.7066999999999997</v>
      </c>
    </row>
    <row r="9677" spans="1:8" x14ac:dyDescent="0.3">
      <c r="A9677" t="s">
        <v>263</v>
      </c>
      <c r="B9677" t="s">
        <v>725</v>
      </c>
      <c r="C9677">
        <v>5.7</v>
      </c>
      <c r="D9677">
        <v>5.81</v>
      </c>
      <c r="E9677">
        <v>5.7</v>
      </c>
      <c r="F9677">
        <v>5.74</v>
      </c>
      <c r="G9677">
        <v>3008238</v>
      </c>
      <c r="H9677">
        <v>5.75</v>
      </c>
    </row>
    <row r="9678" spans="1:8" x14ac:dyDescent="0.3">
      <c r="A9678" t="s">
        <v>263</v>
      </c>
      <c r="B9678" t="s">
        <v>242</v>
      </c>
      <c r="C9678">
        <v>5.74</v>
      </c>
      <c r="D9678">
        <v>5.74</v>
      </c>
      <c r="E9678">
        <v>5.56</v>
      </c>
      <c r="F9678">
        <v>5.58</v>
      </c>
      <c r="G9678">
        <v>4802401</v>
      </c>
      <c r="H9678">
        <v>5.6266999999999996</v>
      </c>
    </row>
    <row r="9679" spans="1:8" x14ac:dyDescent="0.3">
      <c r="A9679" t="s">
        <v>263</v>
      </c>
      <c r="B9679" t="s">
        <v>726</v>
      </c>
      <c r="C9679">
        <v>5.61</v>
      </c>
      <c r="D9679">
        <v>5.7</v>
      </c>
      <c r="E9679">
        <v>5.6</v>
      </c>
      <c r="F9679">
        <v>5.62</v>
      </c>
      <c r="G9679">
        <v>6121007</v>
      </c>
      <c r="H9679">
        <v>5.64</v>
      </c>
    </row>
    <row r="9680" spans="1:8" x14ac:dyDescent="0.3">
      <c r="A9680" t="s">
        <v>263</v>
      </c>
      <c r="B9680" t="s">
        <v>727</v>
      </c>
      <c r="C9680">
        <v>5.63</v>
      </c>
      <c r="D9680">
        <v>5.69</v>
      </c>
      <c r="E9680">
        <v>5.61</v>
      </c>
      <c r="F9680">
        <v>5.61</v>
      </c>
      <c r="G9680">
        <v>4498994</v>
      </c>
      <c r="H9680">
        <v>5.6367000000000003</v>
      </c>
    </row>
    <row r="9681" spans="1:8" x14ac:dyDescent="0.3">
      <c r="A9681" t="s">
        <v>263</v>
      </c>
      <c r="B9681" t="s">
        <v>728</v>
      </c>
      <c r="C9681">
        <v>5.64</v>
      </c>
      <c r="D9681">
        <v>5.75</v>
      </c>
      <c r="E9681">
        <v>5.63</v>
      </c>
      <c r="F9681">
        <v>5.65</v>
      </c>
      <c r="G9681">
        <v>6481973</v>
      </c>
      <c r="H9681">
        <v>5.6767000000000003</v>
      </c>
    </row>
    <row r="9682" spans="1:8" x14ac:dyDescent="0.3">
      <c r="A9682" t="s">
        <v>263</v>
      </c>
      <c r="B9682" t="s">
        <v>729</v>
      </c>
      <c r="C9682">
        <v>5.68</v>
      </c>
      <c r="D9682">
        <v>5.88</v>
      </c>
      <c r="E9682">
        <v>5.6</v>
      </c>
      <c r="F9682">
        <v>5.73</v>
      </c>
      <c r="G9682">
        <v>5899249</v>
      </c>
      <c r="H9682">
        <v>5.7366999999999999</v>
      </c>
    </row>
    <row r="9683" spans="1:8" x14ac:dyDescent="0.3">
      <c r="A9683" t="s">
        <v>263</v>
      </c>
      <c r="B9683" t="s">
        <v>730</v>
      </c>
      <c r="C9683">
        <v>5.82</v>
      </c>
      <c r="D9683">
        <v>6.28</v>
      </c>
      <c r="E9683">
        <v>5.72</v>
      </c>
      <c r="F9683">
        <v>6.18</v>
      </c>
      <c r="G9683">
        <v>22297200</v>
      </c>
      <c r="H9683">
        <v>6.06</v>
      </c>
    </row>
    <row r="9684" spans="1:8" x14ac:dyDescent="0.3">
      <c r="A9684" t="s">
        <v>263</v>
      </c>
      <c r="B9684" t="s">
        <v>731</v>
      </c>
      <c r="C9684">
        <v>6.25</v>
      </c>
      <c r="D9684">
        <v>6.43</v>
      </c>
      <c r="E9684">
        <v>6.08</v>
      </c>
      <c r="F9684">
        <v>6.09</v>
      </c>
      <c r="G9684">
        <v>33227900</v>
      </c>
      <c r="H9684">
        <v>6.2</v>
      </c>
    </row>
    <row r="9685" spans="1:8" x14ac:dyDescent="0.3">
      <c r="A9685" t="s">
        <v>263</v>
      </c>
      <c r="B9685" t="s">
        <v>732</v>
      </c>
      <c r="C9685">
        <v>6.07</v>
      </c>
      <c r="D9685">
        <v>6.65</v>
      </c>
      <c r="E9685">
        <v>6.02</v>
      </c>
      <c r="F9685">
        <v>6.58</v>
      </c>
      <c r="G9685">
        <v>30751460</v>
      </c>
      <c r="H9685">
        <v>6.4166999999999996</v>
      </c>
    </row>
    <row r="9686" spans="1:8" x14ac:dyDescent="0.3">
      <c r="A9686" t="s">
        <v>263</v>
      </c>
      <c r="B9686" t="s">
        <v>733</v>
      </c>
      <c r="C9686">
        <v>6.57</v>
      </c>
      <c r="D9686">
        <v>7.23</v>
      </c>
      <c r="E9686">
        <v>6.44</v>
      </c>
      <c r="F9686">
        <v>7.23</v>
      </c>
      <c r="G9686">
        <v>46807360</v>
      </c>
      <c r="H9686">
        <v>6.9667000000000003</v>
      </c>
    </row>
    <row r="9687" spans="1:8" x14ac:dyDescent="0.3">
      <c r="A9687" t="s">
        <v>263</v>
      </c>
      <c r="B9687" t="s">
        <v>734</v>
      </c>
      <c r="C9687">
        <v>7.4</v>
      </c>
      <c r="D9687">
        <v>7.95</v>
      </c>
      <c r="E9687">
        <v>7.14</v>
      </c>
      <c r="F9687">
        <v>7.95</v>
      </c>
      <c r="G9687">
        <v>57331810</v>
      </c>
      <c r="H9687">
        <v>7.68</v>
      </c>
    </row>
    <row r="9688" spans="1:8" x14ac:dyDescent="0.3">
      <c r="A9688" t="s">
        <v>263</v>
      </c>
      <c r="B9688" t="s">
        <v>735</v>
      </c>
      <c r="C9688">
        <v>8.0299999999999994</v>
      </c>
      <c r="D9688">
        <v>8.6999999999999993</v>
      </c>
      <c r="E9688">
        <v>7.69</v>
      </c>
      <c r="F9688">
        <v>7.8</v>
      </c>
      <c r="G9688">
        <v>46359108</v>
      </c>
      <c r="H9688">
        <v>8.0632999999999999</v>
      </c>
    </row>
    <row r="9689" spans="1:8" x14ac:dyDescent="0.3">
      <c r="A9689" t="s">
        <v>195</v>
      </c>
      <c r="B9689" t="s">
        <v>696</v>
      </c>
      <c r="C9689">
        <v>13.99</v>
      </c>
      <c r="D9689">
        <v>14.19</v>
      </c>
      <c r="E9689">
        <v>13.85</v>
      </c>
      <c r="F9689">
        <v>14.1</v>
      </c>
      <c r="G9689">
        <v>1238127</v>
      </c>
      <c r="H9689">
        <v>14.0467</v>
      </c>
    </row>
    <row r="9690" spans="1:8" x14ac:dyDescent="0.3">
      <c r="A9690" t="s">
        <v>195</v>
      </c>
      <c r="B9690" t="s">
        <v>697</v>
      </c>
      <c r="C9690">
        <v>14.02</v>
      </c>
      <c r="D9690">
        <v>14.16</v>
      </c>
      <c r="E9690">
        <v>13.86</v>
      </c>
      <c r="F9690">
        <v>13.88</v>
      </c>
      <c r="G9690">
        <v>1513846</v>
      </c>
      <c r="H9690">
        <v>13.966699999999999</v>
      </c>
    </row>
    <row r="9691" spans="1:8" x14ac:dyDescent="0.3">
      <c r="A9691" t="s">
        <v>195</v>
      </c>
      <c r="B9691" t="s">
        <v>698</v>
      </c>
      <c r="C9691">
        <v>13.85</v>
      </c>
      <c r="D9691">
        <v>14.07</v>
      </c>
      <c r="E9691">
        <v>13.85</v>
      </c>
      <c r="F9691">
        <v>14.03</v>
      </c>
      <c r="G9691">
        <v>1325115</v>
      </c>
      <c r="H9691">
        <v>13.9833</v>
      </c>
    </row>
    <row r="9692" spans="1:8" x14ac:dyDescent="0.3">
      <c r="A9692" t="s">
        <v>195</v>
      </c>
      <c r="B9692" t="s">
        <v>699</v>
      </c>
      <c r="C9692">
        <v>14.11</v>
      </c>
      <c r="D9692">
        <v>14.46</v>
      </c>
      <c r="E9692">
        <v>14.05</v>
      </c>
      <c r="F9692">
        <v>14.14</v>
      </c>
      <c r="G9692">
        <v>3930613</v>
      </c>
      <c r="H9692">
        <v>14.216699999999999</v>
      </c>
    </row>
    <row r="9693" spans="1:8" x14ac:dyDescent="0.3">
      <c r="A9693" t="s">
        <v>195</v>
      </c>
      <c r="B9693" t="s">
        <v>700</v>
      </c>
      <c r="C9693">
        <v>14.16</v>
      </c>
      <c r="D9693">
        <v>14.56</v>
      </c>
      <c r="E9693">
        <v>14</v>
      </c>
      <c r="F9693">
        <v>14.35</v>
      </c>
      <c r="G9693">
        <v>3617228</v>
      </c>
      <c r="H9693">
        <v>14.3033</v>
      </c>
    </row>
    <row r="9694" spans="1:8" x14ac:dyDescent="0.3">
      <c r="A9694" t="s">
        <v>195</v>
      </c>
      <c r="B9694" t="s">
        <v>77</v>
      </c>
      <c r="C9694">
        <v>14.29</v>
      </c>
      <c r="D9694">
        <v>14.47</v>
      </c>
      <c r="E9694">
        <v>13.85</v>
      </c>
      <c r="F9694">
        <v>14.27</v>
      </c>
      <c r="G9694">
        <v>2406503</v>
      </c>
      <c r="H9694">
        <v>14.1967</v>
      </c>
    </row>
    <row r="9695" spans="1:8" x14ac:dyDescent="0.3">
      <c r="A9695" t="s">
        <v>195</v>
      </c>
      <c r="B9695" t="s">
        <v>701</v>
      </c>
      <c r="C9695">
        <v>14.37</v>
      </c>
      <c r="D9695">
        <v>14.57</v>
      </c>
      <c r="E9695">
        <v>14.28</v>
      </c>
      <c r="F9695">
        <v>14.57</v>
      </c>
      <c r="G9695">
        <v>2162947</v>
      </c>
      <c r="H9695">
        <v>14.4733</v>
      </c>
    </row>
    <row r="9696" spans="1:8" x14ac:dyDescent="0.3">
      <c r="A9696" t="s">
        <v>195</v>
      </c>
      <c r="B9696" t="s">
        <v>702</v>
      </c>
      <c r="C9696">
        <v>14.58</v>
      </c>
      <c r="D9696">
        <v>14.76</v>
      </c>
      <c r="E9696">
        <v>14.37</v>
      </c>
      <c r="F9696">
        <v>14.39</v>
      </c>
      <c r="G9696">
        <v>2040284</v>
      </c>
      <c r="H9696">
        <v>14.5067</v>
      </c>
    </row>
    <row r="9697" spans="1:8" x14ac:dyDescent="0.3">
      <c r="A9697" t="s">
        <v>195</v>
      </c>
      <c r="B9697" t="s">
        <v>139</v>
      </c>
      <c r="C9697">
        <v>14.39</v>
      </c>
      <c r="D9697">
        <v>14.43</v>
      </c>
      <c r="E9697">
        <v>14.09</v>
      </c>
      <c r="F9697">
        <v>14.1</v>
      </c>
      <c r="G9697">
        <v>1136905</v>
      </c>
      <c r="H9697">
        <v>14.2067</v>
      </c>
    </row>
    <row r="9698" spans="1:8" x14ac:dyDescent="0.3">
      <c r="A9698" t="s">
        <v>195</v>
      </c>
      <c r="B9698" t="s">
        <v>156</v>
      </c>
      <c r="C9698">
        <v>14.02</v>
      </c>
      <c r="D9698">
        <v>14.21</v>
      </c>
      <c r="E9698">
        <v>13.93</v>
      </c>
      <c r="F9698">
        <v>14.11</v>
      </c>
      <c r="G9698">
        <v>801655</v>
      </c>
      <c r="H9698">
        <v>14.083299999999999</v>
      </c>
    </row>
    <row r="9699" spans="1:8" x14ac:dyDescent="0.3">
      <c r="A9699" t="s">
        <v>195</v>
      </c>
      <c r="B9699" t="s">
        <v>703</v>
      </c>
      <c r="C9699">
        <v>14.2</v>
      </c>
      <c r="D9699">
        <v>14.43</v>
      </c>
      <c r="E9699">
        <v>14.2</v>
      </c>
      <c r="F9699">
        <v>14.34</v>
      </c>
      <c r="G9699">
        <v>998659</v>
      </c>
      <c r="H9699">
        <v>14.3233</v>
      </c>
    </row>
    <row r="9700" spans="1:8" x14ac:dyDescent="0.3">
      <c r="A9700" t="s">
        <v>195</v>
      </c>
      <c r="B9700" t="s">
        <v>223</v>
      </c>
      <c r="C9700">
        <v>14.34</v>
      </c>
      <c r="D9700">
        <v>14.62</v>
      </c>
      <c r="E9700">
        <v>14.18</v>
      </c>
      <c r="F9700">
        <v>14.29</v>
      </c>
      <c r="G9700">
        <v>1190399</v>
      </c>
      <c r="H9700">
        <v>14.363300000000001</v>
      </c>
    </row>
    <row r="9701" spans="1:8" x14ac:dyDescent="0.3">
      <c r="A9701" t="s">
        <v>195</v>
      </c>
      <c r="B9701" t="s">
        <v>228</v>
      </c>
      <c r="C9701">
        <v>14.2</v>
      </c>
      <c r="D9701">
        <v>14.39</v>
      </c>
      <c r="E9701">
        <v>14.14</v>
      </c>
      <c r="F9701">
        <v>14.28</v>
      </c>
      <c r="G9701">
        <v>1025225</v>
      </c>
      <c r="H9701">
        <v>14.27</v>
      </c>
    </row>
    <row r="9702" spans="1:8" x14ac:dyDescent="0.3">
      <c r="A9702" t="s">
        <v>195</v>
      </c>
      <c r="B9702" t="s">
        <v>704</v>
      </c>
      <c r="C9702">
        <v>14.31</v>
      </c>
      <c r="D9702">
        <v>14.82</v>
      </c>
      <c r="E9702">
        <v>14.3</v>
      </c>
      <c r="F9702">
        <v>14.78</v>
      </c>
      <c r="G9702">
        <v>2770887</v>
      </c>
      <c r="H9702">
        <v>14.6333</v>
      </c>
    </row>
    <row r="9703" spans="1:8" x14ac:dyDescent="0.3">
      <c r="A9703" t="s">
        <v>195</v>
      </c>
      <c r="B9703" t="s">
        <v>705</v>
      </c>
      <c r="C9703">
        <v>14.8</v>
      </c>
      <c r="D9703">
        <v>14.98</v>
      </c>
      <c r="E9703">
        <v>14.61</v>
      </c>
      <c r="F9703">
        <v>14.7</v>
      </c>
      <c r="G9703">
        <v>1859951</v>
      </c>
      <c r="H9703">
        <v>14.763299999999999</v>
      </c>
    </row>
    <row r="9704" spans="1:8" x14ac:dyDescent="0.3">
      <c r="A9704" t="s">
        <v>195</v>
      </c>
      <c r="B9704" t="s">
        <v>706</v>
      </c>
      <c r="C9704">
        <v>14.8</v>
      </c>
      <c r="D9704">
        <v>14.98</v>
      </c>
      <c r="E9704">
        <v>14.77</v>
      </c>
      <c r="F9704">
        <v>14.89</v>
      </c>
      <c r="G9704">
        <v>1725759</v>
      </c>
      <c r="H9704">
        <v>14.88</v>
      </c>
    </row>
    <row r="9705" spans="1:8" x14ac:dyDescent="0.3">
      <c r="A9705" t="s">
        <v>195</v>
      </c>
      <c r="B9705" t="s">
        <v>265</v>
      </c>
      <c r="C9705">
        <v>14.89</v>
      </c>
      <c r="D9705">
        <v>15.19</v>
      </c>
      <c r="E9705">
        <v>14.83</v>
      </c>
      <c r="F9705">
        <v>15.13</v>
      </c>
      <c r="G9705">
        <v>1455862</v>
      </c>
      <c r="H9705">
        <v>15.05</v>
      </c>
    </row>
    <row r="9706" spans="1:8" x14ac:dyDescent="0.3">
      <c r="A9706" t="s">
        <v>195</v>
      </c>
      <c r="B9706" t="s">
        <v>707</v>
      </c>
      <c r="C9706">
        <v>15.2</v>
      </c>
      <c r="D9706">
        <v>15.5</v>
      </c>
      <c r="E9706">
        <v>14.8</v>
      </c>
      <c r="F9706">
        <v>14.91</v>
      </c>
      <c r="G9706">
        <v>2354250</v>
      </c>
      <c r="H9706">
        <v>15.07</v>
      </c>
    </row>
    <row r="9707" spans="1:8" x14ac:dyDescent="0.3">
      <c r="A9707" t="s">
        <v>195</v>
      </c>
      <c r="B9707" t="s">
        <v>271</v>
      </c>
      <c r="C9707">
        <v>14.98</v>
      </c>
      <c r="D9707">
        <v>15.02</v>
      </c>
      <c r="E9707">
        <v>14.06</v>
      </c>
      <c r="F9707">
        <v>14.06</v>
      </c>
      <c r="G9707">
        <v>1517147</v>
      </c>
      <c r="H9707">
        <v>14.38</v>
      </c>
    </row>
    <row r="9708" spans="1:8" x14ac:dyDescent="0.3">
      <c r="A9708" t="s">
        <v>195</v>
      </c>
      <c r="B9708" t="s">
        <v>708</v>
      </c>
      <c r="C9708">
        <v>14.06</v>
      </c>
      <c r="D9708">
        <v>14.29</v>
      </c>
      <c r="E9708">
        <v>13.88</v>
      </c>
      <c r="F9708">
        <v>14.14</v>
      </c>
      <c r="G9708">
        <v>1135650</v>
      </c>
      <c r="H9708">
        <v>14.103300000000001</v>
      </c>
    </row>
    <row r="9709" spans="1:8" x14ac:dyDescent="0.3">
      <c r="A9709" t="s">
        <v>195</v>
      </c>
      <c r="B9709" t="s">
        <v>709</v>
      </c>
      <c r="C9709">
        <v>14.29</v>
      </c>
      <c r="D9709">
        <v>14.48</v>
      </c>
      <c r="E9709">
        <v>14.21</v>
      </c>
      <c r="F9709">
        <v>14.36</v>
      </c>
      <c r="G9709">
        <v>732405</v>
      </c>
      <c r="H9709">
        <v>14.35</v>
      </c>
    </row>
    <row r="9710" spans="1:8" x14ac:dyDescent="0.3">
      <c r="A9710" t="s">
        <v>195</v>
      </c>
      <c r="B9710" t="s">
        <v>283</v>
      </c>
      <c r="C9710">
        <v>14.28</v>
      </c>
      <c r="D9710">
        <v>14.36</v>
      </c>
      <c r="E9710">
        <v>14.15</v>
      </c>
      <c r="F9710">
        <v>14.16</v>
      </c>
      <c r="G9710">
        <v>414858</v>
      </c>
      <c r="H9710">
        <v>14.2233</v>
      </c>
    </row>
    <row r="9711" spans="1:8" x14ac:dyDescent="0.3">
      <c r="A9711" t="s">
        <v>195</v>
      </c>
      <c r="B9711" t="s">
        <v>290</v>
      </c>
      <c r="C9711">
        <v>14.25</v>
      </c>
      <c r="D9711">
        <v>14.26</v>
      </c>
      <c r="E9711">
        <v>13.87</v>
      </c>
      <c r="F9711">
        <v>14.04</v>
      </c>
      <c r="G9711">
        <v>730928</v>
      </c>
      <c r="H9711">
        <v>14.056699999999999</v>
      </c>
    </row>
    <row r="9712" spans="1:8" x14ac:dyDescent="0.3">
      <c r="A9712" t="s">
        <v>195</v>
      </c>
      <c r="B9712" t="s">
        <v>710</v>
      </c>
      <c r="C9712">
        <v>14.09</v>
      </c>
      <c r="D9712">
        <v>14.16</v>
      </c>
      <c r="E9712">
        <v>13.87</v>
      </c>
      <c r="F9712">
        <v>14.04</v>
      </c>
      <c r="G9712">
        <v>599398</v>
      </c>
      <c r="H9712">
        <v>14.023300000000001</v>
      </c>
    </row>
    <row r="9713" spans="1:8" x14ac:dyDescent="0.3">
      <c r="A9713" t="s">
        <v>195</v>
      </c>
      <c r="B9713" t="s">
        <v>512</v>
      </c>
      <c r="C9713">
        <v>14.07</v>
      </c>
      <c r="D9713">
        <v>14.19</v>
      </c>
      <c r="E9713">
        <v>13.82</v>
      </c>
      <c r="F9713">
        <v>13.95</v>
      </c>
      <c r="G9713">
        <v>1212362</v>
      </c>
      <c r="H9713">
        <v>13.986700000000001</v>
      </c>
    </row>
    <row r="9714" spans="1:8" x14ac:dyDescent="0.3">
      <c r="A9714" t="s">
        <v>195</v>
      </c>
      <c r="B9714" t="s">
        <v>91</v>
      </c>
      <c r="C9714">
        <v>13.84</v>
      </c>
      <c r="D9714">
        <v>13.84</v>
      </c>
      <c r="E9714">
        <v>13.2</v>
      </c>
      <c r="F9714">
        <v>13.53</v>
      </c>
      <c r="G9714">
        <v>1683328</v>
      </c>
      <c r="H9714">
        <v>13.523300000000001</v>
      </c>
    </row>
    <row r="9715" spans="1:8" x14ac:dyDescent="0.3">
      <c r="A9715" t="s">
        <v>195</v>
      </c>
      <c r="B9715" t="s">
        <v>93</v>
      </c>
      <c r="C9715">
        <v>13.46</v>
      </c>
      <c r="D9715">
        <v>13.65</v>
      </c>
      <c r="E9715">
        <v>13.37</v>
      </c>
      <c r="F9715">
        <v>13.38</v>
      </c>
      <c r="G9715">
        <v>1724960</v>
      </c>
      <c r="H9715">
        <v>13.466699999999999</v>
      </c>
    </row>
    <row r="9716" spans="1:8" x14ac:dyDescent="0.3">
      <c r="A9716" t="s">
        <v>195</v>
      </c>
      <c r="B9716" t="s">
        <v>711</v>
      </c>
      <c r="C9716">
        <v>13.7</v>
      </c>
      <c r="D9716">
        <v>13.7</v>
      </c>
      <c r="E9716">
        <v>13.2</v>
      </c>
      <c r="F9716">
        <v>13.2</v>
      </c>
      <c r="G9716">
        <v>2263615</v>
      </c>
      <c r="H9716">
        <v>13.3667</v>
      </c>
    </row>
    <row r="9717" spans="1:8" x14ac:dyDescent="0.3">
      <c r="A9717" t="s">
        <v>195</v>
      </c>
      <c r="B9717" t="s">
        <v>712</v>
      </c>
      <c r="C9717">
        <v>13.26</v>
      </c>
      <c r="D9717">
        <v>13.49</v>
      </c>
      <c r="E9717">
        <v>13.26</v>
      </c>
      <c r="F9717">
        <v>13.48</v>
      </c>
      <c r="G9717">
        <v>1242513</v>
      </c>
      <c r="H9717">
        <v>13.41</v>
      </c>
    </row>
    <row r="9718" spans="1:8" x14ac:dyDescent="0.3">
      <c r="A9718" t="s">
        <v>195</v>
      </c>
      <c r="B9718" t="s">
        <v>162</v>
      </c>
      <c r="C9718">
        <v>13.51</v>
      </c>
      <c r="D9718">
        <v>13.51</v>
      </c>
      <c r="E9718">
        <v>12.91</v>
      </c>
      <c r="F9718">
        <v>13.01</v>
      </c>
      <c r="G9718">
        <v>1459201</v>
      </c>
      <c r="H9718">
        <v>13.1433</v>
      </c>
    </row>
    <row r="9719" spans="1:8" x14ac:dyDescent="0.3">
      <c r="A9719" t="s">
        <v>195</v>
      </c>
      <c r="B9719" t="s">
        <v>220</v>
      </c>
      <c r="C9719">
        <v>12.89</v>
      </c>
      <c r="D9719">
        <v>12.89</v>
      </c>
      <c r="E9719">
        <v>12.31</v>
      </c>
      <c r="F9719">
        <v>12.57</v>
      </c>
      <c r="G9719">
        <v>2194038</v>
      </c>
      <c r="H9719">
        <v>12.59</v>
      </c>
    </row>
    <row r="9720" spans="1:8" x14ac:dyDescent="0.3">
      <c r="A9720" t="s">
        <v>195</v>
      </c>
      <c r="B9720" t="s">
        <v>713</v>
      </c>
      <c r="C9720">
        <v>12.78</v>
      </c>
      <c r="D9720">
        <v>13.08</v>
      </c>
      <c r="E9720">
        <v>12.67</v>
      </c>
      <c r="F9720">
        <v>12.97</v>
      </c>
      <c r="G9720">
        <v>2223316</v>
      </c>
      <c r="H9720">
        <v>12.906700000000001</v>
      </c>
    </row>
    <row r="9721" spans="1:8" x14ac:dyDescent="0.3">
      <c r="A9721" t="s">
        <v>195</v>
      </c>
      <c r="B9721" t="s">
        <v>714</v>
      </c>
      <c r="C9721">
        <v>13.06</v>
      </c>
      <c r="D9721">
        <v>13.75</v>
      </c>
      <c r="E9721">
        <v>12.96</v>
      </c>
      <c r="F9721">
        <v>13.37</v>
      </c>
      <c r="G9721">
        <v>3852059</v>
      </c>
      <c r="H9721">
        <v>13.36</v>
      </c>
    </row>
    <row r="9722" spans="1:8" x14ac:dyDescent="0.3">
      <c r="A9722" t="s">
        <v>195</v>
      </c>
      <c r="B9722" t="s">
        <v>715</v>
      </c>
      <c r="C9722">
        <v>14.7</v>
      </c>
      <c r="D9722">
        <v>14.7</v>
      </c>
      <c r="E9722">
        <v>13.97</v>
      </c>
      <c r="F9722">
        <v>14.7</v>
      </c>
      <c r="G9722">
        <v>2483379</v>
      </c>
      <c r="H9722">
        <v>14.4567</v>
      </c>
    </row>
    <row r="9723" spans="1:8" x14ac:dyDescent="0.3">
      <c r="A9723" t="s">
        <v>195</v>
      </c>
      <c r="B9723" t="s">
        <v>235</v>
      </c>
      <c r="C9723">
        <v>15.24</v>
      </c>
      <c r="D9723">
        <v>16.100000000000001</v>
      </c>
      <c r="E9723">
        <v>14.1</v>
      </c>
      <c r="F9723">
        <v>14.37</v>
      </c>
      <c r="G9723">
        <v>9908034</v>
      </c>
      <c r="H9723">
        <v>14.8567</v>
      </c>
    </row>
    <row r="9724" spans="1:8" x14ac:dyDescent="0.3">
      <c r="A9724" t="s">
        <v>195</v>
      </c>
      <c r="B9724" t="s">
        <v>259</v>
      </c>
      <c r="C9724">
        <v>14.41</v>
      </c>
      <c r="D9724">
        <v>14.85</v>
      </c>
      <c r="E9724">
        <v>14.24</v>
      </c>
      <c r="F9724">
        <v>14.59</v>
      </c>
      <c r="G9724">
        <v>3646133</v>
      </c>
      <c r="H9724">
        <v>14.56</v>
      </c>
    </row>
    <row r="9725" spans="1:8" x14ac:dyDescent="0.3">
      <c r="A9725" t="s">
        <v>195</v>
      </c>
      <c r="B9725" t="s">
        <v>716</v>
      </c>
      <c r="C9725">
        <v>14.62</v>
      </c>
      <c r="D9725">
        <v>15.98</v>
      </c>
      <c r="E9725">
        <v>14.62</v>
      </c>
      <c r="F9725">
        <v>15.55</v>
      </c>
      <c r="G9725">
        <v>6521975</v>
      </c>
      <c r="H9725">
        <v>15.3833</v>
      </c>
    </row>
    <row r="9726" spans="1:8" x14ac:dyDescent="0.3">
      <c r="A9726" t="s">
        <v>195</v>
      </c>
      <c r="B9726" t="s">
        <v>269</v>
      </c>
      <c r="C9726">
        <v>15.2</v>
      </c>
      <c r="D9726">
        <v>15.52</v>
      </c>
      <c r="E9726">
        <v>14.64</v>
      </c>
      <c r="F9726">
        <v>14.76</v>
      </c>
      <c r="G9726">
        <v>6283216</v>
      </c>
      <c r="H9726">
        <v>14.9733</v>
      </c>
    </row>
    <row r="9727" spans="1:8" x14ac:dyDescent="0.3">
      <c r="A9727" t="s">
        <v>195</v>
      </c>
      <c r="B9727" t="s">
        <v>282</v>
      </c>
      <c r="C9727">
        <v>14.76</v>
      </c>
      <c r="D9727">
        <v>14.89</v>
      </c>
      <c r="E9727">
        <v>14.68</v>
      </c>
      <c r="F9727">
        <v>14.72</v>
      </c>
      <c r="G9727">
        <v>1793328</v>
      </c>
      <c r="H9727">
        <v>14.763299999999999</v>
      </c>
    </row>
    <row r="9728" spans="1:8" x14ac:dyDescent="0.3">
      <c r="A9728" t="s">
        <v>195</v>
      </c>
      <c r="B9728" t="s">
        <v>717</v>
      </c>
      <c r="C9728">
        <v>14.72</v>
      </c>
      <c r="D9728">
        <v>15</v>
      </c>
      <c r="E9728">
        <v>14.3</v>
      </c>
      <c r="F9728">
        <v>14.89</v>
      </c>
      <c r="G9728">
        <v>4868748</v>
      </c>
      <c r="H9728">
        <v>14.73</v>
      </c>
    </row>
    <row r="9729" spans="1:8" x14ac:dyDescent="0.3">
      <c r="A9729" t="s">
        <v>195</v>
      </c>
      <c r="B9729" t="s">
        <v>285</v>
      </c>
      <c r="C9729">
        <v>14.96</v>
      </c>
      <c r="D9729">
        <v>15.1</v>
      </c>
      <c r="E9729">
        <v>14.31</v>
      </c>
      <c r="F9729">
        <v>14.43</v>
      </c>
      <c r="G9729">
        <v>3048222</v>
      </c>
      <c r="H9729">
        <v>14.613300000000001</v>
      </c>
    </row>
    <row r="9730" spans="1:8" x14ac:dyDescent="0.3">
      <c r="A9730" t="s">
        <v>195</v>
      </c>
      <c r="B9730" t="s">
        <v>718</v>
      </c>
      <c r="C9730">
        <v>14.65</v>
      </c>
      <c r="D9730">
        <v>14.7</v>
      </c>
      <c r="E9730">
        <v>14.32</v>
      </c>
      <c r="F9730">
        <v>14.47</v>
      </c>
      <c r="G9730">
        <v>3284131</v>
      </c>
      <c r="H9730">
        <v>14.496700000000001</v>
      </c>
    </row>
    <row r="9731" spans="1:8" x14ac:dyDescent="0.3">
      <c r="A9731" t="s">
        <v>195</v>
      </c>
      <c r="B9731" t="s">
        <v>291</v>
      </c>
      <c r="C9731">
        <v>14.5</v>
      </c>
      <c r="D9731">
        <v>14.63</v>
      </c>
      <c r="E9731">
        <v>14.17</v>
      </c>
      <c r="F9731">
        <v>14.2</v>
      </c>
      <c r="G9731">
        <v>1786276</v>
      </c>
      <c r="H9731">
        <v>14.333299999999999</v>
      </c>
    </row>
    <row r="9732" spans="1:8" x14ac:dyDescent="0.3">
      <c r="A9732" t="s">
        <v>195</v>
      </c>
      <c r="B9732" t="s">
        <v>295</v>
      </c>
      <c r="C9732">
        <v>14.8</v>
      </c>
      <c r="D9732">
        <v>14.8</v>
      </c>
      <c r="E9732">
        <v>13.97</v>
      </c>
      <c r="F9732">
        <v>14.27</v>
      </c>
      <c r="G9732">
        <v>3044750</v>
      </c>
      <c r="H9732">
        <v>14.3467</v>
      </c>
    </row>
    <row r="9733" spans="1:8" x14ac:dyDescent="0.3">
      <c r="A9733" t="s">
        <v>195</v>
      </c>
      <c r="B9733" t="s">
        <v>298</v>
      </c>
      <c r="C9733">
        <v>14.25</v>
      </c>
      <c r="D9733">
        <v>14.27</v>
      </c>
      <c r="E9733">
        <v>13.96</v>
      </c>
      <c r="F9733">
        <v>13.96</v>
      </c>
      <c r="G9733">
        <v>1918853</v>
      </c>
      <c r="H9733">
        <v>14.0633</v>
      </c>
    </row>
    <row r="9734" spans="1:8" x14ac:dyDescent="0.3">
      <c r="A9734" t="s">
        <v>195</v>
      </c>
      <c r="B9734" t="s">
        <v>719</v>
      </c>
      <c r="C9734">
        <v>14</v>
      </c>
      <c r="D9734">
        <v>14.4</v>
      </c>
      <c r="E9734">
        <v>13.83</v>
      </c>
      <c r="F9734">
        <v>14.07</v>
      </c>
      <c r="G9734">
        <v>2122340</v>
      </c>
      <c r="H9734">
        <v>14.1</v>
      </c>
    </row>
    <row r="9735" spans="1:8" x14ac:dyDescent="0.3">
      <c r="A9735" t="s">
        <v>195</v>
      </c>
      <c r="B9735" t="s">
        <v>720</v>
      </c>
      <c r="C9735">
        <v>14.07</v>
      </c>
      <c r="D9735">
        <v>14.23</v>
      </c>
      <c r="E9735">
        <v>14.01</v>
      </c>
      <c r="F9735">
        <v>14.13</v>
      </c>
      <c r="G9735">
        <v>2683107</v>
      </c>
      <c r="H9735">
        <v>14.1233</v>
      </c>
    </row>
    <row r="9736" spans="1:8" x14ac:dyDescent="0.3">
      <c r="A9736" t="s">
        <v>195</v>
      </c>
      <c r="B9736" t="s">
        <v>721</v>
      </c>
      <c r="C9736">
        <v>14.09</v>
      </c>
      <c r="D9736">
        <v>14.14</v>
      </c>
      <c r="E9736">
        <v>13.98</v>
      </c>
      <c r="F9736">
        <v>14.1</v>
      </c>
      <c r="G9736">
        <v>1661258</v>
      </c>
      <c r="H9736">
        <v>14.0733</v>
      </c>
    </row>
    <row r="9737" spans="1:8" x14ac:dyDescent="0.3">
      <c r="A9737" t="s">
        <v>195</v>
      </c>
      <c r="B9737" t="s">
        <v>96</v>
      </c>
      <c r="C9737">
        <v>14.2</v>
      </c>
      <c r="D9737">
        <v>14.28</v>
      </c>
      <c r="E9737">
        <v>13.94</v>
      </c>
      <c r="F9737">
        <v>14.28</v>
      </c>
      <c r="G9737">
        <v>1877171</v>
      </c>
      <c r="H9737">
        <v>14.166700000000001</v>
      </c>
    </row>
    <row r="9738" spans="1:8" x14ac:dyDescent="0.3">
      <c r="A9738" t="s">
        <v>195</v>
      </c>
      <c r="B9738" t="s">
        <v>722</v>
      </c>
      <c r="C9738">
        <v>14.45</v>
      </c>
      <c r="D9738">
        <v>14.62</v>
      </c>
      <c r="E9738">
        <v>14.22</v>
      </c>
      <c r="F9738">
        <v>14.44</v>
      </c>
      <c r="G9738">
        <v>2872157</v>
      </c>
      <c r="H9738">
        <v>14.4267</v>
      </c>
    </row>
    <row r="9739" spans="1:8" x14ac:dyDescent="0.3">
      <c r="A9739" t="s">
        <v>195</v>
      </c>
      <c r="B9739" t="s">
        <v>164</v>
      </c>
      <c r="C9739">
        <v>14.49</v>
      </c>
      <c r="D9739">
        <v>14.53</v>
      </c>
      <c r="E9739">
        <v>14.12</v>
      </c>
      <c r="F9739">
        <v>14.4</v>
      </c>
      <c r="G9739">
        <v>5111787</v>
      </c>
      <c r="H9739">
        <v>14.35</v>
      </c>
    </row>
    <row r="9740" spans="1:8" x14ac:dyDescent="0.3">
      <c r="A9740" t="s">
        <v>195</v>
      </c>
      <c r="B9740" t="s">
        <v>723</v>
      </c>
      <c r="C9740">
        <v>14.66</v>
      </c>
      <c r="D9740">
        <v>14.94</v>
      </c>
      <c r="E9740">
        <v>14.47</v>
      </c>
      <c r="F9740">
        <v>14.47</v>
      </c>
      <c r="G9740">
        <v>5337407</v>
      </c>
      <c r="H9740">
        <v>14.6267</v>
      </c>
    </row>
    <row r="9741" spans="1:8" x14ac:dyDescent="0.3">
      <c r="A9741" t="s">
        <v>195</v>
      </c>
      <c r="B9741" t="s">
        <v>724</v>
      </c>
      <c r="C9741">
        <v>14.47</v>
      </c>
      <c r="D9741">
        <v>14.97</v>
      </c>
      <c r="E9741">
        <v>14.33</v>
      </c>
      <c r="F9741">
        <v>14.9</v>
      </c>
      <c r="G9741">
        <v>4513267</v>
      </c>
      <c r="H9741">
        <v>14.7333</v>
      </c>
    </row>
    <row r="9742" spans="1:8" x14ac:dyDescent="0.3">
      <c r="A9742" t="s">
        <v>195</v>
      </c>
      <c r="B9742" t="s">
        <v>725</v>
      </c>
      <c r="C9742">
        <v>15</v>
      </c>
      <c r="D9742">
        <v>15.23</v>
      </c>
      <c r="E9742">
        <v>14.77</v>
      </c>
      <c r="F9742">
        <v>14.83</v>
      </c>
      <c r="G9742">
        <v>4360017</v>
      </c>
      <c r="H9742">
        <v>14.943300000000001</v>
      </c>
    </row>
    <row r="9743" spans="1:8" x14ac:dyDescent="0.3">
      <c r="A9743" t="s">
        <v>195</v>
      </c>
      <c r="B9743" t="s">
        <v>242</v>
      </c>
      <c r="C9743">
        <v>14.71</v>
      </c>
      <c r="D9743">
        <v>14.71</v>
      </c>
      <c r="E9743">
        <v>14.32</v>
      </c>
      <c r="F9743">
        <v>14.47</v>
      </c>
      <c r="G9743">
        <v>2922733</v>
      </c>
      <c r="H9743">
        <v>14.5</v>
      </c>
    </row>
    <row r="9744" spans="1:8" x14ac:dyDescent="0.3">
      <c r="A9744" t="s">
        <v>195</v>
      </c>
      <c r="B9744" t="s">
        <v>726</v>
      </c>
      <c r="C9744">
        <v>14.5</v>
      </c>
      <c r="D9744">
        <v>14.8</v>
      </c>
      <c r="E9744">
        <v>14.42</v>
      </c>
      <c r="F9744">
        <v>14.47</v>
      </c>
      <c r="G9744">
        <v>2573692</v>
      </c>
      <c r="H9744">
        <v>14.5633</v>
      </c>
    </row>
    <row r="9745" spans="1:8" x14ac:dyDescent="0.3">
      <c r="A9745" t="s">
        <v>195</v>
      </c>
      <c r="B9745" t="s">
        <v>727</v>
      </c>
      <c r="C9745">
        <v>14.58</v>
      </c>
      <c r="D9745">
        <v>14.93</v>
      </c>
      <c r="E9745">
        <v>14.47</v>
      </c>
      <c r="F9745">
        <v>14.7</v>
      </c>
      <c r="G9745">
        <v>1482905</v>
      </c>
      <c r="H9745">
        <v>14.7</v>
      </c>
    </row>
    <row r="9746" spans="1:8" x14ac:dyDescent="0.3">
      <c r="A9746" t="s">
        <v>195</v>
      </c>
      <c r="B9746" t="s">
        <v>728</v>
      </c>
      <c r="C9746">
        <v>14.73</v>
      </c>
      <c r="D9746">
        <v>14.88</v>
      </c>
      <c r="E9746">
        <v>14.44</v>
      </c>
      <c r="F9746">
        <v>14.55</v>
      </c>
      <c r="G9746">
        <v>1127973</v>
      </c>
      <c r="H9746">
        <v>14.6233</v>
      </c>
    </row>
    <row r="9747" spans="1:8" x14ac:dyDescent="0.3">
      <c r="A9747" t="s">
        <v>195</v>
      </c>
      <c r="B9747" t="s">
        <v>729</v>
      </c>
      <c r="C9747">
        <v>14.6</v>
      </c>
      <c r="D9747">
        <v>15.23</v>
      </c>
      <c r="E9747">
        <v>14.56</v>
      </c>
      <c r="F9747">
        <v>15.16</v>
      </c>
      <c r="G9747">
        <v>4595304</v>
      </c>
      <c r="H9747">
        <v>14.9833</v>
      </c>
    </row>
    <row r="9748" spans="1:8" x14ac:dyDescent="0.3">
      <c r="A9748" t="s">
        <v>195</v>
      </c>
      <c r="B9748" t="s">
        <v>730</v>
      </c>
      <c r="C9748">
        <v>14.9</v>
      </c>
      <c r="D9748">
        <v>16.100000000000001</v>
      </c>
      <c r="E9748">
        <v>14.83</v>
      </c>
      <c r="F9748">
        <v>15.7</v>
      </c>
      <c r="G9748">
        <v>6144881</v>
      </c>
      <c r="H9748">
        <v>15.5433</v>
      </c>
    </row>
    <row r="9749" spans="1:8" x14ac:dyDescent="0.3">
      <c r="A9749" t="s">
        <v>195</v>
      </c>
      <c r="B9749" t="s">
        <v>731</v>
      </c>
      <c r="C9749">
        <v>15.66</v>
      </c>
      <c r="D9749">
        <v>15.95</v>
      </c>
      <c r="E9749">
        <v>15.41</v>
      </c>
      <c r="F9749">
        <v>15.85</v>
      </c>
      <c r="G9749">
        <v>2390846</v>
      </c>
      <c r="H9749">
        <v>15.736700000000001</v>
      </c>
    </row>
    <row r="9750" spans="1:8" x14ac:dyDescent="0.3">
      <c r="A9750" t="s">
        <v>195</v>
      </c>
      <c r="B9750" t="s">
        <v>732</v>
      </c>
      <c r="C9750">
        <v>15.83</v>
      </c>
      <c r="D9750">
        <v>16.02</v>
      </c>
      <c r="E9750">
        <v>15.62</v>
      </c>
      <c r="F9750">
        <v>15.82</v>
      </c>
      <c r="G9750">
        <v>2107329</v>
      </c>
      <c r="H9750">
        <v>15.82</v>
      </c>
    </row>
    <row r="9751" spans="1:8" x14ac:dyDescent="0.3">
      <c r="A9751" t="s">
        <v>195</v>
      </c>
      <c r="B9751" t="s">
        <v>733</v>
      </c>
      <c r="C9751">
        <v>15.77</v>
      </c>
      <c r="D9751">
        <v>16.399999999999999</v>
      </c>
      <c r="E9751">
        <v>15.6</v>
      </c>
      <c r="F9751">
        <v>16.190000000000001</v>
      </c>
      <c r="G9751">
        <v>4488264</v>
      </c>
      <c r="H9751">
        <v>16.063300000000002</v>
      </c>
    </row>
    <row r="9752" spans="1:8" x14ac:dyDescent="0.3">
      <c r="A9752" t="s">
        <v>195</v>
      </c>
      <c r="B9752" t="s">
        <v>734</v>
      </c>
      <c r="C9752">
        <v>16.2</v>
      </c>
      <c r="D9752">
        <v>16.7</v>
      </c>
      <c r="E9752">
        <v>16.04</v>
      </c>
      <c r="F9752">
        <v>16.7</v>
      </c>
      <c r="G9752">
        <v>2486888</v>
      </c>
      <c r="H9752">
        <v>16.48</v>
      </c>
    </row>
    <row r="9753" spans="1:8" x14ac:dyDescent="0.3">
      <c r="A9753" t="s">
        <v>195</v>
      </c>
      <c r="B9753" t="s">
        <v>735</v>
      </c>
      <c r="C9753">
        <v>16.7</v>
      </c>
      <c r="D9753">
        <v>16.850000000000001</v>
      </c>
      <c r="E9753">
        <v>16.48</v>
      </c>
      <c r="F9753">
        <v>16.62</v>
      </c>
      <c r="G9753">
        <v>2028257</v>
      </c>
      <c r="H9753">
        <v>16.649999999999999</v>
      </c>
    </row>
    <row r="9754" spans="1:8" x14ac:dyDescent="0.3">
      <c r="A9754" t="s">
        <v>595</v>
      </c>
      <c r="B9754" t="s">
        <v>696</v>
      </c>
      <c r="C9754">
        <v>4.38</v>
      </c>
      <c r="D9754">
        <v>4.51</v>
      </c>
      <c r="E9754">
        <v>4.24</v>
      </c>
      <c r="F9754">
        <v>4.4800000000000004</v>
      </c>
      <c r="G9754">
        <v>4871302</v>
      </c>
      <c r="H9754">
        <v>4.41</v>
      </c>
    </row>
    <row r="9755" spans="1:8" x14ac:dyDescent="0.3">
      <c r="A9755" t="s">
        <v>595</v>
      </c>
      <c r="B9755" t="s">
        <v>697</v>
      </c>
      <c r="C9755">
        <v>4.43</v>
      </c>
      <c r="D9755">
        <v>4.4400000000000004</v>
      </c>
      <c r="E9755">
        <v>4.21</v>
      </c>
      <c r="F9755">
        <v>4.38</v>
      </c>
      <c r="G9755">
        <v>3927135</v>
      </c>
      <c r="H9755">
        <v>4.3433000000000002</v>
      </c>
    </row>
    <row r="9756" spans="1:8" x14ac:dyDescent="0.3">
      <c r="A9756" t="s">
        <v>595</v>
      </c>
      <c r="B9756" t="s">
        <v>698</v>
      </c>
      <c r="C9756">
        <v>4.3099999999999996</v>
      </c>
      <c r="D9756">
        <v>4.3899999999999997</v>
      </c>
      <c r="E9756">
        <v>4.1399999999999997</v>
      </c>
      <c r="F9756">
        <v>4.1500000000000004</v>
      </c>
      <c r="G9756">
        <v>2832896</v>
      </c>
      <c r="H9756">
        <v>4.2267000000000001</v>
      </c>
    </row>
    <row r="9757" spans="1:8" x14ac:dyDescent="0.3">
      <c r="A9757" t="s">
        <v>595</v>
      </c>
      <c r="B9757" t="s">
        <v>699</v>
      </c>
      <c r="C9757">
        <v>4.1500000000000004</v>
      </c>
      <c r="D9757">
        <v>4.3499999999999996</v>
      </c>
      <c r="E9757">
        <v>4.05</v>
      </c>
      <c r="F9757">
        <v>4.2</v>
      </c>
      <c r="G9757">
        <v>4194541</v>
      </c>
      <c r="H9757">
        <v>4.2</v>
      </c>
    </row>
    <row r="9758" spans="1:8" x14ac:dyDescent="0.3">
      <c r="A9758" t="s">
        <v>595</v>
      </c>
      <c r="B9758" t="s">
        <v>700</v>
      </c>
      <c r="C9758">
        <v>4.24</v>
      </c>
      <c r="D9758">
        <v>4.34</v>
      </c>
      <c r="E9758">
        <v>4.21</v>
      </c>
      <c r="F9758">
        <v>4.2699999999999996</v>
      </c>
      <c r="G9758">
        <v>2728748</v>
      </c>
      <c r="H9758">
        <v>4.2732999999999999</v>
      </c>
    </row>
    <row r="9759" spans="1:8" x14ac:dyDescent="0.3">
      <c r="A9759" t="s">
        <v>595</v>
      </c>
      <c r="B9759" t="s">
        <v>77</v>
      </c>
      <c r="C9759">
        <v>4.16</v>
      </c>
      <c r="D9759">
        <v>4.4000000000000004</v>
      </c>
      <c r="E9759">
        <v>4.12</v>
      </c>
      <c r="F9759">
        <v>4.25</v>
      </c>
      <c r="G9759">
        <v>3116092</v>
      </c>
      <c r="H9759">
        <v>4.2567000000000004</v>
      </c>
    </row>
    <row r="9760" spans="1:8" x14ac:dyDescent="0.3">
      <c r="A9760" t="s">
        <v>595</v>
      </c>
      <c r="B9760" t="s">
        <v>701</v>
      </c>
      <c r="C9760">
        <v>4.25</v>
      </c>
      <c r="D9760">
        <v>4.32</v>
      </c>
      <c r="E9760">
        <v>4.12</v>
      </c>
      <c r="F9760">
        <v>4.32</v>
      </c>
      <c r="G9760">
        <v>3149911</v>
      </c>
      <c r="H9760">
        <v>4.2533000000000003</v>
      </c>
    </row>
    <row r="9761" spans="1:8" x14ac:dyDescent="0.3">
      <c r="A9761" t="s">
        <v>595</v>
      </c>
      <c r="B9761" t="s">
        <v>702</v>
      </c>
      <c r="C9761">
        <v>4.28</v>
      </c>
      <c r="D9761">
        <v>4.37</v>
      </c>
      <c r="E9761">
        <v>4.28</v>
      </c>
      <c r="F9761">
        <v>4.3099999999999996</v>
      </c>
      <c r="G9761">
        <v>1830995</v>
      </c>
      <c r="H9761">
        <v>4.32</v>
      </c>
    </row>
    <row r="9762" spans="1:8" x14ac:dyDescent="0.3">
      <c r="A9762" t="s">
        <v>595</v>
      </c>
      <c r="B9762" t="s">
        <v>139</v>
      </c>
      <c r="C9762">
        <v>4.37</v>
      </c>
      <c r="D9762">
        <v>4.4000000000000004</v>
      </c>
      <c r="E9762">
        <v>4.12</v>
      </c>
      <c r="F9762">
        <v>4.29</v>
      </c>
      <c r="G9762">
        <v>2855297</v>
      </c>
      <c r="H9762">
        <v>4.2699999999999996</v>
      </c>
    </row>
    <row r="9763" spans="1:8" x14ac:dyDescent="0.3">
      <c r="A9763" t="s">
        <v>595</v>
      </c>
      <c r="B9763" t="s">
        <v>156</v>
      </c>
      <c r="C9763">
        <v>4.25</v>
      </c>
      <c r="D9763">
        <v>4.26</v>
      </c>
      <c r="E9763">
        <v>4.08</v>
      </c>
      <c r="F9763">
        <v>4.1399999999999997</v>
      </c>
      <c r="G9763">
        <v>2936882</v>
      </c>
      <c r="H9763">
        <v>4.16</v>
      </c>
    </row>
    <row r="9764" spans="1:8" x14ac:dyDescent="0.3">
      <c r="A9764" t="s">
        <v>595</v>
      </c>
      <c r="B9764" t="s">
        <v>703</v>
      </c>
      <c r="C9764">
        <v>4.2</v>
      </c>
      <c r="D9764">
        <v>4.25</v>
      </c>
      <c r="E9764">
        <v>4.18</v>
      </c>
      <c r="F9764">
        <v>4.1900000000000004</v>
      </c>
      <c r="G9764">
        <v>2482881</v>
      </c>
      <c r="H9764">
        <v>4.2066999999999997</v>
      </c>
    </row>
    <row r="9765" spans="1:8" x14ac:dyDescent="0.3">
      <c r="A9765" t="s">
        <v>595</v>
      </c>
      <c r="B9765" t="s">
        <v>223</v>
      </c>
      <c r="C9765">
        <v>4.24</v>
      </c>
      <c r="D9765">
        <v>4.25</v>
      </c>
      <c r="E9765">
        <v>4.18</v>
      </c>
      <c r="F9765">
        <v>4.25</v>
      </c>
      <c r="G9765">
        <v>2218242</v>
      </c>
      <c r="H9765">
        <v>4.2267000000000001</v>
      </c>
    </row>
    <row r="9766" spans="1:8" x14ac:dyDescent="0.3">
      <c r="A9766" t="s">
        <v>595</v>
      </c>
      <c r="B9766" t="s">
        <v>228</v>
      </c>
      <c r="C9766">
        <v>4.24</v>
      </c>
      <c r="D9766">
        <v>4.26</v>
      </c>
      <c r="E9766">
        <v>4.21</v>
      </c>
      <c r="F9766">
        <v>4.24</v>
      </c>
      <c r="G9766">
        <v>1218091</v>
      </c>
      <c r="H9766">
        <v>4.2366999999999999</v>
      </c>
    </row>
    <row r="9767" spans="1:8" x14ac:dyDescent="0.3">
      <c r="A9767" t="s">
        <v>595</v>
      </c>
      <c r="B9767" t="s">
        <v>704</v>
      </c>
      <c r="C9767">
        <v>4.22</v>
      </c>
      <c r="D9767">
        <v>4.6100000000000003</v>
      </c>
      <c r="E9767">
        <v>4.22</v>
      </c>
      <c r="F9767">
        <v>4.3899999999999997</v>
      </c>
      <c r="G9767">
        <v>5002530</v>
      </c>
      <c r="H9767">
        <v>4.4066999999999998</v>
      </c>
    </row>
    <row r="9768" spans="1:8" x14ac:dyDescent="0.3">
      <c r="A9768" t="s">
        <v>595</v>
      </c>
      <c r="B9768" t="s">
        <v>705</v>
      </c>
      <c r="C9768">
        <v>4.37</v>
      </c>
      <c r="D9768">
        <v>4.58</v>
      </c>
      <c r="E9768">
        <v>4.32</v>
      </c>
      <c r="F9768">
        <v>4.5199999999999996</v>
      </c>
      <c r="G9768">
        <v>2687048</v>
      </c>
      <c r="H9768">
        <v>4.4733000000000001</v>
      </c>
    </row>
    <row r="9769" spans="1:8" x14ac:dyDescent="0.3">
      <c r="A9769" t="s">
        <v>595</v>
      </c>
      <c r="B9769" t="s">
        <v>706</v>
      </c>
      <c r="C9769">
        <v>4.41</v>
      </c>
      <c r="D9769">
        <v>4.59</v>
      </c>
      <c r="E9769">
        <v>4.32</v>
      </c>
      <c r="F9769">
        <v>4.4000000000000004</v>
      </c>
      <c r="G9769">
        <v>2520695</v>
      </c>
      <c r="H9769">
        <v>4.4367000000000001</v>
      </c>
    </row>
    <row r="9770" spans="1:8" x14ac:dyDescent="0.3">
      <c r="A9770" t="s">
        <v>595</v>
      </c>
      <c r="B9770" t="s">
        <v>265</v>
      </c>
      <c r="C9770">
        <v>4.38</v>
      </c>
      <c r="D9770">
        <v>4.7</v>
      </c>
      <c r="E9770">
        <v>4.22</v>
      </c>
      <c r="F9770">
        <v>4.68</v>
      </c>
      <c r="G9770">
        <v>4110566</v>
      </c>
      <c r="H9770">
        <v>4.5332999999999997</v>
      </c>
    </row>
    <row r="9771" spans="1:8" x14ac:dyDescent="0.3">
      <c r="A9771" t="s">
        <v>595</v>
      </c>
      <c r="B9771" t="s">
        <v>707</v>
      </c>
      <c r="C9771">
        <v>4.6399999999999997</v>
      </c>
      <c r="D9771">
        <v>4.6399999999999997</v>
      </c>
      <c r="E9771">
        <v>4.34</v>
      </c>
      <c r="F9771">
        <v>4.3899999999999997</v>
      </c>
      <c r="G9771">
        <v>4072662</v>
      </c>
      <c r="H9771">
        <v>4.4566999999999997</v>
      </c>
    </row>
    <row r="9772" spans="1:8" x14ac:dyDescent="0.3">
      <c r="A9772" t="s">
        <v>595</v>
      </c>
      <c r="B9772" t="s">
        <v>271</v>
      </c>
      <c r="C9772">
        <v>4.3899999999999997</v>
      </c>
      <c r="D9772">
        <v>4.46</v>
      </c>
      <c r="E9772">
        <v>4.2</v>
      </c>
      <c r="F9772">
        <v>4.3</v>
      </c>
      <c r="G9772">
        <v>2207690</v>
      </c>
      <c r="H9772">
        <v>4.32</v>
      </c>
    </row>
    <row r="9773" spans="1:8" x14ac:dyDescent="0.3">
      <c r="A9773" t="s">
        <v>595</v>
      </c>
      <c r="B9773" t="s">
        <v>708</v>
      </c>
      <c r="C9773">
        <v>4.25</v>
      </c>
      <c r="D9773">
        <v>4.5</v>
      </c>
      <c r="E9773">
        <v>4.25</v>
      </c>
      <c r="F9773">
        <v>4.49</v>
      </c>
      <c r="G9773">
        <v>1789929</v>
      </c>
      <c r="H9773">
        <v>4.4132999999999996</v>
      </c>
    </row>
    <row r="9774" spans="1:8" x14ac:dyDescent="0.3">
      <c r="A9774" t="s">
        <v>595</v>
      </c>
      <c r="B9774" t="s">
        <v>709</v>
      </c>
      <c r="C9774">
        <v>4.3600000000000003</v>
      </c>
      <c r="D9774">
        <v>4.6500000000000004</v>
      </c>
      <c r="E9774">
        <v>4.3</v>
      </c>
      <c r="F9774">
        <v>4.3899999999999997</v>
      </c>
      <c r="G9774">
        <v>2194942</v>
      </c>
      <c r="H9774">
        <v>4.4466999999999999</v>
      </c>
    </row>
    <row r="9775" spans="1:8" x14ac:dyDescent="0.3">
      <c r="A9775" t="s">
        <v>595</v>
      </c>
      <c r="B9775" t="s">
        <v>283</v>
      </c>
      <c r="C9775">
        <v>4.3099999999999996</v>
      </c>
      <c r="D9775">
        <v>4.45</v>
      </c>
      <c r="E9775">
        <v>4.2300000000000004</v>
      </c>
      <c r="F9775">
        <v>4.41</v>
      </c>
      <c r="G9775">
        <v>2299410</v>
      </c>
      <c r="H9775">
        <v>4.3632999999999997</v>
      </c>
    </row>
    <row r="9776" spans="1:8" x14ac:dyDescent="0.3">
      <c r="A9776" t="s">
        <v>595</v>
      </c>
      <c r="B9776" t="s">
        <v>290</v>
      </c>
      <c r="C9776">
        <v>4.24</v>
      </c>
      <c r="D9776">
        <v>4.41</v>
      </c>
      <c r="E9776">
        <v>4.1100000000000003</v>
      </c>
      <c r="F9776">
        <v>4.3499999999999996</v>
      </c>
      <c r="G9776">
        <v>3022583</v>
      </c>
      <c r="H9776">
        <v>4.29</v>
      </c>
    </row>
    <row r="9777" spans="1:8" x14ac:dyDescent="0.3">
      <c r="A9777" t="s">
        <v>595</v>
      </c>
      <c r="B9777" t="s">
        <v>710</v>
      </c>
      <c r="C9777">
        <v>4.2</v>
      </c>
      <c r="D9777">
        <v>4.2699999999999996</v>
      </c>
      <c r="E9777">
        <v>4.08</v>
      </c>
      <c r="F9777">
        <v>4.21</v>
      </c>
      <c r="G9777">
        <v>2319844</v>
      </c>
      <c r="H9777">
        <v>4.1867000000000001</v>
      </c>
    </row>
    <row r="9778" spans="1:8" x14ac:dyDescent="0.3">
      <c r="A9778" t="s">
        <v>595</v>
      </c>
      <c r="B9778" t="s">
        <v>512</v>
      </c>
      <c r="C9778">
        <v>4.18</v>
      </c>
      <c r="D9778">
        <v>4.18</v>
      </c>
      <c r="E9778">
        <v>3.92</v>
      </c>
      <c r="F9778">
        <v>4.01</v>
      </c>
      <c r="G9778">
        <v>2169005</v>
      </c>
      <c r="H9778">
        <v>4.0366999999999997</v>
      </c>
    </row>
    <row r="9779" spans="1:8" x14ac:dyDescent="0.3">
      <c r="A9779" t="s">
        <v>595</v>
      </c>
      <c r="B9779" t="s">
        <v>91</v>
      </c>
      <c r="C9779">
        <v>3.78</v>
      </c>
      <c r="D9779">
        <v>3.78</v>
      </c>
      <c r="E9779">
        <v>3.61</v>
      </c>
      <c r="F9779">
        <v>3.69</v>
      </c>
      <c r="G9779">
        <v>2054120</v>
      </c>
      <c r="H9779">
        <v>3.6932999999999998</v>
      </c>
    </row>
    <row r="9780" spans="1:8" x14ac:dyDescent="0.3">
      <c r="A9780" t="s">
        <v>595</v>
      </c>
      <c r="B9780" t="s">
        <v>93</v>
      </c>
      <c r="C9780">
        <v>3.73</v>
      </c>
      <c r="D9780">
        <v>3.89</v>
      </c>
      <c r="E9780">
        <v>3.71</v>
      </c>
      <c r="F9780">
        <v>3.8</v>
      </c>
      <c r="G9780">
        <v>1896541</v>
      </c>
      <c r="H9780">
        <v>3.8</v>
      </c>
    </row>
    <row r="9781" spans="1:8" x14ac:dyDescent="0.3">
      <c r="A9781" t="s">
        <v>595</v>
      </c>
      <c r="B9781" t="s">
        <v>711</v>
      </c>
      <c r="C9781">
        <v>3.8</v>
      </c>
      <c r="D9781">
        <v>3.9</v>
      </c>
      <c r="E9781">
        <v>3.7</v>
      </c>
      <c r="F9781">
        <v>3.78</v>
      </c>
      <c r="G9781">
        <v>1372291</v>
      </c>
      <c r="H9781">
        <v>3.7932999999999999</v>
      </c>
    </row>
    <row r="9782" spans="1:8" x14ac:dyDescent="0.3">
      <c r="A9782" t="s">
        <v>595</v>
      </c>
      <c r="B9782" t="s">
        <v>712</v>
      </c>
      <c r="C9782">
        <v>3.84</v>
      </c>
      <c r="D9782">
        <v>3.84</v>
      </c>
      <c r="E9782">
        <v>3.74</v>
      </c>
      <c r="F9782">
        <v>3.79</v>
      </c>
      <c r="G9782">
        <v>1413958</v>
      </c>
      <c r="H9782">
        <v>3.79</v>
      </c>
    </row>
    <row r="9783" spans="1:8" x14ac:dyDescent="0.3">
      <c r="A9783" t="s">
        <v>595</v>
      </c>
      <c r="B9783" t="s">
        <v>162</v>
      </c>
      <c r="C9783">
        <v>3.73</v>
      </c>
      <c r="D9783">
        <v>3.9</v>
      </c>
      <c r="E9783">
        <v>3.71</v>
      </c>
      <c r="F9783">
        <v>3.9</v>
      </c>
      <c r="G9783">
        <v>1774903</v>
      </c>
      <c r="H9783">
        <v>3.8367</v>
      </c>
    </row>
    <row r="9784" spans="1:8" x14ac:dyDescent="0.3">
      <c r="A9784" t="s">
        <v>595</v>
      </c>
      <c r="B9784" t="s">
        <v>220</v>
      </c>
      <c r="C9784">
        <v>3.84</v>
      </c>
      <c r="D9784">
        <v>3.98</v>
      </c>
      <c r="E9784">
        <v>3.76</v>
      </c>
      <c r="F9784">
        <v>3.98</v>
      </c>
      <c r="G9784">
        <v>1482593</v>
      </c>
      <c r="H9784">
        <v>3.9066999999999998</v>
      </c>
    </row>
    <row r="9785" spans="1:8" x14ac:dyDescent="0.3">
      <c r="A9785" t="s">
        <v>595</v>
      </c>
      <c r="B9785" t="s">
        <v>713</v>
      </c>
      <c r="C9785">
        <v>3.94</v>
      </c>
      <c r="D9785">
        <v>4.01</v>
      </c>
      <c r="E9785">
        <v>3.85</v>
      </c>
      <c r="F9785">
        <v>3.95</v>
      </c>
      <c r="G9785">
        <v>1076672</v>
      </c>
      <c r="H9785">
        <v>3.9367000000000001</v>
      </c>
    </row>
    <row r="9786" spans="1:8" x14ac:dyDescent="0.3">
      <c r="A9786" t="s">
        <v>595</v>
      </c>
      <c r="B9786" t="s">
        <v>714</v>
      </c>
      <c r="C9786">
        <v>3.93</v>
      </c>
      <c r="D9786">
        <v>4</v>
      </c>
      <c r="E9786">
        <v>3.83</v>
      </c>
      <c r="F9786">
        <v>3.84</v>
      </c>
      <c r="G9786">
        <v>1213382</v>
      </c>
      <c r="H9786">
        <v>3.89</v>
      </c>
    </row>
    <row r="9787" spans="1:8" x14ac:dyDescent="0.3">
      <c r="A9787" t="s">
        <v>595</v>
      </c>
      <c r="B9787" t="s">
        <v>715</v>
      </c>
      <c r="C9787">
        <v>3.81</v>
      </c>
      <c r="D9787">
        <v>3.86</v>
      </c>
      <c r="E9787">
        <v>3.7</v>
      </c>
      <c r="F9787">
        <v>3.8</v>
      </c>
      <c r="G9787">
        <v>1946727</v>
      </c>
      <c r="H9787">
        <v>3.7867000000000002</v>
      </c>
    </row>
    <row r="9788" spans="1:8" x14ac:dyDescent="0.3">
      <c r="A9788" t="s">
        <v>595</v>
      </c>
      <c r="B9788" t="s">
        <v>235</v>
      </c>
      <c r="C9788">
        <v>3.71</v>
      </c>
      <c r="D9788">
        <v>3.84</v>
      </c>
      <c r="E9788">
        <v>3.66</v>
      </c>
      <c r="F9788">
        <v>3.84</v>
      </c>
      <c r="G9788">
        <v>2390140</v>
      </c>
      <c r="H9788">
        <v>3.78</v>
      </c>
    </row>
    <row r="9789" spans="1:8" x14ac:dyDescent="0.3">
      <c r="A9789" t="s">
        <v>595</v>
      </c>
      <c r="B9789" t="s">
        <v>259</v>
      </c>
      <c r="C9789">
        <v>3.8</v>
      </c>
      <c r="D9789">
        <v>3.9</v>
      </c>
      <c r="E9789">
        <v>3.73</v>
      </c>
      <c r="F9789">
        <v>3.85</v>
      </c>
      <c r="G9789">
        <v>1768776</v>
      </c>
      <c r="H9789">
        <v>3.8267000000000002</v>
      </c>
    </row>
    <row r="9790" spans="1:8" x14ac:dyDescent="0.3">
      <c r="A9790" t="s">
        <v>595</v>
      </c>
      <c r="B9790" t="s">
        <v>716</v>
      </c>
      <c r="C9790">
        <v>3.5</v>
      </c>
      <c r="D9790">
        <v>3.84</v>
      </c>
      <c r="E9790">
        <v>3.5</v>
      </c>
      <c r="F9790">
        <v>3.81</v>
      </c>
      <c r="G9790">
        <v>3147212</v>
      </c>
      <c r="H9790">
        <v>3.7166999999999999</v>
      </c>
    </row>
    <row r="9791" spans="1:8" x14ac:dyDescent="0.3">
      <c r="A9791" t="s">
        <v>595</v>
      </c>
      <c r="B9791" t="s">
        <v>269</v>
      </c>
      <c r="C9791">
        <v>3.67</v>
      </c>
      <c r="D9791">
        <v>3.92</v>
      </c>
      <c r="E9791">
        <v>3.49</v>
      </c>
      <c r="F9791">
        <v>3.9</v>
      </c>
      <c r="G9791">
        <v>2337480</v>
      </c>
      <c r="H9791">
        <v>3.77</v>
      </c>
    </row>
    <row r="9792" spans="1:8" x14ac:dyDescent="0.3">
      <c r="A9792" t="s">
        <v>595</v>
      </c>
      <c r="B9792" t="s">
        <v>282</v>
      </c>
      <c r="C9792">
        <v>3.91</v>
      </c>
      <c r="D9792">
        <v>4.08</v>
      </c>
      <c r="E9792">
        <v>3.82</v>
      </c>
      <c r="F9792">
        <v>4.08</v>
      </c>
      <c r="G9792">
        <v>915773</v>
      </c>
      <c r="H9792">
        <v>3.9933000000000001</v>
      </c>
    </row>
    <row r="9793" spans="1:8" x14ac:dyDescent="0.3">
      <c r="A9793" t="s">
        <v>595</v>
      </c>
      <c r="B9793" t="s">
        <v>717</v>
      </c>
      <c r="C9793">
        <v>3.9</v>
      </c>
      <c r="D9793">
        <v>3.97</v>
      </c>
      <c r="E9793">
        <v>3.82</v>
      </c>
      <c r="F9793">
        <v>3.97</v>
      </c>
      <c r="G9793">
        <v>1876660</v>
      </c>
      <c r="H9793">
        <v>3.92</v>
      </c>
    </row>
    <row r="9794" spans="1:8" x14ac:dyDescent="0.3">
      <c r="A9794" t="s">
        <v>595</v>
      </c>
      <c r="B9794" t="s">
        <v>285</v>
      </c>
      <c r="C9794">
        <v>3.96</v>
      </c>
      <c r="D9794">
        <v>4.0199999999999996</v>
      </c>
      <c r="E9794">
        <v>3.85</v>
      </c>
      <c r="F9794">
        <v>3.94</v>
      </c>
      <c r="G9794">
        <v>1067155</v>
      </c>
      <c r="H9794">
        <v>3.9367000000000001</v>
      </c>
    </row>
    <row r="9795" spans="1:8" x14ac:dyDescent="0.3">
      <c r="A9795" t="s">
        <v>595</v>
      </c>
      <c r="B9795" t="s">
        <v>718</v>
      </c>
      <c r="C9795">
        <v>3.93</v>
      </c>
      <c r="D9795">
        <v>3.93</v>
      </c>
      <c r="E9795">
        <v>3.75</v>
      </c>
      <c r="F9795">
        <v>3.8</v>
      </c>
      <c r="G9795">
        <v>2116045</v>
      </c>
      <c r="H9795">
        <v>3.8267000000000002</v>
      </c>
    </row>
    <row r="9796" spans="1:8" x14ac:dyDescent="0.3">
      <c r="A9796" t="s">
        <v>595</v>
      </c>
      <c r="B9796" t="s">
        <v>291</v>
      </c>
      <c r="C9796">
        <v>3.79</v>
      </c>
      <c r="D9796">
        <v>3.81</v>
      </c>
      <c r="E9796">
        <v>3.7</v>
      </c>
      <c r="F9796">
        <v>3.8</v>
      </c>
      <c r="G9796">
        <v>1400090</v>
      </c>
      <c r="H9796">
        <v>3.77</v>
      </c>
    </row>
    <row r="9797" spans="1:8" x14ac:dyDescent="0.3">
      <c r="A9797" t="s">
        <v>595</v>
      </c>
      <c r="B9797" t="s">
        <v>295</v>
      </c>
      <c r="C9797">
        <v>3.78</v>
      </c>
      <c r="D9797">
        <v>4</v>
      </c>
      <c r="E9797">
        <v>3.73</v>
      </c>
      <c r="F9797">
        <v>4</v>
      </c>
      <c r="G9797">
        <v>4341339</v>
      </c>
      <c r="H9797">
        <v>3.91</v>
      </c>
    </row>
    <row r="9798" spans="1:8" x14ac:dyDescent="0.3">
      <c r="A9798" t="s">
        <v>595</v>
      </c>
      <c r="B9798" t="s">
        <v>298</v>
      </c>
      <c r="C9798">
        <v>4</v>
      </c>
      <c r="D9798">
        <v>4.1500000000000004</v>
      </c>
      <c r="E9798">
        <v>3.93</v>
      </c>
      <c r="F9798">
        <v>4.0999999999999996</v>
      </c>
      <c r="G9798">
        <v>2446597</v>
      </c>
      <c r="H9798">
        <v>4.0599999999999996</v>
      </c>
    </row>
    <row r="9799" spans="1:8" x14ac:dyDescent="0.3">
      <c r="A9799" t="s">
        <v>595</v>
      </c>
      <c r="B9799" t="s">
        <v>719</v>
      </c>
      <c r="C9799">
        <v>4.09</v>
      </c>
      <c r="D9799">
        <v>4.24</v>
      </c>
      <c r="E9799">
        <v>4</v>
      </c>
      <c r="F9799">
        <v>4.18</v>
      </c>
      <c r="G9799">
        <v>3864982</v>
      </c>
      <c r="H9799">
        <v>4.1399999999999997</v>
      </c>
    </row>
    <row r="9800" spans="1:8" x14ac:dyDescent="0.3">
      <c r="A9800" t="s">
        <v>595</v>
      </c>
      <c r="B9800" t="s">
        <v>720</v>
      </c>
      <c r="C9800">
        <v>4.1900000000000004</v>
      </c>
      <c r="D9800">
        <v>4.25</v>
      </c>
      <c r="E9800">
        <v>4.08</v>
      </c>
      <c r="F9800">
        <v>4.17</v>
      </c>
      <c r="G9800">
        <v>2759416</v>
      </c>
      <c r="H9800">
        <v>4.1666999999999996</v>
      </c>
    </row>
    <row r="9801" spans="1:8" x14ac:dyDescent="0.3">
      <c r="A9801" t="s">
        <v>595</v>
      </c>
      <c r="B9801" t="s">
        <v>721</v>
      </c>
      <c r="C9801">
        <v>4.16</v>
      </c>
      <c r="D9801">
        <v>4.26</v>
      </c>
      <c r="E9801">
        <v>4.12</v>
      </c>
      <c r="F9801">
        <v>4.22</v>
      </c>
      <c r="G9801">
        <v>1823295</v>
      </c>
      <c r="H9801">
        <v>4.2</v>
      </c>
    </row>
    <row r="9802" spans="1:8" x14ac:dyDescent="0.3">
      <c r="A9802" t="s">
        <v>595</v>
      </c>
      <c r="B9802" t="s">
        <v>96</v>
      </c>
      <c r="C9802">
        <v>4.22</v>
      </c>
      <c r="D9802">
        <v>4.4000000000000004</v>
      </c>
      <c r="E9802">
        <v>4.12</v>
      </c>
      <c r="F9802">
        <v>4.3600000000000003</v>
      </c>
      <c r="G9802">
        <v>4078182</v>
      </c>
      <c r="H9802">
        <v>4.2933000000000003</v>
      </c>
    </row>
    <row r="9803" spans="1:8" x14ac:dyDescent="0.3">
      <c r="A9803" t="s">
        <v>595</v>
      </c>
      <c r="B9803" t="s">
        <v>722</v>
      </c>
      <c r="C9803">
        <v>4.3600000000000003</v>
      </c>
      <c r="D9803">
        <v>4.5999999999999996</v>
      </c>
      <c r="E9803">
        <v>4.21</v>
      </c>
      <c r="F9803">
        <v>4.5</v>
      </c>
      <c r="G9803">
        <v>3264209</v>
      </c>
      <c r="H9803">
        <v>4.4367000000000001</v>
      </c>
    </row>
    <row r="9804" spans="1:8" x14ac:dyDescent="0.3">
      <c r="A9804" t="s">
        <v>595</v>
      </c>
      <c r="B9804" t="s">
        <v>164</v>
      </c>
      <c r="C9804">
        <v>4.4400000000000004</v>
      </c>
      <c r="D9804">
        <v>4.46</v>
      </c>
      <c r="E9804">
        <v>4.05</v>
      </c>
      <c r="F9804">
        <v>4.0999999999999996</v>
      </c>
      <c r="G9804">
        <v>4117599</v>
      </c>
      <c r="H9804">
        <v>4.2032999999999996</v>
      </c>
    </row>
    <row r="9805" spans="1:8" x14ac:dyDescent="0.3">
      <c r="A9805" t="s">
        <v>595</v>
      </c>
      <c r="B9805" t="s">
        <v>723</v>
      </c>
      <c r="C9805">
        <v>4</v>
      </c>
      <c r="D9805">
        <v>4.07</v>
      </c>
      <c r="E9805">
        <v>3.86</v>
      </c>
      <c r="F9805">
        <v>3.86</v>
      </c>
      <c r="G9805">
        <v>4641864</v>
      </c>
      <c r="H9805">
        <v>3.93</v>
      </c>
    </row>
    <row r="9806" spans="1:8" x14ac:dyDescent="0.3">
      <c r="A9806" t="s">
        <v>595</v>
      </c>
      <c r="B9806" t="s">
        <v>724</v>
      </c>
      <c r="C9806">
        <v>3.86</v>
      </c>
      <c r="D9806">
        <v>3.97</v>
      </c>
      <c r="E9806">
        <v>3.79</v>
      </c>
      <c r="F9806">
        <v>3.97</v>
      </c>
      <c r="G9806">
        <v>2619378</v>
      </c>
      <c r="H9806">
        <v>3.91</v>
      </c>
    </row>
    <row r="9807" spans="1:8" x14ac:dyDescent="0.3">
      <c r="A9807" t="s">
        <v>595</v>
      </c>
      <c r="B9807" t="s">
        <v>725</v>
      </c>
      <c r="C9807">
        <v>3.95</v>
      </c>
      <c r="D9807">
        <v>4.05</v>
      </c>
      <c r="E9807">
        <v>3.9</v>
      </c>
      <c r="F9807">
        <v>4.05</v>
      </c>
      <c r="G9807">
        <v>1836843</v>
      </c>
      <c r="H9807">
        <v>4</v>
      </c>
    </row>
    <row r="9808" spans="1:8" x14ac:dyDescent="0.3">
      <c r="A9808" t="s">
        <v>595</v>
      </c>
      <c r="B9808" t="s">
        <v>242</v>
      </c>
      <c r="C9808">
        <v>3.95</v>
      </c>
      <c r="D9808">
        <v>4.0199999999999996</v>
      </c>
      <c r="E9808">
        <v>3.79</v>
      </c>
      <c r="F9808">
        <v>3.79</v>
      </c>
      <c r="G9808">
        <v>1399287</v>
      </c>
      <c r="H9808">
        <v>3.8666999999999998</v>
      </c>
    </row>
    <row r="9809" spans="1:8" x14ac:dyDescent="0.3">
      <c r="A9809" t="s">
        <v>595</v>
      </c>
      <c r="B9809" t="s">
        <v>726</v>
      </c>
      <c r="C9809">
        <v>3.84</v>
      </c>
      <c r="D9809">
        <v>3.84</v>
      </c>
      <c r="E9809">
        <v>3.73</v>
      </c>
      <c r="F9809">
        <v>3.74</v>
      </c>
      <c r="G9809">
        <v>1657861</v>
      </c>
      <c r="H9809">
        <v>3.77</v>
      </c>
    </row>
    <row r="9810" spans="1:8" x14ac:dyDescent="0.3">
      <c r="A9810" t="s">
        <v>595</v>
      </c>
      <c r="B9810" t="s">
        <v>727</v>
      </c>
      <c r="C9810">
        <v>3.77</v>
      </c>
      <c r="D9810">
        <v>3.78</v>
      </c>
      <c r="E9810">
        <v>3.69</v>
      </c>
      <c r="F9810">
        <v>3.75</v>
      </c>
      <c r="G9810">
        <v>1608034</v>
      </c>
      <c r="H9810">
        <v>3.74</v>
      </c>
    </row>
    <row r="9811" spans="1:8" x14ac:dyDescent="0.3">
      <c r="A9811" t="s">
        <v>595</v>
      </c>
      <c r="B9811" t="s">
        <v>728</v>
      </c>
      <c r="C9811">
        <v>3.75</v>
      </c>
      <c r="D9811">
        <v>3.77</v>
      </c>
      <c r="E9811">
        <v>3.66</v>
      </c>
      <c r="F9811">
        <v>3.7</v>
      </c>
      <c r="G9811">
        <v>1868376</v>
      </c>
      <c r="H9811">
        <v>3.71</v>
      </c>
    </row>
    <row r="9812" spans="1:8" x14ac:dyDescent="0.3">
      <c r="A9812" t="s">
        <v>595</v>
      </c>
      <c r="B9812" t="s">
        <v>729</v>
      </c>
      <c r="C9812">
        <v>3.69</v>
      </c>
      <c r="D9812">
        <v>3.74</v>
      </c>
      <c r="E9812">
        <v>3.66</v>
      </c>
      <c r="F9812">
        <v>3.73</v>
      </c>
      <c r="G9812">
        <v>2151840</v>
      </c>
      <c r="H9812">
        <v>3.71</v>
      </c>
    </row>
    <row r="9813" spans="1:8" x14ac:dyDescent="0.3">
      <c r="A9813" t="s">
        <v>595</v>
      </c>
      <c r="B9813" t="s">
        <v>730</v>
      </c>
      <c r="C9813">
        <v>3.7</v>
      </c>
      <c r="D9813">
        <v>3.82</v>
      </c>
      <c r="E9813">
        <v>3.62</v>
      </c>
      <c r="F9813">
        <v>3.73</v>
      </c>
      <c r="G9813">
        <v>4863579</v>
      </c>
      <c r="H9813">
        <v>3.7233000000000001</v>
      </c>
    </row>
    <row r="9814" spans="1:8" x14ac:dyDescent="0.3">
      <c r="A9814" t="s">
        <v>595</v>
      </c>
      <c r="B9814" t="s">
        <v>731</v>
      </c>
      <c r="C9814">
        <v>3.7</v>
      </c>
      <c r="D9814">
        <v>3.7</v>
      </c>
      <c r="E9814">
        <v>3.52</v>
      </c>
      <c r="F9814">
        <v>3.59</v>
      </c>
      <c r="G9814">
        <v>4537576</v>
      </c>
      <c r="H9814">
        <v>3.6032999999999999</v>
      </c>
    </row>
    <row r="9815" spans="1:8" x14ac:dyDescent="0.3">
      <c r="A9815" t="s">
        <v>595</v>
      </c>
      <c r="B9815" t="s">
        <v>732</v>
      </c>
      <c r="C9815">
        <v>3.58</v>
      </c>
      <c r="D9815">
        <v>3.62</v>
      </c>
      <c r="E9815">
        <v>3.37</v>
      </c>
      <c r="F9815">
        <v>3.37</v>
      </c>
      <c r="G9815">
        <v>3848993</v>
      </c>
      <c r="H9815">
        <v>3.4533</v>
      </c>
    </row>
    <row r="9816" spans="1:8" x14ac:dyDescent="0.3">
      <c r="A9816" t="s">
        <v>595</v>
      </c>
      <c r="B9816" t="s">
        <v>733</v>
      </c>
      <c r="C9816">
        <v>3.41</v>
      </c>
      <c r="D9816">
        <v>3.46</v>
      </c>
      <c r="E9816">
        <v>3.34</v>
      </c>
      <c r="F9816">
        <v>3.43</v>
      </c>
      <c r="G9816">
        <v>2767389</v>
      </c>
      <c r="H9816">
        <v>3.41</v>
      </c>
    </row>
    <row r="9817" spans="1:8" x14ac:dyDescent="0.3">
      <c r="A9817" t="s">
        <v>595</v>
      </c>
      <c r="B9817" t="s">
        <v>734</v>
      </c>
      <c r="C9817">
        <v>3.45</v>
      </c>
      <c r="D9817">
        <v>3.47</v>
      </c>
      <c r="E9817">
        <v>3.4</v>
      </c>
      <c r="F9817">
        <v>3.42</v>
      </c>
      <c r="G9817">
        <v>2048642</v>
      </c>
      <c r="H9817">
        <v>3.43</v>
      </c>
    </row>
    <row r="9818" spans="1:8" x14ac:dyDescent="0.3">
      <c r="A9818" t="s">
        <v>595</v>
      </c>
      <c r="B9818" t="s">
        <v>735</v>
      </c>
      <c r="C9818">
        <v>3.42</v>
      </c>
      <c r="D9818">
        <v>3.47</v>
      </c>
      <c r="E9818">
        <v>3.31</v>
      </c>
      <c r="F9818">
        <v>3.32</v>
      </c>
      <c r="G9818">
        <v>1284580</v>
      </c>
      <c r="H9818">
        <v>3.3666999999999998</v>
      </c>
    </row>
    <row r="9819" spans="1:8" x14ac:dyDescent="0.3">
      <c r="A9819" t="s">
        <v>217</v>
      </c>
      <c r="B9819" t="s">
        <v>696</v>
      </c>
      <c r="C9819">
        <v>2.31</v>
      </c>
      <c r="D9819">
        <v>2.3199999999999998</v>
      </c>
      <c r="E9819">
        <v>2.2599999999999998</v>
      </c>
      <c r="F9819">
        <v>2.29</v>
      </c>
      <c r="G9819">
        <v>2385554</v>
      </c>
      <c r="H9819">
        <v>2.29</v>
      </c>
    </row>
    <row r="9820" spans="1:8" x14ac:dyDescent="0.3">
      <c r="A9820" t="s">
        <v>217</v>
      </c>
      <c r="B9820" t="s">
        <v>697</v>
      </c>
      <c r="C9820">
        <v>2.29</v>
      </c>
      <c r="D9820">
        <v>2.31</v>
      </c>
      <c r="E9820">
        <v>2.2599999999999998</v>
      </c>
      <c r="F9820">
        <v>2.2799999999999998</v>
      </c>
      <c r="G9820">
        <v>1731582</v>
      </c>
      <c r="H9820">
        <v>2.2833000000000001</v>
      </c>
    </row>
    <row r="9821" spans="1:8" x14ac:dyDescent="0.3">
      <c r="A9821" t="s">
        <v>217</v>
      </c>
      <c r="B9821" t="s">
        <v>698</v>
      </c>
      <c r="C9821">
        <v>2.2799999999999998</v>
      </c>
      <c r="D9821">
        <v>2.35</v>
      </c>
      <c r="E9821">
        <v>2.27</v>
      </c>
      <c r="F9821">
        <v>2.33</v>
      </c>
      <c r="G9821">
        <v>7423347</v>
      </c>
      <c r="H9821">
        <v>2.3167</v>
      </c>
    </row>
    <row r="9822" spans="1:8" x14ac:dyDescent="0.3">
      <c r="A9822" t="s">
        <v>217</v>
      </c>
      <c r="B9822" t="s">
        <v>699</v>
      </c>
      <c r="C9822">
        <v>2.35</v>
      </c>
      <c r="D9822">
        <v>2.5</v>
      </c>
      <c r="E9822">
        <v>2.2799999999999998</v>
      </c>
      <c r="F9822">
        <v>2.37</v>
      </c>
      <c r="G9822">
        <v>8923529</v>
      </c>
      <c r="H9822">
        <v>2.3833000000000002</v>
      </c>
    </row>
    <row r="9823" spans="1:8" x14ac:dyDescent="0.3">
      <c r="A9823" t="s">
        <v>217</v>
      </c>
      <c r="B9823" t="s">
        <v>700</v>
      </c>
      <c r="C9823">
        <v>2.34</v>
      </c>
      <c r="D9823">
        <v>2.4300000000000002</v>
      </c>
      <c r="E9823">
        <v>2.2999999999999998</v>
      </c>
      <c r="F9823">
        <v>2.35</v>
      </c>
      <c r="G9823">
        <v>3585995</v>
      </c>
      <c r="H9823">
        <v>2.36</v>
      </c>
    </row>
    <row r="9824" spans="1:8" x14ac:dyDescent="0.3">
      <c r="A9824" t="s">
        <v>217</v>
      </c>
      <c r="B9824" t="s">
        <v>77</v>
      </c>
      <c r="C9824">
        <v>2.35</v>
      </c>
      <c r="D9824">
        <v>2.4</v>
      </c>
      <c r="E9824">
        <v>2.3199999999999998</v>
      </c>
      <c r="F9824">
        <v>2.38</v>
      </c>
      <c r="G9824">
        <v>3037686</v>
      </c>
      <c r="H9824">
        <v>2.3666999999999998</v>
      </c>
    </row>
    <row r="9825" spans="1:8" x14ac:dyDescent="0.3">
      <c r="A9825" t="s">
        <v>217</v>
      </c>
      <c r="B9825" t="s">
        <v>701</v>
      </c>
      <c r="C9825">
        <v>2.38</v>
      </c>
      <c r="D9825">
        <v>2.4</v>
      </c>
      <c r="E9825">
        <v>2.34</v>
      </c>
      <c r="F9825">
        <v>2.37</v>
      </c>
      <c r="G9825">
        <v>3687155</v>
      </c>
      <c r="H9825">
        <v>2.37</v>
      </c>
    </row>
    <row r="9826" spans="1:8" x14ac:dyDescent="0.3">
      <c r="A9826" t="s">
        <v>217</v>
      </c>
      <c r="B9826" t="s">
        <v>702</v>
      </c>
      <c r="C9826">
        <v>2.39</v>
      </c>
      <c r="D9826">
        <v>2.39</v>
      </c>
      <c r="E9826">
        <v>2.34</v>
      </c>
      <c r="F9826">
        <v>2.35</v>
      </c>
      <c r="G9826">
        <v>1922839</v>
      </c>
      <c r="H9826">
        <v>2.36</v>
      </c>
    </row>
    <row r="9827" spans="1:8" x14ac:dyDescent="0.3">
      <c r="A9827" t="s">
        <v>217</v>
      </c>
      <c r="B9827" t="s">
        <v>139</v>
      </c>
      <c r="C9827">
        <v>2.34</v>
      </c>
      <c r="D9827">
        <v>2.37</v>
      </c>
      <c r="E9827">
        <v>2.31</v>
      </c>
      <c r="F9827">
        <v>2.35</v>
      </c>
      <c r="G9827">
        <v>1920706</v>
      </c>
      <c r="H9827">
        <v>2.3433000000000002</v>
      </c>
    </row>
    <row r="9828" spans="1:8" x14ac:dyDescent="0.3">
      <c r="A9828" t="s">
        <v>217</v>
      </c>
      <c r="B9828" t="s">
        <v>156</v>
      </c>
      <c r="C9828">
        <v>2.33</v>
      </c>
      <c r="D9828">
        <v>2.33</v>
      </c>
      <c r="E9828">
        <v>2.29</v>
      </c>
      <c r="F9828">
        <v>2.3199999999999998</v>
      </c>
      <c r="G9828">
        <v>1038627</v>
      </c>
      <c r="H9828">
        <v>2.3132999999999999</v>
      </c>
    </row>
    <row r="9829" spans="1:8" x14ac:dyDescent="0.3">
      <c r="A9829" t="s">
        <v>217</v>
      </c>
      <c r="B9829" t="s">
        <v>703</v>
      </c>
      <c r="C9829">
        <v>2.3199999999999998</v>
      </c>
      <c r="D9829">
        <v>2.41</v>
      </c>
      <c r="E9829">
        <v>2.31</v>
      </c>
      <c r="F9829">
        <v>2.39</v>
      </c>
      <c r="G9829">
        <v>2512986</v>
      </c>
      <c r="H9829">
        <v>2.37</v>
      </c>
    </row>
    <row r="9830" spans="1:8" x14ac:dyDescent="0.3">
      <c r="A9830" t="s">
        <v>217</v>
      </c>
      <c r="B9830" t="s">
        <v>223</v>
      </c>
      <c r="C9830">
        <v>2.38</v>
      </c>
      <c r="D9830">
        <v>2.4</v>
      </c>
      <c r="E9830">
        <v>2.33</v>
      </c>
      <c r="F9830">
        <v>2.36</v>
      </c>
      <c r="G9830">
        <v>5191198</v>
      </c>
      <c r="H9830">
        <v>2.3633000000000002</v>
      </c>
    </row>
    <row r="9831" spans="1:8" x14ac:dyDescent="0.3">
      <c r="A9831" t="s">
        <v>217</v>
      </c>
      <c r="B9831" t="s">
        <v>228</v>
      </c>
      <c r="C9831">
        <v>2.35</v>
      </c>
      <c r="D9831">
        <v>2.35</v>
      </c>
      <c r="E9831">
        <v>2.3199999999999998</v>
      </c>
      <c r="F9831">
        <v>2.35</v>
      </c>
      <c r="G9831">
        <v>825056</v>
      </c>
      <c r="H9831">
        <v>2.34</v>
      </c>
    </row>
    <row r="9832" spans="1:8" x14ac:dyDescent="0.3">
      <c r="A9832" t="s">
        <v>217</v>
      </c>
      <c r="B9832" t="s">
        <v>704</v>
      </c>
      <c r="C9832">
        <v>2.35</v>
      </c>
      <c r="D9832">
        <v>2.37</v>
      </c>
      <c r="E9832">
        <v>2.34</v>
      </c>
      <c r="F9832">
        <v>2.36</v>
      </c>
      <c r="G9832">
        <v>991259</v>
      </c>
      <c r="H9832">
        <v>2.3567</v>
      </c>
    </row>
    <row r="9833" spans="1:8" x14ac:dyDescent="0.3">
      <c r="A9833" t="s">
        <v>217</v>
      </c>
      <c r="B9833" t="s">
        <v>705</v>
      </c>
      <c r="C9833">
        <v>2.36</v>
      </c>
      <c r="D9833">
        <v>2.38</v>
      </c>
      <c r="E9833">
        <v>2.34</v>
      </c>
      <c r="F9833">
        <v>2.34</v>
      </c>
      <c r="G9833">
        <v>1869364</v>
      </c>
      <c r="H9833">
        <v>2.3532999999999999</v>
      </c>
    </row>
    <row r="9834" spans="1:8" x14ac:dyDescent="0.3">
      <c r="A9834" t="s">
        <v>217</v>
      </c>
      <c r="B9834" t="s">
        <v>706</v>
      </c>
      <c r="C9834">
        <v>2.36</v>
      </c>
      <c r="D9834">
        <v>2.4500000000000002</v>
      </c>
      <c r="E9834">
        <v>2.36</v>
      </c>
      <c r="F9834">
        <v>2.4300000000000002</v>
      </c>
      <c r="G9834">
        <v>6025303</v>
      </c>
      <c r="H9834">
        <v>2.4133</v>
      </c>
    </row>
    <row r="9835" spans="1:8" x14ac:dyDescent="0.3">
      <c r="A9835" t="s">
        <v>217</v>
      </c>
      <c r="B9835" t="s">
        <v>265</v>
      </c>
      <c r="C9835">
        <v>2.42</v>
      </c>
      <c r="D9835">
        <v>2.48</v>
      </c>
      <c r="E9835">
        <v>2.38</v>
      </c>
      <c r="F9835">
        <v>2.46</v>
      </c>
      <c r="G9835">
        <v>3961173</v>
      </c>
      <c r="H9835">
        <v>2.44</v>
      </c>
    </row>
    <row r="9836" spans="1:8" x14ac:dyDescent="0.3">
      <c r="A9836" t="s">
        <v>217</v>
      </c>
      <c r="B9836" t="s">
        <v>707</v>
      </c>
      <c r="C9836">
        <v>2.4700000000000002</v>
      </c>
      <c r="D9836">
        <v>2.4700000000000002</v>
      </c>
      <c r="E9836">
        <v>2.39</v>
      </c>
      <c r="F9836">
        <v>2.41</v>
      </c>
      <c r="G9836">
        <v>3747390</v>
      </c>
      <c r="H9836">
        <v>2.4232999999999998</v>
      </c>
    </row>
    <row r="9837" spans="1:8" x14ac:dyDescent="0.3">
      <c r="A9837" t="s">
        <v>217</v>
      </c>
      <c r="B9837" t="s">
        <v>271</v>
      </c>
      <c r="C9837">
        <v>2.41</v>
      </c>
      <c r="D9837">
        <v>2.42</v>
      </c>
      <c r="E9837">
        <v>2.31</v>
      </c>
      <c r="F9837">
        <v>2.31</v>
      </c>
      <c r="G9837">
        <v>2399628</v>
      </c>
      <c r="H9837">
        <v>2.3466999999999998</v>
      </c>
    </row>
    <row r="9838" spans="1:8" x14ac:dyDescent="0.3">
      <c r="A9838" t="s">
        <v>217</v>
      </c>
      <c r="B9838" t="s">
        <v>708</v>
      </c>
      <c r="C9838">
        <v>2.33</v>
      </c>
      <c r="D9838">
        <v>2.48</v>
      </c>
      <c r="E9838">
        <v>2.25</v>
      </c>
      <c r="F9838">
        <v>2.4300000000000002</v>
      </c>
      <c r="G9838">
        <v>2898804</v>
      </c>
      <c r="H9838">
        <v>2.3866999999999998</v>
      </c>
    </row>
    <row r="9839" spans="1:8" x14ac:dyDescent="0.3">
      <c r="A9839" t="s">
        <v>217</v>
      </c>
      <c r="B9839" t="s">
        <v>709</v>
      </c>
      <c r="C9839">
        <v>2.4300000000000002</v>
      </c>
      <c r="D9839">
        <v>2.44</v>
      </c>
      <c r="E9839">
        <v>2.35</v>
      </c>
      <c r="F9839">
        <v>2.38</v>
      </c>
      <c r="G9839">
        <v>2973015</v>
      </c>
      <c r="H9839">
        <v>2.39</v>
      </c>
    </row>
    <row r="9840" spans="1:8" x14ac:dyDescent="0.3">
      <c r="A9840" t="s">
        <v>217</v>
      </c>
      <c r="B9840" t="s">
        <v>283</v>
      </c>
      <c r="C9840">
        <v>2.38</v>
      </c>
      <c r="D9840">
        <v>2.4300000000000002</v>
      </c>
      <c r="E9840">
        <v>2.35</v>
      </c>
      <c r="F9840">
        <v>2.38</v>
      </c>
      <c r="G9840">
        <v>2700435</v>
      </c>
      <c r="H9840">
        <v>2.3866999999999998</v>
      </c>
    </row>
    <row r="9841" spans="1:8" x14ac:dyDescent="0.3">
      <c r="A9841" t="s">
        <v>217</v>
      </c>
      <c r="B9841" t="s">
        <v>290</v>
      </c>
      <c r="C9841">
        <v>2.39</v>
      </c>
      <c r="D9841">
        <v>2.41</v>
      </c>
      <c r="E9841">
        <v>2.2999999999999998</v>
      </c>
      <c r="F9841">
        <v>2.38</v>
      </c>
      <c r="G9841">
        <v>2693530</v>
      </c>
      <c r="H9841">
        <v>2.3633000000000002</v>
      </c>
    </row>
    <row r="9842" spans="1:8" x14ac:dyDescent="0.3">
      <c r="A9842" t="s">
        <v>217</v>
      </c>
      <c r="B9842" t="s">
        <v>710</v>
      </c>
      <c r="C9842">
        <v>2.35</v>
      </c>
      <c r="D9842">
        <v>2.35</v>
      </c>
      <c r="E9842">
        <v>2.29</v>
      </c>
      <c r="F9842">
        <v>2.33</v>
      </c>
      <c r="G9842">
        <v>1330467</v>
      </c>
      <c r="H9842">
        <v>2.3233000000000001</v>
      </c>
    </row>
    <row r="9843" spans="1:8" x14ac:dyDescent="0.3">
      <c r="A9843" t="s">
        <v>217</v>
      </c>
      <c r="B9843" t="s">
        <v>512</v>
      </c>
      <c r="C9843">
        <v>2.33</v>
      </c>
      <c r="D9843">
        <v>2.34</v>
      </c>
      <c r="E9843">
        <v>2.27</v>
      </c>
      <c r="F9843">
        <v>2.29</v>
      </c>
      <c r="G9843">
        <v>1515936</v>
      </c>
      <c r="H9843">
        <v>2.2999999999999998</v>
      </c>
    </row>
    <row r="9844" spans="1:8" x14ac:dyDescent="0.3">
      <c r="A9844" t="s">
        <v>217</v>
      </c>
      <c r="B9844" t="s">
        <v>91</v>
      </c>
      <c r="C9844">
        <v>2.0699999999999998</v>
      </c>
      <c r="D9844">
        <v>2.19</v>
      </c>
      <c r="E9844">
        <v>2.0699999999999998</v>
      </c>
      <c r="F9844">
        <v>2.17</v>
      </c>
      <c r="G9844">
        <v>2528355</v>
      </c>
      <c r="H9844">
        <v>2.1433</v>
      </c>
    </row>
    <row r="9845" spans="1:8" x14ac:dyDescent="0.3">
      <c r="A9845" t="s">
        <v>217</v>
      </c>
      <c r="B9845" t="s">
        <v>93</v>
      </c>
      <c r="C9845">
        <v>2.12</v>
      </c>
      <c r="D9845">
        <v>2.2200000000000002</v>
      </c>
      <c r="E9845">
        <v>2.12</v>
      </c>
      <c r="F9845">
        <v>2.17</v>
      </c>
      <c r="G9845">
        <v>1791475</v>
      </c>
      <c r="H9845">
        <v>2.17</v>
      </c>
    </row>
    <row r="9846" spans="1:8" x14ac:dyDescent="0.3">
      <c r="A9846" t="s">
        <v>217</v>
      </c>
      <c r="B9846" t="s">
        <v>711</v>
      </c>
      <c r="C9846">
        <v>2.17</v>
      </c>
      <c r="D9846">
        <v>2.19</v>
      </c>
      <c r="E9846">
        <v>2.14</v>
      </c>
      <c r="F9846">
        <v>2.17</v>
      </c>
      <c r="G9846">
        <v>1043844</v>
      </c>
      <c r="H9846">
        <v>2.1667000000000001</v>
      </c>
    </row>
    <row r="9847" spans="1:8" x14ac:dyDescent="0.3">
      <c r="A9847" t="s">
        <v>217</v>
      </c>
      <c r="B9847" t="s">
        <v>712</v>
      </c>
      <c r="C9847">
        <v>2.17</v>
      </c>
      <c r="D9847">
        <v>2.2200000000000002</v>
      </c>
      <c r="E9847">
        <v>2.17</v>
      </c>
      <c r="F9847">
        <v>2.2200000000000002</v>
      </c>
      <c r="G9847">
        <v>1841797</v>
      </c>
      <c r="H9847">
        <v>2.2033</v>
      </c>
    </row>
    <row r="9848" spans="1:8" x14ac:dyDescent="0.3">
      <c r="A9848" t="s">
        <v>217</v>
      </c>
      <c r="B9848" t="s">
        <v>162</v>
      </c>
      <c r="C9848">
        <v>2.2200000000000002</v>
      </c>
      <c r="D9848">
        <v>2.23</v>
      </c>
      <c r="E9848">
        <v>2.1800000000000002</v>
      </c>
      <c r="F9848">
        <v>2.21</v>
      </c>
      <c r="G9848">
        <v>1067765</v>
      </c>
      <c r="H9848">
        <v>2.2067000000000001</v>
      </c>
    </row>
    <row r="9849" spans="1:8" x14ac:dyDescent="0.3">
      <c r="A9849" t="s">
        <v>217</v>
      </c>
      <c r="B9849" t="s">
        <v>220</v>
      </c>
      <c r="C9849">
        <v>2.17</v>
      </c>
      <c r="D9849">
        <v>2.21</v>
      </c>
      <c r="E9849">
        <v>2.16</v>
      </c>
      <c r="F9849">
        <v>2.2000000000000002</v>
      </c>
      <c r="G9849">
        <v>1070244</v>
      </c>
      <c r="H9849">
        <v>2.19</v>
      </c>
    </row>
    <row r="9850" spans="1:8" x14ac:dyDescent="0.3">
      <c r="A9850" t="s">
        <v>217</v>
      </c>
      <c r="B9850" t="s">
        <v>713</v>
      </c>
      <c r="C9850">
        <v>2.2000000000000002</v>
      </c>
      <c r="D9850">
        <v>2.31</v>
      </c>
      <c r="E9850">
        <v>2.2000000000000002</v>
      </c>
      <c r="F9850">
        <v>2.27</v>
      </c>
      <c r="G9850">
        <v>2977403</v>
      </c>
      <c r="H9850">
        <v>2.2599999999999998</v>
      </c>
    </row>
    <row r="9851" spans="1:8" x14ac:dyDescent="0.3">
      <c r="A9851" t="s">
        <v>217</v>
      </c>
      <c r="B9851" t="s">
        <v>714</v>
      </c>
      <c r="C9851">
        <v>2.27</v>
      </c>
      <c r="D9851">
        <v>2.2999999999999998</v>
      </c>
      <c r="E9851">
        <v>2.2200000000000002</v>
      </c>
      <c r="F9851">
        <v>2.2599999999999998</v>
      </c>
      <c r="G9851">
        <v>3618734</v>
      </c>
      <c r="H9851">
        <v>2.2599999999999998</v>
      </c>
    </row>
    <row r="9852" spans="1:8" x14ac:dyDescent="0.3">
      <c r="A9852" t="s">
        <v>217</v>
      </c>
      <c r="B9852" t="s">
        <v>715</v>
      </c>
      <c r="C9852">
        <v>2.2400000000000002</v>
      </c>
      <c r="D9852">
        <v>2.2599999999999998</v>
      </c>
      <c r="E9852">
        <v>2.2200000000000002</v>
      </c>
      <c r="F9852">
        <v>2.25</v>
      </c>
      <c r="G9852">
        <v>2537978</v>
      </c>
      <c r="H9852">
        <v>2.2433000000000001</v>
      </c>
    </row>
    <row r="9853" spans="1:8" x14ac:dyDescent="0.3">
      <c r="A9853" t="s">
        <v>217</v>
      </c>
      <c r="B9853" t="s">
        <v>235</v>
      </c>
      <c r="C9853">
        <v>2.2400000000000002</v>
      </c>
      <c r="D9853">
        <v>2.25</v>
      </c>
      <c r="E9853">
        <v>2.2000000000000002</v>
      </c>
      <c r="F9853">
        <v>2.2200000000000002</v>
      </c>
      <c r="G9853">
        <v>1562765</v>
      </c>
      <c r="H9853">
        <v>2.2233000000000001</v>
      </c>
    </row>
    <row r="9854" spans="1:8" x14ac:dyDescent="0.3">
      <c r="A9854" t="s">
        <v>217</v>
      </c>
      <c r="B9854" t="s">
        <v>259</v>
      </c>
      <c r="C9854">
        <v>2.2200000000000002</v>
      </c>
      <c r="D9854">
        <v>2.2200000000000002</v>
      </c>
      <c r="E9854">
        <v>2.17</v>
      </c>
      <c r="F9854">
        <v>2.19</v>
      </c>
      <c r="G9854">
        <v>1837078</v>
      </c>
      <c r="H9854">
        <v>2.1932999999999998</v>
      </c>
    </row>
    <row r="9855" spans="1:8" x14ac:dyDescent="0.3">
      <c r="A9855" t="s">
        <v>217</v>
      </c>
      <c r="B9855" t="s">
        <v>716</v>
      </c>
      <c r="C9855">
        <v>2.19</v>
      </c>
      <c r="D9855">
        <v>2.2400000000000002</v>
      </c>
      <c r="E9855">
        <v>2.19</v>
      </c>
      <c r="F9855">
        <v>2.21</v>
      </c>
      <c r="G9855">
        <v>2069783</v>
      </c>
      <c r="H9855">
        <v>2.2132999999999998</v>
      </c>
    </row>
    <row r="9856" spans="1:8" x14ac:dyDescent="0.3">
      <c r="A9856" t="s">
        <v>217</v>
      </c>
      <c r="B9856" t="s">
        <v>269</v>
      </c>
      <c r="C9856">
        <v>2.23</v>
      </c>
      <c r="D9856">
        <v>2.23</v>
      </c>
      <c r="E9856">
        <v>2.19</v>
      </c>
      <c r="F9856">
        <v>2.2200000000000002</v>
      </c>
      <c r="G9856">
        <v>2277786</v>
      </c>
      <c r="H9856">
        <v>2.2132999999999998</v>
      </c>
    </row>
    <row r="9857" spans="1:8" x14ac:dyDescent="0.3">
      <c r="A9857" t="s">
        <v>217</v>
      </c>
      <c r="B9857" t="s">
        <v>282</v>
      </c>
      <c r="C9857">
        <v>2.2200000000000002</v>
      </c>
      <c r="D9857">
        <v>2.2200000000000002</v>
      </c>
      <c r="E9857">
        <v>2.19</v>
      </c>
      <c r="F9857">
        <v>2.21</v>
      </c>
      <c r="G9857">
        <v>141271</v>
      </c>
      <c r="H9857">
        <v>2.2067000000000001</v>
      </c>
    </row>
    <row r="9858" spans="1:8" x14ac:dyDescent="0.3">
      <c r="A9858" t="s">
        <v>217</v>
      </c>
      <c r="B9858" t="s">
        <v>717</v>
      </c>
      <c r="C9858">
        <v>2.2000000000000002</v>
      </c>
      <c r="D9858">
        <v>2.2000000000000002</v>
      </c>
      <c r="E9858">
        <v>2.09</v>
      </c>
      <c r="F9858">
        <v>2.19</v>
      </c>
      <c r="G9858">
        <v>3294723</v>
      </c>
      <c r="H9858">
        <v>2.16</v>
      </c>
    </row>
    <row r="9859" spans="1:8" x14ac:dyDescent="0.3">
      <c r="A9859" t="s">
        <v>217</v>
      </c>
      <c r="B9859" t="s">
        <v>285</v>
      </c>
      <c r="C9859">
        <v>2.19</v>
      </c>
      <c r="D9859">
        <v>2.2200000000000002</v>
      </c>
      <c r="E9859">
        <v>2.14</v>
      </c>
      <c r="F9859">
        <v>2.1800000000000002</v>
      </c>
      <c r="G9859">
        <v>1743638</v>
      </c>
      <c r="H9859">
        <v>2.1800000000000002</v>
      </c>
    </row>
    <row r="9860" spans="1:8" x14ac:dyDescent="0.3">
      <c r="A9860" t="s">
        <v>217</v>
      </c>
      <c r="B9860" t="s">
        <v>718</v>
      </c>
      <c r="C9860">
        <v>2.2000000000000002</v>
      </c>
      <c r="D9860">
        <v>2.21</v>
      </c>
      <c r="E9860">
        <v>2.13</v>
      </c>
      <c r="F9860">
        <v>2.13</v>
      </c>
      <c r="G9860">
        <v>1945538</v>
      </c>
      <c r="H9860">
        <v>2.1566999999999998</v>
      </c>
    </row>
    <row r="9861" spans="1:8" x14ac:dyDescent="0.3">
      <c r="A9861" t="s">
        <v>217</v>
      </c>
      <c r="B9861" t="s">
        <v>291</v>
      </c>
      <c r="C9861">
        <v>2.15</v>
      </c>
      <c r="D9861">
        <v>2.1800000000000002</v>
      </c>
      <c r="E9861">
        <v>2.11</v>
      </c>
      <c r="F9861">
        <v>2.14</v>
      </c>
      <c r="G9861">
        <v>1024653</v>
      </c>
      <c r="H9861">
        <v>2.1433</v>
      </c>
    </row>
    <row r="9862" spans="1:8" x14ac:dyDescent="0.3">
      <c r="A9862" t="s">
        <v>217</v>
      </c>
      <c r="B9862" t="s">
        <v>295</v>
      </c>
      <c r="C9862">
        <v>2.15</v>
      </c>
      <c r="D9862">
        <v>2.16</v>
      </c>
      <c r="E9862">
        <v>2.0699999999999998</v>
      </c>
      <c r="F9862">
        <v>2.1</v>
      </c>
      <c r="G9862">
        <v>2494000</v>
      </c>
      <c r="H9862">
        <v>2.11</v>
      </c>
    </row>
    <row r="9863" spans="1:8" x14ac:dyDescent="0.3">
      <c r="A9863" t="s">
        <v>217</v>
      </c>
      <c r="B9863" t="s">
        <v>298</v>
      </c>
      <c r="C9863">
        <v>2.12</v>
      </c>
      <c r="D9863">
        <v>2.12</v>
      </c>
      <c r="E9863">
        <v>2.0699999999999998</v>
      </c>
      <c r="F9863">
        <v>2.08</v>
      </c>
      <c r="G9863">
        <v>1243727</v>
      </c>
      <c r="H9863">
        <v>2.09</v>
      </c>
    </row>
    <row r="9864" spans="1:8" x14ac:dyDescent="0.3">
      <c r="A9864" t="s">
        <v>217</v>
      </c>
      <c r="B9864" t="s">
        <v>719</v>
      </c>
      <c r="C9864">
        <v>2.09</v>
      </c>
      <c r="D9864">
        <v>2.1</v>
      </c>
      <c r="E9864">
        <v>2.06</v>
      </c>
      <c r="F9864">
        <v>2.08</v>
      </c>
      <c r="G9864">
        <v>943417</v>
      </c>
      <c r="H9864">
        <v>2.08</v>
      </c>
    </row>
    <row r="9865" spans="1:8" x14ac:dyDescent="0.3">
      <c r="A9865" t="s">
        <v>217</v>
      </c>
      <c r="B9865" t="s">
        <v>720</v>
      </c>
      <c r="C9865">
        <v>2.1</v>
      </c>
      <c r="D9865">
        <v>2.15</v>
      </c>
      <c r="E9865">
        <v>2.09</v>
      </c>
      <c r="F9865">
        <v>2.14</v>
      </c>
      <c r="G9865">
        <v>1431770</v>
      </c>
      <c r="H9865">
        <v>2.1267</v>
      </c>
    </row>
    <row r="9866" spans="1:8" x14ac:dyDescent="0.3">
      <c r="A9866" t="s">
        <v>217</v>
      </c>
      <c r="B9866" t="s">
        <v>721</v>
      </c>
      <c r="C9866">
        <v>2.11</v>
      </c>
      <c r="D9866">
        <v>2.14</v>
      </c>
      <c r="E9866">
        <v>2.1</v>
      </c>
      <c r="F9866">
        <v>2.13</v>
      </c>
      <c r="G9866">
        <v>646002</v>
      </c>
      <c r="H9866">
        <v>2.1233</v>
      </c>
    </row>
    <row r="9867" spans="1:8" x14ac:dyDescent="0.3">
      <c r="A9867" t="s">
        <v>217</v>
      </c>
      <c r="B9867" t="s">
        <v>96</v>
      </c>
      <c r="C9867">
        <v>2.13</v>
      </c>
      <c r="D9867">
        <v>2.17</v>
      </c>
      <c r="E9867">
        <v>2.11</v>
      </c>
      <c r="F9867">
        <v>2.13</v>
      </c>
      <c r="G9867">
        <v>2394713</v>
      </c>
      <c r="H9867">
        <v>2.1366999999999998</v>
      </c>
    </row>
    <row r="9868" spans="1:8" x14ac:dyDescent="0.3">
      <c r="A9868" t="s">
        <v>217</v>
      </c>
      <c r="B9868" t="s">
        <v>722</v>
      </c>
      <c r="C9868">
        <v>2.13</v>
      </c>
      <c r="D9868">
        <v>2.1800000000000002</v>
      </c>
      <c r="E9868">
        <v>2.12</v>
      </c>
      <c r="F9868">
        <v>2.14</v>
      </c>
      <c r="G9868">
        <v>2183604</v>
      </c>
      <c r="H9868">
        <v>2.1467000000000001</v>
      </c>
    </row>
    <row r="9869" spans="1:8" x14ac:dyDescent="0.3">
      <c r="A9869" t="s">
        <v>217</v>
      </c>
      <c r="B9869" t="s">
        <v>164</v>
      </c>
      <c r="C9869">
        <v>2.14</v>
      </c>
      <c r="D9869">
        <v>2.16</v>
      </c>
      <c r="E9869">
        <v>2.0699999999999998</v>
      </c>
      <c r="F9869">
        <v>2.09</v>
      </c>
      <c r="G9869">
        <v>1738884</v>
      </c>
      <c r="H9869">
        <v>2.1067</v>
      </c>
    </row>
    <row r="9870" spans="1:8" x14ac:dyDescent="0.3">
      <c r="A9870" t="s">
        <v>217</v>
      </c>
      <c r="B9870" t="s">
        <v>723</v>
      </c>
      <c r="C9870">
        <v>2.12</v>
      </c>
      <c r="D9870">
        <v>2.17</v>
      </c>
      <c r="E9870">
        <v>2.12</v>
      </c>
      <c r="F9870">
        <v>2.15</v>
      </c>
      <c r="G9870">
        <v>4120177</v>
      </c>
      <c r="H9870">
        <v>2.1467000000000001</v>
      </c>
    </row>
    <row r="9871" spans="1:8" x14ac:dyDescent="0.3">
      <c r="A9871" t="s">
        <v>217</v>
      </c>
      <c r="B9871" t="s">
        <v>724</v>
      </c>
      <c r="C9871">
        <v>2.15</v>
      </c>
      <c r="D9871">
        <v>2.15</v>
      </c>
      <c r="E9871">
        <v>2.0699999999999998</v>
      </c>
      <c r="F9871">
        <v>2.14</v>
      </c>
      <c r="G9871">
        <v>1075787</v>
      </c>
      <c r="H9871">
        <v>2.12</v>
      </c>
    </row>
    <row r="9872" spans="1:8" x14ac:dyDescent="0.3">
      <c r="A9872" t="s">
        <v>217</v>
      </c>
      <c r="B9872" t="s">
        <v>725</v>
      </c>
      <c r="C9872">
        <v>2.14</v>
      </c>
      <c r="D9872">
        <v>2.17</v>
      </c>
      <c r="E9872">
        <v>2.12</v>
      </c>
      <c r="F9872">
        <v>2.17</v>
      </c>
      <c r="G9872">
        <v>2006209</v>
      </c>
      <c r="H9872">
        <v>2.1533000000000002</v>
      </c>
    </row>
    <row r="9873" spans="1:8" x14ac:dyDescent="0.3">
      <c r="A9873" t="s">
        <v>217</v>
      </c>
      <c r="B9873" t="s">
        <v>242</v>
      </c>
      <c r="C9873">
        <v>2.15</v>
      </c>
      <c r="D9873">
        <v>2.15</v>
      </c>
      <c r="E9873">
        <v>2.12</v>
      </c>
      <c r="F9873">
        <v>2.14</v>
      </c>
      <c r="G9873">
        <v>1179043</v>
      </c>
      <c r="H9873">
        <v>2.1366999999999998</v>
      </c>
    </row>
    <row r="9874" spans="1:8" x14ac:dyDescent="0.3">
      <c r="A9874" t="s">
        <v>217</v>
      </c>
      <c r="B9874" t="s">
        <v>726</v>
      </c>
      <c r="C9874">
        <v>2.15</v>
      </c>
      <c r="D9874">
        <v>2.2999999999999998</v>
      </c>
      <c r="E9874">
        <v>2.15</v>
      </c>
      <c r="F9874">
        <v>2.17</v>
      </c>
      <c r="G9874">
        <v>2958178</v>
      </c>
      <c r="H9874">
        <v>2.2067000000000001</v>
      </c>
    </row>
    <row r="9875" spans="1:8" x14ac:dyDescent="0.3">
      <c r="A9875" t="s">
        <v>217</v>
      </c>
      <c r="B9875" t="s">
        <v>727</v>
      </c>
      <c r="C9875">
        <v>2.17</v>
      </c>
      <c r="D9875">
        <v>2.2000000000000002</v>
      </c>
      <c r="E9875">
        <v>2.15</v>
      </c>
      <c r="F9875">
        <v>2.2000000000000002</v>
      </c>
      <c r="G9875">
        <v>1998059</v>
      </c>
      <c r="H9875">
        <v>2.1833</v>
      </c>
    </row>
    <row r="9876" spans="1:8" x14ac:dyDescent="0.3">
      <c r="A9876" t="s">
        <v>217</v>
      </c>
      <c r="B9876" t="s">
        <v>728</v>
      </c>
      <c r="C9876">
        <v>2.21</v>
      </c>
      <c r="D9876">
        <v>2.2200000000000002</v>
      </c>
      <c r="E9876">
        <v>2.17</v>
      </c>
      <c r="F9876">
        <v>2.19</v>
      </c>
      <c r="G9876">
        <v>2127126</v>
      </c>
      <c r="H9876">
        <v>2.1932999999999998</v>
      </c>
    </row>
    <row r="9877" spans="1:8" x14ac:dyDescent="0.3">
      <c r="A9877" t="s">
        <v>217</v>
      </c>
      <c r="B9877" t="s">
        <v>729</v>
      </c>
      <c r="C9877">
        <v>2.19</v>
      </c>
      <c r="D9877">
        <v>2.25</v>
      </c>
      <c r="E9877">
        <v>2.1800000000000002</v>
      </c>
      <c r="F9877">
        <v>2.25</v>
      </c>
      <c r="G9877">
        <v>3001806</v>
      </c>
      <c r="H9877">
        <v>2.2267000000000001</v>
      </c>
    </row>
    <row r="9878" spans="1:8" x14ac:dyDescent="0.3">
      <c r="A9878" t="s">
        <v>217</v>
      </c>
      <c r="B9878" t="s">
        <v>730</v>
      </c>
      <c r="C9878">
        <v>2.2200000000000002</v>
      </c>
      <c r="D9878">
        <v>2.2599999999999998</v>
      </c>
      <c r="E9878">
        <v>2.2000000000000002</v>
      </c>
      <c r="F9878">
        <v>2.23</v>
      </c>
      <c r="G9878">
        <v>2600748</v>
      </c>
      <c r="H9878">
        <v>2.23</v>
      </c>
    </row>
    <row r="9879" spans="1:8" x14ac:dyDescent="0.3">
      <c r="A9879" t="s">
        <v>217</v>
      </c>
      <c r="B9879" t="s">
        <v>731</v>
      </c>
      <c r="C9879">
        <v>2.23</v>
      </c>
      <c r="D9879">
        <v>2.2799999999999998</v>
      </c>
      <c r="E9879">
        <v>2.2000000000000002</v>
      </c>
      <c r="F9879">
        <v>2.2599999999999998</v>
      </c>
      <c r="G9879">
        <v>2603495</v>
      </c>
      <c r="H9879">
        <v>2.2467000000000001</v>
      </c>
    </row>
    <row r="9880" spans="1:8" x14ac:dyDescent="0.3">
      <c r="A9880" t="s">
        <v>217</v>
      </c>
      <c r="B9880" t="s">
        <v>732</v>
      </c>
      <c r="C9880">
        <v>2.25</v>
      </c>
      <c r="D9880">
        <v>2.2599999999999998</v>
      </c>
      <c r="E9880">
        <v>2.21</v>
      </c>
      <c r="F9880">
        <v>2.2400000000000002</v>
      </c>
      <c r="G9880">
        <v>2639300</v>
      </c>
      <c r="H9880">
        <v>2.2366999999999999</v>
      </c>
    </row>
    <row r="9881" spans="1:8" x14ac:dyDescent="0.3">
      <c r="A9881" t="s">
        <v>217</v>
      </c>
      <c r="B9881" t="s">
        <v>733</v>
      </c>
      <c r="C9881">
        <v>2.23</v>
      </c>
      <c r="D9881">
        <v>2.27</v>
      </c>
      <c r="E9881">
        <v>2.2000000000000002</v>
      </c>
      <c r="F9881">
        <v>2.27</v>
      </c>
      <c r="G9881">
        <v>1440261</v>
      </c>
      <c r="H9881">
        <v>2.2467000000000001</v>
      </c>
    </row>
    <row r="9882" spans="1:8" x14ac:dyDescent="0.3">
      <c r="A9882" t="s">
        <v>217</v>
      </c>
      <c r="B9882" t="s">
        <v>734</v>
      </c>
      <c r="C9882">
        <v>2.27</v>
      </c>
      <c r="D9882">
        <v>2.2999999999999998</v>
      </c>
      <c r="E9882">
        <v>2.2400000000000002</v>
      </c>
      <c r="F9882">
        <v>2.27</v>
      </c>
      <c r="G9882">
        <v>2052152</v>
      </c>
      <c r="H9882">
        <v>2.27</v>
      </c>
    </row>
    <row r="9883" spans="1:8" x14ac:dyDescent="0.3">
      <c r="A9883" t="s">
        <v>217</v>
      </c>
      <c r="B9883" t="s">
        <v>735</v>
      </c>
      <c r="C9883">
        <v>2.27</v>
      </c>
      <c r="D9883">
        <v>2.34</v>
      </c>
      <c r="E9883">
        <v>2.2400000000000002</v>
      </c>
      <c r="F9883">
        <v>2.27</v>
      </c>
      <c r="G9883">
        <v>3017501</v>
      </c>
      <c r="H9883">
        <v>2.2833000000000001</v>
      </c>
    </row>
    <row r="9884" spans="1:8" x14ac:dyDescent="0.3">
      <c r="A9884" t="s">
        <v>202</v>
      </c>
      <c r="B9884" t="s">
        <v>696</v>
      </c>
      <c r="C9884">
        <v>1.61</v>
      </c>
      <c r="D9884">
        <v>1.61</v>
      </c>
      <c r="E9884">
        <v>1.58</v>
      </c>
      <c r="F9884">
        <v>1.59</v>
      </c>
      <c r="G9884">
        <v>26405930</v>
      </c>
      <c r="H9884">
        <v>1.5932999999999999</v>
      </c>
    </row>
    <row r="9885" spans="1:8" x14ac:dyDescent="0.3">
      <c r="A9885" t="s">
        <v>202</v>
      </c>
      <c r="B9885" t="s">
        <v>697</v>
      </c>
      <c r="C9885">
        <v>1.6</v>
      </c>
      <c r="D9885">
        <v>1.62</v>
      </c>
      <c r="E9885">
        <v>1.58</v>
      </c>
      <c r="F9885">
        <v>1.58</v>
      </c>
      <c r="G9885">
        <v>21136980</v>
      </c>
      <c r="H9885">
        <v>1.5932999999999999</v>
      </c>
    </row>
    <row r="9886" spans="1:8" x14ac:dyDescent="0.3">
      <c r="A9886" t="s">
        <v>202</v>
      </c>
      <c r="B9886" t="s">
        <v>698</v>
      </c>
      <c r="C9886">
        <v>1.58</v>
      </c>
      <c r="D9886">
        <v>1.61</v>
      </c>
      <c r="E9886">
        <v>1.58</v>
      </c>
      <c r="F9886">
        <v>1.6</v>
      </c>
      <c r="G9886">
        <v>20900830</v>
      </c>
      <c r="H9886">
        <v>1.5967</v>
      </c>
    </row>
    <row r="9887" spans="1:8" x14ac:dyDescent="0.3">
      <c r="A9887" t="s">
        <v>202</v>
      </c>
      <c r="B9887" t="s">
        <v>699</v>
      </c>
      <c r="C9887">
        <v>1.6</v>
      </c>
      <c r="D9887">
        <v>1.6</v>
      </c>
      <c r="E9887">
        <v>1.58</v>
      </c>
      <c r="F9887">
        <v>1.6</v>
      </c>
      <c r="G9887">
        <v>15615280</v>
      </c>
      <c r="H9887">
        <v>1.5932999999999999</v>
      </c>
    </row>
    <row r="9888" spans="1:8" x14ac:dyDescent="0.3">
      <c r="A9888" t="s">
        <v>202</v>
      </c>
      <c r="B9888" t="s">
        <v>700</v>
      </c>
      <c r="C9888">
        <v>1.6</v>
      </c>
      <c r="D9888">
        <v>1.6</v>
      </c>
      <c r="E9888">
        <v>1.56</v>
      </c>
      <c r="F9888">
        <v>1.57</v>
      </c>
      <c r="G9888">
        <v>20549880</v>
      </c>
      <c r="H9888">
        <v>1.5767</v>
      </c>
    </row>
    <row r="9889" spans="1:8" x14ac:dyDescent="0.3">
      <c r="A9889" t="s">
        <v>202</v>
      </c>
      <c r="B9889" t="s">
        <v>77</v>
      </c>
      <c r="C9889">
        <v>1.56</v>
      </c>
      <c r="D9889">
        <v>1.58</v>
      </c>
      <c r="E9889">
        <v>1.52</v>
      </c>
      <c r="F9889">
        <v>1.57</v>
      </c>
      <c r="G9889">
        <v>22625660</v>
      </c>
      <c r="H9889">
        <v>1.5567</v>
      </c>
    </row>
    <row r="9890" spans="1:8" x14ac:dyDescent="0.3">
      <c r="A9890" t="s">
        <v>202</v>
      </c>
      <c r="B9890" t="s">
        <v>701</v>
      </c>
      <c r="C9890">
        <v>1.57</v>
      </c>
      <c r="D9890">
        <v>1.61</v>
      </c>
      <c r="E9890">
        <v>1.56</v>
      </c>
      <c r="F9890">
        <v>1.59</v>
      </c>
      <c r="G9890">
        <v>29493490</v>
      </c>
      <c r="H9890">
        <v>1.5867</v>
      </c>
    </row>
    <row r="9891" spans="1:8" x14ac:dyDescent="0.3">
      <c r="A9891" t="s">
        <v>202</v>
      </c>
      <c r="B9891" t="s">
        <v>702</v>
      </c>
      <c r="C9891">
        <v>1.6</v>
      </c>
      <c r="D9891">
        <v>1.63</v>
      </c>
      <c r="E9891">
        <v>1.59</v>
      </c>
      <c r="F9891">
        <v>1.59</v>
      </c>
      <c r="G9891">
        <v>20061820</v>
      </c>
      <c r="H9891">
        <v>1.6032999999999999</v>
      </c>
    </row>
    <row r="9892" spans="1:8" x14ac:dyDescent="0.3">
      <c r="A9892" t="s">
        <v>202</v>
      </c>
      <c r="B9892" t="s">
        <v>139</v>
      </c>
      <c r="C9892">
        <v>1.59</v>
      </c>
      <c r="D9892">
        <v>1.6</v>
      </c>
      <c r="E9892">
        <v>1.54</v>
      </c>
      <c r="F9892">
        <v>1.55</v>
      </c>
      <c r="G9892">
        <v>25459750</v>
      </c>
      <c r="H9892">
        <v>1.5632999999999999</v>
      </c>
    </row>
    <row r="9893" spans="1:8" x14ac:dyDescent="0.3">
      <c r="A9893" t="s">
        <v>202</v>
      </c>
      <c r="B9893" t="s">
        <v>156</v>
      </c>
      <c r="C9893">
        <v>1.55</v>
      </c>
      <c r="D9893">
        <v>1.56</v>
      </c>
      <c r="E9893">
        <v>1.53</v>
      </c>
      <c r="F9893">
        <v>1.54</v>
      </c>
      <c r="G9893">
        <v>9744216</v>
      </c>
      <c r="H9893">
        <v>1.5432999999999999</v>
      </c>
    </row>
    <row r="9894" spans="1:8" x14ac:dyDescent="0.3">
      <c r="A9894" t="s">
        <v>202</v>
      </c>
      <c r="B9894" t="s">
        <v>703</v>
      </c>
      <c r="C9894">
        <v>1.55</v>
      </c>
      <c r="D9894">
        <v>1.58</v>
      </c>
      <c r="E9894">
        <v>1.55</v>
      </c>
      <c r="F9894">
        <v>1.57</v>
      </c>
      <c r="G9894">
        <v>10685380</v>
      </c>
      <c r="H9894">
        <v>1.5667</v>
      </c>
    </row>
    <row r="9895" spans="1:8" x14ac:dyDescent="0.3">
      <c r="A9895" t="s">
        <v>202</v>
      </c>
      <c r="B9895" t="s">
        <v>223</v>
      </c>
      <c r="C9895">
        <v>1.57</v>
      </c>
      <c r="D9895">
        <v>1.59</v>
      </c>
      <c r="E9895">
        <v>1.56</v>
      </c>
      <c r="F9895">
        <v>1.58</v>
      </c>
      <c r="G9895">
        <v>10152040</v>
      </c>
      <c r="H9895">
        <v>1.5767</v>
      </c>
    </row>
    <row r="9896" spans="1:8" x14ac:dyDescent="0.3">
      <c r="A9896" t="s">
        <v>202</v>
      </c>
      <c r="B9896" t="s">
        <v>228</v>
      </c>
      <c r="C9896">
        <v>1.58</v>
      </c>
      <c r="D9896">
        <v>1.59</v>
      </c>
      <c r="E9896">
        <v>1.55</v>
      </c>
      <c r="F9896">
        <v>1.56</v>
      </c>
      <c r="G9896">
        <v>23117250</v>
      </c>
      <c r="H9896">
        <v>1.5667</v>
      </c>
    </row>
    <row r="9897" spans="1:8" x14ac:dyDescent="0.3">
      <c r="A9897" t="s">
        <v>202</v>
      </c>
      <c r="B9897" t="s">
        <v>704</v>
      </c>
      <c r="C9897">
        <v>1.56</v>
      </c>
      <c r="D9897">
        <v>1.58</v>
      </c>
      <c r="E9897">
        <v>1.56</v>
      </c>
      <c r="F9897">
        <v>1.58</v>
      </c>
      <c r="G9897">
        <v>12834610</v>
      </c>
      <c r="H9897">
        <v>1.5732999999999999</v>
      </c>
    </row>
    <row r="9898" spans="1:8" x14ac:dyDescent="0.3">
      <c r="A9898" t="s">
        <v>202</v>
      </c>
      <c r="B9898" t="s">
        <v>705</v>
      </c>
      <c r="C9898">
        <v>1.58</v>
      </c>
      <c r="D9898">
        <v>1.6</v>
      </c>
      <c r="E9898">
        <v>1.57</v>
      </c>
      <c r="F9898">
        <v>1.6</v>
      </c>
      <c r="G9898">
        <v>23094200</v>
      </c>
      <c r="H9898">
        <v>1.59</v>
      </c>
    </row>
    <row r="9899" spans="1:8" x14ac:dyDescent="0.3">
      <c r="A9899" t="s">
        <v>202</v>
      </c>
      <c r="B9899" t="s">
        <v>706</v>
      </c>
      <c r="C9899">
        <v>1.64</v>
      </c>
      <c r="D9899">
        <v>1.68</v>
      </c>
      <c r="E9899">
        <v>1.62</v>
      </c>
      <c r="F9899">
        <v>1.64</v>
      </c>
      <c r="G9899">
        <v>74516500</v>
      </c>
      <c r="H9899">
        <v>1.6467000000000001</v>
      </c>
    </row>
    <row r="9900" spans="1:8" x14ac:dyDescent="0.3">
      <c r="A9900" t="s">
        <v>202</v>
      </c>
      <c r="B9900" t="s">
        <v>265</v>
      </c>
      <c r="C9900">
        <v>1.65</v>
      </c>
      <c r="D9900">
        <v>1.67</v>
      </c>
      <c r="E9900">
        <v>1.61</v>
      </c>
      <c r="F9900">
        <v>1.65</v>
      </c>
      <c r="G9900">
        <v>49625900</v>
      </c>
      <c r="H9900">
        <v>1.6433</v>
      </c>
    </row>
    <row r="9901" spans="1:8" x14ac:dyDescent="0.3">
      <c r="A9901" t="s">
        <v>202</v>
      </c>
      <c r="B9901" t="s">
        <v>707</v>
      </c>
      <c r="C9901">
        <v>1.66</v>
      </c>
      <c r="D9901">
        <v>1.67</v>
      </c>
      <c r="E9901">
        <v>1.59</v>
      </c>
      <c r="F9901">
        <v>1.6</v>
      </c>
      <c r="G9901">
        <v>28899740</v>
      </c>
      <c r="H9901">
        <v>1.62</v>
      </c>
    </row>
    <row r="9902" spans="1:8" x14ac:dyDescent="0.3">
      <c r="A9902" t="s">
        <v>202</v>
      </c>
      <c r="B9902" t="s">
        <v>271</v>
      </c>
      <c r="C9902">
        <v>1.6</v>
      </c>
      <c r="D9902">
        <v>1.62</v>
      </c>
      <c r="E9902">
        <v>1.54</v>
      </c>
      <c r="F9902">
        <v>1.54</v>
      </c>
      <c r="G9902">
        <v>32662580</v>
      </c>
      <c r="H9902">
        <v>1.5667</v>
      </c>
    </row>
    <row r="9903" spans="1:8" x14ac:dyDescent="0.3">
      <c r="A9903" t="s">
        <v>202</v>
      </c>
      <c r="B9903" t="s">
        <v>708</v>
      </c>
      <c r="C9903">
        <v>1.55</v>
      </c>
      <c r="D9903">
        <v>1.56</v>
      </c>
      <c r="E9903">
        <v>1.52</v>
      </c>
      <c r="F9903">
        <v>1.54</v>
      </c>
      <c r="G9903">
        <v>17689970</v>
      </c>
      <c r="H9903">
        <v>1.54</v>
      </c>
    </row>
    <row r="9904" spans="1:8" x14ac:dyDescent="0.3">
      <c r="A9904" t="s">
        <v>202</v>
      </c>
      <c r="B9904" t="s">
        <v>709</v>
      </c>
      <c r="C9904">
        <v>1.59</v>
      </c>
      <c r="D9904">
        <v>1.65</v>
      </c>
      <c r="E9904">
        <v>1.59</v>
      </c>
      <c r="F9904">
        <v>1.62</v>
      </c>
      <c r="G9904">
        <v>44957410</v>
      </c>
      <c r="H9904">
        <v>1.62</v>
      </c>
    </row>
    <row r="9905" spans="1:8" x14ac:dyDescent="0.3">
      <c r="A9905" t="s">
        <v>202</v>
      </c>
      <c r="B9905" t="s">
        <v>283</v>
      </c>
      <c r="C9905">
        <v>1.62</v>
      </c>
      <c r="D9905">
        <v>1.62</v>
      </c>
      <c r="E9905">
        <v>1.56</v>
      </c>
      <c r="F9905">
        <v>1.57</v>
      </c>
      <c r="G9905">
        <v>26275590</v>
      </c>
      <c r="H9905">
        <v>1.5832999999999999</v>
      </c>
    </row>
    <row r="9906" spans="1:8" x14ac:dyDescent="0.3">
      <c r="A9906" t="s">
        <v>202</v>
      </c>
      <c r="B9906" t="s">
        <v>290</v>
      </c>
      <c r="C9906">
        <v>1.57</v>
      </c>
      <c r="D9906">
        <v>1.58</v>
      </c>
      <c r="E9906">
        <v>1.53</v>
      </c>
      <c r="F9906">
        <v>1.54</v>
      </c>
      <c r="G9906">
        <v>17188660</v>
      </c>
      <c r="H9906">
        <v>1.55</v>
      </c>
    </row>
    <row r="9907" spans="1:8" x14ac:dyDescent="0.3">
      <c r="A9907" t="s">
        <v>202</v>
      </c>
      <c r="B9907" t="s">
        <v>710</v>
      </c>
      <c r="C9907">
        <v>1.55</v>
      </c>
      <c r="D9907">
        <v>1.56</v>
      </c>
      <c r="E9907">
        <v>1.53</v>
      </c>
      <c r="F9907">
        <v>1.53</v>
      </c>
      <c r="G9907">
        <v>16653480</v>
      </c>
      <c r="H9907">
        <v>1.54</v>
      </c>
    </row>
    <row r="9908" spans="1:8" x14ac:dyDescent="0.3">
      <c r="A9908" t="s">
        <v>202</v>
      </c>
      <c r="B9908" t="s">
        <v>512</v>
      </c>
      <c r="C9908">
        <v>1.54</v>
      </c>
      <c r="D9908">
        <v>1.55</v>
      </c>
      <c r="E9908">
        <v>1.51</v>
      </c>
      <c r="F9908">
        <v>1.52</v>
      </c>
      <c r="G9908">
        <v>11956540</v>
      </c>
      <c r="H9908">
        <v>1.5266999999999999</v>
      </c>
    </row>
    <row r="9909" spans="1:8" x14ac:dyDescent="0.3">
      <c r="A9909" t="s">
        <v>202</v>
      </c>
      <c r="B9909" t="s">
        <v>91</v>
      </c>
      <c r="C9909">
        <v>1.42</v>
      </c>
      <c r="D9909">
        <v>1.46</v>
      </c>
      <c r="E9909">
        <v>1.4</v>
      </c>
      <c r="F9909">
        <v>1.43</v>
      </c>
      <c r="G9909">
        <v>15520020</v>
      </c>
      <c r="H9909">
        <v>1.43</v>
      </c>
    </row>
    <row r="9910" spans="1:8" x14ac:dyDescent="0.3">
      <c r="A9910" t="s">
        <v>202</v>
      </c>
      <c r="B9910" t="s">
        <v>93</v>
      </c>
      <c r="C9910">
        <v>1.44</v>
      </c>
      <c r="D9910">
        <v>1.48</v>
      </c>
      <c r="E9910">
        <v>1.42</v>
      </c>
      <c r="F9910">
        <v>1.42</v>
      </c>
      <c r="G9910">
        <v>14669630</v>
      </c>
      <c r="H9910">
        <v>1.44</v>
      </c>
    </row>
    <row r="9911" spans="1:8" x14ac:dyDescent="0.3">
      <c r="A9911" t="s">
        <v>202</v>
      </c>
      <c r="B9911" t="s">
        <v>711</v>
      </c>
      <c r="C9911">
        <v>1.42</v>
      </c>
      <c r="D9911">
        <v>1.45</v>
      </c>
      <c r="E9911">
        <v>1.41</v>
      </c>
      <c r="F9911">
        <v>1.42</v>
      </c>
      <c r="G9911">
        <v>14620220</v>
      </c>
      <c r="H9911">
        <v>1.4267000000000001</v>
      </c>
    </row>
    <row r="9912" spans="1:8" x14ac:dyDescent="0.3">
      <c r="A9912" t="s">
        <v>202</v>
      </c>
      <c r="B9912" t="s">
        <v>712</v>
      </c>
      <c r="C9912">
        <v>1.44</v>
      </c>
      <c r="D9912">
        <v>1.5</v>
      </c>
      <c r="E9912">
        <v>1.43</v>
      </c>
      <c r="F9912">
        <v>1.44</v>
      </c>
      <c r="G9912">
        <v>17243290</v>
      </c>
      <c r="H9912">
        <v>1.4567000000000001</v>
      </c>
    </row>
    <row r="9913" spans="1:8" x14ac:dyDescent="0.3">
      <c r="A9913" t="s">
        <v>202</v>
      </c>
      <c r="B9913" t="s">
        <v>162</v>
      </c>
      <c r="C9913">
        <v>1.45</v>
      </c>
      <c r="D9913">
        <v>1.46</v>
      </c>
      <c r="E9913">
        <v>1.41</v>
      </c>
      <c r="F9913">
        <v>1.42</v>
      </c>
      <c r="G9913">
        <v>12759520</v>
      </c>
      <c r="H9913">
        <v>1.43</v>
      </c>
    </row>
    <row r="9914" spans="1:8" x14ac:dyDescent="0.3">
      <c r="A9914" t="s">
        <v>202</v>
      </c>
      <c r="B9914" t="s">
        <v>220</v>
      </c>
      <c r="C9914">
        <v>1.42</v>
      </c>
      <c r="D9914">
        <v>1.42</v>
      </c>
      <c r="E9914">
        <v>1.38</v>
      </c>
      <c r="F9914">
        <v>1.41</v>
      </c>
      <c r="G9914">
        <v>12376380</v>
      </c>
      <c r="H9914">
        <v>1.4033</v>
      </c>
    </row>
    <row r="9915" spans="1:8" x14ac:dyDescent="0.3">
      <c r="A9915" t="s">
        <v>202</v>
      </c>
      <c r="B9915" t="s">
        <v>713</v>
      </c>
      <c r="C9915">
        <v>1.43</v>
      </c>
      <c r="D9915">
        <v>1.47</v>
      </c>
      <c r="E9915">
        <v>1.43</v>
      </c>
      <c r="F9915">
        <v>1.47</v>
      </c>
      <c r="G9915">
        <v>9581515</v>
      </c>
      <c r="H9915">
        <v>1.4567000000000001</v>
      </c>
    </row>
    <row r="9916" spans="1:8" x14ac:dyDescent="0.3">
      <c r="A9916" t="s">
        <v>202</v>
      </c>
      <c r="B9916" t="s">
        <v>714</v>
      </c>
      <c r="C9916">
        <v>1.47</v>
      </c>
      <c r="D9916">
        <v>1.49</v>
      </c>
      <c r="E9916">
        <v>1.45</v>
      </c>
      <c r="F9916">
        <v>1.47</v>
      </c>
      <c r="G9916">
        <v>15090050</v>
      </c>
      <c r="H9916">
        <v>1.47</v>
      </c>
    </row>
    <row r="9917" spans="1:8" x14ac:dyDescent="0.3">
      <c r="A9917" t="s">
        <v>202</v>
      </c>
      <c r="B9917" t="s">
        <v>715</v>
      </c>
      <c r="C9917">
        <v>1.47</v>
      </c>
      <c r="D9917">
        <v>1.49</v>
      </c>
      <c r="E9917">
        <v>1.46</v>
      </c>
      <c r="F9917">
        <v>1.47</v>
      </c>
      <c r="G9917">
        <v>7940854</v>
      </c>
      <c r="H9917">
        <v>1.4733000000000001</v>
      </c>
    </row>
    <row r="9918" spans="1:8" x14ac:dyDescent="0.3">
      <c r="A9918" t="s">
        <v>202</v>
      </c>
      <c r="B9918" t="s">
        <v>235</v>
      </c>
      <c r="C9918">
        <v>1.47</v>
      </c>
      <c r="D9918">
        <v>1.48</v>
      </c>
      <c r="E9918">
        <v>1.44</v>
      </c>
      <c r="F9918">
        <v>1.46</v>
      </c>
      <c r="G9918">
        <v>9403500</v>
      </c>
      <c r="H9918">
        <v>1.46</v>
      </c>
    </row>
    <row r="9919" spans="1:8" x14ac:dyDescent="0.3">
      <c r="A9919" t="s">
        <v>202</v>
      </c>
      <c r="B9919" t="s">
        <v>259</v>
      </c>
      <c r="C9919">
        <v>1.46</v>
      </c>
      <c r="D9919">
        <v>1.47</v>
      </c>
      <c r="E9919">
        <v>1.44</v>
      </c>
      <c r="F9919">
        <v>1.45</v>
      </c>
      <c r="G9919">
        <v>7952344</v>
      </c>
      <c r="H9919">
        <v>1.4533</v>
      </c>
    </row>
    <row r="9920" spans="1:8" x14ac:dyDescent="0.3">
      <c r="A9920" t="s">
        <v>202</v>
      </c>
      <c r="B9920" t="s">
        <v>716</v>
      </c>
      <c r="C9920">
        <v>1.45</v>
      </c>
      <c r="D9920">
        <v>1.47</v>
      </c>
      <c r="E9920">
        <v>1.45</v>
      </c>
      <c r="F9920">
        <v>1.46</v>
      </c>
      <c r="G9920">
        <v>9840874</v>
      </c>
      <c r="H9920">
        <v>1.46</v>
      </c>
    </row>
    <row r="9921" spans="1:8" x14ac:dyDescent="0.3">
      <c r="A9921" t="s">
        <v>202</v>
      </c>
      <c r="B9921" t="s">
        <v>269</v>
      </c>
      <c r="C9921">
        <v>1.46</v>
      </c>
      <c r="D9921">
        <v>1.48</v>
      </c>
      <c r="E9921">
        <v>1.44</v>
      </c>
      <c r="F9921">
        <v>1.44</v>
      </c>
      <c r="G9921">
        <v>11016320</v>
      </c>
      <c r="H9921">
        <v>1.4533</v>
      </c>
    </row>
    <row r="9922" spans="1:8" x14ac:dyDescent="0.3">
      <c r="A9922" t="s">
        <v>202</v>
      </c>
      <c r="B9922" t="s">
        <v>282</v>
      </c>
      <c r="C9922">
        <v>1.44</v>
      </c>
      <c r="D9922">
        <v>1.45</v>
      </c>
      <c r="E9922">
        <v>1.43</v>
      </c>
      <c r="F9922">
        <v>1.45</v>
      </c>
      <c r="G9922">
        <v>3669927</v>
      </c>
      <c r="H9922">
        <v>1.4433</v>
      </c>
    </row>
    <row r="9923" spans="1:8" x14ac:dyDescent="0.3">
      <c r="A9923" t="s">
        <v>202</v>
      </c>
      <c r="B9923" t="s">
        <v>717</v>
      </c>
      <c r="C9923">
        <v>1.45</v>
      </c>
      <c r="D9923">
        <v>1.45</v>
      </c>
      <c r="E9923">
        <v>1.39</v>
      </c>
      <c r="F9923">
        <v>1.44</v>
      </c>
      <c r="G9923">
        <v>15299730</v>
      </c>
      <c r="H9923">
        <v>1.4267000000000001</v>
      </c>
    </row>
    <row r="9924" spans="1:8" x14ac:dyDescent="0.3">
      <c r="A9924" t="s">
        <v>202</v>
      </c>
      <c r="B9924" t="s">
        <v>285</v>
      </c>
      <c r="C9924">
        <v>1.45</v>
      </c>
      <c r="D9924">
        <v>1.45</v>
      </c>
      <c r="E9924">
        <v>1.41</v>
      </c>
      <c r="F9924">
        <v>1.42</v>
      </c>
      <c r="G9924">
        <v>11845960</v>
      </c>
      <c r="H9924">
        <v>1.4267000000000001</v>
      </c>
    </row>
    <row r="9925" spans="1:8" x14ac:dyDescent="0.3">
      <c r="A9925" t="s">
        <v>202</v>
      </c>
      <c r="B9925" t="s">
        <v>718</v>
      </c>
      <c r="C9925">
        <v>1.43</v>
      </c>
      <c r="D9925">
        <v>1.44</v>
      </c>
      <c r="E9925">
        <v>1.4</v>
      </c>
      <c r="F9925">
        <v>1.41</v>
      </c>
      <c r="G9925">
        <v>14356540</v>
      </c>
      <c r="H9925">
        <v>1.4167000000000001</v>
      </c>
    </row>
    <row r="9926" spans="1:8" x14ac:dyDescent="0.3">
      <c r="A9926" t="s">
        <v>202</v>
      </c>
      <c r="B9926" t="s">
        <v>291</v>
      </c>
      <c r="C9926">
        <v>1.4</v>
      </c>
      <c r="D9926">
        <v>1.42</v>
      </c>
      <c r="E9926">
        <v>1.38</v>
      </c>
      <c r="F9926">
        <v>1.39</v>
      </c>
      <c r="G9926">
        <v>11426060</v>
      </c>
      <c r="H9926">
        <v>1.3967000000000001</v>
      </c>
    </row>
    <row r="9927" spans="1:8" x14ac:dyDescent="0.3">
      <c r="A9927" t="s">
        <v>202</v>
      </c>
      <c r="B9927" t="s">
        <v>295</v>
      </c>
      <c r="C9927">
        <v>1.39</v>
      </c>
      <c r="D9927">
        <v>1.4</v>
      </c>
      <c r="E9927">
        <v>1.36</v>
      </c>
      <c r="F9927">
        <v>1.38</v>
      </c>
      <c r="G9927">
        <v>16233320</v>
      </c>
      <c r="H9927">
        <v>1.38</v>
      </c>
    </row>
    <row r="9928" spans="1:8" x14ac:dyDescent="0.3">
      <c r="A9928" t="s">
        <v>202</v>
      </c>
      <c r="B9928" t="s">
        <v>298</v>
      </c>
      <c r="C9928">
        <v>1.38</v>
      </c>
      <c r="D9928">
        <v>1.39</v>
      </c>
      <c r="E9928">
        <v>1.35</v>
      </c>
      <c r="F9928">
        <v>1.36</v>
      </c>
      <c r="G9928">
        <v>20219580</v>
      </c>
      <c r="H9928">
        <v>1.3667</v>
      </c>
    </row>
    <row r="9929" spans="1:8" x14ac:dyDescent="0.3">
      <c r="A9929" t="s">
        <v>202</v>
      </c>
      <c r="B9929" t="s">
        <v>719</v>
      </c>
      <c r="C9929">
        <v>1.36</v>
      </c>
      <c r="D9929">
        <v>1.38</v>
      </c>
      <c r="E9929">
        <v>1.35</v>
      </c>
      <c r="F9929">
        <v>1.36</v>
      </c>
      <c r="G9929">
        <v>17735210</v>
      </c>
      <c r="H9929">
        <v>1.3633</v>
      </c>
    </row>
    <row r="9930" spans="1:8" x14ac:dyDescent="0.3">
      <c r="A9930" t="s">
        <v>202</v>
      </c>
      <c r="B9930" t="s">
        <v>720</v>
      </c>
      <c r="C9930">
        <v>1.37</v>
      </c>
      <c r="D9930">
        <v>1.42</v>
      </c>
      <c r="E9930">
        <v>1.37</v>
      </c>
      <c r="F9930">
        <v>1.42</v>
      </c>
      <c r="G9930">
        <v>12116910</v>
      </c>
      <c r="H9930">
        <v>1.4033</v>
      </c>
    </row>
    <row r="9931" spans="1:8" x14ac:dyDescent="0.3">
      <c r="A9931" t="s">
        <v>202</v>
      </c>
      <c r="B9931" t="s">
        <v>721</v>
      </c>
      <c r="C9931">
        <v>1.41</v>
      </c>
      <c r="D9931">
        <v>1.42</v>
      </c>
      <c r="E9931">
        <v>1.38</v>
      </c>
      <c r="F9931">
        <v>1.4</v>
      </c>
      <c r="G9931">
        <v>14362400</v>
      </c>
      <c r="H9931">
        <v>1.4</v>
      </c>
    </row>
    <row r="9932" spans="1:8" x14ac:dyDescent="0.3">
      <c r="A9932" t="s">
        <v>202</v>
      </c>
      <c r="B9932" t="s">
        <v>96</v>
      </c>
      <c r="C9932">
        <v>1.41</v>
      </c>
      <c r="D9932">
        <v>1.43</v>
      </c>
      <c r="E9932">
        <v>1.4</v>
      </c>
      <c r="F9932">
        <v>1.41</v>
      </c>
      <c r="G9932">
        <v>12619750</v>
      </c>
      <c r="H9932">
        <v>1.4133</v>
      </c>
    </row>
    <row r="9933" spans="1:8" x14ac:dyDescent="0.3">
      <c r="A9933" t="s">
        <v>202</v>
      </c>
      <c r="B9933" t="s">
        <v>722</v>
      </c>
      <c r="C9933">
        <v>1.42</v>
      </c>
      <c r="D9933">
        <v>1.44</v>
      </c>
      <c r="E9933">
        <v>1.41</v>
      </c>
      <c r="F9933">
        <v>1.43</v>
      </c>
      <c r="G9933">
        <v>7012356</v>
      </c>
      <c r="H9933">
        <v>1.4267000000000001</v>
      </c>
    </row>
    <row r="9934" spans="1:8" x14ac:dyDescent="0.3">
      <c r="A9934" t="s">
        <v>202</v>
      </c>
      <c r="B9934" t="s">
        <v>164</v>
      </c>
      <c r="C9934">
        <v>1.43</v>
      </c>
      <c r="D9934">
        <v>1.44</v>
      </c>
      <c r="E9934">
        <v>1.37</v>
      </c>
      <c r="F9934">
        <v>1.37</v>
      </c>
      <c r="G9934">
        <v>21889600</v>
      </c>
      <c r="H9934">
        <v>1.3933</v>
      </c>
    </row>
    <row r="9935" spans="1:8" x14ac:dyDescent="0.3">
      <c r="A9935" t="s">
        <v>202</v>
      </c>
      <c r="B9935" t="s">
        <v>723</v>
      </c>
      <c r="C9935">
        <v>1.4</v>
      </c>
      <c r="D9935">
        <v>1.44</v>
      </c>
      <c r="E9935">
        <v>1.4</v>
      </c>
      <c r="F9935">
        <v>1.43</v>
      </c>
      <c r="G9935">
        <v>19646970</v>
      </c>
      <c r="H9935">
        <v>1.4233</v>
      </c>
    </row>
    <row r="9936" spans="1:8" x14ac:dyDescent="0.3">
      <c r="A9936" t="s">
        <v>202</v>
      </c>
      <c r="B9936" t="s">
        <v>724</v>
      </c>
      <c r="C9936">
        <v>1.43</v>
      </c>
      <c r="D9936">
        <v>1.45</v>
      </c>
      <c r="E9936">
        <v>1.42</v>
      </c>
      <c r="F9936">
        <v>1.44</v>
      </c>
      <c r="G9936">
        <v>18816870</v>
      </c>
      <c r="H9936">
        <v>1.4367000000000001</v>
      </c>
    </row>
    <row r="9937" spans="1:8" x14ac:dyDescent="0.3">
      <c r="A9937" t="s">
        <v>202</v>
      </c>
      <c r="B9937" t="s">
        <v>725</v>
      </c>
      <c r="C9937">
        <v>1.44</v>
      </c>
      <c r="D9937">
        <v>1.48</v>
      </c>
      <c r="E9937">
        <v>1.43</v>
      </c>
      <c r="F9937">
        <v>1.46</v>
      </c>
      <c r="G9937">
        <v>29111880</v>
      </c>
      <c r="H9937">
        <v>1.4567000000000001</v>
      </c>
    </row>
    <row r="9938" spans="1:8" x14ac:dyDescent="0.3">
      <c r="A9938" t="s">
        <v>202</v>
      </c>
      <c r="B9938" t="s">
        <v>242</v>
      </c>
      <c r="C9938">
        <v>1.45</v>
      </c>
      <c r="D9938">
        <v>1.45</v>
      </c>
      <c r="E9938">
        <v>1.42</v>
      </c>
      <c r="F9938">
        <v>1.42</v>
      </c>
      <c r="G9938">
        <v>26257960</v>
      </c>
      <c r="H9938">
        <v>1.43</v>
      </c>
    </row>
    <row r="9939" spans="1:8" x14ac:dyDescent="0.3">
      <c r="A9939" t="s">
        <v>202</v>
      </c>
      <c r="B9939" t="s">
        <v>726</v>
      </c>
      <c r="C9939">
        <v>1.43</v>
      </c>
      <c r="D9939">
        <v>1.45</v>
      </c>
      <c r="E9939">
        <v>1.43</v>
      </c>
      <c r="F9939">
        <v>1.44</v>
      </c>
      <c r="G9939">
        <v>14945920</v>
      </c>
      <c r="H9939">
        <v>1.44</v>
      </c>
    </row>
    <row r="9940" spans="1:8" x14ac:dyDescent="0.3">
      <c r="A9940" t="s">
        <v>202</v>
      </c>
      <c r="B9940" t="s">
        <v>727</v>
      </c>
      <c r="C9940">
        <v>1.45</v>
      </c>
      <c r="D9940">
        <v>1.46</v>
      </c>
      <c r="E9940">
        <v>1.43</v>
      </c>
      <c r="F9940">
        <v>1.45</v>
      </c>
      <c r="G9940">
        <v>9654338</v>
      </c>
      <c r="H9940">
        <v>1.4467000000000001</v>
      </c>
    </row>
    <row r="9941" spans="1:8" x14ac:dyDescent="0.3">
      <c r="A9941" t="s">
        <v>202</v>
      </c>
      <c r="B9941" t="s">
        <v>728</v>
      </c>
      <c r="C9941">
        <v>1.46</v>
      </c>
      <c r="D9941">
        <v>1.48</v>
      </c>
      <c r="E9941">
        <v>1.44</v>
      </c>
      <c r="F9941">
        <v>1.45</v>
      </c>
      <c r="G9941">
        <v>16637770</v>
      </c>
      <c r="H9941">
        <v>1.4567000000000001</v>
      </c>
    </row>
    <row r="9942" spans="1:8" x14ac:dyDescent="0.3">
      <c r="A9942" t="s">
        <v>202</v>
      </c>
      <c r="B9942" t="s">
        <v>729</v>
      </c>
      <c r="C9942">
        <v>1.45</v>
      </c>
      <c r="D9942">
        <v>1.49</v>
      </c>
      <c r="E9942">
        <v>1.44</v>
      </c>
      <c r="F9942">
        <v>1.49</v>
      </c>
      <c r="G9942">
        <v>19156140</v>
      </c>
      <c r="H9942">
        <v>1.4733000000000001</v>
      </c>
    </row>
    <row r="9943" spans="1:8" x14ac:dyDescent="0.3">
      <c r="A9943" t="s">
        <v>202</v>
      </c>
      <c r="B9943" t="s">
        <v>730</v>
      </c>
      <c r="C9943">
        <v>1.48</v>
      </c>
      <c r="D9943">
        <v>1.48</v>
      </c>
      <c r="E9943">
        <v>1.46</v>
      </c>
      <c r="F9943">
        <v>1.47</v>
      </c>
      <c r="G9943">
        <v>9783600</v>
      </c>
      <c r="H9943">
        <v>1.47</v>
      </c>
    </row>
    <row r="9944" spans="1:8" x14ac:dyDescent="0.3">
      <c r="A9944" t="s">
        <v>202</v>
      </c>
      <c r="B9944" t="s">
        <v>731</v>
      </c>
      <c r="C9944">
        <v>1.48</v>
      </c>
      <c r="D9944">
        <v>1.53</v>
      </c>
      <c r="E9944">
        <v>1.46</v>
      </c>
      <c r="F9944">
        <v>1.48</v>
      </c>
      <c r="G9944">
        <v>41906640</v>
      </c>
      <c r="H9944">
        <v>1.49</v>
      </c>
    </row>
    <row r="9945" spans="1:8" x14ac:dyDescent="0.3">
      <c r="A9945" t="s">
        <v>202</v>
      </c>
      <c r="B9945" t="s">
        <v>732</v>
      </c>
      <c r="C9945">
        <v>1.49</v>
      </c>
      <c r="D9945">
        <v>1.52</v>
      </c>
      <c r="E9945">
        <v>1.47</v>
      </c>
      <c r="F9945">
        <v>1.47</v>
      </c>
      <c r="G9945">
        <v>25376050</v>
      </c>
      <c r="H9945">
        <v>1.4866999999999999</v>
      </c>
    </row>
    <row r="9946" spans="1:8" x14ac:dyDescent="0.3">
      <c r="A9946" t="s">
        <v>202</v>
      </c>
      <c r="B9946" t="s">
        <v>733</v>
      </c>
      <c r="C9946">
        <v>1.47</v>
      </c>
      <c r="D9946">
        <v>1.5</v>
      </c>
      <c r="E9946">
        <v>1.46</v>
      </c>
      <c r="F9946">
        <v>1.49</v>
      </c>
      <c r="G9946">
        <v>19815820</v>
      </c>
      <c r="H9946">
        <v>1.4833000000000001</v>
      </c>
    </row>
    <row r="9947" spans="1:8" x14ac:dyDescent="0.3">
      <c r="A9947" t="s">
        <v>202</v>
      </c>
      <c r="B9947" t="s">
        <v>734</v>
      </c>
      <c r="C9947">
        <v>1.49</v>
      </c>
      <c r="D9947">
        <v>1.51</v>
      </c>
      <c r="E9947">
        <v>1.48</v>
      </c>
      <c r="F9947">
        <v>1.5</v>
      </c>
      <c r="G9947">
        <v>18238460</v>
      </c>
      <c r="H9947">
        <v>1.4966999999999999</v>
      </c>
    </row>
    <row r="9948" spans="1:8" x14ac:dyDescent="0.3">
      <c r="A9948" t="s">
        <v>202</v>
      </c>
      <c r="B9948" t="s">
        <v>735</v>
      </c>
      <c r="C9948">
        <v>1.5</v>
      </c>
      <c r="D9948">
        <v>1.54</v>
      </c>
      <c r="E9948">
        <v>1.49</v>
      </c>
      <c r="F9948">
        <v>1.54</v>
      </c>
      <c r="G9948">
        <v>31518713</v>
      </c>
      <c r="H9948">
        <v>1.5233000000000001</v>
      </c>
    </row>
    <row r="9949" spans="1:8" x14ac:dyDescent="0.3">
      <c r="A9949" t="s">
        <v>178</v>
      </c>
      <c r="B9949" t="s">
        <v>696</v>
      </c>
      <c r="C9949">
        <v>2.3199999999999998</v>
      </c>
      <c r="D9949">
        <v>2.36</v>
      </c>
      <c r="E9949">
        <v>2.31</v>
      </c>
      <c r="F9949">
        <v>2.3199999999999998</v>
      </c>
      <c r="G9949">
        <v>111687200</v>
      </c>
      <c r="H9949">
        <v>2.33</v>
      </c>
    </row>
    <row r="9950" spans="1:8" x14ac:dyDescent="0.3">
      <c r="A9950" t="s">
        <v>178</v>
      </c>
      <c r="B9950" t="s">
        <v>697</v>
      </c>
      <c r="C9950">
        <v>2.33</v>
      </c>
      <c r="D9950">
        <v>2.35</v>
      </c>
      <c r="E9950">
        <v>2.2999999999999998</v>
      </c>
      <c r="F9950">
        <v>2.31</v>
      </c>
      <c r="G9950">
        <v>81526750</v>
      </c>
      <c r="H9950">
        <v>2.3199999999999998</v>
      </c>
    </row>
    <row r="9951" spans="1:8" x14ac:dyDescent="0.3">
      <c r="A9951" t="s">
        <v>178</v>
      </c>
      <c r="B9951" t="s">
        <v>698</v>
      </c>
      <c r="C9951">
        <v>2.31</v>
      </c>
      <c r="D9951">
        <v>2.39</v>
      </c>
      <c r="E9951">
        <v>2.2999999999999998</v>
      </c>
      <c r="F9951">
        <v>2.31</v>
      </c>
      <c r="G9951">
        <v>239116300</v>
      </c>
      <c r="H9951">
        <v>2.3332999999999999</v>
      </c>
    </row>
    <row r="9952" spans="1:8" x14ac:dyDescent="0.3">
      <c r="A9952" t="s">
        <v>178</v>
      </c>
      <c r="B9952" t="s">
        <v>699</v>
      </c>
      <c r="C9952">
        <v>2.3199999999999998</v>
      </c>
      <c r="D9952">
        <v>2.35</v>
      </c>
      <c r="E9952">
        <v>2.31</v>
      </c>
      <c r="F9952">
        <v>2.33</v>
      </c>
      <c r="G9952">
        <v>81457410</v>
      </c>
      <c r="H9952">
        <v>2.33</v>
      </c>
    </row>
    <row r="9953" spans="1:8" x14ac:dyDescent="0.3">
      <c r="A9953" t="s">
        <v>178</v>
      </c>
      <c r="B9953" t="s">
        <v>700</v>
      </c>
      <c r="C9953">
        <v>2.33</v>
      </c>
      <c r="D9953">
        <v>2.34</v>
      </c>
      <c r="E9953">
        <v>2.29</v>
      </c>
      <c r="F9953">
        <v>2.29</v>
      </c>
      <c r="G9953">
        <v>72665390</v>
      </c>
      <c r="H9953">
        <v>2.3067000000000002</v>
      </c>
    </row>
    <row r="9954" spans="1:8" x14ac:dyDescent="0.3">
      <c r="A9954" t="s">
        <v>178</v>
      </c>
      <c r="B9954" t="s">
        <v>77</v>
      </c>
      <c r="C9954">
        <v>2.27</v>
      </c>
      <c r="D9954">
        <v>2.36</v>
      </c>
      <c r="E9954">
        <v>2.2400000000000002</v>
      </c>
      <c r="F9954">
        <v>2.31</v>
      </c>
      <c r="G9954">
        <v>148112500</v>
      </c>
      <c r="H9954">
        <v>2.3033000000000001</v>
      </c>
    </row>
    <row r="9955" spans="1:8" x14ac:dyDescent="0.3">
      <c r="A9955" t="s">
        <v>178</v>
      </c>
      <c r="B9955" t="s">
        <v>701</v>
      </c>
      <c r="C9955">
        <v>2.3199999999999998</v>
      </c>
      <c r="D9955">
        <v>2.4</v>
      </c>
      <c r="E9955">
        <v>2.31</v>
      </c>
      <c r="F9955">
        <v>2.33</v>
      </c>
      <c r="G9955">
        <v>222064400</v>
      </c>
      <c r="H9955">
        <v>2.3466999999999998</v>
      </c>
    </row>
    <row r="9956" spans="1:8" x14ac:dyDescent="0.3">
      <c r="A9956" t="s">
        <v>178</v>
      </c>
      <c r="B9956" t="s">
        <v>702</v>
      </c>
      <c r="C9956">
        <v>2.34</v>
      </c>
      <c r="D9956">
        <v>2.4</v>
      </c>
      <c r="E9956">
        <v>2.3199999999999998</v>
      </c>
      <c r="F9956">
        <v>2.33</v>
      </c>
      <c r="G9956">
        <v>156554700</v>
      </c>
      <c r="H9956">
        <v>2.35</v>
      </c>
    </row>
    <row r="9957" spans="1:8" x14ac:dyDescent="0.3">
      <c r="A9957" t="s">
        <v>178</v>
      </c>
      <c r="B9957" t="s">
        <v>139</v>
      </c>
      <c r="C9957">
        <v>2.33</v>
      </c>
      <c r="D9957">
        <v>2.34</v>
      </c>
      <c r="E9957">
        <v>2.2799999999999998</v>
      </c>
      <c r="F9957">
        <v>2.2799999999999998</v>
      </c>
      <c r="G9957">
        <v>68658640</v>
      </c>
      <c r="H9957">
        <v>2.2999999999999998</v>
      </c>
    </row>
    <row r="9958" spans="1:8" x14ac:dyDescent="0.3">
      <c r="A9958" t="s">
        <v>178</v>
      </c>
      <c r="B9958" t="s">
        <v>156</v>
      </c>
      <c r="C9958">
        <v>2.29</v>
      </c>
      <c r="D9958">
        <v>2.2999999999999998</v>
      </c>
      <c r="E9958">
        <v>2.27</v>
      </c>
      <c r="F9958">
        <v>2.2799999999999998</v>
      </c>
      <c r="G9958">
        <v>61415260</v>
      </c>
      <c r="H9958">
        <v>2.2833000000000001</v>
      </c>
    </row>
    <row r="9959" spans="1:8" x14ac:dyDescent="0.3">
      <c r="A9959" t="s">
        <v>178</v>
      </c>
      <c r="B9959" t="s">
        <v>703</v>
      </c>
      <c r="C9959">
        <v>2.29</v>
      </c>
      <c r="D9959">
        <v>2.3199999999999998</v>
      </c>
      <c r="E9959">
        <v>2.29</v>
      </c>
      <c r="F9959">
        <v>2.2999999999999998</v>
      </c>
      <c r="G9959">
        <v>65254060</v>
      </c>
      <c r="H9959">
        <v>2.3033000000000001</v>
      </c>
    </row>
    <row r="9960" spans="1:8" x14ac:dyDescent="0.3">
      <c r="A9960" t="s">
        <v>178</v>
      </c>
      <c r="B9960" t="s">
        <v>223</v>
      </c>
      <c r="C9960">
        <v>2.31</v>
      </c>
      <c r="D9960">
        <v>2.35</v>
      </c>
      <c r="E9960">
        <v>2.2999999999999998</v>
      </c>
      <c r="F9960">
        <v>2.2999999999999998</v>
      </c>
      <c r="G9960">
        <v>78077180</v>
      </c>
      <c r="H9960">
        <v>2.3167</v>
      </c>
    </row>
    <row r="9961" spans="1:8" x14ac:dyDescent="0.3">
      <c r="A9961" t="s">
        <v>178</v>
      </c>
      <c r="B9961" t="s">
        <v>228</v>
      </c>
      <c r="C9961">
        <v>2.31</v>
      </c>
      <c r="D9961">
        <v>2.39</v>
      </c>
      <c r="E9961">
        <v>2.29</v>
      </c>
      <c r="F9961">
        <v>2.2999999999999998</v>
      </c>
      <c r="G9961">
        <v>276735800</v>
      </c>
      <c r="H9961">
        <v>2.3267000000000002</v>
      </c>
    </row>
    <row r="9962" spans="1:8" x14ac:dyDescent="0.3">
      <c r="A9962" t="s">
        <v>178</v>
      </c>
      <c r="B9962" t="s">
        <v>704</v>
      </c>
      <c r="C9962">
        <v>2.31</v>
      </c>
      <c r="D9962">
        <v>2.35</v>
      </c>
      <c r="E9962">
        <v>2.31</v>
      </c>
      <c r="F9962">
        <v>2.34</v>
      </c>
      <c r="G9962">
        <v>86484250</v>
      </c>
      <c r="H9962">
        <v>2.3332999999999999</v>
      </c>
    </row>
    <row r="9963" spans="1:8" x14ac:dyDescent="0.3">
      <c r="A9963" t="s">
        <v>178</v>
      </c>
      <c r="B9963" t="s">
        <v>705</v>
      </c>
      <c r="C9963">
        <v>2.34</v>
      </c>
      <c r="D9963">
        <v>2.35</v>
      </c>
      <c r="E9963">
        <v>2.31</v>
      </c>
      <c r="F9963">
        <v>2.3199999999999998</v>
      </c>
      <c r="G9963">
        <v>71056920</v>
      </c>
      <c r="H9963">
        <v>2.3267000000000002</v>
      </c>
    </row>
    <row r="9964" spans="1:8" x14ac:dyDescent="0.3">
      <c r="A9964" t="s">
        <v>178</v>
      </c>
      <c r="B9964" t="s">
        <v>706</v>
      </c>
      <c r="C9964">
        <v>2.4500000000000002</v>
      </c>
      <c r="D9964">
        <v>2.52</v>
      </c>
      <c r="E9964">
        <v>2.37</v>
      </c>
      <c r="F9964">
        <v>2.4300000000000002</v>
      </c>
      <c r="G9964">
        <v>351149800</v>
      </c>
      <c r="H9964">
        <v>2.44</v>
      </c>
    </row>
    <row r="9965" spans="1:8" x14ac:dyDescent="0.3">
      <c r="A9965" t="s">
        <v>178</v>
      </c>
      <c r="B9965" t="s">
        <v>265</v>
      </c>
      <c r="C9965">
        <v>2.41</v>
      </c>
      <c r="D9965">
        <v>2.56</v>
      </c>
      <c r="E9965">
        <v>2.36</v>
      </c>
      <c r="F9965">
        <v>2.48</v>
      </c>
      <c r="G9965">
        <v>335548100</v>
      </c>
      <c r="H9965">
        <v>2.4666999999999999</v>
      </c>
    </row>
    <row r="9966" spans="1:8" x14ac:dyDescent="0.3">
      <c r="A9966" t="s">
        <v>178</v>
      </c>
      <c r="B9966" t="s">
        <v>707</v>
      </c>
      <c r="C9966">
        <v>2.5</v>
      </c>
      <c r="D9966">
        <v>2.5299999999999998</v>
      </c>
      <c r="E9966">
        <v>2.34</v>
      </c>
      <c r="F9966">
        <v>2.34</v>
      </c>
      <c r="G9966">
        <v>299515800</v>
      </c>
      <c r="H9966">
        <v>2.4033000000000002</v>
      </c>
    </row>
    <row r="9967" spans="1:8" x14ac:dyDescent="0.3">
      <c r="A9967" t="s">
        <v>178</v>
      </c>
      <c r="B9967" t="s">
        <v>271</v>
      </c>
      <c r="C9967">
        <v>2.35</v>
      </c>
      <c r="D9967">
        <v>2.36</v>
      </c>
      <c r="E9967">
        <v>2.2599999999999998</v>
      </c>
      <c r="F9967">
        <v>2.2599999999999998</v>
      </c>
      <c r="G9967">
        <v>79973810</v>
      </c>
      <c r="H9967">
        <v>2.2932999999999999</v>
      </c>
    </row>
    <row r="9968" spans="1:8" x14ac:dyDescent="0.3">
      <c r="A9968" t="s">
        <v>178</v>
      </c>
      <c r="B9968" t="s">
        <v>708</v>
      </c>
      <c r="C9968">
        <v>2.27</v>
      </c>
      <c r="D9968">
        <v>2.33</v>
      </c>
      <c r="E9968">
        <v>2.2599999999999998</v>
      </c>
      <c r="F9968">
        <v>2.27</v>
      </c>
      <c r="G9968">
        <v>143745700</v>
      </c>
      <c r="H9968">
        <v>2.2867000000000002</v>
      </c>
    </row>
    <row r="9969" spans="1:8" x14ac:dyDescent="0.3">
      <c r="A9969" t="s">
        <v>178</v>
      </c>
      <c r="B9969" t="s">
        <v>709</v>
      </c>
      <c r="C9969">
        <v>2.2799999999999998</v>
      </c>
      <c r="D9969">
        <v>2.3199999999999998</v>
      </c>
      <c r="E9969">
        <v>2.27</v>
      </c>
      <c r="F9969">
        <v>2.2799999999999998</v>
      </c>
      <c r="G9969">
        <v>60692140</v>
      </c>
      <c r="H9969">
        <v>2.29</v>
      </c>
    </row>
    <row r="9970" spans="1:8" x14ac:dyDescent="0.3">
      <c r="A9970" t="s">
        <v>178</v>
      </c>
      <c r="B9970" t="s">
        <v>283</v>
      </c>
      <c r="C9970">
        <v>2.2799999999999998</v>
      </c>
      <c r="D9970">
        <v>2.29</v>
      </c>
      <c r="E9970">
        <v>2.2599999999999998</v>
      </c>
      <c r="F9970">
        <v>2.2599999999999998</v>
      </c>
      <c r="G9970">
        <v>42304180</v>
      </c>
      <c r="H9970">
        <v>2.27</v>
      </c>
    </row>
    <row r="9971" spans="1:8" x14ac:dyDescent="0.3">
      <c r="A9971" t="s">
        <v>178</v>
      </c>
      <c r="B9971" t="s">
        <v>290</v>
      </c>
      <c r="C9971">
        <v>2.27</v>
      </c>
      <c r="D9971">
        <v>2.2799999999999998</v>
      </c>
      <c r="E9971">
        <v>2.1800000000000002</v>
      </c>
      <c r="F9971">
        <v>2.1800000000000002</v>
      </c>
      <c r="G9971">
        <v>69641900</v>
      </c>
      <c r="H9971">
        <v>2.2132999999999998</v>
      </c>
    </row>
    <row r="9972" spans="1:8" x14ac:dyDescent="0.3">
      <c r="A9972" t="s">
        <v>178</v>
      </c>
      <c r="B9972" t="s">
        <v>710</v>
      </c>
      <c r="C9972">
        <v>2.1800000000000002</v>
      </c>
      <c r="D9972">
        <v>2.2000000000000002</v>
      </c>
      <c r="E9972">
        <v>2.16</v>
      </c>
      <c r="F9972">
        <v>2.17</v>
      </c>
      <c r="G9972">
        <v>102334000</v>
      </c>
      <c r="H9972">
        <v>2.1766999999999999</v>
      </c>
    </row>
    <row r="9973" spans="1:8" x14ac:dyDescent="0.3">
      <c r="A9973" t="s">
        <v>178</v>
      </c>
      <c r="B9973" t="s">
        <v>512</v>
      </c>
      <c r="C9973">
        <v>2.19</v>
      </c>
      <c r="D9973">
        <v>2.2000000000000002</v>
      </c>
      <c r="E9973">
        <v>2.1</v>
      </c>
      <c r="F9973">
        <v>2.12</v>
      </c>
      <c r="G9973">
        <v>63730580</v>
      </c>
      <c r="H9973">
        <v>2.14</v>
      </c>
    </row>
    <row r="9974" spans="1:8" x14ac:dyDescent="0.3">
      <c r="A9974" t="s">
        <v>178</v>
      </c>
      <c r="B9974" t="s">
        <v>91</v>
      </c>
      <c r="C9974">
        <v>1.93</v>
      </c>
      <c r="D9974">
        <v>2.0299999999999998</v>
      </c>
      <c r="E9974">
        <v>1.93</v>
      </c>
      <c r="F9974">
        <v>2</v>
      </c>
      <c r="G9974">
        <v>65345550</v>
      </c>
      <c r="H9974">
        <v>1.9866999999999999</v>
      </c>
    </row>
    <row r="9975" spans="1:8" x14ac:dyDescent="0.3">
      <c r="A9975" t="s">
        <v>178</v>
      </c>
      <c r="B9975" t="s">
        <v>93</v>
      </c>
      <c r="C9975">
        <v>2</v>
      </c>
      <c r="D9975">
        <v>2.08</v>
      </c>
      <c r="E9975">
        <v>1.96</v>
      </c>
      <c r="F9975">
        <v>1.97</v>
      </c>
      <c r="G9975">
        <v>195050500</v>
      </c>
      <c r="H9975">
        <v>2.0032999999999999</v>
      </c>
    </row>
    <row r="9976" spans="1:8" x14ac:dyDescent="0.3">
      <c r="A9976" t="s">
        <v>178</v>
      </c>
      <c r="B9976" t="s">
        <v>711</v>
      </c>
      <c r="C9976">
        <v>1.98</v>
      </c>
      <c r="D9976">
        <v>1.99</v>
      </c>
      <c r="E9976">
        <v>1.92</v>
      </c>
      <c r="F9976">
        <v>1.98</v>
      </c>
      <c r="G9976">
        <v>72279740</v>
      </c>
      <c r="H9976">
        <v>1.9633</v>
      </c>
    </row>
    <row r="9977" spans="1:8" x14ac:dyDescent="0.3">
      <c r="A9977" t="s">
        <v>178</v>
      </c>
      <c r="B9977" t="s">
        <v>712</v>
      </c>
      <c r="C9977">
        <v>2</v>
      </c>
      <c r="D9977">
        <v>2.04</v>
      </c>
      <c r="E9977">
        <v>2</v>
      </c>
      <c r="F9977">
        <v>2.0099999999999998</v>
      </c>
      <c r="G9977">
        <v>56913450</v>
      </c>
      <c r="H9977">
        <v>2.0167000000000002</v>
      </c>
    </row>
    <row r="9978" spans="1:8" x14ac:dyDescent="0.3">
      <c r="A9978" t="s">
        <v>178</v>
      </c>
      <c r="B9978" t="s">
        <v>162</v>
      </c>
      <c r="C9978">
        <v>2.0099999999999998</v>
      </c>
      <c r="D9978">
        <v>2.0299999999999998</v>
      </c>
      <c r="E9978">
        <v>1.95</v>
      </c>
      <c r="F9978">
        <v>1.97</v>
      </c>
      <c r="G9978">
        <v>42251900</v>
      </c>
      <c r="H9978">
        <v>1.9833000000000001</v>
      </c>
    </row>
    <row r="9979" spans="1:8" x14ac:dyDescent="0.3">
      <c r="A9979" t="s">
        <v>178</v>
      </c>
      <c r="B9979" t="s">
        <v>220</v>
      </c>
      <c r="C9979">
        <v>1.95</v>
      </c>
      <c r="D9979">
        <v>1.97</v>
      </c>
      <c r="E9979">
        <v>1.92</v>
      </c>
      <c r="F9979">
        <v>1.96</v>
      </c>
      <c r="G9979">
        <v>45430380</v>
      </c>
      <c r="H9979">
        <v>1.95</v>
      </c>
    </row>
    <row r="9980" spans="1:8" x14ac:dyDescent="0.3">
      <c r="A9980" t="s">
        <v>178</v>
      </c>
      <c r="B9980" t="s">
        <v>713</v>
      </c>
      <c r="C9980">
        <v>2</v>
      </c>
      <c r="D9980">
        <v>2.06</v>
      </c>
      <c r="E9980">
        <v>1.98</v>
      </c>
      <c r="F9980">
        <v>2.02</v>
      </c>
      <c r="G9980">
        <v>74790020</v>
      </c>
      <c r="H9980">
        <v>2.02</v>
      </c>
    </row>
    <row r="9981" spans="1:8" x14ac:dyDescent="0.3">
      <c r="A9981" t="s">
        <v>178</v>
      </c>
      <c r="B9981" t="s">
        <v>714</v>
      </c>
      <c r="C9981">
        <v>2.04</v>
      </c>
      <c r="D9981">
        <v>2.08</v>
      </c>
      <c r="E9981">
        <v>2.02</v>
      </c>
      <c r="F9981">
        <v>2.0499999999999998</v>
      </c>
      <c r="G9981">
        <v>92787460</v>
      </c>
      <c r="H9981">
        <v>2.0499999999999998</v>
      </c>
    </row>
    <row r="9982" spans="1:8" x14ac:dyDescent="0.3">
      <c r="A9982" t="s">
        <v>178</v>
      </c>
      <c r="B9982" t="s">
        <v>715</v>
      </c>
      <c r="C9982">
        <v>2.06</v>
      </c>
      <c r="D9982">
        <v>2.1</v>
      </c>
      <c r="E9982">
        <v>2.04</v>
      </c>
      <c r="F9982">
        <v>2.0499999999999998</v>
      </c>
      <c r="G9982">
        <v>70837860</v>
      </c>
      <c r="H9982">
        <v>2.0632999999999999</v>
      </c>
    </row>
    <row r="9983" spans="1:8" x14ac:dyDescent="0.3">
      <c r="A9983" t="s">
        <v>178</v>
      </c>
      <c r="B9983" t="s">
        <v>235</v>
      </c>
      <c r="C9983">
        <v>2.08</v>
      </c>
      <c r="D9983">
        <v>2.09</v>
      </c>
      <c r="E9983">
        <v>2.04</v>
      </c>
      <c r="F9983">
        <v>2.04</v>
      </c>
      <c r="G9983">
        <v>85067170</v>
      </c>
      <c r="H9983">
        <v>2.0567000000000002</v>
      </c>
    </row>
    <row r="9984" spans="1:8" x14ac:dyDescent="0.3">
      <c r="A9984" t="s">
        <v>178</v>
      </c>
      <c r="B9984" t="s">
        <v>259</v>
      </c>
      <c r="C9984">
        <v>2.0499999999999998</v>
      </c>
      <c r="D9984">
        <v>2.0699999999999998</v>
      </c>
      <c r="E9984">
        <v>2.02</v>
      </c>
      <c r="F9984">
        <v>2.02</v>
      </c>
      <c r="G9984">
        <v>47325230</v>
      </c>
      <c r="H9984">
        <v>2.0367000000000002</v>
      </c>
    </row>
    <row r="9985" spans="1:8" x14ac:dyDescent="0.3">
      <c r="A9985" t="s">
        <v>178</v>
      </c>
      <c r="B9985" t="s">
        <v>716</v>
      </c>
      <c r="C9985">
        <v>2.0299999999999998</v>
      </c>
      <c r="D9985">
        <v>2.0499999999999998</v>
      </c>
      <c r="E9985">
        <v>2.02</v>
      </c>
      <c r="F9985">
        <v>2.0499999999999998</v>
      </c>
      <c r="G9985">
        <v>42967700</v>
      </c>
      <c r="H9985">
        <v>2.04</v>
      </c>
    </row>
    <row r="9986" spans="1:8" x14ac:dyDescent="0.3">
      <c r="A9986" t="s">
        <v>178</v>
      </c>
      <c r="B9986" t="s">
        <v>269</v>
      </c>
      <c r="C9986">
        <v>2.0499999999999998</v>
      </c>
      <c r="D9986">
        <v>2.08</v>
      </c>
      <c r="E9986">
        <v>2.0299999999999998</v>
      </c>
      <c r="F9986">
        <v>2.0299999999999998</v>
      </c>
      <c r="G9986">
        <v>41198400</v>
      </c>
      <c r="H9986">
        <v>2.0467</v>
      </c>
    </row>
    <row r="9987" spans="1:8" x14ac:dyDescent="0.3">
      <c r="A9987" t="s">
        <v>178</v>
      </c>
      <c r="B9987" t="s">
        <v>282</v>
      </c>
      <c r="C9987">
        <v>2.0299999999999998</v>
      </c>
      <c r="D9987">
        <v>2.04</v>
      </c>
      <c r="E9987">
        <v>2.02</v>
      </c>
      <c r="F9987">
        <v>2.0299999999999998</v>
      </c>
      <c r="G9987">
        <v>15190880</v>
      </c>
      <c r="H9987">
        <v>2.0299999999999998</v>
      </c>
    </row>
    <row r="9988" spans="1:8" x14ac:dyDescent="0.3">
      <c r="A9988" t="s">
        <v>178</v>
      </c>
      <c r="B9988" t="s">
        <v>717</v>
      </c>
      <c r="C9988">
        <v>2.02</v>
      </c>
      <c r="D9988">
        <v>2.04</v>
      </c>
      <c r="E9988">
        <v>1.93</v>
      </c>
      <c r="F9988">
        <v>2.0299999999999998</v>
      </c>
      <c r="G9988">
        <v>65168380</v>
      </c>
      <c r="H9988">
        <v>2</v>
      </c>
    </row>
    <row r="9989" spans="1:8" x14ac:dyDescent="0.3">
      <c r="A9989" t="s">
        <v>178</v>
      </c>
      <c r="B9989" t="s">
        <v>285</v>
      </c>
      <c r="C9989">
        <v>2.0299999999999998</v>
      </c>
      <c r="D9989">
        <v>2.04</v>
      </c>
      <c r="E9989">
        <v>1.95</v>
      </c>
      <c r="F9989">
        <v>1.96</v>
      </c>
      <c r="G9989">
        <v>117423100</v>
      </c>
      <c r="H9989">
        <v>1.9833000000000001</v>
      </c>
    </row>
    <row r="9990" spans="1:8" x14ac:dyDescent="0.3">
      <c r="A9990" t="s">
        <v>178</v>
      </c>
      <c r="B9990" t="s">
        <v>718</v>
      </c>
      <c r="C9990">
        <v>1.98</v>
      </c>
      <c r="D9990">
        <v>1.99</v>
      </c>
      <c r="E9990">
        <v>1.95</v>
      </c>
      <c r="F9990">
        <v>1.96</v>
      </c>
      <c r="G9990">
        <v>35056670</v>
      </c>
      <c r="H9990">
        <v>1.9666999999999999</v>
      </c>
    </row>
    <row r="9991" spans="1:8" x14ac:dyDescent="0.3">
      <c r="A9991" t="s">
        <v>178</v>
      </c>
      <c r="B9991" t="s">
        <v>291</v>
      </c>
      <c r="C9991">
        <v>1.96</v>
      </c>
      <c r="D9991">
        <v>1.98</v>
      </c>
      <c r="E9991">
        <v>1.94</v>
      </c>
      <c r="F9991">
        <v>1.95</v>
      </c>
      <c r="G9991">
        <v>47782500</v>
      </c>
      <c r="H9991">
        <v>1.9567000000000001</v>
      </c>
    </row>
    <row r="9992" spans="1:8" x14ac:dyDescent="0.3">
      <c r="A9992" t="s">
        <v>178</v>
      </c>
      <c r="B9992" t="s">
        <v>295</v>
      </c>
      <c r="C9992">
        <v>1.95</v>
      </c>
      <c r="D9992">
        <v>1.97</v>
      </c>
      <c r="E9992">
        <v>1.9</v>
      </c>
      <c r="F9992">
        <v>1.9</v>
      </c>
      <c r="G9992">
        <v>49144620</v>
      </c>
      <c r="H9992">
        <v>1.9233</v>
      </c>
    </row>
    <row r="9993" spans="1:8" x14ac:dyDescent="0.3">
      <c r="A9993" t="s">
        <v>178</v>
      </c>
      <c r="B9993" t="s">
        <v>298</v>
      </c>
      <c r="C9993">
        <v>1.9</v>
      </c>
      <c r="D9993">
        <v>1.93</v>
      </c>
      <c r="E9993">
        <v>1.87</v>
      </c>
      <c r="F9993">
        <v>1.89</v>
      </c>
      <c r="G9993">
        <v>58691130</v>
      </c>
      <c r="H9993">
        <v>1.8967000000000001</v>
      </c>
    </row>
    <row r="9994" spans="1:8" x14ac:dyDescent="0.3">
      <c r="A9994" t="s">
        <v>178</v>
      </c>
      <c r="B9994" t="s">
        <v>719</v>
      </c>
      <c r="C9994">
        <v>1.9</v>
      </c>
      <c r="D9994">
        <v>1.92</v>
      </c>
      <c r="E9994">
        <v>1.88</v>
      </c>
      <c r="F9994">
        <v>1.91</v>
      </c>
      <c r="G9994">
        <v>40892070</v>
      </c>
      <c r="H9994">
        <v>1.9033</v>
      </c>
    </row>
    <row r="9995" spans="1:8" x14ac:dyDescent="0.3">
      <c r="A9995" t="s">
        <v>178</v>
      </c>
      <c r="B9995" t="s">
        <v>720</v>
      </c>
      <c r="C9995">
        <v>1.94</v>
      </c>
      <c r="D9995">
        <v>2.02</v>
      </c>
      <c r="E9995">
        <v>1.93</v>
      </c>
      <c r="F9995">
        <v>2.0099999999999998</v>
      </c>
      <c r="G9995">
        <v>69868900</v>
      </c>
      <c r="H9995">
        <v>1.9866999999999999</v>
      </c>
    </row>
    <row r="9996" spans="1:8" x14ac:dyDescent="0.3">
      <c r="A9996" t="s">
        <v>178</v>
      </c>
      <c r="B9996" t="s">
        <v>721</v>
      </c>
      <c r="C9996">
        <v>1.98</v>
      </c>
      <c r="D9996">
        <v>2.02</v>
      </c>
      <c r="E9996">
        <v>1.98</v>
      </c>
      <c r="F9996">
        <v>2</v>
      </c>
      <c r="G9996">
        <v>36964100</v>
      </c>
      <c r="H9996">
        <v>2</v>
      </c>
    </row>
    <row r="9997" spans="1:8" x14ac:dyDescent="0.3">
      <c r="A9997" t="s">
        <v>178</v>
      </c>
      <c r="B9997" t="s">
        <v>96</v>
      </c>
      <c r="C9997">
        <v>2</v>
      </c>
      <c r="D9997">
        <v>2.0699999999999998</v>
      </c>
      <c r="E9997">
        <v>2</v>
      </c>
      <c r="F9997">
        <v>2.02</v>
      </c>
      <c r="G9997">
        <v>46817430</v>
      </c>
      <c r="H9997">
        <v>2.0299999999999998</v>
      </c>
    </row>
    <row r="9998" spans="1:8" x14ac:dyDescent="0.3">
      <c r="A9998" t="s">
        <v>178</v>
      </c>
      <c r="B9998" t="s">
        <v>722</v>
      </c>
      <c r="C9998">
        <v>2.0299999999999998</v>
      </c>
      <c r="D9998">
        <v>2.06</v>
      </c>
      <c r="E9998">
        <v>2.0299999999999998</v>
      </c>
      <c r="F9998">
        <v>2.04</v>
      </c>
      <c r="G9998">
        <v>18381160</v>
      </c>
      <c r="H9998">
        <v>2.0432999999999999</v>
      </c>
    </row>
    <row r="9999" spans="1:8" x14ac:dyDescent="0.3">
      <c r="A9999" t="s">
        <v>178</v>
      </c>
      <c r="B9999" t="s">
        <v>164</v>
      </c>
      <c r="C9999">
        <v>2.04</v>
      </c>
      <c r="D9999">
        <v>2.06</v>
      </c>
      <c r="E9999">
        <v>1.96</v>
      </c>
      <c r="F9999">
        <v>1.97</v>
      </c>
      <c r="G9999">
        <v>37202940</v>
      </c>
      <c r="H9999">
        <v>1.9966999999999999</v>
      </c>
    </row>
    <row r="10000" spans="1:8" x14ac:dyDescent="0.3">
      <c r="A10000" t="s">
        <v>178</v>
      </c>
      <c r="B10000" t="s">
        <v>723</v>
      </c>
      <c r="C10000">
        <v>2.0299999999999998</v>
      </c>
      <c r="D10000">
        <v>2.09</v>
      </c>
      <c r="E10000">
        <v>2.0299999999999998</v>
      </c>
      <c r="F10000">
        <v>2.08</v>
      </c>
      <c r="G10000">
        <v>37336300</v>
      </c>
      <c r="H10000">
        <v>2.0667</v>
      </c>
    </row>
    <row r="10001" spans="1:8" x14ac:dyDescent="0.3">
      <c r="A10001" t="s">
        <v>178</v>
      </c>
      <c r="B10001" t="s">
        <v>724</v>
      </c>
      <c r="C10001">
        <v>2.08</v>
      </c>
      <c r="D10001">
        <v>2.08</v>
      </c>
      <c r="E10001">
        <v>2.0299999999999998</v>
      </c>
      <c r="F10001">
        <v>2.04</v>
      </c>
      <c r="G10001">
        <v>46475750</v>
      </c>
      <c r="H10001">
        <v>2.0499999999999998</v>
      </c>
    </row>
    <row r="10002" spans="1:8" x14ac:dyDescent="0.3">
      <c r="A10002" t="s">
        <v>178</v>
      </c>
      <c r="B10002" t="s">
        <v>725</v>
      </c>
      <c r="C10002">
        <v>2.0499999999999998</v>
      </c>
      <c r="D10002">
        <v>2.1</v>
      </c>
      <c r="E10002">
        <v>2.0499999999999998</v>
      </c>
      <c r="F10002">
        <v>2.08</v>
      </c>
      <c r="G10002">
        <v>34784980</v>
      </c>
      <c r="H10002">
        <v>2.0767000000000002</v>
      </c>
    </row>
    <row r="10003" spans="1:8" x14ac:dyDescent="0.3">
      <c r="A10003" t="s">
        <v>178</v>
      </c>
      <c r="B10003" t="s">
        <v>242</v>
      </c>
      <c r="C10003">
        <v>2.06</v>
      </c>
      <c r="D10003">
        <v>2.08</v>
      </c>
      <c r="E10003">
        <v>2.02</v>
      </c>
      <c r="F10003">
        <v>2.06</v>
      </c>
      <c r="G10003">
        <v>43211130</v>
      </c>
      <c r="H10003">
        <v>2.0533000000000001</v>
      </c>
    </row>
    <row r="10004" spans="1:8" x14ac:dyDescent="0.3">
      <c r="A10004" t="s">
        <v>178</v>
      </c>
      <c r="B10004" t="s">
        <v>726</v>
      </c>
      <c r="C10004">
        <v>2.0699999999999998</v>
      </c>
      <c r="D10004">
        <v>2.1</v>
      </c>
      <c r="E10004">
        <v>2.0699999999999998</v>
      </c>
      <c r="F10004">
        <v>2.09</v>
      </c>
      <c r="G10004">
        <v>27962300</v>
      </c>
      <c r="H10004">
        <v>2.0867</v>
      </c>
    </row>
    <row r="10005" spans="1:8" x14ac:dyDescent="0.3">
      <c r="A10005" t="s">
        <v>178</v>
      </c>
      <c r="B10005" t="s">
        <v>727</v>
      </c>
      <c r="C10005">
        <v>2.1</v>
      </c>
      <c r="D10005">
        <v>2.16</v>
      </c>
      <c r="E10005">
        <v>2.09</v>
      </c>
      <c r="F10005">
        <v>2.15</v>
      </c>
      <c r="G10005">
        <v>49291820</v>
      </c>
      <c r="H10005">
        <v>2.1333000000000002</v>
      </c>
    </row>
    <row r="10006" spans="1:8" x14ac:dyDescent="0.3">
      <c r="A10006" t="s">
        <v>178</v>
      </c>
      <c r="B10006" t="s">
        <v>728</v>
      </c>
      <c r="C10006">
        <v>2.17</v>
      </c>
      <c r="D10006">
        <v>2.2000000000000002</v>
      </c>
      <c r="E10006">
        <v>2.12</v>
      </c>
      <c r="F10006">
        <v>2.14</v>
      </c>
      <c r="G10006">
        <v>33305040</v>
      </c>
      <c r="H10006">
        <v>2.1533000000000002</v>
      </c>
    </row>
    <row r="10007" spans="1:8" x14ac:dyDescent="0.3">
      <c r="A10007" t="s">
        <v>178</v>
      </c>
      <c r="B10007" t="s">
        <v>729</v>
      </c>
      <c r="C10007">
        <v>2.16</v>
      </c>
      <c r="D10007">
        <v>2.2000000000000002</v>
      </c>
      <c r="E10007">
        <v>2.14</v>
      </c>
      <c r="F10007">
        <v>2.19</v>
      </c>
      <c r="G10007">
        <v>50829760</v>
      </c>
      <c r="H10007">
        <v>2.1766999999999999</v>
      </c>
    </row>
    <row r="10008" spans="1:8" x14ac:dyDescent="0.3">
      <c r="A10008" t="s">
        <v>178</v>
      </c>
      <c r="B10008" t="s">
        <v>730</v>
      </c>
      <c r="C10008">
        <v>2.1800000000000002</v>
      </c>
      <c r="D10008">
        <v>2.19</v>
      </c>
      <c r="E10008">
        <v>2.15</v>
      </c>
      <c r="F10008">
        <v>2.15</v>
      </c>
      <c r="G10008">
        <v>37289950</v>
      </c>
      <c r="H10008">
        <v>2.1633</v>
      </c>
    </row>
    <row r="10009" spans="1:8" x14ac:dyDescent="0.3">
      <c r="A10009" t="s">
        <v>178</v>
      </c>
      <c r="B10009" t="s">
        <v>731</v>
      </c>
      <c r="C10009">
        <v>2.16</v>
      </c>
      <c r="D10009">
        <v>2.31</v>
      </c>
      <c r="E10009">
        <v>2.16</v>
      </c>
      <c r="F10009">
        <v>2.2000000000000002</v>
      </c>
      <c r="G10009">
        <v>153633200</v>
      </c>
      <c r="H10009">
        <v>2.2233000000000001</v>
      </c>
    </row>
    <row r="10010" spans="1:8" x14ac:dyDescent="0.3">
      <c r="A10010" t="s">
        <v>178</v>
      </c>
      <c r="B10010" t="s">
        <v>732</v>
      </c>
      <c r="C10010">
        <v>2.2200000000000002</v>
      </c>
      <c r="D10010">
        <v>2.25</v>
      </c>
      <c r="E10010">
        <v>2.16</v>
      </c>
      <c r="F10010">
        <v>2.1800000000000002</v>
      </c>
      <c r="G10010">
        <v>66650850</v>
      </c>
      <c r="H10010">
        <v>2.1966999999999999</v>
      </c>
    </row>
    <row r="10011" spans="1:8" x14ac:dyDescent="0.3">
      <c r="A10011" t="s">
        <v>178</v>
      </c>
      <c r="B10011" t="s">
        <v>733</v>
      </c>
      <c r="C10011">
        <v>2.1800000000000002</v>
      </c>
      <c r="D10011">
        <v>2.29</v>
      </c>
      <c r="E10011">
        <v>2.15</v>
      </c>
      <c r="F10011">
        <v>2.21</v>
      </c>
      <c r="G10011">
        <v>121863100</v>
      </c>
      <c r="H10011">
        <v>2.2166999999999999</v>
      </c>
    </row>
    <row r="10012" spans="1:8" x14ac:dyDescent="0.3">
      <c r="A10012" t="s">
        <v>178</v>
      </c>
      <c r="B10012" t="s">
        <v>734</v>
      </c>
      <c r="C10012">
        <v>2.23</v>
      </c>
      <c r="D10012">
        <v>2.2599999999999998</v>
      </c>
      <c r="E10012">
        <v>2.21</v>
      </c>
      <c r="F10012">
        <v>2.23</v>
      </c>
      <c r="G10012">
        <v>59809650</v>
      </c>
      <c r="H10012">
        <v>2.2332999999999998</v>
      </c>
    </row>
    <row r="10013" spans="1:8" x14ac:dyDescent="0.3">
      <c r="A10013" t="s">
        <v>178</v>
      </c>
      <c r="B10013" t="s">
        <v>735</v>
      </c>
      <c r="C10013">
        <v>2.2400000000000002</v>
      </c>
      <c r="D10013">
        <v>2.2599999999999998</v>
      </c>
      <c r="E10013">
        <v>2.21</v>
      </c>
      <c r="F10013">
        <v>2.23</v>
      </c>
      <c r="G10013">
        <v>41807947</v>
      </c>
      <c r="H10013">
        <v>2.2332999999999998</v>
      </c>
    </row>
    <row r="10014" spans="1:8" x14ac:dyDescent="0.3">
      <c r="A10014" t="s">
        <v>168</v>
      </c>
      <c r="B10014" t="s">
        <v>696</v>
      </c>
      <c r="C10014">
        <v>2.14</v>
      </c>
      <c r="D10014">
        <v>2.15</v>
      </c>
      <c r="E10014">
        <v>2.09</v>
      </c>
      <c r="F10014">
        <v>2.1</v>
      </c>
      <c r="G10014">
        <v>34708680</v>
      </c>
      <c r="H10014">
        <v>2.1133000000000002</v>
      </c>
    </row>
    <row r="10015" spans="1:8" x14ac:dyDescent="0.3">
      <c r="A10015" t="s">
        <v>168</v>
      </c>
      <c r="B10015" t="s">
        <v>697</v>
      </c>
      <c r="C10015">
        <v>2.1</v>
      </c>
      <c r="D10015">
        <v>2.12</v>
      </c>
      <c r="E10015">
        <v>2.08</v>
      </c>
      <c r="F10015">
        <v>2.09</v>
      </c>
      <c r="G10015">
        <v>23105150</v>
      </c>
      <c r="H10015">
        <v>2.0966999999999998</v>
      </c>
    </row>
    <row r="10016" spans="1:8" x14ac:dyDescent="0.3">
      <c r="A10016" t="s">
        <v>168</v>
      </c>
      <c r="B10016" t="s">
        <v>698</v>
      </c>
      <c r="C10016">
        <v>2.1</v>
      </c>
      <c r="D10016">
        <v>2.15</v>
      </c>
      <c r="E10016">
        <v>2.08</v>
      </c>
      <c r="F10016">
        <v>2.1</v>
      </c>
      <c r="G10016">
        <v>39808630</v>
      </c>
      <c r="H10016">
        <v>2.11</v>
      </c>
    </row>
    <row r="10017" spans="1:8" x14ac:dyDescent="0.3">
      <c r="A10017" t="s">
        <v>168</v>
      </c>
      <c r="B10017" t="s">
        <v>699</v>
      </c>
      <c r="C10017">
        <v>2.11</v>
      </c>
      <c r="D10017">
        <v>2.12</v>
      </c>
      <c r="E10017">
        <v>2.09</v>
      </c>
      <c r="F10017">
        <v>2.09</v>
      </c>
      <c r="G10017">
        <v>31421390</v>
      </c>
      <c r="H10017">
        <v>2.1</v>
      </c>
    </row>
    <row r="10018" spans="1:8" x14ac:dyDescent="0.3">
      <c r="A10018" t="s">
        <v>168</v>
      </c>
      <c r="B10018" t="s">
        <v>700</v>
      </c>
      <c r="C10018">
        <v>2.09</v>
      </c>
      <c r="D10018">
        <v>2.12</v>
      </c>
      <c r="E10018">
        <v>2.06</v>
      </c>
      <c r="F10018">
        <v>2.06</v>
      </c>
      <c r="G10018">
        <v>26390710</v>
      </c>
      <c r="H10018">
        <v>2.08</v>
      </c>
    </row>
    <row r="10019" spans="1:8" x14ac:dyDescent="0.3">
      <c r="A10019" t="s">
        <v>168</v>
      </c>
      <c r="B10019" t="s">
        <v>77</v>
      </c>
      <c r="C10019">
        <v>2.02</v>
      </c>
      <c r="D10019">
        <v>2.0699999999999998</v>
      </c>
      <c r="E10019">
        <v>2</v>
      </c>
      <c r="F10019">
        <v>2.06</v>
      </c>
      <c r="G10019">
        <v>32738700</v>
      </c>
      <c r="H10019">
        <v>2.0432999999999999</v>
      </c>
    </row>
    <row r="10020" spans="1:8" x14ac:dyDescent="0.3">
      <c r="A10020" t="s">
        <v>168</v>
      </c>
      <c r="B10020" t="s">
        <v>701</v>
      </c>
      <c r="C10020">
        <v>2.0699999999999998</v>
      </c>
      <c r="D10020">
        <v>2.1</v>
      </c>
      <c r="E10020">
        <v>2.04</v>
      </c>
      <c r="F10020">
        <v>2.0499999999999998</v>
      </c>
      <c r="G10020">
        <v>42135380</v>
      </c>
      <c r="H10020">
        <v>2.0632999999999999</v>
      </c>
    </row>
    <row r="10021" spans="1:8" x14ac:dyDescent="0.3">
      <c r="A10021" t="s">
        <v>168</v>
      </c>
      <c r="B10021" t="s">
        <v>702</v>
      </c>
      <c r="C10021">
        <v>2.06</v>
      </c>
      <c r="D10021">
        <v>2.08</v>
      </c>
      <c r="E10021">
        <v>2.0099999999999998</v>
      </c>
      <c r="F10021">
        <v>2.0099999999999998</v>
      </c>
      <c r="G10021">
        <v>33571230</v>
      </c>
      <c r="H10021">
        <v>2.0333000000000001</v>
      </c>
    </row>
    <row r="10022" spans="1:8" x14ac:dyDescent="0.3">
      <c r="A10022" t="s">
        <v>168</v>
      </c>
      <c r="B10022" t="s">
        <v>139</v>
      </c>
      <c r="C10022">
        <v>2.02</v>
      </c>
      <c r="D10022">
        <v>2.04</v>
      </c>
      <c r="E10022">
        <v>1.99</v>
      </c>
      <c r="F10022">
        <v>2</v>
      </c>
      <c r="G10022">
        <v>18033710</v>
      </c>
      <c r="H10022">
        <v>2.0099999999999998</v>
      </c>
    </row>
    <row r="10023" spans="1:8" x14ac:dyDescent="0.3">
      <c r="A10023" t="s">
        <v>168</v>
      </c>
      <c r="B10023" t="s">
        <v>156</v>
      </c>
      <c r="C10023">
        <v>2</v>
      </c>
      <c r="D10023">
        <v>2.04</v>
      </c>
      <c r="E10023">
        <v>1.97</v>
      </c>
      <c r="F10023">
        <v>2.02</v>
      </c>
      <c r="G10023">
        <v>21361860</v>
      </c>
      <c r="H10023">
        <v>2.0099999999999998</v>
      </c>
    </row>
    <row r="10024" spans="1:8" x14ac:dyDescent="0.3">
      <c r="A10024" t="s">
        <v>168</v>
      </c>
      <c r="B10024" t="s">
        <v>703</v>
      </c>
      <c r="C10024">
        <v>2.02</v>
      </c>
      <c r="D10024">
        <v>2.08</v>
      </c>
      <c r="E10024">
        <v>2.02</v>
      </c>
      <c r="F10024">
        <v>2.06</v>
      </c>
      <c r="G10024">
        <v>20034090</v>
      </c>
      <c r="H10024">
        <v>2.0533000000000001</v>
      </c>
    </row>
    <row r="10025" spans="1:8" x14ac:dyDescent="0.3">
      <c r="A10025" t="s">
        <v>168</v>
      </c>
      <c r="B10025" t="s">
        <v>223</v>
      </c>
      <c r="C10025">
        <v>2.06</v>
      </c>
      <c r="D10025">
        <v>2.09</v>
      </c>
      <c r="E10025">
        <v>2.04</v>
      </c>
      <c r="F10025">
        <v>2.06</v>
      </c>
      <c r="G10025">
        <v>21839400</v>
      </c>
      <c r="H10025">
        <v>2.0632999999999999</v>
      </c>
    </row>
    <row r="10026" spans="1:8" x14ac:dyDescent="0.3">
      <c r="A10026" t="s">
        <v>168</v>
      </c>
      <c r="B10026" t="s">
        <v>228</v>
      </c>
      <c r="C10026">
        <v>2.0499999999999998</v>
      </c>
      <c r="D10026">
        <v>2.08</v>
      </c>
      <c r="E10026">
        <v>2.0299999999999998</v>
      </c>
      <c r="F10026">
        <v>2.04</v>
      </c>
      <c r="G10026">
        <v>24877400</v>
      </c>
      <c r="H10026">
        <v>2.0499999999999998</v>
      </c>
    </row>
    <row r="10027" spans="1:8" x14ac:dyDescent="0.3">
      <c r="A10027" t="s">
        <v>168</v>
      </c>
      <c r="B10027" t="s">
        <v>704</v>
      </c>
      <c r="C10027">
        <v>2.04</v>
      </c>
      <c r="D10027">
        <v>2.08</v>
      </c>
      <c r="E10027">
        <v>2.04</v>
      </c>
      <c r="F10027">
        <v>2.0699999999999998</v>
      </c>
      <c r="G10027">
        <v>18061920</v>
      </c>
      <c r="H10027">
        <v>2.0632999999999999</v>
      </c>
    </row>
    <row r="10028" spans="1:8" x14ac:dyDescent="0.3">
      <c r="A10028" t="s">
        <v>168</v>
      </c>
      <c r="B10028" t="s">
        <v>705</v>
      </c>
      <c r="C10028">
        <v>2.08</v>
      </c>
      <c r="D10028">
        <v>2.09</v>
      </c>
      <c r="E10028">
        <v>2.04</v>
      </c>
      <c r="F10028">
        <v>2.06</v>
      </c>
      <c r="G10028">
        <v>25928760</v>
      </c>
      <c r="H10028">
        <v>2.0632999999999999</v>
      </c>
    </row>
    <row r="10029" spans="1:8" x14ac:dyDescent="0.3">
      <c r="A10029" t="s">
        <v>168</v>
      </c>
      <c r="B10029" t="s">
        <v>706</v>
      </c>
      <c r="C10029">
        <v>2.2599999999999998</v>
      </c>
      <c r="D10029">
        <v>2.2599999999999998</v>
      </c>
      <c r="E10029">
        <v>2.2599999999999998</v>
      </c>
      <c r="F10029">
        <v>2.2599999999999998</v>
      </c>
      <c r="G10029">
        <v>16497030</v>
      </c>
      <c r="H10029">
        <v>2.2599999999999998</v>
      </c>
    </row>
    <row r="10030" spans="1:8" x14ac:dyDescent="0.3">
      <c r="A10030" t="s">
        <v>168</v>
      </c>
      <c r="B10030" t="s">
        <v>265</v>
      </c>
      <c r="C10030">
        <v>2.36</v>
      </c>
      <c r="D10030">
        <v>2.37</v>
      </c>
      <c r="E10030">
        <v>2.2200000000000002</v>
      </c>
      <c r="F10030">
        <v>2.27</v>
      </c>
      <c r="G10030">
        <v>148294500</v>
      </c>
      <c r="H10030">
        <v>2.2867000000000002</v>
      </c>
    </row>
    <row r="10031" spans="1:8" x14ac:dyDescent="0.3">
      <c r="A10031" t="s">
        <v>168</v>
      </c>
      <c r="B10031" t="s">
        <v>707</v>
      </c>
      <c r="C10031">
        <v>2.2799999999999998</v>
      </c>
      <c r="D10031">
        <v>2.29</v>
      </c>
      <c r="E10031">
        <v>2.14</v>
      </c>
      <c r="F10031">
        <v>2.15</v>
      </c>
      <c r="G10031">
        <v>62395720</v>
      </c>
      <c r="H10031">
        <v>2.1932999999999998</v>
      </c>
    </row>
    <row r="10032" spans="1:8" x14ac:dyDescent="0.3">
      <c r="A10032" t="s">
        <v>168</v>
      </c>
      <c r="B10032" t="s">
        <v>271</v>
      </c>
      <c r="C10032">
        <v>2.16</v>
      </c>
      <c r="D10032">
        <v>2.27</v>
      </c>
      <c r="E10032">
        <v>2.0299999999999998</v>
      </c>
      <c r="F10032">
        <v>2.04</v>
      </c>
      <c r="G10032">
        <v>104153700</v>
      </c>
      <c r="H10032">
        <v>2.1133000000000002</v>
      </c>
    </row>
    <row r="10033" spans="1:8" x14ac:dyDescent="0.3">
      <c r="A10033" t="s">
        <v>168</v>
      </c>
      <c r="B10033" t="s">
        <v>708</v>
      </c>
      <c r="C10033">
        <v>2.04</v>
      </c>
      <c r="D10033">
        <v>2.09</v>
      </c>
      <c r="E10033">
        <v>2.04</v>
      </c>
      <c r="F10033">
        <v>2.0699999999999998</v>
      </c>
      <c r="G10033">
        <v>26945970</v>
      </c>
      <c r="H10033">
        <v>2.0667</v>
      </c>
    </row>
    <row r="10034" spans="1:8" x14ac:dyDescent="0.3">
      <c r="A10034" t="s">
        <v>168</v>
      </c>
      <c r="B10034" t="s">
        <v>709</v>
      </c>
      <c r="C10034">
        <v>2.1</v>
      </c>
      <c r="D10034">
        <v>2.14</v>
      </c>
      <c r="E10034">
        <v>2.08</v>
      </c>
      <c r="F10034">
        <v>2.1</v>
      </c>
      <c r="G10034">
        <v>17048440</v>
      </c>
      <c r="H10034">
        <v>2.1067</v>
      </c>
    </row>
    <row r="10035" spans="1:8" x14ac:dyDescent="0.3">
      <c r="A10035" t="s">
        <v>168</v>
      </c>
      <c r="B10035" t="s">
        <v>283</v>
      </c>
      <c r="C10035">
        <v>2.1</v>
      </c>
      <c r="D10035">
        <v>2.11</v>
      </c>
      <c r="E10035">
        <v>2.06</v>
      </c>
      <c r="F10035">
        <v>2.09</v>
      </c>
      <c r="G10035">
        <v>12788810</v>
      </c>
      <c r="H10035">
        <v>2.0867</v>
      </c>
    </row>
    <row r="10036" spans="1:8" x14ac:dyDescent="0.3">
      <c r="A10036" t="s">
        <v>168</v>
      </c>
      <c r="B10036" t="s">
        <v>290</v>
      </c>
      <c r="C10036">
        <v>2.09</v>
      </c>
      <c r="D10036">
        <v>2.1</v>
      </c>
      <c r="E10036">
        <v>2.0499999999999998</v>
      </c>
      <c r="F10036">
        <v>2.0499999999999998</v>
      </c>
      <c r="G10036">
        <v>15986220</v>
      </c>
      <c r="H10036">
        <v>2.0667</v>
      </c>
    </row>
    <row r="10037" spans="1:8" x14ac:dyDescent="0.3">
      <c r="A10037" t="s">
        <v>168</v>
      </c>
      <c r="B10037" t="s">
        <v>710</v>
      </c>
      <c r="C10037">
        <v>2.0499999999999998</v>
      </c>
      <c r="D10037">
        <v>2.0699999999999998</v>
      </c>
      <c r="E10037">
        <v>2.0299999999999998</v>
      </c>
      <c r="F10037">
        <v>2.0299999999999998</v>
      </c>
      <c r="G10037">
        <v>13136840</v>
      </c>
      <c r="H10037">
        <v>2.0432999999999999</v>
      </c>
    </row>
    <row r="10038" spans="1:8" x14ac:dyDescent="0.3">
      <c r="A10038" t="s">
        <v>168</v>
      </c>
      <c r="B10038" t="s">
        <v>512</v>
      </c>
      <c r="C10038">
        <v>2.04</v>
      </c>
      <c r="D10038">
        <v>2.06</v>
      </c>
      <c r="E10038">
        <v>2</v>
      </c>
      <c r="F10038">
        <v>2.0299999999999998</v>
      </c>
      <c r="G10038">
        <v>18881570</v>
      </c>
      <c r="H10038">
        <v>2.0299999999999998</v>
      </c>
    </row>
    <row r="10039" spans="1:8" x14ac:dyDescent="0.3">
      <c r="A10039" t="s">
        <v>168</v>
      </c>
      <c r="B10039" t="s">
        <v>91</v>
      </c>
      <c r="C10039">
        <v>1.86</v>
      </c>
      <c r="D10039">
        <v>1.96</v>
      </c>
      <c r="E10039">
        <v>1.84</v>
      </c>
      <c r="F10039">
        <v>1.91</v>
      </c>
      <c r="G10039">
        <v>20654710</v>
      </c>
      <c r="H10039">
        <v>1.9033</v>
      </c>
    </row>
    <row r="10040" spans="1:8" x14ac:dyDescent="0.3">
      <c r="A10040" t="s">
        <v>168</v>
      </c>
      <c r="B10040" t="s">
        <v>93</v>
      </c>
      <c r="C10040">
        <v>1.91</v>
      </c>
      <c r="D10040">
        <v>1.95</v>
      </c>
      <c r="E10040">
        <v>1.87</v>
      </c>
      <c r="F10040">
        <v>1.87</v>
      </c>
      <c r="G10040">
        <v>22123860</v>
      </c>
      <c r="H10040">
        <v>1.8967000000000001</v>
      </c>
    </row>
    <row r="10041" spans="1:8" x14ac:dyDescent="0.3">
      <c r="A10041" t="s">
        <v>168</v>
      </c>
      <c r="B10041" t="s">
        <v>711</v>
      </c>
      <c r="C10041">
        <v>1.88</v>
      </c>
      <c r="D10041">
        <v>1.92</v>
      </c>
      <c r="E10041">
        <v>1.86</v>
      </c>
      <c r="F10041">
        <v>1.9</v>
      </c>
      <c r="G10041">
        <v>18464770</v>
      </c>
      <c r="H10041">
        <v>1.8933</v>
      </c>
    </row>
    <row r="10042" spans="1:8" x14ac:dyDescent="0.3">
      <c r="A10042" t="s">
        <v>168</v>
      </c>
      <c r="B10042" t="s">
        <v>712</v>
      </c>
      <c r="C10042">
        <v>1.91</v>
      </c>
      <c r="D10042">
        <v>1.95</v>
      </c>
      <c r="E10042">
        <v>1.91</v>
      </c>
      <c r="F10042">
        <v>1.91</v>
      </c>
      <c r="G10042">
        <v>7770398</v>
      </c>
      <c r="H10042">
        <v>1.9233</v>
      </c>
    </row>
    <row r="10043" spans="1:8" x14ac:dyDescent="0.3">
      <c r="A10043" t="s">
        <v>168</v>
      </c>
      <c r="B10043" t="s">
        <v>162</v>
      </c>
      <c r="C10043">
        <v>1.91</v>
      </c>
      <c r="D10043">
        <v>1.94</v>
      </c>
      <c r="E10043">
        <v>1.86</v>
      </c>
      <c r="F10043">
        <v>1.87</v>
      </c>
      <c r="G10043">
        <v>9930640</v>
      </c>
      <c r="H10043">
        <v>1.89</v>
      </c>
    </row>
    <row r="10044" spans="1:8" x14ac:dyDescent="0.3">
      <c r="A10044" t="s">
        <v>168</v>
      </c>
      <c r="B10044" t="s">
        <v>220</v>
      </c>
      <c r="C10044">
        <v>1.86</v>
      </c>
      <c r="D10044">
        <v>1.87</v>
      </c>
      <c r="E10044">
        <v>1.82</v>
      </c>
      <c r="F10044">
        <v>1.85</v>
      </c>
      <c r="G10044">
        <v>12971950</v>
      </c>
      <c r="H10044">
        <v>1.8467</v>
      </c>
    </row>
    <row r="10045" spans="1:8" x14ac:dyDescent="0.3">
      <c r="A10045" t="s">
        <v>168</v>
      </c>
      <c r="B10045" t="s">
        <v>713</v>
      </c>
      <c r="C10045">
        <v>1.88</v>
      </c>
      <c r="D10045">
        <v>1.93</v>
      </c>
      <c r="E10045">
        <v>1.88</v>
      </c>
      <c r="F10045">
        <v>1.91</v>
      </c>
      <c r="G10045">
        <v>8940550</v>
      </c>
      <c r="H10045">
        <v>1.9067000000000001</v>
      </c>
    </row>
    <row r="10046" spans="1:8" x14ac:dyDescent="0.3">
      <c r="A10046" t="s">
        <v>168</v>
      </c>
      <c r="B10046" t="s">
        <v>714</v>
      </c>
      <c r="C10046">
        <v>2.08</v>
      </c>
      <c r="D10046">
        <v>2.08</v>
      </c>
      <c r="E10046">
        <v>1.98</v>
      </c>
      <c r="F10046">
        <v>2.0099999999999998</v>
      </c>
      <c r="G10046">
        <v>50618700</v>
      </c>
      <c r="H10046">
        <v>2.0232999999999999</v>
      </c>
    </row>
    <row r="10047" spans="1:8" x14ac:dyDescent="0.3">
      <c r="A10047" t="s">
        <v>168</v>
      </c>
      <c r="B10047" t="s">
        <v>715</v>
      </c>
      <c r="C10047">
        <v>2</v>
      </c>
      <c r="D10047">
        <v>2.08</v>
      </c>
      <c r="E10047">
        <v>1.99</v>
      </c>
      <c r="F10047">
        <v>2.04</v>
      </c>
      <c r="G10047">
        <v>20200950</v>
      </c>
      <c r="H10047">
        <v>2.0367000000000002</v>
      </c>
    </row>
    <row r="10048" spans="1:8" x14ac:dyDescent="0.3">
      <c r="A10048" t="s">
        <v>168</v>
      </c>
      <c r="B10048" t="s">
        <v>235</v>
      </c>
      <c r="C10048">
        <v>2.0299999999999998</v>
      </c>
      <c r="D10048">
        <v>2.0499999999999998</v>
      </c>
      <c r="E10048">
        <v>1.98</v>
      </c>
      <c r="F10048">
        <v>2.0099999999999998</v>
      </c>
      <c r="G10048">
        <v>18434870</v>
      </c>
      <c r="H10048">
        <v>2.0133000000000001</v>
      </c>
    </row>
    <row r="10049" spans="1:8" x14ac:dyDescent="0.3">
      <c r="A10049" t="s">
        <v>168</v>
      </c>
      <c r="B10049" t="s">
        <v>259</v>
      </c>
      <c r="C10049">
        <v>2.0099999999999998</v>
      </c>
      <c r="D10049">
        <v>2.0299999999999998</v>
      </c>
      <c r="E10049">
        <v>1.98</v>
      </c>
      <c r="F10049">
        <v>2</v>
      </c>
      <c r="G10049">
        <v>17926290</v>
      </c>
      <c r="H10049">
        <v>2.0032999999999999</v>
      </c>
    </row>
    <row r="10050" spans="1:8" x14ac:dyDescent="0.3">
      <c r="A10050" t="s">
        <v>168</v>
      </c>
      <c r="B10050" t="s">
        <v>716</v>
      </c>
      <c r="C10050">
        <v>2</v>
      </c>
      <c r="D10050">
        <v>2.06</v>
      </c>
      <c r="E10050">
        <v>2</v>
      </c>
      <c r="F10050">
        <v>2.0499999999999998</v>
      </c>
      <c r="G10050">
        <v>15769620</v>
      </c>
      <c r="H10050">
        <v>2.0367000000000002</v>
      </c>
    </row>
    <row r="10051" spans="1:8" x14ac:dyDescent="0.3">
      <c r="A10051" t="s">
        <v>168</v>
      </c>
      <c r="B10051" t="s">
        <v>269</v>
      </c>
      <c r="C10051">
        <v>2.0499999999999998</v>
      </c>
      <c r="D10051">
        <v>2.06</v>
      </c>
      <c r="E10051">
        <v>2</v>
      </c>
      <c r="F10051">
        <v>2.0099999999999998</v>
      </c>
      <c r="G10051">
        <v>10989950</v>
      </c>
      <c r="H10051">
        <v>2.0232999999999999</v>
      </c>
    </row>
    <row r="10052" spans="1:8" x14ac:dyDescent="0.3">
      <c r="A10052" t="s">
        <v>168</v>
      </c>
      <c r="B10052" t="s">
        <v>282</v>
      </c>
      <c r="C10052">
        <v>2.0099999999999998</v>
      </c>
      <c r="D10052">
        <v>2.0099999999999998</v>
      </c>
      <c r="E10052">
        <v>1.99</v>
      </c>
      <c r="F10052">
        <v>1.99</v>
      </c>
      <c r="G10052">
        <v>6326808</v>
      </c>
      <c r="H10052">
        <v>1.9966999999999999</v>
      </c>
    </row>
    <row r="10053" spans="1:8" x14ac:dyDescent="0.3">
      <c r="A10053" t="s">
        <v>168</v>
      </c>
      <c r="B10053" t="s">
        <v>717</v>
      </c>
      <c r="C10053">
        <v>1.98</v>
      </c>
      <c r="D10053">
        <v>2.0299999999999998</v>
      </c>
      <c r="E10053">
        <v>1.93</v>
      </c>
      <c r="F10053">
        <v>2.02</v>
      </c>
      <c r="G10053">
        <v>17969600</v>
      </c>
      <c r="H10053">
        <v>1.9933000000000001</v>
      </c>
    </row>
    <row r="10054" spans="1:8" x14ac:dyDescent="0.3">
      <c r="A10054" t="s">
        <v>168</v>
      </c>
      <c r="B10054" t="s">
        <v>285</v>
      </c>
      <c r="C10054">
        <v>2.0099999999999998</v>
      </c>
      <c r="D10054">
        <v>2.15</v>
      </c>
      <c r="E10054">
        <v>1.99</v>
      </c>
      <c r="F10054">
        <v>2.04</v>
      </c>
      <c r="G10054">
        <v>61858810</v>
      </c>
      <c r="H10054">
        <v>2.06</v>
      </c>
    </row>
    <row r="10055" spans="1:8" x14ac:dyDescent="0.3">
      <c r="A10055" t="s">
        <v>168</v>
      </c>
      <c r="B10055" t="s">
        <v>718</v>
      </c>
      <c r="C10055">
        <v>2.04</v>
      </c>
      <c r="D10055">
        <v>2.0499999999999998</v>
      </c>
      <c r="E10055">
        <v>2</v>
      </c>
      <c r="F10055">
        <v>2.0099999999999998</v>
      </c>
      <c r="G10055">
        <v>22304640</v>
      </c>
      <c r="H10055">
        <v>2.02</v>
      </c>
    </row>
    <row r="10056" spans="1:8" x14ac:dyDescent="0.3">
      <c r="A10056" t="s">
        <v>168</v>
      </c>
      <c r="B10056" t="s">
        <v>291</v>
      </c>
      <c r="C10056">
        <v>2.0099999999999998</v>
      </c>
      <c r="D10056">
        <v>2.0299999999999998</v>
      </c>
      <c r="E10056">
        <v>1.97</v>
      </c>
      <c r="F10056">
        <v>1.98</v>
      </c>
      <c r="G10056">
        <v>11432540</v>
      </c>
      <c r="H10056">
        <v>1.9933000000000001</v>
      </c>
    </row>
    <row r="10057" spans="1:8" x14ac:dyDescent="0.3">
      <c r="A10057" t="s">
        <v>168</v>
      </c>
      <c r="B10057" t="s">
        <v>295</v>
      </c>
      <c r="C10057">
        <v>1.98</v>
      </c>
      <c r="D10057">
        <v>2</v>
      </c>
      <c r="E10057">
        <v>1.94</v>
      </c>
      <c r="F10057">
        <v>1.95</v>
      </c>
      <c r="G10057">
        <v>8873186</v>
      </c>
      <c r="H10057">
        <v>1.9633</v>
      </c>
    </row>
    <row r="10058" spans="1:8" x14ac:dyDescent="0.3">
      <c r="A10058" t="s">
        <v>168</v>
      </c>
      <c r="B10058" t="s">
        <v>298</v>
      </c>
      <c r="C10058">
        <v>1.96</v>
      </c>
      <c r="D10058">
        <v>1.97</v>
      </c>
      <c r="E10058">
        <v>1.93</v>
      </c>
      <c r="F10058">
        <v>1.94</v>
      </c>
      <c r="G10058">
        <v>8189036</v>
      </c>
      <c r="H10058">
        <v>1.9467000000000001</v>
      </c>
    </row>
    <row r="10059" spans="1:8" x14ac:dyDescent="0.3">
      <c r="A10059" t="s">
        <v>168</v>
      </c>
      <c r="B10059" t="s">
        <v>719</v>
      </c>
      <c r="C10059">
        <v>1.94</v>
      </c>
      <c r="D10059">
        <v>1.97</v>
      </c>
      <c r="E10059">
        <v>1.92</v>
      </c>
      <c r="F10059">
        <v>1.94</v>
      </c>
      <c r="G10059">
        <v>11693210</v>
      </c>
      <c r="H10059">
        <v>1.9433</v>
      </c>
    </row>
    <row r="10060" spans="1:8" x14ac:dyDescent="0.3">
      <c r="A10060" t="s">
        <v>168</v>
      </c>
      <c r="B10060" t="s">
        <v>720</v>
      </c>
      <c r="C10060">
        <v>1.96</v>
      </c>
      <c r="D10060">
        <v>2.02</v>
      </c>
      <c r="E10060">
        <v>1.96</v>
      </c>
      <c r="F10060">
        <v>1.98</v>
      </c>
      <c r="G10060">
        <v>26829100</v>
      </c>
      <c r="H10060">
        <v>1.9866999999999999</v>
      </c>
    </row>
    <row r="10061" spans="1:8" x14ac:dyDescent="0.3">
      <c r="A10061" t="s">
        <v>168</v>
      </c>
      <c r="B10061" t="s">
        <v>721</v>
      </c>
      <c r="C10061">
        <v>1.97</v>
      </c>
      <c r="D10061">
        <v>2.02</v>
      </c>
      <c r="E10061">
        <v>1.96</v>
      </c>
      <c r="F10061">
        <v>2.0099999999999998</v>
      </c>
      <c r="G10061">
        <v>30429900</v>
      </c>
      <c r="H10061">
        <v>1.9966999999999999</v>
      </c>
    </row>
    <row r="10062" spans="1:8" x14ac:dyDescent="0.3">
      <c r="A10062" t="s">
        <v>168</v>
      </c>
      <c r="B10062" t="s">
        <v>96</v>
      </c>
      <c r="C10062">
        <v>2.02</v>
      </c>
      <c r="D10062">
        <v>2.06</v>
      </c>
      <c r="E10062">
        <v>2</v>
      </c>
      <c r="F10062">
        <v>2.0299999999999998</v>
      </c>
      <c r="G10062">
        <v>19268740</v>
      </c>
      <c r="H10062">
        <v>2.0299999999999998</v>
      </c>
    </row>
    <row r="10063" spans="1:8" x14ac:dyDescent="0.3">
      <c r="A10063" t="s">
        <v>168</v>
      </c>
      <c r="B10063" t="s">
        <v>722</v>
      </c>
      <c r="C10063">
        <v>2.04</v>
      </c>
      <c r="D10063">
        <v>2.06</v>
      </c>
      <c r="E10063">
        <v>2.0299999999999998</v>
      </c>
      <c r="F10063">
        <v>2.0499999999999998</v>
      </c>
      <c r="G10063">
        <v>14874790</v>
      </c>
      <c r="H10063">
        <v>2.0467</v>
      </c>
    </row>
    <row r="10064" spans="1:8" x14ac:dyDescent="0.3">
      <c r="A10064" t="s">
        <v>168</v>
      </c>
      <c r="B10064" t="s">
        <v>164</v>
      </c>
      <c r="C10064">
        <v>2.0499999999999998</v>
      </c>
      <c r="D10064">
        <v>2.06</v>
      </c>
      <c r="E10064">
        <v>1.96</v>
      </c>
      <c r="F10064">
        <v>1.96</v>
      </c>
      <c r="G10064">
        <v>13087880</v>
      </c>
      <c r="H10064">
        <v>1.9933000000000001</v>
      </c>
    </row>
    <row r="10065" spans="1:8" x14ac:dyDescent="0.3">
      <c r="A10065" t="s">
        <v>168</v>
      </c>
      <c r="B10065" t="s">
        <v>723</v>
      </c>
      <c r="C10065">
        <v>2</v>
      </c>
      <c r="D10065">
        <v>2.0499999999999998</v>
      </c>
      <c r="E10065">
        <v>1.99</v>
      </c>
      <c r="F10065">
        <v>2.04</v>
      </c>
      <c r="G10065">
        <v>16467080</v>
      </c>
      <c r="H10065">
        <v>2.0266999999999999</v>
      </c>
    </row>
    <row r="10066" spans="1:8" x14ac:dyDescent="0.3">
      <c r="A10066" t="s">
        <v>168</v>
      </c>
      <c r="B10066" t="s">
        <v>724</v>
      </c>
      <c r="C10066">
        <v>2.04</v>
      </c>
      <c r="D10066">
        <v>2.04</v>
      </c>
      <c r="E10066">
        <v>2.0099999999999998</v>
      </c>
      <c r="F10066">
        <v>2.0099999999999998</v>
      </c>
      <c r="G10066">
        <v>10484870</v>
      </c>
      <c r="H10066">
        <v>2.02</v>
      </c>
    </row>
    <row r="10067" spans="1:8" x14ac:dyDescent="0.3">
      <c r="A10067" t="s">
        <v>168</v>
      </c>
      <c r="B10067" t="s">
        <v>725</v>
      </c>
      <c r="C10067">
        <v>2.0299999999999998</v>
      </c>
      <c r="D10067">
        <v>2.06</v>
      </c>
      <c r="E10067">
        <v>2.02</v>
      </c>
      <c r="F10067">
        <v>2.0499999999999998</v>
      </c>
      <c r="G10067">
        <v>13921750</v>
      </c>
      <c r="H10067">
        <v>2.0432999999999999</v>
      </c>
    </row>
    <row r="10068" spans="1:8" x14ac:dyDescent="0.3">
      <c r="A10068" t="s">
        <v>168</v>
      </c>
      <c r="B10068" t="s">
        <v>242</v>
      </c>
      <c r="C10068">
        <v>2.04</v>
      </c>
      <c r="D10068">
        <v>2.04</v>
      </c>
      <c r="E10068">
        <v>2</v>
      </c>
      <c r="F10068">
        <v>2.0099999999999998</v>
      </c>
      <c r="G10068">
        <v>12694440</v>
      </c>
      <c r="H10068">
        <v>2.0167000000000002</v>
      </c>
    </row>
    <row r="10069" spans="1:8" x14ac:dyDescent="0.3">
      <c r="A10069" t="s">
        <v>168</v>
      </c>
      <c r="B10069" t="s">
        <v>726</v>
      </c>
      <c r="C10069">
        <v>2.02</v>
      </c>
      <c r="D10069">
        <v>2.04</v>
      </c>
      <c r="E10069">
        <v>2.0099999999999998</v>
      </c>
      <c r="F10069">
        <v>2.0299999999999998</v>
      </c>
      <c r="G10069">
        <v>16619340</v>
      </c>
      <c r="H10069">
        <v>2.0266999999999999</v>
      </c>
    </row>
    <row r="10070" spans="1:8" x14ac:dyDescent="0.3">
      <c r="A10070" t="s">
        <v>168</v>
      </c>
      <c r="B10070" t="s">
        <v>727</v>
      </c>
      <c r="C10070">
        <v>2.04</v>
      </c>
      <c r="D10070">
        <v>2.1</v>
      </c>
      <c r="E10070">
        <v>2.0299999999999998</v>
      </c>
      <c r="F10070">
        <v>2.1</v>
      </c>
      <c r="G10070">
        <v>24062520</v>
      </c>
      <c r="H10070">
        <v>2.0767000000000002</v>
      </c>
    </row>
    <row r="10071" spans="1:8" x14ac:dyDescent="0.3">
      <c r="A10071" t="s">
        <v>168</v>
      </c>
      <c r="B10071" t="s">
        <v>728</v>
      </c>
      <c r="C10071">
        <v>2.11</v>
      </c>
      <c r="D10071">
        <v>2.13</v>
      </c>
      <c r="E10071">
        <v>2.0699999999999998</v>
      </c>
      <c r="F10071">
        <v>2.08</v>
      </c>
      <c r="G10071">
        <v>22484250</v>
      </c>
      <c r="H10071">
        <v>2.0933000000000002</v>
      </c>
    </row>
    <row r="10072" spans="1:8" x14ac:dyDescent="0.3">
      <c r="A10072" t="s">
        <v>168</v>
      </c>
      <c r="B10072" t="s">
        <v>729</v>
      </c>
      <c r="C10072">
        <v>2.1</v>
      </c>
      <c r="D10072">
        <v>2.15</v>
      </c>
      <c r="E10072">
        <v>2.0699999999999998</v>
      </c>
      <c r="F10072">
        <v>2.12</v>
      </c>
      <c r="G10072">
        <v>22626070</v>
      </c>
      <c r="H10072">
        <v>2.1133000000000002</v>
      </c>
    </row>
    <row r="10073" spans="1:8" x14ac:dyDescent="0.3">
      <c r="A10073" t="s">
        <v>168</v>
      </c>
      <c r="B10073" t="s">
        <v>730</v>
      </c>
      <c r="C10073">
        <v>2.1</v>
      </c>
      <c r="D10073">
        <v>2.15</v>
      </c>
      <c r="E10073">
        <v>2.09</v>
      </c>
      <c r="F10073">
        <v>2.13</v>
      </c>
      <c r="G10073">
        <v>27703790</v>
      </c>
      <c r="H10073">
        <v>2.1233</v>
      </c>
    </row>
    <row r="10074" spans="1:8" x14ac:dyDescent="0.3">
      <c r="A10074" t="s">
        <v>168</v>
      </c>
      <c r="B10074" t="s">
        <v>731</v>
      </c>
      <c r="C10074">
        <v>2.14</v>
      </c>
      <c r="D10074">
        <v>2.34</v>
      </c>
      <c r="E10074">
        <v>2.12</v>
      </c>
      <c r="F10074">
        <v>2.29</v>
      </c>
      <c r="G10074">
        <v>84726770</v>
      </c>
      <c r="H10074">
        <v>2.25</v>
      </c>
    </row>
    <row r="10075" spans="1:8" x14ac:dyDescent="0.3">
      <c r="A10075" t="s">
        <v>168</v>
      </c>
      <c r="B10075" t="s">
        <v>732</v>
      </c>
      <c r="C10075">
        <v>2.31</v>
      </c>
      <c r="D10075">
        <v>2.4700000000000002</v>
      </c>
      <c r="E10075">
        <v>2.2000000000000002</v>
      </c>
      <c r="F10075">
        <v>2.23</v>
      </c>
      <c r="G10075">
        <v>166989900</v>
      </c>
      <c r="H10075">
        <v>2.2999999999999998</v>
      </c>
    </row>
    <row r="10076" spans="1:8" x14ac:dyDescent="0.3">
      <c r="A10076" t="s">
        <v>168</v>
      </c>
      <c r="B10076" t="s">
        <v>733</v>
      </c>
      <c r="C10076">
        <v>2.2200000000000002</v>
      </c>
      <c r="D10076">
        <v>2.4500000000000002</v>
      </c>
      <c r="E10076">
        <v>2.16</v>
      </c>
      <c r="F10076">
        <v>2.4</v>
      </c>
      <c r="G10076">
        <v>109951800</v>
      </c>
      <c r="H10076">
        <v>2.3367</v>
      </c>
    </row>
    <row r="10077" spans="1:8" x14ac:dyDescent="0.3">
      <c r="A10077" t="s">
        <v>168</v>
      </c>
      <c r="B10077" t="s">
        <v>734</v>
      </c>
      <c r="C10077">
        <v>2.4</v>
      </c>
      <c r="D10077">
        <v>2.48</v>
      </c>
      <c r="E10077">
        <v>2.33</v>
      </c>
      <c r="F10077">
        <v>2.33</v>
      </c>
      <c r="G10077">
        <v>81849220</v>
      </c>
      <c r="H10077">
        <v>2.38</v>
      </c>
    </row>
    <row r="10078" spans="1:8" x14ac:dyDescent="0.3">
      <c r="A10078" t="s">
        <v>168</v>
      </c>
      <c r="B10078" t="s">
        <v>735</v>
      </c>
      <c r="C10078">
        <v>2.33</v>
      </c>
      <c r="D10078">
        <v>2.4300000000000002</v>
      </c>
      <c r="E10078">
        <v>2.2999999999999998</v>
      </c>
      <c r="F10078">
        <v>2.36</v>
      </c>
      <c r="G10078">
        <v>59918253</v>
      </c>
      <c r="H10078">
        <v>2.3633000000000002</v>
      </c>
    </row>
    <row r="10079" spans="1:8" x14ac:dyDescent="0.3">
      <c r="A10079" t="s">
        <v>596</v>
      </c>
      <c r="B10079" t="s">
        <v>696</v>
      </c>
      <c r="C10079">
        <v>5.01</v>
      </c>
      <c r="D10079">
        <v>5.01</v>
      </c>
      <c r="E10079">
        <v>4.91</v>
      </c>
      <c r="F10079">
        <v>4.96</v>
      </c>
      <c r="G10079">
        <v>38754010</v>
      </c>
      <c r="H10079">
        <v>4.96</v>
      </c>
    </row>
    <row r="10080" spans="1:8" x14ac:dyDescent="0.3">
      <c r="A10080" t="s">
        <v>596</v>
      </c>
      <c r="B10080" t="s">
        <v>697</v>
      </c>
      <c r="C10080">
        <v>4.9800000000000004</v>
      </c>
      <c r="D10080">
        <v>5.08</v>
      </c>
      <c r="E10080">
        <v>4.93</v>
      </c>
      <c r="F10080">
        <v>4.96</v>
      </c>
      <c r="G10080">
        <v>41719880</v>
      </c>
      <c r="H10080">
        <v>4.99</v>
      </c>
    </row>
    <row r="10081" spans="1:8" x14ac:dyDescent="0.3">
      <c r="A10081" t="s">
        <v>596</v>
      </c>
      <c r="B10081" t="s">
        <v>698</v>
      </c>
      <c r="C10081">
        <v>4.9800000000000004</v>
      </c>
      <c r="D10081">
        <v>5.19</v>
      </c>
      <c r="E10081">
        <v>4.95</v>
      </c>
      <c r="F10081">
        <v>5.0999999999999996</v>
      </c>
      <c r="G10081">
        <v>93156700</v>
      </c>
      <c r="H10081">
        <v>5.08</v>
      </c>
    </row>
    <row r="10082" spans="1:8" x14ac:dyDescent="0.3">
      <c r="A10082" t="s">
        <v>596</v>
      </c>
      <c r="B10082" t="s">
        <v>699</v>
      </c>
      <c r="C10082">
        <v>5.15</v>
      </c>
      <c r="D10082">
        <v>5.18</v>
      </c>
      <c r="E10082">
        <v>4.97</v>
      </c>
      <c r="F10082">
        <v>5.0199999999999996</v>
      </c>
      <c r="G10082">
        <v>53091950</v>
      </c>
      <c r="H10082">
        <v>5.0567000000000002</v>
      </c>
    </row>
    <row r="10083" spans="1:8" x14ac:dyDescent="0.3">
      <c r="A10083" t="s">
        <v>596</v>
      </c>
      <c r="B10083" t="s">
        <v>700</v>
      </c>
      <c r="C10083">
        <v>5.04</v>
      </c>
      <c r="D10083">
        <v>5.04</v>
      </c>
      <c r="E10083">
        <v>4.8499999999999996</v>
      </c>
      <c r="F10083">
        <v>4.8499999999999996</v>
      </c>
      <c r="G10083">
        <v>36549060</v>
      </c>
      <c r="H10083">
        <v>4.9132999999999996</v>
      </c>
    </row>
    <row r="10084" spans="1:8" x14ac:dyDescent="0.3">
      <c r="A10084" t="s">
        <v>596</v>
      </c>
      <c r="B10084" t="s">
        <v>77</v>
      </c>
      <c r="C10084">
        <v>4.8</v>
      </c>
      <c r="D10084">
        <v>4.92</v>
      </c>
      <c r="E10084">
        <v>4.74</v>
      </c>
      <c r="F10084">
        <v>4.8</v>
      </c>
      <c r="G10084">
        <v>38680210</v>
      </c>
      <c r="H10084">
        <v>4.82</v>
      </c>
    </row>
    <row r="10085" spans="1:8" x14ac:dyDescent="0.3">
      <c r="A10085" t="s">
        <v>596</v>
      </c>
      <c r="B10085" t="s">
        <v>701</v>
      </c>
      <c r="C10085">
        <v>4.8499999999999996</v>
      </c>
      <c r="D10085">
        <v>4.8600000000000003</v>
      </c>
      <c r="E10085">
        <v>4.55</v>
      </c>
      <c r="F10085">
        <v>4.63</v>
      </c>
      <c r="G10085">
        <v>50194870</v>
      </c>
      <c r="H10085">
        <v>4.68</v>
      </c>
    </row>
    <row r="10086" spans="1:8" x14ac:dyDescent="0.3">
      <c r="A10086" t="s">
        <v>596</v>
      </c>
      <c r="B10086" t="s">
        <v>702</v>
      </c>
      <c r="C10086">
        <v>4.6100000000000003</v>
      </c>
      <c r="D10086">
        <v>4.6900000000000004</v>
      </c>
      <c r="E10086">
        <v>4.5199999999999996</v>
      </c>
      <c r="F10086">
        <v>4.53</v>
      </c>
      <c r="G10086">
        <v>41074820</v>
      </c>
      <c r="H10086">
        <v>4.58</v>
      </c>
    </row>
    <row r="10087" spans="1:8" x14ac:dyDescent="0.3">
      <c r="A10087" t="s">
        <v>596</v>
      </c>
      <c r="B10087" t="s">
        <v>139</v>
      </c>
      <c r="C10087">
        <v>4.53</v>
      </c>
      <c r="D10087">
        <v>4.5999999999999996</v>
      </c>
      <c r="E10087">
        <v>4.38</v>
      </c>
      <c r="F10087">
        <v>4.42</v>
      </c>
      <c r="G10087">
        <v>46582100</v>
      </c>
      <c r="H10087">
        <v>4.4667000000000003</v>
      </c>
    </row>
    <row r="10088" spans="1:8" x14ac:dyDescent="0.3">
      <c r="A10088" t="s">
        <v>596</v>
      </c>
      <c r="B10088" t="s">
        <v>156</v>
      </c>
      <c r="C10088">
        <v>4.43</v>
      </c>
      <c r="D10088">
        <v>4.43</v>
      </c>
      <c r="E10088">
        <v>4.3</v>
      </c>
      <c r="F10088">
        <v>4.37</v>
      </c>
      <c r="G10088">
        <v>31308180</v>
      </c>
      <c r="H10088">
        <v>4.3666999999999998</v>
      </c>
    </row>
    <row r="10089" spans="1:8" x14ac:dyDescent="0.3">
      <c r="A10089" t="s">
        <v>596</v>
      </c>
      <c r="B10089" t="s">
        <v>703</v>
      </c>
      <c r="C10089">
        <v>4.4000000000000004</v>
      </c>
      <c r="D10089">
        <v>4.5</v>
      </c>
      <c r="E10089">
        <v>4.3899999999999997</v>
      </c>
      <c r="F10089">
        <v>4.4800000000000004</v>
      </c>
      <c r="G10089">
        <v>28906330</v>
      </c>
      <c r="H10089">
        <v>4.4566999999999997</v>
      </c>
    </row>
    <row r="10090" spans="1:8" x14ac:dyDescent="0.3">
      <c r="A10090" t="s">
        <v>596</v>
      </c>
      <c r="B10090" t="s">
        <v>223</v>
      </c>
      <c r="C10090">
        <v>4.45</v>
      </c>
      <c r="D10090">
        <v>4.92</v>
      </c>
      <c r="E10090">
        <v>4.42</v>
      </c>
      <c r="F10090">
        <v>4.92</v>
      </c>
      <c r="G10090">
        <v>91161320</v>
      </c>
      <c r="H10090">
        <v>4.7533000000000003</v>
      </c>
    </row>
    <row r="10091" spans="1:8" x14ac:dyDescent="0.3">
      <c r="A10091" t="s">
        <v>596</v>
      </c>
      <c r="B10091" t="s">
        <v>228</v>
      </c>
      <c r="C10091">
        <v>5.04</v>
      </c>
      <c r="D10091">
        <v>5.09</v>
      </c>
      <c r="E10091">
        <v>4.62</v>
      </c>
      <c r="F10091">
        <v>4.62</v>
      </c>
      <c r="G10091">
        <v>97696090</v>
      </c>
      <c r="H10091">
        <v>4.7766999999999999</v>
      </c>
    </row>
    <row r="10092" spans="1:8" x14ac:dyDescent="0.3">
      <c r="A10092" t="s">
        <v>596</v>
      </c>
      <c r="B10092" t="s">
        <v>704</v>
      </c>
      <c r="C10092">
        <v>4.62</v>
      </c>
      <c r="D10092">
        <v>4.76</v>
      </c>
      <c r="E10092">
        <v>4.62</v>
      </c>
      <c r="F10092">
        <v>4.68</v>
      </c>
      <c r="G10092">
        <v>38685890</v>
      </c>
      <c r="H10092">
        <v>4.6867000000000001</v>
      </c>
    </row>
    <row r="10093" spans="1:8" x14ac:dyDescent="0.3">
      <c r="A10093" t="s">
        <v>596</v>
      </c>
      <c r="B10093" t="s">
        <v>705</v>
      </c>
      <c r="C10093">
        <v>4.71</v>
      </c>
      <c r="D10093">
        <v>4.72</v>
      </c>
      <c r="E10093">
        <v>4.5999999999999996</v>
      </c>
      <c r="F10093">
        <v>4.62</v>
      </c>
      <c r="G10093">
        <v>26620390</v>
      </c>
      <c r="H10093">
        <v>4.6467000000000001</v>
      </c>
    </row>
    <row r="10094" spans="1:8" x14ac:dyDescent="0.3">
      <c r="A10094" t="s">
        <v>596</v>
      </c>
      <c r="B10094" t="s">
        <v>706</v>
      </c>
      <c r="C10094">
        <v>4.62</v>
      </c>
      <c r="D10094">
        <v>4.8</v>
      </c>
      <c r="E10094">
        <v>4.6100000000000003</v>
      </c>
      <c r="F10094">
        <v>4.75</v>
      </c>
      <c r="G10094">
        <v>51737250</v>
      </c>
      <c r="H10094">
        <v>4.72</v>
      </c>
    </row>
    <row r="10095" spans="1:8" x14ac:dyDescent="0.3">
      <c r="A10095" t="s">
        <v>596</v>
      </c>
      <c r="B10095" t="s">
        <v>265</v>
      </c>
      <c r="C10095">
        <v>4.7699999999999996</v>
      </c>
      <c r="D10095">
        <v>4.8499999999999996</v>
      </c>
      <c r="E10095">
        <v>4.6900000000000004</v>
      </c>
      <c r="F10095">
        <v>4.7699999999999996</v>
      </c>
      <c r="G10095">
        <v>64037940</v>
      </c>
      <c r="H10095">
        <v>4.7699999999999996</v>
      </c>
    </row>
    <row r="10096" spans="1:8" x14ac:dyDescent="0.3">
      <c r="A10096" t="s">
        <v>596</v>
      </c>
      <c r="B10096" t="s">
        <v>707</v>
      </c>
      <c r="C10096">
        <v>4.79</v>
      </c>
      <c r="D10096">
        <v>4.83</v>
      </c>
      <c r="E10096">
        <v>4.57</v>
      </c>
      <c r="F10096">
        <v>4.59</v>
      </c>
      <c r="G10096">
        <v>43273560</v>
      </c>
      <c r="H10096">
        <v>4.6632999999999996</v>
      </c>
    </row>
    <row r="10097" spans="1:8" x14ac:dyDescent="0.3">
      <c r="A10097" t="s">
        <v>596</v>
      </c>
      <c r="B10097" t="s">
        <v>271</v>
      </c>
      <c r="C10097">
        <v>4.63</v>
      </c>
      <c r="D10097">
        <v>4.6399999999999997</v>
      </c>
      <c r="E10097">
        <v>4.3499999999999996</v>
      </c>
      <c r="F10097">
        <v>4.3499999999999996</v>
      </c>
      <c r="G10097">
        <v>30415650</v>
      </c>
      <c r="H10097">
        <v>4.4466999999999999</v>
      </c>
    </row>
    <row r="10098" spans="1:8" x14ac:dyDescent="0.3">
      <c r="A10098" t="s">
        <v>596</v>
      </c>
      <c r="B10098" t="s">
        <v>708</v>
      </c>
      <c r="C10098">
        <v>4.41</v>
      </c>
      <c r="D10098">
        <v>4.47</v>
      </c>
      <c r="E10098">
        <v>4.3600000000000003</v>
      </c>
      <c r="F10098">
        <v>4.4000000000000004</v>
      </c>
      <c r="G10098">
        <v>22841580</v>
      </c>
      <c r="H10098">
        <v>4.41</v>
      </c>
    </row>
    <row r="10099" spans="1:8" x14ac:dyDescent="0.3">
      <c r="A10099" t="s">
        <v>596</v>
      </c>
      <c r="B10099" t="s">
        <v>709</v>
      </c>
      <c r="C10099">
        <v>4.45</v>
      </c>
      <c r="D10099">
        <v>4.67</v>
      </c>
      <c r="E10099">
        <v>4.4400000000000004</v>
      </c>
      <c r="F10099">
        <v>4.51</v>
      </c>
      <c r="G10099">
        <v>34900210</v>
      </c>
      <c r="H10099">
        <v>4.54</v>
      </c>
    </row>
    <row r="10100" spans="1:8" x14ac:dyDescent="0.3">
      <c r="A10100" t="s">
        <v>596</v>
      </c>
      <c r="B10100" t="s">
        <v>283</v>
      </c>
      <c r="C10100">
        <v>4.5199999999999996</v>
      </c>
      <c r="D10100">
        <v>4.5599999999999996</v>
      </c>
      <c r="E10100">
        <v>4.42</v>
      </c>
      <c r="F10100">
        <v>4.43</v>
      </c>
      <c r="G10100">
        <v>17283720</v>
      </c>
      <c r="H10100">
        <v>4.47</v>
      </c>
    </row>
    <row r="10101" spans="1:8" x14ac:dyDescent="0.3">
      <c r="A10101" t="s">
        <v>596</v>
      </c>
      <c r="B10101" t="s">
        <v>290</v>
      </c>
      <c r="C10101">
        <v>4.43</v>
      </c>
      <c r="D10101">
        <v>4.4800000000000004</v>
      </c>
      <c r="E10101">
        <v>4.2699999999999996</v>
      </c>
      <c r="F10101">
        <v>4.3499999999999996</v>
      </c>
      <c r="G10101">
        <v>22802810</v>
      </c>
      <c r="H10101">
        <v>4.3666999999999998</v>
      </c>
    </row>
    <row r="10102" spans="1:8" x14ac:dyDescent="0.3">
      <c r="A10102" t="s">
        <v>596</v>
      </c>
      <c r="B10102" t="s">
        <v>710</v>
      </c>
      <c r="C10102">
        <v>4.3899999999999997</v>
      </c>
      <c r="D10102">
        <v>4.51</v>
      </c>
      <c r="E10102">
        <v>4.29</v>
      </c>
      <c r="F10102">
        <v>4.4000000000000004</v>
      </c>
      <c r="G10102">
        <v>33279230</v>
      </c>
      <c r="H10102">
        <v>4.4000000000000004</v>
      </c>
    </row>
    <row r="10103" spans="1:8" x14ac:dyDescent="0.3">
      <c r="A10103" t="s">
        <v>596</v>
      </c>
      <c r="B10103" t="s">
        <v>512</v>
      </c>
      <c r="C10103">
        <v>4.46</v>
      </c>
      <c r="D10103">
        <v>4.46</v>
      </c>
      <c r="E10103">
        <v>4.09</v>
      </c>
      <c r="F10103">
        <v>4.1100000000000003</v>
      </c>
      <c r="G10103">
        <v>37386580</v>
      </c>
      <c r="H10103">
        <v>4.22</v>
      </c>
    </row>
    <row r="10104" spans="1:8" x14ac:dyDescent="0.3">
      <c r="A10104" t="s">
        <v>596</v>
      </c>
      <c r="B10104" t="s">
        <v>91</v>
      </c>
      <c r="C10104">
        <v>3.72</v>
      </c>
      <c r="D10104">
        <v>3.92</v>
      </c>
      <c r="E10104">
        <v>3.72</v>
      </c>
      <c r="F10104">
        <v>3.86</v>
      </c>
      <c r="G10104">
        <v>35684070</v>
      </c>
      <c r="H10104">
        <v>3.8332999999999999</v>
      </c>
    </row>
    <row r="10105" spans="1:8" x14ac:dyDescent="0.3">
      <c r="A10105" t="s">
        <v>596</v>
      </c>
      <c r="B10105" t="s">
        <v>93</v>
      </c>
      <c r="C10105">
        <v>3.86</v>
      </c>
      <c r="D10105">
        <v>3.94</v>
      </c>
      <c r="E10105">
        <v>3.77</v>
      </c>
      <c r="F10105">
        <v>3.77</v>
      </c>
      <c r="G10105">
        <v>30053210</v>
      </c>
      <c r="H10105">
        <v>3.8267000000000002</v>
      </c>
    </row>
    <row r="10106" spans="1:8" x14ac:dyDescent="0.3">
      <c r="A10106" t="s">
        <v>596</v>
      </c>
      <c r="B10106" t="s">
        <v>711</v>
      </c>
      <c r="C10106">
        <v>3.78</v>
      </c>
      <c r="D10106">
        <v>3.91</v>
      </c>
      <c r="E10106">
        <v>3.74</v>
      </c>
      <c r="F10106">
        <v>3.8</v>
      </c>
      <c r="G10106">
        <v>23916170</v>
      </c>
      <c r="H10106">
        <v>3.8167</v>
      </c>
    </row>
    <row r="10107" spans="1:8" x14ac:dyDescent="0.3">
      <c r="A10107" t="s">
        <v>596</v>
      </c>
      <c r="B10107" t="s">
        <v>712</v>
      </c>
      <c r="C10107">
        <v>3.83</v>
      </c>
      <c r="D10107">
        <v>3.9</v>
      </c>
      <c r="E10107">
        <v>3.83</v>
      </c>
      <c r="F10107">
        <v>3.85</v>
      </c>
      <c r="G10107">
        <v>28763600</v>
      </c>
      <c r="H10107">
        <v>3.86</v>
      </c>
    </row>
    <row r="10108" spans="1:8" x14ac:dyDescent="0.3">
      <c r="A10108" t="s">
        <v>596</v>
      </c>
      <c r="B10108" t="s">
        <v>162</v>
      </c>
      <c r="C10108">
        <v>3.84</v>
      </c>
      <c r="D10108">
        <v>3.87</v>
      </c>
      <c r="E10108">
        <v>3.65</v>
      </c>
      <c r="F10108">
        <v>3.67</v>
      </c>
      <c r="G10108">
        <v>24101860</v>
      </c>
      <c r="H10108">
        <v>3.73</v>
      </c>
    </row>
    <row r="10109" spans="1:8" x14ac:dyDescent="0.3">
      <c r="A10109" t="s">
        <v>596</v>
      </c>
      <c r="B10109" t="s">
        <v>220</v>
      </c>
      <c r="C10109">
        <v>3.65</v>
      </c>
      <c r="D10109">
        <v>3.65</v>
      </c>
      <c r="E10109">
        <v>3.47</v>
      </c>
      <c r="F10109">
        <v>3.6</v>
      </c>
      <c r="G10109">
        <v>31800720</v>
      </c>
      <c r="H10109">
        <v>3.5733000000000001</v>
      </c>
    </row>
    <row r="10110" spans="1:8" x14ac:dyDescent="0.3">
      <c r="A10110" t="s">
        <v>596</v>
      </c>
      <c r="B10110" t="s">
        <v>713</v>
      </c>
      <c r="C10110">
        <v>3.7</v>
      </c>
      <c r="D10110">
        <v>3.83</v>
      </c>
      <c r="E10110">
        <v>3.66</v>
      </c>
      <c r="F10110">
        <v>3.83</v>
      </c>
      <c r="G10110">
        <v>27521970</v>
      </c>
      <c r="H10110">
        <v>3.7732999999999999</v>
      </c>
    </row>
    <row r="10111" spans="1:8" x14ac:dyDescent="0.3">
      <c r="A10111" t="s">
        <v>596</v>
      </c>
      <c r="B10111" t="s">
        <v>714</v>
      </c>
      <c r="C10111">
        <v>3.85</v>
      </c>
      <c r="D10111">
        <v>3.89</v>
      </c>
      <c r="E10111">
        <v>3.76</v>
      </c>
      <c r="F10111">
        <v>3.78</v>
      </c>
      <c r="G10111">
        <v>18299680</v>
      </c>
      <c r="H10111">
        <v>3.81</v>
      </c>
    </row>
    <row r="10112" spans="1:8" x14ac:dyDescent="0.3">
      <c r="A10112" t="s">
        <v>596</v>
      </c>
      <c r="B10112" t="s">
        <v>715</v>
      </c>
      <c r="C10112">
        <v>3.65</v>
      </c>
      <c r="D10112">
        <v>3.83</v>
      </c>
      <c r="E10112">
        <v>3.61</v>
      </c>
      <c r="F10112">
        <v>3.72</v>
      </c>
      <c r="G10112">
        <v>33528360</v>
      </c>
      <c r="H10112">
        <v>3.72</v>
      </c>
    </row>
    <row r="10113" spans="1:8" x14ac:dyDescent="0.3">
      <c r="A10113" t="s">
        <v>596</v>
      </c>
      <c r="B10113" t="s">
        <v>235</v>
      </c>
      <c r="C10113">
        <v>3.74</v>
      </c>
      <c r="D10113">
        <v>3.74</v>
      </c>
      <c r="E10113">
        <v>3.62</v>
      </c>
      <c r="F10113">
        <v>3.64</v>
      </c>
      <c r="G10113">
        <v>15977000</v>
      </c>
      <c r="H10113">
        <v>3.6667000000000001</v>
      </c>
    </row>
    <row r="10114" spans="1:8" x14ac:dyDescent="0.3">
      <c r="A10114" t="s">
        <v>596</v>
      </c>
      <c r="B10114" t="s">
        <v>259</v>
      </c>
      <c r="C10114">
        <v>3.68</v>
      </c>
      <c r="D10114">
        <v>3.71</v>
      </c>
      <c r="E10114">
        <v>3.61</v>
      </c>
      <c r="F10114">
        <v>3.68</v>
      </c>
      <c r="G10114">
        <v>16221680</v>
      </c>
      <c r="H10114">
        <v>3.6667000000000001</v>
      </c>
    </row>
    <row r="10115" spans="1:8" x14ac:dyDescent="0.3">
      <c r="A10115" t="s">
        <v>596</v>
      </c>
      <c r="B10115" t="s">
        <v>716</v>
      </c>
      <c r="C10115">
        <v>3.68</v>
      </c>
      <c r="D10115">
        <v>3.79</v>
      </c>
      <c r="E10115">
        <v>3.68</v>
      </c>
      <c r="F10115">
        <v>3.76</v>
      </c>
      <c r="G10115">
        <v>24974160</v>
      </c>
      <c r="H10115">
        <v>3.7433000000000001</v>
      </c>
    </row>
    <row r="10116" spans="1:8" x14ac:dyDescent="0.3">
      <c r="A10116" t="s">
        <v>596</v>
      </c>
      <c r="B10116" t="s">
        <v>269</v>
      </c>
      <c r="C10116">
        <v>3.78</v>
      </c>
      <c r="D10116">
        <v>3.78</v>
      </c>
      <c r="E10116">
        <v>3.63</v>
      </c>
      <c r="F10116">
        <v>3.63</v>
      </c>
      <c r="G10116">
        <v>22105310</v>
      </c>
      <c r="H10116">
        <v>3.68</v>
      </c>
    </row>
    <row r="10117" spans="1:8" x14ac:dyDescent="0.3">
      <c r="A10117" t="s">
        <v>596</v>
      </c>
      <c r="B10117" t="s">
        <v>282</v>
      </c>
      <c r="C10117">
        <v>3.63</v>
      </c>
      <c r="D10117">
        <v>3.67</v>
      </c>
      <c r="E10117">
        <v>3.61</v>
      </c>
      <c r="F10117">
        <v>3.66</v>
      </c>
      <c r="G10117">
        <v>7123102</v>
      </c>
      <c r="H10117">
        <v>3.6467000000000001</v>
      </c>
    </row>
    <row r="10118" spans="1:8" x14ac:dyDescent="0.3">
      <c r="A10118" t="s">
        <v>596</v>
      </c>
      <c r="B10118" t="s">
        <v>717</v>
      </c>
      <c r="C10118">
        <v>3.61</v>
      </c>
      <c r="D10118">
        <v>3.71</v>
      </c>
      <c r="E10118">
        <v>3.48</v>
      </c>
      <c r="F10118">
        <v>3.69</v>
      </c>
      <c r="G10118">
        <v>32850430</v>
      </c>
      <c r="H10118">
        <v>3.6267</v>
      </c>
    </row>
    <row r="10119" spans="1:8" x14ac:dyDescent="0.3">
      <c r="A10119" t="s">
        <v>596</v>
      </c>
      <c r="B10119" t="s">
        <v>285</v>
      </c>
      <c r="C10119">
        <v>3.68</v>
      </c>
      <c r="D10119">
        <v>3.81</v>
      </c>
      <c r="E10119">
        <v>3.67</v>
      </c>
      <c r="F10119">
        <v>3.69</v>
      </c>
      <c r="G10119">
        <v>33921410</v>
      </c>
      <c r="H10119">
        <v>3.7233000000000001</v>
      </c>
    </row>
    <row r="10120" spans="1:8" x14ac:dyDescent="0.3">
      <c r="A10120" t="s">
        <v>596</v>
      </c>
      <c r="B10120" t="s">
        <v>718</v>
      </c>
      <c r="C10120">
        <v>3.71</v>
      </c>
      <c r="D10120">
        <v>3.76</v>
      </c>
      <c r="E10120">
        <v>3.67</v>
      </c>
      <c r="F10120">
        <v>3.68</v>
      </c>
      <c r="G10120">
        <v>20830250</v>
      </c>
      <c r="H10120">
        <v>3.7033</v>
      </c>
    </row>
    <row r="10121" spans="1:8" x14ac:dyDescent="0.3">
      <c r="A10121" t="s">
        <v>596</v>
      </c>
      <c r="B10121" t="s">
        <v>291</v>
      </c>
      <c r="C10121">
        <v>3.71</v>
      </c>
      <c r="D10121">
        <v>3.78</v>
      </c>
      <c r="E10121">
        <v>3.62</v>
      </c>
      <c r="F10121">
        <v>3.62</v>
      </c>
      <c r="G10121">
        <v>23500020</v>
      </c>
      <c r="H10121">
        <v>3.6732999999999998</v>
      </c>
    </row>
    <row r="10122" spans="1:8" x14ac:dyDescent="0.3">
      <c r="A10122" t="s">
        <v>596</v>
      </c>
      <c r="B10122" t="s">
        <v>295</v>
      </c>
      <c r="C10122">
        <v>3.67</v>
      </c>
      <c r="D10122">
        <v>3.84</v>
      </c>
      <c r="E10122">
        <v>3.56</v>
      </c>
      <c r="F10122">
        <v>3.73</v>
      </c>
      <c r="G10122">
        <v>68976740</v>
      </c>
      <c r="H10122">
        <v>3.71</v>
      </c>
    </row>
    <row r="10123" spans="1:8" x14ac:dyDescent="0.3">
      <c r="A10123" t="s">
        <v>596</v>
      </c>
      <c r="B10123" t="s">
        <v>298</v>
      </c>
      <c r="C10123">
        <v>3.72</v>
      </c>
      <c r="D10123">
        <v>3.79</v>
      </c>
      <c r="E10123">
        <v>3.6</v>
      </c>
      <c r="F10123">
        <v>3.61</v>
      </c>
      <c r="G10123">
        <v>32464240</v>
      </c>
      <c r="H10123">
        <v>3.6667000000000001</v>
      </c>
    </row>
    <row r="10124" spans="1:8" x14ac:dyDescent="0.3">
      <c r="A10124" t="s">
        <v>596</v>
      </c>
      <c r="B10124" t="s">
        <v>719</v>
      </c>
      <c r="C10124">
        <v>3.63</v>
      </c>
      <c r="D10124">
        <v>3.69</v>
      </c>
      <c r="E10124">
        <v>3.61</v>
      </c>
      <c r="F10124">
        <v>3.65</v>
      </c>
      <c r="G10124">
        <v>23126700</v>
      </c>
      <c r="H10124">
        <v>3.65</v>
      </c>
    </row>
    <row r="10125" spans="1:8" x14ac:dyDescent="0.3">
      <c r="A10125" t="s">
        <v>596</v>
      </c>
      <c r="B10125" t="s">
        <v>720</v>
      </c>
      <c r="C10125">
        <v>3.69</v>
      </c>
      <c r="D10125">
        <v>3.82</v>
      </c>
      <c r="E10125">
        <v>3.66</v>
      </c>
      <c r="F10125">
        <v>3.81</v>
      </c>
      <c r="G10125">
        <v>44837070</v>
      </c>
      <c r="H10125">
        <v>3.7633000000000001</v>
      </c>
    </row>
    <row r="10126" spans="1:8" x14ac:dyDescent="0.3">
      <c r="A10126" t="s">
        <v>596</v>
      </c>
      <c r="B10126" t="s">
        <v>721</v>
      </c>
      <c r="C10126">
        <v>3.8</v>
      </c>
      <c r="D10126">
        <v>4</v>
      </c>
      <c r="E10126">
        <v>3.72</v>
      </c>
      <c r="F10126">
        <v>3.83</v>
      </c>
      <c r="G10126">
        <v>53710670</v>
      </c>
      <c r="H10126">
        <v>3.85</v>
      </c>
    </row>
    <row r="10127" spans="1:8" x14ac:dyDescent="0.3">
      <c r="A10127" t="s">
        <v>596</v>
      </c>
      <c r="B10127" t="s">
        <v>96</v>
      </c>
      <c r="C10127">
        <v>3.8</v>
      </c>
      <c r="D10127">
        <v>3.88</v>
      </c>
      <c r="E10127">
        <v>3.75</v>
      </c>
      <c r="F10127">
        <v>3.75</v>
      </c>
      <c r="G10127">
        <v>30008380</v>
      </c>
      <c r="H10127">
        <v>3.7932999999999999</v>
      </c>
    </row>
    <row r="10128" spans="1:8" x14ac:dyDescent="0.3">
      <c r="A10128" t="s">
        <v>596</v>
      </c>
      <c r="B10128" t="s">
        <v>722</v>
      </c>
      <c r="C10128">
        <v>3.76</v>
      </c>
      <c r="D10128">
        <v>3.81</v>
      </c>
      <c r="E10128">
        <v>3.76</v>
      </c>
      <c r="F10128">
        <v>3.76</v>
      </c>
      <c r="G10128">
        <v>23442600</v>
      </c>
      <c r="H10128">
        <v>3.7766999999999999</v>
      </c>
    </row>
    <row r="10129" spans="1:8" x14ac:dyDescent="0.3">
      <c r="A10129" t="s">
        <v>596</v>
      </c>
      <c r="B10129" t="s">
        <v>164</v>
      </c>
      <c r="C10129">
        <v>3.76</v>
      </c>
      <c r="D10129">
        <v>3.9</v>
      </c>
      <c r="E10129">
        <v>3.61</v>
      </c>
      <c r="F10129">
        <v>3.61</v>
      </c>
      <c r="G10129">
        <v>38959460</v>
      </c>
      <c r="H10129">
        <v>3.7067000000000001</v>
      </c>
    </row>
    <row r="10130" spans="1:8" x14ac:dyDescent="0.3">
      <c r="A10130" t="s">
        <v>596</v>
      </c>
      <c r="B10130" t="s">
        <v>723</v>
      </c>
      <c r="C10130">
        <v>3.72</v>
      </c>
      <c r="D10130">
        <v>3.82</v>
      </c>
      <c r="E10130">
        <v>3.72</v>
      </c>
      <c r="F10130">
        <v>3.73</v>
      </c>
      <c r="G10130">
        <v>26587590</v>
      </c>
      <c r="H10130">
        <v>3.7566999999999999</v>
      </c>
    </row>
    <row r="10131" spans="1:8" x14ac:dyDescent="0.3">
      <c r="A10131" t="s">
        <v>596</v>
      </c>
      <c r="B10131" t="s">
        <v>724</v>
      </c>
      <c r="C10131">
        <v>3.74</v>
      </c>
      <c r="D10131">
        <v>3.77</v>
      </c>
      <c r="E10131">
        <v>3.69</v>
      </c>
      <c r="F10131">
        <v>3.71</v>
      </c>
      <c r="G10131">
        <v>23715680</v>
      </c>
      <c r="H10131">
        <v>3.7233000000000001</v>
      </c>
    </row>
    <row r="10132" spans="1:8" x14ac:dyDescent="0.3">
      <c r="A10132" t="s">
        <v>596</v>
      </c>
      <c r="B10132" t="s">
        <v>725</v>
      </c>
      <c r="C10132">
        <v>3.74</v>
      </c>
      <c r="D10132">
        <v>4.01</v>
      </c>
      <c r="E10132">
        <v>3.73</v>
      </c>
      <c r="F10132">
        <v>3.93</v>
      </c>
      <c r="G10132">
        <v>82214030</v>
      </c>
      <c r="H10132">
        <v>3.89</v>
      </c>
    </row>
    <row r="10133" spans="1:8" x14ac:dyDescent="0.3">
      <c r="A10133" t="s">
        <v>596</v>
      </c>
      <c r="B10133" t="s">
        <v>242</v>
      </c>
      <c r="C10133">
        <v>3.97</v>
      </c>
      <c r="D10133">
        <v>4.18</v>
      </c>
      <c r="E10133">
        <v>3.9</v>
      </c>
      <c r="F10133">
        <v>3.93</v>
      </c>
      <c r="G10133">
        <v>69047150</v>
      </c>
      <c r="H10133">
        <v>4.0033000000000003</v>
      </c>
    </row>
    <row r="10134" spans="1:8" x14ac:dyDescent="0.3">
      <c r="A10134" t="s">
        <v>596</v>
      </c>
      <c r="B10134" t="s">
        <v>726</v>
      </c>
      <c r="C10134">
        <v>3.94</v>
      </c>
      <c r="D10134">
        <v>3.97</v>
      </c>
      <c r="E10134">
        <v>3.85</v>
      </c>
      <c r="F10134">
        <v>3.9</v>
      </c>
      <c r="G10134">
        <v>49778360</v>
      </c>
      <c r="H10134">
        <v>3.9066999999999998</v>
      </c>
    </row>
    <row r="10135" spans="1:8" x14ac:dyDescent="0.3">
      <c r="A10135" t="s">
        <v>596</v>
      </c>
      <c r="B10135" t="s">
        <v>727</v>
      </c>
      <c r="C10135">
        <v>3.9</v>
      </c>
      <c r="D10135">
        <v>3.98</v>
      </c>
      <c r="E10135">
        <v>3.89</v>
      </c>
      <c r="F10135">
        <v>3.92</v>
      </c>
      <c r="G10135">
        <v>35194230</v>
      </c>
      <c r="H10135">
        <v>3.93</v>
      </c>
    </row>
    <row r="10136" spans="1:8" x14ac:dyDescent="0.3">
      <c r="A10136" t="s">
        <v>596</v>
      </c>
      <c r="B10136" t="s">
        <v>728</v>
      </c>
      <c r="C10136">
        <v>3.94</v>
      </c>
      <c r="D10136">
        <v>4.07</v>
      </c>
      <c r="E10136">
        <v>3.93</v>
      </c>
      <c r="F10136">
        <v>4</v>
      </c>
      <c r="G10136">
        <v>43682410</v>
      </c>
      <c r="H10136">
        <v>4</v>
      </c>
    </row>
    <row r="10137" spans="1:8" x14ac:dyDescent="0.3">
      <c r="A10137" t="s">
        <v>596</v>
      </c>
      <c r="B10137" t="s">
        <v>729</v>
      </c>
      <c r="C10137">
        <v>4.01</v>
      </c>
      <c r="D10137">
        <v>4.1399999999999997</v>
      </c>
      <c r="E10137">
        <v>3.94</v>
      </c>
      <c r="F10137">
        <v>4.1100000000000003</v>
      </c>
      <c r="G10137">
        <v>42166390</v>
      </c>
      <c r="H10137">
        <v>4.0632999999999999</v>
      </c>
    </row>
    <row r="10138" spans="1:8" x14ac:dyDescent="0.3">
      <c r="A10138" t="s">
        <v>596</v>
      </c>
      <c r="B10138" t="s">
        <v>730</v>
      </c>
      <c r="C10138">
        <v>4.09</v>
      </c>
      <c r="D10138">
        <v>4.29</v>
      </c>
      <c r="E10138">
        <v>3.85</v>
      </c>
      <c r="F10138">
        <v>3.91</v>
      </c>
      <c r="G10138">
        <v>152518200</v>
      </c>
      <c r="H10138">
        <v>4.0167000000000002</v>
      </c>
    </row>
    <row r="10139" spans="1:8" x14ac:dyDescent="0.3">
      <c r="A10139" t="s">
        <v>596</v>
      </c>
      <c r="B10139" t="s">
        <v>731</v>
      </c>
      <c r="C10139">
        <v>3.93</v>
      </c>
      <c r="D10139">
        <v>3.99</v>
      </c>
      <c r="E10139">
        <v>3.84</v>
      </c>
      <c r="F10139">
        <v>3.84</v>
      </c>
      <c r="G10139">
        <v>39174200</v>
      </c>
      <c r="H10139">
        <v>3.89</v>
      </c>
    </row>
    <row r="10140" spans="1:8" x14ac:dyDescent="0.3">
      <c r="A10140" t="s">
        <v>596</v>
      </c>
      <c r="B10140" t="s">
        <v>732</v>
      </c>
      <c r="C10140">
        <v>3.85</v>
      </c>
      <c r="D10140">
        <v>3.93</v>
      </c>
      <c r="E10140">
        <v>3.83</v>
      </c>
      <c r="F10140">
        <v>3.85</v>
      </c>
      <c r="G10140">
        <v>34320600</v>
      </c>
      <c r="H10140">
        <v>3.87</v>
      </c>
    </row>
    <row r="10141" spans="1:8" x14ac:dyDescent="0.3">
      <c r="A10141" t="s">
        <v>596</v>
      </c>
      <c r="B10141" t="s">
        <v>733</v>
      </c>
      <c r="C10141">
        <v>3.86</v>
      </c>
      <c r="D10141">
        <v>3.95</v>
      </c>
      <c r="E10141">
        <v>3.81</v>
      </c>
      <c r="F10141">
        <v>3.88</v>
      </c>
      <c r="G10141">
        <v>40677220</v>
      </c>
      <c r="H10141">
        <v>3.88</v>
      </c>
    </row>
    <row r="10142" spans="1:8" x14ac:dyDescent="0.3">
      <c r="A10142" t="s">
        <v>596</v>
      </c>
      <c r="B10142" t="s">
        <v>734</v>
      </c>
      <c r="C10142">
        <v>3.92</v>
      </c>
      <c r="D10142">
        <v>3.96</v>
      </c>
      <c r="E10142">
        <v>3.88</v>
      </c>
      <c r="F10142">
        <v>3.96</v>
      </c>
      <c r="G10142">
        <v>40976120</v>
      </c>
      <c r="H10142">
        <v>3.9333</v>
      </c>
    </row>
    <row r="10143" spans="1:8" x14ac:dyDescent="0.3">
      <c r="A10143" t="s">
        <v>596</v>
      </c>
      <c r="B10143" t="s">
        <v>735</v>
      </c>
      <c r="C10143">
        <v>4</v>
      </c>
      <c r="D10143">
        <v>4.0199999999999996</v>
      </c>
      <c r="E10143">
        <v>3.82</v>
      </c>
      <c r="F10143">
        <v>3.84</v>
      </c>
      <c r="G10143">
        <v>26559996</v>
      </c>
      <c r="H10143">
        <v>3.8933</v>
      </c>
    </row>
    <row r="10144" spans="1:8" x14ac:dyDescent="0.3">
      <c r="A10144" t="s">
        <v>215</v>
      </c>
      <c r="B10144" t="s">
        <v>696</v>
      </c>
      <c r="C10144">
        <v>8.18</v>
      </c>
      <c r="D10144">
        <v>8.42</v>
      </c>
      <c r="E10144">
        <v>8.15</v>
      </c>
      <c r="F10144">
        <v>8.35</v>
      </c>
      <c r="G10144">
        <v>4841862</v>
      </c>
      <c r="H10144">
        <v>8.3066999999999993</v>
      </c>
    </row>
    <row r="10145" spans="1:8" x14ac:dyDescent="0.3">
      <c r="A10145" t="s">
        <v>215</v>
      </c>
      <c r="B10145" t="s">
        <v>697</v>
      </c>
      <c r="C10145">
        <v>8.35</v>
      </c>
      <c r="D10145">
        <v>8.5399999999999991</v>
      </c>
      <c r="E10145">
        <v>8.23</v>
      </c>
      <c r="F10145">
        <v>8.3800000000000008</v>
      </c>
      <c r="G10145">
        <v>6609291</v>
      </c>
      <c r="H10145">
        <v>8.3833000000000002</v>
      </c>
    </row>
    <row r="10146" spans="1:8" x14ac:dyDescent="0.3">
      <c r="A10146" t="s">
        <v>215</v>
      </c>
      <c r="B10146" t="s">
        <v>698</v>
      </c>
      <c r="C10146">
        <v>8.34</v>
      </c>
      <c r="D10146">
        <v>8.43</v>
      </c>
      <c r="E10146">
        <v>8.25</v>
      </c>
      <c r="F10146">
        <v>8.3000000000000007</v>
      </c>
      <c r="G10146">
        <v>6296927</v>
      </c>
      <c r="H10146">
        <v>8.3267000000000007</v>
      </c>
    </row>
    <row r="10147" spans="1:8" x14ac:dyDescent="0.3">
      <c r="A10147" t="s">
        <v>215</v>
      </c>
      <c r="B10147" t="s">
        <v>699</v>
      </c>
      <c r="C10147">
        <v>8.3000000000000007</v>
      </c>
      <c r="D10147">
        <v>8.42</v>
      </c>
      <c r="E10147">
        <v>8.25</v>
      </c>
      <c r="F10147">
        <v>8.34</v>
      </c>
      <c r="G10147">
        <v>7239905</v>
      </c>
      <c r="H10147">
        <v>8.3367000000000004</v>
      </c>
    </row>
    <row r="10148" spans="1:8" x14ac:dyDescent="0.3">
      <c r="A10148" t="s">
        <v>215</v>
      </c>
      <c r="B10148" t="s">
        <v>700</v>
      </c>
      <c r="C10148">
        <v>8.36</v>
      </c>
      <c r="D10148">
        <v>8.84</v>
      </c>
      <c r="E10148">
        <v>8.2899999999999991</v>
      </c>
      <c r="F10148">
        <v>8.7100000000000009</v>
      </c>
      <c r="G10148">
        <v>12424990</v>
      </c>
      <c r="H10148">
        <v>8.6133000000000006</v>
      </c>
    </row>
    <row r="10149" spans="1:8" x14ac:dyDescent="0.3">
      <c r="A10149" t="s">
        <v>215</v>
      </c>
      <c r="B10149" t="s">
        <v>77</v>
      </c>
      <c r="C10149">
        <v>8.6</v>
      </c>
      <c r="D10149">
        <v>8.76</v>
      </c>
      <c r="E10149">
        <v>8.4600000000000009</v>
      </c>
      <c r="F10149">
        <v>8.59</v>
      </c>
      <c r="G10149">
        <v>7935980</v>
      </c>
      <c r="H10149">
        <v>8.6033000000000008</v>
      </c>
    </row>
    <row r="10150" spans="1:8" x14ac:dyDescent="0.3">
      <c r="A10150" t="s">
        <v>215</v>
      </c>
      <c r="B10150" t="s">
        <v>701</v>
      </c>
      <c r="C10150">
        <v>8.59</v>
      </c>
      <c r="D10150">
        <v>8.7799999999999994</v>
      </c>
      <c r="E10150">
        <v>8.52</v>
      </c>
      <c r="F10150">
        <v>8.6199999999999992</v>
      </c>
      <c r="G10150">
        <v>7010886</v>
      </c>
      <c r="H10150">
        <v>8.64</v>
      </c>
    </row>
    <row r="10151" spans="1:8" x14ac:dyDescent="0.3">
      <c r="A10151" t="s">
        <v>215</v>
      </c>
      <c r="B10151" t="s">
        <v>702</v>
      </c>
      <c r="C10151">
        <v>8.64</v>
      </c>
      <c r="D10151">
        <v>8.75</v>
      </c>
      <c r="E10151">
        <v>8.5</v>
      </c>
      <c r="F10151">
        <v>8.5</v>
      </c>
      <c r="G10151">
        <v>6090359</v>
      </c>
      <c r="H10151">
        <v>8.5832999999999995</v>
      </c>
    </row>
    <row r="10152" spans="1:8" x14ac:dyDescent="0.3">
      <c r="A10152" t="s">
        <v>215</v>
      </c>
      <c r="B10152" t="s">
        <v>139</v>
      </c>
      <c r="C10152">
        <v>8.42</v>
      </c>
      <c r="D10152">
        <v>8.6</v>
      </c>
      <c r="E10152">
        <v>8.39</v>
      </c>
      <c r="F10152">
        <v>8.51</v>
      </c>
      <c r="G10152">
        <v>4897315</v>
      </c>
      <c r="H10152">
        <v>8.5</v>
      </c>
    </row>
    <row r="10153" spans="1:8" x14ac:dyDescent="0.3">
      <c r="A10153" t="s">
        <v>215</v>
      </c>
      <c r="B10153" t="s">
        <v>156</v>
      </c>
      <c r="C10153">
        <v>8.5500000000000007</v>
      </c>
      <c r="D10153">
        <v>8.57</v>
      </c>
      <c r="E10153">
        <v>8.24</v>
      </c>
      <c r="F10153">
        <v>8.31</v>
      </c>
      <c r="G10153">
        <v>4789185</v>
      </c>
      <c r="H10153">
        <v>8.3733000000000004</v>
      </c>
    </row>
    <row r="10154" spans="1:8" x14ac:dyDescent="0.3">
      <c r="A10154" t="s">
        <v>215</v>
      </c>
      <c r="B10154" t="s">
        <v>703</v>
      </c>
      <c r="C10154">
        <v>8.36</v>
      </c>
      <c r="D10154">
        <v>8.52</v>
      </c>
      <c r="E10154">
        <v>8.36</v>
      </c>
      <c r="F10154">
        <v>8.4700000000000006</v>
      </c>
      <c r="G10154">
        <v>2775837</v>
      </c>
      <c r="H10154">
        <v>8.4499999999999993</v>
      </c>
    </row>
    <row r="10155" spans="1:8" x14ac:dyDescent="0.3">
      <c r="A10155" t="s">
        <v>215</v>
      </c>
      <c r="B10155" t="s">
        <v>223</v>
      </c>
      <c r="C10155">
        <v>8.49</v>
      </c>
      <c r="D10155">
        <v>8.57</v>
      </c>
      <c r="E10155">
        <v>8.39</v>
      </c>
      <c r="F10155">
        <v>8.4</v>
      </c>
      <c r="G10155">
        <v>3539502</v>
      </c>
      <c r="H10155">
        <v>8.4533000000000005</v>
      </c>
    </row>
    <row r="10156" spans="1:8" x14ac:dyDescent="0.3">
      <c r="A10156" t="s">
        <v>215</v>
      </c>
      <c r="B10156" t="s">
        <v>228</v>
      </c>
      <c r="C10156">
        <v>8.32</v>
      </c>
      <c r="D10156">
        <v>8.3699999999999992</v>
      </c>
      <c r="E10156">
        <v>8.2200000000000006</v>
      </c>
      <c r="F10156">
        <v>8.24</v>
      </c>
      <c r="G10156">
        <v>5296892</v>
      </c>
      <c r="H10156">
        <v>8.2766999999999999</v>
      </c>
    </row>
    <row r="10157" spans="1:8" x14ac:dyDescent="0.3">
      <c r="A10157" t="s">
        <v>215</v>
      </c>
      <c r="B10157" t="s">
        <v>704</v>
      </c>
      <c r="C10157">
        <v>8.24</v>
      </c>
      <c r="D10157">
        <v>8.4499999999999993</v>
      </c>
      <c r="E10157">
        <v>8.2200000000000006</v>
      </c>
      <c r="F10157">
        <v>8.43</v>
      </c>
      <c r="G10157">
        <v>6334085</v>
      </c>
      <c r="H10157">
        <v>8.3666999999999998</v>
      </c>
    </row>
    <row r="10158" spans="1:8" x14ac:dyDescent="0.3">
      <c r="A10158" t="s">
        <v>215</v>
      </c>
      <c r="B10158" t="s">
        <v>705</v>
      </c>
      <c r="C10158">
        <v>8.44</v>
      </c>
      <c r="D10158">
        <v>8.6300000000000008</v>
      </c>
      <c r="E10158">
        <v>8.39</v>
      </c>
      <c r="F10158">
        <v>8.6</v>
      </c>
      <c r="G10158">
        <v>7664371</v>
      </c>
      <c r="H10158">
        <v>8.5399999999999991</v>
      </c>
    </row>
    <row r="10159" spans="1:8" x14ac:dyDescent="0.3">
      <c r="A10159" t="s">
        <v>215</v>
      </c>
      <c r="B10159" t="s">
        <v>706</v>
      </c>
      <c r="C10159">
        <v>8.6999999999999993</v>
      </c>
      <c r="D10159">
        <v>8.89</v>
      </c>
      <c r="E10159">
        <v>8.64</v>
      </c>
      <c r="F10159">
        <v>8.76</v>
      </c>
      <c r="G10159">
        <v>8201964</v>
      </c>
      <c r="H10159">
        <v>8.7632999999999992</v>
      </c>
    </row>
    <row r="10160" spans="1:8" x14ac:dyDescent="0.3">
      <c r="A10160" t="s">
        <v>215</v>
      </c>
      <c r="B10160" t="s">
        <v>265</v>
      </c>
      <c r="C10160">
        <v>8.75</v>
      </c>
      <c r="D10160">
        <v>9.1</v>
      </c>
      <c r="E10160">
        <v>8.66</v>
      </c>
      <c r="F10160">
        <v>9.0299999999999994</v>
      </c>
      <c r="G10160">
        <v>13166220</v>
      </c>
      <c r="H10160">
        <v>8.93</v>
      </c>
    </row>
    <row r="10161" spans="1:8" x14ac:dyDescent="0.3">
      <c r="A10161" t="s">
        <v>215</v>
      </c>
      <c r="B10161" t="s">
        <v>707</v>
      </c>
      <c r="C10161">
        <v>9.11</v>
      </c>
      <c r="D10161">
        <v>9.1199999999999992</v>
      </c>
      <c r="E10161">
        <v>8.59</v>
      </c>
      <c r="F10161">
        <v>8.59</v>
      </c>
      <c r="G10161">
        <v>9590586</v>
      </c>
      <c r="H10161">
        <v>8.7667000000000002</v>
      </c>
    </row>
    <row r="10162" spans="1:8" x14ac:dyDescent="0.3">
      <c r="A10162" t="s">
        <v>215</v>
      </c>
      <c r="B10162" t="s">
        <v>271</v>
      </c>
      <c r="C10162">
        <v>8.6</v>
      </c>
      <c r="D10162">
        <v>8.66</v>
      </c>
      <c r="E10162">
        <v>8.17</v>
      </c>
      <c r="F10162">
        <v>8.2100000000000009</v>
      </c>
      <c r="G10162">
        <v>7942384</v>
      </c>
      <c r="H10162">
        <v>8.3467000000000002</v>
      </c>
    </row>
    <row r="10163" spans="1:8" x14ac:dyDescent="0.3">
      <c r="A10163" t="s">
        <v>215</v>
      </c>
      <c r="B10163" t="s">
        <v>708</v>
      </c>
      <c r="C10163">
        <v>8.2200000000000006</v>
      </c>
      <c r="D10163">
        <v>8.33</v>
      </c>
      <c r="E10163">
        <v>8.1999999999999993</v>
      </c>
      <c r="F10163">
        <v>8.27</v>
      </c>
      <c r="G10163">
        <v>3541784</v>
      </c>
      <c r="H10163">
        <v>8.2667000000000002</v>
      </c>
    </row>
    <row r="10164" spans="1:8" x14ac:dyDescent="0.3">
      <c r="A10164" t="s">
        <v>215</v>
      </c>
      <c r="B10164" t="s">
        <v>709</v>
      </c>
      <c r="C10164">
        <v>8.2899999999999991</v>
      </c>
      <c r="D10164">
        <v>8.69</v>
      </c>
      <c r="E10164">
        <v>8.2899999999999991</v>
      </c>
      <c r="F10164">
        <v>8.5</v>
      </c>
      <c r="G10164">
        <v>6020668</v>
      </c>
      <c r="H10164">
        <v>8.4932999999999996</v>
      </c>
    </row>
    <row r="10165" spans="1:8" x14ac:dyDescent="0.3">
      <c r="A10165" t="s">
        <v>215</v>
      </c>
      <c r="B10165" t="s">
        <v>283</v>
      </c>
      <c r="C10165">
        <v>8.5500000000000007</v>
      </c>
      <c r="D10165">
        <v>8.5500000000000007</v>
      </c>
      <c r="E10165">
        <v>8.3000000000000007</v>
      </c>
      <c r="F10165">
        <v>8.35</v>
      </c>
      <c r="G10165">
        <v>4323933</v>
      </c>
      <c r="H10165">
        <v>8.4</v>
      </c>
    </row>
    <row r="10166" spans="1:8" x14ac:dyDescent="0.3">
      <c r="A10166" t="s">
        <v>215</v>
      </c>
      <c r="B10166" t="s">
        <v>290</v>
      </c>
      <c r="C10166">
        <v>8.32</v>
      </c>
      <c r="D10166">
        <v>8.4</v>
      </c>
      <c r="E10166">
        <v>8</v>
      </c>
      <c r="F10166">
        <v>8.0399999999999991</v>
      </c>
      <c r="G10166">
        <v>5717426</v>
      </c>
      <c r="H10166">
        <v>8.1466999999999992</v>
      </c>
    </row>
    <row r="10167" spans="1:8" x14ac:dyDescent="0.3">
      <c r="A10167" t="s">
        <v>215</v>
      </c>
      <c r="B10167" t="s">
        <v>710</v>
      </c>
      <c r="C10167">
        <v>8.0299999999999994</v>
      </c>
      <c r="D10167">
        <v>8.18</v>
      </c>
      <c r="E10167">
        <v>7.94</v>
      </c>
      <c r="F10167">
        <v>8.0299999999999994</v>
      </c>
      <c r="G10167">
        <v>5530620</v>
      </c>
      <c r="H10167">
        <v>8.0500000000000007</v>
      </c>
    </row>
    <row r="10168" spans="1:8" x14ac:dyDescent="0.3">
      <c r="A10168" t="s">
        <v>215</v>
      </c>
      <c r="B10168" t="s">
        <v>512</v>
      </c>
      <c r="C10168">
        <v>8.0500000000000007</v>
      </c>
      <c r="D10168">
        <v>8.1199999999999992</v>
      </c>
      <c r="E10168">
        <v>7.77</v>
      </c>
      <c r="F10168">
        <v>7.91</v>
      </c>
      <c r="G10168">
        <v>5363451</v>
      </c>
      <c r="H10168">
        <v>7.9333</v>
      </c>
    </row>
    <row r="10169" spans="1:8" x14ac:dyDescent="0.3">
      <c r="A10169" t="s">
        <v>215</v>
      </c>
      <c r="B10169" t="s">
        <v>91</v>
      </c>
      <c r="C10169">
        <v>7.49</v>
      </c>
      <c r="D10169">
        <v>7.6</v>
      </c>
      <c r="E10169">
        <v>7.12</v>
      </c>
      <c r="F10169">
        <v>7.54</v>
      </c>
      <c r="G10169">
        <v>7347201</v>
      </c>
      <c r="H10169">
        <v>7.42</v>
      </c>
    </row>
    <row r="10170" spans="1:8" x14ac:dyDescent="0.3">
      <c r="A10170" t="s">
        <v>215</v>
      </c>
      <c r="B10170" t="s">
        <v>93</v>
      </c>
      <c r="C10170">
        <v>7.39</v>
      </c>
      <c r="D10170">
        <v>7.92</v>
      </c>
      <c r="E10170">
        <v>7.39</v>
      </c>
      <c r="F10170">
        <v>7.46</v>
      </c>
      <c r="G10170">
        <v>5056709</v>
      </c>
      <c r="H10170">
        <v>7.59</v>
      </c>
    </row>
    <row r="10171" spans="1:8" x14ac:dyDescent="0.3">
      <c r="A10171" t="s">
        <v>215</v>
      </c>
      <c r="B10171" t="s">
        <v>711</v>
      </c>
      <c r="C10171">
        <v>7.4</v>
      </c>
      <c r="D10171">
        <v>7.62</v>
      </c>
      <c r="E10171">
        <v>7.4</v>
      </c>
      <c r="F10171">
        <v>7.58</v>
      </c>
      <c r="G10171">
        <v>8640694</v>
      </c>
      <c r="H10171">
        <v>7.5332999999999997</v>
      </c>
    </row>
    <row r="10172" spans="1:8" x14ac:dyDescent="0.3">
      <c r="A10172" t="s">
        <v>215</v>
      </c>
      <c r="B10172" t="s">
        <v>712</v>
      </c>
      <c r="C10172">
        <v>7.58</v>
      </c>
      <c r="D10172">
        <v>7.84</v>
      </c>
      <c r="E10172">
        <v>7.57</v>
      </c>
      <c r="F10172">
        <v>7.72</v>
      </c>
      <c r="G10172">
        <v>8257974</v>
      </c>
      <c r="H10172">
        <v>7.71</v>
      </c>
    </row>
    <row r="10173" spans="1:8" x14ac:dyDescent="0.3">
      <c r="A10173" t="s">
        <v>215</v>
      </c>
      <c r="B10173" t="s">
        <v>162</v>
      </c>
      <c r="C10173">
        <v>7.7</v>
      </c>
      <c r="D10173">
        <v>7.89</v>
      </c>
      <c r="E10173">
        <v>7.39</v>
      </c>
      <c r="F10173">
        <v>7.46</v>
      </c>
      <c r="G10173">
        <v>10800070</v>
      </c>
      <c r="H10173">
        <v>7.58</v>
      </c>
    </row>
    <row r="10174" spans="1:8" x14ac:dyDescent="0.3">
      <c r="A10174" t="s">
        <v>215</v>
      </c>
      <c r="B10174" t="s">
        <v>220</v>
      </c>
      <c r="C10174">
        <v>7.29</v>
      </c>
      <c r="D10174">
        <v>7.39</v>
      </c>
      <c r="E10174">
        <v>7.17</v>
      </c>
      <c r="F10174">
        <v>7.38</v>
      </c>
      <c r="G10174">
        <v>4650793</v>
      </c>
      <c r="H10174">
        <v>7.3132999999999999</v>
      </c>
    </row>
    <row r="10175" spans="1:8" x14ac:dyDescent="0.3">
      <c r="A10175" t="s">
        <v>215</v>
      </c>
      <c r="B10175" t="s">
        <v>713</v>
      </c>
      <c r="C10175">
        <v>7.6</v>
      </c>
      <c r="D10175">
        <v>7.71</v>
      </c>
      <c r="E10175">
        <v>7.47</v>
      </c>
      <c r="F10175">
        <v>7.7</v>
      </c>
      <c r="G10175">
        <v>5711865</v>
      </c>
      <c r="H10175">
        <v>7.6266999999999996</v>
      </c>
    </row>
    <row r="10176" spans="1:8" x14ac:dyDescent="0.3">
      <c r="A10176" t="s">
        <v>215</v>
      </c>
      <c r="B10176" t="s">
        <v>714</v>
      </c>
      <c r="C10176">
        <v>8.4700000000000006</v>
      </c>
      <c r="D10176">
        <v>8.4700000000000006</v>
      </c>
      <c r="E10176">
        <v>8.35</v>
      </c>
      <c r="F10176">
        <v>8.4700000000000006</v>
      </c>
      <c r="G10176">
        <v>21865680</v>
      </c>
      <c r="H10176">
        <v>8.43</v>
      </c>
    </row>
    <row r="10177" spans="1:8" x14ac:dyDescent="0.3">
      <c r="A10177" t="s">
        <v>215</v>
      </c>
      <c r="B10177" t="s">
        <v>715</v>
      </c>
      <c r="C10177">
        <v>8.5</v>
      </c>
      <c r="D10177">
        <v>9</v>
      </c>
      <c r="E10177">
        <v>8.4700000000000006</v>
      </c>
      <c r="F10177">
        <v>8.65</v>
      </c>
      <c r="G10177">
        <v>38132580</v>
      </c>
      <c r="H10177">
        <v>8.7066999999999997</v>
      </c>
    </row>
    <row r="10178" spans="1:8" x14ac:dyDescent="0.3">
      <c r="A10178" t="s">
        <v>215</v>
      </c>
      <c r="B10178" t="s">
        <v>235</v>
      </c>
      <c r="C10178">
        <v>8.65</v>
      </c>
      <c r="D10178">
        <v>8.67</v>
      </c>
      <c r="E10178">
        <v>8.16</v>
      </c>
      <c r="F10178">
        <v>8.42</v>
      </c>
      <c r="G10178">
        <v>15509320</v>
      </c>
      <c r="H10178">
        <v>8.4167000000000005</v>
      </c>
    </row>
    <row r="10179" spans="1:8" x14ac:dyDescent="0.3">
      <c r="A10179" t="s">
        <v>215</v>
      </c>
      <c r="B10179" t="s">
        <v>259</v>
      </c>
      <c r="C10179">
        <v>8.5399999999999991</v>
      </c>
      <c r="D10179">
        <v>8.7799999999999994</v>
      </c>
      <c r="E10179">
        <v>8.48</v>
      </c>
      <c r="F10179">
        <v>8.65</v>
      </c>
      <c r="G10179">
        <v>11726720</v>
      </c>
      <c r="H10179">
        <v>8.6366999999999994</v>
      </c>
    </row>
    <row r="10180" spans="1:8" x14ac:dyDescent="0.3">
      <c r="A10180" t="s">
        <v>215</v>
      </c>
      <c r="B10180" t="s">
        <v>716</v>
      </c>
      <c r="C10180">
        <v>8.68</v>
      </c>
      <c r="D10180">
        <v>9.15</v>
      </c>
      <c r="E10180">
        <v>8.68</v>
      </c>
      <c r="F10180">
        <v>9.07</v>
      </c>
      <c r="G10180">
        <v>21085010</v>
      </c>
      <c r="H10180">
        <v>8.9666999999999994</v>
      </c>
    </row>
    <row r="10181" spans="1:8" x14ac:dyDescent="0.3">
      <c r="A10181" t="s">
        <v>215</v>
      </c>
      <c r="B10181" t="s">
        <v>269</v>
      </c>
      <c r="C10181">
        <v>9</v>
      </c>
      <c r="D10181">
        <v>9.08</v>
      </c>
      <c r="E10181">
        <v>8.8000000000000007</v>
      </c>
      <c r="F10181">
        <v>8.9</v>
      </c>
      <c r="G10181">
        <v>9911503</v>
      </c>
      <c r="H10181">
        <v>8.9267000000000003</v>
      </c>
    </row>
    <row r="10182" spans="1:8" x14ac:dyDescent="0.3">
      <c r="A10182" t="s">
        <v>215</v>
      </c>
      <c r="B10182" t="s">
        <v>282</v>
      </c>
      <c r="C10182">
        <v>8.8699999999999992</v>
      </c>
      <c r="D10182">
        <v>8.94</v>
      </c>
      <c r="E10182">
        <v>8.81</v>
      </c>
      <c r="F10182">
        <v>8.91</v>
      </c>
      <c r="G10182">
        <v>3193859</v>
      </c>
      <c r="H10182">
        <v>8.8866999999999994</v>
      </c>
    </row>
    <row r="10183" spans="1:8" x14ac:dyDescent="0.3">
      <c r="A10183" t="s">
        <v>215</v>
      </c>
      <c r="B10183" t="s">
        <v>717</v>
      </c>
      <c r="C10183">
        <v>8.83</v>
      </c>
      <c r="D10183">
        <v>9.09</v>
      </c>
      <c r="E10183">
        <v>8.4</v>
      </c>
      <c r="F10183">
        <v>9.08</v>
      </c>
      <c r="G10183">
        <v>19752210</v>
      </c>
      <c r="H10183">
        <v>8.8567</v>
      </c>
    </row>
    <row r="10184" spans="1:8" x14ac:dyDescent="0.3">
      <c r="A10184" t="s">
        <v>215</v>
      </c>
      <c r="B10184" t="s">
        <v>285</v>
      </c>
      <c r="C10184">
        <v>8.99</v>
      </c>
      <c r="D10184">
        <v>9.1999999999999993</v>
      </c>
      <c r="E10184">
        <v>8.8000000000000007</v>
      </c>
      <c r="F10184">
        <v>8.82</v>
      </c>
      <c r="G10184">
        <v>14916050</v>
      </c>
      <c r="H10184">
        <v>8.94</v>
      </c>
    </row>
    <row r="10185" spans="1:8" x14ac:dyDescent="0.3">
      <c r="A10185" t="s">
        <v>215</v>
      </c>
      <c r="B10185" t="s">
        <v>718</v>
      </c>
      <c r="C10185">
        <v>8.9</v>
      </c>
      <c r="D10185">
        <v>9.02</v>
      </c>
      <c r="E10185">
        <v>8.64</v>
      </c>
      <c r="F10185">
        <v>8.76</v>
      </c>
      <c r="G10185">
        <v>10333330</v>
      </c>
      <c r="H10185">
        <v>8.8066999999999993</v>
      </c>
    </row>
    <row r="10186" spans="1:8" x14ac:dyDescent="0.3">
      <c r="A10186" t="s">
        <v>215</v>
      </c>
      <c r="B10186" t="s">
        <v>291</v>
      </c>
      <c r="C10186">
        <v>8.76</v>
      </c>
      <c r="D10186">
        <v>9.25</v>
      </c>
      <c r="E10186">
        <v>8.6999999999999993</v>
      </c>
      <c r="F10186">
        <v>8.6999999999999993</v>
      </c>
      <c r="G10186">
        <v>15568100</v>
      </c>
      <c r="H10186">
        <v>8.8833000000000002</v>
      </c>
    </row>
    <row r="10187" spans="1:8" x14ac:dyDescent="0.3">
      <c r="A10187" t="s">
        <v>215</v>
      </c>
      <c r="B10187" t="s">
        <v>295</v>
      </c>
      <c r="C10187">
        <v>8.76</v>
      </c>
      <c r="D10187">
        <v>8.8699999999999992</v>
      </c>
      <c r="E10187">
        <v>8.35</v>
      </c>
      <c r="F10187">
        <v>8.4</v>
      </c>
      <c r="G10187">
        <v>14971030</v>
      </c>
      <c r="H10187">
        <v>8.5399999999999991</v>
      </c>
    </row>
    <row r="10188" spans="1:8" x14ac:dyDescent="0.3">
      <c r="A10188" t="s">
        <v>215</v>
      </c>
      <c r="B10188" t="s">
        <v>298</v>
      </c>
      <c r="C10188">
        <v>8.4499999999999993</v>
      </c>
      <c r="D10188">
        <v>8.75</v>
      </c>
      <c r="E10188">
        <v>8.31</v>
      </c>
      <c r="F10188">
        <v>8.7100000000000009</v>
      </c>
      <c r="G10188">
        <v>10897340</v>
      </c>
      <c r="H10188">
        <v>8.59</v>
      </c>
    </row>
    <row r="10189" spans="1:8" x14ac:dyDescent="0.3">
      <c r="A10189" t="s">
        <v>215</v>
      </c>
      <c r="B10189" t="s">
        <v>719</v>
      </c>
      <c r="C10189">
        <v>8.75</v>
      </c>
      <c r="D10189">
        <v>8.89</v>
      </c>
      <c r="E10189">
        <v>8.56</v>
      </c>
      <c r="F10189">
        <v>8.6999999999999993</v>
      </c>
      <c r="G10189">
        <v>9090953</v>
      </c>
      <c r="H10189">
        <v>8.7166999999999994</v>
      </c>
    </row>
    <row r="10190" spans="1:8" x14ac:dyDescent="0.3">
      <c r="A10190" t="s">
        <v>215</v>
      </c>
      <c r="B10190" t="s">
        <v>720</v>
      </c>
      <c r="C10190">
        <v>8.82</v>
      </c>
      <c r="D10190">
        <v>9.4499999999999993</v>
      </c>
      <c r="E10190">
        <v>8.7899999999999991</v>
      </c>
      <c r="F10190">
        <v>9.2100000000000009</v>
      </c>
      <c r="G10190">
        <v>17458700</v>
      </c>
      <c r="H10190">
        <v>9.15</v>
      </c>
    </row>
    <row r="10191" spans="1:8" x14ac:dyDescent="0.3">
      <c r="A10191" t="s">
        <v>215</v>
      </c>
      <c r="B10191" t="s">
        <v>721</v>
      </c>
      <c r="C10191">
        <v>8.9499999999999993</v>
      </c>
      <c r="D10191">
        <v>9.59</v>
      </c>
      <c r="E10191">
        <v>8.9499999999999993</v>
      </c>
      <c r="F10191">
        <v>9.51</v>
      </c>
      <c r="G10191">
        <v>18847010</v>
      </c>
      <c r="H10191">
        <v>9.35</v>
      </c>
    </row>
    <row r="10192" spans="1:8" x14ac:dyDescent="0.3">
      <c r="A10192" t="s">
        <v>215</v>
      </c>
      <c r="B10192" t="s">
        <v>96</v>
      </c>
      <c r="C10192">
        <v>9.5</v>
      </c>
      <c r="D10192">
        <v>9.7200000000000006</v>
      </c>
      <c r="E10192">
        <v>9.3000000000000007</v>
      </c>
      <c r="F10192">
        <v>9.51</v>
      </c>
      <c r="G10192">
        <v>15647110</v>
      </c>
      <c r="H10192">
        <v>9.51</v>
      </c>
    </row>
    <row r="10193" spans="1:8" x14ac:dyDescent="0.3">
      <c r="A10193" t="s">
        <v>215</v>
      </c>
      <c r="B10193" t="s">
        <v>722</v>
      </c>
      <c r="C10193">
        <v>9.52</v>
      </c>
      <c r="D10193">
        <v>9.56</v>
      </c>
      <c r="E10193">
        <v>9.33</v>
      </c>
      <c r="F10193">
        <v>9.4600000000000009</v>
      </c>
      <c r="G10193">
        <v>11997000</v>
      </c>
      <c r="H10193">
        <v>9.4499999999999993</v>
      </c>
    </row>
    <row r="10194" spans="1:8" x14ac:dyDescent="0.3">
      <c r="A10194" t="s">
        <v>215</v>
      </c>
      <c r="B10194" t="s">
        <v>164</v>
      </c>
      <c r="C10194">
        <v>9.4600000000000009</v>
      </c>
      <c r="D10194">
        <v>9.49</v>
      </c>
      <c r="E10194">
        <v>8.89</v>
      </c>
      <c r="F10194">
        <v>8.93</v>
      </c>
      <c r="G10194">
        <v>17171950</v>
      </c>
      <c r="H10194">
        <v>9.1033000000000008</v>
      </c>
    </row>
    <row r="10195" spans="1:8" x14ac:dyDescent="0.3">
      <c r="A10195" t="s">
        <v>215</v>
      </c>
      <c r="B10195" t="s">
        <v>723</v>
      </c>
      <c r="C10195">
        <v>9.2200000000000006</v>
      </c>
      <c r="D10195">
        <v>9.36</v>
      </c>
      <c r="E10195">
        <v>9.1999999999999993</v>
      </c>
      <c r="F10195">
        <v>9.27</v>
      </c>
      <c r="G10195">
        <v>12645810</v>
      </c>
      <c r="H10195">
        <v>9.2766999999999999</v>
      </c>
    </row>
    <row r="10196" spans="1:8" x14ac:dyDescent="0.3">
      <c r="A10196" t="s">
        <v>215</v>
      </c>
      <c r="B10196" t="s">
        <v>724</v>
      </c>
      <c r="C10196">
        <v>9.2899999999999991</v>
      </c>
      <c r="D10196">
        <v>9.4700000000000006</v>
      </c>
      <c r="E10196">
        <v>9.18</v>
      </c>
      <c r="F10196">
        <v>9.33</v>
      </c>
      <c r="G10196">
        <v>12957540</v>
      </c>
      <c r="H10196">
        <v>9.3267000000000007</v>
      </c>
    </row>
    <row r="10197" spans="1:8" x14ac:dyDescent="0.3">
      <c r="A10197" t="s">
        <v>215</v>
      </c>
      <c r="B10197" t="s">
        <v>725</v>
      </c>
      <c r="C10197">
        <v>9.35</v>
      </c>
      <c r="D10197">
        <v>9.51</v>
      </c>
      <c r="E10197">
        <v>9.35</v>
      </c>
      <c r="F10197">
        <v>9.42</v>
      </c>
      <c r="G10197">
        <v>7806339</v>
      </c>
      <c r="H10197">
        <v>9.4267000000000003</v>
      </c>
    </row>
    <row r="10198" spans="1:8" x14ac:dyDescent="0.3">
      <c r="A10198" t="s">
        <v>215</v>
      </c>
      <c r="B10198" t="s">
        <v>242</v>
      </c>
      <c r="C10198">
        <v>9.3000000000000007</v>
      </c>
      <c r="D10198">
        <v>9.3000000000000007</v>
      </c>
      <c r="E10198">
        <v>9.15</v>
      </c>
      <c r="F10198">
        <v>9.15</v>
      </c>
      <c r="G10198">
        <v>6725285</v>
      </c>
      <c r="H10198">
        <v>9.1999999999999993</v>
      </c>
    </row>
    <row r="10199" spans="1:8" x14ac:dyDescent="0.3">
      <c r="A10199" t="s">
        <v>215</v>
      </c>
      <c r="B10199" t="s">
        <v>726</v>
      </c>
      <c r="C10199">
        <v>9.2200000000000006</v>
      </c>
      <c r="D10199">
        <v>9.5299999999999994</v>
      </c>
      <c r="E10199">
        <v>9.1999999999999993</v>
      </c>
      <c r="F10199">
        <v>9.48</v>
      </c>
      <c r="G10199">
        <v>9388406</v>
      </c>
      <c r="H10199">
        <v>9.4032999999999998</v>
      </c>
    </row>
    <row r="10200" spans="1:8" x14ac:dyDescent="0.3">
      <c r="A10200" t="s">
        <v>215</v>
      </c>
      <c r="B10200" t="s">
        <v>727</v>
      </c>
      <c r="C10200">
        <v>9.51</v>
      </c>
      <c r="D10200">
        <v>9.6300000000000008</v>
      </c>
      <c r="E10200">
        <v>9.39</v>
      </c>
      <c r="F10200">
        <v>9.41</v>
      </c>
      <c r="G10200">
        <v>7020059</v>
      </c>
      <c r="H10200">
        <v>9.4766999999999992</v>
      </c>
    </row>
    <row r="10201" spans="1:8" x14ac:dyDescent="0.3">
      <c r="A10201" t="s">
        <v>215</v>
      </c>
      <c r="B10201" t="s">
        <v>728</v>
      </c>
      <c r="C10201">
        <v>9.4700000000000006</v>
      </c>
      <c r="D10201">
        <v>9.52</v>
      </c>
      <c r="E10201">
        <v>9.2100000000000009</v>
      </c>
      <c r="F10201">
        <v>9.42</v>
      </c>
      <c r="G10201">
        <v>16335100</v>
      </c>
      <c r="H10201">
        <v>9.3833000000000002</v>
      </c>
    </row>
    <row r="10202" spans="1:8" x14ac:dyDescent="0.3">
      <c r="A10202" t="s">
        <v>215</v>
      </c>
      <c r="B10202" t="s">
        <v>729</v>
      </c>
      <c r="C10202">
        <v>9.43</v>
      </c>
      <c r="D10202">
        <v>10</v>
      </c>
      <c r="E10202">
        <v>9.39</v>
      </c>
      <c r="F10202">
        <v>10</v>
      </c>
      <c r="G10202">
        <v>13108410</v>
      </c>
      <c r="H10202">
        <v>9.7966999999999995</v>
      </c>
    </row>
    <row r="10203" spans="1:8" x14ac:dyDescent="0.3">
      <c r="A10203" t="s">
        <v>215</v>
      </c>
      <c r="B10203" t="s">
        <v>730</v>
      </c>
      <c r="C10203">
        <v>9.8000000000000007</v>
      </c>
      <c r="D10203">
        <v>10.5</v>
      </c>
      <c r="E10203">
        <v>9.74</v>
      </c>
      <c r="F10203">
        <v>9.8000000000000007</v>
      </c>
      <c r="G10203">
        <v>11388190</v>
      </c>
      <c r="H10203">
        <v>10.013299999999999</v>
      </c>
    </row>
    <row r="10204" spans="1:8" x14ac:dyDescent="0.3">
      <c r="A10204" t="s">
        <v>215</v>
      </c>
      <c r="B10204" t="s">
        <v>731</v>
      </c>
      <c r="C10204">
        <v>9.85</v>
      </c>
      <c r="D10204">
        <v>9.92</v>
      </c>
      <c r="E10204">
        <v>9.5399999999999991</v>
      </c>
      <c r="F10204">
        <v>9.84</v>
      </c>
      <c r="G10204">
        <v>11913310</v>
      </c>
      <c r="H10204">
        <v>9.7667000000000002</v>
      </c>
    </row>
    <row r="10205" spans="1:8" x14ac:dyDescent="0.3">
      <c r="A10205" t="s">
        <v>215</v>
      </c>
      <c r="B10205" t="s">
        <v>732</v>
      </c>
      <c r="C10205">
        <v>9.85</v>
      </c>
      <c r="D10205">
        <v>9.9700000000000006</v>
      </c>
      <c r="E10205">
        <v>9.75</v>
      </c>
      <c r="F10205">
        <v>9.83</v>
      </c>
      <c r="G10205">
        <v>7954900</v>
      </c>
      <c r="H10205">
        <v>9.85</v>
      </c>
    </row>
    <row r="10206" spans="1:8" x14ac:dyDescent="0.3">
      <c r="A10206" t="s">
        <v>215</v>
      </c>
      <c r="B10206" t="s">
        <v>733</v>
      </c>
      <c r="C10206">
        <v>9.82</v>
      </c>
      <c r="D10206">
        <v>10.11</v>
      </c>
      <c r="E10206">
        <v>9.75</v>
      </c>
      <c r="F10206">
        <v>10.039999999999999</v>
      </c>
      <c r="G10206">
        <v>8762606</v>
      </c>
      <c r="H10206">
        <v>9.9666999999999994</v>
      </c>
    </row>
    <row r="10207" spans="1:8" x14ac:dyDescent="0.3">
      <c r="A10207" t="s">
        <v>215</v>
      </c>
      <c r="B10207" t="s">
        <v>734</v>
      </c>
      <c r="C10207">
        <v>10.02</v>
      </c>
      <c r="D10207">
        <v>10.43</v>
      </c>
      <c r="E10207">
        <v>10.02</v>
      </c>
      <c r="F10207">
        <v>10.3</v>
      </c>
      <c r="G10207">
        <v>8914033</v>
      </c>
      <c r="H10207">
        <v>10.25</v>
      </c>
    </row>
    <row r="10208" spans="1:8" x14ac:dyDescent="0.3">
      <c r="A10208" t="s">
        <v>215</v>
      </c>
      <c r="B10208" t="s">
        <v>735</v>
      </c>
      <c r="C10208">
        <v>10.29</v>
      </c>
      <c r="D10208">
        <v>10.6</v>
      </c>
      <c r="E10208">
        <v>10.199999999999999</v>
      </c>
      <c r="F10208">
        <v>10.44</v>
      </c>
      <c r="G10208">
        <v>7941060</v>
      </c>
      <c r="H10208">
        <v>10.4133</v>
      </c>
    </row>
    <row r="10209" spans="1:8" x14ac:dyDescent="0.3">
      <c r="A10209" t="s">
        <v>597</v>
      </c>
      <c r="B10209" t="s">
        <v>696</v>
      </c>
      <c r="C10209">
        <v>4.0199999999999996</v>
      </c>
      <c r="D10209">
        <v>4.16</v>
      </c>
      <c r="E10209">
        <v>3.99</v>
      </c>
      <c r="F10209">
        <v>4.0999999999999996</v>
      </c>
      <c r="G10209">
        <v>50373120</v>
      </c>
      <c r="H10209">
        <v>4.0833000000000004</v>
      </c>
    </row>
    <row r="10210" spans="1:8" x14ac:dyDescent="0.3">
      <c r="A10210" t="s">
        <v>597</v>
      </c>
      <c r="B10210" t="s">
        <v>697</v>
      </c>
      <c r="C10210">
        <v>4.0999999999999996</v>
      </c>
      <c r="D10210">
        <v>4.2</v>
      </c>
      <c r="E10210">
        <v>4.0599999999999996</v>
      </c>
      <c r="F10210">
        <v>4.12</v>
      </c>
      <c r="G10210">
        <v>47524370</v>
      </c>
      <c r="H10210">
        <v>4.1266999999999996</v>
      </c>
    </row>
    <row r="10211" spans="1:8" x14ac:dyDescent="0.3">
      <c r="A10211" t="s">
        <v>597</v>
      </c>
      <c r="B10211" t="s">
        <v>698</v>
      </c>
      <c r="C10211">
        <v>4.13</v>
      </c>
      <c r="D10211">
        <v>4.17</v>
      </c>
      <c r="E10211">
        <v>4.07</v>
      </c>
      <c r="F10211">
        <v>4.1399999999999997</v>
      </c>
      <c r="G10211">
        <v>46622070</v>
      </c>
      <c r="H10211">
        <v>4.1266999999999996</v>
      </c>
    </row>
    <row r="10212" spans="1:8" x14ac:dyDescent="0.3">
      <c r="A10212" t="s">
        <v>597</v>
      </c>
      <c r="B10212" t="s">
        <v>699</v>
      </c>
      <c r="C10212">
        <v>4.1399999999999997</v>
      </c>
      <c r="D10212">
        <v>4.2300000000000004</v>
      </c>
      <c r="E10212">
        <v>4.08</v>
      </c>
      <c r="F10212">
        <v>4.2</v>
      </c>
      <c r="G10212">
        <v>50061120</v>
      </c>
      <c r="H10212">
        <v>4.17</v>
      </c>
    </row>
    <row r="10213" spans="1:8" x14ac:dyDescent="0.3">
      <c r="A10213" t="s">
        <v>597</v>
      </c>
      <c r="B10213" t="s">
        <v>700</v>
      </c>
      <c r="C10213">
        <v>4.2300000000000004</v>
      </c>
      <c r="D10213">
        <v>4.47</v>
      </c>
      <c r="E10213">
        <v>4.17</v>
      </c>
      <c r="F10213">
        <v>4.37</v>
      </c>
      <c r="G10213">
        <v>58450310</v>
      </c>
      <c r="H10213">
        <v>4.3367000000000004</v>
      </c>
    </row>
    <row r="10214" spans="1:8" x14ac:dyDescent="0.3">
      <c r="A10214" t="s">
        <v>597</v>
      </c>
      <c r="B10214" t="s">
        <v>77</v>
      </c>
      <c r="C10214">
        <v>4.28</v>
      </c>
      <c r="D10214">
        <v>4.63</v>
      </c>
      <c r="E10214">
        <v>4.28</v>
      </c>
      <c r="F10214">
        <v>4.43</v>
      </c>
      <c r="G10214">
        <v>60894020</v>
      </c>
      <c r="H10214">
        <v>4.4466999999999999</v>
      </c>
    </row>
    <row r="10215" spans="1:8" x14ac:dyDescent="0.3">
      <c r="A10215" t="s">
        <v>597</v>
      </c>
      <c r="B10215" t="s">
        <v>701</v>
      </c>
      <c r="C10215">
        <v>4.45</v>
      </c>
      <c r="D10215">
        <v>4.5599999999999996</v>
      </c>
      <c r="E10215">
        <v>4.3099999999999996</v>
      </c>
      <c r="F10215">
        <v>4.38</v>
      </c>
      <c r="G10215">
        <v>43115520</v>
      </c>
      <c r="H10215">
        <v>4.4166999999999996</v>
      </c>
    </row>
    <row r="10216" spans="1:8" x14ac:dyDescent="0.3">
      <c r="A10216" t="s">
        <v>597</v>
      </c>
      <c r="B10216" t="s">
        <v>702</v>
      </c>
      <c r="C10216">
        <v>4.41</v>
      </c>
      <c r="D10216">
        <v>4.4800000000000004</v>
      </c>
      <c r="E10216">
        <v>4.3</v>
      </c>
      <c r="F10216">
        <v>4.34</v>
      </c>
      <c r="G10216">
        <v>39511000</v>
      </c>
      <c r="H10216">
        <v>4.3733000000000004</v>
      </c>
    </row>
    <row r="10217" spans="1:8" x14ac:dyDescent="0.3">
      <c r="A10217" t="s">
        <v>597</v>
      </c>
      <c r="B10217" t="s">
        <v>139</v>
      </c>
      <c r="C10217">
        <v>4.32</v>
      </c>
      <c r="D10217">
        <v>4.3600000000000003</v>
      </c>
      <c r="E10217">
        <v>4.1399999999999997</v>
      </c>
      <c r="F10217">
        <v>4.1500000000000004</v>
      </c>
      <c r="G10217">
        <v>35353520</v>
      </c>
      <c r="H10217">
        <v>4.2167000000000003</v>
      </c>
    </row>
    <row r="10218" spans="1:8" x14ac:dyDescent="0.3">
      <c r="A10218" t="s">
        <v>597</v>
      </c>
      <c r="B10218" t="s">
        <v>156</v>
      </c>
      <c r="C10218">
        <v>4.1500000000000004</v>
      </c>
      <c r="D10218">
        <v>4.2</v>
      </c>
      <c r="E10218">
        <v>4.0999999999999996</v>
      </c>
      <c r="F10218">
        <v>4.17</v>
      </c>
      <c r="G10218">
        <v>24737260</v>
      </c>
      <c r="H10218">
        <v>4.1566999999999998</v>
      </c>
    </row>
    <row r="10219" spans="1:8" x14ac:dyDescent="0.3">
      <c r="A10219" t="s">
        <v>597</v>
      </c>
      <c r="B10219" t="s">
        <v>703</v>
      </c>
      <c r="C10219">
        <v>4.2</v>
      </c>
      <c r="D10219">
        <v>4.3600000000000003</v>
      </c>
      <c r="E10219">
        <v>4.18</v>
      </c>
      <c r="F10219">
        <v>4.3</v>
      </c>
      <c r="G10219">
        <v>38177360</v>
      </c>
      <c r="H10219">
        <v>4.28</v>
      </c>
    </row>
    <row r="10220" spans="1:8" x14ac:dyDescent="0.3">
      <c r="A10220" t="s">
        <v>597</v>
      </c>
      <c r="B10220" t="s">
        <v>223</v>
      </c>
      <c r="C10220">
        <v>4.3</v>
      </c>
      <c r="D10220">
        <v>4.4000000000000004</v>
      </c>
      <c r="E10220">
        <v>4.26</v>
      </c>
      <c r="F10220">
        <v>4.3499999999999996</v>
      </c>
      <c r="G10220">
        <v>39818700</v>
      </c>
      <c r="H10220">
        <v>4.3367000000000004</v>
      </c>
    </row>
    <row r="10221" spans="1:8" x14ac:dyDescent="0.3">
      <c r="A10221" t="s">
        <v>597</v>
      </c>
      <c r="B10221" t="s">
        <v>228</v>
      </c>
      <c r="C10221">
        <v>4.3099999999999996</v>
      </c>
      <c r="D10221">
        <v>4.3499999999999996</v>
      </c>
      <c r="E10221">
        <v>4.22</v>
      </c>
      <c r="F10221">
        <v>4.2300000000000004</v>
      </c>
      <c r="G10221">
        <v>24006830</v>
      </c>
      <c r="H10221">
        <v>4.2667000000000002</v>
      </c>
    </row>
    <row r="10222" spans="1:8" x14ac:dyDescent="0.3">
      <c r="A10222" t="s">
        <v>597</v>
      </c>
      <c r="B10222" t="s">
        <v>704</v>
      </c>
      <c r="C10222">
        <v>4.24</v>
      </c>
      <c r="D10222">
        <v>4.41</v>
      </c>
      <c r="E10222">
        <v>4.2300000000000004</v>
      </c>
      <c r="F10222">
        <v>4.3499999999999996</v>
      </c>
      <c r="G10222">
        <v>33048480</v>
      </c>
      <c r="H10222">
        <v>4.33</v>
      </c>
    </row>
    <row r="10223" spans="1:8" x14ac:dyDescent="0.3">
      <c r="A10223" t="s">
        <v>597</v>
      </c>
      <c r="B10223" t="s">
        <v>705</v>
      </c>
      <c r="C10223">
        <v>4.41</v>
      </c>
      <c r="D10223">
        <v>4.5999999999999996</v>
      </c>
      <c r="E10223">
        <v>4.38</v>
      </c>
      <c r="F10223">
        <v>4.43</v>
      </c>
      <c r="G10223">
        <v>39923440</v>
      </c>
      <c r="H10223">
        <v>4.47</v>
      </c>
    </row>
    <row r="10224" spans="1:8" x14ac:dyDescent="0.3">
      <c r="A10224" t="s">
        <v>597</v>
      </c>
      <c r="B10224" t="s">
        <v>706</v>
      </c>
      <c r="C10224">
        <v>4.43</v>
      </c>
      <c r="D10224">
        <v>4.5599999999999996</v>
      </c>
      <c r="E10224">
        <v>4.43</v>
      </c>
      <c r="F10224">
        <v>4.5</v>
      </c>
      <c r="G10224">
        <v>26511750</v>
      </c>
      <c r="H10224">
        <v>4.4966999999999997</v>
      </c>
    </row>
    <row r="10225" spans="1:8" x14ac:dyDescent="0.3">
      <c r="A10225" t="s">
        <v>597</v>
      </c>
      <c r="B10225" t="s">
        <v>265</v>
      </c>
      <c r="C10225">
        <v>4.55</v>
      </c>
      <c r="D10225">
        <v>4.74</v>
      </c>
      <c r="E10225">
        <v>4.47</v>
      </c>
      <c r="F10225">
        <v>4.5599999999999996</v>
      </c>
      <c r="G10225">
        <v>58432150</v>
      </c>
      <c r="H10225">
        <v>4.59</v>
      </c>
    </row>
    <row r="10226" spans="1:8" x14ac:dyDescent="0.3">
      <c r="A10226" t="s">
        <v>597</v>
      </c>
      <c r="B10226" t="s">
        <v>707</v>
      </c>
      <c r="C10226">
        <v>4.49</v>
      </c>
      <c r="D10226">
        <v>4.72</v>
      </c>
      <c r="E10226">
        <v>4.4800000000000004</v>
      </c>
      <c r="F10226">
        <v>4.49</v>
      </c>
      <c r="G10226">
        <v>48276020</v>
      </c>
      <c r="H10226">
        <v>4.5632999999999999</v>
      </c>
    </row>
    <row r="10227" spans="1:8" x14ac:dyDescent="0.3">
      <c r="A10227" t="s">
        <v>597</v>
      </c>
      <c r="B10227" t="s">
        <v>271</v>
      </c>
      <c r="C10227">
        <v>4.5199999999999996</v>
      </c>
      <c r="D10227">
        <v>4.57</v>
      </c>
      <c r="E10227">
        <v>4.18</v>
      </c>
      <c r="F10227">
        <v>4.1900000000000004</v>
      </c>
      <c r="G10227">
        <v>43346400</v>
      </c>
      <c r="H10227">
        <v>4.3132999999999999</v>
      </c>
    </row>
    <row r="10228" spans="1:8" x14ac:dyDescent="0.3">
      <c r="A10228" t="s">
        <v>597</v>
      </c>
      <c r="B10228" t="s">
        <v>708</v>
      </c>
      <c r="C10228">
        <v>4.2</v>
      </c>
      <c r="D10228">
        <v>4.28</v>
      </c>
      <c r="E10228">
        <v>4.18</v>
      </c>
      <c r="F10228">
        <v>4.2699999999999996</v>
      </c>
      <c r="G10228">
        <v>19490920</v>
      </c>
      <c r="H10228">
        <v>4.2432999999999996</v>
      </c>
    </row>
    <row r="10229" spans="1:8" x14ac:dyDescent="0.3">
      <c r="A10229" t="s">
        <v>597</v>
      </c>
      <c r="B10229" t="s">
        <v>709</v>
      </c>
      <c r="C10229">
        <v>4.5</v>
      </c>
      <c r="D10229">
        <v>4.6900000000000004</v>
      </c>
      <c r="E10229">
        <v>4.43</v>
      </c>
      <c r="F10229">
        <v>4.5199999999999996</v>
      </c>
      <c r="G10229">
        <v>60105220</v>
      </c>
      <c r="H10229">
        <v>4.5467000000000004</v>
      </c>
    </row>
    <row r="10230" spans="1:8" x14ac:dyDescent="0.3">
      <c r="A10230" t="s">
        <v>597</v>
      </c>
      <c r="B10230" t="s">
        <v>283</v>
      </c>
      <c r="C10230">
        <v>4.5199999999999996</v>
      </c>
      <c r="D10230">
        <v>4.5199999999999996</v>
      </c>
      <c r="E10230">
        <v>4.33</v>
      </c>
      <c r="F10230">
        <v>4.3899999999999997</v>
      </c>
      <c r="G10230">
        <v>32490300</v>
      </c>
      <c r="H10230">
        <v>4.4132999999999996</v>
      </c>
    </row>
    <row r="10231" spans="1:8" x14ac:dyDescent="0.3">
      <c r="A10231" t="s">
        <v>597</v>
      </c>
      <c r="B10231" t="s">
        <v>290</v>
      </c>
      <c r="C10231">
        <v>4.4000000000000004</v>
      </c>
      <c r="D10231">
        <v>4.42</v>
      </c>
      <c r="E10231">
        <v>4.26</v>
      </c>
      <c r="F10231">
        <v>4.3</v>
      </c>
      <c r="G10231">
        <v>30232540</v>
      </c>
      <c r="H10231">
        <v>4.3266999999999998</v>
      </c>
    </row>
    <row r="10232" spans="1:8" x14ac:dyDescent="0.3">
      <c r="A10232" t="s">
        <v>597</v>
      </c>
      <c r="B10232" t="s">
        <v>710</v>
      </c>
      <c r="C10232">
        <v>4.3099999999999996</v>
      </c>
      <c r="D10232">
        <v>4.32</v>
      </c>
      <c r="E10232">
        <v>4.0599999999999996</v>
      </c>
      <c r="F10232">
        <v>4.0999999999999996</v>
      </c>
      <c r="G10232">
        <v>37160330</v>
      </c>
      <c r="H10232">
        <v>4.16</v>
      </c>
    </row>
    <row r="10233" spans="1:8" x14ac:dyDescent="0.3">
      <c r="A10233" t="s">
        <v>597</v>
      </c>
      <c r="B10233" t="s">
        <v>512</v>
      </c>
      <c r="C10233">
        <v>4.08</v>
      </c>
      <c r="D10233">
        <v>4.18</v>
      </c>
      <c r="E10233">
        <v>3.9</v>
      </c>
      <c r="F10233">
        <v>4.0199999999999996</v>
      </c>
      <c r="G10233">
        <v>36922710</v>
      </c>
      <c r="H10233">
        <v>4.0332999999999997</v>
      </c>
    </row>
    <row r="10234" spans="1:8" x14ac:dyDescent="0.3">
      <c r="A10234" t="s">
        <v>597</v>
      </c>
      <c r="B10234" t="s">
        <v>91</v>
      </c>
      <c r="C10234">
        <v>3.62</v>
      </c>
      <c r="D10234">
        <v>4.04</v>
      </c>
      <c r="E10234">
        <v>3.62</v>
      </c>
      <c r="F10234">
        <v>3.92</v>
      </c>
      <c r="G10234">
        <v>30325730</v>
      </c>
      <c r="H10234">
        <v>3.86</v>
      </c>
    </row>
    <row r="10235" spans="1:8" x14ac:dyDescent="0.3">
      <c r="A10235" t="s">
        <v>597</v>
      </c>
      <c r="B10235" t="s">
        <v>93</v>
      </c>
      <c r="C10235">
        <v>3.91</v>
      </c>
      <c r="D10235">
        <v>4.01</v>
      </c>
      <c r="E10235">
        <v>3.86</v>
      </c>
      <c r="F10235">
        <v>3.88</v>
      </c>
      <c r="G10235">
        <v>25930500</v>
      </c>
      <c r="H10235">
        <v>3.9167000000000001</v>
      </c>
    </row>
    <row r="10236" spans="1:8" x14ac:dyDescent="0.3">
      <c r="A10236" t="s">
        <v>597</v>
      </c>
      <c r="B10236" t="s">
        <v>711</v>
      </c>
      <c r="C10236">
        <v>3.88</v>
      </c>
      <c r="D10236">
        <v>3.97</v>
      </c>
      <c r="E10236">
        <v>3.82</v>
      </c>
      <c r="F10236">
        <v>3.89</v>
      </c>
      <c r="G10236">
        <v>16957240</v>
      </c>
      <c r="H10236">
        <v>3.8933</v>
      </c>
    </row>
    <row r="10237" spans="1:8" x14ac:dyDescent="0.3">
      <c r="A10237" t="s">
        <v>597</v>
      </c>
      <c r="B10237" t="s">
        <v>712</v>
      </c>
      <c r="C10237">
        <v>3.92</v>
      </c>
      <c r="D10237">
        <v>4.07</v>
      </c>
      <c r="E10237">
        <v>3.92</v>
      </c>
      <c r="F10237">
        <v>4.0199999999999996</v>
      </c>
      <c r="G10237">
        <v>19673220</v>
      </c>
      <c r="H10237">
        <v>4.0033000000000003</v>
      </c>
    </row>
    <row r="10238" spans="1:8" x14ac:dyDescent="0.3">
      <c r="A10238" t="s">
        <v>597</v>
      </c>
      <c r="B10238" t="s">
        <v>162</v>
      </c>
      <c r="C10238">
        <v>4</v>
      </c>
      <c r="D10238">
        <v>4.0599999999999996</v>
      </c>
      <c r="E10238">
        <v>3.82</v>
      </c>
      <c r="F10238">
        <v>3.88</v>
      </c>
      <c r="G10238">
        <v>20662760</v>
      </c>
      <c r="H10238">
        <v>3.92</v>
      </c>
    </row>
    <row r="10239" spans="1:8" x14ac:dyDescent="0.3">
      <c r="A10239" t="s">
        <v>597</v>
      </c>
      <c r="B10239" t="s">
        <v>220</v>
      </c>
      <c r="C10239">
        <v>3.65</v>
      </c>
      <c r="D10239">
        <v>3.68</v>
      </c>
      <c r="E10239">
        <v>3.5</v>
      </c>
      <c r="F10239">
        <v>3.5</v>
      </c>
      <c r="G10239">
        <v>147590900</v>
      </c>
      <c r="H10239">
        <v>3.56</v>
      </c>
    </row>
    <row r="10240" spans="1:8" x14ac:dyDescent="0.3">
      <c r="A10240" t="s">
        <v>597</v>
      </c>
      <c r="B10240" t="s">
        <v>713</v>
      </c>
      <c r="C10240">
        <v>3.57</v>
      </c>
      <c r="D10240">
        <v>3.68</v>
      </c>
      <c r="E10240">
        <v>3.53</v>
      </c>
      <c r="F10240">
        <v>3.66</v>
      </c>
      <c r="G10240">
        <v>32417050</v>
      </c>
      <c r="H10240">
        <v>3.6233</v>
      </c>
    </row>
    <row r="10241" spans="1:8" x14ac:dyDescent="0.3">
      <c r="A10241" t="s">
        <v>597</v>
      </c>
      <c r="B10241" t="s">
        <v>714</v>
      </c>
      <c r="C10241">
        <v>3.65</v>
      </c>
      <c r="D10241">
        <v>3.67</v>
      </c>
      <c r="E10241">
        <v>3.53</v>
      </c>
      <c r="F10241">
        <v>3.59</v>
      </c>
      <c r="G10241">
        <v>19801630</v>
      </c>
      <c r="H10241">
        <v>3.5966999999999998</v>
      </c>
    </row>
    <row r="10242" spans="1:8" x14ac:dyDescent="0.3">
      <c r="A10242" t="s">
        <v>597</v>
      </c>
      <c r="B10242" t="s">
        <v>715</v>
      </c>
      <c r="C10242">
        <v>3.56</v>
      </c>
      <c r="D10242">
        <v>3.73</v>
      </c>
      <c r="E10242">
        <v>3.55</v>
      </c>
      <c r="F10242">
        <v>3.62</v>
      </c>
      <c r="G10242">
        <v>32473590</v>
      </c>
      <c r="H10242">
        <v>3.6333000000000002</v>
      </c>
    </row>
    <row r="10243" spans="1:8" x14ac:dyDescent="0.3">
      <c r="A10243" t="s">
        <v>597</v>
      </c>
      <c r="B10243" t="s">
        <v>235</v>
      </c>
      <c r="C10243">
        <v>3.61</v>
      </c>
      <c r="D10243">
        <v>3.61</v>
      </c>
      <c r="E10243">
        <v>3.51</v>
      </c>
      <c r="F10243">
        <v>3.52</v>
      </c>
      <c r="G10243">
        <v>22994970</v>
      </c>
      <c r="H10243">
        <v>3.5467</v>
      </c>
    </row>
    <row r="10244" spans="1:8" x14ac:dyDescent="0.3">
      <c r="A10244" t="s">
        <v>597</v>
      </c>
      <c r="B10244" t="s">
        <v>259</v>
      </c>
      <c r="C10244">
        <v>3.53</v>
      </c>
      <c r="D10244">
        <v>3.55</v>
      </c>
      <c r="E10244">
        <v>3.46</v>
      </c>
      <c r="F10244">
        <v>3.46</v>
      </c>
      <c r="G10244">
        <v>17746770</v>
      </c>
      <c r="H10244">
        <v>3.49</v>
      </c>
    </row>
    <row r="10245" spans="1:8" x14ac:dyDescent="0.3">
      <c r="A10245" t="s">
        <v>597</v>
      </c>
      <c r="B10245" t="s">
        <v>716</v>
      </c>
      <c r="C10245">
        <v>3.47</v>
      </c>
      <c r="D10245">
        <v>3.54</v>
      </c>
      <c r="E10245">
        <v>3.47</v>
      </c>
      <c r="F10245">
        <v>3.51</v>
      </c>
      <c r="G10245">
        <v>18776400</v>
      </c>
      <c r="H10245">
        <v>3.5066999999999999</v>
      </c>
    </row>
    <row r="10246" spans="1:8" x14ac:dyDescent="0.3">
      <c r="A10246" t="s">
        <v>597</v>
      </c>
      <c r="B10246" t="s">
        <v>269</v>
      </c>
      <c r="C10246">
        <v>3.51</v>
      </c>
      <c r="D10246">
        <v>3.57</v>
      </c>
      <c r="E10246">
        <v>3.45</v>
      </c>
      <c r="F10246">
        <v>3.45</v>
      </c>
      <c r="G10246">
        <v>18487150</v>
      </c>
      <c r="H10246">
        <v>3.49</v>
      </c>
    </row>
    <row r="10247" spans="1:8" x14ac:dyDescent="0.3">
      <c r="A10247" t="s">
        <v>597</v>
      </c>
      <c r="B10247" t="s">
        <v>282</v>
      </c>
      <c r="C10247">
        <v>3.44</v>
      </c>
      <c r="D10247">
        <v>3.48</v>
      </c>
      <c r="E10247">
        <v>3.42</v>
      </c>
      <c r="F10247">
        <v>3.44</v>
      </c>
      <c r="G10247">
        <v>4965636</v>
      </c>
      <c r="H10247">
        <v>3.4466999999999999</v>
      </c>
    </row>
    <row r="10248" spans="1:8" x14ac:dyDescent="0.3">
      <c r="A10248" t="s">
        <v>597</v>
      </c>
      <c r="B10248" t="s">
        <v>717</v>
      </c>
      <c r="C10248">
        <v>3.42</v>
      </c>
      <c r="D10248">
        <v>3.47</v>
      </c>
      <c r="E10248">
        <v>3.23</v>
      </c>
      <c r="F10248">
        <v>3.42</v>
      </c>
      <c r="G10248">
        <v>49381100</v>
      </c>
      <c r="H10248">
        <v>3.3733</v>
      </c>
    </row>
    <row r="10249" spans="1:8" x14ac:dyDescent="0.3">
      <c r="A10249" t="s">
        <v>597</v>
      </c>
      <c r="B10249" t="s">
        <v>285</v>
      </c>
      <c r="C10249">
        <v>3.41</v>
      </c>
      <c r="D10249">
        <v>3.43</v>
      </c>
      <c r="E10249">
        <v>3.33</v>
      </c>
      <c r="F10249">
        <v>3.35</v>
      </c>
      <c r="G10249">
        <v>26833950</v>
      </c>
      <c r="H10249">
        <v>3.37</v>
      </c>
    </row>
    <row r="10250" spans="1:8" x14ac:dyDescent="0.3">
      <c r="A10250" t="s">
        <v>597</v>
      </c>
      <c r="B10250" t="s">
        <v>718</v>
      </c>
      <c r="C10250">
        <v>3.37</v>
      </c>
      <c r="D10250">
        <v>3.41</v>
      </c>
      <c r="E10250">
        <v>3.3</v>
      </c>
      <c r="F10250">
        <v>3.32</v>
      </c>
      <c r="G10250">
        <v>19691910</v>
      </c>
      <c r="H10250">
        <v>3.3433000000000002</v>
      </c>
    </row>
    <row r="10251" spans="1:8" x14ac:dyDescent="0.3">
      <c r="A10251" t="s">
        <v>597</v>
      </c>
      <c r="B10251" t="s">
        <v>291</v>
      </c>
      <c r="C10251">
        <v>3.33</v>
      </c>
      <c r="D10251">
        <v>3.34</v>
      </c>
      <c r="E10251">
        <v>3.21</v>
      </c>
      <c r="F10251">
        <v>3.23</v>
      </c>
      <c r="G10251">
        <v>16422060</v>
      </c>
      <c r="H10251">
        <v>3.26</v>
      </c>
    </row>
    <row r="10252" spans="1:8" x14ac:dyDescent="0.3">
      <c r="A10252" t="s">
        <v>597</v>
      </c>
      <c r="B10252" t="s">
        <v>295</v>
      </c>
      <c r="C10252">
        <v>3.24</v>
      </c>
      <c r="D10252">
        <v>3.27</v>
      </c>
      <c r="E10252">
        <v>3.11</v>
      </c>
      <c r="F10252">
        <v>3.11</v>
      </c>
      <c r="G10252">
        <v>23530100</v>
      </c>
      <c r="H10252">
        <v>3.1633</v>
      </c>
    </row>
    <row r="10253" spans="1:8" x14ac:dyDescent="0.3">
      <c r="A10253" t="s">
        <v>597</v>
      </c>
      <c r="B10253" t="s">
        <v>298</v>
      </c>
      <c r="C10253">
        <v>3.12</v>
      </c>
      <c r="D10253">
        <v>3.13</v>
      </c>
      <c r="E10253">
        <v>3.01</v>
      </c>
      <c r="F10253">
        <v>3.01</v>
      </c>
      <c r="G10253">
        <v>21073670</v>
      </c>
      <c r="H10253">
        <v>3.05</v>
      </c>
    </row>
    <row r="10254" spans="1:8" x14ac:dyDescent="0.3">
      <c r="A10254" t="s">
        <v>597</v>
      </c>
      <c r="B10254" t="s">
        <v>719</v>
      </c>
      <c r="C10254">
        <v>3.01</v>
      </c>
      <c r="D10254">
        <v>3.14</v>
      </c>
      <c r="E10254">
        <v>3.01</v>
      </c>
      <c r="F10254">
        <v>3.14</v>
      </c>
      <c r="G10254">
        <v>24439830</v>
      </c>
      <c r="H10254">
        <v>3.0966999999999998</v>
      </c>
    </row>
    <row r="10255" spans="1:8" x14ac:dyDescent="0.3">
      <c r="A10255" t="s">
        <v>597</v>
      </c>
      <c r="B10255" t="s">
        <v>720</v>
      </c>
      <c r="C10255">
        <v>3.18</v>
      </c>
      <c r="D10255">
        <v>3.28</v>
      </c>
      <c r="E10255">
        <v>3.16</v>
      </c>
      <c r="F10255">
        <v>3.26</v>
      </c>
      <c r="G10255">
        <v>32256950</v>
      </c>
      <c r="H10255">
        <v>3.2332999999999998</v>
      </c>
    </row>
    <row r="10256" spans="1:8" x14ac:dyDescent="0.3">
      <c r="A10256" t="s">
        <v>597</v>
      </c>
      <c r="B10256" t="s">
        <v>721</v>
      </c>
      <c r="C10256">
        <v>3.24</v>
      </c>
      <c r="D10256">
        <v>3.32</v>
      </c>
      <c r="E10256">
        <v>3.17</v>
      </c>
      <c r="F10256">
        <v>3.27</v>
      </c>
      <c r="G10256">
        <v>28373180</v>
      </c>
      <c r="H10256">
        <v>3.2532999999999999</v>
      </c>
    </row>
    <row r="10257" spans="1:8" x14ac:dyDescent="0.3">
      <c r="A10257" t="s">
        <v>597</v>
      </c>
      <c r="B10257" t="s">
        <v>96</v>
      </c>
      <c r="C10257">
        <v>3.28</v>
      </c>
      <c r="D10257">
        <v>3.41</v>
      </c>
      <c r="E10257">
        <v>3.27</v>
      </c>
      <c r="F10257">
        <v>3.29</v>
      </c>
      <c r="G10257">
        <v>23857420</v>
      </c>
      <c r="H10257">
        <v>3.3233000000000001</v>
      </c>
    </row>
    <row r="10258" spans="1:8" x14ac:dyDescent="0.3">
      <c r="A10258" t="s">
        <v>597</v>
      </c>
      <c r="B10258" t="s">
        <v>722</v>
      </c>
      <c r="C10258">
        <v>3.31</v>
      </c>
      <c r="D10258">
        <v>3.35</v>
      </c>
      <c r="E10258">
        <v>3.28</v>
      </c>
      <c r="F10258">
        <v>3.29</v>
      </c>
      <c r="G10258">
        <v>17891010</v>
      </c>
      <c r="H10258">
        <v>3.3067000000000002</v>
      </c>
    </row>
    <row r="10259" spans="1:8" x14ac:dyDescent="0.3">
      <c r="A10259" t="s">
        <v>597</v>
      </c>
      <c r="B10259" t="s">
        <v>164</v>
      </c>
      <c r="C10259">
        <v>3.29</v>
      </c>
      <c r="D10259">
        <v>3.31</v>
      </c>
      <c r="E10259">
        <v>3.12</v>
      </c>
      <c r="F10259">
        <v>3.13</v>
      </c>
      <c r="G10259">
        <v>23133140</v>
      </c>
      <c r="H10259">
        <v>3.1867000000000001</v>
      </c>
    </row>
    <row r="10260" spans="1:8" x14ac:dyDescent="0.3">
      <c r="A10260" t="s">
        <v>597</v>
      </c>
      <c r="B10260" t="s">
        <v>723</v>
      </c>
      <c r="C10260">
        <v>3.33</v>
      </c>
      <c r="D10260">
        <v>3.44</v>
      </c>
      <c r="E10260">
        <v>3.27</v>
      </c>
      <c r="F10260">
        <v>3.35</v>
      </c>
      <c r="G10260">
        <v>83779260</v>
      </c>
      <c r="H10260">
        <v>3.3532999999999999</v>
      </c>
    </row>
    <row r="10261" spans="1:8" x14ac:dyDescent="0.3">
      <c r="A10261" t="s">
        <v>597</v>
      </c>
      <c r="B10261" t="s">
        <v>724</v>
      </c>
      <c r="C10261">
        <v>3.36</v>
      </c>
      <c r="D10261">
        <v>3.37</v>
      </c>
      <c r="E10261">
        <v>3.26</v>
      </c>
      <c r="F10261">
        <v>3.29</v>
      </c>
      <c r="G10261">
        <v>24740620</v>
      </c>
      <c r="H10261">
        <v>3.3067000000000002</v>
      </c>
    </row>
    <row r="10262" spans="1:8" x14ac:dyDescent="0.3">
      <c r="A10262" t="s">
        <v>597</v>
      </c>
      <c r="B10262" t="s">
        <v>725</v>
      </c>
      <c r="C10262">
        <v>3.33</v>
      </c>
      <c r="D10262">
        <v>3.46</v>
      </c>
      <c r="E10262">
        <v>3.32</v>
      </c>
      <c r="F10262">
        <v>3.44</v>
      </c>
      <c r="G10262">
        <v>28425260</v>
      </c>
      <c r="H10262">
        <v>3.4066999999999998</v>
      </c>
    </row>
    <row r="10263" spans="1:8" x14ac:dyDescent="0.3">
      <c r="A10263" t="s">
        <v>597</v>
      </c>
      <c r="B10263" t="s">
        <v>242</v>
      </c>
      <c r="C10263">
        <v>3.38</v>
      </c>
      <c r="D10263">
        <v>3.38</v>
      </c>
      <c r="E10263">
        <v>3.3</v>
      </c>
      <c r="F10263">
        <v>3.34</v>
      </c>
      <c r="G10263">
        <v>17570040</v>
      </c>
      <c r="H10263">
        <v>3.34</v>
      </c>
    </row>
    <row r="10264" spans="1:8" x14ac:dyDescent="0.3">
      <c r="A10264" t="s">
        <v>597</v>
      </c>
      <c r="B10264" t="s">
        <v>726</v>
      </c>
      <c r="C10264">
        <v>3.35</v>
      </c>
      <c r="D10264">
        <v>3.44</v>
      </c>
      <c r="E10264">
        <v>3.32</v>
      </c>
      <c r="F10264">
        <v>3.4</v>
      </c>
      <c r="G10264">
        <v>20606770</v>
      </c>
      <c r="H10264">
        <v>3.3866999999999998</v>
      </c>
    </row>
    <row r="10265" spans="1:8" x14ac:dyDescent="0.3">
      <c r="A10265" t="s">
        <v>597</v>
      </c>
      <c r="B10265" t="s">
        <v>727</v>
      </c>
      <c r="C10265">
        <v>3.4</v>
      </c>
      <c r="D10265">
        <v>3.48</v>
      </c>
      <c r="E10265">
        <v>3.39</v>
      </c>
      <c r="F10265">
        <v>3.43</v>
      </c>
      <c r="G10265">
        <v>21471610</v>
      </c>
      <c r="H10265">
        <v>3.4333</v>
      </c>
    </row>
    <row r="10266" spans="1:8" x14ac:dyDescent="0.3">
      <c r="A10266" t="s">
        <v>597</v>
      </c>
      <c r="B10266" t="s">
        <v>728</v>
      </c>
      <c r="C10266">
        <v>3.45</v>
      </c>
      <c r="D10266">
        <v>3.49</v>
      </c>
      <c r="E10266">
        <v>3.39</v>
      </c>
      <c r="F10266">
        <v>3.44</v>
      </c>
      <c r="G10266">
        <v>19393610</v>
      </c>
      <c r="H10266">
        <v>3.44</v>
      </c>
    </row>
    <row r="10267" spans="1:8" x14ac:dyDescent="0.3">
      <c r="A10267" t="s">
        <v>597</v>
      </c>
      <c r="B10267" t="s">
        <v>729</v>
      </c>
      <c r="C10267">
        <v>3.46</v>
      </c>
      <c r="D10267">
        <v>3.63</v>
      </c>
      <c r="E10267">
        <v>3.42</v>
      </c>
      <c r="F10267">
        <v>3.61</v>
      </c>
      <c r="G10267">
        <v>29651300</v>
      </c>
      <c r="H10267">
        <v>3.5533000000000001</v>
      </c>
    </row>
    <row r="10268" spans="1:8" x14ac:dyDescent="0.3">
      <c r="A10268" t="s">
        <v>597</v>
      </c>
      <c r="B10268" t="s">
        <v>730</v>
      </c>
      <c r="C10268">
        <v>3.57</v>
      </c>
      <c r="D10268">
        <v>3.65</v>
      </c>
      <c r="E10268">
        <v>3.53</v>
      </c>
      <c r="F10268">
        <v>3.55</v>
      </c>
      <c r="G10268">
        <v>17275660</v>
      </c>
      <c r="H10268">
        <v>3.5767000000000002</v>
      </c>
    </row>
    <row r="10269" spans="1:8" x14ac:dyDescent="0.3">
      <c r="A10269" t="s">
        <v>597</v>
      </c>
      <c r="B10269" t="s">
        <v>731</v>
      </c>
      <c r="C10269">
        <v>3.55</v>
      </c>
      <c r="D10269">
        <v>3.63</v>
      </c>
      <c r="E10269">
        <v>3.5</v>
      </c>
      <c r="F10269">
        <v>3.51</v>
      </c>
      <c r="G10269">
        <v>14678360</v>
      </c>
      <c r="H10269">
        <v>3.5467</v>
      </c>
    </row>
    <row r="10270" spans="1:8" x14ac:dyDescent="0.3">
      <c r="A10270" t="s">
        <v>597</v>
      </c>
      <c r="B10270" t="s">
        <v>732</v>
      </c>
      <c r="C10270">
        <v>3.52</v>
      </c>
      <c r="D10270">
        <v>3.58</v>
      </c>
      <c r="E10270">
        <v>3.45</v>
      </c>
      <c r="F10270">
        <v>3.51</v>
      </c>
      <c r="G10270">
        <v>13659690</v>
      </c>
      <c r="H10270">
        <v>3.5133000000000001</v>
      </c>
    </row>
    <row r="10271" spans="1:8" x14ac:dyDescent="0.3">
      <c r="A10271" t="s">
        <v>597</v>
      </c>
      <c r="B10271" t="s">
        <v>733</v>
      </c>
      <c r="C10271">
        <v>3.51</v>
      </c>
      <c r="D10271">
        <v>3.51</v>
      </c>
      <c r="E10271">
        <v>3.38</v>
      </c>
      <c r="F10271">
        <v>3.45</v>
      </c>
      <c r="G10271">
        <v>18136080</v>
      </c>
      <c r="H10271">
        <v>3.4466999999999999</v>
      </c>
    </row>
    <row r="10272" spans="1:8" x14ac:dyDescent="0.3">
      <c r="A10272" t="s">
        <v>597</v>
      </c>
      <c r="B10272" t="s">
        <v>734</v>
      </c>
      <c r="C10272">
        <v>3.45</v>
      </c>
      <c r="D10272">
        <v>3.55</v>
      </c>
      <c r="E10272">
        <v>3.43</v>
      </c>
      <c r="F10272">
        <v>3.48</v>
      </c>
      <c r="G10272">
        <v>20332850</v>
      </c>
      <c r="H10272">
        <v>3.4866999999999999</v>
      </c>
    </row>
    <row r="10273" spans="1:8" x14ac:dyDescent="0.3">
      <c r="A10273" t="s">
        <v>597</v>
      </c>
      <c r="B10273" t="s">
        <v>735</v>
      </c>
      <c r="C10273">
        <v>3.53</v>
      </c>
      <c r="D10273">
        <v>3.56</v>
      </c>
      <c r="E10273">
        <v>3.48</v>
      </c>
      <c r="F10273">
        <v>3.5</v>
      </c>
      <c r="G10273">
        <v>22648520</v>
      </c>
      <c r="H10273">
        <v>3.5133000000000001</v>
      </c>
    </row>
    <row r="10274" spans="1:8" x14ac:dyDescent="0.3">
      <c r="A10274" t="s">
        <v>257</v>
      </c>
      <c r="B10274" t="s">
        <v>696</v>
      </c>
      <c r="C10274">
        <v>332</v>
      </c>
      <c r="D10274">
        <v>352</v>
      </c>
      <c r="E10274">
        <v>325.75</v>
      </c>
      <c r="F10274">
        <v>341</v>
      </c>
      <c r="G10274">
        <v>334182</v>
      </c>
      <c r="H10274">
        <v>339.58330000000001</v>
      </c>
    </row>
    <row r="10275" spans="1:8" x14ac:dyDescent="0.3">
      <c r="A10275" t="s">
        <v>257</v>
      </c>
      <c r="B10275" t="s">
        <v>697</v>
      </c>
      <c r="C10275">
        <v>340.25</v>
      </c>
      <c r="D10275">
        <v>345.25</v>
      </c>
      <c r="E10275">
        <v>326</v>
      </c>
      <c r="F10275">
        <v>331</v>
      </c>
      <c r="G10275">
        <v>238857</v>
      </c>
      <c r="H10275">
        <v>334.08330000000001</v>
      </c>
    </row>
    <row r="10276" spans="1:8" x14ac:dyDescent="0.3">
      <c r="A10276" t="s">
        <v>257</v>
      </c>
      <c r="B10276" t="s">
        <v>698</v>
      </c>
      <c r="C10276">
        <v>330.25</v>
      </c>
      <c r="D10276">
        <v>364</v>
      </c>
      <c r="E10276">
        <v>329</v>
      </c>
      <c r="F10276">
        <v>364</v>
      </c>
      <c r="G10276">
        <v>187714</v>
      </c>
      <c r="H10276">
        <v>352.33330000000001</v>
      </c>
    </row>
    <row r="10277" spans="1:8" x14ac:dyDescent="0.3">
      <c r="A10277" t="s">
        <v>257</v>
      </c>
      <c r="B10277" t="s">
        <v>699</v>
      </c>
      <c r="C10277">
        <v>380</v>
      </c>
      <c r="D10277">
        <v>386.75</v>
      </c>
      <c r="E10277">
        <v>352.5</v>
      </c>
      <c r="F10277">
        <v>355.25</v>
      </c>
      <c r="G10277">
        <v>360241</v>
      </c>
      <c r="H10277">
        <v>364.83330000000001</v>
      </c>
    </row>
    <row r="10278" spans="1:8" x14ac:dyDescent="0.3">
      <c r="A10278" t="s">
        <v>257</v>
      </c>
      <c r="B10278" t="s">
        <v>700</v>
      </c>
      <c r="C10278">
        <v>347</v>
      </c>
      <c r="D10278">
        <v>360</v>
      </c>
      <c r="E10278">
        <v>334</v>
      </c>
      <c r="F10278">
        <v>352</v>
      </c>
      <c r="G10278">
        <v>112288</v>
      </c>
      <c r="H10278">
        <v>348.66669999999999</v>
      </c>
    </row>
    <row r="10279" spans="1:8" x14ac:dyDescent="0.3">
      <c r="A10279" t="s">
        <v>257</v>
      </c>
      <c r="B10279" t="s">
        <v>77</v>
      </c>
      <c r="C10279">
        <v>352.75</v>
      </c>
      <c r="D10279">
        <v>378</v>
      </c>
      <c r="E10279">
        <v>341.75</v>
      </c>
      <c r="F10279">
        <v>374</v>
      </c>
      <c r="G10279">
        <v>217415</v>
      </c>
      <c r="H10279">
        <v>364.58330000000001</v>
      </c>
    </row>
    <row r="10280" spans="1:8" x14ac:dyDescent="0.3">
      <c r="A10280" t="s">
        <v>257</v>
      </c>
      <c r="B10280" t="s">
        <v>701</v>
      </c>
      <c r="C10280">
        <v>369.75</v>
      </c>
      <c r="D10280">
        <v>375.25</v>
      </c>
      <c r="E10280">
        <v>362.5</v>
      </c>
      <c r="F10280">
        <v>365</v>
      </c>
      <c r="G10280">
        <v>91578</v>
      </c>
      <c r="H10280">
        <v>367.58330000000001</v>
      </c>
    </row>
    <row r="10281" spans="1:8" x14ac:dyDescent="0.3">
      <c r="A10281" t="s">
        <v>257</v>
      </c>
      <c r="B10281" t="s">
        <v>702</v>
      </c>
      <c r="C10281">
        <v>376.75</v>
      </c>
      <c r="D10281">
        <v>401.5</v>
      </c>
      <c r="E10281">
        <v>358</v>
      </c>
      <c r="F10281">
        <v>401.5</v>
      </c>
      <c r="G10281">
        <v>246661</v>
      </c>
      <c r="H10281">
        <v>387</v>
      </c>
    </row>
    <row r="10282" spans="1:8" x14ac:dyDescent="0.3">
      <c r="A10282" t="s">
        <v>257</v>
      </c>
      <c r="B10282" t="s">
        <v>139</v>
      </c>
      <c r="C10282">
        <v>397.25</v>
      </c>
      <c r="D10282">
        <v>415.5</v>
      </c>
      <c r="E10282">
        <v>379</v>
      </c>
      <c r="F10282">
        <v>379</v>
      </c>
      <c r="G10282">
        <v>270048</v>
      </c>
      <c r="H10282">
        <v>391.16669999999999</v>
      </c>
    </row>
    <row r="10283" spans="1:8" x14ac:dyDescent="0.3">
      <c r="A10283" t="s">
        <v>257</v>
      </c>
      <c r="B10283" t="s">
        <v>156</v>
      </c>
      <c r="C10283">
        <v>379.5</v>
      </c>
      <c r="D10283">
        <v>407</v>
      </c>
      <c r="E10283">
        <v>366.75</v>
      </c>
      <c r="F10283">
        <v>385</v>
      </c>
      <c r="G10283">
        <v>274038</v>
      </c>
      <c r="H10283">
        <v>386.25</v>
      </c>
    </row>
    <row r="10284" spans="1:8" x14ac:dyDescent="0.3">
      <c r="A10284" t="s">
        <v>257</v>
      </c>
      <c r="B10284" t="s">
        <v>703</v>
      </c>
      <c r="C10284">
        <v>388</v>
      </c>
      <c r="D10284">
        <v>412</v>
      </c>
      <c r="E10284">
        <v>385</v>
      </c>
      <c r="F10284">
        <v>397.5</v>
      </c>
      <c r="G10284">
        <v>162098</v>
      </c>
      <c r="H10284">
        <v>398.16669999999999</v>
      </c>
    </row>
    <row r="10285" spans="1:8" x14ac:dyDescent="0.3">
      <c r="A10285" t="s">
        <v>257</v>
      </c>
      <c r="B10285" t="s">
        <v>223</v>
      </c>
      <c r="C10285">
        <v>397.5</v>
      </c>
      <c r="D10285">
        <v>400</v>
      </c>
      <c r="E10285">
        <v>386</v>
      </c>
      <c r="F10285">
        <v>390</v>
      </c>
      <c r="G10285">
        <v>97905</v>
      </c>
      <c r="H10285">
        <v>392</v>
      </c>
    </row>
    <row r="10286" spans="1:8" x14ac:dyDescent="0.3">
      <c r="A10286" t="s">
        <v>257</v>
      </c>
      <c r="B10286" t="s">
        <v>228</v>
      </c>
      <c r="C10286">
        <v>390</v>
      </c>
      <c r="D10286">
        <v>397</v>
      </c>
      <c r="E10286">
        <v>389</v>
      </c>
      <c r="F10286">
        <v>395</v>
      </c>
      <c r="G10286">
        <v>82540</v>
      </c>
      <c r="H10286">
        <v>393.66669999999999</v>
      </c>
    </row>
    <row r="10287" spans="1:8" x14ac:dyDescent="0.3">
      <c r="A10287" t="s">
        <v>257</v>
      </c>
      <c r="B10287" t="s">
        <v>704</v>
      </c>
      <c r="C10287">
        <v>391</v>
      </c>
      <c r="D10287">
        <v>420.75</v>
      </c>
      <c r="E10287">
        <v>371.75</v>
      </c>
      <c r="F10287">
        <v>413</v>
      </c>
      <c r="G10287">
        <v>195542</v>
      </c>
      <c r="H10287">
        <v>401.83330000000001</v>
      </c>
    </row>
    <row r="10288" spans="1:8" x14ac:dyDescent="0.3">
      <c r="A10288" t="s">
        <v>257</v>
      </c>
      <c r="B10288" t="s">
        <v>705</v>
      </c>
      <c r="C10288">
        <v>413</v>
      </c>
      <c r="D10288">
        <v>414.5</v>
      </c>
      <c r="E10288">
        <v>401.25</v>
      </c>
      <c r="F10288">
        <v>403</v>
      </c>
      <c r="G10288">
        <v>95213</v>
      </c>
      <c r="H10288">
        <v>406.25</v>
      </c>
    </row>
    <row r="10289" spans="1:8" x14ac:dyDescent="0.3">
      <c r="A10289" t="s">
        <v>257</v>
      </c>
      <c r="B10289" t="s">
        <v>706</v>
      </c>
      <c r="C10289">
        <v>403</v>
      </c>
      <c r="D10289">
        <v>443.25</v>
      </c>
      <c r="E10289">
        <v>401.5</v>
      </c>
      <c r="F10289">
        <v>443.25</v>
      </c>
      <c r="G10289">
        <v>207529</v>
      </c>
      <c r="H10289">
        <v>429.33330000000001</v>
      </c>
    </row>
    <row r="10290" spans="1:8" x14ac:dyDescent="0.3">
      <c r="A10290" t="s">
        <v>257</v>
      </c>
      <c r="B10290" t="s">
        <v>265</v>
      </c>
      <c r="C10290">
        <v>444</v>
      </c>
      <c r="D10290">
        <v>485.5</v>
      </c>
      <c r="E10290">
        <v>430</v>
      </c>
      <c r="F10290">
        <v>444</v>
      </c>
      <c r="G10290">
        <v>484751</v>
      </c>
      <c r="H10290">
        <v>453.16669999999999</v>
      </c>
    </row>
    <row r="10291" spans="1:8" x14ac:dyDescent="0.3">
      <c r="A10291" t="s">
        <v>257</v>
      </c>
      <c r="B10291" t="s">
        <v>707</v>
      </c>
      <c r="C10291">
        <v>444</v>
      </c>
      <c r="D10291">
        <v>466</v>
      </c>
      <c r="E10291">
        <v>434</v>
      </c>
      <c r="F10291">
        <v>434</v>
      </c>
      <c r="G10291">
        <v>243386</v>
      </c>
      <c r="H10291">
        <v>444.66669999999999</v>
      </c>
    </row>
    <row r="10292" spans="1:8" x14ac:dyDescent="0.3">
      <c r="A10292" t="s">
        <v>257</v>
      </c>
      <c r="B10292" t="s">
        <v>271</v>
      </c>
      <c r="C10292">
        <v>436</v>
      </c>
      <c r="D10292">
        <v>477.25</v>
      </c>
      <c r="E10292">
        <v>432.75</v>
      </c>
      <c r="F10292">
        <v>477.25</v>
      </c>
      <c r="G10292">
        <v>433165</v>
      </c>
      <c r="H10292">
        <v>462.41669999999999</v>
      </c>
    </row>
    <row r="10293" spans="1:8" x14ac:dyDescent="0.3">
      <c r="A10293" t="s">
        <v>257</v>
      </c>
      <c r="B10293" t="s">
        <v>708</v>
      </c>
      <c r="C10293">
        <v>475</v>
      </c>
      <c r="D10293">
        <v>487.5</v>
      </c>
      <c r="E10293">
        <v>447.25</v>
      </c>
      <c r="F10293">
        <v>450.25</v>
      </c>
      <c r="G10293">
        <v>346696</v>
      </c>
      <c r="H10293">
        <v>461.66669999999999</v>
      </c>
    </row>
    <row r="10294" spans="1:8" x14ac:dyDescent="0.3">
      <c r="A10294" t="s">
        <v>257</v>
      </c>
      <c r="B10294" t="s">
        <v>709</v>
      </c>
      <c r="C10294">
        <v>449</v>
      </c>
      <c r="D10294">
        <v>492.75</v>
      </c>
      <c r="E10294">
        <v>445.5</v>
      </c>
      <c r="F10294">
        <v>485.25</v>
      </c>
      <c r="G10294">
        <v>270260</v>
      </c>
      <c r="H10294">
        <v>474.5</v>
      </c>
    </row>
    <row r="10295" spans="1:8" x14ac:dyDescent="0.3">
      <c r="A10295" t="s">
        <v>257</v>
      </c>
      <c r="B10295" t="s">
        <v>283</v>
      </c>
      <c r="C10295">
        <v>483.5</v>
      </c>
      <c r="D10295">
        <v>489.25</v>
      </c>
      <c r="E10295">
        <v>465.5</v>
      </c>
      <c r="F10295">
        <v>475.25</v>
      </c>
      <c r="G10295">
        <v>175792</v>
      </c>
      <c r="H10295">
        <v>476.66669999999999</v>
      </c>
    </row>
    <row r="10296" spans="1:8" x14ac:dyDescent="0.3">
      <c r="A10296" t="s">
        <v>257</v>
      </c>
      <c r="B10296" t="s">
        <v>290</v>
      </c>
      <c r="C10296">
        <v>476.5</v>
      </c>
      <c r="D10296">
        <v>497.5</v>
      </c>
      <c r="E10296">
        <v>452.75</v>
      </c>
      <c r="F10296">
        <v>454</v>
      </c>
      <c r="G10296">
        <v>202163</v>
      </c>
      <c r="H10296">
        <v>468.08330000000001</v>
      </c>
    </row>
    <row r="10297" spans="1:8" x14ac:dyDescent="0.3">
      <c r="A10297" t="s">
        <v>257</v>
      </c>
      <c r="B10297" t="s">
        <v>710</v>
      </c>
      <c r="C10297">
        <v>454.5</v>
      </c>
      <c r="D10297">
        <v>473.75</v>
      </c>
      <c r="E10297">
        <v>440.5</v>
      </c>
      <c r="F10297">
        <v>453</v>
      </c>
      <c r="G10297">
        <v>183925</v>
      </c>
      <c r="H10297">
        <v>455.75</v>
      </c>
    </row>
    <row r="10298" spans="1:8" x14ac:dyDescent="0.3">
      <c r="A10298" t="s">
        <v>257</v>
      </c>
      <c r="B10298" t="s">
        <v>512</v>
      </c>
      <c r="C10298">
        <v>453.5</v>
      </c>
      <c r="D10298">
        <v>456</v>
      </c>
      <c r="E10298">
        <v>407.75</v>
      </c>
      <c r="F10298">
        <v>407.75</v>
      </c>
      <c r="G10298">
        <v>269514</v>
      </c>
      <c r="H10298">
        <v>423.83330000000001</v>
      </c>
    </row>
    <row r="10299" spans="1:8" x14ac:dyDescent="0.3">
      <c r="A10299" t="s">
        <v>257</v>
      </c>
      <c r="B10299" t="s">
        <v>91</v>
      </c>
      <c r="C10299">
        <v>367</v>
      </c>
      <c r="D10299">
        <v>384.75</v>
      </c>
      <c r="E10299">
        <v>367</v>
      </c>
      <c r="F10299">
        <v>367</v>
      </c>
      <c r="G10299">
        <v>47442</v>
      </c>
      <c r="H10299">
        <v>372.91669999999999</v>
      </c>
    </row>
    <row r="10300" spans="1:8" x14ac:dyDescent="0.3">
      <c r="A10300" t="s">
        <v>257</v>
      </c>
      <c r="B10300" t="s">
        <v>93</v>
      </c>
      <c r="C10300">
        <v>332</v>
      </c>
      <c r="D10300">
        <v>336.5</v>
      </c>
      <c r="E10300">
        <v>330.5</v>
      </c>
      <c r="F10300">
        <v>330.5</v>
      </c>
      <c r="G10300">
        <v>227270</v>
      </c>
      <c r="H10300">
        <v>332.5</v>
      </c>
    </row>
    <row r="10301" spans="1:8" x14ac:dyDescent="0.3">
      <c r="A10301" t="s">
        <v>257</v>
      </c>
      <c r="B10301" t="s">
        <v>711</v>
      </c>
      <c r="C10301">
        <v>301.25</v>
      </c>
      <c r="D10301">
        <v>329.75</v>
      </c>
      <c r="E10301">
        <v>297.5</v>
      </c>
      <c r="F10301">
        <v>297.75</v>
      </c>
      <c r="G10301">
        <v>1160060</v>
      </c>
      <c r="H10301">
        <v>308.33330000000001</v>
      </c>
    </row>
    <row r="10302" spans="1:8" x14ac:dyDescent="0.3">
      <c r="A10302" t="s">
        <v>257</v>
      </c>
      <c r="B10302" t="s">
        <v>712</v>
      </c>
      <c r="C10302">
        <v>298</v>
      </c>
      <c r="D10302">
        <v>327.5</v>
      </c>
      <c r="E10302">
        <v>296</v>
      </c>
      <c r="F10302">
        <v>327.5</v>
      </c>
      <c r="G10302">
        <v>686143</v>
      </c>
      <c r="H10302">
        <v>317</v>
      </c>
    </row>
    <row r="10303" spans="1:8" x14ac:dyDescent="0.3">
      <c r="A10303" t="s">
        <v>257</v>
      </c>
      <c r="B10303" t="s">
        <v>162</v>
      </c>
      <c r="C10303">
        <v>327.5</v>
      </c>
      <c r="D10303">
        <v>358.5</v>
      </c>
      <c r="E10303">
        <v>294.75</v>
      </c>
      <c r="F10303">
        <v>294.75</v>
      </c>
      <c r="G10303">
        <v>979554</v>
      </c>
      <c r="H10303">
        <v>316</v>
      </c>
    </row>
    <row r="10304" spans="1:8" x14ac:dyDescent="0.3">
      <c r="A10304" t="s">
        <v>257</v>
      </c>
      <c r="B10304" t="s">
        <v>220</v>
      </c>
      <c r="C10304">
        <v>281</v>
      </c>
      <c r="D10304">
        <v>289</v>
      </c>
      <c r="E10304">
        <v>265.5</v>
      </c>
      <c r="F10304">
        <v>271</v>
      </c>
      <c r="G10304">
        <v>494862</v>
      </c>
      <c r="H10304">
        <v>275.16669999999999</v>
      </c>
    </row>
    <row r="10305" spans="1:8" x14ac:dyDescent="0.3">
      <c r="A10305" t="s">
        <v>257</v>
      </c>
      <c r="B10305" t="s">
        <v>713</v>
      </c>
      <c r="C10305">
        <v>281.5</v>
      </c>
      <c r="D10305">
        <v>286.75</v>
      </c>
      <c r="E10305">
        <v>277.75</v>
      </c>
      <c r="F10305">
        <v>281.5</v>
      </c>
      <c r="G10305">
        <v>300661</v>
      </c>
      <c r="H10305">
        <v>282</v>
      </c>
    </row>
    <row r="10306" spans="1:8" x14ac:dyDescent="0.3">
      <c r="A10306" t="s">
        <v>257</v>
      </c>
      <c r="B10306" t="s">
        <v>714</v>
      </c>
      <c r="C10306">
        <v>281</v>
      </c>
      <c r="D10306">
        <v>293.75</v>
      </c>
      <c r="E10306">
        <v>268.5</v>
      </c>
      <c r="F10306">
        <v>274</v>
      </c>
      <c r="G10306">
        <v>276749</v>
      </c>
      <c r="H10306">
        <v>278.75</v>
      </c>
    </row>
    <row r="10307" spans="1:8" x14ac:dyDescent="0.3">
      <c r="A10307" t="s">
        <v>257</v>
      </c>
      <c r="B10307" t="s">
        <v>715</v>
      </c>
      <c r="C10307">
        <v>274</v>
      </c>
      <c r="D10307">
        <v>275</v>
      </c>
      <c r="E10307">
        <v>266.5</v>
      </c>
      <c r="F10307">
        <v>267.5</v>
      </c>
      <c r="G10307">
        <v>216094</v>
      </c>
      <c r="H10307">
        <v>269.66669999999999</v>
      </c>
    </row>
    <row r="10308" spans="1:8" x14ac:dyDescent="0.3">
      <c r="A10308" t="s">
        <v>257</v>
      </c>
      <c r="B10308" t="s">
        <v>235</v>
      </c>
      <c r="C10308">
        <v>264</v>
      </c>
      <c r="D10308">
        <v>274.75</v>
      </c>
      <c r="E10308">
        <v>255.25</v>
      </c>
      <c r="F10308">
        <v>264.5</v>
      </c>
      <c r="G10308">
        <v>270795</v>
      </c>
      <c r="H10308">
        <v>264.83330000000001</v>
      </c>
    </row>
    <row r="10309" spans="1:8" x14ac:dyDescent="0.3">
      <c r="A10309" t="s">
        <v>257</v>
      </c>
      <c r="B10309" t="s">
        <v>259</v>
      </c>
      <c r="C10309">
        <v>265.75</v>
      </c>
      <c r="D10309">
        <v>281.5</v>
      </c>
      <c r="E10309">
        <v>257</v>
      </c>
      <c r="F10309">
        <v>262</v>
      </c>
      <c r="G10309">
        <v>353426</v>
      </c>
      <c r="H10309">
        <v>266.83330000000001</v>
      </c>
    </row>
    <row r="10310" spans="1:8" x14ac:dyDescent="0.3">
      <c r="A10310" t="s">
        <v>257</v>
      </c>
      <c r="B10310" t="s">
        <v>716</v>
      </c>
      <c r="C10310">
        <v>267.75</v>
      </c>
      <c r="D10310">
        <v>270</v>
      </c>
      <c r="E10310">
        <v>263.75</v>
      </c>
      <c r="F10310">
        <v>268.5</v>
      </c>
      <c r="G10310">
        <v>165501</v>
      </c>
      <c r="H10310">
        <v>267.41669999999999</v>
      </c>
    </row>
    <row r="10311" spans="1:8" x14ac:dyDescent="0.3">
      <c r="A10311" t="s">
        <v>257</v>
      </c>
      <c r="B10311" t="s">
        <v>269</v>
      </c>
      <c r="C10311">
        <v>267</v>
      </c>
      <c r="D10311">
        <v>273</v>
      </c>
      <c r="E10311">
        <v>264</v>
      </c>
      <c r="F10311">
        <v>267</v>
      </c>
      <c r="G10311">
        <v>150495</v>
      </c>
      <c r="H10311">
        <v>268</v>
      </c>
    </row>
    <row r="10312" spans="1:8" x14ac:dyDescent="0.3">
      <c r="A10312" t="s">
        <v>257</v>
      </c>
      <c r="B10312" t="s">
        <v>282</v>
      </c>
      <c r="C10312">
        <v>266</v>
      </c>
      <c r="D10312">
        <v>268.5</v>
      </c>
      <c r="E10312">
        <v>262.75</v>
      </c>
      <c r="F10312">
        <v>267</v>
      </c>
      <c r="G10312">
        <v>55815</v>
      </c>
      <c r="H10312">
        <v>266.08330000000001</v>
      </c>
    </row>
    <row r="10313" spans="1:8" x14ac:dyDescent="0.3">
      <c r="A10313" t="s">
        <v>257</v>
      </c>
      <c r="B10313" t="s">
        <v>717</v>
      </c>
      <c r="C10313">
        <v>263</v>
      </c>
      <c r="D10313">
        <v>277</v>
      </c>
      <c r="E10313">
        <v>255.5</v>
      </c>
      <c r="F10313">
        <v>274.25</v>
      </c>
      <c r="G10313">
        <v>235107</v>
      </c>
      <c r="H10313">
        <v>268.91669999999999</v>
      </c>
    </row>
    <row r="10314" spans="1:8" x14ac:dyDescent="0.3">
      <c r="A10314" t="s">
        <v>257</v>
      </c>
      <c r="B10314" t="s">
        <v>285</v>
      </c>
      <c r="C10314">
        <v>274.75</v>
      </c>
      <c r="D10314">
        <v>279</v>
      </c>
      <c r="E10314">
        <v>268</v>
      </c>
      <c r="F10314">
        <v>268.5</v>
      </c>
      <c r="G10314">
        <v>112939</v>
      </c>
      <c r="H10314">
        <v>271.83330000000001</v>
      </c>
    </row>
    <row r="10315" spans="1:8" x14ac:dyDescent="0.3">
      <c r="A10315" t="s">
        <v>257</v>
      </c>
      <c r="B10315" t="s">
        <v>718</v>
      </c>
      <c r="C10315">
        <v>270.25</v>
      </c>
      <c r="D10315">
        <v>286.75</v>
      </c>
      <c r="E10315">
        <v>269.25</v>
      </c>
      <c r="F10315">
        <v>269.5</v>
      </c>
      <c r="G10315">
        <v>332176</v>
      </c>
      <c r="H10315">
        <v>275.16669999999999</v>
      </c>
    </row>
    <row r="10316" spans="1:8" x14ac:dyDescent="0.3">
      <c r="A10316" t="s">
        <v>257</v>
      </c>
      <c r="B10316" t="s">
        <v>291</v>
      </c>
      <c r="C10316">
        <v>269.5</v>
      </c>
      <c r="D10316">
        <v>271</v>
      </c>
      <c r="E10316">
        <v>262.5</v>
      </c>
      <c r="F10316">
        <v>263</v>
      </c>
      <c r="G10316">
        <v>130790</v>
      </c>
      <c r="H10316">
        <v>265.5</v>
      </c>
    </row>
    <row r="10317" spans="1:8" x14ac:dyDescent="0.3">
      <c r="A10317" t="s">
        <v>257</v>
      </c>
      <c r="B10317" t="s">
        <v>295</v>
      </c>
      <c r="C10317">
        <v>263.5</v>
      </c>
      <c r="D10317">
        <v>266</v>
      </c>
      <c r="E10317">
        <v>259.5</v>
      </c>
      <c r="F10317">
        <v>266</v>
      </c>
      <c r="G10317">
        <v>74023</v>
      </c>
      <c r="H10317">
        <v>263.83330000000001</v>
      </c>
    </row>
    <row r="10318" spans="1:8" x14ac:dyDescent="0.3">
      <c r="A10318" t="s">
        <v>257</v>
      </c>
      <c r="B10318" t="s">
        <v>298</v>
      </c>
      <c r="C10318">
        <v>264.5</v>
      </c>
      <c r="D10318">
        <v>264.5</v>
      </c>
      <c r="E10318">
        <v>255</v>
      </c>
      <c r="F10318">
        <v>261</v>
      </c>
      <c r="G10318">
        <v>90738</v>
      </c>
      <c r="H10318">
        <v>260.16669999999999</v>
      </c>
    </row>
    <row r="10319" spans="1:8" x14ac:dyDescent="0.3">
      <c r="A10319" t="s">
        <v>257</v>
      </c>
      <c r="B10319" t="s">
        <v>719</v>
      </c>
      <c r="C10319">
        <v>262.75</v>
      </c>
      <c r="D10319">
        <v>287</v>
      </c>
      <c r="E10319">
        <v>260.75</v>
      </c>
      <c r="F10319">
        <v>287</v>
      </c>
      <c r="G10319">
        <v>359066</v>
      </c>
      <c r="H10319">
        <v>278.25</v>
      </c>
    </row>
    <row r="10320" spans="1:8" x14ac:dyDescent="0.3">
      <c r="A10320" t="s">
        <v>257</v>
      </c>
      <c r="B10320" t="s">
        <v>720</v>
      </c>
      <c r="C10320">
        <v>290.5</v>
      </c>
      <c r="D10320">
        <v>315.5</v>
      </c>
      <c r="E10320">
        <v>270.5</v>
      </c>
      <c r="F10320">
        <v>271.75</v>
      </c>
      <c r="G10320">
        <v>1210527</v>
      </c>
      <c r="H10320">
        <v>285.91669999999999</v>
      </c>
    </row>
    <row r="10321" spans="1:8" x14ac:dyDescent="0.3">
      <c r="A10321" t="s">
        <v>257</v>
      </c>
      <c r="B10321" t="s">
        <v>721</v>
      </c>
      <c r="C10321">
        <v>270</v>
      </c>
      <c r="D10321">
        <v>277</v>
      </c>
      <c r="E10321">
        <v>267</v>
      </c>
      <c r="F10321">
        <v>271</v>
      </c>
      <c r="G10321">
        <v>228010</v>
      </c>
      <c r="H10321">
        <v>271.66669999999999</v>
      </c>
    </row>
    <row r="10322" spans="1:8" x14ac:dyDescent="0.3">
      <c r="A10322" t="s">
        <v>257</v>
      </c>
      <c r="B10322" t="s">
        <v>96</v>
      </c>
      <c r="C10322">
        <v>271.5</v>
      </c>
      <c r="D10322">
        <v>278</v>
      </c>
      <c r="E10322">
        <v>271</v>
      </c>
      <c r="F10322">
        <v>273.75</v>
      </c>
      <c r="G10322">
        <v>165579</v>
      </c>
      <c r="H10322">
        <v>274.25</v>
      </c>
    </row>
    <row r="10323" spans="1:8" x14ac:dyDescent="0.3">
      <c r="A10323" t="s">
        <v>257</v>
      </c>
      <c r="B10323" t="s">
        <v>722</v>
      </c>
      <c r="C10323">
        <v>276</v>
      </c>
      <c r="D10323">
        <v>279.75</v>
      </c>
      <c r="E10323">
        <v>272.5</v>
      </c>
      <c r="F10323">
        <v>274.25</v>
      </c>
      <c r="G10323">
        <v>118324</v>
      </c>
      <c r="H10323">
        <v>275.5</v>
      </c>
    </row>
    <row r="10324" spans="1:8" x14ac:dyDescent="0.3">
      <c r="A10324" t="s">
        <v>257</v>
      </c>
      <c r="B10324" t="s">
        <v>164</v>
      </c>
      <c r="C10324">
        <v>276.5</v>
      </c>
      <c r="D10324">
        <v>277</v>
      </c>
      <c r="E10324">
        <v>263</v>
      </c>
      <c r="F10324">
        <v>265.75</v>
      </c>
      <c r="G10324">
        <v>142962</v>
      </c>
      <c r="H10324">
        <v>268.58330000000001</v>
      </c>
    </row>
    <row r="10325" spans="1:8" x14ac:dyDescent="0.3">
      <c r="A10325" t="s">
        <v>257</v>
      </c>
      <c r="B10325" t="s">
        <v>723</v>
      </c>
      <c r="C10325">
        <v>274.5</v>
      </c>
      <c r="D10325">
        <v>279.5</v>
      </c>
      <c r="E10325">
        <v>273.75</v>
      </c>
      <c r="F10325">
        <v>275</v>
      </c>
      <c r="G10325">
        <v>183786</v>
      </c>
      <c r="H10325">
        <v>276.08330000000001</v>
      </c>
    </row>
    <row r="10326" spans="1:8" x14ac:dyDescent="0.3">
      <c r="A10326" t="s">
        <v>257</v>
      </c>
      <c r="B10326" t="s">
        <v>724</v>
      </c>
      <c r="C10326">
        <v>275</v>
      </c>
      <c r="D10326">
        <v>279</v>
      </c>
      <c r="E10326">
        <v>273.25</v>
      </c>
      <c r="F10326">
        <v>277</v>
      </c>
      <c r="G10326">
        <v>140578</v>
      </c>
      <c r="H10326">
        <v>276.41669999999999</v>
      </c>
    </row>
    <row r="10327" spans="1:8" x14ac:dyDescent="0.3">
      <c r="A10327" t="s">
        <v>257</v>
      </c>
      <c r="B10327" t="s">
        <v>725</v>
      </c>
      <c r="C10327">
        <v>281.25</v>
      </c>
      <c r="D10327">
        <v>283</v>
      </c>
      <c r="E10327">
        <v>277.25</v>
      </c>
      <c r="F10327">
        <v>282.25</v>
      </c>
      <c r="G10327">
        <v>124156</v>
      </c>
      <c r="H10327">
        <v>280.83330000000001</v>
      </c>
    </row>
    <row r="10328" spans="1:8" x14ac:dyDescent="0.3">
      <c r="A10328" t="s">
        <v>257</v>
      </c>
      <c r="B10328" t="s">
        <v>242</v>
      </c>
      <c r="C10328">
        <v>279.5</v>
      </c>
      <c r="D10328">
        <v>279.75</v>
      </c>
      <c r="E10328">
        <v>271.75</v>
      </c>
      <c r="F10328">
        <v>275.5</v>
      </c>
      <c r="G10328">
        <v>166801</v>
      </c>
      <c r="H10328">
        <v>275.66669999999999</v>
      </c>
    </row>
    <row r="10329" spans="1:8" x14ac:dyDescent="0.3">
      <c r="A10329" t="s">
        <v>257</v>
      </c>
      <c r="B10329" t="s">
        <v>726</v>
      </c>
      <c r="C10329">
        <v>276.25</v>
      </c>
      <c r="D10329">
        <v>282.5</v>
      </c>
      <c r="E10329">
        <v>276.25</v>
      </c>
      <c r="F10329">
        <v>279</v>
      </c>
      <c r="G10329">
        <v>107610</v>
      </c>
      <c r="H10329">
        <v>279.25</v>
      </c>
    </row>
    <row r="10330" spans="1:8" x14ac:dyDescent="0.3">
      <c r="A10330" t="s">
        <v>257</v>
      </c>
      <c r="B10330" t="s">
        <v>727</v>
      </c>
      <c r="C10330">
        <v>279.5</v>
      </c>
      <c r="D10330">
        <v>285</v>
      </c>
      <c r="E10330">
        <v>279</v>
      </c>
      <c r="F10330">
        <v>285</v>
      </c>
      <c r="G10330">
        <v>74227</v>
      </c>
      <c r="H10330">
        <v>283</v>
      </c>
    </row>
    <row r="10331" spans="1:8" x14ac:dyDescent="0.3">
      <c r="A10331" t="s">
        <v>257</v>
      </c>
      <c r="B10331" t="s">
        <v>728</v>
      </c>
      <c r="C10331">
        <v>285.25</v>
      </c>
      <c r="D10331">
        <v>290</v>
      </c>
      <c r="E10331">
        <v>281</v>
      </c>
      <c r="F10331">
        <v>282.5</v>
      </c>
      <c r="G10331">
        <v>102876</v>
      </c>
      <c r="H10331">
        <v>284.5</v>
      </c>
    </row>
    <row r="10332" spans="1:8" x14ac:dyDescent="0.3">
      <c r="A10332" t="s">
        <v>257</v>
      </c>
      <c r="B10332" t="s">
        <v>729</v>
      </c>
      <c r="C10332">
        <v>286.75</v>
      </c>
      <c r="D10332">
        <v>299.75</v>
      </c>
      <c r="E10332">
        <v>282.5</v>
      </c>
      <c r="F10332">
        <v>297.5</v>
      </c>
      <c r="G10332">
        <v>239542</v>
      </c>
      <c r="H10332">
        <v>293.25</v>
      </c>
    </row>
    <row r="10333" spans="1:8" x14ac:dyDescent="0.3">
      <c r="A10333" t="s">
        <v>257</v>
      </c>
      <c r="B10333" t="s">
        <v>730</v>
      </c>
      <c r="C10333">
        <v>290.5</v>
      </c>
      <c r="D10333">
        <v>300.5</v>
      </c>
      <c r="E10333">
        <v>290.5</v>
      </c>
      <c r="F10333">
        <v>293.75</v>
      </c>
      <c r="G10333">
        <v>150017</v>
      </c>
      <c r="H10333">
        <v>294.91669999999999</v>
      </c>
    </row>
    <row r="10334" spans="1:8" x14ac:dyDescent="0.3">
      <c r="A10334" t="s">
        <v>257</v>
      </c>
      <c r="B10334" t="s">
        <v>731</v>
      </c>
      <c r="C10334">
        <v>296.5</v>
      </c>
      <c r="D10334">
        <v>305</v>
      </c>
      <c r="E10334">
        <v>295</v>
      </c>
      <c r="F10334">
        <v>296</v>
      </c>
      <c r="G10334">
        <v>192085</v>
      </c>
      <c r="H10334">
        <v>298.66669999999999</v>
      </c>
    </row>
    <row r="10335" spans="1:8" x14ac:dyDescent="0.3">
      <c r="A10335" t="s">
        <v>257</v>
      </c>
      <c r="B10335" t="s">
        <v>732</v>
      </c>
      <c r="C10335">
        <v>298</v>
      </c>
      <c r="D10335">
        <v>299.75</v>
      </c>
      <c r="E10335">
        <v>287.25</v>
      </c>
      <c r="F10335">
        <v>290</v>
      </c>
      <c r="G10335">
        <v>92220</v>
      </c>
      <c r="H10335">
        <v>292.33330000000001</v>
      </c>
    </row>
    <row r="10336" spans="1:8" x14ac:dyDescent="0.3">
      <c r="A10336" t="s">
        <v>257</v>
      </c>
      <c r="B10336" t="s">
        <v>733</v>
      </c>
      <c r="C10336">
        <v>290</v>
      </c>
      <c r="D10336">
        <v>297.5</v>
      </c>
      <c r="E10336">
        <v>287.25</v>
      </c>
      <c r="F10336">
        <v>291.5</v>
      </c>
      <c r="G10336">
        <v>99721</v>
      </c>
      <c r="H10336">
        <v>292.08330000000001</v>
      </c>
    </row>
    <row r="10337" spans="1:8" x14ac:dyDescent="0.3">
      <c r="A10337" t="s">
        <v>257</v>
      </c>
      <c r="B10337" t="s">
        <v>734</v>
      </c>
      <c r="C10337">
        <v>293.75</v>
      </c>
      <c r="D10337">
        <v>298.25</v>
      </c>
      <c r="E10337">
        <v>292.25</v>
      </c>
      <c r="F10337">
        <v>293.5</v>
      </c>
      <c r="G10337">
        <v>72088</v>
      </c>
      <c r="H10337">
        <v>294.66669999999999</v>
      </c>
    </row>
    <row r="10338" spans="1:8" x14ac:dyDescent="0.3">
      <c r="A10338" t="s">
        <v>257</v>
      </c>
      <c r="B10338" t="s">
        <v>735</v>
      </c>
      <c r="C10338">
        <v>292</v>
      </c>
      <c r="D10338">
        <v>299.5</v>
      </c>
      <c r="E10338">
        <v>289.75</v>
      </c>
      <c r="F10338">
        <v>290.5</v>
      </c>
      <c r="G10338">
        <v>73497</v>
      </c>
      <c r="H10338">
        <v>293.25</v>
      </c>
    </row>
    <row r="10339" spans="1:8" x14ac:dyDescent="0.3">
      <c r="A10339" t="s">
        <v>240</v>
      </c>
      <c r="B10339" t="s">
        <v>696</v>
      </c>
      <c r="C10339">
        <v>8.75</v>
      </c>
      <c r="D10339">
        <v>9.2200000000000006</v>
      </c>
      <c r="E10339">
        <v>8.66</v>
      </c>
      <c r="F10339">
        <v>9.14</v>
      </c>
      <c r="G10339">
        <v>15800340</v>
      </c>
      <c r="H10339">
        <v>9.0067000000000004</v>
      </c>
    </row>
    <row r="10340" spans="1:8" x14ac:dyDescent="0.3">
      <c r="A10340" t="s">
        <v>240</v>
      </c>
      <c r="B10340" t="s">
        <v>697</v>
      </c>
      <c r="C10340">
        <v>9.18</v>
      </c>
      <c r="D10340">
        <v>9.34</v>
      </c>
      <c r="E10340">
        <v>9.0500000000000007</v>
      </c>
      <c r="F10340">
        <v>9.07</v>
      </c>
      <c r="G10340">
        <v>7674941</v>
      </c>
      <c r="H10340">
        <v>9.1532999999999998</v>
      </c>
    </row>
    <row r="10341" spans="1:8" x14ac:dyDescent="0.3">
      <c r="A10341" t="s">
        <v>240</v>
      </c>
      <c r="B10341" t="s">
        <v>698</v>
      </c>
      <c r="C10341">
        <v>9.07</v>
      </c>
      <c r="D10341">
        <v>9.15</v>
      </c>
      <c r="E10341">
        <v>8.91</v>
      </c>
      <c r="F10341">
        <v>8.91</v>
      </c>
      <c r="G10341">
        <v>6408069</v>
      </c>
      <c r="H10341">
        <v>8.99</v>
      </c>
    </row>
    <row r="10342" spans="1:8" x14ac:dyDescent="0.3">
      <c r="A10342" t="s">
        <v>240</v>
      </c>
      <c r="B10342" t="s">
        <v>699</v>
      </c>
      <c r="C10342">
        <v>8.93</v>
      </c>
      <c r="D10342">
        <v>9.07</v>
      </c>
      <c r="E10342">
        <v>8.83</v>
      </c>
      <c r="F10342">
        <v>8.9600000000000009</v>
      </c>
      <c r="G10342">
        <v>8438735</v>
      </c>
      <c r="H10342">
        <v>8.9533000000000005</v>
      </c>
    </row>
    <row r="10343" spans="1:8" x14ac:dyDescent="0.3">
      <c r="A10343" t="s">
        <v>240</v>
      </c>
      <c r="B10343" t="s">
        <v>700</v>
      </c>
      <c r="C10343">
        <v>8.9600000000000009</v>
      </c>
      <c r="D10343">
        <v>9.01</v>
      </c>
      <c r="E10343">
        <v>8.75</v>
      </c>
      <c r="F10343">
        <v>8.7799999999999994</v>
      </c>
      <c r="G10343">
        <v>6679225</v>
      </c>
      <c r="H10343">
        <v>8.8467000000000002</v>
      </c>
    </row>
    <row r="10344" spans="1:8" x14ac:dyDescent="0.3">
      <c r="A10344" t="s">
        <v>240</v>
      </c>
      <c r="B10344" t="s">
        <v>77</v>
      </c>
      <c r="C10344">
        <v>8.66</v>
      </c>
      <c r="D10344">
        <v>9.6</v>
      </c>
      <c r="E10344">
        <v>8.48</v>
      </c>
      <c r="F10344">
        <v>9.24</v>
      </c>
      <c r="G10344">
        <v>20261640</v>
      </c>
      <c r="H10344">
        <v>9.1067</v>
      </c>
    </row>
    <row r="10345" spans="1:8" x14ac:dyDescent="0.3">
      <c r="A10345" t="s">
        <v>240</v>
      </c>
      <c r="B10345" t="s">
        <v>701</v>
      </c>
      <c r="C10345">
        <v>9.4</v>
      </c>
      <c r="D10345">
        <v>9.4</v>
      </c>
      <c r="E10345">
        <v>9.08</v>
      </c>
      <c r="F10345">
        <v>9.1</v>
      </c>
      <c r="G10345">
        <v>9115185</v>
      </c>
      <c r="H10345">
        <v>9.1933000000000007</v>
      </c>
    </row>
    <row r="10346" spans="1:8" x14ac:dyDescent="0.3">
      <c r="A10346" t="s">
        <v>240</v>
      </c>
      <c r="B10346" t="s">
        <v>702</v>
      </c>
      <c r="C10346">
        <v>9.15</v>
      </c>
      <c r="D10346">
        <v>9.65</v>
      </c>
      <c r="E10346">
        <v>9.1300000000000008</v>
      </c>
      <c r="F10346">
        <v>9.25</v>
      </c>
      <c r="G10346">
        <v>16145480</v>
      </c>
      <c r="H10346">
        <v>9.3432999999999993</v>
      </c>
    </row>
    <row r="10347" spans="1:8" x14ac:dyDescent="0.3">
      <c r="A10347" t="s">
        <v>240</v>
      </c>
      <c r="B10347" t="s">
        <v>139</v>
      </c>
      <c r="C10347">
        <v>9.23</v>
      </c>
      <c r="D10347">
        <v>9.49</v>
      </c>
      <c r="E10347">
        <v>9.08</v>
      </c>
      <c r="F10347">
        <v>9.08</v>
      </c>
      <c r="G10347">
        <v>7883659</v>
      </c>
      <c r="H10347">
        <v>9.2166999999999994</v>
      </c>
    </row>
    <row r="10348" spans="1:8" x14ac:dyDescent="0.3">
      <c r="A10348" t="s">
        <v>240</v>
      </c>
      <c r="B10348" t="s">
        <v>156</v>
      </c>
      <c r="C10348">
        <v>9.08</v>
      </c>
      <c r="D10348">
        <v>9.1999999999999993</v>
      </c>
      <c r="E10348">
        <v>8.9499999999999993</v>
      </c>
      <c r="F10348">
        <v>9.06</v>
      </c>
      <c r="G10348">
        <v>5074202</v>
      </c>
      <c r="H10348">
        <v>9.07</v>
      </c>
    </row>
    <row r="10349" spans="1:8" x14ac:dyDescent="0.3">
      <c r="A10349" t="s">
        <v>240</v>
      </c>
      <c r="B10349" t="s">
        <v>703</v>
      </c>
      <c r="C10349">
        <v>9.2100000000000009</v>
      </c>
      <c r="D10349">
        <v>9.3699999999999992</v>
      </c>
      <c r="E10349">
        <v>9.19</v>
      </c>
      <c r="F10349">
        <v>9.31</v>
      </c>
      <c r="G10349">
        <v>7649039</v>
      </c>
      <c r="H10349">
        <v>9.2899999999999991</v>
      </c>
    </row>
    <row r="10350" spans="1:8" x14ac:dyDescent="0.3">
      <c r="A10350" t="s">
        <v>240</v>
      </c>
      <c r="B10350" t="s">
        <v>223</v>
      </c>
      <c r="C10350">
        <v>9.3800000000000008</v>
      </c>
      <c r="D10350">
        <v>9.4</v>
      </c>
      <c r="E10350">
        <v>9.27</v>
      </c>
      <c r="F10350">
        <v>9.32</v>
      </c>
      <c r="G10350">
        <v>6849841</v>
      </c>
      <c r="H10350">
        <v>9.33</v>
      </c>
    </row>
    <row r="10351" spans="1:8" x14ac:dyDescent="0.3">
      <c r="A10351" t="s">
        <v>240</v>
      </c>
      <c r="B10351" t="s">
        <v>228</v>
      </c>
      <c r="C10351">
        <v>9.32</v>
      </c>
      <c r="D10351">
        <v>10.25</v>
      </c>
      <c r="E10351">
        <v>9.2200000000000006</v>
      </c>
      <c r="F10351">
        <v>9.74</v>
      </c>
      <c r="G10351">
        <v>39304720</v>
      </c>
      <c r="H10351">
        <v>9.7367000000000008</v>
      </c>
    </row>
    <row r="10352" spans="1:8" x14ac:dyDescent="0.3">
      <c r="A10352" t="s">
        <v>240</v>
      </c>
      <c r="B10352" t="s">
        <v>704</v>
      </c>
      <c r="C10352">
        <v>9.7899999999999991</v>
      </c>
      <c r="D10352">
        <v>9.9700000000000006</v>
      </c>
      <c r="E10352">
        <v>9.6999999999999993</v>
      </c>
      <c r="F10352">
        <v>9.85</v>
      </c>
      <c r="G10352">
        <v>12411950</v>
      </c>
      <c r="H10352">
        <v>9.84</v>
      </c>
    </row>
    <row r="10353" spans="1:8" x14ac:dyDescent="0.3">
      <c r="A10353" t="s">
        <v>240</v>
      </c>
      <c r="B10353" t="s">
        <v>705</v>
      </c>
      <c r="C10353">
        <v>9.9600000000000009</v>
      </c>
      <c r="D10353">
        <v>9.98</v>
      </c>
      <c r="E10353">
        <v>9.7100000000000009</v>
      </c>
      <c r="F10353">
        <v>9.7200000000000006</v>
      </c>
      <c r="G10353">
        <v>10489670</v>
      </c>
      <c r="H10353">
        <v>9.8033000000000001</v>
      </c>
    </row>
    <row r="10354" spans="1:8" x14ac:dyDescent="0.3">
      <c r="A10354" t="s">
        <v>240</v>
      </c>
      <c r="B10354" t="s">
        <v>706</v>
      </c>
      <c r="C10354">
        <v>9.8000000000000007</v>
      </c>
      <c r="D10354">
        <v>10.24</v>
      </c>
      <c r="E10354">
        <v>9.8000000000000007</v>
      </c>
      <c r="F10354">
        <v>10.220000000000001</v>
      </c>
      <c r="G10354">
        <v>15108020</v>
      </c>
      <c r="H10354">
        <v>10.0867</v>
      </c>
    </row>
    <row r="10355" spans="1:8" x14ac:dyDescent="0.3">
      <c r="A10355" t="s">
        <v>240</v>
      </c>
      <c r="B10355" t="s">
        <v>265</v>
      </c>
      <c r="C10355">
        <v>10.199999999999999</v>
      </c>
      <c r="D10355">
        <v>10.37</v>
      </c>
      <c r="E10355">
        <v>9.98</v>
      </c>
      <c r="F10355">
        <v>10.050000000000001</v>
      </c>
      <c r="G10355">
        <v>11700140</v>
      </c>
      <c r="H10355">
        <v>10.1333</v>
      </c>
    </row>
    <row r="10356" spans="1:8" x14ac:dyDescent="0.3">
      <c r="A10356" t="s">
        <v>240</v>
      </c>
      <c r="B10356" t="s">
        <v>707</v>
      </c>
      <c r="C10356">
        <v>10.17</v>
      </c>
      <c r="D10356">
        <v>10.4</v>
      </c>
      <c r="E10356">
        <v>9.6999999999999993</v>
      </c>
      <c r="F10356">
        <v>9.76</v>
      </c>
      <c r="G10356">
        <v>13016630</v>
      </c>
      <c r="H10356">
        <v>9.9533000000000005</v>
      </c>
    </row>
    <row r="10357" spans="1:8" x14ac:dyDescent="0.3">
      <c r="A10357" t="s">
        <v>240</v>
      </c>
      <c r="B10357" t="s">
        <v>271</v>
      </c>
      <c r="C10357">
        <v>9.7799999999999994</v>
      </c>
      <c r="D10357">
        <v>10.11</v>
      </c>
      <c r="E10357">
        <v>9.11</v>
      </c>
      <c r="F10357">
        <v>9.16</v>
      </c>
      <c r="G10357">
        <v>11677710</v>
      </c>
      <c r="H10357">
        <v>9.4600000000000009</v>
      </c>
    </row>
    <row r="10358" spans="1:8" x14ac:dyDescent="0.3">
      <c r="A10358" t="s">
        <v>240</v>
      </c>
      <c r="B10358" t="s">
        <v>708</v>
      </c>
      <c r="C10358">
        <v>8.86</v>
      </c>
      <c r="D10358">
        <v>8.8800000000000008</v>
      </c>
      <c r="E10358">
        <v>8.42</v>
      </c>
      <c r="F10358">
        <v>8.5399999999999991</v>
      </c>
      <c r="G10358">
        <v>16627570</v>
      </c>
      <c r="H10358">
        <v>8.6133000000000006</v>
      </c>
    </row>
    <row r="10359" spans="1:8" x14ac:dyDescent="0.3">
      <c r="A10359" t="s">
        <v>240</v>
      </c>
      <c r="B10359" t="s">
        <v>709</v>
      </c>
      <c r="C10359">
        <v>8.57</v>
      </c>
      <c r="D10359">
        <v>8.6999999999999993</v>
      </c>
      <c r="E10359">
        <v>8.44</v>
      </c>
      <c r="F10359">
        <v>8.4600000000000009</v>
      </c>
      <c r="G10359">
        <v>8075986</v>
      </c>
      <c r="H10359">
        <v>8.5333000000000006</v>
      </c>
    </row>
    <row r="10360" spans="1:8" x14ac:dyDescent="0.3">
      <c r="A10360" t="s">
        <v>240</v>
      </c>
      <c r="B10360" t="s">
        <v>283</v>
      </c>
      <c r="C10360">
        <v>8.4600000000000009</v>
      </c>
      <c r="D10360">
        <v>8.48</v>
      </c>
      <c r="E10360">
        <v>8.08</v>
      </c>
      <c r="F10360">
        <v>8.1199999999999992</v>
      </c>
      <c r="G10360">
        <v>8427537</v>
      </c>
      <c r="H10360">
        <v>8.2266999999999992</v>
      </c>
    </row>
    <row r="10361" spans="1:8" x14ac:dyDescent="0.3">
      <c r="A10361" t="s">
        <v>240</v>
      </c>
      <c r="B10361" t="s">
        <v>290</v>
      </c>
      <c r="C10361">
        <v>8.15</v>
      </c>
      <c r="D10361">
        <v>8.18</v>
      </c>
      <c r="E10361">
        <v>7.75</v>
      </c>
      <c r="F10361">
        <v>7.8</v>
      </c>
      <c r="G10361">
        <v>10017800</v>
      </c>
      <c r="H10361">
        <v>7.91</v>
      </c>
    </row>
    <row r="10362" spans="1:8" x14ac:dyDescent="0.3">
      <c r="A10362" t="s">
        <v>240</v>
      </c>
      <c r="B10362" t="s">
        <v>710</v>
      </c>
      <c r="C10362">
        <v>7.8</v>
      </c>
      <c r="D10362">
        <v>8.0399999999999991</v>
      </c>
      <c r="E10362">
        <v>7.8</v>
      </c>
      <c r="F10362">
        <v>7.95</v>
      </c>
      <c r="G10362">
        <v>6805613</v>
      </c>
      <c r="H10362">
        <v>7.93</v>
      </c>
    </row>
    <row r="10363" spans="1:8" x14ac:dyDescent="0.3">
      <c r="A10363" t="s">
        <v>240</v>
      </c>
      <c r="B10363" t="s">
        <v>512</v>
      </c>
      <c r="C10363">
        <v>8</v>
      </c>
      <c r="D10363">
        <v>8.15</v>
      </c>
      <c r="E10363">
        <v>7.8</v>
      </c>
      <c r="F10363">
        <v>8</v>
      </c>
      <c r="G10363">
        <v>6674405</v>
      </c>
      <c r="H10363">
        <v>7.9832999999999998</v>
      </c>
    </row>
    <row r="10364" spans="1:8" x14ac:dyDescent="0.3">
      <c r="A10364" t="s">
        <v>240</v>
      </c>
      <c r="B10364" t="s">
        <v>91</v>
      </c>
      <c r="C10364">
        <v>7.2</v>
      </c>
      <c r="D10364">
        <v>7.6</v>
      </c>
      <c r="E10364">
        <v>7.2</v>
      </c>
      <c r="F10364">
        <v>7.26</v>
      </c>
      <c r="G10364">
        <v>22051320</v>
      </c>
      <c r="H10364">
        <v>7.3532999999999999</v>
      </c>
    </row>
    <row r="10365" spans="1:8" x14ac:dyDescent="0.3">
      <c r="A10365" t="s">
        <v>240</v>
      </c>
      <c r="B10365" t="s">
        <v>93</v>
      </c>
      <c r="C10365">
        <v>7.16</v>
      </c>
      <c r="D10365">
        <v>7.41</v>
      </c>
      <c r="E10365">
        <v>7.11</v>
      </c>
      <c r="F10365">
        <v>7.11</v>
      </c>
      <c r="G10365">
        <v>10412110</v>
      </c>
      <c r="H10365">
        <v>7.21</v>
      </c>
    </row>
    <row r="10366" spans="1:8" x14ac:dyDescent="0.3">
      <c r="A10366" t="s">
        <v>240</v>
      </c>
      <c r="B10366" t="s">
        <v>711</v>
      </c>
      <c r="C10366">
        <v>7.13</v>
      </c>
      <c r="D10366">
        <v>7.27</v>
      </c>
      <c r="E10366">
        <v>7.05</v>
      </c>
      <c r="F10366">
        <v>7.19</v>
      </c>
      <c r="G10366">
        <v>7275035</v>
      </c>
      <c r="H10366">
        <v>7.17</v>
      </c>
    </row>
    <row r="10367" spans="1:8" x14ac:dyDescent="0.3">
      <c r="A10367" t="s">
        <v>240</v>
      </c>
      <c r="B10367" t="s">
        <v>712</v>
      </c>
      <c r="C10367">
        <v>7.19</v>
      </c>
      <c r="D10367">
        <v>7.43</v>
      </c>
      <c r="E10367">
        <v>6.84</v>
      </c>
      <c r="F10367">
        <v>7.36</v>
      </c>
      <c r="G10367">
        <v>6552346</v>
      </c>
      <c r="H10367">
        <v>7.21</v>
      </c>
    </row>
    <row r="10368" spans="1:8" x14ac:dyDescent="0.3">
      <c r="A10368" t="s">
        <v>240</v>
      </c>
      <c r="B10368" t="s">
        <v>162</v>
      </c>
      <c r="C10368">
        <v>7.36</v>
      </c>
      <c r="D10368">
        <v>7.37</v>
      </c>
      <c r="E10368">
        <v>7.07</v>
      </c>
      <c r="F10368">
        <v>7.25</v>
      </c>
      <c r="G10368">
        <v>4513374</v>
      </c>
      <c r="H10368">
        <v>7.23</v>
      </c>
    </row>
    <row r="10369" spans="1:8" x14ac:dyDescent="0.3">
      <c r="A10369" t="s">
        <v>240</v>
      </c>
      <c r="B10369" t="s">
        <v>220</v>
      </c>
      <c r="C10369">
        <v>7.1</v>
      </c>
      <c r="D10369">
        <v>7.33</v>
      </c>
      <c r="E10369">
        <v>7.06</v>
      </c>
      <c r="F10369">
        <v>7.25</v>
      </c>
      <c r="G10369">
        <v>5487663</v>
      </c>
      <c r="H10369">
        <v>7.2133000000000003</v>
      </c>
    </row>
    <row r="10370" spans="1:8" x14ac:dyDescent="0.3">
      <c r="A10370" t="s">
        <v>240</v>
      </c>
      <c r="B10370" t="s">
        <v>713</v>
      </c>
      <c r="C10370">
        <v>7.6</v>
      </c>
      <c r="D10370">
        <v>7.6</v>
      </c>
      <c r="E10370">
        <v>7.36</v>
      </c>
      <c r="F10370">
        <v>7.51</v>
      </c>
      <c r="G10370">
        <v>4868221</v>
      </c>
      <c r="H10370">
        <v>7.49</v>
      </c>
    </row>
    <row r="10371" spans="1:8" x14ac:dyDescent="0.3">
      <c r="A10371" t="s">
        <v>240</v>
      </c>
      <c r="B10371" t="s">
        <v>714</v>
      </c>
      <c r="C10371">
        <v>7.47</v>
      </c>
      <c r="D10371">
        <v>7.54</v>
      </c>
      <c r="E10371">
        <v>7.2</v>
      </c>
      <c r="F10371">
        <v>7.35</v>
      </c>
      <c r="G10371">
        <v>4147743</v>
      </c>
      <c r="H10371">
        <v>7.3632999999999997</v>
      </c>
    </row>
    <row r="10372" spans="1:8" x14ac:dyDescent="0.3">
      <c r="A10372" t="s">
        <v>240</v>
      </c>
      <c r="B10372" t="s">
        <v>715</v>
      </c>
      <c r="C10372">
        <v>7.35</v>
      </c>
      <c r="D10372">
        <v>7.46</v>
      </c>
      <c r="E10372">
        <v>7.29</v>
      </c>
      <c r="F10372">
        <v>7.42</v>
      </c>
      <c r="G10372">
        <v>4327992</v>
      </c>
      <c r="H10372">
        <v>7.39</v>
      </c>
    </row>
    <row r="10373" spans="1:8" x14ac:dyDescent="0.3">
      <c r="A10373" t="s">
        <v>240</v>
      </c>
      <c r="B10373" t="s">
        <v>235</v>
      </c>
      <c r="C10373">
        <v>7.32</v>
      </c>
      <c r="D10373">
        <v>7.85</v>
      </c>
      <c r="E10373">
        <v>7.3</v>
      </c>
      <c r="F10373">
        <v>7.38</v>
      </c>
      <c r="G10373">
        <v>11180130</v>
      </c>
      <c r="H10373">
        <v>7.51</v>
      </c>
    </row>
    <row r="10374" spans="1:8" x14ac:dyDescent="0.3">
      <c r="A10374" t="s">
        <v>240</v>
      </c>
      <c r="B10374" t="s">
        <v>259</v>
      </c>
      <c r="C10374">
        <v>7.39</v>
      </c>
      <c r="D10374">
        <v>7.58</v>
      </c>
      <c r="E10374">
        <v>7.31</v>
      </c>
      <c r="F10374">
        <v>7.48</v>
      </c>
      <c r="G10374">
        <v>6032027</v>
      </c>
      <c r="H10374">
        <v>7.4566999999999997</v>
      </c>
    </row>
    <row r="10375" spans="1:8" x14ac:dyDescent="0.3">
      <c r="A10375" t="s">
        <v>240</v>
      </c>
      <c r="B10375" t="s">
        <v>716</v>
      </c>
      <c r="C10375">
        <v>7.5</v>
      </c>
      <c r="D10375">
        <v>7.66</v>
      </c>
      <c r="E10375">
        <v>7.46</v>
      </c>
      <c r="F10375">
        <v>7.61</v>
      </c>
      <c r="G10375">
        <v>3769018</v>
      </c>
      <c r="H10375">
        <v>7.5766999999999998</v>
      </c>
    </row>
    <row r="10376" spans="1:8" x14ac:dyDescent="0.3">
      <c r="A10376" t="s">
        <v>240</v>
      </c>
      <c r="B10376" t="s">
        <v>269</v>
      </c>
      <c r="C10376">
        <v>7.62</v>
      </c>
      <c r="D10376">
        <v>7.65</v>
      </c>
      <c r="E10376">
        <v>7.36</v>
      </c>
      <c r="F10376">
        <v>7.38</v>
      </c>
      <c r="G10376">
        <v>2904542</v>
      </c>
      <c r="H10376">
        <v>7.4633000000000003</v>
      </c>
    </row>
    <row r="10377" spans="1:8" x14ac:dyDescent="0.3">
      <c r="A10377" t="s">
        <v>240</v>
      </c>
      <c r="B10377" t="s">
        <v>282</v>
      </c>
      <c r="C10377">
        <v>7.38</v>
      </c>
      <c r="D10377">
        <v>7.42</v>
      </c>
      <c r="E10377">
        <v>7.3</v>
      </c>
      <c r="F10377">
        <v>7.4</v>
      </c>
      <c r="G10377">
        <v>1211076</v>
      </c>
      <c r="H10377">
        <v>7.3733000000000004</v>
      </c>
    </row>
    <row r="10378" spans="1:8" x14ac:dyDescent="0.3">
      <c r="A10378" t="s">
        <v>240</v>
      </c>
      <c r="B10378" t="s">
        <v>717</v>
      </c>
      <c r="C10378">
        <v>7.33</v>
      </c>
      <c r="D10378">
        <v>7.43</v>
      </c>
      <c r="E10378">
        <v>6.93</v>
      </c>
      <c r="F10378">
        <v>7.4</v>
      </c>
      <c r="G10378">
        <v>11085480</v>
      </c>
      <c r="H10378">
        <v>7.2533000000000003</v>
      </c>
    </row>
    <row r="10379" spans="1:8" x14ac:dyDescent="0.3">
      <c r="A10379" t="s">
        <v>240</v>
      </c>
      <c r="B10379" t="s">
        <v>285</v>
      </c>
      <c r="C10379">
        <v>7.4</v>
      </c>
      <c r="D10379">
        <v>7.48</v>
      </c>
      <c r="E10379">
        <v>7.23</v>
      </c>
      <c r="F10379">
        <v>7.26</v>
      </c>
      <c r="G10379">
        <v>5627768</v>
      </c>
      <c r="H10379">
        <v>7.3232999999999997</v>
      </c>
    </row>
    <row r="10380" spans="1:8" x14ac:dyDescent="0.3">
      <c r="A10380" t="s">
        <v>240</v>
      </c>
      <c r="B10380" t="s">
        <v>718</v>
      </c>
      <c r="C10380">
        <v>7.28</v>
      </c>
      <c r="D10380">
        <v>7.36</v>
      </c>
      <c r="E10380">
        <v>7.21</v>
      </c>
      <c r="F10380">
        <v>7.22</v>
      </c>
      <c r="G10380">
        <v>3503804</v>
      </c>
      <c r="H10380">
        <v>7.2633000000000001</v>
      </c>
    </row>
    <row r="10381" spans="1:8" x14ac:dyDescent="0.3">
      <c r="A10381" t="s">
        <v>240</v>
      </c>
      <c r="B10381" t="s">
        <v>291</v>
      </c>
      <c r="C10381">
        <v>7.16</v>
      </c>
      <c r="D10381">
        <v>7.24</v>
      </c>
      <c r="E10381">
        <v>6.92</v>
      </c>
      <c r="F10381">
        <v>6.92</v>
      </c>
      <c r="G10381">
        <v>4921030</v>
      </c>
      <c r="H10381">
        <v>7.0266999999999999</v>
      </c>
    </row>
    <row r="10382" spans="1:8" x14ac:dyDescent="0.3">
      <c r="A10382" t="s">
        <v>240</v>
      </c>
      <c r="B10382" t="s">
        <v>295</v>
      </c>
      <c r="C10382">
        <v>7.01</v>
      </c>
      <c r="D10382">
        <v>7.15</v>
      </c>
      <c r="E10382">
        <v>6.94</v>
      </c>
      <c r="F10382">
        <v>7</v>
      </c>
      <c r="G10382">
        <v>7093701</v>
      </c>
      <c r="H10382">
        <v>7.03</v>
      </c>
    </row>
    <row r="10383" spans="1:8" x14ac:dyDescent="0.3">
      <c r="A10383" t="s">
        <v>240</v>
      </c>
      <c r="B10383" t="s">
        <v>298</v>
      </c>
      <c r="C10383">
        <v>7.01</v>
      </c>
      <c r="D10383">
        <v>7.15</v>
      </c>
      <c r="E10383">
        <v>6.94</v>
      </c>
      <c r="F10383">
        <v>7.09</v>
      </c>
      <c r="G10383">
        <v>4528587</v>
      </c>
      <c r="H10383">
        <v>7.06</v>
      </c>
    </row>
    <row r="10384" spans="1:8" x14ac:dyDescent="0.3">
      <c r="A10384" t="s">
        <v>240</v>
      </c>
      <c r="B10384" t="s">
        <v>719</v>
      </c>
      <c r="C10384">
        <v>7.07</v>
      </c>
      <c r="D10384">
        <v>7.2</v>
      </c>
      <c r="E10384">
        <v>7</v>
      </c>
      <c r="F10384">
        <v>7.16</v>
      </c>
      <c r="G10384">
        <v>4370288</v>
      </c>
      <c r="H10384">
        <v>7.12</v>
      </c>
    </row>
    <row r="10385" spans="1:8" x14ac:dyDescent="0.3">
      <c r="A10385" t="s">
        <v>240</v>
      </c>
      <c r="B10385" t="s">
        <v>720</v>
      </c>
      <c r="C10385">
        <v>7.28</v>
      </c>
      <c r="D10385">
        <v>7.35</v>
      </c>
      <c r="E10385">
        <v>7.21</v>
      </c>
      <c r="F10385">
        <v>7.27</v>
      </c>
      <c r="G10385">
        <v>4061822</v>
      </c>
      <c r="H10385">
        <v>7.2766999999999999</v>
      </c>
    </row>
    <row r="10386" spans="1:8" x14ac:dyDescent="0.3">
      <c r="A10386" t="s">
        <v>240</v>
      </c>
      <c r="B10386" t="s">
        <v>721</v>
      </c>
      <c r="C10386">
        <v>7.29</v>
      </c>
      <c r="D10386">
        <v>7.31</v>
      </c>
      <c r="E10386">
        <v>7.13</v>
      </c>
      <c r="F10386">
        <v>7.2</v>
      </c>
      <c r="G10386">
        <v>3630145</v>
      </c>
      <c r="H10386">
        <v>7.2133000000000003</v>
      </c>
    </row>
    <row r="10387" spans="1:8" x14ac:dyDescent="0.3">
      <c r="A10387" t="s">
        <v>240</v>
      </c>
      <c r="B10387" t="s">
        <v>96</v>
      </c>
      <c r="C10387">
        <v>7.15</v>
      </c>
      <c r="D10387">
        <v>7.69</v>
      </c>
      <c r="E10387">
        <v>7.15</v>
      </c>
      <c r="F10387">
        <v>7.31</v>
      </c>
      <c r="G10387">
        <v>14621080</v>
      </c>
      <c r="H10387">
        <v>7.3833000000000002</v>
      </c>
    </row>
    <row r="10388" spans="1:8" x14ac:dyDescent="0.3">
      <c r="A10388" t="s">
        <v>240</v>
      </c>
      <c r="B10388" t="s">
        <v>722</v>
      </c>
      <c r="C10388">
        <v>7.31</v>
      </c>
      <c r="D10388">
        <v>7.59</v>
      </c>
      <c r="E10388">
        <v>7.31</v>
      </c>
      <c r="F10388">
        <v>7.35</v>
      </c>
      <c r="G10388">
        <v>6708027</v>
      </c>
      <c r="H10388">
        <v>7.4166999999999996</v>
      </c>
    </row>
    <row r="10389" spans="1:8" x14ac:dyDescent="0.3">
      <c r="A10389" t="s">
        <v>240</v>
      </c>
      <c r="B10389" t="s">
        <v>164</v>
      </c>
      <c r="C10389">
        <v>7.39</v>
      </c>
      <c r="D10389">
        <v>7.4</v>
      </c>
      <c r="E10389">
        <v>7.05</v>
      </c>
      <c r="F10389">
        <v>7.07</v>
      </c>
      <c r="G10389">
        <v>5766116</v>
      </c>
      <c r="H10389">
        <v>7.1733000000000002</v>
      </c>
    </row>
    <row r="10390" spans="1:8" x14ac:dyDescent="0.3">
      <c r="A10390" t="s">
        <v>240</v>
      </c>
      <c r="B10390" t="s">
        <v>723</v>
      </c>
      <c r="C10390">
        <v>7.3</v>
      </c>
      <c r="D10390">
        <v>7.55</v>
      </c>
      <c r="E10390">
        <v>7.27</v>
      </c>
      <c r="F10390">
        <v>7.46</v>
      </c>
      <c r="G10390">
        <v>9002845</v>
      </c>
      <c r="H10390">
        <v>7.4267000000000003</v>
      </c>
    </row>
    <row r="10391" spans="1:8" x14ac:dyDescent="0.3">
      <c r="A10391" t="s">
        <v>240</v>
      </c>
      <c r="B10391" t="s">
        <v>724</v>
      </c>
      <c r="C10391">
        <v>7.46</v>
      </c>
      <c r="D10391">
        <v>7.47</v>
      </c>
      <c r="E10391">
        <v>7.35</v>
      </c>
      <c r="F10391">
        <v>7.37</v>
      </c>
      <c r="G10391">
        <v>3844039</v>
      </c>
      <c r="H10391">
        <v>7.3967000000000001</v>
      </c>
    </row>
    <row r="10392" spans="1:8" x14ac:dyDescent="0.3">
      <c r="A10392" t="s">
        <v>240</v>
      </c>
      <c r="B10392" t="s">
        <v>725</v>
      </c>
      <c r="C10392">
        <v>7.39</v>
      </c>
      <c r="D10392">
        <v>7.66</v>
      </c>
      <c r="E10392">
        <v>7.39</v>
      </c>
      <c r="F10392">
        <v>7.6</v>
      </c>
      <c r="G10392">
        <v>7390803</v>
      </c>
      <c r="H10392">
        <v>7.55</v>
      </c>
    </row>
    <row r="10393" spans="1:8" x14ac:dyDescent="0.3">
      <c r="A10393" t="s">
        <v>240</v>
      </c>
      <c r="B10393" t="s">
        <v>242</v>
      </c>
      <c r="C10393">
        <v>7.45</v>
      </c>
      <c r="D10393">
        <v>7.57</v>
      </c>
      <c r="E10393">
        <v>7.37</v>
      </c>
      <c r="F10393">
        <v>7.48</v>
      </c>
      <c r="G10393">
        <v>4432539</v>
      </c>
      <c r="H10393">
        <v>7.4733000000000001</v>
      </c>
    </row>
    <row r="10394" spans="1:8" x14ac:dyDescent="0.3">
      <c r="A10394" t="s">
        <v>240</v>
      </c>
      <c r="B10394" t="s">
        <v>726</v>
      </c>
      <c r="C10394">
        <v>7.54</v>
      </c>
      <c r="D10394">
        <v>7.7</v>
      </c>
      <c r="E10394">
        <v>7.5</v>
      </c>
      <c r="F10394">
        <v>7.58</v>
      </c>
      <c r="G10394">
        <v>5602129</v>
      </c>
      <c r="H10394">
        <v>7.5933000000000002</v>
      </c>
    </row>
    <row r="10395" spans="1:8" x14ac:dyDescent="0.3">
      <c r="A10395" t="s">
        <v>240</v>
      </c>
      <c r="B10395" t="s">
        <v>727</v>
      </c>
      <c r="C10395">
        <v>7.64</v>
      </c>
      <c r="D10395">
        <v>7.95</v>
      </c>
      <c r="E10395">
        <v>7.58</v>
      </c>
      <c r="F10395">
        <v>7.8</v>
      </c>
      <c r="G10395">
        <v>10180410</v>
      </c>
      <c r="H10395">
        <v>7.7766999999999999</v>
      </c>
    </row>
    <row r="10396" spans="1:8" x14ac:dyDescent="0.3">
      <c r="A10396" t="s">
        <v>240</v>
      </c>
      <c r="B10396" t="s">
        <v>728</v>
      </c>
      <c r="C10396">
        <v>7.86</v>
      </c>
      <c r="D10396">
        <v>7.9</v>
      </c>
      <c r="E10396">
        <v>7.72</v>
      </c>
      <c r="F10396">
        <v>7.83</v>
      </c>
      <c r="G10396">
        <v>6117144</v>
      </c>
      <c r="H10396">
        <v>7.8167</v>
      </c>
    </row>
    <row r="10397" spans="1:8" x14ac:dyDescent="0.3">
      <c r="A10397" t="s">
        <v>240</v>
      </c>
      <c r="B10397" t="s">
        <v>729</v>
      </c>
      <c r="C10397">
        <v>7.88</v>
      </c>
      <c r="D10397">
        <v>8.14</v>
      </c>
      <c r="E10397">
        <v>7.77</v>
      </c>
      <c r="F10397">
        <v>8.1199999999999992</v>
      </c>
      <c r="G10397">
        <v>6770085</v>
      </c>
      <c r="H10397">
        <v>8.01</v>
      </c>
    </row>
    <row r="10398" spans="1:8" x14ac:dyDescent="0.3">
      <c r="A10398" t="s">
        <v>240</v>
      </c>
      <c r="B10398" t="s">
        <v>730</v>
      </c>
      <c r="C10398">
        <v>8</v>
      </c>
      <c r="D10398">
        <v>8.15</v>
      </c>
      <c r="E10398">
        <v>7.91</v>
      </c>
      <c r="F10398">
        <v>8.1</v>
      </c>
      <c r="G10398">
        <v>6512851</v>
      </c>
      <c r="H10398">
        <v>8.0533000000000001</v>
      </c>
    </row>
    <row r="10399" spans="1:8" x14ac:dyDescent="0.3">
      <c r="A10399" t="s">
        <v>240</v>
      </c>
      <c r="B10399" t="s">
        <v>731</v>
      </c>
      <c r="C10399">
        <v>8.1199999999999992</v>
      </c>
      <c r="D10399">
        <v>8.23</v>
      </c>
      <c r="E10399">
        <v>8.02</v>
      </c>
      <c r="F10399">
        <v>8.11</v>
      </c>
      <c r="G10399">
        <v>5637159</v>
      </c>
      <c r="H10399">
        <v>8.1199999999999992</v>
      </c>
    </row>
    <row r="10400" spans="1:8" x14ac:dyDescent="0.3">
      <c r="A10400" t="s">
        <v>240</v>
      </c>
      <c r="B10400" t="s">
        <v>732</v>
      </c>
      <c r="C10400">
        <v>8</v>
      </c>
      <c r="D10400">
        <v>8.14</v>
      </c>
      <c r="E10400">
        <v>7.9</v>
      </c>
      <c r="F10400">
        <v>7.94</v>
      </c>
      <c r="G10400">
        <v>4948799</v>
      </c>
      <c r="H10400">
        <v>7.9932999999999996</v>
      </c>
    </row>
    <row r="10401" spans="1:8" x14ac:dyDescent="0.3">
      <c r="A10401" t="s">
        <v>240</v>
      </c>
      <c r="B10401" t="s">
        <v>733</v>
      </c>
      <c r="C10401">
        <v>7.94</v>
      </c>
      <c r="D10401">
        <v>7.99</v>
      </c>
      <c r="E10401">
        <v>7.72</v>
      </c>
      <c r="F10401">
        <v>7.8</v>
      </c>
      <c r="G10401">
        <v>4672338</v>
      </c>
      <c r="H10401">
        <v>7.8367000000000004</v>
      </c>
    </row>
    <row r="10402" spans="1:8" x14ac:dyDescent="0.3">
      <c r="A10402" t="s">
        <v>240</v>
      </c>
      <c r="B10402" t="s">
        <v>734</v>
      </c>
      <c r="C10402">
        <v>7.8</v>
      </c>
      <c r="D10402">
        <v>8.0299999999999994</v>
      </c>
      <c r="E10402">
        <v>7.8</v>
      </c>
      <c r="F10402">
        <v>7.97</v>
      </c>
      <c r="G10402">
        <v>4129813</v>
      </c>
      <c r="H10402">
        <v>7.9333</v>
      </c>
    </row>
    <row r="10403" spans="1:8" x14ac:dyDescent="0.3">
      <c r="A10403" t="s">
        <v>240</v>
      </c>
      <c r="B10403" t="s">
        <v>735</v>
      </c>
      <c r="C10403">
        <v>8.0399999999999991</v>
      </c>
      <c r="D10403">
        <v>8.14</v>
      </c>
      <c r="E10403">
        <v>7.8</v>
      </c>
      <c r="F10403">
        <v>7.82</v>
      </c>
      <c r="G10403">
        <v>3651536</v>
      </c>
      <c r="H10403">
        <v>7.92</v>
      </c>
    </row>
    <row r="10404" spans="1:8" x14ac:dyDescent="0.3">
      <c r="A10404" t="s">
        <v>884</v>
      </c>
      <c r="B10404" t="s">
        <v>885</v>
      </c>
      <c r="C10404">
        <v>329576.2</v>
      </c>
      <c r="D10404">
        <v>329576.2</v>
      </c>
      <c r="E10404">
        <v>329576.2</v>
      </c>
      <c r="F10404">
        <v>329576.2</v>
      </c>
      <c r="G10404">
        <v>1</v>
      </c>
      <c r="H10404">
        <v>329576.2</v>
      </c>
    </row>
    <row r="10405" spans="1:8" x14ac:dyDescent="0.3">
      <c r="A10405" t="s">
        <v>884</v>
      </c>
      <c r="B10405" t="s">
        <v>886</v>
      </c>
      <c r="C10405">
        <v>329576.2</v>
      </c>
      <c r="D10405">
        <v>329576.2</v>
      </c>
      <c r="E10405">
        <v>329576.2</v>
      </c>
      <c r="F10405">
        <v>329576.2</v>
      </c>
      <c r="G10405">
        <v>1</v>
      </c>
      <c r="H10405">
        <v>329576.2</v>
      </c>
    </row>
    <row r="10406" spans="1:8" x14ac:dyDescent="0.3">
      <c r="A10406" t="s">
        <v>884</v>
      </c>
      <c r="B10406" t="s">
        <v>887</v>
      </c>
      <c r="C10406">
        <v>299914.8</v>
      </c>
      <c r="D10406">
        <v>299914.8</v>
      </c>
      <c r="E10406">
        <v>299914.8</v>
      </c>
      <c r="F10406">
        <v>299914.8</v>
      </c>
      <c r="G10406">
        <v>1</v>
      </c>
      <c r="H10406">
        <v>299914.8</v>
      </c>
    </row>
    <row r="10407" spans="1:8" x14ac:dyDescent="0.3">
      <c r="A10407" t="s">
        <v>884</v>
      </c>
      <c r="B10407" t="s">
        <v>888</v>
      </c>
      <c r="C10407">
        <v>329906.2</v>
      </c>
      <c r="D10407">
        <v>329906.2</v>
      </c>
      <c r="E10407">
        <v>329906.2</v>
      </c>
      <c r="F10407">
        <v>329906.2</v>
      </c>
      <c r="G10407">
        <v>1</v>
      </c>
      <c r="H10407">
        <v>329906.2</v>
      </c>
    </row>
    <row r="10408" spans="1:8" x14ac:dyDescent="0.3">
      <c r="A10408" t="s">
        <v>884</v>
      </c>
      <c r="B10408" t="s">
        <v>889</v>
      </c>
      <c r="C10408">
        <v>361535.2</v>
      </c>
      <c r="D10408">
        <v>361535.2</v>
      </c>
      <c r="E10408">
        <v>361535.2</v>
      </c>
      <c r="F10408">
        <v>361535.2</v>
      </c>
      <c r="G10408">
        <v>1</v>
      </c>
      <c r="H10408">
        <v>361535.2</v>
      </c>
    </row>
    <row r="10409" spans="1:8" x14ac:dyDescent="0.3">
      <c r="A10409" t="s">
        <v>884</v>
      </c>
      <c r="B10409" t="s">
        <v>890</v>
      </c>
      <c r="C10409">
        <v>325381.7</v>
      </c>
      <c r="D10409">
        <v>325381.7</v>
      </c>
      <c r="E10409">
        <v>325381.7</v>
      </c>
      <c r="F10409">
        <v>325381.7</v>
      </c>
      <c r="G10409">
        <v>1</v>
      </c>
      <c r="H10409">
        <v>325381.7</v>
      </c>
    </row>
    <row r="10410" spans="1:8" x14ac:dyDescent="0.3">
      <c r="A10410" t="s">
        <v>884</v>
      </c>
      <c r="B10410" t="s">
        <v>891</v>
      </c>
      <c r="C10410">
        <v>325381.7</v>
      </c>
      <c r="D10410">
        <v>325381.7</v>
      </c>
      <c r="E10410">
        <v>325381.7</v>
      </c>
      <c r="F10410">
        <v>325381.7</v>
      </c>
      <c r="G10410">
        <v>1</v>
      </c>
      <c r="H10410">
        <v>325381.7</v>
      </c>
    </row>
    <row r="10411" spans="1:8" x14ac:dyDescent="0.3">
      <c r="A10411" t="s">
        <v>884</v>
      </c>
      <c r="B10411" t="s">
        <v>892</v>
      </c>
      <c r="C10411">
        <v>357919.9</v>
      </c>
      <c r="D10411">
        <v>357919.9</v>
      </c>
      <c r="E10411">
        <v>357919.9</v>
      </c>
      <c r="F10411">
        <v>357919.9</v>
      </c>
      <c r="G10411">
        <v>1</v>
      </c>
      <c r="H10411">
        <v>357919.9</v>
      </c>
    </row>
    <row r="10412" spans="1:8" x14ac:dyDescent="0.3">
      <c r="A10412" t="s">
        <v>884</v>
      </c>
      <c r="B10412" t="s">
        <v>893</v>
      </c>
      <c r="C10412">
        <v>325381.7</v>
      </c>
      <c r="D10412">
        <v>393711.8</v>
      </c>
      <c r="E10412">
        <v>325381.7</v>
      </c>
      <c r="F10412">
        <v>393711.8</v>
      </c>
      <c r="G10412">
        <v>2</v>
      </c>
      <c r="H10412">
        <v>370935.1</v>
      </c>
    </row>
    <row r="10413" spans="1:8" x14ac:dyDescent="0.3">
      <c r="A10413" t="s">
        <v>884</v>
      </c>
      <c r="B10413" t="s">
        <v>894</v>
      </c>
      <c r="C10413">
        <v>393711.8</v>
      </c>
      <c r="D10413">
        <v>393711.8</v>
      </c>
      <c r="E10413">
        <v>393711.8</v>
      </c>
      <c r="F10413">
        <v>393711.8</v>
      </c>
      <c r="G10413">
        <v>1</v>
      </c>
      <c r="H10413">
        <v>393711.8</v>
      </c>
    </row>
    <row r="10414" spans="1:8" x14ac:dyDescent="0.3">
      <c r="A10414" t="s">
        <v>884</v>
      </c>
      <c r="B10414" t="s">
        <v>895</v>
      </c>
      <c r="C10414">
        <v>393961.5</v>
      </c>
      <c r="D10414">
        <v>393961.5</v>
      </c>
      <c r="E10414">
        <v>393961.5</v>
      </c>
      <c r="F10414">
        <v>393961.5</v>
      </c>
      <c r="G10414">
        <v>1</v>
      </c>
      <c r="H10414">
        <v>393961.5</v>
      </c>
    </row>
    <row r="10415" spans="1:8" x14ac:dyDescent="0.3">
      <c r="A10415" t="s">
        <v>884</v>
      </c>
      <c r="B10415" t="s">
        <v>896</v>
      </c>
      <c r="C10415">
        <v>354565.4</v>
      </c>
      <c r="D10415">
        <v>354565.4</v>
      </c>
      <c r="E10415">
        <v>354565.4</v>
      </c>
      <c r="F10415">
        <v>354565.4</v>
      </c>
      <c r="G10415">
        <v>1</v>
      </c>
      <c r="H10415">
        <v>354565.4</v>
      </c>
    </row>
    <row r="10416" spans="1:8" x14ac:dyDescent="0.3">
      <c r="A10416" t="s">
        <v>884</v>
      </c>
      <c r="B10416" t="s">
        <v>897</v>
      </c>
      <c r="C10416">
        <v>389888.7</v>
      </c>
      <c r="D10416">
        <v>389888.7</v>
      </c>
      <c r="E10416">
        <v>389888.7</v>
      </c>
      <c r="F10416">
        <v>389888.7</v>
      </c>
      <c r="G10416">
        <v>1</v>
      </c>
      <c r="H10416">
        <v>389888.7</v>
      </c>
    </row>
    <row r="10417" spans="1:8" x14ac:dyDescent="0.3">
      <c r="A10417" t="s">
        <v>884</v>
      </c>
      <c r="B10417" t="s">
        <v>898</v>
      </c>
      <c r="C10417">
        <v>351900.5</v>
      </c>
      <c r="D10417">
        <v>351900.5</v>
      </c>
      <c r="E10417">
        <v>351900.5</v>
      </c>
      <c r="F10417">
        <v>351900.5</v>
      </c>
      <c r="G10417">
        <v>1</v>
      </c>
      <c r="H10417">
        <v>351900.5</v>
      </c>
    </row>
    <row r="10418" spans="1:8" x14ac:dyDescent="0.3">
      <c r="A10418" t="s">
        <v>884</v>
      </c>
      <c r="B10418" t="s">
        <v>899</v>
      </c>
      <c r="C10418">
        <v>374633.5</v>
      </c>
      <c r="D10418">
        <v>374633.5</v>
      </c>
      <c r="E10418">
        <v>374633.5</v>
      </c>
      <c r="F10418">
        <v>374633.5</v>
      </c>
      <c r="G10418">
        <v>1</v>
      </c>
      <c r="H10418">
        <v>374633.5</v>
      </c>
    </row>
    <row r="10419" spans="1:8" x14ac:dyDescent="0.3">
      <c r="A10419" t="s">
        <v>884</v>
      </c>
      <c r="B10419" t="s">
        <v>900</v>
      </c>
      <c r="C10419">
        <v>339667.7</v>
      </c>
      <c r="D10419">
        <v>339667.7</v>
      </c>
      <c r="E10419">
        <v>339667.7</v>
      </c>
      <c r="F10419">
        <v>339667.7</v>
      </c>
      <c r="G10419">
        <v>1</v>
      </c>
      <c r="H10419">
        <v>339667.7</v>
      </c>
    </row>
    <row r="10420" spans="1:8" x14ac:dyDescent="0.3">
      <c r="A10420" t="s">
        <v>884</v>
      </c>
      <c r="B10420" t="s">
        <v>901</v>
      </c>
      <c r="C10420">
        <v>307699</v>
      </c>
      <c r="D10420">
        <v>307699</v>
      </c>
      <c r="E10420">
        <v>307699</v>
      </c>
      <c r="F10420">
        <v>307699</v>
      </c>
      <c r="G10420">
        <v>1</v>
      </c>
      <c r="H10420">
        <v>307699</v>
      </c>
    </row>
    <row r="10421" spans="1:8" x14ac:dyDescent="0.3">
      <c r="A10421" t="s">
        <v>884</v>
      </c>
      <c r="B10421" t="s">
        <v>902</v>
      </c>
      <c r="C10421">
        <v>300705.8</v>
      </c>
      <c r="D10421">
        <v>300705.8</v>
      </c>
      <c r="E10421">
        <v>300705.8</v>
      </c>
      <c r="F10421">
        <v>300705.8</v>
      </c>
      <c r="G10421">
        <v>1</v>
      </c>
      <c r="H10421">
        <v>300705.8</v>
      </c>
    </row>
    <row r="10422" spans="1:8" x14ac:dyDescent="0.3">
      <c r="A10422" t="s">
        <v>884</v>
      </c>
      <c r="B10422" t="s">
        <v>903</v>
      </c>
      <c r="C10422">
        <v>300805.8</v>
      </c>
      <c r="D10422">
        <v>300805.8</v>
      </c>
      <c r="E10422">
        <v>300805.8</v>
      </c>
      <c r="F10422">
        <v>300805.8</v>
      </c>
      <c r="G10422">
        <v>1</v>
      </c>
      <c r="H10422">
        <v>300805.8</v>
      </c>
    </row>
    <row r="10423" spans="1:8" x14ac:dyDescent="0.3">
      <c r="A10423" t="s">
        <v>884</v>
      </c>
      <c r="B10423" t="s">
        <v>904</v>
      </c>
      <c r="C10423">
        <v>330886.40000000002</v>
      </c>
      <c r="D10423">
        <v>330886.40000000002</v>
      </c>
      <c r="E10423">
        <v>330886.40000000002</v>
      </c>
      <c r="F10423">
        <v>330886.40000000002</v>
      </c>
      <c r="G10423">
        <v>1</v>
      </c>
      <c r="H10423">
        <v>330886.40000000002</v>
      </c>
    </row>
    <row r="10424" spans="1:8" x14ac:dyDescent="0.3">
      <c r="A10424" t="s">
        <v>884</v>
      </c>
      <c r="B10424" t="s">
        <v>905</v>
      </c>
      <c r="C10424">
        <v>363974.9</v>
      </c>
      <c r="D10424">
        <v>363974.9</v>
      </c>
      <c r="E10424">
        <v>363974.9</v>
      </c>
      <c r="F10424">
        <v>363974.9</v>
      </c>
      <c r="G10424">
        <v>1</v>
      </c>
      <c r="H10424">
        <v>363974.9</v>
      </c>
    </row>
    <row r="10425" spans="1:8" x14ac:dyDescent="0.3">
      <c r="A10425" t="s">
        <v>884</v>
      </c>
      <c r="B10425" t="s">
        <v>906</v>
      </c>
      <c r="C10425">
        <v>399609.1</v>
      </c>
      <c r="D10425">
        <v>399609.1</v>
      </c>
      <c r="E10425">
        <v>399609.1</v>
      </c>
      <c r="F10425">
        <v>399609.1</v>
      </c>
      <c r="G10425">
        <v>1</v>
      </c>
      <c r="H10425">
        <v>399609.1</v>
      </c>
    </row>
    <row r="10426" spans="1:8" x14ac:dyDescent="0.3">
      <c r="A10426" t="s">
        <v>884</v>
      </c>
      <c r="B10426" t="s">
        <v>907</v>
      </c>
      <c r="C10426">
        <v>359648.2</v>
      </c>
      <c r="D10426">
        <v>359648.2</v>
      </c>
      <c r="E10426">
        <v>359648.2</v>
      </c>
      <c r="F10426">
        <v>359648.2</v>
      </c>
      <c r="G10426">
        <v>1</v>
      </c>
      <c r="H10426">
        <v>359648.2</v>
      </c>
    </row>
    <row r="10427" spans="1:8" x14ac:dyDescent="0.3">
      <c r="A10427" t="s">
        <v>884</v>
      </c>
      <c r="B10427" t="s">
        <v>908</v>
      </c>
      <c r="C10427">
        <v>349757.8</v>
      </c>
      <c r="D10427">
        <v>349757.8</v>
      </c>
      <c r="E10427">
        <v>349757.8</v>
      </c>
      <c r="F10427">
        <v>349757.8</v>
      </c>
      <c r="G10427">
        <v>1</v>
      </c>
      <c r="H10427">
        <v>349757.8</v>
      </c>
    </row>
    <row r="10428" spans="1:8" x14ac:dyDescent="0.3">
      <c r="A10428" t="s">
        <v>884</v>
      </c>
      <c r="B10428" t="s">
        <v>909</v>
      </c>
      <c r="C10428">
        <v>384723.6</v>
      </c>
      <c r="D10428">
        <v>384723.6</v>
      </c>
      <c r="E10428">
        <v>384723.6</v>
      </c>
      <c r="F10428">
        <v>384723.6</v>
      </c>
      <c r="G10428">
        <v>2</v>
      </c>
      <c r="H10428">
        <v>384723.6</v>
      </c>
    </row>
    <row r="10429" spans="1:8" x14ac:dyDescent="0.3">
      <c r="A10429" t="s">
        <v>884</v>
      </c>
      <c r="B10429" t="s">
        <v>910</v>
      </c>
      <c r="C10429">
        <v>387620.9</v>
      </c>
      <c r="D10429">
        <v>387620.9</v>
      </c>
      <c r="E10429">
        <v>387620.9</v>
      </c>
      <c r="F10429">
        <v>387620.9</v>
      </c>
      <c r="G10429">
        <v>1</v>
      </c>
      <c r="H10429">
        <v>387620.9</v>
      </c>
    </row>
    <row r="10430" spans="1:8" x14ac:dyDescent="0.3">
      <c r="A10430" t="s">
        <v>884</v>
      </c>
      <c r="B10430" t="s">
        <v>911</v>
      </c>
      <c r="C10430">
        <v>387620.8</v>
      </c>
      <c r="D10430">
        <v>387620.8</v>
      </c>
      <c r="E10430">
        <v>387620.8</v>
      </c>
      <c r="F10430">
        <v>387620.8</v>
      </c>
      <c r="G10430">
        <v>1</v>
      </c>
      <c r="H10430">
        <v>387620.8</v>
      </c>
    </row>
    <row r="10431" spans="1:8" x14ac:dyDescent="0.3">
      <c r="A10431" t="s">
        <v>884</v>
      </c>
      <c r="B10431" t="s">
        <v>912</v>
      </c>
      <c r="C10431">
        <v>388619.8</v>
      </c>
      <c r="D10431">
        <v>388619.8</v>
      </c>
      <c r="E10431">
        <v>388619.8</v>
      </c>
      <c r="F10431">
        <v>388619.8</v>
      </c>
      <c r="G10431">
        <v>1</v>
      </c>
      <c r="H10431">
        <v>388619.8</v>
      </c>
    </row>
    <row r="10432" spans="1:8" x14ac:dyDescent="0.3">
      <c r="A10432" t="s">
        <v>884</v>
      </c>
      <c r="B10432" t="s">
        <v>913</v>
      </c>
      <c r="C10432">
        <v>427480.8</v>
      </c>
      <c r="D10432">
        <v>427480.8</v>
      </c>
      <c r="E10432">
        <v>427480.8</v>
      </c>
      <c r="F10432">
        <v>427480.8</v>
      </c>
      <c r="G10432">
        <v>1</v>
      </c>
      <c r="H10432">
        <v>427480.8</v>
      </c>
    </row>
    <row r="10433" spans="1:8" x14ac:dyDescent="0.3">
      <c r="A10433" t="s">
        <v>884</v>
      </c>
      <c r="B10433" t="s">
        <v>914</v>
      </c>
      <c r="C10433">
        <v>427480.8</v>
      </c>
      <c r="D10433">
        <v>427480.8</v>
      </c>
      <c r="E10433">
        <v>427480.8</v>
      </c>
      <c r="F10433">
        <v>427480.8</v>
      </c>
      <c r="G10433">
        <v>1</v>
      </c>
      <c r="H10433">
        <v>427480.8</v>
      </c>
    </row>
    <row r="10434" spans="1:8" x14ac:dyDescent="0.3">
      <c r="A10434" t="s">
        <v>884</v>
      </c>
      <c r="B10434" t="s">
        <v>915</v>
      </c>
      <c r="C10434">
        <v>427480.8</v>
      </c>
      <c r="D10434">
        <v>427480.8</v>
      </c>
      <c r="E10434">
        <v>427480.8</v>
      </c>
      <c r="F10434">
        <v>427480.8</v>
      </c>
      <c r="G10434">
        <v>1</v>
      </c>
      <c r="H10434">
        <v>427480.8</v>
      </c>
    </row>
    <row r="10435" spans="1:8" x14ac:dyDescent="0.3">
      <c r="A10435" t="s">
        <v>884</v>
      </c>
      <c r="B10435" t="s">
        <v>916</v>
      </c>
      <c r="C10435">
        <v>470228.9</v>
      </c>
      <c r="D10435">
        <v>470228.9</v>
      </c>
      <c r="E10435">
        <v>470228.9</v>
      </c>
      <c r="F10435">
        <v>470228.9</v>
      </c>
      <c r="G10435">
        <v>1</v>
      </c>
      <c r="H10435">
        <v>470228.9</v>
      </c>
    </row>
    <row r="10436" spans="1:8" x14ac:dyDescent="0.3">
      <c r="A10436" t="s">
        <v>884</v>
      </c>
      <c r="B10436" t="s">
        <v>917</v>
      </c>
      <c r="C10436">
        <v>499511.3</v>
      </c>
      <c r="D10436">
        <v>499511.3</v>
      </c>
      <c r="E10436">
        <v>499511.3</v>
      </c>
      <c r="F10436">
        <v>499511.3</v>
      </c>
      <c r="G10436">
        <v>1</v>
      </c>
      <c r="H10436">
        <v>499511.3</v>
      </c>
    </row>
    <row r="10437" spans="1:8" x14ac:dyDescent="0.3">
      <c r="A10437" t="s">
        <v>884</v>
      </c>
      <c r="B10437" t="s">
        <v>918</v>
      </c>
      <c r="C10437">
        <v>549462.5</v>
      </c>
      <c r="D10437">
        <v>549462.5</v>
      </c>
      <c r="E10437">
        <v>549462.5</v>
      </c>
      <c r="F10437">
        <v>549462.5</v>
      </c>
      <c r="G10437">
        <v>1</v>
      </c>
      <c r="H10437">
        <v>549462.5</v>
      </c>
    </row>
    <row r="10438" spans="1:8" x14ac:dyDescent="0.3">
      <c r="A10438" t="s">
        <v>884</v>
      </c>
      <c r="B10438" t="s">
        <v>919</v>
      </c>
      <c r="C10438">
        <v>604408.80000000005</v>
      </c>
      <c r="D10438">
        <v>604408.80000000005</v>
      </c>
      <c r="E10438">
        <v>604408.80000000005</v>
      </c>
      <c r="F10438">
        <v>604408.80000000005</v>
      </c>
      <c r="G10438">
        <v>1</v>
      </c>
      <c r="H10438">
        <v>604408.80000000005</v>
      </c>
    </row>
    <row r="10439" spans="1:8" x14ac:dyDescent="0.3">
      <c r="A10439" t="s">
        <v>884</v>
      </c>
      <c r="B10439" t="s">
        <v>920</v>
      </c>
      <c r="C10439">
        <v>664849.6</v>
      </c>
      <c r="D10439">
        <v>664849.6</v>
      </c>
      <c r="E10439">
        <v>664849.6</v>
      </c>
      <c r="F10439">
        <v>664849.6</v>
      </c>
      <c r="G10439">
        <v>1</v>
      </c>
      <c r="H10439">
        <v>664849.6</v>
      </c>
    </row>
    <row r="10440" spans="1:8" x14ac:dyDescent="0.3">
      <c r="A10440" t="s">
        <v>884</v>
      </c>
      <c r="B10440" t="s">
        <v>921</v>
      </c>
      <c r="C10440">
        <v>731334.6</v>
      </c>
      <c r="D10440">
        <v>731334.6</v>
      </c>
      <c r="E10440">
        <v>731334.6</v>
      </c>
      <c r="F10440">
        <v>731334.6</v>
      </c>
      <c r="G10440">
        <v>1</v>
      </c>
      <c r="H10440">
        <v>731334.6</v>
      </c>
    </row>
    <row r="10441" spans="1:8" x14ac:dyDescent="0.3">
      <c r="A10441" t="s">
        <v>884</v>
      </c>
      <c r="B10441" t="s">
        <v>922</v>
      </c>
      <c r="C10441">
        <v>804468</v>
      </c>
      <c r="D10441">
        <v>804468</v>
      </c>
      <c r="E10441">
        <v>804468</v>
      </c>
      <c r="F10441">
        <v>804468</v>
      </c>
      <c r="G10441">
        <v>1</v>
      </c>
      <c r="H10441">
        <v>804468</v>
      </c>
    </row>
    <row r="10442" spans="1:8" x14ac:dyDescent="0.3">
      <c r="A10442" t="s">
        <v>884</v>
      </c>
      <c r="B10442" t="s">
        <v>923</v>
      </c>
      <c r="C10442">
        <v>884914.3</v>
      </c>
      <c r="D10442">
        <v>884914.3</v>
      </c>
      <c r="E10442">
        <v>884914.3</v>
      </c>
      <c r="F10442">
        <v>884914.3</v>
      </c>
      <c r="G10442">
        <v>1</v>
      </c>
      <c r="H10442">
        <v>884914.3</v>
      </c>
    </row>
    <row r="10443" spans="1:8" x14ac:dyDescent="0.3">
      <c r="A10443" t="s">
        <v>884</v>
      </c>
      <c r="B10443" t="s">
        <v>924</v>
      </c>
      <c r="C10443">
        <v>973405.2</v>
      </c>
      <c r="D10443">
        <v>973405.2</v>
      </c>
      <c r="E10443">
        <v>973405.2</v>
      </c>
      <c r="F10443">
        <v>973405.2</v>
      </c>
      <c r="G10443">
        <v>1</v>
      </c>
      <c r="H10443">
        <v>973405.2</v>
      </c>
    </row>
    <row r="10444" spans="1:8" x14ac:dyDescent="0.3">
      <c r="A10444" t="s">
        <v>884</v>
      </c>
      <c r="B10444" t="s">
        <v>925</v>
      </c>
      <c r="C10444">
        <v>1070745</v>
      </c>
      <c r="D10444">
        <v>1070745</v>
      </c>
      <c r="E10444">
        <v>1070745</v>
      </c>
      <c r="F10444">
        <v>1070745</v>
      </c>
      <c r="G10444">
        <v>1</v>
      </c>
      <c r="H10444">
        <v>1070745</v>
      </c>
    </row>
    <row r="10445" spans="1:8" x14ac:dyDescent="0.3">
      <c r="A10445" t="s">
        <v>884</v>
      </c>
      <c r="B10445" t="s">
        <v>926</v>
      </c>
      <c r="C10445">
        <v>1177818</v>
      </c>
      <c r="D10445">
        <v>1177818</v>
      </c>
      <c r="E10445">
        <v>1177818</v>
      </c>
      <c r="F10445">
        <v>1177818</v>
      </c>
      <c r="G10445">
        <v>1</v>
      </c>
      <c r="H10445">
        <v>1177818</v>
      </c>
    </row>
    <row r="10446" spans="1:8" x14ac:dyDescent="0.3">
      <c r="A10446" t="s">
        <v>884</v>
      </c>
      <c r="B10446" t="s">
        <v>927</v>
      </c>
      <c r="C10446">
        <v>1295598</v>
      </c>
      <c r="D10446">
        <v>1295598</v>
      </c>
      <c r="E10446">
        <v>1295598</v>
      </c>
      <c r="F10446">
        <v>1295598</v>
      </c>
      <c r="G10446">
        <v>1</v>
      </c>
      <c r="H10446">
        <v>1295598</v>
      </c>
    </row>
    <row r="10447" spans="1:8" x14ac:dyDescent="0.3">
      <c r="A10447" t="s">
        <v>884</v>
      </c>
      <c r="B10447" t="s">
        <v>928</v>
      </c>
      <c r="C10447">
        <v>1425156</v>
      </c>
      <c r="D10447">
        <v>1425156</v>
      </c>
      <c r="E10447">
        <v>1425156</v>
      </c>
      <c r="F10447">
        <v>1425156</v>
      </c>
      <c r="G10447">
        <v>1</v>
      </c>
      <c r="H10447">
        <v>1425156</v>
      </c>
    </row>
    <row r="10448" spans="1:8" x14ac:dyDescent="0.3">
      <c r="A10448" t="s">
        <v>884</v>
      </c>
      <c r="B10448" t="s">
        <v>929</v>
      </c>
      <c r="C10448">
        <v>1567672</v>
      </c>
      <c r="D10448">
        <v>1567672</v>
      </c>
      <c r="E10448">
        <v>1567672</v>
      </c>
      <c r="F10448">
        <v>1567672</v>
      </c>
      <c r="G10448">
        <v>1</v>
      </c>
      <c r="H10448">
        <v>1567672</v>
      </c>
    </row>
    <row r="10449" spans="1:8" x14ac:dyDescent="0.3">
      <c r="A10449" t="s">
        <v>884</v>
      </c>
      <c r="B10449" t="s">
        <v>930</v>
      </c>
      <c r="C10449">
        <v>1724438</v>
      </c>
      <c r="D10449">
        <v>1724438</v>
      </c>
      <c r="E10449">
        <v>1724438</v>
      </c>
      <c r="F10449">
        <v>1724438</v>
      </c>
      <c r="G10449">
        <v>1</v>
      </c>
      <c r="H10449">
        <v>1724438</v>
      </c>
    </row>
    <row r="10450" spans="1:8" x14ac:dyDescent="0.3">
      <c r="A10450" t="s">
        <v>884</v>
      </c>
      <c r="B10450" t="s">
        <v>931</v>
      </c>
      <c r="C10450">
        <v>1896880</v>
      </c>
      <c r="D10450">
        <v>1896880</v>
      </c>
      <c r="E10450">
        <v>1896880</v>
      </c>
      <c r="F10450">
        <v>1896880</v>
      </c>
      <c r="G10450">
        <v>1</v>
      </c>
      <c r="H10450">
        <v>1896880</v>
      </c>
    </row>
    <row r="10451" spans="1:8" x14ac:dyDescent="0.3">
      <c r="A10451" t="s">
        <v>884</v>
      </c>
      <c r="B10451" t="s">
        <v>932</v>
      </c>
      <c r="C10451">
        <v>2086566</v>
      </c>
      <c r="D10451">
        <v>2086566</v>
      </c>
      <c r="E10451">
        <v>2086566</v>
      </c>
      <c r="F10451">
        <v>2086566</v>
      </c>
      <c r="G10451">
        <v>1</v>
      </c>
      <c r="H10451">
        <v>2086566</v>
      </c>
    </row>
    <row r="10452" spans="1:8" x14ac:dyDescent="0.3">
      <c r="A10452" t="s">
        <v>884</v>
      </c>
      <c r="B10452" t="s">
        <v>933</v>
      </c>
      <c r="C10452">
        <v>2295222</v>
      </c>
      <c r="D10452">
        <v>2295222</v>
      </c>
      <c r="E10452">
        <v>2295222</v>
      </c>
      <c r="F10452">
        <v>2295222</v>
      </c>
      <c r="G10452">
        <v>1</v>
      </c>
      <c r="H10452">
        <v>2295222</v>
      </c>
    </row>
    <row r="10453" spans="1:8" x14ac:dyDescent="0.3">
      <c r="A10453" t="s">
        <v>884</v>
      </c>
      <c r="B10453" t="s">
        <v>934</v>
      </c>
      <c r="C10453">
        <v>2524742</v>
      </c>
      <c r="D10453">
        <v>2524742</v>
      </c>
      <c r="E10453">
        <v>2524742</v>
      </c>
      <c r="F10453">
        <v>2524742</v>
      </c>
      <c r="G10453">
        <v>1</v>
      </c>
      <c r="H10453">
        <v>2524742</v>
      </c>
    </row>
    <row r="10454" spans="1:8" x14ac:dyDescent="0.3">
      <c r="A10454" t="s">
        <v>884</v>
      </c>
      <c r="B10454" t="s">
        <v>935</v>
      </c>
      <c r="C10454">
        <v>2777215</v>
      </c>
      <c r="D10454">
        <v>2777215</v>
      </c>
      <c r="E10454">
        <v>2777215</v>
      </c>
      <c r="F10454">
        <v>2777215</v>
      </c>
      <c r="G10454">
        <v>1</v>
      </c>
      <c r="H10454">
        <v>2777215</v>
      </c>
    </row>
    <row r="10455" spans="1:8" x14ac:dyDescent="0.3">
      <c r="A10455" t="s">
        <v>884</v>
      </c>
      <c r="B10455" t="s">
        <v>936</v>
      </c>
      <c r="C10455">
        <v>3054935</v>
      </c>
      <c r="D10455">
        <v>3054935</v>
      </c>
      <c r="E10455">
        <v>3054935</v>
      </c>
      <c r="F10455">
        <v>3054935</v>
      </c>
      <c r="G10455">
        <v>1</v>
      </c>
      <c r="H10455">
        <v>3054935</v>
      </c>
    </row>
    <row r="10456" spans="1:8" x14ac:dyDescent="0.3">
      <c r="A10456" t="s">
        <v>884</v>
      </c>
      <c r="B10456" t="s">
        <v>937</v>
      </c>
      <c r="C10456">
        <v>3360427</v>
      </c>
      <c r="D10456">
        <v>3360427</v>
      </c>
      <c r="E10456">
        <v>3360427</v>
      </c>
      <c r="F10456">
        <v>3360427</v>
      </c>
      <c r="G10456">
        <v>1</v>
      </c>
      <c r="H10456">
        <v>3360427</v>
      </c>
    </row>
    <row r="10457" spans="1:8" x14ac:dyDescent="0.3">
      <c r="A10457" t="s">
        <v>884</v>
      </c>
      <c r="B10457" t="s">
        <v>938</v>
      </c>
      <c r="C10457">
        <v>3689967</v>
      </c>
      <c r="D10457">
        <v>3689967</v>
      </c>
      <c r="E10457">
        <v>3679964</v>
      </c>
      <c r="F10457">
        <v>3679964</v>
      </c>
      <c r="G10457">
        <v>2</v>
      </c>
      <c r="H10457">
        <v>3683298.3333000001</v>
      </c>
    </row>
    <row r="10458" spans="1:8" x14ac:dyDescent="0.3">
      <c r="A10458" t="s">
        <v>884</v>
      </c>
      <c r="B10458" t="s">
        <v>939</v>
      </c>
      <c r="C10458">
        <v>3579865</v>
      </c>
      <c r="D10458">
        <v>3579865</v>
      </c>
      <c r="E10458">
        <v>3579865</v>
      </c>
      <c r="F10458">
        <v>3579865</v>
      </c>
      <c r="G10458">
        <v>2</v>
      </c>
      <c r="H10458">
        <v>3579865</v>
      </c>
    </row>
    <row r="10459" spans="1:8" x14ac:dyDescent="0.3">
      <c r="A10459" t="s">
        <v>884</v>
      </c>
      <c r="B10459" t="s">
        <v>940</v>
      </c>
      <c r="C10459">
        <v>3470964</v>
      </c>
      <c r="D10459">
        <v>3499966</v>
      </c>
      <c r="E10459">
        <v>3470964</v>
      </c>
      <c r="F10459">
        <v>3499966</v>
      </c>
      <c r="G10459">
        <v>2</v>
      </c>
      <c r="H10459">
        <v>3490298.6666999999</v>
      </c>
    </row>
    <row r="10460" spans="1:8" x14ac:dyDescent="0.3">
      <c r="A10460" t="s">
        <v>884</v>
      </c>
      <c r="B10460" t="s">
        <v>941</v>
      </c>
      <c r="C10460">
        <v>3429967</v>
      </c>
      <c r="D10460">
        <v>3429967</v>
      </c>
      <c r="E10460">
        <v>3429967</v>
      </c>
      <c r="F10460">
        <v>3429967</v>
      </c>
      <c r="G10460">
        <v>1</v>
      </c>
      <c r="H10460">
        <v>3429967</v>
      </c>
    </row>
    <row r="10461" spans="1:8" x14ac:dyDescent="0.3">
      <c r="A10461" t="s">
        <v>884</v>
      </c>
      <c r="B10461" t="s">
        <v>942</v>
      </c>
      <c r="C10461">
        <v>3639967</v>
      </c>
      <c r="D10461">
        <v>3639967</v>
      </c>
      <c r="E10461">
        <v>3639967</v>
      </c>
      <c r="F10461">
        <v>3639967</v>
      </c>
      <c r="G10461">
        <v>2</v>
      </c>
      <c r="H10461">
        <v>3639967</v>
      </c>
    </row>
    <row r="10462" spans="1:8" x14ac:dyDescent="0.3">
      <c r="A10462" t="s">
        <v>884</v>
      </c>
      <c r="B10462" t="s">
        <v>943</v>
      </c>
      <c r="C10462">
        <v>3978964</v>
      </c>
      <c r="D10462">
        <v>4003964</v>
      </c>
      <c r="E10462">
        <v>3978964</v>
      </c>
      <c r="F10462">
        <v>4003964</v>
      </c>
      <c r="G10462">
        <v>2</v>
      </c>
      <c r="H10462">
        <v>3995630.6666999999</v>
      </c>
    </row>
    <row r="10463" spans="1:8" x14ac:dyDescent="0.3">
      <c r="A10463" t="s">
        <v>884</v>
      </c>
      <c r="B10463" t="s">
        <v>944</v>
      </c>
      <c r="C10463">
        <v>4386960</v>
      </c>
      <c r="D10463">
        <v>4386960</v>
      </c>
      <c r="E10463">
        <v>4386960</v>
      </c>
      <c r="F10463">
        <v>4386960</v>
      </c>
      <c r="G10463">
        <v>1</v>
      </c>
      <c r="H10463">
        <v>4386960</v>
      </c>
    </row>
    <row r="10464" spans="1:8" x14ac:dyDescent="0.3">
      <c r="A10464" t="s">
        <v>884</v>
      </c>
      <c r="B10464" t="s">
        <v>945</v>
      </c>
      <c r="C10464">
        <v>4825654</v>
      </c>
      <c r="D10464">
        <v>4825654</v>
      </c>
      <c r="E10464">
        <v>4825654</v>
      </c>
      <c r="F10464">
        <v>4825654</v>
      </c>
      <c r="G10464">
        <v>1</v>
      </c>
      <c r="H10464">
        <v>4825654</v>
      </c>
    </row>
    <row r="10465" spans="1:8" x14ac:dyDescent="0.3">
      <c r="A10465" t="s">
        <v>884</v>
      </c>
      <c r="B10465" t="s">
        <v>946</v>
      </c>
      <c r="C10465">
        <v>5308200</v>
      </c>
      <c r="D10465">
        <v>5308200</v>
      </c>
      <c r="E10465">
        <v>5308200</v>
      </c>
      <c r="F10465">
        <v>5308200</v>
      </c>
      <c r="G10465">
        <v>1</v>
      </c>
      <c r="H10465">
        <v>5308200</v>
      </c>
    </row>
    <row r="10466" spans="1:8" x14ac:dyDescent="0.3">
      <c r="A10466" t="s">
        <v>884</v>
      </c>
      <c r="B10466" t="s">
        <v>947</v>
      </c>
      <c r="C10466">
        <v>5807948</v>
      </c>
      <c r="D10466">
        <v>5807948</v>
      </c>
      <c r="E10466">
        <v>5807948</v>
      </c>
      <c r="F10466">
        <v>5807948</v>
      </c>
      <c r="G10466">
        <v>1</v>
      </c>
      <c r="H10466">
        <v>5807948</v>
      </c>
    </row>
    <row r="10467" spans="1:8" x14ac:dyDescent="0.3">
      <c r="A10467" t="s">
        <v>884</v>
      </c>
      <c r="B10467" t="s">
        <v>948</v>
      </c>
      <c r="C10467">
        <v>5499950</v>
      </c>
      <c r="D10467">
        <v>5499950</v>
      </c>
      <c r="E10467">
        <v>5499950</v>
      </c>
      <c r="F10467">
        <v>5499950</v>
      </c>
      <c r="G10467">
        <v>1</v>
      </c>
      <c r="H10467">
        <v>5499950</v>
      </c>
    </row>
    <row r="10468" spans="1:8" x14ac:dyDescent="0.3">
      <c r="A10468" t="s">
        <v>884</v>
      </c>
      <c r="B10468" t="s">
        <v>949</v>
      </c>
      <c r="C10468">
        <v>4949956</v>
      </c>
      <c r="D10468">
        <v>4949956</v>
      </c>
      <c r="E10468">
        <v>4949956</v>
      </c>
      <c r="F10468">
        <v>4949956</v>
      </c>
      <c r="G10468">
        <v>1</v>
      </c>
      <c r="H10468">
        <v>4949956</v>
      </c>
    </row>
    <row r="10469" spans="1:8" x14ac:dyDescent="0.3">
      <c r="A10469" t="s">
        <v>122</v>
      </c>
      <c r="B10469" t="s">
        <v>696</v>
      </c>
      <c r="C10469">
        <v>86</v>
      </c>
      <c r="D10469">
        <v>86</v>
      </c>
      <c r="E10469">
        <v>84.45</v>
      </c>
      <c r="F10469">
        <v>84.45</v>
      </c>
      <c r="G10469">
        <v>21709</v>
      </c>
      <c r="H10469">
        <v>84.966700000000003</v>
      </c>
    </row>
    <row r="10470" spans="1:8" x14ac:dyDescent="0.3">
      <c r="A10470" t="s">
        <v>122</v>
      </c>
      <c r="B10470" t="s">
        <v>697</v>
      </c>
      <c r="C10470">
        <v>83</v>
      </c>
      <c r="D10470">
        <v>83.95</v>
      </c>
      <c r="E10470">
        <v>81</v>
      </c>
      <c r="F10470">
        <v>83.95</v>
      </c>
      <c r="G10470">
        <v>54120</v>
      </c>
      <c r="H10470">
        <v>82.966700000000003</v>
      </c>
    </row>
    <row r="10471" spans="1:8" x14ac:dyDescent="0.3">
      <c r="A10471" t="s">
        <v>122</v>
      </c>
      <c r="B10471" t="s">
        <v>698</v>
      </c>
      <c r="C10471">
        <v>83.95</v>
      </c>
      <c r="D10471">
        <v>83.95</v>
      </c>
      <c r="E10471">
        <v>83.95</v>
      </c>
      <c r="F10471">
        <v>83.95</v>
      </c>
      <c r="G10471">
        <v>51953</v>
      </c>
      <c r="H10471">
        <v>83.95</v>
      </c>
    </row>
    <row r="10472" spans="1:8" x14ac:dyDescent="0.3">
      <c r="A10472" t="s">
        <v>122</v>
      </c>
      <c r="B10472" t="s">
        <v>699</v>
      </c>
      <c r="C10472">
        <v>82.15</v>
      </c>
      <c r="D10472">
        <v>86</v>
      </c>
      <c r="E10472">
        <v>82.15</v>
      </c>
      <c r="F10472">
        <v>86</v>
      </c>
      <c r="G10472">
        <v>29362</v>
      </c>
      <c r="H10472">
        <v>84.716700000000003</v>
      </c>
    </row>
    <row r="10473" spans="1:8" x14ac:dyDescent="0.3">
      <c r="A10473" t="s">
        <v>122</v>
      </c>
      <c r="B10473" t="s">
        <v>700</v>
      </c>
      <c r="C10473">
        <v>86.5</v>
      </c>
      <c r="D10473">
        <v>86.5</v>
      </c>
      <c r="E10473">
        <v>83.5</v>
      </c>
      <c r="F10473">
        <v>83.95</v>
      </c>
      <c r="G10473">
        <v>18486</v>
      </c>
      <c r="H10473">
        <v>84.65</v>
      </c>
    </row>
    <row r="10474" spans="1:8" x14ac:dyDescent="0.3">
      <c r="A10474" t="s">
        <v>122</v>
      </c>
      <c r="B10474" t="s">
        <v>77</v>
      </c>
      <c r="C10474">
        <v>82.3</v>
      </c>
      <c r="D10474">
        <v>83</v>
      </c>
      <c r="E10474">
        <v>82.3</v>
      </c>
      <c r="F10474">
        <v>83</v>
      </c>
      <c r="G10474">
        <v>21940</v>
      </c>
      <c r="H10474">
        <v>82.7667</v>
      </c>
    </row>
    <row r="10475" spans="1:8" x14ac:dyDescent="0.3">
      <c r="A10475" t="s">
        <v>122</v>
      </c>
      <c r="B10475" t="s">
        <v>701</v>
      </c>
      <c r="C10475">
        <v>83</v>
      </c>
      <c r="D10475">
        <v>83</v>
      </c>
      <c r="E10475">
        <v>82.6</v>
      </c>
      <c r="F10475">
        <v>82.6</v>
      </c>
      <c r="G10475">
        <v>27582</v>
      </c>
      <c r="H10475">
        <v>82.7333</v>
      </c>
    </row>
    <row r="10476" spans="1:8" x14ac:dyDescent="0.3">
      <c r="A10476" t="s">
        <v>122</v>
      </c>
      <c r="B10476" t="s">
        <v>702</v>
      </c>
      <c r="C10476">
        <v>82.5</v>
      </c>
      <c r="D10476">
        <v>85.75</v>
      </c>
      <c r="E10476">
        <v>82.5</v>
      </c>
      <c r="F10476">
        <v>84.9</v>
      </c>
      <c r="G10476">
        <v>36737</v>
      </c>
      <c r="H10476">
        <v>84.383300000000006</v>
      </c>
    </row>
    <row r="10477" spans="1:8" x14ac:dyDescent="0.3">
      <c r="A10477" t="s">
        <v>122</v>
      </c>
      <c r="B10477" t="s">
        <v>139</v>
      </c>
      <c r="C10477">
        <v>85.05</v>
      </c>
      <c r="D10477">
        <v>85.05</v>
      </c>
      <c r="E10477">
        <v>84</v>
      </c>
      <c r="F10477">
        <v>84</v>
      </c>
      <c r="G10477">
        <v>20598</v>
      </c>
      <c r="H10477">
        <v>84.35</v>
      </c>
    </row>
    <row r="10478" spans="1:8" x14ac:dyDescent="0.3">
      <c r="A10478" t="s">
        <v>122</v>
      </c>
      <c r="B10478" t="s">
        <v>156</v>
      </c>
      <c r="C10478">
        <v>84</v>
      </c>
      <c r="D10478">
        <v>84</v>
      </c>
      <c r="E10478">
        <v>83.2</v>
      </c>
      <c r="F10478">
        <v>83.25</v>
      </c>
      <c r="G10478">
        <v>11154</v>
      </c>
      <c r="H10478">
        <v>83.4833</v>
      </c>
    </row>
    <row r="10479" spans="1:8" x14ac:dyDescent="0.3">
      <c r="A10479" t="s">
        <v>122</v>
      </c>
      <c r="B10479" t="s">
        <v>703</v>
      </c>
      <c r="C10479">
        <v>83.2</v>
      </c>
      <c r="D10479">
        <v>83.2</v>
      </c>
      <c r="E10479">
        <v>83</v>
      </c>
      <c r="F10479">
        <v>83</v>
      </c>
      <c r="G10479">
        <v>30428</v>
      </c>
      <c r="H10479">
        <v>83.066699999999997</v>
      </c>
    </row>
    <row r="10480" spans="1:8" x14ac:dyDescent="0.3">
      <c r="A10480" t="s">
        <v>122</v>
      </c>
      <c r="B10480" t="s">
        <v>223</v>
      </c>
      <c r="C10480">
        <v>83.2</v>
      </c>
      <c r="D10480">
        <v>83.2</v>
      </c>
      <c r="E10480">
        <v>83.2</v>
      </c>
      <c r="F10480">
        <v>83.2</v>
      </c>
      <c r="G10480">
        <v>22577</v>
      </c>
      <c r="H10480">
        <v>83.2</v>
      </c>
    </row>
    <row r="10481" spans="1:8" x14ac:dyDescent="0.3">
      <c r="A10481" t="s">
        <v>122</v>
      </c>
      <c r="B10481" t="s">
        <v>228</v>
      </c>
      <c r="C10481">
        <v>83.2</v>
      </c>
      <c r="D10481">
        <v>83.2</v>
      </c>
      <c r="E10481">
        <v>82.5</v>
      </c>
      <c r="F10481">
        <v>82.5</v>
      </c>
      <c r="G10481">
        <v>56078</v>
      </c>
      <c r="H10481">
        <v>82.7333</v>
      </c>
    </row>
    <row r="10482" spans="1:8" x14ac:dyDescent="0.3">
      <c r="A10482" t="s">
        <v>122</v>
      </c>
      <c r="B10482" t="s">
        <v>704</v>
      </c>
      <c r="C10482">
        <v>83.3</v>
      </c>
      <c r="D10482">
        <v>83.3</v>
      </c>
      <c r="E10482">
        <v>82.5</v>
      </c>
      <c r="F10482">
        <v>82.85</v>
      </c>
      <c r="G10482">
        <v>34804</v>
      </c>
      <c r="H10482">
        <v>82.883300000000006</v>
      </c>
    </row>
    <row r="10483" spans="1:8" x14ac:dyDescent="0.3">
      <c r="A10483" t="s">
        <v>122</v>
      </c>
      <c r="B10483" t="s">
        <v>705</v>
      </c>
      <c r="C10483">
        <v>83</v>
      </c>
      <c r="D10483">
        <v>83.55</v>
      </c>
      <c r="E10483">
        <v>83</v>
      </c>
      <c r="F10483">
        <v>83.55</v>
      </c>
      <c r="G10483">
        <v>44418</v>
      </c>
      <c r="H10483">
        <v>83.366699999999994</v>
      </c>
    </row>
    <row r="10484" spans="1:8" x14ac:dyDescent="0.3">
      <c r="A10484" t="s">
        <v>122</v>
      </c>
      <c r="B10484" t="s">
        <v>706</v>
      </c>
      <c r="C10484">
        <v>85.4</v>
      </c>
      <c r="D10484">
        <v>85.4</v>
      </c>
      <c r="E10484">
        <v>80.650000000000006</v>
      </c>
      <c r="F10484">
        <v>82.6</v>
      </c>
      <c r="G10484">
        <v>102152</v>
      </c>
      <c r="H10484">
        <v>82.883300000000006</v>
      </c>
    </row>
    <row r="10485" spans="1:8" x14ac:dyDescent="0.3">
      <c r="A10485" t="s">
        <v>122</v>
      </c>
      <c r="B10485" t="s">
        <v>265</v>
      </c>
      <c r="C10485">
        <v>85</v>
      </c>
      <c r="D10485">
        <v>85</v>
      </c>
      <c r="E10485">
        <v>83.1</v>
      </c>
      <c r="F10485">
        <v>83.1</v>
      </c>
      <c r="G10485">
        <v>66926</v>
      </c>
      <c r="H10485">
        <v>83.7333</v>
      </c>
    </row>
    <row r="10486" spans="1:8" x14ac:dyDescent="0.3">
      <c r="A10486" t="s">
        <v>122</v>
      </c>
      <c r="B10486" t="s">
        <v>707</v>
      </c>
      <c r="C10486">
        <v>84</v>
      </c>
      <c r="D10486">
        <v>84</v>
      </c>
      <c r="E10486">
        <v>82.25</v>
      </c>
      <c r="F10486">
        <v>82.25</v>
      </c>
      <c r="G10486">
        <v>44807</v>
      </c>
      <c r="H10486">
        <v>82.833299999999994</v>
      </c>
    </row>
    <row r="10487" spans="1:8" x14ac:dyDescent="0.3">
      <c r="A10487" t="s">
        <v>122</v>
      </c>
      <c r="B10487" t="s">
        <v>271</v>
      </c>
      <c r="C10487">
        <v>81.95</v>
      </c>
      <c r="D10487">
        <v>81.95</v>
      </c>
      <c r="E10487">
        <v>77.349999999999994</v>
      </c>
      <c r="F10487">
        <v>77.349999999999994</v>
      </c>
      <c r="G10487">
        <v>45367</v>
      </c>
      <c r="H10487">
        <v>78.883300000000006</v>
      </c>
    </row>
    <row r="10488" spans="1:8" x14ac:dyDescent="0.3">
      <c r="A10488" t="s">
        <v>122</v>
      </c>
      <c r="B10488" t="s">
        <v>708</v>
      </c>
      <c r="C10488">
        <v>80</v>
      </c>
      <c r="D10488">
        <v>80</v>
      </c>
      <c r="E10488">
        <v>77.349999999999994</v>
      </c>
      <c r="F10488">
        <v>78</v>
      </c>
      <c r="G10488">
        <v>33123</v>
      </c>
      <c r="H10488">
        <v>78.45</v>
      </c>
    </row>
    <row r="10489" spans="1:8" x14ac:dyDescent="0.3">
      <c r="A10489" t="s">
        <v>122</v>
      </c>
      <c r="B10489" t="s">
        <v>709</v>
      </c>
      <c r="C10489">
        <v>78</v>
      </c>
      <c r="D10489">
        <v>79.55</v>
      </c>
      <c r="E10489">
        <v>78</v>
      </c>
      <c r="F10489">
        <v>79.55</v>
      </c>
      <c r="G10489">
        <v>40139</v>
      </c>
      <c r="H10489">
        <v>79.033299999999997</v>
      </c>
    </row>
    <row r="10490" spans="1:8" x14ac:dyDescent="0.3">
      <c r="A10490" t="s">
        <v>122</v>
      </c>
      <c r="B10490" t="s">
        <v>283</v>
      </c>
      <c r="C10490">
        <v>79.599999999999994</v>
      </c>
      <c r="D10490">
        <v>81</v>
      </c>
      <c r="E10490">
        <v>79.599999999999994</v>
      </c>
      <c r="F10490">
        <v>80.95</v>
      </c>
      <c r="G10490">
        <v>15816</v>
      </c>
      <c r="H10490">
        <v>80.5167</v>
      </c>
    </row>
    <row r="10491" spans="1:8" x14ac:dyDescent="0.3">
      <c r="A10491" t="s">
        <v>122</v>
      </c>
      <c r="B10491" t="s">
        <v>290</v>
      </c>
      <c r="C10491">
        <v>82</v>
      </c>
      <c r="D10491">
        <v>82</v>
      </c>
      <c r="E10491">
        <v>80.75</v>
      </c>
      <c r="F10491">
        <v>80.75</v>
      </c>
      <c r="G10491">
        <v>10272</v>
      </c>
      <c r="H10491">
        <v>81.166700000000006</v>
      </c>
    </row>
    <row r="10492" spans="1:8" x14ac:dyDescent="0.3">
      <c r="A10492" t="s">
        <v>122</v>
      </c>
      <c r="B10492" t="s">
        <v>710</v>
      </c>
      <c r="C10492">
        <v>80.25</v>
      </c>
      <c r="D10492">
        <v>80.25</v>
      </c>
      <c r="E10492">
        <v>80</v>
      </c>
      <c r="F10492">
        <v>80</v>
      </c>
      <c r="G10492">
        <v>8067</v>
      </c>
      <c r="H10492">
        <v>80.083299999999994</v>
      </c>
    </row>
    <row r="10493" spans="1:8" x14ac:dyDescent="0.3">
      <c r="A10493" t="s">
        <v>122</v>
      </c>
      <c r="B10493" t="s">
        <v>512</v>
      </c>
      <c r="C10493">
        <v>81</v>
      </c>
      <c r="D10493">
        <v>81</v>
      </c>
      <c r="E10493">
        <v>75.2</v>
      </c>
      <c r="F10493">
        <v>75.599999999999994</v>
      </c>
      <c r="G10493">
        <v>53184</v>
      </c>
      <c r="H10493">
        <v>77.2667</v>
      </c>
    </row>
    <row r="10494" spans="1:8" x14ac:dyDescent="0.3">
      <c r="A10494" t="s">
        <v>122</v>
      </c>
      <c r="B10494" t="s">
        <v>91</v>
      </c>
      <c r="C10494">
        <v>70</v>
      </c>
      <c r="D10494">
        <v>71.95</v>
      </c>
      <c r="E10494">
        <v>69.8</v>
      </c>
      <c r="F10494">
        <v>69.8</v>
      </c>
      <c r="G10494">
        <v>50135</v>
      </c>
      <c r="H10494">
        <v>70.5167</v>
      </c>
    </row>
    <row r="10495" spans="1:8" x14ac:dyDescent="0.3">
      <c r="A10495" t="s">
        <v>122</v>
      </c>
      <c r="B10495" t="s">
        <v>93</v>
      </c>
      <c r="C10495">
        <v>72.3</v>
      </c>
      <c r="D10495">
        <v>74.95</v>
      </c>
      <c r="E10495">
        <v>72.3</v>
      </c>
      <c r="F10495">
        <v>74.95</v>
      </c>
      <c r="G10495">
        <v>17161</v>
      </c>
      <c r="H10495">
        <v>74.066699999999997</v>
      </c>
    </row>
    <row r="10496" spans="1:8" x14ac:dyDescent="0.3">
      <c r="A10496" t="s">
        <v>122</v>
      </c>
      <c r="B10496" t="s">
        <v>711</v>
      </c>
      <c r="C10496">
        <v>74</v>
      </c>
      <c r="D10496">
        <v>74</v>
      </c>
      <c r="E10496">
        <v>73.3</v>
      </c>
      <c r="F10496">
        <v>73.3</v>
      </c>
      <c r="G10496">
        <v>17186</v>
      </c>
      <c r="H10496">
        <v>73.533299999999997</v>
      </c>
    </row>
    <row r="10497" spans="1:8" x14ac:dyDescent="0.3">
      <c r="A10497" t="s">
        <v>122</v>
      </c>
      <c r="B10497" t="s">
        <v>712</v>
      </c>
      <c r="C10497">
        <v>74.2</v>
      </c>
      <c r="D10497">
        <v>74.2</v>
      </c>
      <c r="E10497">
        <v>70.099999999999994</v>
      </c>
      <c r="F10497">
        <v>72.05</v>
      </c>
      <c r="G10497">
        <v>27055</v>
      </c>
      <c r="H10497">
        <v>72.116699999999994</v>
      </c>
    </row>
    <row r="10498" spans="1:8" x14ac:dyDescent="0.3">
      <c r="A10498" t="s">
        <v>122</v>
      </c>
      <c r="B10498" t="s">
        <v>162</v>
      </c>
      <c r="C10498">
        <v>73</v>
      </c>
      <c r="D10498">
        <v>73</v>
      </c>
      <c r="E10498">
        <v>71.900000000000006</v>
      </c>
      <c r="F10498">
        <v>71.900000000000006</v>
      </c>
      <c r="G10498">
        <v>17254</v>
      </c>
      <c r="H10498">
        <v>72.2667</v>
      </c>
    </row>
    <row r="10499" spans="1:8" x14ac:dyDescent="0.3">
      <c r="A10499" t="s">
        <v>122</v>
      </c>
      <c r="B10499" t="s">
        <v>220</v>
      </c>
      <c r="C10499">
        <v>71.900000000000006</v>
      </c>
      <c r="D10499">
        <v>71.900000000000006</v>
      </c>
      <c r="E10499">
        <v>70</v>
      </c>
      <c r="F10499">
        <v>70.900000000000006</v>
      </c>
      <c r="G10499">
        <v>21382</v>
      </c>
      <c r="H10499">
        <v>70.933300000000003</v>
      </c>
    </row>
    <row r="10500" spans="1:8" x14ac:dyDescent="0.3">
      <c r="A10500" t="s">
        <v>122</v>
      </c>
      <c r="B10500" t="s">
        <v>713</v>
      </c>
      <c r="C10500">
        <v>73</v>
      </c>
      <c r="D10500">
        <v>73</v>
      </c>
      <c r="E10500">
        <v>72.95</v>
      </c>
      <c r="F10500">
        <v>72.95</v>
      </c>
      <c r="G10500">
        <v>20806</v>
      </c>
      <c r="H10500">
        <v>72.966700000000003</v>
      </c>
    </row>
    <row r="10501" spans="1:8" x14ac:dyDescent="0.3">
      <c r="A10501" t="s">
        <v>122</v>
      </c>
      <c r="B10501" t="s">
        <v>714</v>
      </c>
      <c r="C10501">
        <v>74.25</v>
      </c>
      <c r="D10501">
        <v>74.25</v>
      </c>
      <c r="E10501">
        <v>73</v>
      </c>
      <c r="F10501">
        <v>73</v>
      </c>
      <c r="G10501">
        <v>19639</v>
      </c>
      <c r="H10501">
        <v>73.416700000000006</v>
      </c>
    </row>
    <row r="10502" spans="1:8" x14ac:dyDescent="0.3">
      <c r="A10502" t="s">
        <v>122</v>
      </c>
      <c r="B10502" t="s">
        <v>715</v>
      </c>
      <c r="C10502">
        <v>73.599999999999994</v>
      </c>
      <c r="D10502">
        <v>73.95</v>
      </c>
      <c r="E10502">
        <v>73.599999999999994</v>
      </c>
      <c r="F10502">
        <v>73.599999999999994</v>
      </c>
      <c r="G10502">
        <v>15444</v>
      </c>
      <c r="H10502">
        <v>73.716700000000003</v>
      </c>
    </row>
    <row r="10503" spans="1:8" x14ac:dyDescent="0.3">
      <c r="A10503" t="s">
        <v>122</v>
      </c>
      <c r="B10503" t="s">
        <v>235</v>
      </c>
      <c r="C10503">
        <v>76.5</v>
      </c>
      <c r="D10503">
        <v>76.5</v>
      </c>
      <c r="E10503">
        <v>73.599999999999994</v>
      </c>
      <c r="F10503">
        <v>73.599999999999994</v>
      </c>
      <c r="G10503">
        <v>22275</v>
      </c>
      <c r="H10503">
        <v>74.566699999999997</v>
      </c>
    </row>
    <row r="10504" spans="1:8" x14ac:dyDescent="0.3">
      <c r="A10504" t="s">
        <v>122</v>
      </c>
      <c r="B10504" t="s">
        <v>259</v>
      </c>
      <c r="C10504">
        <v>74.099999999999994</v>
      </c>
      <c r="D10504">
        <v>74.099999999999994</v>
      </c>
      <c r="E10504">
        <v>71.05</v>
      </c>
      <c r="F10504">
        <v>72.25</v>
      </c>
      <c r="G10504">
        <v>37028</v>
      </c>
      <c r="H10504">
        <v>72.466700000000003</v>
      </c>
    </row>
    <row r="10505" spans="1:8" x14ac:dyDescent="0.3">
      <c r="A10505" t="s">
        <v>122</v>
      </c>
      <c r="B10505" t="s">
        <v>716</v>
      </c>
      <c r="C10505">
        <v>73.900000000000006</v>
      </c>
      <c r="D10505">
        <v>73.900000000000006</v>
      </c>
      <c r="E10505">
        <v>73.5</v>
      </c>
      <c r="F10505">
        <v>73.5</v>
      </c>
      <c r="G10505">
        <v>24472</v>
      </c>
      <c r="H10505">
        <v>73.633300000000006</v>
      </c>
    </row>
    <row r="10506" spans="1:8" x14ac:dyDescent="0.3">
      <c r="A10506" t="s">
        <v>122</v>
      </c>
      <c r="B10506" t="s">
        <v>269</v>
      </c>
      <c r="C10506">
        <v>73.45</v>
      </c>
      <c r="D10506">
        <v>73.45</v>
      </c>
      <c r="E10506">
        <v>71.2</v>
      </c>
      <c r="F10506">
        <v>72.25</v>
      </c>
      <c r="G10506">
        <v>34809</v>
      </c>
      <c r="H10506">
        <v>72.3</v>
      </c>
    </row>
    <row r="10507" spans="1:8" x14ac:dyDescent="0.3">
      <c r="A10507" t="s">
        <v>122</v>
      </c>
      <c r="B10507" t="s">
        <v>282</v>
      </c>
      <c r="C10507">
        <v>72.349999999999994</v>
      </c>
      <c r="D10507">
        <v>74</v>
      </c>
      <c r="E10507">
        <v>72.349999999999994</v>
      </c>
      <c r="F10507">
        <v>74</v>
      </c>
      <c r="G10507">
        <v>4738</v>
      </c>
      <c r="H10507">
        <v>73.45</v>
      </c>
    </row>
    <row r="10508" spans="1:8" x14ac:dyDescent="0.3">
      <c r="A10508" t="s">
        <v>122</v>
      </c>
      <c r="B10508" t="s">
        <v>717</v>
      </c>
      <c r="C10508">
        <v>73</v>
      </c>
      <c r="D10508">
        <v>73</v>
      </c>
      <c r="E10508">
        <v>72</v>
      </c>
      <c r="F10508">
        <v>72.25</v>
      </c>
      <c r="G10508">
        <v>40888</v>
      </c>
      <c r="H10508">
        <v>72.416700000000006</v>
      </c>
    </row>
    <row r="10509" spans="1:8" x14ac:dyDescent="0.3">
      <c r="A10509" t="s">
        <v>122</v>
      </c>
      <c r="B10509" t="s">
        <v>285</v>
      </c>
      <c r="C10509">
        <v>71.400000000000006</v>
      </c>
      <c r="D10509">
        <v>71.400000000000006</v>
      </c>
      <c r="E10509">
        <v>70.05</v>
      </c>
      <c r="F10509">
        <v>70.349999999999994</v>
      </c>
      <c r="G10509">
        <v>54575</v>
      </c>
      <c r="H10509">
        <v>70.599999999999994</v>
      </c>
    </row>
    <row r="10510" spans="1:8" x14ac:dyDescent="0.3">
      <c r="A10510" t="s">
        <v>122</v>
      </c>
      <c r="B10510" t="s">
        <v>718</v>
      </c>
      <c r="C10510">
        <v>72</v>
      </c>
      <c r="D10510">
        <v>72</v>
      </c>
      <c r="E10510">
        <v>70</v>
      </c>
      <c r="F10510">
        <v>70.2</v>
      </c>
      <c r="G10510">
        <v>41020</v>
      </c>
      <c r="H10510">
        <v>70.7333</v>
      </c>
    </row>
    <row r="10511" spans="1:8" x14ac:dyDescent="0.3">
      <c r="A10511" t="s">
        <v>122</v>
      </c>
      <c r="B10511" t="s">
        <v>291</v>
      </c>
      <c r="C10511">
        <v>70.650000000000006</v>
      </c>
      <c r="D10511">
        <v>70.650000000000006</v>
      </c>
      <c r="E10511">
        <v>68.8</v>
      </c>
      <c r="F10511">
        <v>69.849999999999994</v>
      </c>
      <c r="G10511">
        <v>37160</v>
      </c>
      <c r="H10511">
        <v>69.7667</v>
      </c>
    </row>
    <row r="10512" spans="1:8" x14ac:dyDescent="0.3">
      <c r="A10512" t="s">
        <v>122</v>
      </c>
      <c r="B10512" t="s">
        <v>295</v>
      </c>
      <c r="C10512">
        <v>70</v>
      </c>
      <c r="D10512">
        <v>70</v>
      </c>
      <c r="E10512">
        <v>69.150000000000006</v>
      </c>
      <c r="F10512">
        <v>69.150000000000006</v>
      </c>
      <c r="G10512">
        <v>24552</v>
      </c>
      <c r="H10512">
        <v>69.433300000000003</v>
      </c>
    </row>
    <row r="10513" spans="1:8" x14ac:dyDescent="0.3">
      <c r="A10513" t="s">
        <v>122</v>
      </c>
      <c r="B10513" t="s">
        <v>298</v>
      </c>
      <c r="C10513">
        <v>69.150000000000006</v>
      </c>
      <c r="D10513">
        <v>72</v>
      </c>
      <c r="E10513">
        <v>69.150000000000006</v>
      </c>
      <c r="F10513">
        <v>72</v>
      </c>
      <c r="G10513">
        <v>35275</v>
      </c>
      <c r="H10513">
        <v>71.05</v>
      </c>
    </row>
    <row r="10514" spans="1:8" x14ac:dyDescent="0.3">
      <c r="A10514" t="s">
        <v>122</v>
      </c>
      <c r="B10514" t="s">
        <v>719</v>
      </c>
      <c r="C10514">
        <v>73</v>
      </c>
      <c r="D10514">
        <v>73.400000000000006</v>
      </c>
      <c r="E10514">
        <v>73</v>
      </c>
      <c r="F10514">
        <v>73</v>
      </c>
      <c r="G10514">
        <v>18682</v>
      </c>
      <c r="H10514">
        <v>73.133300000000006</v>
      </c>
    </row>
    <row r="10515" spans="1:8" x14ac:dyDescent="0.3">
      <c r="A10515" t="s">
        <v>122</v>
      </c>
      <c r="B10515" t="s">
        <v>720</v>
      </c>
      <c r="C10515">
        <v>74.5</v>
      </c>
      <c r="D10515">
        <v>74.5</v>
      </c>
      <c r="E10515">
        <v>73.5</v>
      </c>
      <c r="F10515">
        <v>73.5</v>
      </c>
      <c r="G10515">
        <v>9592</v>
      </c>
      <c r="H10515">
        <v>73.833299999999994</v>
      </c>
    </row>
    <row r="10516" spans="1:8" x14ac:dyDescent="0.3">
      <c r="A10516" t="s">
        <v>122</v>
      </c>
      <c r="B10516" t="s">
        <v>721</v>
      </c>
      <c r="C10516">
        <v>71</v>
      </c>
      <c r="D10516">
        <v>72.900000000000006</v>
      </c>
      <c r="E10516">
        <v>71</v>
      </c>
      <c r="F10516">
        <v>72.900000000000006</v>
      </c>
      <c r="G10516">
        <v>36888</v>
      </c>
      <c r="H10516">
        <v>72.2667</v>
      </c>
    </row>
    <row r="10517" spans="1:8" x14ac:dyDescent="0.3">
      <c r="A10517" t="s">
        <v>122</v>
      </c>
      <c r="B10517" t="s">
        <v>96</v>
      </c>
      <c r="C10517">
        <v>73.900000000000006</v>
      </c>
      <c r="D10517">
        <v>73.900000000000006</v>
      </c>
      <c r="E10517">
        <v>72</v>
      </c>
      <c r="F10517">
        <v>72</v>
      </c>
      <c r="G10517">
        <v>14630</v>
      </c>
      <c r="H10517">
        <v>72.633300000000006</v>
      </c>
    </row>
    <row r="10518" spans="1:8" x14ac:dyDescent="0.3">
      <c r="A10518" t="s">
        <v>122</v>
      </c>
      <c r="B10518" t="s">
        <v>722</v>
      </c>
      <c r="C10518">
        <v>72</v>
      </c>
      <c r="D10518">
        <v>72.25</v>
      </c>
      <c r="E10518">
        <v>72</v>
      </c>
      <c r="F10518">
        <v>72.150000000000006</v>
      </c>
      <c r="G10518">
        <v>37808</v>
      </c>
      <c r="H10518">
        <v>72.133300000000006</v>
      </c>
    </row>
    <row r="10519" spans="1:8" x14ac:dyDescent="0.3">
      <c r="A10519" t="s">
        <v>122</v>
      </c>
      <c r="B10519" t="s">
        <v>164</v>
      </c>
      <c r="C10519">
        <v>74.5</v>
      </c>
      <c r="D10519">
        <v>74.5</v>
      </c>
      <c r="E10519">
        <v>72.3</v>
      </c>
      <c r="F10519">
        <v>72.3</v>
      </c>
      <c r="G10519">
        <v>35368</v>
      </c>
      <c r="H10519">
        <v>73.033299999999997</v>
      </c>
    </row>
    <row r="10520" spans="1:8" x14ac:dyDescent="0.3">
      <c r="A10520" t="s">
        <v>122</v>
      </c>
      <c r="B10520" t="s">
        <v>723</v>
      </c>
      <c r="C10520">
        <v>74.95</v>
      </c>
      <c r="D10520">
        <v>74.95</v>
      </c>
      <c r="E10520">
        <v>73.75</v>
      </c>
      <c r="F10520">
        <v>73.75</v>
      </c>
      <c r="G10520">
        <v>20689</v>
      </c>
      <c r="H10520">
        <v>74.150000000000006</v>
      </c>
    </row>
    <row r="10521" spans="1:8" x14ac:dyDescent="0.3">
      <c r="A10521" t="s">
        <v>122</v>
      </c>
      <c r="B10521" t="s">
        <v>724</v>
      </c>
      <c r="C10521">
        <v>74</v>
      </c>
      <c r="D10521">
        <v>74</v>
      </c>
      <c r="E10521">
        <v>73.5</v>
      </c>
      <c r="F10521">
        <v>73.5</v>
      </c>
      <c r="G10521">
        <v>11393</v>
      </c>
      <c r="H10521">
        <v>73.666700000000006</v>
      </c>
    </row>
    <row r="10522" spans="1:8" x14ac:dyDescent="0.3">
      <c r="A10522" t="s">
        <v>122</v>
      </c>
      <c r="B10522" t="s">
        <v>725</v>
      </c>
      <c r="C10522">
        <v>75</v>
      </c>
      <c r="D10522">
        <v>75</v>
      </c>
      <c r="E10522">
        <v>74.95</v>
      </c>
      <c r="F10522">
        <v>74.95</v>
      </c>
      <c r="G10522">
        <v>33489</v>
      </c>
      <c r="H10522">
        <v>74.966700000000003</v>
      </c>
    </row>
    <row r="10523" spans="1:8" x14ac:dyDescent="0.3">
      <c r="A10523" t="s">
        <v>122</v>
      </c>
      <c r="B10523" t="s">
        <v>242</v>
      </c>
      <c r="C10523">
        <v>72.95</v>
      </c>
      <c r="D10523">
        <v>73</v>
      </c>
      <c r="E10523">
        <v>72.849999999999994</v>
      </c>
      <c r="F10523">
        <v>72.849999999999994</v>
      </c>
      <c r="G10523">
        <v>23332</v>
      </c>
      <c r="H10523">
        <v>72.900000000000006</v>
      </c>
    </row>
    <row r="10524" spans="1:8" x14ac:dyDescent="0.3">
      <c r="A10524" t="s">
        <v>122</v>
      </c>
      <c r="B10524" t="s">
        <v>726</v>
      </c>
      <c r="C10524">
        <v>72.25</v>
      </c>
      <c r="D10524">
        <v>73</v>
      </c>
      <c r="E10524">
        <v>72.099999999999994</v>
      </c>
      <c r="F10524">
        <v>73</v>
      </c>
      <c r="G10524">
        <v>36133</v>
      </c>
      <c r="H10524">
        <v>72.7</v>
      </c>
    </row>
    <row r="10525" spans="1:8" x14ac:dyDescent="0.3">
      <c r="A10525" t="s">
        <v>122</v>
      </c>
      <c r="B10525" t="s">
        <v>727</v>
      </c>
      <c r="C10525">
        <v>74.05</v>
      </c>
      <c r="D10525">
        <v>74.05</v>
      </c>
      <c r="E10525">
        <v>73</v>
      </c>
      <c r="F10525">
        <v>73.45</v>
      </c>
      <c r="G10525">
        <v>19224</v>
      </c>
      <c r="H10525">
        <v>73.5</v>
      </c>
    </row>
    <row r="10526" spans="1:8" x14ac:dyDescent="0.3">
      <c r="A10526" t="s">
        <v>122</v>
      </c>
      <c r="B10526" t="s">
        <v>728</v>
      </c>
      <c r="C10526">
        <v>73.75</v>
      </c>
      <c r="D10526">
        <v>73.75</v>
      </c>
      <c r="E10526">
        <v>73</v>
      </c>
      <c r="F10526">
        <v>73</v>
      </c>
      <c r="G10526">
        <v>12932</v>
      </c>
      <c r="H10526">
        <v>73.25</v>
      </c>
    </row>
    <row r="10527" spans="1:8" x14ac:dyDescent="0.3">
      <c r="A10527" t="s">
        <v>122</v>
      </c>
      <c r="B10527" t="s">
        <v>729</v>
      </c>
      <c r="C10527">
        <v>73.400000000000006</v>
      </c>
      <c r="D10527">
        <v>75</v>
      </c>
      <c r="E10527">
        <v>69.3</v>
      </c>
      <c r="F10527">
        <v>75</v>
      </c>
      <c r="G10527">
        <v>52264</v>
      </c>
      <c r="H10527">
        <v>73.099999999999994</v>
      </c>
    </row>
    <row r="10528" spans="1:8" x14ac:dyDescent="0.3">
      <c r="A10528" t="s">
        <v>122</v>
      </c>
      <c r="B10528" t="s">
        <v>730</v>
      </c>
      <c r="C10528">
        <v>74.650000000000006</v>
      </c>
      <c r="D10528">
        <v>82.5</v>
      </c>
      <c r="E10528">
        <v>74.650000000000006</v>
      </c>
      <c r="F10528">
        <v>82.5</v>
      </c>
      <c r="G10528">
        <v>96802</v>
      </c>
      <c r="H10528">
        <v>79.883300000000006</v>
      </c>
    </row>
    <row r="10529" spans="1:8" x14ac:dyDescent="0.3">
      <c r="A10529" t="s">
        <v>122</v>
      </c>
      <c r="B10529" t="s">
        <v>731</v>
      </c>
      <c r="C10529">
        <v>84.5</v>
      </c>
      <c r="D10529">
        <v>84.5</v>
      </c>
      <c r="E10529">
        <v>79.349999999999994</v>
      </c>
      <c r="F10529">
        <v>79.349999999999994</v>
      </c>
      <c r="G10529">
        <v>41213</v>
      </c>
      <c r="H10529">
        <v>81.066699999999997</v>
      </c>
    </row>
    <row r="10530" spans="1:8" x14ac:dyDescent="0.3">
      <c r="A10530" t="s">
        <v>122</v>
      </c>
      <c r="B10530" t="s">
        <v>732</v>
      </c>
      <c r="C10530">
        <v>79.349999999999994</v>
      </c>
      <c r="D10530">
        <v>79.45</v>
      </c>
      <c r="E10530">
        <v>79.349999999999994</v>
      </c>
      <c r="F10530">
        <v>79.45</v>
      </c>
      <c r="G10530">
        <v>19599</v>
      </c>
      <c r="H10530">
        <v>79.416700000000006</v>
      </c>
    </row>
    <row r="10531" spans="1:8" x14ac:dyDescent="0.3">
      <c r="A10531" t="s">
        <v>122</v>
      </c>
      <c r="B10531" t="s">
        <v>733</v>
      </c>
      <c r="C10531">
        <v>79.45</v>
      </c>
      <c r="D10531">
        <v>80.75</v>
      </c>
      <c r="E10531">
        <v>79.45</v>
      </c>
      <c r="F10531">
        <v>80.75</v>
      </c>
      <c r="G10531">
        <v>20375</v>
      </c>
      <c r="H10531">
        <v>80.316699999999997</v>
      </c>
    </row>
    <row r="10532" spans="1:8" x14ac:dyDescent="0.3">
      <c r="A10532" t="s">
        <v>122</v>
      </c>
      <c r="B10532" t="s">
        <v>734</v>
      </c>
      <c r="C10532">
        <v>83</v>
      </c>
      <c r="D10532">
        <v>83.1</v>
      </c>
      <c r="E10532">
        <v>82.1</v>
      </c>
      <c r="F10532">
        <v>82.1</v>
      </c>
      <c r="G10532">
        <v>20434</v>
      </c>
      <c r="H10532">
        <v>82.433300000000003</v>
      </c>
    </row>
    <row r="10533" spans="1:8" x14ac:dyDescent="0.3">
      <c r="A10533" t="s">
        <v>122</v>
      </c>
      <c r="B10533" t="s">
        <v>735</v>
      </c>
      <c r="C10533">
        <v>83.6</v>
      </c>
      <c r="D10533">
        <v>83.6</v>
      </c>
      <c r="E10533">
        <v>82</v>
      </c>
      <c r="F10533">
        <v>82</v>
      </c>
      <c r="G10533">
        <v>7463</v>
      </c>
      <c r="H10533">
        <v>82.533299999999997</v>
      </c>
    </row>
    <row r="10534" spans="1:8" x14ac:dyDescent="0.3">
      <c r="A10534" t="s">
        <v>103</v>
      </c>
      <c r="B10534" t="s">
        <v>696</v>
      </c>
      <c r="C10534">
        <v>14.4526</v>
      </c>
      <c r="D10534">
        <v>14.7979</v>
      </c>
      <c r="E10534">
        <v>14.366300000000001</v>
      </c>
      <c r="F10534">
        <v>14.663600000000001</v>
      </c>
      <c r="G10534">
        <v>848371000</v>
      </c>
      <c r="H10534">
        <v>14.609299999999999</v>
      </c>
    </row>
    <row r="10535" spans="1:8" x14ac:dyDescent="0.3">
      <c r="A10535" t="s">
        <v>103</v>
      </c>
      <c r="B10535" t="s">
        <v>697</v>
      </c>
      <c r="C10535">
        <v>14.6828</v>
      </c>
      <c r="D10535">
        <v>14.7308</v>
      </c>
      <c r="E10535">
        <v>14.2704</v>
      </c>
      <c r="F10535">
        <v>14.4239</v>
      </c>
      <c r="G10535">
        <v>843921100</v>
      </c>
      <c r="H10535">
        <v>14.475</v>
      </c>
    </row>
    <row r="10536" spans="1:8" x14ac:dyDescent="0.3">
      <c r="A10536" t="s">
        <v>103</v>
      </c>
      <c r="B10536" t="s">
        <v>698</v>
      </c>
      <c r="C10536">
        <v>14.443099999999999</v>
      </c>
      <c r="D10536">
        <v>14.989699999999999</v>
      </c>
      <c r="E10536">
        <v>14.3855</v>
      </c>
      <c r="F10536">
        <v>14.8363</v>
      </c>
      <c r="G10536">
        <v>1000095000</v>
      </c>
      <c r="H10536">
        <v>14.7372</v>
      </c>
    </row>
    <row r="10537" spans="1:8" x14ac:dyDescent="0.3">
      <c r="A10537" t="s">
        <v>103</v>
      </c>
      <c r="B10537" t="s">
        <v>699</v>
      </c>
      <c r="C10537">
        <v>14.9034</v>
      </c>
      <c r="D10537">
        <v>16.111799999999999</v>
      </c>
      <c r="E10537">
        <v>14.874599999999999</v>
      </c>
      <c r="F10537">
        <v>15.5939</v>
      </c>
      <c r="G10537">
        <v>1085587000</v>
      </c>
      <c r="H10537">
        <v>15.5268</v>
      </c>
    </row>
    <row r="10538" spans="1:8" x14ac:dyDescent="0.3">
      <c r="A10538" t="s">
        <v>103</v>
      </c>
      <c r="B10538" t="s">
        <v>700</v>
      </c>
      <c r="C10538">
        <v>15.6035</v>
      </c>
      <c r="D10538">
        <v>16.150099999999998</v>
      </c>
      <c r="E10538">
        <v>15.402100000000001</v>
      </c>
      <c r="F10538">
        <v>15.977499999999999</v>
      </c>
      <c r="G10538">
        <v>906270700</v>
      </c>
      <c r="H10538">
        <v>15.8432</v>
      </c>
    </row>
    <row r="10539" spans="1:8" x14ac:dyDescent="0.3">
      <c r="A10539" t="s">
        <v>103</v>
      </c>
      <c r="B10539" t="s">
        <v>77</v>
      </c>
      <c r="C10539">
        <v>15.5364</v>
      </c>
      <c r="D10539">
        <v>16.437799999999999</v>
      </c>
      <c r="E10539">
        <v>15.335000000000001</v>
      </c>
      <c r="F10539">
        <v>16.150099999999998</v>
      </c>
      <c r="G10539">
        <v>874152100</v>
      </c>
      <c r="H10539">
        <v>15.974299999999999</v>
      </c>
    </row>
    <row r="10540" spans="1:8" x14ac:dyDescent="0.3">
      <c r="A10540" t="s">
        <v>103</v>
      </c>
      <c r="B10540" t="s">
        <v>701</v>
      </c>
      <c r="C10540">
        <v>16.303599999999999</v>
      </c>
      <c r="D10540">
        <v>16.811900000000001</v>
      </c>
      <c r="E10540">
        <v>16.063800000000001</v>
      </c>
      <c r="F10540">
        <v>16.744700000000002</v>
      </c>
      <c r="G10540">
        <v>930660400</v>
      </c>
      <c r="H10540">
        <v>16.540099999999999</v>
      </c>
    </row>
    <row r="10541" spans="1:8" x14ac:dyDescent="0.3">
      <c r="A10541" t="s">
        <v>103</v>
      </c>
      <c r="B10541" t="s">
        <v>702</v>
      </c>
      <c r="C10541">
        <v>16.773499999999999</v>
      </c>
      <c r="D10541">
        <v>16.811900000000001</v>
      </c>
      <c r="E10541">
        <v>16.322800000000001</v>
      </c>
      <c r="F10541">
        <v>16.322800000000001</v>
      </c>
      <c r="G10541">
        <v>550714400</v>
      </c>
      <c r="H10541">
        <v>16.485800000000001</v>
      </c>
    </row>
    <row r="10542" spans="1:8" x14ac:dyDescent="0.3">
      <c r="A10542" t="s">
        <v>103</v>
      </c>
      <c r="B10542" t="s">
        <v>139</v>
      </c>
      <c r="C10542">
        <v>16.322800000000001</v>
      </c>
      <c r="D10542">
        <v>16.4954</v>
      </c>
      <c r="E10542">
        <v>15.8241</v>
      </c>
      <c r="F10542">
        <v>15.9008</v>
      </c>
      <c r="G10542">
        <v>598709600</v>
      </c>
      <c r="H10542">
        <v>16.073399999999999</v>
      </c>
    </row>
    <row r="10543" spans="1:8" x14ac:dyDescent="0.3">
      <c r="A10543" t="s">
        <v>103</v>
      </c>
      <c r="B10543" t="s">
        <v>156</v>
      </c>
      <c r="C10543">
        <v>15.9679</v>
      </c>
      <c r="D10543">
        <v>16.217300000000002</v>
      </c>
      <c r="E10543">
        <v>15.6035</v>
      </c>
      <c r="F10543">
        <v>15.814500000000001</v>
      </c>
      <c r="G10543">
        <v>522674900</v>
      </c>
      <c r="H10543">
        <v>15.878399999999999</v>
      </c>
    </row>
    <row r="10544" spans="1:8" x14ac:dyDescent="0.3">
      <c r="A10544" t="s">
        <v>103</v>
      </c>
      <c r="B10544" t="s">
        <v>703</v>
      </c>
      <c r="C10544">
        <v>16.1693</v>
      </c>
      <c r="D10544">
        <v>16.5337</v>
      </c>
      <c r="E10544">
        <v>15.948700000000001</v>
      </c>
      <c r="F10544">
        <v>16.284400000000002</v>
      </c>
      <c r="G10544">
        <v>864888600</v>
      </c>
      <c r="H10544">
        <v>16.255600000000001</v>
      </c>
    </row>
    <row r="10545" spans="1:8" x14ac:dyDescent="0.3">
      <c r="A10545" t="s">
        <v>103</v>
      </c>
      <c r="B10545" t="s">
        <v>223</v>
      </c>
      <c r="C10545">
        <v>16.284400000000002</v>
      </c>
      <c r="D10545">
        <v>16.437799999999999</v>
      </c>
      <c r="E10545">
        <v>16.111799999999999</v>
      </c>
      <c r="F10545">
        <v>16.2364</v>
      </c>
      <c r="G10545">
        <v>695282500</v>
      </c>
      <c r="H10545">
        <v>16.262</v>
      </c>
    </row>
    <row r="10546" spans="1:8" x14ac:dyDescent="0.3">
      <c r="A10546" t="s">
        <v>103</v>
      </c>
      <c r="B10546" t="s">
        <v>228</v>
      </c>
      <c r="C10546">
        <v>16.150099999999998</v>
      </c>
      <c r="D10546">
        <v>16.639199999999999</v>
      </c>
      <c r="E10546">
        <v>15.9679</v>
      </c>
      <c r="F10546">
        <v>16.4283</v>
      </c>
      <c r="G10546">
        <v>731203300</v>
      </c>
      <c r="H10546">
        <v>16.345099999999999</v>
      </c>
    </row>
    <row r="10547" spans="1:8" x14ac:dyDescent="0.3">
      <c r="A10547" t="s">
        <v>103</v>
      </c>
      <c r="B10547" t="s">
        <v>704</v>
      </c>
      <c r="C10547">
        <v>16.4954</v>
      </c>
      <c r="D10547">
        <v>17.435199999999998</v>
      </c>
      <c r="E10547">
        <v>16.4283</v>
      </c>
      <c r="F10547">
        <v>17.406500000000001</v>
      </c>
      <c r="G10547">
        <v>1262406000</v>
      </c>
      <c r="H10547">
        <v>17.09</v>
      </c>
    </row>
    <row r="10548" spans="1:8" x14ac:dyDescent="0.3">
      <c r="A10548" t="s">
        <v>103</v>
      </c>
      <c r="B10548" t="s">
        <v>705</v>
      </c>
      <c r="C10548">
        <v>17.377700000000001</v>
      </c>
      <c r="D10548">
        <v>17.463999999999999</v>
      </c>
      <c r="E10548">
        <v>17.042000000000002</v>
      </c>
      <c r="F10548">
        <v>17.176300000000001</v>
      </c>
      <c r="G10548">
        <v>694686800</v>
      </c>
      <c r="H10548">
        <v>17.227399999999999</v>
      </c>
    </row>
    <row r="10549" spans="1:8" x14ac:dyDescent="0.3">
      <c r="A10549" t="s">
        <v>103</v>
      </c>
      <c r="B10549" t="s">
        <v>706</v>
      </c>
      <c r="C10549">
        <v>17.300999999999998</v>
      </c>
      <c r="D10549">
        <v>17.339300000000001</v>
      </c>
      <c r="E10549">
        <v>16.840599999999998</v>
      </c>
      <c r="F10549">
        <v>17.042000000000002</v>
      </c>
      <c r="G10549">
        <v>760862700</v>
      </c>
      <c r="H10549">
        <v>17.074000000000002</v>
      </c>
    </row>
    <row r="10550" spans="1:8" x14ac:dyDescent="0.3">
      <c r="A10550" t="s">
        <v>103</v>
      </c>
      <c r="B10550" t="s">
        <v>265</v>
      </c>
      <c r="C10550">
        <v>16.9941</v>
      </c>
      <c r="D10550">
        <v>17.147500000000001</v>
      </c>
      <c r="E10550">
        <v>16.811900000000001</v>
      </c>
      <c r="F10550">
        <v>16.811900000000001</v>
      </c>
      <c r="G10550">
        <v>656931200</v>
      </c>
      <c r="H10550">
        <v>16.9238</v>
      </c>
    </row>
    <row r="10551" spans="1:8" x14ac:dyDescent="0.3">
      <c r="A10551" t="s">
        <v>103</v>
      </c>
      <c r="B10551" t="s">
        <v>707</v>
      </c>
      <c r="C10551">
        <v>16.8598</v>
      </c>
      <c r="D10551">
        <v>17.291399999999999</v>
      </c>
      <c r="E10551">
        <v>16.687200000000001</v>
      </c>
      <c r="F10551">
        <v>16.8215</v>
      </c>
      <c r="G10551">
        <v>990639400</v>
      </c>
      <c r="H10551">
        <v>16.933299999999999</v>
      </c>
    </row>
    <row r="10552" spans="1:8" x14ac:dyDescent="0.3">
      <c r="A10552" t="s">
        <v>103</v>
      </c>
      <c r="B10552" t="s">
        <v>271</v>
      </c>
      <c r="C10552">
        <v>16.946100000000001</v>
      </c>
      <c r="D10552">
        <v>16.946100000000001</v>
      </c>
      <c r="E10552">
        <v>15.699400000000001</v>
      </c>
      <c r="F10552">
        <v>15.795299999999999</v>
      </c>
      <c r="G10552">
        <v>925447400</v>
      </c>
      <c r="H10552">
        <v>16.146899999999999</v>
      </c>
    </row>
    <row r="10553" spans="1:8" x14ac:dyDescent="0.3">
      <c r="A10553" t="s">
        <v>103</v>
      </c>
      <c r="B10553" t="s">
        <v>708</v>
      </c>
      <c r="C10553">
        <v>15.8337</v>
      </c>
      <c r="D10553">
        <v>16.131</v>
      </c>
      <c r="E10553">
        <v>15.584300000000001</v>
      </c>
      <c r="F10553">
        <v>16.131</v>
      </c>
      <c r="G10553">
        <v>675301200</v>
      </c>
      <c r="H10553">
        <v>15.948700000000001</v>
      </c>
    </row>
    <row r="10554" spans="1:8" x14ac:dyDescent="0.3">
      <c r="A10554" t="s">
        <v>103</v>
      </c>
      <c r="B10554" t="s">
        <v>709</v>
      </c>
      <c r="C10554">
        <v>16.389900000000001</v>
      </c>
      <c r="D10554">
        <v>16.754300000000001</v>
      </c>
      <c r="E10554">
        <v>16.207699999999999</v>
      </c>
      <c r="F10554">
        <v>16.5913</v>
      </c>
      <c r="G10554">
        <v>864381100</v>
      </c>
      <c r="H10554">
        <v>16.517800000000001</v>
      </c>
    </row>
    <row r="10555" spans="1:8" x14ac:dyDescent="0.3">
      <c r="A10555" t="s">
        <v>103</v>
      </c>
      <c r="B10555" t="s">
        <v>283</v>
      </c>
      <c r="C10555">
        <v>16.485800000000001</v>
      </c>
      <c r="D10555">
        <v>16.802299999999999</v>
      </c>
      <c r="E10555">
        <v>16.3995</v>
      </c>
      <c r="F10555">
        <v>16.485800000000001</v>
      </c>
      <c r="G10555">
        <v>620579800</v>
      </c>
      <c r="H10555">
        <v>16.5625</v>
      </c>
    </row>
    <row r="10556" spans="1:8" x14ac:dyDescent="0.3">
      <c r="A10556" t="s">
        <v>103</v>
      </c>
      <c r="B10556" t="s">
        <v>290</v>
      </c>
      <c r="C10556">
        <v>16.5337</v>
      </c>
      <c r="D10556">
        <v>16.677600000000002</v>
      </c>
      <c r="E10556">
        <v>16.044599999999999</v>
      </c>
      <c r="F10556">
        <v>16.255600000000001</v>
      </c>
      <c r="G10556">
        <v>758711800</v>
      </c>
      <c r="H10556">
        <v>16.326000000000001</v>
      </c>
    </row>
    <row r="10557" spans="1:8" x14ac:dyDescent="0.3">
      <c r="A10557" t="s">
        <v>103</v>
      </c>
      <c r="B10557" t="s">
        <v>710</v>
      </c>
      <c r="C10557">
        <v>16.255600000000001</v>
      </c>
      <c r="D10557">
        <v>16.610499999999998</v>
      </c>
      <c r="E10557">
        <v>16.082999999999998</v>
      </c>
      <c r="F10557">
        <v>16.4954</v>
      </c>
      <c r="G10557">
        <v>654571000</v>
      </c>
      <c r="H10557">
        <v>16.3963</v>
      </c>
    </row>
    <row r="10558" spans="1:8" x14ac:dyDescent="0.3">
      <c r="A10558" t="s">
        <v>103</v>
      </c>
      <c r="B10558" t="s">
        <v>512</v>
      </c>
      <c r="C10558">
        <v>16.572099999999999</v>
      </c>
      <c r="D10558">
        <v>16.811900000000001</v>
      </c>
      <c r="E10558">
        <v>15.9008</v>
      </c>
      <c r="F10558">
        <v>16.217300000000002</v>
      </c>
      <c r="G10558">
        <v>723960100</v>
      </c>
      <c r="H10558">
        <v>16.309999999999999</v>
      </c>
    </row>
    <row r="10559" spans="1:8" x14ac:dyDescent="0.3">
      <c r="A10559" t="s">
        <v>103</v>
      </c>
      <c r="B10559" t="s">
        <v>91</v>
      </c>
      <c r="C10559">
        <v>15.2486</v>
      </c>
      <c r="D10559">
        <v>15.565099999999999</v>
      </c>
      <c r="E10559">
        <v>14.9513</v>
      </c>
      <c r="F10559">
        <v>15.124000000000001</v>
      </c>
      <c r="G10559">
        <v>502299100</v>
      </c>
      <c r="H10559">
        <v>15.2135</v>
      </c>
    </row>
    <row r="10560" spans="1:8" x14ac:dyDescent="0.3">
      <c r="A10560" t="s">
        <v>103</v>
      </c>
      <c r="B10560" t="s">
        <v>93</v>
      </c>
      <c r="C10560">
        <v>15.056800000000001</v>
      </c>
      <c r="D10560">
        <v>15.2103</v>
      </c>
      <c r="E10560">
        <v>14.2033</v>
      </c>
      <c r="F10560">
        <v>14.2225</v>
      </c>
      <c r="G10560">
        <v>480424500</v>
      </c>
      <c r="H10560">
        <v>14.545299999999999</v>
      </c>
    </row>
    <row r="10561" spans="1:8" x14ac:dyDescent="0.3">
      <c r="A10561" t="s">
        <v>103</v>
      </c>
      <c r="B10561" t="s">
        <v>711</v>
      </c>
      <c r="C10561">
        <v>14.2225</v>
      </c>
      <c r="D10561">
        <v>14.577299999999999</v>
      </c>
      <c r="E10561">
        <v>14.069000000000001</v>
      </c>
      <c r="F10561">
        <v>14.1937</v>
      </c>
      <c r="G10561">
        <v>643152800</v>
      </c>
      <c r="H10561">
        <v>14.28</v>
      </c>
    </row>
    <row r="10562" spans="1:8" x14ac:dyDescent="0.3">
      <c r="A10562" t="s">
        <v>103</v>
      </c>
      <c r="B10562" t="s">
        <v>712</v>
      </c>
      <c r="C10562">
        <v>14.3567</v>
      </c>
      <c r="D10562">
        <v>14.625299999999999</v>
      </c>
      <c r="E10562">
        <v>14.28</v>
      </c>
      <c r="F10562">
        <v>14.366300000000001</v>
      </c>
      <c r="G10562">
        <v>365434100</v>
      </c>
      <c r="H10562">
        <v>14.4239</v>
      </c>
    </row>
    <row r="10563" spans="1:8" x14ac:dyDescent="0.3">
      <c r="A10563" t="s">
        <v>103</v>
      </c>
      <c r="B10563" t="s">
        <v>162</v>
      </c>
      <c r="C10563">
        <v>14.299200000000001</v>
      </c>
      <c r="D10563">
        <v>14.4239</v>
      </c>
      <c r="E10563">
        <v>13.5032</v>
      </c>
      <c r="F10563">
        <v>13.637499999999999</v>
      </c>
      <c r="G10563">
        <v>495870000</v>
      </c>
      <c r="H10563">
        <v>13.854799999999999</v>
      </c>
    </row>
    <row r="10564" spans="1:8" x14ac:dyDescent="0.3">
      <c r="A10564" t="s">
        <v>103</v>
      </c>
      <c r="B10564" t="s">
        <v>220</v>
      </c>
      <c r="C10564">
        <v>13.2155</v>
      </c>
      <c r="D10564">
        <v>13.560700000000001</v>
      </c>
      <c r="E10564">
        <v>12.764699999999999</v>
      </c>
      <c r="F10564">
        <v>13.493600000000001</v>
      </c>
      <c r="G10564">
        <v>807951100</v>
      </c>
      <c r="H10564">
        <v>13.273</v>
      </c>
    </row>
    <row r="10565" spans="1:8" x14ac:dyDescent="0.3">
      <c r="A10565" t="s">
        <v>103</v>
      </c>
      <c r="B10565" t="s">
        <v>713</v>
      </c>
      <c r="C10565">
        <v>14.0115</v>
      </c>
      <c r="D10565">
        <v>14.299200000000001</v>
      </c>
      <c r="E10565">
        <v>13.723800000000001</v>
      </c>
      <c r="F10565">
        <v>14.145799999999999</v>
      </c>
      <c r="G10565">
        <v>677591900</v>
      </c>
      <c r="H10565">
        <v>14.0562</v>
      </c>
    </row>
    <row r="10566" spans="1:8" x14ac:dyDescent="0.3">
      <c r="A10566" t="s">
        <v>103</v>
      </c>
      <c r="B10566" t="s">
        <v>714</v>
      </c>
      <c r="C10566">
        <v>14.117000000000001</v>
      </c>
      <c r="D10566">
        <v>14.145799999999999</v>
      </c>
      <c r="E10566">
        <v>13.7142</v>
      </c>
      <c r="F10566">
        <v>14.001899999999999</v>
      </c>
      <c r="G10566">
        <v>456620000</v>
      </c>
      <c r="H10566">
        <v>13.953900000000001</v>
      </c>
    </row>
    <row r="10567" spans="1:8" x14ac:dyDescent="0.3">
      <c r="A10567" t="s">
        <v>103</v>
      </c>
      <c r="B10567" t="s">
        <v>715</v>
      </c>
      <c r="C10567">
        <v>13.8293</v>
      </c>
      <c r="D10567">
        <v>14.366300000000001</v>
      </c>
      <c r="E10567">
        <v>13.743</v>
      </c>
      <c r="F10567">
        <v>13.7813</v>
      </c>
      <c r="G10567">
        <v>643420500</v>
      </c>
      <c r="H10567">
        <v>13.9635</v>
      </c>
    </row>
    <row r="10568" spans="1:8" x14ac:dyDescent="0.3">
      <c r="A10568" t="s">
        <v>103</v>
      </c>
      <c r="B10568" t="s">
        <v>235</v>
      </c>
      <c r="C10568">
        <v>13.704599999999999</v>
      </c>
      <c r="D10568">
        <v>13.771699999999999</v>
      </c>
      <c r="E10568">
        <v>13.1867</v>
      </c>
      <c r="F10568">
        <v>13.493600000000001</v>
      </c>
      <c r="G10568">
        <v>530568900</v>
      </c>
      <c r="H10568">
        <v>13.484</v>
      </c>
    </row>
    <row r="10569" spans="1:8" x14ac:dyDescent="0.3">
      <c r="A10569" t="s">
        <v>103</v>
      </c>
      <c r="B10569" t="s">
        <v>259</v>
      </c>
      <c r="C10569">
        <v>13.541600000000001</v>
      </c>
      <c r="D10569">
        <v>13.608700000000001</v>
      </c>
      <c r="E10569">
        <v>13.3498</v>
      </c>
      <c r="F10569">
        <v>13.532</v>
      </c>
      <c r="G10569">
        <v>374218100</v>
      </c>
      <c r="H10569">
        <v>13.4968</v>
      </c>
    </row>
    <row r="10570" spans="1:8" x14ac:dyDescent="0.3">
      <c r="A10570" t="s">
        <v>103</v>
      </c>
      <c r="B10570" t="s">
        <v>716</v>
      </c>
      <c r="C10570">
        <v>13.5799</v>
      </c>
      <c r="D10570">
        <v>13.8964</v>
      </c>
      <c r="E10570">
        <v>13.5512</v>
      </c>
      <c r="F10570">
        <v>13.8293</v>
      </c>
      <c r="G10570">
        <v>551747700</v>
      </c>
      <c r="H10570">
        <v>13.758900000000001</v>
      </c>
    </row>
    <row r="10571" spans="1:8" x14ac:dyDescent="0.3">
      <c r="A10571" t="s">
        <v>103</v>
      </c>
      <c r="B10571" t="s">
        <v>269</v>
      </c>
      <c r="C10571">
        <v>13.8964</v>
      </c>
      <c r="D10571">
        <v>13.9444</v>
      </c>
      <c r="E10571">
        <v>13.5032</v>
      </c>
      <c r="F10571">
        <v>13.5991</v>
      </c>
      <c r="G10571">
        <v>548131700</v>
      </c>
      <c r="H10571">
        <v>13.6822</v>
      </c>
    </row>
    <row r="10572" spans="1:8" x14ac:dyDescent="0.3">
      <c r="A10572" t="s">
        <v>103</v>
      </c>
      <c r="B10572" t="s">
        <v>282</v>
      </c>
      <c r="C10572">
        <v>13.426500000000001</v>
      </c>
      <c r="D10572">
        <v>13.6183</v>
      </c>
      <c r="E10572">
        <v>13.378500000000001</v>
      </c>
      <c r="F10572">
        <v>13.378500000000001</v>
      </c>
      <c r="G10572">
        <v>200608200</v>
      </c>
      <c r="H10572">
        <v>13.458399999999999</v>
      </c>
    </row>
    <row r="10573" spans="1:8" x14ac:dyDescent="0.3">
      <c r="A10573" t="s">
        <v>103</v>
      </c>
      <c r="B10573" t="s">
        <v>717</v>
      </c>
      <c r="C10573">
        <v>13.0237</v>
      </c>
      <c r="D10573">
        <v>13.378500000000001</v>
      </c>
      <c r="E10573">
        <v>12.3811</v>
      </c>
      <c r="F10573">
        <v>13.11</v>
      </c>
      <c r="G10573">
        <v>1503270000</v>
      </c>
      <c r="H10573">
        <v>12.9565</v>
      </c>
    </row>
    <row r="10574" spans="1:8" x14ac:dyDescent="0.3">
      <c r="A10574" t="s">
        <v>103</v>
      </c>
      <c r="B10574" t="s">
        <v>285</v>
      </c>
      <c r="C10574">
        <v>12.9757</v>
      </c>
      <c r="D10574">
        <v>13.177099999999999</v>
      </c>
      <c r="E10574">
        <v>12.7264</v>
      </c>
      <c r="F10574">
        <v>12.7456</v>
      </c>
      <c r="G10574">
        <v>599999900</v>
      </c>
      <c r="H10574">
        <v>12.882999999999999</v>
      </c>
    </row>
    <row r="10575" spans="1:8" x14ac:dyDescent="0.3">
      <c r="A10575" t="s">
        <v>103</v>
      </c>
      <c r="B10575" t="s">
        <v>718</v>
      </c>
      <c r="C10575">
        <v>12.985300000000001</v>
      </c>
      <c r="D10575">
        <v>13.1004</v>
      </c>
      <c r="E10575">
        <v>12.803100000000001</v>
      </c>
      <c r="F10575">
        <v>12.870200000000001</v>
      </c>
      <c r="G10575">
        <v>523991000</v>
      </c>
      <c r="H10575">
        <v>12.9246</v>
      </c>
    </row>
    <row r="10576" spans="1:8" x14ac:dyDescent="0.3">
      <c r="A10576" t="s">
        <v>103</v>
      </c>
      <c r="B10576" t="s">
        <v>291</v>
      </c>
      <c r="C10576">
        <v>12.8223</v>
      </c>
      <c r="D10576">
        <v>12.9566</v>
      </c>
      <c r="E10576">
        <v>12.5825</v>
      </c>
      <c r="F10576">
        <v>12.6401</v>
      </c>
      <c r="G10576">
        <v>514074600</v>
      </c>
      <c r="H10576">
        <v>12.7264</v>
      </c>
    </row>
    <row r="10577" spans="1:8" x14ac:dyDescent="0.3">
      <c r="A10577" t="s">
        <v>103</v>
      </c>
      <c r="B10577" t="s">
        <v>295</v>
      </c>
      <c r="C10577">
        <v>12.6976</v>
      </c>
      <c r="D10577">
        <v>12.7935</v>
      </c>
      <c r="E10577">
        <v>12.419499999999999</v>
      </c>
      <c r="F10577">
        <v>12.6401</v>
      </c>
      <c r="G10577">
        <v>497846500</v>
      </c>
      <c r="H10577">
        <v>12.617699999999999</v>
      </c>
    </row>
    <row r="10578" spans="1:8" x14ac:dyDescent="0.3">
      <c r="A10578" t="s">
        <v>103</v>
      </c>
      <c r="B10578" t="s">
        <v>298</v>
      </c>
      <c r="C10578">
        <v>12.6113</v>
      </c>
      <c r="D10578">
        <v>12.6976</v>
      </c>
      <c r="E10578">
        <v>12.390700000000001</v>
      </c>
      <c r="F10578">
        <v>12.4099</v>
      </c>
      <c r="G10578">
        <v>420850500</v>
      </c>
      <c r="H10578">
        <v>12.4994</v>
      </c>
    </row>
    <row r="10579" spans="1:8" x14ac:dyDescent="0.3">
      <c r="A10579" t="s">
        <v>103</v>
      </c>
      <c r="B10579" t="s">
        <v>719</v>
      </c>
      <c r="C10579">
        <v>12.4674</v>
      </c>
      <c r="D10579">
        <v>12.7264</v>
      </c>
      <c r="E10579">
        <v>12.4579</v>
      </c>
      <c r="F10579">
        <v>12.6305</v>
      </c>
      <c r="G10579">
        <v>504002200</v>
      </c>
      <c r="H10579">
        <v>12.604900000000001</v>
      </c>
    </row>
    <row r="10580" spans="1:8" x14ac:dyDescent="0.3">
      <c r="A10580" t="s">
        <v>103</v>
      </c>
      <c r="B10580" t="s">
        <v>720</v>
      </c>
      <c r="C10580">
        <v>13.3</v>
      </c>
      <c r="D10580">
        <v>13.31</v>
      </c>
      <c r="E10580">
        <v>12.92</v>
      </c>
      <c r="F10580">
        <v>13.03</v>
      </c>
      <c r="G10580">
        <v>567524300</v>
      </c>
      <c r="H10580">
        <v>13.0867</v>
      </c>
    </row>
    <row r="10581" spans="1:8" x14ac:dyDescent="0.3">
      <c r="A10581" t="s">
        <v>103</v>
      </c>
      <c r="B10581" t="s">
        <v>721</v>
      </c>
      <c r="C10581">
        <v>12.75</v>
      </c>
      <c r="D10581">
        <v>13.2</v>
      </c>
      <c r="E10581">
        <v>12.72</v>
      </c>
      <c r="F10581">
        <v>13.18</v>
      </c>
      <c r="G10581">
        <v>483658600</v>
      </c>
      <c r="H10581">
        <v>13.033300000000001</v>
      </c>
    </row>
    <row r="10582" spans="1:8" x14ac:dyDescent="0.3">
      <c r="A10582" t="s">
        <v>103</v>
      </c>
      <c r="B10582" t="s">
        <v>96</v>
      </c>
      <c r="C10582">
        <v>13.16</v>
      </c>
      <c r="D10582">
        <v>13.34</v>
      </c>
      <c r="E10582">
        <v>13.06</v>
      </c>
      <c r="F10582">
        <v>13.15</v>
      </c>
      <c r="G10582">
        <v>360144400</v>
      </c>
      <c r="H10582">
        <v>13.183299999999999</v>
      </c>
    </row>
    <row r="10583" spans="1:8" x14ac:dyDescent="0.3">
      <c r="A10583" t="s">
        <v>103</v>
      </c>
      <c r="B10583" t="s">
        <v>722</v>
      </c>
      <c r="C10583">
        <v>13.19</v>
      </c>
      <c r="D10583">
        <v>13.53</v>
      </c>
      <c r="E10583">
        <v>13.16</v>
      </c>
      <c r="F10583">
        <v>13.32</v>
      </c>
      <c r="G10583">
        <v>583704600</v>
      </c>
      <c r="H10583">
        <v>13.3367</v>
      </c>
    </row>
    <row r="10584" spans="1:8" x14ac:dyDescent="0.3">
      <c r="A10584" t="s">
        <v>103</v>
      </c>
      <c r="B10584" t="s">
        <v>164</v>
      </c>
      <c r="C10584">
        <v>13.26</v>
      </c>
      <c r="D10584">
        <v>13.41</v>
      </c>
      <c r="E10584">
        <v>13.04</v>
      </c>
      <c r="F10584">
        <v>13.1</v>
      </c>
      <c r="G10584">
        <v>497131900</v>
      </c>
      <c r="H10584">
        <v>13.183299999999999</v>
      </c>
    </row>
    <row r="10585" spans="1:8" x14ac:dyDescent="0.3">
      <c r="A10585" t="s">
        <v>103</v>
      </c>
      <c r="B10585" t="s">
        <v>723</v>
      </c>
      <c r="C10585">
        <v>14</v>
      </c>
      <c r="D10585">
        <v>14.39</v>
      </c>
      <c r="E10585">
        <v>13.89</v>
      </c>
      <c r="F10585">
        <v>14.09</v>
      </c>
      <c r="G10585">
        <v>933351400</v>
      </c>
      <c r="H10585">
        <v>14.1233</v>
      </c>
    </row>
    <row r="10586" spans="1:8" x14ac:dyDescent="0.3">
      <c r="A10586" t="s">
        <v>103</v>
      </c>
      <c r="B10586" t="s">
        <v>724</v>
      </c>
      <c r="C10586">
        <v>13.99</v>
      </c>
      <c r="D10586">
        <v>14.37</v>
      </c>
      <c r="E10586">
        <v>13.94</v>
      </c>
      <c r="F10586">
        <v>14.37</v>
      </c>
      <c r="G10586">
        <v>565672400</v>
      </c>
      <c r="H10586">
        <v>14.226699999999999</v>
      </c>
    </row>
    <row r="10587" spans="1:8" x14ac:dyDescent="0.3">
      <c r="A10587" t="s">
        <v>103</v>
      </c>
      <c r="B10587" t="s">
        <v>725</v>
      </c>
      <c r="C10587">
        <v>14.5</v>
      </c>
      <c r="D10587">
        <v>14.76</v>
      </c>
      <c r="E10587">
        <v>14.4</v>
      </c>
      <c r="F10587">
        <v>14.71</v>
      </c>
      <c r="G10587">
        <v>680240600</v>
      </c>
      <c r="H10587">
        <v>14.6233</v>
      </c>
    </row>
    <row r="10588" spans="1:8" x14ac:dyDescent="0.3">
      <c r="A10588" t="s">
        <v>103</v>
      </c>
      <c r="B10588" t="s">
        <v>242</v>
      </c>
      <c r="C10588">
        <v>14.35</v>
      </c>
      <c r="D10588">
        <v>14.61</v>
      </c>
      <c r="E10588">
        <v>14.24</v>
      </c>
      <c r="F10588">
        <v>14.61</v>
      </c>
      <c r="G10588">
        <v>510098100</v>
      </c>
      <c r="H10588">
        <v>14.486700000000001</v>
      </c>
    </row>
    <row r="10589" spans="1:8" x14ac:dyDescent="0.3">
      <c r="A10589" t="s">
        <v>103</v>
      </c>
      <c r="B10589" t="s">
        <v>726</v>
      </c>
      <c r="C10589">
        <v>14.8</v>
      </c>
      <c r="D10589">
        <v>15.12</v>
      </c>
      <c r="E10589">
        <v>14.28</v>
      </c>
      <c r="F10589">
        <v>14.55</v>
      </c>
      <c r="G10589">
        <v>912874900</v>
      </c>
      <c r="H10589">
        <v>14.65</v>
      </c>
    </row>
    <row r="10590" spans="1:8" x14ac:dyDescent="0.3">
      <c r="A10590" t="s">
        <v>103</v>
      </c>
      <c r="B10590" t="s">
        <v>727</v>
      </c>
      <c r="C10590">
        <v>14.6</v>
      </c>
      <c r="D10590">
        <v>14.69</v>
      </c>
      <c r="E10590">
        <v>14.51</v>
      </c>
      <c r="F10590">
        <v>14.55</v>
      </c>
      <c r="G10590">
        <v>517611100</v>
      </c>
      <c r="H10590">
        <v>14.583299999999999</v>
      </c>
    </row>
    <row r="10591" spans="1:8" x14ac:dyDescent="0.3">
      <c r="A10591" t="s">
        <v>103</v>
      </c>
      <c r="B10591" t="s">
        <v>728</v>
      </c>
      <c r="C10591">
        <v>14.65</v>
      </c>
      <c r="D10591">
        <v>14.76</v>
      </c>
      <c r="E10591">
        <v>14.32</v>
      </c>
      <c r="F10591">
        <v>14.44</v>
      </c>
      <c r="G10591">
        <v>452103700</v>
      </c>
      <c r="H10591">
        <v>14.5067</v>
      </c>
    </row>
    <row r="10592" spans="1:8" x14ac:dyDescent="0.3">
      <c r="A10592" t="s">
        <v>103</v>
      </c>
      <c r="B10592" t="s">
        <v>729</v>
      </c>
      <c r="C10592">
        <v>14.45</v>
      </c>
      <c r="D10592">
        <v>15.11</v>
      </c>
      <c r="E10592">
        <v>14.36</v>
      </c>
      <c r="F10592">
        <v>15.11</v>
      </c>
      <c r="G10592">
        <v>988687500</v>
      </c>
      <c r="H10592">
        <v>14.86</v>
      </c>
    </row>
    <row r="10593" spans="1:8" x14ac:dyDescent="0.3">
      <c r="A10593" t="s">
        <v>103</v>
      </c>
      <c r="B10593" t="s">
        <v>730</v>
      </c>
      <c r="C10593">
        <v>14.8</v>
      </c>
      <c r="D10593">
        <v>15.19</v>
      </c>
      <c r="E10593">
        <v>14.77</v>
      </c>
      <c r="F10593">
        <v>14.98</v>
      </c>
      <c r="G10593">
        <v>527537200</v>
      </c>
      <c r="H10593">
        <v>14.98</v>
      </c>
    </row>
    <row r="10594" spans="1:8" x14ac:dyDescent="0.3">
      <c r="A10594" t="s">
        <v>103</v>
      </c>
      <c r="B10594" t="s">
        <v>731</v>
      </c>
      <c r="C10594">
        <v>15.07</v>
      </c>
      <c r="D10594">
        <v>15.14</v>
      </c>
      <c r="E10594">
        <v>14.8</v>
      </c>
      <c r="F10594">
        <v>14.8</v>
      </c>
      <c r="G10594">
        <v>570681900</v>
      </c>
      <c r="H10594">
        <v>14.9133</v>
      </c>
    </row>
    <row r="10595" spans="1:8" x14ac:dyDescent="0.3">
      <c r="A10595" t="s">
        <v>103</v>
      </c>
      <c r="B10595" t="s">
        <v>732</v>
      </c>
      <c r="C10595">
        <v>14.93</v>
      </c>
      <c r="D10595">
        <v>15.02</v>
      </c>
      <c r="E10595">
        <v>14.68</v>
      </c>
      <c r="F10595">
        <v>14.79</v>
      </c>
      <c r="G10595">
        <v>465327200</v>
      </c>
      <c r="H10595">
        <v>14.83</v>
      </c>
    </row>
    <row r="10596" spans="1:8" x14ac:dyDescent="0.3">
      <c r="A10596" t="s">
        <v>103</v>
      </c>
      <c r="B10596" t="s">
        <v>733</v>
      </c>
      <c r="C10596">
        <v>14.72</v>
      </c>
      <c r="D10596">
        <v>14.75</v>
      </c>
      <c r="E10596">
        <v>14.35</v>
      </c>
      <c r="F10596">
        <v>14.45</v>
      </c>
      <c r="G10596">
        <v>495303800</v>
      </c>
      <c r="H10596">
        <v>14.5167</v>
      </c>
    </row>
    <row r="10597" spans="1:8" x14ac:dyDescent="0.3">
      <c r="A10597" t="s">
        <v>103</v>
      </c>
      <c r="B10597" t="s">
        <v>734</v>
      </c>
      <c r="C10597">
        <v>14.46</v>
      </c>
      <c r="D10597">
        <v>14.62</v>
      </c>
      <c r="E10597">
        <v>14.27</v>
      </c>
      <c r="F10597">
        <v>14.31</v>
      </c>
      <c r="G10597">
        <v>492314200</v>
      </c>
      <c r="H10597">
        <v>14.4</v>
      </c>
    </row>
    <row r="10598" spans="1:8" x14ac:dyDescent="0.3">
      <c r="A10598" t="s">
        <v>103</v>
      </c>
      <c r="B10598" t="s">
        <v>735</v>
      </c>
      <c r="C10598">
        <v>14.28</v>
      </c>
      <c r="D10598">
        <v>14.37</v>
      </c>
      <c r="E10598">
        <v>13.99</v>
      </c>
      <c r="F10598">
        <v>14.06</v>
      </c>
      <c r="G10598">
        <v>231639188</v>
      </c>
      <c r="H10598">
        <v>14.14</v>
      </c>
    </row>
    <row r="10599" spans="1:8" x14ac:dyDescent="0.3">
      <c r="A10599" t="s">
        <v>292</v>
      </c>
      <c r="B10599" t="s">
        <v>696</v>
      </c>
      <c r="C10599">
        <v>19.11</v>
      </c>
      <c r="D10599">
        <v>19.55</v>
      </c>
      <c r="E10599">
        <v>19.07</v>
      </c>
      <c r="F10599">
        <v>19.43</v>
      </c>
      <c r="G10599">
        <v>2240152</v>
      </c>
      <c r="H10599">
        <v>19.350000000000001</v>
      </c>
    </row>
    <row r="10600" spans="1:8" x14ac:dyDescent="0.3">
      <c r="A10600" t="s">
        <v>292</v>
      </c>
      <c r="B10600" t="s">
        <v>697</v>
      </c>
      <c r="C10600">
        <v>19.649999999999999</v>
      </c>
      <c r="D10600">
        <v>19.649999999999999</v>
      </c>
      <c r="E10600">
        <v>19.170000000000002</v>
      </c>
      <c r="F10600">
        <v>19.43</v>
      </c>
      <c r="G10600">
        <v>1714782</v>
      </c>
      <c r="H10600">
        <v>19.416699999999999</v>
      </c>
    </row>
    <row r="10601" spans="1:8" x14ac:dyDescent="0.3">
      <c r="A10601" t="s">
        <v>292</v>
      </c>
      <c r="B10601" t="s">
        <v>698</v>
      </c>
      <c r="C10601">
        <v>19.43</v>
      </c>
      <c r="D10601">
        <v>19.850000000000001</v>
      </c>
      <c r="E10601">
        <v>19.309999999999999</v>
      </c>
      <c r="F10601">
        <v>19.66</v>
      </c>
      <c r="G10601">
        <v>2824104</v>
      </c>
      <c r="H10601">
        <v>19.6067</v>
      </c>
    </row>
    <row r="10602" spans="1:8" x14ac:dyDescent="0.3">
      <c r="A10602" t="s">
        <v>292</v>
      </c>
      <c r="B10602" t="s">
        <v>699</v>
      </c>
      <c r="C10602">
        <v>21</v>
      </c>
      <c r="D10602">
        <v>21.62</v>
      </c>
      <c r="E10602">
        <v>20.2</v>
      </c>
      <c r="F10602">
        <v>21.26</v>
      </c>
      <c r="G10602">
        <v>12800630</v>
      </c>
      <c r="H10602">
        <v>21.026700000000002</v>
      </c>
    </row>
    <row r="10603" spans="1:8" x14ac:dyDescent="0.3">
      <c r="A10603" t="s">
        <v>292</v>
      </c>
      <c r="B10603" t="s">
        <v>700</v>
      </c>
      <c r="C10603">
        <v>21.44</v>
      </c>
      <c r="D10603">
        <v>21.96</v>
      </c>
      <c r="E10603">
        <v>21.24</v>
      </c>
      <c r="F10603">
        <v>21.58</v>
      </c>
      <c r="G10603">
        <v>6137227</v>
      </c>
      <c r="H10603">
        <v>21.593299999999999</v>
      </c>
    </row>
    <row r="10604" spans="1:8" x14ac:dyDescent="0.3">
      <c r="A10604" t="s">
        <v>292</v>
      </c>
      <c r="B10604" t="s">
        <v>77</v>
      </c>
      <c r="C10604">
        <v>20.96</v>
      </c>
      <c r="D10604">
        <v>22</v>
      </c>
      <c r="E10604">
        <v>20.64</v>
      </c>
      <c r="F10604">
        <v>21.58</v>
      </c>
      <c r="G10604">
        <v>3674430</v>
      </c>
      <c r="H10604">
        <v>21.406700000000001</v>
      </c>
    </row>
    <row r="10605" spans="1:8" x14ac:dyDescent="0.3">
      <c r="A10605" t="s">
        <v>292</v>
      </c>
      <c r="B10605" t="s">
        <v>701</v>
      </c>
      <c r="C10605">
        <v>21.34</v>
      </c>
      <c r="D10605">
        <v>21.72</v>
      </c>
      <c r="E10605">
        <v>20.84</v>
      </c>
      <c r="F10605">
        <v>21.1</v>
      </c>
      <c r="G10605">
        <v>3075874</v>
      </c>
      <c r="H10605">
        <v>21.22</v>
      </c>
    </row>
    <row r="10606" spans="1:8" x14ac:dyDescent="0.3">
      <c r="A10606" t="s">
        <v>292</v>
      </c>
      <c r="B10606" t="s">
        <v>702</v>
      </c>
      <c r="C10606">
        <v>21.16</v>
      </c>
      <c r="D10606">
        <v>21.32</v>
      </c>
      <c r="E10606">
        <v>20.64</v>
      </c>
      <c r="F10606">
        <v>20.64</v>
      </c>
      <c r="G10606">
        <v>2510874</v>
      </c>
      <c r="H10606">
        <v>20.866700000000002</v>
      </c>
    </row>
    <row r="10607" spans="1:8" x14ac:dyDescent="0.3">
      <c r="A10607" t="s">
        <v>292</v>
      </c>
      <c r="B10607" t="s">
        <v>139</v>
      </c>
      <c r="C10607">
        <v>20.74</v>
      </c>
      <c r="D10607">
        <v>20.74</v>
      </c>
      <c r="E10607">
        <v>20</v>
      </c>
      <c r="F10607">
        <v>20</v>
      </c>
      <c r="G10607">
        <v>2277436</v>
      </c>
      <c r="H10607">
        <v>20.246700000000001</v>
      </c>
    </row>
    <row r="10608" spans="1:8" x14ac:dyDescent="0.3">
      <c r="A10608" t="s">
        <v>292</v>
      </c>
      <c r="B10608" t="s">
        <v>156</v>
      </c>
      <c r="C10608">
        <v>19.95</v>
      </c>
      <c r="D10608">
        <v>20.2</v>
      </c>
      <c r="E10608">
        <v>19.53</v>
      </c>
      <c r="F10608">
        <v>20</v>
      </c>
      <c r="G10608">
        <v>2750211</v>
      </c>
      <c r="H10608">
        <v>19.91</v>
      </c>
    </row>
    <row r="10609" spans="1:8" x14ac:dyDescent="0.3">
      <c r="A10609" t="s">
        <v>292</v>
      </c>
      <c r="B10609" t="s">
        <v>703</v>
      </c>
      <c r="C10609">
        <v>20.18</v>
      </c>
      <c r="D10609">
        <v>20.68</v>
      </c>
      <c r="E10609">
        <v>20.100000000000001</v>
      </c>
      <c r="F10609">
        <v>20.28</v>
      </c>
      <c r="G10609">
        <v>2350627</v>
      </c>
      <c r="H10609">
        <v>20.353300000000001</v>
      </c>
    </row>
    <row r="10610" spans="1:8" x14ac:dyDescent="0.3">
      <c r="A10610" t="s">
        <v>292</v>
      </c>
      <c r="B10610" t="s">
        <v>223</v>
      </c>
      <c r="C10610">
        <v>20.3</v>
      </c>
      <c r="D10610">
        <v>20.6</v>
      </c>
      <c r="E10610">
        <v>20.059999999999999</v>
      </c>
      <c r="F10610">
        <v>20.260000000000002</v>
      </c>
      <c r="G10610">
        <v>1814698</v>
      </c>
      <c r="H10610">
        <v>20.306699999999999</v>
      </c>
    </row>
    <row r="10611" spans="1:8" x14ac:dyDescent="0.3">
      <c r="A10611" t="s">
        <v>292</v>
      </c>
      <c r="B10611" t="s">
        <v>228</v>
      </c>
      <c r="C10611">
        <v>20.260000000000002</v>
      </c>
      <c r="D10611">
        <v>20.399999999999999</v>
      </c>
      <c r="E10611">
        <v>19.989999999999998</v>
      </c>
      <c r="F10611">
        <v>20</v>
      </c>
      <c r="G10611">
        <v>1515448</v>
      </c>
      <c r="H10611">
        <v>20.13</v>
      </c>
    </row>
    <row r="10612" spans="1:8" x14ac:dyDescent="0.3">
      <c r="A10612" t="s">
        <v>292</v>
      </c>
      <c r="B10612" t="s">
        <v>704</v>
      </c>
      <c r="C10612">
        <v>20.04</v>
      </c>
      <c r="D10612">
        <v>21</v>
      </c>
      <c r="E10612">
        <v>20.04</v>
      </c>
      <c r="F10612">
        <v>21</v>
      </c>
      <c r="G10612">
        <v>2990120</v>
      </c>
      <c r="H10612">
        <v>20.68</v>
      </c>
    </row>
    <row r="10613" spans="1:8" x14ac:dyDescent="0.3">
      <c r="A10613" t="s">
        <v>292</v>
      </c>
      <c r="B10613" t="s">
        <v>705</v>
      </c>
      <c r="C10613">
        <v>21</v>
      </c>
      <c r="D10613">
        <v>21.26</v>
      </c>
      <c r="E10613">
        <v>20.9</v>
      </c>
      <c r="F10613">
        <v>21.06</v>
      </c>
      <c r="G10613">
        <v>2082215</v>
      </c>
      <c r="H10613">
        <v>21.0733</v>
      </c>
    </row>
    <row r="10614" spans="1:8" x14ac:dyDescent="0.3">
      <c r="A10614" t="s">
        <v>292</v>
      </c>
      <c r="B10614" t="s">
        <v>706</v>
      </c>
      <c r="C10614">
        <v>21.14</v>
      </c>
      <c r="D10614">
        <v>21.48</v>
      </c>
      <c r="E10614">
        <v>21.04</v>
      </c>
      <c r="F10614">
        <v>21.22</v>
      </c>
      <c r="G10614">
        <v>2453029</v>
      </c>
      <c r="H10614">
        <v>21.246700000000001</v>
      </c>
    </row>
    <row r="10615" spans="1:8" x14ac:dyDescent="0.3">
      <c r="A10615" t="s">
        <v>292</v>
      </c>
      <c r="B10615" t="s">
        <v>265</v>
      </c>
      <c r="C10615">
        <v>21.14</v>
      </c>
      <c r="D10615">
        <v>21.62</v>
      </c>
      <c r="E10615">
        <v>20.98</v>
      </c>
      <c r="F10615">
        <v>21.38</v>
      </c>
      <c r="G10615">
        <v>3215749</v>
      </c>
      <c r="H10615">
        <v>21.326699999999999</v>
      </c>
    </row>
    <row r="10616" spans="1:8" x14ac:dyDescent="0.3">
      <c r="A10616" t="s">
        <v>292</v>
      </c>
      <c r="B10616" t="s">
        <v>707</v>
      </c>
      <c r="C10616">
        <v>21.4</v>
      </c>
      <c r="D10616">
        <v>21.68</v>
      </c>
      <c r="E10616">
        <v>20.96</v>
      </c>
      <c r="F10616">
        <v>21.4</v>
      </c>
      <c r="G10616">
        <v>4166157</v>
      </c>
      <c r="H10616">
        <v>21.346699999999998</v>
      </c>
    </row>
    <row r="10617" spans="1:8" x14ac:dyDescent="0.3">
      <c r="A10617" t="s">
        <v>292</v>
      </c>
      <c r="B10617" t="s">
        <v>271</v>
      </c>
      <c r="C10617">
        <v>21.28</v>
      </c>
      <c r="D10617">
        <v>21.5</v>
      </c>
      <c r="E10617">
        <v>19.920000000000002</v>
      </c>
      <c r="F10617">
        <v>20.22</v>
      </c>
      <c r="G10617">
        <v>3196240</v>
      </c>
      <c r="H10617">
        <v>20.546700000000001</v>
      </c>
    </row>
    <row r="10618" spans="1:8" x14ac:dyDescent="0.3">
      <c r="A10618" t="s">
        <v>292</v>
      </c>
      <c r="B10618" t="s">
        <v>708</v>
      </c>
      <c r="C10618">
        <v>20.18</v>
      </c>
      <c r="D10618">
        <v>22.24</v>
      </c>
      <c r="E10618">
        <v>19.97</v>
      </c>
      <c r="F10618">
        <v>21.16</v>
      </c>
      <c r="G10618">
        <v>6507818</v>
      </c>
      <c r="H10618">
        <v>21.1233</v>
      </c>
    </row>
    <row r="10619" spans="1:8" x14ac:dyDescent="0.3">
      <c r="A10619" t="s">
        <v>292</v>
      </c>
      <c r="B10619" t="s">
        <v>709</v>
      </c>
      <c r="C10619">
        <v>21.66</v>
      </c>
      <c r="D10619">
        <v>21.86</v>
      </c>
      <c r="E10619">
        <v>21.2</v>
      </c>
      <c r="F10619">
        <v>21.46</v>
      </c>
      <c r="G10619">
        <v>2336093</v>
      </c>
      <c r="H10619">
        <v>21.506699999999999</v>
      </c>
    </row>
    <row r="10620" spans="1:8" x14ac:dyDescent="0.3">
      <c r="A10620" t="s">
        <v>292</v>
      </c>
      <c r="B10620" t="s">
        <v>283</v>
      </c>
      <c r="C10620">
        <v>21.3</v>
      </c>
      <c r="D10620">
        <v>21.7</v>
      </c>
      <c r="E10620">
        <v>20.76</v>
      </c>
      <c r="F10620">
        <v>21.7</v>
      </c>
      <c r="G10620">
        <v>2387098</v>
      </c>
      <c r="H10620">
        <v>21.386700000000001</v>
      </c>
    </row>
    <row r="10621" spans="1:8" x14ac:dyDescent="0.3">
      <c r="A10621" t="s">
        <v>292</v>
      </c>
      <c r="B10621" t="s">
        <v>290</v>
      </c>
      <c r="C10621">
        <v>21.7</v>
      </c>
      <c r="D10621">
        <v>21.84</v>
      </c>
      <c r="E10621">
        <v>20.94</v>
      </c>
      <c r="F10621">
        <v>21.22</v>
      </c>
      <c r="G10621">
        <v>2307028</v>
      </c>
      <c r="H10621">
        <v>21.333300000000001</v>
      </c>
    </row>
    <row r="10622" spans="1:8" x14ac:dyDescent="0.3">
      <c r="A10622" t="s">
        <v>292</v>
      </c>
      <c r="B10622" t="s">
        <v>710</v>
      </c>
      <c r="C10622">
        <v>21.18</v>
      </c>
      <c r="D10622">
        <v>21.64</v>
      </c>
      <c r="E10622">
        <v>21</v>
      </c>
      <c r="F10622">
        <v>21.58</v>
      </c>
      <c r="G10622">
        <v>2703025</v>
      </c>
      <c r="H10622">
        <v>21.406700000000001</v>
      </c>
    </row>
    <row r="10623" spans="1:8" x14ac:dyDescent="0.3">
      <c r="A10623" t="s">
        <v>292</v>
      </c>
      <c r="B10623" t="s">
        <v>512</v>
      </c>
      <c r="C10623">
        <v>21.32</v>
      </c>
      <c r="D10623">
        <v>22.32</v>
      </c>
      <c r="E10623">
        <v>21.3</v>
      </c>
      <c r="F10623">
        <v>21.36</v>
      </c>
      <c r="G10623">
        <v>2754160</v>
      </c>
      <c r="H10623">
        <v>21.66</v>
      </c>
    </row>
    <row r="10624" spans="1:8" x14ac:dyDescent="0.3">
      <c r="A10624" t="s">
        <v>292</v>
      </c>
      <c r="B10624" t="s">
        <v>91</v>
      </c>
      <c r="C10624">
        <v>20.02</v>
      </c>
      <c r="D10624">
        <v>20.96</v>
      </c>
      <c r="E10624">
        <v>20</v>
      </c>
      <c r="F10624">
        <v>20.92</v>
      </c>
      <c r="G10624">
        <v>2828025</v>
      </c>
      <c r="H10624">
        <v>20.6267</v>
      </c>
    </row>
    <row r="10625" spans="1:8" x14ac:dyDescent="0.3">
      <c r="A10625" t="s">
        <v>292</v>
      </c>
      <c r="B10625" t="s">
        <v>93</v>
      </c>
      <c r="C10625">
        <v>20.440000000000001</v>
      </c>
      <c r="D10625">
        <v>21.26</v>
      </c>
      <c r="E10625">
        <v>20.100000000000001</v>
      </c>
      <c r="F10625">
        <v>20.36</v>
      </c>
      <c r="G10625">
        <v>2434059</v>
      </c>
      <c r="H10625">
        <v>20.5733</v>
      </c>
    </row>
    <row r="10626" spans="1:8" x14ac:dyDescent="0.3">
      <c r="A10626" t="s">
        <v>292</v>
      </c>
      <c r="B10626" t="s">
        <v>711</v>
      </c>
      <c r="C10626">
        <v>20.7</v>
      </c>
      <c r="D10626">
        <v>20.7</v>
      </c>
      <c r="E10626">
        <v>20.079999999999998</v>
      </c>
      <c r="F10626">
        <v>20.079999999999998</v>
      </c>
      <c r="G10626">
        <v>1210415</v>
      </c>
      <c r="H10626">
        <v>20.2867</v>
      </c>
    </row>
    <row r="10627" spans="1:8" x14ac:dyDescent="0.3">
      <c r="A10627" t="s">
        <v>292</v>
      </c>
      <c r="B10627" t="s">
        <v>712</v>
      </c>
      <c r="C10627">
        <v>20.32</v>
      </c>
      <c r="D10627">
        <v>20.5</v>
      </c>
      <c r="E10627">
        <v>19.899999999999999</v>
      </c>
      <c r="F10627">
        <v>20.100000000000001</v>
      </c>
      <c r="G10627">
        <v>2698925</v>
      </c>
      <c r="H10627">
        <v>20.166699999999999</v>
      </c>
    </row>
    <row r="10628" spans="1:8" x14ac:dyDescent="0.3">
      <c r="A10628" t="s">
        <v>292</v>
      </c>
      <c r="B10628" t="s">
        <v>162</v>
      </c>
      <c r="C10628">
        <v>20.100000000000001</v>
      </c>
      <c r="D10628">
        <v>20.22</v>
      </c>
      <c r="E10628">
        <v>19.59</v>
      </c>
      <c r="F10628">
        <v>19.8</v>
      </c>
      <c r="G10628">
        <v>3063957</v>
      </c>
      <c r="H10628">
        <v>19.87</v>
      </c>
    </row>
    <row r="10629" spans="1:8" x14ac:dyDescent="0.3">
      <c r="A10629" t="s">
        <v>292</v>
      </c>
      <c r="B10629" t="s">
        <v>220</v>
      </c>
      <c r="C10629">
        <v>19.5</v>
      </c>
      <c r="D10629">
        <v>19.68</v>
      </c>
      <c r="E10629">
        <v>19.04</v>
      </c>
      <c r="F10629">
        <v>19.600000000000001</v>
      </c>
      <c r="G10629">
        <v>1162968</v>
      </c>
      <c r="H10629">
        <v>19.440000000000001</v>
      </c>
    </row>
    <row r="10630" spans="1:8" x14ac:dyDescent="0.3">
      <c r="A10630" t="s">
        <v>292</v>
      </c>
      <c r="B10630" t="s">
        <v>713</v>
      </c>
      <c r="C10630">
        <v>19.78</v>
      </c>
      <c r="D10630">
        <v>20.18</v>
      </c>
      <c r="E10630">
        <v>19.78</v>
      </c>
      <c r="F10630">
        <v>20.059999999999999</v>
      </c>
      <c r="G10630">
        <v>1614041</v>
      </c>
      <c r="H10630">
        <v>20.006699999999999</v>
      </c>
    </row>
    <row r="10631" spans="1:8" x14ac:dyDescent="0.3">
      <c r="A10631" t="s">
        <v>292</v>
      </c>
      <c r="B10631" t="s">
        <v>714</v>
      </c>
      <c r="C10631">
        <v>20.14</v>
      </c>
      <c r="D10631">
        <v>20.16</v>
      </c>
      <c r="E10631">
        <v>19.41</v>
      </c>
      <c r="F10631">
        <v>20</v>
      </c>
      <c r="G10631">
        <v>2871329</v>
      </c>
      <c r="H10631">
        <v>19.8567</v>
      </c>
    </row>
    <row r="10632" spans="1:8" x14ac:dyDescent="0.3">
      <c r="A10632" t="s">
        <v>292</v>
      </c>
      <c r="B10632" t="s">
        <v>715</v>
      </c>
      <c r="C10632">
        <v>19.89</v>
      </c>
      <c r="D10632">
        <v>20</v>
      </c>
      <c r="E10632">
        <v>19.670000000000002</v>
      </c>
      <c r="F10632">
        <v>19.75</v>
      </c>
      <c r="G10632">
        <v>2409713</v>
      </c>
      <c r="H10632">
        <v>19.806699999999999</v>
      </c>
    </row>
    <row r="10633" spans="1:8" x14ac:dyDescent="0.3">
      <c r="A10633" t="s">
        <v>292</v>
      </c>
      <c r="B10633" t="s">
        <v>235</v>
      </c>
      <c r="C10633">
        <v>19.75</v>
      </c>
      <c r="D10633">
        <v>19.75</v>
      </c>
      <c r="E10633">
        <v>19.190000000000001</v>
      </c>
      <c r="F10633">
        <v>19.23</v>
      </c>
      <c r="G10633">
        <v>1409721</v>
      </c>
      <c r="H10633">
        <v>19.39</v>
      </c>
    </row>
    <row r="10634" spans="1:8" x14ac:dyDescent="0.3">
      <c r="A10634" t="s">
        <v>292</v>
      </c>
      <c r="B10634" t="s">
        <v>259</v>
      </c>
      <c r="C10634">
        <v>19.260000000000002</v>
      </c>
      <c r="D10634">
        <v>19.5</v>
      </c>
      <c r="E10634">
        <v>18.8</v>
      </c>
      <c r="F10634">
        <v>18.8</v>
      </c>
      <c r="G10634">
        <v>1224819</v>
      </c>
      <c r="H10634">
        <v>19.033300000000001</v>
      </c>
    </row>
    <row r="10635" spans="1:8" x14ac:dyDescent="0.3">
      <c r="A10635" t="s">
        <v>292</v>
      </c>
      <c r="B10635" t="s">
        <v>716</v>
      </c>
      <c r="C10635">
        <v>18.88</v>
      </c>
      <c r="D10635">
        <v>20.5</v>
      </c>
      <c r="E10635">
        <v>18.75</v>
      </c>
      <c r="F10635">
        <v>19.54</v>
      </c>
      <c r="G10635">
        <v>2663462</v>
      </c>
      <c r="H10635">
        <v>19.596699999999998</v>
      </c>
    </row>
    <row r="10636" spans="1:8" x14ac:dyDescent="0.3">
      <c r="A10636" t="s">
        <v>292</v>
      </c>
      <c r="B10636" t="s">
        <v>269</v>
      </c>
      <c r="C10636">
        <v>19.55</v>
      </c>
      <c r="D10636">
        <v>19.829999999999998</v>
      </c>
      <c r="E10636">
        <v>19.45</v>
      </c>
      <c r="F10636">
        <v>19.5</v>
      </c>
      <c r="G10636">
        <v>681969</v>
      </c>
      <c r="H10636">
        <v>19.593299999999999</v>
      </c>
    </row>
    <row r="10637" spans="1:8" x14ac:dyDescent="0.3">
      <c r="A10637" t="s">
        <v>292</v>
      </c>
      <c r="B10637" t="s">
        <v>282</v>
      </c>
      <c r="C10637">
        <v>19.59</v>
      </c>
      <c r="D10637">
        <v>20.14</v>
      </c>
      <c r="E10637">
        <v>19.37</v>
      </c>
      <c r="F10637">
        <v>19.86</v>
      </c>
      <c r="G10637">
        <v>1715014</v>
      </c>
      <c r="H10637">
        <v>19.79</v>
      </c>
    </row>
    <row r="10638" spans="1:8" x14ac:dyDescent="0.3">
      <c r="A10638" t="s">
        <v>292</v>
      </c>
      <c r="B10638" t="s">
        <v>717</v>
      </c>
      <c r="C10638">
        <v>19.670000000000002</v>
      </c>
      <c r="D10638">
        <v>19.989999999999998</v>
      </c>
      <c r="E10638">
        <v>18.82</v>
      </c>
      <c r="F10638">
        <v>19.84</v>
      </c>
      <c r="G10638">
        <v>2752444</v>
      </c>
      <c r="H10638">
        <v>19.55</v>
      </c>
    </row>
    <row r="10639" spans="1:8" x14ac:dyDescent="0.3">
      <c r="A10639" t="s">
        <v>292</v>
      </c>
      <c r="B10639" t="s">
        <v>285</v>
      </c>
      <c r="C10639">
        <v>19.8</v>
      </c>
      <c r="D10639">
        <v>19.850000000000001</v>
      </c>
      <c r="E10639">
        <v>19.37</v>
      </c>
      <c r="F10639">
        <v>19.64</v>
      </c>
      <c r="G10639">
        <v>1363558</v>
      </c>
      <c r="H10639">
        <v>19.62</v>
      </c>
    </row>
    <row r="10640" spans="1:8" x14ac:dyDescent="0.3">
      <c r="A10640" t="s">
        <v>292</v>
      </c>
      <c r="B10640" t="s">
        <v>718</v>
      </c>
      <c r="C10640">
        <v>19.73</v>
      </c>
      <c r="D10640">
        <v>19.989999999999998</v>
      </c>
      <c r="E10640">
        <v>19.55</v>
      </c>
      <c r="F10640">
        <v>19.87</v>
      </c>
      <c r="G10640">
        <v>1661425</v>
      </c>
      <c r="H10640">
        <v>19.8033</v>
      </c>
    </row>
    <row r="10641" spans="1:8" x14ac:dyDescent="0.3">
      <c r="A10641" t="s">
        <v>292</v>
      </c>
      <c r="B10641" t="s">
        <v>291</v>
      </c>
      <c r="C10641">
        <v>19.86</v>
      </c>
      <c r="D10641">
        <v>20.14</v>
      </c>
      <c r="E10641">
        <v>19.579999999999998</v>
      </c>
      <c r="F10641">
        <v>19.73</v>
      </c>
      <c r="G10641">
        <v>1588786</v>
      </c>
      <c r="H10641">
        <v>19.816700000000001</v>
      </c>
    </row>
    <row r="10642" spans="1:8" x14ac:dyDescent="0.3">
      <c r="A10642" t="s">
        <v>292</v>
      </c>
      <c r="B10642" t="s">
        <v>295</v>
      </c>
      <c r="C10642">
        <v>19.73</v>
      </c>
      <c r="D10642">
        <v>20.100000000000001</v>
      </c>
      <c r="E10642">
        <v>19.12</v>
      </c>
      <c r="F10642">
        <v>19.27</v>
      </c>
      <c r="G10642">
        <v>1554213</v>
      </c>
      <c r="H10642">
        <v>19.496700000000001</v>
      </c>
    </row>
    <row r="10643" spans="1:8" x14ac:dyDescent="0.3">
      <c r="A10643" t="s">
        <v>292</v>
      </c>
      <c r="B10643" t="s">
        <v>298</v>
      </c>
      <c r="C10643">
        <v>19.05</v>
      </c>
      <c r="D10643">
        <v>19.25</v>
      </c>
      <c r="E10643">
        <v>18.239999999999998</v>
      </c>
      <c r="F10643">
        <v>19.25</v>
      </c>
      <c r="G10643">
        <v>1704958</v>
      </c>
      <c r="H10643">
        <v>18.9133</v>
      </c>
    </row>
    <row r="10644" spans="1:8" x14ac:dyDescent="0.3">
      <c r="A10644" t="s">
        <v>292</v>
      </c>
      <c r="B10644" t="s">
        <v>719</v>
      </c>
      <c r="C10644">
        <v>19.239999999999998</v>
      </c>
      <c r="D10644">
        <v>19.38</v>
      </c>
      <c r="E10644">
        <v>19.16</v>
      </c>
      <c r="F10644">
        <v>19.190000000000001</v>
      </c>
      <c r="G10644">
        <v>1157129</v>
      </c>
      <c r="H10644">
        <v>19.243300000000001</v>
      </c>
    </row>
    <row r="10645" spans="1:8" x14ac:dyDescent="0.3">
      <c r="A10645" t="s">
        <v>292</v>
      </c>
      <c r="B10645" t="s">
        <v>720</v>
      </c>
      <c r="C10645">
        <v>19.420000000000002</v>
      </c>
      <c r="D10645">
        <v>19.940000000000001</v>
      </c>
      <c r="E10645">
        <v>19.420000000000002</v>
      </c>
      <c r="F10645">
        <v>19.79</v>
      </c>
      <c r="G10645">
        <v>1274202</v>
      </c>
      <c r="H10645">
        <v>19.716699999999999</v>
      </c>
    </row>
    <row r="10646" spans="1:8" x14ac:dyDescent="0.3">
      <c r="A10646" t="s">
        <v>292</v>
      </c>
      <c r="B10646" t="s">
        <v>721</v>
      </c>
      <c r="C10646">
        <v>19.760000000000002</v>
      </c>
      <c r="D10646">
        <v>19.82</v>
      </c>
      <c r="E10646">
        <v>19.41</v>
      </c>
      <c r="F10646">
        <v>19.78</v>
      </c>
      <c r="G10646">
        <v>1373547</v>
      </c>
      <c r="H10646">
        <v>19.670000000000002</v>
      </c>
    </row>
    <row r="10647" spans="1:8" x14ac:dyDescent="0.3">
      <c r="A10647" t="s">
        <v>292</v>
      </c>
      <c r="B10647" t="s">
        <v>96</v>
      </c>
      <c r="C10647">
        <v>19.79</v>
      </c>
      <c r="D10647">
        <v>20.079999999999998</v>
      </c>
      <c r="E10647">
        <v>19.600000000000001</v>
      </c>
      <c r="F10647">
        <v>19.600000000000001</v>
      </c>
      <c r="G10647">
        <v>2638847</v>
      </c>
      <c r="H10647">
        <v>19.760000000000002</v>
      </c>
    </row>
    <row r="10648" spans="1:8" x14ac:dyDescent="0.3">
      <c r="A10648" t="s">
        <v>292</v>
      </c>
      <c r="B10648" t="s">
        <v>722</v>
      </c>
      <c r="C10648">
        <v>19.760000000000002</v>
      </c>
      <c r="D10648">
        <v>19.86</v>
      </c>
      <c r="E10648">
        <v>19.64</v>
      </c>
      <c r="F10648">
        <v>19.68</v>
      </c>
      <c r="G10648">
        <v>1290003</v>
      </c>
      <c r="H10648">
        <v>19.726700000000001</v>
      </c>
    </row>
    <row r="10649" spans="1:8" x14ac:dyDescent="0.3">
      <c r="A10649" t="s">
        <v>292</v>
      </c>
      <c r="B10649" t="s">
        <v>164</v>
      </c>
      <c r="C10649">
        <v>19.68</v>
      </c>
      <c r="D10649">
        <v>19.75</v>
      </c>
      <c r="E10649">
        <v>18.739999999999998</v>
      </c>
      <c r="F10649">
        <v>19.45</v>
      </c>
      <c r="G10649">
        <v>3691773</v>
      </c>
      <c r="H10649">
        <v>19.313300000000002</v>
      </c>
    </row>
    <row r="10650" spans="1:8" x14ac:dyDescent="0.3">
      <c r="A10650" t="s">
        <v>292</v>
      </c>
      <c r="B10650" t="s">
        <v>723</v>
      </c>
      <c r="C10650">
        <v>20</v>
      </c>
      <c r="D10650">
        <v>20.440000000000001</v>
      </c>
      <c r="E10650">
        <v>19.73</v>
      </c>
      <c r="F10650">
        <v>19.73</v>
      </c>
      <c r="G10650">
        <v>5001922</v>
      </c>
      <c r="H10650">
        <v>19.966699999999999</v>
      </c>
    </row>
    <row r="10651" spans="1:8" x14ac:dyDescent="0.3">
      <c r="A10651" t="s">
        <v>292</v>
      </c>
      <c r="B10651" t="s">
        <v>724</v>
      </c>
      <c r="C10651">
        <v>19.73</v>
      </c>
      <c r="D10651">
        <v>20.22</v>
      </c>
      <c r="E10651">
        <v>19.5</v>
      </c>
      <c r="F10651">
        <v>19.670000000000002</v>
      </c>
      <c r="G10651">
        <v>1861216</v>
      </c>
      <c r="H10651">
        <v>19.796700000000001</v>
      </c>
    </row>
    <row r="10652" spans="1:8" x14ac:dyDescent="0.3">
      <c r="A10652" t="s">
        <v>292</v>
      </c>
      <c r="B10652" t="s">
        <v>725</v>
      </c>
      <c r="C10652">
        <v>19.739999999999998</v>
      </c>
      <c r="D10652">
        <v>20.16</v>
      </c>
      <c r="E10652">
        <v>19.72</v>
      </c>
      <c r="F10652">
        <v>20.059999999999999</v>
      </c>
      <c r="G10652">
        <v>3115531</v>
      </c>
      <c r="H10652">
        <v>19.98</v>
      </c>
    </row>
    <row r="10653" spans="1:8" x14ac:dyDescent="0.3">
      <c r="A10653" t="s">
        <v>292</v>
      </c>
      <c r="B10653" t="s">
        <v>242</v>
      </c>
      <c r="C10653">
        <v>19.920000000000002</v>
      </c>
      <c r="D10653">
        <v>20.059999999999999</v>
      </c>
      <c r="E10653">
        <v>19.55</v>
      </c>
      <c r="F10653">
        <v>20.059999999999999</v>
      </c>
      <c r="G10653">
        <v>1980071</v>
      </c>
      <c r="H10653">
        <v>19.89</v>
      </c>
    </row>
    <row r="10654" spans="1:8" x14ac:dyDescent="0.3">
      <c r="A10654" t="s">
        <v>292</v>
      </c>
      <c r="B10654" t="s">
        <v>726</v>
      </c>
      <c r="C10654">
        <v>20.100000000000001</v>
      </c>
      <c r="D10654">
        <v>20.5</v>
      </c>
      <c r="E10654">
        <v>19.899999999999999</v>
      </c>
      <c r="F10654">
        <v>20.3</v>
      </c>
      <c r="G10654">
        <v>2873070</v>
      </c>
      <c r="H10654">
        <v>20.2333</v>
      </c>
    </row>
    <row r="10655" spans="1:8" x14ac:dyDescent="0.3">
      <c r="A10655" t="s">
        <v>292</v>
      </c>
      <c r="B10655" t="s">
        <v>727</v>
      </c>
      <c r="C10655">
        <v>20.3</v>
      </c>
      <c r="D10655">
        <v>20.56</v>
      </c>
      <c r="E10655">
        <v>20.14</v>
      </c>
      <c r="F10655">
        <v>20.399999999999999</v>
      </c>
      <c r="G10655">
        <v>2237435</v>
      </c>
      <c r="H10655">
        <v>20.366700000000002</v>
      </c>
    </row>
    <row r="10656" spans="1:8" x14ac:dyDescent="0.3">
      <c r="A10656" t="s">
        <v>292</v>
      </c>
      <c r="B10656" t="s">
        <v>728</v>
      </c>
      <c r="C10656">
        <v>20.440000000000001</v>
      </c>
      <c r="D10656">
        <v>20.6</v>
      </c>
      <c r="E10656">
        <v>20.28</v>
      </c>
      <c r="F10656">
        <v>20.48</v>
      </c>
      <c r="G10656">
        <v>1973234</v>
      </c>
      <c r="H10656">
        <v>20.453299999999999</v>
      </c>
    </row>
    <row r="10657" spans="1:8" x14ac:dyDescent="0.3">
      <c r="A10657" t="s">
        <v>292</v>
      </c>
      <c r="B10657" t="s">
        <v>729</v>
      </c>
      <c r="C10657">
        <v>20.56</v>
      </c>
      <c r="D10657">
        <v>21.04</v>
      </c>
      <c r="E10657">
        <v>20.260000000000002</v>
      </c>
      <c r="F10657">
        <v>21</v>
      </c>
      <c r="G10657">
        <v>4160934</v>
      </c>
      <c r="H10657">
        <v>20.7667</v>
      </c>
    </row>
    <row r="10658" spans="1:8" x14ac:dyDescent="0.3">
      <c r="A10658" t="s">
        <v>292</v>
      </c>
      <c r="B10658" t="s">
        <v>730</v>
      </c>
      <c r="C10658">
        <v>21.08</v>
      </c>
      <c r="D10658">
        <v>21.08</v>
      </c>
      <c r="E10658">
        <v>20.6</v>
      </c>
      <c r="F10658">
        <v>20.9</v>
      </c>
      <c r="G10658">
        <v>2375306</v>
      </c>
      <c r="H10658">
        <v>20.86</v>
      </c>
    </row>
    <row r="10659" spans="1:8" x14ac:dyDescent="0.3">
      <c r="A10659" t="s">
        <v>292</v>
      </c>
      <c r="B10659" t="s">
        <v>731</v>
      </c>
      <c r="C10659">
        <v>21.04</v>
      </c>
      <c r="D10659">
        <v>21.08</v>
      </c>
      <c r="E10659">
        <v>20.54</v>
      </c>
      <c r="F10659">
        <v>20.9</v>
      </c>
      <c r="G10659">
        <v>2339972</v>
      </c>
      <c r="H10659">
        <v>20.84</v>
      </c>
    </row>
    <row r="10660" spans="1:8" x14ac:dyDescent="0.3">
      <c r="A10660" t="s">
        <v>292</v>
      </c>
      <c r="B10660" t="s">
        <v>732</v>
      </c>
      <c r="C10660">
        <v>20.86</v>
      </c>
      <c r="D10660">
        <v>20.98</v>
      </c>
      <c r="E10660">
        <v>20.48</v>
      </c>
      <c r="F10660">
        <v>20.64</v>
      </c>
      <c r="G10660">
        <v>1663482</v>
      </c>
      <c r="H10660">
        <v>20.7</v>
      </c>
    </row>
    <row r="10661" spans="1:8" x14ac:dyDescent="0.3">
      <c r="A10661" t="s">
        <v>292</v>
      </c>
      <c r="B10661" t="s">
        <v>733</v>
      </c>
      <c r="C10661">
        <v>20.72</v>
      </c>
      <c r="D10661">
        <v>20.8</v>
      </c>
      <c r="E10661">
        <v>20.420000000000002</v>
      </c>
      <c r="F10661">
        <v>20.8</v>
      </c>
      <c r="G10661">
        <v>1198533</v>
      </c>
      <c r="H10661">
        <v>20.673300000000001</v>
      </c>
    </row>
    <row r="10662" spans="1:8" x14ac:dyDescent="0.3">
      <c r="A10662" t="s">
        <v>292</v>
      </c>
      <c r="B10662" t="s">
        <v>734</v>
      </c>
      <c r="C10662">
        <v>20.8</v>
      </c>
      <c r="D10662">
        <v>21</v>
      </c>
      <c r="E10662">
        <v>20.6</v>
      </c>
      <c r="F10662">
        <v>20.68</v>
      </c>
      <c r="G10662">
        <v>2084037</v>
      </c>
      <c r="H10662">
        <v>20.76</v>
      </c>
    </row>
    <row r="10663" spans="1:8" x14ac:dyDescent="0.3">
      <c r="A10663" t="s">
        <v>292</v>
      </c>
      <c r="B10663" t="s">
        <v>735</v>
      </c>
      <c r="C10663">
        <v>20.68</v>
      </c>
      <c r="D10663">
        <v>20.78</v>
      </c>
      <c r="E10663">
        <v>20.48</v>
      </c>
      <c r="F10663">
        <v>20.52</v>
      </c>
      <c r="G10663">
        <v>428086</v>
      </c>
      <c r="H10663">
        <v>20.593299999999999</v>
      </c>
    </row>
    <row r="10664" spans="1:8" x14ac:dyDescent="0.3">
      <c r="A10664" t="s">
        <v>598</v>
      </c>
      <c r="B10664" t="s">
        <v>696</v>
      </c>
      <c r="C10664">
        <v>71.849999999999994</v>
      </c>
      <c r="D10664">
        <v>73.75</v>
      </c>
      <c r="E10664">
        <v>71.849999999999994</v>
      </c>
      <c r="F10664">
        <v>73.75</v>
      </c>
      <c r="G10664">
        <v>995116</v>
      </c>
      <c r="H10664">
        <v>73.116699999999994</v>
      </c>
    </row>
    <row r="10665" spans="1:8" x14ac:dyDescent="0.3">
      <c r="A10665" t="s">
        <v>598</v>
      </c>
      <c r="B10665" t="s">
        <v>697</v>
      </c>
      <c r="C10665">
        <v>73.75</v>
      </c>
      <c r="D10665">
        <v>74.099999999999994</v>
      </c>
      <c r="E10665">
        <v>71.400000000000006</v>
      </c>
      <c r="F10665">
        <v>71.5</v>
      </c>
      <c r="G10665">
        <v>1278391</v>
      </c>
      <c r="H10665">
        <v>72.333299999999994</v>
      </c>
    </row>
    <row r="10666" spans="1:8" x14ac:dyDescent="0.3">
      <c r="A10666" t="s">
        <v>598</v>
      </c>
      <c r="B10666" t="s">
        <v>698</v>
      </c>
      <c r="C10666">
        <v>71.5</v>
      </c>
      <c r="D10666">
        <v>72.7</v>
      </c>
      <c r="E10666">
        <v>71.2</v>
      </c>
      <c r="F10666">
        <v>72.400000000000006</v>
      </c>
      <c r="G10666">
        <v>1034933</v>
      </c>
      <c r="H10666">
        <v>72.099999999999994</v>
      </c>
    </row>
    <row r="10667" spans="1:8" x14ac:dyDescent="0.3">
      <c r="A10667" t="s">
        <v>598</v>
      </c>
      <c r="B10667" t="s">
        <v>699</v>
      </c>
      <c r="C10667">
        <v>72.599999999999994</v>
      </c>
      <c r="D10667">
        <v>74</v>
      </c>
      <c r="E10667">
        <v>72.349999999999994</v>
      </c>
      <c r="F10667">
        <v>73.599999999999994</v>
      </c>
      <c r="G10667">
        <v>1564928</v>
      </c>
      <c r="H10667">
        <v>73.316699999999997</v>
      </c>
    </row>
    <row r="10668" spans="1:8" x14ac:dyDescent="0.3">
      <c r="A10668" t="s">
        <v>598</v>
      </c>
      <c r="B10668" t="s">
        <v>700</v>
      </c>
      <c r="C10668">
        <v>73.599999999999994</v>
      </c>
      <c r="D10668">
        <v>74.2</v>
      </c>
      <c r="E10668">
        <v>72.25</v>
      </c>
      <c r="F10668">
        <v>73.400000000000006</v>
      </c>
      <c r="G10668">
        <v>1121707</v>
      </c>
      <c r="H10668">
        <v>73.283299999999997</v>
      </c>
    </row>
    <row r="10669" spans="1:8" x14ac:dyDescent="0.3">
      <c r="A10669" t="s">
        <v>598</v>
      </c>
      <c r="B10669" t="s">
        <v>77</v>
      </c>
      <c r="C10669">
        <v>72.5</v>
      </c>
      <c r="D10669">
        <v>77.5</v>
      </c>
      <c r="E10669">
        <v>71.099999999999994</v>
      </c>
      <c r="F10669">
        <v>73.8</v>
      </c>
      <c r="G10669">
        <v>3786333</v>
      </c>
      <c r="H10669">
        <v>74.133300000000006</v>
      </c>
    </row>
    <row r="10670" spans="1:8" x14ac:dyDescent="0.3">
      <c r="A10670" t="s">
        <v>598</v>
      </c>
      <c r="B10670" t="s">
        <v>701</v>
      </c>
      <c r="C10670">
        <v>75.400000000000006</v>
      </c>
      <c r="D10670">
        <v>78.349999999999994</v>
      </c>
      <c r="E10670">
        <v>72.900000000000006</v>
      </c>
      <c r="F10670">
        <v>77.25</v>
      </c>
      <c r="G10670">
        <v>3803062</v>
      </c>
      <c r="H10670">
        <v>76.166700000000006</v>
      </c>
    </row>
    <row r="10671" spans="1:8" x14ac:dyDescent="0.3">
      <c r="A10671" t="s">
        <v>598</v>
      </c>
      <c r="B10671" t="s">
        <v>702</v>
      </c>
      <c r="C10671">
        <v>80</v>
      </c>
      <c r="D10671">
        <v>84.95</v>
      </c>
      <c r="E10671">
        <v>79.349999999999994</v>
      </c>
      <c r="F10671">
        <v>84.95</v>
      </c>
      <c r="G10671">
        <v>3170629</v>
      </c>
      <c r="H10671">
        <v>83.083299999999994</v>
      </c>
    </row>
    <row r="10672" spans="1:8" x14ac:dyDescent="0.3">
      <c r="A10672" t="s">
        <v>598</v>
      </c>
      <c r="B10672" t="s">
        <v>139</v>
      </c>
      <c r="C10672">
        <v>88.35</v>
      </c>
      <c r="D10672">
        <v>92.5</v>
      </c>
      <c r="E10672">
        <v>85.95</v>
      </c>
      <c r="F10672">
        <v>88.55</v>
      </c>
      <c r="G10672">
        <v>7367661</v>
      </c>
      <c r="H10672">
        <v>89</v>
      </c>
    </row>
    <row r="10673" spans="1:8" x14ac:dyDescent="0.3">
      <c r="A10673" t="s">
        <v>598</v>
      </c>
      <c r="B10673" t="s">
        <v>156</v>
      </c>
      <c r="C10673">
        <v>88.55</v>
      </c>
      <c r="D10673">
        <v>88.6</v>
      </c>
      <c r="E10673">
        <v>83.5</v>
      </c>
      <c r="F10673">
        <v>84.9</v>
      </c>
      <c r="G10673">
        <v>2848857</v>
      </c>
      <c r="H10673">
        <v>85.666700000000006</v>
      </c>
    </row>
    <row r="10674" spans="1:8" x14ac:dyDescent="0.3">
      <c r="A10674" t="s">
        <v>598</v>
      </c>
      <c r="B10674" t="s">
        <v>703</v>
      </c>
      <c r="C10674">
        <v>86.1</v>
      </c>
      <c r="D10674">
        <v>89.95</v>
      </c>
      <c r="E10674">
        <v>85.95</v>
      </c>
      <c r="F10674">
        <v>89.05</v>
      </c>
      <c r="G10674">
        <v>2338805</v>
      </c>
      <c r="H10674">
        <v>88.316699999999997</v>
      </c>
    </row>
    <row r="10675" spans="1:8" x14ac:dyDescent="0.3">
      <c r="A10675" t="s">
        <v>598</v>
      </c>
      <c r="B10675" t="s">
        <v>223</v>
      </c>
      <c r="C10675">
        <v>89.6</v>
      </c>
      <c r="D10675">
        <v>95.65</v>
      </c>
      <c r="E10675">
        <v>85.9</v>
      </c>
      <c r="F10675">
        <v>90.45</v>
      </c>
      <c r="G10675">
        <v>3632749</v>
      </c>
      <c r="H10675">
        <v>90.666700000000006</v>
      </c>
    </row>
    <row r="10676" spans="1:8" x14ac:dyDescent="0.3">
      <c r="A10676" t="s">
        <v>598</v>
      </c>
      <c r="B10676" t="s">
        <v>228</v>
      </c>
      <c r="C10676">
        <v>90.45</v>
      </c>
      <c r="D10676">
        <v>92.3</v>
      </c>
      <c r="E10676">
        <v>88.8</v>
      </c>
      <c r="F10676">
        <v>89</v>
      </c>
      <c r="G10676">
        <v>1615662</v>
      </c>
      <c r="H10676">
        <v>90.033299999999997</v>
      </c>
    </row>
    <row r="10677" spans="1:8" x14ac:dyDescent="0.3">
      <c r="A10677" t="s">
        <v>598</v>
      </c>
      <c r="B10677" t="s">
        <v>704</v>
      </c>
      <c r="C10677">
        <v>89.95</v>
      </c>
      <c r="D10677">
        <v>93</v>
      </c>
      <c r="E10677">
        <v>88.4</v>
      </c>
      <c r="F10677">
        <v>90.8</v>
      </c>
      <c r="G10677">
        <v>1588667</v>
      </c>
      <c r="H10677">
        <v>90.7333</v>
      </c>
    </row>
    <row r="10678" spans="1:8" x14ac:dyDescent="0.3">
      <c r="A10678" t="s">
        <v>598</v>
      </c>
      <c r="B10678" t="s">
        <v>705</v>
      </c>
      <c r="C10678">
        <v>99</v>
      </c>
      <c r="D10678">
        <v>99.85</v>
      </c>
      <c r="E10678">
        <v>95.6</v>
      </c>
      <c r="F10678">
        <v>99.85</v>
      </c>
      <c r="G10678">
        <v>2294410</v>
      </c>
      <c r="H10678">
        <v>98.433300000000003</v>
      </c>
    </row>
    <row r="10679" spans="1:8" x14ac:dyDescent="0.3">
      <c r="A10679" t="s">
        <v>598</v>
      </c>
      <c r="B10679" t="s">
        <v>706</v>
      </c>
      <c r="C10679">
        <v>103.3</v>
      </c>
      <c r="D10679">
        <v>104.5</v>
      </c>
      <c r="E10679">
        <v>96.05</v>
      </c>
      <c r="F10679">
        <v>97.45</v>
      </c>
      <c r="G10679">
        <v>4710490</v>
      </c>
      <c r="H10679">
        <v>99.333299999999994</v>
      </c>
    </row>
    <row r="10680" spans="1:8" x14ac:dyDescent="0.3">
      <c r="A10680" t="s">
        <v>598</v>
      </c>
      <c r="B10680" t="s">
        <v>265</v>
      </c>
      <c r="C10680">
        <v>98</v>
      </c>
      <c r="D10680">
        <v>107.1</v>
      </c>
      <c r="E10680">
        <v>96.3</v>
      </c>
      <c r="F10680">
        <v>107.1</v>
      </c>
      <c r="G10680">
        <v>4057824</v>
      </c>
      <c r="H10680">
        <v>103.5</v>
      </c>
    </row>
    <row r="10681" spans="1:8" x14ac:dyDescent="0.3">
      <c r="A10681" t="s">
        <v>598</v>
      </c>
      <c r="B10681" t="s">
        <v>707</v>
      </c>
      <c r="C10681">
        <v>104.5</v>
      </c>
      <c r="D10681">
        <v>114</v>
      </c>
      <c r="E10681">
        <v>103</v>
      </c>
      <c r="F10681">
        <v>108.7</v>
      </c>
      <c r="G10681">
        <v>7889496</v>
      </c>
      <c r="H10681">
        <v>108.5667</v>
      </c>
    </row>
    <row r="10682" spans="1:8" x14ac:dyDescent="0.3">
      <c r="A10682" t="s">
        <v>598</v>
      </c>
      <c r="B10682" t="s">
        <v>271</v>
      </c>
      <c r="C10682">
        <v>111.7</v>
      </c>
      <c r="D10682">
        <v>112.8</v>
      </c>
      <c r="E10682">
        <v>100.8</v>
      </c>
      <c r="F10682">
        <v>102.2</v>
      </c>
      <c r="G10682">
        <v>3428828</v>
      </c>
      <c r="H10682">
        <v>105.2667</v>
      </c>
    </row>
    <row r="10683" spans="1:8" x14ac:dyDescent="0.3">
      <c r="A10683" t="s">
        <v>598</v>
      </c>
      <c r="B10683" t="s">
        <v>708</v>
      </c>
      <c r="C10683">
        <v>102.2</v>
      </c>
      <c r="D10683">
        <v>107.5</v>
      </c>
      <c r="E10683">
        <v>101.8</v>
      </c>
      <c r="F10683">
        <v>104.5</v>
      </c>
      <c r="G10683">
        <v>3086279</v>
      </c>
      <c r="H10683">
        <v>104.6</v>
      </c>
    </row>
    <row r="10684" spans="1:8" x14ac:dyDescent="0.3">
      <c r="A10684" t="s">
        <v>598</v>
      </c>
      <c r="B10684" t="s">
        <v>709</v>
      </c>
      <c r="C10684">
        <v>106</v>
      </c>
      <c r="D10684">
        <v>111.3</v>
      </c>
      <c r="E10684">
        <v>105.7</v>
      </c>
      <c r="F10684">
        <v>107.8</v>
      </c>
      <c r="G10684">
        <v>2418304</v>
      </c>
      <c r="H10684">
        <v>108.2667</v>
      </c>
    </row>
    <row r="10685" spans="1:8" x14ac:dyDescent="0.3">
      <c r="A10685" t="s">
        <v>598</v>
      </c>
      <c r="B10685" t="s">
        <v>283</v>
      </c>
      <c r="C10685">
        <v>108.7</v>
      </c>
      <c r="D10685">
        <v>108.8</v>
      </c>
      <c r="E10685">
        <v>103.5</v>
      </c>
      <c r="F10685">
        <v>104</v>
      </c>
      <c r="G10685">
        <v>1634379</v>
      </c>
      <c r="H10685">
        <v>105.4333</v>
      </c>
    </row>
    <row r="10686" spans="1:8" x14ac:dyDescent="0.3">
      <c r="A10686" t="s">
        <v>598</v>
      </c>
      <c r="B10686" t="s">
        <v>290</v>
      </c>
      <c r="C10686">
        <v>104.3</v>
      </c>
      <c r="D10686">
        <v>104.6</v>
      </c>
      <c r="E10686">
        <v>95.65</v>
      </c>
      <c r="F10686">
        <v>97.5</v>
      </c>
      <c r="G10686">
        <v>2461873</v>
      </c>
      <c r="H10686">
        <v>99.25</v>
      </c>
    </row>
    <row r="10687" spans="1:8" x14ac:dyDescent="0.3">
      <c r="A10687" t="s">
        <v>598</v>
      </c>
      <c r="B10687" t="s">
        <v>710</v>
      </c>
      <c r="C10687">
        <v>97.5</v>
      </c>
      <c r="D10687">
        <v>97.8</v>
      </c>
      <c r="E10687">
        <v>95</v>
      </c>
      <c r="F10687">
        <v>97.5</v>
      </c>
      <c r="G10687">
        <v>1425801</v>
      </c>
      <c r="H10687">
        <v>96.7667</v>
      </c>
    </row>
    <row r="10688" spans="1:8" x14ac:dyDescent="0.3">
      <c r="A10688" t="s">
        <v>598</v>
      </c>
      <c r="B10688" t="s">
        <v>512</v>
      </c>
      <c r="C10688">
        <v>97.7</v>
      </c>
      <c r="D10688">
        <v>99.6</v>
      </c>
      <c r="E10688">
        <v>92.85</v>
      </c>
      <c r="F10688">
        <v>94.25</v>
      </c>
      <c r="G10688">
        <v>1876497</v>
      </c>
      <c r="H10688">
        <v>95.566699999999997</v>
      </c>
    </row>
    <row r="10689" spans="1:8" x14ac:dyDescent="0.3">
      <c r="A10689" t="s">
        <v>598</v>
      </c>
      <c r="B10689" t="s">
        <v>91</v>
      </c>
      <c r="C10689">
        <v>94.5</v>
      </c>
      <c r="D10689">
        <v>103.6</v>
      </c>
      <c r="E10689">
        <v>94.25</v>
      </c>
      <c r="F10689">
        <v>103.6</v>
      </c>
      <c r="G10689">
        <v>3518587</v>
      </c>
      <c r="H10689">
        <v>100.4833</v>
      </c>
    </row>
    <row r="10690" spans="1:8" x14ac:dyDescent="0.3">
      <c r="A10690" t="s">
        <v>598</v>
      </c>
      <c r="B10690" t="s">
        <v>93</v>
      </c>
      <c r="C10690">
        <v>107.5</v>
      </c>
      <c r="D10690">
        <v>113.9</v>
      </c>
      <c r="E10690">
        <v>106.8</v>
      </c>
      <c r="F10690">
        <v>113.9</v>
      </c>
      <c r="G10690">
        <v>3120239</v>
      </c>
      <c r="H10690">
        <v>111.5333</v>
      </c>
    </row>
    <row r="10691" spans="1:8" x14ac:dyDescent="0.3">
      <c r="A10691" t="s">
        <v>598</v>
      </c>
      <c r="B10691" t="s">
        <v>711</v>
      </c>
      <c r="C10691">
        <v>120.1</v>
      </c>
      <c r="D10691">
        <v>125.2</v>
      </c>
      <c r="E10691">
        <v>118.6</v>
      </c>
      <c r="F10691">
        <v>125.2</v>
      </c>
      <c r="G10691">
        <v>3929864</v>
      </c>
      <c r="H10691">
        <v>123</v>
      </c>
    </row>
    <row r="10692" spans="1:8" x14ac:dyDescent="0.3">
      <c r="A10692" t="s">
        <v>598</v>
      </c>
      <c r="B10692" t="s">
        <v>712</v>
      </c>
      <c r="C10692">
        <v>126.2</v>
      </c>
      <c r="D10692">
        <v>137</v>
      </c>
      <c r="E10692">
        <v>122.8</v>
      </c>
      <c r="F10692">
        <v>125.7</v>
      </c>
      <c r="G10692">
        <v>10050060</v>
      </c>
      <c r="H10692">
        <v>128.5</v>
      </c>
    </row>
    <row r="10693" spans="1:8" x14ac:dyDescent="0.3">
      <c r="A10693" t="s">
        <v>598</v>
      </c>
      <c r="B10693" t="s">
        <v>162</v>
      </c>
      <c r="C10693">
        <v>126.2</v>
      </c>
      <c r="D10693">
        <v>138.19999999999999</v>
      </c>
      <c r="E10693">
        <v>125.8</v>
      </c>
      <c r="F10693">
        <v>132</v>
      </c>
      <c r="G10693">
        <v>9636102</v>
      </c>
      <c r="H10693">
        <v>132</v>
      </c>
    </row>
    <row r="10694" spans="1:8" x14ac:dyDescent="0.3">
      <c r="A10694" t="s">
        <v>598</v>
      </c>
      <c r="B10694" t="s">
        <v>220</v>
      </c>
      <c r="C10694">
        <v>132</v>
      </c>
      <c r="D10694">
        <v>132</v>
      </c>
      <c r="E10694">
        <v>118.8</v>
      </c>
      <c r="F10694">
        <v>118.8</v>
      </c>
      <c r="G10694">
        <v>5283926</v>
      </c>
      <c r="H10694">
        <v>123.2</v>
      </c>
    </row>
    <row r="10695" spans="1:8" x14ac:dyDescent="0.3">
      <c r="A10695" t="s">
        <v>598</v>
      </c>
      <c r="B10695" t="s">
        <v>713</v>
      </c>
      <c r="C10695">
        <v>119.5</v>
      </c>
      <c r="D10695">
        <v>128.4</v>
      </c>
      <c r="E10695">
        <v>119.5</v>
      </c>
      <c r="F10695">
        <v>124.3</v>
      </c>
      <c r="G10695">
        <v>4753443</v>
      </c>
      <c r="H10695">
        <v>124.0667</v>
      </c>
    </row>
    <row r="10696" spans="1:8" x14ac:dyDescent="0.3">
      <c r="A10696" t="s">
        <v>598</v>
      </c>
      <c r="B10696" t="s">
        <v>714</v>
      </c>
      <c r="C10696">
        <v>124.4</v>
      </c>
      <c r="D10696">
        <v>129.30000000000001</v>
      </c>
      <c r="E10696">
        <v>120.3</v>
      </c>
      <c r="F10696">
        <v>122.5</v>
      </c>
      <c r="G10696">
        <v>3366902</v>
      </c>
      <c r="H10696">
        <v>124.0333</v>
      </c>
    </row>
    <row r="10697" spans="1:8" x14ac:dyDescent="0.3">
      <c r="A10697" t="s">
        <v>598</v>
      </c>
      <c r="B10697" t="s">
        <v>715</v>
      </c>
      <c r="C10697">
        <v>122.5</v>
      </c>
      <c r="D10697">
        <v>134.69999999999999</v>
      </c>
      <c r="E10697">
        <v>120.8</v>
      </c>
      <c r="F10697">
        <v>134.69999999999999</v>
      </c>
      <c r="G10697">
        <v>7412129</v>
      </c>
      <c r="H10697">
        <v>130.0667</v>
      </c>
    </row>
    <row r="10698" spans="1:8" x14ac:dyDescent="0.3">
      <c r="A10698" t="s">
        <v>598</v>
      </c>
      <c r="B10698" t="s">
        <v>235</v>
      </c>
      <c r="C10698">
        <v>137.1</v>
      </c>
      <c r="D10698">
        <v>142.69999999999999</v>
      </c>
      <c r="E10698">
        <v>134.1</v>
      </c>
      <c r="F10698">
        <v>139</v>
      </c>
      <c r="G10698">
        <v>6242596</v>
      </c>
      <c r="H10698">
        <v>138.6</v>
      </c>
    </row>
    <row r="10699" spans="1:8" x14ac:dyDescent="0.3">
      <c r="A10699" t="s">
        <v>598</v>
      </c>
      <c r="B10699" t="s">
        <v>259</v>
      </c>
      <c r="C10699">
        <v>139</v>
      </c>
      <c r="D10699">
        <v>142.80000000000001</v>
      </c>
      <c r="E10699">
        <v>134</v>
      </c>
      <c r="F10699">
        <v>135</v>
      </c>
      <c r="G10699">
        <v>3104404</v>
      </c>
      <c r="H10699">
        <v>137.26669999999999</v>
      </c>
    </row>
    <row r="10700" spans="1:8" x14ac:dyDescent="0.3">
      <c r="A10700" t="s">
        <v>598</v>
      </c>
      <c r="B10700" t="s">
        <v>716</v>
      </c>
      <c r="C10700">
        <v>135.69999999999999</v>
      </c>
      <c r="D10700">
        <v>140</v>
      </c>
      <c r="E10700">
        <v>133.30000000000001</v>
      </c>
      <c r="F10700">
        <v>139.1</v>
      </c>
      <c r="G10700">
        <v>2975522</v>
      </c>
      <c r="H10700">
        <v>137.4667</v>
      </c>
    </row>
    <row r="10701" spans="1:8" x14ac:dyDescent="0.3">
      <c r="A10701" t="s">
        <v>598</v>
      </c>
      <c r="B10701" t="s">
        <v>269</v>
      </c>
      <c r="C10701">
        <v>141</v>
      </c>
      <c r="D10701">
        <v>149</v>
      </c>
      <c r="E10701">
        <v>136.4</v>
      </c>
      <c r="F10701">
        <v>148.4</v>
      </c>
      <c r="G10701">
        <v>3103848</v>
      </c>
      <c r="H10701">
        <v>144.6</v>
      </c>
    </row>
    <row r="10702" spans="1:8" x14ac:dyDescent="0.3">
      <c r="A10702" t="s">
        <v>598</v>
      </c>
      <c r="B10702" t="s">
        <v>282</v>
      </c>
      <c r="C10702">
        <v>146.6</v>
      </c>
      <c r="D10702">
        <v>153.80000000000001</v>
      </c>
      <c r="E10702">
        <v>146.1</v>
      </c>
      <c r="F10702">
        <v>149.5</v>
      </c>
      <c r="G10702">
        <v>2094443</v>
      </c>
      <c r="H10702">
        <v>149.80000000000001</v>
      </c>
    </row>
    <row r="10703" spans="1:8" x14ac:dyDescent="0.3">
      <c r="A10703" t="s">
        <v>598</v>
      </c>
      <c r="B10703" t="s">
        <v>717</v>
      </c>
      <c r="C10703">
        <v>147</v>
      </c>
      <c r="D10703">
        <v>152.9</v>
      </c>
      <c r="E10703">
        <v>141.6</v>
      </c>
      <c r="F10703">
        <v>144.5</v>
      </c>
      <c r="G10703">
        <v>3446927</v>
      </c>
      <c r="H10703">
        <v>146.33330000000001</v>
      </c>
    </row>
    <row r="10704" spans="1:8" x14ac:dyDescent="0.3">
      <c r="A10704" t="s">
        <v>598</v>
      </c>
      <c r="B10704" t="s">
        <v>285</v>
      </c>
      <c r="C10704">
        <v>144.5</v>
      </c>
      <c r="D10704">
        <v>144.5</v>
      </c>
      <c r="E10704">
        <v>133</v>
      </c>
      <c r="F10704">
        <v>134.19999999999999</v>
      </c>
      <c r="G10704">
        <v>3558274</v>
      </c>
      <c r="H10704">
        <v>137.23330000000001</v>
      </c>
    </row>
    <row r="10705" spans="1:8" x14ac:dyDescent="0.3">
      <c r="A10705" t="s">
        <v>598</v>
      </c>
      <c r="B10705" t="s">
        <v>718</v>
      </c>
      <c r="C10705">
        <v>140</v>
      </c>
      <c r="D10705">
        <v>143</v>
      </c>
      <c r="E10705">
        <v>126.4</v>
      </c>
      <c r="F10705">
        <v>130.1</v>
      </c>
      <c r="G10705">
        <v>5722844</v>
      </c>
      <c r="H10705">
        <v>133.16669999999999</v>
      </c>
    </row>
    <row r="10706" spans="1:8" x14ac:dyDescent="0.3">
      <c r="A10706" t="s">
        <v>598</v>
      </c>
      <c r="B10706" t="s">
        <v>291</v>
      </c>
      <c r="C10706">
        <v>130.1</v>
      </c>
      <c r="D10706">
        <v>130.80000000000001</v>
      </c>
      <c r="E10706">
        <v>123.9</v>
      </c>
      <c r="F10706">
        <v>126.1</v>
      </c>
      <c r="G10706">
        <v>2390735</v>
      </c>
      <c r="H10706">
        <v>126.9333</v>
      </c>
    </row>
    <row r="10707" spans="1:8" x14ac:dyDescent="0.3">
      <c r="A10707" t="s">
        <v>598</v>
      </c>
      <c r="B10707" t="s">
        <v>295</v>
      </c>
      <c r="C10707">
        <v>124.2</v>
      </c>
      <c r="D10707">
        <v>128.5</v>
      </c>
      <c r="E10707">
        <v>119.7</v>
      </c>
      <c r="F10707">
        <v>122</v>
      </c>
      <c r="G10707">
        <v>2189189</v>
      </c>
      <c r="H10707">
        <v>123.4</v>
      </c>
    </row>
    <row r="10708" spans="1:8" x14ac:dyDescent="0.3">
      <c r="A10708" t="s">
        <v>598</v>
      </c>
      <c r="B10708" t="s">
        <v>298</v>
      </c>
      <c r="C10708">
        <v>119.9</v>
      </c>
      <c r="D10708">
        <v>122.7</v>
      </c>
      <c r="E10708">
        <v>117.5</v>
      </c>
      <c r="F10708">
        <v>118</v>
      </c>
      <c r="G10708">
        <v>2172182</v>
      </c>
      <c r="H10708">
        <v>119.4</v>
      </c>
    </row>
    <row r="10709" spans="1:8" x14ac:dyDescent="0.3">
      <c r="A10709" t="s">
        <v>598</v>
      </c>
      <c r="B10709" t="s">
        <v>719</v>
      </c>
      <c r="C10709">
        <v>118</v>
      </c>
      <c r="D10709">
        <v>123.8</v>
      </c>
      <c r="E10709">
        <v>115.4</v>
      </c>
      <c r="F10709">
        <v>117.9</v>
      </c>
      <c r="G10709">
        <v>2995648</v>
      </c>
      <c r="H10709">
        <v>119.0333</v>
      </c>
    </row>
    <row r="10710" spans="1:8" x14ac:dyDescent="0.3">
      <c r="A10710" t="s">
        <v>598</v>
      </c>
      <c r="B10710" t="s">
        <v>720</v>
      </c>
      <c r="C10710">
        <v>121</v>
      </c>
      <c r="D10710">
        <v>129.6</v>
      </c>
      <c r="E10710">
        <v>120</v>
      </c>
      <c r="F10710">
        <v>129.6</v>
      </c>
      <c r="G10710">
        <v>4829904</v>
      </c>
      <c r="H10710">
        <v>126.4</v>
      </c>
    </row>
    <row r="10711" spans="1:8" x14ac:dyDescent="0.3">
      <c r="A10711" t="s">
        <v>598</v>
      </c>
      <c r="B10711" t="s">
        <v>721</v>
      </c>
      <c r="C10711">
        <v>128.69999999999999</v>
      </c>
      <c r="D10711">
        <v>140.9</v>
      </c>
      <c r="E10711">
        <v>126</v>
      </c>
      <c r="F10711">
        <v>136</v>
      </c>
      <c r="G10711">
        <v>4985289</v>
      </c>
      <c r="H10711">
        <v>134.30000000000001</v>
      </c>
    </row>
    <row r="10712" spans="1:8" x14ac:dyDescent="0.3">
      <c r="A10712" t="s">
        <v>598</v>
      </c>
      <c r="B10712" t="s">
        <v>96</v>
      </c>
      <c r="C10712">
        <v>136</v>
      </c>
      <c r="D10712">
        <v>143.6</v>
      </c>
      <c r="E10712">
        <v>129.69999999999999</v>
      </c>
      <c r="F10712">
        <v>130.19999999999999</v>
      </c>
      <c r="G10712">
        <v>3538486</v>
      </c>
      <c r="H10712">
        <v>134.5</v>
      </c>
    </row>
    <row r="10713" spans="1:8" x14ac:dyDescent="0.3">
      <c r="A10713" t="s">
        <v>598</v>
      </c>
      <c r="B10713" t="s">
        <v>722</v>
      </c>
      <c r="C10713">
        <v>129.30000000000001</v>
      </c>
      <c r="D10713">
        <v>134.69999999999999</v>
      </c>
      <c r="E10713">
        <v>126.9</v>
      </c>
      <c r="F10713">
        <v>127.9</v>
      </c>
      <c r="G10713">
        <v>2234845</v>
      </c>
      <c r="H10713">
        <v>129.83330000000001</v>
      </c>
    </row>
    <row r="10714" spans="1:8" x14ac:dyDescent="0.3">
      <c r="A10714" t="s">
        <v>598</v>
      </c>
      <c r="B10714" t="s">
        <v>164</v>
      </c>
      <c r="C10714">
        <v>127.9</v>
      </c>
      <c r="D10714">
        <v>128.80000000000001</v>
      </c>
      <c r="E10714">
        <v>122.6</v>
      </c>
      <c r="F10714">
        <v>123.5</v>
      </c>
      <c r="G10714">
        <v>1842411</v>
      </c>
      <c r="H10714">
        <v>124.9667</v>
      </c>
    </row>
    <row r="10715" spans="1:8" x14ac:dyDescent="0.3">
      <c r="A10715" t="s">
        <v>598</v>
      </c>
      <c r="B10715" t="s">
        <v>723</v>
      </c>
      <c r="C10715">
        <v>132.69999999999999</v>
      </c>
      <c r="D10715">
        <v>132.69999999999999</v>
      </c>
      <c r="E10715">
        <v>127</v>
      </c>
      <c r="F10715">
        <v>128.30000000000001</v>
      </c>
      <c r="G10715">
        <v>2634167</v>
      </c>
      <c r="H10715">
        <v>129.33330000000001</v>
      </c>
    </row>
    <row r="10716" spans="1:8" x14ac:dyDescent="0.3">
      <c r="A10716" t="s">
        <v>598</v>
      </c>
      <c r="B10716" t="s">
        <v>724</v>
      </c>
      <c r="C10716">
        <v>128.30000000000001</v>
      </c>
      <c r="D10716">
        <v>128.5</v>
      </c>
      <c r="E10716">
        <v>123.6</v>
      </c>
      <c r="F10716">
        <v>124</v>
      </c>
      <c r="G10716">
        <v>1656288</v>
      </c>
      <c r="H10716">
        <v>125.36669999999999</v>
      </c>
    </row>
    <row r="10717" spans="1:8" x14ac:dyDescent="0.3">
      <c r="A10717" t="s">
        <v>598</v>
      </c>
      <c r="B10717" t="s">
        <v>725</v>
      </c>
      <c r="C10717">
        <v>124.2</v>
      </c>
      <c r="D10717">
        <v>128.4</v>
      </c>
      <c r="E10717">
        <v>124.2</v>
      </c>
      <c r="F10717">
        <v>125.3</v>
      </c>
      <c r="G10717">
        <v>1726404</v>
      </c>
      <c r="H10717">
        <v>125.9667</v>
      </c>
    </row>
    <row r="10718" spans="1:8" x14ac:dyDescent="0.3">
      <c r="A10718" t="s">
        <v>598</v>
      </c>
      <c r="B10718" t="s">
        <v>242</v>
      </c>
      <c r="C10718">
        <v>127.6</v>
      </c>
      <c r="D10718">
        <v>131</v>
      </c>
      <c r="E10718">
        <v>125.2</v>
      </c>
      <c r="F10718">
        <v>127.7</v>
      </c>
      <c r="G10718">
        <v>2138174</v>
      </c>
      <c r="H10718">
        <v>127.9667</v>
      </c>
    </row>
    <row r="10719" spans="1:8" x14ac:dyDescent="0.3">
      <c r="A10719" t="s">
        <v>598</v>
      </c>
      <c r="B10719" t="s">
        <v>726</v>
      </c>
      <c r="C10719">
        <v>128.1</v>
      </c>
      <c r="D10719">
        <v>129.80000000000001</v>
      </c>
      <c r="E10719">
        <v>126.1</v>
      </c>
      <c r="F10719">
        <v>127.4</v>
      </c>
      <c r="G10719">
        <v>1277038</v>
      </c>
      <c r="H10719">
        <v>127.7667</v>
      </c>
    </row>
    <row r="10720" spans="1:8" x14ac:dyDescent="0.3">
      <c r="A10720" t="s">
        <v>598</v>
      </c>
      <c r="B10720" t="s">
        <v>727</v>
      </c>
      <c r="C10720">
        <v>128.30000000000001</v>
      </c>
      <c r="D10720">
        <v>129.1</v>
      </c>
      <c r="E10720">
        <v>125.5</v>
      </c>
      <c r="F10720">
        <v>127</v>
      </c>
      <c r="G10720">
        <v>1485712</v>
      </c>
      <c r="H10720">
        <v>127.2</v>
      </c>
    </row>
    <row r="10721" spans="1:8" x14ac:dyDescent="0.3">
      <c r="A10721" t="s">
        <v>598</v>
      </c>
      <c r="B10721" t="s">
        <v>728</v>
      </c>
      <c r="C10721">
        <v>127</v>
      </c>
      <c r="D10721">
        <v>127.6</v>
      </c>
      <c r="E10721">
        <v>123.1</v>
      </c>
      <c r="F10721">
        <v>123.1</v>
      </c>
      <c r="G10721">
        <v>1185214</v>
      </c>
      <c r="H10721">
        <v>124.6</v>
      </c>
    </row>
    <row r="10722" spans="1:8" x14ac:dyDescent="0.3">
      <c r="A10722" t="s">
        <v>598</v>
      </c>
      <c r="B10722" t="s">
        <v>729</v>
      </c>
      <c r="C10722">
        <v>123.2</v>
      </c>
      <c r="D10722">
        <v>125.8</v>
      </c>
      <c r="E10722">
        <v>121</v>
      </c>
      <c r="F10722">
        <v>125.5</v>
      </c>
      <c r="G10722">
        <v>1724836</v>
      </c>
      <c r="H10722">
        <v>124.1</v>
      </c>
    </row>
    <row r="10723" spans="1:8" x14ac:dyDescent="0.3">
      <c r="A10723" t="s">
        <v>598</v>
      </c>
      <c r="B10723" t="s">
        <v>730</v>
      </c>
      <c r="C10723">
        <v>123.5</v>
      </c>
      <c r="D10723">
        <v>124.4</v>
      </c>
      <c r="E10723">
        <v>121.5</v>
      </c>
      <c r="F10723">
        <v>122.1</v>
      </c>
      <c r="G10723">
        <v>1157475</v>
      </c>
      <c r="H10723">
        <v>122.66670000000001</v>
      </c>
    </row>
    <row r="10724" spans="1:8" x14ac:dyDescent="0.3">
      <c r="A10724" t="s">
        <v>598</v>
      </c>
      <c r="B10724" t="s">
        <v>731</v>
      </c>
      <c r="C10724">
        <v>122.2</v>
      </c>
      <c r="D10724">
        <v>123.4</v>
      </c>
      <c r="E10724">
        <v>119</v>
      </c>
      <c r="F10724">
        <v>119.3</v>
      </c>
      <c r="G10724">
        <v>1221750</v>
      </c>
      <c r="H10724">
        <v>120.5667</v>
      </c>
    </row>
    <row r="10725" spans="1:8" x14ac:dyDescent="0.3">
      <c r="A10725" t="s">
        <v>598</v>
      </c>
      <c r="B10725" t="s">
        <v>732</v>
      </c>
      <c r="C10725">
        <v>119.3</v>
      </c>
      <c r="D10725">
        <v>123</v>
      </c>
      <c r="E10725">
        <v>118.3</v>
      </c>
      <c r="F10725">
        <v>119</v>
      </c>
      <c r="G10725">
        <v>1570968</v>
      </c>
      <c r="H10725">
        <v>120.1</v>
      </c>
    </row>
    <row r="10726" spans="1:8" x14ac:dyDescent="0.3">
      <c r="A10726" t="s">
        <v>598</v>
      </c>
      <c r="B10726" t="s">
        <v>733</v>
      </c>
      <c r="C10726">
        <v>119</v>
      </c>
      <c r="D10726">
        <v>119.3</v>
      </c>
      <c r="E10726">
        <v>116.6</v>
      </c>
      <c r="F10726">
        <v>117.9</v>
      </c>
      <c r="G10726">
        <v>1180107</v>
      </c>
      <c r="H10726">
        <v>117.9333</v>
      </c>
    </row>
    <row r="10727" spans="1:8" x14ac:dyDescent="0.3">
      <c r="A10727" t="s">
        <v>598</v>
      </c>
      <c r="B10727" t="s">
        <v>734</v>
      </c>
      <c r="C10727">
        <v>118.6</v>
      </c>
      <c r="D10727">
        <v>119.3</v>
      </c>
      <c r="E10727">
        <v>115.5</v>
      </c>
      <c r="F10727">
        <v>115.8</v>
      </c>
      <c r="G10727">
        <v>1002855</v>
      </c>
      <c r="H10727">
        <v>116.86669999999999</v>
      </c>
    </row>
    <row r="10728" spans="1:8" x14ac:dyDescent="0.3">
      <c r="A10728" t="s">
        <v>598</v>
      </c>
      <c r="B10728" t="s">
        <v>735</v>
      </c>
      <c r="C10728">
        <v>115.8</v>
      </c>
      <c r="D10728">
        <v>127.3</v>
      </c>
      <c r="E10728">
        <v>115.8</v>
      </c>
      <c r="F10728">
        <v>127.3</v>
      </c>
      <c r="G10728">
        <v>4090586</v>
      </c>
      <c r="H10728">
        <v>123.4667</v>
      </c>
    </row>
    <row r="10729" spans="1:8" x14ac:dyDescent="0.3">
      <c r="A10729" t="s">
        <v>599</v>
      </c>
      <c r="B10729" t="s">
        <v>696</v>
      </c>
      <c r="C10729">
        <v>23.0639</v>
      </c>
      <c r="D10729">
        <v>23.342700000000001</v>
      </c>
      <c r="E10729">
        <v>22.924399999999999</v>
      </c>
      <c r="F10729">
        <v>23.302900000000001</v>
      </c>
      <c r="G10729">
        <v>2681435</v>
      </c>
      <c r="H10729">
        <v>23.19</v>
      </c>
    </row>
    <row r="10730" spans="1:8" x14ac:dyDescent="0.3">
      <c r="A10730" t="s">
        <v>599</v>
      </c>
      <c r="B10730" t="s">
        <v>697</v>
      </c>
      <c r="C10730">
        <v>23.4224</v>
      </c>
      <c r="D10730">
        <v>23.482099999999999</v>
      </c>
      <c r="E10730">
        <v>22.944400000000002</v>
      </c>
      <c r="F10730">
        <v>23.263000000000002</v>
      </c>
      <c r="G10730">
        <v>2010340</v>
      </c>
      <c r="H10730">
        <v>23.229800000000001</v>
      </c>
    </row>
    <row r="10731" spans="1:8" x14ac:dyDescent="0.3">
      <c r="A10731" t="s">
        <v>599</v>
      </c>
      <c r="B10731" t="s">
        <v>698</v>
      </c>
      <c r="C10731">
        <v>23.263000000000002</v>
      </c>
      <c r="D10731">
        <v>23.442299999999999</v>
      </c>
      <c r="E10731">
        <v>23.1037</v>
      </c>
      <c r="F10731">
        <v>23.322800000000001</v>
      </c>
      <c r="G10731">
        <v>3004583</v>
      </c>
      <c r="H10731">
        <v>23.2896</v>
      </c>
    </row>
    <row r="10732" spans="1:8" x14ac:dyDescent="0.3">
      <c r="A10732" t="s">
        <v>599</v>
      </c>
      <c r="B10732" t="s">
        <v>699</v>
      </c>
      <c r="C10732">
        <v>23.322800000000001</v>
      </c>
      <c r="D10732">
        <v>24.378399999999999</v>
      </c>
      <c r="E10732">
        <v>23.263000000000002</v>
      </c>
      <c r="F10732">
        <v>24.378399999999999</v>
      </c>
      <c r="G10732">
        <v>3763547</v>
      </c>
      <c r="H10732">
        <v>24.006599999999999</v>
      </c>
    </row>
    <row r="10733" spans="1:8" x14ac:dyDescent="0.3">
      <c r="A10733" t="s">
        <v>599</v>
      </c>
      <c r="B10733" t="s">
        <v>700</v>
      </c>
      <c r="C10733">
        <v>24.497900000000001</v>
      </c>
      <c r="D10733">
        <v>24.497900000000001</v>
      </c>
      <c r="E10733">
        <v>23.840599999999998</v>
      </c>
      <c r="F10733">
        <v>23.9999</v>
      </c>
      <c r="G10733">
        <v>2247185</v>
      </c>
      <c r="H10733">
        <v>24.1128</v>
      </c>
    </row>
    <row r="10734" spans="1:8" x14ac:dyDescent="0.3">
      <c r="A10734" t="s">
        <v>599</v>
      </c>
      <c r="B10734" t="s">
        <v>77</v>
      </c>
      <c r="C10734">
        <v>23.322800000000001</v>
      </c>
      <c r="D10734">
        <v>23.820699999999999</v>
      </c>
      <c r="E10734">
        <v>22.745200000000001</v>
      </c>
      <c r="F10734">
        <v>23.800799999999999</v>
      </c>
      <c r="G10734">
        <v>3541849</v>
      </c>
      <c r="H10734">
        <v>23.455500000000001</v>
      </c>
    </row>
    <row r="10735" spans="1:8" x14ac:dyDescent="0.3">
      <c r="A10735" t="s">
        <v>599</v>
      </c>
      <c r="B10735" t="s">
        <v>701</v>
      </c>
      <c r="C10735">
        <v>23.960100000000001</v>
      </c>
      <c r="D10735">
        <v>24.378399999999999</v>
      </c>
      <c r="E10735">
        <v>23.7211</v>
      </c>
      <c r="F10735">
        <v>23.940200000000001</v>
      </c>
      <c r="G10735">
        <v>1892748</v>
      </c>
      <c r="H10735">
        <v>24.013200000000001</v>
      </c>
    </row>
    <row r="10736" spans="1:8" x14ac:dyDescent="0.3">
      <c r="A10736" t="s">
        <v>599</v>
      </c>
      <c r="B10736" t="s">
        <v>702</v>
      </c>
      <c r="C10736">
        <v>23.9999</v>
      </c>
      <c r="D10736">
        <v>24.398299999999999</v>
      </c>
      <c r="E10736">
        <v>23.9999</v>
      </c>
      <c r="F10736">
        <v>24.079599999999999</v>
      </c>
      <c r="G10736">
        <v>2328266</v>
      </c>
      <c r="H10736">
        <v>24.159300000000002</v>
      </c>
    </row>
    <row r="10737" spans="1:8" x14ac:dyDescent="0.3">
      <c r="A10737" t="s">
        <v>599</v>
      </c>
      <c r="B10737" t="s">
        <v>139</v>
      </c>
      <c r="C10737">
        <v>24.079599999999999</v>
      </c>
      <c r="D10737">
        <v>24.099499999999999</v>
      </c>
      <c r="E10737">
        <v>23.302900000000001</v>
      </c>
      <c r="F10737">
        <v>23.302900000000001</v>
      </c>
      <c r="G10737">
        <v>1257081</v>
      </c>
      <c r="H10737">
        <v>23.5684</v>
      </c>
    </row>
    <row r="10738" spans="1:8" x14ac:dyDescent="0.3">
      <c r="A10738" t="s">
        <v>599</v>
      </c>
      <c r="B10738" t="s">
        <v>156</v>
      </c>
      <c r="C10738">
        <v>23.163399999999999</v>
      </c>
      <c r="D10738">
        <v>23.501999999999999</v>
      </c>
      <c r="E10738">
        <v>23.004100000000001</v>
      </c>
      <c r="F10738">
        <v>23.1236</v>
      </c>
      <c r="G10738">
        <v>1200686</v>
      </c>
      <c r="H10738">
        <v>23.209900000000001</v>
      </c>
    </row>
    <row r="10739" spans="1:8" x14ac:dyDescent="0.3">
      <c r="A10739" t="s">
        <v>599</v>
      </c>
      <c r="B10739" t="s">
        <v>703</v>
      </c>
      <c r="C10739">
        <v>23.3825</v>
      </c>
      <c r="D10739">
        <v>23.6614</v>
      </c>
      <c r="E10739">
        <v>23.1236</v>
      </c>
      <c r="F10739">
        <v>23.581700000000001</v>
      </c>
      <c r="G10739">
        <v>1170687</v>
      </c>
      <c r="H10739">
        <v>23.4556</v>
      </c>
    </row>
    <row r="10740" spans="1:8" x14ac:dyDescent="0.3">
      <c r="A10740" t="s">
        <v>599</v>
      </c>
      <c r="B10740" t="s">
        <v>223</v>
      </c>
      <c r="C10740">
        <v>23.601600000000001</v>
      </c>
      <c r="D10740">
        <v>23.900400000000001</v>
      </c>
      <c r="E10740">
        <v>23.282900000000001</v>
      </c>
      <c r="F10740">
        <v>23.6614</v>
      </c>
      <c r="G10740">
        <v>1934011</v>
      </c>
      <c r="H10740">
        <v>23.614899999999999</v>
      </c>
    </row>
    <row r="10741" spans="1:8" x14ac:dyDescent="0.3">
      <c r="A10741" t="s">
        <v>599</v>
      </c>
      <c r="B10741" t="s">
        <v>228</v>
      </c>
      <c r="C10741">
        <v>22.426500000000001</v>
      </c>
      <c r="D10741">
        <v>23.4024</v>
      </c>
      <c r="E10741">
        <v>22.1875</v>
      </c>
      <c r="F10741">
        <v>22.585799999999999</v>
      </c>
      <c r="G10741">
        <v>5287280</v>
      </c>
      <c r="H10741">
        <v>22.725300000000001</v>
      </c>
    </row>
    <row r="10742" spans="1:8" x14ac:dyDescent="0.3">
      <c r="A10742" t="s">
        <v>599</v>
      </c>
      <c r="B10742" t="s">
        <v>704</v>
      </c>
      <c r="C10742">
        <v>22.4663</v>
      </c>
      <c r="D10742">
        <v>22.585799999999999</v>
      </c>
      <c r="E10742">
        <v>21.8888</v>
      </c>
      <c r="F10742">
        <v>22.107800000000001</v>
      </c>
      <c r="G10742">
        <v>10708230</v>
      </c>
      <c r="H10742">
        <v>22.194099999999999</v>
      </c>
    </row>
    <row r="10743" spans="1:8" x14ac:dyDescent="0.3">
      <c r="A10743" t="s">
        <v>599</v>
      </c>
      <c r="B10743" t="s">
        <v>705</v>
      </c>
      <c r="C10743">
        <v>22.127800000000001</v>
      </c>
      <c r="D10743">
        <v>22.306999999999999</v>
      </c>
      <c r="E10743">
        <v>22.087900000000001</v>
      </c>
      <c r="F10743">
        <v>22.107800000000001</v>
      </c>
      <c r="G10743">
        <v>2713117</v>
      </c>
      <c r="H10743">
        <v>22.1676</v>
      </c>
    </row>
    <row r="10744" spans="1:8" x14ac:dyDescent="0.3">
      <c r="A10744" t="s">
        <v>599</v>
      </c>
      <c r="B10744" t="s">
        <v>706</v>
      </c>
      <c r="C10744">
        <v>22.2074</v>
      </c>
      <c r="D10744">
        <v>22.545999999999999</v>
      </c>
      <c r="E10744">
        <v>22.2074</v>
      </c>
      <c r="F10744">
        <v>22.247299999999999</v>
      </c>
      <c r="G10744">
        <v>4723198</v>
      </c>
      <c r="H10744">
        <v>22.333600000000001</v>
      </c>
    </row>
    <row r="10745" spans="1:8" x14ac:dyDescent="0.3">
      <c r="A10745" t="s">
        <v>599</v>
      </c>
      <c r="B10745" t="s">
        <v>265</v>
      </c>
      <c r="C10745">
        <v>22.267199999999999</v>
      </c>
      <c r="D10745">
        <v>22.426500000000001</v>
      </c>
      <c r="E10745">
        <v>22.107800000000001</v>
      </c>
      <c r="F10745">
        <v>22.1676</v>
      </c>
      <c r="G10745">
        <v>2398549</v>
      </c>
      <c r="H10745">
        <v>22.234000000000002</v>
      </c>
    </row>
    <row r="10746" spans="1:8" x14ac:dyDescent="0.3">
      <c r="A10746" t="s">
        <v>599</v>
      </c>
      <c r="B10746" t="s">
        <v>707</v>
      </c>
      <c r="C10746">
        <v>22.1676</v>
      </c>
      <c r="D10746">
        <v>22.605799999999999</v>
      </c>
      <c r="E10746">
        <v>21.829000000000001</v>
      </c>
      <c r="F10746">
        <v>22.107800000000001</v>
      </c>
      <c r="G10746">
        <v>7133182</v>
      </c>
      <c r="H10746">
        <v>22.180900000000001</v>
      </c>
    </row>
    <row r="10747" spans="1:8" x14ac:dyDescent="0.3">
      <c r="A10747" t="s">
        <v>599</v>
      </c>
      <c r="B10747" t="s">
        <v>271</v>
      </c>
      <c r="C10747">
        <v>22.1676</v>
      </c>
      <c r="D10747">
        <v>22.2074</v>
      </c>
      <c r="E10747">
        <v>20.753499999999999</v>
      </c>
      <c r="F10747">
        <v>21.311199999999999</v>
      </c>
      <c r="G10747">
        <v>3492934</v>
      </c>
      <c r="H10747">
        <v>21.423999999999999</v>
      </c>
    </row>
    <row r="10748" spans="1:8" x14ac:dyDescent="0.3">
      <c r="A10748" t="s">
        <v>599</v>
      </c>
      <c r="B10748" t="s">
        <v>708</v>
      </c>
      <c r="C10748">
        <v>21.311199999999999</v>
      </c>
      <c r="D10748">
        <v>22.048100000000002</v>
      </c>
      <c r="E10748">
        <v>21.072199999999999</v>
      </c>
      <c r="F10748">
        <v>21.8888</v>
      </c>
      <c r="G10748">
        <v>2469438</v>
      </c>
      <c r="H10748">
        <v>21.669699999999999</v>
      </c>
    </row>
    <row r="10749" spans="1:8" x14ac:dyDescent="0.3">
      <c r="A10749" t="s">
        <v>599</v>
      </c>
      <c r="B10749" t="s">
        <v>709</v>
      </c>
      <c r="C10749">
        <v>22.127800000000001</v>
      </c>
      <c r="D10749">
        <v>22.267199999999999</v>
      </c>
      <c r="E10749">
        <v>21.829000000000001</v>
      </c>
      <c r="F10749">
        <v>21.928599999999999</v>
      </c>
      <c r="G10749">
        <v>1525427</v>
      </c>
      <c r="H10749">
        <v>22.008199999999999</v>
      </c>
    </row>
    <row r="10750" spans="1:8" x14ac:dyDescent="0.3">
      <c r="A10750" t="s">
        <v>599</v>
      </c>
      <c r="B10750" t="s">
        <v>283</v>
      </c>
      <c r="C10750">
        <v>21.948499999999999</v>
      </c>
      <c r="D10750">
        <v>22.2273</v>
      </c>
      <c r="E10750">
        <v>21.629799999999999</v>
      </c>
      <c r="F10750">
        <v>22.2074</v>
      </c>
      <c r="G10750">
        <v>1761323</v>
      </c>
      <c r="H10750">
        <v>22.0215</v>
      </c>
    </row>
    <row r="10751" spans="1:8" x14ac:dyDescent="0.3">
      <c r="A10751" t="s">
        <v>599</v>
      </c>
      <c r="B10751" t="s">
        <v>290</v>
      </c>
      <c r="C10751">
        <v>22.2074</v>
      </c>
      <c r="D10751">
        <v>22.2273</v>
      </c>
      <c r="E10751">
        <v>21.5502</v>
      </c>
      <c r="F10751">
        <v>22.2074</v>
      </c>
      <c r="G10751">
        <v>1752476</v>
      </c>
      <c r="H10751">
        <v>21.995000000000001</v>
      </c>
    </row>
    <row r="10752" spans="1:8" x14ac:dyDescent="0.3">
      <c r="A10752" t="s">
        <v>599</v>
      </c>
      <c r="B10752" t="s">
        <v>710</v>
      </c>
      <c r="C10752">
        <v>22.1875</v>
      </c>
      <c r="D10752">
        <v>22.1875</v>
      </c>
      <c r="E10752">
        <v>21.9087</v>
      </c>
      <c r="F10752">
        <v>21.9087</v>
      </c>
      <c r="G10752">
        <v>913156</v>
      </c>
      <c r="H10752">
        <v>22.0016</v>
      </c>
    </row>
    <row r="10753" spans="1:8" x14ac:dyDescent="0.3">
      <c r="A10753" t="s">
        <v>599</v>
      </c>
      <c r="B10753" t="s">
        <v>512</v>
      </c>
      <c r="C10753">
        <v>21.9087</v>
      </c>
      <c r="D10753">
        <v>22.028199999999998</v>
      </c>
      <c r="E10753">
        <v>21.311199999999999</v>
      </c>
      <c r="F10753">
        <v>21.709499999999998</v>
      </c>
      <c r="G10753">
        <v>2497964</v>
      </c>
      <c r="H10753">
        <v>21.6829</v>
      </c>
    </row>
    <row r="10754" spans="1:8" x14ac:dyDescent="0.3">
      <c r="A10754" t="s">
        <v>599</v>
      </c>
      <c r="B10754" t="s">
        <v>91</v>
      </c>
      <c r="C10754">
        <v>19.917000000000002</v>
      </c>
      <c r="D10754">
        <v>21.709499999999998</v>
      </c>
      <c r="E10754">
        <v>19.917000000000002</v>
      </c>
      <c r="F10754">
        <v>21.629799999999999</v>
      </c>
      <c r="G10754">
        <v>2990147</v>
      </c>
      <c r="H10754">
        <v>21.0854</v>
      </c>
    </row>
    <row r="10755" spans="1:8" x14ac:dyDescent="0.3">
      <c r="A10755" t="s">
        <v>599</v>
      </c>
      <c r="B10755" t="s">
        <v>93</v>
      </c>
      <c r="C10755">
        <v>21.6099</v>
      </c>
      <c r="D10755">
        <v>22.127800000000001</v>
      </c>
      <c r="E10755">
        <v>20.912800000000001</v>
      </c>
      <c r="F10755">
        <v>21.331099999999999</v>
      </c>
      <c r="G10755">
        <v>1798855</v>
      </c>
      <c r="H10755">
        <v>21.4572</v>
      </c>
    </row>
    <row r="10756" spans="1:8" x14ac:dyDescent="0.3">
      <c r="A10756" t="s">
        <v>599</v>
      </c>
      <c r="B10756" t="s">
        <v>711</v>
      </c>
      <c r="C10756">
        <v>21.530200000000001</v>
      </c>
      <c r="D10756">
        <v>21.729399999999998</v>
      </c>
      <c r="E10756">
        <v>21.052199999999999</v>
      </c>
      <c r="F10756">
        <v>21.729399999999998</v>
      </c>
      <c r="G10756">
        <v>1644686</v>
      </c>
      <c r="H10756">
        <v>21.503699999999998</v>
      </c>
    </row>
    <row r="10757" spans="1:8" x14ac:dyDescent="0.3">
      <c r="A10757" t="s">
        <v>599</v>
      </c>
      <c r="B10757" t="s">
        <v>712</v>
      </c>
      <c r="C10757">
        <v>21.8688</v>
      </c>
      <c r="D10757">
        <v>22.107800000000001</v>
      </c>
      <c r="E10757">
        <v>21.629799999999999</v>
      </c>
      <c r="F10757">
        <v>22.028199999999998</v>
      </c>
      <c r="G10757">
        <v>1242591</v>
      </c>
      <c r="H10757">
        <v>21.921900000000001</v>
      </c>
    </row>
    <row r="10758" spans="1:8" x14ac:dyDescent="0.3">
      <c r="A10758" t="s">
        <v>599</v>
      </c>
      <c r="B10758" t="s">
        <v>162</v>
      </c>
      <c r="C10758">
        <v>22.028199999999998</v>
      </c>
      <c r="D10758">
        <v>22.087900000000001</v>
      </c>
      <c r="E10758">
        <v>21.151800000000001</v>
      </c>
      <c r="F10758">
        <v>21.490400000000001</v>
      </c>
      <c r="G10758">
        <v>1973160</v>
      </c>
      <c r="H10758">
        <v>21.576699999999999</v>
      </c>
    </row>
    <row r="10759" spans="1:8" x14ac:dyDescent="0.3">
      <c r="A10759" t="s">
        <v>599</v>
      </c>
      <c r="B10759" t="s">
        <v>220</v>
      </c>
      <c r="C10759">
        <v>20.614100000000001</v>
      </c>
      <c r="D10759">
        <v>21.171700000000001</v>
      </c>
      <c r="E10759">
        <v>20.514500000000002</v>
      </c>
      <c r="F10759">
        <v>20.813199999999998</v>
      </c>
      <c r="G10759">
        <v>2525092</v>
      </c>
      <c r="H10759">
        <v>20.833100000000002</v>
      </c>
    </row>
    <row r="10760" spans="1:8" x14ac:dyDescent="0.3">
      <c r="A10760" t="s">
        <v>599</v>
      </c>
      <c r="B10760" t="s">
        <v>713</v>
      </c>
      <c r="C10760">
        <v>21.111999999999998</v>
      </c>
      <c r="D10760">
        <v>21.510300000000001</v>
      </c>
      <c r="E10760">
        <v>20.9527</v>
      </c>
      <c r="F10760">
        <v>21.510300000000001</v>
      </c>
      <c r="G10760">
        <v>3046615</v>
      </c>
      <c r="H10760">
        <v>21.324400000000001</v>
      </c>
    </row>
    <row r="10761" spans="1:8" x14ac:dyDescent="0.3">
      <c r="A10761" t="s">
        <v>599</v>
      </c>
      <c r="B10761" t="s">
        <v>714</v>
      </c>
      <c r="C10761">
        <v>21.410699999999999</v>
      </c>
      <c r="D10761">
        <v>21.530200000000001</v>
      </c>
      <c r="E10761">
        <v>20.912800000000001</v>
      </c>
      <c r="F10761">
        <v>21.410699999999999</v>
      </c>
      <c r="G10761">
        <v>1285531</v>
      </c>
      <c r="H10761">
        <v>21.284600000000001</v>
      </c>
    </row>
    <row r="10762" spans="1:8" x14ac:dyDescent="0.3">
      <c r="A10762" t="s">
        <v>599</v>
      </c>
      <c r="B10762" t="s">
        <v>715</v>
      </c>
      <c r="C10762">
        <v>21.111999999999998</v>
      </c>
      <c r="D10762">
        <v>21.948499999999999</v>
      </c>
      <c r="E10762">
        <v>21.111999999999998</v>
      </c>
      <c r="F10762">
        <v>21.311199999999999</v>
      </c>
      <c r="G10762">
        <v>1633033</v>
      </c>
      <c r="H10762">
        <v>21.4572</v>
      </c>
    </row>
    <row r="10763" spans="1:8" x14ac:dyDescent="0.3">
      <c r="A10763" t="s">
        <v>599</v>
      </c>
      <c r="B10763" t="s">
        <v>235</v>
      </c>
      <c r="C10763">
        <v>21.311199999999999</v>
      </c>
      <c r="D10763">
        <v>21.331099999999999</v>
      </c>
      <c r="E10763">
        <v>20.753499999999999</v>
      </c>
      <c r="F10763">
        <v>21.131900000000002</v>
      </c>
      <c r="G10763">
        <v>1344047</v>
      </c>
      <c r="H10763">
        <v>21.072199999999999</v>
      </c>
    </row>
    <row r="10764" spans="1:8" x14ac:dyDescent="0.3">
      <c r="A10764" t="s">
        <v>599</v>
      </c>
      <c r="B10764" t="s">
        <v>259</v>
      </c>
      <c r="C10764">
        <v>21.171700000000001</v>
      </c>
      <c r="D10764">
        <v>21.211600000000001</v>
      </c>
      <c r="E10764">
        <v>20.6937</v>
      </c>
      <c r="F10764">
        <v>20.6937</v>
      </c>
      <c r="G10764">
        <v>997094</v>
      </c>
      <c r="H10764">
        <v>20.866299999999999</v>
      </c>
    </row>
    <row r="10765" spans="1:8" x14ac:dyDescent="0.3">
      <c r="A10765" t="s">
        <v>599</v>
      </c>
      <c r="B10765" t="s">
        <v>716</v>
      </c>
      <c r="C10765">
        <v>20.7136</v>
      </c>
      <c r="D10765">
        <v>21.410699999999999</v>
      </c>
      <c r="E10765">
        <v>20.7136</v>
      </c>
      <c r="F10765">
        <v>21.111999999999998</v>
      </c>
      <c r="G10765">
        <v>1014457</v>
      </c>
      <c r="H10765">
        <v>21.078800000000001</v>
      </c>
    </row>
    <row r="10766" spans="1:8" x14ac:dyDescent="0.3">
      <c r="A10766" t="s">
        <v>599</v>
      </c>
      <c r="B10766" t="s">
        <v>269</v>
      </c>
      <c r="C10766">
        <v>21.111999999999998</v>
      </c>
      <c r="D10766">
        <v>21.311199999999999</v>
      </c>
      <c r="E10766">
        <v>20.873000000000001</v>
      </c>
      <c r="F10766">
        <v>21.111999999999998</v>
      </c>
      <c r="G10766">
        <v>922235</v>
      </c>
      <c r="H10766">
        <v>21.098700000000001</v>
      </c>
    </row>
    <row r="10767" spans="1:8" x14ac:dyDescent="0.3">
      <c r="A10767" t="s">
        <v>599</v>
      </c>
      <c r="B10767" t="s">
        <v>282</v>
      </c>
      <c r="C10767">
        <v>21.072199999999999</v>
      </c>
      <c r="D10767">
        <v>21.191700000000001</v>
      </c>
      <c r="E10767">
        <v>20.574200000000001</v>
      </c>
      <c r="F10767">
        <v>20.912800000000001</v>
      </c>
      <c r="G10767">
        <v>2698634</v>
      </c>
      <c r="H10767">
        <v>20.892900000000001</v>
      </c>
    </row>
    <row r="10768" spans="1:8" x14ac:dyDescent="0.3">
      <c r="A10768" t="s">
        <v>599</v>
      </c>
      <c r="B10768" t="s">
        <v>717</v>
      </c>
      <c r="C10768">
        <v>20.873000000000001</v>
      </c>
      <c r="D10768">
        <v>21.510300000000001</v>
      </c>
      <c r="E10768">
        <v>20.155999999999999</v>
      </c>
      <c r="F10768">
        <v>20.793299999999999</v>
      </c>
      <c r="G10768">
        <v>2045958</v>
      </c>
      <c r="H10768">
        <v>20.819900000000001</v>
      </c>
    </row>
    <row r="10769" spans="1:8" x14ac:dyDescent="0.3">
      <c r="A10769" t="s">
        <v>599</v>
      </c>
      <c r="B10769" t="s">
        <v>285</v>
      </c>
      <c r="C10769">
        <v>20.793299999999999</v>
      </c>
      <c r="D10769">
        <v>21.0124</v>
      </c>
      <c r="E10769">
        <v>20.0962</v>
      </c>
      <c r="F10769">
        <v>20.793299999999999</v>
      </c>
      <c r="G10769">
        <v>1665472</v>
      </c>
      <c r="H10769">
        <v>20.634</v>
      </c>
    </row>
    <row r="10770" spans="1:8" x14ac:dyDescent="0.3">
      <c r="A10770" t="s">
        <v>599</v>
      </c>
      <c r="B10770" t="s">
        <v>718</v>
      </c>
      <c r="C10770">
        <v>20.892900000000001</v>
      </c>
      <c r="D10770">
        <v>20.9527</v>
      </c>
      <c r="E10770">
        <v>20.6937</v>
      </c>
      <c r="F10770">
        <v>20.6937</v>
      </c>
      <c r="G10770">
        <v>955841</v>
      </c>
      <c r="H10770">
        <v>20.78</v>
      </c>
    </row>
    <row r="10771" spans="1:8" x14ac:dyDescent="0.3">
      <c r="A10771" t="s">
        <v>599</v>
      </c>
      <c r="B10771" t="s">
        <v>291</v>
      </c>
      <c r="C10771">
        <v>20.892900000000001</v>
      </c>
      <c r="D10771">
        <v>20.892900000000001</v>
      </c>
      <c r="E10771">
        <v>20.195799999999998</v>
      </c>
      <c r="F10771">
        <v>20.195799999999998</v>
      </c>
      <c r="G10771">
        <v>803335</v>
      </c>
      <c r="H10771">
        <v>20.4282</v>
      </c>
    </row>
    <row r="10772" spans="1:8" x14ac:dyDescent="0.3">
      <c r="A10772" t="s">
        <v>599</v>
      </c>
      <c r="B10772" t="s">
        <v>295</v>
      </c>
      <c r="C10772">
        <v>20.275500000000001</v>
      </c>
      <c r="D10772">
        <v>20.3551</v>
      </c>
      <c r="E10772">
        <v>19.956800000000001</v>
      </c>
      <c r="F10772">
        <v>20.0166</v>
      </c>
      <c r="G10772">
        <v>592912</v>
      </c>
      <c r="H10772">
        <v>20.109500000000001</v>
      </c>
    </row>
    <row r="10773" spans="1:8" x14ac:dyDescent="0.3">
      <c r="A10773" t="s">
        <v>599</v>
      </c>
      <c r="B10773" t="s">
        <v>298</v>
      </c>
      <c r="C10773">
        <v>20.0166</v>
      </c>
      <c r="D10773">
        <v>20.0962</v>
      </c>
      <c r="E10773">
        <v>19.598299999999998</v>
      </c>
      <c r="F10773">
        <v>20.0166</v>
      </c>
      <c r="G10773">
        <v>1810840</v>
      </c>
      <c r="H10773">
        <v>19.903700000000001</v>
      </c>
    </row>
    <row r="10774" spans="1:8" x14ac:dyDescent="0.3">
      <c r="A10774" t="s">
        <v>599</v>
      </c>
      <c r="B10774" t="s">
        <v>719</v>
      </c>
      <c r="C10774">
        <v>20.399999999999999</v>
      </c>
      <c r="D10774">
        <v>20.399999999999999</v>
      </c>
      <c r="E10774">
        <v>19.68</v>
      </c>
      <c r="F10774">
        <v>19.899999999999999</v>
      </c>
      <c r="G10774">
        <v>1146014</v>
      </c>
      <c r="H10774">
        <v>19.993300000000001</v>
      </c>
    </row>
    <row r="10775" spans="1:8" x14ac:dyDescent="0.3">
      <c r="A10775" t="s">
        <v>599</v>
      </c>
      <c r="B10775" t="s">
        <v>720</v>
      </c>
      <c r="C10775">
        <v>20.2</v>
      </c>
      <c r="D10775">
        <v>20.3</v>
      </c>
      <c r="E10775">
        <v>20.02</v>
      </c>
      <c r="F10775">
        <v>20.100000000000001</v>
      </c>
      <c r="G10775">
        <v>708094</v>
      </c>
      <c r="H10775">
        <v>20.14</v>
      </c>
    </row>
    <row r="10776" spans="1:8" x14ac:dyDescent="0.3">
      <c r="A10776" t="s">
        <v>599</v>
      </c>
      <c r="B10776" t="s">
        <v>721</v>
      </c>
      <c r="C10776">
        <v>20.02</v>
      </c>
      <c r="D10776">
        <v>20.12</v>
      </c>
      <c r="E10776">
        <v>19.88</v>
      </c>
      <c r="F10776">
        <v>19.97</v>
      </c>
      <c r="G10776">
        <v>1042729</v>
      </c>
      <c r="H10776">
        <v>19.989999999999998</v>
      </c>
    </row>
    <row r="10777" spans="1:8" x14ac:dyDescent="0.3">
      <c r="A10777" t="s">
        <v>599</v>
      </c>
      <c r="B10777" t="s">
        <v>96</v>
      </c>
      <c r="C10777">
        <v>19.97</v>
      </c>
      <c r="D10777">
        <v>20.079999999999998</v>
      </c>
      <c r="E10777">
        <v>19.8</v>
      </c>
      <c r="F10777">
        <v>19.8</v>
      </c>
      <c r="G10777">
        <v>747160</v>
      </c>
      <c r="H10777">
        <v>19.8933</v>
      </c>
    </row>
    <row r="10778" spans="1:8" x14ac:dyDescent="0.3">
      <c r="A10778" t="s">
        <v>599</v>
      </c>
      <c r="B10778" t="s">
        <v>722</v>
      </c>
      <c r="C10778">
        <v>19.8</v>
      </c>
      <c r="D10778">
        <v>20.059999999999999</v>
      </c>
      <c r="E10778">
        <v>19.8</v>
      </c>
      <c r="F10778">
        <v>19.899999999999999</v>
      </c>
      <c r="G10778">
        <v>759918</v>
      </c>
      <c r="H10778">
        <v>19.920000000000002</v>
      </c>
    </row>
    <row r="10779" spans="1:8" x14ac:dyDescent="0.3">
      <c r="A10779" t="s">
        <v>599</v>
      </c>
      <c r="B10779" t="s">
        <v>164</v>
      </c>
      <c r="C10779">
        <v>19.899999999999999</v>
      </c>
      <c r="D10779">
        <v>19.98</v>
      </c>
      <c r="E10779">
        <v>19.3</v>
      </c>
      <c r="F10779">
        <v>19.559999999999999</v>
      </c>
      <c r="G10779">
        <v>1042479</v>
      </c>
      <c r="H10779">
        <v>19.613299999999999</v>
      </c>
    </row>
    <row r="10780" spans="1:8" x14ac:dyDescent="0.3">
      <c r="A10780" t="s">
        <v>599</v>
      </c>
      <c r="B10780" t="s">
        <v>723</v>
      </c>
      <c r="C10780">
        <v>20</v>
      </c>
      <c r="D10780">
        <v>20.54</v>
      </c>
      <c r="E10780">
        <v>19.989999999999998</v>
      </c>
      <c r="F10780">
        <v>20.28</v>
      </c>
      <c r="G10780">
        <v>1490909</v>
      </c>
      <c r="H10780">
        <v>20.27</v>
      </c>
    </row>
    <row r="10781" spans="1:8" x14ac:dyDescent="0.3">
      <c r="A10781" t="s">
        <v>599</v>
      </c>
      <c r="B10781" t="s">
        <v>724</v>
      </c>
      <c r="C10781">
        <v>20.28</v>
      </c>
      <c r="D10781">
        <v>20.36</v>
      </c>
      <c r="E10781">
        <v>20</v>
      </c>
      <c r="F10781">
        <v>20.100000000000001</v>
      </c>
      <c r="G10781">
        <v>799512</v>
      </c>
      <c r="H10781">
        <v>20.153300000000002</v>
      </c>
    </row>
    <row r="10782" spans="1:8" x14ac:dyDescent="0.3">
      <c r="A10782" t="s">
        <v>599</v>
      </c>
      <c r="B10782" t="s">
        <v>725</v>
      </c>
      <c r="C10782">
        <v>20.12</v>
      </c>
      <c r="D10782">
        <v>20.62</v>
      </c>
      <c r="E10782">
        <v>20.12</v>
      </c>
      <c r="F10782">
        <v>20.6</v>
      </c>
      <c r="G10782">
        <v>1766942</v>
      </c>
      <c r="H10782">
        <v>20.4467</v>
      </c>
    </row>
    <row r="10783" spans="1:8" x14ac:dyDescent="0.3">
      <c r="A10783" t="s">
        <v>599</v>
      </c>
      <c r="B10783" t="s">
        <v>242</v>
      </c>
      <c r="C10783">
        <v>20.58</v>
      </c>
      <c r="D10783">
        <v>20.6</v>
      </c>
      <c r="E10783">
        <v>20.059999999999999</v>
      </c>
      <c r="F10783">
        <v>20.6</v>
      </c>
      <c r="G10783">
        <v>1676070</v>
      </c>
      <c r="H10783">
        <v>20.420000000000002</v>
      </c>
    </row>
    <row r="10784" spans="1:8" x14ac:dyDescent="0.3">
      <c r="A10784" t="s">
        <v>599</v>
      </c>
      <c r="B10784" t="s">
        <v>726</v>
      </c>
      <c r="C10784">
        <v>20.56</v>
      </c>
      <c r="D10784">
        <v>20.98</v>
      </c>
      <c r="E10784">
        <v>20.5</v>
      </c>
      <c r="F10784">
        <v>20.8</v>
      </c>
      <c r="G10784">
        <v>2347932</v>
      </c>
      <c r="H10784">
        <v>20.76</v>
      </c>
    </row>
    <row r="10785" spans="1:8" x14ac:dyDescent="0.3">
      <c r="A10785" t="s">
        <v>599</v>
      </c>
      <c r="B10785" t="s">
        <v>727</v>
      </c>
      <c r="C10785">
        <v>21.08</v>
      </c>
      <c r="D10785">
        <v>21.08</v>
      </c>
      <c r="E10785">
        <v>20.58</v>
      </c>
      <c r="F10785">
        <v>20.58</v>
      </c>
      <c r="G10785">
        <v>1220079</v>
      </c>
      <c r="H10785">
        <v>20.746700000000001</v>
      </c>
    </row>
    <row r="10786" spans="1:8" x14ac:dyDescent="0.3">
      <c r="A10786" t="s">
        <v>599</v>
      </c>
      <c r="B10786" t="s">
        <v>728</v>
      </c>
      <c r="C10786">
        <v>20.6</v>
      </c>
      <c r="D10786">
        <v>20.88</v>
      </c>
      <c r="E10786">
        <v>20.239999999999998</v>
      </c>
      <c r="F10786">
        <v>20.32</v>
      </c>
      <c r="G10786">
        <v>1928865</v>
      </c>
      <c r="H10786">
        <v>20.48</v>
      </c>
    </row>
    <row r="10787" spans="1:8" x14ac:dyDescent="0.3">
      <c r="A10787" t="s">
        <v>599</v>
      </c>
      <c r="B10787" t="s">
        <v>729</v>
      </c>
      <c r="C10787">
        <v>20.36</v>
      </c>
      <c r="D10787">
        <v>21</v>
      </c>
      <c r="E10787">
        <v>20.2</v>
      </c>
      <c r="F10787">
        <v>21</v>
      </c>
      <c r="G10787">
        <v>3837718</v>
      </c>
      <c r="H10787">
        <v>20.7333</v>
      </c>
    </row>
    <row r="10788" spans="1:8" x14ac:dyDescent="0.3">
      <c r="A10788" t="s">
        <v>599</v>
      </c>
      <c r="B10788" t="s">
        <v>730</v>
      </c>
      <c r="C10788">
        <v>20.66</v>
      </c>
      <c r="D10788">
        <v>20.88</v>
      </c>
      <c r="E10788">
        <v>20.48</v>
      </c>
      <c r="F10788">
        <v>20.74</v>
      </c>
      <c r="G10788">
        <v>1549656</v>
      </c>
      <c r="H10788">
        <v>20.7</v>
      </c>
    </row>
    <row r="10789" spans="1:8" x14ac:dyDescent="0.3">
      <c r="A10789" t="s">
        <v>599</v>
      </c>
      <c r="B10789" t="s">
        <v>731</v>
      </c>
      <c r="C10789">
        <v>20.74</v>
      </c>
      <c r="D10789">
        <v>21.2</v>
      </c>
      <c r="E10789">
        <v>20.6</v>
      </c>
      <c r="F10789">
        <v>21.2</v>
      </c>
      <c r="G10789">
        <v>1341465</v>
      </c>
      <c r="H10789">
        <v>21</v>
      </c>
    </row>
    <row r="10790" spans="1:8" x14ac:dyDescent="0.3">
      <c r="A10790" t="s">
        <v>599</v>
      </c>
      <c r="B10790" t="s">
        <v>732</v>
      </c>
      <c r="C10790">
        <v>20.86</v>
      </c>
      <c r="D10790">
        <v>21.14</v>
      </c>
      <c r="E10790">
        <v>20.72</v>
      </c>
      <c r="F10790">
        <v>20.84</v>
      </c>
      <c r="G10790">
        <v>1209853</v>
      </c>
      <c r="H10790">
        <v>20.9</v>
      </c>
    </row>
    <row r="10791" spans="1:8" x14ac:dyDescent="0.3">
      <c r="A10791" t="s">
        <v>599</v>
      </c>
      <c r="B10791" t="s">
        <v>733</v>
      </c>
      <c r="C10791">
        <v>20.84</v>
      </c>
      <c r="D10791">
        <v>20.96</v>
      </c>
      <c r="E10791">
        <v>20.62</v>
      </c>
      <c r="F10791">
        <v>20.92</v>
      </c>
      <c r="G10791">
        <v>1395356</v>
      </c>
      <c r="H10791">
        <v>20.833300000000001</v>
      </c>
    </row>
    <row r="10792" spans="1:8" x14ac:dyDescent="0.3">
      <c r="A10792" t="s">
        <v>599</v>
      </c>
      <c r="B10792" t="s">
        <v>734</v>
      </c>
      <c r="C10792">
        <v>21.04</v>
      </c>
      <c r="D10792">
        <v>21.06</v>
      </c>
      <c r="E10792">
        <v>20.66</v>
      </c>
      <c r="F10792">
        <v>21</v>
      </c>
      <c r="G10792">
        <v>2807519</v>
      </c>
      <c r="H10792">
        <v>20.906700000000001</v>
      </c>
    </row>
    <row r="10793" spans="1:8" x14ac:dyDescent="0.3">
      <c r="A10793" t="s">
        <v>599</v>
      </c>
      <c r="B10793" t="s">
        <v>735</v>
      </c>
      <c r="C10793">
        <v>20.92</v>
      </c>
      <c r="D10793">
        <v>20.98</v>
      </c>
      <c r="E10793">
        <v>20.62</v>
      </c>
      <c r="F10793">
        <v>20.64</v>
      </c>
      <c r="G10793">
        <v>593773</v>
      </c>
      <c r="H10793">
        <v>20.746700000000001</v>
      </c>
    </row>
    <row r="10794" spans="1:8" x14ac:dyDescent="0.3">
      <c r="A10794" t="s">
        <v>950</v>
      </c>
      <c r="B10794" t="s">
        <v>951</v>
      </c>
      <c r="C10794">
        <v>6509746</v>
      </c>
      <c r="D10794">
        <v>6509746</v>
      </c>
      <c r="E10794">
        <v>6509746</v>
      </c>
      <c r="F10794">
        <v>6509746</v>
      </c>
      <c r="G10794">
        <v>1</v>
      </c>
      <c r="H10794">
        <v>6509746</v>
      </c>
    </row>
    <row r="10795" spans="1:8" x14ac:dyDescent="0.3">
      <c r="A10795" t="s">
        <v>950</v>
      </c>
      <c r="B10795" t="s">
        <v>944</v>
      </c>
      <c r="C10795">
        <v>6799980</v>
      </c>
      <c r="D10795">
        <v>6799980</v>
      </c>
      <c r="E10795">
        <v>6799980</v>
      </c>
      <c r="F10795">
        <v>6799980</v>
      </c>
      <c r="G10795">
        <v>1</v>
      </c>
      <c r="H10795">
        <v>6799980</v>
      </c>
    </row>
    <row r="10796" spans="1:8" x14ac:dyDescent="0.3">
      <c r="A10796" t="s">
        <v>950</v>
      </c>
      <c r="B10796" t="s">
        <v>945</v>
      </c>
      <c r="C10796">
        <v>6799980</v>
      </c>
      <c r="D10796">
        <v>6799980</v>
      </c>
      <c r="E10796">
        <v>6799980</v>
      </c>
      <c r="F10796">
        <v>6799980</v>
      </c>
      <c r="G10796">
        <v>1</v>
      </c>
      <c r="H10796">
        <v>6799980</v>
      </c>
    </row>
    <row r="10797" spans="1:8" x14ac:dyDescent="0.3">
      <c r="A10797" t="s">
        <v>950</v>
      </c>
      <c r="B10797" t="s">
        <v>952</v>
      </c>
      <c r="C10797">
        <v>6249982</v>
      </c>
      <c r="D10797">
        <v>6249982</v>
      </c>
      <c r="E10797">
        <v>6249982</v>
      </c>
      <c r="F10797">
        <v>6249982</v>
      </c>
      <c r="G10797">
        <v>1</v>
      </c>
      <c r="H10797">
        <v>6249982</v>
      </c>
    </row>
    <row r="10798" spans="1:8" x14ac:dyDescent="0.3">
      <c r="A10798" t="s">
        <v>950</v>
      </c>
      <c r="B10798" t="s">
        <v>953</v>
      </c>
      <c r="C10798">
        <v>6249982</v>
      </c>
      <c r="D10798">
        <v>6249982</v>
      </c>
      <c r="E10798">
        <v>6249982</v>
      </c>
      <c r="F10798">
        <v>6249982</v>
      </c>
      <c r="G10798">
        <v>1</v>
      </c>
      <c r="H10798">
        <v>6249982</v>
      </c>
    </row>
    <row r="10799" spans="1:8" x14ac:dyDescent="0.3">
      <c r="A10799" t="s">
        <v>950</v>
      </c>
      <c r="B10799" t="s">
        <v>947</v>
      </c>
      <c r="C10799">
        <v>6499980</v>
      </c>
      <c r="D10799">
        <v>6499980</v>
      </c>
      <c r="E10799">
        <v>6499980</v>
      </c>
      <c r="F10799">
        <v>6499980</v>
      </c>
      <c r="G10799">
        <v>1</v>
      </c>
      <c r="H10799">
        <v>6499980</v>
      </c>
    </row>
    <row r="10800" spans="1:8" x14ac:dyDescent="0.3">
      <c r="A10800" t="s">
        <v>950</v>
      </c>
      <c r="B10800" t="s">
        <v>954</v>
      </c>
      <c r="C10800">
        <v>5999982</v>
      </c>
      <c r="D10800">
        <v>5999982</v>
      </c>
      <c r="E10800">
        <v>5999982</v>
      </c>
      <c r="F10800">
        <v>5999982</v>
      </c>
      <c r="G10800">
        <v>1</v>
      </c>
      <c r="H10800">
        <v>5999982</v>
      </c>
    </row>
    <row r="10801" spans="1:8" x14ac:dyDescent="0.3">
      <c r="A10801" t="s">
        <v>950</v>
      </c>
      <c r="B10801" t="s">
        <v>955</v>
      </c>
      <c r="C10801">
        <v>5999982</v>
      </c>
      <c r="D10801">
        <v>5999982</v>
      </c>
      <c r="E10801">
        <v>5999982</v>
      </c>
      <c r="F10801">
        <v>5999982</v>
      </c>
      <c r="G10801">
        <v>1</v>
      </c>
      <c r="H10801">
        <v>5999982</v>
      </c>
    </row>
    <row r="10802" spans="1:8" x14ac:dyDescent="0.3">
      <c r="A10802" t="s">
        <v>950</v>
      </c>
      <c r="B10802" t="s">
        <v>956</v>
      </c>
      <c r="C10802">
        <v>5399984</v>
      </c>
      <c r="D10802">
        <v>5399984</v>
      </c>
      <c r="E10802">
        <v>5399984</v>
      </c>
      <c r="F10802">
        <v>5399984</v>
      </c>
      <c r="G10802">
        <v>1</v>
      </c>
      <c r="H10802">
        <v>5399984</v>
      </c>
    </row>
    <row r="10803" spans="1:8" x14ac:dyDescent="0.3">
      <c r="A10803" t="s">
        <v>950</v>
      </c>
      <c r="B10803" t="s">
        <v>957</v>
      </c>
      <c r="C10803">
        <v>5399982</v>
      </c>
      <c r="D10803">
        <v>5399982</v>
      </c>
      <c r="E10803">
        <v>5399982</v>
      </c>
      <c r="F10803">
        <v>5399982</v>
      </c>
      <c r="G10803">
        <v>1</v>
      </c>
      <c r="H10803">
        <v>5399982</v>
      </c>
    </row>
    <row r="10804" spans="1:8" x14ac:dyDescent="0.3">
      <c r="A10804" t="s">
        <v>950</v>
      </c>
      <c r="B10804" t="s">
        <v>958</v>
      </c>
      <c r="C10804">
        <v>4899986</v>
      </c>
      <c r="D10804">
        <v>4899986</v>
      </c>
      <c r="E10804">
        <v>4899986</v>
      </c>
      <c r="F10804">
        <v>4899986</v>
      </c>
      <c r="G10804">
        <v>1</v>
      </c>
      <c r="H10804">
        <v>4899986</v>
      </c>
    </row>
    <row r="10805" spans="1:8" x14ac:dyDescent="0.3">
      <c r="A10805" t="s">
        <v>950</v>
      </c>
      <c r="B10805" t="s">
        <v>959</v>
      </c>
      <c r="C10805">
        <v>4899986</v>
      </c>
      <c r="D10805">
        <v>4899986</v>
      </c>
      <c r="E10805">
        <v>4410087</v>
      </c>
      <c r="F10805">
        <v>4410087</v>
      </c>
      <c r="G10805">
        <v>2</v>
      </c>
      <c r="H10805">
        <v>4573386.6666999999</v>
      </c>
    </row>
    <row r="10806" spans="1:8" x14ac:dyDescent="0.3">
      <c r="A10806" t="s">
        <v>950</v>
      </c>
      <c r="B10806" t="s">
        <v>960</v>
      </c>
      <c r="C10806">
        <v>4104988</v>
      </c>
      <c r="D10806">
        <v>4104988</v>
      </c>
      <c r="E10806">
        <v>4104988</v>
      </c>
      <c r="F10806">
        <v>4104988</v>
      </c>
      <c r="G10806">
        <v>1</v>
      </c>
      <c r="H10806">
        <v>4104988</v>
      </c>
    </row>
    <row r="10807" spans="1:8" x14ac:dyDescent="0.3">
      <c r="A10807" t="s">
        <v>950</v>
      </c>
      <c r="B10807" t="s">
        <v>961</v>
      </c>
      <c r="C10807">
        <v>4104985</v>
      </c>
      <c r="D10807">
        <v>4104985</v>
      </c>
      <c r="E10807">
        <v>4104985</v>
      </c>
      <c r="F10807">
        <v>4104985</v>
      </c>
      <c r="G10807">
        <v>1</v>
      </c>
      <c r="H10807">
        <v>4104985</v>
      </c>
    </row>
    <row r="10808" spans="1:8" x14ac:dyDescent="0.3">
      <c r="A10808" t="s">
        <v>950</v>
      </c>
      <c r="B10808" t="s">
        <v>962</v>
      </c>
      <c r="C10808">
        <v>4104985</v>
      </c>
      <c r="D10808">
        <v>4104985</v>
      </c>
      <c r="E10808">
        <v>4104985</v>
      </c>
      <c r="F10808">
        <v>4104985</v>
      </c>
      <c r="G10808">
        <v>1</v>
      </c>
      <c r="H10808">
        <v>4104985</v>
      </c>
    </row>
    <row r="10809" spans="1:8" x14ac:dyDescent="0.3">
      <c r="A10809" t="s">
        <v>950</v>
      </c>
      <c r="B10809" t="s">
        <v>963</v>
      </c>
      <c r="C10809">
        <v>4099988</v>
      </c>
      <c r="D10809">
        <v>4099988</v>
      </c>
      <c r="E10809">
        <v>4099988</v>
      </c>
      <c r="F10809">
        <v>4099988</v>
      </c>
      <c r="G10809">
        <v>1</v>
      </c>
      <c r="H10809">
        <v>4099988</v>
      </c>
    </row>
    <row r="10810" spans="1:8" x14ac:dyDescent="0.3">
      <c r="A10810" t="s">
        <v>950</v>
      </c>
      <c r="B10810" t="s">
        <v>964</v>
      </c>
      <c r="C10810">
        <v>4099988</v>
      </c>
      <c r="D10810">
        <v>4099988</v>
      </c>
      <c r="E10810">
        <v>4099988</v>
      </c>
      <c r="F10810">
        <v>4099988</v>
      </c>
      <c r="G10810">
        <v>1</v>
      </c>
      <c r="H10810">
        <v>4099988</v>
      </c>
    </row>
    <row r="10811" spans="1:8" x14ac:dyDescent="0.3">
      <c r="A10811" t="s">
        <v>950</v>
      </c>
      <c r="B10811" t="s">
        <v>965</v>
      </c>
      <c r="C10811">
        <v>3689989</v>
      </c>
      <c r="D10811">
        <v>3689989</v>
      </c>
      <c r="E10811">
        <v>3689989</v>
      </c>
      <c r="F10811">
        <v>3689989</v>
      </c>
      <c r="G10811">
        <v>1</v>
      </c>
      <c r="H10811">
        <v>3689989</v>
      </c>
    </row>
    <row r="10812" spans="1:8" x14ac:dyDescent="0.3">
      <c r="A10812" t="s">
        <v>950</v>
      </c>
      <c r="B10812" t="s">
        <v>966</v>
      </c>
      <c r="C10812">
        <v>3749989</v>
      </c>
      <c r="D10812">
        <v>3749989</v>
      </c>
      <c r="E10812">
        <v>3749989</v>
      </c>
      <c r="F10812">
        <v>3749989</v>
      </c>
      <c r="G10812">
        <v>1</v>
      </c>
      <c r="H10812">
        <v>3749989</v>
      </c>
    </row>
    <row r="10813" spans="1:8" x14ac:dyDescent="0.3">
      <c r="A10813" t="s">
        <v>950</v>
      </c>
      <c r="B10813" t="s">
        <v>967</v>
      </c>
      <c r="C10813">
        <v>3699986</v>
      </c>
      <c r="D10813">
        <v>3749989</v>
      </c>
      <c r="E10813">
        <v>3699986</v>
      </c>
      <c r="F10813">
        <v>3749989</v>
      </c>
      <c r="G10813">
        <v>2</v>
      </c>
      <c r="H10813">
        <v>3733321.3333000001</v>
      </c>
    </row>
    <row r="10814" spans="1:8" x14ac:dyDescent="0.3">
      <c r="A10814" t="s">
        <v>950</v>
      </c>
      <c r="B10814" t="s">
        <v>968</v>
      </c>
      <c r="C10814">
        <v>3749989</v>
      </c>
      <c r="D10814">
        <v>3749989</v>
      </c>
      <c r="E10814">
        <v>3749989</v>
      </c>
      <c r="F10814">
        <v>3749989</v>
      </c>
      <c r="G10814">
        <v>1</v>
      </c>
      <c r="H10814">
        <v>3749989</v>
      </c>
    </row>
    <row r="10815" spans="1:8" x14ac:dyDescent="0.3">
      <c r="A10815" t="s">
        <v>950</v>
      </c>
      <c r="B10815" t="s">
        <v>969</v>
      </c>
      <c r="C10815">
        <v>3749989</v>
      </c>
      <c r="D10815">
        <v>3749989</v>
      </c>
      <c r="E10815">
        <v>3749989</v>
      </c>
      <c r="F10815">
        <v>3749989</v>
      </c>
      <c r="G10815">
        <v>1</v>
      </c>
      <c r="H10815">
        <v>3749989</v>
      </c>
    </row>
    <row r="10816" spans="1:8" x14ac:dyDescent="0.3">
      <c r="A10816" t="s">
        <v>950</v>
      </c>
      <c r="B10816" t="s">
        <v>970</v>
      </c>
      <c r="C10816">
        <v>3999988</v>
      </c>
      <c r="D10816">
        <v>3999988</v>
      </c>
      <c r="E10816">
        <v>3999988</v>
      </c>
      <c r="F10816">
        <v>3999988</v>
      </c>
      <c r="G10816">
        <v>1</v>
      </c>
      <c r="H10816">
        <v>3999988</v>
      </c>
    </row>
    <row r="10817" spans="1:8" x14ac:dyDescent="0.3">
      <c r="A10817" t="s">
        <v>950</v>
      </c>
      <c r="B10817" t="s">
        <v>971</v>
      </c>
      <c r="C10817">
        <v>3999988</v>
      </c>
      <c r="D10817">
        <v>3999988</v>
      </c>
      <c r="E10817">
        <v>3999988</v>
      </c>
      <c r="F10817">
        <v>3999988</v>
      </c>
      <c r="G10817">
        <v>1</v>
      </c>
      <c r="H10817">
        <v>3999988</v>
      </c>
    </row>
    <row r="10818" spans="1:8" x14ac:dyDescent="0.3">
      <c r="A10818" t="s">
        <v>950</v>
      </c>
      <c r="B10818" t="s">
        <v>972</v>
      </c>
      <c r="C10818">
        <v>3999988</v>
      </c>
      <c r="D10818">
        <v>3999988</v>
      </c>
      <c r="E10818">
        <v>3999988</v>
      </c>
      <c r="F10818">
        <v>3999988</v>
      </c>
      <c r="G10818">
        <v>1</v>
      </c>
      <c r="H10818">
        <v>3999988</v>
      </c>
    </row>
    <row r="10819" spans="1:8" x14ac:dyDescent="0.3">
      <c r="A10819" t="s">
        <v>950</v>
      </c>
      <c r="B10819" t="s">
        <v>973</v>
      </c>
      <c r="C10819">
        <v>3600239</v>
      </c>
      <c r="D10819">
        <v>3600239</v>
      </c>
      <c r="E10819">
        <v>3599989</v>
      </c>
      <c r="F10819">
        <v>3599989</v>
      </c>
      <c r="G10819">
        <v>2</v>
      </c>
      <c r="H10819">
        <v>3600072.3333000001</v>
      </c>
    </row>
    <row r="10820" spans="1:8" x14ac:dyDescent="0.3">
      <c r="A10820" t="s">
        <v>950</v>
      </c>
      <c r="B10820" t="s">
        <v>974</v>
      </c>
      <c r="C10820">
        <v>3239990</v>
      </c>
      <c r="D10820">
        <v>3239990</v>
      </c>
      <c r="E10820">
        <v>3239990</v>
      </c>
      <c r="F10820">
        <v>3239990</v>
      </c>
      <c r="G10820">
        <v>1</v>
      </c>
      <c r="H10820">
        <v>3239990</v>
      </c>
    </row>
    <row r="10821" spans="1:8" x14ac:dyDescent="0.3">
      <c r="A10821" t="s">
        <v>950</v>
      </c>
      <c r="B10821" t="s">
        <v>975</v>
      </c>
      <c r="C10821">
        <v>2919991</v>
      </c>
      <c r="D10821">
        <v>2919991</v>
      </c>
      <c r="E10821">
        <v>2919991</v>
      </c>
      <c r="F10821">
        <v>2919991</v>
      </c>
      <c r="G10821">
        <v>2</v>
      </c>
      <c r="H10821">
        <v>2919991</v>
      </c>
    </row>
    <row r="10822" spans="1:8" x14ac:dyDescent="0.3">
      <c r="A10822" t="s">
        <v>950</v>
      </c>
      <c r="B10822" t="s">
        <v>976</v>
      </c>
      <c r="C10822">
        <v>2627992</v>
      </c>
      <c r="D10822">
        <v>2627992</v>
      </c>
      <c r="E10822">
        <v>2627992</v>
      </c>
      <c r="F10822">
        <v>2627992</v>
      </c>
      <c r="G10822">
        <v>1</v>
      </c>
      <c r="H10822">
        <v>2627992</v>
      </c>
    </row>
    <row r="10823" spans="1:8" x14ac:dyDescent="0.3">
      <c r="A10823" t="s">
        <v>950</v>
      </c>
      <c r="B10823" t="s">
        <v>977</v>
      </c>
      <c r="C10823">
        <v>2890791</v>
      </c>
      <c r="D10823">
        <v>2890791</v>
      </c>
      <c r="E10823">
        <v>2890791</v>
      </c>
      <c r="F10823">
        <v>2890791</v>
      </c>
      <c r="G10823">
        <v>1</v>
      </c>
      <c r="H10823">
        <v>2890791</v>
      </c>
    </row>
    <row r="10824" spans="1:8" x14ac:dyDescent="0.3">
      <c r="A10824" t="s">
        <v>950</v>
      </c>
      <c r="B10824" t="s">
        <v>978</v>
      </c>
      <c r="C10824">
        <v>3179870</v>
      </c>
      <c r="D10824">
        <v>3179870</v>
      </c>
      <c r="E10824">
        <v>3179870</v>
      </c>
      <c r="F10824">
        <v>3179870</v>
      </c>
      <c r="G10824">
        <v>1</v>
      </c>
      <c r="H10824">
        <v>3179870</v>
      </c>
    </row>
    <row r="10825" spans="1:8" x14ac:dyDescent="0.3">
      <c r="A10825" t="s">
        <v>950</v>
      </c>
      <c r="B10825" t="s">
        <v>979</v>
      </c>
      <c r="C10825">
        <v>3179870</v>
      </c>
      <c r="D10825">
        <v>3179870</v>
      </c>
      <c r="E10825">
        <v>3179870</v>
      </c>
      <c r="F10825">
        <v>3179870</v>
      </c>
      <c r="G10825">
        <v>1</v>
      </c>
      <c r="H10825">
        <v>3179870</v>
      </c>
    </row>
    <row r="10826" spans="1:8" x14ac:dyDescent="0.3">
      <c r="A10826" t="s">
        <v>950</v>
      </c>
      <c r="B10826" t="s">
        <v>980</v>
      </c>
      <c r="C10826">
        <v>2861992</v>
      </c>
      <c r="D10826">
        <v>2861992</v>
      </c>
      <c r="E10826">
        <v>2861992</v>
      </c>
      <c r="F10826">
        <v>2861992</v>
      </c>
      <c r="G10826">
        <v>1</v>
      </c>
      <c r="H10826">
        <v>2861992</v>
      </c>
    </row>
    <row r="10827" spans="1:8" x14ac:dyDescent="0.3">
      <c r="A10827" t="s">
        <v>950</v>
      </c>
      <c r="B10827" t="s">
        <v>981</v>
      </c>
      <c r="C10827">
        <v>2589992</v>
      </c>
      <c r="D10827">
        <v>2589992</v>
      </c>
      <c r="E10827">
        <v>2589992</v>
      </c>
      <c r="F10827">
        <v>2589992</v>
      </c>
      <c r="G10827">
        <v>1</v>
      </c>
      <c r="H10827">
        <v>2589992</v>
      </c>
    </row>
    <row r="10828" spans="1:8" x14ac:dyDescent="0.3">
      <c r="A10828" t="s">
        <v>950</v>
      </c>
      <c r="B10828" t="s">
        <v>982</v>
      </c>
      <c r="C10828">
        <v>2839992</v>
      </c>
      <c r="D10828">
        <v>2839992</v>
      </c>
      <c r="E10828">
        <v>2839992</v>
      </c>
      <c r="F10828">
        <v>2839992</v>
      </c>
      <c r="G10828">
        <v>1</v>
      </c>
      <c r="H10828">
        <v>2839992</v>
      </c>
    </row>
    <row r="10829" spans="1:8" x14ac:dyDescent="0.3">
      <c r="A10829" t="s">
        <v>950</v>
      </c>
      <c r="B10829" t="s">
        <v>983</v>
      </c>
      <c r="C10829">
        <v>3123991</v>
      </c>
      <c r="D10829">
        <v>3123991</v>
      </c>
      <c r="E10829">
        <v>3123991</v>
      </c>
      <c r="F10829">
        <v>3123991</v>
      </c>
      <c r="G10829">
        <v>1</v>
      </c>
      <c r="H10829">
        <v>3123991</v>
      </c>
    </row>
    <row r="10830" spans="1:8" x14ac:dyDescent="0.3">
      <c r="A10830" t="s">
        <v>950</v>
      </c>
      <c r="B10830" t="s">
        <v>984</v>
      </c>
      <c r="C10830">
        <v>2814992</v>
      </c>
      <c r="D10830">
        <v>2814992</v>
      </c>
      <c r="E10830">
        <v>2814992</v>
      </c>
      <c r="F10830">
        <v>2814992</v>
      </c>
      <c r="G10830">
        <v>1</v>
      </c>
      <c r="H10830">
        <v>2814992</v>
      </c>
    </row>
    <row r="10831" spans="1:8" x14ac:dyDescent="0.3">
      <c r="A10831" t="s">
        <v>950</v>
      </c>
      <c r="B10831" t="s">
        <v>985</v>
      </c>
      <c r="C10831">
        <v>3094991</v>
      </c>
      <c r="D10831">
        <v>3094991</v>
      </c>
      <c r="E10831">
        <v>3094991</v>
      </c>
      <c r="F10831">
        <v>3094991</v>
      </c>
      <c r="G10831">
        <v>1</v>
      </c>
      <c r="H10831">
        <v>3094991</v>
      </c>
    </row>
    <row r="10832" spans="1:8" x14ac:dyDescent="0.3">
      <c r="A10832" t="s">
        <v>950</v>
      </c>
      <c r="B10832" t="s">
        <v>986</v>
      </c>
      <c r="C10832">
        <v>2799992</v>
      </c>
      <c r="D10832">
        <v>2799992</v>
      </c>
      <c r="E10832">
        <v>2799992</v>
      </c>
      <c r="F10832">
        <v>2799992</v>
      </c>
      <c r="G10832">
        <v>1</v>
      </c>
      <c r="H10832">
        <v>2799992</v>
      </c>
    </row>
    <row r="10833" spans="1:8" x14ac:dyDescent="0.3">
      <c r="A10833" t="s">
        <v>950</v>
      </c>
      <c r="B10833" t="s">
        <v>987</v>
      </c>
      <c r="C10833">
        <v>2799994</v>
      </c>
      <c r="D10833">
        <v>2799994</v>
      </c>
      <c r="E10833">
        <v>2799994</v>
      </c>
      <c r="F10833">
        <v>2799994</v>
      </c>
      <c r="G10833">
        <v>1</v>
      </c>
      <c r="H10833">
        <v>2799994</v>
      </c>
    </row>
    <row r="10834" spans="1:8" x14ac:dyDescent="0.3">
      <c r="A10834" t="s">
        <v>950</v>
      </c>
      <c r="B10834" t="s">
        <v>988</v>
      </c>
      <c r="C10834">
        <v>2799994</v>
      </c>
      <c r="D10834">
        <v>2799994</v>
      </c>
      <c r="E10834">
        <v>2799994</v>
      </c>
      <c r="F10834">
        <v>2799994</v>
      </c>
      <c r="G10834">
        <v>1</v>
      </c>
      <c r="H10834">
        <v>2799994</v>
      </c>
    </row>
    <row r="10835" spans="1:8" x14ac:dyDescent="0.3">
      <c r="A10835" t="s">
        <v>950</v>
      </c>
      <c r="B10835" t="s">
        <v>989</v>
      </c>
      <c r="C10835">
        <v>3078991</v>
      </c>
      <c r="D10835">
        <v>3078993</v>
      </c>
      <c r="E10835">
        <v>3078991</v>
      </c>
      <c r="F10835">
        <v>3078993</v>
      </c>
      <c r="G10835">
        <v>2</v>
      </c>
      <c r="H10835">
        <v>3078992.3333000001</v>
      </c>
    </row>
    <row r="10836" spans="1:8" x14ac:dyDescent="0.3">
      <c r="A10836" t="s">
        <v>950</v>
      </c>
      <c r="B10836" t="s">
        <v>990</v>
      </c>
      <c r="C10836">
        <v>3379990</v>
      </c>
      <c r="D10836">
        <v>3379990</v>
      </c>
      <c r="E10836">
        <v>3379990</v>
      </c>
      <c r="F10836">
        <v>3379990</v>
      </c>
      <c r="G10836">
        <v>1</v>
      </c>
      <c r="H10836">
        <v>3379990</v>
      </c>
    </row>
    <row r="10837" spans="1:8" x14ac:dyDescent="0.3">
      <c r="A10837" t="s">
        <v>950</v>
      </c>
      <c r="B10837" t="s">
        <v>991</v>
      </c>
      <c r="C10837">
        <v>3714989</v>
      </c>
      <c r="D10837">
        <v>3714989</v>
      </c>
      <c r="E10837">
        <v>3714989</v>
      </c>
      <c r="F10837">
        <v>3714989</v>
      </c>
      <c r="G10837">
        <v>1</v>
      </c>
      <c r="H10837">
        <v>3714989</v>
      </c>
    </row>
    <row r="10838" spans="1:8" x14ac:dyDescent="0.3">
      <c r="A10838" t="s">
        <v>950</v>
      </c>
      <c r="B10838" t="s">
        <v>992</v>
      </c>
      <c r="C10838">
        <v>4086478</v>
      </c>
      <c r="D10838">
        <v>4086488</v>
      </c>
      <c r="E10838">
        <v>4086478</v>
      </c>
      <c r="F10838">
        <v>4086488</v>
      </c>
      <c r="G10838">
        <v>2</v>
      </c>
      <c r="H10838">
        <v>4086484.6666999999</v>
      </c>
    </row>
    <row r="10839" spans="1:8" x14ac:dyDescent="0.3">
      <c r="A10839" t="s">
        <v>950</v>
      </c>
      <c r="B10839" t="s">
        <v>993</v>
      </c>
      <c r="C10839">
        <v>3999988</v>
      </c>
      <c r="D10839">
        <v>3999988</v>
      </c>
      <c r="E10839">
        <v>3999988</v>
      </c>
      <c r="F10839">
        <v>3999988</v>
      </c>
      <c r="G10839">
        <v>1</v>
      </c>
      <c r="H10839">
        <v>3999988</v>
      </c>
    </row>
    <row r="10840" spans="1:8" x14ac:dyDescent="0.3">
      <c r="A10840" t="s">
        <v>950</v>
      </c>
      <c r="B10840" t="s">
        <v>994</v>
      </c>
      <c r="C10840">
        <v>3999988</v>
      </c>
      <c r="D10840">
        <v>3999988</v>
      </c>
      <c r="E10840">
        <v>3999988</v>
      </c>
      <c r="F10840">
        <v>3999988</v>
      </c>
      <c r="G10840">
        <v>1</v>
      </c>
      <c r="H10840">
        <v>3999988</v>
      </c>
    </row>
    <row r="10841" spans="1:8" x14ac:dyDescent="0.3">
      <c r="A10841" t="s">
        <v>950</v>
      </c>
      <c r="B10841" t="s">
        <v>995</v>
      </c>
      <c r="C10841">
        <v>3699989</v>
      </c>
      <c r="D10841">
        <v>3699989</v>
      </c>
      <c r="E10841">
        <v>3699989</v>
      </c>
      <c r="F10841">
        <v>3699989</v>
      </c>
      <c r="G10841">
        <v>1</v>
      </c>
      <c r="H10841">
        <v>3699989</v>
      </c>
    </row>
    <row r="10842" spans="1:8" x14ac:dyDescent="0.3">
      <c r="A10842" t="s">
        <v>950</v>
      </c>
      <c r="B10842" t="s">
        <v>996</v>
      </c>
      <c r="C10842">
        <v>3899988</v>
      </c>
      <c r="D10842">
        <v>3899988</v>
      </c>
      <c r="E10842">
        <v>3899988</v>
      </c>
      <c r="F10842">
        <v>3899988</v>
      </c>
      <c r="G10842">
        <v>1</v>
      </c>
      <c r="H10842">
        <v>3899988</v>
      </c>
    </row>
    <row r="10843" spans="1:8" x14ac:dyDescent="0.3">
      <c r="A10843" t="s">
        <v>950</v>
      </c>
      <c r="B10843" t="s">
        <v>997</v>
      </c>
      <c r="C10843">
        <v>3999988</v>
      </c>
      <c r="D10843">
        <v>3999988</v>
      </c>
      <c r="E10843">
        <v>3999988</v>
      </c>
      <c r="F10843">
        <v>3999988</v>
      </c>
      <c r="G10843">
        <v>1</v>
      </c>
      <c r="H10843">
        <v>3999988</v>
      </c>
    </row>
    <row r="10844" spans="1:8" x14ac:dyDescent="0.3">
      <c r="A10844" t="s">
        <v>950</v>
      </c>
      <c r="B10844" t="s">
        <v>998</v>
      </c>
      <c r="C10844">
        <v>3599989</v>
      </c>
      <c r="D10844">
        <v>3599989</v>
      </c>
      <c r="E10844">
        <v>3599989</v>
      </c>
      <c r="F10844">
        <v>3599989</v>
      </c>
      <c r="G10844">
        <v>1</v>
      </c>
      <c r="H10844">
        <v>3599989</v>
      </c>
    </row>
    <row r="10845" spans="1:8" x14ac:dyDescent="0.3">
      <c r="A10845" t="s">
        <v>950</v>
      </c>
      <c r="B10845" t="s">
        <v>744</v>
      </c>
      <c r="C10845">
        <v>3239990</v>
      </c>
      <c r="D10845">
        <v>3239990</v>
      </c>
      <c r="E10845">
        <v>3239990</v>
      </c>
      <c r="F10845">
        <v>3239990</v>
      </c>
      <c r="G10845">
        <v>1</v>
      </c>
      <c r="H10845">
        <v>3239990</v>
      </c>
    </row>
    <row r="10846" spans="1:8" x14ac:dyDescent="0.3">
      <c r="A10846" t="s">
        <v>950</v>
      </c>
      <c r="B10846" t="s">
        <v>747</v>
      </c>
      <c r="C10846">
        <v>3099991</v>
      </c>
      <c r="D10846">
        <v>3099991</v>
      </c>
      <c r="E10846">
        <v>3099991</v>
      </c>
      <c r="F10846">
        <v>3099991</v>
      </c>
      <c r="G10846">
        <v>1</v>
      </c>
      <c r="H10846">
        <v>3099991</v>
      </c>
    </row>
    <row r="10847" spans="1:8" x14ac:dyDescent="0.3">
      <c r="A10847" t="s">
        <v>950</v>
      </c>
      <c r="B10847" t="s">
        <v>748</v>
      </c>
      <c r="C10847">
        <v>2999991</v>
      </c>
      <c r="D10847">
        <v>2999991</v>
      </c>
      <c r="E10847">
        <v>2999991</v>
      </c>
      <c r="F10847">
        <v>2999991</v>
      </c>
      <c r="G10847">
        <v>1</v>
      </c>
      <c r="H10847">
        <v>2999991</v>
      </c>
    </row>
    <row r="10848" spans="1:8" x14ac:dyDescent="0.3">
      <c r="A10848" t="s">
        <v>950</v>
      </c>
      <c r="B10848" t="s">
        <v>285</v>
      </c>
      <c r="C10848">
        <v>2702492</v>
      </c>
      <c r="D10848">
        <v>2702492</v>
      </c>
      <c r="E10848">
        <v>2702492</v>
      </c>
      <c r="F10848">
        <v>2702492</v>
      </c>
      <c r="G10848">
        <v>1</v>
      </c>
      <c r="H10848">
        <v>2702492</v>
      </c>
    </row>
    <row r="10849" spans="1:8" x14ac:dyDescent="0.3">
      <c r="A10849" t="s">
        <v>950</v>
      </c>
      <c r="B10849" t="s">
        <v>96</v>
      </c>
      <c r="C10849">
        <v>2440000</v>
      </c>
      <c r="D10849">
        <v>2702492</v>
      </c>
      <c r="E10849">
        <v>2440000</v>
      </c>
      <c r="F10849">
        <v>2702492</v>
      </c>
      <c r="G10849">
        <v>2</v>
      </c>
      <c r="H10849">
        <v>2614994.6666999999</v>
      </c>
    </row>
    <row r="10850" spans="1:8" x14ac:dyDescent="0.3">
      <c r="A10850" t="s">
        <v>950</v>
      </c>
      <c r="B10850" t="s">
        <v>722</v>
      </c>
      <c r="C10850">
        <v>2703002</v>
      </c>
      <c r="D10850">
        <v>2703002</v>
      </c>
      <c r="E10850">
        <v>2703002</v>
      </c>
      <c r="F10850">
        <v>2703002</v>
      </c>
      <c r="G10850">
        <v>1</v>
      </c>
      <c r="H10850">
        <v>2703002</v>
      </c>
    </row>
    <row r="10851" spans="1:8" x14ac:dyDescent="0.3">
      <c r="A10851" t="s">
        <v>950</v>
      </c>
      <c r="B10851" t="s">
        <v>164</v>
      </c>
      <c r="C10851">
        <v>2433000</v>
      </c>
      <c r="D10851">
        <v>2433000</v>
      </c>
      <c r="E10851">
        <v>2433000</v>
      </c>
      <c r="F10851">
        <v>2433000</v>
      </c>
      <c r="G10851">
        <v>1</v>
      </c>
      <c r="H10851">
        <v>2433000</v>
      </c>
    </row>
    <row r="10852" spans="1:8" x14ac:dyDescent="0.3">
      <c r="A10852" t="s">
        <v>950</v>
      </c>
      <c r="B10852" t="s">
        <v>723</v>
      </c>
      <c r="C10852">
        <v>2676300</v>
      </c>
      <c r="D10852">
        <v>2676300</v>
      </c>
      <c r="E10852">
        <v>2676300</v>
      </c>
      <c r="F10852">
        <v>2676300</v>
      </c>
      <c r="G10852">
        <v>1</v>
      </c>
      <c r="H10852">
        <v>2676300</v>
      </c>
    </row>
    <row r="10853" spans="1:8" x14ac:dyDescent="0.3">
      <c r="A10853" t="s">
        <v>950</v>
      </c>
      <c r="B10853" t="s">
        <v>724</v>
      </c>
      <c r="C10853">
        <v>2499998</v>
      </c>
      <c r="D10853">
        <v>2499998</v>
      </c>
      <c r="E10853">
        <v>2499998</v>
      </c>
      <c r="F10853">
        <v>2499998</v>
      </c>
      <c r="G10853">
        <v>1</v>
      </c>
      <c r="H10853">
        <v>2499998</v>
      </c>
    </row>
    <row r="10854" spans="1:8" x14ac:dyDescent="0.3">
      <c r="A10854" t="s">
        <v>950</v>
      </c>
      <c r="B10854" t="s">
        <v>725</v>
      </c>
      <c r="C10854">
        <v>2349998</v>
      </c>
      <c r="D10854">
        <v>2351112</v>
      </c>
      <c r="E10854">
        <v>2349998</v>
      </c>
      <c r="F10854">
        <v>2351112</v>
      </c>
      <c r="G10854">
        <v>2</v>
      </c>
      <c r="H10854">
        <v>2350740.6666999999</v>
      </c>
    </row>
    <row r="10855" spans="1:8" x14ac:dyDescent="0.3">
      <c r="A10855" t="s">
        <v>950</v>
      </c>
      <c r="B10855" t="s">
        <v>242</v>
      </c>
      <c r="C10855">
        <v>2499988</v>
      </c>
      <c r="D10855">
        <v>2499988</v>
      </c>
      <c r="E10855">
        <v>2499988</v>
      </c>
      <c r="F10855">
        <v>2499988</v>
      </c>
      <c r="G10855">
        <v>1</v>
      </c>
      <c r="H10855">
        <v>2499988</v>
      </c>
    </row>
    <row r="10856" spans="1:8" x14ac:dyDescent="0.3">
      <c r="A10856" t="s">
        <v>950</v>
      </c>
      <c r="B10856" t="s">
        <v>726</v>
      </c>
      <c r="C10856">
        <v>2499988</v>
      </c>
      <c r="D10856">
        <v>2499988</v>
      </c>
      <c r="E10856">
        <v>2499988</v>
      </c>
      <c r="F10856">
        <v>2499988</v>
      </c>
      <c r="G10856">
        <v>1</v>
      </c>
      <c r="H10856">
        <v>2499988</v>
      </c>
    </row>
    <row r="10857" spans="1:8" x14ac:dyDescent="0.3">
      <c r="A10857" t="s">
        <v>950</v>
      </c>
      <c r="B10857" t="s">
        <v>727</v>
      </c>
      <c r="C10857">
        <v>2748988</v>
      </c>
      <c r="D10857">
        <v>2749985</v>
      </c>
      <c r="E10857">
        <v>2748988</v>
      </c>
      <c r="F10857">
        <v>2749985</v>
      </c>
      <c r="G10857">
        <v>2</v>
      </c>
      <c r="H10857">
        <v>2749652.6666999999</v>
      </c>
    </row>
    <row r="10858" spans="1:8" x14ac:dyDescent="0.3">
      <c r="A10858" t="s">
        <v>950</v>
      </c>
      <c r="B10858" t="s">
        <v>735</v>
      </c>
      <c r="C10858">
        <v>2475018</v>
      </c>
      <c r="D10858">
        <v>2475018</v>
      </c>
      <c r="E10858">
        <v>2475018</v>
      </c>
      <c r="F10858">
        <v>2475018</v>
      </c>
      <c r="G10858">
        <v>1</v>
      </c>
      <c r="H10858">
        <v>2475018</v>
      </c>
    </row>
    <row r="10859" spans="1:8" x14ac:dyDescent="0.3">
      <c r="A10859" t="s">
        <v>296</v>
      </c>
      <c r="B10859" t="s">
        <v>696</v>
      </c>
      <c r="C10859">
        <v>8.8000000000000007</v>
      </c>
      <c r="D10859">
        <v>9.34</v>
      </c>
      <c r="E10859">
        <v>8.7200000000000006</v>
      </c>
      <c r="F10859">
        <v>9.31</v>
      </c>
      <c r="G10859">
        <v>51539460</v>
      </c>
      <c r="H10859">
        <v>9.1233000000000004</v>
      </c>
    </row>
    <row r="10860" spans="1:8" x14ac:dyDescent="0.3">
      <c r="A10860" t="s">
        <v>296</v>
      </c>
      <c r="B10860" t="s">
        <v>697</v>
      </c>
      <c r="C10860">
        <v>9.35</v>
      </c>
      <c r="D10860">
        <v>9.91</v>
      </c>
      <c r="E10860">
        <v>9.24</v>
      </c>
      <c r="F10860">
        <v>9.8000000000000007</v>
      </c>
      <c r="G10860">
        <v>57912120</v>
      </c>
      <c r="H10860">
        <v>9.65</v>
      </c>
    </row>
    <row r="10861" spans="1:8" x14ac:dyDescent="0.3">
      <c r="A10861" t="s">
        <v>296</v>
      </c>
      <c r="B10861" t="s">
        <v>698</v>
      </c>
      <c r="C10861">
        <v>10</v>
      </c>
      <c r="D10861">
        <v>10</v>
      </c>
      <c r="E10861">
        <v>9.34</v>
      </c>
      <c r="F10861">
        <v>9.6300000000000008</v>
      </c>
      <c r="G10861">
        <v>69676470</v>
      </c>
      <c r="H10861">
        <v>9.6567000000000007</v>
      </c>
    </row>
    <row r="10862" spans="1:8" x14ac:dyDescent="0.3">
      <c r="A10862" t="s">
        <v>296</v>
      </c>
      <c r="B10862" t="s">
        <v>699</v>
      </c>
      <c r="C10862">
        <v>9.6999999999999993</v>
      </c>
      <c r="D10862">
        <v>9.7100000000000009</v>
      </c>
      <c r="E10862">
        <v>9.16</v>
      </c>
      <c r="F10862">
        <v>9.4600000000000009</v>
      </c>
      <c r="G10862">
        <v>28077080</v>
      </c>
      <c r="H10862">
        <v>9.4433000000000007</v>
      </c>
    </row>
    <row r="10863" spans="1:8" x14ac:dyDescent="0.3">
      <c r="A10863" t="s">
        <v>296</v>
      </c>
      <c r="B10863" t="s">
        <v>700</v>
      </c>
      <c r="C10863">
        <v>9.42</v>
      </c>
      <c r="D10863">
        <v>9.82</v>
      </c>
      <c r="E10863">
        <v>9.18</v>
      </c>
      <c r="F10863">
        <v>9.5299999999999994</v>
      </c>
      <c r="G10863">
        <v>53102240</v>
      </c>
      <c r="H10863">
        <v>9.51</v>
      </c>
    </row>
    <row r="10864" spans="1:8" x14ac:dyDescent="0.3">
      <c r="A10864" t="s">
        <v>296</v>
      </c>
      <c r="B10864" t="s">
        <v>77</v>
      </c>
      <c r="C10864">
        <v>9.4499999999999993</v>
      </c>
      <c r="D10864">
        <v>9.68</v>
      </c>
      <c r="E10864">
        <v>9.34</v>
      </c>
      <c r="F10864">
        <v>9.5500000000000007</v>
      </c>
      <c r="G10864">
        <v>25158810</v>
      </c>
      <c r="H10864">
        <v>9.5233000000000008</v>
      </c>
    </row>
    <row r="10865" spans="1:8" x14ac:dyDescent="0.3">
      <c r="A10865" t="s">
        <v>296</v>
      </c>
      <c r="B10865" t="s">
        <v>701</v>
      </c>
      <c r="C10865">
        <v>9.56</v>
      </c>
      <c r="D10865">
        <v>9.84</v>
      </c>
      <c r="E10865">
        <v>9.5</v>
      </c>
      <c r="F10865">
        <v>9.7799999999999994</v>
      </c>
      <c r="G10865">
        <v>21597710</v>
      </c>
      <c r="H10865">
        <v>9.7066999999999997</v>
      </c>
    </row>
    <row r="10866" spans="1:8" x14ac:dyDescent="0.3">
      <c r="A10866" t="s">
        <v>296</v>
      </c>
      <c r="B10866" t="s">
        <v>702</v>
      </c>
      <c r="C10866">
        <v>9.86</v>
      </c>
      <c r="D10866">
        <v>10.41</v>
      </c>
      <c r="E10866">
        <v>9.73</v>
      </c>
      <c r="F10866">
        <v>10</v>
      </c>
      <c r="G10866">
        <v>40659420</v>
      </c>
      <c r="H10866">
        <v>10.0467</v>
      </c>
    </row>
    <row r="10867" spans="1:8" x14ac:dyDescent="0.3">
      <c r="A10867" t="s">
        <v>296</v>
      </c>
      <c r="B10867" t="s">
        <v>139</v>
      </c>
      <c r="C10867">
        <v>10</v>
      </c>
      <c r="D10867">
        <v>10.08</v>
      </c>
      <c r="E10867">
        <v>9.5399999999999991</v>
      </c>
      <c r="F10867">
        <v>9.5399999999999991</v>
      </c>
      <c r="G10867">
        <v>22177550</v>
      </c>
      <c r="H10867">
        <v>9.7200000000000006</v>
      </c>
    </row>
    <row r="10868" spans="1:8" x14ac:dyDescent="0.3">
      <c r="A10868" t="s">
        <v>296</v>
      </c>
      <c r="B10868" t="s">
        <v>156</v>
      </c>
      <c r="C10868">
        <v>9.5399999999999991</v>
      </c>
      <c r="D10868">
        <v>9.65</v>
      </c>
      <c r="E10868">
        <v>9.3800000000000008</v>
      </c>
      <c r="F10868">
        <v>9.59</v>
      </c>
      <c r="G10868">
        <v>17981560</v>
      </c>
      <c r="H10868">
        <v>9.5399999999999991</v>
      </c>
    </row>
    <row r="10869" spans="1:8" x14ac:dyDescent="0.3">
      <c r="A10869" t="s">
        <v>296</v>
      </c>
      <c r="B10869" t="s">
        <v>703</v>
      </c>
      <c r="C10869">
        <v>9.59</v>
      </c>
      <c r="D10869">
        <v>9.84</v>
      </c>
      <c r="E10869">
        <v>9.59</v>
      </c>
      <c r="F10869">
        <v>9.6</v>
      </c>
      <c r="G10869">
        <v>23344340</v>
      </c>
      <c r="H10869">
        <v>9.6767000000000003</v>
      </c>
    </row>
    <row r="10870" spans="1:8" x14ac:dyDescent="0.3">
      <c r="A10870" t="s">
        <v>296</v>
      </c>
      <c r="B10870" t="s">
        <v>223</v>
      </c>
      <c r="C10870">
        <v>9.61</v>
      </c>
      <c r="D10870">
        <v>9.74</v>
      </c>
      <c r="E10870">
        <v>9.51</v>
      </c>
      <c r="F10870">
        <v>9.61</v>
      </c>
      <c r="G10870">
        <v>19855940</v>
      </c>
      <c r="H10870">
        <v>9.6199999999999992</v>
      </c>
    </row>
    <row r="10871" spans="1:8" x14ac:dyDescent="0.3">
      <c r="A10871" t="s">
        <v>296</v>
      </c>
      <c r="B10871" t="s">
        <v>228</v>
      </c>
      <c r="C10871">
        <v>9.5500000000000007</v>
      </c>
      <c r="D10871">
        <v>10.220000000000001</v>
      </c>
      <c r="E10871">
        <v>9.48</v>
      </c>
      <c r="F10871">
        <v>9.64</v>
      </c>
      <c r="G10871">
        <v>58466760</v>
      </c>
      <c r="H10871">
        <v>9.7799999999999994</v>
      </c>
    </row>
    <row r="10872" spans="1:8" x14ac:dyDescent="0.3">
      <c r="A10872" t="s">
        <v>296</v>
      </c>
      <c r="B10872" t="s">
        <v>704</v>
      </c>
      <c r="C10872">
        <v>9.66</v>
      </c>
      <c r="D10872">
        <v>9.6999999999999993</v>
      </c>
      <c r="E10872">
        <v>9.5299999999999994</v>
      </c>
      <c r="F10872">
        <v>9.56</v>
      </c>
      <c r="G10872">
        <v>20869160</v>
      </c>
      <c r="H10872">
        <v>9.5967000000000002</v>
      </c>
    </row>
    <row r="10873" spans="1:8" x14ac:dyDescent="0.3">
      <c r="A10873" t="s">
        <v>296</v>
      </c>
      <c r="B10873" t="s">
        <v>705</v>
      </c>
      <c r="C10873">
        <v>9.56</v>
      </c>
      <c r="D10873">
        <v>9.65</v>
      </c>
      <c r="E10873">
        <v>9.52</v>
      </c>
      <c r="F10873">
        <v>9.6</v>
      </c>
      <c r="G10873">
        <v>20427960</v>
      </c>
      <c r="H10873">
        <v>9.59</v>
      </c>
    </row>
    <row r="10874" spans="1:8" x14ac:dyDescent="0.3">
      <c r="A10874" t="s">
        <v>296</v>
      </c>
      <c r="B10874" t="s">
        <v>706</v>
      </c>
      <c r="C10874">
        <v>9.6</v>
      </c>
      <c r="D10874">
        <v>9.9499999999999993</v>
      </c>
      <c r="E10874">
        <v>9.59</v>
      </c>
      <c r="F10874">
        <v>9.91</v>
      </c>
      <c r="G10874">
        <v>37581840</v>
      </c>
      <c r="H10874">
        <v>9.8167000000000009</v>
      </c>
    </row>
    <row r="10875" spans="1:8" x14ac:dyDescent="0.3">
      <c r="A10875" t="s">
        <v>296</v>
      </c>
      <c r="B10875" t="s">
        <v>265</v>
      </c>
      <c r="C10875">
        <v>9.9499999999999993</v>
      </c>
      <c r="D10875">
        <v>9.98</v>
      </c>
      <c r="E10875">
        <v>9.68</v>
      </c>
      <c r="F10875">
        <v>9.68</v>
      </c>
      <c r="G10875">
        <v>14870700</v>
      </c>
      <c r="H10875">
        <v>9.7799999999999994</v>
      </c>
    </row>
    <row r="10876" spans="1:8" x14ac:dyDescent="0.3">
      <c r="A10876" t="s">
        <v>296</v>
      </c>
      <c r="B10876" t="s">
        <v>707</v>
      </c>
      <c r="C10876">
        <v>9.74</v>
      </c>
      <c r="D10876">
        <v>9.82</v>
      </c>
      <c r="E10876">
        <v>9.33</v>
      </c>
      <c r="F10876">
        <v>9.33</v>
      </c>
      <c r="G10876">
        <v>20032940</v>
      </c>
      <c r="H10876">
        <v>9.4932999999999996</v>
      </c>
    </row>
    <row r="10877" spans="1:8" x14ac:dyDescent="0.3">
      <c r="A10877" t="s">
        <v>296</v>
      </c>
      <c r="B10877" t="s">
        <v>271</v>
      </c>
      <c r="C10877">
        <v>9.4</v>
      </c>
      <c r="D10877">
        <v>9.6300000000000008</v>
      </c>
      <c r="E10877">
        <v>9.0500000000000007</v>
      </c>
      <c r="F10877">
        <v>9.1</v>
      </c>
      <c r="G10877">
        <v>28910070</v>
      </c>
      <c r="H10877">
        <v>9.26</v>
      </c>
    </row>
    <row r="10878" spans="1:8" x14ac:dyDescent="0.3">
      <c r="A10878" t="s">
        <v>296</v>
      </c>
      <c r="B10878" t="s">
        <v>708</v>
      </c>
      <c r="C10878">
        <v>9.18</v>
      </c>
      <c r="D10878">
        <v>9.84</v>
      </c>
      <c r="E10878">
        <v>9.1</v>
      </c>
      <c r="F10878">
        <v>9.6999999999999993</v>
      </c>
      <c r="G10878">
        <v>47235890</v>
      </c>
      <c r="H10878">
        <v>9.5466999999999995</v>
      </c>
    </row>
    <row r="10879" spans="1:8" x14ac:dyDescent="0.3">
      <c r="A10879" t="s">
        <v>296</v>
      </c>
      <c r="B10879" t="s">
        <v>709</v>
      </c>
      <c r="C10879">
        <v>9.6999999999999993</v>
      </c>
      <c r="D10879">
        <v>10.53</v>
      </c>
      <c r="E10879">
        <v>9.6199999999999992</v>
      </c>
      <c r="F10879">
        <v>10.08</v>
      </c>
      <c r="G10879">
        <v>123970200</v>
      </c>
      <c r="H10879">
        <v>10.076700000000001</v>
      </c>
    </row>
    <row r="10880" spans="1:8" x14ac:dyDescent="0.3">
      <c r="A10880" t="s">
        <v>296</v>
      </c>
      <c r="B10880" t="s">
        <v>283</v>
      </c>
      <c r="C10880">
        <v>10.09</v>
      </c>
      <c r="D10880">
        <v>10.199999999999999</v>
      </c>
      <c r="E10880">
        <v>9.85</v>
      </c>
      <c r="F10880">
        <v>10.1</v>
      </c>
      <c r="G10880">
        <v>56092020</v>
      </c>
      <c r="H10880">
        <v>10.050000000000001</v>
      </c>
    </row>
    <row r="10881" spans="1:8" x14ac:dyDescent="0.3">
      <c r="A10881" t="s">
        <v>296</v>
      </c>
      <c r="B10881" t="s">
        <v>290</v>
      </c>
      <c r="C10881">
        <v>10.38</v>
      </c>
      <c r="D10881">
        <v>10.38</v>
      </c>
      <c r="E10881">
        <v>9.27</v>
      </c>
      <c r="F10881">
        <v>9.32</v>
      </c>
      <c r="G10881">
        <v>79046830</v>
      </c>
      <c r="H10881">
        <v>9.6567000000000007</v>
      </c>
    </row>
    <row r="10882" spans="1:8" x14ac:dyDescent="0.3">
      <c r="A10882" t="s">
        <v>296</v>
      </c>
      <c r="B10882" t="s">
        <v>710</v>
      </c>
      <c r="C10882">
        <v>9.32</v>
      </c>
      <c r="D10882">
        <v>9.5</v>
      </c>
      <c r="E10882">
        <v>9.1300000000000008</v>
      </c>
      <c r="F10882">
        <v>9.4</v>
      </c>
      <c r="G10882">
        <v>20892680</v>
      </c>
      <c r="H10882">
        <v>9.3432999999999993</v>
      </c>
    </row>
    <row r="10883" spans="1:8" x14ac:dyDescent="0.3">
      <c r="A10883" t="s">
        <v>296</v>
      </c>
      <c r="B10883" t="s">
        <v>512</v>
      </c>
      <c r="C10883">
        <v>9.3800000000000008</v>
      </c>
      <c r="D10883">
        <v>9.68</v>
      </c>
      <c r="E10883">
        <v>9.16</v>
      </c>
      <c r="F10883">
        <v>9.4499999999999993</v>
      </c>
      <c r="G10883">
        <v>47586580</v>
      </c>
      <c r="H10883">
        <v>9.43</v>
      </c>
    </row>
    <row r="10884" spans="1:8" x14ac:dyDescent="0.3">
      <c r="A10884" t="s">
        <v>296</v>
      </c>
      <c r="B10884" t="s">
        <v>91</v>
      </c>
      <c r="C10884">
        <v>8.6</v>
      </c>
      <c r="D10884">
        <v>9.17</v>
      </c>
      <c r="E10884">
        <v>8.6</v>
      </c>
      <c r="F10884">
        <v>9.0399999999999991</v>
      </c>
      <c r="G10884">
        <v>39115080</v>
      </c>
      <c r="H10884">
        <v>8.9367000000000001</v>
      </c>
    </row>
    <row r="10885" spans="1:8" x14ac:dyDescent="0.3">
      <c r="A10885" t="s">
        <v>296</v>
      </c>
      <c r="B10885" t="s">
        <v>93</v>
      </c>
      <c r="C10885">
        <v>9.0399999999999991</v>
      </c>
      <c r="D10885">
        <v>9.1</v>
      </c>
      <c r="E10885">
        <v>8.6</v>
      </c>
      <c r="F10885">
        <v>8.6</v>
      </c>
      <c r="G10885">
        <v>27862780</v>
      </c>
      <c r="H10885">
        <v>8.7667000000000002</v>
      </c>
    </row>
    <row r="10886" spans="1:8" x14ac:dyDescent="0.3">
      <c r="A10886" t="s">
        <v>296</v>
      </c>
      <c r="B10886" t="s">
        <v>711</v>
      </c>
      <c r="C10886">
        <v>8.6</v>
      </c>
      <c r="D10886">
        <v>9.4600000000000009</v>
      </c>
      <c r="E10886">
        <v>8.6</v>
      </c>
      <c r="F10886">
        <v>9.02</v>
      </c>
      <c r="G10886">
        <v>108810600</v>
      </c>
      <c r="H10886">
        <v>9.0266999999999999</v>
      </c>
    </row>
    <row r="10887" spans="1:8" x14ac:dyDescent="0.3">
      <c r="A10887" t="s">
        <v>296</v>
      </c>
      <c r="B10887" t="s">
        <v>712</v>
      </c>
      <c r="C10887">
        <v>9.1199999999999992</v>
      </c>
      <c r="D10887">
        <v>9.1999999999999993</v>
      </c>
      <c r="E10887">
        <v>8.9600000000000009</v>
      </c>
      <c r="F10887">
        <v>8.9700000000000006</v>
      </c>
      <c r="G10887">
        <v>12617020</v>
      </c>
      <c r="H10887">
        <v>9.0433000000000003</v>
      </c>
    </row>
    <row r="10888" spans="1:8" x14ac:dyDescent="0.3">
      <c r="A10888" t="s">
        <v>296</v>
      </c>
      <c r="B10888" t="s">
        <v>162</v>
      </c>
      <c r="C10888">
        <v>8.98</v>
      </c>
      <c r="D10888">
        <v>9.34</v>
      </c>
      <c r="E10888">
        <v>8.8699999999999992</v>
      </c>
      <c r="F10888">
        <v>9.02</v>
      </c>
      <c r="G10888">
        <v>20622870</v>
      </c>
      <c r="H10888">
        <v>9.0767000000000007</v>
      </c>
    </row>
    <row r="10889" spans="1:8" x14ac:dyDescent="0.3">
      <c r="A10889" t="s">
        <v>296</v>
      </c>
      <c r="B10889" t="s">
        <v>220</v>
      </c>
      <c r="C10889">
        <v>8.9700000000000006</v>
      </c>
      <c r="D10889">
        <v>9.1999999999999993</v>
      </c>
      <c r="E10889">
        <v>8.86</v>
      </c>
      <c r="F10889">
        <v>8.9700000000000006</v>
      </c>
      <c r="G10889">
        <v>12767950</v>
      </c>
      <c r="H10889">
        <v>9.01</v>
      </c>
    </row>
    <row r="10890" spans="1:8" x14ac:dyDescent="0.3">
      <c r="A10890" t="s">
        <v>296</v>
      </c>
      <c r="B10890" t="s">
        <v>713</v>
      </c>
      <c r="C10890">
        <v>9.02</v>
      </c>
      <c r="D10890">
        <v>9.1199999999999992</v>
      </c>
      <c r="E10890">
        <v>8.9700000000000006</v>
      </c>
      <c r="F10890">
        <v>9.0299999999999994</v>
      </c>
      <c r="G10890">
        <v>19963670</v>
      </c>
      <c r="H10890">
        <v>9.0399999999999991</v>
      </c>
    </row>
    <row r="10891" spans="1:8" x14ac:dyDescent="0.3">
      <c r="A10891" t="s">
        <v>296</v>
      </c>
      <c r="B10891" t="s">
        <v>714</v>
      </c>
      <c r="C10891">
        <v>9.07</v>
      </c>
      <c r="D10891">
        <v>9.1999999999999993</v>
      </c>
      <c r="E10891">
        <v>8.98</v>
      </c>
      <c r="F10891">
        <v>9.1999999999999993</v>
      </c>
      <c r="G10891">
        <v>24290020</v>
      </c>
      <c r="H10891">
        <v>9.1266999999999996</v>
      </c>
    </row>
    <row r="10892" spans="1:8" x14ac:dyDescent="0.3">
      <c r="A10892" t="s">
        <v>296</v>
      </c>
      <c r="B10892" t="s">
        <v>715</v>
      </c>
      <c r="C10892">
        <v>9.18</v>
      </c>
      <c r="D10892">
        <v>9.48</v>
      </c>
      <c r="E10892">
        <v>9.08</v>
      </c>
      <c r="F10892">
        <v>9.48</v>
      </c>
      <c r="G10892">
        <v>32676100</v>
      </c>
      <c r="H10892">
        <v>9.3467000000000002</v>
      </c>
    </row>
    <row r="10893" spans="1:8" x14ac:dyDescent="0.3">
      <c r="A10893" t="s">
        <v>296</v>
      </c>
      <c r="B10893" t="s">
        <v>235</v>
      </c>
      <c r="C10893">
        <v>9.43</v>
      </c>
      <c r="D10893">
        <v>9.7100000000000009</v>
      </c>
      <c r="E10893">
        <v>9.35</v>
      </c>
      <c r="F10893">
        <v>9.65</v>
      </c>
      <c r="G10893">
        <v>34112770</v>
      </c>
      <c r="H10893">
        <v>9.57</v>
      </c>
    </row>
    <row r="10894" spans="1:8" x14ac:dyDescent="0.3">
      <c r="A10894" t="s">
        <v>296</v>
      </c>
      <c r="B10894" t="s">
        <v>259</v>
      </c>
      <c r="C10894">
        <v>9.65</v>
      </c>
      <c r="D10894">
        <v>9.85</v>
      </c>
      <c r="E10894">
        <v>9.5399999999999991</v>
      </c>
      <c r="F10894">
        <v>9.8000000000000007</v>
      </c>
      <c r="G10894">
        <v>25869710</v>
      </c>
      <c r="H10894">
        <v>9.73</v>
      </c>
    </row>
    <row r="10895" spans="1:8" x14ac:dyDescent="0.3">
      <c r="A10895" t="s">
        <v>296</v>
      </c>
      <c r="B10895" t="s">
        <v>716</v>
      </c>
      <c r="C10895">
        <v>9.84</v>
      </c>
      <c r="D10895">
        <v>9.94</v>
      </c>
      <c r="E10895">
        <v>9.64</v>
      </c>
      <c r="F10895">
        <v>9.8800000000000008</v>
      </c>
      <c r="G10895">
        <v>33034290</v>
      </c>
      <c r="H10895">
        <v>9.82</v>
      </c>
    </row>
    <row r="10896" spans="1:8" x14ac:dyDescent="0.3">
      <c r="A10896" t="s">
        <v>296</v>
      </c>
      <c r="B10896" t="s">
        <v>269</v>
      </c>
      <c r="C10896">
        <v>9.91</v>
      </c>
      <c r="D10896">
        <v>9.9600000000000009</v>
      </c>
      <c r="E10896">
        <v>9.42</v>
      </c>
      <c r="F10896">
        <v>9.5299999999999994</v>
      </c>
      <c r="G10896">
        <v>33199580</v>
      </c>
      <c r="H10896">
        <v>9.6366999999999994</v>
      </c>
    </row>
    <row r="10897" spans="1:8" x14ac:dyDescent="0.3">
      <c r="A10897" t="s">
        <v>296</v>
      </c>
      <c r="B10897" t="s">
        <v>282</v>
      </c>
      <c r="C10897">
        <v>9.5299999999999994</v>
      </c>
      <c r="D10897">
        <v>9.6199999999999992</v>
      </c>
      <c r="E10897">
        <v>9.33</v>
      </c>
      <c r="F10897">
        <v>9.59</v>
      </c>
      <c r="G10897">
        <v>25712430</v>
      </c>
      <c r="H10897">
        <v>9.5132999999999992</v>
      </c>
    </row>
    <row r="10898" spans="1:8" x14ac:dyDescent="0.3">
      <c r="A10898" t="s">
        <v>296</v>
      </c>
      <c r="B10898" t="s">
        <v>717</v>
      </c>
      <c r="C10898">
        <v>9.75</v>
      </c>
      <c r="D10898">
        <v>10.5</v>
      </c>
      <c r="E10898">
        <v>9.49</v>
      </c>
      <c r="F10898">
        <v>10.07</v>
      </c>
      <c r="G10898">
        <v>84793620</v>
      </c>
      <c r="H10898">
        <v>10.02</v>
      </c>
    </row>
    <row r="10899" spans="1:8" x14ac:dyDescent="0.3">
      <c r="A10899" t="s">
        <v>296</v>
      </c>
      <c r="B10899" t="s">
        <v>285</v>
      </c>
      <c r="C10899">
        <v>10.07</v>
      </c>
      <c r="D10899">
        <v>10.15</v>
      </c>
      <c r="E10899">
        <v>9.98</v>
      </c>
      <c r="F10899">
        <v>10.14</v>
      </c>
      <c r="G10899">
        <v>27718650</v>
      </c>
      <c r="H10899">
        <v>10.09</v>
      </c>
    </row>
    <row r="10900" spans="1:8" x14ac:dyDescent="0.3">
      <c r="A10900" t="s">
        <v>296</v>
      </c>
      <c r="B10900" t="s">
        <v>718</v>
      </c>
      <c r="C10900">
        <v>10.210000000000001</v>
      </c>
      <c r="D10900">
        <v>10.26</v>
      </c>
      <c r="E10900">
        <v>10.1</v>
      </c>
      <c r="F10900">
        <v>10.199999999999999</v>
      </c>
      <c r="G10900">
        <v>44538380</v>
      </c>
      <c r="H10900">
        <v>10.1867</v>
      </c>
    </row>
    <row r="10901" spans="1:8" x14ac:dyDescent="0.3">
      <c r="A10901" t="s">
        <v>296</v>
      </c>
      <c r="B10901" t="s">
        <v>291</v>
      </c>
      <c r="C10901">
        <v>10.199999999999999</v>
      </c>
      <c r="D10901">
        <v>10.25</v>
      </c>
      <c r="E10901">
        <v>9.9499999999999993</v>
      </c>
      <c r="F10901">
        <v>10.07</v>
      </c>
      <c r="G10901">
        <v>52111420</v>
      </c>
      <c r="H10901">
        <v>10.09</v>
      </c>
    </row>
    <row r="10902" spans="1:8" x14ac:dyDescent="0.3">
      <c r="A10902" t="s">
        <v>296</v>
      </c>
      <c r="B10902" t="s">
        <v>295</v>
      </c>
      <c r="C10902">
        <v>10.039999999999999</v>
      </c>
      <c r="D10902">
        <v>10.08</v>
      </c>
      <c r="E10902">
        <v>9.6999999999999993</v>
      </c>
      <c r="F10902">
        <v>9.6999999999999993</v>
      </c>
      <c r="G10902">
        <v>33036030</v>
      </c>
      <c r="H10902">
        <v>9.8267000000000007</v>
      </c>
    </row>
    <row r="10903" spans="1:8" x14ac:dyDescent="0.3">
      <c r="A10903" t="s">
        <v>296</v>
      </c>
      <c r="B10903" t="s">
        <v>298</v>
      </c>
      <c r="C10903">
        <v>9.6999999999999993</v>
      </c>
      <c r="D10903">
        <v>9.85</v>
      </c>
      <c r="E10903">
        <v>9.49</v>
      </c>
      <c r="F10903">
        <v>9.8000000000000007</v>
      </c>
      <c r="G10903">
        <v>37012100</v>
      </c>
      <c r="H10903">
        <v>9.7133000000000003</v>
      </c>
    </row>
    <row r="10904" spans="1:8" x14ac:dyDescent="0.3">
      <c r="A10904" t="s">
        <v>296</v>
      </c>
      <c r="B10904" t="s">
        <v>719</v>
      </c>
      <c r="C10904">
        <v>9.8000000000000007</v>
      </c>
      <c r="D10904">
        <v>9.81</v>
      </c>
      <c r="E10904">
        <v>9.4</v>
      </c>
      <c r="F10904">
        <v>9.41</v>
      </c>
      <c r="G10904">
        <v>32925960</v>
      </c>
      <c r="H10904">
        <v>9.5399999999999991</v>
      </c>
    </row>
    <row r="10905" spans="1:8" x14ac:dyDescent="0.3">
      <c r="A10905" t="s">
        <v>296</v>
      </c>
      <c r="B10905" t="s">
        <v>720</v>
      </c>
      <c r="C10905">
        <v>9.4700000000000006</v>
      </c>
      <c r="D10905">
        <v>9.5399999999999991</v>
      </c>
      <c r="E10905">
        <v>9.27</v>
      </c>
      <c r="F10905">
        <v>9.33</v>
      </c>
      <c r="G10905">
        <v>24148980</v>
      </c>
      <c r="H10905">
        <v>9.3800000000000008</v>
      </c>
    </row>
    <row r="10906" spans="1:8" x14ac:dyDescent="0.3">
      <c r="A10906" t="s">
        <v>296</v>
      </c>
      <c r="B10906" t="s">
        <v>721</v>
      </c>
      <c r="C10906">
        <v>9.33</v>
      </c>
      <c r="D10906">
        <v>9.61</v>
      </c>
      <c r="E10906">
        <v>9.27</v>
      </c>
      <c r="F10906">
        <v>9.6</v>
      </c>
      <c r="G10906">
        <v>29251240</v>
      </c>
      <c r="H10906">
        <v>9.4932999999999996</v>
      </c>
    </row>
    <row r="10907" spans="1:8" x14ac:dyDescent="0.3">
      <c r="A10907" t="s">
        <v>296</v>
      </c>
      <c r="B10907" t="s">
        <v>96</v>
      </c>
      <c r="C10907">
        <v>9.64</v>
      </c>
      <c r="D10907">
        <v>9.75</v>
      </c>
      <c r="E10907">
        <v>9.4499999999999993</v>
      </c>
      <c r="F10907">
        <v>9.6</v>
      </c>
      <c r="G10907">
        <v>52072120</v>
      </c>
      <c r="H10907">
        <v>9.6</v>
      </c>
    </row>
    <row r="10908" spans="1:8" x14ac:dyDescent="0.3">
      <c r="A10908" t="s">
        <v>296</v>
      </c>
      <c r="B10908" t="s">
        <v>722</v>
      </c>
      <c r="C10908">
        <v>9.56</v>
      </c>
      <c r="D10908">
        <v>10.039999999999999</v>
      </c>
      <c r="E10908">
        <v>9.5500000000000007</v>
      </c>
      <c r="F10908">
        <v>9.75</v>
      </c>
      <c r="G10908">
        <v>40643870</v>
      </c>
      <c r="H10908">
        <v>9.7799999999999994</v>
      </c>
    </row>
    <row r="10909" spans="1:8" x14ac:dyDescent="0.3">
      <c r="A10909" t="s">
        <v>296</v>
      </c>
      <c r="B10909" t="s">
        <v>164</v>
      </c>
      <c r="C10909">
        <v>9.6999999999999993</v>
      </c>
      <c r="D10909">
        <v>9.99</v>
      </c>
      <c r="E10909">
        <v>9</v>
      </c>
      <c r="F10909">
        <v>9.1199999999999992</v>
      </c>
      <c r="G10909">
        <v>64064820</v>
      </c>
      <c r="H10909">
        <v>9.3699999999999992</v>
      </c>
    </row>
    <row r="10910" spans="1:8" x14ac:dyDescent="0.3">
      <c r="A10910" t="s">
        <v>296</v>
      </c>
      <c r="B10910" t="s">
        <v>723</v>
      </c>
      <c r="C10910">
        <v>9.1999999999999993</v>
      </c>
      <c r="D10910">
        <v>9.59</v>
      </c>
      <c r="E10910">
        <v>9.1999999999999993</v>
      </c>
      <c r="F10910">
        <v>9.49</v>
      </c>
      <c r="G10910">
        <v>58141910</v>
      </c>
      <c r="H10910">
        <v>9.4267000000000003</v>
      </c>
    </row>
    <row r="10911" spans="1:8" x14ac:dyDescent="0.3">
      <c r="A10911" t="s">
        <v>296</v>
      </c>
      <c r="B10911" t="s">
        <v>724</v>
      </c>
      <c r="C10911">
        <v>9.57</v>
      </c>
      <c r="D10911">
        <v>10.32</v>
      </c>
      <c r="E10911">
        <v>9.34</v>
      </c>
      <c r="F10911">
        <v>9.52</v>
      </c>
      <c r="G10911">
        <v>203344600</v>
      </c>
      <c r="H10911">
        <v>9.7266999999999992</v>
      </c>
    </row>
    <row r="10912" spans="1:8" x14ac:dyDescent="0.3">
      <c r="A10912" t="s">
        <v>296</v>
      </c>
      <c r="B10912" t="s">
        <v>725</v>
      </c>
      <c r="C10912">
        <v>9.5500000000000007</v>
      </c>
      <c r="D10912">
        <v>9.7200000000000006</v>
      </c>
      <c r="E10912">
        <v>9.4600000000000009</v>
      </c>
      <c r="F10912">
        <v>9.59</v>
      </c>
      <c r="G10912">
        <v>54653340</v>
      </c>
      <c r="H10912">
        <v>9.59</v>
      </c>
    </row>
    <row r="10913" spans="1:8" x14ac:dyDescent="0.3">
      <c r="A10913" t="s">
        <v>296</v>
      </c>
      <c r="B10913" t="s">
        <v>242</v>
      </c>
      <c r="C10913">
        <v>9.5500000000000007</v>
      </c>
      <c r="D10913">
        <v>9.77</v>
      </c>
      <c r="E10913">
        <v>9.52</v>
      </c>
      <c r="F10913">
        <v>9.6999999999999993</v>
      </c>
      <c r="G10913">
        <v>32051070</v>
      </c>
      <c r="H10913">
        <v>9.6632999999999996</v>
      </c>
    </row>
    <row r="10914" spans="1:8" x14ac:dyDescent="0.3">
      <c r="A10914" t="s">
        <v>296</v>
      </c>
      <c r="B10914" t="s">
        <v>726</v>
      </c>
      <c r="C10914">
        <v>9.7100000000000009</v>
      </c>
      <c r="D10914">
        <v>10.029999999999999</v>
      </c>
      <c r="E10914">
        <v>9.61</v>
      </c>
      <c r="F10914">
        <v>9.8699999999999992</v>
      </c>
      <c r="G10914">
        <v>113097800</v>
      </c>
      <c r="H10914">
        <v>9.8367000000000004</v>
      </c>
    </row>
    <row r="10915" spans="1:8" x14ac:dyDescent="0.3">
      <c r="A10915" t="s">
        <v>296</v>
      </c>
      <c r="B10915" t="s">
        <v>727</v>
      </c>
      <c r="C10915">
        <v>9.85</v>
      </c>
      <c r="D10915">
        <v>10.36</v>
      </c>
      <c r="E10915">
        <v>9.85</v>
      </c>
      <c r="F10915">
        <v>10.09</v>
      </c>
      <c r="G10915">
        <v>56832080</v>
      </c>
      <c r="H10915">
        <v>10.1</v>
      </c>
    </row>
    <row r="10916" spans="1:8" x14ac:dyDescent="0.3">
      <c r="A10916" t="s">
        <v>296</v>
      </c>
      <c r="B10916" t="s">
        <v>728</v>
      </c>
      <c r="C10916">
        <v>10.14</v>
      </c>
      <c r="D10916">
        <v>10.16</v>
      </c>
      <c r="E10916">
        <v>9.67</v>
      </c>
      <c r="F10916">
        <v>10.14</v>
      </c>
      <c r="G10916">
        <v>48171510</v>
      </c>
      <c r="H10916">
        <v>9.99</v>
      </c>
    </row>
    <row r="10917" spans="1:8" x14ac:dyDescent="0.3">
      <c r="A10917" t="s">
        <v>296</v>
      </c>
      <c r="B10917" t="s">
        <v>729</v>
      </c>
      <c r="C10917">
        <v>10.9</v>
      </c>
      <c r="D10917">
        <v>10.9</v>
      </c>
      <c r="E10917">
        <v>9.9499999999999993</v>
      </c>
      <c r="F10917">
        <v>10.6</v>
      </c>
      <c r="G10917">
        <v>243310800</v>
      </c>
      <c r="H10917">
        <v>10.4833</v>
      </c>
    </row>
    <row r="10918" spans="1:8" x14ac:dyDescent="0.3">
      <c r="A10918" t="s">
        <v>296</v>
      </c>
      <c r="B10918" t="s">
        <v>730</v>
      </c>
      <c r="C10918">
        <v>11</v>
      </c>
      <c r="D10918">
        <v>11.44</v>
      </c>
      <c r="E10918">
        <v>10.51</v>
      </c>
      <c r="F10918">
        <v>10.8</v>
      </c>
      <c r="G10918">
        <v>262857200</v>
      </c>
      <c r="H10918">
        <v>10.916700000000001</v>
      </c>
    </row>
    <row r="10919" spans="1:8" x14ac:dyDescent="0.3">
      <c r="A10919" t="s">
        <v>296</v>
      </c>
      <c r="B10919" t="s">
        <v>731</v>
      </c>
      <c r="C10919">
        <v>10.87</v>
      </c>
      <c r="D10919">
        <v>11.11</v>
      </c>
      <c r="E10919">
        <v>10.3</v>
      </c>
      <c r="F10919">
        <v>10.3</v>
      </c>
      <c r="G10919">
        <v>87857570</v>
      </c>
      <c r="H10919">
        <v>10.57</v>
      </c>
    </row>
    <row r="10920" spans="1:8" x14ac:dyDescent="0.3">
      <c r="A10920" t="s">
        <v>296</v>
      </c>
      <c r="B10920" t="s">
        <v>732</v>
      </c>
      <c r="C10920">
        <v>10.31</v>
      </c>
      <c r="D10920">
        <v>10.65</v>
      </c>
      <c r="E10920">
        <v>10.130000000000001</v>
      </c>
      <c r="F10920">
        <v>10.31</v>
      </c>
      <c r="G10920">
        <v>63806620</v>
      </c>
      <c r="H10920">
        <v>10.363300000000001</v>
      </c>
    </row>
    <row r="10921" spans="1:8" x14ac:dyDescent="0.3">
      <c r="A10921" t="s">
        <v>296</v>
      </c>
      <c r="B10921" t="s">
        <v>733</v>
      </c>
      <c r="C10921">
        <v>10.3</v>
      </c>
      <c r="D10921">
        <v>10.59</v>
      </c>
      <c r="E10921">
        <v>10.199999999999999</v>
      </c>
      <c r="F10921">
        <v>10.36</v>
      </c>
      <c r="G10921">
        <v>39174350</v>
      </c>
      <c r="H10921">
        <v>10.3833</v>
      </c>
    </row>
    <row r="10922" spans="1:8" x14ac:dyDescent="0.3">
      <c r="A10922" t="s">
        <v>296</v>
      </c>
      <c r="B10922" t="s">
        <v>734</v>
      </c>
      <c r="C10922">
        <v>10.43</v>
      </c>
      <c r="D10922">
        <v>10.48</v>
      </c>
      <c r="E10922">
        <v>10.26</v>
      </c>
      <c r="F10922">
        <v>10.41</v>
      </c>
      <c r="G10922">
        <v>30155130</v>
      </c>
      <c r="H10922">
        <v>10.3833</v>
      </c>
    </row>
    <row r="10923" spans="1:8" x14ac:dyDescent="0.3">
      <c r="A10923" t="s">
        <v>296</v>
      </c>
      <c r="B10923" t="s">
        <v>735</v>
      </c>
      <c r="C10923">
        <v>10.4</v>
      </c>
      <c r="D10923">
        <v>10.84</v>
      </c>
      <c r="E10923">
        <v>10.029999999999999</v>
      </c>
      <c r="F10923">
        <v>10.199999999999999</v>
      </c>
      <c r="G10923">
        <v>67296259</v>
      </c>
      <c r="H10923">
        <v>10.3567</v>
      </c>
    </row>
    <row r="10924" spans="1:8" x14ac:dyDescent="0.3">
      <c r="A10924" t="s">
        <v>601</v>
      </c>
      <c r="B10924" t="s">
        <v>696</v>
      </c>
      <c r="C10924">
        <v>60</v>
      </c>
      <c r="D10924">
        <v>61.4</v>
      </c>
      <c r="E10924">
        <v>58.75</v>
      </c>
      <c r="F10924">
        <v>60.5</v>
      </c>
      <c r="G10924">
        <v>3978321</v>
      </c>
      <c r="H10924">
        <v>60.216700000000003</v>
      </c>
    </row>
    <row r="10925" spans="1:8" x14ac:dyDescent="0.3">
      <c r="A10925" t="s">
        <v>601</v>
      </c>
      <c r="B10925" t="s">
        <v>697</v>
      </c>
      <c r="C10925">
        <v>60.6</v>
      </c>
      <c r="D10925">
        <v>60.65</v>
      </c>
      <c r="E10925">
        <v>59</v>
      </c>
      <c r="F10925">
        <v>59.2</v>
      </c>
      <c r="G10925">
        <v>4085613</v>
      </c>
      <c r="H10925">
        <v>59.616700000000002</v>
      </c>
    </row>
    <row r="10926" spans="1:8" x14ac:dyDescent="0.3">
      <c r="A10926" t="s">
        <v>601</v>
      </c>
      <c r="B10926" t="s">
        <v>698</v>
      </c>
      <c r="C10926">
        <v>59.2</v>
      </c>
      <c r="D10926">
        <v>59.6</v>
      </c>
      <c r="E10926">
        <v>54.95</v>
      </c>
      <c r="F10926">
        <v>55.95</v>
      </c>
      <c r="G10926">
        <v>5639861</v>
      </c>
      <c r="H10926">
        <v>56.833300000000001</v>
      </c>
    </row>
    <row r="10927" spans="1:8" x14ac:dyDescent="0.3">
      <c r="A10927" t="s">
        <v>601</v>
      </c>
      <c r="B10927" t="s">
        <v>699</v>
      </c>
      <c r="C10927">
        <v>56</v>
      </c>
      <c r="D10927">
        <v>56.4</v>
      </c>
      <c r="E10927">
        <v>50.55</v>
      </c>
      <c r="F10927">
        <v>51.5</v>
      </c>
      <c r="G10927">
        <v>6601676</v>
      </c>
      <c r="H10927">
        <v>52.816699999999997</v>
      </c>
    </row>
    <row r="10928" spans="1:8" x14ac:dyDescent="0.3">
      <c r="A10928" t="s">
        <v>601</v>
      </c>
      <c r="B10928" t="s">
        <v>700</v>
      </c>
      <c r="C10928">
        <v>51.9</v>
      </c>
      <c r="D10928">
        <v>55.6</v>
      </c>
      <c r="E10928">
        <v>50.65</v>
      </c>
      <c r="F10928">
        <v>54.3</v>
      </c>
      <c r="G10928">
        <v>5013517</v>
      </c>
      <c r="H10928">
        <v>53.5167</v>
      </c>
    </row>
    <row r="10929" spans="1:8" x14ac:dyDescent="0.3">
      <c r="A10929" t="s">
        <v>601</v>
      </c>
      <c r="B10929" t="s">
        <v>77</v>
      </c>
      <c r="C10929">
        <v>54.1</v>
      </c>
      <c r="D10929">
        <v>55.7</v>
      </c>
      <c r="E10929">
        <v>53.55</v>
      </c>
      <c r="F10929">
        <v>54.3</v>
      </c>
      <c r="G10929">
        <v>2118610</v>
      </c>
      <c r="H10929">
        <v>54.5167</v>
      </c>
    </row>
    <row r="10930" spans="1:8" x14ac:dyDescent="0.3">
      <c r="A10930" t="s">
        <v>601</v>
      </c>
      <c r="B10930" t="s">
        <v>701</v>
      </c>
      <c r="C10930">
        <v>54.3</v>
      </c>
      <c r="D10930">
        <v>58</v>
      </c>
      <c r="E10930">
        <v>53.95</v>
      </c>
      <c r="F10930">
        <v>55</v>
      </c>
      <c r="G10930">
        <v>3528451</v>
      </c>
      <c r="H10930">
        <v>55.65</v>
      </c>
    </row>
    <row r="10931" spans="1:8" x14ac:dyDescent="0.3">
      <c r="A10931" t="s">
        <v>601</v>
      </c>
      <c r="B10931" t="s">
        <v>702</v>
      </c>
      <c r="C10931">
        <v>55</v>
      </c>
      <c r="D10931">
        <v>56.7</v>
      </c>
      <c r="E10931">
        <v>54.85</v>
      </c>
      <c r="F10931">
        <v>55.35</v>
      </c>
      <c r="G10931">
        <v>3412902</v>
      </c>
      <c r="H10931">
        <v>55.633299999999998</v>
      </c>
    </row>
    <row r="10932" spans="1:8" x14ac:dyDescent="0.3">
      <c r="A10932" t="s">
        <v>601</v>
      </c>
      <c r="B10932" t="s">
        <v>139</v>
      </c>
      <c r="C10932">
        <v>55.4</v>
      </c>
      <c r="D10932">
        <v>56.05</v>
      </c>
      <c r="E10932">
        <v>54.75</v>
      </c>
      <c r="F10932">
        <v>55.4</v>
      </c>
      <c r="G10932">
        <v>5012030</v>
      </c>
      <c r="H10932">
        <v>55.4</v>
      </c>
    </row>
    <row r="10933" spans="1:8" x14ac:dyDescent="0.3">
      <c r="A10933" t="s">
        <v>601</v>
      </c>
      <c r="B10933" t="s">
        <v>156</v>
      </c>
      <c r="C10933">
        <v>55.4</v>
      </c>
      <c r="D10933">
        <v>56.6</v>
      </c>
      <c r="E10933">
        <v>54.95</v>
      </c>
      <c r="F10933">
        <v>56</v>
      </c>
      <c r="G10933">
        <v>4118057</v>
      </c>
      <c r="H10933">
        <v>55.85</v>
      </c>
    </row>
    <row r="10934" spans="1:8" x14ac:dyDescent="0.3">
      <c r="A10934" t="s">
        <v>601</v>
      </c>
      <c r="B10934" t="s">
        <v>703</v>
      </c>
      <c r="C10934">
        <v>56</v>
      </c>
      <c r="D10934">
        <v>57</v>
      </c>
      <c r="E10934">
        <v>54.5</v>
      </c>
      <c r="F10934">
        <v>55.4</v>
      </c>
      <c r="G10934">
        <v>5218956</v>
      </c>
      <c r="H10934">
        <v>55.633299999999998</v>
      </c>
    </row>
    <row r="10935" spans="1:8" x14ac:dyDescent="0.3">
      <c r="A10935" t="s">
        <v>601</v>
      </c>
      <c r="B10935" t="s">
        <v>223</v>
      </c>
      <c r="C10935">
        <v>55.45</v>
      </c>
      <c r="D10935">
        <v>56.95</v>
      </c>
      <c r="E10935">
        <v>55</v>
      </c>
      <c r="F10935">
        <v>55.4</v>
      </c>
      <c r="G10935">
        <v>3117289</v>
      </c>
      <c r="H10935">
        <v>55.783299999999997</v>
      </c>
    </row>
    <row r="10936" spans="1:8" x14ac:dyDescent="0.3">
      <c r="A10936" t="s">
        <v>601</v>
      </c>
      <c r="B10936" t="s">
        <v>228</v>
      </c>
      <c r="C10936">
        <v>55.4</v>
      </c>
      <c r="D10936">
        <v>55.9</v>
      </c>
      <c r="E10936">
        <v>53.65</v>
      </c>
      <c r="F10936">
        <v>54.95</v>
      </c>
      <c r="G10936">
        <v>2295399</v>
      </c>
      <c r="H10936">
        <v>54.833300000000001</v>
      </c>
    </row>
    <row r="10937" spans="1:8" x14ac:dyDescent="0.3">
      <c r="A10937" t="s">
        <v>601</v>
      </c>
      <c r="B10937" t="s">
        <v>704</v>
      </c>
      <c r="C10937">
        <v>54.95</v>
      </c>
      <c r="D10937">
        <v>55.45</v>
      </c>
      <c r="E10937">
        <v>53.05</v>
      </c>
      <c r="F10937">
        <v>53.05</v>
      </c>
      <c r="G10937">
        <v>2731197</v>
      </c>
      <c r="H10937">
        <v>53.85</v>
      </c>
    </row>
    <row r="10938" spans="1:8" x14ac:dyDescent="0.3">
      <c r="A10938" t="s">
        <v>601</v>
      </c>
      <c r="B10938" t="s">
        <v>705</v>
      </c>
      <c r="C10938">
        <v>52.95</v>
      </c>
      <c r="D10938">
        <v>53.4</v>
      </c>
      <c r="E10938">
        <v>52</v>
      </c>
      <c r="F10938">
        <v>52.3</v>
      </c>
      <c r="G10938">
        <v>3176894</v>
      </c>
      <c r="H10938">
        <v>52.566699999999997</v>
      </c>
    </row>
    <row r="10939" spans="1:8" x14ac:dyDescent="0.3">
      <c r="A10939" t="s">
        <v>601</v>
      </c>
      <c r="B10939" t="s">
        <v>706</v>
      </c>
      <c r="C10939">
        <v>52.3</v>
      </c>
      <c r="D10939">
        <v>53.55</v>
      </c>
      <c r="E10939">
        <v>52</v>
      </c>
      <c r="F10939">
        <v>53</v>
      </c>
      <c r="G10939">
        <v>2949347</v>
      </c>
      <c r="H10939">
        <v>52.85</v>
      </c>
    </row>
    <row r="10940" spans="1:8" x14ac:dyDescent="0.3">
      <c r="A10940" t="s">
        <v>601</v>
      </c>
      <c r="B10940" t="s">
        <v>265</v>
      </c>
      <c r="C10940">
        <v>53</v>
      </c>
      <c r="D10940">
        <v>53.95</v>
      </c>
      <c r="E10940">
        <v>52.6</v>
      </c>
      <c r="F10940">
        <v>52.85</v>
      </c>
      <c r="G10940">
        <v>4374825</v>
      </c>
      <c r="H10940">
        <v>53.133299999999998</v>
      </c>
    </row>
    <row r="10941" spans="1:8" x14ac:dyDescent="0.3">
      <c r="A10941" t="s">
        <v>601</v>
      </c>
      <c r="B10941" t="s">
        <v>707</v>
      </c>
      <c r="C10941">
        <v>52.85</v>
      </c>
      <c r="D10941">
        <v>53</v>
      </c>
      <c r="E10941">
        <v>50.25</v>
      </c>
      <c r="F10941">
        <v>50.55</v>
      </c>
      <c r="G10941">
        <v>2027077</v>
      </c>
      <c r="H10941">
        <v>51.2667</v>
      </c>
    </row>
    <row r="10942" spans="1:8" x14ac:dyDescent="0.3">
      <c r="A10942" t="s">
        <v>601</v>
      </c>
      <c r="B10942" t="s">
        <v>271</v>
      </c>
      <c r="C10942">
        <v>50.7</v>
      </c>
      <c r="D10942">
        <v>53.45</v>
      </c>
      <c r="E10942">
        <v>50</v>
      </c>
      <c r="F10942">
        <v>50.3</v>
      </c>
      <c r="G10942">
        <v>4127595</v>
      </c>
      <c r="H10942">
        <v>51.25</v>
      </c>
    </row>
    <row r="10943" spans="1:8" x14ac:dyDescent="0.3">
      <c r="A10943" t="s">
        <v>601</v>
      </c>
      <c r="B10943" t="s">
        <v>708</v>
      </c>
      <c r="C10943">
        <v>50.3</v>
      </c>
      <c r="D10943">
        <v>52</v>
      </c>
      <c r="E10943">
        <v>49.72</v>
      </c>
      <c r="F10943">
        <v>51.7</v>
      </c>
      <c r="G10943">
        <v>2233814</v>
      </c>
      <c r="H10943">
        <v>51.14</v>
      </c>
    </row>
    <row r="10944" spans="1:8" x14ac:dyDescent="0.3">
      <c r="A10944" t="s">
        <v>601</v>
      </c>
      <c r="B10944" t="s">
        <v>709</v>
      </c>
      <c r="C10944">
        <v>54.6</v>
      </c>
      <c r="D10944">
        <v>55</v>
      </c>
      <c r="E10944">
        <v>52.35</v>
      </c>
      <c r="F10944">
        <v>53</v>
      </c>
      <c r="G10944">
        <v>3024323</v>
      </c>
      <c r="H10944">
        <v>53.45</v>
      </c>
    </row>
    <row r="10945" spans="1:8" x14ac:dyDescent="0.3">
      <c r="A10945" t="s">
        <v>601</v>
      </c>
      <c r="B10945" t="s">
        <v>283</v>
      </c>
      <c r="C10945">
        <v>53</v>
      </c>
      <c r="D10945">
        <v>53.6</v>
      </c>
      <c r="E10945">
        <v>52.55</v>
      </c>
      <c r="F10945">
        <v>53.2</v>
      </c>
      <c r="G10945">
        <v>5510449</v>
      </c>
      <c r="H10945">
        <v>53.116700000000002</v>
      </c>
    </row>
    <row r="10946" spans="1:8" x14ac:dyDescent="0.3">
      <c r="A10946" t="s">
        <v>601</v>
      </c>
      <c r="B10946" t="s">
        <v>290</v>
      </c>
      <c r="C10946">
        <v>53.2</v>
      </c>
      <c r="D10946">
        <v>53.8</v>
      </c>
      <c r="E10946">
        <v>51.25</v>
      </c>
      <c r="F10946">
        <v>51.6</v>
      </c>
      <c r="G10946">
        <v>1974939</v>
      </c>
      <c r="H10946">
        <v>52.216700000000003</v>
      </c>
    </row>
    <row r="10947" spans="1:8" x14ac:dyDescent="0.3">
      <c r="A10947" t="s">
        <v>601</v>
      </c>
      <c r="B10947" t="s">
        <v>710</v>
      </c>
      <c r="C10947">
        <v>51.6</v>
      </c>
      <c r="D10947">
        <v>52.5</v>
      </c>
      <c r="E10947">
        <v>50.8</v>
      </c>
      <c r="F10947">
        <v>51.9</v>
      </c>
      <c r="G10947">
        <v>2054305</v>
      </c>
      <c r="H10947">
        <v>51.7333</v>
      </c>
    </row>
    <row r="10948" spans="1:8" x14ac:dyDescent="0.3">
      <c r="A10948" t="s">
        <v>601</v>
      </c>
      <c r="B10948" t="s">
        <v>512</v>
      </c>
      <c r="C10948">
        <v>52</v>
      </c>
      <c r="D10948">
        <v>52</v>
      </c>
      <c r="E10948">
        <v>49.4</v>
      </c>
      <c r="F10948">
        <v>49.56</v>
      </c>
      <c r="G10948">
        <v>2187459</v>
      </c>
      <c r="H10948">
        <v>50.32</v>
      </c>
    </row>
    <row r="10949" spans="1:8" x14ac:dyDescent="0.3">
      <c r="A10949" t="s">
        <v>601</v>
      </c>
      <c r="B10949" t="s">
        <v>91</v>
      </c>
      <c r="C10949">
        <v>47</v>
      </c>
      <c r="D10949">
        <v>49.26</v>
      </c>
      <c r="E10949">
        <v>45</v>
      </c>
      <c r="F10949">
        <v>48.5</v>
      </c>
      <c r="G10949">
        <v>3240764</v>
      </c>
      <c r="H10949">
        <v>47.5867</v>
      </c>
    </row>
    <row r="10950" spans="1:8" x14ac:dyDescent="0.3">
      <c r="A10950" t="s">
        <v>601</v>
      </c>
      <c r="B10950" t="s">
        <v>93</v>
      </c>
      <c r="C10950">
        <v>48.7</v>
      </c>
      <c r="D10950">
        <v>52</v>
      </c>
      <c r="E10950">
        <v>47.88</v>
      </c>
      <c r="F10950">
        <v>51.75</v>
      </c>
      <c r="G10950">
        <v>2427937</v>
      </c>
      <c r="H10950">
        <v>50.543300000000002</v>
      </c>
    </row>
    <row r="10951" spans="1:8" x14ac:dyDescent="0.3">
      <c r="A10951" t="s">
        <v>601</v>
      </c>
      <c r="B10951" t="s">
        <v>711</v>
      </c>
      <c r="C10951">
        <v>51.75</v>
      </c>
      <c r="D10951">
        <v>53.05</v>
      </c>
      <c r="E10951">
        <v>50.95</v>
      </c>
      <c r="F10951">
        <v>52.45</v>
      </c>
      <c r="G10951">
        <v>3826741</v>
      </c>
      <c r="H10951">
        <v>52.15</v>
      </c>
    </row>
    <row r="10952" spans="1:8" x14ac:dyDescent="0.3">
      <c r="A10952" t="s">
        <v>601</v>
      </c>
      <c r="B10952" t="s">
        <v>712</v>
      </c>
      <c r="C10952">
        <v>52.5</v>
      </c>
      <c r="D10952">
        <v>53.45</v>
      </c>
      <c r="E10952">
        <v>51.65</v>
      </c>
      <c r="F10952">
        <v>52.85</v>
      </c>
      <c r="G10952">
        <v>3435714</v>
      </c>
      <c r="H10952">
        <v>52.65</v>
      </c>
    </row>
    <row r="10953" spans="1:8" x14ac:dyDescent="0.3">
      <c r="A10953" t="s">
        <v>601</v>
      </c>
      <c r="B10953" t="s">
        <v>162</v>
      </c>
      <c r="C10953">
        <v>52.75</v>
      </c>
      <c r="D10953">
        <v>53.3</v>
      </c>
      <c r="E10953">
        <v>51.3</v>
      </c>
      <c r="F10953">
        <v>52.9</v>
      </c>
      <c r="G10953">
        <v>4016368</v>
      </c>
      <c r="H10953">
        <v>52.5</v>
      </c>
    </row>
    <row r="10954" spans="1:8" x14ac:dyDescent="0.3">
      <c r="A10954" t="s">
        <v>601</v>
      </c>
      <c r="B10954" t="s">
        <v>220</v>
      </c>
      <c r="C10954">
        <v>52.75</v>
      </c>
      <c r="D10954">
        <v>53.1</v>
      </c>
      <c r="E10954">
        <v>51.4</v>
      </c>
      <c r="F10954">
        <v>52.95</v>
      </c>
      <c r="G10954">
        <v>3309816</v>
      </c>
      <c r="H10954">
        <v>52.4833</v>
      </c>
    </row>
    <row r="10955" spans="1:8" x14ac:dyDescent="0.3">
      <c r="A10955" t="s">
        <v>601</v>
      </c>
      <c r="B10955" t="s">
        <v>713</v>
      </c>
      <c r="C10955">
        <v>53.15</v>
      </c>
      <c r="D10955">
        <v>53.5</v>
      </c>
      <c r="E10955">
        <v>51.4</v>
      </c>
      <c r="F10955">
        <v>52.2</v>
      </c>
      <c r="G10955">
        <v>3325342</v>
      </c>
      <c r="H10955">
        <v>52.366700000000002</v>
      </c>
    </row>
    <row r="10956" spans="1:8" x14ac:dyDescent="0.3">
      <c r="A10956" t="s">
        <v>601</v>
      </c>
      <c r="B10956" t="s">
        <v>714</v>
      </c>
      <c r="C10956">
        <v>52.2</v>
      </c>
      <c r="D10956">
        <v>52.3</v>
      </c>
      <c r="E10956">
        <v>49.94</v>
      </c>
      <c r="F10956">
        <v>50</v>
      </c>
      <c r="G10956">
        <v>1710756</v>
      </c>
      <c r="H10956">
        <v>50.746699999999997</v>
      </c>
    </row>
    <row r="10957" spans="1:8" x14ac:dyDescent="0.3">
      <c r="A10957" t="s">
        <v>601</v>
      </c>
      <c r="B10957" t="s">
        <v>715</v>
      </c>
      <c r="C10957">
        <v>50</v>
      </c>
      <c r="D10957">
        <v>51.9</v>
      </c>
      <c r="E10957">
        <v>49.14</v>
      </c>
      <c r="F10957">
        <v>50.8</v>
      </c>
      <c r="G10957">
        <v>4378238</v>
      </c>
      <c r="H10957">
        <v>50.613300000000002</v>
      </c>
    </row>
    <row r="10958" spans="1:8" x14ac:dyDescent="0.3">
      <c r="A10958" t="s">
        <v>601</v>
      </c>
      <c r="B10958" t="s">
        <v>235</v>
      </c>
      <c r="C10958">
        <v>51.35</v>
      </c>
      <c r="D10958">
        <v>51.35</v>
      </c>
      <c r="E10958">
        <v>49.58</v>
      </c>
      <c r="F10958">
        <v>50.6</v>
      </c>
      <c r="G10958">
        <v>3614381</v>
      </c>
      <c r="H10958">
        <v>50.51</v>
      </c>
    </row>
    <row r="10959" spans="1:8" x14ac:dyDescent="0.3">
      <c r="A10959" t="s">
        <v>601</v>
      </c>
      <c r="B10959" t="s">
        <v>259</v>
      </c>
      <c r="C10959">
        <v>50.65</v>
      </c>
      <c r="D10959">
        <v>51</v>
      </c>
      <c r="E10959">
        <v>49.3</v>
      </c>
      <c r="F10959">
        <v>50.75</v>
      </c>
      <c r="G10959">
        <v>4086713</v>
      </c>
      <c r="H10959">
        <v>50.35</v>
      </c>
    </row>
    <row r="10960" spans="1:8" x14ac:dyDescent="0.3">
      <c r="A10960" t="s">
        <v>601</v>
      </c>
      <c r="B10960" t="s">
        <v>716</v>
      </c>
      <c r="C10960">
        <v>51.25</v>
      </c>
      <c r="D10960">
        <v>54.2</v>
      </c>
      <c r="E10960">
        <v>50.05</v>
      </c>
      <c r="F10960">
        <v>53.3</v>
      </c>
      <c r="G10960">
        <v>4879981</v>
      </c>
      <c r="H10960">
        <v>52.5167</v>
      </c>
    </row>
    <row r="10961" spans="1:8" x14ac:dyDescent="0.3">
      <c r="A10961" t="s">
        <v>601</v>
      </c>
      <c r="B10961" t="s">
        <v>269</v>
      </c>
      <c r="C10961">
        <v>53.05</v>
      </c>
      <c r="D10961">
        <v>54.1</v>
      </c>
      <c r="E10961">
        <v>50.55</v>
      </c>
      <c r="F10961">
        <v>52.35</v>
      </c>
      <c r="G10961">
        <v>3218797</v>
      </c>
      <c r="H10961">
        <v>52.333300000000001</v>
      </c>
    </row>
    <row r="10962" spans="1:8" x14ac:dyDescent="0.3">
      <c r="A10962" t="s">
        <v>601</v>
      </c>
      <c r="B10962" t="s">
        <v>282</v>
      </c>
      <c r="C10962">
        <v>52.7</v>
      </c>
      <c r="D10962">
        <v>56</v>
      </c>
      <c r="E10962">
        <v>51.65</v>
      </c>
      <c r="F10962">
        <v>56</v>
      </c>
      <c r="G10962">
        <v>8389991</v>
      </c>
      <c r="H10962">
        <v>54.55</v>
      </c>
    </row>
    <row r="10963" spans="1:8" x14ac:dyDescent="0.3">
      <c r="A10963" t="s">
        <v>601</v>
      </c>
      <c r="B10963" t="s">
        <v>717</v>
      </c>
      <c r="C10963">
        <v>54.75</v>
      </c>
      <c r="D10963">
        <v>55.75</v>
      </c>
      <c r="E10963">
        <v>52.7</v>
      </c>
      <c r="F10963">
        <v>53.3</v>
      </c>
      <c r="G10963">
        <v>3655535</v>
      </c>
      <c r="H10963">
        <v>53.916699999999999</v>
      </c>
    </row>
    <row r="10964" spans="1:8" x14ac:dyDescent="0.3">
      <c r="A10964" t="s">
        <v>601</v>
      </c>
      <c r="B10964" t="s">
        <v>285</v>
      </c>
      <c r="C10964">
        <v>53</v>
      </c>
      <c r="D10964">
        <v>53</v>
      </c>
      <c r="E10964">
        <v>52.05</v>
      </c>
      <c r="F10964">
        <v>52.35</v>
      </c>
      <c r="G10964">
        <v>1430294</v>
      </c>
      <c r="H10964">
        <v>52.466700000000003</v>
      </c>
    </row>
    <row r="10965" spans="1:8" x14ac:dyDescent="0.3">
      <c r="A10965" t="s">
        <v>601</v>
      </c>
      <c r="B10965" t="s">
        <v>718</v>
      </c>
      <c r="C10965">
        <v>52.5</v>
      </c>
      <c r="D10965">
        <v>53.4</v>
      </c>
      <c r="E10965">
        <v>51.65</v>
      </c>
      <c r="F10965">
        <v>53</v>
      </c>
      <c r="G10965">
        <v>2918328</v>
      </c>
      <c r="H10965">
        <v>52.683300000000003</v>
      </c>
    </row>
    <row r="10966" spans="1:8" x14ac:dyDescent="0.3">
      <c r="A10966" t="s">
        <v>601</v>
      </c>
      <c r="B10966" t="s">
        <v>291</v>
      </c>
      <c r="C10966">
        <v>53.15</v>
      </c>
      <c r="D10966">
        <v>53.4</v>
      </c>
      <c r="E10966">
        <v>52.5</v>
      </c>
      <c r="F10966">
        <v>53.05</v>
      </c>
      <c r="G10966">
        <v>37891590</v>
      </c>
      <c r="H10966">
        <v>52.9833</v>
      </c>
    </row>
    <row r="10967" spans="1:8" x14ac:dyDescent="0.3">
      <c r="A10967" t="s">
        <v>601</v>
      </c>
      <c r="B10967" t="s">
        <v>295</v>
      </c>
      <c r="C10967">
        <v>53.05</v>
      </c>
      <c r="D10967">
        <v>53.95</v>
      </c>
      <c r="E10967">
        <v>52.25</v>
      </c>
      <c r="F10967">
        <v>53.1</v>
      </c>
      <c r="G10967">
        <v>2420754</v>
      </c>
      <c r="H10967">
        <v>53.1</v>
      </c>
    </row>
    <row r="10968" spans="1:8" x14ac:dyDescent="0.3">
      <c r="A10968" t="s">
        <v>601</v>
      </c>
      <c r="B10968" t="s">
        <v>298</v>
      </c>
      <c r="C10968">
        <v>53.1</v>
      </c>
      <c r="D10968">
        <v>53.15</v>
      </c>
      <c r="E10968">
        <v>51.2</v>
      </c>
      <c r="F10968">
        <v>51.7</v>
      </c>
      <c r="G10968">
        <v>1903076</v>
      </c>
      <c r="H10968">
        <v>52.0167</v>
      </c>
    </row>
    <row r="10969" spans="1:8" x14ac:dyDescent="0.3">
      <c r="A10969" t="s">
        <v>601</v>
      </c>
      <c r="B10969" t="s">
        <v>719</v>
      </c>
      <c r="C10969">
        <v>51.7</v>
      </c>
      <c r="D10969">
        <v>52.35</v>
      </c>
      <c r="E10969">
        <v>51.15</v>
      </c>
      <c r="F10969">
        <v>51.8</v>
      </c>
      <c r="G10969">
        <v>5041686</v>
      </c>
      <c r="H10969">
        <v>51.7667</v>
      </c>
    </row>
    <row r="10970" spans="1:8" x14ac:dyDescent="0.3">
      <c r="A10970" t="s">
        <v>601</v>
      </c>
      <c r="B10970" t="s">
        <v>720</v>
      </c>
      <c r="C10970">
        <v>52.1</v>
      </c>
      <c r="D10970">
        <v>52.1</v>
      </c>
      <c r="E10970">
        <v>51.4</v>
      </c>
      <c r="F10970">
        <v>51.85</v>
      </c>
      <c r="G10970">
        <v>3515802</v>
      </c>
      <c r="H10970">
        <v>51.783299999999997</v>
      </c>
    </row>
    <row r="10971" spans="1:8" x14ac:dyDescent="0.3">
      <c r="A10971" t="s">
        <v>601</v>
      </c>
      <c r="B10971" t="s">
        <v>721</v>
      </c>
      <c r="C10971">
        <v>51.75</v>
      </c>
      <c r="D10971">
        <v>51.75</v>
      </c>
      <c r="E10971">
        <v>50.15</v>
      </c>
      <c r="F10971">
        <v>50.15</v>
      </c>
      <c r="G10971">
        <v>1232093</v>
      </c>
      <c r="H10971">
        <v>50.683300000000003</v>
      </c>
    </row>
    <row r="10972" spans="1:8" x14ac:dyDescent="0.3">
      <c r="A10972" t="s">
        <v>601</v>
      </c>
      <c r="B10972" t="s">
        <v>96</v>
      </c>
      <c r="C10972">
        <v>50.15</v>
      </c>
      <c r="D10972">
        <v>52.1</v>
      </c>
      <c r="E10972">
        <v>49.74</v>
      </c>
      <c r="F10972">
        <v>51</v>
      </c>
      <c r="G10972">
        <v>3403137</v>
      </c>
      <c r="H10972">
        <v>50.9467</v>
      </c>
    </row>
    <row r="10973" spans="1:8" x14ac:dyDescent="0.3">
      <c r="A10973" t="s">
        <v>601</v>
      </c>
      <c r="B10973" t="s">
        <v>722</v>
      </c>
      <c r="C10973">
        <v>51</v>
      </c>
      <c r="D10973">
        <v>51.35</v>
      </c>
      <c r="E10973">
        <v>50.25</v>
      </c>
      <c r="F10973">
        <v>50.25</v>
      </c>
      <c r="G10973">
        <v>2269688</v>
      </c>
      <c r="H10973">
        <v>50.616700000000002</v>
      </c>
    </row>
    <row r="10974" spans="1:8" x14ac:dyDescent="0.3">
      <c r="A10974" t="s">
        <v>601</v>
      </c>
      <c r="B10974" t="s">
        <v>164</v>
      </c>
      <c r="C10974">
        <v>50.4</v>
      </c>
      <c r="D10974">
        <v>51.2</v>
      </c>
      <c r="E10974">
        <v>49.78</v>
      </c>
      <c r="F10974">
        <v>50</v>
      </c>
      <c r="G10974">
        <v>3984557</v>
      </c>
      <c r="H10974">
        <v>50.326700000000002</v>
      </c>
    </row>
    <row r="10975" spans="1:8" x14ac:dyDescent="0.3">
      <c r="A10975" t="s">
        <v>601</v>
      </c>
      <c r="B10975" t="s">
        <v>723</v>
      </c>
      <c r="C10975">
        <v>51</v>
      </c>
      <c r="D10975">
        <v>51.65</v>
      </c>
      <c r="E10975">
        <v>50.4</v>
      </c>
      <c r="F10975">
        <v>51.1</v>
      </c>
      <c r="G10975">
        <v>4270580</v>
      </c>
      <c r="H10975">
        <v>51.05</v>
      </c>
    </row>
    <row r="10976" spans="1:8" x14ac:dyDescent="0.3">
      <c r="A10976" t="s">
        <v>601</v>
      </c>
      <c r="B10976" t="s">
        <v>724</v>
      </c>
      <c r="C10976">
        <v>51.2</v>
      </c>
      <c r="D10976">
        <v>51.65</v>
      </c>
      <c r="E10976">
        <v>50.6</v>
      </c>
      <c r="F10976">
        <v>51.6</v>
      </c>
      <c r="G10976">
        <v>3019010</v>
      </c>
      <c r="H10976">
        <v>51.283299999999997</v>
      </c>
    </row>
    <row r="10977" spans="1:8" x14ac:dyDescent="0.3">
      <c r="A10977" t="s">
        <v>601</v>
      </c>
      <c r="B10977" t="s">
        <v>725</v>
      </c>
      <c r="C10977">
        <v>51.65</v>
      </c>
      <c r="D10977">
        <v>52.65</v>
      </c>
      <c r="E10977">
        <v>51.3</v>
      </c>
      <c r="F10977">
        <v>51.45</v>
      </c>
      <c r="G10977">
        <v>3123852</v>
      </c>
      <c r="H10977">
        <v>51.8</v>
      </c>
    </row>
    <row r="10978" spans="1:8" x14ac:dyDescent="0.3">
      <c r="A10978" t="s">
        <v>601</v>
      </c>
      <c r="B10978" t="s">
        <v>242</v>
      </c>
      <c r="C10978">
        <v>51.65</v>
      </c>
      <c r="D10978">
        <v>51.8</v>
      </c>
      <c r="E10978">
        <v>49.44</v>
      </c>
      <c r="F10978">
        <v>51.2</v>
      </c>
      <c r="G10978">
        <v>7380831</v>
      </c>
      <c r="H10978">
        <v>50.813299999999998</v>
      </c>
    </row>
    <row r="10979" spans="1:8" x14ac:dyDescent="0.3">
      <c r="A10979" t="s">
        <v>601</v>
      </c>
      <c r="B10979" t="s">
        <v>726</v>
      </c>
      <c r="C10979">
        <v>51.35</v>
      </c>
      <c r="D10979">
        <v>56.3</v>
      </c>
      <c r="E10979">
        <v>50.5</v>
      </c>
      <c r="F10979">
        <v>55.3</v>
      </c>
      <c r="G10979">
        <v>10718690</v>
      </c>
      <c r="H10979">
        <v>54.033299999999997</v>
      </c>
    </row>
    <row r="10980" spans="1:8" x14ac:dyDescent="0.3">
      <c r="A10980" t="s">
        <v>601</v>
      </c>
      <c r="B10980" t="s">
        <v>727</v>
      </c>
      <c r="C10980">
        <v>55.5</v>
      </c>
      <c r="D10980">
        <v>60.8</v>
      </c>
      <c r="E10980">
        <v>55.05</v>
      </c>
      <c r="F10980">
        <v>60.8</v>
      </c>
      <c r="G10980">
        <v>12524110</v>
      </c>
      <c r="H10980">
        <v>58.883299999999998</v>
      </c>
    </row>
    <row r="10981" spans="1:8" x14ac:dyDescent="0.3">
      <c r="A10981" t="s">
        <v>601</v>
      </c>
      <c r="B10981" t="s">
        <v>728</v>
      </c>
      <c r="C10981">
        <v>61.8</v>
      </c>
      <c r="D10981">
        <v>66.849999999999994</v>
      </c>
      <c r="E10981">
        <v>61.8</v>
      </c>
      <c r="F10981">
        <v>66.849999999999994</v>
      </c>
      <c r="G10981">
        <v>5174635</v>
      </c>
      <c r="H10981">
        <v>65.166700000000006</v>
      </c>
    </row>
    <row r="10982" spans="1:8" x14ac:dyDescent="0.3">
      <c r="A10982" t="s">
        <v>601</v>
      </c>
      <c r="B10982" t="s">
        <v>729</v>
      </c>
      <c r="C10982">
        <v>69.5</v>
      </c>
      <c r="D10982">
        <v>73.5</v>
      </c>
      <c r="E10982">
        <v>67</v>
      </c>
      <c r="F10982">
        <v>72.349999999999994</v>
      </c>
      <c r="G10982">
        <v>24564460</v>
      </c>
      <c r="H10982">
        <v>70.95</v>
      </c>
    </row>
    <row r="10983" spans="1:8" x14ac:dyDescent="0.3">
      <c r="A10983" t="s">
        <v>601</v>
      </c>
      <c r="B10983" t="s">
        <v>730</v>
      </c>
      <c r="C10983">
        <v>70.55</v>
      </c>
      <c r="D10983">
        <v>74.650000000000006</v>
      </c>
      <c r="E10983">
        <v>65.150000000000006</v>
      </c>
      <c r="F10983">
        <v>72.400000000000006</v>
      </c>
      <c r="G10983">
        <v>17649540</v>
      </c>
      <c r="H10983">
        <v>70.7333</v>
      </c>
    </row>
    <row r="10984" spans="1:8" x14ac:dyDescent="0.3">
      <c r="A10984" t="s">
        <v>601</v>
      </c>
      <c r="B10984" t="s">
        <v>731</v>
      </c>
      <c r="C10984">
        <v>72.400000000000006</v>
      </c>
      <c r="D10984">
        <v>72.599999999999994</v>
      </c>
      <c r="E10984">
        <v>67.05</v>
      </c>
      <c r="F10984">
        <v>68.3</v>
      </c>
      <c r="G10984">
        <v>6299128</v>
      </c>
      <c r="H10984">
        <v>69.316699999999997</v>
      </c>
    </row>
    <row r="10985" spans="1:8" x14ac:dyDescent="0.3">
      <c r="A10985" t="s">
        <v>601</v>
      </c>
      <c r="B10985" t="s">
        <v>732</v>
      </c>
      <c r="C10985">
        <v>68.3</v>
      </c>
      <c r="D10985">
        <v>69</v>
      </c>
      <c r="E10985">
        <v>66.25</v>
      </c>
      <c r="F10985">
        <v>68.900000000000006</v>
      </c>
      <c r="G10985">
        <v>6945588</v>
      </c>
      <c r="H10985">
        <v>68.05</v>
      </c>
    </row>
    <row r="10986" spans="1:8" x14ac:dyDescent="0.3">
      <c r="A10986" t="s">
        <v>601</v>
      </c>
      <c r="B10986" t="s">
        <v>733</v>
      </c>
      <c r="C10986">
        <v>68.900000000000006</v>
      </c>
      <c r="D10986">
        <v>72.349999999999994</v>
      </c>
      <c r="E10986">
        <v>67.900000000000006</v>
      </c>
      <c r="F10986">
        <v>69.25</v>
      </c>
      <c r="G10986">
        <v>4178966</v>
      </c>
      <c r="H10986">
        <v>69.833299999999994</v>
      </c>
    </row>
    <row r="10987" spans="1:8" x14ac:dyDescent="0.3">
      <c r="A10987" t="s">
        <v>601</v>
      </c>
      <c r="B10987" t="s">
        <v>734</v>
      </c>
      <c r="C10987">
        <v>69.099999999999994</v>
      </c>
      <c r="D10987">
        <v>69.8</v>
      </c>
      <c r="E10987">
        <v>66.099999999999994</v>
      </c>
      <c r="F10987">
        <v>67.400000000000006</v>
      </c>
      <c r="G10987">
        <v>9588260</v>
      </c>
      <c r="H10987">
        <v>67.7667</v>
      </c>
    </row>
    <row r="10988" spans="1:8" x14ac:dyDescent="0.3">
      <c r="A10988" t="s">
        <v>601</v>
      </c>
      <c r="B10988" t="s">
        <v>735</v>
      </c>
      <c r="C10988">
        <v>67.3</v>
      </c>
      <c r="D10988">
        <v>68.05</v>
      </c>
      <c r="E10988">
        <v>64.2</v>
      </c>
      <c r="F10988">
        <v>64.849999999999994</v>
      </c>
      <c r="G10988">
        <v>6836651</v>
      </c>
      <c r="H10988">
        <v>65.7</v>
      </c>
    </row>
    <row r="10989" spans="1:8" x14ac:dyDescent="0.3">
      <c r="A10989" t="s">
        <v>231</v>
      </c>
      <c r="B10989" t="s">
        <v>696</v>
      </c>
      <c r="C10989">
        <v>66.349999999999994</v>
      </c>
      <c r="D10989">
        <v>67.25</v>
      </c>
      <c r="E10989">
        <v>65.099999999999994</v>
      </c>
      <c r="F10989">
        <v>66.400000000000006</v>
      </c>
      <c r="G10989">
        <v>146349</v>
      </c>
      <c r="H10989">
        <v>66.25</v>
      </c>
    </row>
    <row r="10990" spans="1:8" x14ac:dyDescent="0.3">
      <c r="A10990" t="s">
        <v>231</v>
      </c>
      <c r="B10990" t="s">
        <v>697</v>
      </c>
      <c r="C10990">
        <v>66.400000000000006</v>
      </c>
      <c r="D10990">
        <v>68.75</v>
      </c>
      <c r="E10990">
        <v>66.400000000000006</v>
      </c>
      <c r="F10990">
        <v>67</v>
      </c>
      <c r="G10990">
        <v>176443</v>
      </c>
      <c r="H10990">
        <v>67.383300000000006</v>
      </c>
    </row>
    <row r="10991" spans="1:8" x14ac:dyDescent="0.3">
      <c r="A10991" t="s">
        <v>231</v>
      </c>
      <c r="B10991" t="s">
        <v>698</v>
      </c>
      <c r="C10991">
        <v>66.8</v>
      </c>
      <c r="D10991">
        <v>67.599999999999994</v>
      </c>
      <c r="E10991">
        <v>66.05</v>
      </c>
      <c r="F10991">
        <v>66.3</v>
      </c>
      <c r="G10991">
        <v>153480</v>
      </c>
      <c r="H10991">
        <v>66.650000000000006</v>
      </c>
    </row>
    <row r="10992" spans="1:8" x14ac:dyDescent="0.3">
      <c r="A10992" t="s">
        <v>231</v>
      </c>
      <c r="B10992" t="s">
        <v>699</v>
      </c>
      <c r="C10992">
        <v>66.3</v>
      </c>
      <c r="D10992">
        <v>66.900000000000006</v>
      </c>
      <c r="E10992">
        <v>65.05</v>
      </c>
      <c r="F10992">
        <v>66.150000000000006</v>
      </c>
      <c r="G10992">
        <v>172056</v>
      </c>
      <c r="H10992">
        <v>66.033299999999997</v>
      </c>
    </row>
    <row r="10993" spans="1:8" x14ac:dyDescent="0.3">
      <c r="A10993" t="s">
        <v>231</v>
      </c>
      <c r="B10993" t="s">
        <v>700</v>
      </c>
      <c r="C10993">
        <v>65.45</v>
      </c>
      <c r="D10993">
        <v>65.900000000000006</v>
      </c>
      <c r="E10993">
        <v>65</v>
      </c>
      <c r="F10993">
        <v>65.45</v>
      </c>
      <c r="G10993">
        <v>128064</v>
      </c>
      <c r="H10993">
        <v>65.45</v>
      </c>
    </row>
    <row r="10994" spans="1:8" x14ac:dyDescent="0.3">
      <c r="A10994" t="s">
        <v>231</v>
      </c>
      <c r="B10994" t="s">
        <v>77</v>
      </c>
      <c r="C10994">
        <v>65.349999999999994</v>
      </c>
      <c r="D10994">
        <v>66.900000000000006</v>
      </c>
      <c r="E10994">
        <v>64.099999999999994</v>
      </c>
      <c r="F10994">
        <v>65.5</v>
      </c>
      <c r="G10994">
        <v>132956</v>
      </c>
      <c r="H10994">
        <v>65.5</v>
      </c>
    </row>
    <row r="10995" spans="1:8" x14ac:dyDescent="0.3">
      <c r="A10995" t="s">
        <v>231</v>
      </c>
      <c r="B10995" t="s">
        <v>701</v>
      </c>
      <c r="C10995">
        <v>65.599999999999994</v>
      </c>
      <c r="D10995">
        <v>66.5</v>
      </c>
      <c r="E10995">
        <v>65.2</v>
      </c>
      <c r="F10995">
        <v>65.400000000000006</v>
      </c>
      <c r="G10995">
        <v>124210</v>
      </c>
      <c r="H10995">
        <v>65.7</v>
      </c>
    </row>
    <row r="10996" spans="1:8" x14ac:dyDescent="0.3">
      <c r="A10996" t="s">
        <v>231</v>
      </c>
      <c r="B10996" t="s">
        <v>702</v>
      </c>
      <c r="C10996">
        <v>65.349999999999994</v>
      </c>
      <c r="D10996">
        <v>70.150000000000006</v>
      </c>
      <c r="E10996">
        <v>64.599999999999994</v>
      </c>
      <c r="F10996">
        <v>68</v>
      </c>
      <c r="G10996">
        <v>201424</v>
      </c>
      <c r="H10996">
        <v>67.583299999999994</v>
      </c>
    </row>
    <row r="10997" spans="1:8" x14ac:dyDescent="0.3">
      <c r="A10997" t="s">
        <v>231</v>
      </c>
      <c r="B10997" t="s">
        <v>139</v>
      </c>
      <c r="C10997">
        <v>68</v>
      </c>
      <c r="D10997">
        <v>69.099999999999994</v>
      </c>
      <c r="E10997">
        <v>65.400000000000006</v>
      </c>
      <c r="F10997">
        <v>65.400000000000006</v>
      </c>
      <c r="G10997">
        <v>169878</v>
      </c>
      <c r="H10997">
        <v>66.633300000000006</v>
      </c>
    </row>
    <row r="10998" spans="1:8" x14ac:dyDescent="0.3">
      <c r="A10998" t="s">
        <v>231</v>
      </c>
      <c r="B10998" t="s">
        <v>156</v>
      </c>
      <c r="C10998">
        <v>65.2</v>
      </c>
      <c r="D10998">
        <v>65.900000000000006</v>
      </c>
      <c r="E10998">
        <v>64.05</v>
      </c>
      <c r="F10998">
        <v>64.95</v>
      </c>
      <c r="G10998">
        <v>171067</v>
      </c>
      <c r="H10998">
        <v>64.966700000000003</v>
      </c>
    </row>
    <row r="10999" spans="1:8" x14ac:dyDescent="0.3">
      <c r="A10999" t="s">
        <v>231</v>
      </c>
      <c r="B10999" t="s">
        <v>703</v>
      </c>
      <c r="C10999">
        <v>64.95</v>
      </c>
      <c r="D10999">
        <v>66.5</v>
      </c>
      <c r="E10999">
        <v>64.7</v>
      </c>
      <c r="F10999">
        <v>65.599999999999994</v>
      </c>
      <c r="G10999">
        <v>169696</v>
      </c>
      <c r="H10999">
        <v>65.599999999999994</v>
      </c>
    </row>
    <row r="11000" spans="1:8" x14ac:dyDescent="0.3">
      <c r="A11000" t="s">
        <v>231</v>
      </c>
      <c r="B11000" t="s">
        <v>223</v>
      </c>
      <c r="C11000">
        <v>65.599999999999994</v>
      </c>
      <c r="D11000">
        <v>66.150000000000006</v>
      </c>
      <c r="E11000">
        <v>65.099999999999994</v>
      </c>
      <c r="F11000">
        <v>66.099999999999994</v>
      </c>
      <c r="G11000">
        <v>141225</v>
      </c>
      <c r="H11000">
        <v>65.783299999999997</v>
      </c>
    </row>
    <row r="11001" spans="1:8" x14ac:dyDescent="0.3">
      <c r="A11001" t="s">
        <v>231</v>
      </c>
      <c r="B11001" t="s">
        <v>228</v>
      </c>
      <c r="C11001">
        <v>66.099999999999994</v>
      </c>
      <c r="D11001">
        <v>68.150000000000006</v>
      </c>
      <c r="E11001">
        <v>65.150000000000006</v>
      </c>
      <c r="F11001">
        <v>66</v>
      </c>
      <c r="G11001">
        <v>255920</v>
      </c>
      <c r="H11001">
        <v>66.433300000000003</v>
      </c>
    </row>
    <row r="11002" spans="1:8" x14ac:dyDescent="0.3">
      <c r="A11002" t="s">
        <v>231</v>
      </c>
      <c r="B11002" t="s">
        <v>704</v>
      </c>
      <c r="C11002">
        <v>66</v>
      </c>
      <c r="D11002">
        <v>67.349999999999994</v>
      </c>
      <c r="E11002">
        <v>65.400000000000006</v>
      </c>
      <c r="F11002">
        <v>66.55</v>
      </c>
      <c r="G11002">
        <v>179913</v>
      </c>
      <c r="H11002">
        <v>66.433300000000003</v>
      </c>
    </row>
    <row r="11003" spans="1:8" x14ac:dyDescent="0.3">
      <c r="A11003" t="s">
        <v>231</v>
      </c>
      <c r="B11003" t="s">
        <v>705</v>
      </c>
      <c r="C11003">
        <v>66.3</v>
      </c>
      <c r="D11003">
        <v>69.5</v>
      </c>
      <c r="E11003">
        <v>65.849999999999994</v>
      </c>
      <c r="F11003">
        <v>68.400000000000006</v>
      </c>
      <c r="G11003">
        <v>264731</v>
      </c>
      <c r="H11003">
        <v>67.916700000000006</v>
      </c>
    </row>
    <row r="11004" spans="1:8" x14ac:dyDescent="0.3">
      <c r="A11004" t="s">
        <v>231</v>
      </c>
      <c r="B11004" t="s">
        <v>706</v>
      </c>
      <c r="C11004">
        <v>69.900000000000006</v>
      </c>
      <c r="D11004">
        <v>72.150000000000006</v>
      </c>
      <c r="E11004">
        <v>67.5</v>
      </c>
      <c r="F11004">
        <v>70.349999999999994</v>
      </c>
      <c r="G11004">
        <v>377113</v>
      </c>
      <c r="H11004">
        <v>70</v>
      </c>
    </row>
    <row r="11005" spans="1:8" x14ac:dyDescent="0.3">
      <c r="A11005" t="s">
        <v>231</v>
      </c>
      <c r="B11005" t="s">
        <v>265</v>
      </c>
      <c r="C11005">
        <v>69.099999999999994</v>
      </c>
      <c r="D11005">
        <v>71.900000000000006</v>
      </c>
      <c r="E11005">
        <v>68.5</v>
      </c>
      <c r="F11005">
        <v>70</v>
      </c>
      <c r="G11005">
        <v>292155</v>
      </c>
      <c r="H11005">
        <v>70.133300000000006</v>
      </c>
    </row>
    <row r="11006" spans="1:8" x14ac:dyDescent="0.3">
      <c r="A11006" t="s">
        <v>231</v>
      </c>
      <c r="B11006" t="s">
        <v>707</v>
      </c>
      <c r="C11006">
        <v>68.400000000000006</v>
      </c>
      <c r="D11006">
        <v>70</v>
      </c>
      <c r="E11006">
        <v>65.599999999999994</v>
      </c>
      <c r="F11006">
        <v>66.599999999999994</v>
      </c>
      <c r="G11006">
        <v>344019</v>
      </c>
      <c r="H11006">
        <v>67.400000000000006</v>
      </c>
    </row>
    <row r="11007" spans="1:8" x14ac:dyDescent="0.3">
      <c r="A11007" t="s">
        <v>231</v>
      </c>
      <c r="B11007" t="s">
        <v>271</v>
      </c>
      <c r="C11007">
        <v>66.599999999999994</v>
      </c>
      <c r="D11007">
        <v>67.8</v>
      </c>
      <c r="E11007">
        <v>64.75</v>
      </c>
      <c r="F11007">
        <v>64.900000000000006</v>
      </c>
      <c r="G11007">
        <v>210610</v>
      </c>
      <c r="H11007">
        <v>65.816699999999997</v>
      </c>
    </row>
    <row r="11008" spans="1:8" x14ac:dyDescent="0.3">
      <c r="A11008" t="s">
        <v>231</v>
      </c>
      <c r="B11008" t="s">
        <v>708</v>
      </c>
      <c r="C11008">
        <v>64.2</v>
      </c>
      <c r="D11008">
        <v>66.5</v>
      </c>
      <c r="E11008">
        <v>64.2</v>
      </c>
      <c r="F11008">
        <v>65.900000000000006</v>
      </c>
      <c r="G11008">
        <v>137250</v>
      </c>
      <c r="H11008">
        <v>65.533299999999997</v>
      </c>
    </row>
    <row r="11009" spans="1:8" x14ac:dyDescent="0.3">
      <c r="A11009" t="s">
        <v>231</v>
      </c>
      <c r="B11009" t="s">
        <v>709</v>
      </c>
      <c r="C11009">
        <v>65.599999999999994</v>
      </c>
      <c r="D11009">
        <v>66.900000000000006</v>
      </c>
      <c r="E11009">
        <v>65.099999999999994</v>
      </c>
      <c r="F11009">
        <v>65.900000000000006</v>
      </c>
      <c r="G11009">
        <v>112830</v>
      </c>
      <c r="H11009">
        <v>65.966700000000003</v>
      </c>
    </row>
    <row r="11010" spans="1:8" x14ac:dyDescent="0.3">
      <c r="A11010" t="s">
        <v>231</v>
      </c>
      <c r="B11010" t="s">
        <v>283</v>
      </c>
      <c r="C11010">
        <v>66</v>
      </c>
      <c r="D11010">
        <v>66.25</v>
      </c>
      <c r="E11010">
        <v>64.900000000000006</v>
      </c>
      <c r="F11010">
        <v>65.45</v>
      </c>
      <c r="G11010">
        <v>127122</v>
      </c>
      <c r="H11010">
        <v>65.533299999999997</v>
      </c>
    </row>
    <row r="11011" spans="1:8" x14ac:dyDescent="0.3">
      <c r="A11011" t="s">
        <v>231</v>
      </c>
      <c r="B11011" t="s">
        <v>290</v>
      </c>
      <c r="C11011">
        <v>65.45</v>
      </c>
      <c r="D11011">
        <v>65.75</v>
      </c>
      <c r="E11011">
        <v>62.2</v>
      </c>
      <c r="F11011">
        <v>63.25</v>
      </c>
      <c r="G11011">
        <v>196674</v>
      </c>
      <c r="H11011">
        <v>63.7333</v>
      </c>
    </row>
    <row r="11012" spans="1:8" x14ac:dyDescent="0.3">
      <c r="A11012" t="s">
        <v>231</v>
      </c>
      <c r="B11012" t="s">
        <v>710</v>
      </c>
      <c r="C11012">
        <v>63.25</v>
      </c>
      <c r="D11012">
        <v>63.8</v>
      </c>
      <c r="E11012">
        <v>61.9</v>
      </c>
      <c r="F11012">
        <v>62.7</v>
      </c>
      <c r="G11012">
        <v>97734</v>
      </c>
      <c r="H11012">
        <v>62.8</v>
      </c>
    </row>
    <row r="11013" spans="1:8" x14ac:dyDescent="0.3">
      <c r="A11013" t="s">
        <v>231</v>
      </c>
      <c r="B11013" t="s">
        <v>512</v>
      </c>
      <c r="C11013">
        <v>62.5</v>
      </c>
      <c r="D11013">
        <v>63.75</v>
      </c>
      <c r="E11013">
        <v>60.5</v>
      </c>
      <c r="F11013">
        <v>62.2</v>
      </c>
      <c r="G11013">
        <v>137559</v>
      </c>
      <c r="H11013">
        <v>62.15</v>
      </c>
    </row>
    <row r="11014" spans="1:8" x14ac:dyDescent="0.3">
      <c r="A11014" t="s">
        <v>231</v>
      </c>
      <c r="B11014" t="s">
        <v>91</v>
      </c>
      <c r="C11014">
        <v>59.5</v>
      </c>
      <c r="D11014">
        <v>59.5</v>
      </c>
      <c r="E11014">
        <v>56</v>
      </c>
      <c r="F11014">
        <v>57</v>
      </c>
      <c r="G11014">
        <v>185582</v>
      </c>
      <c r="H11014">
        <v>57.5</v>
      </c>
    </row>
    <row r="11015" spans="1:8" x14ac:dyDescent="0.3">
      <c r="A11015" t="s">
        <v>231</v>
      </c>
      <c r="B11015" t="s">
        <v>93</v>
      </c>
      <c r="C11015">
        <v>56.5</v>
      </c>
      <c r="D11015">
        <v>57.8</v>
      </c>
      <c r="E11015">
        <v>55.1</v>
      </c>
      <c r="F11015">
        <v>56.3</v>
      </c>
      <c r="G11015">
        <v>108200</v>
      </c>
      <c r="H11015">
        <v>56.4</v>
      </c>
    </row>
    <row r="11016" spans="1:8" x14ac:dyDescent="0.3">
      <c r="A11016" t="s">
        <v>231</v>
      </c>
      <c r="B11016" t="s">
        <v>711</v>
      </c>
      <c r="C11016">
        <v>56.3</v>
      </c>
      <c r="D11016">
        <v>61.9</v>
      </c>
      <c r="E11016">
        <v>56.3</v>
      </c>
      <c r="F11016">
        <v>61.9</v>
      </c>
      <c r="G11016">
        <v>206182</v>
      </c>
      <c r="H11016">
        <v>60.033299999999997</v>
      </c>
    </row>
    <row r="11017" spans="1:8" x14ac:dyDescent="0.3">
      <c r="A11017" t="s">
        <v>231</v>
      </c>
      <c r="B11017" t="s">
        <v>712</v>
      </c>
      <c r="C11017">
        <v>61.9</v>
      </c>
      <c r="D11017">
        <v>63.7</v>
      </c>
      <c r="E11017">
        <v>60</v>
      </c>
      <c r="F11017">
        <v>61</v>
      </c>
      <c r="G11017">
        <v>155771</v>
      </c>
      <c r="H11017">
        <v>61.566699999999997</v>
      </c>
    </row>
    <row r="11018" spans="1:8" x14ac:dyDescent="0.3">
      <c r="A11018" t="s">
        <v>231</v>
      </c>
      <c r="B11018" t="s">
        <v>162</v>
      </c>
      <c r="C11018">
        <v>60.85</v>
      </c>
      <c r="D11018">
        <v>60.9</v>
      </c>
      <c r="E11018">
        <v>57.85</v>
      </c>
      <c r="F11018">
        <v>57.85</v>
      </c>
      <c r="G11018">
        <v>136753</v>
      </c>
      <c r="H11018">
        <v>58.866700000000002</v>
      </c>
    </row>
    <row r="11019" spans="1:8" x14ac:dyDescent="0.3">
      <c r="A11019" t="s">
        <v>231</v>
      </c>
      <c r="B11019" t="s">
        <v>220</v>
      </c>
      <c r="C11019">
        <v>56.2</v>
      </c>
      <c r="D11019">
        <v>58.4</v>
      </c>
      <c r="E11019">
        <v>53.6</v>
      </c>
      <c r="F11019">
        <v>57.45</v>
      </c>
      <c r="G11019">
        <v>95662</v>
      </c>
      <c r="H11019">
        <v>56.4833</v>
      </c>
    </row>
    <row r="11020" spans="1:8" x14ac:dyDescent="0.3">
      <c r="A11020" t="s">
        <v>231</v>
      </c>
      <c r="B11020" t="s">
        <v>713</v>
      </c>
      <c r="C11020">
        <v>57.45</v>
      </c>
      <c r="D11020">
        <v>60.7</v>
      </c>
      <c r="E11020">
        <v>57.45</v>
      </c>
      <c r="F11020">
        <v>60</v>
      </c>
      <c r="G11020">
        <v>83529</v>
      </c>
      <c r="H11020">
        <v>59.383299999999998</v>
      </c>
    </row>
    <row r="11021" spans="1:8" x14ac:dyDescent="0.3">
      <c r="A11021" t="s">
        <v>231</v>
      </c>
      <c r="B11021" t="s">
        <v>714</v>
      </c>
      <c r="C11021">
        <v>59.85</v>
      </c>
      <c r="D11021">
        <v>60</v>
      </c>
      <c r="E11021">
        <v>58.9</v>
      </c>
      <c r="F11021">
        <v>59.7</v>
      </c>
      <c r="G11021">
        <v>74500</v>
      </c>
      <c r="H11021">
        <v>59.533299999999997</v>
      </c>
    </row>
    <row r="11022" spans="1:8" x14ac:dyDescent="0.3">
      <c r="A11022" t="s">
        <v>231</v>
      </c>
      <c r="B11022" t="s">
        <v>715</v>
      </c>
      <c r="C11022">
        <v>59.7</v>
      </c>
      <c r="D11022">
        <v>60.8</v>
      </c>
      <c r="E11022">
        <v>58.75</v>
      </c>
      <c r="F11022">
        <v>58.75</v>
      </c>
      <c r="G11022">
        <v>83774</v>
      </c>
      <c r="H11022">
        <v>59.433300000000003</v>
      </c>
    </row>
    <row r="11023" spans="1:8" x14ac:dyDescent="0.3">
      <c r="A11023" t="s">
        <v>231</v>
      </c>
      <c r="B11023" t="s">
        <v>235</v>
      </c>
      <c r="C11023">
        <v>58.8</v>
      </c>
      <c r="D11023">
        <v>60.25</v>
      </c>
      <c r="E11023">
        <v>58.75</v>
      </c>
      <c r="F11023">
        <v>60</v>
      </c>
      <c r="G11023">
        <v>76011</v>
      </c>
      <c r="H11023">
        <v>59.666699999999999</v>
      </c>
    </row>
    <row r="11024" spans="1:8" x14ac:dyDescent="0.3">
      <c r="A11024" t="s">
        <v>231</v>
      </c>
      <c r="B11024" t="s">
        <v>259</v>
      </c>
      <c r="C11024">
        <v>59.65</v>
      </c>
      <c r="D11024">
        <v>62.85</v>
      </c>
      <c r="E11024">
        <v>58.9</v>
      </c>
      <c r="F11024">
        <v>60.2</v>
      </c>
      <c r="G11024">
        <v>123458</v>
      </c>
      <c r="H11024">
        <v>60.65</v>
      </c>
    </row>
    <row r="11025" spans="1:8" x14ac:dyDescent="0.3">
      <c r="A11025" t="s">
        <v>231</v>
      </c>
      <c r="B11025" t="s">
        <v>716</v>
      </c>
      <c r="C11025">
        <v>60.2</v>
      </c>
      <c r="D11025">
        <v>61.55</v>
      </c>
      <c r="E11025">
        <v>59</v>
      </c>
      <c r="F11025">
        <v>60.35</v>
      </c>
      <c r="G11025">
        <v>83191</v>
      </c>
      <c r="H11025">
        <v>60.3</v>
      </c>
    </row>
    <row r="11026" spans="1:8" x14ac:dyDescent="0.3">
      <c r="A11026" t="s">
        <v>231</v>
      </c>
      <c r="B11026" t="s">
        <v>269</v>
      </c>
      <c r="C11026">
        <v>60</v>
      </c>
      <c r="D11026">
        <v>60.6</v>
      </c>
      <c r="E11026">
        <v>59</v>
      </c>
      <c r="F11026">
        <v>59.35</v>
      </c>
      <c r="G11026">
        <v>64338</v>
      </c>
      <c r="H11026">
        <v>59.65</v>
      </c>
    </row>
    <row r="11027" spans="1:8" x14ac:dyDescent="0.3">
      <c r="A11027" t="s">
        <v>231</v>
      </c>
      <c r="B11027" t="s">
        <v>282</v>
      </c>
      <c r="C11027">
        <v>59.35</v>
      </c>
      <c r="D11027">
        <v>59.35</v>
      </c>
      <c r="E11027">
        <v>57</v>
      </c>
      <c r="F11027">
        <v>58.45</v>
      </c>
      <c r="G11027">
        <v>33013</v>
      </c>
      <c r="H11027">
        <v>58.2667</v>
      </c>
    </row>
    <row r="11028" spans="1:8" x14ac:dyDescent="0.3">
      <c r="A11028" t="s">
        <v>231</v>
      </c>
      <c r="B11028" t="s">
        <v>717</v>
      </c>
      <c r="C11028">
        <v>61.1</v>
      </c>
      <c r="D11028">
        <v>64.25</v>
      </c>
      <c r="E11028">
        <v>61.1</v>
      </c>
      <c r="F11028">
        <v>64.25</v>
      </c>
      <c r="G11028">
        <v>434262</v>
      </c>
      <c r="H11028">
        <v>63.2</v>
      </c>
    </row>
    <row r="11029" spans="1:8" x14ac:dyDescent="0.3">
      <c r="A11029" t="s">
        <v>231</v>
      </c>
      <c r="B11029" t="s">
        <v>285</v>
      </c>
      <c r="C11029">
        <v>64.25</v>
      </c>
      <c r="D11029">
        <v>68.099999999999994</v>
      </c>
      <c r="E11029">
        <v>62.75</v>
      </c>
      <c r="F11029">
        <v>67.650000000000006</v>
      </c>
      <c r="G11029">
        <v>521966</v>
      </c>
      <c r="H11029">
        <v>66.166700000000006</v>
      </c>
    </row>
    <row r="11030" spans="1:8" x14ac:dyDescent="0.3">
      <c r="A11030" t="s">
        <v>231</v>
      </c>
      <c r="B11030" t="s">
        <v>718</v>
      </c>
      <c r="C11030">
        <v>65.650000000000006</v>
      </c>
      <c r="D11030">
        <v>66.95</v>
      </c>
      <c r="E11030">
        <v>63.55</v>
      </c>
      <c r="F11030">
        <v>63.55</v>
      </c>
      <c r="G11030">
        <v>299717</v>
      </c>
      <c r="H11030">
        <v>64.683300000000003</v>
      </c>
    </row>
    <row r="11031" spans="1:8" x14ac:dyDescent="0.3">
      <c r="A11031" t="s">
        <v>231</v>
      </c>
      <c r="B11031" t="s">
        <v>291</v>
      </c>
      <c r="C11031">
        <v>63</v>
      </c>
      <c r="D11031">
        <v>69.900000000000006</v>
      </c>
      <c r="E11031">
        <v>62.5</v>
      </c>
      <c r="F11031">
        <v>69.900000000000006</v>
      </c>
      <c r="G11031">
        <v>519973</v>
      </c>
      <c r="H11031">
        <v>67.433300000000003</v>
      </c>
    </row>
    <row r="11032" spans="1:8" x14ac:dyDescent="0.3">
      <c r="A11032" t="s">
        <v>231</v>
      </c>
      <c r="B11032" t="s">
        <v>295</v>
      </c>
      <c r="C11032">
        <v>67.95</v>
      </c>
      <c r="D11032">
        <v>72.25</v>
      </c>
      <c r="E11032">
        <v>67</v>
      </c>
      <c r="F11032">
        <v>68.349999999999994</v>
      </c>
      <c r="G11032">
        <v>357680</v>
      </c>
      <c r="H11032">
        <v>69.2</v>
      </c>
    </row>
    <row r="11033" spans="1:8" x14ac:dyDescent="0.3">
      <c r="A11033" t="s">
        <v>231</v>
      </c>
      <c r="B11033" t="s">
        <v>298</v>
      </c>
      <c r="C11033">
        <v>68</v>
      </c>
      <c r="D11033">
        <v>75</v>
      </c>
      <c r="E11033">
        <v>66.099999999999994</v>
      </c>
      <c r="F11033">
        <v>74</v>
      </c>
      <c r="G11033">
        <v>524250</v>
      </c>
      <c r="H11033">
        <v>71.7</v>
      </c>
    </row>
    <row r="11034" spans="1:8" x14ac:dyDescent="0.3">
      <c r="A11034" t="s">
        <v>231</v>
      </c>
      <c r="B11034" t="s">
        <v>719</v>
      </c>
      <c r="C11034">
        <v>74.05</v>
      </c>
      <c r="D11034">
        <v>75.5</v>
      </c>
      <c r="E11034">
        <v>70</v>
      </c>
      <c r="F11034">
        <v>72.8</v>
      </c>
      <c r="G11034">
        <v>338458</v>
      </c>
      <c r="H11034">
        <v>72.7667</v>
      </c>
    </row>
    <row r="11035" spans="1:8" x14ac:dyDescent="0.3">
      <c r="A11035" t="s">
        <v>231</v>
      </c>
      <c r="B11035" t="s">
        <v>720</v>
      </c>
      <c r="C11035">
        <v>71.849999999999994</v>
      </c>
      <c r="D11035">
        <v>74.599999999999994</v>
      </c>
      <c r="E11035">
        <v>68.349999999999994</v>
      </c>
      <c r="F11035">
        <v>71.3</v>
      </c>
      <c r="G11035">
        <v>767200</v>
      </c>
      <c r="H11035">
        <v>71.416700000000006</v>
      </c>
    </row>
    <row r="11036" spans="1:8" x14ac:dyDescent="0.3">
      <c r="A11036" t="s">
        <v>231</v>
      </c>
      <c r="B11036" t="s">
        <v>721</v>
      </c>
      <c r="C11036">
        <v>71.3</v>
      </c>
      <c r="D11036">
        <v>71.3</v>
      </c>
      <c r="E11036">
        <v>67.3</v>
      </c>
      <c r="F11036">
        <v>68.599999999999994</v>
      </c>
      <c r="G11036">
        <v>875079</v>
      </c>
      <c r="H11036">
        <v>69.066699999999997</v>
      </c>
    </row>
    <row r="11037" spans="1:8" x14ac:dyDescent="0.3">
      <c r="A11037" t="s">
        <v>231</v>
      </c>
      <c r="B11037" t="s">
        <v>96</v>
      </c>
      <c r="C11037">
        <v>68.599999999999994</v>
      </c>
      <c r="D11037">
        <v>69.7</v>
      </c>
      <c r="E11037">
        <v>66.5</v>
      </c>
      <c r="F11037">
        <v>66.75</v>
      </c>
      <c r="G11037">
        <v>520986</v>
      </c>
      <c r="H11037">
        <v>67.650000000000006</v>
      </c>
    </row>
    <row r="11038" spans="1:8" x14ac:dyDescent="0.3">
      <c r="A11038" t="s">
        <v>231</v>
      </c>
      <c r="B11038" t="s">
        <v>722</v>
      </c>
      <c r="C11038">
        <v>66.5</v>
      </c>
      <c r="D11038">
        <v>72.099999999999994</v>
      </c>
      <c r="E11038">
        <v>66.400000000000006</v>
      </c>
      <c r="F11038">
        <v>70.2</v>
      </c>
      <c r="G11038">
        <v>792085</v>
      </c>
      <c r="H11038">
        <v>69.566699999999997</v>
      </c>
    </row>
    <row r="11039" spans="1:8" x14ac:dyDescent="0.3">
      <c r="A11039" t="s">
        <v>231</v>
      </c>
      <c r="B11039" t="s">
        <v>164</v>
      </c>
      <c r="C11039">
        <v>70.2</v>
      </c>
      <c r="D11039">
        <v>71.45</v>
      </c>
      <c r="E11039">
        <v>65.599999999999994</v>
      </c>
      <c r="F11039">
        <v>65.95</v>
      </c>
      <c r="G11039">
        <v>606780</v>
      </c>
      <c r="H11039">
        <v>67.666700000000006</v>
      </c>
    </row>
    <row r="11040" spans="1:8" x14ac:dyDescent="0.3">
      <c r="A11040" t="s">
        <v>231</v>
      </c>
      <c r="B11040" t="s">
        <v>723</v>
      </c>
      <c r="C11040">
        <v>69</v>
      </c>
      <c r="D11040">
        <v>69.3</v>
      </c>
      <c r="E11040">
        <v>65.95</v>
      </c>
      <c r="F11040">
        <v>66.45</v>
      </c>
      <c r="G11040">
        <v>411134</v>
      </c>
      <c r="H11040">
        <v>67.2333</v>
      </c>
    </row>
    <row r="11041" spans="1:8" x14ac:dyDescent="0.3">
      <c r="A11041" t="s">
        <v>231</v>
      </c>
      <c r="B11041" t="s">
        <v>724</v>
      </c>
      <c r="C11041">
        <v>66.45</v>
      </c>
      <c r="D11041">
        <v>67.349999999999994</v>
      </c>
      <c r="E11041">
        <v>65.099999999999994</v>
      </c>
      <c r="F11041">
        <v>66.150000000000006</v>
      </c>
      <c r="G11041">
        <v>343165</v>
      </c>
      <c r="H11041">
        <v>66.2</v>
      </c>
    </row>
    <row r="11042" spans="1:8" x14ac:dyDescent="0.3">
      <c r="A11042" t="s">
        <v>231</v>
      </c>
      <c r="B11042" t="s">
        <v>725</v>
      </c>
      <c r="C11042">
        <v>66.650000000000006</v>
      </c>
      <c r="D11042">
        <v>68.849999999999994</v>
      </c>
      <c r="E11042">
        <v>66.400000000000006</v>
      </c>
      <c r="F11042">
        <v>66.8</v>
      </c>
      <c r="G11042">
        <v>560669</v>
      </c>
      <c r="H11042">
        <v>67.349999999999994</v>
      </c>
    </row>
    <row r="11043" spans="1:8" x14ac:dyDescent="0.3">
      <c r="A11043" t="s">
        <v>231</v>
      </c>
      <c r="B11043" t="s">
        <v>242</v>
      </c>
      <c r="C11043">
        <v>66.7</v>
      </c>
      <c r="D11043">
        <v>67</v>
      </c>
      <c r="E11043">
        <v>65.099999999999994</v>
      </c>
      <c r="F11043">
        <v>65.45</v>
      </c>
      <c r="G11043">
        <v>346769</v>
      </c>
      <c r="H11043">
        <v>65.849999999999994</v>
      </c>
    </row>
    <row r="11044" spans="1:8" x14ac:dyDescent="0.3">
      <c r="A11044" t="s">
        <v>231</v>
      </c>
      <c r="B11044" t="s">
        <v>726</v>
      </c>
      <c r="C11044">
        <v>66</v>
      </c>
      <c r="D11044">
        <v>67</v>
      </c>
      <c r="E11044">
        <v>65.5</v>
      </c>
      <c r="F11044">
        <v>65.95</v>
      </c>
      <c r="G11044">
        <v>336665</v>
      </c>
      <c r="H11044">
        <v>66.150000000000006</v>
      </c>
    </row>
    <row r="11045" spans="1:8" x14ac:dyDescent="0.3">
      <c r="A11045" t="s">
        <v>231</v>
      </c>
      <c r="B11045" t="s">
        <v>727</v>
      </c>
      <c r="C11045">
        <v>66.8</v>
      </c>
      <c r="D11045">
        <v>68.5</v>
      </c>
      <c r="E11045">
        <v>65.599999999999994</v>
      </c>
      <c r="F11045">
        <v>67.05</v>
      </c>
      <c r="G11045">
        <v>525151</v>
      </c>
      <c r="H11045">
        <v>67.05</v>
      </c>
    </row>
    <row r="11046" spans="1:8" x14ac:dyDescent="0.3">
      <c r="A11046" t="s">
        <v>231</v>
      </c>
      <c r="B11046" t="s">
        <v>728</v>
      </c>
      <c r="C11046">
        <v>67.099999999999994</v>
      </c>
      <c r="D11046">
        <v>69</v>
      </c>
      <c r="E11046">
        <v>66.7</v>
      </c>
      <c r="F11046">
        <v>67.599999999999994</v>
      </c>
      <c r="G11046">
        <v>600505</v>
      </c>
      <c r="H11046">
        <v>67.7667</v>
      </c>
    </row>
    <row r="11047" spans="1:8" x14ac:dyDescent="0.3">
      <c r="A11047" t="s">
        <v>231</v>
      </c>
      <c r="B11047" t="s">
        <v>729</v>
      </c>
      <c r="C11047">
        <v>68.400000000000006</v>
      </c>
      <c r="D11047">
        <v>69.150000000000006</v>
      </c>
      <c r="E11047">
        <v>67.099999999999994</v>
      </c>
      <c r="F11047">
        <v>68.349999999999994</v>
      </c>
      <c r="G11047">
        <v>493671</v>
      </c>
      <c r="H11047">
        <v>68.2</v>
      </c>
    </row>
    <row r="11048" spans="1:8" x14ac:dyDescent="0.3">
      <c r="A11048" t="s">
        <v>231</v>
      </c>
      <c r="B11048" t="s">
        <v>730</v>
      </c>
      <c r="C11048">
        <v>67.900000000000006</v>
      </c>
      <c r="D11048">
        <v>72.349999999999994</v>
      </c>
      <c r="E11048">
        <v>67.650000000000006</v>
      </c>
      <c r="F11048">
        <v>71</v>
      </c>
      <c r="G11048">
        <v>968001</v>
      </c>
      <c r="H11048">
        <v>70.333299999999994</v>
      </c>
    </row>
    <row r="11049" spans="1:8" x14ac:dyDescent="0.3">
      <c r="A11049" t="s">
        <v>231</v>
      </c>
      <c r="B11049" t="s">
        <v>731</v>
      </c>
      <c r="C11049">
        <v>71</v>
      </c>
      <c r="D11049">
        <v>73.400000000000006</v>
      </c>
      <c r="E11049">
        <v>67.5</v>
      </c>
      <c r="F11049">
        <v>67.55</v>
      </c>
      <c r="G11049">
        <v>776495</v>
      </c>
      <c r="H11049">
        <v>69.4833</v>
      </c>
    </row>
    <row r="11050" spans="1:8" x14ac:dyDescent="0.3">
      <c r="A11050" t="s">
        <v>231</v>
      </c>
      <c r="B11050" t="s">
        <v>732</v>
      </c>
      <c r="C11050">
        <v>68.3</v>
      </c>
      <c r="D11050">
        <v>68.650000000000006</v>
      </c>
      <c r="E11050">
        <v>66</v>
      </c>
      <c r="F11050">
        <v>66.3</v>
      </c>
      <c r="G11050">
        <v>480274</v>
      </c>
      <c r="H11050">
        <v>66.9833</v>
      </c>
    </row>
    <row r="11051" spans="1:8" x14ac:dyDescent="0.3">
      <c r="A11051" t="s">
        <v>231</v>
      </c>
      <c r="B11051" t="s">
        <v>733</v>
      </c>
      <c r="C11051">
        <v>66.3</v>
      </c>
      <c r="D11051">
        <v>68.900000000000006</v>
      </c>
      <c r="E11051">
        <v>65.2</v>
      </c>
      <c r="F11051">
        <v>65.849999999999994</v>
      </c>
      <c r="G11051">
        <v>301115</v>
      </c>
      <c r="H11051">
        <v>66.650000000000006</v>
      </c>
    </row>
    <row r="11052" spans="1:8" x14ac:dyDescent="0.3">
      <c r="A11052" t="s">
        <v>231</v>
      </c>
      <c r="B11052" t="s">
        <v>734</v>
      </c>
      <c r="C11052">
        <v>66</v>
      </c>
      <c r="D11052">
        <v>67.150000000000006</v>
      </c>
      <c r="E11052">
        <v>65.2</v>
      </c>
      <c r="F11052">
        <v>65.8</v>
      </c>
      <c r="G11052">
        <v>368857</v>
      </c>
      <c r="H11052">
        <v>66.05</v>
      </c>
    </row>
    <row r="11053" spans="1:8" x14ac:dyDescent="0.3">
      <c r="A11053" t="s">
        <v>231</v>
      </c>
      <c r="B11053" t="s">
        <v>735</v>
      </c>
      <c r="C11053">
        <v>65.599999999999994</v>
      </c>
      <c r="D11053">
        <v>71.95</v>
      </c>
      <c r="E11053">
        <v>64.8</v>
      </c>
      <c r="F11053">
        <v>68.25</v>
      </c>
      <c r="G11053">
        <v>992778</v>
      </c>
      <c r="H11053">
        <v>68.333299999999994</v>
      </c>
    </row>
    <row r="11054" spans="1:8" x14ac:dyDescent="0.3">
      <c r="A11054" t="s">
        <v>289</v>
      </c>
      <c r="B11054" t="s">
        <v>696</v>
      </c>
      <c r="C11054">
        <v>7.16</v>
      </c>
      <c r="D11054">
        <v>7.23</v>
      </c>
      <c r="E11054">
        <v>7.11</v>
      </c>
      <c r="F11054">
        <v>7.17</v>
      </c>
      <c r="G11054">
        <v>7297223</v>
      </c>
      <c r="H11054">
        <v>7.17</v>
      </c>
    </row>
    <row r="11055" spans="1:8" x14ac:dyDescent="0.3">
      <c r="A11055" t="s">
        <v>289</v>
      </c>
      <c r="B11055" t="s">
        <v>697</v>
      </c>
      <c r="C11055">
        <v>7.15</v>
      </c>
      <c r="D11055">
        <v>7.27</v>
      </c>
      <c r="E11055">
        <v>7.13</v>
      </c>
      <c r="F11055">
        <v>7.22</v>
      </c>
      <c r="G11055">
        <v>10117470</v>
      </c>
      <c r="H11055">
        <v>7.2066999999999997</v>
      </c>
    </row>
    <row r="11056" spans="1:8" x14ac:dyDescent="0.3">
      <c r="A11056" t="s">
        <v>289</v>
      </c>
      <c r="B11056" t="s">
        <v>698</v>
      </c>
      <c r="C11056">
        <v>7.22</v>
      </c>
      <c r="D11056">
        <v>7.33</v>
      </c>
      <c r="E11056">
        <v>7.22</v>
      </c>
      <c r="F11056">
        <v>7.27</v>
      </c>
      <c r="G11056">
        <v>15217870</v>
      </c>
      <c r="H11056">
        <v>7.2732999999999999</v>
      </c>
    </row>
    <row r="11057" spans="1:8" x14ac:dyDescent="0.3">
      <c r="A11057" t="s">
        <v>289</v>
      </c>
      <c r="B11057" t="s">
        <v>699</v>
      </c>
      <c r="C11057">
        <v>7.29</v>
      </c>
      <c r="D11057">
        <v>7.41</v>
      </c>
      <c r="E11057">
        <v>7.26</v>
      </c>
      <c r="F11057">
        <v>7.35</v>
      </c>
      <c r="G11057">
        <v>14370100</v>
      </c>
      <c r="H11057">
        <v>7.34</v>
      </c>
    </row>
    <row r="11058" spans="1:8" x14ac:dyDescent="0.3">
      <c r="A11058" t="s">
        <v>289</v>
      </c>
      <c r="B11058" t="s">
        <v>700</v>
      </c>
      <c r="C11058">
        <v>7.38</v>
      </c>
      <c r="D11058">
        <v>7.42</v>
      </c>
      <c r="E11058">
        <v>7.24</v>
      </c>
      <c r="F11058">
        <v>7.3</v>
      </c>
      <c r="G11058">
        <v>10964410</v>
      </c>
      <c r="H11058">
        <v>7.32</v>
      </c>
    </row>
    <row r="11059" spans="1:8" x14ac:dyDescent="0.3">
      <c r="A11059" t="s">
        <v>289</v>
      </c>
      <c r="B11059" t="s">
        <v>77</v>
      </c>
      <c r="C11059">
        <v>7.23</v>
      </c>
      <c r="D11059">
        <v>8.0299999999999994</v>
      </c>
      <c r="E11059">
        <v>7.11</v>
      </c>
      <c r="F11059">
        <v>7.8</v>
      </c>
      <c r="G11059">
        <v>30761860</v>
      </c>
      <c r="H11059">
        <v>7.6467000000000001</v>
      </c>
    </row>
    <row r="11060" spans="1:8" x14ac:dyDescent="0.3">
      <c r="A11060" t="s">
        <v>289</v>
      </c>
      <c r="B11060" t="s">
        <v>701</v>
      </c>
      <c r="C11060">
        <v>7.82</v>
      </c>
      <c r="D11060">
        <v>7.95</v>
      </c>
      <c r="E11060">
        <v>7.69</v>
      </c>
      <c r="F11060">
        <v>7.71</v>
      </c>
      <c r="G11060">
        <v>11630910</v>
      </c>
      <c r="H11060">
        <v>7.7832999999999997</v>
      </c>
    </row>
    <row r="11061" spans="1:8" x14ac:dyDescent="0.3">
      <c r="A11061" t="s">
        <v>289</v>
      </c>
      <c r="B11061" t="s">
        <v>702</v>
      </c>
      <c r="C11061">
        <v>7.74</v>
      </c>
      <c r="D11061">
        <v>7.95</v>
      </c>
      <c r="E11061">
        <v>7.67</v>
      </c>
      <c r="F11061">
        <v>7.74</v>
      </c>
      <c r="G11061">
        <v>10078560</v>
      </c>
      <c r="H11061">
        <v>7.7866999999999997</v>
      </c>
    </row>
    <row r="11062" spans="1:8" x14ac:dyDescent="0.3">
      <c r="A11062" t="s">
        <v>289</v>
      </c>
      <c r="B11062" t="s">
        <v>139</v>
      </c>
      <c r="C11062">
        <v>7.73</v>
      </c>
      <c r="D11062">
        <v>7.86</v>
      </c>
      <c r="E11062">
        <v>7.6</v>
      </c>
      <c r="F11062">
        <v>7.67</v>
      </c>
      <c r="G11062">
        <v>7752130</v>
      </c>
      <c r="H11062">
        <v>7.71</v>
      </c>
    </row>
    <row r="11063" spans="1:8" x14ac:dyDescent="0.3">
      <c r="A11063" t="s">
        <v>289</v>
      </c>
      <c r="B11063" t="s">
        <v>156</v>
      </c>
      <c r="C11063">
        <v>7.67</v>
      </c>
      <c r="D11063">
        <v>7.68</v>
      </c>
      <c r="E11063">
        <v>7.45</v>
      </c>
      <c r="F11063">
        <v>7.65</v>
      </c>
      <c r="G11063">
        <v>8670641</v>
      </c>
      <c r="H11063">
        <v>7.5933000000000002</v>
      </c>
    </row>
    <row r="11064" spans="1:8" x14ac:dyDescent="0.3">
      <c r="A11064" t="s">
        <v>289</v>
      </c>
      <c r="B11064" t="s">
        <v>703</v>
      </c>
      <c r="C11064">
        <v>7.73</v>
      </c>
      <c r="D11064">
        <v>7.93</v>
      </c>
      <c r="E11064">
        <v>7.72</v>
      </c>
      <c r="F11064">
        <v>7.84</v>
      </c>
      <c r="G11064">
        <v>11169880</v>
      </c>
      <c r="H11064">
        <v>7.83</v>
      </c>
    </row>
    <row r="11065" spans="1:8" x14ac:dyDescent="0.3">
      <c r="A11065" t="s">
        <v>289</v>
      </c>
      <c r="B11065" t="s">
        <v>223</v>
      </c>
      <c r="C11065">
        <v>7.84</v>
      </c>
      <c r="D11065">
        <v>7.89</v>
      </c>
      <c r="E11065">
        <v>7.66</v>
      </c>
      <c r="F11065">
        <v>7.7</v>
      </c>
      <c r="G11065">
        <v>6468929</v>
      </c>
      <c r="H11065">
        <v>7.75</v>
      </c>
    </row>
    <row r="11066" spans="1:8" x14ac:dyDescent="0.3">
      <c r="A11066" t="s">
        <v>289</v>
      </c>
      <c r="B11066" t="s">
        <v>228</v>
      </c>
      <c r="C11066">
        <v>7.67</v>
      </c>
      <c r="D11066">
        <v>7.81</v>
      </c>
      <c r="E11066">
        <v>7.64</v>
      </c>
      <c r="F11066">
        <v>7.75</v>
      </c>
      <c r="G11066">
        <v>5829770</v>
      </c>
      <c r="H11066">
        <v>7.7332999999999998</v>
      </c>
    </row>
    <row r="11067" spans="1:8" x14ac:dyDescent="0.3">
      <c r="A11067" t="s">
        <v>289</v>
      </c>
      <c r="B11067" t="s">
        <v>704</v>
      </c>
      <c r="C11067">
        <v>7.77</v>
      </c>
      <c r="D11067">
        <v>8.48</v>
      </c>
      <c r="E11067">
        <v>7.73</v>
      </c>
      <c r="F11067">
        <v>8.27</v>
      </c>
      <c r="G11067">
        <v>19378080</v>
      </c>
      <c r="H11067">
        <v>8.16</v>
      </c>
    </row>
    <row r="11068" spans="1:8" x14ac:dyDescent="0.3">
      <c r="A11068" t="s">
        <v>289</v>
      </c>
      <c r="B11068" t="s">
        <v>705</v>
      </c>
      <c r="C11068">
        <v>8.26</v>
      </c>
      <c r="D11068">
        <v>8.31</v>
      </c>
      <c r="E11068">
        <v>8.09</v>
      </c>
      <c r="F11068">
        <v>8.17</v>
      </c>
      <c r="G11068">
        <v>8686973</v>
      </c>
      <c r="H11068">
        <v>8.19</v>
      </c>
    </row>
    <row r="11069" spans="1:8" x14ac:dyDescent="0.3">
      <c r="A11069" t="s">
        <v>289</v>
      </c>
      <c r="B11069" t="s">
        <v>706</v>
      </c>
      <c r="C11069">
        <v>8.18</v>
      </c>
      <c r="D11069">
        <v>8.43</v>
      </c>
      <c r="E11069">
        <v>8.15</v>
      </c>
      <c r="F11069">
        <v>8.25</v>
      </c>
      <c r="G11069">
        <v>14117350</v>
      </c>
      <c r="H11069">
        <v>8.2766999999999999</v>
      </c>
    </row>
    <row r="11070" spans="1:8" x14ac:dyDescent="0.3">
      <c r="A11070" t="s">
        <v>289</v>
      </c>
      <c r="B11070" t="s">
        <v>265</v>
      </c>
      <c r="C11070">
        <v>8.25</v>
      </c>
      <c r="D11070">
        <v>8.36</v>
      </c>
      <c r="E11070">
        <v>8.15</v>
      </c>
      <c r="F11070">
        <v>8.32</v>
      </c>
      <c r="G11070">
        <v>6021306</v>
      </c>
      <c r="H11070">
        <v>8.2766999999999999</v>
      </c>
    </row>
    <row r="11071" spans="1:8" x14ac:dyDescent="0.3">
      <c r="A11071" t="s">
        <v>289</v>
      </c>
      <c r="B11071" t="s">
        <v>707</v>
      </c>
      <c r="C11071">
        <v>8.34</v>
      </c>
      <c r="D11071">
        <v>8.43</v>
      </c>
      <c r="E11071">
        <v>8.0399999999999991</v>
      </c>
      <c r="F11071">
        <v>8.08</v>
      </c>
      <c r="G11071">
        <v>9759073</v>
      </c>
      <c r="H11071">
        <v>8.1832999999999991</v>
      </c>
    </row>
    <row r="11072" spans="1:8" x14ac:dyDescent="0.3">
      <c r="A11072" t="s">
        <v>289</v>
      </c>
      <c r="B11072" t="s">
        <v>271</v>
      </c>
      <c r="C11072">
        <v>8.08</v>
      </c>
      <c r="D11072">
        <v>8.11</v>
      </c>
      <c r="E11072">
        <v>7.68</v>
      </c>
      <c r="F11072">
        <v>7.7</v>
      </c>
      <c r="G11072">
        <v>6512524</v>
      </c>
      <c r="H11072">
        <v>7.83</v>
      </c>
    </row>
    <row r="11073" spans="1:8" x14ac:dyDescent="0.3">
      <c r="A11073" t="s">
        <v>289</v>
      </c>
      <c r="B11073" t="s">
        <v>708</v>
      </c>
      <c r="C11073">
        <v>7.72</v>
      </c>
      <c r="D11073">
        <v>7.78</v>
      </c>
      <c r="E11073">
        <v>7.58</v>
      </c>
      <c r="F11073">
        <v>7.66</v>
      </c>
      <c r="G11073">
        <v>4347063</v>
      </c>
      <c r="H11073">
        <v>7.6733000000000002</v>
      </c>
    </row>
    <row r="11074" spans="1:8" x14ac:dyDescent="0.3">
      <c r="A11074" t="s">
        <v>289</v>
      </c>
      <c r="B11074" t="s">
        <v>709</v>
      </c>
      <c r="C11074">
        <v>7.71</v>
      </c>
      <c r="D11074">
        <v>7.85</v>
      </c>
      <c r="E11074">
        <v>7.69</v>
      </c>
      <c r="F11074">
        <v>7.74</v>
      </c>
      <c r="G11074">
        <v>7024018</v>
      </c>
      <c r="H11074">
        <v>7.76</v>
      </c>
    </row>
    <row r="11075" spans="1:8" x14ac:dyDescent="0.3">
      <c r="A11075" t="s">
        <v>289</v>
      </c>
      <c r="B11075" t="s">
        <v>283</v>
      </c>
      <c r="C11075">
        <v>7.75</v>
      </c>
      <c r="D11075">
        <v>7.75</v>
      </c>
      <c r="E11075">
        <v>7.5</v>
      </c>
      <c r="F11075">
        <v>7.57</v>
      </c>
      <c r="G11075">
        <v>4912720</v>
      </c>
      <c r="H11075">
        <v>7.6067</v>
      </c>
    </row>
    <row r="11076" spans="1:8" x14ac:dyDescent="0.3">
      <c r="A11076" t="s">
        <v>289</v>
      </c>
      <c r="B11076" t="s">
        <v>290</v>
      </c>
      <c r="C11076">
        <v>7.57</v>
      </c>
      <c r="D11076">
        <v>7.65</v>
      </c>
      <c r="E11076">
        <v>7.28</v>
      </c>
      <c r="F11076">
        <v>7.56</v>
      </c>
      <c r="G11076">
        <v>7624200</v>
      </c>
      <c r="H11076">
        <v>7.4966999999999997</v>
      </c>
    </row>
    <row r="11077" spans="1:8" x14ac:dyDescent="0.3">
      <c r="A11077" t="s">
        <v>289</v>
      </c>
      <c r="B11077" t="s">
        <v>710</v>
      </c>
      <c r="C11077">
        <v>7.56</v>
      </c>
      <c r="D11077">
        <v>7.59</v>
      </c>
      <c r="E11077">
        <v>7.36</v>
      </c>
      <c r="F11077">
        <v>7.38</v>
      </c>
      <c r="G11077">
        <v>4379315</v>
      </c>
      <c r="H11077">
        <v>7.4432999999999998</v>
      </c>
    </row>
    <row r="11078" spans="1:8" x14ac:dyDescent="0.3">
      <c r="A11078" t="s">
        <v>289</v>
      </c>
      <c r="B11078" t="s">
        <v>512</v>
      </c>
      <c r="C11078">
        <v>7.38</v>
      </c>
      <c r="D11078">
        <v>7.48</v>
      </c>
      <c r="E11078">
        <v>7.22</v>
      </c>
      <c r="F11078">
        <v>7.34</v>
      </c>
      <c r="G11078">
        <v>3663218</v>
      </c>
      <c r="H11078">
        <v>7.3467000000000002</v>
      </c>
    </row>
    <row r="11079" spans="1:8" x14ac:dyDescent="0.3">
      <c r="A11079" t="s">
        <v>289</v>
      </c>
      <c r="B11079" t="s">
        <v>91</v>
      </c>
      <c r="C11079">
        <v>6.7</v>
      </c>
      <c r="D11079">
        <v>7.18</v>
      </c>
      <c r="E11079">
        <v>6.7</v>
      </c>
      <c r="F11079">
        <v>7.04</v>
      </c>
      <c r="G11079">
        <v>5402216</v>
      </c>
      <c r="H11079">
        <v>6.9733000000000001</v>
      </c>
    </row>
    <row r="11080" spans="1:8" x14ac:dyDescent="0.3">
      <c r="A11080" t="s">
        <v>289</v>
      </c>
      <c r="B11080" t="s">
        <v>93</v>
      </c>
      <c r="C11080">
        <v>6.97</v>
      </c>
      <c r="D11080">
        <v>7.08</v>
      </c>
      <c r="E11080">
        <v>6.77</v>
      </c>
      <c r="F11080">
        <v>6.78</v>
      </c>
      <c r="G11080">
        <v>5904885</v>
      </c>
      <c r="H11080">
        <v>6.8766999999999996</v>
      </c>
    </row>
    <row r="11081" spans="1:8" x14ac:dyDescent="0.3">
      <c r="A11081" t="s">
        <v>289</v>
      </c>
      <c r="B11081" t="s">
        <v>711</v>
      </c>
      <c r="C11081">
        <v>6.75</v>
      </c>
      <c r="D11081">
        <v>7.11</v>
      </c>
      <c r="E11081">
        <v>6.69</v>
      </c>
      <c r="F11081">
        <v>6.92</v>
      </c>
      <c r="G11081">
        <v>7485174</v>
      </c>
      <c r="H11081">
        <v>6.9066999999999998</v>
      </c>
    </row>
    <row r="11082" spans="1:8" x14ac:dyDescent="0.3">
      <c r="A11082" t="s">
        <v>289</v>
      </c>
      <c r="B11082" t="s">
        <v>712</v>
      </c>
      <c r="C11082">
        <v>7.01</v>
      </c>
      <c r="D11082">
        <v>7.22</v>
      </c>
      <c r="E11082">
        <v>7.01</v>
      </c>
      <c r="F11082">
        <v>7.09</v>
      </c>
      <c r="G11082">
        <v>4364558</v>
      </c>
      <c r="H11082">
        <v>7.1067</v>
      </c>
    </row>
    <row r="11083" spans="1:8" x14ac:dyDescent="0.3">
      <c r="A11083" t="s">
        <v>289</v>
      </c>
      <c r="B11083" t="s">
        <v>162</v>
      </c>
      <c r="C11083">
        <v>7.09</v>
      </c>
      <c r="D11083">
        <v>7.16</v>
      </c>
      <c r="E11083">
        <v>6.78</v>
      </c>
      <c r="F11083">
        <v>6.79</v>
      </c>
      <c r="G11083">
        <v>4082655</v>
      </c>
      <c r="H11083">
        <v>6.91</v>
      </c>
    </row>
    <row r="11084" spans="1:8" x14ac:dyDescent="0.3">
      <c r="A11084" t="s">
        <v>289</v>
      </c>
      <c r="B11084" t="s">
        <v>220</v>
      </c>
      <c r="C11084">
        <v>6.75</v>
      </c>
      <c r="D11084">
        <v>6.75</v>
      </c>
      <c r="E11084">
        <v>6.42</v>
      </c>
      <c r="F11084">
        <v>6.52</v>
      </c>
      <c r="G11084">
        <v>10886200</v>
      </c>
      <c r="H11084">
        <v>6.5632999999999999</v>
      </c>
    </row>
    <row r="11085" spans="1:8" x14ac:dyDescent="0.3">
      <c r="A11085" t="s">
        <v>289</v>
      </c>
      <c r="B11085" t="s">
        <v>713</v>
      </c>
      <c r="C11085">
        <v>6.66</v>
      </c>
      <c r="D11085">
        <v>7.07</v>
      </c>
      <c r="E11085">
        <v>6.58</v>
      </c>
      <c r="F11085">
        <v>6.97</v>
      </c>
      <c r="G11085">
        <v>12199000</v>
      </c>
      <c r="H11085">
        <v>6.8733000000000004</v>
      </c>
    </row>
    <row r="11086" spans="1:8" x14ac:dyDescent="0.3">
      <c r="A11086" t="s">
        <v>289</v>
      </c>
      <c r="B11086" t="s">
        <v>714</v>
      </c>
      <c r="C11086">
        <v>6.96</v>
      </c>
      <c r="D11086">
        <v>7.15</v>
      </c>
      <c r="E11086">
        <v>6.65</v>
      </c>
      <c r="F11086">
        <v>6.74</v>
      </c>
      <c r="G11086">
        <v>9600067</v>
      </c>
      <c r="H11086">
        <v>6.8467000000000002</v>
      </c>
    </row>
    <row r="11087" spans="1:8" x14ac:dyDescent="0.3">
      <c r="A11087" t="s">
        <v>289</v>
      </c>
      <c r="B11087" t="s">
        <v>715</v>
      </c>
      <c r="C11087">
        <v>6.7</v>
      </c>
      <c r="D11087">
        <v>6.8</v>
      </c>
      <c r="E11087">
        <v>6.56</v>
      </c>
      <c r="F11087">
        <v>6.56</v>
      </c>
      <c r="G11087">
        <v>7654379</v>
      </c>
      <c r="H11087">
        <v>6.64</v>
      </c>
    </row>
    <row r="11088" spans="1:8" x14ac:dyDescent="0.3">
      <c r="A11088" t="s">
        <v>289</v>
      </c>
      <c r="B11088" t="s">
        <v>235</v>
      </c>
      <c r="C11088">
        <v>6.57</v>
      </c>
      <c r="D11088">
        <v>6.59</v>
      </c>
      <c r="E11088">
        <v>6.35</v>
      </c>
      <c r="F11088">
        <v>6.49</v>
      </c>
      <c r="G11088">
        <v>5637163</v>
      </c>
      <c r="H11088">
        <v>6.4767000000000001</v>
      </c>
    </row>
    <row r="11089" spans="1:8" x14ac:dyDescent="0.3">
      <c r="A11089" t="s">
        <v>289</v>
      </c>
      <c r="B11089" t="s">
        <v>259</v>
      </c>
      <c r="C11089">
        <v>6.51</v>
      </c>
      <c r="D11089">
        <v>6.58</v>
      </c>
      <c r="E11089">
        <v>6.45</v>
      </c>
      <c r="F11089">
        <v>6.45</v>
      </c>
      <c r="G11089">
        <v>3977085</v>
      </c>
      <c r="H11089">
        <v>6.4932999999999996</v>
      </c>
    </row>
    <row r="11090" spans="1:8" x14ac:dyDescent="0.3">
      <c r="A11090" t="s">
        <v>289</v>
      </c>
      <c r="B11090" t="s">
        <v>716</v>
      </c>
      <c r="C11090">
        <v>6.47</v>
      </c>
      <c r="D11090">
        <v>6.69</v>
      </c>
      <c r="E11090">
        <v>6.47</v>
      </c>
      <c r="F11090">
        <v>6.64</v>
      </c>
      <c r="G11090">
        <v>4446807</v>
      </c>
      <c r="H11090">
        <v>6.6</v>
      </c>
    </row>
    <row r="11091" spans="1:8" x14ac:dyDescent="0.3">
      <c r="A11091" t="s">
        <v>289</v>
      </c>
      <c r="B11091" t="s">
        <v>269</v>
      </c>
      <c r="C11091">
        <v>6.7</v>
      </c>
      <c r="D11091">
        <v>6.73</v>
      </c>
      <c r="E11091">
        <v>6.45</v>
      </c>
      <c r="F11091">
        <v>6.48</v>
      </c>
      <c r="G11091">
        <v>4529153</v>
      </c>
      <c r="H11091">
        <v>6.5533000000000001</v>
      </c>
    </row>
    <row r="11092" spans="1:8" x14ac:dyDescent="0.3">
      <c r="A11092" t="s">
        <v>289</v>
      </c>
      <c r="B11092" t="s">
        <v>282</v>
      </c>
      <c r="C11092">
        <v>6.48</v>
      </c>
      <c r="D11092">
        <v>6.5</v>
      </c>
      <c r="E11092">
        <v>6.37</v>
      </c>
      <c r="F11092">
        <v>6.37</v>
      </c>
      <c r="G11092">
        <v>2252885</v>
      </c>
      <c r="H11092">
        <v>6.4132999999999996</v>
      </c>
    </row>
    <row r="11093" spans="1:8" x14ac:dyDescent="0.3">
      <c r="A11093" t="s">
        <v>289</v>
      </c>
      <c r="B11093" t="s">
        <v>717</v>
      </c>
      <c r="C11093">
        <v>6.32</v>
      </c>
      <c r="D11093">
        <v>6.97</v>
      </c>
      <c r="E11093">
        <v>6.14</v>
      </c>
      <c r="F11093">
        <v>6.79</v>
      </c>
      <c r="G11093">
        <v>10480860</v>
      </c>
      <c r="H11093">
        <v>6.6333000000000002</v>
      </c>
    </row>
    <row r="11094" spans="1:8" x14ac:dyDescent="0.3">
      <c r="A11094" t="s">
        <v>289</v>
      </c>
      <c r="B11094" t="s">
        <v>285</v>
      </c>
      <c r="C11094">
        <v>6.8</v>
      </c>
      <c r="D11094">
        <v>7.17</v>
      </c>
      <c r="E11094">
        <v>6.64</v>
      </c>
      <c r="F11094">
        <v>6.65</v>
      </c>
      <c r="G11094">
        <v>17738350</v>
      </c>
      <c r="H11094">
        <v>6.82</v>
      </c>
    </row>
    <row r="11095" spans="1:8" x14ac:dyDescent="0.3">
      <c r="A11095" t="s">
        <v>289</v>
      </c>
      <c r="B11095" t="s">
        <v>718</v>
      </c>
      <c r="C11095">
        <v>6.75</v>
      </c>
      <c r="D11095">
        <v>6.78</v>
      </c>
      <c r="E11095">
        <v>6.57</v>
      </c>
      <c r="F11095">
        <v>6.58</v>
      </c>
      <c r="G11095">
        <v>3878463</v>
      </c>
      <c r="H11095">
        <v>6.6433</v>
      </c>
    </row>
    <row r="11096" spans="1:8" x14ac:dyDescent="0.3">
      <c r="A11096" t="s">
        <v>289</v>
      </c>
      <c r="B11096" t="s">
        <v>291</v>
      </c>
      <c r="C11096">
        <v>6.49</v>
      </c>
      <c r="D11096">
        <v>6.61</v>
      </c>
      <c r="E11096">
        <v>6.2</v>
      </c>
      <c r="F11096">
        <v>6.2</v>
      </c>
      <c r="G11096">
        <v>17733670</v>
      </c>
      <c r="H11096">
        <v>6.3367000000000004</v>
      </c>
    </row>
    <row r="11097" spans="1:8" x14ac:dyDescent="0.3">
      <c r="A11097" t="s">
        <v>289</v>
      </c>
      <c r="B11097" t="s">
        <v>295</v>
      </c>
      <c r="C11097">
        <v>6.24</v>
      </c>
      <c r="D11097">
        <v>6.29</v>
      </c>
      <c r="E11097">
        <v>6.08</v>
      </c>
      <c r="F11097">
        <v>6.15</v>
      </c>
      <c r="G11097">
        <v>8030291</v>
      </c>
      <c r="H11097">
        <v>6.1733000000000002</v>
      </c>
    </row>
    <row r="11098" spans="1:8" x14ac:dyDescent="0.3">
      <c r="A11098" t="s">
        <v>289</v>
      </c>
      <c r="B11098" t="s">
        <v>298</v>
      </c>
      <c r="C11098">
        <v>6.18</v>
      </c>
      <c r="D11098">
        <v>6.25</v>
      </c>
      <c r="E11098">
        <v>6.08</v>
      </c>
      <c r="F11098">
        <v>6.19</v>
      </c>
      <c r="G11098">
        <v>6807916</v>
      </c>
      <c r="H11098">
        <v>6.1733000000000002</v>
      </c>
    </row>
    <row r="11099" spans="1:8" x14ac:dyDescent="0.3">
      <c r="A11099" t="s">
        <v>289</v>
      </c>
      <c r="B11099" t="s">
        <v>719</v>
      </c>
      <c r="C11099">
        <v>6.19</v>
      </c>
      <c r="D11099">
        <v>6.31</v>
      </c>
      <c r="E11099">
        <v>6.19</v>
      </c>
      <c r="F11099">
        <v>6.3</v>
      </c>
      <c r="G11099">
        <v>6058221</v>
      </c>
      <c r="H11099">
        <v>6.2667000000000002</v>
      </c>
    </row>
    <row r="11100" spans="1:8" x14ac:dyDescent="0.3">
      <c r="A11100" t="s">
        <v>289</v>
      </c>
      <c r="B11100" t="s">
        <v>720</v>
      </c>
      <c r="C11100">
        <v>6.41</v>
      </c>
      <c r="D11100">
        <v>6.54</v>
      </c>
      <c r="E11100">
        <v>6.36</v>
      </c>
      <c r="F11100">
        <v>6.5</v>
      </c>
      <c r="G11100">
        <v>11320680</v>
      </c>
      <c r="H11100">
        <v>6.4667000000000003</v>
      </c>
    </row>
    <row r="11101" spans="1:8" x14ac:dyDescent="0.3">
      <c r="A11101" t="s">
        <v>289</v>
      </c>
      <c r="B11101" t="s">
        <v>721</v>
      </c>
      <c r="C11101">
        <v>6.42</v>
      </c>
      <c r="D11101">
        <v>6.47</v>
      </c>
      <c r="E11101">
        <v>6.39</v>
      </c>
      <c r="F11101">
        <v>6.46</v>
      </c>
      <c r="G11101">
        <v>6007476</v>
      </c>
      <c r="H11101">
        <v>6.44</v>
      </c>
    </row>
    <row r="11102" spans="1:8" x14ac:dyDescent="0.3">
      <c r="A11102" t="s">
        <v>289</v>
      </c>
      <c r="B11102" t="s">
        <v>96</v>
      </c>
      <c r="C11102">
        <v>6.46</v>
      </c>
      <c r="D11102">
        <v>6.58</v>
      </c>
      <c r="E11102">
        <v>6.45</v>
      </c>
      <c r="F11102">
        <v>6.46</v>
      </c>
      <c r="G11102">
        <v>5772331</v>
      </c>
      <c r="H11102">
        <v>6.4966999999999997</v>
      </c>
    </row>
    <row r="11103" spans="1:8" x14ac:dyDescent="0.3">
      <c r="A11103" t="s">
        <v>289</v>
      </c>
      <c r="B11103" t="s">
        <v>722</v>
      </c>
      <c r="C11103">
        <v>6.48</v>
      </c>
      <c r="D11103">
        <v>6.75</v>
      </c>
      <c r="E11103">
        <v>6.48</v>
      </c>
      <c r="F11103">
        <v>6.6</v>
      </c>
      <c r="G11103">
        <v>9353418</v>
      </c>
      <c r="H11103">
        <v>6.61</v>
      </c>
    </row>
    <row r="11104" spans="1:8" x14ac:dyDescent="0.3">
      <c r="A11104" t="s">
        <v>289</v>
      </c>
      <c r="B11104" t="s">
        <v>164</v>
      </c>
      <c r="C11104">
        <v>6.55</v>
      </c>
      <c r="D11104">
        <v>6.59</v>
      </c>
      <c r="E11104">
        <v>6.35</v>
      </c>
      <c r="F11104">
        <v>6.4</v>
      </c>
      <c r="G11104">
        <v>5082445</v>
      </c>
      <c r="H11104">
        <v>6.4466999999999999</v>
      </c>
    </row>
    <row r="11105" spans="1:8" x14ac:dyDescent="0.3">
      <c r="A11105" t="s">
        <v>289</v>
      </c>
      <c r="B11105" t="s">
        <v>723</v>
      </c>
      <c r="C11105">
        <v>6.69</v>
      </c>
      <c r="D11105">
        <v>6.69</v>
      </c>
      <c r="E11105">
        <v>6.56</v>
      </c>
      <c r="F11105">
        <v>6.63</v>
      </c>
      <c r="G11105">
        <v>7224087</v>
      </c>
      <c r="H11105">
        <v>6.6266999999999996</v>
      </c>
    </row>
    <row r="11106" spans="1:8" x14ac:dyDescent="0.3">
      <c r="A11106" t="s">
        <v>289</v>
      </c>
      <c r="B11106" t="s">
        <v>724</v>
      </c>
      <c r="C11106">
        <v>6.62</v>
      </c>
      <c r="D11106">
        <v>6.77</v>
      </c>
      <c r="E11106">
        <v>6.6</v>
      </c>
      <c r="F11106">
        <v>6.65</v>
      </c>
      <c r="G11106">
        <v>9385761</v>
      </c>
      <c r="H11106">
        <v>6.6733000000000002</v>
      </c>
    </row>
    <row r="11107" spans="1:8" x14ac:dyDescent="0.3">
      <c r="A11107" t="s">
        <v>289</v>
      </c>
      <c r="B11107" t="s">
        <v>725</v>
      </c>
      <c r="C11107">
        <v>6.68</v>
      </c>
      <c r="D11107">
        <v>6.77</v>
      </c>
      <c r="E11107">
        <v>6.68</v>
      </c>
      <c r="F11107">
        <v>6.71</v>
      </c>
      <c r="G11107">
        <v>8960665</v>
      </c>
      <c r="H11107">
        <v>6.72</v>
      </c>
    </row>
    <row r="11108" spans="1:8" x14ac:dyDescent="0.3">
      <c r="A11108" t="s">
        <v>289</v>
      </c>
      <c r="B11108" t="s">
        <v>242</v>
      </c>
      <c r="C11108">
        <v>6.66</v>
      </c>
      <c r="D11108">
        <v>6.68</v>
      </c>
      <c r="E11108">
        <v>6.53</v>
      </c>
      <c r="F11108">
        <v>6.65</v>
      </c>
      <c r="G11108">
        <v>7446054</v>
      </c>
      <c r="H11108">
        <v>6.62</v>
      </c>
    </row>
    <row r="11109" spans="1:8" x14ac:dyDescent="0.3">
      <c r="A11109" t="s">
        <v>289</v>
      </c>
      <c r="B11109" t="s">
        <v>726</v>
      </c>
      <c r="C11109">
        <v>6.68</v>
      </c>
      <c r="D11109">
        <v>6.8</v>
      </c>
      <c r="E11109">
        <v>6.64</v>
      </c>
      <c r="F11109">
        <v>6.78</v>
      </c>
      <c r="G11109">
        <v>10535400</v>
      </c>
      <c r="H11109">
        <v>6.74</v>
      </c>
    </row>
    <row r="11110" spans="1:8" x14ac:dyDescent="0.3">
      <c r="A11110" t="s">
        <v>289</v>
      </c>
      <c r="B11110" t="s">
        <v>727</v>
      </c>
      <c r="C11110">
        <v>6.82</v>
      </c>
      <c r="D11110">
        <v>6.86</v>
      </c>
      <c r="E11110">
        <v>6.74</v>
      </c>
      <c r="F11110">
        <v>6.84</v>
      </c>
      <c r="G11110">
        <v>6894607</v>
      </c>
      <c r="H11110">
        <v>6.8132999999999999</v>
      </c>
    </row>
    <row r="11111" spans="1:8" x14ac:dyDescent="0.3">
      <c r="A11111" t="s">
        <v>289</v>
      </c>
      <c r="B11111" t="s">
        <v>728</v>
      </c>
      <c r="C11111">
        <v>6.92</v>
      </c>
      <c r="D11111">
        <v>6.94</v>
      </c>
      <c r="E11111">
        <v>6.73</v>
      </c>
      <c r="F11111">
        <v>6.75</v>
      </c>
      <c r="G11111">
        <v>6663273</v>
      </c>
      <c r="H11111">
        <v>6.8067000000000002</v>
      </c>
    </row>
    <row r="11112" spans="1:8" x14ac:dyDescent="0.3">
      <c r="A11112" t="s">
        <v>289</v>
      </c>
      <c r="B11112" t="s">
        <v>729</v>
      </c>
      <c r="C11112">
        <v>6.76</v>
      </c>
      <c r="D11112">
        <v>7.01</v>
      </c>
      <c r="E11112">
        <v>6.74</v>
      </c>
      <c r="F11112">
        <v>6.99</v>
      </c>
      <c r="G11112">
        <v>14223870</v>
      </c>
      <c r="H11112">
        <v>6.9132999999999996</v>
      </c>
    </row>
    <row r="11113" spans="1:8" x14ac:dyDescent="0.3">
      <c r="A11113" t="s">
        <v>289</v>
      </c>
      <c r="B11113" t="s">
        <v>730</v>
      </c>
      <c r="C11113">
        <v>6.92</v>
      </c>
      <c r="D11113">
        <v>7.05</v>
      </c>
      <c r="E11113">
        <v>6.87</v>
      </c>
      <c r="F11113">
        <v>6.93</v>
      </c>
      <c r="G11113">
        <v>7921850</v>
      </c>
      <c r="H11113">
        <v>6.95</v>
      </c>
    </row>
    <row r="11114" spans="1:8" x14ac:dyDescent="0.3">
      <c r="A11114" t="s">
        <v>289</v>
      </c>
      <c r="B11114" t="s">
        <v>731</v>
      </c>
      <c r="C11114">
        <v>6.98</v>
      </c>
      <c r="D11114">
        <v>7.07</v>
      </c>
      <c r="E11114">
        <v>6.83</v>
      </c>
      <c r="F11114">
        <v>6.88</v>
      </c>
      <c r="G11114">
        <v>9201652</v>
      </c>
      <c r="H11114">
        <v>6.9267000000000003</v>
      </c>
    </row>
    <row r="11115" spans="1:8" x14ac:dyDescent="0.3">
      <c r="A11115" t="s">
        <v>289</v>
      </c>
      <c r="B11115" t="s">
        <v>732</v>
      </c>
      <c r="C11115">
        <v>6.9</v>
      </c>
      <c r="D11115">
        <v>6.93</v>
      </c>
      <c r="E11115">
        <v>6.78</v>
      </c>
      <c r="F11115">
        <v>6.83</v>
      </c>
      <c r="G11115">
        <v>4377677</v>
      </c>
      <c r="H11115">
        <v>6.8467000000000002</v>
      </c>
    </row>
    <row r="11116" spans="1:8" x14ac:dyDescent="0.3">
      <c r="A11116" t="s">
        <v>289</v>
      </c>
      <c r="B11116" t="s">
        <v>733</v>
      </c>
      <c r="C11116">
        <v>6.83</v>
      </c>
      <c r="D11116">
        <v>6.88</v>
      </c>
      <c r="E11116">
        <v>6.72</v>
      </c>
      <c r="F11116">
        <v>6.83</v>
      </c>
      <c r="G11116">
        <v>2671096</v>
      </c>
      <c r="H11116">
        <v>6.81</v>
      </c>
    </row>
    <row r="11117" spans="1:8" x14ac:dyDescent="0.3">
      <c r="A11117" t="s">
        <v>289</v>
      </c>
      <c r="B11117" t="s">
        <v>734</v>
      </c>
      <c r="C11117">
        <v>6.84</v>
      </c>
      <c r="D11117">
        <v>6.97</v>
      </c>
      <c r="E11117">
        <v>6.8</v>
      </c>
      <c r="F11117">
        <v>6.89</v>
      </c>
      <c r="G11117">
        <v>4525768</v>
      </c>
      <c r="H11117">
        <v>6.8867000000000003</v>
      </c>
    </row>
    <row r="11118" spans="1:8" x14ac:dyDescent="0.3">
      <c r="A11118" t="s">
        <v>289</v>
      </c>
      <c r="B11118" t="s">
        <v>735</v>
      </c>
      <c r="C11118">
        <v>6.92</v>
      </c>
      <c r="D11118">
        <v>6.99</v>
      </c>
      <c r="E11118">
        <v>6.75</v>
      </c>
      <c r="F11118">
        <v>6.78</v>
      </c>
      <c r="G11118">
        <v>4062696</v>
      </c>
      <c r="H11118">
        <v>6.84</v>
      </c>
    </row>
    <row r="11119" spans="1:8" x14ac:dyDescent="0.3">
      <c r="A11119" t="s">
        <v>197</v>
      </c>
      <c r="B11119" t="s">
        <v>696</v>
      </c>
      <c r="C11119">
        <v>19.98</v>
      </c>
      <c r="D11119">
        <v>20.12</v>
      </c>
      <c r="E11119">
        <v>19.87</v>
      </c>
      <c r="F11119">
        <v>20.04</v>
      </c>
      <c r="G11119">
        <v>3533107</v>
      </c>
      <c r="H11119">
        <v>20.010000000000002</v>
      </c>
    </row>
    <row r="11120" spans="1:8" x14ac:dyDescent="0.3">
      <c r="A11120" t="s">
        <v>197</v>
      </c>
      <c r="B11120" t="s">
        <v>697</v>
      </c>
      <c r="C11120">
        <v>20.12</v>
      </c>
      <c r="D11120">
        <v>20.22</v>
      </c>
      <c r="E11120">
        <v>19.899999999999999</v>
      </c>
      <c r="F11120">
        <v>19.98</v>
      </c>
      <c r="G11120">
        <v>3841200</v>
      </c>
      <c r="H11120">
        <v>20.033300000000001</v>
      </c>
    </row>
    <row r="11121" spans="1:8" x14ac:dyDescent="0.3">
      <c r="A11121" t="s">
        <v>197</v>
      </c>
      <c r="B11121" t="s">
        <v>698</v>
      </c>
      <c r="C11121">
        <v>19.98</v>
      </c>
      <c r="D11121">
        <v>20.34</v>
      </c>
      <c r="E11121">
        <v>19.940000000000001</v>
      </c>
      <c r="F11121">
        <v>20.04</v>
      </c>
      <c r="G11121">
        <v>4593191</v>
      </c>
      <c r="H11121">
        <v>20.1067</v>
      </c>
    </row>
    <row r="11122" spans="1:8" x14ac:dyDescent="0.3">
      <c r="A11122" t="s">
        <v>197</v>
      </c>
      <c r="B11122" t="s">
        <v>699</v>
      </c>
      <c r="C11122">
        <v>20.22</v>
      </c>
      <c r="D11122">
        <v>20.260000000000002</v>
      </c>
      <c r="E11122">
        <v>20</v>
      </c>
      <c r="F11122">
        <v>20</v>
      </c>
      <c r="G11122">
        <v>5068879</v>
      </c>
      <c r="H11122">
        <v>20.0867</v>
      </c>
    </row>
    <row r="11123" spans="1:8" x14ac:dyDescent="0.3">
      <c r="A11123" t="s">
        <v>197</v>
      </c>
      <c r="B11123" t="s">
        <v>700</v>
      </c>
      <c r="C11123">
        <v>20.02</v>
      </c>
      <c r="D11123">
        <v>20.059999999999999</v>
      </c>
      <c r="E11123">
        <v>19.690000000000001</v>
      </c>
      <c r="F11123">
        <v>19.79</v>
      </c>
      <c r="G11123">
        <v>3554291</v>
      </c>
      <c r="H11123">
        <v>19.846699999999998</v>
      </c>
    </row>
    <row r="11124" spans="1:8" x14ac:dyDescent="0.3">
      <c r="A11124" t="s">
        <v>197</v>
      </c>
      <c r="B11124" t="s">
        <v>77</v>
      </c>
      <c r="C11124">
        <v>19.77</v>
      </c>
      <c r="D11124">
        <v>19.77</v>
      </c>
      <c r="E11124">
        <v>19.32</v>
      </c>
      <c r="F11124">
        <v>19.440000000000001</v>
      </c>
      <c r="G11124">
        <v>2872041</v>
      </c>
      <c r="H11124">
        <v>19.510000000000002</v>
      </c>
    </row>
    <row r="11125" spans="1:8" x14ac:dyDescent="0.3">
      <c r="A11125" t="s">
        <v>197</v>
      </c>
      <c r="B11125" t="s">
        <v>701</v>
      </c>
      <c r="C11125">
        <v>19.45</v>
      </c>
      <c r="D11125">
        <v>19.7</v>
      </c>
      <c r="E11125">
        <v>19.39</v>
      </c>
      <c r="F11125">
        <v>19.46</v>
      </c>
      <c r="G11125">
        <v>2570954</v>
      </c>
      <c r="H11125">
        <v>19.5167</v>
      </c>
    </row>
    <row r="11126" spans="1:8" x14ac:dyDescent="0.3">
      <c r="A11126" t="s">
        <v>197</v>
      </c>
      <c r="B11126" t="s">
        <v>702</v>
      </c>
      <c r="C11126">
        <v>19.5</v>
      </c>
      <c r="D11126">
        <v>19.68</v>
      </c>
      <c r="E11126">
        <v>19.38</v>
      </c>
      <c r="F11126">
        <v>19.440000000000001</v>
      </c>
      <c r="G11126">
        <v>3127903</v>
      </c>
      <c r="H11126">
        <v>19.5</v>
      </c>
    </row>
    <row r="11127" spans="1:8" x14ac:dyDescent="0.3">
      <c r="A11127" t="s">
        <v>197</v>
      </c>
      <c r="B11127" t="s">
        <v>139</v>
      </c>
      <c r="C11127">
        <v>19.46</v>
      </c>
      <c r="D11127">
        <v>19.7</v>
      </c>
      <c r="E11127">
        <v>19.41</v>
      </c>
      <c r="F11127">
        <v>19.45</v>
      </c>
      <c r="G11127">
        <v>2916677</v>
      </c>
      <c r="H11127">
        <v>19.52</v>
      </c>
    </row>
    <row r="11128" spans="1:8" x14ac:dyDescent="0.3">
      <c r="A11128" t="s">
        <v>197</v>
      </c>
      <c r="B11128" t="s">
        <v>156</v>
      </c>
      <c r="C11128">
        <v>19.46</v>
      </c>
      <c r="D11128">
        <v>19.53</v>
      </c>
      <c r="E11128">
        <v>19.23</v>
      </c>
      <c r="F11128">
        <v>19.309999999999999</v>
      </c>
      <c r="G11128">
        <v>1535082</v>
      </c>
      <c r="H11128">
        <v>19.3567</v>
      </c>
    </row>
    <row r="11129" spans="1:8" x14ac:dyDescent="0.3">
      <c r="A11129" t="s">
        <v>197</v>
      </c>
      <c r="B11129" t="s">
        <v>703</v>
      </c>
      <c r="C11129">
        <v>19.309999999999999</v>
      </c>
      <c r="D11129">
        <v>19.600000000000001</v>
      </c>
      <c r="E11129">
        <v>19.309999999999999</v>
      </c>
      <c r="F11129">
        <v>19.489999999999998</v>
      </c>
      <c r="G11129">
        <v>2098015</v>
      </c>
      <c r="H11129">
        <v>19.466699999999999</v>
      </c>
    </row>
    <row r="11130" spans="1:8" x14ac:dyDescent="0.3">
      <c r="A11130" t="s">
        <v>197</v>
      </c>
      <c r="B11130" t="s">
        <v>223</v>
      </c>
      <c r="C11130">
        <v>19.5</v>
      </c>
      <c r="D11130">
        <v>19.670000000000002</v>
      </c>
      <c r="E11130">
        <v>19.46</v>
      </c>
      <c r="F11130">
        <v>19.489999999999998</v>
      </c>
      <c r="G11130">
        <v>2094179</v>
      </c>
      <c r="H11130">
        <v>19.54</v>
      </c>
    </row>
    <row r="11131" spans="1:8" x14ac:dyDescent="0.3">
      <c r="A11131" t="s">
        <v>197</v>
      </c>
      <c r="B11131" t="s">
        <v>228</v>
      </c>
      <c r="C11131">
        <v>19.489999999999998</v>
      </c>
      <c r="D11131">
        <v>20.239999999999998</v>
      </c>
      <c r="E11131">
        <v>19.39</v>
      </c>
      <c r="F11131">
        <v>20.04</v>
      </c>
      <c r="G11131">
        <v>8413554</v>
      </c>
      <c r="H11131">
        <v>19.89</v>
      </c>
    </row>
    <row r="11132" spans="1:8" x14ac:dyDescent="0.3">
      <c r="A11132" t="s">
        <v>197</v>
      </c>
      <c r="B11132" t="s">
        <v>704</v>
      </c>
      <c r="C11132">
        <v>20.2</v>
      </c>
      <c r="D11132">
        <v>20.440000000000001</v>
      </c>
      <c r="E11132">
        <v>20.059999999999999</v>
      </c>
      <c r="F11132">
        <v>20.14</v>
      </c>
      <c r="G11132">
        <v>3468894</v>
      </c>
      <c r="H11132">
        <v>20.2133</v>
      </c>
    </row>
    <row r="11133" spans="1:8" x14ac:dyDescent="0.3">
      <c r="A11133" t="s">
        <v>197</v>
      </c>
      <c r="B11133" t="s">
        <v>705</v>
      </c>
      <c r="C11133">
        <v>20.14</v>
      </c>
      <c r="D11133">
        <v>20.38</v>
      </c>
      <c r="E11133">
        <v>20.059999999999999</v>
      </c>
      <c r="F11133">
        <v>20.100000000000001</v>
      </c>
      <c r="G11133">
        <v>2673958</v>
      </c>
      <c r="H11133">
        <v>20.18</v>
      </c>
    </row>
    <row r="11134" spans="1:8" x14ac:dyDescent="0.3">
      <c r="A11134" t="s">
        <v>197</v>
      </c>
      <c r="B11134" t="s">
        <v>706</v>
      </c>
      <c r="C11134">
        <v>20.399999999999999</v>
      </c>
      <c r="D11134">
        <v>20.6</v>
      </c>
      <c r="E11134">
        <v>20.32</v>
      </c>
      <c r="F11134">
        <v>20.5</v>
      </c>
      <c r="G11134">
        <v>4512782</v>
      </c>
      <c r="H11134">
        <v>20.473299999999998</v>
      </c>
    </row>
    <row r="11135" spans="1:8" x14ac:dyDescent="0.3">
      <c r="A11135" t="s">
        <v>197</v>
      </c>
      <c r="B11135" t="s">
        <v>265</v>
      </c>
      <c r="C11135">
        <v>20.5</v>
      </c>
      <c r="D11135">
        <v>20.64</v>
      </c>
      <c r="E11135">
        <v>20.34</v>
      </c>
      <c r="F11135">
        <v>20.56</v>
      </c>
      <c r="G11135">
        <v>3128727</v>
      </c>
      <c r="H11135">
        <v>20.513300000000001</v>
      </c>
    </row>
    <row r="11136" spans="1:8" x14ac:dyDescent="0.3">
      <c r="A11136" t="s">
        <v>197</v>
      </c>
      <c r="B11136" t="s">
        <v>707</v>
      </c>
      <c r="C11136">
        <v>20.56</v>
      </c>
      <c r="D11136">
        <v>20.7</v>
      </c>
      <c r="E11136">
        <v>19.98</v>
      </c>
      <c r="F11136">
        <v>20.04</v>
      </c>
      <c r="G11136">
        <v>3748413</v>
      </c>
      <c r="H11136">
        <v>20.239999999999998</v>
      </c>
    </row>
    <row r="11137" spans="1:8" x14ac:dyDescent="0.3">
      <c r="A11137" t="s">
        <v>197</v>
      </c>
      <c r="B11137" t="s">
        <v>271</v>
      </c>
      <c r="C11137">
        <v>20.100000000000001</v>
      </c>
      <c r="D11137">
        <v>20.16</v>
      </c>
      <c r="E11137">
        <v>18.91</v>
      </c>
      <c r="F11137">
        <v>18.989999999999998</v>
      </c>
      <c r="G11137">
        <v>3850462</v>
      </c>
      <c r="H11137">
        <v>19.353300000000001</v>
      </c>
    </row>
    <row r="11138" spans="1:8" x14ac:dyDescent="0.3">
      <c r="A11138" t="s">
        <v>197</v>
      </c>
      <c r="B11138" t="s">
        <v>708</v>
      </c>
      <c r="C11138">
        <v>18.989999999999998</v>
      </c>
      <c r="D11138">
        <v>19.23</v>
      </c>
      <c r="E11138">
        <v>18.920000000000002</v>
      </c>
      <c r="F11138">
        <v>18.989999999999998</v>
      </c>
      <c r="G11138">
        <v>1998377</v>
      </c>
      <c r="H11138">
        <v>19.046700000000001</v>
      </c>
    </row>
    <row r="11139" spans="1:8" x14ac:dyDescent="0.3">
      <c r="A11139" t="s">
        <v>197</v>
      </c>
      <c r="B11139" t="s">
        <v>709</v>
      </c>
      <c r="C11139">
        <v>19.16</v>
      </c>
      <c r="D11139">
        <v>19.39</v>
      </c>
      <c r="E11139">
        <v>18.98</v>
      </c>
      <c r="F11139">
        <v>19.02</v>
      </c>
      <c r="G11139">
        <v>2313653</v>
      </c>
      <c r="H11139">
        <v>19.13</v>
      </c>
    </row>
    <row r="11140" spans="1:8" x14ac:dyDescent="0.3">
      <c r="A11140" t="s">
        <v>197</v>
      </c>
      <c r="B11140" t="s">
        <v>283</v>
      </c>
      <c r="C11140">
        <v>19.02</v>
      </c>
      <c r="D11140">
        <v>19.100000000000001</v>
      </c>
      <c r="E11140">
        <v>18.95</v>
      </c>
      <c r="F11140">
        <v>18.95</v>
      </c>
      <c r="G11140">
        <v>1362757</v>
      </c>
      <c r="H11140">
        <v>19</v>
      </c>
    </row>
    <row r="11141" spans="1:8" x14ac:dyDescent="0.3">
      <c r="A11141" t="s">
        <v>197</v>
      </c>
      <c r="B11141" t="s">
        <v>290</v>
      </c>
      <c r="C11141">
        <v>19.010000000000002</v>
      </c>
      <c r="D11141">
        <v>19.29</v>
      </c>
      <c r="E11141">
        <v>18.57</v>
      </c>
      <c r="F11141">
        <v>18.57</v>
      </c>
      <c r="G11141">
        <v>1845562</v>
      </c>
      <c r="H11141">
        <v>18.809999999999999</v>
      </c>
    </row>
    <row r="11142" spans="1:8" x14ac:dyDescent="0.3">
      <c r="A11142" t="s">
        <v>197</v>
      </c>
      <c r="B11142" t="s">
        <v>710</v>
      </c>
      <c r="C11142">
        <v>18.59</v>
      </c>
      <c r="D11142">
        <v>18.809999999999999</v>
      </c>
      <c r="E11142">
        <v>18.47</v>
      </c>
      <c r="F11142">
        <v>18.61</v>
      </c>
      <c r="G11142">
        <v>1972183</v>
      </c>
      <c r="H11142">
        <v>18.63</v>
      </c>
    </row>
    <row r="11143" spans="1:8" x14ac:dyDescent="0.3">
      <c r="A11143" t="s">
        <v>197</v>
      </c>
      <c r="B11143" t="s">
        <v>512</v>
      </c>
      <c r="C11143">
        <v>18.66</v>
      </c>
      <c r="D11143">
        <v>18.79</v>
      </c>
      <c r="E11143">
        <v>18.37</v>
      </c>
      <c r="F11143">
        <v>18.510000000000002</v>
      </c>
      <c r="G11143">
        <v>1956111</v>
      </c>
      <c r="H11143">
        <v>18.556699999999999</v>
      </c>
    </row>
    <row r="11144" spans="1:8" x14ac:dyDescent="0.3">
      <c r="A11144" t="s">
        <v>197</v>
      </c>
      <c r="B11144" t="s">
        <v>91</v>
      </c>
      <c r="C11144">
        <v>17</v>
      </c>
      <c r="D11144">
        <v>17.670000000000002</v>
      </c>
      <c r="E11144">
        <v>16.940000000000001</v>
      </c>
      <c r="F11144">
        <v>17.149999999999999</v>
      </c>
      <c r="G11144">
        <v>3524956</v>
      </c>
      <c r="H11144">
        <v>17.253299999999999</v>
      </c>
    </row>
    <row r="11145" spans="1:8" x14ac:dyDescent="0.3">
      <c r="A11145" t="s">
        <v>197</v>
      </c>
      <c r="B11145" t="s">
        <v>93</v>
      </c>
      <c r="C11145">
        <v>17.18</v>
      </c>
      <c r="D11145">
        <v>17.36</v>
      </c>
      <c r="E11145">
        <v>16.7</v>
      </c>
      <c r="F11145">
        <v>16.7</v>
      </c>
      <c r="G11145">
        <v>2361671</v>
      </c>
      <c r="H11145">
        <v>16.920000000000002</v>
      </c>
    </row>
    <row r="11146" spans="1:8" x14ac:dyDescent="0.3">
      <c r="A11146" t="s">
        <v>197</v>
      </c>
      <c r="B11146" t="s">
        <v>711</v>
      </c>
      <c r="C11146">
        <v>16.82</v>
      </c>
      <c r="D11146">
        <v>17.07</v>
      </c>
      <c r="E11146">
        <v>16.670000000000002</v>
      </c>
      <c r="F11146">
        <v>16.78</v>
      </c>
      <c r="G11146">
        <v>1518796</v>
      </c>
      <c r="H11146">
        <v>16.84</v>
      </c>
    </row>
    <row r="11147" spans="1:8" x14ac:dyDescent="0.3">
      <c r="A11147" t="s">
        <v>197</v>
      </c>
      <c r="B11147" t="s">
        <v>712</v>
      </c>
      <c r="C11147">
        <v>16.940000000000001</v>
      </c>
      <c r="D11147">
        <v>17.260000000000002</v>
      </c>
      <c r="E11147">
        <v>16.899999999999999</v>
      </c>
      <c r="F11147">
        <v>17.170000000000002</v>
      </c>
      <c r="G11147">
        <v>2007736</v>
      </c>
      <c r="H11147">
        <v>17.11</v>
      </c>
    </row>
    <row r="11148" spans="1:8" x14ac:dyDescent="0.3">
      <c r="A11148" t="s">
        <v>197</v>
      </c>
      <c r="B11148" t="s">
        <v>162</v>
      </c>
      <c r="C11148">
        <v>17.260000000000002</v>
      </c>
      <c r="D11148">
        <v>17.260000000000002</v>
      </c>
      <c r="E11148">
        <v>16.77</v>
      </c>
      <c r="F11148">
        <v>16.850000000000001</v>
      </c>
      <c r="G11148">
        <v>1931712</v>
      </c>
      <c r="H11148">
        <v>16.96</v>
      </c>
    </row>
    <row r="11149" spans="1:8" x14ac:dyDescent="0.3">
      <c r="A11149" t="s">
        <v>197</v>
      </c>
      <c r="B11149" t="s">
        <v>220</v>
      </c>
      <c r="C11149">
        <v>16.760000000000002</v>
      </c>
      <c r="D11149">
        <v>16.77</v>
      </c>
      <c r="E11149">
        <v>16.149999999999999</v>
      </c>
      <c r="F11149">
        <v>16.41</v>
      </c>
      <c r="G11149">
        <v>2285296</v>
      </c>
      <c r="H11149">
        <v>16.443300000000001</v>
      </c>
    </row>
    <row r="11150" spans="1:8" x14ac:dyDescent="0.3">
      <c r="A11150" t="s">
        <v>197</v>
      </c>
      <c r="B11150" t="s">
        <v>713</v>
      </c>
      <c r="C11150">
        <v>16.7</v>
      </c>
      <c r="D11150">
        <v>17.07</v>
      </c>
      <c r="E11150">
        <v>16.7</v>
      </c>
      <c r="F11150">
        <v>17</v>
      </c>
      <c r="G11150">
        <v>1984020</v>
      </c>
      <c r="H11150">
        <v>16.923300000000001</v>
      </c>
    </row>
    <row r="11151" spans="1:8" x14ac:dyDescent="0.3">
      <c r="A11151" t="s">
        <v>197</v>
      </c>
      <c r="B11151" t="s">
        <v>714</v>
      </c>
      <c r="C11151">
        <v>17</v>
      </c>
      <c r="D11151">
        <v>17.05</v>
      </c>
      <c r="E11151">
        <v>16.8</v>
      </c>
      <c r="F11151">
        <v>16.84</v>
      </c>
      <c r="G11151">
        <v>1351132</v>
      </c>
      <c r="H11151">
        <v>16.896699999999999</v>
      </c>
    </row>
    <row r="11152" spans="1:8" x14ac:dyDescent="0.3">
      <c r="A11152" t="s">
        <v>197</v>
      </c>
      <c r="B11152" t="s">
        <v>715</v>
      </c>
      <c r="C11152">
        <v>16.82</v>
      </c>
      <c r="D11152">
        <v>17.350000000000001</v>
      </c>
      <c r="E11152">
        <v>16.82</v>
      </c>
      <c r="F11152">
        <v>17.079999999999998</v>
      </c>
      <c r="G11152">
        <v>1892841</v>
      </c>
      <c r="H11152">
        <v>17.083300000000001</v>
      </c>
    </row>
    <row r="11153" spans="1:8" x14ac:dyDescent="0.3">
      <c r="A11153" t="s">
        <v>197</v>
      </c>
      <c r="B11153" t="s">
        <v>235</v>
      </c>
      <c r="C11153">
        <v>17.079999999999998</v>
      </c>
      <c r="D11153">
        <v>17.22</v>
      </c>
      <c r="E11153">
        <v>16.87</v>
      </c>
      <c r="F11153">
        <v>17</v>
      </c>
      <c r="G11153">
        <v>1625191</v>
      </c>
      <c r="H11153">
        <v>17.03</v>
      </c>
    </row>
    <row r="11154" spans="1:8" x14ac:dyDescent="0.3">
      <c r="A11154" t="s">
        <v>197</v>
      </c>
      <c r="B11154" t="s">
        <v>259</v>
      </c>
      <c r="C11154">
        <v>17.14</v>
      </c>
      <c r="D11154">
        <v>17.2</v>
      </c>
      <c r="E11154">
        <v>16.86</v>
      </c>
      <c r="F11154">
        <v>17</v>
      </c>
      <c r="G11154">
        <v>1199224</v>
      </c>
      <c r="H11154">
        <v>17.02</v>
      </c>
    </row>
    <row r="11155" spans="1:8" x14ac:dyDescent="0.3">
      <c r="A11155" t="s">
        <v>197</v>
      </c>
      <c r="B11155" t="s">
        <v>716</v>
      </c>
      <c r="C11155">
        <v>17.100000000000001</v>
      </c>
      <c r="D11155">
        <v>17.239999999999998</v>
      </c>
      <c r="E11155">
        <v>17</v>
      </c>
      <c r="F11155">
        <v>17.09</v>
      </c>
      <c r="G11155">
        <v>1647627</v>
      </c>
      <c r="H11155">
        <v>17.11</v>
      </c>
    </row>
    <row r="11156" spans="1:8" x14ac:dyDescent="0.3">
      <c r="A11156" t="s">
        <v>197</v>
      </c>
      <c r="B11156" t="s">
        <v>269</v>
      </c>
      <c r="C11156">
        <v>17.13</v>
      </c>
      <c r="D11156">
        <v>17.27</v>
      </c>
      <c r="E11156">
        <v>16.97</v>
      </c>
      <c r="F11156">
        <v>16.989999999999998</v>
      </c>
      <c r="G11156">
        <v>1382135</v>
      </c>
      <c r="H11156">
        <v>17.076699999999999</v>
      </c>
    </row>
    <row r="11157" spans="1:8" x14ac:dyDescent="0.3">
      <c r="A11157" t="s">
        <v>197</v>
      </c>
      <c r="B11157" t="s">
        <v>282</v>
      </c>
      <c r="C11157">
        <v>16.98</v>
      </c>
      <c r="D11157">
        <v>17.14</v>
      </c>
      <c r="E11157">
        <v>16.88</v>
      </c>
      <c r="F11157">
        <v>16.899999999999999</v>
      </c>
      <c r="G11157">
        <v>620003</v>
      </c>
      <c r="H11157">
        <v>16.973299999999998</v>
      </c>
    </row>
    <row r="11158" spans="1:8" x14ac:dyDescent="0.3">
      <c r="A11158" t="s">
        <v>197</v>
      </c>
      <c r="B11158" t="s">
        <v>717</v>
      </c>
      <c r="C11158">
        <v>16.899999999999999</v>
      </c>
      <c r="D11158">
        <v>17.09</v>
      </c>
      <c r="E11158">
        <v>16.48</v>
      </c>
      <c r="F11158">
        <v>16.95</v>
      </c>
      <c r="G11158">
        <v>2435545</v>
      </c>
      <c r="H11158">
        <v>16.84</v>
      </c>
    </row>
    <row r="11159" spans="1:8" x14ac:dyDescent="0.3">
      <c r="A11159" t="s">
        <v>197</v>
      </c>
      <c r="B11159" t="s">
        <v>285</v>
      </c>
      <c r="C11159">
        <v>16.95</v>
      </c>
      <c r="D11159">
        <v>17.100000000000001</v>
      </c>
      <c r="E11159">
        <v>16.88</v>
      </c>
      <c r="F11159">
        <v>16.91</v>
      </c>
      <c r="G11159">
        <v>1758931</v>
      </c>
      <c r="H11159">
        <v>16.9633</v>
      </c>
    </row>
    <row r="11160" spans="1:8" x14ac:dyDescent="0.3">
      <c r="A11160" t="s">
        <v>197</v>
      </c>
      <c r="B11160" t="s">
        <v>718</v>
      </c>
      <c r="C11160">
        <v>16.920000000000002</v>
      </c>
      <c r="D11160">
        <v>17.100000000000001</v>
      </c>
      <c r="E11160">
        <v>16.8</v>
      </c>
      <c r="F11160">
        <v>16.8</v>
      </c>
      <c r="G11160">
        <v>1869128</v>
      </c>
      <c r="H11160">
        <v>16.899999999999999</v>
      </c>
    </row>
    <row r="11161" spans="1:8" x14ac:dyDescent="0.3">
      <c r="A11161" t="s">
        <v>197</v>
      </c>
      <c r="B11161" t="s">
        <v>291</v>
      </c>
      <c r="C11161">
        <v>16.8</v>
      </c>
      <c r="D11161">
        <v>16.89</v>
      </c>
      <c r="E11161">
        <v>16.59</v>
      </c>
      <c r="F11161">
        <v>16.61</v>
      </c>
      <c r="G11161">
        <v>769149</v>
      </c>
      <c r="H11161">
        <v>16.6967</v>
      </c>
    </row>
    <row r="11162" spans="1:8" x14ac:dyDescent="0.3">
      <c r="A11162" t="s">
        <v>197</v>
      </c>
      <c r="B11162" t="s">
        <v>295</v>
      </c>
      <c r="C11162">
        <v>16.66</v>
      </c>
      <c r="D11162">
        <v>17.88</v>
      </c>
      <c r="E11162">
        <v>16.5</v>
      </c>
      <c r="F11162">
        <v>16.5</v>
      </c>
      <c r="G11162">
        <v>6018640</v>
      </c>
      <c r="H11162">
        <v>16.96</v>
      </c>
    </row>
    <row r="11163" spans="1:8" x14ac:dyDescent="0.3">
      <c r="A11163" t="s">
        <v>197</v>
      </c>
      <c r="B11163" t="s">
        <v>298</v>
      </c>
      <c r="C11163">
        <v>16.5</v>
      </c>
      <c r="D11163">
        <v>17.010000000000002</v>
      </c>
      <c r="E11163">
        <v>16.420000000000002</v>
      </c>
      <c r="F11163">
        <v>16.600000000000001</v>
      </c>
      <c r="G11163">
        <v>1705151</v>
      </c>
      <c r="H11163">
        <v>16.6767</v>
      </c>
    </row>
    <row r="11164" spans="1:8" x14ac:dyDescent="0.3">
      <c r="A11164" t="s">
        <v>197</v>
      </c>
      <c r="B11164" t="s">
        <v>719</v>
      </c>
      <c r="C11164">
        <v>16.600000000000001</v>
      </c>
      <c r="D11164">
        <v>16.82</v>
      </c>
      <c r="E11164">
        <v>16.5</v>
      </c>
      <c r="F11164">
        <v>16.600000000000001</v>
      </c>
      <c r="G11164">
        <v>1653394</v>
      </c>
      <c r="H11164">
        <v>16.64</v>
      </c>
    </row>
    <row r="11165" spans="1:8" x14ac:dyDescent="0.3">
      <c r="A11165" t="s">
        <v>197</v>
      </c>
      <c r="B11165" t="s">
        <v>720</v>
      </c>
      <c r="C11165">
        <v>16.7</v>
      </c>
      <c r="D11165">
        <v>17.2</v>
      </c>
      <c r="E11165">
        <v>16.7</v>
      </c>
      <c r="F11165">
        <v>16.91</v>
      </c>
      <c r="G11165">
        <v>1848805</v>
      </c>
      <c r="H11165">
        <v>16.936699999999998</v>
      </c>
    </row>
    <row r="11166" spans="1:8" x14ac:dyDescent="0.3">
      <c r="A11166" t="s">
        <v>197</v>
      </c>
      <c r="B11166" t="s">
        <v>721</v>
      </c>
      <c r="C11166">
        <v>16.75</v>
      </c>
      <c r="D11166">
        <v>16.98</v>
      </c>
      <c r="E11166">
        <v>16.72</v>
      </c>
      <c r="F11166">
        <v>16.84</v>
      </c>
      <c r="G11166">
        <v>1870798</v>
      </c>
      <c r="H11166">
        <v>16.846699999999998</v>
      </c>
    </row>
    <row r="11167" spans="1:8" x14ac:dyDescent="0.3">
      <c r="A11167" t="s">
        <v>197</v>
      </c>
      <c r="B11167" t="s">
        <v>96</v>
      </c>
      <c r="C11167">
        <v>16.91</v>
      </c>
      <c r="D11167">
        <v>17.05</v>
      </c>
      <c r="E11167">
        <v>16.84</v>
      </c>
      <c r="F11167">
        <v>16.920000000000002</v>
      </c>
      <c r="G11167">
        <v>1490901</v>
      </c>
      <c r="H11167">
        <v>16.936699999999998</v>
      </c>
    </row>
    <row r="11168" spans="1:8" x14ac:dyDescent="0.3">
      <c r="A11168" t="s">
        <v>197</v>
      </c>
      <c r="B11168" t="s">
        <v>722</v>
      </c>
      <c r="C11168">
        <v>17.18</v>
      </c>
      <c r="D11168">
        <v>17.39</v>
      </c>
      <c r="E11168">
        <v>17.04</v>
      </c>
      <c r="F11168">
        <v>17.09</v>
      </c>
      <c r="G11168">
        <v>2014051</v>
      </c>
      <c r="H11168">
        <v>17.173300000000001</v>
      </c>
    </row>
    <row r="11169" spans="1:8" x14ac:dyDescent="0.3">
      <c r="A11169" t="s">
        <v>197</v>
      </c>
      <c r="B11169" t="s">
        <v>164</v>
      </c>
      <c r="C11169">
        <v>17.09</v>
      </c>
      <c r="D11169">
        <v>18.079999999999998</v>
      </c>
      <c r="E11169">
        <v>16.77</v>
      </c>
      <c r="F11169">
        <v>16.8</v>
      </c>
      <c r="G11169">
        <v>7851025</v>
      </c>
      <c r="H11169">
        <v>17.216699999999999</v>
      </c>
    </row>
    <row r="11170" spans="1:8" x14ac:dyDescent="0.3">
      <c r="A11170" t="s">
        <v>197</v>
      </c>
      <c r="B11170" t="s">
        <v>723</v>
      </c>
      <c r="C11170">
        <v>17.3</v>
      </c>
      <c r="D11170">
        <v>17.48</v>
      </c>
      <c r="E11170">
        <v>17.2</v>
      </c>
      <c r="F11170">
        <v>17.28</v>
      </c>
      <c r="G11170">
        <v>2311369</v>
      </c>
      <c r="H11170">
        <v>17.32</v>
      </c>
    </row>
    <row r="11171" spans="1:8" x14ac:dyDescent="0.3">
      <c r="A11171" t="s">
        <v>197</v>
      </c>
      <c r="B11171" t="s">
        <v>724</v>
      </c>
      <c r="C11171">
        <v>17.2</v>
      </c>
      <c r="D11171">
        <v>17.440000000000001</v>
      </c>
      <c r="E11171">
        <v>17.12</v>
      </c>
      <c r="F11171">
        <v>17.190000000000001</v>
      </c>
      <c r="G11171">
        <v>1938470</v>
      </c>
      <c r="H11171">
        <v>17.25</v>
      </c>
    </row>
    <row r="11172" spans="1:8" x14ac:dyDescent="0.3">
      <c r="A11172" t="s">
        <v>197</v>
      </c>
      <c r="B11172" t="s">
        <v>725</v>
      </c>
      <c r="C11172">
        <v>17.32</v>
      </c>
      <c r="D11172">
        <v>17.54</v>
      </c>
      <c r="E11172">
        <v>17.2</v>
      </c>
      <c r="F11172">
        <v>17.5</v>
      </c>
      <c r="G11172">
        <v>2531282</v>
      </c>
      <c r="H11172">
        <v>17.4133</v>
      </c>
    </row>
    <row r="11173" spans="1:8" x14ac:dyDescent="0.3">
      <c r="A11173" t="s">
        <v>197</v>
      </c>
      <c r="B11173" t="s">
        <v>242</v>
      </c>
      <c r="C11173">
        <v>17.39</v>
      </c>
      <c r="D11173">
        <v>17.46</v>
      </c>
      <c r="E11173">
        <v>17</v>
      </c>
      <c r="F11173">
        <v>17.25</v>
      </c>
      <c r="G11173">
        <v>2038042</v>
      </c>
      <c r="H11173">
        <v>17.236699999999999</v>
      </c>
    </row>
    <row r="11174" spans="1:8" x14ac:dyDescent="0.3">
      <c r="A11174" t="s">
        <v>197</v>
      </c>
      <c r="B11174" t="s">
        <v>726</v>
      </c>
      <c r="C11174">
        <v>17.399999999999999</v>
      </c>
      <c r="D11174">
        <v>17.89</v>
      </c>
      <c r="E11174">
        <v>17.399999999999999</v>
      </c>
      <c r="F11174">
        <v>17.72</v>
      </c>
      <c r="G11174">
        <v>3182346</v>
      </c>
      <c r="H11174">
        <v>17.670000000000002</v>
      </c>
    </row>
    <row r="11175" spans="1:8" x14ac:dyDescent="0.3">
      <c r="A11175" t="s">
        <v>197</v>
      </c>
      <c r="B11175" t="s">
        <v>727</v>
      </c>
      <c r="C11175">
        <v>17.7</v>
      </c>
      <c r="D11175">
        <v>18.38</v>
      </c>
      <c r="E11175">
        <v>17.670000000000002</v>
      </c>
      <c r="F11175">
        <v>18.11</v>
      </c>
      <c r="G11175">
        <v>3535564</v>
      </c>
      <c r="H11175">
        <v>18.0533</v>
      </c>
    </row>
    <row r="11176" spans="1:8" x14ac:dyDescent="0.3">
      <c r="A11176" t="s">
        <v>197</v>
      </c>
      <c r="B11176" t="s">
        <v>728</v>
      </c>
      <c r="C11176">
        <v>18.11</v>
      </c>
      <c r="D11176">
        <v>18.36</v>
      </c>
      <c r="E11176">
        <v>17.7</v>
      </c>
      <c r="F11176">
        <v>17.89</v>
      </c>
      <c r="G11176">
        <v>2433640</v>
      </c>
      <c r="H11176">
        <v>17.9833</v>
      </c>
    </row>
    <row r="11177" spans="1:8" x14ac:dyDescent="0.3">
      <c r="A11177" t="s">
        <v>197</v>
      </c>
      <c r="B11177" t="s">
        <v>729</v>
      </c>
      <c r="C11177">
        <v>18.11</v>
      </c>
      <c r="D11177">
        <v>18.45</v>
      </c>
      <c r="E11177">
        <v>17.86</v>
      </c>
      <c r="F11177">
        <v>18.399999999999999</v>
      </c>
      <c r="G11177">
        <v>3010567</v>
      </c>
      <c r="H11177">
        <v>18.236699999999999</v>
      </c>
    </row>
    <row r="11178" spans="1:8" x14ac:dyDescent="0.3">
      <c r="A11178" t="s">
        <v>197</v>
      </c>
      <c r="B11178" t="s">
        <v>730</v>
      </c>
      <c r="C11178">
        <v>18.21</v>
      </c>
      <c r="D11178">
        <v>18.46</v>
      </c>
      <c r="E11178">
        <v>17.989999999999998</v>
      </c>
      <c r="F11178">
        <v>18.350000000000001</v>
      </c>
      <c r="G11178">
        <v>2206006</v>
      </c>
      <c r="H11178">
        <v>18.2667</v>
      </c>
    </row>
    <row r="11179" spans="1:8" x14ac:dyDescent="0.3">
      <c r="A11179" t="s">
        <v>197</v>
      </c>
      <c r="B11179" t="s">
        <v>731</v>
      </c>
      <c r="C11179">
        <v>18.350000000000001</v>
      </c>
      <c r="D11179">
        <v>18.559999999999999</v>
      </c>
      <c r="E11179">
        <v>18.079999999999998</v>
      </c>
      <c r="F11179">
        <v>18.14</v>
      </c>
      <c r="G11179">
        <v>2105254</v>
      </c>
      <c r="H11179">
        <v>18.260000000000002</v>
      </c>
    </row>
    <row r="11180" spans="1:8" x14ac:dyDescent="0.3">
      <c r="A11180" t="s">
        <v>197</v>
      </c>
      <c r="B11180" t="s">
        <v>732</v>
      </c>
      <c r="C11180">
        <v>18.14</v>
      </c>
      <c r="D11180">
        <v>18.3</v>
      </c>
      <c r="E11180">
        <v>17.93</v>
      </c>
      <c r="F11180">
        <v>18.010000000000002</v>
      </c>
      <c r="G11180">
        <v>1532157</v>
      </c>
      <c r="H11180">
        <v>18.079999999999998</v>
      </c>
    </row>
    <row r="11181" spans="1:8" x14ac:dyDescent="0.3">
      <c r="A11181" t="s">
        <v>197</v>
      </c>
      <c r="B11181" t="s">
        <v>733</v>
      </c>
      <c r="C11181">
        <v>18.05</v>
      </c>
      <c r="D11181">
        <v>18.12</v>
      </c>
      <c r="E11181">
        <v>17.78</v>
      </c>
      <c r="F11181">
        <v>17.850000000000001</v>
      </c>
      <c r="G11181">
        <v>1497229</v>
      </c>
      <c r="H11181">
        <v>17.916699999999999</v>
      </c>
    </row>
    <row r="11182" spans="1:8" x14ac:dyDescent="0.3">
      <c r="A11182" t="s">
        <v>197</v>
      </c>
      <c r="B11182" t="s">
        <v>734</v>
      </c>
      <c r="C11182">
        <v>17.93</v>
      </c>
      <c r="D11182">
        <v>18.18</v>
      </c>
      <c r="E11182">
        <v>17.899999999999999</v>
      </c>
      <c r="F11182">
        <v>18</v>
      </c>
      <c r="G11182">
        <v>2066600</v>
      </c>
      <c r="H11182">
        <v>18.026700000000002</v>
      </c>
    </row>
    <row r="11183" spans="1:8" x14ac:dyDescent="0.3">
      <c r="A11183" t="s">
        <v>197</v>
      </c>
      <c r="B11183" t="s">
        <v>735</v>
      </c>
      <c r="C11183">
        <v>18.059999999999999</v>
      </c>
      <c r="D11183">
        <v>18.100000000000001</v>
      </c>
      <c r="E11183">
        <v>17.739999999999998</v>
      </c>
      <c r="F11183">
        <v>17.78</v>
      </c>
      <c r="G11183">
        <v>1111397</v>
      </c>
      <c r="H11183">
        <v>17.8733</v>
      </c>
    </row>
    <row r="11184" spans="1:8" x14ac:dyDescent="0.3">
      <c r="A11184" t="s">
        <v>268</v>
      </c>
      <c r="B11184" t="s">
        <v>696</v>
      </c>
      <c r="C11184">
        <v>446</v>
      </c>
      <c r="D11184">
        <v>457.5</v>
      </c>
      <c r="E11184">
        <v>428</v>
      </c>
      <c r="F11184">
        <v>439.75</v>
      </c>
      <c r="G11184">
        <v>555469</v>
      </c>
      <c r="H11184">
        <v>441.75</v>
      </c>
    </row>
    <row r="11185" spans="1:8" x14ac:dyDescent="0.3">
      <c r="A11185" t="s">
        <v>268</v>
      </c>
      <c r="B11185" t="s">
        <v>697</v>
      </c>
      <c r="C11185">
        <v>433</v>
      </c>
      <c r="D11185">
        <v>455</v>
      </c>
      <c r="E11185">
        <v>422.5</v>
      </c>
      <c r="F11185">
        <v>429.25</v>
      </c>
      <c r="G11185">
        <v>350770</v>
      </c>
      <c r="H11185">
        <v>435.58330000000001</v>
      </c>
    </row>
    <row r="11186" spans="1:8" x14ac:dyDescent="0.3">
      <c r="A11186" t="s">
        <v>268</v>
      </c>
      <c r="B11186" t="s">
        <v>698</v>
      </c>
      <c r="C11186">
        <v>435.5</v>
      </c>
      <c r="D11186">
        <v>436.25</v>
      </c>
      <c r="E11186">
        <v>413.5</v>
      </c>
      <c r="F11186">
        <v>414.75</v>
      </c>
      <c r="G11186">
        <v>253386</v>
      </c>
      <c r="H11186">
        <v>421.5</v>
      </c>
    </row>
    <row r="11187" spans="1:8" x14ac:dyDescent="0.3">
      <c r="A11187" t="s">
        <v>268</v>
      </c>
      <c r="B11187" t="s">
        <v>699</v>
      </c>
      <c r="C11187">
        <v>414.75</v>
      </c>
      <c r="D11187">
        <v>423.25</v>
      </c>
      <c r="E11187">
        <v>407.25</v>
      </c>
      <c r="F11187">
        <v>410</v>
      </c>
      <c r="G11187">
        <v>258890</v>
      </c>
      <c r="H11187">
        <v>413.5</v>
      </c>
    </row>
    <row r="11188" spans="1:8" x14ac:dyDescent="0.3">
      <c r="A11188" t="s">
        <v>268</v>
      </c>
      <c r="B11188" t="s">
        <v>700</v>
      </c>
      <c r="C11188">
        <v>410</v>
      </c>
      <c r="D11188">
        <v>413</v>
      </c>
      <c r="E11188">
        <v>383</v>
      </c>
      <c r="F11188">
        <v>392</v>
      </c>
      <c r="G11188">
        <v>230037</v>
      </c>
      <c r="H11188">
        <v>396</v>
      </c>
    </row>
    <row r="11189" spans="1:8" x14ac:dyDescent="0.3">
      <c r="A11189" t="s">
        <v>268</v>
      </c>
      <c r="B11189" t="s">
        <v>77</v>
      </c>
      <c r="C11189">
        <v>393.75</v>
      </c>
      <c r="D11189">
        <v>415.5</v>
      </c>
      <c r="E11189">
        <v>388</v>
      </c>
      <c r="F11189">
        <v>399.75</v>
      </c>
      <c r="G11189">
        <v>257641</v>
      </c>
      <c r="H11189">
        <v>401.08330000000001</v>
      </c>
    </row>
    <row r="11190" spans="1:8" x14ac:dyDescent="0.3">
      <c r="A11190" t="s">
        <v>268</v>
      </c>
      <c r="B11190" t="s">
        <v>701</v>
      </c>
      <c r="C11190">
        <v>395.75</v>
      </c>
      <c r="D11190">
        <v>432.75</v>
      </c>
      <c r="E11190">
        <v>391.75</v>
      </c>
      <c r="F11190">
        <v>413.25</v>
      </c>
      <c r="G11190">
        <v>382421</v>
      </c>
      <c r="H11190">
        <v>412.58330000000001</v>
      </c>
    </row>
    <row r="11191" spans="1:8" x14ac:dyDescent="0.3">
      <c r="A11191" t="s">
        <v>268</v>
      </c>
      <c r="B11191" t="s">
        <v>702</v>
      </c>
      <c r="C11191">
        <v>413.25</v>
      </c>
      <c r="D11191">
        <v>417</v>
      </c>
      <c r="E11191">
        <v>397</v>
      </c>
      <c r="F11191">
        <v>416</v>
      </c>
      <c r="G11191">
        <v>262790</v>
      </c>
      <c r="H11191">
        <v>410</v>
      </c>
    </row>
    <row r="11192" spans="1:8" x14ac:dyDescent="0.3">
      <c r="A11192" t="s">
        <v>268</v>
      </c>
      <c r="B11192" t="s">
        <v>139</v>
      </c>
      <c r="C11192">
        <v>415.75</v>
      </c>
      <c r="D11192">
        <v>415.75</v>
      </c>
      <c r="E11192">
        <v>385</v>
      </c>
      <c r="F11192">
        <v>393</v>
      </c>
      <c r="G11192">
        <v>241301</v>
      </c>
      <c r="H11192">
        <v>397.91669999999999</v>
      </c>
    </row>
    <row r="11193" spans="1:8" x14ac:dyDescent="0.3">
      <c r="A11193" t="s">
        <v>268</v>
      </c>
      <c r="B11193" t="s">
        <v>156</v>
      </c>
      <c r="C11193">
        <v>400</v>
      </c>
      <c r="D11193">
        <v>400</v>
      </c>
      <c r="E11193">
        <v>380</v>
      </c>
      <c r="F11193">
        <v>391</v>
      </c>
      <c r="G11193">
        <v>116646</v>
      </c>
      <c r="H11193">
        <v>390.33330000000001</v>
      </c>
    </row>
    <row r="11194" spans="1:8" x14ac:dyDescent="0.3">
      <c r="A11194" t="s">
        <v>268</v>
      </c>
      <c r="B11194" t="s">
        <v>703</v>
      </c>
      <c r="C11194">
        <v>397.5</v>
      </c>
      <c r="D11194">
        <v>400.75</v>
      </c>
      <c r="E11194">
        <v>387.25</v>
      </c>
      <c r="F11194">
        <v>396</v>
      </c>
      <c r="G11194">
        <v>125194</v>
      </c>
      <c r="H11194">
        <v>394.66669999999999</v>
      </c>
    </row>
    <row r="11195" spans="1:8" x14ac:dyDescent="0.3">
      <c r="A11195" t="s">
        <v>268</v>
      </c>
      <c r="B11195" t="s">
        <v>223</v>
      </c>
      <c r="C11195">
        <v>398.5</v>
      </c>
      <c r="D11195">
        <v>419.25</v>
      </c>
      <c r="E11195">
        <v>394.5</v>
      </c>
      <c r="F11195">
        <v>414.25</v>
      </c>
      <c r="G11195">
        <v>317873</v>
      </c>
      <c r="H11195">
        <v>409.33330000000001</v>
      </c>
    </row>
    <row r="11196" spans="1:8" x14ac:dyDescent="0.3">
      <c r="A11196" t="s">
        <v>268</v>
      </c>
      <c r="B11196" t="s">
        <v>228</v>
      </c>
      <c r="C11196">
        <v>408</v>
      </c>
      <c r="D11196">
        <v>427</v>
      </c>
      <c r="E11196">
        <v>399.25</v>
      </c>
      <c r="F11196">
        <v>400</v>
      </c>
      <c r="G11196">
        <v>215299</v>
      </c>
      <c r="H11196">
        <v>408.75</v>
      </c>
    </row>
    <row r="11197" spans="1:8" x14ac:dyDescent="0.3">
      <c r="A11197" t="s">
        <v>268</v>
      </c>
      <c r="B11197" t="s">
        <v>704</v>
      </c>
      <c r="C11197">
        <v>405.5</v>
      </c>
      <c r="D11197">
        <v>414.25</v>
      </c>
      <c r="E11197">
        <v>397</v>
      </c>
      <c r="F11197">
        <v>405.5</v>
      </c>
      <c r="G11197">
        <v>120990</v>
      </c>
      <c r="H11197">
        <v>405.58330000000001</v>
      </c>
    </row>
    <row r="11198" spans="1:8" x14ac:dyDescent="0.3">
      <c r="A11198" t="s">
        <v>268</v>
      </c>
      <c r="B11198" t="s">
        <v>705</v>
      </c>
      <c r="C11198">
        <v>405.75</v>
      </c>
      <c r="D11198">
        <v>446</v>
      </c>
      <c r="E11198">
        <v>401.25</v>
      </c>
      <c r="F11198">
        <v>446</v>
      </c>
      <c r="G11198">
        <v>648930</v>
      </c>
      <c r="H11198">
        <v>431.08330000000001</v>
      </c>
    </row>
    <row r="11199" spans="1:8" x14ac:dyDescent="0.3">
      <c r="A11199" t="s">
        <v>268</v>
      </c>
      <c r="B11199" t="s">
        <v>706</v>
      </c>
      <c r="C11199">
        <v>457</v>
      </c>
      <c r="D11199">
        <v>480.75</v>
      </c>
      <c r="E11199">
        <v>443.25</v>
      </c>
      <c r="F11199">
        <v>460</v>
      </c>
      <c r="G11199">
        <v>585859</v>
      </c>
      <c r="H11199">
        <v>461.33330000000001</v>
      </c>
    </row>
    <row r="11200" spans="1:8" x14ac:dyDescent="0.3">
      <c r="A11200" t="s">
        <v>268</v>
      </c>
      <c r="B11200" t="s">
        <v>265</v>
      </c>
      <c r="C11200">
        <v>460</v>
      </c>
      <c r="D11200">
        <v>472.25</v>
      </c>
      <c r="E11200">
        <v>414</v>
      </c>
      <c r="F11200">
        <v>422.75</v>
      </c>
      <c r="G11200">
        <v>745711</v>
      </c>
      <c r="H11200">
        <v>436.33330000000001</v>
      </c>
    </row>
    <row r="11201" spans="1:8" x14ac:dyDescent="0.3">
      <c r="A11201" t="s">
        <v>268</v>
      </c>
      <c r="B11201" t="s">
        <v>707</v>
      </c>
      <c r="C11201">
        <v>422.75</v>
      </c>
      <c r="D11201">
        <v>434</v>
      </c>
      <c r="E11201">
        <v>413.25</v>
      </c>
      <c r="F11201">
        <v>414.5</v>
      </c>
      <c r="G11201">
        <v>321010</v>
      </c>
      <c r="H11201">
        <v>420.58330000000001</v>
      </c>
    </row>
    <row r="11202" spans="1:8" x14ac:dyDescent="0.3">
      <c r="A11202" t="s">
        <v>268</v>
      </c>
      <c r="B11202" t="s">
        <v>271</v>
      </c>
      <c r="C11202">
        <v>425.5</v>
      </c>
      <c r="D11202">
        <v>425.5</v>
      </c>
      <c r="E11202">
        <v>395.25</v>
      </c>
      <c r="F11202">
        <v>402</v>
      </c>
      <c r="G11202">
        <v>221552</v>
      </c>
      <c r="H11202">
        <v>407.58330000000001</v>
      </c>
    </row>
    <row r="11203" spans="1:8" x14ac:dyDescent="0.3">
      <c r="A11203" t="s">
        <v>268</v>
      </c>
      <c r="B11203" t="s">
        <v>708</v>
      </c>
      <c r="C11203">
        <v>402.25</v>
      </c>
      <c r="D11203">
        <v>429.25</v>
      </c>
      <c r="E11203">
        <v>402.25</v>
      </c>
      <c r="F11203">
        <v>419.25</v>
      </c>
      <c r="G11203">
        <v>271394</v>
      </c>
      <c r="H11203">
        <v>416.91669999999999</v>
      </c>
    </row>
    <row r="11204" spans="1:8" x14ac:dyDescent="0.3">
      <c r="A11204" t="s">
        <v>268</v>
      </c>
      <c r="B11204" t="s">
        <v>709</v>
      </c>
      <c r="C11204">
        <v>419.25</v>
      </c>
      <c r="D11204">
        <v>425.25</v>
      </c>
      <c r="E11204">
        <v>412</v>
      </c>
      <c r="F11204">
        <v>420</v>
      </c>
      <c r="G11204">
        <v>195812</v>
      </c>
      <c r="H11204">
        <v>419.08330000000001</v>
      </c>
    </row>
    <row r="11205" spans="1:8" x14ac:dyDescent="0.3">
      <c r="A11205" t="s">
        <v>268</v>
      </c>
      <c r="B11205" t="s">
        <v>283</v>
      </c>
      <c r="C11205">
        <v>424.5</v>
      </c>
      <c r="D11205">
        <v>424.5</v>
      </c>
      <c r="E11205">
        <v>410.25</v>
      </c>
      <c r="F11205">
        <v>410.25</v>
      </c>
      <c r="G11205">
        <v>95984</v>
      </c>
      <c r="H11205">
        <v>415</v>
      </c>
    </row>
    <row r="11206" spans="1:8" x14ac:dyDescent="0.3">
      <c r="A11206" t="s">
        <v>268</v>
      </c>
      <c r="B11206" t="s">
        <v>290</v>
      </c>
      <c r="C11206">
        <v>406</v>
      </c>
      <c r="D11206">
        <v>417</v>
      </c>
      <c r="E11206">
        <v>396</v>
      </c>
      <c r="F11206">
        <v>398.5</v>
      </c>
      <c r="G11206">
        <v>142136</v>
      </c>
      <c r="H11206">
        <v>403.83330000000001</v>
      </c>
    </row>
    <row r="11207" spans="1:8" x14ac:dyDescent="0.3">
      <c r="A11207" t="s">
        <v>268</v>
      </c>
      <c r="B11207" t="s">
        <v>710</v>
      </c>
      <c r="C11207">
        <v>398.5</v>
      </c>
      <c r="D11207">
        <v>405</v>
      </c>
      <c r="E11207">
        <v>387.75</v>
      </c>
      <c r="F11207">
        <v>388.5</v>
      </c>
      <c r="G11207">
        <v>91334</v>
      </c>
      <c r="H11207">
        <v>393.75</v>
      </c>
    </row>
    <row r="11208" spans="1:8" x14ac:dyDescent="0.3">
      <c r="A11208" t="s">
        <v>268</v>
      </c>
      <c r="B11208" t="s">
        <v>512</v>
      </c>
      <c r="C11208">
        <v>394.25</v>
      </c>
      <c r="D11208">
        <v>394.25</v>
      </c>
      <c r="E11208">
        <v>356.5</v>
      </c>
      <c r="F11208">
        <v>364.5</v>
      </c>
      <c r="G11208">
        <v>232655</v>
      </c>
      <c r="H11208">
        <v>371.75</v>
      </c>
    </row>
    <row r="11209" spans="1:8" x14ac:dyDescent="0.3">
      <c r="A11209" t="s">
        <v>268</v>
      </c>
      <c r="B11209" t="s">
        <v>91</v>
      </c>
      <c r="C11209">
        <v>329.5</v>
      </c>
      <c r="D11209">
        <v>347.5</v>
      </c>
      <c r="E11209">
        <v>329.5</v>
      </c>
      <c r="F11209">
        <v>340</v>
      </c>
      <c r="G11209">
        <v>134968</v>
      </c>
      <c r="H11209">
        <v>339</v>
      </c>
    </row>
    <row r="11210" spans="1:8" x14ac:dyDescent="0.3">
      <c r="A11210" t="s">
        <v>268</v>
      </c>
      <c r="B11210" t="s">
        <v>93</v>
      </c>
      <c r="C11210">
        <v>345.75</v>
      </c>
      <c r="D11210">
        <v>355</v>
      </c>
      <c r="E11210">
        <v>334</v>
      </c>
      <c r="F11210">
        <v>349.5</v>
      </c>
      <c r="G11210">
        <v>153876</v>
      </c>
      <c r="H11210">
        <v>346.16669999999999</v>
      </c>
    </row>
    <row r="11211" spans="1:8" x14ac:dyDescent="0.3">
      <c r="A11211" t="s">
        <v>268</v>
      </c>
      <c r="B11211" t="s">
        <v>711</v>
      </c>
      <c r="C11211">
        <v>356</v>
      </c>
      <c r="D11211">
        <v>361</v>
      </c>
      <c r="E11211">
        <v>342.25</v>
      </c>
      <c r="F11211">
        <v>351</v>
      </c>
      <c r="G11211">
        <v>172568</v>
      </c>
      <c r="H11211">
        <v>351.41669999999999</v>
      </c>
    </row>
    <row r="11212" spans="1:8" x14ac:dyDescent="0.3">
      <c r="A11212" t="s">
        <v>268</v>
      </c>
      <c r="B11212" t="s">
        <v>712</v>
      </c>
      <c r="C11212">
        <v>355.5</v>
      </c>
      <c r="D11212">
        <v>360.75</v>
      </c>
      <c r="E11212">
        <v>346.5</v>
      </c>
      <c r="F11212">
        <v>348.75</v>
      </c>
      <c r="G11212">
        <v>127167</v>
      </c>
      <c r="H11212">
        <v>352</v>
      </c>
    </row>
    <row r="11213" spans="1:8" x14ac:dyDescent="0.3">
      <c r="A11213" t="s">
        <v>268</v>
      </c>
      <c r="B11213" t="s">
        <v>162</v>
      </c>
      <c r="C11213">
        <v>348.25</v>
      </c>
      <c r="D11213">
        <v>356</v>
      </c>
      <c r="E11213">
        <v>337.75</v>
      </c>
      <c r="F11213">
        <v>340.5</v>
      </c>
      <c r="G11213">
        <v>81825</v>
      </c>
      <c r="H11213">
        <v>344.75</v>
      </c>
    </row>
    <row r="11214" spans="1:8" x14ac:dyDescent="0.3">
      <c r="A11214" t="s">
        <v>268</v>
      </c>
      <c r="B11214" t="s">
        <v>220</v>
      </c>
      <c r="C11214">
        <v>339.25</v>
      </c>
      <c r="D11214">
        <v>339.25</v>
      </c>
      <c r="E11214">
        <v>327.25</v>
      </c>
      <c r="F11214">
        <v>334.75</v>
      </c>
      <c r="G11214">
        <v>83777</v>
      </c>
      <c r="H11214">
        <v>333.75</v>
      </c>
    </row>
    <row r="11215" spans="1:8" x14ac:dyDescent="0.3">
      <c r="A11215" t="s">
        <v>268</v>
      </c>
      <c r="B11215" t="s">
        <v>713</v>
      </c>
      <c r="C11215">
        <v>340</v>
      </c>
      <c r="D11215">
        <v>368</v>
      </c>
      <c r="E11215">
        <v>340</v>
      </c>
      <c r="F11215">
        <v>368</v>
      </c>
      <c r="G11215">
        <v>162938</v>
      </c>
      <c r="H11215">
        <v>358.66669999999999</v>
      </c>
    </row>
    <row r="11216" spans="1:8" x14ac:dyDescent="0.3">
      <c r="A11216" t="s">
        <v>268</v>
      </c>
      <c r="B11216" t="s">
        <v>714</v>
      </c>
      <c r="C11216">
        <v>382</v>
      </c>
      <c r="D11216">
        <v>398</v>
      </c>
      <c r="E11216">
        <v>367.25</v>
      </c>
      <c r="F11216">
        <v>389</v>
      </c>
      <c r="G11216">
        <v>372401</v>
      </c>
      <c r="H11216">
        <v>384.75</v>
      </c>
    </row>
    <row r="11217" spans="1:8" x14ac:dyDescent="0.3">
      <c r="A11217" t="s">
        <v>268</v>
      </c>
      <c r="B11217" t="s">
        <v>715</v>
      </c>
      <c r="C11217">
        <v>380</v>
      </c>
      <c r="D11217">
        <v>404.5</v>
      </c>
      <c r="E11217">
        <v>376.5</v>
      </c>
      <c r="F11217">
        <v>388</v>
      </c>
      <c r="G11217">
        <v>169992</v>
      </c>
      <c r="H11217">
        <v>389.66669999999999</v>
      </c>
    </row>
    <row r="11218" spans="1:8" x14ac:dyDescent="0.3">
      <c r="A11218" t="s">
        <v>268</v>
      </c>
      <c r="B11218" t="s">
        <v>235</v>
      </c>
      <c r="C11218">
        <v>388</v>
      </c>
      <c r="D11218">
        <v>405</v>
      </c>
      <c r="E11218">
        <v>385.75</v>
      </c>
      <c r="F11218">
        <v>388</v>
      </c>
      <c r="G11218">
        <v>118435</v>
      </c>
      <c r="H11218">
        <v>392.91669999999999</v>
      </c>
    </row>
    <row r="11219" spans="1:8" x14ac:dyDescent="0.3">
      <c r="A11219" t="s">
        <v>268</v>
      </c>
      <c r="B11219" t="s">
        <v>259</v>
      </c>
      <c r="C11219">
        <v>388</v>
      </c>
      <c r="D11219">
        <v>419.75</v>
      </c>
      <c r="E11219">
        <v>386.75</v>
      </c>
      <c r="F11219">
        <v>405.25</v>
      </c>
      <c r="G11219">
        <v>231042</v>
      </c>
      <c r="H11219">
        <v>403.91669999999999</v>
      </c>
    </row>
    <row r="11220" spans="1:8" x14ac:dyDescent="0.3">
      <c r="A11220" t="s">
        <v>268</v>
      </c>
      <c r="B11220" t="s">
        <v>716</v>
      </c>
      <c r="C11220">
        <v>405.25</v>
      </c>
      <c r="D11220">
        <v>424</v>
      </c>
      <c r="E11220">
        <v>401.25</v>
      </c>
      <c r="F11220">
        <v>419.5</v>
      </c>
      <c r="G11220">
        <v>194369</v>
      </c>
      <c r="H11220">
        <v>414.91669999999999</v>
      </c>
    </row>
    <row r="11221" spans="1:8" x14ac:dyDescent="0.3">
      <c r="A11221" t="s">
        <v>268</v>
      </c>
      <c r="B11221" t="s">
        <v>269</v>
      </c>
      <c r="C11221">
        <v>418</v>
      </c>
      <c r="D11221">
        <v>428.5</v>
      </c>
      <c r="E11221">
        <v>402.25</v>
      </c>
      <c r="F11221">
        <v>413</v>
      </c>
      <c r="G11221">
        <v>142493</v>
      </c>
      <c r="H11221">
        <v>414.58330000000001</v>
      </c>
    </row>
    <row r="11222" spans="1:8" x14ac:dyDescent="0.3">
      <c r="A11222" t="s">
        <v>268</v>
      </c>
      <c r="B11222" t="s">
        <v>282</v>
      </c>
      <c r="C11222">
        <v>419.5</v>
      </c>
      <c r="D11222">
        <v>420.5</v>
      </c>
      <c r="E11222">
        <v>409.5</v>
      </c>
      <c r="F11222">
        <v>410.75</v>
      </c>
      <c r="G11222">
        <v>23466</v>
      </c>
      <c r="H11222">
        <v>413.58330000000001</v>
      </c>
    </row>
    <row r="11223" spans="1:8" x14ac:dyDescent="0.3">
      <c r="A11223" t="s">
        <v>268</v>
      </c>
      <c r="B11223" t="s">
        <v>717</v>
      </c>
      <c r="C11223">
        <v>409</v>
      </c>
      <c r="D11223">
        <v>416.75</v>
      </c>
      <c r="E11223">
        <v>393.5</v>
      </c>
      <c r="F11223">
        <v>412.25</v>
      </c>
      <c r="G11223">
        <v>115716</v>
      </c>
      <c r="H11223">
        <v>407.5</v>
      </c>
    </row>
    <row r="11224" spans="1:8" x14ac:dyDescent="0.3">
      <c r="A11224" t="s">
        <v>268</v>
      </c>
      <c r="B11224" t="s">
        <v>285</v>
      </c>
      <c r="C11224">
        <v>412.25</v>
      </c>
      <c r="D11224">
        <v>439.5</v>
      </c>
      <c r="E11224">
        <v>407.25</v>
      </c>
      <c r="F11224">
        <v>430</v>
      </c>
      <c r="G11224">
        <v>221501</v>
      </c>
      <c r="H11224">
        <v>425.58330000000001</v>
      </c>
    </row>
    <row r="11225" spans="1:8" x14ac:dyDescent="0.3">
      <c r="A11225" t="s">
        <v>268</v>
      </c>
      <c r="B11225" t="s">
        <v>718</v>
      </c>
      <c r="C11225">
        <v>431.5</v>
      </c>
      <c r="D11225">
        <v>473</v>
      </c>
      <c r="E11225">
        <v>422.75</v>
      </c>
      <c r="F11225">
        <v>458</v>
      </c>
      <c r="G11225">
        <v>647739</v>
      </c>
      <c r="H11225">
        <v>451.25</v>
      </c>
    </row>
    <row r="11226" spans="1:8" x14ac:dyDescent="0.3">
      <c r="A11226" t="s">
        <v>268</v>
      </c>
      <c r="B11226" t="s">
        <v>291</v>
      </c>
      <c r="C11226">
        <v>454.25</v>
      </c>
      <c r="D11226">
        <v>468.25</v>
      </c>
      <c r="E11226">
        <v>434</v>
      </c>
      <c r="F11226">
        <v>445</v>
      </c>
      <c r="G11226">
        <v>151536</v>
      </c>
      <c r="H11226">
        <v>449.08330000000001</v>
      </c>
    </row>
    <row r="11227" spans="1:8" x14ac:dyDescent="0.3">
      <c r="A11227" t="s">
        <v>268</v>
      </c>
      <c r="B11227" t="s">
        <v>295</v>
      </c>
      <c r="C11227">
        <v>457.75</v>
      </c>
      <c r="D11227">
        <v>463.75</v>
      </c>
      <c r="E11227">
        <v>421.75</v>
      </c>
      <c r="F11227">
        <v>443.5</v>
      </c>
      <c r="G11227">
        <v>210257</v>
      </c>
      <c r="H11227">
        <v>443</v>
      </c>
    </row>
    <row r="11228" spans="1:8" x14ac:dyDescent="0.3">
      <c r="A11228" t="s">
        <v>268</v>
      </c>
      <c r="B11228" t="s">
        <v>298</v>
      </c>
      <c r="C11228">
        <v>440</v>
      </c>
      <c r="D11228">
        <v>481.25</v>
      </c>
      <c r="E11228">
        <v>426</v>
      </c>
      <c r="F11228">
        <v>461.5</v>
      </c>
      <c r="G11228">
        <v>207916</v>
      </c>
      <c r="H11228">
        <v>456.25</v>
      </c>
    </row>
    <row r="11229" spans="1:8" x14ac:dyDescent="0.3">
      <c r="A11229" t="s">
        <v>268</v>
      </c>
      <c r="B11229" t="s">
        <v>719</v>
      </c>
      <c r="C11229">
        <v>461.5</v>
      </c>
      <c r="D11229">
        <v>472.25</v>
      </c>
      <c r="E11229">
        <v>451</v>
      </c>
      <c r="F11229">
        <v>451.5</v>
      </c>
      <c r="G11229">
        <v>126492</v>
      </c>
      <c r="H11229">
        <v>458.25</v>
      </c>
    </row>
    <row r="11230" spans="1:8" x14ac:dyDescent="0.3">
      <c r="A11230" t="s">
        <v>268</v>
      </c>
      <c r="B11230" t="s">
        <v>720</v>
      </c>
      <c r="C11230">
        <v>443.25</v>
      </c>
      <c r="D11230">
        <v>460</v>
      </c>
      <c r="E11230">
        <v>443.25</v>
      </c>
      <c r="F11230">
        <v>445.75</v>
      </c>
      <c r="G11230">
        <v>124195</v>
      </c>
      <c r="H11230">
        <v>449.66669999999999</v>
      </c>
    </row>
    <row r="11231" spans="1:8" x14ac:dyDescent="0.3">
      <c r="A11231" t="s">
        <v>268</v>
      </c>
      <c r="B11231" t="s">
        <v>721</v>
      </c>
      <c r="C11231">
        <v>443.75</v>
      </c>
      <c r="D11231">
        <v>490.25</v>
      </c>
      <c r="E11231">
        <v>438.25</v>
      </c>
      <c r="F11231">
        <v>470.75</v>
      </c>
      <c r="G11231">
        <v>275318</v>
      </c>
      <c r="H11231">
        <v>466.41669999999999</v>
      </c>
    </row>
    <row r="11232" spans="1:8" x14ac:dyDescent="0.3">
      <c r="A11232" t="s">
        <v>268</v>
      </c>
      <c r="B11232" t="s">
        <v>96</v>
      </c>
      <c r="C11232">
        <v>470.75</v>
      </c>
      <c r="D11232">
        <v>510</v>
      </c>
      <c r="E11232">
        <v>465.25</v>
      </c>
      <c r="F11232">
        <v>508</v>
      </c>
      <c r="G11232">
        <v>377286</v>
      </c>
      <c r="H11232">
        <v>494.41669999999999</v>
      </c>
    </row>
    <row r="11233" spans="1:8" x14ac:dyDescent="0.3">
      <c r="A11233" t="s">
        <v>268</v>
      </c>
      <c r="B11233" t="s">
        <v>722</v>
      </c>
      <c r="C11233">
        <v>520</v>
      </c>
      <c r="D11233">
        <v>534</v>
      </c>
      <c r="E11233">
        <v>493.75</v>
      </c>
      <c r="F11233">
        <v>496</v>
      </c>
      <c r="G11233">
        <v>446592</v>
      </c>
      <c r="H11233">
        <v>507.91669999999999</v>
      </c>
    </row>
    <row r="11234" spans="1:8" x14ac:dyDescent="0.3">
      <c r="A11234" t="s">
        <v>268</v>
      </c>
      <c r="B11234" t="s">
        <v>164</v>
      </c>
      <c r="C11234">
        <v>490</v>
      </c>
      <c r="D11234">
        <v>522</v>
      </c>
      <c r="E11234">
        <v>488.75</v>
      </c>
      <c r="F11234">
        <v>510.5</v>
      </c>
      <c r="G11234">
        <v>203560</v>
      </c>
      <c r="H11234">
        <v>507.08330000000001</v>
      </c>
    </row>
    <row r="11235" spans="1:8" x14ac:dyDescent="0.3">
      <c r="A11235" t="s">
        <v>268</v>
      </c>
      <c r="B11235" t="s">
        <v>723</v>
      </c>
      <c r="C11235">
        <v>525</v>
      </c>
      <c r="D11235">
        <v>550</v>
      </c>
      <c r="E11235">
        <v>513.5</v>
      </c>
      <c r="F11235">
        <v>544</v>
      </c>
      <c r="G11235">
        <v>255375</v>
      </c>
      <c r="H11235">
        <v>535.83330000000001</v>
      </c>
    </row>
    <row r="11236" spans="1:8" x14ac:dyDescent="0.3">
      <c r="A11236" t="s">
        <v>268</v>
      </c>
      <c r="B11236" t="s">
        <v>724</v>
      </c>
      <c r="C11236">
        <v>547.5</v>
      </c>
      <c r="D11236">
        <v>587.5</v>
      </c>
      <c r="E11236">
        <v>525</v>
      </c>
      <c r="F11236">
        <v>561.5</v>
      </c>
      <c r="G11236">
        <v>602038</v>
      </c>
      <c r="H11236">
        <v>558</v>
      </c>
    </row>
    <row r="11237" spans="1:8" x14ac:dyDescent="0.3">
      <c r="A11237" t="s">
        <v>268</v>
      </c>
      <c r="B11237" t="s">
        <v>725</v>
      </c>
      <c r="C11237">
        <v>580</v>
      </c>
      <c r="D11237">
        <v>617.5</v>
      </c>
      <c r="E11237">
        <v>561</v>
      </c>
      <c r="F11237">
        <v>604.5</v>
      </c>
      <c r="G11237">
        <v>657116</v>
      </c>
      <c r="H11237">
        <v>594.33330000000001</v>
      </c>
    </row>
    <row r="11238" spans="1:8" x14ac:dyDescent="0.3">
      <c r="A11238" t="s">
        <v>268</v>
      </c>
      <c r="B11238" t="s">
        <v>242</v>
      </c>
      <c r="C11238">
        <v>605</v>
      </c>
      <c r="D11238">
        <v>664.5</v>
      </c>
      <c r="E11238">
        <v>605</v>
      </c>
      <c r="F11238">
        <v>664.5</v>
      </c>
      <c r="G11238">
        <v>492044</v>
      </c>
      <c r="H11238">
        <v>644.66669999999999</v>
      </c>
    </row>
    <row r="11239" spans="1:8" x14ac:dyDescent="0.3">
      <c r="A11239" t="s">
        <v>268</v>
      </c>
      <c r="B11239" t="s">
        <v>726</v>
      </c>
      <c r="C11239">
        <v>689</v>
      </c>
      <c r="D11239">
        <v>708.5</v>
      </c>
      <c r="E11239">
        <v>644</v>
      </c>
      <c r="F11239">
        <v>644</v>
      </c>
      <c r="G11239">
        <v>479146</v>
      </c>
      <c r="H11239">
        <v>665.5</v>
      </c>
    </row>
    <row r="11240" spans="1:8" x14ac:dyDescent="0.3">
      <c r="A11240" t="s">
        <v>268</v>
      </c>
      <c r="B11240" t="s">
        <v>727</v>
      </c>
      <c r="C11240">
        <v>639</v>
      </c>
      <c r="D11240">
        <v>655.5</v>
      </c>
      <c r="E11240">
        <v>601.5</v>
      </c>
      <c r="F11240">
        <v>606.5</v>
      </c>
      <c r="G11240">
        <v>442625</v>
      </c>
      <c r="H11240">
        <v>621.16669999999999</v>
      </c>
    </row>
    <row r="11241" spans="1:8" x14ac:dyDescent="0.3">
      <c r="A11241" t="s">
        <v>268</v>
      </c>
      <c r="B11241" t="s">
        <v>728</v>
      </c>
      <c r="C11241">
        <v>616</v>
      </c>
      <c r="D11241">
        <v>624.5</v>
      </c>
      <c r="E11241">
        <v>591.5</v>
      </c>
      <c r="F11241">
        <v>604</v>
      </c>
      <c r="G11241">
        <v>177854</v>
      </c>
      <c r="H11241">
        <v>606.66669999999999</v>
      </c>
    </row>
    <row r="11242" spans="1:8" x14ac:dyDescent="0.3">
      <c r="A11242" t="s">
        <v>268</v>
      </c>
      <c r="B11242" t="s">
        <v>729</v>
      </c>
      <c r="C11242">
        <v>604</v>
      </c>
      <c r="D11242">
        <v>664</v>
      </c>
      <c r="E11242">
        <v>601</v>
      </c>
      <c r="F11242">
        <v>650</v>
      </c>
      <c r="G11242">
        <v>349259</v>
      </c>
      <c r="H11242">
        <v>638.33330000000001</v>
      </c>
    </row>
    <row r="11243" spans="1:8" x14ac:dyDescent="0.3">
      <c r="A11243" t="s">
        <v>268</v>
      </c>
      <c r="B11243" t="s">
        <v>730</v>
      </c>
      <c r="C11243">
        <v>650.5</v>
      </c>
      <c r="D11243">
        <v>692.5</v>
      </c>
      <c r="E11243">
        <v>650.5</v>
      </c>
      <c r="F11243">
        <v>669.5</v>
      </c>
      <c r="G11243">
        <v>236423</v>
      </c>
      <c r="H11243">
        <v>670.83330000000001</v>
      </c>
    </row>
    <row r="11244" spans="1:8" x14ac:dyDescent="0.3">
      <c r="A11244" t="s">
        <v>268</v>
      </c>
      <c r="B11244" t="s">
        <v>731</v>
      </c>
      <c r="C11244">
        <v>675.5</v>
      </c>
      <c r="D11244">
        <v>675.5</v>
      </c>
      <c r="E11244">
        <v>615.5</v>
      </c>
      <c r="F11244">
        <v>626.5</v>
      </c>
      <c r="G11244">
        <v>173046</v>
      </c>
      <c r="H11244">
        <v>639.16669999999999</v>
      </c>
    </row>
    <row r="11245" spans="1:8" x14ac:dyDescent="0.3">
      <c r="A11245" t="s">
        <v>268</v>
      </c>
      <c r="B11245" t="s">
        <v>732</v>
      </c>
      <c r="C11245">
        <v>628</v>
      </c>
      <c r="D11245">
        <v>640</v>
      </c>
      <c r="E11245">
        <v>609</v>
      </c>
      <c r="F11245">
        <v>621.5</v>
      </c>
      <c r="G11245">
        <v>154483</v>
      </c>
      <c r="H11245">
        <v>623.5</v>
      </c>
    </row>
    <row r="11246" spans="1:8" x14ac:dyDescent="0.3">
      <c r="A11246" t="s">
        <v>268</v>
      </c>
      <c r="B11246" t="s">
        <v>733</v>
      </c>
      <c r="C11246">
        <v>623</v>
      </c>
      <c r="D11246">
        <v>649</v>
      </c>
      <c r="E11246">
        <v>608.5</v>
      </c>
      <c r="F11246">
        <v>629</v>
      </c>
      <c r="G11246">
        <v>154794</v>
      </c>
      <c r="H11246">
        <v>628.83330000000001</v>
      </c>
    </row>
    <row r="11247" spans="1:8" x14ac:dyDescent="0.3">
      <c r="A11247" t="s">
        <v>268</v>
      </c>
      <c r="B11247" t="s">
        <v>734</v>
      </c>
      <c r="C11247">
        <v>633.5</v>
      </c>
      <c r="D11247">
        <v>647.5</v>
      </c>
      <c r="E11247">
        <v>625.5</v>
      </c>
      <c r="F11247">
        <v>640</v>
      </c>
      <c r="G11247">
        <v>127905</v>
      </c>
      <c r="H11247">
        <v>637.66669999999999</v>
      </c>
    </row>
    <row r="11248" spans="1:8" x14ac:dyDescent="0.3">
      <c r="A11248" t="s">
        <v>268</v>
      </c>
      <c r="B11248" t="s">
        <v>735</v>
      </c>
      <c r="C11248">
        <v>643</v>
      </c>
      <c r="D11248">
        <v>646</v>
      </c>
      <c r="E11248">
        <v>610.5</v>
      </c>
      <c r="F11248">
        <v>613</v>
      </c>
      <c r="G11248">
        <v>77225</v>
      </c>
      <c r="H11248">
        <v>623.16669999999999</v>
      </c>
    </row>
    <row r="11249" spans="1:8" x14ac:dyDescent="0.3">
      <c r="A11249" t="s">
        <v>179</v>
      </c>
      <c r="B11249" t="s">
        <v>696</v>
      </c>
      <c r="C11249">
        <v>9.08</v>
      </c>
      <c r="D11249">
        <v>9.24</v>
      </c>
      <c r="E11249">
        <v>9.0299999999999994</v>
      </c>
      <c r="F11249">
        <v>9.18</v>
      </c>
      <c r="G11249">
        <v>7062151</v>
      </c>
      <c r="H11249">
        <v>9.15</v>
      </c>
    </row>
    <row r="11250" spans="1:8" x14ac:dyDescent="0.3">
      <c r="A11250" t="s">
        <v>179</v>
      </c>
      <c r="B11250" t="s">
        <v>697</v>
      </c>
      <c r="C11250">
        <v>9.1999999999999993</v>
      </c>
      <c r="D11250">
        <v>9.41</v>
      </c>
      <c r="E11250">
        <v>9.14</v>
      </c>
      <c r="F11250">
        <v>9.2799999999999994</v>
      </c>
      <c r="G11250">
        <v>9490113</v>
      </c>
      <c r="H11250">
        <v>9.2766999999999999</v>
      </c>
    </row>
    <row r="11251" spans="1:8" x14ac:dyDescent="0.3">
      <c r="A11251" t="s">
        <v>179</v>
      </c>
      <c r="B11251" t="s">
        <v>698</v>
      </c>
      <c r="C11251">
        <v>9.2799999999999994</v>
      </c>
      <c r="D11251">
        <v>9.59</v>
      </c>
      <c r="E11251">
        <v>9.23</v>
      </c>
      <c r="F11251">
        <v>9.49</v>
      </c>
      <c r="G11251">
        <v>17647380</v>
      </c>
      <c r="H11251">
        <v>9.4367000000000001</v>
      </c>
    </row>
    <row r="11252" spans="1:8" x14ac:dyDescent="0.3">
      <c r="A11252" t="s">
        <v>179</v>
      </c>
      <c r="B11252" t="s">
        <v>699</v>
      </c>
      <c r="C11252">
        <v>9.51</v>
      </c>
      <c r="D11252">
        <v>9.5399999999999991</v>
      </c>
      <c r="E11252">
        <v>9.31</v>
      </c>
      <c r="F11252">
        <v>9.32</v>
      </c>
      <c r="G11252">
        <v>14153210</v>
      </c>
      <c r="H11252">
        <v>9.39</v>
      </c>
    </row>
    <row r="11253" spans="1:8" x14ac:dyDescent="0.3">
      <c r="A11253" t="s">
        <v>179</v>
      </c>
      <c r="B11253" t="s">
        <v>700</v>
      </c>
      <c r="C11253">
        <v>9.32</v>
      </c>
      <c r="D11253">
        <v>9.32</v>
      </c>
      <c r="E11253">
        <v>9.1300000000000008</v>
      </c>
      <c r="F11253">
        <v>9.19</v>
      </c>
      <c r="G11253">
        <v>9127470</v>
      </c>
      <c r="H11253">
        <v>9.2133000000000003</v>
      </c>
    </row>
    <row r="11254" spans="1:8" x14ac:dyDescent="0.3">
      <c r="A11254" t="s">
        <v>179</v>
      </c>
      <c r="B11254" t="s">
        <v>77</v>
      </c>
      <c r="C11254">
        <v>9.16</v>
      </c>
      <c r="D11254">
        <v>9.31</v>
      </c>
      <c r="E11254">
        <v>9.07</v>
      </c>
      <c r="F11254">
        <v>9.2200000000000006</v>
      </c>
      <c r="G11254">
        <v>9702953</v>
      </c>
      <c r="H11254">
        <v>9.1999999999999993</v>
      </c>
    </row>
    <row r="11255" spans="1:8" x14ac:dyDescent="0.3">
      <c r="A11255" t="s">
        <v>179</v>
      </c>
      <c r="B11255" t="s">
        <v>701</v>
      </c>
      <c r="C11255">
        <v>9.23</v>
      </c>
      <c r="D11255">
        <v>9.48</v>
      </c>
      <c r="E11255">
        <v>9.1999999999999993</v>
      </c>
      <c r="F11255">
        <v>9.32</v>
      </c>
      <c r="G11255">
        <v>10605450</v>
      </c>
      <c r="H11255">
        <v>9.3332999999999995</v>
      </c>
    </row>
    <row r="11256" spans="1:8" x14ac:dyDescent="0.3">
      <c r="A11256" t="s">
        <v>179</v>
      </c>
      <c r="B11256" t="s">
        <v>702</v>
      </c>
      <c r="C11256">
        <v>9.33</v>
      </c>
      <c r="D11256">
        <v>9.56</v>
      </c>
      <c r="E11256">
        <v>9.33</v>
      </c>
      <c r="F11256">
        <v>9.43</v>
      </c>
      <c r="G11256">
        <v>11033610</v>
      </c>
      <c r="H11256">
        <v>9.44</v>
      </c>
    </row>
    <row r="11257" spans="1:8" x14ac:dyDescent="0.3">
      <c r="A11257" t="s">
        <v>179</v>
      </c>
      <c r="B11257" t="s">
        <v>139</v>
      </c>
      <c r="C11257">
        <v>9.43</v>
      </c>
      <c r="D11257">
        <v>9.4499999999999993</v>
      </c>
      <c r="E11257">
        <v>9.07</v>
      </c>
      <c r="F11257">
        <v>9.08</v>
      </c>
      <c r="G11257">
        <v>7161597</v>
      </c>
      <c r="H11257">
        <v>9.1999999999999993</v>
      </c>
    </row>
    <row r="11258" spans="1:8" x14ac:dyDescent="0.3">
      <c r="A11258" t="s">
        <v>179</v>
      </c>
      <c r="B11258" t="s">
        <v>156</v>
      </c>
      <c r="C11258">
        <v>9.08</v>
      </c>
      <c r="D11258">
        <v>9.1</v>
      </c>
      <c r="E11258">
        <v>8.85</v>
      </c>
      <c r="F11258">
        <v>9</v>
      </c>
      <c r="G11258">
        <v>7817448</v>
      </c>
      <c r="H11258">
        <v>8.9832999999999998</v>
      </c>
    </row>
    <row r="11259" spans="1:8" x14ac:dyDescent="0.3">
      <c r="A11259" t="s">
        <v>179</v>
      </c>
      <c r="B11259" t="s">
        <v>703</v>
      </c>
      <c r="C11259">
        <v>9</v>
      </c>
      <c r="D11259">
        <v>9.19</v>
      </c>
      <c r="E11259">
        <v>9</v>
      </c>
      <c r="F11259">
        <v>9.18</v>
      </c>
      <c r="G11259">
        <v>9419769</v>
      </c>
      <c r="H11259">
        <v>9.1233000000000004</v>
      </c>
    </row>
    <row r="11260" spans="1:8" x14ac:dyDescent="0.3">
      <c r="A11260" t="s">
        <v>179</v>
      </c>
      <c r="B11260" t="s">
        <v>223</v>
      </c>
      <c r="C11260">
        <v>9.19</v>
      </c>
      <c r="D11260">
        <v>9.7100000000000009</v>
      </c>
      <c r="E11260">
        <v>9.17</v>
      </c>
      <c r="F11260">
        <v>9.5500000000000007</v>
      </c>
      <c r="G11260">
        <v>18509940</v>
      </c>
      <c r="H11260">
        <v>9.4766999999999992</v>
      </c>
    </row>
    <row r="11261" spans="1:8" x14ac:dyDescent="0.3">
      <c r="A11261" t="s">
        <v>179</v>
      </c>
      <c r="B11261" t="s">
        <v>228</v>
      </c>
      <c r="C11261">
        <v>9.5500000000000007</v>
      </c>
      <c r="D11261">
        <v>9.98</v>
      </c>
      <c r="E11261">
        <v>9.48</v>
      </c>
      <c r="F11261">
        <v>9.93</v>
      </c>
      <c r="G11261">
        <v>17009970</v>
      </c>
      <c r="H11261">
        <v>9.7966999999999995</v>
      </c>
    </row>
    <row r="11262" spans="1:8" x14ac:dyDescent="0.3">
      <c r="A11262" t="s">
        <v>179</v>
      </c>
      <c r="B11262" t="s">
        <v>704</v>
      </c>
      <c r="C11262">
        <v>9.9600000000000009</v>
      </c>
      <c r="D11262">
        <v>10.050000000000001</v>
      </c>
      <c r="E11262">
        <v>9.74</v>
      </c>
      <c r="F11262">
        <v>9.9499999999999993</v>
      </c>
      <c r="G11262">
        <v>11002200</v>
      </c>
      <c r="H11262">
        <v>9.9132999999999996</v>
      </c>
    </row>
    <row r="11263" spans="1:8" x14ac:dyDescent="0.3">
      <c r="A11263" t="s">
        <v>179</v>
      </c>
      <c r="B11263" t="s">
        <v>705</v>
      </c>
      <c r="C11263">
        <v>9.9499999999999993</v>
      </c>
      <c r="D11263">
        <v>10</v>
      </c>
      <c r="E11263">
        <v>9.7899999999999991</v>
      </c>
      <c r="F11263">
        <v>9.81</v>
      </c>
      <c r="G11263">
        <v>12180610</v>
      </c>
      <c r="H11263">
        <v>9.8666999999999998</v>
      </c>
    </row>
    <row r="11264" spans="1:8" x14ac:dyDescent="0.3">
      <c r="A11264" t="s">
        <v>179</v>
      </c>
      <c r="B11264" t="s">
        <v>706</v>
      </c>
      <c r="C11264">
        <v>10.07</v>
      </c>
      <c r="D11264">
        <v>10.27</v>
      </c>
      <c r="E11264">
        <v>9.91</v>
      </c>
      <c r="F11264">
        <v>10.19</v>
      </c>
      <c r="G11264">
        <v>10134570</v>
      </c>
      <c r="H11264">
        <v>10.1233</v>
      </c>
    </row>
    <row r="11265" spans="1:8" x14ac:dyDescent="0.3">
      <c r="A11265" t="s">
        <v>179</v>
      </c>
      <c r="B11265" t="s">
        <v>265</v>
      </c>
      <c r="C11265">
        <v>10.199999999999999</v>
      </c>
      <c r="D11265">
        <v>10.68</v>
      </c>
      <c r="E11265">
        <v>10.06</v>
      </c>
      <c r="F11265">
        <v>10.56</v>
      </c>
      <c r="G11265">
        <v>11721910</v>
      </c>
      <c r="H11265">
        <v>10.433299999999999</v>
      </c>
    </row>
    <row r="11266" spans="1:8" x14ac:dyDescent="0.3">
      <c r="A11266" t="s">
        <v>179</v>
      </c>
      <c r="B11266" t="s">
        <v>707</v>
      </c>
      <c r="C11266">
        <v>10.56</v>
      </c>
      <c r="D11266">
        <v>10.56</v>
      </c>
      <c r="E11266">
        <v>10.08</v>
      </c>
      <c r="F11266">
        <v>10.09</v>
      </c>
      <c r="G11266">
        <v>13828410</v>
      </c>
      <c r="H11266">
        <v>10.2433</v>
      </c>
    </row>
    <row r="11267" spans="1:8" x14ac:dyDescent="0.3">
      <c r="A11267" t="s">
        <v>179</v>
      </c>
      <c r="B11267" t="s">
        <v>271</v>
      </c>
      <c r="C11267">
        <v>10.09</v>
      </c>
      <c r="D11267">
        <v>10.15</v>
      </c>
      <c r="E11267">
        <v>9.36</v>
      </c>
      <c r="F11267">
        <v>9.36</v>
      </c>
      <c r="G11267">
        <v>8760890</v>
      </c>
      <c r="H11267">
        <v>9.6233000000000004</v>
      </c>
    </row>
    <row r="11268" spans="1:8" x14ac:dyDescent="0.3">
      <c r="A11268" t="s">
        <v>179</v>
      </c>
      <c r="B11268" t="s">
        <v>708</v>
      </c>
      <c r="C11268">
        <v>9.4700000000000006</v>
      </c>
      <c r="D11268">
        <v>9.91</v>
      </c>
      <c r="E11268">
        <v>9.36</v>
      </c>
      <c r="F11268">
        <v>9.91</v>
      </c>
      <c r="G11268">
        <v>11640070</v>
      </c>
      <c r="H11268">
        <v>9.7266999999999992</v>
      </c>
    </row>
    <row r="11269" spans="1:8" x14ac:dyDescent="0.3">
      <c r="A11269" t="s">
        <v>179</v>
      </c>
      <c r="B11269" t="s">
        <v>709</v>
      </c>
      <c r="C11269">
        <v>9.99</v>
      </c>
      <c r="D11269">
        <v>10.32</v>
      </c>
      <c r="E11269">
        <v>9.8800000000000008</v>
      </c>
      <c r="F11269">
        <v>9.9700000000000006</v>
      </c>
      <c r="G11269">
        <v>11853520</v>
      </c>
      <c r="H11269">
        <v>10.056699999999999</v>
      </c>
    </row>
    <row r="11270" spans="1:8" x14ac:dyDescent="0.3">
      <c r="A11270" t="s">
        <v>179</v>
      </c>
      <c r="B11270" t="s">
        <v>283</v>
      </c>
      <c r="C11270">
        <v>9.9700000000000006</v>
      </c>
      <c r="D11270">
        <v>10.11</v>
      </c>
      <c r="E11270">
        <v>9.74</v>
      </c>
      <c r="F11270">
        <v>9.89</v>
      </c>
      <c r="G11270">
        <v>4400219</v>
      </c>
      <c r="H11270">
        <v>9.9132999999999996</v>
      </c>
    </row>
    <row r="11271" spans="1:8" x14ac:dyDescent="0.3">
      <c r="A11271" t="s">
        <v>179</v>
      </c>
      <c r="B11271" t="s">
        <v>290</v>
      </c>
      <c r="C11271">
        <v>9.8800000000000008</v>
      </c>
      <c r="D11271">
        <v>9.9700000000000006</v>
      </c>
      <c r="E11271">
        <v>9.48</v>
      </c>
      <c r="F11271">
        <v>9.5</v>
      </c>
      <c r="G11271">
        <v>6446403</v>
      </c>
      <c r="H11271">
        <v>9.65</v>
      </c>
    </row>
    <row r="11272" spans="1:8" x14ac:dyDescent="0.3">
      <c r="A11272" t="s">
        <v>179</v>
      </c>
      <c r="B11272" t="s">
        <v>710</v>
      </c>
      <c r="C11272">
        <v>9.5</v>
      </c>
      <c r="D11272">
        <v>9.67</v>
      </c>
      <c r="E11272">
        <v>9.4600000000000009</v>
      </c>
      <c r="F11272">
        <v>9.5500000000000007</v>
      </c>
      <c r="G11272">
        <v>4296315</v>
      </c>
      <c r="H11272">
        <v>9.56</v>
      </c>
    </row>
    <row r="11273" spans="1:8" x14ac:dyDescent="0.3">
      <c r="A11273" t="s">
        <v>179</v>
      </c>
      <c r="B11273" t="s">
        <v>512</v>
      </c>
      <c r="C11273">
        <v>9.61</v>
      </c>
      <c r="D11273">
        <v>9.7799999999999994</v>
      </c>
      <c r="E11273">
        <v>9.26</v>
      </c>
      <c r="F11273">
        <v>9.49</v>
      </c>
      <c r="G11273">
        <v>5885500</v>
      </c>
      <c r="H11273">
        <v>9.51</v>
      </c>
    </row>
    <row r="11274" spans="1:8" x14ac:dyDescent="0.3">
      <c r="A11274" t="s">
        <v>179</v>
      </c>
      <c r="B11274" t="s">
        <v>91</v>
      </c>
      <c r="C11274">
        <v>8.7100000000000009</v>
      </c>
      <c r="D11274">
        <v>9.3000000000000007</v>
      </c>
      <c r="E11274">
        <v>8.6999999999999993</v>
      </c>
      <c r="F11274">
        <v>9.3000000000000007</v>
      </c>
      <c r="G11274">
        <v>10915910</v>
      </c>
      <c r="H11274">
        <v>9.1</v>
      </c>
    </row>
    <row r="11275" spans="1:8" x14ac:dyDescent="0.3">
      <c r="A11275" t="s">
        <v>179</v>
      </c>
      <c r="B11275" t="s">
        <v>93</v>
      </c>
      <c r="C11275">
        <v>9.3000000000000007</v>
      </c>
      <c r="D11275">
        <v>9.5</v>
      </c>
      <c r="E11275">
        <v>9.07</v>
      </c>
      <c r="F11275">
        <v>9.25</v>
      </c>
      <c r="G11275">
        <v>4724431</v>
      </c>
      <c r="H11275">
        <v>9.2733000000000008</v>
      </c>
    </row>
    <row r="11276" spans="1:8" x14ac:dyDescent="0.3">
      <c r="A11276" t="s">
        <v>179</v>
      </c>
      <c r="B11276" t="s">
        <v>711</v>
      </c>
      <c r="C11276">
        <v>9.24</v>
      </c>
      <c r="D11276">
        <v>9.35</v>
      </c>
      <c r="E11276">
        <v>9.07</v>
      </c>
      <c r="F11276">
        <v>9.14</v>
      </c>
      <c r="G11276">
        <v>4224646</v>
      </c>
      <c r="H11276">
        <v>9.1867000000000001</v>
      </c>
    </row>
    <row r="11277" spans="1:8" x14ac:dyDescent="0.3">
      <c r="A11277" t="s">
        <v>179</v>
      </c>
      <c r="B11277" t="s">
        <v>712</v>
      </c>
      <c r="C11277">
        <v>9.27</v>
      </c>
      <c r="D11277">
        <v>9.32</v>
      </c>
      <c r="E11277">
        <v>9.09</v>
      </c>
      <c r="F11277">
        <v>9.15</v>
      </c>
      <c r="G11277">
        <v>5703686</v>
      </c>
      <c r="H11277">
        <v>9.1867000000000001</v>
      </c>
    </row>
    <row r="11278" spans="1:8" x14ac:dyDescent="0.3">
      <c r="A11278" t="s">
        <v>179</v>
      </c>
      <c r="B11278" t="s">
        <v>162</v>
      </c>
      <c r="C11278">
        <v>9.15</v>
      </c>
      <c r="D11278">
        <v>9.2100000000000009</v>
      </c>
      <c r="E11278">
        <v>8.75</v>
      </c>
      <c r="F11278">
        <v>8.8699999999999992</v>
      </c>
      <c r="G11278">
        <v>4721031</v>
      </c>
      <c r="H11278">
        <v>8.9433000000000007</v>
      </c>
    </row>
    <row r="11279" spans="1:8" x14ac:dyDescent="0.3">
      <c r="A11279" t="s">
        <v>179</v>
      </c>
      <c r="B11279" t="s">
        <v>220</v>
      </c>
      <c r="C11279">
        <v>8.7100000000000009</v>
      </c>
      <c r="D11279">
        <v>8.75</v>
      </c>
      <c r="E11279">
        <v>8.4</v>
      </c>
      <c r="F11279">
        <v>8.56</v>
      </c>
      <c r="G11279">
        <v>5944902</v>
      </c>
      <c r="H11279">
        <v>8.57</v>
      </c>
    </row>
    <row r="11280" spans="1:8" x14ac:dyDescent="0.3">
      <c r="A11280" t="s">
        <v>179</v>
      </c>
      <c r="B11280" t="s">
        <v>713</v>
      </c>
      <c r="C11280">
        <v>8.8000000000000007</v>
      </c>
      <c r="D11280">
        <v>9.0500000000000007</v>
      </c>
      <c r="E11280">
        <v>8.65</v>
      </c>
      <c r="F11280">
        <v>9.0299999999999994</v>
      </c>
      <c r="G11280">
        <v>7724927</v>
      </c>
      <c r="H11280">
        <v>8.91</v>
      </c>
    </row>
    <row r="11281" spans="1:8" x14ac:dyDescent="0.3">
      <c r="A11281" t="s">
        <v>179</v>
      </c>
      <c r="B11281" t="s">
        <v>714</v>
      </c>
      <c r="C11281">
        <v>9.0399999999999991</v>
      </c>
      <c r="D11281">
        <v>9.1</v>
      </c>
      <c r="E11281">
        <v>8.8800000000000008</v>
      </c>
      <c r="F11281">
        <v>9.07</v>
      </c>
      <c r="G11281">
        <v>5901205</v>
      </c>
      <c r="H11281">
        <v>9.0167000000000002</v>
      </c>
    </row>
    <row r="11282" spans="1:8" x14ac:dyDescent="0.3">
      <c r="A11282" t="s">
        <v>179</v>
      </c>
      <c r="B11282" t="s">
        <v>715</v>
      </c>
      <c r="C11282">
        <v>9.07</v>
      </c>
      <c r="D11282">
        <v>9.08</v>
      </c>
      <c r="E11282">
        <v>8.65</v>
      </c>
      <c r="F11282">
        <v>8.66</v>
      </c>
      <c r="G11282">
        <v>24531360</v>
      </c>
      <c r="H11282">
        <v>8.7966999999999995</v>
      </c>
    </row>
    <row r="11283" spans="1:8" x14ac:dyDescent="0.3">
      <c r="A11283" t="s">
        <v>179</v>
      </c>
      <c r="B11283" t="s">
        <v>235</v>
      </c>
      <c r="C11283">
        <v>8.66</v>
      </c>
      <c r="D11283">
        <v>9.0299999999999994</v>
      </c>
      <c r="E11283">
        <v>8.5299999999999994</v>
      </c>
      <c r="F11283">
        <v>9.0299999999999994</v>
      </c>
      <c r="G11283">
        <v>21228440</v>
      </c>
      <c r="H11283">
        <v>8.8633000000000006</v>
      </c>
    </row>
    <row r="11284" spans="1:8" x14ac:dyDescent="0.3">
      <c r="A11284" t="s">
        <v>179</v>
      </c>
      <c r="B11284" t="s">
        <v>259</v>
      </c>
      <c r="C11284">
        <v>9.01</v>
      </c>
      <c r="D11284">
        <v>9.0299999999999994</v>
      </c>
      <c r="E11284">
        <v>8.6300000000000008</v>
      </c>
      <c r="F11284">
        <v>8.6300000000000008</v>
      </c>
      <c r="G11284">
        <v>12418430</v>
      </c>
      <c r="H11284">
        <v>8.7632999999999992</v>
      </c>
    </row>
    <row r="11285" spans="1:8" x14ac:dyDescent="0.3">
      <c r="A11285" t="s">
        <v>179</v>
      </c>
      <c r="B11285" t="s">
        <v>716</v>
      </c>
      <c r="C11285">
        <v>8.69</v>
      </c>
      <c r="D11285">
        <v>9</v>
      </c>
      <c r="E11285">
        <v>8.69</v>
      </c>
      <c r="F11285">
        <v>8.84</v>
      </c>
      <c r="G11285">
        <v>13793560</v>
      </c>
      <c r="H11285">
        <v>8.8432999999999993</v>
      </c>
    </row>
    <row r="11286" spans="1:8" x14ac:dyDescent="0.3">
      <c r="A11286" t="s">
        <v>179</v>
      </c>
      <c r="B11286" t="s">
        <v>269</v>
      </c>
      <c r="C11286">
        <v>8.89</v>
      </c>
      <c r="D11286">
        <v>8.91</v>
      </c>
      <c r="E11286">
        <v>8.64</v>
      </c>
      <c r="F11286">
        <v>8.68</v>
      </c>
      <c r="G11286">
        <v>5487458</v>
      </c>
      <c r="H11286">
        <v>8.7432999999999996</v>
      </c>
    </row>
    <row r="11287" spans="1:8" x14ac:dyDescent="0.3">
      <c r="A11287" t="s">
        <v>179</v>
      </c>
      <c r="B11287" t="s">
        <v>282</v>
      </c>
      <c r="C11287">
        <v>8.61</v>
      </c>
      <c r="D11287">
        <v>8.64</v>
      </c>
      <c r="E11287">
        <v>8.52</v>
      </c>
      <c r="F11287">
        <v>8.5299999999999994</v>
      </c>
      <c r="G11287">
        <v>3038077</v>
      </c>
      <c r="H11287">
        <v>8.5632999999999999</v>
      </c>
    </row>
    <row r="11288" spans="1:8" x14ac:dyDescent="0.3">
      <c r="A11288" t="s">
        <v>179</v>
      </c>
      <c r="B11288" t="s">
        <v>717</v>
      </c>
      <c r="C11288">
        <v>8.5399999999999991</v>
      </c>
      <c r="D11288">
        <v>8.57</v>
      </c>
      <c r="E11288">
        <v>8.06</v>
      </c>
      <c r="F11288">
        <v>8.5</v>
      </c>
      <c r="G11288">
        <v>12470060</v>
      </c>
      <c r="H11288">
        <v>8.3766999999999996</v>
      </c>
    </row>
    <row r="11289" spans="1:8" x14ac:dyDescent="0.3">
      <c r="A11289" t="s">
        <v>179</v>
      </c>
      <c r="B11289" t="s">
        <v>285</v>
      </c>
      <c r="C11289">
        <v>8.5</v>
      </c>
      <c r="D11289">
        <v>8.5299999999999994</v>
      </c>
      <c r="E11289">
        <v>8.34</v>
      </c>
      <c r="F11289">
        <v>8.34</v>
      </c>
      <c r="G11289">
        <v>4482142</v>
      </c>
      <c r="H11289">
        <v>8.4032999999999998</v>
      </c>
    </row>
    <row r="11290" spans="1:8" x14ac:dyDescent="0.3">
      <c r="A11290" t="s">
        <v>179</v>
      </c>
      <c r="B11290" t="s">
        <v>718</v>
      </c>
      <c r="C11290">
        <v>8.44</v>
      </c>
      <c r="D11290">
        <v>8.65</v>
      </c>
      <c r="E11290">
        <v>8.4</v>
      </c>
      <c r="F11290">
        <v>8.4600000000000009</v>
      </c>
      <c r="G11290">
        <v>6319200</v>
      </c>
      <c r="H11290">
        <v>8.5032999999999994</v>
      </c>
    </row>
    <row r="11291" spans="1:8" x14ac:dyDescent="0.3">
      <c r="A11291" t="s">
        <v>179</v>
      </c>
      <c r="B11291" t="s">
        <v>291</v>
      </c>
      <c r="C11291">
        <v>8.48</v>
      </c>
      <c r="D11291">
        <v>8.59</v>
      </c>
      <c r="E11291">
        <v>8.42</v>
      </c>
      <c r="F11291">
        <v>8.4700000000000006</v>
      </c>
      <c r="G11291">
        <v>5374434</v>
      </c>
      <c r="H11291">
        <v>8.4932999999999996</v>
      </c>
    </row>
    <row r="11292" spans="1:8" x14ac:dyDescent="0.3">
      <c r="A11292" t="s">
        <v>179</v>
      </c>
      <c r="B11292" t="s">
        <v>295</v>
      </c>
      <c r="C11292">
        <v>8.4700000000000006</v>
      </c>
      <c r="D11292">
        <v>8.56</v>
      </c>
      <c r="E11292">
        <v>8.4</v>
      </c>
      <c r="F11292">
        <v>8.41</v>
      </c>
      <c r="G11292">
        <v>3370481</v>
      </c>
      <c r="H11292">
        <v>8.4566999999999997</v>
      </c>
    </row>
    <row r="11293" spans="1:8" x14ac:dyDescent="0.3">
      <c r="A11293" t="s">
        <v>179</v>
      </c>
      <c r="B11293" t="s">
        <v>298</v>
      </c>
      <c r="C11293">
        <v>8.41</v>
      </c>
      <c r="D11293">
        <v>8.44</v>
      </c>
      <c r="E11293">
        <v>8.25</v>
      </c>
      <c r="F11293">
        <v>8.42</v>
      </c>
      <c r="G11293">
        <v>7779691</v>
      </c>
      <c r="H11293">
        <v>8.3699999999999992</v>
      </c>
    </row>
    <row r="11294" spans="1:8" x14ac:dyDescent="0.3">
      <c r="A11294" t="s">
        <v>179</v>
      </c>
      <c r="B11294" t="s">
        <v>719</v>
      </c>
      <c r="C11294">
        <v>8.42</v>
      </c>
      <c r="D11294">
        <v>8.83</v>
      </c>
      <c r="E11294">
        <v>8.41</v>
      </c>
      <c r="F11294">
        <v>8.52</v>
      </c>
      <c r="G11294">
        <v>9776847</v>
      </c>
      <c r="H11294">
        <v>8.5867000000000004</v>
      </c>
    </row>
    <row r="11295" spans="1:8" x14ac:dyDescent="0.3">
      <c r="A11295" t="s">
        <v>179</v>
      </c>
      <c r="B11295" t="s">
        <v>720</v>
      </c>
      <c r="C11295">
        <v>8.59</v>
      </c>
      <c r="D11295">
        <v>8.73</v>
      </c>
      <c r="E11295">
        <v>8.5500000000000007</v>
      </c>
      <c r="F11295">
        <v>8.6300000000000008</v>
      </c>
      <c r="G11295">
        <v>8308569</v>
      </c>
      <c r="H11295">
        <v>8.6366999999999994</v>
      </c>
    </row>
    <row r="11296" spans="1:8" x14ac:dyDescent="0.3">
      <c r="A11296" t="s">
        <v>179</v>
      </c>
      <c r="B11296" t="s">
        <v>721</v>
      </c>
      <c r="C11296">
        <v>8.6</v>
      </c>
      <c r="D11296">
        <v>8.69</v>
      </c>
      <c r="E11296">
        <v>8.4499999999999993</v>
      </c>
      <c r="F11296">
        <v>8.65</v>
      </c>
      <c r="G11296">
        <v>7369305</v>
      </c>
      <c r="H11296">
        <v>8.5967000000000002</v>
      </c>
    </row>
    <row r="11297" spans="1:8" x14ac:dyDescent="0.3">
      <c r="A11297" t="s">
        <v>179</v>
      </c>
      <c r="B11297" t="s">
        <v>96</v>
      </c>
      <c r="C11297">
        <v>8.6</v>
      </c>
      <c r="D11297">
        <v>8.93</v>
      </c>
      <c r="E11297">
        <v>8.5500000000000007</v>
      </c>
      <c r="F11297">
        <v>8.8000000000000007</v>
      </c>
      <c r="G11297">
        <v>8831425</v>
      </c>
      <c r="H11297">
        <v>8.76</v>
      </c>
    </row>
    <row r="11298" spans="1:8" x14ac:dyDescent="0.3">
      <c r="A11298" t="s">
        <v>179</v>
      </c>
      <c r="B11298" t="s">
        <v>722</v>
      </c>
      <c r="C11298">
        <v>8.89</v>
      </c>
      <c r="D11298">
        <v>9.09</v>
      </c>
      <c r="E11298">
        <v>8.85</v>
      </c>
      <c r="F11298">
        <v>8.99</v>
      </c>
      <c r="G11298">
        <v>7493565</v>
      </c>
      <c r="H11298">
        <v>8.9766999999999992</v>
      </c>
    </row>
    <row r="11299" spans="1:8" x14ac:dyDescent="0.3">
      <c r="A11299" t="s">
        <v>179</v>
      </c>
      <c r="B11299" t="s">
        <v>164</v>
      </c>
      <c r="C11299">
        <v>9</v>
      </c>
      <c r="D11299">
        <v>9.0399999999999991</v>
      </c>
      <c r="E11299">
        <v>8.5500000000000007</v>
      </c>
      <c r="F11299">
        <v>8.6</v>
      </c>
      <c r="G11299">
        <v>6890218</v>
      </c>
      <c r="H11299">
        <v>8.73</v>
      </c>
    </row>
    <row r="11300" spans="1:8" x14ac:dyDescent="0.3">
      <c r="A11300" t="s">
        <v>179</v>
      </c>
      <c r="B11300" t="s">
        <v>723</v>
      </c>
      <c r="C11300">
        <v>8.9700000000000006</v>
      </c>
      <c r="D11300">
        <v>9.0299999999999994</v>
      </c>
      <c r="E11300">
        <v>8.6</v>
      </c>
      <c r="F11300">
        <v>9</v>
      </c>
      <c r="G11300">
        <v>9618089</v>
      </c>
      <c r="H11300">
        <v>8.8766999999999996</v>
      </c>
    </row>
    <row r="11301" spans="1:8" x14ac:dyDescent="0.3">
      <c r="A11301" t="s">
        <v>179</v>
      </c>
      <c r="B11301" t="s">
        <v>724</v>
      </c>
      <c r="C11301">
        <v>9</v>
      </c>
      <c r="D11301">
        <v>9.4</v>
      </c>
      <c r="E11301">
        <v>8.85</v>
      </c>
      <c r="F11301">
        <v>9.2200000000000006</v>
      </c>
      <c r="G11301">
        <v>9199211</v>
      </c>
      <c r="H11301">
        <v>9.1567000000000007</v>
      </c>
    </row>
    <row r="11302" spans="1:8" x14ac:dyDescent="0.3">
      <c r="A11302" t="s">
        <v>179</v>
      </c>
      <c r="B11302" t="s">
        <v>725</v>
      </c>
      <c r="C11302">
        <v>9.32</v>
      </c>
      <c r="D11302">
        <v>9.57</v>
      </c>
      <c r="E11302">
        <v>9.25</v>
      </c>
      <c r="F11302">
        <v>9.33</v>
      </c>
      <c r="G11302">
        <v>9758635</v>
      </c>
      <c r="H11302">
        <v>9.3833000000000002</v>
      </c>
    </row>
    <row r="11303" spans="1:8" x14ac:dyDescent="0.3">
      <c r="A11303" t="s">
        <v>179</v>
      </c>
      <c r="B11303" t="s">
        <v>242</v>
      </c>
      <c r="C11303">
        <v>9.31</v>
      </c>
      <c r="D11303">
        <v>9.33</v>
      </c>
      <c r="E11303">
        <v>9.01</v>
      </c>
      <c r="F11303">
        <v>9.2799999999999994</v>
      </c>
      <c r="G11303">
        <v>8786238</v>
      </c>
      <c r="H11303">
        <v>9.2066999999999997</v>
      </c>
    </row>
    <row r="11304" spans="1:8" x14ac:dyDescent="0.3">
      <c r="A11304" t="s">
        <v>179</v>
      </c>
      <c r="B11304" t="s">
        <v>726</v>
      </c>
      <c r="C11304">
        <v>9.32</v>
      </c>
      <c r="D11304">
        <v>10.19</v>
      </c>
      <c r="E11304">
        <v>9.32</v>
      </c>
      <c r="F11304">
        <v>10.050000000000001</v>
      </c>
      <c r="G11304">
        <v>20088380</v>
      </c>
      <c r="H11304">
        <v>9.8533000000000008</v>
      </c>
    </row>
    <row r="11305" spans="1:8" x14ac:dyDescent="0.3">
      <c r="A11305" t="s">
        <v>179</v>
      </c>
      <c r="B11305" t="s">
        <v>727</v>
      </c>
      <c r="C11305">
        <v>10</v>
      </c>
      <c r="D11305">
        <v>10.09</v>
      </c>
      <c r="E11305">
        <v>9.8000000000000007</v>
      </c>
      <c r="F11305">
        <v>9.9600000000000009</v>
      </c>
      <c r="G11305">
        <v>8856200</v>
      </c>
      <c r="H11305">
        <v>9.9499999999999993</v>
      </c>
    </row>
    <row r="11306" spans="1:8" x14ac:dyDescent="0.3">
      <c r="A11306" t="s">
        <v>179</v>
      </c>
      <c r="B11306" t="s">
        <v>728</v>
      </c>
      <c r="C11306">
        <v>9.9700000000000006</v>
      </c>
      <c r="D11306">
        <v>10.67</v>
      </c>
      <c r="E11306">
        <v>9.9700000000000006</v>
      </c>
      <c r="F11306">
        <v>10.32</v>
      </c>
      <c r="G11306">
        <v>23980730</v>
      </c>
      <c r="H11306">
        <v>10.32</v>
      </c>
    </row>
    <row r="11307" spans="1:8" x14ac:dyDescent="0.3">
      <c r="A11307" t="s">
        <v>179</v>
      </c>
      <c r="B11307" t="s">
        <v>729</v>
      </c>
      <c r="C11307">
        <v>10.32</v>
      </c>
      <c r="D11307">
        <v>10.32</v>
      </c>
      <c r="E11307">
        <v>9.84</v>
      </c>
      <c r="F11307">
        <v>10.029999999999999</v>
      </c>
      <c r="G11307">
        <v>15328210</v>
      </c>
      <c r="H11307">
        <v>10.0633</v>
      </c>
    </row>
    <row r="11308" spans="1:8" x14ac:dyDescent="0.3">
      <c r="A11308" t="s">
        <v>179</v>
      </c>
      <c r="B11308" t="s">
        <v>730</v>
      </c>
      <c r="C11308">
        <v>9.99</v>
      </c>
      <c r="D11308">
        <v>10.53</v>
      </c>
      <c r="E11308">
        <v>9.83</v>
      </c>
      <c r="F11308">
        <v>10.29</v>
      </c>
      <c r="G11308">
        <v>11649080</v>
      </c>
      <c r="H11308">
        <v>10.216699999999999</v>
      </c>
    </row>
    <row r="11309" spans="1:8" x14ac:dyDescent="0.3">
      <c r="A11309" t="s">
        <v>179</v>
      </c>
      <c r="B11309" t="s">
        <v>731</v>
      </c>
      <c r="C11309">
        <v>10.29</v>
      </c>
      <c r="D11309">
        <v>10.76</v>
      </c>
      <c r="E11309">
        <v>10.28</v>
      </c>
      <c r="F11309">
        <v>10.73</v>
      </c>
      <c r="G11309">
        <v>15280140</v>
      </c>
      <c r="H11309">
        <v>10.59</v>
      </c>
    </row>
    <row r="11310" spans="1:8" x14ac:dyDescent="0.3">
      <c r="A11310" t="s">
        <v>179</v>
      </c>
      <c r="B11310" t="s">
        <v>732</v>
      </c>
      <c r="C11310">
        <v>10.86</v>
      </c>
      <c r="D11310">
        <v>10.96</v>
      </c>
      <c r="E11310">
        <v>10.34</v>
      </c>
      <c r="F11310">
        <v>10.56</v>
      </c>
      <c r="G11310">
        <v>15424450</v>
      </c>
      <c r="H11310">
        <v>10.62</v>
      </c>
    </row>
    <row r="11311" spans="1:8" x14ac:dyDescent="0.3">
      <c r="A11311" t="s">
        <v>179</v>
      </c>
      <c r="B11311" t="s">
        <v>733</v>
      </c>
      <c r="C11311">
        <v>10.56</v>
      </c>
      <c r="D11311">
        <v>11.61</v>
      </c>
      <c r="E11311">
        <v>10.4</v>
      </c>
      <c r="F11311">
        <v>11.61</v>
      </c>
      <c r="G11311">
        <v>32784250</v>
      </c>
      <c r="H11311">
        <v>11.2067</v>
      </c>
    </row>
    <row r="11312" spans="1:8" x14ac:dyDescent="0.3">
      <c r="A11312" t="s">
        <v>179</v>
      </c>
      <c r="B11312" t="s">
        <v>734</v>
      </c>
      <c r="C11312">
        <v>12.08</v>
      </c>
      <c r="D11312">
        <v>12.2</v>
      </c>
      <c r="E11312">
        <v>11.72</v>
      </c>
      <c r="F11312">
        <v>11.9</v>
      </c>
      <c r="G11312">
        <v>34995920</v>
      </c>
      <c r="H11312">
        <v>11.94</v>
      </c>
    </row>
    <row r="11313" spans="1:8" x14ac:dyDescent="0.3">
      <c r="A11313" t="s">
        <v>179</v>
      </c>
      <c r="B11313" t="s">
        <v>735</v>
      </c>
      <c r="C11313">
        <v>11.9</v>
      </c>
      <c r="D11313">
        <v>12.74</v>
      </c>
      <c r="E11313">
        <v>11.8</v>
      </c>
      <c r="F11313">
        <v>12.33</v>
      </c>
      <c r="G11313">
        <v>25538229</v>
      </c>
      <c r="H11313">
        <v>12.29</v>
      </c>
    </row>
    <row r="11314" spans="1:8" x14ac:dyDescent="0.3">
      <c r="A11314" t="s">
        <v>276</v>
      </c>
      <c r="B11314" t="s">
        <v>696</v>
      </c>
      <c r="C11314">
        <v>9.85</v>
      </c>
      <c r="D11314">
        <v>10.16</v>
      </c>
      <c r="E11314">
        <v>9.81</v>
      </c>
      <c r="F11314">
        <v>10.16</v>
      </c>
      <c r="G11314">
        <v>21564400</v>
      </c>
      <c r="H11314">
        <v>10.0433</v>
      </c>
    </row>
    <row r="11315" spans="1:8" x14ac:dyDescent="0.3">
      <c r="A11315" t="s">
        <v>276</v>
      </c>
      <c r="B11315" t="s">
        <v>697</v>
      </c>
      <c r="C11315">
        <v>10.19</v>
      </c>
      <c r="D11315">
        <v>10.220000000000001</v>
      </c>
      <c r="E11315">
        <v>9.9499999999999993</v>
      </c>
      <c r="F11315">
        <v>9.9499999999999993</v>
      </c>
      <c r="G11315">
        <v>14248100</v>
      </c>
      <c r="H11315">
        <v>10.039999999999999</v>
      </c>
    </row>
    <row r="11316" spans="1:8" x14ac:dyDescent="0.3">
      <c r="A11316" t="s">
        <v>276</v>
      </c>
      <c r="B11316" t="s">
        <v>698</v>
      </c>
      <c r="C11316">
        <v>9.9600000000000009</v>
      </c>
      <c r="D11316">
        <v>10.11</v>
      </c>
      <c r="E11316">
        <v>9.9600000000000009</v>
      </c>
      <c r="F11316">
        <v>10.029999999999999</v>
      </c>
      <c r="G11316">
        <v>14980580</v>
      </c>
      <c r="H11316">
        <v>10.033300000000001</v>
      </c>
    </row>
    <row r="11317" spans="1:8" x14ac:dyDescent="0.3">
      <c r="A11317" t="s">
        <v>276</v>
      </c>
      <c r="B11317" t="s">
        <v>699</v>
      </c>
      <c r="C11317">
        <v>10.07</v>
      </c>
      <c r="D11317">
        <v>10.15</v>
      </c>
      <c r="E11317">
        <v>10.039999999999999</v>
      </c>
      <c r="F11317">
        <v>10.07</v>
      </c>
      <c r="G11317">
        <v>19618730</v>
      </c>
      <c r="H11317">
        <v>10.0867</v>
      </c>
    </row>
    <row r="11318" spans="1:8" x14ac:dyDescent="0.3">
      <c r="A11318" t="s">
        <v>276</v>
      </c>
      <c r="B11318" t="s">
        <v>700</v>
      </c>
      <c r="C11318">
        <v>10.07</v>
      </c>
      <c r="D11318">
        <v>10.11</v>
      </c>
      <c r="E11318">
        <v>9.8699999999999992</v>
      </c>
      <c r="F11318">
        <v>9.93</v>
      </c>
      <c r="G11318">
        <v>15035720</v>
      </c>
      <c r="H11318">
        <v>9.9700000000000006</v>
      </c>
    </row>
    <row r="11319" spans="1:8" x14ac:dyDescent="0.3">
      <c r="A11319" t="s">
        <v>276</v>
      </c>
      <c r="B11319" t="s">
        <v>77</v>
      </c>
      <c r="C11319">
        <v>9.86</v>
      </c>
      <c r="D11319">
        <v>9.98</v>
      </c>
      <c r="E11319">
        <v>9.64</v>
      </c>
      <c r="F11319">
        <v>9.94</v>
      </c>
      <c r="G11319">
        <v>16986090</v>
      </c>
      <c r="H11319">
        <v>9.8533000000000008</v>
      </c>
    </row>
    <row r="11320" spans="1:8" x14ac:dyDescent="0.3">
      <c r="A11320" t="s">
        <v>276</v>
      </c>
      <c r="B11320" t="s">
        <v>701</v>
      </c>
      <c r="C11320">
        <v>10.02</v>
      </c>
      <c r="D11320">
        <v>10.17</v>
      </c>
      <c r="E11320">
        <v>9.9600000000000009</v>
      </c>
      <c r="F11320">
        <v>10.029999999999999</v>
      </c>
      <c r="G11320">
        <v>15360710</v>
      </c>
      <c r="H11320">
        <v>10.0533</v>
      </c>
    </row>
    <row r="11321" spans="1:8" x14ac:dyDescent="0.3">
      <c r="A11321" t="s">
        <v>276</v>
      </c>
      <c r="B11321" t="s">
        <v>702</v>
      </c>
      <c r="C11321">
        <v>10.07</v>
      </c>
      <c r="D11321">
        <v>10.27</v>
      </c>
      <c r="E11321">
        <v>10.02</v>
      </c>
      <c r="F11321">
        <v>10.029999999999999</v>
      </c>
      <c r="G11321">
        <v>16801730</v>
      </c>
      <c r="H11321">
        <v>10.1067</v>
      </c>
    </row>
    <row r="11322" spans="1:8" x14ac:dyDescent="0.3">
      <c r="A11322" t="s">
        <v>276</v>
      </c>
      <c r="B11322" t="s">
        <v>139</v>
      </c>
      <c r="C11322">
        <v>10.029999999999999</v>
      </c>
      <c r="D11322">
        <v>10.29</v>
      </c>
      <c r="E11322">
        <v>9.9600000000000009</v>
      </c>
      <c r="F11322">
        <v>10.029999999999999</v>
      </c>
      <c r="G11322">
        <v>23576840</v>
      </c>
      <c r="H11322">
        <v>10.093299999999999</v>
      </c>
    </row>
    <row r="11323" spans="1:8" x14ac:dyDescent="0.3">
      <c r="A11323" t="s">
        <v>276</v>
      </c>
      <c r="B11323" t="s">
        <v>156</v>
      </c>
      <c r="C11323">
        <v>10.029999999999999</v>
      </c>
      <c r="D11323">
        <v>10.07</v>
      </c>
      <c r="E11323">
        <v>9.8800000000000008</v>
      </c>
      <c r="F11323">
        <v>10.02</v>
      </c>
      <c r="G11323">
        <v>11513400</v>
      </c>
      <c r="H11323">
        <v>9.99</v>
      </c>
    </row>
    <row r="11324" spans="1:8" x14ac:dyDescent="0.3">
      <c r="A11324" t="s">
        <v>276</v>
      </c>
      <c r="B11324" t="s">
        <v>703</v>
      </c>
      <c r="C11324">
        <v>10.06</v>
      </c>
      <c r="D11324">
        <v>10.48</v>
      </c>
      <c r="E11324">
        <v>10.06</v>
      </c>
      <c r="F11324">
        <v>10.4</v>
      </c>
      <c r="G11324">
        <v>26020430</v>
      </c>
      <c r="H11324">
        <v>10.3133</v>
      </c>
    </row>
    <row r="11325" spans="1:8" x14ac:dyDescent="0.3">
      <c r="A11325" t="s">
        <v>276</v>
      </c>
      <c r="B11325" t="s">
        <v>223</v>
      </c>
      <c r="C11325">
        <v>10.46</v>
      </c>
      <c r="D11325">
        <v>10.48</v>
      </c>
      <c r="E11325">
        <v>10.19</v>
      </c>
      <c r="F11325">
        <v>10.220000000000001</v>
      </c>
      <c r="G11325">
        <v>11847440</v>
      </c>
      <c r="H11325">
        <v>10.2967</v>
      </c>
    </row>
    <row r="11326" spans="1:8" x14ac:dyDescent="0.3">
      <c r="A11326" t="s">
        <v>276</v>
      </c>
      <c r="B11326" t="s">
        <v>228</v>
      </c>
      <c r="C11326">
        <v>10.15</v>
      </c>
      <c r="D11326">
        <v>10.36</v>
      </c>
      <c r="E11326">
        <v>10.119999999999999</v>
      </c>
      <c r="F11326">
        <v>10.28</v>
      </c>
      <c r="G11326">
        <v>12100160</v>
      </c>
      <c r="H11326">
        <v>10.253299999999999</v>
      </c>
    </row>
    <row r="11327" spans="1:8" x14ac:dyDescent="0.3">
      <c r="A11327" t="s">
        <v>276</v>
      </c>
      <c r="B11327" t="s">
        <v>704</v>
      </c>
      <c r="C11327">
        <v>10.32</v>
      </c>
      <c r="D11327">
        <v>10.57</v>
      </c>
      <c r="E11327">
        <v>10.32</v>
      </c>
      <c r="F11327">
        <v>10.55</v>
      </c>
      <c r="G11327">
        <v>17807200</v>
      </c>
      <c r="H11327">
        <v>10.48</v>
      </c>
    </row>
    <row r="11328" spans="1:8" x14ac:dyDescent="0.3">
      <c r="A11328" t="s">
        <v>276</v>
      </c>
      <c r="B11328" t="s">
        <v>705</v>
      </c>
      <c r="C11328">
        <v>10.59</v>
      </c>
      <c r="D11328">
        <v>10.66</v>
      </c>
      <c r="E11328">
        <v>10.47</v>
      </c>
      <c r="F11328">
        <v>10.66</v>
      </c>
      <c r="G11328">
        <v>14421440</v>
      </c>
      <c r="H11328">
        <v>10.5967</v>
      </c>
    </row>
    <row r="11329" spans="1:8" x14ac:dyDescent="0.3">
      <c r="A11329" t="s">
        <v>276</v>
      </c>
      <c r="B11329" t="s">
        <v>706</v>
      </c>
      <c r="C11329">
        <v>10.75</v>
      </c>
      <c r="D11329">
        <v>11.06</v>
      </c>
      <c r="E11329">
        <v>10.72</v>
      </c>
      <c r="F11329">
        <v>10.91</v>
      </c>
      <c r="G11329">
        <v>20663130</v>
      </c>
      <c r="H11329">
        <v>10.896699999999999</v>
      </c>
    </row>
    <row r="11330" spans="1:8" x14ac:dyDescent="0.3">
      <c r="A11330" t="s">
        <v>276</v>
      </c>
      <c r="B11330" t="s">
        <v>265</v>
      </c>
      <c r="C11330">
        <v>10.9</v>
      </c>
      <c r="D11330">
        <v>11.62</v>
      </c>
      <c r="E11330">
        <v>10.85</v>
      </c>
      <c r="F11330">
        <v>11.45</v>
      </c>
      <c r="G11330">
        <v>44427660</v>
      </c>
      <c r="H11330">
        <v>11.306699999999999</v>
      </c>
    </row>
    <row r="11331" spans="1:8" x14ac:dyDescent="0.3">
      <c r="A11331" t="s">
        <v>276</v>
      </c>
      <c r="B11331" t="s">
        <v>707</v>
      </c>
      <c r="C11331">
        <v>11.46</v>
      </c>
      <c r="D11331">
        <v>11.89</v>
      </c>
      <c r="E11331">
        <v>11.4</v>
      </c>
      <c r="F11331">
        <v>11.44</v>
      </c>
      <c r="G11331">
        <v>47984090</v>
      </c>
      <c r="H11331">
        <v>11.576700000000001</v>
      </c>
    </row>
    <row r="11332" spans="1:8" x14ac:dyDescent="0.3">
      <c r="A11332" t="s">
        <v>276</v>
      </c>
      <c r="B11332" t="s">
        <v>271</v>
      </c>
      <c r="C11332">
        <v>11.48</v>
      </c>
      <c r="D11332">
        <v>11.58</v>
      </c>
      <c r="E11332">
        <v>10.62</v>
      </c>
      <c r="F11332">
        <v>10.73</v>
      </c>
      <c r="G11332">
        <v>23721970</v>
      </c>
      <c r="H11332">
        <v>10.976699999999999</v>
      </c>
    </row>
    <row r="11333" spans="1:8" x14ac:dyDescent="0.3">
      <c r="A11333" t="s">
        <v>276</v>
      </c>
      <c r="B11333" t="s">
        <v>708</v>
      </c>
      <c r="C11333">
        <v>10.73</v>
      </c>
      <c r="D11333">
        <v>11</v>
      </c>
      <c r="E11333">
        <v>10.63</v>
      </c>
      <c r="F11333">
        <v>10.82</v>
      </c>
      <c r="G11333">
        <v>13242360</v>
      </c>
      <c r="H11333">
        <v>10.816700000000001</v>
      </c>
    </row>
    <row r="11334" spans="1:8" x14ac:dyDescent="0.3">
      <c r="A11334" t="s">
        <v>276</v>
      </c>
      <c r="B11334" t="s">
        <v>709</v>
      </c>
      <c r="C11334">
        <v>10.92</v>
      </c>
      <c r="D11334">
        <v>11.26</v>
      </c>
      <c r="E11334">
        <v>10.89</v>
      </c>
      <c r="F11334">
        <v>11.11</v>
      </c>
      <c r="G11334">
        <v>21701300</v>
      </c>
      <c r="H11334">
        <v>11.0867</v>
      </c>
    </row>
    <row r="11335" spans="1:8" x14ac:dyDescent="0.3">
      <c r="A11335" t="s">
        <v>276</v>
      </c>
      <c r="B11335" t="s">
        <v>283</v>
      </c>
      <c r="C11335">
        <v>11.65</v>
      </c>
      <c r="D11335">
        <v>11.81</v>
      </c>
      <c r="E11335">
        <v>10.84</v>
      </c>
      <c r="F11335">
        <v>10.84</v>
      </c>
      <c r="G11335">
        <v>56801330</v>
      </c>
      <c r="H11335">
        <v>11.1633</v>
      </c>
    </row>
    <row r="11336" spans="1:8" x14ac:dyDescent="0.3">
      <c r="A11336" t="s">
        <v>276</v>
      </c>
      <c r="B11336" t="s">
        <v>290</v>
      </c>
      <c r="C11336">
        <v>10.92</v>
      </c>
      <c r="D11336">
        <v>11.35</v>
      </c>
      <c r="E11336">
        <v>10.55</v>
      </c>
      <c r="F11336">
        <v>11.02</v>
      </c>
      <c r="G11336">
        <v>47061160</v>
      </c>
      <c r="H11336">
        <v>10.9733</v>
      </c>
    </row>
    <row r="11337" spans="1:8" x14ac:dyDescent="0.3">
      <c r="A11337" t="s">
        <v>276</v>
      </c>
      <c r="B11337" t="s">
        <v>710</v>
      </c>
      <c r="C11337">
        <v>11.05</v>
      </c>
      <c r="D11337">
        <v>11.28</v>
      </c>
      <c r="E11337">
        <v>10.95</v>
      </c>
      <c r="F11337">
        <v>10.98</v>
      </c>
      <c r="G11337">
        <v>21022720</v>
      </c>
      <c r="H11337">
        <v>11.07</v>
      </c>
    </row>
    <row r="11338" spans="1:8" x14ac:dyDescent="0.3">
      <c r="A11338" t="s">
        <v>276</v>
      </c>
      <c r="B11338" t="s">
        <v>512</v>
      </c>
      <c r="C11338">
        <v>11.04</v>
      </c>
      <c r="D11338">
        <v>11.11</v>
      </c>
      <c r="E11338">
        <v>10.51</v>
      </c>
      <c r="F11338">
        <v>10.65</v>
      </c>
      <c r="G11338">
        <v>15584440</v>
      </c>
      <c r="H11338">
        <v>10.7567</v>
      </c>
    </row>
    <row r="11339" spans="1:8" x14ac:dyDescent="0.3">
      <c r="A11339" t="s">
        <v>276</v>
      </c>
      <c r="B11339" t="s">
        <v>91</v>
      </c>
      <c r="C11339">
        <v>10.01</v>
      </c>
      <c r="D11339">
        <v>10.23</v>
      </c>
      <c r="E11339">
        <v>9.94</v>
      </c>
      <c r="F11339">
        <v>10.09</v>
      </c>
      <c r="G11339">
        <v>19357230</v>
      </c>
      <c r="H11339">
        <v>10.0867</v>
      </c>
    </row>
    <row r="11340" spans="1:8" x14ac:dyDescent="0.3">
      <c r="A11340" t="s">
        <v>276</v>
      </c>
      <c r="B11340" t="s">
        <v>93</v>
      </c>
      <c r="C11340">
        <v>10.050000000000001</v>
      </c>
      <c r="D11340">
        <v>10.18</v>
      </c>
      <c r="E11340">
        <v>9.8000000000000007</v>
      </c>
      <c r="F11340">
        <v>9.84</v>
      </c>
      <c r="G11340">
        <v>10367580</v>
      </c>
      <c r="H11340">
        <v>9.94</v>
      </c>
    </row>
    <row r="11341" spans="1:8" x14ac:dyDescent="0.3">
      <c r="A11341" t="s">
        <v>276</v>
      </c>
      <c r="B11341" t="s">
        <v>711</v>
      </c>
      <c r="C11341">
        <v>9.8800000000000008</v>
      </c>
      <c r="D11341">
        <v>9.93</v>
      </c>
      <c r="E11341">
        <v>9.66</v>
      </c>
      <c r="F11341">
        <v>9.93</v>
      </c>
      <c r="G11341">
        <v>12790560</v>
      </c>
      <c r="H11341">
        <v>9.84</v>
      </c>
    </row>
    <row r="11342" spans="1:8" x14ac:dyDescent="0.3">
      <c r="A11342" t="s">
        <v>276</v>
      </c>
      <c r="B11342" t="s">
        <v>712</v>
      </c>
      <c r="C11342">
        <v>10.06</v>
      </c>
      <c r="D11342">
        <v>10.37</v>
      </c>
      <c r="E11342">
        <v>10.050000000000001</v>
      </c>
      <c r="F11342">
        <v>10.33</v>
      </c>
      <c r="G11342">
        <v>16900940</v>
      </c>
      <c r="H11342">
        <v>10.25</v>
      </c>
    </row>
    <row r="11343" spans="1:8" x14ac:dyDescent="0.3">
      <c r="A11343" t="s">
        <v>276</v>
      </c>
      <c r="B11343" t="s">
        <v>162</v>
      </c>
      <c r="C11343">
        <v>10.32</v>
      </c>
      <c r="D11343">
        <v>10.32</v>
      </c>
      <c r="E11343">
        <v>9.92</v>
      </c>
      <c r="F11343">
        <v>9.9600000000000009</v>
      </c>
      <c r="G11343">
        <v>10981030</v>
      </c>
      <c r="H11343">
        <v>10.066700000000001</v>
      </c>
    </row>
    <row r="11344" spans="1:8" x14ac:dyDescent="0.3">
      <c r="A11344" t="s">
        <v>276</v>
      </c>
      <c r="B11344" t="s">
        <v>220</v>
      </c>
      <c r="C11344">
        <v>9.76</v>
      </c>
      <c r="D11344">
        <v>10.210000000000001</v>
      </c>
      <c r="E11344">
        <v>9.65</v>
      </c>
      <c r="F11344">
        <v>10.06</v>
      </c>
      <c r="G11344">
        <v>18075940</v>
      </c>
      <c r="H11344">
        <v>9.9733000000000001</v>
      </c>
    </row>
    <row r="11345" spans="1:8" x14ac:dyDescent="0.3">
      <c r="A11345" t="s">
        <v>276</v>
      </c>
      <c r="B11345" t="s">
        <v>713</v>
      </c>
      <c r="C11345">
        <v>10.24</v>
      </c>
      <c r="D11345">
        <v>10.6</v>
      </c>
      <c r="E11345">
        <v>10.199999999999999</v>
      </c>
      <c r="F11345">
        <v>10.51</v>
      </c>
      <c r="G11345">
        <v>16055270</v>
      </c>
      <c r="H11345">
        <v>10.4367</v>
      </c>
    </row>
    <row r="11346" spans="1:8" x14ac:dyDescent="0.3">
      <c r="A11346" t="s">
        <v>276</v>
      </c>
      <c r="B11346" t="s">
        <v>714</v>
      </c>
      <c r="C11346">
        <v>10.41</v>
      </c>
      <c r="D11346">
        <v>10.65</v>
      </c>
      <c r="E11346">
        <v>10.39</v>
      </c>
      <c r="F11346">
        <v>10.63</v>
      </c>
      <c r="G11346">
        <v>13977990</v>
      </c>
      <c r="H11346">
        <v>10.556699999999999</v>
      </c>
    </row>
    <row r="11347" spans="1:8" x14ac:dyDescent="0.3">
      <c r="A11347" t="s">
        <v>276</v>
      </c>
      <c r="B11347" t="s">
        <v>715</v>
      </c>
      <c r="C11347">
        <v>10.63</v>
      </c>
      <c r="D11347">
        <v>10.63</v>
      </c>
      <c r="E11347">
        <v>10.36</v>
      </c>
      <c r="F11347">
        <v>10.44</v>
      </c>
      <c r="G11347">
        <v>14183090</v>
      </c>
      <c r="H11347">
        <v>10.476699999999999</v>
      </c>
    </row>
    <row r="11348" spans="1:8" x14ac:dyDescent="0.3">
      <c r="A11348" t="s">
        <v>276</v>
      </c>
      <c r="B11348" t="s">
        <v>235</v>
      </c>
      <c r="C11348">
        <v>10.4</v>
      </c>
      <c r="D11348">
        <v>10.43</v>
      </c>
      <c r="E11348">
        <v>10.14</v>
      </c>
      <c r="F11348">
        <v>10.19</v>
      </c>
      <c r="G11348">
        <v>7568260</v>
      </c>
      <c r="H11348">
        <v>10.253299999999999</v>
      </c>
    </row>
    <row r="11349" spans="1:8" x14ac:dyDescent="0.3">
      <c r="A11349" t="s">
        <v>276</v>
      </c>
      <c r="B11349" t="s">
        <v>259</v>
      </c>
      <c r="C11349">
        <v>10.23</v>
      </c>
      <c r="D11349">
        <v>10.27</v>
      </c>
      <c r="E11349">
        <v>9.85</v>
      </c>
      <c r="F11349">
        <v>9.85</v>
      </c>
      <c r="G11349">
        <v>12302950</v>
      </c>
      <c r="H11349">
        <v>9.99</v>
      </c>
    </row>
    <row r="11350" spans="1:8" x14ac:dyDescent="0.3">
      <c r="A11350" t="s">
        <v>276</v>
      </c>
      <c r="B11350" t="s">
        <v>716</v>
      </c>
      <c r="C11350">
        <v>9.86</v>
      </c>
      <c r="D11350">
        <v>10.08</v>
      </c>
      <c r="E11350">
        <v>9.86</v>
      </c>
      <c r="F11350">
        <v>10.029999999999999</v>
      </c>
      <c r="G11350">
        <v>9569992</v>
      </c>
      <c r="H11350">
        <v>9.99</v>
      </c>
    </row>
    <row r="11351" spans="1:8" x14ac:dyDescent="0.3">
      <c r="A11351" t="s">
        <v>276</v>
      </c>
      <c r="B11351" t="s">
        <v>269</v>
      </c>
      <c r="C11351">
        <v>10.07</v>
      </c>
      <c r="D11351">
        <v>10.119999999999999</v>
      </c>
      <c r="E11351">
        <v>9.85</v>
      </c>
      <c r="F11351">
        <v>9.99</v>
      </c>
      <c r="G11351">
        <v>9273891</v>
      </c>
      <c r="H11351">
        <v>9.9867000000000008</v>
      </c>
    </row>
    <row r="11352" spans="1:8" x14ac:dyDescent="0.3">
      <c r="A11352" t="s">
        <v>276</v>
      </c>
      <c r="B11352" t="s">
        <v>282</v>
      </c>
      <c r="C11352">
        <v>9.93</v>
      </c>
      <c r="D11352">
        <v>9.93</v>
      </c>
      <c r="E11352">
        <v>9.7899999999999991</v>
      </c>
      <c r="F11352">
        <v>9.84</v>
      </c>
      <c r="G11352">
        <v>4524283</v>
      </c>
      <c r="H11352">
        <v>9.8533000000000008</v>
      </c>
    </row>
    <row r="11353" spans="1:8" x14ac:dyDescent="0.3">
      <c r="A11353" t="s">
        <v>276</v>
      </c>
      <c r="B11353" t="s">
        <v>717</v>
      </c>
      <c r="C11353">
        <v>9.7899999999999991</v>
      </c>
      <c r="D11353">
        <v>9.8699999999999992</v>
      </c>
      <c r="E11353">
        <v>9.4499999999999993</v>
      </c>
      <c r="F11353">
        <v>9.8699999999999992</v>
      </c>
      <c r="G11353">
        <v>13257440</v>
      </c>
      <c r="H11353">
        <v>9.73</v>
      </c>
    </row>
    <row r="11354" spans="1:8" x14ac:dyDescent="0.3">
      <c r="A11354" t="s">
        <v>276</v>
      </c>
      <c r="B11354" t="s">
        <v>285</v>
      </c>
      <c r="C11354">
        <v>9.86</v>
      </c>
      <c r="D11354">
        <v>9.86</v>
      </c>
      <c r="E11354">
        <v>9.6199999999999992</v>
      </c>
      <c r="F11354">
        <v>9.6199999999999992</v>
      </c>
      <c r="G11354">
        <v>8309817</v>
      </c>
      <c r="H11354">
        <v>9.6999999999999993</v>
      </c>
    </row>
    <row r="11355" spans="1:8" x14ac:dyDescent="0.3">
      <c r="A11355" t="s">
        <v>276</v>
      </c>
      <c r="B11355" t="s">
        <v>718</v>
      </c>
      <c r="C11355">
        <v>9.69</v>
      </c>
      <c r="D11355">
        <v>9.81</v>
      </c>
      <c r="E11355">
        <v>9.58</v>
      </c>
      <c r="F11355">
        <v>9.58</v>
      </c>
      <c r="G11355">
        <v>8070824</v>
      </c>
      <c r="H11355">
        <v>9.6567000000000007</v>
      </c>
    </row>
    <row r="11356" spans="1:8" x14ac:dyDescent="0.3">
      <c r="A11356" t="s">
        <v>276</v>
      </c>
      <c r="B11356" t="s">
        <v>291</v>
      </c>
      <c r="C11356">
        <v>9.5500000000000007</v>
      </c>
      <c r="D11356">
        <v>9.64</v>
      </c>
      <c r="E11356">
        <v>9.34</v>
      </c>
      <c r="F11356">
        <v>9.36</v>
      </c>
      <c r="G11356">
        <v>6950775</v>
      </c>
      <c r="H11356">
        <v>9.4466999999999999</v>
      </c>
    </row>
    <row r="11357" spans="1:8" x14ac:dyDescent="0.3">
      <c r="A11357" t="s">
        <v>276</v>
      </c>
      <c r="B11357" t="s">
        <v>295</v>
      </c>
      <c r="C11357">
        <v>9.41</v>
      </c>
      <c r="D11357">
        <v>9.43</v>
      </c>
      <c r="E11357">
        <v>9.1999999999999993</v>
      </c>
      <c r="F11357">
        <v>9.31</v>
      </c>
      <c r="G11357">
        <v>6223562</v>
      </c>
      <c r="H11357">
        <v>9.3132999999999999</v>
      </c>
    </row>
    <row r="11358" spans="1:8" x14ac:dyDescent="0.3">
      <c r="A11358" t="s">
        <v>276</v>
      </c>
      <c r="B11358" t="s">
        <v>298</v>
      </c>
      <c r="C11358">
        <v>9.31</v>
      </c>
      <c r="D11358">
        <v>9.34</v>
      </c>
      <c r="E11358">
        <v>9.2100000000000009</v>
      </c>
      <c r="F11358">
        <v>9.23</v>
      </c>
      <c r="G11358">
        <v>6152884</v>
      </c>
      <c r="H11358">
        <v>9.26</v>
      </c>
    </row>
    <row r="11359" spans="1:8" x14ac:dyDescent="0.3">
      <c r="A11359" t="s">
        <v>276</v>
      </c>
      <c r="B11359" t="s">
        <v>719</v>
      </c>
      <c r="C11359">
        <v>9.31</v>
      </c>
      <c r="D11359">
        <v>9.6</v>
      </c>
      <c r="E11359">
        <v>9.24</v>
      </c>
      <c r="F11359">
        <v>9.44</v>
      </c>
      <c r="G11359">
        <v>14528490</v>
      </c>
      <c r="H11359">
        <v>9.4267000000000003</v>
      </c>
    </row>
    <row r="11360" spans="1:8" x14ac:dyDescent="0.3">
      <c r="A11360" t="s">
        <v>276</v>
      </c>
      <c r="B11360" t="s">
        <v>720</v>
      </c>
      <c r="C11360">
        <v>9.57</v>
      </c>
      <c r="D11360">
        <v>9.65</v>
      </c>
      <c r="E11360">
        <v>9.5</v>
      </c>
      <c r="F11360">
        <v>9.57</v>
      </c>
      <c r="G11360">
        <v>10202330</v>
      </c>
      <c r="H11360">
        <v>9.5732999999999997</v>
      </c>
    </row>
    <row r="11361" spans="1:8" x14ac:dyDescent="0.3">
      <c r="A11361" t="s">
        <v>276</v>
      </c>
      <c r="B11361" t="s">
        <v>721</v>
      </c>
      <c r="C11361">
        <v>9.51</v>
      </c>
      <c r="D11361">
        <v>9.51</v>
      </c>
      <c r="E11361">
        <v>9.39</v>
      </c>
      <c r="F11361">
        <v>9.4600000000000009</v>
      </c>
      <c r="G11361">
        <v>9507783</v>
      </c>
      <c r="H11361">
        <v>9.4533000000000005</v>
      </c>
    </row>
    <row r="11362" spans="1:8" x14ac:dyDescent="0.3">
      <c r="A11362" t="s">
        <v>276</v>
      </c>
      <c r="B11362" t="s">
        <v>96</v>
      </c>
      <c r="C11362">
        <v>9.49</v>
      </c>
      <c r="D11362">
        <v>9.75</v>
      </c>
      <c r="E11362">
        <v>9.4499999999999993</v>
      </c>
      <c r="F11362">
        <v>9.5</v>
      </c>
      <c r="G11362">
        <v>17462610</v>
      </c>
      <c r="H11362">
        <v>9.5667000000000009</v>
      </c>
    </row>
    <row r="11363" spans="1:8" x14ac:dyDescent="0.3">
      <c r="A11363" t="s">
        <v>276</v>
      </c>
      <c r="B11363" t="s">
        <v>722</v>
      </c>
      <c r="C11363">
        <v>9.5399999999999991</v>
      </c>
      <c r="D11363">
        <v>9.66</v>
      </c>
      <c r="E11363">
        <v>9.52</v>
      </c>
      <c r="F11363">
        <v>9.59</v>
      </c>
      <c r="G11363">
        <v>7449041</v>
      </c>
      <c r="H11363">
        <v>9.59</v>
      </c>
    </row>
    <row r="11364" spans="1:8" x14ac:dyDescent="0.3">
      <c r="A11364" t="s">
        <v>276</v>
      </c>
      <c r="B11364" t="s">
        <v>164</v>
      </c>
      <c r="C11364">
        <v>9.6199999999999992</v>
      </c>
      <c r="D11364">
        <v>9.64</v>
      </c>
      <c r="E11364">
        <v>9.31</v>
      </c>
      <c r="F11364">
        <v>9.39</v>
      </c>
      <c r="G11364">
        <v>5639355</v>
      </c>
      <c r="H11364">
        <v>9.4466999999999999</v>
      </c>
    </row>
    <row r="11365" spans="1:8" x14ac:dyDescent="0.3">
      <c r="A11365" t="s">
        <v>276</v>
      </c>
      <c r="B11365" t="s">
        <v>723</v>
      </c>
      <c r="C11365">
        <v>9.65</v>
      </c>
      <c r="D11365">
        <v>9.99</v>
      </c>
      <c r="E11365">
        <v>9.61</v>
      </c>
      <c r="F11365">
        <v>9.85</v>
      </c>
      <c r="G11365">
        <v>26812550</v>
      </c>
      <c r="H11365">
        <v>9.8167000000000009</v>
      </c>
    </row>
    <row r="11366" spans="1:8" x14ac:dyDescent="0.3">
      <c r="A11366" t="s">
        <v>276</v>
      </c>
      <c r="B11366" t="s">
        <v>724</v>
      </c>
      <c r="C11366">
        <v>9.84</v>
      </c>
      <c r="D11366">
        <v>10.18</v>
      </c>
      <c r="E11366">
        <v>9.7799999999999994</v>
      </c>
      <c r="F11366">
        <v>9.83</v>
      </c>
      <c r="G11366">
        <v>31290260</v>
      </c>
      <c r="H11366">
        <v>9.93</v>
      </c>
    </row>
    <row r="11367" spans="1:8" x14ac:dyDescent="0.3">
      <c r="A11367" t="s">
        <v>276</v>
      </c>
      <c r="B11367" t="s">
        <v>725</v>
      </c>
      <c r="C11367">
        <v>9.89</v>
      </c>
      <c r="D11367">
        <v>10.050000000000001</v>
      </c>
      <c r="E11367">
        <v>9.89</v>
      </c>
      <c r="F11367">
        <v>10</v>
      </c>
      <c r="G11367">
        <v>13090360</v>
      </c>
      <c r="H11367">
        <v>9.98</v>
      </c>
    </row>
    <row r="11368" spans="1:8" x14ac:dyDescent="0.3">
      <c r="A11368" t="s">
        <v>276</v>
      </c>
      <c r="B11368" t="s">
        <v>242</v>
      </c>
      <c r="C11368">
        <v>9.91</v>
      </c>
      <c r="D11368">
        <v>10.36</v>
      </c>
      <c r="E11368">
        <v>9.7799999999999994</v>
      </c>
      <c r="F11368">
        <v>10.36</v>
      </c>
      <c r="G11368">
        <v>15504690</v>
      </c>
      <c r="H11368">
        <v>10.166700000000001</v>
      </c>
    </row>
    <row r="11369" spans="1:8" x14ac:dyDescent="0.3">
      <c r="A11369" t="s">
        <v>276</v>
      </c>
      <c r="B11369" t="s">
        <v>726</v>
      </c>
      <c r="C11369">
        <v>10.4</v>
      </c>
      <c r="D11369">
        <v>10.83</v>
      </c>
      <c r="E11369">
        <v>10.32</v>
      </c>
      <c r="F11369">
        <v>10.58</v>
      </c>
      <c r="G11369">
        <v>30219570</v>
      </c>
      <c r="H11369">
        <v>10.576700000000001</v>
      </c>
    </row>
    <row r="11370" spans="1:8" x14ac:dyDescent="0.3">
      <c r="A11370" t="s">
        <v>276</v>
      </c>
      <c r="B11370" t="s">
        <v>727</v>
      </c>
      <c r="C11370">
        <v>10.65</v>
      </c>
      <c r="D11370">
        <v>10.82</v>
      </c>
      <c r="E11370">
        <v>10.54</v>
      </c>
      <c r="F11370">
        <v>10.65</v>
      </c>
      <c r="G11370">
        <v>14381690</v>
      </c>
      <c r="H11370">
        <v>10.67</v>
      </c>
    </row>
    <row r="11371" spans="1:8" x14ac:dyDescent="0.3">
      <c r="A11371" t="s">
        <v>276</v>
      </c>
      <c r="B11371" t="s">
        <v>728</v>
      </c>
      <c r="C11371">
        <v>10.76</v>
      </c>
      <c r="D11371">
        <v>10.78</v>
      </c>
      <c r="E11371">
        <v>10.23</v>
      </c>
      <c r="F11371">
        <v>10.44</v>
      </c>
      <c r="G11371">
        <v>11913400</v>
      </c>
      <c r="H11371">
        <v>10.4833</v>
      </c>
    </row>
    <row r="11372" spans="1:8" x14ac:dyDescent="0.3">
      <c r="A11372" t="s">
        <v>276</v>
      </c>
      <c r="B11372" t="s">
        <v>729</v>
      </c>
      <c r="C11372">
        <v>10.44</v>
      </c>
      <c r="D11372">
        <v>10.9</v>
      </c>
      <c r="E11372">
        <v>10.42</v>
      </c>
      <c r="F11372">
        <v>10.9</v>
      </c>
      <c r="G11372">
        <v>13300130</v>
      </c>
      <c r="H11372">
        <v>10.74</v>
      </c>
    </row>
    <row r="11373" spans="1:8" x14ac:dyDescent="0.3">
      <c r="A11373" t="s">
        <v>276</v>
      </c>
      <c r="B11373" t="s">
        <v>730</v>
      </c>
      <c r="C11373">
        <v>10.79</v>
      </c>
      <c r="D11373">
        <v>11.65</v>
      </c>
      <c r="E11373">
        <v>10.7</v>
      </c>
      <c r="F11373">
        <v>11.47</v>
      </c>
      <c r="G11373">
        <v>32539010</v>
      </c>
      <c r="H11373">
        <v>11.273300000000001</v>
      </c>
    </row>
    <row r="11374" spans="1:8" x14ac:dyDescent="0.3">
      <c r="A11374" t="s">
        <v>276</v>
      </c>
      <c r="B11374" t="s">
        <v>731</v>
      </c>
      <c r="C11374">
        <v>11.51</v>
      </c>
      <c r="D11374">
        <v>11.92</v>
      </c>
      <c r="E11374">
        <v>11.47</v>
      </c>
      <c r="F11374">
        <v>11.58</v>
      </c>
      <c r="G11374">
        <v>33493100</v>
      </c>
      <c r="H11374">
        <v>11.656700000000001</v>
      </c>
    </row>
    <row r="11375" spans="1:8" x14ac:dyDescent="0.3">
      <c r="A11375" t="s">
        <v>276</v>
      </c>
      <c r="B11375" t="s">
        <v>732</v>
      </c>
      <c r="C11375">
        <v>11.6</v>
      </c>
      <c r="D11375">
        <v>11.66</v>
      </c>
      <c r="E11375">
        <v>11.11</v>
      </c>
      <c r="F11375">
        <v>11.31</v>
      </c>
      <c r="G11375">
        <v>19799470</v>
      </c>
      <c r="H11375">
        <v>11.36</v>
      </c>
    </row>
    <row r="11376" spans="1:8" x14ac:dyDescent="0.3">
      <c r="A11376" t="s">
        <v>276</v>
      </c>
      <c r="B11376" t="s">
        <v>733</v>
      </c>
      <c r="C11376">
        <v>11.31</v>
      </c>
      <c r="D11376">
        <v>11.36</v>
      </c>
      <c r="E11376">
        <v>10.97</v>
      </c>
      <c r="F11376">
        <v>11.3</v>
      </c>
      <c r="G11376">
        <v>16206450</v>
      </c>
      <c r="H11376">
        <v>11.21</v>
      </c>
    </row>
    <row r="11377" spans="1:8" x14ac:dyDescent="0.3">
      <c r="A11377" t="s">
        <v>276</v>
      </c>
      <c r="B11377" t="s">
        <v>734</v>
      </c>
      <c r="C11377">
        <v>11.3</v>
      </c>
      <c r="D11377">
        <v>11.66</v>
      </c>
      <c r="E11377">
        <v>11.14</v>
      </c>
      <c r="F11377">
        <v>11.6</v>
      </c>
      <c r="G11377">
        <v>21673030</v>
      </c>
      <c r="H11377">
        <v>11.466699999999999</v>
      </c>
    </row>
    <row r="11378" spans="1:8" x14ac:dyDescent="0.3">
      <c r="A11378" t="s">
        <v>276</v>
      </c>
      <c r="B11378" t="s">
        <v>735</v>
      </c>
      <c r="C11378">
        <v>11.6</v>
      </c>
      <c r="D11378">
        <v>12.05</v>
      </c>
      <c r="E11378">
        <v>11.46</v>
      </c>
      <c r="F11378">
        <v>11.99</v>
      </c>
      <c r="G11378">
        <v>17011603</v>
      </c>
      <c r="H11378">
        <v>11.833299999999999</v>
      </c>
    </row>
    <row r="11379" spans="1:8" x14ac:dyDescent="0.3">
      <c r="A11379" t="s">
        <v>214</v>
      </c>
      <c r="B11379" t="s">
        <v>696</v>
      </c>
      <c r="C11379">
        <v>82.35</v>
      </c>
      <c r="D11379">
        <v>83.15</v>
      </c>
      <c r="E11379">
        <v>81.599999999999994</v>
      </c>
      <c r="F11379">
        <v>82.6</v>
      </c>
      <c r="G11379">
        <v>296491</v>
      </c>
      <c r="H11379">
        <v>82.45</v>
      </c>
    </row>
    <row r="11380" spans="1:8" x14ac:dyDescent="0.3">
      <c r="A11380" t="s">
        <v>214</v>
      </c>
      <c r="B11380" t="s">
        <v>697</v>
      </c>
      <c r="C11380">
        <v>82.65</v>
      </c>
      <c r="D11380">
        <v>85.75</v>
      </c>
      <c r="E11380">
        <v>81.95</v>
      </c>
      <c r="F11380">
        <v>83.1</v>
      </c>
      <c r="G11380">
        <v>561762</v>
      </c>
      <c r="H11380">
        <v>83.6</v>
      </c>
    </row>
    <row r="11381" spans="1:8" x14ac:dyDescent="0.3">
      <c r="A11381" t="s">
        <v>214</v>
      </c>
      <c r="B11381" t="s">
        <v>698</v>
      </c>
      <c r="C11381">
        <v>83.1</v>
      </c>
      <c r="D11381">
        <v>83.75</v>
      </c>
      <c r="E11381">
        <v>81.75</v>
      </c>
      <c r="F11381">
        <v>82.25</v>
      </c>
      <c r="G11381">
        <v>287962</v>
      </c>
      <c r="H11381">
        <v>82.583299999999994</v>
      </c>
    </row>
    <row r="11382" spans="1:8" x14ac:dyDescent="0.3">
      <c r="A11382" t="s">
        <v>214</v>
      </c>
      <c r="B11382" t="s">
        <v>699</v>
      </c>
      <c r="C11382">
        <v>82.45</v>
      </c>
      <c r="D11382">
        <v>82.9</v>
      </c>
      <c r="E11382">
        <v>82</v>
      </c>
      <c r="F11382">
        <v>82.2</v>
      </c>
      <c r="G11382">
        <v>289137</v>
      </c>
      <c r="H11382">
        <v>82.366699999999994</v>
      </c>
    </row>
    <row r="11383" spans="1:8" x14ac:dyDescent="0.3">
      <c r="A11383" t="s">
        <v>214</v>
      </c>
      <c r="B11383" t="s">
        <v>700</v>
      </c>
      <c r="C11383">
        <v>82.2</v>
      </c>
      <c r="D11383">
        <v>82.65</v>
      </c>
      <c r="E11383">
        <v>80.7</v>
      </c>
      <c r="F11383">
        <v>80.7</v>
      </c>
      <c r="G11383">
        <v>286575</v>
      </c>
      <c r="H11383">
        <v>81.349999999999994</v>
      </c>
    </row>
    <row r="11384" spans="1:8" x14ac:dyDescent="0.3">
      <c r="A11384" t="s">
        <v>214</v>
      </c>
      <c r="B11384" t="s">
        <v>77</v>
      </c>
      <c r="C11384">
        <v>80.7</v>
      </c>
      <c r="D11384">
        <v>81.150000000000006</v>
      </c>
      <c r="E11384">
        <v>78.5</v>
      </c>
      <c r="F11384">
        <v>79.95</v>
      </c>
      <c r="G11384">
        <v>312470</v>
      </c>
      <c r="H11384">
        <v>79.866699999999994</v>
      </c>
    </row>
    <row r="11385" spans="1:8" x14ac:dyDescent="0.3">
      <c r="A11385" t="s">
        <v>214</v>
      </c>
      <c r="B11385" t="s">
        <v>701</v>
      </c>
      <c r="C11385">
        <v>80.05</v>
      </c>
      <c r="D11385">
        <v>81.099999999999994</v>
      </c>
      <c r="E11385">
        <v>79.900000000000006</v>
      </c>
      <c r="F11385">
        <v>80.2</v>
      </c>
      <c r="G11385">
        <v>241756</v>
      </c>
      <c r="H11385">
        <v>80.400000000000006</v>
      </c>
    </row>
    <row r="11386" spans="1:8" x14ac:dyDescent="0.3">
      <c r="A11386" t="s">
        <v>214</v>
      </c>
      <c r="B11386" t="s">
        <v>702</v>
      </c>
      <c r="C11386">
        <v>80.349999999999994</v>
      </c>
      <c r="D11386">
        <v>81.45</v>
      </c>
      <c r="E11386">
        <v>80.3</v>
      </c>
      <c r="F11386">
        <v>80.3</v>
      </c>
      <c r="G11386">
        <v>186223</v>
      </c>
      <c r="H11386">
        <v>80.683300000000003</v>
      </c>
    </row>
    <row r="11387" spans="1:8" x14ac:dyDescent="0.3">
      <c r="A11387" t="s">
        <v>214</v>
      </c>
      <c r="B11387" t="s">
        <v>139</v>
      </c>
      <c r="C11387">
        <v>80.3</v>
      </c>
      <c r="D11387">
        <v>82.7</v>
      </c>
      <c r="E11387">
        <v>80</v>
      </c>
      <c r="F11387">
        <v>80.849999999999994</v>
      </c>
      <c r="G11387">
        <v>282016</v>
      </c>
      <c r="H11387">
        <v>81.183300000000003</v>
      </c>
    </row>
    <row r="11388" spans="1:8" x14ac:dyDescent="0.3">
      <c r="A11388" t="s">
        <v>214</v>
      </c>
      <c r="B11388" t="s">
        <v>156</v>
      </c>
      <c r="C11388">
        <v>80.75</v>
      </c>
      <c r="D11388">
        <v>80.8</v>
      </c>
      <c r="E11388">
        <v>79.849999999999994</v>
      </c>
      <c r="F11388">
        <v>80.099999999999994</v>
      </c>
      <c r="G11388">
        <v>181812</v>
      </c>
      <c r="H11388">
        <v>80.25</v>
      </c>
    </row>
    <row r="11389" spans="1:8" x14ac:dyDescent="0.3">
      <c r="A11389" t="s">
        <v>214</v>
      </c>
      <c r="B11389" t="s">
        <v>703</v>
      </c>
      <c r="C11389">
        <v>80.3</v>
      </c>
      <c r="D11389">
        <v>84.15</v>
      </c>
      <c r="E11389">
        <v>80.3</v>
      </c>
      <c r="F11389">
        <v>83.65</v>
      </c>
      <c r="G11389">
        <v>375177</v>
      </c>
      <c r="H11389">
        <v>82.7</v>
      </c>
    </row>
    <row r="11390" spans="1:8" x14ac:dyDescent="0.3">
      <c r="A11390" t="s">
        <v>214</v>
      </c>
      <c r="B11390" t="s">
        <v>223</v>
      </c>
      <c r="C11390">
        <v>83.65</v>
      </c>
      <c r="D11390">
        <v>84</v>
      </c>
      <c r="E11390">
        <v>82.4</v>
      </c>
      <c r="F11390">
        <v>83.6</v>
      </c>
      <c r="G11390">
        <v>238689</v>
      </c>
      <c r="H11390">
        <v>83.333299999999994</v>
      </c>
    </row>
    <row r="11391" spans="1:8" x14ac:dyDescent="0.3">
      <c r="A11391" t="s">
        <v>214</v>
      </c>
      <c r="B11391" t="s">
        <v>228</v>
      </c>
      <c r="C11391">
        <v>83.6</v>
      </c>
      <c r="D11391">
        <v>84</v>
      </c>
      <c r="E11391">
        <v>82.65</v>
      </c>
      <c r="F11391">
        <v>82.85</v>
      </c>
      <c r="G11391">
        <v>206892</v>
      </c>
      <c r="H11391">
        <v>83.166700000000006</v>
      </c>
    </row>
    <row r="11392" spans="1:8" x14ac:dyDescent="0.3">
      <c r="A11392" t="s">
        <v>214</v>
      </c>
      <c r="B11392" t="s">
        <v>704</v>
      </c>
      <c r="C11392">
        <v>82.45</v>
      </c>
      <c r="D11392">
        <v>84.25</v>
      </c>
      <c r="E11392">
        <v>82.45</v>
      </c>
      <c r="F11392">
        <v>84.2</v>
      </c>
      <c r="G11392">
        <v>232140</v>
      </c>
      <c r="H11392">
        <v>83.633300000000006</v>
      </c>
    </row>
    <row r="11393" spans="1:8" x14ac:dyDescent="0.3">
      <c r="A11393" t="s">
        <v>214</v>
      </c>
      <c r="B11393" t="s">
        <v>705</v>
      </c>
      <c r="C11393">
        <v>83.75</v>
      </c>
      <c r="D11393">
        <v>85.6</v>
      </c>
      <c r="E11393">
        <v>82.35</v>
      </c>
      <c r="F11393">
        <v>83.25</v>
      </c>
      <c r="G11393">
        <v>540119</v>
      </c>
      <c r="H11393">
        <v>83.7333</v>
      </c>
    </row>
    <row r="11394" spans="1:8" x14ac:dyDescent="0.3">
      <c r="A11394" t="s">
        <v>214</v>
      </c>
      <c r="B11394" t="s">
        <v>706</v>
      </c>
      <c r="C11394">
        <v>83.5</v>
      </c>
      <c r="D11394">
        <v>85.6</v>
      </c>
      <c r="E11394">
        <v>83.5</v>
      </c>
      <c r="F11394">
        <v>84.2</v>
      </c>
      <c r="G11394">
        <v>386539</v>
      </c>
      <c r="H11394">
        <v>84.433300000000003</v>
      </c>
    </row>
    <row r="11395" spans="1:8" x14ac:dyDescent="0.3">
      <c r="A11395" t="s">
        <v>214</v>
      </c>
      <c r="B11395" t="s">
        <v>265</v>
      </c>
      <c r="C11395">
        <v>84.2</v>
      </c>
      <c r="D11395">
        <v>85.3</v>
      </c>
      <c r="E11395">
        <v>83.4</v>
      </c>
      <c r="F11395">
        <v>84.75</v>
      </c>
      <c r="G11395">
        <v>342255</v>
      </c>
      <c r="H11395">
        <v>84.4833</v>
      </c>
    </row>
    <row r="11396" spans="1:8" x14ac:dyDescent="0.3">
      <c r="A11396" t="s">
        <v>214</v>
      </c>
      <c r="B11396" t="s">
        <v>707</v>
      </c>
      <c r="C11396">
        <v>85.5</v>
      </c>
      <c r="D11396">
        <v>85.5</v>
      </c>
      <c r="E11396">
        <v>82.35</v>
      </c>
      <c r="F11396">
        <v>82.65</v>
      </c>
      <c r="G11396">
        <v>443131</v>
      </c>
      <c r="H11396">
        <v>83.5</v>
      </c>
    </row>
    <row r="11397" spans="1:8" x14ac:dyDescent="0.3">
      <c r="A11397" t="s">
        <v>214</v>
      </c>
      <c r="B11397" t="s">
        <v>271</v>
      </c>
      <c r="C11397">
        <v>82.65</v>
      </c>
      <c r="D11397">
        <v>83.4</v>
      </c>
      <c r="E11397">
        <v>78.650000000000006</v>
      </c>
      <c r="F11397">
        <v>79.2</v>
      </c>
      <c r="G11397">
        <v>306007</v>
      </c>
      <c r="H11397">
        <v>80.416700000000006</v>
      </c>
    </row>
    <row r="11398" spans="1:8" x14ac:dyDescent="0.3">
      <c r="A11398" t="s">
        <v>214</v>
      </c>
      <c r="B11398" t="s">
        <v>708</v>
      </c>
      <c r="C11398">
        <v>79.2</v>
      </c>
      <c r="D11398">
        <v>80.45</v>
      </c>
      <c r="E11398">
        <v>78.900000000000006</v>
      </c>
      <c r="F11398">
        <v>79.599999999999994</v>
      </c>
      <c r="G11398">
        <v>173627</v>
      </c>
      <c r="H11398">
        <v>79.650000000000006</v>
      </c>
    </row>
    <row r="11399" spans="1:8" x14ac:dyDescent="0.3">
      <c r="A11399" t="s">
        <v>214</v>
      </c>
      <c r="B11399" t="s">
        <v>709</v>
      </c>
      <c r="C11399">
        <v>79.7</v>
      </c>
      <c r="D11399">
        <v>81.95</v>
      </c>
      <c r="E11399">
        <v>79.7</v>
      </c>
      <c r="F11399">
        <v>80.25</v>
      </c>
      <c r="G11399">
        <v>178842</v>
      </c>
      <c r="H11399">
        <v>80.633300000000006</v>
      </c>
    </row>
    <row r="11400" spans="1:8" x14ac:dyDescent="0.3">
      <c r="A11400" t="s">
        <v>214</v>
      </c>
      <c r="B11400" t="s">
        <v>283</v>
      </c>
      <c r="C11400">
        <v>80.849999999999994</v>
      </c>
      <c r="D11400">
        <v>80.849999999999994</v>
      </c>
      <c r="E11400">
        <v>79.400000000000006</v>
      </c>
      <c r="F11400">
        <v>79.45</v>
      </c>
      <c r="G11400">
        <v>152052</v>
      </c>
      <c r="H11400">
        <v>79.900000000000006</v>
      </c>
    </row>
    <row r="11401" spans="1:8" x14ac:dyDescent="0.3">
      <c r="A11401" t="s">
        <v>214</v>
      </c>
      <c r="B11401" t="s">
        <v>290</v>
      </c>
      <c r="C11401">
        <v>79.599999999999994</v>
      </c>
      <c r="D11401">
        <v>79.8</v>
      </c>
      <c r="E11401">
        <v>78</v>
      </c>
      <c r="F11401">
        <v>78.8</v>
      </c>
      <c r="G11401">
        <v>176565</v>
      </c>
      <c r="H11401">
        <v>78.866699999999994</v>
      </c>
    </row>
    <row r="11402" spans="1:8" x14ac:dyDescent="0.3">
      <c r="A11402" t="s">
        <v>214</v>
      </c>
      <c r="B11402" t="s">
        <v>710</v>
      </c>
      <c r="C11402">
        <v>79.150000000000006</v>
      </c>
      <c r="D11402">
        <v>82.65</v>
      </c>
      <c r="E11402">
        <v>77.55</v>
      </c>
      <c r="F11402">
        <v>77.900000000000006</v>
      </c>
      <c r="G11402">
        <v>558404</v>
      </c>
      <c r="H11402">
        <v>79.366699999999994</v>
      </c>
    </row>
    <row r="11403" spans="1:8" x14ac:dyDescent="0.3">
      <c r="A11403" t="s">
        <v>214</v>
      </c>
      <c r="B11403" t="s">
        <v>512</v>
      </c>
      <c r="C11403">
        <v>78.599999999999994</v>
      </c>
      <c r="D11403">
        <v>80</v>
      </c>
      <c r="E11403">
        <v>75.25</v>
      </c>
      <c r="F11403">
        <v>76.349999999999994</v>
      </c>
      <c r="G11403">
        <v>465027</v>
      </c>
      <c r="H11403">
        <v>77.2</v>
      </c>
    </row>
    <row r="11404" spans="1:8" x14ac:dyDescent="0.3">
      <c r="A11404" t="s">
        <v>214</v>
      </c>
      <c r="B11404" t="s">
        <v>91</v>
      </c>
      <c r="C11404">
        <v>72.599999999999994</v>
      </c>
      <c r="D11404">
        <v>75.3</v>
      </c>
      <c r="E11404">
        <v>72</v>
      </c>
      <c r="F11404">
        <v>73.25</v>
      </c>
      <c r="G11404">
        <v>344480</v>
      </c>
      <c r="H11404">
        <v>73.5167</v>
      </c>
    </row>
    <row r="11405" spans="1:8" x14ac:dyDescent="0.3">
      <c r="A11405" t="s">
        <v>214</v>
      </c>
      <c r="B11405" t="s">
        <v>93</v>
      </c>
      <c r="C11405">
        <v>73.25</v>
      </c>
      <c r="D11405">
        <v>73.8</v>
      </c>
      <c r="E11405">
        <v>71.900000000000006</v>
      </c>
      <c r="F11405">
        <v>72.05</v>
      </c>
      <c r="G11405">
        <v>249002</v>
      </c>
      <c r="H11405">
        <v>72.583299999999994</v>
      </c>
    </row>
    <row r="11406" spans="1:8" x14ac:dyDescent="0.3">
      <c r="A11406" t="s">
        <v>214</v>
      </c>
      <c r="B11406" t="s">
        <v>711</v>
      </c>
      <c r="C11406">
        <v>72.150000000000006</v>
      </c>
      <c r="D11406">
        <v>72.400000000000006</v>
      </c>
      <c r="E11406">
        <v>70.900000000000006</v>
      </c>
      <c r="F11406">
        <v>71.55</v>
      </c>
      <c r="G11406">
        <v>321223</v>
      </c>
      <c r="H11406">
        <v>71.616699999999994</v>
      </c>
    </row>
    <row r="11407" spans="1:8" x14ac:dyDescent="0.3">
      <c r="A11407" t="s">
        <v>214</v>
      </c>
      <c r="B11407" t="s">
        <v>712</v>
      </c>
      <c r="C11407">
        <v>71.3</v>
      </c>
      <c r="D11407">
        <v>72.650000000000006</v>
      </c>
      <c r="E11407">
        <v>71.3</v>
      </c>
      <c r="F11407">
        <v>71.75</v>
      </c>
      <c r="G11407">
        <v>185895</v>
      </c>
      <c r="H11407">
        <v>71.900000000000006</v>
      </c>
    </row>
    <row r="11408" spans="1:8" x14ac:dyDescent="0.3">
      <c r="A11408" t="s">
        <v>214</v>
      </c>
      <c r="B11408" t="s">
        <v>162</v>
      </c>
      <c r="C11408">
        <v>71.95</v>
      </c>
      <c r="D11408">
        <v>72.75</v>
      </c>
      <c r="E11408">
        <v>70.849999999999994</v>
      </c>
      <c r="F11408">
        <v>71</v>
      </c>
      <c r="G11408">
        <v>206289</v>
      </c>
      <c r="H11408">
        <v>71.533299999999997</v>
      </c>
    </row>
    <row r="11409" spans="1:8" x14ac:dyDescent="0.3">
      <c r="A11409" t="s">
        <v>214</v>
      </c>
      <c r="B11409" t="s">
        <v>220</v>
      </c>
      <c r="C11409">
        <v>70.5</v>
      </c>
      <c r="D11409">
        <v>70.5</v>
      </c>
      <c r="E11409">
        <v>68</v>
      </c>
      <c r="F11409">
        <v>68.650000000000006</v>
      </c>
      <c r="G11409">
        <v>312242</v>
      </c>
      <c r="H11409">
        <v>69.05</v>
      </c>
    </row>
    <row r="11410" spans="1:8" x14ac:dyDescent="0.3">
      <c r="A11410" t="s">
        <v>214</v>
      </c>
      <c r="B11410" t="s">
        <v>713</v>
      </c>
      <c r="C11410">
        <v>70</v>
      </c>
      <c r="D11410">
        <v>70.55</v>
      </c>
      <c r="E11410">
        <v>69.599999999999994</v>
      </c>
      <c r="F11410">
        <v>70.2</v>
      </c>
      <c r="G11410">
        <v>290248</v>
      </c>
      <c r="H11410">
        <v>70.116699999999994</v>
      </c>
    </row>
    <row r="11411" spans="1:8" x14ac:dyDescent="0.3">
      <c r="A11411" t="s">
        <v>214</v>
      </c>
      <c r="B11411" t="s">
        <v>714</v>
      </c>
      <c r="C11411">
        <v>70.2</v>
      </c>
      <c r="D11411">
        <v>70.95</v>
      </c>
      <c r="E11411">
        <v>69.849999999999994</v>
      </c>
      <c r="F11411">
        <v>70.900000000000006</v>
      </c>
      <c r="G11411">
        <v>203067</v>
      </c>
      <c r="H11411">
        <v>70.566699999999997</v>
      </c>
    </row>
    <row r="11412" spans="1:8" x14ac:dyDescent="0.3">
      <c r="A11412" t="s">
        <v>214</v>
      </c>
      <c r="B11412" t="s">
        <v>715</v>
      </c>
      <c r="C11412">
        <v>71.650000000000006</v>
      </c>
      <c r="D11412">
        <v>72.5</v>
      </c>
      <c r="E11412">
        <v>70.75</v>
      </c>
      <c r="F11412">
        <v>70.95</v>
      </c>
      <c r="G11412">
        <v>236540</v>
      </c>
      <c r="H11412">
        <v>71.400000000000006</v>
      </c>
    </row>
    <row r="11413" spans="1:8" x14ac:dyDescent="0.3">
      <c r="A11413" t="s">
        <v>214</v>
      </c>
      <c r="B11413" t="s">
        <v>235</v>
      </c>
      <c r="C11413">
        <v>71</v>
      </c>
      <c r="D11413">
        <v>71.05</v>
      </c>
      <c r="E11413">
        <v>69.400000000000006</v>
      </c>
      <c r="F11413">
        <v>70.05</v>
      </c>
      <c r="G11413">
        <v>138876</v>
      </c>
      <c r="H11413">
        <v>70.166700000000006</v>
      </c>
    </row>
    <row r="11414" spans="1:8" x14ac:dyDescent="0.3">
      <c r="A11414" t="s">
        <v>214</v>
      </c>
      <c r="B11414" t="s">
        <v>259</v>
      </c>
      <c r="C11414">
        <v>70.5</v>
      </c>
      <c r="D11414">
        <v>71.45</v>
      </c>
      <c r="E11414">
        <v>69.5</v>
      </c>
      <c r="F11414">
        <v>70.55</v>
      </c>
      <c r="G11414">
        <v>207802</v>
      </c>
      <c r="H11414">
        <v>70.5</v>
      </c>
    </row>
    <row r="11415" spans="1:8" x14ac:dyDescent="0.3">
      <c r="A11415" t="s">
        <v>214</v>
      </c>
      <c r="B11415" t="s">
        <v>716</v>
      </c>
      <c r="C11415">
        <v>70.599999999999994</v>
      </c>
      <c r="D11415">
        <v>71.7</v>
      </c>
      <c r="E11415">
        <v>70.5</v>
      </c>
      <c r="F11415">
        <v>71.25</v>
      </c>
      <c r="G11415">
        <v>133232</v>
      </c>
      <c r="H11415">
        <v>71.150000000000006</v>
      </c>
    </row>
    <row r="11416" spans="1:8" x14ac:dyDescent="0.3">
      <c r="A11416" t="s">
        <v>214</v>
      </c>
      <c r="B11416" t="s">
        <v>269</v>
      </c>
      <c r="C11416">
        <v>71.650000000000006</v>
      </c>
      <c r="D11416">
        <v>71.650000000000006</v>
      </c>
      <c r="E11416">
        <v>70.099999999999994</v>
      </c>
      <c r="F11416">
        <v>70.099999999999994</v>
      </c>
      <c r="G11416">
        <v>145043</v>
      </c>
      <c r="H11416">
        <v>70.616699999999994</v>
      </c>
    </row>
    <row r="11417" spans="1:8" x14ac:dyDescent="0.3">
      <c r="A11417" t="s">
        <v>214</v>
      </c>
      <c r="B11417" t="s">
        <v>282</v>
      </c>
      <c r="C11417">
        <v>70</v>
      </c>
      <c r="D11417">
        <v>70.400000000000006</v>
      </c>
      <c r="E11417">
        <v>67.75</v>
      </c>
      <c r="F11417">
        <v>67.75</v>
      </c>
      <c r="G11417">
        <v>389193</v>
      </c>
      <c r="H11417">
        <v>68.633300000000006</v>
      </c>
    </row>
    <row r="11418" spans="1:8" x14ac:dyDescent="0.3">
      <c r="A11418" t="s">
        <v>214</v>
      </c>
      <c r="B11418" t="s">
        <v>717</v>
      </c>
      <c r="C11418">
        <v>67.75</v>
      </c>
      <c r="D11418">
        <v>68.7</v>
      </c>
      <c r="E11418">
        <v>66.650000000000006</v>
      </c>
      <c r="F11418">
        <v>68</v>
      </c>
      <c r="G11418">
        <v>446372</v>
      </c>
      <c r="H11418">
        <v>67.783299999999997</v>
      </c>
    </row>
    <row r="11419" spans="1:8" x14ac:dyDescent="0.3">
      <c r="A11419" t="s">
        <v>214</v>
      </c>
      <c r="B11419" t="s">
        <v>285</v>
      </c>
      <c r="C11419">
        <v>68.05</v>
      </c>
      <c r="D11419">
        <v>68.05</v>
      </c>
      <c r="E11419">
        <v>65.650000000000006</v>
      </c>
      <c r="F11419">
        <v>65.8</v>
      </c>
      <c r="G11419">
        <v>349595</v>
      </c>
      <c r="H11419">
        <v>66.5</v>
      </c>
    </row>
    <row r="11420" spans="1:8" x14ac:dyDescent="0.3">
      <c r="A11420" t="s">
        <v>214</v>
      </c>
      <c r="B11420" t="s">
        <v>718</v>
      </c>
      <c r="C11420">
        <v>66.55</v>
      </c>
      <c r="D11420">
        <v>66.8</v>
      </c>
      <c r="E11420">
        <v>64.75</v>
      </c>
      <c r="F11420">
        <v>65.05</v>
      </c>
      <c r="G11420">
        <v>420650</v>
      </c>
      <c r="H11420">
        <v>65.533299999999997</v>
      </c>
    </row>
    <row r="11421" spans="1:8" x14ac:dyDescent="0.3">
      <c r="A11421" t="s">
        <v>214</v>
      </c>
      <c r="B11421" t="s">
        <v>291</v>
      </c>
      <c r="C11421">
        <v>64.95</v>
      </c>
      <c r="D11421">
        <v>65.25</v>
      </c>
      <c r="E11421">
        <v>63.8</v>
      </c>
      <c r="F11421">
        <v>63.8</v>
      </c>
      <c r="G11421">
        <v>253438</v>
      </c>
      <c r="H11421">
        <v>64.283299999999997</v>
      </c>
    </row>
    <row r="11422" spans="1:8" x14ac:dyDescent="0.3">
      <c r="A11422" t="s">
        <v>214</v>
      </c>
      <c r="B11422" t="s">
        <v>295</v>
      </c>
      <c r="C11422">
        <v>64.05</v>
      </c>
      <c r="D11422">
        <v>64.3</v>
      </c>
      <c r="E11422">
        <v>63.05</v>
      </c>
      <c r="F11422">
        <v>63.35</v>
      </c>
      <c r="G11422">
        <v>215279</v>
      </c>
      <c r="H11422">
        <v>63.566699999999997</v>
      </c>
    </row>
    <row r="11423" spans="1:8" x14ac:dyDescent="0.3">
      <c r="A11423" t="s">
        <v>214</v>
      </c>
      <c r="B11423" t="s">
        <v>298</v>
      </c>
      <c r="C11423">
        <v>63.8</v>
      </c>
      <c r="D11423">
        <v>63.8</v>
      </c>
      <c r="E11423">
        <v>61.85</v>
      </c>
      <c r="F11423">
        <v>61.85</v>
      </c>
      <c r="G11423">
        <v>292627</v>
      </c>
      <c r="H11423">
        <v>62.5</v>
      </c>
    </row>
    <row r="11424" spans="1:8" x14ac:dyDescent="0.3">
      <c r="A11424" t="s">
        <v>214</v>
      </c>
      <c r="B11424" t="s">
        <v>719</v>
      </c>
      <c r="C11424">
        <v>62.05</v>
      </c>
      <c r="D11424">
        <v>62.5</v>
      </c>
      <c r="E11424">
        <v>61.65</v>
      </c>
      <c r="F11424">
        <v>62.1</v>
      </c>
      <c r="G11424">
        <v>217167</v>
      </c>
      <c r="H11424">
        <v>62.083300000000001</v>
      </c>
    </row>
    <row r="11425" spans="1:8" x14ac:dyDescent="0.3">
      <c r="A11425" t="s">
        <v>214</v>
      </c>
      <c r="B11425" t="s">
        <v>720</v>
      </c>
      <c r="C11425">
        <v>62.6</v>
      </c>
      <c r="D11425">
        <v>63.4</v>
      </c>
      <c r="E11425">
        <v>62.5</v>
      </c>
      <c r="F11425">
        <v>63.4</v>
      </c>
      <c r="G11425">
        <v>234972</v>
      </c>
      <c r="H11425">
        <v>63.1</v>
      </c>
    </row>
    <row r="11426" spans="1:8" x14ac:dyDescent="0.3">
      <c r="A11426" t="s">
        <v>214</v>
      </c>
      <c r="B11426" t="s">
        <v>721</v>
      </c>
      <c r="C11426">
        <v>62.85</v>
      </c>
      <c r="D11426">
        <v>63.8</v>
      </c>
      <c r="E11426">
        <v>62</v>
      </c>
      <c r="F11426">
        <v>63.15</v>
      </c>
      <c r="G11426">
        <v>260670</v>
      </c>
      <c r="H11426">
        <v>62.9833</v>
      </c>
    </row>
    <row r="11427" spans="1:8" x14ac:dyDescent="0.3">
      <c r="A11427" t="s">
        <v>214</v>
      </c>
      <c r="B11427" t="s">
        <v>96</v>
      </c>
      <c r="C11427">
        <v>63.65</v>
      </c>
      <c r="D11427">
        <v>69.45</v>
      </c>
      <c r="E11427">
        <v>63.55</v>
      </c>
      <c r="F11427">
        <v>69.45</v>
      </c>
      <c r="G11427">
        <v>626784</v>
      </c>
      <c r="H11427">
        <v>67.4833</v>
      </c>
    </row>
    <row r="11428" spans="1:8" x14ac:dyDescent="0.3">
      <c r="A11428" t="s">
        <v>214</v>
      </c>
      <c r="B11428" t="s">
        <v>722</v>
      </c>
      <c r="C11428">
        <v>74.3</v>
      </c>
      <c r="D11428">
        <v>74.3</v>
      </c>
      <c r="E11428">
        <v>70.75</v>
      </c>
      <c r="F11428">
        <v>71</v>
      </c>
      <c r="G11428">
        <v>1926530</v>
      </c>
      <c r="H11428">
        <v>72.0167</v>
      </c>
    </row>
    <row r="11429" spans="1:8" x14ac:dyDescent="0.3">
      <c r="A11429" t="s">
        <v>214</v>
      </c>
      <c r="B11429" t="s">
        <v>164</v>
      </c>
      <c r="C11429">
        <v>70.05</v>
      </c>
      <c r="D11429">
        <v>71.5</v>
      </c>
      <c r="E11429">
        <v>66.45</v>
      </c>
      <c r="F11429">
        <v>66.5</v>
      </c>
      <c r="G11429">
        <v>860777</v>
      </c>
      <c r="H11429">
        <v>68.150000000000006</v>
      </c>
    </row>
    <row r="11430" spans="1:8" x14ac:dyDescent="0.3">
      <c r="A11430" t="s">
        <v>214</v>
      </c>
      <c r="B11430" t="s">
        <v>723</v>
      </c>
      <c r="C11430">
        <v>68.45</v>
      </c>
      <c r="D11430">
        <v>71</v>
      </c>
      <c r="E11430">
        <v>67.55</v>
      </c>
      <c r="F11430">
        <v>67.900000000000006</v>
      </c>
      <c r="G11430">
        <v>495550</v>
      </c>
      <c r="H11430">
        <v>68.816699999999997</v>
      </c>
    </row>
    <row r="11431" spans="1:8" x14ac:dyDescent="0.3">
      <c r="A11431" t="s">
        <v>214</v>
      </c>
      <c r="B11431" t="s">
        <v>724</v>
      </c>
      <c r="C11431">
        <v>67.599999999999994</v>
      </c>
      <c r="D11431">
        <v>67.599999999999994</v>
      </c>
      <c r="E11431">
        <v>64.55</v>
      </c>
      <c r="F11431">
        <v>65.55</v>
      </c>
      <c r="G11431">
        <v>524801</v>
      </c>
      <c r="H11431">
        <v>65.900000000000006</v>
      </c>
    </row>
    <row r="11432" spans="1:8" x14ac:dyDescent="0.3">
      <c r="A11432" t="s">
        <v>214</v>
      </c>
      <c r="B11432" t="s">
        <v>725</v>
      </c>
      <c r="C11432">
        <v>66.5</v>
      </c>
      <c r="D11432">
        <v>68.349999999999994</v>
      </c>
      <c r="E11432">
        <v>65.849999999999994</v>
      </c>
      <c r="F11432">
        <v>66.45</v>
      </c>
      <c r="G11432">
        <v>603813</v>
      </c>
      <c r="H11432">
        <v>66.883300000000006</v>
      </c>
    </row>
    <row r="11433" spans="1:8" x14ac:dyDescent="0.3">
      <c r="A11433" t="s">
        <v>214</v>
      </c>
      <c r="B11433" t="s">
        <v>242</v>
      </c>
      <c r="C11433">
        <v>66.150000000000006</v>
      </c>
      <c r="D11433">
        <v>66.3</v>
      </c>
      <c r="E11433">
        <v>64.349999999999994</v>
      </c>
      <c r="F11433">
        <v>64.5</v>
      </c>
      <c r="G11433">
        <v>423037</v>
      </c>
      <c r="H11433">
        <v>65.05</v>
      </c>
    </row>
    <row r="11434" spans="1:8" x14ac:dyDescent="0.3">
      <c r="A11434" t="s">
        <v>214</v>
      </c>
      <c r="B11434" t="s">
        <v>726</v>
      </c>
      <c r="C11434">
        <v>65.2</v>
      </c>
      <c r="D11434">
        <v>70.95</v>
      </c>
      <c r="E11434">
        <v>64.95</v>
      </c>
      <c r="F11434">
        <v>70.95</v>
      </c>
      <c r="G11434">
        <v>1001083</v>
      </c>
      <c r="H11434">
        <v>68.95</v>
      </c>
    </row>
    <row r="11435" spans="1:8" x14ac:dyDescent="0.3">
      <c r="A11435" t="s">
        <v>214</v>
      </c>
      <c r="B11435" t="s">
        <v>727</v>
      </c>
      <c r="C11435">
        <v>73.7</v>
      </c>
      <c r="D11435">
        <v>78</v>
      </c>
      <c r="E11435">
        <v>72.75</v>
      </c>
      <c r="F11435">
        <v>78</v>
      </c>
      <c r="G11435">
        <v>1341226</v>
      </c>
      <c r="H11435">
        <v>76.25</v>
      </c>
    </row>
    <row r="11436" spans="1:8" x14ac:dyDescent="0.3">
      <c r="A11436" t="s">
        <v>214</v>
      </c>
      <c r="B11436" t="s">
        <v>728</v>
      </c>
      <c r="C11436">
        <v>79.95</v>
      </c>
      <c r="D11436">
        <v>84</v>
      </c>
      <c r="E11436">
        <v>78</v>
      </c>
      <c r="F11436">
        <v>78.150000000000006</v>
      </c>
      <c r="G11436">
        <v>2777623</v>
      </c>
      <c r="H11436">
        <v>80.05</v>
      </c>
    </row>
    <row r="11437" spans="1:8" x14ac:dyDescent="0.3">
      <c r="A11437" t="s">
        <v>214</v>
      </c>
      <c r="B11437" t="s">
        <v>729</v>
      </c>
      <c r="C11437">
        <v>78.2</v>
      </c>
      <c r="D11437">
        <v>85.95</v>
      </c>
      <c r="E11437">
        <v>76.3</v>
      </c>
      <c r="F11437">
        <v>85.95</v>
      </c>
      <c r="G11437">
        <v>2884603</v>
      </c>
      <c r="H11437">
        <v>82.7333</v>
      </c>
    </row>
    <row r="11438" spans="1:8" x14ac:dyDescent="0.3">
      <c r="A11438" t="s">
        <v>214</v>
      </c>
      <c r="B11438" t="s">
        <v>730</v>
      </c>
      <c r="C11438">
        <v>94.5</v>
      </c>
      <c r="D11438">
        <v>94.5</v>
      </c>
      <c r="E11438">
        <v>94.5</v>
      </c>
      <c r="F11438">
        <v>94.5</v>
      </c>
      <c r="G11438">
        <v>560486</v>
      </c>
      <c r="H11438">
        <v>94.5</v>
      </c>
    </row>
    <row r="11439" spans="1:8" x14ac:dyDescent="0.3">
      <c r="A11439" t="s">
        <v>214</v>
      </c>
      <c r="B11439" t="s">
        <v>731</v>
      </c>
      <c r="C11439">
        <v>101</v>
      </c>
      <c r="D11439">
        <v>103.9</v>
      </c>
      <c r="E11439">
        <v>94.2</v>
      </c>
      <c r="F11439">
        <v>97.95</v>
      </c>
      <c r="G11439">
        <v>5688029</v>
      </c>
      <c r="H11439">
        <v>98.683300000000003</v>
      </c>
    </row>
    <row r="11440" spans="1:8" x14ac:dyDescent="0.3">
      <c r="A11440" t="s">
        <v>214</v>
      </c>
      <c r="B11440" t="s">
        <v>732</v>
      </c>
      <c r="C11440">
        <v>98.1</v>
      </c>
      <c r="D11440">
        <v>107</v>
      </c>
      <c r="E11440">
        <v>93.95</v>
      </c>
      <c r="F11440">
        <v>104.1</v>
      </c>
      <c r="G11440">
        <v>3178092</v>
      </c>
      <c r="H11440">
        <v>101.6833</v>
      </c>
    </row>
    <row r="11441" spans="1:8" x14ac:dyDescent="0.3">
      <c r="A11441" t="s">
        <v>214</v>
      </c>
      <c r="B11441" t="s">
        <v>733</v>
      </c>
      <c r="C11441">
        <v>104.5</v>
      </c>
      <c r="D11441">
        <v>114.3</v>
      </c>
      <c r="E11441">
        <v>104.5</v>
      </c>
      <c r="F11441">
        <v>114.3</v>
      </c>
      <c r="G11441">
        <v>3083415</v>
      </c>
      <c r="H11441">
        <v>111.0333</v>
      </c>
    </row>
    <row r="11442" spans="1:8" x14ac:dyDescent="0.3">
      <c r="A11442" t="s">
        <v>214</v>
      </c>
      <c r="B11442" t="s">
        <v>734</v>
      </c>
      <c r="C11442">
        <v>114.5</v>
      </c>
      <c r="D11442">
        <v>119.5</v>
      </c>
      <c r="E11442">
        <v>106</v>
      </c>
      <c r="F11442">
        <v>109.8</v>
      </c>
      <c r="G11442">
        <v>3149991</v>
      </c>
      <c r="H11442">
        <v>111.7667</v>
      </c>
    </row>
    <row r="11443" spans="1:8" x14ac:dyDescent="0.3">
      <c r="A11443" t="s">
        <v>214</v>
      </c>
      <c r="B11443" t="s">
        <v>735</v>
      </c>
      <c r="C11443">
        <v>110.2</v>
      </c>
      <c r="D11443">
        <v>115.3</v>
      </c>
      <c r="E11443">
        <v>107.7</v>
      </c>
      <c r="F11443">
        <v>108.1</v>
      </c>
      <c r="G11443">
        <v>919179</v>
      </c>
      <c r="H11443">
        <v>110.36669999999999</v>
      </c>
    </row>
    <row r="11444" spans="1:8" x14ac:dyDescent="0.3">
      <c r="A11444" t="s">
        <v>999</v>
      </c>
      <c r="B11444" t="s">
        <v>696</v>
      </c>
      <c r="C11444">
        <v>189.4177</v>
      </c>
      <c r="D11444">
        <v>192.0204</v>
      </c>
      <c r="E11444">
        <v>188.1645</v>
      </c>
      <c r="F11444">
        <v>191.7312</v>
      </c>
      <c r="G11444">
        <v>32148350</v>
      </c>
      <c r="H11444">
        <v>190.6387</v>
      </c>
    </row>
    <row r="11445" spans="1:8" x14ac:dyDescent="0.3">
      <c r="A11445" t="s">
        <v>999</v>
      </c>
      <c r="B11445" t="s">
        <v>697</v>
      </c>
      <c r="C11445">
        <v>192.11680000000001</v>
      </c>
      <c r="D11445">
        <v>193.1771</v>
      </c>
      <c r="E11445">
        <v>188.06809999999999</v>
      </c>
      <c r="F11445">
        <v>190.86359999999999</v>
      </c>
      <c r="G11445">
        <v>44223460</v>
      </c>
      <c r="H11445">
        <v>190.7029</v>
      </c>
    </row>
    <row r="11446" spans="1:8" x14ac:dyDescent="0.3">
      <c r="A11446" t="s">
        <v>999</v>
      </c>
      <c r="B11446" t="s">
        <v>698</v>
      </c>
      <c r="C11446">
        <v>191.2492</v>
      </c>
      <c r="D11446">
        <v>196.06899999999999</v>
      </c>
      <c r="E11446">
        <v>191.2492</v>
      </c>
      <c r="F11446">
        <v>194.23750000000001</v>
      </c>
      <c r="G11446">
        <v>48992980</v>
      </c>
      <c r="H11446">
        <v>193.8519</v>
      </c>
    </row>
    <row r="11447" spans="1:8" x14ac:dyDescent="0.3">
      <c r="A11447" t="s">
        <v>999</v>
      </c>
      <c r="B11447" t="s">
        <v>699</v>
      </c>
      <c r="C11447">
        <v>195.39420000000001</v>
      </c>
      <c r="D11447">
        <v>201.5635</v>
      </c>
      <c r="E11447">
        <v>193.3699</v>
      </c>
      <c r="F11447">
        <v>199.15360000000001</v>
      </c>
      <c r="G11447">
        <v>78991790</v>
      </c>
      <c r="H11447">
        <v>198.029</v>
      </c>
    </row>
    <row r="11448" spans="1:8" x14ac:dyDescent="0.3">
      <c r="A11448" t="s">
        <v>999</v>
      </c>
      <c r="B11448" t="s">
        <v>700</v>
      </c>
      <c r="C11448">
        <v>198.96090000000001</v>
      </c>
      <c r="D11448">
        <v>202.23830000000001</v>
      </c>
      <c r="E11448">
        <v>196.4546</v>
      </c>
      <c r="F11448">
        <v>200.214</v>
      </c>
      <c r="G11448">
        <v>52264480</v>
      </c>
      <c r="H11448">
        <v>199.63560000000001</v>
      </c>
    </row>
    <row r="11449" spans="1:8" x14ac:dyDescent="0.3">
      <c r="A11449" t="s">
        <v>999</v>
      </c>
      <c r="B11449" t="s">
        <v>77</v>
      </c>
      <c r="C11449">
        <v>194.71940000000001</v>
      </c>
      <c r="D11449">
        <v>201.3707</v>
      </c>
      <c r="E11449">
        <v>192.79150000000001</v>
      </c>
      <c r="F11449">
        <v>197.32210000000001</v>
      </c>
      <c r="G11449">
        <v>46931360</v>
      </c>
      <c r="H11449">
        <v>197.16139999999999</v>
      </c>
    </row>
    <row r="11450" spans="1:8" x14ac:dyDescent="0.3">
      <c r="A11450" t="s">
        <v>999</v>
      </c>
      <c r="B11450" t="s">
        <v>701</v>
      </c>
      <c r="C11450">
        <v>198.5753</v>
      </c>
      <c r="D11450">
        <v>202.91309999999999</v>
      </c>
      <c r="E11450">
        <v>196.4546</v>
      </c>
      <c r="F11450">
        <v>201.46709999999999</v>
      </c>
      <c r="G11450">
        <v>52034490</v>
      </c>
      <c r="H11450">
        <v>200.2783</v>
      </c>
    </row>
    <row r="11451" spans="1:8" x14ac:dyDescent="0.3">
      <c r="A11451" t="s">
        <v>999</v>
      </c>
      <c r="B11451" t="s">
        <v>702</v>
      </c>
      <c r="C11451">
        <v>202.43109999999999</v>
      </c>
      <c r="D11451">
        <v>204.06979999999999</v>
      </c>
      <c r="E11451">
        <v>199.82839999999999</v>
      </c>
      <c r="F11451">
        <v>200.50319999999999</v>
      </c>
      <c r="G11451">
        <v>35147580</v>
      </c>
      <c r="H11451">
        <v>201.46709999999999</v>
      </c>
    </row>
    <row r="11452" spans="1:8" x14ac:dyDescent="0.3">
      <c r="A11452" t="s">
        <v>999</v>
      </c>
      <c r="B11452" t="s">
        <v>139</v>
      </c>
      <c r="C11452">
        <v>200.4068</v>
      </c>
      <c r="D11452">
        <v>201.65989999999999</v>
      </c>
      <c r="E11452">
        <v>197.1293</v>
      </c>
      <c r="F11452">
        <v>197.1293</v>
      </c>
      <c r="G11452">
        <v>30040540</v>
      </c>
      <c r="H11452">
        <v>198.6395</v>
      </c>
    </row>
    <row r="11453" spans="1:8" x14ac:dyDescent="0.3">
      <c r="A11453" t="s">
        <v>999</v>
      </c>
      <c r="B11453" t="s">
        <v>156</v>
      </c>
      <c r="C11453">
        <v>196.74369999999999</v>
      </c>
      <c r="D11453">
        <v>198.7681</v>
      </c>
      <c r="E11453">
        <v>194.3339</v>
      </c>
      <c r="F11453">
        <v>197.80410000000001</v>
      </c>
      <c r="G11453">
        <v>23883320</v>
      </c>
      <c r="H11453">
        <v>196.96870000000001</v>
      </c>
    </row>
    <row r="11454" spans="1:8" x14ac:dyDescent="0.3">
      <c r="A11454" t="s">
        <v>999</v>
      </c>
      <c r="B11454" t="s">
        <v>703</v>
      </c>
      <c r="C11454">
        <v>200.11760000000001</v>
      </c>
      <c r="D11454">
        <v>202.91309999999999</v>
      </c>
      <c r="E11454">
        <v>199.15360000000001</v>
      </c>
      <c r="F11454">
        <v>202.72030000000001</v>
      </c>
      <c r="G11454">
        <v>34038630</v>
      </c>
      <c r="H11454">
        <v>201.59569999999999</v>
      </c>
    </row>
    <row r="11455" spans="1:8" x14ac:dyDescent="0.3">
      <c r="A11455" t="s">
        <v>999</v>
      </c>
      <c r="B11455" t="s">
        <v>223</v>
      </c>
      <c r="C11455">
        <v>202.91309999999999</v>
      </c>
      <c r="D11455">
        <v>206.47970000000001</v>
      </c>
      <c r="E11455">
        <v>197.32210000000001</v>
      </c>
      <c r="F11455">
        <v>198.5753</v>
      </c>
      <c r="G11455">
        <v>39358440</v>
      </c>
      <c r="H11455">
        <v>200.79239999999999</v>
      </c>
    </row>
    <row r="11456" spans="1:8" x14ac:dyDescent="0.3">
      <c r="A11456" t="s">
        <v>999</v>
      </c>
      <c r="B11456" t="s">
        <v>228</v>
      </c>
      <c r="C11456">
        <v>196.6474</v>
      </c>
      <c r="D11456">
        <v>201.65989999999999</v>
      </c>
      <c r="E11456">
        <v>196.16540000000001</v>
      </c>
      <c r="F11456">
        <v>199.9248</v>
      </c>
      <c r="G11456">
        <v>31900050</v>
      </c>
      <c r="H11456">
        <v>199.25</v>
      </c>
    </row>
    <row r="11457" spans="1:8" x14ac:dyDescent="0.3">
      <c r="A11457" t="s">
        <v>999</v>
      </c>
      <c r="B11457" t="s">
        <v>704</v>
      </c>
      <c r="C11457">
        <v>202.23830000000001</v>
      </c>
      <c r="D11457">
        <v>216.79409999999999</v>
      </c>
      <c r="E11457">
        <v>201.65989999999999</v>
      </c>
      <c r="F11457">
        <v>213.03460000000001</v>
      </c>
      <c r="G11457">
        <v>74067210</v>
      </c>
      <c r="H11457">
        <v>210.49619999999999</v>
      </c>
    </row>
    <row r="11458" spans="1:8" x14ac:dyDescent="0.3">
      <c r="A11458" t="s">
        <v>999</v>
      </c>
      <c r="B11458" t="s">
        <v>705</v>
      </c>
      <c r="C11458">
        <v>213.22739999999999</v>
      </c>
      <c r="D11458">
        <v>215.44450000000001</v>
      </c>
      <c r="E11458">
        <v>211.9743</v>
      </c>
      <c r="F11458">
        <v>215.44450000000001</v>
      </c>
      <c r="G11458">
        <v>42724290</v>
      </c>
      <c r="H11458">
        <v>214.2878</v>
      </c>
    </row>
    <row r="11459" spans="1:8" x14ac:dyDescent="0.3">
      <c r="A11459" t="s">
        <v>999</v>
      </c>
      <c r="B11459" t="s">
        <v>706</v>
      </c>
      <c r="C11459">
        <v>216.50489999999999</v>
      </c>
      <c r="D11459">
        <v>220.84270000000001</v>
      </c>
      <c r="E11459">
        <v>213.613</v>
      </c>
      <c r="F11459">
        <v>215.9265</v>
      </c>
      <c r="G11459">
        <v>46651160</v>
      </c>
      <c r="H11459">
        <v>216.79409999999999</v>
      </c>
    </row>
    <row r="11460" spans="1:8" x14ac:dyDescent="0.3">
      <c r="A11460" t="s">
        <v>999</v>
      </c>
      <c r="B11460" t="s">
        <v>265</v>
      </c>
      <c r="C11460">
        <v>214.577</v>
      </c>
      <c r="D11460">
        <v>216.11930000000001</v>
      </c>
      <c r="E11460">
        <v>211.78149999999999</v>
      </c>
      <c r="F11460">
        <v>212.84180000000001</v>
      </c>
      <c r="G11460">
        <v>31029370</v>
      </c>
      <c r="H11460">
        <v>213.58090000000001</v>
      </c>
    </row>
    <row r="11461" spans="1:8" x14ac:dyDescent="0.3">
      <c r="A11461" t="s">
        <v>999</v>
      </c>
      <c r="B11461" t="s">
        <v>707</v>
      </c>
      <c r="C11461">
        <v>213.03460000000001</v>
      </c>
      <c r="D11461">
        <v>218.91480000000001</v>
      </c>
      <c r="E11461">
        <v>209.56440000000001</v>
      </c>
      <c r="F11461">
        <v>210.23920000000001</v>
      </c>
      <c r="G11461">
        <v>55331820</v>
      </c>
      <c r="H11461">
        <v>212.90610000000001</v>
      </c>
    </row>
    <row r="11462" spans="1:8" x14ac:dyDescent="0.3">
      <c r="A11462" t="s">
        <v>999</v>
      </c>
      <c r="B11462" t="s">
        <v>271</v>
      </c>
      <c r="C11462">
        <v>211.29949999999999</v>
      </c>
      <c r="D11462">
        <v>212.93819999999999</v>
      </c>
      <c r="E11462">
        <v>203.58779999999999</v>
      </c>
      <c r="F11462">
        <v>206.47970000000001</v>
      </c>
      <c r="G11462">
        <v>41304370</v>
      </c>
      <c r="H11462">
        <v>207.6686</v>
      </c>
    </row>
    <row r="11463" spans="1:8" x14ac:dyDescent="0.3">
      <c r="A11463" t="s">
        <v>999</v>
      </c>
      <c r="B11463" t="s">
        <v>708</v>
      </c>
      <c r="C11463">
        <v>206.0941</v>
      </c>
      <c r="D11463">
        <v>207.44370000000001</v>
      </c>
      <c r="E11463">
        <v>203.20230000000001</v>
      </c>
      <c r="F11463">
        <v>206.5761</v>
      </c>
      <c r="G11463">
        <v>27340300</v>
      </c>
      <c r="H11463">
        <v>205.7407</v>
      </c>
    </row>
    <row r="11464" spans="1:8" x14ac:dyDescent="0.3">
      <c r="A11464" t="s">
        <v>999</v>
      </c>
      <c r="B11464" t="s">
        <v>709</v>
      </c>
      <c r="C11464">
        <v>208.6968</v>
      </c>
      <c r="D11464">
        <v>210.3356</v>
      </c>
      <c r="E11464">
        <v>206.96170000000001</v>
      </c>
      <c r="F11464">
        <v>208.60040000000001</v>
      </c>
      <c r="G11464">
        <v>29029880</v>
      </c>
      <c r="H11464">
        <v>208.6326</v>
      </c>
    </row>
    <row r="11465" spans="1:8" x14ac:dyDescent="0.3">
      <c r="A11465" t="s">
        <v>999</v>
      </c>
      <c r="B11465" t="s">
        <v>283</v>
      </c>
      <c r="C11465">
        <v>207.92570000000001</v>
      </c>
      <c r="D11465">
        <v>207.92570000000001</v>
      </c>
      <c r="E11465">
        <v>202.23830000000001</v>
      </c>
      <c r="F11465">
        <v>202.62389999999999</v>
      </c>
      <c r="G11465">
        <v>28128110</v>
      </c>
      <c r="H11465">
        <v>204.26259999999999</v>
      </c>
    </row>
    <row r="11466" spans="1:8" x14ac:dyDescent="0.3">
      <c r="A11466" t="s">
        <v>999</v>
      </c>
      <c r="B11466" t="s">
        <v>290</v>
      </c>
      <c r="C11466">
        <v>203.58779999999999</v>
      </c>
      <c r="D11466">
        <v>204.55179999999999</v>
      </c>
      <c r="E11466">
        <v>197.22569999999999</v>
      </c>
      <c r="F11466">
        <v>197.22569999999999</v>
      </c>
      <c r="G11466">
        <v>32552740</v>
      </c>
      <c r="H11466">
        <v>199.6677</v>
      </c>
    </row>
    <row r="11467" spans="1:8" x14ac:dyDescent="0.3">
      <c r="A11467" t="s">
        <v>999</v>
      </c>
      <c r="B11467" t="s">
        <v>710</v>
      </c>
      <c r="C11467">
        <v>197.6113</v>
      </c>
      <c r="D11467">
        <v>200.50319999999999</v>
      </c>
      <c r="E11467">
        <v>194.3339</v>
      </c>
      <c r="F11467">
        <v>197.80410000000001</v>
      </c>
      <c r="G11467">
        <v>37982920</v>
      </c>
      <c r="H11467">
        <v>197.5471</v>
      </c>
    </row>
    <row r="11468" spans="1:8" x14ac:dyDescent="0.3">
      <c r="A11468" t="s">
        <v>999</v>
      </c>
      <c r="B11468" t="s">
        <v>512</v>
      </c>
      <c r="C11468">
        <v>199.0573</v>
      </c>
      <c r="D11468">
        <v>199.63560000000001</v>
      </c>
      <c r="E11468">
        <v>190.0924</v>
      </c>
      <c r="F11468">
        <v>192.4059</v>
      </c>
      <c r="G11468">
        <v>42110410</v>
      </c>
      <c r="H11468">
        <v>194.0446</v>
      </c>
    </row>
    <row r="11469" spans="1:8" x14ac:dyDescent="0.3">
      <c r="A11469" t="s">
        <v>999</v>
      </c>
      <c r="B11469" t="s">
        <v>91</v>
      </c>
      <c r="C11469">
        <v>180.54929999999999</v>
      </c>
      <c r="D11469">
        <v>189.32130000000001</v>
      </c>
      <c r="E11469">
        <v>180.54929999999999</v>
      </c>
      <c r="F11469">
        <v>188.35730000000001</v>
      </c>
      <c r="G11469">
        <v>34640100</v>
      </c>
      <c r="H11469">
        <v>186.07599999999999</v>
      </c>
    </row>
    <row r="11470" spans="1:8" x14ac:dyDescent="0.3">
      <c r="A11470" t="s">
        <v>999</v>
      </c>
      <c r="B11470" t="s">
        <v>93</v>
      </c>
      <c r="C11470">
        <v>187.0078</v>
      </c>
      <c r="D11470">
        <v>190.2852</v>
      </c>
      <c r="E11470">
        <v>181.80240000000001</v>
      </c>
      <c r="F11470">
        <v>182.28440000000001</v>
      </c>
      <c r="G11470">
        <v>25344910</v>
      </c>
      <c r="H11470">
        <v>184.79069999999999</v>
      </c>
    </row>
    <row r="11471" spans="1:8" x14ac:dyDescent="0.3">
      <c r="A11471" t="s">
        <v>999</v>
      </c>
      <c r="B11471" t="s">
        <v>711</v>
      </c>
      <c r="C11471">
        <v>182.0916</v>
      </c>
      <c r="D11471">
        <v>186.14019999999999</v>
      </c>
      <c r="E11471">
        <v>180.35650000000001</v>
      </c>
      <c r="F11471">
        <v>183.2483</v>
      </c>
      <c r="G11471">
        <v>24682190</v>
      </c>
      <c r="H11471">
        <v>183.2483</v>
      </c>
    </row>
    <row r="11472" spans="1:8" x14ac:dyDescent="0.3">
      <c r="A11472" t="s">
        <v>999</v>
      </c>
      <c r="B11472" t="s">
        <v>712</v>
      </c>
      <c r="C11472">
        <v>185.1763</v>
      </c>
      <c r="D11472">
        <v>188.83930000000001</v>
      </c>
      <c r="E11472">
        <v>185.07990000000001</v>
      </c>
      <c r="F11472">
        <v>185.56180000000001</v>
      </c>
      <c r="G11472">
        <v>19727660</v>
      </c>
      <c r="H11472">
        <v>186.49369999999999</v>
      </c>
    </row>
    <row r="11473" spans="1:8" x14ac:dyDescent="0.3">
      <c r="A11473" t="s">
        <v>999</v>
      </c>
      <c r="B11473" t="s">
        <v>162</v>
      </c>
      <c r="C11473">
        <v>184.59790000000001</v>
      </c>
      <c r="D11473">
        <v>187.87530000000001</v>
      </c>
      <c r="E11473">
        <v>179.4889</v>
      </c>
      <c r="F11473">
        <v>180.4529</v>
      </c>
      <c r="G11473">
        <v>31411030</v>
      </c>
      <c r="H11473">
        <v>182.60570000000001</v>
      </c>
    </row>
    <row r="11474" spans="1:8" x14ac:dyDescent="0.3">
      <c r="A11474" t="s">
        <v>999</v>
      </c>
      <c r="B11474" t="s">
        <v>220</v>
      </c>
      <c r="C11474">
        <v>175.5367</v>
      </c>
      <c r="D11474">
        <v>181.1276</v>
      </c>
      <c r="E11474">
        <v>172.934</v>
      </c>
      <c r="F11474">
        <v>181.03120000000001</v>
      </c>
      <c r="G11474">
        <v>28743920</v>
      </c>
      <c r="H11474">
        <v>178.36429999999999</v>
      </c>
    </row>
    <row r="11475" spans="1:8" x14ac:dyDescent="0.3">
      <c r="A11475" t="s">
        <v>999</v>
      </c>
      <c r="B11475" t="s">
        <v>713</v>
      </c>
      <c r="C11475">
        <v>186.42939999999999</v>
      </c>
      <c r="D11475">
        <v>186.91139999999999</v>
      </c>
      <c r="E11475">
        <v>182.7664</v>
      </c>
      <c r="F11475">
        <v>186.5258</v>
      </c>
      <c r="G11475">
        <v>35657740</v>
      </c>
      <c r="H11475">
        <v>185.40119999999999</v>
      </c>
    </row>
    <row r="11476" spans="1:8" x14ac:dyDescent="0.3">
      <c r="A11476" t="s">
        <v>999</v>
      </c>
      <c r="B11476" t="s">
        <v>714</v>
      </c>
      <c r="C11476">
        <v>186.0438</v>
      </c>
      <c r="D11476">
        <v>187.20060000000001</v>
      </c>
      <c r="E11476">
        <v>181.70599999999999</v>
      </c>
      <c r="F11476">
        <v>185.369</v>
      </c>
      <c r="G11476">
        <v>29233310</v>
      </c>
      <c r="H11476">
        <v>184.7585</v>
      </c>
    </row>
    <row r="11477" spans="1:8" x14ac:dyDescent="0.3">
      <c r="A11477" t="s">
        <v>999</v>
      </c>
      <c r="B11477" t="s">
        <v>715</v>
      </c>
      <c r="C11477">
        <v>183.7303</v>
      </c>
      <c r="D11477">
        <v>190.0924</v>
      </c>
      <c r="E11477">
        <v>183.34469999999999</v>
      </c>
      <c r="F11477">
        <v>188.4537</v>
      </c>
      <c r="G11477">
        <v>40430930</v>
      </c>
      <c r="H11477">
        <v>187.29689999999999</v>
      </c>
    </row>
    <row r="11478" spans="1:8" x14ac:dyDescent="0.3">
      <c r="A11478" t="s">
        <v>999</v>
      </c>
      <c r="B11478" t="s">
        <v>235</v>
      </c>
      <c r="C11478">
        <v>187.20060000000001</v>
      </c>
      <c r="D11478">
        <v>187.9717</v>
      </c>
      <c r="E11478">
        <v>184.2123</v>
      </c>
      <c r="F11478">
        <v>186.815</v>
      </c>
      <c r="G11478">
        <v>27919100</v>
      </c>
      <c r="H11478">
        <v>186.333</v>
      </c>
    </row>
    <row r="11479" spans="1:8" x14ac:dyDescent="0.3">
      <c r="A11479" t="s">
        <v>999</v>
      </c>
      <c r="B11479" t="s">
        <v>259</v>
      </c>
      <c r="C11479">
        <v>187.297</v>
      </c>
      <c r="D11479">
        <v>188.55009999999999</v>
      </c>
      <c r="E11479">
        <v>184.79069999999999</v>
      </c>
      <c r="F11479">
        <v>186.23660000000001</v>
      </c>
      <c r="G11479">
        <v>28054660</v>
      </c>
      <c r="H11479">
        <v>186.5258</v>
      </c>
    </row>
    <row r="11480" spans="1:8" x14ac:dyDescent="0.3">
      <c r="A11480" t="s">
        <v>999</v>
      </c>
      <c r="B11480" t="s">
        <v>716</v>
      </c>
      <c r="C11480">
        <v>187.297</v>
      </c>
      <c r="D11480">
        <v>188.55009999999999</v>
      </c>
      <c r="E11480">
        <v>185.851</v>
      </c>
      <c r="F11480">
        <v>187.9717</v>
      </c>
      <c r="G11480">
        <v>28703980</v>
      </c>
      <c r="H11480">
        <v>187.45760000000001</v>
      </c>
    </row>
    <row r="11481" spans="1:8" x14ac:dyDescent="0.3">
      <c r="A11481" t="s">
        <v>999</v>
      </c>
      <c r="B11481" t="s">
        <v>269</v>
      </c>
      <c r="C11481">
        <v>188.55009999999999</v>
      </c>
      <c r="D11481">
        <v>189.51410000000001</v>
      </c>
      <c r="E11481">
        <v>182.28440000000001</v>
      </c>
      <c r="F11481">
        <v>182.86279999999999</v>
      </c>
      <c r="G11481">
        <v>31275290</v>
      </c>
      <c r="H11481">
        <v>184.8871</v>
      </c>
    </row>
    <row r="11482" spans="1:8" x14ac:dyDescent="0.3">
      <c r="A11482" t="s">
        <v>999</v>
      </c>
      <c r="B11482" t="s">
        <v>282</v>
      </c>
      <c r="C11482">
        <v>181.99520000000001</v>
      </c>
      <c r="D11482">
        <v>187.4898</v>
      </c>
      <c r="E11482">
        <v>181.51320000000001</v>
      </c>
      <c r="F11482">
        <v>187.4898</v>
      </c>
      <c r="G11482">
        <v>14480560</v>
      </c>
      <c r="H11482">
        <v>185.49760000000001</v>
      </c>
    </row>
    <row r="11483" spans="1:8" x14ac:dyDescent="0.3">
      <c r="A11483" t="s">
        <v>999</v>
      </c>
      <c r="B11483" t="s">
        <v>717</v>
      </c>
      <c r="C11483">
        <v>183.34469999999999</v>
      </c>
      <c r="D11483">
        <v>188.74289999999999</v>
      </c>
      <c r="E11483">
        <v>179.4889</v>
      </c>
      <c r="F11483">
        <v>188.1645</v>
      </c>
      <c r="G11483">
        <v>57965810</v>
      </c>
      <c r="H11483">
        <v>185.46539999999999</v>
      </c>
    </row>
    <row r="11484" spans="1:8" x14ac:dyDescent="0.3">
      <c r="A11484" t="s">
        <v>999</v>
      </c>
      <c r="B11484" t="s">
        <v>285</v>
      </c>
      <c r="C11484">
        <v>186.333</v>
      </c>
      <c r="D11484">
        <v>187.0078</v>
      </c>
      <c r="E11484">
        <v>181.70599999999999</v>
      </c>
      <c r="F11484">
        <v>182.67</v>
      </c>
      <c r="G11484">
        <v>27552620</v>
      </c>
      <c r="H11484">
        <v>183.7946</v>
      </c>
    </row>
    <row r="11485" spans="1:8" x14ac:dyDescent="0.3">
      <c r="A11485" t="s">
        <v>999</v>
      </c>
      <c r="B11485" t="s">
        <v>718</v>
      </c>
      <c r="C11485">
        <v>185.5</v>
      </c>
      <c r="D11485">
        <v>188.8</v>
      </c>
      <c r="E11485">
        <v>185</v>
      </c>
      <c r="F11485">
        <v>186.7</v>
      </c>
      <c r="G11485">
        <v>35730930</v>
      </c>
      <c r="H11485">
        <v>186.83330000000001</v>
      </c>
    </row>
    <row r="11486" spans="1:8" x14ac:dyDescent="0.3">
      <c r="A11486" t="s">
        <v>999</v>
      </c>
      <c r="B11486" t="s">
        <v>291</v>
      </c>
      <c r="C11486">
        <v>187.1</v>
      </c>
      <c r="D11486">
        <v>191.4</v>
      </c>
      <c r="E11486">
        <v>186.4</v>
      </c>
      <c r="F11486">
        <v>189.3</v>
      </c>
      <c r="G11486">
        <v>43204590</v>
      </c>
      <c r="H11486">
        <v>189.0333</v>
      </c>
    </row>
    <row r="11487" spans="1:8" x14ac:dyDescent="0.3">
      <c r="A11487" t="s">
        <v>999</v>
      </c>
      <c r="B11487" t="s">
        <v>295</v>
      </c>
      <c r="C11487">
        <v>189.6</v>
      </c>
      <c r="D11487">
        <v>192.6</v>
      </c>
      <c r="E11487">
        <v>189</v>
      </c>
      <c r="F11487">
        <v>192.6</v>
      </c>
      <c r="G11487">
        <v>28409420</v>
      </c>
      <c r="H11487">
        <v>191.4</v>
      </c>
    </row>
    <row r="11488" spans="1:8" x14ac:dyDescent="0.3">
      <c r="A11488" t="s">
        <v>999</v>
      </c>
      <c r="B11488" t="s">
        <v>298</v>
      </c>
      <c r="C11488">
        <v>192.5</v>
      </c>
      <c r="D11488">
        <v>197</v>
      </c>
      <c r="E11488">
        <v>189.9</v>
      </c>
      <c r="F11488">
        <v>194</v>
      </c>
      <c r="G11488">
        <v>24461210</v>
      </c>
      <c r="H11488">
        <v>193.63329999999999</v>
      </c>
    </row>
    <row r="11489" spans="1:8" x14ac:dyDescent="0.3">
      <c r="A11489" t="s">
        <v>999</v>
      </c>
      <c r="B11489" t="s">
        <v>719</v>
      </c>
      <c r="C11489">
        <v>194.4</v>
      </c>
      <c r="D11489">
        <v>196.6</v>
      </c>
      <c r="E11489">
        <v>191.5</v>
      </c>
      <c r="F11489">
        <v>194.8</v>
      </c>
      <c r="G11489">
        <v>24588350</v>
      </c>
      <c r="H11489">
        <v>194.3</v>
      </c>
    </row>
    <row r="11490" spans="1:8" x14ac:dyDescent="0.3">
      <c r="A11490" t="s">
        <v>999</v>
      </c>
      <c r="B11490" t="s">
        <v>720</v>
      </c>
      <c r="C11490">
        <v>199.6</v>
      </c>
      <c r="D11490">
        <v>200.8</v>
      </c>
      <c r="E11490">
        <v>195.7</v>
      </c>
      <c r="F11490">
        <v>195.8</v>
      </c>
      <c r="G11490">
        <v>20779200</v>
      </c>
      <c r="H11490">
        <v>197.4333</v>
      </c>
    </row>
    <row r="11491" spans="1:8" x14ac:dyDescent="0.3">
      <c r="A11491" t="s">
        <v>999</v>
      </c>
      <c r="B11491" t="s">
        <v>721</v>
      </c>
      <c r="C11491">
        <v>193</v>
      </c>
      <c r="D11491">
        <v>194.9</v>
      </c>
      <c r="E11491">
        <v>192</v>
      </c>
      <c r="F11491">
        <v>193.1</v>
      </c>
      <c r="G11491">
        <v>16050280</v>
      </c>
      <c r="H11491">
        <v>193.33330000000001</v>
      </c>
    </row>
    <row r="11492" spans="1:8" x14ac:dyDescent="0.3">
      <c r="A11492" t="s">
        <v>999</v>
      </c>
      <c r="B11492" t="s">
        <v>96</v>
      </c>
      <c r="C11492">
        <v>192.9</v>
      </c>
      <c r="D11492">
        <v>194.5</v>
      </c>
      <c r="E11492">
        <v>191.3</v>
      </c>
      <c r="F11492">
        <v>191.3</v>
      </c>
      <c r="G11492">
        <v>11930360</v>
      </c>
      <c r="H11492">
        <v>192.36670000000001</v>
      </c>
    </row>
    <row r="11493" spans="1:8" x14ac:dyDescent="0.3">
      <c r="A11493" t="s">
        <v>999</v>
      </c>
      <c r="B11493" t="s">
        <v>722</v>
      </c>
      <c r="C11493">
        <v>191.5</v>
      </c>
      <c r="D11493">
        <v>195.6</v>
      </c>
      <c r="E11493">
        <v>191.2</v>
      </c>
      <c r="F11493">
        <v>194.4</v>
      </c>
      <c r="G11493">
        <v>16987850</v>
      </c>
      <c r="H11493">
        <v>193.73330000000001</v>
      </c>
    </row>
    <row r="11494" spans="1:8" x14ac:dyDescent="0.3">
      <c r="A11494" t="s">
        <v>999</v>
      </c>
      <c r="B11494" t="s">
        <v>164</v>
      </c>
      <c r="C11494">
        <v>194</v>
      </c>
      <c r="D11494">
        <v>196</v>
      </c>
      <c r="E11494">
        <v>189.5</v>
      </c>
      <c r="F11494">
        <v>190.1</v>
      </c>
      <c r="G11494">
        <v>14348080</v>
      </c>
      <c r="H11494">
        <v>191.86670000000001</v>
      </c>
    </row>
    <row r="11495" spans="1:8" x14ac:dyDescent="0.3">
      <c r="A11495" t="s">
        <v>999</v>
      </c>
      <c r="B11495" t="s">
        <v>723</v>
      </c>
      <c r="C11495">
        <v>199.9</v>
      </c>
      <c r="D11495">
        <v>205.4</v>
      </c>
      <c r="E11495">
        <v>198.5</v>
      </c>
      <c r="F11495">
        <v>201.4</v>
      </c>
      <c r="G11495">
        <v>42719050</v>
      </c>
      <c r="H11495">
        <v>201.76669999999999</v>
      </c>
    </row>
    <row r="11496" spans="1:8" x14ac:dyDescent="0.3">
      <c r="A11496" t="s">
        <v>999</v>
      </c>
      <c r="B11496" t="s">
        <v>724</v>
      </c>
      <c r="C11496">
        <v>201.2</v>
      </c>
      <c r="D11496">
        <v>201.6</v>
      </c>
      <c r="E11496">
        <v>198.3</v>
      </c>
      <c r="F11496">
        <v>199.6</v>
      </c>
      <c r="G11496">
        <v>22782340</v>
      </c>
      <c r="H11496">
        <v>199.83330000000001</v>
      </c>
    </row>
    <row r="11497" spans="1:8" x14ac:dyDescent="0.3">
      <c r="A11497" t="s">
        <v>999</v>
      </c>
      <c r="B11497" t="s">
        <v>725</v>
      </c>
      <c r="C11497">
        <v>200.8</v>
      </c>
      <c r="D11497">
        <v>204.6</v>
      </c>
      <c r="E11497">
        <v>200.8</v>
      </c>
      <c r="F11497">
        <v>204</v>
      </c>
      <c r="G11497">
        <v>24776020</v>
      </c>
      <c r="H11497">
        <v>203.13329999999999</v>
      </c>
    </row>
    <row r="11498" spans="1:8" x14ac:dyDescent="0.3">
      <c r="A11498" t="s">
        <v>999</v>
      </c>
      <c r="B11498" t="s">
        <v>242</v>
      </c>
      <c r="C11498">
        <v>199</v>
      </c>
      <c r="D11498">
        <v>205</v>
      </c>
      <c r="E11498">
        <v>199</v>
      </c>
      <c r="F11498">
        <v>204.1</v>
      </c>
      <c r="G11498">
        <v>23189300</v>
      </c>
      <c r="H11498">
        <v>202.7</v>
      </c>
    </row>
    <row r="11499" spans="1:8" x14ac:dyDescent="0.3">
      <c r="A11499" t="s">
        <v>999</v>
      </c>
      <c r="B11499" t="s">
        <v>726</v>
      </c>
      <c r="C11499">
        <v>206.1</v>
      </c>
      <c r="D11499">
        <v>209.4</v>
      </c>
      <c r="E11499">
        <v>206</v>
      </c>
      <c r="F11499">
        <v>206.3</v>
      </c>
      <c r="G11499">
        <v>24888950</v>
      </c>
      <c r="H11499">
        <v>207.23330000000001</v>
      </c>
    </row>
    <row r="11500" spans="1:8" x14ac:dyDescent="0.3">
      <c r="A11500" t="s">
        <v>999</v>
      </c>
      <c r="B11500" t="s">
        <v>727</v>
      </c>
      <c r="C11500">
        <v>206.9</v>
      </c>
      <c r="D11500">
        <v>208.9</v>
      </c>
      <c r="E11500">
        <v>205.7</v>
      </c>
      <c r="F11500">
        <v>207.8</v>
      </c>
      <c r="G11500">
        <v>13507670</v>
      </c>
      <c r="H11500">
        <v>207.4667</v>
      </c>
    </row>
    <row r="11501" spans="1:8" x14ac:dyDescent="0.3">
      <c r="A11501" t="s">
        <v>999</v>
      </c>
      <c r="B11501" t="s">
        <v>728</v>
      </c>
      <c r="C11501">
        <v>209</v>
      </c>
      <c r="D11501">
        <v>211</v>
      </c>
      <c r="E11501">
        <v>201.8</v>
      </c>
      <c r="F11501">
        <v>204.5</v>
      </c>
      <c r="G11501">
        <v>17788230</v>
      </c>
      <c r="H11501">
        <v>205.76669999999999</v>
      </c>
    </row>
    <row r="11502" spans="1:8" x14ac:dyDescent="0.3">
      <c r="A11502" t="s">
        <v>999</v>
      </c>
      <c r="B11502" t="s">
        <v>729</v>
      </c>
      <c r="C11502">
        <v>204</v>
      </c>
      <c r="D11502">
        <v>212</v>
      </c>
      <c r="E11502">
        <v>202.6</v>
      </c>
      <c r="F11502">
        <v>211.8</v>
      </c>
      <c r="G11502">
        <v>32343020</v>
      </c>
      <c r="H11502">
        <v>208.8</v>
      </c>
    </row>
    <row r="11503" spans="1:8" x14ac:dyDescent="0.3">
      <c r="A11503" t="s">
        <v>999</v>
      </c>
      <c r="B11503" t="s">
        <v>730</v>
      </c>
      <c r="C11503">
        <v>209.1</v>
      </c>
      <c r="D11503">
        <v>210.5</v>
      </c>
      <c r="E11503">
        <v>207.7</v>
      </c>
      <c r="F11503">
        <v>208</v>
      </c>
      <c r="G11503">
        <v>17470370</v>
      </c>
      <c r="H11503">
        <v>208.73330000000001</v>
      </c>
    </row>
    <row r="11504" spans="1:8" x14ac:dyDescent="0.3">
      <c r="A11504" t="s">
        <v>999</v>
      </c>
      <c r="B11504" t="s">
        <v>731</v>
      </c>
      <c r="C11504">
        <v>209</v>
      </c>
      <c r="D11504">
        <v>209.8</v>
      </c>
      <c r="E11504">
        <v>205.5</v>
      </c>
      <c r="F11504">
        <v>206</v>
      </c>
      <c r="G11504">
        <v>11723950</v>
      </c>
      <c r="H11504">
        <v>207.1</v>
      </c>
    </row>
    <row r="11505" spans="1:8" x14ac:dyDescent="0.3">
      <c r="A11505" t="s">
        <v>999</v>
      </c>
      <c r="B11505" t="s">
        <v>732</v>
      </c>
      <c r="C11505">
        <v>206.9</v>
      </c>
      <c r="D11505">
        <v>208.2</v>
      </c>
      <c r="E11505">
        <v>202.2</v>
      </c>
      <c r="F11505">
        <v>204.9</v>
      </c>
      <c r="G11505">
        <v>12690720</v>
      </c>
      <c r="H11505">
        <v>205.1</v>
      </c>
    </row>
    <row r="11506" spans="1:8" x14ac:dyDescent="0.3">
      <c r="A11506" t="s">
        <v>999</v>
      </c>
      <c r="B11506" t="s">
        <v>733</v>
      </c>
      <c r="C11506">
        <v>203.7</v>
      </c>
      <c r="D11506">
        <v>207</v>
      </c>
      <c r="E11506">
        <v>201.9</v>
      </c>
      <c r="F11506">
        <v>207</v>
      </c>
      <c r="G11506">
        <v>16190570</v>
      </c>
      <c r="H11506">
        <v>205.3</v>
      </c>
    </row>
    <row r="11507" spans="1:8" x14ac:dyDescent="0.3">
      <c r="A11507" t="s">
        <v>999</v>
      </c>
      <c r="B11507" t="s">
        <v>734</v>
      </c>
      <c r="C11507">
        <v>207.2</v>
      </c>
      <c r="D11507">
        <v>209.2</v>
      </c>
      <c r="E11507">
        <v>203.9</v>
      </c>
      <c r="F11507">
        <v>205</v>
      </c>
      <c r="G11507">
        <v>16773780</v>
      </c>
      <c r="H11507">
        <v>206.0333</v>
      </c>
    </row>
    <row r="11508" spans="1:8" x14ac:dyDescent="0.3">
      <c r="A11508" t="s">
        <v>999</v>
      </c>
      <c r="B11508" t="s">
        <v>735</v>
      </c>
      <c r="C11508">
        <v>204</v>
      </c>
      <c r="D11508">
        <v>205.9</v>
      </c>
      <c r="E11508">
        <v>202.7</v>
      </c>
      <c r="F11508">
        <v>203.4</v>
      </c>
      <c r="G11508">
        <v>15810150</v>
      </c>
      <c r="H11508">
        <v>204</v>
      </c>
    </row>
    <row r="11509" spans="1:8" x14ac:dyDescent="0.3">
      <c r="A11509" t="s">
        <v>602</v>
      </c>
      <c r="B11509" t="s">
        <v>696</v>
      </c>
      <c r="C11509">
        <v>7.27</v>
      </c>
      <c r="D11509">
        <v>7.27</v>
      </c>
      <c r="E11509">
        <v>7.07</v>
      </c>
      <c r="F11509">
        <v>7.07</v>
      </c>
      <c r="G11509">
        <v>32051620</v>
      </c>
      <c r="H11509">
        <v>7.1367000000000003</v>
      </c>
    </row>
    <row r="11510" spans="1:8" x14ac:dyDescent="0.3">
      <c r="A11510" t="s">
        <v>602</v>
      </c>
      <c r="B11510" t="s">
        <v>697</v>
      </c>
      <c r="C11510">
        <v>7.11</v>
      </c>
      <c r="D11510">
        <v>7.18</v>
      </c>
      <c r="E11510">
        <v>6.95</v>
      </c>
      <c r="F11510">
        <v>6.97</v>
      </c>
      <c r="G11510">
        <v>35856400</v>
      </c>
      <c r="H11510">
        <v>7.0332999999999997</v>
      </c>
    </row>
    <row r="11511" spans="1:8" x14ac:dyDescent="0.3">
      <c r="A11511" t="s">
        <v>602</v>
      </c>
      <c r="B11511" t="s">
        <v>698</v>
      </c>
      <c r="C11511">
        <v>7</v>
      </c>
      <c r="D11511">
        <v>7.1</v>
      </c>
      <c r="E11511">
        <v>6.94</v>
      </c>
      <c r="F11511">
        <v>7</v>
      </c>
      <c r="G11511">
        <v>39944100</v>
      </c>
      <c r="H11511">
        <v>7.0133000000000001</v>
      </c>
    </row>
    <row r="11512" spans="1:8" x14ac:dyDescent="0.3">
      <c r="A11512" t="s">
        <v>602</v>
      </c>
      <c r="B11512" t="s">
        <v>699</v>
      </c>
      <c r="C11512">
        <v>7.02</v>
      </c>
      <c r="D11512">
        <v>7.39</v>
      </c>
      <c r="E11512">
        <v>7</v>
      </c>
      <c r="F11512">
        <v>7.25</v>
      </c>
      <c r="G11512">
        <v>66386580</v>
      </c>
      <c r="H11512">
        <v>7.2133000000000003</v>
      </c>
    </row>
    <row r="11513" spans="1:8" x14ac:dyDescent="0.3">
      <c r="A11513" t="s">
        <v>602</v>
      </c>
      <c r="B11513" t="s">
        <v>700</v>
      </c>
      <c r="C11513">
        <v>7.33</v>
      </c>
      <c r="D11513">
        <v>7.61</v>
      </c>
      <c r="E11513">
        <v>7.18</v>
      </c>
      <c r="F11513">
        <v>7.21</v>
      </c>
      <c r="G11513">
        <v>43831880</v>
      </c>
      <c r="H11513">
        <v>7.3333000000000004</v>
      </c>
    </row>
    <row r="11514" spans="1:8" x14ac:dyDescent="0.3">
      <c r="A11514" t="s">
        <v>602</v>
      </c>
      <c r="B11514" t="s">
        <v>77</v>
      </c>
      <c r="C11514">
        <v>7.19</v>
      </c>
      <c r="D11514">
        <v>7.67</v>
      </c>
      <c r="E11514">
        <v>7</v>
      </c>
      <c r="F11514">
        <v>7.34</v>
      </c>
      <c r="G11514">
        <v>54683470</v>
      </c>
      <c r="H11514">
        <v>7.3367000000000004</v>
      </c>
    </row>
    <row r="11515" spans="1:8" x14ac:dyDescent="0.3">
      <c r="A11515" t="s">
        <v>602</v>
      </c>
      <c r="B11515" t="s">
        <v>701</v>
      </c>
      <c r="C11515">
        <v>7.35</v>
      </c>
      <c r="D11515">
        <v>7.44</v>
      </c>
      <c r="E11515">
        <v>7.17</v>
      </c>
      <c r="F11515">
        <v>7.17</v>
      </c>
      <c r="G11515">
        <v>34485340</v>
      </c>
      <c r="H11515">
        <v>7.26</v>
      </c>
    </row>
    <row r="11516" spans="1:8" x14ac:dyDescent="0.3">
      <c r="A11516" t="s">
        <v>602</v>
      </c>
      <c r="B11516" t="s">
        <v>702</v>
      </c>
      <c r="C11516">
        <v>7.19</v>
      </c>
      <c r="D11516">
        <v>7.22</v>
      </c>
      <c r="E11516">
        <v>6.95</v>
      </c>
      <c r="F11516">
        <v>6.97</v>
      </c>
      <c r="G11516">
        <v>28816780</v>
      </c>
      <c r="H11516">
        <v>7.0467000000000004</v>
      </c>
    </row>
    <row r="11517" spans="1:8" x14ac:dyDescent="0.3">
      <c r="A11517" t="s">
        <v>602</v>
      </c>
      <c r="B11517" t="s">
        <v>139</v>
      </c>
      <c r="C11517">
        <v>6.97</v>
      </c>
      <c r="D11517">
        <v>7.08</v>
      </c>
      <c r="E11517">
        <v>6.83</v>
      </c>
      <c r="F11517">
        <v>6.83</v>
      </c>
      <c r="G11517">
        <v>23434340</v>
      </c>
      <c r="H11517">
        <v>6.9132999999999996</v>
      </c>
    </row>
    <row r="11518" spans="1:8" x14ac:dyDescent="0.3">
      <c r="A11518" t="s">
        <v>602</v>
      </c>
      <c r="B11518" t="s">
        <v>156</v>
      </c>
      <c r="C11518">
        <v>6.86</v>
      </c>
      <c r="D11518">
        <v>6.86</v>
      </c>
      <c r="E11518">
        <v>6.64</v>
      </c>
      <c r="F11518">
        <v>6.65</v>
      </c>
      <c r="G11518">
        <v>18373360</v>
      </c>
      <c r="H11518">
        <v>6.7167000000000003</v>
      </c>
    </row>
    <row r="11519" spans="1:8" x14ac:dyDescent="0.3">
      <c r="A11519" t="s">
        <v>602</v>
      </c>
      <c r="B11519" t="s">
        <v>703</v>
      </c>
      <c r="C11519">
        <v>6.66</v>
      </c>
      <c r="D11519">
        <v>6.95</v>
      </c>
      <c r="E11519">
        <v>6.66</v>
      </c>
      <c r="F11519">
        <v>6.87</v>
      </c>
      <c r="G11519">
        <v>23688150</v>
      </c>
      <c r="H11519">
        <v>6.8266999999999998</v>
      </c>
    </row>
    <row r="11520" spans="1:8" x14ac:dyDescent="0.3">
      <c r="A11520" t="s">
        <v>602</v>
      </c>
      <c r="B11520" t="s">
        <v>223</v>
      </c>
      <c r="C11520">
        <v>6.87</v>
      </c>
      <c r="D11520">
        <v>7.16</v>
      </c>
      <c r="E11520">
        <v>6.85</v>
      </c>
      <c r="F11520">
        <v>6.97</v>
      </c>
      <c r="G11520">
        <v>33008310</v>
      </c>
      <c r="H11520">
        <v>6.9932999999999996</v>
      </c>
    </row>
    <row r="11521" spans="1:8" x14ac:dyDescent="0.3">
      <c r="A11521" t="s">
        <v>602</v>
      </c>
      <c r="B11521" t="s">
        <v>228</v>
      </c>
      <c r="C11521">
        <v>6.92</v>
      </c>
      <c r="D11521">
        <v>7.05</v>
      </c>
      <c r="E11521">
        <v>6.85</v>
      </c>
      <c r="F11521">
        <v>6.94</v>
      </c>
      <c r="G11521">
        <v>23460480</v>
      </c>
      <c r="H11521">
        <v>6.9466999999999999</v>
      </c>
    </row>
    <row r="11522" spans="1:8" x14ac:dyDescent="0.3">
      <c r="A11522" t="s">
        <v>602</v>
      </c>
      <c r="B11522" t="s">
        <v>704</v>
      </c>
      <c r="C11522">
        <v>6.96</v>
      </c>
      <c r="D11522">
        <v>7.22</v>
      </c>
      <c r="E11522">
        <v>6.96</v>
      </c>
      <c r="F11522">
        <v>7.2</v>
      </c>
      <c r="G11522">
        <v>45097040</v>
      </c>
      <c r="H11522">
        <v>7.1266999999999996</v>
      </c>
    </row>
    <row r="11523" spans="1:8" x14ac:dyDescent="0.3">
      <c r="A11523" t="s">
        <v>602</v>
      </c>
      <c r="B11523" t="s">
        <v>705</v>
      </c>
      <c r="C11523">
        <v>7.21</v>
      </c>
      <c r="D11523">
        <v>7.28</v>
      </c>
      <c r="E11523">
        <v>7.06</v>
      </c>
      <c r="F11523">
        <v>7.15</v>
      </c>
      <c r="G11523">
        <v>30162260</v>
      </c>
      <c r="H11523">
        <v>7.1632999999999996</v>
      </c>
    </row>
    <row r="11524" spans="1:8" x14ac:dyDescent="0.3">
      <c r="A11524" t="s">
        <v>602</v>
      </c>
      <c r="B11524" t="s">
        <v>706</v>
      </c>
      <c r="C11524">
        <v>7.6</v>
      </c>
      <c r="D11524">
        <v>7.71</v>
      </c>
      <c r="E11524">
        <v>7.26</v>
      </c>
      <c r="F11524">
        <v>7.35</v>
      </c>
      <c r="G11524">
        <v>48594950</v>
      </c>
      <c r="H11524">
        <v>7.44</v>
      </c>
    </row>
    <row r="11525" spans="1:8" x14ac:dyDescent="0.3">
      <c r="A11525" t="s">
        <v>602</v>
      </c>
      <c r="B11525" t="s">
        <v>265</v>
      </c>
      <c r="C11525">
        <v>7.28</v>
      </c>
      <c r="D11525">
        <v>7.47</v>
      </c>
      <c r="E11525">
        <v>7.19</v>
      </c>
      <c r="F11525">
        <v>7.19</v>
      </c>
      <c r="G11525">
        <v>31803360</v>
      </c>
      <c r="H11525">
        <v>7.2832999999999997</v>
      </c>
    </row>
    <row r="11526" spans="1:8" x14ac:dyDescent="0.3">
      <c r="A11526" t="s">
        <v>602</v>
      </c>
      <c r="B11526" t="s">
        <v>707</v>
      </c>
      <c r="C11526">
        <v>7.22</v>
      </c>
      <c r="D11526">
        <v>7.37</v>
      </c>
      <c r="E11526">
        <v>6.95</v>
      </c>
      <c r="F11526">
        <v>7</v>
      </c>
      <c r="G11526">
        <v>48570020</v>
      </c>
      <c r="H11526">
        <v>7.1067</v>
      </c>
    </row>
    <row r="11527" spans="1:8" x14ac:dyDescent="0.3">
      <c r="A11527" t="s">
        <v>602</v>
      </c>
      <c r="B11527" t="s">
        <v>271</v>
      </c>
      <c r="C11527">
        <v>7.02</v>
      </c>
      <c r="D11527">
        <v>7.03</v>
      </c>
      <c r="E11527">
        <v>6.6</v>
      </c>
      <c r="F11527">
        <v>6.68</v>
      </c>
      <c r="G11527">
        <v>24497180</v>
      </c>
      <c r="H11527">
        <v>6.77</v>
      </c>
    </row>
    <row r="11528" spans="1:8" x14ac:dyDescent="0.3">
      <c r="A11528" t="s">
        <v>602</v>
      </c>
      <c r="B11528" t="s">
        <v>708</v>
      </c>
      <c r="C11528">
        <v>6.7</v>
      </c>
      <c r="D11528">
        <v>6.75</v>
      </c>
      <c r="E11528">
        <v>6.57</v>
      </c>
      <c r="F11528">
        <v>6.68</v>
      </c>
      <c r="G11528">
        <v>14343600</v>
      </c>
      <c r="H11528">
        <v>6.6666999999999996</v>
      </c>
    </row>
    <row r="11529" spans="1:8" x14ac:dyDescent="0.3">
      <c r="A11529" t="s">
        <v>602</v>
      </c>
      <c r="B11529" t="s">
        <v>709</v>
      </c>
      <c r="C11529">
        <v>6.76</v>
      </c>
      <c r="D11529">
        <v>6.85</v>
      </c>
      <c r="E11529">
        <v>6.63</v>
      </c>
      <c r="F11529">
        <v>6.63</v>
      </c>
      <c r="G11529">
        <v>15722870</v>
      </c>
      <c r="H11529">
        <v>6.7032999999999996</v>
      </c>
    </row>
    <row r="11530" spans="1:8" x14ac:dyDescent="0.3">
      <c r="A11530" t="s">
        <v>602</v>
      </c>
      <c r="B11530" t="s">
        <v>283</v>
      </c>
      <c r="C11530">
        <v>6.64</v>
      </c>
      <c r="D11530">
        <v>6.64</v>
      </c>
      <c r="E11530">
        <v>6.48</v>
      </c>
      <c r="F11530">
        <v>6.51</v>
      </c>
      <c r="G11530">
        <v>16725420</v>
      </c>
      <c r="H11530">
        <v>6.5433000000000003</v>
      </c>
    </row>
    <row r="11531" spans="1:8" x14ac:dyDescent="0.3">
      <c r="A11531" t="s">
        <v>602</v>
      </c>
      <c r="B11531" t="s">
        <v>290</v>
      </c>
      <c r="C11531">
        <v>6.49</v>
      </c>
      <c r="D11531">
        <v>6.51</v>
      </c>
      <c r="E11531">
        <v>6.13</v>
      </c>
      <c r="F11531">
        <v>6.13</v>
      </c>
      <c r="G11531">
        <v>30524810</v>
      </c>
      <c r="H11531">
        <v>6.2567000000000004</v>
      </c>
    </row>
    <row r="11532" spans="1:8" x14ac:dyDescent="0.3">
      <c r="A11532" t="s">
        <v>602</v>
      </c>
      <c r="B11532" t="s">
        <v>710</v>
      </c>
      <c r="C11532">
        <v>6.13</v>
      </c>
      <c r="D11532">
        <v>6.14</v>
      </c>
      <c r="E11532">
        <v>5.97</v>
      </c>
      <c r="F11532">
        <v>5.98</v>
      </c>
      <c r="G11532">
        <v>33608580</v>
      </c>
      <c r="H11532">
        <v>6.03</v>
      </c>
    </row>
    <row r="11533" spans="1:8" x14ac:dyDescent="0.3">
      <c r="A11533" t="s">
        <v>602</v>
      </c>
      <c r="B11533" t="s">
        <v>512</v>
      </c>
      <c r="C11533">
        <v>6.01</v>
      </c>
      <c r="D11533">
        <v>6.2</v>
      </c>
      <c r="E11533">
        <v>5.94</v>
      </c>
      <c r="F11533">
        <v>6.04</v>
      </c>
      <c r="G11533">
        <v>21022410</v>
      </c>
      <c r="H11533">
        <v>6.06</v>
      </c>
    </row>
    <row r="11534" spans="1:8" x14ac:dyDescent="0.3">
      <c r="A11534" t="s">
        <v>602</v>
      </c>
      <c r="B11534" t="s">
        <v>91</v>
      </c>
      <c r="C11534">
        <v>5.52</v>
      </c>
      <c r="D11534">
        <v>5.9</v>
      </c>
      <c r="E11534">
        <v>5.51</v>
      </c>
      <c r="F11534">
        <v>5.85</v>
      </c>
      <c r="G11534">
        <v>17207570</v>
      </c>
      <c r="H11534">
        <v>5.7533000000000003</v>
      </c>
    </row>
    <row r="11535" spans="1:8" x14ac:dyDescent="0.3">
      <c r="A11535" t="s">
        <v>602</v>
      </c>
      <c r="B11535" t="s">
        <v>93</v>
      </c>
      <c r="C11535">
        <v>5.84</v>
      </c>
      <c r="D11535">
        <v>6.11</v>
      </c>
      <c r="E11535">
        <v>5.78</v>
      </c>
      <c r="F11535">
        <v>5.88</v>
      </c>
      <c r="G11535">
        <v>19432450</v>
      </c>
      <c r="H11535">
        <v>5.9233000000000002</v>
      </c>
    </row>
    <row r="11536" spans="1:8" x14ac:dyDescent="0.3">
      <c r="A11536" t="s">
        <v>602</v>
      </c>
      <c r="B11536" t="s">
        <v>711</v>
      </c>
      <c r="C11536">
        <v>5.88</v>
      </c>
      <c r="D11536">
        <v>6.39</v>
      </c>
      <c r="E11536">
        <v>5.87</v>
      </c>
      <c r="F11536">
        <v>6.27</v>
      </c>
      <c r="G11536">
        <v>34529880</v>
      </c>
      <c r="H11536">
        <v>6.1767000000000003</v>
      </c>
    </row>
    <row r="11537" spans="1:8" x14ac:dyDescent="0.3">
      <c r="A11537" t="s">
        <v>602</v>
      </c>
      <c r="B11537" t="s">
        <v>712</v>
      </c>
      <c r="C11537">
        <v>6.31</v>
      </c>
      <c r="D11537">
        <v>6.56</v>
      </c>
      <c r="E11537">
        <v>6.25</v>
      </c>
      <c r="F11537">
        <v>6.26</v>
      </c>
      <c r="G11537">
        <v>23894170</v>
      </c>
      <c r="H11537">
        <v>6.3567</v>
      </c>
    </row>
    <row r="11538" spans="1:8" x14ac:dyDescent="0.3">
      <c r="A11538" t="s">
        <v>602</v>
      </c>
      <c r="B11538" t="s">
        <v>162</v>
      </c>
      <c r="C11538">
        <v>6.26</v>
      </c>
      <c r="D11538">
        <v>6.39</v>
      </c>
      <c r="E11538">
        <v>5.97</v>
      </c>
      <c r="F11538">
        <v>6.03</v>
      </c>
      <c r="G11538">
        <v>14300230</v>
      </c>
      <c r="H11538">
        <v>6.13</v>
      </c>
    </row>
    <row r="11539" spans="1:8" x14ac:dyDescent="0.3">
      <c r="A11539" t="s">
        <v>602</v>
      </c>
      <c r="B11539" t="s">
        <v>220</v>
      </c>
      <c r="C11539">
        <v>5.88</v>
      </c>
      <c r="D11539">
        <v>6</v>
      </c>
      <c r="E11539">
        <v>5.8</v>
      </c>
      <c r="F11539">
        <v>5.91</v>
      </c>
      <c r="G11539">
        <v>19089640</v>
      </c>
      <c r="H11539">
        <v>5.9032999999999998</v>
      </c>
    </row>
    <row r="11540" spans="1:8" x14ac:dyDescent="0.3">
      <c r="A11540" t="s">
        <v>602</v>
      </c>
      <c r="B11540" t="s">
        <v>713</v>
      </c>
      <c r="C11540">
        <v>6.04</v>
      </c>
      <c r="D11540">
        <v>6.16</v>
      </c>
      <c r="E11540">
        <v>6.02</v>
      </c>
      <c r="F11540">
        <v>6.14</v>
      </c>
      <c r="G11540">
        <v>13273830</v>
      </c>
      <c r="H11540">
        <v>6.1067</v>
      </c>
    </row>
    <row r="11541" spans="1:8" x14ac:dyDescent="0.3">
      <c r="A11541" t="s">
        <v>602</v>
      </c>
      <c r="B11541" t="s">
        <v>714</v>
      </c>
      <c r="C11541">
        <v>6.13</v>
      </c>
      <c r="D11541">
        <v>6.28</v>
      </c>
      <c r="E11541">
        <v>6</v>
      </c>
      <c r="F11541">
        <v>6.04</v>
      </c>
      <c r="G11541">
        <v>18205360</v>
      </c>
      <c r="H11541">
        <v>6.1067</v>
      </c>
    </row>
    <row r="11542" spans="1:8" x14ac:dyDescent="0.3">
      <c r="A11542" t="s">
        <v>602</v>
      </c>
      <c r="B11542" t="s">
        <v>715</v>
      </c>
      <c r="C11542">
        <v>6.06</v>
      </c>
      <c r="D11542">
        <v>6.16</v>
      </c>
      <c r="E11542">
        <v>5.99</v>
      </c>
      <c r="F11542">
        <v>6.04</v>
      </c>
      <c r="G11542">
        <v>18495380</v>
      </c>
      <c r="H11542">
        <v>6.0632999999999999</v>
      </c>
    </row>
    <row r="11543" spans="1:8" x14ac:dyDescent="0.3">
      <c r="A11543" t="s">
        <v>602</v>
      </c>
      <c r="B11543" t="s">
        <v>235</v>
      </c>
      <c r="C11543">
        <v>6.05</v>
      </c>
      <c r="D11543">
        <v>6.06</v>
      </c>
      <c r="E11543">
        <v>5.81</v>
      </c>
      <c r="F11543">
        <v>5.9</v>
      </c>
      <c r="G11543">
        <v>14777740</v>
      </c>
      <c r="H11543">
        <v>5.9233000000000002</v>
      </c>
    </row>
    <row r="11544" spans="1:8" x14ac:dyDescent="0.3">
      <c r="A11544" t="s">
        <v>602</v>
      </c>
      <c r="B11544" t="s">
        <v>259</v>
      </c>
      <c r="C11544">
        <v>5.9</v>
      </c>
      <c r="D11544">
        <v>5.93</v>
      </c>
      <c r="E11544">
        <v>5.7</v>
      </c>
      <c r="F11544">
        <v>5.72</v>
      </c>
      <c r="G11544">
        <v>14191140</v>
      </c>
      <c r="H11544">
        <v>5.7832999999999997</v>
      </c>
    </row>
    <row r="11545" spans="1:8" x14ac:dyDescent="0.3">
      <c r="A11545" t="s">
        <v>602</v>
      </c>
      <c r="B11545" t="s">
        <v>716</v>
      </c>
      <c r="C11545">
        <v>5.72</v>
      </c>
      <c r="D11545">
        <v>5.89</v>
      </c>
      <c r="E11545">
        <v>5.69</v>
      </c>
      <c r="F11545">
        <v>5.83</v>
      </c>
      <c r="G11545">
        <v>10740540</v>
      </c>
      <c r="H11545">
        <v>5.8033000000000001</v>
      </c>
    </row>
    <row r="11546" spans="1:8" x14ac:dyDescent="0.3">
      <c r="A11546" t="s">
        <v>602</v>
      </c>
      <c r="B11546" t="s">
        <v>269</v>
      </c>
      <c r="C11546">
        <v>5.83</v>
      </c>
      <c r="D11546">
        <v>5.88</v>
      </c>
      <c r="E11546">
        <v>5.68</v>
      </c>
      <c r="F11546">
        <v>5.68</v>
      </c>
      <c r="G11546">
        <v>17367840</v>
      </c>
      <c r="H11546">
        <v>5.7466999999999997</v>
      </c>
    </row>
    <row r="11547" spans="1:8" x14ac:dyDescent="0.3">
      <c r="A11547" t="s">
        <v>602</v>
      </c>
      <c r="B11547" t="s">
        <v>282</v>
      </c>
      <c r="C11547">
        <v>5.66</v>
      </c>
      <c r="D11547">
        <v>5.68</v>
      </c>
      <c r="E11547">
        <v>5.57</v>
      </c>
      <c r="F11547">
        <v>5.6</v>
      </c>
      <c r="G11547">
        <v>4423806</v>
      </c>
      <c r="H11547">
        <v>5.6166999999999998</v>
      </c>
    </row>
    <row r="11548" spans="1:8" x14ac:dyDescent="0.3">
      <c r="A11548" t="s">
        <v>602</v>
      </c>
      <c r="B11548" t="s">
        <v>717</v>
      </c>
      <c r="C11548">
        <v>5.51</v>
      </c>
      <c r="D11548">
        <v>5.63</v>
      </c>
      <c r="E11548">
        <v>5.29</v>
      </c>
      <c r="F11548">
        <v>5.59</v>
      </c>
      <c r="G11548">
        <v>26567500</v>
      </c>
      <c r="H11548">
        <v>5.5033000000000003</v>
      </c>
    </row>
    <row r="11549" spans="1:8" x14ac:dyDescent="0.3">
      <c r="A11549" t="s">
        <v>602</v>
      </c>
      <c r="B11549" t="s">
        <v>285</v>
      </c>
      <c r="C11549">
        <v>5.57</v>
      </c>
      <c r="D11549">
        <v>5.58</v>
      </c>
      <c r="E11549">
        <v>5.32</v>
      </c>
      <c r="F11549">
        <v>5.35</v>
      </c>
      <c r="G11549">
        <v>17017100</v>
      </c>
      <c r="H11549">
        <v>5.4166999999999996</v>
      </c>
    </row>
    <row r="11550" spans="1:8" x14ac:dyDescent="0.3">
      <c r="A11550" t="s">
        <v>602</v>
      </c>
      <c r="B11550" t="s">
        <v>718</v>
      </c>
      <c r="C11550">
        <v>5.42</v>
      </c>
      <c r="D11550">
        <v>5.53</v>
      </c>
      <c r="E11550">
        <v>5.29</v>
      </c>
      <c r="F11550">
        <v>5.31</v>
      </c>
      <c r="G11550">
        <v>23038310</v>
      </c>
      <c r="H11550">
        <v>5.3766999999999996</v>
      </c>
    </row>
    <row r="11551" spans="1:8" x14ac:dyDescent="0.3">
      <c r="A11551" t="s">
        <v>602</v>
      </c>
      <c r="B11551" t="s">
        <v>291</v>
      </c>
      <c r="C11551">
        <v>5.31</v>
      </c>
      <c r="D11551">
        <v>5.35</v>
      </c>
      <c r="E11551">
        <v>5.1100000000000003</v>
      </c>
      <c r="F11551">
        <v>5.18</v>
      </c>
      <c r="G11551">
        <v>19654810</v>
      </c>
      <c r="H11551">
        <v>5.2133000000000003</v>
      </c>
    </row>
    <row r="11552" spans="1:8" x14ac:dyDescent="0.3">
      <c r="A11552" t="s">
        <v>602</v>
      </c>
      <c r="B11552" t="s">
        <v>295</v>
      </c>
      <c r="C11552">
        <v>5.23</v>
      </c>
      <c r="D11552">
        <v>5.23</v>
      </c>
      <c r="E11552">
        <v>4.9400000000000004</v>
      </c>
      <c r="F11552">
        <v>4.95</v>
      </c>
      <c r="G11552">
        <v>23767670</v>
      </c>
      <c r="H11552">
        <v>5.04</v>
      </c>
    </row>
    <row r="11553" spans="1:8" x14ac:dyDescent="0.3">
      <c r="A11553" t="s">
        <v>602</v>
      </c>
      <c r="B11553" t="s">
        <v>298</v>
      </c>
      <c r="C11553">
        <v>4.95</v>
      </c>
      <c r="D11553">
        <v>5</v>
      </c>
      <c r="E11553">
        <v>4.8099999999999996</v>
      </c>
      <c r="F11553">
        <v>4.92</v>
      </c>
      <c r="G11553">
        <v>19558020</v>
      </c>
      <c r="H11553">
        <v>4.91</v>
      </c>
    </row>
    <row r="11554" spans="1:8" x14ac:dyDescent="0.3">
      <c r="A11554" t="s">
        <v>602</v>
      </c>
      <c r="B11554" t="s">
        <v>719</v>
      </c>
      <c r="C11554">
        <v>4.96</v>
      </c>
      <c r="D11554">
        <v>5.0599999999999996</v>
      </c>
      <c r="E11554">
        <v>4.91</v>
      </c>
      <c r="F11554">
        <v>4.9800000000000004</v>
      </c>
      <c r="G11554">
        <v>15455780</v>
      </c>
      <c r="H11554">
        <v>4.9832999999999998</v>
      </c>
    </row>
    <row r="11555" spans="1:8" x14ac:dyDescent="0.3">
      <c r="A11555" t="s">
        <v>602</v>
      </c>
      <c r="B11555" t="s">
        <v>720</v>
      </c>
      <c r="C11555">
        <v>5.0999999999999996</v>
      </c>
      <c r="D11555">
        <v>5.14</v>
      </c>
      <c r="E11555">
        <v>5.0199999999999996</v>
      </c>
      <c r="F11555">
        <v>5.13</v>
      </c>
      <c r="G11555">
        <v>16080450</v>
      </c>
      <c r="H11555">
        <v>5.0967000000000002</v>
      </c>
    </row>
    <row r="11556" spans="1:8" x14ac:dyDescent="0.3">
      <c r="A11556" t="s">
        <v>602</v>
      </c>
      <c r="B11556" t="s">
        <v>721</v>
      </c>
      <c r="C11556">
        <v>5.09</v>
      </c>
      <c r="D11556">
        <v>5.15</v>
      </c>
      <c r="E11556">
        <v>5</v>
      </c>
      <c r="F11556">
        <v>5.15</v>
      </c>
      <c r="G11556">
        <v>13487570</v>
      </c>
      <c r="H11556">
        <v>5.0999999999999996</v>
      </c>
    </row>
    <row r="11557" spans="1:8" x14ac:dyDescent="0.3">
      <c r="A11557" t="s">
        <v>602</v>
      </c>
      <c r="B11557" t="s">
        <v>96</v>
      </c>
      <c r="C11557">
        <v>5.35</v>
      </c>
      <c r="D11557">
        <v>5.35</v>
      </c>
      <c r="E11557">
        <v>5.14</v>
      </c>
      <c r="F11557">
        <v>5.24</v>
      </c>
      <c r="G11557">
        <v>17998090</v>
      </c>
      <c r="H11557">
        <v>5.2432999999999996</v>
      </c>
    </row>
    <row r="11558" spans="1:8" x14ac:dyDescent="0.3">
      <c r="A11558" t="s">
        <v>602</v>
      </c>
      <c r="B11558" t="s">
        <v>722</v>
      </c>
      <c r="C11558">
        <v>5.36</v>
      </c>
      <c r="D11558">
        <v>5.36</v>
      </c>
      <c r="E11558">
        <v>5.22</v>
      </c>
      <c r="F11558">
        <v>5.34</v>
      </c>
      <c r="G11558">
        <v>11011230</v>
      </c>
      <c r="H11558">
        <v>5.3067000000000002</v>
      </c>
    </row>
    <row r="11559" spans="1:8" x14ac:dyDescent="0.3">
      <c r="A11559" t="s">
        <v>602</v>
      </c>
      <c r="B11559" t="s">
        <v>164</v>
      </c>
      <c r="C11559">
        <v>5.33</v>
      </c>
      <c r="D11559">
        <v>5.34</v>
      </c>
      <c r="E11559">
        <v>5.07</v>
      </c>
      <c r="F11559">
        <v>5.08</v>
      </c>
      <c r="G11559">
        <v>13241880</v>
      </c>
      <c r="H11559">
        <v>5.1632999999999996</v>
      </c>
    </row>
    <row r="11560" spans="1:8" x14ac:dyDescent="0.3">
      <c r="A11560" t="s">
        <v>602</v>
      </c>
      <c r="B11560" t="s">
        <v>723</v>
      </c>
      <c r="C11560">
        <v>5.27</v>
      </c>
      <c r="D11560">
        <v>5.33</v>
      </c>
      <c r="E11560">
        <v>5.22</v>
      </c>
      <c r="F11560">
        <v>5.22</v>
      </c>
      <c r="G11560">
        <v>19280120</v>
      </c>
      <c r="H11560">
        <v>5.2567000000000004</v>
      </c>
    </row>
    <row r="11561" spans="1:8" x14ac:dyDescent="0.3">
      <c r="A11561" t="s">
        <v>602</v>
      </c>
      <c r="B11561" t="s">
        <v>724</v>
      </c>
      <c r="C11561">
        <v>5.23</v>
      </c>
      <c r="D11561">
        <v>5.23</v>
      </c>
      <c r="E11561">
        <v>5.15</v>
      </c>
      <c r="F11561">
        <v>5.19</v>
      </c>
      <c r="G11561">
        <v>10637070</v>
      </c>
      <c r="H11561">
        <v>5.19</v>
      </c>
    </row>
    <row r="11562" spans="1:8" x14ac:dyDescent="0.3">
      <c r="A11562" t="s">
        <v>602</v>
      </c>
      <c r="B11562" t="s">
        <v>725</v>
      </c>
      <c r="C11562">
        <v>5.2</v>
      </c>
      <c r="D11562">
        <v>5.42</v>
      </c>
      <c r="E11562">
        <v>5.2</v>
      </c>
      <c r="F11562">
        <v>5.39</v>
      </c>
      <c r="G11562">
        <v>15247910</v>
      </c>
      <c r="H11562">
        <v>5.3367000000000004</v>
      </c>
    </row>
    <row r="11563" spans="1:8" x14ac:dyDescent="0.3">
      <c r="A11563" t="s">
        <v>602</v>
      </c>
      <c r="B11563" t="s">
        <v>242</v>
      </c>
      <c r="C11563">
        <v>5.34</v>
      </c>
      <c r="D11563">
        <v>5.34</v>
      </c>
      <c r="E11563">
        <v>5.21</v>
      </c>
      <c r="F11563">
        <v>5.23</v>
      </c>
      <c r="G11563">
        <v>16206390</v>
      </c>
      <c r="H11563">
        <v>5.26</v>
      </c>
    </row>
    <row r="11564" spans="1:8" x14ac:dyDescent="0.3">
      <c r="A11564" t="s">
        <v>602</v>
      </c>
      <c r="B11564" t="s">
        <v>726</v>
      </c>
      <c r="C11564">
        <v>5.22</v>
      </c>
      <c r="D11564">
        <v>5.31</v>
      </c>
      <c r="E11564">
        <v>5.21</v>
      </c>
      <c r="F11564">
        <v>5.26</v>
      </c>
      <c r="G11564">
        <v>17802170</v>
      </c>
      <c r="H11564">
        <v>5.26</v>
      </c>
    </row>
    <row r="11565" spans="1:8" x14ac:dyDescent="0.3">
      <c r="A11565" t="s">
        <v>602</v>
      </c>
      <c r="B11565" t="s">
        <v>727</v>
      </c>
      <c r="C11565">
        <v>5.3</v>
      </c>
      <c r="D11565">
        <v>5.36</v>
      </c>
      <c r="E11565">
        <v>5.25</v>
      </c>
      <c r="F11565">
        <v>5.3</v>
      </c>
      <c r="G11565">
        <v>12878370</v>
      </c>
      <c r="H11565">
        <v>5.3033000000000001</v>
      </c>
    </row>
    <row r="11566" spans="1:8" x14ac:dyDescent="0.3">
      <c r="A11566" t="s">
        <v>602</v>
      </c>
      <c r="B11566" t="s">
        <v>728</v>
      </c>
      <c r="C11566">
        <v>5.33</v>
      </c>
      <c r="D11566">
        <v>5.34</v>
      </c>
      <c r="E11566">
        <v>5.18</v>
      </c>
      <c r="F11566">
        <v>5.2</v>
      </c>
      <c r="G11566">
        <v>17136040</v>
      </c>
      <c r="H11566">
        <v>5.24</v>
      </c>
    </row>
    <row r="11567" spans="1:8" x14ac:dyDescent="0.3">
      <c r="A11567" t="s">
        <v>602</v>
      </c>
      <c r="B11567" t="s">
        <v>729</v>
      </c>
      <c r="C11567">
        <v>5.22</v>
      </c>
      <c r="D11567">
        <v>5.47</v>
      </c>
      <c r="E11567">
        <v>5.21</v>
      </c>
      <c r="F11567">
        <v>5.45</v>
      </c>
      <c r="G11567">
        <v>23218290</v>
      </c>
      <c r="H11567">
        <v>5.3766999999999996</v>
      </c>
    </row>
    <row r="11568" spans="1:8" x14ac:dyDescent="0.3">
      <c r="A11568" t="s">
        <v>602</v>
      </c>
      <c r="B11568" t="s">
        <v>730</v>
      </c>
      <c r="C11568">
        <v>5.36</v>
      </c>
      <c r="D11568">
        <v>5.45</v>
      </c>
      <c r="E11568">
        <v>5.33</v>
      </c>
      <c r="F11568">
        <v>5.39</v>
      </c>
      <c r="G11568">
        <v>18592670</v>
      </c>
      <c r="H11568">
        <v>5.39</v>
      </c>
    </row>
    <row r="11569" spans="1:8" x14ac:dyDescent="0.3">
      <c r="A11569" t="s">
        <v>602</v>
      </c>
      <c r="B11569" t="s">
        <v>731</v>
      </c>
      <c r="C11569">
        <v>5.39</v>
      </c>
      <c r="D11569">
        <v>5.46</v>
      </c>
      <c r="E11569">
        <v>5.26</v>
      </c>
      <c r="F11569">
        <v>5.26</v>
      </c>
      <c r="G11569">
        <v>20593200</v>
      </c>
      <c r="H11569">
        <v>5.3266999999999998</v>
      </c>
    </row>
    <row r="11570" spans="1:8" x14ac:dyDescent="0.3">
      <c r="A11570" t="s">
        <v>602</v>
      </c>
      <c r="B11570" t="s">
        <v>732</v>
      </c>
      <c r="C11570">
        <v>5.27</v>
      </c>
      <c r="D11570">
        <v>5.39</v>
      </c>
      <c r="E11570">
        <v>5.22</v>
      </c>
      <c r="F11570">
        <v>5.3</v>
      </c>
      <c r="G11570">
        <v>16720200</v>
      </c>
      <c r="H11570">
        <v>5.3033000000000001</v>
      </c>
    </row>
    <row r="11571" spans="1:8" x14ac:dyDescent="0.3">
      <c r="A11571" t="s">
        <v>602</v>
      </c>
      <c r="B11571" t="s">
        <v>733</v>
      </c>
      <c r="C11571">
        <v>5.3</v>
      </c>
      <c r="D11571">
        <v>5.31</v>
      </c>
      <c r="E11571">
        <v>5.19</v>
      </c>
      <c r="F11571">
        <v>5.29</v>
      </c>
      <c r="G11571">
        <v>18090880</v>
      </c>
      <c r="H11571">
        <v>5.2633000000000001</v>
      </c>
    </row>
    <row r="11572" spans="1:8" x14ac:dyDescent="0.3">
      <c r="A11572" t="s">
        <v>602</v>
      </c>
      <c r="B11572" t="s">
        <v>734</v>
      </c>
      <c r="C11572">
        <v>5.28</v>
      </c>
      <c r="D11572">
        <v>5.4</v>
      </c>
      <c r="E11572">
        <v>5.27</v>
      </c>
      <c r="F11572">
        <v>5.37</v>
      </c>
      <c r="G11572">
        <v>14445130</v>
      </c>
      <c r="H11572">
        <v>5.3467000000000002</v>
      </c>
    </row>
    <row r="11573" spans="1:8" x14ac:dyDescent="0.3">
      <c r="A11573" t="s">
        <v>602</v>
      </c>
      <c r="B11573" t="s">
        <v>735</v>
      </c>
      <c r="C11573">
        <v>5.39</v>
      </c>
      <c r="D11573">
        <v>5.39</v>
      </c>
      <c r="E11573">
        <v>5.19</v>
      </c>
      <c r="F11573">
        <v>5.26</v>
      </c>
      <c r="G11573">
        <v>10028740</v>
      </c>
      <c r="H11573">
        <v>5.28</v>
      </c>
    </row>
    <row r="11574" spans="1:8" x14ac:dyDescent="0.3">
      <c r="A11574" t="s">
        <v>603</v>
      </c>
      <c r="B11574" t="s">
        <v>696</v>
      </c>
      <c r="C11574">
        <v>30.06</v>
      </c>
      <c r="D11574">
        <v>30.46</v>
      </c>
      <c r="E11574">
        <v>29.82</v>
      </c>
      <c r="F11574">
        <v>30.44</v>
      </c>
      <c r="G11574">
        <v>1479332</v>
      </c>
      <c r="H11574">
        <v>30.24</v>
      </c>
    </row>
    <row r="11575" spans="1:8" x14ac:dyDescent="0.3">
      <c r="A11575" t="s">
        <v>603</v>
      </c>
      <c r="B11575" t="s">
        <v>697</v>
      </c>
      <c r="C11575">
        <v>30.72</v>
      </c>
      <c r="D11575">
        <v>30.72</v>
      </c>
      <c r="E11575">
        <v>29.94</v>
      </c>
      <c r="F11575">
        <v>30.18</v>
      </c>
      <c r="G11575">
        <v>1543022</v>
      </c>
      <c r="H11575">
        <v>30.28</v>
      </c>
    </row>
    <row r="11576" spans="1:8" x14ac:dyDescent="0.3">
      <c r="A11576" t="s">
        <v>603</v>
      </c>
      <c r="B11576" t="s">
        <v>698</v>
      </c>
      <c r="C11576">
        <v>30.44</v>
      </c>
      <c r="D11576">
        <v>30.44</v>
      </c>
      <c r="E11576">
        <v>30</v>
      </c>
      <c r="F11576">
        <v>30.18</v>
      </c>
      <c r="G11576">
        <v>1217999</v>
      </c>
      <c r="H11576">
        <v>30.206700000000001</v>
      </c>
    </row>
    <row r="11577" spans="1:8" x14ac:dyDescent="0.3">
      <c r="A11577" t="s">
        <v>603</v>
      </c>
      <c r="B11577" t="s">
        <v>699</v>
      </c>
      <c r="C11577">
        <v>30.28</v>
      </c>
      <c r="D11577">
        <v>30.32</v>
      </c>
      <c r="E11577">
        <v>29.9</v>
      </c>
      <c r="F11577">
        <v>29.98</v>
      </c>
      <c r="G11577">
        <v>1444592</v>
      </c>
      <c r="H11577">
        <v>30.066700000000001</v>
      </c>
    </row>
    <row r="11578" spans="1:8" x14ac:dyDescent="0.3">
      <c r="A11578" t="s">
        <v>603</v>
      </c>
      <c r="B11578" t="s">
        <v>700</v>
      </c>
      <c r="C11578">
        <v>30.1</v>
      </c>
      <c r="D11578">
        <v>30.28</v>
      </c>
      <c r="E11578">
        <v>29.68</v>
      </c>
      <c r="F11578">
        <v>30.02</v>
      </c>
      <c r="G11578">
        <v>1064112</v>
      </c>
      <c r="H11578">
        <v>29.993300000000001</v>
      </c>
    </row>
    <row r="11579" spans="1:8" x14ac:dyDescent="0.3">
      <c r="A11579" t="s">
        <v>603</v>
      </c>
      <c r="B11579" t="s">
        <v>77</v>
      </c>
      <c r="C11579">
        <v>30.02</v>
      </c>
      <c r="D11579">
        <v>30.06</v>
      </c>
      <c r="E11579">
        <v>29.36</v>
      </c>
      <c r="F11579">
        <v>29.58</v>
      </c>
      <c r="G11579">
        <v>863599</v>
      </c>
      <c r="H11579">
        <v>29.666699999999999</v>
      </c>
    </row>
    <row r="11580" spans="1:8" x14ac:dyDescent="0.3">
      <c r="A11580" t="s">
        <v>603</v>
      </c>
      <c r="B11580" t="s">
        <v>701</v>
      </c>
      <c r="C11580">
        <v>29.62</v>
      </c>
      <c r="D11580">
        <v>29.86</v>
      </c>
      <c r="E11580">
        <v>29.58</v>
      </c>
      <c r="F11580">
        <v>29.66</v>
      </c>
      <c r="G11580">
        <v>725939</v>
      </c>
      <c r="H11580">
        <v>29.7</v>
      </c>
    </row>
    <row r="11581" spans="1:8" x14ac:dyDescent="0.3">
      <c r="A11581" t="s">
        <v>603</v>
      </c>
      <c r="B11581" t="s">
        <v>702</v>
      </c>
      <c r="C11581">
        <v>29.8</v>
      </c>
      <c r="D11581">
        <v>30.64</v>
      </c>
      <c r="E11581">
        <v>29.72</v>
      </c>
      <c r="F11581">
        <v>30.44</v>
      </c>
      <c r="G11581">
        <v>2518693</v>
      </c>
      <c r="H11581">
        <v>30.2667</v>
      </c>
    </row>
    <row r="11582" spans="1:8" x14ac:dyDescent="0.3">
      <c r="A11582" t="s">
        <v>603</v>
      </c>
      <c r="B11582" t="s">
        <v>139</v>
      </c>
      <c r="C11582">
        <v>30.54</v>
      </c>
      <c r="D11582">
        <v>30.56</v>
      </c>
      <c r="E11582">
        <v>29.7</v>
      </c>
      <c r="F11582">
        <v>29.76</v>
      </c>
      <c r="G11582">
        <v>1005247</v>
      </c>
      <c r="H11582">
        <v>30.006699999999999</v>
      </c>
    </row>
    <row r="11583" spans="1:8" x14ac:dyDescent="0.3">
      <c r="A11583" t="s">
        <v>603</v>
      </c>
      <c r="B11583" t="s">
        <v>156</v>
      </c>
      <c r="C11583">
        <v>29.88</v>
      </c>
      <c r="D11583">
        <v>29.88</v>
      </c>
      <c r="E11583">
        <v>29.2</v>
      </c>
      <c r="F11583">
        <v>29.34</v>
      </c>
      <c r="G11583">
        <v>833125</v>
      </c>
      <c r="H11583">
        <v>29.473299999999998</v>
      </c>
    </row>
    <row r="11584" spans="1:8" x14ac:dyDescent="0.3">
      <c r="A11584" t="s">
        <v>603</v>
      </c>
      <c r="B11584" t="s">
        <v>703</v>
      </c>
      <c r="C11584">
        <v>29.56</v>
      </c>
      <c r="D11584">
        <v>30.16</v>
      </c>
      <c r="E11584">
        <v>29.54</v>
      </c>
      <c r="F11584">
        <v>30</v>
      </c>
      <c r="G11584">
        <v>952268</v>
      </c>
      <c r="H11584">
        <v>29.9</v>
      </c>
    </row>
    <row r="11585" spans="1:8" x14ac:dyDescent="0.3">
      <c r="A11585" t="s">
        <v>603</v>
      </c>
      <c r="B11585" t="s">
        <v>223</v>
      </c>
      <c r="C11585">
        <v>30.02</v>
      </c>
      <c r="D11585">
        <v>30.54</v>
      </c>
      <c r="E11585">
        <v>30.02</v>
      </c>
      <c r="F11585">
        <v>30.42</v>
      </c>
      <c r="G11585">
        <v>938809</v>
      </c>
      <c r="H11585">
        <v>30.326699999999999</v>
      </c>
    </row>
    <row r="11586" spans="1:8" x14ac:dyDescent="0.3">
      <c r="A11586" t="s">
        <v>603</v>
      </c>
      <c r="B11586" t="s">
        <v>228</v>
      </c>
      <c r="C11586">
        <v>30.4</v>
      </c>
      <c r="D11586">
        <v>31.28</v>
      </c>
      <c r="E11586">
        <v>30.1</v>
      </c>
      <c r="F11586">
        <v>30.52</v>
      </c>
      <c r="G11586">
        <v>1783652</v>
      </c>
      <c r="H11586">
        <v>30.633299999999998</v>
      </c>
    </row>
    <row r="11587" spans="1:8" x14ac:dyDescent="0.3">
      <c r="A11587" t="s">
        <v>603</v>
      </c>
      <c r="B11587" t="s">
        <v>704</v>
      </c>
      <c r="C11587">
        <v>30.8</v>
      </c>
      <c r="D11587">
        <v>33.479999999999997</v>
      </c>
      <c r="E11587">
        <v>30.4</v>
      </c>
      <c r="F11587">
        <v>31.7</v>
      </c>
      <c r="G11587">
        <v>5227272</v>
      </c>
      <c r="H11587">
        <v>31.86</v>
      </c>
    </row>
    <row r="11588" spans="1:8" x14ac:dyDescent="0.3">
      <c r="A11588" t="s">
        <v>603</v>
      </c>
      <c r="B11588" t="s">
        <v>705</v>
      </c>
      <c r="C11588">
        <v>31.94</v>
      </c>
      <c r="D11588">
        <v>32.46</v>
      </c>
      <c r="E11588">
        <v>31.4</v>
      </c>
      <c r="F11588">
        <v>31.64</v>
      </c>
      <c r="G11588">
        <v>1916755</v>
      </c>
      <c r="H11588">
        <v>31.833300000000001</v>
      </c>
    </row>
    <row r="11589" spans="1:8" x14ac:dyDescent="0.3">
      <c r="A11589" t="s">
        <v>603</v>
      </c>
      <c r="B11589" t="s">
        <v>706</v>
      </c>
      <c r="C11589">
        <v>31.64</v>
      </c>
      <c r="D11589">
        <v>33.119999999999997</v>
      </c>
      <c r="E11589">
        <v>31.64</v>
      </c>
      <c r="F11589">
        <v>32.54</v>
      </c>
      <c r="G11589">
        <v>1978991</v>
      </c>
      <c r="H11589">
        <v>32.433300000000003</v>
      </c>
    </row>
    <row r="11590" spans="1:8" x14ac:dyDescent="0.3">
      <c r="A11590" t="s">
        <v>603</v>
      </c>
      <c r="B11590" t="s">
        <v>265</v>
      </c>
      <c r="C11590">
        <v>32.92</v>
      </c>
      <c r="D11590">
        <v>32.92</v>
      </c>
      <c r="E11590">
        <v>32.119999999999997</v>
      </c>
      <c r="F11590">
        <v>32.56</v>
      </c>
      <c r="G11590">
        <v>1060452</v>
      </c>
      <c r="H11590">
        <v>32.533299999999997</v>
      </c>
    </row>
    <row r="11591" spans="1:8" x14ac:dyDescent="0.3">
      <c r="A11591" t="s">
        <v>603</v>
      </c>
      <c r="B11591" t="s">
        <v>707</v>
      </c>
      <c r="C11591">
        <v>32.659999999999997</v>
      </c>
      <c r="D11591">
        <v>32.68</v>
      </c>
      <c r="E11591">
        <v>31.38</v>
      </c>
      <c r="F11591">
        <v>31.5</v>
      </c>
      <c r="G11591">
        <v>1161715</v>
      </c>
      <c r="H11591">
        <v>31.853300000000001</v>
      </c>
    </row>
    <row r="11592" spans="1:8" x14ac:dyDescent="0.3">
      <c r="A11592" t="s">
        <v>603</v>
      </c>
      <c r="B11592" t="s">
        <v>271</v>
      </c>
      <c r="C11592">
        <v>31.48</v>
      </c>
      <c r="D11592">
        <v>31.66</v>
      </c>
      <c r="E11592">
        <v>30.02</v>
      </c>
      <c r="F11592">
        <v>30.16</v>
      </c>
      <c r="G11592">
        <v>1230428</v>
      </c>
      <c r="H11592">
        <v>30.613299999999999</v>
      </c>
    </row>
    <row r="11593" spans="1:8" x14ac:dyDescent="0.3">
      <c r="A11593" t="s">
        <v>603</v>
      </c>
      <c r="B11593" t="s">
        <v>708</v>
      </c>
      <c r="C11593">
        <v>30.16</v>
      </c>
      <c r="D11593">
        <v>31.64</v>
      </c>
      <c r="E11593">
        <v>30.12</v>
      </c>
      <c r="F11593">
        <v>30.62</v>
      </c>
      <c r="G11593">
        <v>1747141</v>
      </c>
      <c r="H11593">
        <v>30.793299999999999</v>
      </c>
    </row>
    <row r="11594" spans="1:8" x14ac:dyDescent="0.3">
      <c r="A11594" t="s">
        <v>603</v>
      </c>
      <c r="B11594" t="s">
        <v>709</v>
      </c>
      <c r="C11594">
        <v>30.7</v>
      </c>
      <c r="D11594">
        <v>31.34</v>
      </c>
      <c r="E11594">
        <v>30.18</v>
      </c>
      <c r="F11594">
        <v>30.6</v>
      </c>
      <c r="G11594">
        <v>1019533</v>
      </c>
      <c r="H11594">
        <v>30.706700000000001</v>
      </c>
    </row>
    <row r="11595" spans="1:8" x14ac:dyDescent="0.3">
      <c r="A11595" t="s">
        <v>603</v>
      </c>
      <c r="B11595" t="s">
        <v>283</v>
      </c>
      <c r="C11595">
        <v>30.28</v>
      </c>
      <c r="D11595">
        <v>31.36</v>
      </c>
      <c r="E11595">
        <v>30.28</v>
      </c>
      <c r="F11595">
        <v>31.34</v>
      </c>
      <c r="G11595">
        <v>1554913</v>
      </c>
      <c r="H11595">
        <v>30.993300000000001</v>
      </c>
    </row>
    <row r="11596" spans="1:8" x14ac:dyDescent="0.3">
      <c r="A11596" t="s">
        <v>603</v>
      </c>
      <c r="B11596" t="s">
        <v>290</v>
      </c>
      <c r="C11596">
        <v>31.4</v>
      </c>
      <c r="D11596">
        <v>31.94</v>
      </c>
      <c r="E11596">
        <v>30.5</v>
      </c>
      <c r="F11596">
        <v>30.64</v>
      </c>
      <c r="G11596">
        <v>1626997</v>
      </c>
      <c r="H11596">
        <v>31.026700000000002</v>
      </c>
    </row>
    <row r="11597" spans="1:8" x14ac:dyDescent="0.3">
      <c r="A11597" t="s">
        <v>603</v>
      </c>
      <c r="B11597" t="s">
        <v>710</v>
      </c>
      <c r="C11597">
        <v>30.58</v>
      </c>
      <c r="D11597">
        <v>33.700000000000003</v>
      </c>
      <c r="E11597">
        <v>30.56</v>
      </c>
      <c r="F11597">
        <v>33.700000000000003</v>
      </c>
      <c r="G11597">
        <v>8717368</v>
      </c>
      <c r="H11597">
        <v>32.653300000000002</v>
      </c>
    </row>
    <row r="11598" spans="1:8" x14ac:dyDescent="0.3">
      <c r="A11598" t="s">
        <v>603</v>
      </c>
      <c r="B11598" t="s">
        <v>512</v>
      </c>
      <c r="C11598">
        <v>33.700000000000003</v>
      </c>
      <c r="D11598">
        <v>36.5</v>
      </c>
      <c r="E11598">
        <v>33.340000000000003</v>
      </c>
      <c r="F11598">
        <v>33.5</v>
      </c>
      <c r="G11598">
        <v>14339120</v>
      </c>
      <c r="H11598">
        <v>34.4467</v>
      </c>
    </row>
    <row r="11599" spans="1:8" x14ac:dyDescent="0.3">
      <c r="A11599" t="s">
        <v>603</v>
      </c>
      <c r="B11599" t="s">
        <v>91</v>
      </c>
      <c r="C11599">
        <v>30.16</v>
      </c>
      <c r="D11599">
        <v>31.7</v>
      </c>
      <c r="E11599">
        <v>30.16</v>
      </c>
      <c r="F11599">
        <v>30.38</v>
      </c>
      <c r="G11599">
        <v>7578867</v>
      </c>
      <c r="H11599">
        <v>30.746700000000001</v>
      </c>
    </row>
    <row r="11600" spans="1:8" x14ac:dyDescent="0.3">
      <c r="A11600" t="s">
        <v>603</v>
      </c>
      <c r="B11600" t="s">
        <v>93</v>
      </c>
      <c r="C11600">
        <v>31.46</v>
      </c>
      <c r="D11600">
        <v>31.52</v>
      </c>
      <c r="E11600">
        <v>28.66</v>
      </c>
      <c r="F11600">
        <v>28.66</v>
      </c>
      <c r="G11600">
        <v>2709500</v>
      </c>
      <c r="H11600">
        <v>29.613299999999999</v>
      </c>
    </row>
    <row r="11601" spans="1:8" x14ac:dyDescent="0.3">
      <c r="A11601" t="s">
        <v>603</v>
      </c>
      <c r="B11601" t="s">
        <v>711</v>
      </c>
      <c r="C11601">
        <v>28.74</v>
      </c>
      <c r="D11601">
        <v>31.52</v>
      </c>
      <c r="E11601">
        <v>28.44</v>
      </c>
      <c r="F11601">
        <v>31.52</v>
      </c>
      <c r="G11601">
        <v>4355271</v>
      </c>
      <c r="H11601">
        <v>30.493300000000001</v>
      </c>
    </row>
    <row r="11602" spans="1:8" x14ac:dyDescent="0.3">
      <c r="A11602" t="s">
        <v>603</v>
      </c>
      <c r="B11602" t="s">
        <v>712</v>
      </c>
      <c r="C11602">
        <v>31.54</v>
      </c>
      <c r="D11602">
        <v>34.54</v>
      </c>
      <c r="E11602">
        <v>31.54</v>
      </c>
      <c r="F11602">
        <v>34.04</v>
      </c>
      <c r="G11602">
        <v>6210489</v>
      </c>
      <c r="H11602">
        <v>33.3733</v>
      </c>
    </row>
    <row r="11603" spans="1:8" x14ac:dyDescent="0.3">
      <c r="A11603" t="s">
        <v>603</v>
      </c>
      <c r="B11603" t="s">
        <v>162</v>
      </c>
      <c r="C11603">
        <v>34</v>
      </c>
      <c r="D11603">
        <v>35.020000000000003</v>
      </c>
      <c r="E11603">
        <v>31.4</v>
      </c>
      <c r="F11603">
        <v>31.6</v>
      </c>
      <c r="G11603">
        <v>3406702</v>
      </c>
      <c r="H11603">
        <v>32.673299999999998</v>
      </c>
    </row>
    <row r="11604" spans="1:8" x14ac:dyDescent="0.3">
      <c r="A11604" t="s">
        <v>603</v>
      </c>
      <c r="B11604" t="s">
        <v>220</v>
      </c>
      <c r="C11604">
        <v>31.48</v>
      </c>
      <c r="D11604">
        <v>31.56</v>
      </c>
      <c r="E11604">
        <v>30.44</v>
      </c>
      <c r="F11604">
        <v>31.3</v>
      </c>
      <c r="G11604">
        <v>1816448</v>
      </c>
      <c r="H11604">
        <v>31.1</v>
      </c>
    </row>
    <row r="11605" spans="1:8" x14ac:dyDescent="0.3">
      <c r="A11605" t="s">
        <v>603</v>
      </c>
      <c r="B11605" t="s">
        <v>713</v>
      </c>
      <c r="C11605">
        <v>32</v>
      </c>
      <c r="D11605">
        <v>32.299999999999997</v>
      </c>
      <c r="E11605">
        <v>30.96</v>
      </c>
      <c r="F11605">
        <v>31.08</v>
      </c>
      <c r="G11605">
        <v>2954455</v>
      </c>
      <c r="H11605">
        <v>31.4467</v>
      </c>
    </row>
    <row r="11606" spans="1:8" x14ac:dyDescent="0.3">
      <c r="A11606" t="s">
        <v>603</v>
      </c>
      <c r="B11606" t="s">
        <v>714</v>
      </c>
      <c r="C11606">
        <v>31.18</v>
      </c>
      <c r="D11606">
        <v>31.18</v>
      </c>
      <c r="E11606">
        <v>30.48</v>
      </c>
      <c r="F11606">
        <v>30.64</v>
      </c>
      <c r="G11606">
        <v>1488816</v>
      </c>
      <c r="H11606">
        <v>30.7667</v>
      </c>
    </row>
    <row r="11607" spans="1:8" x14ac:dyDescent="0.3">
      <c r="A11607" t="s">
        <v>603</v>
      </c>
      <c r="B11607" t="s">
        <v>715</v>
      </c>
      <c r="C11607">
        <v>30.56</v>
      </c>
      <c r="D11607">
        <v>30.82</v>
      </c>
      <c r="E11607">
        <v>30.08</v>
      </c>
      <c r="F11607">
        <v>30.42</v>
      </c>
      <c r="G11607">
        <v>1945784</v>
      </c>
      <c r="H11607">
        <v>30.44</v>
      </c>
    </row>
    <row r="11608" spans="1:8" x14ac:dyDescent="0.3">
      <c r="A11608" t="s">
        <v>603</v>
      </c>
      <c r="B11608" t="s">
        <v>235</v>
      </c>
      <c r="C11608">
        <v>30.28</v>
      </c>
      <c r="D11608">
        <v>30.48</v>
      </c>
      <c r="E11608">
        <v>29.94</v>
      </c>
      <c r="F11608">
        <v>30.18</v>
      </c>
      <c r="G11608">
        <v>1070733</v>
      </c>
      <c r="H11608">
        <v>30.2</v>
      </c>
    </row>
    <row r="11609" spans="1:8" x14ac:dyDescent="0.3">
      <c r="A11609" t="s">
        <v>603</v>
      </c>
      <c r="B11609" t="s">
        <v>259</v>
      </c>
      <c r="C11609">
        <v>30.24</v>
      </c>
      <c r="D11609">
        <v>30.5</v>
      </c>
      <c r="E11609">
        <v>29.18</v>
      </c>
      <c r="F11609">
        <v>29.18</v>
      </c>
      <c r="G11609">
        <v>1656066</v>
      </c>
      <c r="H11609">
        <v>29.62</v>
      </c>
    </row>
    <row r="11610" spans="1:8" x14ac:dyDescent="0.3">
      <c r="A11610" t="s">
        <v>603</v>
      </c>
      <c r="B11610" t="s">
        <v>716</v>
      </c>
      <c r="C11610">
        <v>29.24</v>
      </c>
      <c r="D11610">
        <v>29.76</v>
      </c>
      <c r="E11610">
        <v>29.18</v>
      </c>
      <c r="F11610">
        <v>29.34</v>
      </c>
      <c r="G11610">
        <v>1729729</v>
      </c>
      <c r="H11610">
        <v>29.4267</v>
      </c>
    </row>
    <row r="11611" spans="1:8" x14ac:dyDescent="0.3">
      <c r="A11611" t="s">
        <v>603</v>
      </c>
      <c r="B11611" t="s">
        <v>269</v>
      </c>
      <c r="C11611">
        <v>29.4</v>
      </c>
      <c r="D11611">
        <v>29.46</v>
      </c>
      <c r="E11611">
        <v>29</v>
      </c>
      <c r="F11611">
        <v>29.04</v>
      </c>
      <c r="G11611">
        <v>948278</v>
      </c>
      <c r="H11611">
        <v>29.166699999999999</v>
      </c>
    </row>
    <row r="11612" spans="1:8" x14ac:dyDescent="0.3">
      <c r="A11612" t="s">
        <v>603</v>
      </c>
      <c r="B11612" t="s">
        <v>282</v>
      </c>
      <c r="C11612">
        <v>28.98</v>
      </c>
      <c r="D11612">
        <v>29.18</v>
      </c>
      <c r="E11612">
        <v>28.84</v>
      </c>
      <c r="F11612">
        <v>29.06</v>
      </c>
      <c r="G11612">
        <v>314426</v>
      </c>
      <c r="H11612">
        <v>29.026700000000002</v>
      </c>
    </row>
    <row r="11613" spans="1:8" x14ac:dyDescent="0.3">
      <c r="A11613" t="s">
        <v>603</v>
      </c>
      <c r="B11613" t="s">
        <v>717</v>
      </c>
      <c r="C11613">
        <v>28.76</v>
      </c>
      <c r="D11613">
        <v>29.44</v>
      </c>
      <c r="E11613">
        <v>28.44</v>
      </c>
      <c r="F11613">
        <v>29.36</v>
      </c>
      <c r="G11613">
        <v>1442312</v>
      </c>
      <c r="H11613">
        <v>29.08</v>
      </c>
    </row>
    <row r="11614" spans="1:8" x14ac:dyDescent="0.3">
      <c r="A11614" t="s">
        <v>603</v>
      </c>
      <c r="B11614" t="s">
        <v>285</v>
      </c>
      <c r="C11614">
        <v>29.34</v>
      </c>
      <c r="D11614">
        <v>30.1</v>
      </c>
      <c r="E11614">
        <v>29.16</v>
      </c>
      <c r="F11614">
        <v>29.7</v>
      </c>
      <c r="G11614">
        <v>1914673</v>
      </c>
      <c r="H11614">
        <v>29.653300000000002</v>
      </c>
    </row>
    <row r="11615" spans="1:8" x14ac:dyDescent="0.3">
      <c r="A11615" t="s">
        <v>603</v>
      </c>
      <c r="B11615" t="s">
        <v>718</v>
      </c>
      <c r="C11615">
        <v>30</v>
      </c>
      <c r="D11615">
        <v>30.1</v>
      </c>
      <c r="E11615">
        <v>29.44</v>
      </c>
      <c r="F11615">
        <v>29.68</v>
      </c>
      <c r="G11615">
        <v>1026585</v>
      </c>
      <c r="H11615">
        <v>29.74</v>
      </c>
    </row>
    <row r="11616" spans="1:8" x14ac:dyDescent="0.3">
      <c r="A11616" t="s">
        <v>603</v>
      </c>
      <c r="B11616" t="s">
        <v>291</v>
      </c>
      <c r="C11616">
        <v>29.68</v>
      </c>
      <c r="D11616">
        <v>29.88</v>
      </c>
      <c r="E11616">
        <v>28.8</v>
      </c>
      <c r="F11616">
        <v>28.8</v>
      </c>
      <c r="G11616">
        <v>837258</v>
      </c>
      <c r="H11616">
        <v>29.16</v>
      </c>
    </row>
    <row r="11617" spans="1:8" x14ac:dyDescent="0.3">
      <c r="A11617" t="s">
        <v>603</v>
      </c>
      <c r="B11617" t="s">
        <v>295</v>
      </c>
      <c r="C11617">
        <v>28.86</v>
      </c>
      <c r="D11617">
        <v>29.4</v>
      </c>
      <c r="E11617">
        <v>28.58</v>
      </c>
      <c r="F11617">
        <v>29.14</v>
      </c>
      <c r="G11617">
        <v>915099</v>
      </c>
      <c r="H11617">
        <v>29.04</v>
      </c>
    </row>
    <row r="11618" spans="1:8" x14ac:dyDescent="0.3">
      <c r="A11618" t="s">
        <v>603</v>
      </c>
      <c r="B11618" t="s">
        <v>298</v>
      </c>
      <c r="C11618">
        <v>29.04</v>
      </c>
      <c r="D11618">
        <v>29.84</v>
      </c>
      <c r="E11618">
        <v>28.8</v>
      </c>
      <c r="F11618">
        <v>29.3</v>
      </c>
      <c r="G11618">
        <v>893479</v>
      </c>
      <c r="H11618">
        <v>29.313300000000002</v>
      </c>
    </row>
    <row r="11619" spans="1:8" x14ac:dyDescent="0.3">
      <c r="A11619" t="s">
        <v>603</v>
      </c>
      <c r="B11619" t="s">
        <v>719</v>
      </c>
      <c r="C11619">
        <v>29.32</v>
      </c>
      <c r="D11619">
        <v>29.7</v>
      </c>
      <c r="E11619">
        <v>29.32</v>
      </c>
      <c r="F11619">
        <v>29.66</v>
      </c>
      <c r="G11619">
        <v>426176</v>
      </c>
      <c r="H11619">
        <v>29.56</v>
      </c>
    </row>
    <row r="11620" spans="1:8" x14ac:dyDescent="0.3">
      <c r="A11620" t="s">
        <v>603</v>
      </c>
      <c r="B11620" t="s">
        <v>720</v>
      </c>
      <c r="C11620">
        <v>30.1</v>
      </c>
      <c r="D11620">
        <v>30.46</v>
      </c>
      <c r="E11620">
        <v>29.44</v>
      </c>
      <c r="F11620">
        <v>30.16</v>
      </c>
      <c r="G11620">
        <v>1258288</v>
      </c>
      <c r="H11620">
        <v>30.02</v>
      </c>
    </row>
    <row r="11621" spans="1:8" x14ac:dyDescent="0.3">
      <c r="A11621" t="s">
        <v>603</v>
      </c>
      <c r="B11621" t="s">
        <v>721</v>
      </c>
      <c r="C11621">
        <v>30.16</v>
      </c>
      <c r="D11621">
        <v>30.6</v>
      </c>
      <c r="E11621">
        <v>30.02</v>
      </c>
      <c r="F11621">
        <v>30.12</v>
      </c>
      <c r="G11621">
        <v>861963</v>
      </c>
      <c r="H11621">
        <v>30.246700000000001</v>
      </c>
    </row>
    <row r="11622" spans="1:8" x14ac:dyDescent="0.3">
      <c r="A11622" t="s">
        <v>603</v>
      </c>
      <c r="B11622" t="s">
        <v>96</v>
      </c>
      <c r="C11622">
        <v>30.12</v>
      </c>
      <c r="D11622">
        <v>31.48</v>
      </c>
      <c r="E11622">
        <v>29.52</v>
      </c>
      <c r="F11622">
        <v>31.4</v>
      </c>
      <c r="G11622">
        <v>3070097</v>
      </c>
      <c r="H11622">
        <v>30.8</v>
      </c>
    </row>
    <row r="11623" spans="1:8" x14ac:dyDescent="0.3">
      <c r="A11623" t="s">
        <v>603</v>
      </c>
      <c r="B11623" t="s">
        <v>722</v>
      </c>
      <c r="C11623">
        <v>31.72</v>
      </c>
      <c r="D11623">
        <v>33.24</v>
      </c>
      <c r="E11623">
        <v>30.72</v>
      </c>
      <c r="F11623">
        <v>30.84</v>
      </c>
      <c r="G11623">
        <v>5304369</v>
      </c>
      <c r="H11623">
        <v>31.6</v>
      </c>
    </row>
    <row r="11624" spans="1:8" x14ac:dyDescent="0.3">
      <c r="A11624" t="s">
        <v>603</v>
      </c>
      <c r="B11624" t="s">
        <v>164</v>
      </c>
      <c r="C11624">
        <v>31</v>
      </c>
      <c r="D11624">
        <v>31</v>
      </c>
      <c r="E11624">
        <v>29.54</v>
      </c>
      <c r="F11624">
        <v>29.54</v>
      </c>
      <c r="G11624">
        <v>1669359</v>
      </c>
      <c r="H11624">
        <v>30.026700000000002</v>
      </c>
    </row>
    <row r="11625" spans="1:8" x14ac:dyDescent="0.3">
      <c r="A11625" t="s">
        <v>603</v>
      </c>
      <c r="B11625" t="s">
        <v>723</v>
      </c>
      <c r="C11625">
        <v>30.26</v>
      </c>
      <c r="D11625">
        <v>30.9</v>
      </c>
      <c r="E11625">
        <v>30.26</v>
      </c>
      <c r="F11625">
        <v>30.48</v>
      </c>
      <c r="G11625">
        <v>1437861</v>
      </c>
      <c r="H11625">
        <v>30.546700000000001</v>
      </c>
    </row>
    <row r="11626" spans="1:8" x14ac:dyDescent="0.3">
      <c r="A11626" t="s">
        <v>603</v>
      </c>
      <c r="B11626" t="s">
        <v>724</v>
      </c>
      <c r="C11626">
        <v>30.48</v>
      </c>
      <c r="D11626">
        <v>32.6</v>
      </c>
      <c r="E11626">
        <v>30.3</v>
      </c>
      <c r="F11626">
        <v>32.28</v>
      </c>
      <c r="G11626">
        <v>2540129</v>
      </c>
      <c r="H11626">
        <v>31.726700000000001</v>
      </c>
    </row>
    <row r="11627" spans="1:8" x14ac:dyDescent="0.3">
      <c r="A11627" t="s">
        <v>603</v>
      </c>
      <c r="B11627" t="s">
        <v>725</v>
      </c>
      <c r="C11627">
        <v>32.299999999999997</v>
      </c>
      <c r="D11627">
        <v>35.479999999999997</v>
      </c>
      <c r="E11627">
        <v>32.200000000000003</v>
      </c>
      <c r="F11627">
        <v>35.340000000000003</v>
      </c>
      <c r="G11627">
        <v>5981135</v>
      </c>
      <c r="H11627">
        <v>34.340000000000003</v>
      </c>
    </row>
    <row r="11628" spans="1:8" x14ac:dyDescent="0.3">
      <c r="A11628" t="s">
        <v>603</v>
      </c>
      <c r="B11628" t="s">
        <v>242</v>
      </c>
      <c r="C11628">
        <v>35.340000000000003</v>
      </c>
      <c r="D11628">
        <v>36.880000000000003</v>
      </c>
      <c r="E11628">
        <v>34</v>
      </c>
      <c r="F11628">
        <v>36.799999999999997</v>
      </c>
      <c r="G11628">
        <v>11718280</v>
      </c>
      <c r="H11628">
        <v>35.893300000000004</v>
      </c>
    </row>
    <row r="11629" spans="1:8" x14ac:dyDescent="0.3">
      <c r="A11629" t="s">
        <v>603</v>
      </c>
      <c r="B11629" t="s">
        <v>726</v>
      </c>
      <c r="C11629">
        <v>37</v>
      </c>
      <c r="D11629">
        <v>39.5</v>
      </c>
      <c r="E11629">
        <v>37</v>
      </c>
      <c r="F11629">
        <v>37.700000000000003</v>
      </c>
      <c r="G11629">
        <v>11864940</v>
      </c>
      <c r="H11629">
        <v>38.066699999999997</v>
      </c>
    </row>
    <row r="11630" spans="1:8" x14ac:dyDescent="0.3">
      <c r="A11630" t="s">
        <v>603</v>
      </c>
      <c r="B11630" t="s">
        <v>727</v>
      </c>
      <c r="C11630">
        <v>37.700000000000003</v>
      </c>
      <c r="D11630">
        <v>38.299999999999997</v>
      </c>
      <c r="E11630">
        <v>35.9</v>
      </c>
      <c r="F11630">
        <v>36.08</v>
      </c>
      <c r="G11630">
        <v>4618956</v>
      </c>
      <c r="H11630">
        <v>36.76</v>
      </c>
    </row>
    <row r="11631" spans="1:8" x14ac:dyDescent="0.3">
      <c r="A11631" t="s">
        <v>603</v>
      </c>
      <c r="B11631" t="s">
        <v>728</v>
      </c>
      <c r="C11631">
        <v>36.32</v>
      </c>
      <c r="D11631">
        <v>36.4</v>
      </c>
      <c r="E11631">
        <v>34.56</v>
      </c>
      <c r="F11631">
        <v>34.86</v>
      </c>
      <c r="G11631">
        <v>3615935</v>
      </c>
      <c r="H11631">
        <v>35.273299999999999</v>
      </c>
    </row>
    <row r="11632" spans="1:8" x14ac:dyDescent="0.3">
      <c r="A11632" t="s">
        <v>603</v>
      </c>
      <c r="B11632" t="s">
        <v>729</v>
      </c>
      <c r="C11632">
        <v>34.58</v>
      </c>
      <c r="D11632">
        <v>36.08</v>
      </c>
      <c r="E11632">
        <v>34</v>
      </c>
      <c r="F11632">
        <v>35.54</v>
      </c>
      <c r="G11632">
        <v>3457889</v>
      </c>
      <c r="H11632">
        <v>35.206699999999998</v>
      </c>
    </row>
    <row r="11633" spans="1:8" x14ac:dyDescent="0.3">
      <c r="A11633" t="s">
        <v>603</v>
      </c>
      <c r="B11633" t="s">
        <v>730</v>
      </c>
      <c r="C11633">
        <v>35.020000000000003</v>
      </c>
      <c r="D11633">
        <v>36.340000000000003</v>
      </c>
      <c r="E11633">
        <v>34.619999999999997</v>
      </c>
      <c r="F11633">
        <v>34.9</v>
      </c>
      <c r="G11633">
        <v>2178522</v>
      </c>
      <c r="H11633">
        <v>35.286700000000003</v>
      </c>
    </row>
    <row r="11634" spans="1:8" x14ac:dyDescent="0.3">
      <c r="A11634" t="s">
        <v>603</v>
      </c>
      <c r="B11634" t="s">
        <v>731</v>
      </c>
      <c r="C11634">
        <v>35.44</v>
      </c>
      <c r="D11634">
        <v>35.44</v>
      </c>
      <c r="E11634">
        <v>34.24</v>
      </c>
      <c r="F11634">
        <v>34.299999999999997</v>
      </c>
      <c r="G11634">
        <v>1488569</v>
      </c>
      <c r="H11634">
        <v>34.659999999999997</v>
      </c>
    </row>
    <row r="11635" spans="1:8" x14ac:dyDescent="0.3">
      <c r="A11635" t="s">
        <v>603</v>
      </c>
      <c r="B11635" t="s">
        <v>732</v>
      </c>
      <c r="C11635">
        <v>34.72</v>
      </c>
      <c r="D11635">
        <v>36</v>
      </c>
      <c r="E11635">
        <v>33.46</v>
      </c>
      <c r="F11635">
        <v>33.520000000000003</v>
      </c>
      <c r="G11635">
        <v>1985368</v>
      </c>
      <c r="H11635">
        <v>34.326700000000002</v>
      </c>
    </row>
    <row r="11636" spans="1:8" x14ac:dyDescent="0.3">
      <c r="A11636" t="s">
        <v>603</v>
      </c>
      <c r="B11636" t="s">
        <v>733</v>
      </c>
      <c r="C11636">
        <v>33.520000000000003</v>
      </c>
      <c r="D11636">
        <v>34.6</v>
      </c>
      <c r="E11636">
        <v>33.340000000000003</v>
      </c>
      <c r="F11636">
        <v>33.76</v>
      </c>
      <c r="G11636">
        <v>1581398</v>
      </c>
      <c r="H11636">
        <v>33.9</v>
      </c>
    </row>
    <row r="11637" spans="1:8" x14ac:dyDescent="0.3">
      <c r="A11637" t="s">
        <v>603</v>
      </c>
      <c r="B11637" t="s">
        <v>734</v>
      </c>
      <c r="C11637">
        <v>34.4</v>
      </c>
      <c r="D11637">
        <v>34.700000000000003</v>
      </c>
      <c r="E11637">
        <v>33.92</v>
      </c>
      <c r="F11637">
        <v>34.18</v>
      </c>
      <c r="G11637">
        <v>1468386</v>
      </c>
      <c r="H11637">
        <v>34.2667</v>
      </c>
    </row>
    <row r="11638" spans="1:8" x14ac:dyDescent="0.3">
      <c r="A11638" t="s">
        <v>603</v>
      </c>
      <c r="B11638" t="s">
        <v>735</v>
      </c>
      <c r="C11638">
        <v>34.18</v>
      </c>
      <c r="D11638">
        <v>35.68</v>
      </c>
      <c r="E11638">
        <v>34.06</v>
      </c>
      <c r="F11638">
        <v>34.299999999999997</v>
      </c>
      <c r="G11638">
        <v>1767700</v>
      </c>
      <c r="H11638">
        <v>34.68</v>
      </c>
    </row>
    <row r="11639" spans="1:8" x14ac:dyDescent="0.3">
      <c r="A11639" t="s">
        <v>159</v>
      </c>
      <c r="B11639" t="s">
        <v>696</v>
      </c>
      <c r="C11639">
        <v>28.62</v>
      </c>
      <c r="D11639">
        <v>28.76</v>
      </c>
      <c r="E11639">
        <v>28.22</v>
      </c>
      <c r="F11639">
        <v>28.54</v>
      </c>
      <c r="G11639">
        <v>2141358</v>
      </c>
      <c r="H11639">
        <v>28.506699999999999</v>
      </c>
    </row>
    <row r="11640" spans="1:8" x14ac:dyDescent="0.3">
      <c r="A11640" t="s">
        <v>159</v>
      </c>
      <c r="B11640" t="s">
        <v>697</v>
      </c>
      <c r="C11640">
        <v>28.52</v>
      </c>
      <c r="D11640">
        <v>28.8</v>
      </c>
      <c r="E11640">
        <v>28.36</v>
      </c>
      <c r="F11640">
        <v>28.6</v>
      </c>
      <c r="G11640">
        <v>1942300</v>
      </c>
      <c r="H11640">
        <v>28.5867</v>
      </c>
    </row>
    <row r="11641" spans="1:8" x14ac:dyDescent="0.3">
      <c r="A11641" t="s">
        <v>159</v>
      </c>
      <c r="B11641" t="s">
        <v>698</v>
      </c>
      <c r="C11641">
        <v>28.6</v>
      </c>
      <c r="D11641">
        <v>28.84</v>
      </c>
      <c r="E11641">
        <v>28.3</v>
      </c>
      <c r="F11641">
        <v>28.34</v>
      </c>
      <c r="G11641">
        <v>2116401</v>
      </c>
      <c r="H11641">
        <v>28.493300000000001</v>
      </c>
    </row>
    <row r="11642" spans="1:8" x14ac:dyDescent="0.3">
      <c r="A11642" t="s">
        <v>159</v>
      </c>
      <c r="B11642" t="s">
        <v>699</v>
      </c>
      <c r="C11642">
        <v>28.42</v>
      </c>
      <c r="D11642">
        <v>28.56</v>
      </c>
      <c r="E11642">
        <v>28.08</v>
      </c>
      <c r="F11642">
        <v>28.16</v>
      </c>
      <c r="G11642">
        <v>1801217</v>
      </c>
      <c r="H11642">
        <v>28.2667</v>
      </c>
    </row>
    <row r="11643" spans="1:8" x14ac:dyDescent="0.3">
      <c r="A11643" t="s">
        <v>159</v>
      </c>
      <c r="B11643" t="s">
        <v>700</v>
      </c>
      <c r="C11643">
        <v>28.16</v>
      </c>
      <c r="D11643">
        <v>28.58</v>
      </c>
      <c r="E11643">
        <v>28.08</v>
      </c>
      <c r="F11643">
        <v>28.2</v>
      </c>
      <c r="G11643">
        <v>2088129</v>
      </c>
      <c r="H11643">
        <v>28.2867</v>
      </c>
    </row>
    <row r="11644" spans="1:8" x14ac:dyDescent="0.3">
      <c r="A11644" t="s">
        <v>159</v>
      </c>
      <c r="B11644" t="s">
        <v>77</v>
      </c>
      <c r="C11644">
        <v>28.18</v>
      </c>
      <c r="D11644">
        <v>28.18</v>
      </c>
      <c r="E11644">
        <v>27.54</v>
      </c>
      <c r="F11644">
        <v>27.68</v>
      </c>
      <c r="G11644">
        <v>1688387</v>
      </c>
      <c r="H11644">
        <v>27.8</v>
      </c>
    </row>
    <row r="11645" spans="1:8" x14ac:dyDescent="0.3">
      <c r="A11645" t="s">
        <v>159</v>
      </c>
      <c r="B11645" t="s">
        <v>701</v>
      </c>
      <c r="C11645">
        <v>27.8</v>
      </c>
      <c r="D11645">
        <v>28.12</v>
      </c>
      <c r="E11645">
        <v>27.74</v>
      </c>
      <c r="F11645">
        <v>27.86</v>
      </c>
      <c r="G11645">
        <v>974847</v>
      </c>
      <c r="H11645">
        <v>27.906700000000001</v>
      </c>
    </row>
    <row r="11646" spans="1:8" x14ac:dyDescent="0.3">
      <c r="A11646" t="s">
        <v>159</v>
      </c>
      <c r="B11646" t="s">
        <v>702</v>
      </c>
      <c r="C11646">
        <v>27.88</v>
      </c>
      <c r="D11646">
        <v>28.48</v>
      </c>
      <c r="E11646">
        <v>27.88</v>
      </c>
      <c r="F11646">
        <v>27.94</v>
      </c>
      <c r="G11646">
        <v>1309773</v>
      </c>
      <c r="H11646">
        <v>28.1</v>
      </c>
    </row>
    <row r="11647" spans="1:8" x14ac:dyDescent="0.3">
      <c r="A11647" t="s">
        <v>159</v>
      </c>
      <c r="B11647" t="s">
        <v>139</v>
      </c>
      <c r="C11647">
        <v>27.96</v>
      </c>
      <c r="D11647">
        <v>29.36</v>
      </c>
      <c r="E11647">
        <v>27.82</v>
      </c>
      <c r="F11647">
        <v>29</v>
      </c>
      <c r="G11647">
        <v>4616294</v>
      </c>
      <c r="H11647">
        <v>28.726700000000001</v>
      </c>
    </row>
    <row r="11648" spans="1:8" x14ac:dyDescent="0.3">
      <c r="A11648" t="s">
        <v>159</v>
      </c>
      <c r="B11648" t="s">
        <v>156</v>
      </c>
      <c r="C11648">
        <v>28.98</v>
      </c>
      <c r="D11648">
        <v>28.98</v>
      </c>
      <c r="E11648">
        <v>28.06</v>
      </c>
      <c r="F11648">
        <v>28.3</v>
      </c>
      <c r="G11648">
        <v>2060523</v>
      </c>
      <c r="H11648">
        <v>28.4467</v>
      </c>
    </row>
    <row r="11649" spans="1:8" x14ac:dyDescent="0.3">
      <c r="A11649" t="s">
        <v>159</v>
      </c>
      <c r="B11649" t="s">
        <v>703</v>
      </c>
      <c r="C11649">
        <v>28.32</v>
      </c>
      <c r="D11649">
        <v>28.8</v>
      </c>
      <c r="E11649">
        <v>28.32</v>
      </c>
      <c r="F11649">
        <v>28.68</v>
      </c>
      <c r="G11649">
        <v>1684961</v>
      </c>
      <c r="H11649">
        <v>28.6</v>
      </c>
    </row>
    <row r="11650" spans="1:8" x14ac:dyDescent="0.3">
      <c r="A11650" t="s">
        <v>159</v>
      </c>
      <c r="B11650" t="s">
        <v>223</v>
      </c>
      <c r="C11650">
        <v>28.72</v>
      </c>
      <c r="D11650">
        <v>29.22</v>
      </c>
      <c r="E11650">
        <v>28.64</v>
      </c>
      <c r="F11650">
        <v>29.2</v>
      </c>
      <c r="G11650">
        <v>1916391</v>
      </c>
      <c r="H11650">
        <v>29.02</v>
      </c>
    </row>
    <row r="11651" spans="1:8" x14ac:dyDescent="0.3">
      <c r="A11651" t="s">
        <v>159</v>
      </c>
      <c r="B11651" t="s">
        <v>228</v>
      </c>
      <c r="C11651">
        <v>29.18</v>
      </c>
      <c r="D11651">
        <v>29.22</v>
      </c>
      <c r="E11651">
        <v>28.74</v>
      </c>
      <c r="F11651">
        <v>28.96</v>
      </c>
      <c r="G11651">
        <v>1417548</v>
      </c>
      <c r="H11651">
        <v>28.973299999999998</v>
      </c>
    </row>
    <row r="11652" spans="1:8" x14ac:dyDescent="0.3">
      <c r="A11652" t="s">
        <v>159</v>
      </c>
      <c r="B11652" t="s">
        <v>704</v>
      </c>
      <c r="C11652">
        <v>29.02</v>
      </c>
      <c r="D11652">
        <v>29.12</v>
      </c>
      <c r="E11652">
        <v>28.8</v>
      </c>
      <c r="F11652">
        <v>29.04</v>
      </c>
      <c r="G11652">
        <v>1457046</v>
      </c>
      <c r="H11652">
        <v>28.986699999999999</v>
      </c>
    </row>
    <row r="11653" spans="1:8" x14ac:dyDescent="0.3">
      <c r="A11653" t="s">
        <v>159</v>
      </c>
      <c r="B11653" t="s">
        <v>705</v>
      </c>
      <c r="C11653">
        <v>29.2</v>
      </c>
      <c r="D11653">
        <v>30.2</v>
      </c>
      <c r="E11653">
        <v>29.08</v>
      </c>
      <c r="F11653">
        <v>29.98</v>
      </c>
      <c r="G11653">
        <v>4455361</v>
      </c>
      <c r="H11653">
        <v>29.753299999999999</v>
      </c>
    </row>
    <row r="11654" spans="1:8" x14ac:dyDescent="0.3">
      <c r="A11654" t="s">
        <v>159</v>
      </c>
      <c r="B11654" t="s">
        <v>706</v>
      </c>
      <c r="C11654">
        <v>30.32</v>
      </c>
      <c r="D11654">
        <v>30.68</v>
      </c>
      <c r="E11654">
        <v>29.88</v>
      </c>
      <c r="F11654">
        <v>30.06</v>
      </c>
      <c r="G11654">
        <v>3502998</v>
      </c>
      <c r="H11654">
        <v>30.206700000000001</v>
      </c>
    </row>
    <row r="11655" spans="1:8" x14ac:dyDescent="0.3">
      <c r="A11655" t="s">
        <v>159</v>
      </c>
      <c r="B11655" t="s">
        <v>265</v>
      </c>
      <c r="C11655">
        <v>30.08</v>
      </c>
      <c r="D11655">
        <v>30.42</v>
      </c>
      <c r="E11655">
        <v>29.88</v>
      </c>
      <c r="F11655">
        <v>29.92</v>
      </c>
      <c r="G11655">
        <v>1956935</v>
      </c>
      <c r="H11655">
        <v>30.0733</v>
      </c>
    </row>
    <row r="11656" spans="1:8" x14ac:dyDescent="0.3">
      <c r="A11656" t="s">
        <v>159</v>
      </c>
      <c r="B11656" t="s">
        <v>707</v>
      </c>
      <c r="C11656">
        <v>29.8</v>
      </c>
      <c r="D11656">
        <v>30.28</v>
      </c>
      <c r="E11656">
        <v>29.44</v>
      </c>
      <c r="F11656">
        <v>29.44</v>
      </c>
      <c r="G11656">
        <v>2503815</v>
      </c>
      <c r="H11656">
        <v>29.72</v>
      </c>
    </row>
    <row r="11657" spans="1:8" x14ac:dyDescent="0.3">
      <c r="A11657" t="s">
        <v>159</v>
      </c>
      <c r="B11657" t="s">
        <v>271</v>
      </c>
      <c r="C11657">
        <v>29.6</v>
      </c>
      <c r="D11657">
        <v>29.76</v>
      </c>
      <c r="E11657">
        <v>27.82</v>
      </c>
      <c r="F11657">
        <v>28</v>
      </c>
      <c r="G11657">
        <v>2119638</v>
      </c>
      <c r="H11657">
        <v>28.526700000000002</v>
      </c>
    </row>
    <row r="11658" spans="1:8" x14ac:dyDescent="0.3">
      <c r="A11658" t="s">
        <v>159</v>
      </c>
      <c r="B11658" t="s">
        <v>708</v>
      </c>
      <c r="C11658">
        <v>28</v>
      </c>
      <c r="D11658">
        <v>28.36</v>
      </c>
      <c r="E11658">
        <v>27.86</v>
      </c>
      <c r="F11658">
        <v>28.1</v>
      </c>
      <c r="G11658">
        <v>1018395</v>
      </c>
      <c r="H11658">
        <v>28.1067</v>
      </c>
    </row>
    <row r="11659" spans="1:8" x14ac:dyDescent="0.3">
      <c r="A11659" t="s">
        <v>159</v>
      </c>
      <c r="B11659" t="s">
        <v>709</v>
      </c>
      <c r="C11659">
        <v>28.32</v>
      </c>
      <c r="D11659">
        <v>28.62</v>
      </c>
      <c r="E11659">
        <v>27.86</v>
      </c>
      <c r="F11659">
        <v>27.86</v>
      </c>
      <c r="G11659">
        <v>1318162</v>
      </c>
      <c r="H11659">
        <v>28.113299999999999</v>
      </c>
    </row>
    <row r="11660" spans="1:8" x14ac:dyDescent="0.3">
      <c r="A11660" t="s">
        <v>159</v>
      </c>
      <c r="B11660" t="s">
        <v>283</v>
      </c>
      <c r="C11660">
        <v>27.76</v>
      </c>
      <c r="D11660">
        <v>28.12</v>
      </c>
      <c r="E11660">
        <v>27.66</v>
      </c>
      <c r="F11660">
        <v>27.68</v>
      </c>
      <c r="G11660">
        <v>965434</v>
      </c>
      <c r="H11660">
        <v>27.82</v>
      </c>
    </row>
    <row r="11661" spans="1:8" x14ac:dyDescent="0.3">
      <c r="A11661" t="s">
        <v>159</v>
      </c>
      <c r="B11661" t="s">
        <v>290</v>
      </c>
      <c r="C11661">
        <v>27.68</v>
      </c>
      <c r="D11661">
        <v>27.82</v>
      </c>
      <c r="E11661">
        <v>27</v>
      </c>
      <c r="F11661">
        <v>27.08</v>
      </c>
      <c r="G11661">
        <v>1269367</v>
      </c>
      <c r="H11661">
        <v>27.3</v>
      </c>
    </row>
    <row r="11662" spans="1:8" x14ac:dyDescent="0.3">
      <c r="A11662" t="s">
        <v>159</v>
      </c>
      <c r="B11662" t="s">
        <v>710</v>
      </c>
      <c r="C11662">
        <v>27.12</v>
      </c>
      <c r="D11662">
        <v>27.5</v>
      </c>
      <c r="E11662">
        <v>27.04</v>
      </c>
      <c r="F11662">
        <v>27.18</v>
      </c>
      <c r="G11662">
        <v>875464</v>
      </c>
      <c r="H11662">
        <v>27.24</v>
      </c>
    </row>
    <row r="11663" spans="1:8" x14ac:dyDescent="0.3">
      <c r="A11663" t="s">
        <v>159</v>
      </c>
      <c r="B11663" t="s">
        <v>512</v>
      </c>
      <c r="C11663">
        <v>27.18</v>
      </c>
      <c r="D11663">
        <v>27.52</v>
      </c>
      <c r="E11663">
        <v>27</v>
      </c>
      <c r="F11663">
        <v>27.2</v>
      </c>
      <c r="G11663">
        <v>967846</v>
      </c>
      <c r="H11663">
        <v>27.24</v>
      </c>
    </row>
    <row r="11664" spans="1:8" x14ac:dyDescent="0.3">
      <c r="A11664" t="s">
        <v>159</v>
      </c>
      <c r="B11664" t="s">
        <v>91</v>
      </c>
      <c r="C11664">
        <v>24.82</v>
      </c>
      <c r="D11664">
        <v>26.24</v>
      </c>
      <c r="E11664">
        <v>24.82</v>
      </c>
      <c r="F11664">
        <v>26</v>
      </c>
      <c r="G11664">
        <v>2114386</v>
      </c>
      <c r="H11664">
        <v>25.686699999999998</v>
      </c>
    </row>
    <row r="11665" spans="1:8" x14ac:dyDescent="0.3">
      <c r="A11665" t="s">
        <v>159</v>
      </c>
      <c r="B11665" t="s">
        <v>93</v>
      </c>
      <c r="C11665">
        <v>26</v>
      </c>
      <c r="D11665">
        <v>26.5</v>
      </c>
      <c r="E11665">
        <v>25.9</v>
      </c>
      <c r="F11665">
        <v>26.1</v>
      </c>
      <c r="G11665">
        <v>768980</v>
      </c>
      <c r="H11665">
        <v>26.166699999999999</v>
      </c>
    </row>
    <row r="11666" spans="1:8" x14ac:dyDescent="0.3">
      <c r="A11666" t="s">
        <v>159</v>
      </c>
      <c r="B11666" t="s">
        <v>711</v>
      </c>
      <c r="C11666">
        <v>26.08</v>
      </c>
      <c r="D11666">
        <v>26.68</v>
      </c>
      <c r="E11666">
        <v>26</v>
      </c>
      <c r="F11666">
        <v>26.02</v>
      </c>
      <c r="G11666">
        <v>738140</v>
      </c>
      <c r="H11666">
        <v>26.2333</v>
      </c>
    </row>
    <row r="11667" spans="1:8" x14ac:dyDescent="0.3">
      <c r="A11667" t="s">
        <v>159</v>
      </c>
      <c r="B11667" t="s">
        <v>712</v>
      </c>
      <c r="C11667">
        <v>26.06</v>
      </c>
      <c r="D11667">
        <v>26.6</v>
      </c>
      <c r="E11667">
        <v>26.06</v>
      </c>
      <c r="F11667">
        <v>26.38</v>
      </c>
      <c r="G11667">
        <v>658541</v>
      </c>
      <c r="H11667">
        <v>26.346699999999998</v>
      </c>
    </row>
    <row r="11668" spans="1:8" x14ac:dyDescent="0.3">
      <c r="A11668" t="s">
        <v>159</v>
      </c>
      <c r="B11668" t="s">
        <v>162</v>
      </c>
      <c r="C11668">
        <v>26.38</v>
      </c>
      <c r="D11668">
        <v>26.54</v>
      </c>
      <c r="E11668">
        <v>25.84</v>
      </c>
      <c r="F11668">
        <v>25.98</v>
      </c>
      <c r="G11668">
        <v>832895</v>
      </c>
      <c r="H11668">
        <v>26.12</v>
      </c>
    </row>
    <row r="11669" spans="1:8" x14ac:dyDescent="0.3">
      <c r="A11669" t="s">
        <v>159</v>
      </c>
      <c r="B11669" t="s">
        <v>220</v>
      </c>
      <c r="C11669">
        <v>25.06</v>
      </c>
      <c r="D11669">
        <v>25.84</v>
      </c>
      <c r="E11669">
        <v>24.5</v>
      </c>
      <c r="F11669">
        <v>25.04</v>
      </c>
      <c r="G11669">
        <v>1981634</v>
      </c>
      <c r="H11669">
        <v>25.1267</v>
      </c>
    </row>
    <row r="11670" spans="1:8" x14ac:dyDescent="0.3">
      <c r="A11670" t="s">
        <v>159</v>
      </c>
      <c r="B11670" t="s">
        <v>713</v>
      </c>
      <c r="C11670">
        <v>25.54</v>
      </c>
      <c r="D11670">
        <v>26.16</v>
      </c>
      <c r="E11670">
        <v>25.26</v>
      </c>
      <c r="F11670">
        <v>26</v>
      </c>
      <c r="G11670">
        <v>1394658</v>
      </c>
      <c r="H11670">
        <v>25.806699999999999</v>
      </c>
    </row>
    <row r="11671" spans="1:8" x14ac:dyDescent="0.3">
      <c r="A11671" t="s">
        <v>159</v>
      </c>
      <c r="B11671" t="s">
        <v>714</v>
      </c>
      <c r="C11671">
        <v>26.06</v>
      </c>
      <c r="D11671">
        <v>26.24</v>
      </c>
      <c r="E11671">
        <v>25.58</v>
      </c>
      <c r="F11671">
        <v>25.6</v>
      </c>
      <c r="G11671">
        <v>901060</v>
      </c>
      <c r="H11671">
        <v>25.806699999999999</v>
      </c>
    </row>
    <row r="11672" spans="1:8" x14ac:dyDescent="0.3">
      <c r="A11672" t="s">
        <v>159</v>
      </c>
      <c r="B11672" t="s">
        <v>715</v>
      </c>
      <c r="C11672">
        <v>25.62</v>
      </c>
      <c r="D11672">
        <v>25.98</v>
      </c>
      <c r="E11672">
        <v>25.2</v>
      </c>
      <c r="F11672">
        <v>25.6</v>
      </c>
      <c r="G11672">
        <v>1845161</v>
      </c>
      <c r="H11672">
        <v>25.593299999999999</v>
      </c>
    </row>
    <row r="11673" spans="1:8" x14ac:dyDescent="0.3">
      <c r="A11673" t="s">
        <v>159</v>
      </c>
      <c r="B11673" t="s">
        <v>235</v>
      </c>
      <c r="C11673">
        <v>25.48</v>
      </c>
      <c r="D11673">
        <v>25.92</v>
      </c>
      <c r="E11673">
        <v>25.18</v>
      </c>
      <c r="F11673">
        <v>25.82</v>
      </c>
      <c r="G11673">
        <v>896843</v>
      </c>
      <c r="H11673">
        <v>25.64</v>
      </c>
    </row>
    <row r="11674" spans="1:8" x14ac:dyDescent="0.3">
      <c r="A11674" t="s">
        <v>159</v>
      </c>
      <c r="B11674" t="s">
        <v>259</v>
      </c>
      <c r="C11674">
        <v>25.84</v>
      </c>
      <c r="D11674">
        <v>26.06</v>
      </c>
      <c r="E11674">
        <v>25.4</v>
      </c>
      <c r="F11674">
        <v>25.52</v>
      </c>
      <c r="G11674">
        <v>1439559</v>
      </c>
      <c r="H11674">
        <v>25.66</v>
      </c>
    </row>
    <row r="11675" spans="1:8" x14ac:dyDescent="0.3">
      <c r="A11675" t="s">
        <v>159</v>
      </c>
      <c r="B11675" t="s">
        <v>716</v>
      </c>
      <c r="C11675">
        <v>25.52</v>
      </c>
      <c r="D11675">
        <v>26.06</v>
      </c>
      <c r="E11675">
        <v>25.5</v>
      </c>
      <c r="F11675">
        <v>25.88</v>
      </c>
      <c r="G11675">
        <v>933293</v>
      </c>
      <c r="H11675">
        <v>25.813300000000002</v>
      </c>
    </row>
    <row r="11676" spans="1:8" x14ac:dyDescent="0.3">
      <c r="A11676" t="s">
        <v>159</v>
      </c>
      <c r="B11676" t="s">
        <v>269</v>
      </c>
      <c r="C11676">
        <v>26</v>
      </c>
      <c r="D11676">
        <v>26.06</v>
      </c>
      <c r="E11676">
        <v>25.52</v>
      </c>
      <c r="F11676">
        <v>25.54</v>
      </c>
      <c r="G11676">
        <v>880839</v>
      </c>
      <c r="H11676">
        <v>25.706700000000001</v>
      </c>
    </row>
    <row r="11677" spans="1:8" x14ac:dyDescent="0.3">
      <c r="A11677" t="s">
        <v>159</v>
      </c>
      <c r="B11677" t="s">
        <v>282</v>
      </c>
      <c r="C11677">
        <v>26</v>
      </c>
      <c r="D11677">
        <v>27.64</v>
      </c>
      <c r="E11677">
        <v>25.82</v>
      </c>
      <c r="F11677">
        <v>26.9</v>
      </c>
      <c r="G11677">
        <v>3697406</v>
      </c>
      <c r="H11677">
        <v>26.7867</v>
      </c>
    </row>
    <row r="11678" spans="1:8" x14ac:dyDescent="0.3">
      <c r="A11678" t="s">
        <v>159</v>
      </c>
      <c r="B11678" t="s">
        <v>717</v>
      </c>
      <c r="C11678">
        <v>26.74</v>
      </c>
      <c r="D11678">
        <v>26.98</v>
      </c>
      <c r="E11678">
        <v>25.56</v>
      </c>
      <c r="F11678">
        <v>26.42</v>
      </c>
      <c r="G11678">
        <v>3063591</v>
      </c>
      <c r="H11678">
        <v>26.32</v>
      </c>
    </row>
    <row r="11679" spans="1:8" x14ac:dyDescent="0.3">
      <c r="A11679" t="s">
        <v>159</v>
      </c>
      <c r="B11679" t="s">
        <v>285</v>
      </c>
      <c r="C11679">
        <v>26.64</v>
      </c>
      <c r="D11679">
        <v>26.64</v>
      </c>
      <c r="E11679">
        <v>25.84</v>
      </c>
      <c r="F11679">
        <v>25.9</v>
      </c>
      <c r="G11679">
        <v>1112488</v>
      </c>
      <c r="H11679">
        <v>26.1267</v>
      </c>
    </row>
    <row r="11680" spans="1:8" x14ac:dyDescent="0.3">
      <c r="A11680" t="s">
        <v>159</v>
      </c>
      <c r="B11680" t="s">
        <v>718</v>
      </c>
      <c r="C11680">
        <v>26.18</v>
      </c>
      <c r="D11680">
        <v>26.22</v>
      </c>
      <c r="E11680">
        <v>25.76</v>
      </c>
      <c r="F11680">
        <v>25.86</v>
      </c>
      <c r="G11680">
        <v>1036197</v>
      </c>
      <c r="H11680">
        <v>25.9467</v>
      </c>
    </row>
    <row r="11681" spans="1:8" x14ac:dyDescent="0.3">
      <c r="A11681" t="s">
        <v>159</v>
      </c>
      <c r="B11681" t="s">
        <v>291</v>
      </c>
      <c r="C11681">
        <v>25.82</v>
      </c>
      <c r="D11681">
        <v>25.86</v>
      </c>
      <c r="E11681">
        <v>25.5</v>
      </c>
      <c r="F11681">
        <v>25.5</v>
      </c>
      <c r="G11681">
        <v>957878</v>
      </c>
      <c r="H11681">
        <v>25.62</v>
      </c>
    </row>
    <row r="11682" spans="1:8" x14ac:dyDescent="0.3">
      <c r="A11682" t="s">
        <v>159</v>
      </c>
      <c r="B11682" t="s">
        <v>295</v>
      </c>
      <c r="C11682">
        <v>25.5</v>
      </c>
      <c r="D11682">
        <v>25.68</v>
      </c>
      <c r="E11682">
        <v>25.3</v>
      </c>
      <c r="F11682">
        <v>25.3</v>
      </c>
      <c r="G11682">
        <v>1063271</v>
      </c>
      <c r="H11682">
        <v>25.4267</v>
      </c>
    </row>
    <row r="11683" spans="1:8" x14ac:dyDescent="0.3">
      <c r="A11683" t="s">
        <v>159</v>
      </c>
      <c r="B11683" t="s">
        <v>298</v>
      </c>
      <c r="C11683">
        <v>24.92</v>
      </c>
      <c r="D11683">
        <v>25.34</v>
      </c>
      <c r="E11683">
        <v>24.92</v>
      </c>
      <c r="F11683">
        <v>25.06</v>
      </c>
      <c r="G11683">
        <v>952746</v>
      </c>
      <c r="H11683">
        <v>25.1067</v>
      </c>
    </row>
    <row r="11684" spans="1:8" x14ac:dyDescent="0.3">
      <c r="A11684" t="s">
        <v>159</v>
      </c>
      <c r="B11684" t="s">
        <v>719</v>
      </c>
      <c r="C11684">
        <v>25.1</v>
      </c>
      <c r="D11684">
        <v>25.74</v>
      </c>
      <c r="E11684">
        <v>25.08</v>
      </c>
      <c r="F11684">
        <v>25.38</v>
      </c>
      <c r="G11684">
        <v>653780</v>
      </c>
      <c r="H11684">
        <v>25.4</v>
      </c>
    </row>
    <row r="11685" spans="1:8" x14ac:dyDescent="0.3">
      <c r="A11685" t="s">
        <v>159</v>
      </c>
      <c r="B11685" t="s">
        <v>720</v>
      </c>
      <c r="C11685">
        <v>25.84</v>
      </c>
      <c r="D11685">
        <v>25.88</v>
      </c>
      <c r="E11685">
        <v>25.44</v>
      </c>
      <c r="F11685">
        <v>25.62</v>
      </c>
      <c r="G11685">
        <v>1122373</v>
      </c>
      <c r="H11685">
        <v>25.646699999999999</v>
      </c>
    </row>
    <row r="11686" spans="1:8" x14ac:dyDescent="0.3">
      <c r="A11686" t="s">
        <v>159</v>
      </c>
      <c r="B11686" t="s">
        <v>721</v>
      </c>
      <c r="C11686">
        <v>25.5</v>
      </c>
      <c r="D11686">
        <v>25.6</v>
      </c>
      <c r="E11686">
        <v>25.38</v>
      </c>
      <c r="F11686">
        <v>25.42</v>
      </c>
      <c r="G11686">
        <v>874005</v>
      </c>
      <c r="H11686">
        <v>25.466699999999999</v>
      </c>
    </row>
    <row r="11687" spans="1:8" x14ac:dyDescent="0.3">
      <c r="A11687" t="s">
        <v>159</v>
      </c>
      <c r="B11687" t="s">
        <v>96</v>
      </c>
      <c r="C11687">
        <v>25.42</v>
      </c>
      <c r="D11687">
        <v>25.64</v>
      </c>
      <c r="E11687">
        <v>25.38</v>
      </c>
      <c r="F11687">
        <v>25.46</v>
      </c>
      <c r="G11687">
        <v>941193</v>
      </c>
      <c r="H11687">
        <v>25.493300000000001</v>
      </c>
    </row>
    <row r="11688" spans="1:8" x14ac:dyDescent="0.3">
      <c r="A11688" t="s">
        <v>159</v>
      </c>
      <c r="B11688" t="s">
        <v>722</v>
      </c>
      <c r="C11688">
        <v>25.6</v>
      </c>
      <c r="D11688">
        <v>26.04</v>
      </c>
      <c r="E11688">
        <v>25.48</v>
      </c>
      <c r="F11688">
        <v>25.88</v>
      </c>
      <c r="G11688">
        <v>1169149</v>
      </c>
      <c r="H11688">
        <v>25.8</v>
      </c>
    </row>
    <row r="11689" spans="1:8" x14ac:dyDescent="0.3">
      <c r="A11689" t="s">
        <v>159</v>
      </c>
      <c r="B11689" t="s">
        <v>164</v>
      </c>
      <c r="C11689">
        <v>25.72</v>
      </c>
      <c r="D11689">
        <v>26.02</v>
      </c>
      <c r="E11689">
        <v>25.38</v>
      </c>
      <c r="F11689">
        <v>25.38</v>
      </c>
      <c r="G11689">
        <v>940938</v>
      </c>
      <c r="H11689">
        <v>25.593299999999999</v>
      </c>
    </row>
    <row r="11690" spans="1:8" x14ac:dyDescent="0.3">
      <c r="A11690" t="s">
        <v>159</v>
      </c>
      <c r="B11690" t="s">
        <v>723</v>
      </c>
      <c r="C11690">
        <v>26.04</v>
      </c>
      <c r="D11690">
        <v>26.3</v>
      </c>
      <c r="E11690">
        <v>25.96</v>
      </c>
      <c r="F11690">
        <v>26.06</v>
      </c>
      <c r="G11690">
        <v>1243444</v>
      </c>
      <c r="H11690">
        <v>26.1067</v>
      </c>
    </row>
    <row r="11691" spans="1:8" x14ac:dyDescent="0.3">
      <c r="A11691" t="s">
        <v>159</v>
      </c>
      <c r="B11691" t="s">
        <v>724</v>
      </c>
      <c r="C11691">
        <v>25.98</v>
      </c>
      <c r="D11691">
        <v>26.16</v>
      </c>
      <c r="E11691">
        <v>25.92</v>
      </c>
      <c r="F11691">
        <v>26.12</v>
      </c>
      <c r="G11691">
        <v>789408</v>
      </c>
      <c r="H11691">
        <v>26.066700000000001</v>
      </c>
    </row>
    <row r="11692" spans="1:8" x14ac:dyDescent="0.3">
      <c r="A11692" t="s">
        <v>159</v>
      </c>
      <c r="B11692" t="s">
        <v>725</v>
      </c>
      <c r="C11692">
        <v>26.5</v>
      </c>
      <c r="D11692">
        <v>26.5</v>
      </c>
      <c r="E11692">
        <v>25.18</v>
      </c>
      <c r="F11692">
        <v>26.42</v>
      </c>
      <c r="G11692">
        <v>1854402</v>
      </c>
      <c r="H11692">
        <v>26.033300000000001</v>
      </c>
    </row>
    <row r="11693" spans="1:8" x14ac:dyDescent="0.3">
      <c r="A11693" t="s">
        <v>159</v>
      </c>
      <c r="B11693" t="s">
        <v>242</v>
      </c>
      <c r="C11693">
        <v>26.34</v>
      </c>
      <c r="D11693">
        <v>26.34</v>
      </c>
      <c r="E11693">
        <v>25.7</v>
      </c>
      <c r="F11693">
        <v>25.9</v>
      </c>
      <c r="G11693">
        <v>920556</v>
      </c>
      <c r="H11693">
        <v>25.98</v>
      </c>
    </row>
    <row r="11694" spans="1:8" x14ac:dyDescent="0.3">
      <c r="A11694" t="s">
        <v>159</v>
      </c>
      <c r="B11694" t="s">
        <v>726</v>
      </c>
      <c r="C11694">
        <v>26.12</v>
      </c>
      <c r="D11694">
        <v>26.46</v>
      </c>
      <c r="E11694">
        <v>26.12</v>
      </c>
      <c r="F11694">
        <v>26.4</v>
      </c>
      <c r="G11694">
        <v>1657130</v>
      </c>
      <c r="H11694">
        <v>26.326699999999999</v>
      </c>
    </row>
    <row r="11695" spans="1:8" x14ac:dyDescent="0.3">
      <c r="A11695" t="s">
        <v>159</v>
      </c>
      <c r="B11695" t="s">
        <v>727</v>
      </c>
      <c r="C11695">
        <v>26.8</v>
      </c>
      <c r="D11695">
        <v>26.98</v>
      </c>
      <c r="E11695">
        <v>26.5</v>
      </c>
      <c r="F11695">
        <v>26.96</v>
      </c>
      <c r="G11695">
        <v>1778186</v>
      </c>
      <c r="H11695">
        <v>26.813300000000002</v>
      </c>
    </row>
    <row r="11696" spans="1:8" x14ac:dyDescent="0.3">
      <c r="A11696" t="s">
        <v>159</v>
      </c>
      <c r="B11696" t="s">
        <v>728</v>
      </c>
      <c r="C11696">
        <v>27.2</v>
      </c>
      <c r="D11696">
        <v>27.26</v>
      </c>
      <c r="E11696">
        <v>26.5</v>
      </c>
      <c r="F11696">
        <v>26.8</v>
      </c>
      <c r="G11696">
        <v>1819764</v>
      </c>
      <c r="H11696">
        <v>26.853300000000001</v>
      </c>
    </row>
    <row r="11697" spans="1:8" x14ac:dyDescent="0.3">
      <c r="A11697" t="s">
        <v>159</v>
      </c>
      <c r="B11697" t="s">
        <v>729</v>
      </c>
      <c r="C11697">
        <v>26.92</v>
      </c>
      <c r="D11697">
        <v>27.56</v>
      </c>
      <c r="E11697">
        <v>26.72</v>
      </c>
      <c r="F11697">
        <v>27.56</v>
      </c>
      <c r="G11697">
        <v>2131234</v>
      </c>
      <c r="H11697">
        <v>27.28</v>
      </c>
    </row>
    <row r="11698" spans="1:8" x14ac:dyDescent="0.3">
      <c r="A11698" t="s">
        <v>159</v>
      </c>
      <c r="B11698" t="s">
        <v>730</v>
      </c>
      <c r="C11698">
        <v>27.4</v>
      </c>
      <c r="D11698">
        <v>27.98</v>
      </c>
      <c r="E11698">
        <v>26.8</v>
      </c>
      <c r="F11698">
        <v>27.46</v>
      </c>
      <c r="G11698">
        <v>2428935</v>
      </c>
      <c r="H11698">
        <v>27.4133</v>
      </c>
    </row>
    <row r="11699" spans="1:8" x14ac:dyDescent="0.3">
      <c r="A11699" t="s">
        <v>159</v>
      </c>
      <c r="B11699" t="s">
        <v>731</v>
      </c>
      <c r="C11699">
        <v>27.96</v>
      </c>
      <c r="D11699">
        <v>27.96</v>
      </c>
      <c r="E11699">
        <v>27.02</v>
      </c>
      <c r="F11699">
        <v>27.34</v>
      </c>
      <c r="G11699">
        <v>1940205</v>
      </c>
      <c r="H11699">
        <v>27.44</v>
      </c>
    </row>
    <row r="11700" spans="1:8" x14ac:dyDescent="0.3">
      <c r="A11700" t="s">
        <v>159</v>
      </c>
      <c r="B11700" t="s">
        <v>732</v>
      </c>
      <c r="C11700">
        <v>27.38</v>
      </c>
      <c r="D11700">
        <v>27.56</v>
      </c>
      <c r="E11700">
        <v>26.78</v>
      </c>
      <c r="F11700">
        <v>26.88</v>
      </c>
      <c r="G11700">
        <v>1039246</v>
      </c>
      <c r="H11700">
        <v>27.0733</v>
      </c>
    </row>
    <row r="11701" spans="1:8" x14ac:dyDescent="0.3">
      <c r="A11701" t="s">
        <v>159</v>
      </c>
      <c r="B11701" t="s">
        <v>733</v>
      </c>
      <c r="C11701">
        <v>26.88</v>
      </c>
      <c r="D11701">
        <v>27.1</v>
      </c>
      <c r="E11701">
        <v>26.7</v>
      </c>
      <c r="F11701">
        <v>26.88</v>
      </c>
      <c r="G11701">
        <v>1162758</v>
      </c>
      <c r="H11701">
        <v>26.8933</v>
      </c>
    </row>
    <row r="11702" spans="1:8" x14ac:dyDescent="0.3">
      <c r="A11702" t="s">
        <v>159</v>
      </c>
      <c r="B11702" t="s">
        <v>734</v>
      </c>
      <c r="C11702">
        <v>27.08</v>
      </c>
      <c r="D11702">
        <v>27.3</v>
      </c>
      <c r="E11702">
        <v>26.76</v>
      </c>
      <c r="F11702">
        <v>26.94</v>
      </c>
      <c r="G11702">
        <v>1536721</v>
      </c>
      <c r="H11702">
        <v>27</v>
      </c>
    </row>
    <row r="11703" spans="1:8" x14ac:dyDescent="0.3">
      <c r="A11703" t="s">
        <v>159</v>
      </c>
      <c r="B11703" t="s">
        <v>735</v>
      </c>
      <c r="C11703">
        <v>27.3</v>
      </c>
      <c r="D11703">
        <v>27.3</v>
      </c>
      <c r="E11703">
        <v>26.48</v>
      </c>
      <c r="F11703">
        <v>26.54</v>
      </c>
      <c r="G11703">
        <v>1033597</v>
      </c>
      <c r="H11703">
        <v>26.773299999999999</v>
      </c>
    </row>
    <row r="11704" spans="1:8" x14ac:dyDescent="0.3">
      <c r="A11704" t="s">
        <v>113</v>
      </c>
      <c r="B11704" t="s">
        <v>696</v>
      </c>
      <c r="C11704">
        <v>12.38</v>
      </c>
      <c r="D11704">
        <v>13.05</v>
      </c>
      <c r="E11704">
        <v>12.28</v>
      </c>
      <c r="F11704">
        <v>12.41</v>
      </c>
      <c r="G11704">
        <v>5413980</v>
      </c>
      <c r="H11704">
        <v>12.58</v>
      </c>
    </row>
    <row r="11705" spans="1:8" x14ac:dyDescent="0.3">
      <c r="A11705" t="s">
        <v>113</v>
      </c>
      <c r="B11705" t="s">
        <v>697</v>
      </c>
      <c r="C11705">
        <v>12.41</v>
      </c>
      <c r="D11705">
        <v>12.55</v>
      </c>
      <c r="E11705">
        <v>12.02</v>
      </c>
      <c r="F11705">
        <v>12.05</v>
      </c>
      <c r="G11705">
        <v>4710480</v>
      </c>
      <c r="H11705">
        <v>12.2067</v>
      </c>
    </row>
    <row r="11706" spans="1:8" x14ac:dyDescent="0.3">
      <c r="A11706" t="s">
        <v>113</v>
      </c>
      <c r="B11706" t="s">
        <v>698</v>
      </c>
      <c r="C11706">
        <v>12</v>
      </c>
      <c r="D11706">
        <v>12.15</v>
      </c>
      <c r="E11706">
        <v>11.81</v>
      </c>
      <c r="F11706">
        <v>11.94</v>
      </c>
      <c r="G11706">
        <v>3494739</v>
      </c>
      <c r="H11706">
        <v>11.966699999999999</v>
      </c>
    </row>
    <row r="11707" spans="1:8" x14ac:dyDescent="0.3">
      <c r="A11707" t="s">
        <v>113</v>
      </c>
      <c r="B11707" t="s">
        <v>699</v>
      </c>
      <c r="C11707">
        <v>11.98</v>
      </c>
      <c r="D11707">
        <v>12.48</v>
      </c>
      <c r="E11707">
        <v>11.94</v>
      </c>
      <c r="F11707">
        <v>12.1</v>
      </c>
      <c r="G11707">
        <v>4244213</v>
      </c>
      <c r="H11707">
        <v>12.173299999999999</v>
      </c>
    </row>
    <row r="11708" spans="1:8" x14ac:dyDescent="0.3">
      <c r="A11708" t="s">
        <v>113</v>
      </c>
      <c r="B11708" t="s">
        <v>700</v>
      </c>
      <c r="C11708">
        <v>12.1</v>
      </c>
      <c r="D11708">
        <v>12.19</v>
      </c>
      <c r="E11708">
        <v>11.5</v>
      </c>
      <c r="F11708">
        <v>11.75</v>
      </c>
      <c r="G11708">
        <v>3202666</v>
      </c>
      <c r="H11708">
        <v>11.8133</v>
      </c>
    </row>
    <row r="11709" spans="1:8" x14ac:dyDescent="0.3">
      <c r="A11709" t="s">
        <v>113</v>
      </c>
      <c r="B11709" t="s">
        <v>77</v>
      </c>
      <c r="C11709">
        <v>11.85</v>
      </c>
      <c r="D11709">
        <v>12.08</v>
      </c>
      <c r="E11709">
        <v>11.51</v>
      </c>
      <c r="F11709">
        <v>11.9</v>
      </c>
      <c r="G11709">
        <v>3691462</v>
      </c>
      <c r="H11709">
        <v>11.83</v>
      </c>
    </row>
    <row r="11710" spans="1:8" x14ac:dyDescent="0.3">
      <c r="A11710" t="s">
        <v>113</v>
      </c>
      <c r="B11710" t="s">
        <v>701</v>
      </c>
      <c r="C11710">
        <v>11.95</v>
      </c>
      <c r="D11710">
        <v>12.4</v>
      </c>
      <c r="E11710">
        <v>11.9</v>
      </c>
      <c r="F11710">
        <v>12.18</v>
      </c>
      <c r="G11710">
        <v>4498304</v>
      </c>
      <c r="H11710">
        <v>12.16</v>
      </c>
    </row>
    <row r="11711" spans="1:8" x14ac:dyDescent="0.3">
      <c r="A11711" t="s">
        <v>113</v>
      </c>
      <c r="B11711" t="s">
        <v>702</v>
      </c>
      <c r="C11711">
        <v>12.35</v>
      </c>
      <c r="D11711">
        <v>12.52</v>
      </c>
      <c r="E11711">
        <v>12.1</v>
      </c>
      <c r="F11711">
        <v>12.19</v>
      </c>
      <c r="G11711">
        <v>3004904</v>
      </c>
      <c r="H11711">
        <v>12.27</v>
      </c>
    </row>
    <row r="11712" spans="1:8" x14ac:dyDescent="0.3">
      <c r="A11712" t="s">
        <v>113</v>
      </c>
      <c r="B11712" t="s">
        <v>139</v>
      </c>
      <c r="C11712">
        <v>12.09</v>
      </c>
      <c r="D11712">
        <v>12.96</v>
      </c>
      <c r="E11712">
        <v>12.09</v>
      </c>
      <c r="F11712">
        <v>12.61</v>
      </c>
      <c r="G11712">
        <v>5648815</v>
      </c>
      <c r="H11712">
        <v>12.5533</v>
      </c>
    </row>
    <row r="11713" spans="1:8" x14ac:dyDescent="0.3">
      <c r="A11713" t="s">
        <v>113</v>
      </c>
      <c r="B11713" t="s">
        <v>156</v>
      </c>
      <c r="C11713">
        <v>12.6</v>
      </c>
      <c r="D11713">
        <v>13.24</v>
      </c>
      <c r="E11713">
        <v>12.42</v>
      </c>
      <c r="F11713">
        <v>12.53</v>
      </c>
      <c r="G11713">
        <v>8184080</v>
      </c>
      <c r="H11713">
        <v>12.73</v>
      </c>
    </row>
    <row r="11714" spans="1:8" x14ac:dyDescent="0.3">
      <c r="A11714" t="s">
        <v>113</v>
      </c>
      <c r="B11714" t="s">
        <v>703</v>
      </c>
      <c r="C11714">
        <v>12.66</v>
      </c>
      <c r="D11714">
        <v>12.73</v>
      </c>
      <c r="E11714">
        <v>12.34</v>
      </c>
      <c r="F11714">
        <v>12.44</v>
      </c>
      <c r="G11714">
        <v>3942096</v>
      </c>
      <c r="H11714">
        <v>12.503299999999999</v>
      </c>
    </row>
    <row r="11715" spans="1:8" x14ac:dyDescent="0.3">
      <c r="A11715" t="s">
        <v>113</v>
      </c>
      <c r="B11715" t="s">
        <v>223</v>
      </c>
      <c r="C11715">
        <v>12.44</v>
      </c>
      <c r="D11715">
        <v>13.14</v>
      </c>
      <c r="E11715">
        <v>12.41</v>
      </c>
      <c r="F11715">
        <v>12.89</v>
      </c>
      <c r="G11715">
        <v>10739190</v>
      </c>
      <c r="H11715">
        <v>12.8133</v>
      </c>
    </row>
    <row r="11716" spans="1:8" x14ac:dyDescent="0.3">
      <c r="A11716" t="s">
        <v>113</v>
      </c>
      <c r="B11716" t="s">
        <v>228</v>
      </c>
      <c r="C11716">
        <v>12.87</v>
      </c>
      <c r="D11716">
        <v>13</v>
      </c>
      <c r="E11716">
        <v>12.61</v>
      </c>
      <c r="F11716">
        <v>12.93</v>
      </c>
      <c r="G11716">
        <v>3203889</v>
      </c>
      <c r="H11716">
        <v>12.8467</v>
      </c>
    </row>
    <row r="11717" spans="1:8" x14ac:dyDescent="0.3">
      <c r="A11717" t="s">
        <v>113</v>
      </c>
      <c r="B11717" t="s">
        <v>704</v>
      </c>
      <c r="C11717">
        <v>12.94</v>
      </c>
      <c r="D11717">
        <v>13.25</v>
      </c>
      <c r="E11717">
        <v>12.83</v>
      </c>
      <c r="F11717">
        <v>12.98</v>
      </c>
      <c r="G11717">
        <v>5040593</v>
      </c>
      <c r="H11717">
        <v>13.02</v>
      </c>
    </row>
    <row r="11718" spans="1:8" x14ac:dyDescent="0.3">
      <c r="A11718" t="s">
        <v>113</v>
      </c>
      <c r="B11718" t="s">
        <v>705</v>
      </c>
      <c r="C11718">
        <v>12.97</v>
      </c>
      <c r="D11718">
        <v>13.05</v>
      </c>
      <c r="E11718">
        <v>12.75</v>
      </c>
      <c r="F11718">
        <v>12.81</v>
      </c>
      <c r="G11718">
        <v>3248989</v>
      </c>
      <c r="H11718">
        <v>12.87</v>
      </c>
    </row>
    <row r="11719" spans="1:8" x14ac:dyDescent="0.3">
      <c r="A11719" t="s">
        <v>113</v>
      </c>
      <c r="B11719" t="s">
        <v>706</v>
      </c>
      <c r="C11719">
        <v>12.81</v>
      </c>
      <c r="D11719">
        <v>13.15</v>
      </c>
      <c r="E11719">
        <v>12.79</v>
      </c>
      <c r="F11719">
        <v>12.89</v>
      </c>
      <c r="G11719">
        <v>4961057</v>
      </c>
      <c r="H11719">
        <v>12.943300000000001</v>
      </c>
    </row>
    <row r="11720" spans="1:8" x14ac:dyDescent="0.3">
      <c r="A11720" t="s">
        <v>113</v>
      </c>
      <c r="B11720" t="s">
        <v>265</v>
      </c>
      <c r="C11720">
        <v>12.89</v>
      </c>
      <c r="D11720">
        <v>13.06</v>
      </c>
      <c r="E11720">
        <v>12.8</v>
      </c>
      <c r="F11720">
        <v>12.96</v>
      </c>
      <c r="G11720">
        <v>4217053</v>
      </c>
      <c r="H11720">
        <v>12.94</v>
      </c>
    </row>
    <row r="11721" spans="1:8" x14ac:dyDescent="0.3">
      <c r="A11721" t="s">
        <v>113</v>
      </c>
      <c r="B11721" t="s">
        <v>707</v>
      </c>
      <c r="C11721">
        <v>13.01</v>
      </c>
      <c r="D11721">
        <v>13.36</v>
      </c>
      <c r="E11721">
        <v>12.58</v>
      </c>
      <c r="F11721">
        <v>12.66</v>
      </c>
      <c r="G11721">
        <v>7925457</v>
      </c>
      <c r="H11721">
        <v>12.8667</v>
      </c>
    </row>
    <row r="11722" spans="1:8" x14ac:dyDescent="0.3">
      <c r="A11722" t="s">
        <v>113</v>
      </c>
      <c r="B11722" t="s">
        <v>271</v>
      </c>
      <c r="C11722">
        <v>12.7</v>
      </c>
      <c r="D11722">
        <v>12.7</v>
      </c>
      <c r="E11722">
        <v>11.47</v>
      </c>
      <c r="F11722">
        <v>11.59</v>
      </c>
      <c r="G11722">
        <v>5788749</v>
      </c>
      <c r="H11722">
        <v>11.92</v>
      </c>
    </row>
    <row r="11723" spans="1:8" x14ac:dyDescent="0.3">
      <c r="A11723" t="s">
        <v>113</v>
      </c>
      <c r="B11723" t="s">
        <v>708</v>
      </c>
      <c r="C11723">
        <v>11.59</v>
      </c>
      <c r="D11723">
        <v>12.2</v>
      </c>
      <c r="E11723">
        <v>11.59</v>
      </c>
      <c r="F11723">
        <v>11.82</v>
      </c>
      <c r="G11723">
        <v>1796781</v>
      </c>
      <c r="H11723">
        <v>11.87</v>
      </c>
    </row>
    <row r="11724" spans="1:8" x14ac:dyDescent="0.3">
      <c r="A11724" t="s">
        <v>113</v>
      </c>
      <c r="B11724" t="s">
        <v>709</v>
      </c>
      <c r="C11724">
        <v>11.92</v>
      </c>
      <c r="D11724">
        <v>12.25</v>
      </c>
      <c r="E11724">
        <v>11.51</v>
      </c>
      <c r="F11724">
        <v>11.63</v>
      </c>
      <c r="G11724">
        <v>1761387</v>
      </c>
      <c r="H11724">
        <v>11.7967</v>
      </c>
    </row>
    <row r="11725" spans="1:8" x14ac:dyDescent="0.3">
      <c r="A11725" t="s">
        <v>113</v>
      </c>
      <c r="B11725" t="s">
        <v>283</v>
      </c>
      <c r="C11725">
        <v>11.63</v>
      </c>
      <c r="D11725">
        <v>11.78</v>
      </c>
      <c r="E11725">
        <v>11.45</v>
      </c>
      <c r="F11725">
        <v>11.52</v>
      </c>
      <c r="G11725">
        <v>1853847</v>
      </c>
      <c r="H11725">
        <v>11.583299999999999</v>
      </c>
    </row>
    <row r="11726" spans="1:8" x14ac:dyDescent="0.3">
      <c r="A11726" t="s">
        <v>113</v>
      </c>
      <c r="B11726" t="s">
        <v>290</v>
      </c>
      <c r="C11726">
        <v>11.52</v>
      </c>
      <c r="D11726">
        <v>11.58</v>
      </c>
      <c r="E11726">
        <v>11.19</v>
      </c>
      <c r="F11726">
        <v>11.34</v>
      </c>
      <c r="G11726">
        <v>1638892</v>
      </c>
      <c r="H11726">
        <v>11.37</v>
      </c>
    </row>
    <row r="11727" spans="1:8" x14ac:dyDescent="0.3">
      <c r="A11727" t="s">
        <v>113</v>
      </c>
      <c r="B11727" t="s">
        <v>710</v>
      </c>
      <c r="C11727">
        <v>11.35</v>
      </c>
      <c r="D11727">
        <v>11.46</v>
      </c>
      <c r="E11727">
        <v>11.17</v>
      </c>
      <c r="F11727">
        <v>11.3</v>
      </c>
      <c r="G11727">
        <v>1357233</v>
      </c>
      <c r="H11727">
        <v>11.31</v>
      </c>
    </row>
    <row r="11728" spans="1:8" x14ac:dyDescent="0.3">
      <c r="A11728" t="s">
        <v>113</v>
      </c>
      <c r="B11728" t="s">
        <v>512</v>
      </c>
      <c r="C11728">
        <v>11.28</v>
      </c>
      <c r="D11728">
        <v>11.51</v>
      </c>
      <c r="E11728">
        <v>11.09</v>
      </c>
      <c r="F11728">
        <v>11.12</v>
      </c>
      <c r="G11728">
        <v>1586865</v>
      </c>
      <c r="H11728">
        <v>11.24</v>
      </c>
    </row>
    <row r="11729" spans="1:8" x14ac:dyDescent="0.3">
      <c r="A11729" t="s">
        <v>113</v>
      </c>
      <c r="B11729" t="s">
        <v>91</v>
      </c>
      <c r="C11729">
        <v>10.199999999999999</v>
      </c>
      <c r="D11729">
        <v>10.72</v>
      </c>
      <c r="E11729">
        <v>10.199999999999999</v>
      </c>
      <c r="F11729">
        <v>10.52</v>
      </c>
      <c r="G11729">
        <v>2522145</v>
      </c>
      <c r="H11729">
        <v>10.48</v>
      </c>
    </row>
    <row r="11730" spans="1:8" x14ac:dyDescent="0.3">
      <c r="A11730" t="s">
        <v>113</v>
      </c>
      <c r="B11730" t="s">
        <v>93</v>
      </c>
      <c r="C11730">
        <v>10.51</v>
      </c>
      <c r="D11730">
        <v>10.98</v>
      </c>
      <c r="E11730">
        <v>10.39</v>
      </c>
      <c r="F11730">
        <v>10.5</v>
      </c>
      <c r="G11730">
        <v>1908736</v>
      </c>
      <c r="H11730">
        <v>10.6233</v>
      </c>
    </row>
    <row r="11731" spans="1:8" x14ac:dyDescent="0.3">
      <c r="A11731" t="s">
        <v>113</v>
      </c>
      <c r="B11731" t="s">
        <v>711</v>
      </c>
      <c r="C11731">
        <v>10.5</v>
      </c>
      <c r="D11731">
        <v>10.75</v>
      </c>
      <c r="E11731">
        <v>10.39</v>
      </c>
      <c r="F11731">
        <v>10.54</v>
      </c>
      <c r="G11731">
        <v>1332053</v>
      </c>
      <c r="H11731">
        <v>10.56</v>
      </c>
    </row>
    <row r="11732" spans="1:8" x14ac:dyDescent="0.3">
      <c r="A11732" t="s">
        <v>113</v>
      </c>
      <c r="B11732" t="s">
        <v>712</v>
      </c>
      <c r="C11732">
        <v>10.6</v>
      </c>
      <c r="D11732">
        <v>11.19</v>
      </c>
      <c r="E11732">
        <v>10.6</v>
      </c>
      <c r="F11732">
        <v>10.94</v>
      </c>
      <c r="G11732">
        <v>1663039</v>
      </c>
      <c r="H11732">
        <v>10.91</v>
      </c>
    </row>
    <row r="11733" spans="1:8" x14ac:dyDescent="0.3">
      <c r="A11733" t="s">
        <v>113</v>
      </c>
      <c r="B11733" t="s">
        <v>162</v>
      </c>
      <c r="C11733">
        <v>10.94</v>
      </c>
      <c r="D11733">
        <v>10.96</v>
      </c>
      <c r="E11733">
        <v>10.46</v>
      </c>
      <c r="F11733">
        <v>10.53</v>
      </c>
      <c r="G11733">
        <v>1466421</v>
      </c>
      <c r="H11733">
        <v>10.65</v>
      </c>
    </row>
    <row r="11734" spans="1:8" x14ac:dyDescent="0.3">
      <c r="A11734" t="s">
        <v>113</v>
      </c>
      <c r="B11734" t="s">
        <v>220</v>
      </c>
      <c r="C11734">
        <v>10.4</v>
      </c>
      <c r="D11734">
        <v>10.74</v>
      </c>
      <c r="E11734">
        <v>10.210000000000001</v>
      </c>
      <c r="F11734">
        <v>10.62</v>
      </c>
      <c r="G11734">
        <v>1750126</v>
      </c>
      <c r="H11734">
        <v>10.523300000000001</v>
      </c>
    </row>
    <row r="11735" spans="1:8" x14ac:dyDescent="0.3">
      <c r="A11735" t="s">
        <v>113</v>
      </c>
      <c r="B11735" t="s">
        <v>713</v>
      </c>
      <c r="C11735">
        <v>10.75</v>
      </c>
      <c r="D11735">
        <v>11.09</v>
      </c>
      <c r="E11735">
        <v>10.73</v>
      </c>
      <c r="F11735">
        <v>10.99</v>
      </c>
      <c r="G11735">
        <v>2201652</v>
      </c>
      <c r="H11735">
        <v>10.9367</v>
      </c>
    </row>
    <row r="11736" spans="1:8" x14ac:dyDescent="0.3">
      <c r="A11736" t="s">
        <v>113</v>
      </c>
      <c r="B11736" t="s">
        <v>714</v>
      </c>
      <c r="C11736">
        <v>11.32</v>
      </c>
      <c r="D11736">
        <v>11.48</v>
      </c>
      <c r="E11736">
        <v>10.9</v>
      </c>
      <c r="F11736">
        <v>11.12</v>
      </c>
      <c r="G11736">
        <v>2863131</v>
      </c>
      <c r="H11736">
        <v>11.166700000000001</v>
      </c>
    </row>
    <row r="11737" spans="1:8" x14ac:dyDescent="0.3">
      <c r="A11737" t="s">
        <v>113</v>
      </c>
      <c r="B11737" t="s">
        <v>715</v>
      </c>
      <c r="C11737">
        <v>10.99</v>
      </c>
      <c r="D11737">
        <v>11.12</v>
      </c>
      <c r="E11737">
        <v>10.7</v>
      </c>
      <c r="F11737">
        <v>10.9</v>
      </c>
      <c r="G11737">
        <v>1871308</v>
      </c>
      <c r="H11737">
        <v>10.906700000000001</v>
      </c>
    </row>
    <row r="11738" spans="1:8" x14ac:dyDescent="0.3">
      <c r="A11738" t="s">
        <v>113</v>
      </c>
      <c r="B11738" t="s">
        <v>235</v>
      </c>
      <c r="C11738">
        <v>10.8</v>
      </c>
      <c r="D11738">
        <v>11.02</v>
      </c>
      <c r="E11738">
        <v>10.5</v>
      </c>
      <c r="F11738">
        <v>10.9</v>
      </c>
      <c r="G11738">
        <v>946061</v>
      </c>
      <c r="H11738">
        <v>10.806699999999999</v>
      </c>
    </row>
    <row r="11739" spans="1:8" x14ac:dyDescent="0.3">
      <c r="A11739" t="s">
        <v>113</v>
      </c>
      <c r="B11739" t="s">
        <v>259</v>
      </c>
      <c r="C11739">
        <v>10.92</v>
      </c>
      <c r="D11739">
        <v>10.98</v>
      </c>
      <c r="E11739">
        <v>10.79</v>
      </c>
      <c r="F11739">
        <v>10.91</v>
      </c>
      <c r="G11739">
        <v>533696</v>
      </c>
      <c r="H11739">
        <v>10.8933</v>
      </c>
    </row>
    <row r="11740" spans="1:8" x14ac:dyDescent="0.3">
      <c r="A11740" t="s">
        <v>113</v>
      </c>
      <c r="B11740" t="s">
        <v>716</v>
      </c>
      <c r="C11740">
        <v>10.93</v>
      </c>
      <c r="D11740">
        <v>11.1</v>
      </c>
      <c r="E11740">
        <v>10.77</v>
      </c>
      <c r="F11740">
        <v>11.1</v>
      </c>
      <c r="G11740">
        <v>1400242</v>
      </c>
      <c r="H11740">
        <v>10.99</v>
      </c>
    </row>
    <row r="11741" spans="1:8" x14ac:dyDescent="0.3">
      <c r="A11741" t="s">
        <v>113</v>
      </c>
      <c r="B11741" t="s">
        <v>269</v>
      </c>
      <c r="C11741">
        <v>11.24</v>
      </c>
      <c r="D11741">
        <v>11.24</v>
      </c>
      <c r="E11741">
        <v>10.88</v>
      </c>
      <c r="F11741">
        <v>10.89</v>
      </c>
      <c r="G11741">
        <v>1323770</v>
      </c>
      <c r="H11741">
        <v>11.003299999999999</v>
      </c>
    </row>
    <row r="11742" spans="1:8" x14ac:dyDescent="0.3">
      <c r="A11742" t="s">
        <v>113</v>
      </c>
      <c r="B11742" t="s">
        <v>282</v>
      </c>
      <c r="C11742">
        <v>10.9</v>
      </c>
      <c r="D11742">
        <v>10.9</v>
      </c>
      <c r="E11742">
        <v>10.77</v>
      </c>
      <c r="F11742">
        <v>10.78</v>
      </c>
      <c r="G11742">
        <v>365724</v>
      </c>
      <c r="H11742">
        <v>10.816700000000001</v>
      </c>
    </row>
    <row r="11743" spans="1:8" x14ac:dyDescent="0.3">
      <c r="A11743" t="s">
        <v>113</v>
      </c>
      <c r="B11743" t="s">
        <v>717</v>
      </c>
      <c r="C11743">
        <v>10.78</v>
      </c>
      <c r="D11743">
        <v>10.93</v>
      </c>
      <c r="E11743">
        <v>10.43</v>
      </c>
      <c r="F11743">
        <v>10.86</v>
      </c>
      <c r="G11743">
        <v>1277858</v>
      </c>
      <c r="H11743">
        <v>10.74</v>
      </c>
    </row>
    <row r="11744" spans="1:8" x14ac:dyDescent="0.3">
      <c r="A11744" t="s">
        <v>113</v>
      </c>
      <c r="B11744" t="s">
        <v>285</v>
      </c>
      <c r="C11744">
        <v>10.97</v>
      </c>
      <c r="D11744">
        <v>11</v>
      </c>
      <c r="E11744">
        <v>10.69</v>
      </c>
      <c r="F11744">
        <v>10.8</v>
      </c>
      <c r="G11744">
        <v>1139982</v>
      </c>
      <c r="H11744">
        <v>10.83</v>
      </c>
    </row>
    <row r="11745" spans="1:8" x14ac:dyDescent="0.3">
      <c r="A11745" t="s">
        <v>113</v>
      </c>
      <c r="B11745" t="s">
        <v>718</v>
      </c>
      <c r="C11745">
        <v>10.83</v>
      </c>
      <c r="D11745">
        <v>10.94</v>
      </c>
      <c r="E11745">
        <v>10.52</v>
      </c>
      <c r="F11745">
        <v>10.67</v>
      </c>
      <c r="G11745">
        <v>1466791</v>
      </c>
      <c r="H11745">
        <v>10.71</v>
      </c>
    </row>
    <row r="11746" spans="1:8" x14ac:dyDescent="0.3">
      <c r="A11746" t="s">
        <v>113</v>
      </c>
      <c r="B11746" t="s">
        <v>291</v>
      </c>
      <c r="C11746">
        <v>10.62</v>
      </c>
      <c r="D11746">
        <v>10.74</v>
      </c>
      <c r="E11746">
        <v>10.43</v>
      </c>
      <c r="F11746">
        <v>10.43</v>
      </c>
      <c r="G11746">
        <v>1234166</v>
      </c>
      <c r="H11746">
        <v>10.533300000000001</v>
      </c>
    </row>
    <row r="11747" spans="1:8" x14ac:dyDescent="0.3">
      <c r="A11747" t="s">
        <v>113</v>
      </c>
      <c r="B11747" t="s">
        <v>295</v>
      </c>
      <c r="C11747">
        <v>10.53</v>
      </c>
      <c r="D11747">
        <v>10.63</v>
      </c>
      <c r="E11747">
        <v>10.3</v>
      </c>
      <c r="F11747">
        <v>10.4</v>
      </c>
      <c r="G11747">
        <v>1413788</v>
      </c>
      <c r="H11747">
        <v>10.443300000000001</v>
      </c>
    </row>
    <row r="11748" spans="1:8" x14ac:dyDescent="0.3">
      <c r="A11748" t="s">
        <v>113</v>
      </c>
      <c r="B11748" t="s">
        <v>298</v>
      </c>
      <c r="C11748">
        <v>10.4</v>
      </c>
      <c r="D11748">
        <v>10.59</v>
      </c>
      <c r="E11748">
        <v>10.28</v>
      </c>
      <c r="F11748">
        <v>10.43</v>
      </c>
      <c r="G11748">
        <v>1276984</v>
      </c>
      <c r="H11748">
        <v>10.433299999999999</v>
      </c>
    </row>
    <row r="11749" spans="1:8" x14ac:dyDescent="0.3">
      <c r="A11749" t="s">
        <v>113</v>
      </c>
      <c r="B11749" t="s">
        <v>719</v>
      </c>
      <c r="C11749">
        <v>10.44</v>
      </c>
      <c r="D11749">
        <v>10.58</v>
      </c>
      <c r="E11749">
        <v>10.4</v>
      </c>
      <c r="F11749">
        <v>10.56</v>
      </c>
      <c r="G11749">
        <v>1133054</v>
      </c>
      <c r="H11749">
        <v>10.513299999999999</v>
      </c>
    </row>
    <row r="11750" spans="1:8" x14ac:dyDescent="0.3">
      <c r="A11750" t="s">
        <v>113</v>
      </c>
      <c r="B11750" t="s">
        <v>720</v>
      </c>
      <c r="C11750">
        <v>10.65</v>
      </c>
      <c r="D11750">
        <v>10.73</v>
      </c>
      <c r="E11750">
        <v>10.61</v>
      </c>
      <c r="F11750">
        <v>10.7</v>
      </c>
      <c r="G11750">
        <v>946393</v>
      </c>
      <c r="H11750">
        <v>10.68</v>
      </c>
    </row>
    <row r="11751" spans="1:8" x14ac:dyDescent="0.3">
      <c r="A11751" t="s">
        <v>113</v>
      </c>
      <c r="B11751" t="s">
        <v>721</v>
      </c>
      <c r="C11751">
        <v>10.69</v>
      </c>
      <c r="D11751">
        <v>10.7</v>
      </c>
      <c r="E11751">
        <v>10.6</v>
      </c>
      <c r="F11751">
        <v>10.63</v>
      </c>
      <c r="G11751">
        <v>1174159</v>
      </c>
      <c r="H11751">
        <v>10.6433</v>
      </c>
    </row>
    <row r="11752" spans="1:8" x14ac:dyDescent="0.3">
      <c r="A11752" t="s">
        <v>113</v>
      </c>
      <c r="B11752" t="s">
        <v>96</v>
      </c>
      <c r="C11752">
        <v>10.66</v>
      </c>
      <c r="D11752">
        <v>10.69</v>
      </c>
      <c r="E11752">
        <v>10.55</v>
      </c>
      <c r="F11752">
        <v>10.62</v>
      </c>
      <c r="G11752">
        <v>993935</v>
      </c>
      <c r="H11752">
        <v>10.62</v>
      </c>
    </row>
    <row r="11753" spans="1:8" x14ac:dyDescent="0.3">
      <c r="A11753" t="s">
        <v>113</v>
      </c>
      <c r="B11753" t="s">
        <v>722</v>
      </c>
      <c r="C11753">
        <v>10.65</v>
      </c>
      <c r="D11753">
        <v>10.81</v>
      </c>
      <c r="E11753">
        <v>10.63</v>
      </c>
      <c r="F11753">
        <v>10.68</v>
      </c>
      <c r="G11753">
        <v>1208184</v>
      </c>
      <c r="H11753">
        <v>10.7067</v>
      </c>
    </row>
    <row r="11754" spans="1:8" x14ac:dyDescent="0.3">
      <c r="A11754" t="s">
        <v>113</v>
      </c>
      <c r="B11754" t="s">
        <v>164</v>
      </c>
      <c r="C11754">
        <v>10.69</v>
      </c>
      <c r="D11754">
        <v>11.05</v>
      </c>
      <c r="E11754">
        <v>10.67</v>
      </c>
      <c r="F11754">
        <v>10.7</v>
      </c>
      <c r="G11754">
        <v>2870970</v>
      </c>
      <c r="H11754">
        <v>10.806699999999999</v>
      </c>
    </row>
    <row r="11755" spans="1:8" x14ac:dyDescent="0.3">
      <c r="A11755" t="s">
        <v>113</v>
      </c>
      <c r="B11755" t="s">
        <v>723</v>
      </c>
      <c r="C11755">
        <v>10.87</v>
      </c>
      <c r="D11755">
        <v>11.41</v>
      </c>
      <c r="E11755">
        <v>10.87</v>
      </c>
      <c r="F11755">
        <v>11.33</v>
      </c>
      <c r="G11755">
        <v>3232145</v>
      </c>
      <c r="H11755">
        <v>11.2033</v>
      </c>
    </row>
    <row r="11756" spans="1:8" x14ac:dyDescent="0.3">
      <c r="A11756" t="s">
        <v>113</v>
      </c>
      <c r="B11756" t="s">
        <v>724</v>
      </c>
      <c r="C11756">
        <v>11.32</v>
      </c>
      <c r="D11756">
        <v>11.32</v>
      </c>
      <c r="E11756">
        <v>11.01</v>
      </c>
      <c r="F11756">
        <v>11.06</v>
      </c>
      <c r="G11756">
        <v>1861917</v>
      </c>
      <c r="H11756">
        <v>11.13</v>
      </c>
    </row>
    <row r="11757" spans="1:8" x14ac:dyDescent="0.3">
      <c r="A11757" t="s">
        <v>113</v>
      </c>
      <c r="B11757" t="s">
        <v>725</v>
      </c>
      <c r="C11757">
        <v>11.06</v>
      </c>
      <c r="D11757">
        <v>11.33</v>
      </c>
      <c r="E11757">
        <v>11.06</v>
      </c>
      <c r="F11757">
        <v>11.33</v>
      </c>
      <c r="G11757">
        <v>1205151</v>
      </c>
      <c r="H11757">
        <v>11.24</v>
      </c>
    </row>
    <row r="11758" spans="1:8" x14ac:dyDescent="0.3">
      <c r="A11758" t="s">
        <v>113</v>
      </c>
      <c r="B11758" t="s">
        <v>242</v>
      </c>
      <c r="C11758">
        <v>11.29</v>
      </c>
      <c r="D11758">
        <v>11.62</v>
      </c>
      <c r="E11758">
        <v>11.01</v>
      </c>
      <c r="F11758">
        <v>11.5</v>
      </c>
      <c r="G11758">
        <v>4178300</v>
      </c>
      <c r="H11758">
        <v>11.3767</v>
      </c>
    </row>
    <row r="11759" spans="1:8" x14ac:dyDescent="0.3">
      <c r="A11759" t="s">
        <v>113</v>
      </c>
      <c r="B11759" t="s">
        <v>726</v>
      </c>
      <c r="C11759">
        <v>11.64</v>
      </c>
      <c r="D11759">
        <v>12.23</v>
      </c>
      <c r="E11759">
        <v>11.51</v>
      </c>
      <c r="F11759">
        <v>12.08</v>
      </c>
      <c r="G11759">
        <v>7122897</v>
      </c>
      <c r="H11759">
        <v>11.94</v>
      </c>
    </row>
    <row r="11760" spans="1:8" x14ac:dyDescent="0.3">
      <c r="A11760" t="s">
        <v>113</v>
      </c>
      <c r="B11760" t="s">
        <v>727</v>
      </c>
      <c r="C11760">
        <v>12.11</v>
      </c>
      <c r="D11760">
        <v>12.38</v>
      </c>
      <c r="E11760">
        <v>11.88</v>
      </c>
      <c r="F11760">
        <v>12.3</v>
      </c>
      <c r="G11760">
        <v>4477740</v>
      </c>
      <c r="H11760">
        <v>12.1867</v>
      </c>
    </row>
    <row r="11761" spans="1:8" x14ac:dyDescent="0.3">
      <c r="A11761" t="s">
        <v>113</v>
      </c>
      <c r="B11761" t="s">
        <v>728</v>
      </c>
      <c r="C11761">
        <v>12.37</v>
      </c>
      <c r="D11761">
        <v>12.64</v>
      </c>
      <c r="E11761">
        <v>12.22</v>
      </c>
      <c r="F11761">
        <v>12.32</v>
      </c>
      <c r="G11761">
        <v>3527619</v>
      </c>
      <c r="H11761">
        <v>12.3933</v>
      </c>
    </row>
    <row r="11762" spans="1:8" x14ac:dyDescent="0.3">
      <c r="A11762" t="s">
        <v>113</v>
      </c>
      <c r="B11762" t="s">
        <v>729</v>
      </c>
      <c r="C11762">
        <v>12.58</v>
      </c>
      <c r="D11762">
        <v>13.37</v>
      </c>
      <c r="E11762">
        <v>12.3</v>
      </c>
      <c r="F11762">
        <v>12.93</v>
      </c>
      <c r="G11762">
        <v>5777964</v>
      </c>
      <c r="H11762">
        <v>12.8667</v>
      </c>
    </row>
    <row r="11763" spans="1:8" x14ac:dyDescent="0.3">
      <c r="A11763" t="s">
        <v>113</v>
      </c>
      <c r="B11763" t="s">
        <v>730</v>
      </c>
      <c r="C11763">
        <v>12.62</v>
      </c>
      <c r="D11763">
        <v>13.43</v>
      </c>
      <c r="E11763">
        <v>12.62</v>
      </c>
      <c r="F11763">
        <v>13.15</v>
      </c>
      <c r="G11763">
        <v>3073208</v>
      </c>
      <c r="H11763">
        <v>13.066700000000001</v>
      </c>
    </row>
    <row r="11764" spans="1:8" x14ac:dyDescent="0.3">
      <c r="A11764" t="s">
        <v>113</v>
      </c>
      <c r="B11764" t="s">
        <v>731</v>
      </c>
      <c r="C11764">
        <v>13.22</v>
      </c>
      <c r="D11764">
        <v>13.64</v>
      </c>
      <c r="E11764">
        <v>13.04</v>
      </c>
      <c r="F11764">
        <v>13.04</v>
      </c>
      <c r="G11764">
        <v>4059251</v>
      </c>
      <c r="H11764">
        <v>13.24</v>
      </c>
    </row>
    <row r="11765" spans="1:8" x14ac:dyDescent="0.3">
      <c r="A11765" t="s">
        <v>113</v>
      </c>
      <c r="B11765" t="s">
        <v>732</v>
      </c>
      <c r="C11765">
        <v>13.1</v>
      </c>
      <c r="D11765">
        <v>13.17</v>
      </c>
      <c r="E11765">
        <v>12.61</v>
      </c>
      <c r="F11765">
        <v>12.75</v>
      </c>
      <c r="G11765">
        <v>2346439</v>
      </c>
      <c r="H11765">
        <v>12.843299999999999</v>
      </c>
    </row>
    <row r="11766" spans="1:8" x14ac:dyDescent="0.3">
      <c r="A11766" t="s">
        <v>113</v>
      </c>
      <c r="B11766" t="s">
        <v>733</v>
      </c>
      <c r="C11766">
        <v>12.75</v>
      </c>
      <c r="D11766">
        <v>12.88</v>
      </c>
      <c r="E11766">
        <v>12.53</v>
      </c>
      <c r="F11766">
        <v>12.59</v>
      </c>
      <c r="G11766">
        <v>1308878</v>
      </c>
      <c r="H11766">
        <v>12.666700000000001</v>
      </c>
    </row>
    <row r="11767" spans="1:8" x14ac:dyDescent="0.3">
      <c r="A11767" t="s">
        <v>113</v>
      </c>
      <c r="B11767" t="s">
        <v>734</v>
      </c>
      <c r="C11767">
        <v>12.58</v>
      </c>
      <c r="D11767">
        <v>12.88</v>
      </c>
      <c r="E11767">
        <v>12.49</v>
      </c>
      <c r="F11767">
        <v>12.57</v>
      </c>
      <c r="G11767">
        <v>3125882</v>
      </c>
      <c r="H11767">
        <v>12.646699999999999</v>
      </c>
    </row>
    <row r="11768" spans="1:8" x14ac:dyDescent="0.3">
      <c r="A11768" t="s">
        <v>113</v>
      </c>
      <c r="B11768" t="s">
        <v>735</v>
      </c>
      <c r="C11768">
        <v>12.66</v>
      </c>
      <c r="D11768">
        <v>12.66</v>
      </c>
      <c r="E11768">
        <v>12.15</v>
      </c>
      <c r="F11768">
        <v>12.18</v>
      </c>
      <c r="G11768">
        <v>1092271</v>
      </c>
      <c r="H11768">
        <v>12.33</v>
      </c>
    </row>
    <row r="11769" spans="1:8" x14ac:dyDescent="0.3">
      <c r="A11769" t="s">
        <v>232</v>
      </c>
      <c r="B11769" t="s">
        <v>696</v>
      </c>
      <c r="C11769">
        <v>4550</v>
      </c>
      <c r="D11769">
        <v>4582.5</v>
      </c>
      <c r="E11769">
        <v>4500</v>
      </c>
      <c r="F11769">
        <v>4520</v>
      </c>
      <c r="G11769">
        <v>15954</v>
      </c>
      <c r="H11769">
        <v>4534.1666999999998</v>
      </c>
    </row>
    <row r="11770" spans="1:8" x14ac:dyDescent="0.3">
      <c r="A11770" t="s">
        <v>232</v>
      </c>
      <c r="B11770" t="s">
        <v>697</v>
      </c>
      <c r="C11770">
        <v>4530</v>
      </c>
      <c r="D11770">
        <v>4615</v>
      </c>
      <c r="E11770">
        <v>4490</v>
      </c>
      <c r="F11770">
        <v>4497.5</v>
      </c>
      <c r="G11770">
        <v>18382</v>
      </c>
      <c r="H11770">
        <v>4534.1666999999998</v>
      </c>
    </row>
    <row r="11771" spans="1:8" x14ac:dyDescent="0.3">
      <c r="A11771" t="s">
        <v>232</v>
      </c>
      <c r="B11771" t="s">
        <v>698</v>
      </c>
      <c r="C11771">
        <v>4505</v>
      </c>
      <c r="D11771">
        <v>4620</v>
      </c>
      <c r="E11771">
        <v>4505</v>
      </c>
      <c r="F11771">
        <v>4595</v>
      </c>
      <c r="G11771">
        <v>20905</v>
      </c>
      <c r="H11771">
        <v>4573.3333000000002</v>
      </c>
    </row>
    <row r="11772" spans="1:8" x14ac:dyDescent="0.3">
      <c r="A11772" t="s">
        <v>232</v>
      </c>
      <c r="B11772" t="s">
        <v>699</v>
      </c>
      <c r="C11772">
        <v>4595</v>
      </c>
      <c r="D11772">
        <v>4662.5</v>
      </c>
      <c r="E11772">
        <v>4552.5</v>
      </c>
      <c r="F11772">
        <v>4610</v>
      </c>
      <c r="G11772">
        <v>22049</v>
      </c>
      <c r="H11772">
        <v>4608.3333000000002</v>
      </c>
    </row>
    <row r="11773" spans="1:8" x14ac:dyDescent="0.3">
      <c r="A11773" t="s">
        <v>232</v>
      </c>
      <c r="B11773" t="s">
        <v>700</v>
      </c>
      <c r="C11773">
        <v>4610</v>
      </c>
      <c r="D11773">
        <v>4630</v>
      </c>
      <c r="E11773">
        <v>4500</v>
      </c>
      <c r="F11773">
        <v>4525</v>
      </c>
      <c r="G11773">
        <v>15912</v>
      </c>
      <c r="H11773">
        <v>4551.6666999999998</v>
      </c>
    </row>
    <row r="11774" spans="1:8" x14ac:dyDescent="0.3">
      <c r="A11774" t="s">
        <v>232</v>
      </c>
      <c r="B11774" t="s">
        <v>77</v>
      </c>
      <c r="C11774">
        <v>4502.5</v>
      </c>
      <c r="D11774">
        <v>4502.5</v>
      </c>
      <c r="E11774">
        <v>4425</v>
      </c>
      <c r="F11774">
        <v>4447.5</v>
      </c>
      <c r="G11774">
        <v>11645</v>
      </c>
      <c r="H11774">
        <v>4458.3333000000002</v>
      </c>
    </row>
    <row r="11775" spans="1:8" x14ac:dyDescent="0.3">
      <c r="A11775" t="s">
        <v>232</v>
      </c>
      <c r="B11775" t="s">
        <v>701</v>
      </c>
      <c r="C11775">
        <v>4470</v>
      </c>
      <c r="D11775">
        <v>4490</v>
      </c>
      <c r="E11775">
        <v>4447.5</v>
      </c>
      <c r="F11775">
        <v>4450</v>
      </c>
      <c r="G11775">
        <v>10187</v>
      </c>
      <c r="H11775">
        <v>4462.5</v>
      </c>
    </row>
    <row r="11776" spans="1:8" x14ac:dyDescent="0.3">
      <c r="A11776" t="s">
        <v>232</v>
      </c>
      <c r="B11776" t="s">
        <v>702</v>
      </c>
      <c r="C11776">
        <v>4462.5</v>
      </c>
      <c r="D11776">
        <v>4517.5</v>
      </c>
      <c r="E11776">
        <v>4447.5</v>
      </c>
      <c r="F11776">
        <v>4447.5</v>
      </c>
      <c r="G11776">
        <v>13271</v>
      </c>
      <c r="H11776">
        <v>4470.8333000000002</v>
      </c>
    </row>
    <row r="11777" spans="1:8" x14ac:dyDescent="0.3">
      <c r="A11777" t="s">
        <v>232</v>
      </c>
      <c r="B11777" t="s">
        <v>139</v>
      </c>
      <c r="C11777">
        <v>4480</v>
      </c>
      <c r="D11777">
        <v>4492.5</v>
      </c>
      <c r="E11777">
        <v>4437.5</v>
      </c>
      <c r="F11777">
        <v>4440</v>
      </c>
      <c r="G11777">
        <v>14511</v>
      </c>
      <c r="H11777">
        <v>4456.6666999999998</v>
      </c>
    </row>
    <row r="11778" spans="1:8" x14ac:dyDescent="0.3">
      <c r="A11778" t="s">
        <v>232</v>
      </c>
      <c r="B11778" t="s">
        <v>156</v>
      </c>
      <c r="C11778">
        <v>4442.5</v>
      </c>
      <c r="D11778">
        <v>4467.5</v>
      </c>
      <c r="E11778">
        <v>4400</v>
      </c>
      <c r="F11778">
        <v>4435</v>
      </c>
      <c r="G11778">
        <v>12054</v>
      </c>
      <c r="H11778">
        <v>4434.1666999999998</v>
      </c>
    </row>
    <row r="11779" spans="1:8" x14ac:dyDescent="0.3">
      <c r="A11779" t="s">
        <v>232</v>
      </c>
      <c r="B11779" t="s">
        <v>703</v>
      </c>
      <c r="C11779">
        <v>4450</v>
      </c>
      <c r="D11779">
        <v>4535</v>
      </c>
      <c r="E11779">
        <v>4447.5</v>
      </c>
      <c r="F11779">
        <v>4530</v>
      </c>
      <c r="G11779">
        <v>15663</v>
      </c>
      <c r="H11779">
        <v>4504.1666999999998</v>
      </c>
    </row>
    <row r="11780" spans="1:8" x14ac:dyDescent="0.3">
      <c r="A11780" t="s">
        <v>232</v>
      </c>
      <c r="B11780" t="s">
        <v>223</v>
      </c>
      <c r="C11780">
        <v>4547.5</v>
      </c>
      <c r="D11780">
        <v>4570</v>
      </c>
      <c r="E11780">
        <v>4487.5</v>
      </c>
      <c r="F11780">
        <v>4500</v>
      </c>
      <c r="G11780">
        <v>15898</v>
      </c>
      <c r="H11780">
        <v>4519.1666999999998</v>
      </c>
    </row>
    <row r="11781" spans="1:8" x14ac:dyDescent="0.3">
      <c r="A11781" t="s">
        <v>232</v>
      </c>
      <c r="B11781" t="s">
        <v>228</v>
      </c>
      <c r="C11781">
        <v>4500</v>
      </c>
      <c r="D11781">
        <v>4560</v>
      </c>
      <c r="E11781">
        <v>4472.5</v>
      </c>
      <c r="F11781">
        <v>4497.5</v>
      </c>
      <c r="G11781">
        <v>10617</v>
      </c>
      <c r="H11781">
        <v>4510</v>
      </c>
    </row>
    <row r="11782" spans="1:8" x14ac:dyDescent="0.3">
      <c r="A11782" t="s">
        <v>232</v>
      </c>
      <c r="B11782" t="s">
        <v>704</v>
      </c>
      <c r="C11782">
        <v>4500</v>
      </c>
      <c r="D11782">
        <v>4585</v>
      </c>
      <c r="E11782">
        <v>4495</v>
      </c>
      <c r="F11782">
        <v>4565</v>
      </c>
      <c r="G11782">
        <v>15313</v>
      </c>
      <c r="H11782">
        <v>4548.3333000000002</v>
      </c>
    </row>
    <row r="11783" spans="1:8" x14ac:dyDescent="0.3">
      <c r="A11783" t="s">
        <v>232</v>
      </c>
      <c r="B11783" t="s">
        <v>705</v>
      </c>
      <c r="C11783">
        <v>4567.5</v>
      </c>
      <c r="D11783">
        <v>4620</v>
      </c>
      <c r="E11783">
        <v>4552.5</v>
      </c>
      <c r="F11783">
        <v>4597.5</v>
      </c>
      <c r="G11783">
        <v>16209</v>
      </c>
      <c r="H11783">
        <v>4590</v>
      </c>
    </row>
    <row r="11784" spans="1:8" x14ac:dyDescent="0.3">
      <c r="A11784" t="s">
        <v>232</v>
      </c>
      <c r="B11784" t="s">
        <v>706</v>
      </c>
      <c r="C11784">
        <v>4670</v>
      </c>
      <c r="D11784">
        <v>4865</v>
      </c>
      <c r="E11784">
        <v>4667.5</v>
      </c>
      <c r="F11784">
        <v>4715</v>
      </c>
      <c r="G11784">
        <v>41283</v>
      </c>
      <c r="H11784">
        <v>4749.1666999999998</v>
      </c>
    </row>
    <row r="11785" spans="1:8" x14ac:dyDescent="0.3">
      <c r="A11785" t="s">
        <v>232</v>
      </c>
      <c r="B11785" t="s">
        <v>265</v>
      </c>
      <c r="C11785">
        <v>4720</v>
      </c>
      <c r="D11785">
        <v>4780</v>
      </c>
      <c r="E11785">
        <v>4685</v>
      </c>
      <c r="F11785">
        <v>4695</v>
      </c>
      <c r="G11785">
        <v>15555</v>
      </c>
      <c r="H11785">
        <v>4720</v>
      </c>
    </row>
    <row r="11786" spans="1:8" x14ac:dyDescent="0.3">
      <c r="A11786" t="s">
        <v>232</v>
      </c>
      <c r="B11786" t="s">
        <v>707</v>
      </c>
      <c r="C11786">
        <v>4740</v>
      </c>
      <c r="D11786">
        <v>4757.5</v>
      </c>
      <c r="E11786">
        <v>4620</v>
      </c>
      <c r="F11786">
        <v>4650</v>
      </c>
      <c r="G11786">
        <v>21567</v>
      </c>
      <c r="H11786">
        <v>4675.8333000000002</v>
      </c>
    </row>
    <row r="11787" spans="1:8" x14ac:dyDescent="0.3">
      <c r="A11787" t="s">
        <v>232</v>
      </c>
      <c r="B11787" t="s">
        <v>271</v>
      </c>
      <c r="C11787">
        <v>4615</v>
      </c>
      <c r="D11787">
        <v>4675</v>
      </c>
      <c r="E11787">
        <v>4430</v>
      </c>
      <c r="F11787">
        <v>4447.5</v>
      </c>
      <c r="G11787">
        <v>17752</v>
      </c>
      <c r="H11787">
        <v>4517.5</v>
      </c>
    </row>
    <row r="11788" spans="1:8" x14ac:dyDescent="0.3">
      <c r="A11788" t="s">
        <v>232</v>
      </c>
      <c r="B11788" t="s">
        <v>708</v>
      </c>
      <c r="C11788">
        <v>4512.5</v>
      </c>
      <c r="D11788">
        <v>4530</v>
      </c>
      <c r="E11788">
        <v>4430</v>
      </c>
      <c r="F11788">
        <v>4482.5</v>
      </c>
      <c r="G11788">
        <v>10266</v>
      </c>
      <c r="H11788">
        <v>4480.8333000000002</v>
      </c>
    </row>
    <row r="11789" spans="1:8" x14ac:dyDescent="0.3">
      <c r="A11789" t="s">
        <v>232</v>
      </c>
      <c r="B11789" t="s">
        <v>709</v>
      </c>
      <c r="C11789">
        <v>4495</v>
      </c>
      <c r="D11789">
        <v>4552.5</v>
      </c>
      <c r="E11789">
        <v>4447.5</v>
      </c>
      <c r="F11789">
        <v>4447.5</v>
      </c>
      <c r="G11789">
        <v>14360</v>
      </c>
      <c r="H11789">
        <v>4482.5</v>
      </c>
    </row>
    <row r="11790" spans="1:8" x14ac:dyDescent="0.3">
      <c r="A11790" t="s">
        <v>232</v>
      </c>
      <c r="B11790" t="s">
        <v>283</v>
      </c>
      <c r="C11790">
        <v>4455</v>
      </c>
      <c r="D11790">
        <v>4470</v>
      </c>
      <c r="E11790">
        <v>4425</v>
      </c>
      <c r="F11790">
        <v>4440</v>
      </c>
      <c r="G11790">
        <v>7263</v>
      </c>
      <c r="H11790">
        <v>4445</v>
      </c>
    </row>
    <row r="11791" spans="1:8" x14ac:dyDescent="0.3">
      <c r="A11791" t="s">
        <v>232</v>
      </c>
      <c r="B11791" t="s">
        <v>290</v>
      </c>
      <c r="C11791">
        <v>4445</v>
      </c>
      <c r="D11791">
        <v>4460</v>
      </c>
      <c r="E11791">
        <v>4382.5</v>
      </c>
      <c r="F11791">
        <v>4390</v>
      </c>
      <c r="G11791">
        <v>6944</v>
      </c>
      <c r="H11791">
        <v>4410.8333000000002</v>
      </c>
    </row>
    <row r="11792" spans="1:8" x14ac:dyDescent="0.3">
      <c r="A11792" t="s">
        <v>232</v>
      </c>
      <c r="B11792" t="s">
        <v>710</v>
      </c>
      <c r="C11792">
        <v>4392.5</v>
      </c>
      <c r="D11792">
        <v>4452.5</v>
      </c>
      <c r="E11792">
        <v>4375</v>
      </c>
      <c r="F11792">
        <v>4397.5</v>
      </c>
      <c r="G11792">
        <v>8705</v>
      </c>
      <c r="H11792">
        <v>4408.3333000000002</v>
      </c>
    </row>
    <row r="11793" spans="1:8" x14ac:dyDescent="0.3">
      <c r="A11793" t="s">
        <v>232</v>
      </c>
      <c r="B11793" t="s">
        <v>512</v>
      </c>
      <c r="C11793">
        <v>4412.5</v>
      </c>
      <c r="D11793">
        <v>4437.5</v>
      </c>
      <c r="E11793">
        <v>4320</v>
      </c>
      <c r="F11793">
        <v>4350</v>
      </c>
      <c r="G11793">
        <v>9365</v>
      </c>
      <c r="H11793">
        <v>4369.1666999999998</v>
      </c>
    </row>
    <row r="11794" spans="1:8" x14ac:dyDescent="0.3">
      <c r="A11794" t="s">
        <v>232</v>
      </c>
      <c r="B11794" t="s">
        <v>91</v>
      </c>
      <c r="C11794">
        <v>4080</v>
      </c>
      <c r="D11794">
        <v>4192.5</v>
      </c>
      <c r="E11794">
        <v>3950</v>
      </c>
      <c r="F11794">
        <v>4132.5</v>
      </c>
      <c r="G11794">
        <v>14223</v>
      </c>
      <c r="H11794">
        <v>4091.6667000000002</v>
      </c>
    </row>
    <row r="11795" spans="1:8" x14ac:dyDescent="0.3">
      <c r="A11795" t="s">
        <v>232</v>
      </c>
      <c r="B11795" t="s">
        <v>93</v>
      </c>
      <c r="C11795">
        <v>4252.5</v>
      </c>
      <c r="D11795">
        <v>4377.5</v>
      </c>
      <c r="E11795">
        <v>4100</v>
      </c>
      <c r="F11795">
        <v>4130</v>
      </c>
      <c r="G11795">
        <v>17988</v>
      </c>
      <c r="H11795">
        <v>4202.5</v>
      </c>
    </row>
    <row r="11796" spans="1:8" x14ac:dyDescent="0.3">
      <c r="A11796" t="s">
        <v>232</v>
      </c>
      <c r="B11796" t="s">
        <v>711</v>
      </c>
      <c r="C11796">
        <v>4110</v>
      </c>
      <c r="D11796">
        <v>4185</v>
      </c>
      <c r="E11796">
        <v>4000</v>
      </c>
      <c r="F11796">
        <v>4107.5</v>
      </c>
      <c r="G11796">
        <v>10695</v>
      </c>
      <c r="H11796">
        <v>4097.5</v>
      </c>
    </row>
    <row r="11797" spans="1:8" x14ac:dyDescent="0.3">
      <c r="A11797" t="s">
        <v>232</v>
      </c>
      <c r="B11797" t="s">
        <v>712</v>
      </c>
      <c r="C11797">
        <v>4147.5</v>
      </c>
      <c r="D11797">
        <v>4217.5</v>
      </c>
      <c r="E11797">
        <v>4090</v>
      </c>
      <c r="F11797">
        <v>4150</v>
      </c>
      <c r="G11797">
        <v>10941</v>
      </c>
      <c r="H11797">
        <v>4152.5</v>
      </c>
    </row>
    <row r="11798" spans="1:8" x14ac:dyDescent="0.3">
      <c r="A11798" t="s">
        <v>232</v>
      </c>
      <c r="B11798" t="s">
        <v>162</v>
      </c>
      <c r="C11798">
        <v>4152.5</v>
      </c>
      <c r="D11798">
        <v>4180</v>
      </c>
      <c r="E11798">
        <v>4062.5</v>
      </c>
      <c r="F11798">
        <v>4102.5</v>
      </c>
      <c r="G11798">
        <v>9905</v>
      </c>
      <c r="H11798">
        <v>4115</v>
      </c>
    </row>
    <row r="11799" spans="1:8" x14ac:dyDescent="0.3">
      <c r="A11799" t="s">
        <v>232</v>
      </c>
      <c r="B11799" t="s">
        <v>220</v>
      </c>
      <c r="C11799">
        <v>4000</v>
      </c>
      <c r="D11799">
        <v>4147.5</v>
      </c>
      <c r="E11799">
        <v>3987.5</v>
      </c>
      <c r="F11799">
        <v>4050</v>
      </c>
      <c r="G11799">
        <v>8181</v>
      </c>
      <c r="H11799">
        <v>4061.6667000000002</v>
      </c>
    </row>
    <row r="11800" spans="1:8" x14ac:dyDescent="0.3">
      <c r="A11800" t="s">
        <v>232</v>
      </c>
      <c r="B11800" t="s">
        <v>713</v>
      </c>
      <c r="C11800">
        <v>4150</v>
      </c>
      <c r="D11800">
        <v>4175</v>
      </c>
      <c r="E11800">
        <v>4087.5</v>
      </c>
      <c r="F11800">
        <v>4130</v>
      </c>
      <c r="G11800">
        <v>10565</v>
      </c>
      <c r="H11800">
        <v>4130.8333000000002</v>
      </c>
    </row>
    <row r="11801" spans="1:8" x14ac:dyDescent="0.3">
      <c r="A11801" t="s">
        <v>232</v>
      </c>
      <c r="B11801" t="s">
        <v>714</v>
      </c>
      <c r="C11801">
        <v>4097.5</v>
      </c>
      <c r="D11801">
        <v>4110</v>
      </c>
      <c r="E11801">
        <v>4027.5</v>
      </c>
      <c r="F11801">
        <v>4060</v>
      </c>
      <c r="G11801">
        <v>6484</v>
      </c>
      <c r="H11801">
        <v>4065.8332999999998</v>
      </c>
    </row>
    <row r="11802" spans="1:8" x14ac:dyDescent="0.3">
      <c r="A11802" t="s">
        <v>232</v>
      </c>
      <c r="B11802" t="s">
        <v>715</v>
      </c>
      <c r="C11802">
        <v>4120</v>
      </c>
      <c r="D11802">
        <v>4120</v>
      </c>
      <c r="E11802">
        <v>4047.5</v>
      </c>
      <c r="F11802">
        <v>4080</v>
      </c>
      <c r="G11802">
        <v>6374</v>
      </c>
      <c r="H11802">
        <v>4082.5</v>
      </c>
    </row>
    <row r="11803" spans="1:8" x14ac:dyDescent="0.3">
      <c r="A11803" t="s">
        <v>232</v>
      </c>
      <c r="B11803" t="s">
        <v>235</v>
      </c>
      <c r="C11803">
        <v>4067.5</v>
      </c>
      <c r="D11803">
        <v>4077.5</v>
      </c>
      <c r="E11803">
        <v>4007.5</v>
      </c>
      <c r="F11803">
        <v>4035</v>
      </c>
      <c r="G11803">
        <v>5056</v>
      </c>
      <c r="H11803">
        <v>4040</v>
      </c>
    </row>
    <row r="11804" spans="1:8" x14ac:dyDescent="0.3">
      <c r="A11804" t="s">
        <v>232</v>
      </c>
      <c r="B11804" t="s">
        <v>259</v>
      </c>
      <c r="C11804">
        <v>4037.5</v>
      </c>
      <c r="D11804">
        <v>4045</v>
      </c>
      <c r="E11804">
        <v>3995</v>
      </c>
      <c r="F11804">
        <v>4012.5</v>
      </c>
      <c r="G11804">
        <v>6219</v>
      </c>
      <c r="H11804">
        <v>4017.5</v>
      </c>
    </row>
    <row r="11805" spans="1:8" x14ac:dyDescent="0.3">
      <c r="A11805" t="s">
        <v>232</v>
      </c>
      <c r="B11805" t="s">
        <v>716</v>
      </c>
      <c r="C11805">
        <v>4017.5</v>
      </c>
      <c r="D11805">
        <v>4095</v>
      </c>
      <c r="E11805">
        <v>4017.5</v>
      </c>
      <c r="F11805">
        <v>4055</v>
      </c>
      <c r="G11805">
        <v>9136</v>
      </c>
      <c r="H11805">
        <v>4055.8332999999998</v>
      </c>
    </row>
    <row r="11806" spans="1:8" x14ac:dyDescent="0.3">
      <c r="A11806" t="s">
        <v>232</v>
      </c>
      <c r="B11806" t="s">
        <v>269</v>
      </c>
      <c r="C11806">
        <v>4065</v>
      </c>
      <c r="D11806">
        <v>4085</v>
      </c>
      <c r="E11806">
        <v>4017.5</v>
      </c>
      <c r="F11806">
        <v>4017.5</v>
      </c>
      <c r="G11806">
        <v>6251</v>
      </c>
      <c r="H11806">
        <v>4040</v>
      </c>
    </row>
    <row r="11807" spans="1:8" x14ac:dyDescent="0.3">
      <c r="A11807" t="s">
        <v>232</v>
      </c>
      <c r="B11807" t="s">
        <v>282</v>
      </c>
      <c r="C11807">
        <v>4020</v>
      </c>
      <c r="D11807">
        <v>4047.5</v>
      </c>
      <c r="E11807">
        <v>4005</v>
      </c>
      <c r="F11807">
        <v>4047.5</v>
      </c>
      <c r="G11807">
        <v>2630</v>
      </c>
      <c r="H11807">
        <v>4033.3332999999998</v>
      </c>
    </row>
    <row r="11808" spans="1:8" x14ac:dyDescent="0.3">
      <c r="A11808" t="s">
        <v>232</v>
      </c>
      <c r="B11808" t="s">
        <v>717</v>
      </c>
      <c r="C11808">
        <v>4010</v>
      </c>
      <c r="D11808">
        <v>4012.5</v>
      </c>
      <c r="E11808">
        <v>3882.5</v>
      </c>
      <c r="F11808">
        <v>4005</v>
      </c>
      <c r="G11808">
        <v>16189</v>
      </c>
      <c r="H11808">
        <v>3966.6667000000002</v>
      </c>
    </row>
    <row r="11809" spans="1:8" x14ac:dyDescent="0.3">
      <c r="A11809" t="s">
        <v>232</v>
      </c>
      <c r="B11809" t="s">
        <v>285</v>
      </c>
      <c r="C11809">
        <v>4000</v>
      </c>
      <c r="D11809">
        <v>4005</v>
      </c>
      <c r="E11809">
        <v>3900</v>
      </c>
      <c r="F11809">
        <v>3922.5</v>
      </c>
      <c r="G11809">
        <v>9952</v>
      </c>
      <c r="H11809">
        <v>3942.5</v>
      </c>
    </row>
    <row r="11810" spans="1:8" x14ac:dyDescent="0.3">
      <c r="A11810" t="s">
        <v>232</v>
      </c>
      <c r="B11810" t="s">
        <v>718</v>
      </c>
      <c r="C11810">
        <v>3927.5</v>
      </c>
      <c r="D11810">
        <v>3975</v>
      </c>
      <c r="E11810">
        <v>3912.5</v>
      </c>
      <c r="F11810">
        <v>3920</v>
      </c>
      <c r="G11810">
        <v>6439</v>
      </c>
      <c r="H11810">
        <v>3935.8332999999998</v>
      </c>
    </row>
    <row r="11811" spans="1:8" x14ac:dyDescent="0.3">
      <c r="A11811" t="s">
        <v>232</v>
      </c>
      <c r="B11811" t="s">
        <v>291</v>
      </c>
      <c r="C11811">
        <v>3925</v>
      </c>
      <c r="D11811">
        <v>3970</v>
      </c>
      <c r="E11811">
        <v>3900</v>
      </c>
      <c r="F11811">
        <v>3902.5</v>
      </c>
      <c r="G11811">
        <v>6663</v>
      </c>
      <c r="H11811">
        <v>3924.1667000000002</v>
      </c>
    </row>
    <row r="11812" spans="1:8" x14ac:dyDescent="0.3">
      <c r="A11812" t="s">
        <v>232</v>
      </c>
      <c r="B11812" t="s">
        <v>295</v>
      </c>
      <c r="C11812">
        <v>3907.5</v>
      </c>
      <c r="D11812">
        <v>3942.5</v>
      </c>
      <c r="E11812">
        <v>3850</v>
      </c>
      <c r="F11812">
        <v>3862.5</v>
      </c>
      <c r="G11812">
        <v>6256</v>
      </c>
      <c r="H11812">
        <v>3885</v>
      </c>
    </row>
    <row r="11813" spans="1:8" x14ac:dyDescent="0.3">
      <c r="A11813" t="s">
        <v>232</v>
      </c>
      <c r="B11813" t="s">
        <v>298</v>
      </c>
      <c r="C11813">
        <v>3862.5</v>
      </c>
      <c r="D11813">
        <v>3912.5</v>
      </c>
      <c r="E11813">
        <v>3780</v>
      </c>
      <c r="F11813">
        <v>3780</v>
      </c>
      <c r="G11813">
        <v>7906</v>
      </c>
      <c r="H11813">
        <v>3824.1667000000002</v>
      </c>
    </row>
    <row r="11814" spans="1:8" x14ac:dyDescent="0.3">
      <c r="A11814" t="s">
        <v>232</v>
      </c>
      <c r="B11814" t="s">
        <v>719</v>
      </c>
      <c r="C11814">
        <v>3780</v>
      </c>
      <c r="D11814">
        <v>3925</v>
      </c>
      <c r="E11814">
        <v>3780</v>
      </c>
      <c r="F11814">
        <v>3802.5</v>
      </c>
      <c r="G11814">
        <v>14942</v>
      </c>
      <c r="H11814">
        <v>3835.8332999999998</v>
      </c>
    </row>
    <row r="11815" spans="1:8" x14ac:dyDescent="0.3">
      <c r="A11815" t="s">
        <v>232</v>
      </c>
      <c r="B11815" t="s">
        <v>720</v>
      </c>
      <c r="C11815">
        <v>3847.5</v>
      </c>
      <c r="D11815">
        <v>3865</v>
      </c>
      <c r="E11815">
        <v>3825</v>
      </c>
      <c r="F11815">
        <v>3847.5</v>
      </c>
      <c r="G11815">
        <v>8011</v>
      </c>
      <c r="H11815">
        <v>3845.8332999999998</v>
      </c>
    </row>
    <row r="11816" spans="1:8" x14ac:dyDescent="0.3">
      <c r="A11816" t="s">
        <v>232</v>
      </c>
      <c r="B11816" t="s">
        <v>721</v>
      </c>
      <c r="C11816">
        <v>3822.5</v>
      </c>
      <c r="D11816">
        <v>3827.5</v>
      </c>
      <c r="E11816">
        <v>3797.5</v>
      </c>
      <c r="F11816">
        <v>3822.5</v>
      </c>
      <c r="G11816">
        <v>7311</v>
      </c>
      <c r="H11816">
        <v>3815.8332999999998</v>
      </c>
    </row>
    <row r="11817" spans="1:8" x14ac:dyDescent="0.3">
      <c r="A11817" t="s">
        <v>232</v>
      </c>
      <c r="B11817" t="s">
        <v>96</v>
      </c>
      <c r="C11817">
        <v>3827.5</v>
      </c>
      <c r="D11817">
        <v>3830</v>
      </c>
      <c r="E11817">
        <v>3802.5</v>
      </c>
      <c r="F11817">
        <v>3825</v>
      </c>
      <c r="G11817">
        <v>6809</v>
      </c>
      <c r="H11817">
        <v>3819.1667000000002</v>
      </c>
    </row>
    <row r="11818" spans="1:8" x14ac:dyDescent="0.3">
      <c r="A11818" t="s">
        <v>232</v>
      </c>
      <c r="B11818" t="s">
        <v>722</v>
      </c>
      <c r="C11818">
        <v>3832.5</v>
      </c>
      <c r="D11818">
        <v>3895</v>
      </c>
      <c r="E11818">
        <v>3832.5</v>
      </c>
      <c r="F11818">
        <v>3870</v>
      </c>
      <c r="G11818">
        <v>7692</v>
      </c>
      <c r="H11818">
        <v>3865.8332999999998</v>
      </c>
    </row>
    <row r="11819" spans="1:8" x14ac:dyDescent="0.3">
      <c r="A11819" t="s">
        <v>232</v>
      </c>
      <c r="B11819" t="s">
        <v>164</v>
      </c>
      <c r="C11819">
        <v>3860</v>
      </c>
      <c r="D11819">
        <v>3892.5</v>
      </c>
      <c r="E11819">
        <v>3762.5</v>
      </c>
      <c r="F11819">
        <v>3772.5</v>
      </c>
      <c r="G11819">
        <v>8966</v>
      </c>
      <c r="H11819">
        <v>3809.1667000000002</v>
      </c>
    </row>
    <row r="11820" spans="1:8" x14ac:dyDescent="0.3">
      <c r="A11820" t="s">
        <v>232</v>
      </c>
      <c r="B11820" t="s">
        <v>723</v>
      </c>
      <c r="C11820">
        <v>3892.5</v>
      </c>
      <c r="D11820">
        <v>3937.5</v>
      </c>
      <c r="E11820">
        <v>3850</v>
      </c>
      <c r="F11820">
        <v>3912.5</v>
      </c>
      <c r="G11820">
        <v>12450</v>
      </c>
      <c r="H11820">
        <v>3900</v>
      </c>
    </row>
    <row r="11821" spans="1:8" x14ac:dyDescent="0.3">
      <c r="A11821" t="s">
        <v>232</v>
      </c>
      <c r="B11821" t="s">
        <v>724</v>
      </c>
      <c r="C11821">
        <v>3912.5</v>
      </c>
      <c r="D11821">
        <v>3915</v>
      </c>
      <c r="E11821">
        <v>3832.5</v>
      </c>
      <c r="F11821">
        <v>3832.5</v>
      </c>
      <c r="G11821">
        <v>7716</v>
      </c>
      <c r="H11821">
        <v>3860</v>
      </c>
    </row>
    <row r="11822" spans="1:8" x14ac:dyDescent="0.3">
      <c r="A11822" t="s">
        <v>232</v>
      </c>
      <c r="B11822" t="s">
        <v>725</v>
      </c>
      <c r="C11822">
        <v>3835</v>
      </c>
      <c r="D11822">
        <v>3982.5</v>
      </c>
      <c r="E11822">
        <v>3835</v>
      </c>
      <c r="F11822">
        <v>3967.5</v>
      </c>
      <c r="G11822">
        <v>11542</v>
      </c>
      <c r="H11822">
        <v>3928.3332999999998</v>
      </c>
    </row>
    <row r="11823" spans="1:8" x14ac:dyDescent="0.3">
      <c r="A11823" t="s">
        <v>232</v>
      </c>
      <c r="B11823" t="s">
        <v>242</v>
      </c>
      <c r="C11823">
        <v>3915</v>
      </c>
      <c r="D11823">
        <v>3915</v>
      </c>
      <c r="E11823">
        <v>3830</v>
      </c>
      <c r="F11823">
        <v>3870</v>
      </c>
      <c r="G11823">
        <v>10827</v>
      </c>
      <c r="H11823">
        <v>3871.6667000000002</v>
      </c>
    </row>
    <row r="11824" spans="1:8" x14ac:dyDescent="0.3">
      <c r="A11824" t="s">
        <v>232</v>
      </c>
      <c r="B11824" t="s">
        <v>726</v>
      </c>
      <c r="C11824">
        <v>3910</v>
      </c>
      <c r="D11824">
        <v>4007.5</v>
      </c>
      <c r="E11824">
        <v>3900</v>
      </c>
      <c r="F11824">
        <v>3937.5</v>
      </c>
      <c r="G11824">
        <v>14771</v>
      </c>
      <c r="H11824">
        <v>3948.3332999999998</v>
      </c>
    </row>
    <row r="11825" spans="1:8" x14ac:dyDescent="0.3">
      <c r="A11825" t="s">
        <v>232</v>
      </c>
      <c r="B11825" t="s">
        <v>727</v>
      </c>
      <c r="C11825">
        <v>3952.5</v>
      </c>
      <c r="D11825">
        <v>4317.5</v>
      </c>
      <c r="E11825">
        <v>3940</v>
      </c>
      <c r="F11825">
        <v>4172.5</v>
      </c>
      <c r="G11825">
        <v>61581</v>
      </c>
      <c r="H11825">
        <v>4143.3333000000002</v>
      </c>
    </row>
    <row r="11826" spans="1:8" x14ac:dyDescent="0.3">
      <c r="A11826" t="s">
        <v>232</v>
      </c>
      <c r="B11826" t="s">
        <v>728</v>
      </c>
      <c r="C11826">
        <v>4180</v>
      </c>
      <c r="D11826">
        <v>4400</v>
      </c>
      <c r="E11826">
        <v>4062.5</v>
      </c>
      <c r="F11826">
        <v>4145</v>
      </c>
      <c r="G11826">
        <v>21250</v>
      </c>
      <c r="H11826">
        <v>4202.5</v>
      </c>
    </row>
    <row r="11827" spans="1:8" x14ac:dyDescent="0.3">
      <c r="A11827" t="s">
        <v>232</v>
      </c>
      <c r="B11827" t="s">
        <v>729</v>
      </c>
      <c r="C11827">
        <v>4150</v>
      </c>
      <c r="D11827">
        <v>4557.5</v>
      </c>
      <c r="E11827">
        <v>4147.5</v>
      </c>
      <c r="F11827">
        <v>4557.5</v>
      </c>
      <c r="G11827">
        <v>69350</v>
      </c>
      <c r="H11827">
        <v>4420.8333000000002</v>
      </c>
    </row>
    <row r="11828" spans="1:8" x14ac:dyDescent="0.3">
      <c r="A11828" t="s">
        <v>232</v>
      </c>
      <c r="B11828" t="s">
        <v>730</v>
      </c>
      <c r="C11828">
        <v>4557.5</v>
      </c>
      <c r="D11828">
        <v>4640</v>
      </c>
      <c r="E11828">
        <v>4480</v>
      </c>
      <c r="F11828">
        <v>4500</v>
      </c>
      <c r="G11828">
        <v>50116</v>
      </c>
      <c r="H11828">
        <v>4540</v>
      </c>
    </row>
    <row r="11829" spans="1:8" x14ac:dyDescent="0.3">
      <c r="A11829" t="s">
        <v>232</v>
      </c>
      <c r="B11829" t="s">
        <v>731</v>
      </c>
      <c r="C11829">
        <v>4560</v>
      </c>
      <c r="D11829">
        <v>4740</v>
      </c>
      <c r="E11829">
        <v>4402.5</v>
      </c>
      <c r="F11829">
        <v>4417.5</v>
      </c>
      <c r="G11829">
        <v>28703</v>
      </c>
      <c r="H11829">
        <v>4520</v>
      </c>
    </row>
    <row r="11830" spans="1:8" x14ac:dyDescent="0.3">
      <c r="A11830" t="s">
        <v>232</v>
      </c>
      <c r="B11830" t="s">
        <v>732</v>
      </c>
      <c r="C11830">
        <v>4475</v>
      </c>
      <c r="D11830">
        <v>4512.5</v>
      </c>
      <c r="E11830">
        <v>4327.5</v>
      </c>
      <c r="F11830">
        <v>4330</v>
      </c>
      <c r="G11830">
        <v>12597</v>
      </c>
      <c r="H11830">
        <v>4390</v>
      </c>
    </row>
    <row r="11831" spans="1:8" x14ac:dyDescent="0.3">
      <c r="A11831" t="s">
        <v>232</v>
      </c>
      <c r="B11831" t="s">
        <v>733</v>
      </c>
      <c r="C11831">
        <v>4335</v>
      </c>
      <c r="D11831">
        <v>4442.5</v>
      </c>
      <c r="E11831">
        <v>4120</v>
      </c>
      <c r="F11831">
        <v>4310</v>
      </c>
      <c r="G11831">
        <v>13577</v>
      </c>
      <c r="H11831">
        <v>4290.8333000000002</v>
      </c>
    </row>
    <row r="11832" spans="1:8" x14ac:dyDescent="0.3">
      <c r="A11832" t="s">
        <v>232</v>
      </c>
      <c r="B11832" t="s">
        <v>734</v>
      </c>
      <c r="C11832">
        <v>4350</v>
      </c>
      <c r="D11832">
        <v>4370</v>
      </c>
      <c r="E11832">
        <v>4307.5</v>
      </c>
      <c r="F11832">
        <v>4312.5</v>
      </c>
      <c r="G11832">
        <v>7906</v>
      </c>
      <c r="H11832">
        <v>4330</v>
      </c>
    </row>
    <row r="11833" spans="1:8" x14ac:dyDescent="0.3">
      <c r="A11833" t="s">
        <v>232</v>
      </c>
      <c r="B11833" t="s">
        <v>735</v>
      </c>
      <c r="C11833">
        <v>4262.5</v>
      </c>
      <c r="D11833">
        <v>4327.5</v>
      </c>
      <c r="E11833">
        <v>4210</v>
      </c>
      <c r="F11833">
        <v>4217.5</v>
      </c>
      <c r="G11833">
        <v>5719</v>
      </c>
      <c r="H11833">
        <v>4251.6666999999998</v>
      </c>
    </row>
    <row r="11834" spans="1:8" x14ac:dyDescent="0.3">
      <c r="A11834" t="s">
        <v>606</v>
      </c>
      <c r="B11834" t="s">
        <v>696</v>
      </c>
      <c r="C11834">
        <v>52.8</v>
      </c>
      <c r="D11834">
        <v>54.75</v>
      </c>
      <c r="E11834">
        <v>52.3</v>
      </c>
      <c r="F11834">
        <v>53.85</v>
      </c>
      <c r="G11834">
        <v>1033199</v>
      </c>
      <c r="H11834">
        <v>53.633299999999998</v>
      </c>
    </row>
    <row r="11835" spans="1:8" x14ac:dyDescent="0.3">
      <c r="A11835" t="s">
        <v>606</v>
      </c>
      <c r="B11835" t="s">
        <v>697</v>
      </c>
      <c r="C11835">
        <v>53.85</v>
      </c>
      <c r="D11835">
        <v>54.5</v>
      </c>
      <c r="E11835">
        <v>52.85</v>
      </c>
      <c r="F11835">
        <v>53.65</v>
      </c>
      <c r="G11835">
        <v>1215104</v>
      </c>
      <c r="H11835">
        <v>53.666699999999999</v>
      </c>
    </row>
    <row r="11836" spans="1:8" x14ac:dyDescent="0.3">
      <c r="A11836" t="s">
        <v>606</v>
      </c>
      <c r="B11836" t="s">
        <v>698</v>
      </c>
      <c r="C11836">
        <v>53.8</v>
      </c>
      <c r="D11836">
        <v>55.4</v>
      </c>
      <c r="E11836">
        <v>53.65</v>
      </c>
      <c r="F11836">
        <v>55.4</v>
      </c>
      <c r="G11836">
        <v>1212708</v>
      </c>
      <c r="H11836">
        <v>54.816699999999997</v>
      </c>
    </row>
    <row r="11837" spans="1:8" x14ac:dyDescent="0.3">
      <c r="A11837" t="s">
        <v>606</v>
      </c>
      <c r="B11837" t="s">
        <v>699</v>
      </c>
      <c r="C11837">
        <v>55.4</v>
      </c>
      <c r="D11837">
        <v>55.5</v>
      </c>
      <c r="E11837">
        <v>53.85</v>
      </c>
      <c r="F11837">
        <v>54.35</v>
      </c>
      <c r="G11837">
        <v>1592616</v>
      </c>
      <c r="H11837">
        <v>54.566699999999997</v>
      </c>
    </row>
    <row r="11838" spans="1:8" x14ac:dyDescent="0.3">
      <c r="A11838" t="s">
        <v>606</v>
      </c>
      <c r="B11838" t="s">
        <v>700</v>
      </c>
      <c r="C11838">
        <v>54.4</v>
      </c>
      <c r="D11838">
        <v>54.55</v>
      </c>
      <c r="E11838">
        <v>52.85</v>
      </c>
      <c r="F11838">
        <v>53.65</v>
      </c>
      <c r="G11838">
        <v>707603</v>
      </c>
      <c r="H11838">
        <v>53.683300000000003</v>
      </c>
    </row>
    <row r="11839" spans="1:8" x14ac:dyDescent="0.3">
      <c r="A11839" t="s">
        <v>606</v>
      </c>
      <c r="B11839" t="s">
        <v>77</v>
      </c>
      <c r="C11839">
        <v>52.85</v>
      </c>
      <c r="D11839">
        <v>54.4</v>
      </c>
      <c r="E11839">
        <v>52.4</v>
      </c>
      <c r="F11839">
        <v>54.1</v>
      </c>
      <c r="G11839">
        <v>920071</v>
      </c>
      <c r="H11839">
        <v>53.633299999999998</v>
      </c>
    </row>
    <row r="11840" spans="1:8" x14ac:dyDescent="0.3">
      <c r="A11840" t="s">
        <v>606</v>
      </c>
      <c r="B11840" t="s">
        <v>701</v>
      </c>
      <c r="C11840">
        <v>54.3</v>
      </c>
      <c r="D11840">
        <v>54.95</v>
      </c>
      <c r="E11840">
        <v>53.8</v>
      </c>
      <c r="F11840">
        <v>54.3</v>
      </c>
      <c r="G11840">
        <v>641995</v>
      </c>
      <c r="H11840">
        <v>54.35</v>
      </c>
    </row>
    <row r="11841" spans="1:8" x14ac:dyDescent="0.3">
      <c r="A11841" t="s">
        <v>606</v>
      </c>
      <c r="B11841" t="s">
        <v>702</v>
      </c>
      <c r="C11841">
        <v>54</v>
      </c>
      <c r="D11841">
        <v>55.35</v>
      </c>
      <c r="E11841">
        <v>54</v>
      </c>
      <c r="F11841">
        <v>55</v>
      </c>
      <c r="G11841">
        <v>700638</v>
      </c>
      <c r="H11841">
        <v>54.783299999999997</v>
      </c>
    </row>
    <row r="11842" spans="1:8" x14ac:dyDescent="0.3">
      <c r="A11842" t="s">
        <v>606</v>
      </c>
      <c r="B11842" t="s">
        <v>139</v>
      </c>
      <c r="C11842">
        <v>54.8</v>
      </c>
      <c r="D11842">
        <v>54.9</v>
      </c>
      <c r="E11842">
        <v>53.65</v>
      </c>
      <c r="F11842">
        <v>53.65</v>
      </c>
      <c r="G11842">
        <v>532771</v>
      </c>
      <c r="H11842">
        <v>54.066699999999997</v>
      </c>
    </row>
    <row r="11843" spans="1:8" x14ac:dyDescent="0.3">
      <c r="A11843" t="s">
        <v>606</v>
      </c>
      <c r="B11843" t="s">
        <v>156</v>
      </c>
      <c r="C11843">
        <v>53.3</v>
      </c>
      <c r="D11843">
        <v>54.9</v>
      </c>
      <c r="E11843">
        <v>52.9</v>
      </c>
      <c r="F11843">
        <v>53.75</v>
      </c>
      <c r="G11843">
        <v>489770</v>
      </c>
      <c r="H11843">
        <v>53.85</v>
      </c>
    </row>
    <row r="11844" spans="1:8" x14ac:dyDescent="0.3">
      <c r="A11844" t="s">
        <v>606</v>
      </c>
      <c r="B11844" t="s">
        <v>703</v>
      </c>
      <c r="C11844">
        <v>54.05</v>
      </c>
      <c r="D11844">
        <v>55.4</v>
      </c>
      <c r="E11844">
        <v>54.05</v>
      </c>
      <c r="F11844">
        <v>55.1</v>
      </c>
      <c r="G11844">
        <v>873235</v>
      </c>
      <c r="H11844">
        <v>54.85</v>
      </c>
    </row>
    <row r="11845" spans="1:8" x14ac:dyDescent="0.3">
      <c r="A11845" t="s">
        <v>606</v>
      </c>
      <c r="B11845" t="s">
        <v>223</v>
      </c>
      <c r="C11845">
        <v>55.15</v>
      </c>
      <c r="D11845">
        <v>55.75</v>
      </c>
      <c r="E11845">
        <v>54.45</v>
      </c>
      <c r="F11845">
        <v>55</v>
      </c>
      <c r="G11845">
        <v>648554</v>
      </c>
      <c r="H11845">
        <v>55.066699999999997</v>
      </c>
    </row>
    <row r="11846" spans="1:8" x14ac:dyDescent="0.3">
      <c r="A11846" t="s">
        <v>606</v>
      </c>
      <c r="B11846" t="s">
        <v>228</v>
      </c>
      <c r="C11846">
        <v>54.65</v>
      </c>
      <c r="D11846">
        <v>55.6</v>
      </c>
      <c r="E11846">
        <v>53.95</v>
      </c>
      <c r="F11846">
        <v>54.7</v>
      </c>
      <c r="G11846">
        <v>658878</v>
      </c>
      <c r="H11846">
        <v>54.75</v>
      </c>
    </row>
    <row r="11847" spans="1:8" x14ac:dyDescent="0.3">
      <c r="A11847" t="s">
        <v>606</v>
      </c>
      <c r="B11847" t="s">
        <v>704</v>
      </c>
      <c r="C11847">
        <v>55</v>
      </c>
      <c r="D11847">
        <v>57.8</v>
      </c>
      <c r="E11847">
        <v>54.75</v>
      </c>
      <c r="F11847">
        <v>56.95</v>
      </c>
      <c r="G11847">
        <v>1635424</v>
      </c>
      <c r="H11847">
        <v>56.5</v>
      </c>
    </row>
    <row r="11848" spans="1:8" x14ac:dyDescent="0.3">
      <c r="A11848" t="s">
        <v>606</v>
      </c>
      <c r="B11848" t="s">
        <v>705</v>
      </c>
      <c r="C11848">
        <v>56.95</v>
      </c>
      <c r="D11848">
        <v>58</v>
      </c>
      <c r="E11848">
        <v>55.65</v>
      </c>
      <c r="F11848">
        <v>56.5</v>
      </c>
      <c r="G11848">
        <v>787404</v>
      </c>
      <c r="H11848">
        <v>56.716700000000003</v>
      </c>
    </row>
    <row r="11849" spans="1:8" x14ac:dyDescent="0.3">
      <c r="A11849" t="s">
        <v>606</v>
      </c>
      <c r="B11849" t="s">
        <v>706</v>
      </c>
      <c r="C11849">
        <v>56.5</v>
      </c>
      <c r="D11849">
        <v>58.35</v>
      </c>
      <c r="E11849">
        <v>56.5</v>
      </c>
      <c r="F11849">
        <v>57.65</v>
      </c>
      <c r="G11849">
        <v>1054536</v>
      </c>
      <c r="H11849">
        <v>57.5</v>
      </c>
    </row>
    <row r="11850" spans="1:8" x14ac:dyDescent="0.3">
      <c r="A11850" t="s">
        <v>606</v>
      </c>
      <c r="B11850" t="s">
        <v>265</v>
      </c>
      <c r="C11850">
        <v>57.8</v>
      </c>
      <c r="D11850">
        <v>58.05</v>
      </c>
      <c r="E11850">
        <v>56.95</v>
      </c>
      <c r="F11850">
        <v>57.15</v>
      </c>
      <c r="G11850">
        <v>760337</v>
      </c>
      <c r="H11850">
        <v>57.383299999999998</v>
      </c>
    </row>
    <row r="11851" spans="1:8" x14ac:dyDescent="0.3">
      <c r="A11851" t="s">
        <v>606</v>
      </c>
      <c r="B11851" t="s">
        <v>707</v>
      </c>
      <c r="C11851">
        <v>56.8</v>
      </c>
      <c r="D11851">
        <v>57.55</v>
      </c>
      <c r="E11851">
        <v>55.4</v>
      </c>
      <c r="F11851">
        <v>55.45</v>
      </c>
      <c r="G11851">
        <v>868740</v>
      </c>
      <c r="H11851">
        <v>56.133299999999998</v>
      </c>
    </row>
    <row r="11852" spans="1:8" x14ac:dyDescent="0.3">
      <c r="A11852" t="s">
        <v>606</v>
      </c>
      <c r="B11852" t="s">
        <v>271</v>
      </c>
      <c r="C11852">
        <v>55.3</v>
      </c>
      <c r="D11852">
        <v>55.9</v>
      </c>
      <c r="E11852">
        <v>52.15</v>
      </c>
      <c r="F11852">
        <v>52.2</v>
      </c>
      <c r="G11852">
        <v>922840</v>
      </c>
      <c r="H11852">
        <v>53.416699999999999</v>
      </c>
    </row>
    <row r="11853" spans="1:8" x14ac:dyDescent="0.3">
      <c r="A11853" t="s">
        <v>606</v>
      </c>
      <c r="B11853" t="s">
        <v>708</v>
      </c>
      <c r="C11853">
        <v>52.3</v>
      </c>
      <c r="D11853">
        <v>53.15</v>
      </c>
      <c r="E11853">
        <v>52.15</v>
      </c>
      <c r="F11853">
        <v>52.85</v>
      </c>
      <c r="G11853">
        <v>640923</v>
      </c>
      <c r="H11853">
        <v>52.716700000000003</v>
      </c>
    </row>
    <row r="11854" spans="1:8" x14ac:dyDescent="0.3">
      <c r="A11854" t="s">
        <v>606</v>
      </c>
      <c r="B11854" t="s">
        <v>709</v>
      </c>
      <c r="C11854">
        <v>53.05</v>
      </c>
      <c r="D11854">
        <v>55.85</v>
      </c>
      <c r="E11854">
        <v>53.05</v>
      </c>
      <c r="F11854">
        <v>54.2</v>
      </c>
      <c r="G11854">
        <v>1129272</v>
      </c>
      <c r="H11854">
        <v>54.366700000000002</v>
      </c>
    </row>
    <row r="11855" spans="1:8" x14ac:dyDescent="0.3">
      <c r="A11855" t="s">
        <v>606</v>
      </c>
      <c r="B11855" t="s">
        <v>283</v>
      </c>
      <c r="C11855">
        <v>54.2</v>
      </c>
      <c r="D11855">
        <v>54.55</v>
      </c>
      <c r="E11855">
        <v>53</v>
      </c>
      <c r="F11855">
        <v>53.25</v>
      </c>
      <c r="G11855">
        <v>492205</v>
      </c>
      <c r="H11855">
        <v>53.6</v>
      </c>
    </row>
    <row r="11856" spans="1:8" x14ac:dyDescent="0.3">
      <c r="A11856" t="s">
        <v>606</v>
      </c>
      <c r="B11856" t="s">
        <v>290</v>
      </c>
      <c r="C11856">
        <v>53.35</v>
      </c>
      <c r="D11856">
        <v>53.6</v>
      </c>
      <c r="E11856">
        <v>51.9</v>
      </c>
      <c r="F11856">
        <v>51.9</v>
      </c>
      <c r="G11856">
        <v>645226</v>
      </c>
      <c r="H11856">
        <v>52.466700000000003</v>
      </c>
    </row>
    <row r="11857" spans="1:8" x14ac:dyDescent="0.3">
      <c r="A11857" t="s">
        <v>606</v>
      </c>
      <c r="B11857" t="s">
        <v>710</v>
      </c>
      <c r="C11857">
        <v>51.85</v>
      </c>
      <c r="D11857">
        <v>52.6</v>
      </c>
      <c r="E11857">
        <v>51.15</v>
      </c>
      <c r="F11857">
        <v>51.55</v>
      </c>
      <c r="G11857">
        <v>532425</v>
      </c>
      <c r="H11857">
        <v>51.7667</v>
      </c>
    </row>
    <row r="11858" spans="1:8" x14ac:dyDescent="0.3">
      <c r="A11858" t="s">
        <v>606</v>
      </c>
      <c r="B11858" t="s">
        <v>512</v>
      </c>
      <c r="C11858">
        <v>50.5</v>
      </c>
      <c r="D11858">
        <v>52.4</v>
      </c>
      <c r="E11858">
        <v>50.5</v>
      </c>
      <c r="F11858">
        <v>52.15</v>
      </c>
      <c r="G11858">
        <v>946140</v>
      </c>
      <c r="H11858">
        <v>51.683300000000003</v>
      </c>
    </row>
    <row r="11859" spans="1:8" x14ac:dyDescent="0.3">
      <c r="A11859" t="s">
        <v>606</v>
      </c>
      <c r="B11859" t="s">
        <v>91</v>
      </c>
      <c r="C11859">
        <v>48.5</v>
      </c>
      <c r="D11859">
        <v>50.8</v>
      </c>
      <c r="E11859">
        <v>48.5</v>
      </c>
      <c r="F11859">
        <v>50.8</v>
      </c>
      <c r="G11859">
        <v>719943</v>
      </c>
      <c r="H11859">
        <v>50.033299999999997</v>
      </c>
    </row>
    <row r="11860" spans="1:8" x14ac:dyDescent="0.3">
      <c r="A11860" t="s">
        <v>606</v>
      </c>
      <c r="B11860" t="s">
        <v>93</v>
      </c>
      <c r="C11860">
        <v>50.75</v>
      </c>
      <c r="D11860">
        <v>50.75</v>
      </c>
      <c r="E11860">
        <v>48.6</v>
      </c>
      <c r="F11860">
        <v>48.6</v>
      </c>
      <c r="G11860">
        <v>556247</v>
      </c>
      <c r="H11860">
        <v>49.316699999999997</v>
      </c>
    </row>
    <row r="11861" spans="1:8" x14ac:dyDescent="0.3">
      <c r="A11861" t="s">
        <v>606</v>
      </c>
      <c r="B11861" t="s">
        <v>711</v>
      </c>
      <c r="C11861">
        <v>48.58</v>
      </c>
      <c r="D11861">
        <v>49.06</v>
      </c>
      <c r="E11861">
        <v>47.9</v>
      </c>
      <c r="F11861">
        <v>47.92</v>
      </c>
      <c r="G11861">
        <v>572048</v>
      </c>
      <c r="H11861">
        <v>48.293300000000002</v>
      </c>
    </row>
    <row r="11862" spans="1:8" x14ac:dyDescent="0.3">
      <c r="A11862" t="s">
        <v>606</v>
      </c>
      <c r="B11862" t="s">
        <v>712</v>
      </c>
      <c r="C11862">
        <v>48.3</v>
      </c>
      <c r="D11862">
        <v>52.7</v>
      </c>
      <c r="E11862">
        <v>48.3</v>
      </c>
      <c r="F11862">
        <v>52.7</v>
      </c>
      <c r="G11862">
        <v>2505667</v>
      </c>
      <c r="H11862">
        <v>51.2333</v>
      </c>
    </row>
    <row r="11863" spans="1:8" x14ac:dyDescent="0.3">
      <c r="A11863" t="s">
        <v>606</v>
      </c>
      <c r="B11863" t="s">
        <v>162</v>
      </c>
      <c r="C11863">
        <v>54.5</v>
      </c>
      <c r="D11863">
        <v>55.25</v>
      </c>
      <c r="E11863">
        <v>50.45</v>
      </c>
      <c r="F11863">
        <v>51</v>
      </c>
      <c r="G11863">
        <v>1822877</v>
      </c>
      <c r="H11863">
        <v>52.2333</v>
      </c>
    </row>
    <row r="11864" spans="1:8" x14ac:dyDescent="0.3">
      <c r="A11864" t="s">
        <v>606</v>
      </c>
      <c r="B11864" t="s">
        <v>220</v>
      </c>
      <c r="C11864">
        <v>50.5</v>
      </c>
      <c r="D11864">
        <v>52.55</v>
      </c>
      <c r="E11864">
        <v>49.7</v>
      </c>
      <c r="F11864">
        <v>50.95</v>
      </c>
      <c r="G11864">
        <v>1130861</v>
      </c>
      <c r="H11864">
        <v>51.066699999999997</v>
      </c>
    </row>
    <row r="11865" spans="1:8" x14ac:dyDescent="0.3">
      <c r="A11865" t="s">
        <v>606</v>
      </c>
      <c r="B11865" t="s">
        <v>713</v>
      </c>
      <c r="C11865">
        <v>51.9</v>
      </c>
      <c r="D11865">
        <v>54.7</v>
      </c>
      <c r="E11865">
        <v>51.45</v>
      </c>
      <c r="F11865">
        <v>54.1</v>
      </c>
      <c r="G11865">
        <v>1354605</v>
      </c>
      <c r="H11865">
        <v>53.416699999999999</v>
      </c>
    </row>
    <row r="11866" spans="1:8" x14ac:dyDescent="0.3">
      <c r="A11866" t="s">
        <v>606</v>
      </c>
      <c r="B11866" t="s">
        <v>714</v>
      </c>
      <c r="C11866">
        <v>53.25</v>
      </c>
      <c r="D11866">
        <v>54.65</v>
      </c>
      <c r="E11866">
        <v>52.3</v>
      </c>
      <c r="F11866">
        <v>53</v>
      </c>
      <c r="G11866">
        <v>977771</v>
      </c>
      <c r="H11866">
        <v>53.316699999999997</v>
      </c>
    </row>
    <row r="11867" spans="1:8" x14ac:dyDescent="0.3">
      <c r="A11867" t="s">
        <v>606</v>
      </c>
      <c r="B11867" t="s">
        <v>715</v>
      </c>
      <c r="C11867">
        <v>52.7</v>
      </c>
      <c r="D11867">
        <v>57</v>
      </c>
      <c r="E11867">
        <v>52.25</v>
      </c>
      <c r="F11867">
        <v>56.85</v>
      </c>
      <c r="G11867">
        <v>2155430</v>
      </c>
      <c r="H11867">
        <v>55.366700000000002</v>
      </c>
    </row>
    <row r="11868" spans="1:8" x14ac:dyDescent="0.3">
      <c r="A11868" t="s">
        <v>606</v>
      </c>
      <c r="B11868" t="s">
        <v>235</v>
      </c>
      <c r="C11868">
        <v>56.9</v>
      </c>
      <c r="D11868">
        <v>58.05</v>
      </c>
      <c r="E11868">
        <v>55.7</v>
      </c>
      <c r="F11868">
        <v>58.05</v>
      </c>
      <c r="G11868">
        <v>1327954</v>
      </c>
      <c r="H11868">
        <v>57.2667</v>
      </c>
    </row>
    <row r="11869" spans="1:8" x14ac:dyDescent="0.3">
      <c r="A11869" t="s">
        <v>606</v>
      </c>
      <c r="B11869" t="s">
        <v>259</v>
      </c>
      <c r="C11869">
        <v>58.1</v>
      </c>
      <c r="D11869">
        <v>58.75</v>
      </c>
      <c r="E11869">
        <v>56</v>
      </c>
      <c r="F11869">
        <v>58.2</v>
      </c>
      <c r="G11869">
        <v>1236541</v>
      </c>
      <c r="H11869">
        <v>57.65</v>
      </c>
    </row>
    <row r="11870" spans="1:8" x14ac:dyDescent="0.3">
      <c r="A11870" t="s">
        <v>606</v>
      </c>
      <c r="B11870" t="s">
        <v>716</v>
      </c>
      <c r="C11870">
        <v>58.15</v>
      </c>
      <c r="D11870">
        <v>58.2</v>
      </c>
      <c r="E11870">
        <v>56.65</v>
      </c>
      <c r="F11870">
        <v>57.2</v>
      </c>
      <c r="G11870">
        <v>779791</v>
      </c>
      <c r="H11870">
        <v>57.35</v>
      </c>
    </row>
    <row r="11871" spans="1:8" x14ac:dyDescent="0.3">
      <c r="A11871" t="s">
        <v>606</v>
      </c>
      <c r="B11871" t="s">
        <v>269</v>
      </c>
      <c r="C11871">
        <v>57.3</v>
      </c>
      <c r="D11871">
        <v>58.1</v>
      </c>
      <c r="E11871">
        <v>56.55</v>
      </c>
      <c r="F11871">
        <v>57.3</v>
      </c>
      <c r="G11871">
        <v>711560</v>
      </c>
      <c r="H11871">
        <v>57.316699999999997</v>
      </c>
    </row>
    <row r="11872" spans="1:8" x14ac:dyDescent="0.3">
      <c r="A11872" t="s">
        <v>606</v>
      </c>
      <c r="B11872" t="s">
        <v>282</v>
      </c>
      <c r="C11872">
        <v>57.15</v>
      </c>
      <c r="D11872">
        <v>57.85</v>
      </c>
      <c r="E11872">
        <v>56.35</v>
      </c>
      <c r="F11872">
        <v>57.55</v>
      </c>
      <c r="G11872">
        <v>562424</v>
      </c>
      <c r="H11872">
        <v>57.25</v>
      </c>
    </row>
    <row r="11873" spans="1:8" x14ac:dyDescent="0.3">
      <c r="A11873" t="s">
        <v>606</v>
      </c>
      <c r="B11873" t="s">
        <v>717</v>
      </c>
      <c r="C11873">
        <v>57.15</v>
      </c>
      <c r="D11873">
        <v>58.6</v>
      </c>
      <c r="E11873">
        <v>56.6</v>
      </c>
      <c r="F11873">
        <v>57.9</v>
      </c>
      <c r="G11873">
        <v>1387457</v>
      </c>
      <c r="H11873">
        <v>57.7</v>
      </c>
    </row>
    <row r="11874" spans="1:8" x14ac:dyDescent="0.3">
      <c r="A11874" t="s">
        <v>606</v>
      </c>
      <c r="B11874" t="s">
        <v>285</v>
      </c>
      <c r="C11874">
        <v>58</v>
      </c>
      <c r="D11874">
        <v>58.5</v>
      </c>
      <c r="E11874">
        <v>57.05</v>
      </c>
      <c r="F11874">
        <v>57.35</v>
      </c>
      <c r="G11874">
        <v>598621</v>
      </c>
      <c r="H11874">
        <v>57.633299999999998</v>
      </c>
    </row>
    <row r="11875" spans="1:8" x14ac:dyDescent="0.3">
      <c r="A11875" t="s">
        <v>606</v>
      </c>
      <c r="B11875" t="s">
        <v>718</v>
      </c>
      <c r="C11875">
        <v>57.55</v>
      </c>
      <c r="D11875">
        <v>60.25</v>
      </c>
      <c r="E11875">
        <v>57.55</v>
      </c>
      <c r="F11875">
        <v>58.3</v>
      </c>
      <c r="G11875">
        <v>1602827</v>
      </c>
      <c r="H11875">
        <v>58.7</v>
      </c>
    </row>
    <row r="11876" spans="1:8" x14ac:dyDescent="0.3">
      <c r="A11876" t="s">
        <v>606</v>
      </c>
      <c r="B11876" t="s">
        <v>291</v>
      </c>
      <c r="C11876">
        <v>58.15</v>
      </c>
      <c r="D11876">
        <v>59.6</v>
      </c>
      <c r="E11876">
        <v>54.65</v>
      </c>
      <c r="F11876">
        <v>55.05</v>
      </c>
      <c r="G11876">
        <v>1690548</v>
      </c>
      <c r="H11876">
        <v>56.433300000000003</v>
      </c>
    </row>
    <row r="11877" spans="1:8" x14ac:dyDescent="0.3">
      <c r="A11877" t="s">
        <v>606</v>
      </c>
      <c r="B11877" t="s">
        <v>295</v>
      </c>
      <c r="C11877">
        <v>55.2</v>
      </c>
      <c r="D11877">
        <v>56.75</v>
      </c>
      <c r="E11877">
        <v>53.45</v>
      </c>
      <c r="F11877">
        <v>56.75</v>
      </c>
      <c r="G11877">
        <v>1960361</v>
      </c>
      <c r="H11877">
        <v>55.65</v>
      </c>
    </row>
    <row r="11878" spans="1:8" x14ac:dyDescent="0.3">
      <c r="A11878" t="s">
        <v>606</v>
      </c>
      <c r="B11878" t="s">
        <v>298</v>
      </c>
      <c r="C11878">
        <v>57</v>
      </c>
      <c r="D11878">
        <v>57.25</v>
      </c>
      <c r="E11878">
        <v>55.55</v>
      </c>
      <c r="F11878">
        <v>56.55</v>
      </c>
      <c r="G11878">
        <v>638467</v>
      </c>
      <c r="H11878">
        <v>56.45</v>
      </c>
    </row>
    <row r="11879" spans="1:8" x14ac:dyDescent="0.3">
      <c r="A11879" t="s">
        <v>606</v>
      </c>
      <c r="B11879" t="s">
        <v>719</v>
      </c>
      <c r="C11879">
        <v>56.4</v>
      </c>
      <c r="D11879">
        <v>56.85</v>
      </c>
      <c r="E11879">
        <v>55.55</v>
      </c>
      <c r="F11879">
        <v>55.95</v>
      </c>
      <c r="G11879">
        <v>546282</v>
      </c>
      <c r="H11879">
        <v>56.116700000000002</v>
      </c>
    </row>
    <row r="11880" spans="1:8" x14ac:dyDescent="0.3">
      <c r="A11880" t="s">
        <v>606</v>
      </c>
      <c r="B11880" t="s">
        <v>720</v>
      </c>
      <c r="C11880">
        <v>56.75</v>
      </c>
      <c r="D11880">
        <v>57.25</v>
      </c>
      <c r="E11880">
        <v>55.85</v>
      </c>
      <c r="F11880">
        <v>56</v>
      </c>
      <c r="G11880">
        <v>555856</v>
      </c>
      <c r="H11880">
        <v>56.366700000000002</v>
      </c>
    </row>
    <row r="11881" spans="1:8" x14ac:dyDescent="0.3">
      <c r="A11881" t="s">
        <v>606</v>
      </c>
      <c r="B11881" t="s">
        <v>721</v>
      </c>
      <c r="C11881">
        <v>55.8</v>
      </c>
      <c r="D11881">
        <v>59.35</v>
      </c>
      <c r="E11881">
        <v>54.9</v>
      </c>
      <c r="F11881">
        <v>59.35</v>
      </c>
      <c r="G11881">
        <v>1402754</v>
      </c>
      <c r="H11881">
        <v>57.866700000000002</v>
      </c>
    </row>
    <row r="11882" spans="1:8" x14ac:dyDescent="0.3">
      <c r="A11882" t="s">
        <v>606</v>
      </c>
      <c r="B11882" t="s">
        <v>96</v>
      </c>
      <c r="C11882">
        <v>59.4</v>
      </c>
      <c r="D11882">
        <v>59.65</v>
      </c>
      <c r="E11882">
        <v>56.6</v>
      </c>
      <c r="F11882">
        <v>56.6</v>
      </c>
      <c r="G11882">
        <v>1199696</v>
      </c>
      <c r="H11882">
        <v>57.616700000000002</v>
      </c>
    </row>
    <row r="11883" spans="1:8" x14ac:dyDescent="0.3">
      <c r="A11883" t="s">
        <v>606</v>
      </c>
      <c r="B11883" t="s">
        <v>722</v>
      </c>
      <c r="C11883">
        <v>56.8</v>
      </c>
      <c r="D11883">
        <v>59.6</v>
      </c>
      <c r="E11883">
        <v>56.6</v>
      </c>
      <c r="F11883">
        <v>59.25</v>
      </c>
      <c r="G11883">
        <v>880347</v>
      </c>
      <c r="H11883">
        <v>58.4833</v>
      </c>
    </row>
    <row r="11884" spans="1:8" x14ac:dyDescent="0.3">
      <c r="A11884" t="s">
        <v>606</v>
      </c>
      <c r="B11884" t="s">
        <v>164</v>
      </c>
      <c r="C11884">
        <v>59.5</v>
      </c>
      <c r="D11884">
        <v>59.5</v>
      </c>
      <c r="E11884">
        <v>56.2</v>
      </c>
      <c r="F11884">
        <v>56.2</v>
      </c>
      <c r="G11884">
        <v>475774</v>
      </c>
      <c r="H11884">
        <v>57.3</v>
      </c>
    </row>
    <row r="11885" spans="1:8" x14ac:dyDescent="0.3">
      <c r="A11885" t="s">
        <v>606</v>
      </c>
      <c r="B11885" t="s">
        <v>723</v>
      </c>
      <c r="C11885">
        <v>57.6</v>
      </c>
      <c r="D11885">
        <v>59.1</v>
      </c>
      <c r="E11885">
        <v>57.15</v>
      </c>
      <c r="F11885">
        <v>57.6</v>
      </c>
      <c r="G11885">
        <v>865123</v>
      </c>
      <c r="H11885">
        <v>57.95</v>
      </c>
    </row>
    <row r="11886" spans="1:8" x14ac:dyDescent="0.3">
      <c r="A11886" t="s">
        <v>606</v>
      </c>
      <c r="B11886" t="s">
        <v>724</v>
      </c>
      <c r="C11886">
        <v>57.6</v>
      </c>
      <c r="D11886">
        <v>59.45</v>
      </c>
      <c r="E11886">
        <v>57.15</v>
      </c>
      <c r="F11886">
        <v>59.45</v>
      </c>
      <c r="G11886">
        <v>1289228</v>
      </c>
      <c r="H11886">
        <v>58.683300000000003</v>
      </c>
    </row>
    <row r="11887" spans="1:8" x14ac:dyDescent="0.3">
      <c r="A11887" t="s">
        <v>606</v>
      </c>
      <c r="B11887" t="s">
        <v>725</v>
      </c>
      <c r="C11887">
        <v>59.75</v>
      </c>
      <c r="D11887">
        <v>61.75</v>
      </c>
      <c r="E11887">
        <v>58.35</v>
      </c>
      <c r="F11887">
        <v>60.9</v>
      </c>
      <c r="G11887">
        <v>3143800</v>
      </c>
      <c r="H11887">
        <v>60.333300000000001</v>
      </c>
    </row>
    <row r="11888" spans="1:8" x14ac:dyDescent="0.3">
      <c r="A11888" t="s">
        <v>606</v>
      </c>
      <c r="B11888" t="s">
        <v>242</v>
      </c>
      <c r="C11888">
        <v>59.8</v>
      </c>
      <c r="D11888">
        <v>62.5</v>
      </c>
      <c r="E11888">
        <v>59</v>
      </c>
      <c r="F11888">
        <v>62.5</v>
      </c>
      <c r="G11888">
        <v>1431853</v>
      </c>
      <c r="H11888">
        <v>61.333300000000001</v>
      </c>
    </row>
    <row r="11889" spans="1:8" x14ac:dyDescent="0.3">
      <c r="A11889" t="s">
        <v>606</v>
      </c>
      <c r="B11889" t="s">
        <v>726</v>
      </c>
      <c r="C11889">
        <v>63</v>
      </c>
      <c r="D11889">
        <v>64.599999999999994</v>
      </c>
      <c r="E11889">
        <v>61.4</v>
      </c>
      <c r="F11889">
        <v>64.599999999999994</v>
      </c>
      <c r="G11889">
        <v>1998536</v>
      </c>
      <c r="H11889">
        <v>63.533299999999997</v>
      </c>
    </row>
    <row r="11890" spans="1:8" x14ac:dyDescent="0.3">
      <c r="A11890" t="s">
        <v>606</v>
      </c>
      <c r="B11890" t="s">
        <v>727</v>
      </c>
      <c r="C11890">
        <v>65.8</v>
      </c>
      <c r="D11890">
        <v>66.099999999999994</v>
      </c>
      <c r="E11890">
        <v>62.65</v>
      </c>
      <c r="F11890">
        <v>62.65</v>
      </c>
      <c r="G11890">
        <v>2177052</v>
      </c>
      <c r="H11890">
        <v>63.8</v>
      </c>
    </row>
    <row r="11891" spans="1:8" x14ac:dyDescent="0.3">
      <c r="A11891" t="s">
        <v>606</v>
      </c>
      <c r="B11891" t="s">
        <v>728</v>
      </c>
      <c r="C11891">
        <v>62.75</v>
      </c>
      <c r="D11891">
        <v>64.900000000000006</v>
      </c>
      <c r="E11891">
        <v>60.9</v>
      </c>
      <c r="F11891">
        <v>64.900000000000006</v>
      </c>
      <c r="G11891">
        <v>1984335</v>
      </c>
      <c r="H11891">
        <v>63.566699999999997</v>
      </c>
    </row>
    <row r="11892" spans="1:8" x14ac:dyDescent="0.3">
      <c r="A11892" t="s">
        <v>606</v>
      </c>
      <c r="B11892" t="s">
        <v>729</v>
      </c>
      <c r="C11892">
        <v>64.349999999999994</v>
      </c>
      <c r="D11892">
        <v>67.25</v>
      </c>
      <c r="E11892">
        <v>63.65</v>
      </c>
      <c r="F11892">
        <v>65</v>
      </c>
      <c r="G11892">
        <v>2377186</v>
      </c>
      <c r="H11892">
        <v>65.3</v>
      </c>
    </row>
    <row r="11893" spans="1:8" x14ac:dyDescent="0.3">
      <c r="A11893" t="s">
        <v>606</v>
      </c>
      <c r="B11893" t="s">
        <v>730</v>
      </c>
      <c r="C11893">
        <v>65.25</v>
      </c>
      <c r="D11893">
        <v>65.25</v>
      </c>
      <c r="E11893">
        <v>62.55</v>
      </c>
      <c r="F11893">
        <v>62.55</v>
      </c>
      <c r="G11893">
        <v>2220357</v>
      </c>
      <c r="H11893">
        <v>63.45</v>
      </c>
    </row>
    <row r="11894" spans="1:8" x14ac:dyDescent="0.3">
      <c r="A11894" t="s">
        <v>606</v>
      </c>
      <c r="B11894" t="s">
        <v>731</v>
      </c>
      <c r="C11894">
        <v>62.4</v>
      </c>
      <c r="D11894">
        <v>65.099999999999994</v>
      </c>
      <c r="E11894">
        <v>60.9</v>
      </c>
      <c r="F11894">
        <v>65.099999999999994</v>
      </c>
      <c r="G11894">
        <v>4920784</v>
      </c>
      <c r="H11894">
        <v>63.7</v>
      </c>
    </row>
    <row r="11895" spans="1:8" x14ac:dyDescent="0.3">
      <c r="A11895" t="s">
        <v>606</v>
      </c>
      <c r="B11895" t="s">
        <v>732</v>
      </c>
      <c r="C11895">
        <v>65.099999999999994</v>
      </c>
      <c r="D11895">
        <v>66.900000000000006</v>
      </c>
      <c r="E11895">
        <v>64.05</v>
      </c>
      <c r="F11895">
        <v>64.75</v>
      </c>
      <c r="G11895">
        <v>3115139</v>
      </c>
      <c r="H11895">
        <v>65.2333</v>
      </c>
    </row>
    <row r="11896" spans="1:8" x14ac:dyDescent="0.3">
      <c r="A11896" t="s">
        <v>606</v>
      </c>
      <c r="B11896" t="s">
        <v>733</v>
      </c>
      <c r="C11896">
        <v>64.55</v>
      </c>
      <c r="D11896">
        <v>65.55</v>
      </c>
      <c r="E11896">
        <v>63.55</v>
      </c>
      <c r="F11896">
        <v>65.55</v>
      </c>
      <c r="G11896">
        <v>2279025</v>
      </c>
      <c r="H11896">
        <v>64.883300000000006</v>
      </c>
    </row>
    <row r="11897" spans="1:8" x14ac:dyDescent="0.3">
      <c r="A11897" t="s">
        <v>606</v>
      </c>
      <c r="B11897" t="s">
        <v>734</v>
      </c>
      <c r="C11897">
        <v>65.599999999999994</v>
      </c>
      <c r="D11897">
        <v>67.3</v>
      </c>
      <c r="E11897">
        <v>65</v>
      </c>
      <c r="F11897">
        <v>65.75</v>
      </c>
      <c r="G11897">
        <v>2888731</v>
      </c>
      <c r="H11897">
        <v>66.0167</v>
      </c>
    </row>
    <row r="11898" spans="1:8" x14ac:dyDescent="0.3">
      <c r="A11898" t="s">
        <v>606</v>
      </c>
      <c r="B11898" t="s">
        <v>735</v>
      </c>
      <c r="C11898">
        <v>65.45</v>
      </c>
      <c r="D11898">
        <v>65.599999999999994</v>
      </c>
      <c r="E11898">
        <v>63.75</v>
      </c>
      <c r="F11898">
        <v>64</v>
      </c>
      <c r="G11898">
        <v>1193311</v>
      </c>
      <c r="H11898">
        <v>64.45</v>
      </c>
    </row>
    <row r="11899" spans="1:8" x14ac:dyDescent="0.3">
      <c r="A11899" t="s">
        <v>607</v>
      </c>
      <c r="B11899" t="s">
        <v>696</v>
      </c>
      <c r="C11899">
        <v>27</v>
      </c>
      <c r="D11899">
        <v>28.16</v>
      </c>
      <c r="E11899">
        <v>26.92</v>
      </c>
      <c r="F11899">
        <v>28.02</v>
      </c>
      <c r="G11899">
        <v>3570736</v>
      </c>
      <c r="H11899">
        <v>27.7</v>
      </c>
    </row>
    <row r="11900" spans="1:8" x14ac:dyDescent="0.3">
      <c r="A11900" t="s">
        <v>607</v>
      </c>
      <c r="B11900" t="s">
        <v>697</v>
      </c>
      <c r="C11900">
        <v>28.04</v>
      </c>
      <c r="D11900">
        <v>28.8</v>
      </c>
      <c r="E11900">
        <v>27.76</v>
      </c>
      <c r="F11900">
        <v>28.22</v>
      </c>
      <c r="G11900">
        <v>6527489</v>
      </c>
      <c r="H11900">
        <v>28.26</v>
      </c>
    </row>
    <row r="11901" spans="1:8" x14ac:dyDescent="0.3">
      <c r="A11901" t="s">
        <v>607</v>
      </c>
      <c r="B11901" t="s">
        <v>698</v>
      </c>
      <c r="C11901">
        <v>28.24</v>
      </c>
      <c r="D11901">
        <v>28.84</v>
      </c>
      <c r="E11901">
        <v>28.22</v>
      </c>
      <c r="F11901">
        <v>28.6</v>
      </c>
      <c r="G11901">
        <v>3720066</v>
      </c>
      <c r="H11901">
        <v>28.5533</v>
      </c>
    </row>
    <row r="11902" spans="1:8" x14ac:dyDescent="0.3">
      <c r="A11902" t="s">
        <v>607</v>
      </c>
      <c r="B11902" t="s">
        <v>699</v>
      </c>
      <c r="C11902">
        <v>28.78</v>
      </c>
      <c r="D11902">
        <v>29</v>
      </c>
      <c r="E11902">
        <v>28.48</v>
      </c>
      <c r="F11902">
        <v>28.8</v>
      </c>
      <c r="G11902">
        <v>4160109</v>
      </c>
      <c r="H11902">
        <v>28.76</v>
      </c>
    </row>
    <row r="11903" spans="1:8" x14ac:dyDescent="0.3">
      <c r="A11903" t="s">
        <v>607</v>
      </c>
      <c r="B11903" t="s">
        <v>700</v>
      </c>
      <c r="C11903">
        <v>28.8</v>
      </c>
      <c r="D11903">
        <v>28.92</v>
      </c>
      <c r="E11903">
        <v>27.9</v>
      </c>
      <c r="F11903">
        <v>28.2</v>
      </c>
      <c r="G11903">
        <v>5050553</v>
      </c>
      <c r="H11903">
        <v>28.34</v>
      </c>
    </row>
    <row r="11904" spans="1:8" x14ac:dyDescent="0.3">
      <c r="A11904" t="s">
        <v>607</v>
      </c>
      <c r="B11904" t="s">
        <v>77</v>
      </c>
      <c r="C11904">
        <v>28</v>
      </c>
      <c r="D11904">
        <v>28.38</v>
      </c>
      <c r="E11904">
        <v>27.12</v>
      </c>
      <c r="F11904">
        <v>28</v>
      </c>
      <c r="G11904">
        <v>4653317</v>
      </c>
      <c r="H11904">
        <v>27.833300000000001</v>
      </c>
    </row>
    <row r="11905" spans="1:8" x14ac:dyDescent="0.3">
      <c r="A11905" t="s">
        <v>607</v>
      </c>
      <c r="B11905" t="s">
        <v>701</v>
      </c>
      <c r="C11905">
        <v>27.92</v>
      </c>
      <c r="D11905">
        <v>29.22</v>
      </c>
      <c r="E11905">
        <v>27.92</v>
      </c>
      <c r="F11905">
        <v>29</v>
      </c>
      <c r="G11905">
        <v>7288549</v>
      </c>
      <c r="H11905">
        <v>28.7133</v>
      </c>
    </row>
    <row r="11906" spans="1:8" x14ac:dyDescent="0.3">
      <c r="A11906" t="s">
        <v>607</v>
      </c>
      <c r="B11906" t="s">
        <v>702</v>
      </c>
      <c r="C11906">
        <v>29.02</v>
      </c>
      <c r="D11906">
        <v>29.58</v>
      </c>
      <c r="E11906">
        <v>28.84</v>
      </c>
      <c r="F11906">
        <v>28.96</v>
      </c>
      <c r="G11906">
        <v>3979301</v>
      </c>
      <c r="H11906">
        <v>29.1267</v>
      </c>
    </row>
    <row r="11907" spans="1:8" x14ac:dyDescent="0.3">
      <c r="A11907" t="s">
        <v>607</v>
      </c>
      <c r="B11907" t="s">
        <v>139</v>
      </c>
      <c r="C11907">
        <v>28.92</v>
      </c>
      <c r="D11907">
        <v>29.26</v>
      </c>
      <c r="E11907">
        <v>28.28</v>
      </c>
      <c r="F11907">
        <v>28.32</v>
      </c>
      <c r="G11907">
        <v>2887517</v>
      </c>
      <c r="H11907">
        <v>28.62</v>
      </c>
    </row>
    <row r="11908" spans="1:8" x14ac:dyDescent="0.3">
      <c r="A11908" t="s">
        <v>607</v>
      </c>
      <c r="B11908" t="s">
        <v>156</v>
      </c>
      <c r="C11908">
        <v>28.44</v>
      </c>
      <c r="D11908">
        <v>28.5</v>
      </c>
      <c r="E11908">
        <v>27.9</v>
      </c>
      <c r="F11908">
        <v>28.24</v>
      </c>
      <c r="G11908">
        <v>2205272</v>
      </c>
      <c r="H11908">
        <v>28.2133</v>
      </c>
    </row>
    <row r="11909" spans="1:8" x14ac:dyDescent="0.3">
      <c r="A11909" t="s">
        <v>607</v>
      </c>
      <c r="B11909" t="s">
        <v>703</v>
      </c>
      <c r="C11909">
        <v>28.62</v>
      </c>
      <c r="D11909">
        <v>29.24</v>
      </c>
      <c r="E11909">
        <v>28.62</v>
      </c>
      <c r="F11909">
        <v>29.22</v>
      </c>
      <c r="G11909">
        <v>3901468</v>
      </c>
      <c r="H11909">
        <v>29.026700000000002</v>
      </c>
    </row>
    <row r="11910" spans="1:8" x14ac:dyDescent="0.3">
      <c r="A11910" t="s">
        <v>607</v>
      </c>
      <c r="B11910" t="s">
        <v>223</v>
      </c>
      <c r="C11910">
        <v>29.38</v>
      </c>
      <c r="D11910">
        <v>29.72</v>
      </c>
      <c r="E11910">
        <v>28.9</v>
      </c>
      <c r="F11910">
        <v>28.98</v>
      </c>
      <c r="G11910">
        <v>5200951</v>
      </c>
      <c r="H11910">
        <v>29.2</v>
      </c>
    </row>
    <row r="11911" spans="1:8" x14ac:dyDescent="0.3">
      <c r="A11911" t="s">
        <v>607</v>
      </c>
      <c r="B11911" t="s">
        <v>228</v>
      </c>
      <c r="C11911">
        <v>28.98</v>
      </c>
      <c r="D11911">
        <v>29.34</v>
      </c>
      <c r="E11911">
        <v>28.7</v>
      </c>
      <c r="F11911">
        <v>29.28</v>
      </c>
      <c r="G11911">
        <v>3354488</v>
      </c>
      <c r="H11911">
        <v>29.1067</v>
      </c>
    </row>
    <row r="11912" spans="1:8" x14ac:dyDescent="0.3">
      <c r="A11912" t="s">
        <v>607</v>
      </c>
      <c r="B11912" t="s">
        <v>704</v>
      </c>
      <c r="C11912">
        <v>29.28</v>
      </c>
      <c r="D11912">
        <v>30.16</v>
      </c>
      <c r="E11912">
        <v>29.1</v>
      </c>
      <c r="F11912">
        <v>30.16</v>
      </c>
      <c r="G11912">
        <v>5109030</v>
      </c>
      <c r="H11912">
        <v>29.806699999999999</v>
      </c>
    </row>
    <row r="11913" spans="1:8" x14ac:dyDescent="0.3">
      <c r="A11913" t="s">
        <v>607</v>
      </c>
      <c r="B11913" t="s">
        <v>705</v>
      </c>
      <c r="C11913">
        <v>30.76</v>
      </c>
      <c r="D11913">
        <v>30.76</v>
      </c>
      <c r="E11913">
        <v>29.6</v>
      </c>
      <c r="F11913">
        <v>29.62</v>
      </c>
      <c r="G11913">
        <v>3714033</v>
      </c>
      <c r="H11913">
        <v>29.993300000000001</v>
      </c>
    </row>
    <row r="11914" spans="1:8" x14ac:dyDescent="0.3">
      <c r="A11914" t="s">
        <v>607</v>
      </c>
      <c r="B11914" t="s">
        <v>706</v>
      </c>
      <c r="C11914">
        <v>29.88</v>
      </c>
      <c r="D11914">
        <v>30.44</v>
      </c>
      <c r="E11914">
        <v>29.84</v>
      </c>
      <c r="F11914">
        <v>30.08</v>
      </c>
      <c r="G11914">
        <v>3733995</v>
      </c>
      <c r="H11914">
        <v>30.12</v>
      </c>
    </row>
    <row r="11915" spans="1:8" x14ac:dyDescent="0.3">
      <c r="A11915" t="s">
        <v>607</v>
      </c>
      <c r="B11915" t="s">
        <v>265</v>
      </c>
      <c r="C11915">
        <v>29.98</v>
      </c>
      <c r="D11915">
        <v>29.98</v>
      </c>
      <c r="E11915">
        <v>29.48</v>
      </c>
      <c r="F11915">
        <v>29.58</v>
      </c>
      <c r="G11915">
        <v>2752441</v>
      </c>
      <c r="H11915">
        <v>29.68</v>
      </c>
    </row>
    <row r="11916" spans="1:8" x14ac:dyDescent="0.3">
      <c r="A11916" t="s">
        <v>607</v>
      </c>
      <c r="B11916" t="s">
        <v>707</v>
      </c>
      <c r="C11916">
        <v>29.6</v>
      </c>
      <c r="D11916">
        <v>30.3</v>
      </c>
      <c r="E11916">
        <v>29.32</v>
      </c>
      <c r="F11916">
        <v>29.58</v>
      </c>
      <c r="G11916">
        <v>5156020</v>
      </c>
      <c r="H11916">
        <v>29.7333</v>
      </c>
    </row>
    <row r="11917" spans="1:8" x14ac:dyDescent="0.3">
      <c r="A11917" t="s">
        <v>607</v>
      </c>
      <c r="B11917" t="s">
        <v>271</v>
      </c>
      <c r="C11917">
        <v>29.8</v>
      </c>
      <c r="D11917">
        <v>29.86</v>
      </c>
      <c r="E11917">
        <v>28.34</v>
      </c>
      <c r="F11917">
        <v>28.64</v>
      </c>
      <c r="G11917">
        <v>3646155</v>
      </c>
      <c r="H11917">
        <v>28.9467</v>
      </c>
    </row>
    <row r="11918" spans="1:8" x14ac:dyDescent="0.3">
      <c r="A11918" t="s">
        <v>607</v>
      </c>
      <c r="B11918" t="s">
        <v>708</v>
      </c>
      <c r="C11918">
        <v>28.54</v>
      </c>
      <c r="D11918">
        <v>30.2</v>
      </c>
      <c r="E11918">
        <v>28.54</v>
      </c>
      <c r="F11918">
        <v>30.1</v>
      </c>
      <c r="G11918">
        <v>10749290</v>
      </c>
      <c r="H11918">
        <v>29.613299999999999</v>
      </c>
    </row>
    <row r="11919" spans="1:8" x14ac:dyDescent="0.3">
      <c r="A11919" t="s">
        <v>607</v>
      </c>
      <c r="B11919" t="s">
        <v>709</v>
      </c>
      <c r="C11919">
        <v>30.22</v>
      </c>
      <c r="D11919">
        <v>31.1</v>
      </c>
      <c r="E11919">
        <v>30.18</v>
      </c>
      <c r="F11919">
        <v>30.6</v>
      </c>
      <c r="G11919">
        <v>9625430</v>
      </c>
      <c r="H11919">
        <v>30.6267</v>
      </c>
    </row>
    <row r="11920" spans="1:8" x14ac:dyDescent="0.3">
      <c r="A11920" t="s">
        <v>607</v>
      </c>
      <c r="B11920" t="s">
        <v>283</v>
      </c>
      <c r="C11920">
        <v>30.4</v>
      </c>
      <c r="D11920">
        <v>30.8</v>
      </c>
      <c r="E11920">
        <v>29.8</v>
      </c>
      <c r="F11920">
        <v>30.42</v>
      </c>
      <c r="G11920">
        <v>5658317</v>
      </c>
      <c r="H11920">
        <v>30.34</v>
      </c>
    </row>
    <row r="11921" spans="1:8" x14ac:dyDescent="0.3">
      <c r="A11921" t="s">
        <v>607</v>
      </c>
      <c r="B11921" t="s">
        <v>290</v>
      </c>
      <c r="C11921">
        <v>30.62</v>
      </c>
      <c r="D11921">
        <v>30.68</v>
      </c>
      <c r="E11921">
        <v>29.5</v>
      </c>
      <c r="F11921">
        <v>29.52</v>
      </c>
      <c r="G11921">
        <v>4496482</v>
      </c>
      <c r="H11921">
        <v>29.9</v>
      </c>
    </row>
    <row r="11922" spans="1:8" x14ac:dyDescent="0.3">
      <c r="A11922" t="s">
        <v>607</v>
      </c>
      <c r="B11922" t="s">
        <v>710</v>
      </c>
      <c r="C11922">
        <v>29.62</v>
      </c>
      <c r="D11922">
        <v>30.04</v>
      </c>
      <c r="E11922">
        <v>29.38</v>
      </c>
      <c r="F11922">
        <v>29.86</v>
      </c>
      <c r="G11922">
        <v>2240245</v>
      </c>
      <c r="H11922">
        <v>29.76</v>
      </c>
    </row>
    <row r="11923" spans="1:8" x14ac:dyDescent="0.3">
      <c r="A11923" t="s">
        <v>607</v>
      </c>
      <c r="B11923" t="s">
        <v>512</v>
      </c>
      <c r="C11923">
        <v>30.1</v>
      </c>
      <c r="D11923">
        <v>30.6</v>
      </c>
      <c r="E11923">
        <v>29.86</v>
      </c>
      <c r="F11923">
        <v>30.54</v>
      </c>
      <c r="G11923">
        <v>8165114</v>
      </c>
      <c r="H11923">
        <v>30.333300000000001</v>
      </c>
    </row>
    <row r="11924" spans="1:8" x14ac:dyDescent="0.3">
      <c r="A11924" t="s">
        <v>607</v>
      </c>
      <c r="B11924" t="s">
        <v>91</v>
      </c>
      <c r="C11924">
        <v>29.44</v>
      </c>
      <c r="D11924">
        <v>30.24</v>
      </c>
      <c r="E11924">
        <v>28.28</v>
      </c>
      <c r="F11924">
        <v>29.6</v>
      </c>
      <c r="G11924">
        <v>3893330</v>
      </c>
      <c r="H11924">
        <v>29.3733</v>
      </c>
    </row>
    <row r="11925" spans="1:8" x14ac:dyDescent="0.3">
      <c r="A11925" t="s">
        <v>607</v>
      </c>
      <c r="B11925" t="s">
        <v>93</v>
      </c>
      <c r="C11925">
        <v>29.62</v>
      </c>
      <c r="D11925">
        <v>29.9</v>
      </c>
      <c r="E11925">
        <v>27.22</v>
      </c>
      <c r="F11925">
        <v>27.22</v>
      </c>
      <c r="G11925">
        <v>4236441</v>
      </c>
      <c r="H11925">
        <v>28.113299999999999</v>
      </c>
    </row>
    <row r="11926" spans="1:8" x14ac:dyDescent="0.3">
      <c r="A11926" t="s">
        <v>607</v>
      </c>
      <c r="B11926" t="s">
        <v>711</v>
      </c>
      <c r="C11926">
        <v>27.28</v>
      </c>
      <c r="D11926">
        <v>28.08</v>
      </c>
      <c r="E11926">
        <v>27.08</v>
      </c>
      <c r="F11926">
        <v>27.8</v>
      </c>
      <c r="G11926">
        <v>2449119</v>
      </c>
      <c r="H11926">
        <v>27.653300000000002</v>
      </c>
    </row>
    <row r="11927" spans="1:8" x14ac:dyDescent="0.3">
      <c r="A11927" t="s">
        <v>607</v>
      </c>
      <c r="B11927" t="s">
        <v>712</v>
      </c>
      <c r="C11927">
        <v>27.78</v>
      </c>
      <c r="D11927">
        <v>28.56</v>
      </c>
      <c r="E11927">
        <v>27.78</v>
      </c>
      <c r="F11927">
        <v>28.06</v>
      </c>
      <c r="G11927">
        <v>2208132</v>
      </c>
      <c r="H11927">
        <v>28.133299999999998</v>
      </c>
    </row>
    <row r="11928" spans="1:8" x14ac:dyDescent="0.3">
      <c r="A11928" t="s">
        <v>607</v>
      </c>
      <c r="B11928" t="s">
        <v>162</v>
      </c>
      <c r="C11928">
        <v>28.38</v>
      </c>
      <c r="D11928">
        <v>28.38</v>
      </c>
      <c r="E11928">
        <v>27.08</v>
      </c>
      <c r="F11928">
        <v>27.3</v>
      </c>
      <c r="G11928">
        <v>2324775</v>
      </c>
      <c r="H11928">
        <v>27.5867</v>
      </c>
    </row>
    <row r="11929" spans="1:8" x14ac:dyDescent="0.3">
      <c r="A11929" t="s">
        <v>607</v>
      </c>
      <c r="B11929" t="s">
        <v>220</v>
      </c>
      <c r="C11929">
        <v>27.3</v>
      </c>
      <c r="D11929">
        <v>27.7</v>
      </c>
      <c r="E11929">
        <v>26.06</v>
      </c>
      <c r="F11929">
        <v>27.7</v>
      </c>
      <c r="G11929">
        <v>3121857</v>
      </c>
      <c r="H11929">
        <v>27.153300000000002</v>
      </c>
    </row>
    <row r="11930" spans="1:8" x14ac:dyDescent="0.3">
      <c r="A11930" t="s">
        <v>607</v>
      </c>
      <c r="B11930" t="s">
        <v>713</v>
      </c>
      <c r="C11930">
        <v>28.1</v>
      </c>
      <c r="D11930">
        <v>30.46</v>
      </c>
      <c r="E11930">
        <v>28.1</v>
      </c>
      <c r="F11930">
        <v>30.46</v>
      </c>
      <c r="G11930">
        <v>28908350</v>
      </c>
      <c r="H11930">
        <v>29.673300000000001</v>
      </c>
    </row>
    <row r="11931" spans="1:8" x14ac:dyDescent="0.3">
      <c r="A11931" t="s">
        <v>607</v>
      </c>
      <c r="B11931" t="s">
        <v>714</v>
      </c>
      <c r="C11931">
        <v>31.22</v>
      </c>
      <c r="D11931">
        <v>31.22</v>
      </c>
      <c r="E11931">
        <v>29.42</v>
      </c>
      <c r="F11931">
        <v>30.44</v>
      </c>
      <c r="G11931">
        <v>3476685</v>
      </c>
      <c r="H11931">
        <v>30.36</v>
      </c>
    </row>
    <row r="11932" spans="1:8" x14ac:dyDescent="0.3">
      <c r="A11932" t="s">
        <v>607</v>
      </c>
      <c r="B11932" t="s">
        <v>715</v>
      </c>
      <c r="C11932">
        <v>30.2</v>
      </c>
      <c r="D11932">
        <v>31.5</v>
      </c>
      <c r="E11932">
        <v>29.82</v>
      </c>
      <c r="F11932">
        <v>30.14</v>
      </c>
      <c r="G11932">
        <v>7341291</v>
      </c>
      <c r="H11932">
        <v>30.486699999999999</v>
      </c>
    </row>
    <row r="11933" spans="1:8" x14ac:dyDescent="0.3">
      <c r="A11933" t="s">
        <v>607</v>
      </c>
      <c r="B11933" t="s">
        <v>235</v>
      </c>
      <c r="C11933">
        <v>30.08</v>
      </c>
      <c r="D11933">
        <v>30.26</v>
      </c>
      <c r="E11933">
        <v>28.78</v>
      </c>
      <c r="F11933">
        <v>29.5</v>
      </c>
      <c r="G11933">
        <v>6065806</v>
      </c>
      <c r="H11933">
        <v>29.513300000000001</v>
      </c>
    </row>
    <row r="11934" spans="1:8" x14ac:dyDescent="0.3">
      <c r="A11934" t="s">
        <v>607</v>
      </c>
      <c r="B11934" t="s">
        <v>259</v>
      </c>
      <c r="C11934">
        <v>30.28</v>
      </c>
      <c r="D11934">
        <v>30.4</v>
      </c>
      <c r="E11934">
        <v>29.62</v>
      </c>
      <c r="F11934">
        <v>30.06</v>
      </c>
      <c r="G11934">
        <v>5444156</v>
      </c>
      <c r="H11934">
        <v>30.026700000000002</v>
      </c>
    </row>
    <row r="11935" spans="1:8" x14ac:dyDescent="0.3">
      <c r="A11935" t="s">
        <v>607</v>
      </c>
      <c r="B11935" t="s">
        <v>716</v>
      </c>
      <c r="C11935">
        <v>30.5</v>
      </c>
      <c r="D11935">
        <v>32.340000000000003</v>
      </c>
      <c r="E11935">
        <v>30.16</v>
      </c>
      <c r="F11935">
        <v>31.96</v>
      </c>
      <c r="G11935">
        <v>18267720</v>
      </c>
      <c r="H11935">
        <v>31.486699999999999</v>
      </c>
    </row>
    <row r="11936" spans="1:8" x14ac:dyDescent="0.3">
      <c r="A11936" t="s">
        <v>607</v>
      </c>
      <c r="B11936" t="s">
        <v>269</v>
      </c>
      <c r="C11936">
        <v>32.32</v>
      </c>
      <c r="D11936">
        <v>33.08</v>
      </c>
      <c r="E11936">
        <v>30.34</v>
      </c>
      <c r="F11936">
        <v>30.48</v>
      </c>
      <c r="G11936">
        <v>12103220</v>
      </c>
      <c r="H11936">
        <v>31.3</v>
      </c>
    </row>
    <row r="11937" spans="1:8" x14ac:dyDescent="0.3">
      <c r="A11937" t="s">
        <v>607</v>
      </c>
      <c r="B11937" t="s">
        <v>282</v>
      </c>
      <c r="C11937">
        <v>30.38</v>
      </c>
      <c r="D11937">
        <v>30.92</v>
      </c>
      <c r="E11937">
        <v>30.14</v>
      </c>
      <c r="F11937">
        <v>30.18</v>
      </c>
      <c r="G11937">
        <v>2501449</v>
      </c>
      <c r="H11937">
        <v>30.4133</v>
      </c>
    </row>
    <row r="11938" spans="1:8" x14ac:dyDescent="0.3">
      <c r="A11938" t="s">
        <v>607</v>
      </c>
      <c r="B11938" t="s">
        <v>717</v>
      </c>
      <c r="C11938">
        <v>30</v>
      </c>
      <c r="D11938">
        <v>30.9</v>
      </c>
      <c r="E11938">
        <v>28.54</v>
      </c>
      <c r="F11938">
        <v>30.16</v>
      </c>
      <c r="G11938">
        <v>8992336</v>
      </c>
      <c r="H11938">
        <v>29.866700000000002</v>
      </c>
    </row>
    <row r="11939" spans="1:8" x14ac:dyDescent="0.3">
      <c r="A11939" t="s">
        <v>607</v>
      </c>
      <c r="B11939" t="s">
        <v>285</v>
      </c>
      <c r="C11939">
        <v>30.16</v>
      </c>
      <c r="D11939">
        <v>30.16</v>
      </c>
      <c r="E11939">
        <v>28.9</v>
      </c>
      <c r="F11939">
        <v>29.12</v>
      </c>
      <c r="G11939">
        <v>5720807</v>
      </c>
      <c r="H11939">
        <v>29.3933</v>
      </c>
    </row>
    <row r="11940" spans="1:8" x14ac:dyDescent="0.3">
      <c r="A11940" t="s">
        <v>607</v>
      </c>
      <c r="B11940" t="s">
        <v>718</v>
      </c>
      <c r="C11940">
        <v>29.44</v>
      </c>
      <c r="D11940">
        <v>29.64</v>
      </c>
      <c r="E11940">
        <v>28.98</v>
      </c>
      <c r="F11940">
        <v>29.16</v>
      </c>
      <c r="G11940">
        <v>5077142</v>
      </c>
      <c r="H11940">
        <v>29.26</v>
      </c>
    </row>
    <row r="11941" spans="1:8" x14ac:dyDescent="0.3">
      <c r="A11941" t="s">
        <v>607</v>
      </c>
      <c r="B11941" t="s">
        <v>291</v>
      </c>
      <c r="C11941">
        <v>29.14</v>
      </c>
      <c r="D11941">
        <v>31.48</v>
      </c>
      <c r="E11941">
        <v>28.82</v>
      </c>
      <c r="F11941">
        <v>29.02</v>
      </c>
      <c r="G11941">
        <v>11526700</v>
      </c>
      <c r="H11941">
        <v>29.773299999999999</v>
      </c>
    </row>
    <row r="11942" spans="1:8" x14ac:dyDescent="0.3">
      <c r="A11942" t="s">
        <v>607</v>
      </c>
      <c r="B11942" t="s">
        <v>295</v>
      </c>
      <c r="C11942">
        <v>29.26</v>
      </c>
      <c r="D11942">
        <v>31.14</v>
      </c>
      <c r="E11942">
        <v>29.08</v>
      </c>
      <c r="F11942">
        <v>29.62</v>
      </c>
      <c r="G11942">
        <v>12948620</v>
      </c>
      <c r="H11942">
        <v>29.9467</v>
      </c>
    </row>
    <row r="11943" spans="1:8" x14ac:dyDescent="0.3">
      <c r="A11943" t="s">
        <v>607</v>
      </c>
      <c r="B11943" t="s">
        <v>298</v>
      </c>
      <c r="C11943">
        <v>30.02</v>
      </c>
      <c r="D11943">
        <v>30.3</v>
      </c>
      <c r="E11943">
        <v>29.22</v>
      </c>
      <c r="F11943">
        <v>29.26</v>
      </c>
      <c r="G11943">
        <v>5897647</v>
      </c>
      <c r="H11943">
        <v>29.593299999999999</v>
      </c>
    </row>
    <row r="11944" spans="1:8" x14ac:dyDescent="0.3">
      <c r="A11944" t="s">
        <v>607</v>
      </c>
      <c r="B11944" t="s">
        <v>719</v>
      </c>
      <c r="C11944">
        <v>29.56</v>
      </c>
      <c r="D11944">
        <v>30.12</v>
      </c>
      <c r="E11944">
        <v>29.06</v>
      </c>
      <c r="F11944">
        <v>29.78</v>
      </c>
      <c r="G11944">
        <v>13757060</v>
      </c>
      <c r="H11944">
        <v>29.653300000000002</v>
      </c>
    </row>
    <row r="11945" spans="1:8" x14ac:dyDescent="0.3">
      <c r="A11945" t="s">
        <v>607</v>
      </c>
      <c r="B11945" t="s">
        <v>720</v>
      </c>
      <c r="C11945">
        <v>30.3</v>
      </c>
      <c r="D11945">
        <v>30.5</v>
      </c>
      <c r="E11945">
        <v>29.74</v>
      </c>
      <c r="F11945">
        <v>30.38</v>
      </c>
      <c r="G11945">
        <v>13314760</v>
      </c>
      <c r="H11945">
        <v>30.206700000000001</v>
      </c>
    </row>
    <row r="11946" spans="1:8" x14ac:dyDescent="0.3">
      <c r="A11946" t="s">
        <v>607</v>
      </c>
      <c r="B11946" t="s">
        <v>721</v>
      </c>
      <c r="C11946">
        <v>29.94</v>
      </c>
      <c r="D11946">
        <v>30.1</v>
      </c>
      <c r="E11946">
        <v>29.32</v>
      </c>
      <c r="F11946">
        <v>29.5</v>
      </c>
      <c r="G11946">
        <v>9568746</v>
      </c>
      <c r="H11946">
        <v>29.64</v>
      </c>
    </row>
    <row r="11947" spans="1:8" x14ac:dyDescent="0.3">
      <c r="A11947" t="s">
        <v>607</v>
      </c>
      <c r="B11947" t="s">
        <v>96</v>
      </c>
      <c r="C11947">
        <v>29.58</v>
      </c>
      <c r="D11947">
        <v>29.88</v>
      </c>
      <c r="E11947">
        <v>29.4</v>
      </c>
      <c r="F11947">
        <v>29.8</v>
      </c>
      <c r="G11947">
        <v>8675968</v>
      </c>
      <c r="H11947">
        <v>29.693300000000001</v>
      </c>
    </row>
    <row r="11948" spans="1:8" x14ac:dyDescent="0.3">
      <c r="A11948" t="s">
        <v>607</v>
      </c>
      <c r="B11948" t="s">
        <v>722</v>
      </c>
      <c r="C11948">
        <v>30.18</v>
      </c>
      <c r="D11948">
        <v>31.82</v>
      </c>
      <c r="E11948">
        <v>30</v>
      </c>
      <c r="F11948">
        <v>31.42</v>
      </c>
      <c r="G11948">
        <v>14697310</v>
      </c>
      <c r="H11948">
        <v>31.08</v>
      </c>
    </row>
    <row r="11949" spans="1:8" x14ac:dyDescent="0.3">
      <c r="A11949" t="s">
        <v>607</v>
      </c>
      <c r="B11949" t="s">
        <v>164</v>
      </c>
      <c r="C11949">
        <v>31.4</v>
      </c>
      <c r="D11949">
        <v>31.6</v>
      </c>
      <c r="E11949">
        <v>30</v>
      </c>
      <c r="F11949">
        <v>30.1</v>
      </c>
      <c r="G11949">
        <v>10946230</v>
      </c>
      <c r="H11949">
        <v>30.566700000000001</v>
      </c>
    </row>
    <row r="11950" spans="1:8" x14ac:dyDescent="0.3">
      <c r="A11950" t="s">
        <v>607</v>
      </c>
      <c r="B11950" t="s">
        <v>723</v>
      </c>
      <c r="C11950">
        <v>31.2</v>
      </c>
      <c r="D11950">
        <v>31.34</v>
      </c>
      <c r="E11950">
        <v>30.42</v>
      </c>
      <c r="F11950">
        <v>30.48</v>
      </c>
      <c r="G11950">
        <v>14223190</v>
      </c>
      <c r="H11950">
        <v>30.746700000000001</v>
      </c>
    </row>
    <row r="11951" spans="1:8" x14ac:dyDescent="0.3">
      <c r="A11951" t="s">
        <v>607</v>
      </c>
      <c r="B11951" t="s">
        <v>724</v>
      </c>
      <c r="C11951">
        <v>30.48</v>
      </c>
      <c r="D11951">
        <v>32.94</v>
      </c>
      <c r="E11951">
        <v>30.44</v>
      </c>
      <c r="F11951">
        <v>32.200000000000003</v>
      </c>
      <c r="G11951">
        <v>29515300</v>
      </c>
      <c r="H11951">
        <v>31.86</v>
      </c>
    </row>
    <row r="11952" spans="1:8" x14ac:dyDescent="0.3">
      <c r="A11952" t="s">
        <v>607</v>
      </c>
      <c r="B11952" t="s">
        <v>725</v>
      </c>
      <c r="C11952">
        <v>32.299999999999997</v>
      </c>
      <c r="D11952">
        <v>33.68</v>
      </c>
      <c r="E11952">
        <v>31.5</v>
      </c>
      <c r="F11952">
        <v>32.479999999999997</v>
      </c>
      <c r="G11952">
        <v>24824010</v>
      </c>
      <c r="H11952">
        <v>32.5533</v>
      </c>
    </row>
    <row r="11953" spans="1:8" x14ac:dyDescent="0.3">
      <c r="A11953" t="s">
        <v>607</v>
      </c>
      <c r="B11953" t="s">
        <v>242</v>
      </c>
      <c r="C11953">
        <v>32.14</v>
      </c>
      <c r="D11953">
        <v>33.14</v>
      </c>
      <c r="E11953">
        <v>31.9</v>
      </c>
      <c r="F11953">
        <v>32.86</v>
      </c>
      <c r="G11953">
        <v>14140050</v>
      </c>
      <c r="H11953">
        <v>32.633299999999998</v>
      </c>
    </row>
    <row r="11954" spans="1:8" x14ac:dyDescent="0.3">
      <c r="A11954" t="s">
        <v>607</v>
      </c>
      <c r="B11954" t="s">
        <v>726</v>
      </c>
      <c r="C11954">
        <v>33.119999999999997</v>
      </c>
      <c r="D11954">
        <v>33.619999999999997</v>
      </c>
      <c r="E11954">
        <v>32.18</v>
      </c>
      <c r="F11954">
        <v>32.28</v>
      </c>
      <c r="G11954">
        <v>10664750</v>
      </c>
      <c r="H11954">
        <v>32.693300000000001</v>
      </c>
    </row>
    <row r="11955" spans="1:8" x14ac:dyDescent="0.3">
      <c r="A11955" t="s">
        <v>607</v>
      </c>
      <c r="B11955" t="s">
        <v>727</v>
      </c>
      <c r="C11955">
        <v>32.380000000000003</v>
      </c>
      <c r="D11955">
        <v>33.36</v>
      </c>
      <c r="E11955">
        <v>32.299999999999997</v>
      </c>
      <c r="F11955">
        <v>32.9</v>
      </c>
      <c r="G11955">
        <v>13915620</v>
      </c>
      <c r="H11955">
        <v>32.853299999999997</v>
      </c>
    </row>
    <row r="11956" spans="1:8" x14ac:dyDescent="0.3">
      <c r="A11956" t="s">
        <v>607</v>
      </c>
      <c r="B11956" t="s">
        <v>728</v>
      </c>
      <c r="C11956">
        <v>33.200000000000003</v>
      </c>
      <c r="D11956">
        <v>33.659999999999997</v>
      </c>
      <c r="E11956">
        <v>32.700000000000003</v>
      </c>
      <c r="F11956">
        <v>32.74</v>
      </c>
      <c r="G11956">
        <v>10322860</v>
      </c>
      <c r="H11956">
        <v>33.033299999999997</v>
      </c>
    </row>
    <row r="11957" spans="1:8" x14ac:dyDescent="0.3">
      <c r="A11957" t="s">
        <v>607</v>
      </c>
      <c r="B11957" t="s">
        <v>729</v>
      </c>
      <c r="C11957">
        <v>32.840000000000003</v>
      </c>
      <c r="D11957">
        <v>33.659999999999997</v>
      </c>
      <c r="E11957">
        <v>32.799999999999997</v>
      </c>
      <c r="F11957">
        <v>33.64</v>
      </c>
      <c r="G11957">
        <v>13166460</v>
      </c>
      <c r="H11957">
        <v>33.366700000000002</v>
      </c>
    </row>
    <row r="11958" spans="1:8" x14ac:dyDescent="0.3">
      <c r="A11958" t="s">
        <v>607</v>
      </c>
      <c r="B11958" t="s">
        <v>730</v>
      </c>
      <c r="C11958">
        <v>33.56</v>
      </c>
      <c r="D11958">
        <v>34.08</v>
      </c>
      <c r="E11958">
        <v>33.24</v>
      </c>
      <c r="F11958">
        <v>33.479999999999997</v>
      </c>
      <c r="G11958">
        <v>8686740</v>
      </c>
      <c r="H11958">
        <v>33.6</v>
      </c>
    </row>
    <row r="11959" spans="1:8" x14ac:dyDescent="0.3">
      <c r="A11959" t="s">
        <v>607</v>
      </c>
      <c r="B11959" t="s">
        <v>731</v>
      </c>
      <c r="C11959">
        <v>33.659999999999997</v>
      </c>
      <c r="D11959">
        <v>34.200000000000003</v>
      </c>
      <c r="E11959">
        <v>32.880000000000003</v>
      </c>
      <c r="F11959">
        <v>32.92</v>
      </c>
      <c r="G11959">
        <v>8056988</v>
      </c>
      <c r="H11959">
        <v>33.333300000000001</v>
      </c>
    </row>
    <row r="11960" spans="1:8" x14ac:dyDescent="0.3">
      <c r="A11960" t="s">
        <v>607</v>
      </c>
      <c r="B11960" t="s">
        <v>732</v>
      </c>
      <c r="C11960">
        <v>33.06</v>
      </c>
      <c r="D11960">
        <v>33.26</v>
      </c>
      <c r="E11960">
        <v>32.42</v>
      </c>
      <c r="F11960">
        <v>32.82</v>
      </c>
      <c r="G11960">
        <v>7797086</v>
      </c>
      <c r="H11960">
        <v>32.833300000000001</v>
      </c>
    </row>
    <row r="11961" spans="1:8" x14ac:dyDescent="0.3">
      <c r="A11961" t="s">
        <v>607</v>
      </c>
      <c r="B11961" t="s">
        <v>733</v>
      </c>
      <c r="C11961">
        <v>32.840000000000003</v>
      </c>
      <c r="D11961">
        <v>33.22</v>
      </c>
      <c r="E11961">
        <v>32.4</v>
      </c>
      <c r="F11961">
        <v>32.92</v>
      </c>
      <c r="G11961">
        <v>5871186</v>
      </c>
      <c r="H11961">
        <v>32.846699999999998</v>
      </c>
    </row>
    <row r="11962" spans="1:8" x14ac:dyDescent="0.3">
      <c r="A11962" t="s">
        <v>607</v>
      </c>
      <c r="B11962" t="s">
        <v>734</v>
      </c>
      <c r="C11962">
        <v>32.979999999999997</v>
      </c>
      <c r="D11962">
        <v>33.840000000000003</v>
      </c>
      <c r="E11962">
        <v>32.979999999999997</v>
      </c>
      <c r="F11962">
        <v>33.26</v>
      </c>
      <c r="G11962">
        <v>6992775</v>
      </c>
      <c r="H11962">
        <v>33.36</v>
      </c>
    </row>
    <row r="11963" spans="1:8" x14ac:dyDescent="0.3">
      <c r="A11963" t="s">
        <v>607</v>
      </c>
      <c r="B11963" t="s">
        <v>735</v>
      </c>
      <c r="C11963">
        <v>33.26</v>
      </c>
      <c r="D11963">
        <v>34.020000000000003</v>
      </c>
      <c r="E11963">
        <v>33.08</v>
      </c>
      <c r="F11963">
        <v>33.24</v>
      </c>
      <c r="G11963">
        <v>7666640</v>
      </c>
      <c r="H11963">
        <v>33.4467</v>
      </c>
    </row>
    <row r="11964" spans="1:8" x14ac:dyDescent="0.3">
      <c r="A11964" t="s">
        <v>608</v>
      </c>
      <c r="B11964" t="s">
        <v>696</v>
      </c>
      <c r="C11964">
        <v>29.64</v>
      </c>
      <c r="D11964">
        <v>29.9</v>
      </c>
      <c r="E11964">
        <v>29.2</v>
      </c>
      <c r="F11964">
        <v>29.86</v>
      </c>
      <c r="G11964">
        <v>1471072</v>
      </c>
      <c r="H11964">
        <v>29.653300000000002</v>
      </c>
    </row>
    <row r="11965" spans="1:8" x14ac:dyDescent="0.3">
      <c r="A11965" t="s">
        <v>608</v>
      </c>
      <c r="B11965" t="s">
        <v>697</v>
      </c>
      <c r="C11965">
        <v>29.8</v>
      </c>
      <c r="D11965">
        <v>31.52</v>
      </c>
      <c r="E11965">
        <v>29.7</v>
      </c>
      <c r="F11965">
        <v>30.76</v>
      </c>
      <c r="G11965">
        <v>5641782</v>
      </c>
      <c r="H11965">
        <v>30.66</v>
      </c>
    </row>
    <row r="11966" spans="1:8" x14ac:dyDescent="0.3">
      <c r="A11966" t="s">
        <v>608</v>
      </c>
      <c r="B11966" t="s">
        <v>698</v>
      </c>
      <c r="C11966">
        <v>30.78</v>
      </c>
      <c r="D11966">
        <v>32.78</v>
      </c>
      <c r="E11966">
        <v>30.6</v>
      </c>
      <c r="F11966">
        <v>32.72</v>
      </c>
      <c r="G11966">
        <v>2693457</v>
      </c>
      <c r="H11966">
        <v>32.033299999999997</v>
      </c>
    </row>
    <row r="11967" spans="1:8" x14ac:dyDescent="0.3">
      <c r="A11967" t="s">
        <v>608</v>
      </c>
      <c r="B11967" t="s">
        <v>699</v>
      </c>
      <c r="C11967">
        <v>32.72</v>
      </c>
      <c r="D11967">
        <v>33.340000000000003</v>
      </c>
      <c r="E11967">
        <v>31.44</v>
      </c>
      <c r="F11967">
        <v>31.44</v>
      </c>
      <c r="G11967">
        <v>3856688</v>
      </c>
      <c r="H11967">
        <v>32.073300000000003</v>
      </c>
    </row>
    <row r="11968" spans="1:8" x14ac:dyDescent="0.3">
      <c r="A11968" t="s">
        <v>608</v>
      </c>
      <c r="B11968" t="s">
        <v>700</v>
      </c>
      <c r="C11968">
        <v>31.7</v>
      </c>
      <c r="D11968">
        <v>31.82</v>
      </c>
      <c r="E11968">
        <v>30.84</v>
      </c>
      <c r="F11968">
        <v>31.76</v>
      </c>
      <c r="G11968">
        <v>1811679</v>
      </c>
      <c r="H11968">
        <v>31.473299999999998</v>
      </c>
    </row>
    <row r="11969" spans="1:8" x14ac:dyDescent="0.3">
      <c r="A11969" t="s">
        <v>608</v>
      </c>
      <c r="B11969" t="s">
        <v>77</v>
      </c>
      <c r="C11969">
        <v>31.66</v>
      </c>
      <c r="D11969">
        <v>33.94</v>
      </c>
      <c r="E11969">
        <v>31.04</v>
      </c>
      <c r="F11969">
        <v>33.14</v>
      </c>
      <c r="G11969">
        <v>5085632</v>
      </c>
      <c r="H11969">
        <v>32.706699999999998</v>
      </c>
    </row>
    <row r="11970" spans="1:8" x14ac:dyDescent="0.3">
      <c r="A11970" t="s">
        <v>608</v>
      </c>
      <c r="B11970" t="s">
        <v>701</v>
      </c>
      <c r="C11970">
        <v>33</v>
      </c>
      <c r="D11970">
        <v>35.299999999999997</v>
      </c>
      <c r="E11970">
        <v>33</v>
      </c>
      <c r="F11970">
        <v>34.08</v>
      </c>
      <c r="G11970">
        <v>4227474</v>
      </c>
      <c r="H11970">
        <v>34.1267</v>
      </c>
    </row>
    <row r="11971" spans="1:8" x14ac:dyDescent="0.3">
      <c r="A11971" t="s">
        <v>608</v>
      </c>
      <c r="B11971" t="s">
        <v>702</v>
      </c>
      <c r="C11971">
        <v>34.08</v>
      </c>
      <c r="D11971">
        <v>34.200000000000003</v>
      </c>
      <c r="E11971">
        <v>33.159999999999997</v>
      </c>
      <c r="F11971">
        <v>33.6</v>
      </c>
      <c r="G11971">
        <v>2272762</v>
      </c>
      <c r="H11971">
        <v>33.653300000000002</v>
      </c>
    </row>
    <row r="11972" spans="1:8" x14ac:dyDescent="0.3">
      <c r="A11972" t="s">
        <v>608</v>
      </c>
      <c r="B11972" t="s">
        <v>139</v>
      </c>
      <c r="C11972">
        <v>32.94</v>
      </c>
      <c r="D11972">
        <v>34.44</v>
      </c>
      <c r="E11972">
        <v>32.94</v>
      </c>
      <c r="F11972">
        <v>33.68</v>
      </c>
      <c r="G11972">
        <v>1427715</v>
      </c>
      <c r="H11972">
        <v>33.686700000000002</v>
      </c>
    </row>
    <row r="11973" spans="1:8" x14ac:dyDescent="0.3">
      <c r="A11973" t="s">
        <v>608</v>
      </c>
      <c r="B11973" t="s">
        <v>156</v>
      </c>
      <c r="C11973">
        <v>33.64</v>
      </c>
      <c r="D11973">
        <v>33.880000000000003</v>
      </c>
      <c r="E11973">
        <v>32.979999999999997</v>
      </c>
      <c r="F11973">
        <v>33</v>
      </c>
      <c r="G11973">
        <v>1701091</v>
      </c>
      <c r="H11973">
        <v>33.286700000000003</v>
      </c>
    </row>
    <row r="11974" spans="1:8" x14ac:dyDescent="0.3">
      <c r="A11974" t="s">
        <v>608</v>
      </c>
      <c r="B11974" t="s">
        <v>703</v>
      </c>
      <c r="C11974">
        <v>33.299999999999997</v>
      </c>
      <c r="D11974">
        <v>33.78</v>
      </c>
      <c r="E11974">
        <v>33</v>
      </c>
      <c r="F11974">
        <v>33.78</v>
      </c>
      <c r="G11974">
        <v>986914</v>
      </c>
      <c r="H11974">
        <v>33.520000000000003</v>
      </c>
    </row>
    <row r="11975" spans="1:8" x14ac:dyDescent="0.3">
      <c r="A11975" t="s">
        <v>608</v>
      </c>
      <c r="B11975" t="s">
        <v>223</v>
      </c>
      <c r="C11975">
        <v>33.9</v>
      </c>
      <c r="D11975">
        <v>34.56</v>
      </c>
      <c r="E11975">
        <v>33.659999999999997</v>
      </c>
      <c r="F11975">
        <v>34.56</v>
      </c>
      <c r="G11975">
        <v>1629399</v>
      </c>
      <c r="H11975">
        <v>34.26</v>
      </c>
    </row>
    <row r="11976" spans="1:8" x14ac:dyDescent="0.3">
      <c r="A11976" t="s">
        <v>608</v>
      </c>
      <c r="B11976" t="s">
        <v>228</v>
      </c>
      <c r="C11976">
        <v>34.56</v>
      </c>
      <c r="D11976">
        <v>35.78</v>
      </c>
      <c r="E11976">
        <v>34.04</v>
      </c>
      <c r="F11976">
        <v>35.46</v>
      </c>
      <c r="G11976">
        <v>1133579</v>
      </c>
      <c r="H11976">
        <v>35.093299999999999</v>
      </c>
    </row>
    <row r="11977" spans="1:8" x14ac:dyDescent="0.3">
      <c r="A11977" t="s">
        <v>608</v>
      </c>
      <c r="B11977" t="s">
        <v>704</v>
      </c>
      <c r="C11977">
        <v>35.32</v>
      </c>
      <c r="D11977">
        <v>36.36</v>
      </c>
      <c r="E11977">
        <v>34.9</v>
      </c>
      <c r="F11977">
        <v>36.340000000000003</v>
      </c>
      <c r="G11977">
        <v>1601651</v>
      </c>
      <c r="H11977">
        <v>35.866700000000002</v>
      </c>
    </row>
    <row r="11978" spans="1:8" x14ac:dyDescent="0.3">
      <c r="A11978" t="s">
        <v>608</v>
      </c>
      <c r="B11978" t="s">
        <v>705</v>
      </c>
      <c r="C11978">
        <v>36.44</v>
      </c>
      <c r="D11978">
        <v>36.56</v>
      </c>
      <c r="E11978">
        <v>33.6</v>
      </c>
      <c r="F11978">
        <v>34.28</v>
      </c>
      <c r="G11978">
        <v>2563608</v>
      </c>
      <c r="H11978">
        <v>34.813299999999998</v>
      </c>
    </row>
    <row r="11979" spans="1:8" x14ac:dyDescent="0.3">
      <c r="A11979" t="s">
        <v>608</v>
      </c>
      <c r="B11979" t="s">
        <v>706</v>
      </c>
      <c r="C11979">
        <v>34.340000000000003</v>
      </c>
      <c r="D11979">
        <v>35.58</v>
      </c>
      <c r="E11979">
        <v>34.04</v>
      </c>
      <c r="F11979">
        <v>34.42</v>
      </c>
      <c r="G11979">
        <v>1549408</v>
      </c>
      <c r="H11979">
        <v>34.68</v>
      </c>
    </row>
    <row r="11980" spans="1:8" x14ac:dyDescent="0.3">
      <c r="A11980" t="s">
        <v>608</v>
      </c>
      <c r="B11980" t="s">
        <v>265</v>
      </c>
      <c r="C11980">
        <v>34.9</v>
      </c>
      <c r="D11980">
        <v>34.9</v>
      </c>
      <c r="E11980">
        <v>32.96</v>
      </c>
      <c r="F11980">
        <v>33.28</v>
      </c>
      <c r="G11980">
        <v>2079647</v>
      </c>
      <c r="H11980">
        <v>33.713299999999997</v>
      </c>
    </row>
    <row r="11981" spans="1:8" x14ac:dyDescent="0.3">
      <c r="A11981" t="s">
        <v>608</v>
      </c>
      <c r="B11981" t="s">
        <v>707</v>
      </c>
      <c r="C11981">
        <v>33.380000000000003</v>
      </c>
      <c r="D11981">
        <v>34.4</v>
      </c>
      <c r="E11981">
        <v>33.380000000000003</v>
      </c>
      <c r="F11981">
        <v>34</v>
      </c>
      <c r="G11981">
        <v>2088563</v>
      </c>
      <c r="H11981">
        <v>33.926699999999997</v>
      </c>
    </row>
    <row r="11982" spans="1:8" x14ac:dyDescent="0.3">
      <c r="A11982" t="s">
        <v>608</v>
      </c>
      <c r="B11982" t="s">
        <v>271</v>
      </c>
      <c r="C11982">
        <v>34</v>
      </c>
      <c r="D11982">
        <v>34.94</v>
      </c>
      <c r="E11982">
        <v>32.979999999999997</v>
      </c>
      <c r="F11982">
        <v>33.200000000000003</v>
      </c>
      <c r="G11982">
        <v>1203967</v>
      </c>
      <c r="H11982">
        <v>33.706699999999998</v>
      </c>
    </row>
    <row r="11983" spans="1:8" x14ac:dyDescent="0.3">
      <c r="A11983" t="s">
        <v>608</v>
      </c>
      <c r="B11983" t="s">
        <v>708</v>
      </c>
      <c r="C11983">
        <v>33</v>
      </c>
      <c r="D11983">
        <v>33.9</v>
      </c>
      <c r="E11983">
        <v>32.619999999999997</v>
      </c>
      <c r="F11983">
        <v>33.380000000000003</v>
      </c>
      <c r="G11983">
        <v>1656309</v>
      </c>
      <c r="H11983">
        <v>33.299999999999997</v>
      </c>
    </row>
    <row r="11984" spans="1:8" x14ac:dyDescent="0.3">
      <c r="A11984" t="s">
        <v>608</v>
      </c>
      <c r="B11984" t="s">
        <v>709</v>
      </c>
      <c r="C11984">
        <v>33.6</v>
      </c>
      <c r="D11984">
        <v>34.6</v>
      </c>
      <c r="E11984">
        <v>33.380000000000003</v>
      </c>
      <c r="F11984">
        <v>33.4</v>
      </c>
      <c r="G11984">
        <v>1524056</v>
      </c>
      <c r="H11984">
        <v>33.793300000000002</v>
      </c>
    </row>
    <row r="11985" spans="1:8" x14ac:dyDescent="0.3">
      <c r="A11985" t="s">
        <v>608</v>
      </c>
      <c r="B11985" t="s">
        <v>283</v>
      </c>
      <c r="C11985">
        <v>33.4</v>
      </c>
      <c r="D11985">
        <v>34.479999999999997</v>
      </c>
      <c r="E11985">
        <v>32.9</v>
      </c>
      <c r="F11985">
        <v>34.42</v>
      </c>
      <c r="G11985">
        <v>4153604</v>
      </c>
      <c r="H11985">
        <v>33.933300000000003</v>
      </c>
    </row>
    <row r="11986" spans="1:8" x14ac:dyDescent="0.3">
      <c r="A11986" t="s">
        <v>608</v>
      </c>
      <c r="B11986" t="s">
        <v>290</v>
      </c>
      <c r="C11986">
        <v>34.42</v>
      </c>
      <c r="D11986">
        <v>35.22</v>
      </c>
      <c r="E11986">
        <v>33.22</v>
      </c>
      <c r="F11986">
        <v>34</v>
      </c>
      <c r="G11986">
        <v>1764960</v>
      </c>
      <c r="H11986">
        <v>34.146700000000003</v>
      </c>
    </row>
    <row r="11987" spans="1:8" x14ac:dyDescent="0.3">
      <c r="A11987" t="s">
        <v>608</v>
      </c>
      <c r="B11987" t="s">
        <v>710</v>
      </c>
      <c r="C11987">
        <v>34</v>
      </c>
      <c r="D11987">
        <v>35.619999999999997</v>
      </c>
      <c r="E11987">
        <v>33.78</v>
      </c>
      <c r="F11987">
        <v>35.200000000000003</v>
      </c>
      <c r="G11987">
        <v>2434713</v>
      </c>
      <c r="H11987">
        <v>34.866700000000002</v>
      </c>
    </row>
    <row r="11988" spans="1:8" x14ac:dyDescent="0.3">
      <c r="A11988" t="s">
        <v>608</v>
      </c>
      <c r="B11988" t="s">
        <v>512</v>
      </c>
      <c r="C11988">
        <v>35.9</v>
      </c>
      <c r="D11988">
        <v>36.42</v>
      </c>
      <c r="E11988">
        <v>35.659999999999997</v>
      </c>
      <c r="F11988">
        <v>35.96</v>
      </c>
      <c r="G11988">
        <v>2026456</v>
      </c>
      <c r="H11988">
        <v>36.013300000000001</v>
      </c>
    </row>
    <row r="11989" spans="1:8" x14ac:dyDescent="0.3">
      <c r="A11989" t="s">
        <v>608</v>
      </c>
      <c r="B11989" t="s">
        <v>91</v>
      </c>
      <c r="C11989">
        <v>34.5</v>
      </c>
      <c r="D11989">
        <v>36.74</v>
      </c>
      <c r="E11989">
        <v>32.840000000000003</v>
      </c>
      <c r="F11989">
        <v>36.4</v>
      </c>
      <c r="G11989">
        <v>3821954</v>
      </c>
      <c r="H11989">
        <v>35.326700000000002</v>
      </c>
    </row>
    <row r="11990" spans="1:8" x14ac:dyDescent="0.3">
      <c r="A11990" t="s">
        <v>608</v>
      </c>
      <c r="B11990" t="s">
        <v>93</v>
      </c>
      <c r="C11990">
        <v>37.4</v>
      </c>
      <c r="D11990">
        <v>37.4</v>
      </c>
      <c r="E11990">
        <v>34.08</v>
      </c>
      <c r="F11990">
        <v>34.520000000000003</v>
      </c>
      <c r="G11990">
        <v>3320383</v>
      </c>
      <c r="H11990">
        <v>35.333300000000001</v>
      </c>
    </row>
    <row r="11991" spans="1:8" x14ac:dyDescent="0.3">
      <c r="A11991" t="s">
        <v>608</v>
      </c>
      <c r="B11991" t="s">
        <v>711</v>
      </c>
      <c r="C11991">
        <v>34.619999999999997</v>
      </c>
      <c r="D11991">
        <v>37.340000000000003</v>
      </c>
      <c r="E11991">
        <v>34.619999999999997</v>
      </c>
      <c r="F11991">
        <v>37.06</v>
      </c>
      <c r="G11991">
        <v>3588585</v>
      </c>
      <c r="H11991">
        <v>36.340000000000003</v>
      </c>
    </row>
    <row r="11992" spans="1:8" x14ac:dyDescent="0.3">
      <c r="A11992" t="s">
        <v>608</v>
      </c>
      <c r="B11992" t="s">
        <v>712</v>
      </c>
      <c r="C11992">
        <v>36.6</v>
      </c>
      <c r="D11992">
        <v>39</v>
      </c>
      <c r="E11992">
        <v>36.6</v>
      </c>
      <c r="F11992">
        <v>38.92</v>
      </c>
      <c r="G11992">
        <v>4197538</v>
      </c>
      <c r="H11992">
        <v>38.173299999999998</v>
      </c>
    </row>
    <row r="11993" spans="1:8" x14ac:dyDescent="0.3">
      <c r="A11993" t="s">
        <v>608</v>
      </c>
      <c r="B11993" t="s">
        <v>162</v>
      </c>
      <c r="C11993">
        <v>39</v>
      </c>
      <c r="D11993">
        <v>39.200000000000003</v>
      </c>
      <c r="E11993">
        <v>38.200000000000003</v>
      </c>
      <c r="F11993">
        <v>39</v>
      </c>
      <c r="G11993">
        <v>1914577</v>
      </c>
      <c r="H11993">
        <v>38.799999999999997</v>
      </c>
    </row>
    <row r="11994" spans="1:8" x14ac:dyDescent="0.3">
      <c r="A11994" t="s">
        <v>608</v>
      </c>
      <c r="B11994" t="s">
        <v>220</v>
      </c>
      <c r="C11994">
        <v>38.5</v>
      </c>
      <c r="D11994">
        <v>39.840000000000003</v>
      </c>
      <c r="E11994">
        <v>37.5</v>
      </c>
      <c r="F11994">
        <v>39.14</v>
      </c>
      <c r="G11994">
        <v>4223274</v>
      </c>
      <c r="H11994">
        <v>38.826700000000002</v>
      </c>
    </row>
    <row r="11995" spans="1:8" x14ac:dyDescent="0.3">
      <c r="A11995" t="s">
        <v>608</v>
      </c>
      <c r="B11995" t="s">
        <v>713</v>
      </c>
      <c r="C11995">
        <v>39.6</v>
      </c>
      <c r="D11995">
        <v>40.6</v>
      </c>
      <c r="E11995">
        <v>39.6</v>
      </c>
      <c r="F11995">
        <v>39.799999999999997</v>
      </c>
      <c r="G11995">
        <v>4638381</v>
      </c>
      <c r="H11995">
        <v>40</v>
      </c>
    </row>
    <row r="11996" spans="1:8" x14ac:dyDescent="0.3">
      <c r="A11996" t="s">
        <v>608</v>
      </c>
      <c r="B11996" t="s">
        <v>714</v>
      </c>
      <c r="C11996">
        <v>40</v>
      </c>
      <c r="D11996">
        <v>40.74</v>
      </c>
      <c r="E11996">
        <v>38.96</v>
      </c>
      <c r="F11996">
        <v>40.5</v>
      </c>
      <c r="G11996">
        <v>1621313</v>
      </c>
      <c r="H11996">
        <v>40.066699999999997</v>
      </c>
    </row>
    <row r="11997" spans="1:8" x14ac:dyDescent="0.3">
      <c r="A11997" t="s">
        <v>608</v>
      </c>
      <c r="B11997" t="s">
        <v>715</v>
      </c>
      <c r="C11997">
        <v>40.74</v>
      </c>
      <c r="D11997">
        <v>44.54</v>
      </c>
      <c r="E11997">
        <v>39.72</v>
      </c>
      <c r="F11997">
        <v>44.54</v>
      </c>
      <c r="G11997">
        <v>8362335</v>
      </c>
      <c r="H11997">
        <v>42.933300000000003</v>
      </c>
    </row>
    <row r="11998" spans="1:8" x14ac:dyDescent="0.3">
      <c r="A11998" t="s">
        <v>608</v>
      </c>
      <c r="B11998" t="s">
        <v>235</v>
      </c>
      <c r="C11998">
        <v>46.78</v>
      </c>
      <c r="D11998">
        <v>47.74</v>
      </c>
      <c r="E11998">
        <v>45.38</v>
      </c>
      <c r="F11998">
        <v>47.1</v>
      </c>
      <c r="G11998">
        <v>5270285</v>
      </c>
      <c r="H11998">
        <v>46.74</v>
      </c>
    </row>
    <row r="11999" spans="1:8" x14ac:dyDescent="0.3">
      <c r="A11999" t="s">
        <v>608</v>
      </c>
      <c r="B11999" t="s">
        <v>259</v>
      </c>
      <c r="C11999">
        <v>47</v>
      </c>
      <c r="D11999">
        <v>49.9</v>
      </c>
      <c r="E11999">
        <v>47</v>
      </c>
      <c r="F11999">
        <v>49.08</v>
      </c>
      <c r="G11999">
        <v>14963580</v>
      </c>
      <c r="H11999">
        <v>48.66</v>
      </c>
    </row>
    <row r="12000" spans="1:8" x14ac:dyDescent="0.3">
      <c r="A12000" t="s">
        <v>608</v>
      </c>
      <c r="B12000" t="s">
        <v>716</v>
      </c>
      <c r="C12000">
        <v>49.2</v>
      </c>
      <c r="D12000">
        <v>52</v>
      </c>
      <c r="E12000">
        <v>49.2</v>
      </c>
      <c r="F12000">
        <v>51.85</v>
      </c>
      <c r="G12000">
        <v>11345060</v>
      </c>
      <c r="H12000">
        <v>51.0167</v>
      </c>
    </row>
    <row r="12001" spans="1:8" x14ac:dyDescent="0.3">
      <c r="A12001" t="s">
        <v>608</v>
      </c>
      <c r="B12001" t="s">
        <v>269</v>
      </c>
      <c r="C12001">
        <v>52.5</v>
      </c>
      <c r="D12001">
        <v>56.8</v>
      </c>
      <c r="E12001">
        <v>51</v>
      </c>
      <c r="F12001">
        <v>51.55</v>
      </c>
      <c r="G12001">
        <v>7171601</v>
      </c>
      <c r="H12001">
        <v>53.116700000000002</v>
      </c>
    </row>
    <row r="12002" spans="1:8" x14ac:dyDescent="0.3">
      <c r="A12002" t="s">
        <v>608</v>
      </c>
      <c r="B12002" t="s">
        <v>282</v>
      </c>
      <c r="C12002">
        <v>50.8</v>
      </c>
      <c r="D12002">
        <v>51.55</v>
      </c>
      <c r="E12002">
        <v>48.28</v>
      </c>
      <c r="F12002">
        <v>50</v>
      </c>
      <c r="G12002">
        <v>2543649</v>
      </c>
      <c r="H12002">
        <v>49.943300000000001</v>
      </c>
    </row>
    <row r="12003" spans="1:8" x14ac:dyDescent="0.3">
      <c r="A12003" t="s">
        <v>608</v>
      </c>
      <c r="B12003" t="s">
        <v>717</v>
      </c>
      <c r="C12003">
        <v>50.35</v>
      </c>
      <c r="D12003">
        <v>55</v>
      </c>
      <c r="E12003">
        <v>50.35</v>
      </c>
      <c r="F12003">
        <v>53</v>
      </c>
      <c r="G12003">
        <v>17700670</v>
      </c>
      <c r="H12003">
        <v>52.783299999999997</v>
      </c>
    </row>
    <row r="12004" spans="1:8" x14ac:dyDescent="0.3">
      <c r="A12004" t="s">
        <v>608</v>
      </c>
      <c r="B12004" t="s">
        <v>285</v>
      </c>
      <c r="C12004">
        <v>52.9</v>
      </c>
      <c r="D12004">
        <v>53</v>
      </c>
      <c r="E12004">
        <v>50.5</v>
      </c>
      <c r="F12004">
        <v>52.25</v>
      </c>
      <c r="G12004">
        <v>4640698</v>
      </c>
      <c r="H12004">
        <v>51.916699999999999</v>
      </c>
    </row>
    <row r="12005" spans="1:8" x14ac:dyDescent="0.3">
      <c r="A12005" t="s">
        <v>608</v>
      </c>
      <c r="B12005" t="s">
        <v>718</v>
      </c>
      <c r="C12005">
        <v>53</v>
      </c>
      <c r="D12005">
        <v>53</v>
      </c>
      <c r="E12005">
        <v>50.5</v>
      </c>
      <c r="F12005">
        <v>51</v>
      </c>
      <c r="G12005">
        <v>2622706</v>
      </c>
      <c r="H12005">
        <v>51.5</v>
      </c>
    </row>
    <row r="12006" spans="1:8" x14ac:dyDescent="0.3">
      <c r="A12006" t="s">
        <v>608</v>
      </c>
      <c r="B12006" t="s">
        <v>291</v>
      </c>
      <c r="C12006">
        <v>51</v>
      </c>
      <c r="D12006">
        <v>56.1</v>
      </c>
      <c r="E12006">
        <v>50.5</v>
      </c>
      <c r="F12006">
        <v>56.1</v>
      </c>
      <c r="G12006">
        <v>7005308</v>
      </c>
      <c r="H12006">
        <v>54.2333</v>
      </c>
    </row>
    <row r="12007" spans="1:8" x14ac:dyDescent="0.3">
      <c r="A12007" t="s">
        <v>608</v>
      </c>
      <c r="B12007" t="s">
        <v>295</v>
      </c>
      <c r="C12007">
        <v>56.2</v>
      </c>
      <c r="D12007">
        <v>60</v>
      </c>
      <c r="E12007">
        <v>55.7</v>
      </c>
      <c r="F12007">
        <v>57.1</v>
      </c>
      <c r="G12007">
        <v>6285121</v>
      </c>
      <c r="H12007">
        <v>57.6</v>
      </c>
    </row>
    <row r="12008" spans="1:8" x14ac:dyDescent="0.3">
      <c r="A12008" t="s">
        <v>608</v>
      </c>
      <c r="B12008" t="s">
        <v>298</v>
      </c>
      <c r="C12008">
        <v>57.1</v>
      </c>
      <c r="D12008">
        <v>58.9</v>
      </c>
      <c r="E12008">
        <v>56.1</v>
      </c>
      <c r="F12008">
        <v>58</v>
      </c>
      <c r="G12008">
        <v>4020631</v>
      </c>
      <c r="H12008">
        <v>57.666699999999999</v>
      </c>
    </row>
    <row r="12009" spans="1:8" x14ac:dyDescent="0.3">
      <c r="A12009" t="s">
        <v>608</v>
      </c>
      <c r="B12009" t="s">
        <v>719</v>
      </c>
      <c r="C12009">
        <v>58.75</v>
      </c>
      <c r="D12009">
        <v>59.1</v>
      </c>
      <c r="E12009">
        <v>58</v>
      </c>
      <c r="F12009">
        <v>58.1</v>
      </c>
      <c r="G12009">
        <v>1435118</v>
      </c>
      <c r="H12009">
        <v>58.4</v>
      </c>
    </row>
    <row r="12010" spans="1:8" x14ac:dyDescent="0.3">
      <c r="A12010" t="s">
        <v>608</v>
      </c>
      <c r="B12010" t="s">
        <v>720</v>
      </c>
      <c r="C12010">
        <v>58.95</v>
      </c>
      <c r="D12010">
        <v>63.85</v>
      </c>
      <c r="E12010">
        <v>58.3</v>
      </c>
      <c r="F12010">
        <v>60.7</v>
      </c>
      <c r="G12010">
        <v>16690260</v>
      </c>
      <c r="H12010">
        <v>60.95</v>
      </c>
    </row>
    <row r="12011" spans="1:8" x14ac:dyDescent="0.3">
      <c r="A12011" t="s">
        <v>608</v>
      </c>
      <c r="B12011" t="s">
        <v>721</v>
      </c>
      <c r="C12011">
        <v>61</v>
      </c>
      <c r="D12011">
        <v>62</v>
      </c>
      <c r="E12011">
        <v>59.2</v>
      </c>
      <c r="F12011">
        <v>61.5</v>
      </c>
      <c r="G12011">
        <v>4622732</v>
      </c>
      <c r="H12011">
        <v>60.9</v>
      </c>
    </row>
    <row r="12012" spans="1:8" x14ac:dyDescent="0.3">
      <c r="A12012" t="s">
        <v>608</v>
      </c>
      <c r="B12012" t="s">
        <v>96</v>
      </c>
      <c r="C12012">
        <v>61.5</v>
      </c>
      <c r="D12012">
        <v>65.599999999999994</v>
      </c>
      <c r="E12012">
        <v>60.25</v>
      </c>
      <c r="F12012">
        <v>65.599999999999994</v>
      </c>
      <c r="G12012">
        <v>11502420</v>
      </c>
      <c r="H12012">
        <v>63.816699999999997</v>
      </c>
    </row>
    <row r="12013" spans="1:8" x14ac:dyDescent="0.3">
      <c r="A12013" t="s">
        <v>608</v>
      </c>
      <c r="B12013" t="s">
        <v>722</v>
      </c>
      <c r="C12013">
        <v>66.599999999999994</v>
      </c>
      <c r="D12013">
        <v>70.650000000000006</v>
      </c>
      <c r="E12013">
        <v>63.8</v>
      </c>
      <c r="F12013">
        <v>70</v>
      </c>
      <c r="G12013">
        <v>25066710</v>
      </c>
      <c r="H12013">
        <v>68.150000000000006</v>
      </c>
    </row>
    <row r="12014" spans="1:8" x14ac:dyDescent="0.3">
      <c r="A12014" t="s">
        <v>608</v>
      </c>
      <c r="B12014" t="s">
        <v>164</v>
      </c>
      <c r="C12014">
        <v>70</v>
      </c>
      <c r="D12014">
        <v>71.8</v>
      </c>
      <c r="E12014">
        <v>68</v>
      </c>
      <c r="F12014">
        <v>68.25</v>
      </c>
      <c r="G12014">
        <v>37306580</v>
      </c>
      <c r="H12014">
        <v>69.349999999999994</v>
      </c>
    </row>
    <row r="12015" spans="1:8" x14ac:dyDescent="0.3">
      <c r="A12015" t="s">
        <v>608</v>
      </c>
      <c r="B12015" t="s">
        <v>723</v>
      </c>
      <c r="C12015">
        <v>69.8</v>
      </c>
      <c r="D12015">
        <v>70</v>
      </c>
      <c r="E12015">
        <v>66.900000000000006</v>
      </c>
      <c r="F12015">
        <v>68.25</v>
      </c>
      <c r="G12015">
        <v>10688020</v>
      </c>
      <c r="H12015">
        <v>68.383300000000006</v>
      </c>
    </row>
    <row r="12016" spans="1:8" x14ac:dyDescent="0.3">
      <c r="A12016" t="s">
        <v>608</v>
      </c>
      <c r="B12016" t="s">
        <v>724</v>
      </c>
      <c r="C12016">
        <v>68.349999999999994</v>
      </c>
      <c r="D12016">
        <v>74.45</v>
      </c>
      <c r="E12016">
        <v>68.3</v>
      </c>
      <c r="F12016">
        <v>71.55</v>
      </c>
      <c r="G12016">
        <v>11107910</v>
      </c>
      <c r="H12016">
        <v>71.433300000000003</v>
      </c>
    </row>
    <row r="12017" spans="1:8" x14ac:dyDescent="0.3">
      <c r="A12017" t="s">
        <v>608</v>
      </c>
      <c r="B12017" t="s">
        <v>725</v>
      </c>
      <c r="C12017">
        <v>71.5</v>
      </c>
      <c r="D12017">
        <v>72.8</v>
      </c>
      <c r="E12017">
        <v>68.150000000000006</v>
      </c>
      <c r="F12017">
        <v>72</v>
      </c>
      <c r="G12017">
        <v>10201290</v>
      </c>
      <c r="H12017">
        <v>70.9833</v>
      </c>
    </row>
    <row r="12018" spans="1:8" x14ac:dyDescent="0.3">
      <c r="A12018" t="s">
        <v>608</v>
      </c>
      <c r="B12018" t="s">
        <v>242</v>
      </c>
      <c r="C12018">
        <v>73</v>
      </c>
      <c r="D12018">
        <v>75.2</v>
      </c>
      <c r="E12018">
        <v>72.150000000000006</v>
      </c>
      <c r="F12018">
        <v>73.650000000000006</v>
      </c>
      <c r="G12018">
        <v>10120140</v>
      </c>
      <c r="H12018">
        <v>73.666700000000006</v>
      </c>
    </row>
    <row r="12019" spans="1:8" x14ac:dyDescent="0.3">
      <c r="A12019" t="s">
        <v>608</v>
      </c>
      <c r="B12019" t="s">
        <v>726</v>
      </c>
      <c r="C12019">
        <v>73.8</v>
      </c>
      <c r="D12019">
        <v>74.099999999999994</v>
      </c>
      <c r="E12019">
        <v>70.400000000000006</v>
      </c>
      <c r="F12019">
        <v>70.45</v>
      </c>
      <c r="G12019">
        <v>6067113</v>
      </c>
      <c r="H12019">
        <v>71.650000000000006</v>
      </c>
    </row>
    <row r="12020" spans="1:8" x14ac:dyDescent="0.3">
      <c r="A12020" t="s">
        <v>608</v>
      </c>
      <c r="B12020" t="s">
        <v>727</v>
      </c>
      <c r="C12020">
        <v>70.45</v>
      </c>
      <c r="D12020">
        <v>76.849999999999994</v>
      </c>
      <c r="E12020">
        <v>70.45</v>
      </c>
      <c r="F12020">
        <v>76.099999999999994</v>
      </c>
      <c r="G12020">
        <v>22767720</v>
      </c>
      <c r="H12020">
        <v>74.466700000000003</v>
      </c>
    </row>
    <row r="12021" spans="1:8" x14ac:dyDescent="0.3">
      <c r="A12021" t="s">
        <v>608</v>
      </c>
      <c r="B12021" t="s">
        <v>728</v>
      </c>
      <c r="C12021">
        <v>77.099999999999994</v>
      </c>
      <c r="D12021">
        <v>78.400000000000006</v>
      </c>
      <c r="E12021">
        <v>73.900000000000006</v>
      </c>
      <c r="F12021">
        <v>74.099999999999994</v>
      </c>
      <c r="G12021">
        <v>4430604</v>
      </c>
      <c r="H12021">
        <v>75.466700000000003</v>
      </c>
    </row>
    <row r="12022" spans="1:8" x14ac:dyDescent="0.3">
      <c r="A12022" t="s">
        <v>608</v>
      </c>
      <c r="B12022" t="s">
        <v>729</v>
      </c>
      <c r="C12022">
        <v>75</v>
      </c>
      <c r="D12022">
        <v>76.900000000000006</v>
      </c>
      <c r="E12022">
        <v>72.45</v>
      </c>
      <c r="F12022">
        <v>74.8</v>
      </c>
      <c r="G12022">
        <v>10229730</v>
      </c>
      <c r="H12022">
        <v>74.716700000000003</v>
      </c>
    </row>
    <row r="12023" spans="1:8" x14ac:dyDescent="0.3">
      <c r="A12023" t="s">
        <v>608</v>
      </c>
      <c r="B12023" t="s">
        <v>730</v>
      </c>
      <c r="C12023">
        <v>74.8</v>
      </c>
      <c r="D12023">
        <v>75.400000000000006</v>
      </c>
      <c r="E12023">
        <v>72</v>
      </c>
      <c r="F12023">
        <v>72.099999999999994</v>
      </c>
      <c r="G12023">
        <v>3921490</v>
      </c>
      <c r="H12023">
        <v>73.166700000000006</v>
      </c>
    </row>
    <row r="12024" spans="1:8" x14ac:dyDescent="0.3">
      <c r="A12024" t="s">
        <v>608</v>
      </c>
      <c r="B12024" t="s">
        <v>731</v>
      </c>
      <c r="C12024">
        <v>72.3</v>
      </c>
      <c r="D12024">
        <v>73.849999999999994</v>
      </c>
      <c r="E12024">
        <v>70</v>
      </c>
      <c r="F12024">
        <v>70.400000000000006</v>
      </c>
      <c r="G12024">
        <v>3487497</v>
      </c>
      <c r="H12024">
        <v>71.416700000000006</v>
      </c>
    </row>
    <row r="12025" spans="1:8" x14ac:dyDescent="0.3">
      <c r="A12025" t="s">
        <v>608</v>
      </c>
      <c r="B12025" t="s">
        <v>732</v>
      </c>
      <c r="C12025">
        <v>70.5</v>
      </c>
      <c r="D12025">
        <v>73.75</v>
      </c>
      <c r="E12025">
        <v>70.400000000000006</v>
      </c>
      <c r="F12025">
        <v>73.349999999999994</v>
      </c>
      <c r="G12025">
        <v>3634662</v>
      </c>
      <c r="H12025">
        <v>72.5</v>
      </c>
    </row>
    <row r="12026" spans="1:8" x14ac:dyDescent="0.3">
      <c r="A12026" t="s">
        <v>608</v>
      </c>
      <c r="B12026" t="s">
        <v>733</v>
      </c>
      <c r="C12026">
        <v>73.599999999999994</v>
      </c>
      <c r="D12026">
        <v>75.900000000000006</v>
      </c>
      <c r="E12026">
        <v>72.55</v>
      </c>
      <c r="F12026">
        <v>75.2</v>
      </c>
      <c r="G12026">
        <v>4980764</v>
      </c>
      <c r="H12026">
        <v>74.55</v>
      </c>
    </row>
    <row r="12027" spans="1:8" x14ac:dyDescent="0.3">
      <c r="A12027" t="s">
        <v>608</v>
      </c>
      <c r="B12027" t="s">
        <v>734</v>
      </c>
      <c r="C12027">
        <v>75.7</v>
      </c>
      <c r="D12027">
        <v>78.2</v>
      </c>
      <c r="E12027">
        <v>75.349999999999994</v>
      </c>
      <c r="F12027">
        <v>77.849999999999994</v>
      </c>
      <c r="G12027">
        <v>6832889</v>
      </c>
      <c r="H12027">
        <v>77.133300000000006</v>
      </c>
    </row>
    <row r="12028" spans="1:8" x14ac:dyDescent="0.3">
      <c r="A12028" t="s">
        <v>608</v>
      </c>
      <c r="B12028" t="s">
        <v>735</v>
      </c>
      <c r="C12028">
        <v>78</v>
      </c>
      <c r="D12028">
        <v>85.3</v>
      </c>
      <c r="E12028">
        <v>76.599999999999994</v>
      </c>
      <c r="F12028">
        <v>82.75</v>
      </c>
      <c r="G12028">
        <v>16269103</v>
      </c>
      <c r="H12028">
        <v>81.55</v>
      </c>
    </row>
    <row r="12029" spans="1:8" x14ac:dyDescent="0.3">
      <c r="A12029" t="s">
        <v>609</v>
      </c>
      <c r="B12029" t="s">
        <v>696</v>
      </c>
      <c r="C12029">
        <v>29</v>
      </c>
      <c r="D12029">
        <v>29.66</v>
      </c>
      <c r="E12029">
        <v>28.68</v>
      </c>
      <c r="F12029">
        <v>29.6</v>
      </c>
      <c r="G12029">
        <v>46160470</v>
      </c>
      <c r="H12029">
        <v>29.313300000000002</v>
      </c>
    </row>
    <row r="12030" spans="1:8" x14ac:dyDescent="0.3">
      <c r="A12030" t="s">
        <v>609</v>
      </c>
      <c r="B12030" t="s">
        <v>697</v>
      </c>
      <c r="C12030">
        <v>29.66</v>
      </c>
      <c r="D12030">
        <v>30.16</v>
      </c>
      <c r="E12030">
        <v>29.12</v>
      </c>
      <c r="F12030">
        <v>29.46</v>
      </c>
      <c r="G12030">
        <v>82053760</v>
      </c>
      <c r="H12030">
        <v>29.58</v>
      </c>
    </row>
    <row r="12031" spans="1:8" x14ac:dyDescent="0.3">
      <c r="A12031" t="s">
        <v>609</v>
      </c>
      <c r="B12031" t="s">
        <v>698</v>
      </c>
      <c r="C12031">
        <v>29.5</v>
      </c>
      <c r="D12031">
        <v>30.02</v>
      </c>
      <c r="E12031">
        <v>29.44</v>
      </c>
      <c r="F12031">
        <v>29.82</v>
      </c>
      <c r="G12031">
        <v>60084150</v>
      </c>
      <c r="H12031">
        <v>29.76</v>
      </c>
    </row>
    <row r="12032" spans="1:8" x14ac:dyDescent="0.3">
      <c r="A12032" t="s">
        <v>609</v>
      </c>
      <c r="B12032" t="s">
        <v>699</v>
      </c>
      <c r="C12032">
        <v>29.98</v>
      </c>
      <c r="D12032">
        <v>30.5</v>
      </c>
      <c r="E12032">
        <v>29.86</v>
      </c>
      <c r="F12032">
        <v>29.96</v>
      </c>
      <c r="G12032">
        <v>71720640</v>
      </c>
      <c r="H12032">
        <v>30.1067</v>
      </c>
    </row>
    <row r="12033" spans="1:8" x14ac:dyDescent="0.3">
      <c r="A12033" t="s">
        <v>609</v>
      </c>
      <c r="B12033" t="s">
        <v>700</v>
      </c>
      <c r="C12033">
        <v>29.92</v>
      </c>
      <c r="D12033">
        <v>29.96</v>
      </c>
      <c r="E12033">
        <v>28.8</v>
      </c>
      <c r="F12033">
        <v>29.06</v>
      </c>
      <c r="G12033">
        <v>58323270</v>
      </c>
      <c r="H12033">
        <v>29.273299999999999</v>
      </c>
    </row>
    <row r="12034" spans="1:8" x14ac:dyDescent="0.3">
      <c r="A12034" t="s">
        <v>609</v>
      </c>
      <c r="B12034" t="s">
        <v>77</v>
      </c>
      <c r="C12034">
        <v>28.46</v>
      </c>
      <c r="D12034">
        <v>29.52</v>
      </c>
      <c r="E12034">
        <v>27.7</v>
      </c>
      <c r="F12034">
        <v>29.24</v>
      </c>
      <c r="G12034">
        <v>57192980</v>
      </c>
      <c r="H12034">
        <v>28.82</v>
      </c>
    </row>
    <row r="12035" spans="1:8" x14ac:dyDescent="0.3">
      <c r="A12035" t="s">
        <v>609</v>
      </c>
      <c r="B12035" t="s">
        <v>701</v>
      </c>
      <c r="C12035">
        <v>29.32</v>
      </c>
      <c r="D12035">
        <v>30.7</v>
      </c>
      <c r="E12035">
        <v>29.28</v>
      </c>
      <c r="F12035">
        <v>30.28</v>
      </c>
      <c r="G12035">
        <v>78242150</v>
      </c>
      <c r="H12035">
        <v>30.0867</v>
      </c>
    </row>
    <row r="12036" spans="1:8" x14ac:dyDescent="0.3">
      <c r="A12036" t="s">
        <v>609</v>
      </c>
      <c r="B12036" t="s">
        <v>702</v>
      </c>
      <c r="C12036">
        <v>30.52</v>
      </c>
      <c r="D12036">
        <v>30.6</v>
      </c>
      <c r="E12036">
        <v>29.7</v>
      </c>
      <c r="F12036">
        <v>30</v>
      </c>
      <c r="G12036">
        <v>75889140</v>
      </c>
      <c r="H12036">
        <v>30.1</v>
      </c>
    </row>
    <row r="12037" spans="1:8" x14ac:dyDescent="0.3">
      <c r="A12037" t="s">
        <v>609</v>
      </c>
      <c r="B12037" t="s">
        <v>139</v>
      </c>
      <c r="C12037">
        <v>29.9</v>
      </c>
      <c r="D12037">
        <v>30.36</v>
      </c>
      <c r="E12037">
        <v>29.38</v>
      </c>
      <c r="F12037">
        <v>29.64</v>
      </c>
      <c r="G12037">
        <v>74816050</v>
      </c>
      <c r="H12037">
        <v>29.793299999999999</v>
      </c>
    </row>
    <row r="12038" spans="1:8" x14ac:dyDescent="0.3">
      <c r="A12038" t="s">
        <v>609</v>
      </c>
      <c r="B12038" t="s">
        <v>156</v>
      </c>
      <c r="C12038">
        <v>29.44</v>
      </c>
      <c r="D12038">
        <v>29.64</v>
      </c>
      <c r="E12038">
        <v>28.74</v>
      </c>
      <c r="F12038">
        <v>29.42</v>
      </c>
      <c r="G12038">
        <v>54266820</v>
      </c>
      <c r="H12038">
        <v>29.2667</v>
      </c>
    </row>
    <row r="12039" spans="1:8" x14ac:dyDescent="0.3">
      <c r="A12039" t="s">
        <v>609</v>
      </c>
      <c r="B12039" t="s">
        <v>703</v>
      </c>
      <c r="C12039">
        <v>30</v>
      </c>
      <c r="D12039">
        <v>30.32</v>
      </c>
      <c r="E12039">
        <v>29.92</v>
      </c>
      <c r="F12039">
        <v>30.2</v>
      </c>
      <c r="G12039">
        <v>50759920</v>
      </c>
      <c r="H12039">
        <v>30.146699999999999</v>
      </c>
    </row>
    <row r="12040" spans="1:8" x14ac:dyDescent="0.3">
      <c r="A12040" t="s">
        <v>609</v>
      </c>
      <c r="B12040" t="s">
        <v>223</v>
      </c>
      <c r="C12040">
        <v>30.2</v>
      </c>
      <c r="D12040">
        <v>30.42</v>
      </c>
      <c r="E12040">
        <v>29.92</v>
      </c>
      <c r="F12040">
        <v>30.36</v>
      </c>
      <c r="G12040">
        <v>50145860</v>
      </c>
      <c r="H12040">
        <v>30.2333</v>
      </c>
    </row>
    <row r="12041" spans="1:8" x14ac:dyDescent="0.3">
      <c r="A12041" t="s">
        <v>609</v>
      </c>
      <c r="B12041" t="s">
        <v>228</v>
      </c>
      <c r="C12041">
        <v>30.04</v>
      </c>
      <c r="D12041">
        <v>31.36</v>
      </c>
      <c r="E12041">
        <v>29.82</v>
      </c>
      <c r="F12041">
        <v>31.08</v>
      </c>
      <c r="G12041">
        <v>69691530</v>
      </c>
      <c r="H12041">
        <v>30.753299999999999</v>
      </c>
    </row>
    <row r="12042" spans="1:8" x14ac:dyDescent="0.3">
      <c r="A12042" t="s">
        <v>609</v>
      </c>
      <c r="B12042" t="s">
        <v>704</v>
      </c>
      <c r="C12042">
        <v>31.1</v>
      </c>
      <c r="D12042">
        <v>31.6</v>
      </c>
      <c r="E12042">
        <v>30.8</v>
      </c>
      <c r="F12042">
        <v>31.42</v>
      </c>
      <c r="G12042">
        <v>66969140</v>
      </c>
      <c r="H12042">
        <v>31.273299999999999</v>
      </c>
    </row>
    <row r="12043" spans="1:8" x14ac:dyDescent="0.3">
      <c r="A12043" t="s">
        <v>609</v>
      </c>
      <c r="B12043" t="s">
        <v>705</v>
      </c>
      <c r="C12043">
        <v>31.56</v>
      </c>
      <c r="D12043">
        <v>32</v>
      </c>
      <c r="E12043">
        <v>31.02</v>
      </c>
      <c r="F12043">
        <v>31.5</v>
      </c>
      <c r="G12043">
        <v>71917240</v>
      </c>
      <c r="H12043">
        <v>31.506699999999999</v>
      </c>
    </row>
    <row r="12044" spans="1:8" x14ac:dyDescent="0.3">
      <c r="A12044" t="s">
        <v>609</v>
      </c>
      <c r="B12044" t="s">
        <v>706</v>
      </c>
      <c r="C12044">
        <v>32</v>
      </c>
      <c r="D12044">
        <v>32.659999999999997</v>
      </c>
      <c r="E12044">
        <v>31.84</v>
      </c>
      <c r="F12044">
        <v>31.98</v>
      </c>
      <c r="G12044">
        <v>60524940</v>
      </c>
      <c r="H12044">
        <v>32.159999999999997</v>
      </c>
    </row>
    <row r="12045" spans="1:8" x14ac:dyDescent="0.3">
      <c r="A12045" t="s">
        <v>609</v>
      </c>
      <c r="B12045" t="s">
        <v>265</v>
      </c>
      <c r="C12045">
        <v>31.8</v>
      </c>
      <c r="D12045">
        <v>32.04</v>
      </c>
      <c r="E12045">
        <v>31.4</v>
      </c>
      <c r="F12045">
        <v>31.78</v>
      </c>
      <c r="G12045">
        <v>35494640</v>
      </c>
      <c r="H12045">
        <v>31.74</v>
      </c>
    </row>
    <row r="12046" spans="1:8" x14ac:dyDescent="0.3">
      <c r="A12046" t="s">
        <v>609</v>
      </c>
      <c r="B12046" t="s">
        <v>707</v>
      </c>
      <c r="C12046">
        <v>31.7</v>
      </c>
      <c r="D12046">
        <v>33.28</v>
      </c>
      <c r="E12046">
        <v>31.5</v>
      </c>
      <c r="F12046">
        <v>31.74</v>
      </c>
      <c r="G12046">
        <v>117500100</v>
      </c>
      <c r="H12046">
        <v>32.173299999999998</v>
      </c>
    </row>
    <row r="12047" spans="1:8" x14ac:dyDescent="0.3">
      <c r="A12047" t="s">
        <v>609</v>
      </c>
      <c r="B12047" t="s">
        <v>271</v>
      </c>
      <c r="C12047">
        <v>31.96</v>
      </c>
      <c r="D12047">
        <v>32.020000000000003</v>
      </c>
      <c r="E12047">
        <v>30.3</v>
      </c>
      <c r="F12047">
        <v>30.54</v>
      </c>
      <c r="G12047">
        <v>34199860</v>
      </c>
      <c r="H12047">
        <v>30.953299999999999</v>
      </c>
    </row>
    <row r="12048" spans="1:8" x14ac:dyDescent="0.3">
      <c r="A12048" t="s">
        <v>609</v>
      </c>
      <c r="B12048" t="s">
        <v>708</v>
      </c>
      <c r="C12048">
        <v>30.46</v>
      </c>
      <c r="D12048">
        <v>31.14</v>
      </c>
      <c r="E12048">
        <v>30.18</v>
      </c>
      <c r="F12048">
        <v>30.6</v>
      </c>
      <c r="G12048">
        <v>45559180</v>
      </c>
      <c r="H12048">
        <v>30.64</v>
      </c>
    </row>
    <row r="12049" spans="1:8" x14ac:dyDescent="0.3">
      <c r="A12049" t="s">
        <v>609</v>
      </c>
      <c r="B12049" t="s">
        <v>709</v>
      </c>
      <c r="C12049">
        <v>31.4</v>
      </c>
      <c r="D12049">
        <v>32.24</v>
      </c>
      <c r="E12049">
        <v>31.12</v>
      </c>
      <c r="F12049">
        <v>32.06</v>
      </c>
      <c r="G12049">
        <v>51030690</v>
      </c>
      <c r="H12049">
        <v>31.806699999999999</v>
      </c>
    </row>
    <row r="12050" spans="1:8" x14ac:dyDescent="0.3">
      <c r="A12050" t="s">
        <v>609</v>
      </c>
      <c r="B12050" t="s">
        <v>283</v>
      </c>
      <c r="C12050">
        <v>31.84</v>
      </c>
      <c r="D12050">
        <v>32.64</v>
      </c>
      <c r="E12050">
        <v>30.6</v>
      </c>
      <c r="F12050">
        <v>32.520000000000003</v>
      </c>
      <c r="G12050">
        <v>112309700</v>
      </c>
      <c r="H12050">
        <v>31.92</v>
      </c>
    </row>
    <row r="12051" spans="1:8" x14ac:dyDescent="0.3">
      <c r="A12051" t="s">
        <v>609</v>
      </c>
      <c r="B12051" t="s">
        <v>290</v>
      </c>
      <c r="C12051">
        <v>32.700000000000003</v>
      </c>
      <c r="D12051">
        <v>32.86</v>
      </c>
      <c r="E12051">
        <v>31.06</v>
      </c>
      <c r="F12051">
        <v>31.26</v>
      </c>
      <c r="G12051">
        <v>80907940</v>
      </c>
      <c r="H12051">
        <v>31.726700000000001</v>
      </c>
    </row>
    <row r="12052" spans="1:8" x14ac:dyDescent="0.3">
      <c r="A12052" t="s">
        <v>609</v>
      </c>
      <c r="B12052" t="s">
        <v>710</v>
      </c>
      <c r="C12052">
        <v>31.08</v>
      </c>
      <c r="D12052">
        <v>32.08</v>
      </c>
      <c r="E12052">
        <v>31.04</v>
      </c>
      <c r="F12052">
        <v>31.74</v>
      </c>
      <c r="G12052">
        <v>48343720</v>
      </c>
      <c r="H12052">
        <v>31.62</v>
      </c>
    </row>
    <row r="12053" spans="1:8" x14ac:dyDescent="0.3">
      <c r="A12053" t="s">
        <v>609</v>
      </c>
      <c r="B12053" t="s">
        <v>512</v>
      </c>
      <c r="C12053">
        <v>31.98</v>
      </c>
      <c r="D12053">
        <v>32.979999999999997</v>
      </c>
      <c r="E12053">
        <v>31.72</v>
      </c>
      <c r="F12053">
        <v>32.520000000000003</v>
      </c>
      <c r="G12053">
        <v>93143240</v>
      </c>
      <c r="H12053">
        <v>32.406700000000001</v>
      </c>
    </row>
    <row r="12054" spans="1:8" x14ac:dyDescent="0.3">
      <c r="A12054" t="s">
        <v>609</v>
      </c>
      <c r="B12054" t="s">
        <v>91</v>
      </c>
      <c r="C12054">
        <v>30.2</v>
      </c>
      <c r="D12054">
        <v>32.74</v>
      </c>
      <c r="E12054">
        <v>30.2</v>
      </c>
      <c r="F12054">
        <v>32.42</v>
      </c>
      <c r="G12054">
        <v>41123790</v>
      </c>
      <c r="H12054">
        <v>31.7867</v>
      </c>
    </row>
    <row r="12055" spans="1:8" x14ac:dyDescent="0.3">
      <c r="A12055" t="s">
        <v>609</v>
      </c>
      <c r="B12055" t="s">
        <v>93</v>
      </c>
      <c r="C12055">
        <v>32.22</v>
      </c>
      <c r="D12055">
        <v>32.32</v>
      </c>
      <c r="E12055">
        <v>29.5</v>
      </c>
      <c r="F12055">
        <v>29.54</v>
      </c>
      <c r="G12055">
        <v>40445960</v>
      </c>
      <c r="H12055">
        <v>30.453299999999999</v>
      </c>
    </row>
    <row r="12056" spans="1:8" x14ac:dyDescent="0.3">
      <c r="A12056" t="s">
        <v>609</v>
      </c>
      <c r="B12056" t="s">
        <v>711</v>
      </c>
      <c r="C12056">
        <v>29.54</v>
      </c>
      <c r="D12056">
        <v>30.64</v>
      </c>
      <c r="E12056">
        <v>29</v>
      </c>
      <c r="F12056">
        <v>30.06</v>
      </c>
      <c r="G12056">
        <v>43067670</v>
      </c>
      <c r="H12056">
        <v>29.9</v>
      </c>
    </row>
    <row r="12057" spans="1:8" x14ac:dyDescent="0.3">
      <c r="A12057" t="s">
        <v>609</v>
      </c>
      <c r="B12057" t="s">
        <v>712</v>
      </c>
      <c r="C12057">
        <v>30.34</v>
      </c>
      <c r="D12057">
        <v>31.22</v>
      </c>
      <c r="E12057">
        <v>30.32</v>
      </c>
      <c r="F12057">
        <v>30.64</v>
      </c>
      <c r="G12057">
        <v>30544110</v>
      </c>
      <c r="H12057">
        <v>30.726700000000001</v>
      </c>
    </row>
    <row r="12058" spans="1:8" x14ac:dyDescent="0.3">
      <c r="A12058" t="s">
        <v>609</v>
      </c>
      <c r="B12058" t="s">
        <v>162</v>
      </c>
      <c r="C12058">
        <v>30.14</v>
      </c>
      <c r="D12058">
        <v>30.9</v>
      </c>
      <c r="E12058">
        <v>29.28</v>
      </c>
      <c r="F12058">
        <v>29.48</v>
      </c>
      <c r="G12058">
        <v>22821150</v>
      </c>
      <c r="H12058">
        <v>29.886700000000001</v>
      </c>
    </row>
    <row r="12059" spans="1:8" x14ac:dyDescent="0.3">
      <c r="A12059" t="s">
        <v>609</v>
      </c>
      <c r="B12059" t="s">
        <v>220</v>
      </c>
      <c r="C12059">
        <v>28.62</v>
      </c>
      <c r="D12059">
        <v>30.46</v>
      </c>
      <c r="E12059">
        <v>28.5</v>
      </c>
      <c r="F12059">
        <v>29.7</v>
      </c>
      <c r="G12059">
        <v>43021620</v>
      </c>
      <c r="H12059">
        <v>29.5533</v>
      </c>
    </row>
    <row r="12060" spans="1:8" x14ac:dyDescent="0.3">
      <c r="A12060" t="s">
        <v>609</v>
      </c>
      <c r="B12060" t="s">
        <v>713</v>
      </c>
      <c r="C12060">
        <v>30.5</v>
      </c>
      <c r="D12060">
        <v>31.74</v>
      </c>
      <c r="E12060">
        <v>30.32</v>
      </c>
      <c r="F12060">
        <v>31.44</v>
      </c>
      <c r="G12060">
        <v>36939450</v>
      </c>
      <c r="H12060">
        <v>31.166699999999999</v>
      </c>
    </row>
    <row r="12061" spans="1:8" x14ac:dyDescent="0.3">
      <c r="A12061" t="s">
        <v>609</v>
      </c>
      <c r="B12061" t="s">
        <v>714</v>
      </c>
      <c r="C12061">
        <v>31.64</v>
      </c>
      <c r="D12061">
        <v>31.82</v>
      </c>
      <c r="E12061">
        <v>30.2</v>
      </c>
      <c r="F12061">
        <v>30.92</v>
      </c>
      <c r="G12061">
        <v>32088810</v>
      </c>
      <c r="H12061">
        <v>30.98</v>
      </c>
    </row>
    <row r="12062" spans="1:8" x14ac:dyDescent="0.3">
      <c r="A12062" t="s">
        <v>609</v>
      </c>
      <c r="B12062" t="s">
        <v>715</v>
      </c>
      <c r="C12062">
        <v>30.68</v>
      </c>
      <c r="D12062">
        <v>31.26</v>
      </c>
      <c r="E12062">
        <v>30.12</v>
      </c>
      <c r="F12062">
        <v>30.3</v>
      </c>
      <c r="G12062">
        <v>41393430</v>
      </c>
      <c r="H12062">
        <v>30.56</v>
      </c>
    </row>
    <row r="12063" spans="1:8" x14ac:dyDescent="0.3">
      <c r="A12063" t="s">
        <v>609</v>
      </c>
      <c r="B12063" t="s">
        <v>235</v>
      </c>
      <c r="C12063">
        <v>30.14</v>
      </c>
      <c r="D12063">
        <v>30.24</v>
      </c>
      <c r="E12063">
        <v>29</v>
      </c>
      <c r="F12063">
        <v>29.5</v>
      </c>
      <c r="G12063">
        <v>31718130</v>
      </c>
      <c r="H12063">
        <v>29.58</v>
      </c>
    </row>
    <row r="12064" spans="1:8" x14ac:dyDescent="0.3">
      <c r="A12064" t="s">
        <v>609</v>
      </c>
      <c r="B12064" t="s">
        <v>259</v>
      </c>
      <c r="C12064">
        <v>29.78</v>
      </c>
      <c r="D12064">
        <v>30.16</v>
      </c>
      <c r="E12064">
        <v>29.38</v>
      </c>
      <c r="F12064">
        <v>30.02</v>
      </c>
      <c r="G12064">
        <v>29485350</v>
      </c>
      <c r="H12064">
        <v>29.853300000000001</v>
      </c>
    </row>
    <row r="12065" spans="1:8" x14ac:dyDescent="0.3">
      <c r="A12065" t="s">
        <v>609</v>
      </c>
      <c r="B12065" t="s">
        <v>716</v>
      </c>
      <c r="C12065">
        <v>30.04</v>
      </c>
      <c r="D12065">
        <v>31.74</v>
      </c>
      <c r="E12065">
        <v>30.04</v>
      </c>
      <c r="F12065">
        <v>31.22</v>
      </c>
      <c r="G12065">
        <v>43022710</v>
      </c>
      <c r="H12065">
        <v>31</v>
      </c>
    </row>
    <row r="12066" spans="1:8" x14ac:dyDescent="0.3">
      <c r="A12066" t="s">
        <v>609</v>
      </c>
      <c r="B12066" t="s">
        <v>269</v>
      </c>
      <c r="C12066">
        <v>31.28</v>
      </c>
      <c r="D12066">
        <v>31.56</v>
      </c>
      <c r="E12066">
        <v>29.94</v>
      </c>
      <c r="F12066">
        <v>30.14</v>
      </c>
      <c r="G12066">
        <v>42330420</v>
      </c>
      <c r="H12066">
        <v>30.546700000000001</v>
      </c>
    </row>
    <row r="12067" spans="1:8" x14ac:dyDescent="0.3">
      <c r="A12067" t="s">
        <v>609</v>
      </c>
      <c r="B12067" t="s">
        <v>282</v>
      </c>
      <c r="C12067">
        <v>29.7</v>
      </c>
      <c r="D12067">
        <v>29.96</v>
      </c>
      <c r="E12067">
        <v>29.4</v>
      </c>
      <c r="F12067">
        <v>29.4</v>
      </c>
      <c r="G12067">
        <v>15594440</v>
      </c>
      <c r="H12067">
        <v>29.5867</v>
      </c>
    </row>
    <row r="12068" spans="1:8" x14ac:dyDescent="0.3">
      <c r="A12068" t="s">
        <v>609</v>
      </c>
      <c r="B12068" t="s">
        <v>717</v>
      </c>
      <c r="C12068">
        <v>29</v>
      </c>
      <c r="D12068">
        <v>30.42</v>
      </c>
      <c r="E12068">
        <v>28.26</v>
      </c>
      <c r="F12068">
        <v>30.3</v>
      </c>
      <c r="G12068">
        <v>57634230</v>
      </c>
      <c r="H12068">
        <v>29.66</v>
      </c>
    </row>
    <row r="12069" spans="1:8" x14ac:dyDescent="0.3">
      <c r="A12069" t="s">
        <v>609</v>
      </c>
      <c r="B12069" t="s">
        <v>285</v>
      </c>
      <c r="C12069">
        <v>30.14</v>
      </c>
      <c r="D12069">
        <v>30.34</v>
      </c>
      <c r="E12069">
        <v>29.22</v>
      </c>
      <c r="F12069">
        <v>29.28</v>
      </c>
      <c r="G12069">
        <v>27019400</v>
      </c>
      <c r="H12069">
        <v>29.613299999999999</v>
      </c>
    </row>
    <row r="12070" spans="1:8" x14ac:dyDescent="0.3">
      <c r="A12070" t="s">
        <v>609</v>
      </c>
      <c r="B12070" t="s">
        <v>718</v>
      </c>
      <c r="C12070">
        <v>29.74</v>
      </c>
      <c r="D12070">
        <v>29.94</v>
      </c>
      <c r="E12070">
        <v>29.3</v>
      </c>
      <c r="F12070">
        <v>29.44</v>
      </c>
      <c r="G12070">
        <v>31083480</v>
      </c>
      <c r="H12070">
        <v>29.56</v>
      </c>
    </row>
    <row r="12071" spans="1:8" x14ac:dyDescent="0.3">
      <c r="A12071" t="s">
        <v>609</v>
      </c>
      <c r="B12071" t="s">
        <v>291</v>
      </c>
      <c r="C12071">
        <v>29.3</v>
      </c>
      <c r="D12071">
        <v>30.02</v>
      </c>
      <c r="E12071">
        <v>28.84</v>
      </c>
      <c r="F12071">
        <v>28.92</v>
      </c>
      <c r="G12071">
        <v>54795360</v>
      </c>
      <c r="H12071">
        <v>29.26</v>
      </c>
    </row>
    <row r="12072" spans="1:8" x14ac:dyDescent="0.3">
      <c r="A12072" t="s">
        <v>609</v>
      </c>
      <c r="B12072" t="s">
        <v>295</v>
      </c>
      <c r="C12072">
        <v>29</v>
      </c>
      <c r="D12072">
        <v>29.4</v>
      </c>
      <c r="E12072">
        <v>28.44</v>
      </c>
      <c r="F12072">
        <v>29.4</v>
      </c>
      <c r="G12072">
        <v>43317250</v>
      </c>
      <c r="H12072">
        <v>29.08</v>
      </c>
    </row>
    <row r="12073" spans="1:8" x14ac:dyDescent="0.3">
      <c r="A12073" t="s">
        <v>609</v>
      </c>
      <c r="B12073" t="s">
        <v>298</v>
      </c>
      <c r="C12073">
        <v>29.34</v>
      </c>
      <c r="D12073">
        <v>29.74</v>
      </c>
      <c r="E12073">
        <v>28.98</v>
      </c>
      <c r="F12073">
        <v>29.12</v>
      </c>
      <c r="G12073">
        <v>32065150</v>
      </c>
      <c r="H12073">
        <v>29.28</v>
      </c>
    </row>
    <row r="12074" spans="1:8" x14ac:dyDescent="0.3">
      <c r="A12074" t="s">
        <v>609</v>
      </c>
      <c r="B12074" t="s">
        <v>719</v>
      </c>
      <c r="C12074">
        <v>29.12</v>
      </c>
      <c r="D12074">
        <v>31.22</v>
      </c>
      <c r="E12074">
        <v>29.06</v>
      </c>
      <c r="F12074">
        <v>30.9</v>
      </c>
      <c r="G12074">
        <v>92692140</v>
      </c>
      <c r="H12074">
        <v>30.3933</v>
      </c>
    </row>
    <row r="12075" spans="1:8" x14ac:dyDescent="0.3">
      <c r="A12075" t="s">
        <v>609</v>
      </c>
      <c r="B12075" t="s">
        <v>720</v>
      </c>
      <c r="C12075">
        <v>31.52</v>
      </c>
      <c r="D12075">
        <v>32.4</v>
      </c>
      <c r="E12075">
        <v>31.28</v>
      </c>
      <c r="F12075">
        <v>32.08</v>
      </c>
      <c r="G12075">
        <v>47005440</v>
      </c>
      <c r="H12075">
        <v>31.92</v>
      </c>
    </row>
    <row r="12076" spans="1:8" x14ac:dyDescent="0.3">
      <c r="A12076" t="s">
        <v>609</v>
      </c>
      <c r="B12076" t="s">
        <v>721</v>
      </c>
      <c r="C12076">
        <v>31.36</v>
      </c>
      <c r="D12076">
        <v>32.200000000000003</v>
      </c>
      <c r="E12076">
        <v>30.84</v>
      </c>
      <c r="F12076">
        <v>31.68</v>
      </c>
      <c r="G12076">
        <v>34080200</v>
      </c>
      <c r="H12076">
        <v>31.5733</v>
      </c>
    </row>
    <row r="12077" spans="1:8" x14ac:dyDescent="0.3">
      <c r="A12077" t="s">
        <v>609</v>
      </c>
      <c r="B12077" t="s">
        <v>96</v>
      </c>
      <c r="C12077">
        <v>31.8</v>
      </c>
      <c r="D12077">
        <v>32.44</v>
      </c>
      <c r="E12077">
        <v>31.1</v>
      </c>
      <c r="F12077">
        <v>31.9</v>
      </c>
      <c r="G12077">
        <v>60009250</v>
      </c>
      <c r="H12077">
        <v>31.813300000000002</v>
      </c>
    </row>
    <row r="12078" spans="1:8" x14ac:dyDescent="0.3">
      <c r="A12078" t="s">
        <v>609</v>
      </c>
      <c r="B12078" t="s">
        <v>722</v>
      </c>
      <c r="C12078">
        <v>32.5</v>
      </c>
      <c r="D12078">
        <v>34.5</v>
      </c>
      <c r="E12078">
        <v>32.299999999999997</v>
      </c>
      <c r="F12078">
        <v>34.14</v>
      </c>
      <c r="G12078">
        <v>80695560</v>
      </c>
      <c r="H12078">
        <v>33.646700000000003</v>
      </c>
    </row>
    <row r="12079" spans="1:8" x14ac:dyDescent="0.3">
      <c r="A12079" t="s">
        <v>609</v>
      </c>
      <c r="B12079" t="s">
        <v>164</v>
      </c>
      <c r="C12079">
        <v>33.96</v>
      </c>
      <c r="D12079">
        <v>34.46</v>
      </c>
      <c r="E12079">
        <v>33.380000000000003</v>
      </c>
      <c r="F12079">
        <v>33.44</v>
      </c>
      <c r="G12079">
        <v>47649410</v>
      </c>
      <c r="H12079">
        <v>33.76</v>
      </c>
    </row>
    <row r="12080" spans="1:8" x14ac:dyDescent="0.3">
      <c r="A12080" t="s">
        <v>609</v>
      </c>
      <c r="B12080" t="s">
        <v>723</v>
      </c>
      <c r="C12080">
        <v>34.92</v>
      </c>
      <c r="D12080">
        <v>35.18</v>
      </c>
      <c r="E12080">
        <v>34</v>
      </c>
      <c r="F12080">
        <v>34.380000000000003</v>
      </c>
      <c r="G12080">
        <v>56594890</v>
      </c>
      <c r="H12080">
        <v>34.520000000000003</v>
      </c>
    </row>
    <row r="12081" spans="1:8" x14ac:dyDescent="0.3">
      <c r="A12081" t="s">
        <v>609</v>
      </c>
      <c r="B12081" t="s">
        <v>724</v>
      </c>
      <c r="C12081">
        <v>34.380000000000003</v>
      </c>
      <c r="D12081">
        <v>37.799999999999997</v>
      </c>
      <c r="E12081">
        <v>34.340000000000003</v>
      </c>
      <c r="F12081">
        <v>36.68</v>
      </c>
      <c r="G12081">
        <v>130463500</v>
      </c>
      <c r="H12081">
        <v>36.273299999999999</v>
      </c>
    </row>
    <row r="12082" spans="1:8" x14ac:dyDescent="0.3">
      <c r="A12082" t="s">
        <v>609</v>
      </c>
      <c r="B12082" t="s">
        <v>725</v>
      </c>
      <c r="C12082">
        <v>36.72</v>
      </c>
      <c r="D12082">
        <v>39.24</v>
      </c>
      <c r="E12082">
        <v>35.840000000000003</v>
      </c>
      <c r="F12082">
        <v>36.1</v>
      </c>
      <c r="G12082">
        <v>182922000</v>
      </c>
      <c r="H12082">
        <v>37.06</v>
      </c>
    </row>
    <row r="12083" spans="1:8" x14ac:dyDescent="0.3">
      <c r="A12083" t="s">
        <v>609</v>
      </c>
      <c r="B12083" t="s">
        <v>242</v>
      </c>
      <c r="C12083">
        <v>35.840000000000003</v>
      </c>
      <c r="D12083">
        <v>36.64</v>
      </c>
      <c r="E12083">
        <v>35.68</v>
      </c>
      <c r="F12083">
        <v>36.1</v>
      </c>
      <c r="G12083">
        <v>67966410</v>
      </c>
      <c r="H12083">
        <v>36.14</v>
      </c>
    </row>
    <row r="12084" spans="1:8" x14ac:dyDescent="0.3">
      <c r="A12084" t="s">
        <v>609</v>
      </c>
      <c r="B12084" t="s">
        <v>726</v>
      </c>
      <c r="C12084">
        <v>36.4</v>
      </c>
      <c r="D12084">
        <v>36.840000000000003</v>
      </c>
      <c r="E12084">
        <v>35.22</v>
      </c>
      <c r="F12084">
        <v>35.4</v>
      </c>
      <c r="G12084">
        <v>69429890</v>
      </c>
      <c r="H12084">
        <v>35.82</v>
      </c>
    </row>
    <row r="12085" spans="1:8" x14ac:dyDescent="0.3">
      <c r="A12085" t="s">
        <v>609</v>
      </c>
      <c r="B12085" t="s">
        <v>727</v>
      </c>
      <c r="C12085">
        <v>35.520000000000003</v>
      </c>
      <c r="D12085">
        <v>36.840000000000003</v>
      </c>
      <c r="E12085">
        <v>35.36</v>
      </c>
      <c r="F12085">
        <v>36.46</v>
      </c>
      <c r="G12085">
        <v>71802720</v>
      </c>
      <c r="H12085">
        <v>36.22</v>
      </c>
    </row>
    <row r="12086" spans="1:8" x14ac:dyDescent="0.3">
      <c r="A12086" t="s">
        <v>609</v>
      </c>
      <c r="B12086" t="s">
        <v>728</v>
      </c>
      <c r="C12086">
        <v>36.840000000000003</v>
      </c>
      <c r="D12086">
        <v>37.020000000000003</v>
      </c>
      <c r="E12086">
        <v>35.54</v>
      </c>
      <c r="F12086">
        <v>35.72</v>
      </c>
      <c r="G12086">
        <v>66090300</v>
      </c>
      <c r="H12086">
        <v>36.093299999999999</v>
      </c>
    </row>
    <row r="12087" spans="1:8" x14ac:dyDescent="0.3">
      <c r="A12087" t="s">
        <v>609</v>
      </c>
      <c r="B12087" t="s">
        <v>729</v>
      </c>
      <c r="C12087">
        <v>35.9</v>
      </c>
      <c r="D12087">
        <v>37.14</v>
      </c>
      <c r="E12087">
        <v>35.799999999999997</v>
      </c>
      <c r="F12087">
        <v>36.9</v>
      </c>
      <c r="G12087">
        <v>93132000</v>
      </c>
      <c r="H12087">
        <v>36.613300000000002</v>
      </c>
    </row>
    <row r="12088" spans="1:8" x14ac:dyDescent="0.3">
      <c r="A12088" t="s">
        <v>609</v>
      </c>
      <c r="B12088" t="s">
        <v>730</v>
      </c>
      <c r="C12088">
        <v>36.68</v>
      </c>
      <c r="D12088">
        <v>37.479999999999997</v>
      </c>
      <c r="E12088">
        <v>36.44</v>
      </c>
      <c r="F12088">
        <v>36.700000000000003</v>
      </c>
      <c r="G12088">
        <v>72974000</v>
      </c>
      <c r="H12088">
        <v>36.8733</v>
      </c>
    </row>
    <row r="12089" spans="1:8" x14ac:dyDescent="0.3">
      <c r="A12089" t="s">
        <v>609</v>
      </c>
      <c r="B12089" t="s">
        <v>731</v>
      </c>
      <c r="C12089">
        <v>36.979999999999997</v>
      </c>
      <c r="D12089">
        <v>37.520000000000003</v>
      </c>
      <c r="E12089">
        <v>36.04</v>
      </c>
      <c r="F12089">
        <v>36.1</v>
      </c>
      <c r="G12089">
        <v>55582450</v>
      </c>
      <c r="H12089">
        <v>36.5533</v>
      </c>
    </row>
    <row r="12090" spans="1:8" x14ac:dyDescent="0.3">
      <c r="A12090" t="s">
        <v>609</v>
      </c>
      <c r="B12090" t="s">
        <v>732</v>
      </c>
      <c r="C12090">
        <v>36.46</v>
      </c>
      <c r="D12090">
        <v>36.619999999999997</v>
      </c>
      <c r="E12090">
        <v>35.5</v>
      </c>
      <c r="F12090">
        <v>36.159999999999997</v>
      </c>
      <c r="G12090">
        <v>58169980</v>
      </c>
      <c r="H12090">
        <v>36.093299999999999</v>
      </c>
    </row>
    <row r="12091" spans="1:8" x14ac:dyDescent="0.3">
      <c r="A12091" t="s">
        <v>609</v>
      </c>
      <c r="B12091" t="s">
        <v>733</v>
      </c>
      <c r="C12091">
        <v>36.200000000000003</v>
      </c>
      <c r="D12091">
        <v>36.880000000000003</v>
      </c>
      <c r="E12091">
        <v>35.74</v>
      </c>
      <c r="F12091">
        <v>36.86</v>
      </c>
      <c r="G12091">
        <v>47938270</v>
      </c>
      <c r="H12091">
        <v>36.493299999999998</v>
      </c>
    </row>
    <row r="12092" spans="1:8" x14ac:dyDescent="0.3">
      <c r="A12092" t="s">
        <v>609</v>
      </c>
      <c r="B12092" t="s">
        <v>734</v>
      </c>
      <c r="C12092">
        <v>37.5</v>
      </c>
      <c r="D12092">
        <v>37.799999999999997</v>
      </c>
      <c r="E12092">
        <v>36.619999999999997</v>
      </c>
      <c r="F12092">
        <v>36.9</v>
      </c>
      <c r="G12092">
        <v>51904780</v>
      </c>
      <c r="H12092">
        <v>37.106699999999996</v>
      </c>
    </row>
    <row r="12093" spans="1:8" x14ac:dyDescent="0.3">
      <c r="A12093" t="s">
        <v>609</v>
      </c>
      <c r="B12093" t="s">
        <v>735</v>
      </c>
      <c r="C12093">
        <v>36.86</v>
      </c>
      <c r="D12093">
        <v>37.36</v>
      </c>
      <c r="E12093">
        <v>36.520000000000003</v>
      </c>
      <c r="F12093">
        <v>36.659999999999997</v>
      </c>
      <c r="G12093">
        <v>31601705</v>
      </c>
      <c r="H12093">
        <v>36.846699999999998</v>
      </c>
    </row>
    <row r="12094" spans="1:8" x14ac:dyDescent="0.3">
      <c r="A12094" t="s">
        <v>610</v>
      </c>
      <c r="B12094" t="s">
        <v>696</v>
      </c>
      <c r="C12094">
        <v>15.97</v>
      </c>
      <c r="D12094">
        <v>16.59</v>
      </c>
      <c r="E12094">
        <v>15.87</v>
      </c>
      <c r="F12094">
        <v>15.99</v>
      </c>
      <c r="G12094">
        <v>2105905</v>
      </c>
      <c r="H12094">
        <v>16.149999999999999</v>
      </c>
    </row>
    <row r="12095" spans="1:8" x14ac:dyDescent="0.3">
      <c r="A12095" t="s">
        <v>610</v>
      </c>
      <c r="B12095" t="s">
        <v>697</v>
      </c>
      <c r="C12095">
        <v>15.99</v>
      </c>
      <c r="D12095">
        <v>16.36</v>
      </c>
      <c r="E12095">
        <v>15.65</v>
      </c>
      <c r="F12095">
        <v>15.89</v>
      </c>
      <c r="G12095">
        <v>1568293</v>
      </c>
      <c r="H12095">
        <v>15.966699999999999</v>
      </c>
    </row>
    <row r="12096" spans="1:8" x14ac:dyDescent="0.3">
      <c r="A12096" t="s">
        <v>610</v>
      </c>
      <c r="B12096" t="s">
        <v>698</v>
      </c>
      <c r="C12096">
        <v>15.9</v>
      </c>
      <c r="D12096">
        <v>16.11</v>
      </c>
      <c r="E12096">
        <v>15.63</v>
      </c>
      <c r="F12096">
        <v>15.69</v>
      </c>
      <c r="G12096">
        <v>982986</v>
      </c>
      <c r="H12096">
        <v>15.81</v>
      </c>
    </row>
    <row r="12097" spans="1:8" x14ac:dyDescent="0.3">
      <c r="A12097" t="s">
        <v>610</v>
      </c>
      <c r="B12097" t="s">
        <v>699</v>
      </c>
      <c r="C12097">
        <v>15.63</v>
      </c>
      <c r="D12097">
        <v>16.149999999999999</v>
      </c>
      <c r="E12097">
        <v>15.57</v>
      </c>
      <c r="F12097">
        <v>15.63</v>
      </c>
      <c r="G12097">
        <v>2291790</v>
      </c>
      <c r="H12097">
        <v>15.783300000000001</v>
      </c>
    </row>
    <row r="12098" spans="1:8" x14ac:dyDescent="0.3">
      <c r="A12098" t="s">
        <v>610</v>
      </c>
      <c r="B12098" t="s">
        <v>700</v>
      </c>
      <c r="C12098">
        <v>15.74</v>
      </c>
      <c r="D12098">
        <v>15.82</v>
      </c>
      <c r="E12098">
        <v>15.32</v>
      </c>
      <c r="F12098">
        <v>15.6</v>
      </c>
      <c r="G12098">
        <v>1832389</v>
      </c>
      <c r="H12098">
        <v>15.58</v>
      </c>
    </row>
    <row r="12099" spans="1:8" x14ac:dyDescent="0.3">
      <c r="A12099" t="s">
        <v>610</v>
      </c>
      <c r="B12099" t="s">
        <v>77</v>
      </c>
      <c r="C12099">
        <v>15.42</v>
      </c>
      <c r="D12099">
        <v>15.76</v>
      </c>
      <c r="E12099">
        <v>15.22</v>
      </c>
      <c r="F12099">
        <v>15.3</v>
      </c>
      <c r="G12099">
        <v>1638690</v>
      </c>
      <c r="H12099">
        <v>15.4267</v>
      </c>
    </row>
    <row r="12100" spans="1:8" x14ac:dyDescent="0.3">
      <c r="A12100" t="s">
        <v>610</v>
      </c>
      <c r="B12100" t="s">
        <v>701</v>
      </c>
      <c r="C12100">
        <v>15.37</v>
      </c>
      <c r="D12100">
        <v>15.56</v>
      </c>
      <c r="E12100">
        <v>14.91</v>
      </c>
      <c r="F12100">
        <v>15.56</v>
      </c>
      <c r="G12100">
        <v>1875805</v>
      </c>
      <c r="H12100">
        <v>15.343299999999999</v>
      </c>
    </row>
    <row r="12101" spans="1:8" x14ac:dyDescent="0.3">
      <c r="A12101" t="s">
        <v>610</v>
      </c>
      <c r="B12101" t="s">
        <v>702</v>
      </c>
      <c r="C12101">
        <v>15.52</v>
      </c>
      <c r="D12101">
        <v>15.67</v>
      </c>
      <c r="E12101">
        <v>15.15</v>
      </c>
      <c r="F12101">
        <v>15.43</v>
      </c>
      <c r="G12101">
        <v>1753549</v>
      </c>
      <c r="H12101">
        <v>15.416700000000001</v>
      </c>
    </row>
    <row r="12102" spans="1:8" x14ac:dyDescent="0.3">
      <c r="A12102" t="s">
        <v>610</v>
      </c>
      <c r="B12102" t="s">
        <v>139</v>
      </c>
      <c r="C12102">
        <v>15.31</v>
      </c>
      <c r="D12102">
        <v>15.66</v>
      </c>
      <c r="E12102">
        <v>15.15</v>
      </c>
      <c r="F12102">
        <v>15.18</v>
      </c>
      <c r="G12102">
        <v>1111145</v>
      </c>
      <c r="H12102">
        <v>15.33</v>
      </c>
    </row>
    <row r="12103" spans="1:8" x14ac:dyDescent="0.3">
      <c r="A12103" t="s">
        <v>610</v>
      </c>
      <c r="B12103" t="s">
        <v>156</v>
      </c>
      <c r="C12103">
        <v>15.22</v>
      </c>
      <c r="D12103">
        <v>15.24</v>
      </c>
      <c r="E12103">
        <v>14.95</v>
      </c>
      <c r="F12103">
        <v>15.1</v>
      </c>
      <c r="G12103">
        <v>926451</v>
      </c>
      <c r="H12103">
        <v>15.0967</v>
      </c>
    </row>
    <row r="12104" spans="1:8" x14ac:dyDescent="0.3">
      <c r="A12104" t="s">
        <v>610</v>
      </c>
      <c r="B12104" t="s">
        <v>703</v>
      </c>
      <c r="C12104">
        <v>15.17</v>
      </c>
      <c r="D12104">
        <v>15.81</v>
      </c>
      <c r="E12104">
        <v>15.16</v>
      </c>
      <c r="F12104">
        <v>15.69</v>
      </c>
      <c r="G12104">
        <v>1412750</v>
      </c>
      <c r="H12104">
        <v>15.5533</v>
      </c>
    </row>
    <row r="12105" spans="1:8" x14ac:dyDescent="0.3">
      <c r="A12105" t="s">
        <v>610</v>
      </c>
      <c r="B12105" t="s">
        <v>223</v>
      </c>
      <c r="C12105">
        <v>15.69</v>
      </c>
      <c r="D12105">
        <v>16.27</v>
      </c>
      <c r="E12105">
        <v>15.66</v>
      </c>
      <c r="F12105">
        <v>15.88</v>
      </c>
      <c r="G12105">
        <v>1948562</v>
      </c>
      <c r="H12105">
        <v>15.9367</v>
      </c>
    </row>
    <row r="12106" spans="1:8" x14ac:dyDescent="0.3">
      <c r="A12106" t="s">
        <v>610</v>
      </c>
      <c r="B12106" t="s">
        <v>228</v>
      </c>
      <c r="C12106">
        <v>15.55</v>
      </c>
      <c r="D12106">
        <v>16.27</v>
      </c>
      <c r="E12106">
        <v>15.55</v>
      </c>
      <c r="F12106">
        <v>16.100000000000001</v>
      </c>
      <c r="G12106">
        <v>2092134</v>
      </c>
      <c r="H12106">
        <v>15.9733</v>
      </c>
    </row>
    <row r="12107" spans="1:8" x14ac:dyDescent="0.3">
      <c r="A12107" t="s">
        <v>610</v>
      </c>
      <c r="B12107" t="s">
        <v>704</v>
      </c>
      <c r="C12107">
        <v>16.100000000000001</v>
      </c>
      <c r="D12107">
        <v>16.489999999999998</v>
      </c>
      <c r="E12107">
        <v>15.89</v>
      </c>
      <c r="F12107">
        <v>16.29</v>
      </c>
      <c r="G12107">
        <v>3030948</v>
      </c>
      <c r="H12107">
        <v>16.223299999999998</v>
      </c>
    </row>
    <row r="12108" spans="1:8" x14ac:dyDescent="0.3">
      <c r="A12108" t="s">
        <v>610</v>
      </c>
      <c r="B12108" t="s">
        <v>705</v>
      </c>
      <c r="C12108">
        <v>16.5</v>
      </c>
      <c r="D12108">
        <v>16.5</v>
      </c>
      <c r="E12108">
        <v>16.04</v>
      </c>
      <c r="F12108">
        <v>16.260000000000002</v>
      </c>
      <c r="G12108">
        <v>1907502</v>
      </c>
      <c r="H12108">
        <v>16.2667</v>
      </c>
    </row>
    <row r="12109" spans="1:8" x14ac:dyDescent="0.3">
      <c r="A12109" t="s">
        <v>610</v>
      </c>
      <c r="B12109" t="s">
        <v>706</v>
      </c>
      <c r="C12109">
        <v>16.350000000000001</v>
      </c>
      <c r="D12109">
        <v>16.760000000000002</v>
      </c>
      <c r="E12109">
        <v>16.170000000000002</v>
      </c>
      <c r="F12109">
        <v>16.47</v>
      </c>
      <c r="G12109">
        <v>2879226</v>
      </c>
      <c r="H12109">
        <v>16.466699999999999</v>
      </c>
    </row>
    <row r="12110" spans="1:8" x14ac:dyDescent="0.3">
      <c r="A12110" t="s">
        <v>610</v>
      </c>
      <c r="B12110" t="s">
        <v>265</v>
      </c>
      <c r="C12110">
        <v>16.45</v>
      </c>
      <c r="D12110">
        <v>16.72</v>
      </c>
      <c r="E12110">
        <v>16.23</v>
      </c>
      <c r="F12110">
        <v>16.600000000000001</v>
      </c>
      <c r="G12110">
        <v>1506638</v>
      </c>
      <c r="H12110">
        <v>16.5167</v>
      </c>
    </row>
    <row r="12111" spans="1:8" x14ac:dyDescent="0.3">
      <c r="A12111" t="s">
        <v>610</v>
      </c>
      <c r="B12111" t="s">
        <v>707</v>
      </c>
      <c r="C12111">
        <v>16.8</v>
      </c>
      <c r="D12111">
        <v>16.829999999999998</v>
      </c>
      <c r="E12111">
        <v>16</v>
      </c>
      <c r="F12111">
        <v>16</v>
      </c>
      <c r="G12111">
        <v>2536965</v>
      </c>
      <c r="H12111">
        <v>16.276700000000002</v>
      </c>
    </row>
    <row r="12112" spans="1:8" x14ac:dyDescent="0.3">
      <c r="A12112" t="s">
        <v>610</v>
      </c>
      <c r="B12112" t="s">
        <v>271</v>
      </c>
      <c r="C12112">
        <v>16.21</v>
      </c>
      <c r="D12112">
        <v>16.21</v>
      </c>
      <c r="E12112">
        <v>15.54</v>
      </c>
      <c r="F12112">
        <v>15.64</v>
      </c>
      <c r="G12112">
        <v>2035301</v>
      </c>
      <c r="H12112">
        <v>15.7967</v>
      </c>
    </row>
    <row r="12113" spans="1:8" x14ac:dyDescent="0.3">
      <c r="A12113" t="s">
        <v>610</v>
      </c>
      <c r="B12113" t="s">
        <v>708</v>
      </c>
      <c r="C12113">
        <v>15.67</v>
      </c>
      <c r="D12113">
        <v>15.95</v>
      </c>
      <c r="E12113">
        <v>15.47</v>
      </c>
      <c r="F12113">
        <v>15.72</v>
      </c>
      <c r="G12113">
        <v>1151795</v>
      </c>
      <c r="H12113">
        <v>15.7133</v>
      </c>
    </row>
    <row r="12114" spans="1:8" x14ac:dyDescent="0.3">
      <c r="A12114" t="s">
        <v>610</v>
      </c>
      <c r="B12114" t="s">
        <v>709</v>
      </c>
      <c r="C12114">
        <v>15.73</v>
      </c>
      <c r="D12114">
        <v>16.440000000000001</v>
      </c>
      <c r="E12114">
        <v>15.66</v>
      </c>
      <c r="F12114">
        <v>16.16</v>
      </c>
      <c r="G12114">
        <v>1757119</v>
      </c>
      <c r="H12114">
        <v>16.0867</v>
      </c>
    </row>
    <row r="12115" spans="1:8" x14ac:dyDescent="0.3">
      <c r="A12115" t="s">
        <v>610</v>
      </c>
      <c r="B12115" t="s">
        <v>283</v>
      </c>
      <c r="C12115">
        <v>16.28</v>
      </c>
      <c r="D12115">
        <v>16.28</v>
      </c>
      <c r="E12115">
        <v>15.72</v>
      </c>
      <c r="F12115">
        <v>15.75</v>
      </c>
      <c r="G12115">
        <v>938679</v>
      </c>
      <c r="H12115">
        <v>15.916700000000001</v>
      </c>
    </row>
    <row r="12116" spans="1:8" x14ac:dyDescent="0.3">
      <c r="A12116" t="s">
        <v>610</v>
      </c>
      <c r="B12116" t="s">
        <v>290</v>
      </c>
      <c r="C12116">
        <v>15.9</v>
      </c>
      <c r="D12116">
        <v>15.9</v>
      </c>
      <c r="E12116">
        <v>15.11</v>
      </c>
      <c r="F12116">
        <v>15.26</v>
      </c>
      <c r="G12116">
        <v>1204187</v>
      </c>
      <c r="H12116">
        <v>15.423299999999999</v>
      </c>
    </row>
    <row r="12117" spans="1:8" x14ac:dyDescent="0.3">
      <c r="A12117" t="s">
        <v>610</v>
      </c>
      <c r="B12117" t="s">
        <v>710</v>
      </c>
      <c r="C12117">
        <v>15.26</v>
      </c>
      <c r="D12117">
        <v>15.39</v>
      </c>
      <c r="E12117">
        <v>15.01</v>
      </c>
      <c r="F12117">
        <v>15.03</v>
      </c>
      <c r="G12117">
        <v>760916</v>
      </c>
      <c r="H12117">
        <v>15.1433</v>
      </c>
    </row>
    <row r="12118" spans="1:8" x14ac:dyDescent="0.3">
      <c r="A12118" t="s">
        <v>610</v>
      </c>
      <c r="B12118" t="s">
        <v>512</v>
      </c>
      <c r="C12118">
        <v>15.19</v>
      </c>
      <c r="D12118">
        <v>15.52</v>
      </c>
      <c r="E12118">
        <v>15.05</v>
      </c>
      <c r="F12118">
        <v>15.15</v>
      </c>
      <c r="G12118">
        <v>1398034</v>
      </c>
      <c r="H12118">
        <v>15.24</v>
      </c>
    </row>
    <row r="12119" spans="1:8" x14ac:dyDescent="0.3">
      <c r="A12119" t="s">
        <v>610</v>
      </c>
      <c r="B12119" t="s">
        <v>91</v>
      </c>
      <c r="C12119">
        <v>14.15</v>
      </c>
      <c r="D12119">
        <v>14.88</v>
      </c>
      <c r="E12119">
        <v>13.99</v>
      </c>
      <c r="F12119">
        <v>14.6</v>
      </c>
      <c r="G12119">
        <v>1560211</v>
      </c>
      <c r="H12119">
        <v>14.49</v>
      </c>
    </row>
    <row r="12120" spans="1:8" x14ac:dyDescent="0.3">
      <c r="A12120" t="s">
        <v>610</v>
      </c>
      <c r="B12120" t="s">
        <v>93</v>
      </c>
      <c r="C12120">
        <v>14.58</v>
      </c>
      <c r="D12120">
        <v>15.25</v>
      </c>
      <c r="E12120">
        <v>14.58</v>
      </c>
      <c r="F12120">
        <v>14.91</v>
      </c>
      <c r="G12120">
        <v>1862743</v>
      </c>
      <c r="H12120">
        <v>14.9133</v>
      </c>
    </row>
    <row r="12121" spans="1:8" x14ac:dyDescent="0.3">
      <c r="A12121" t="s">
        <v>610</v>
      </c>
      <c r="B12121" t="s">
        <v>711</v>
      </c>
      <c r="C12121">
        <v>14.96</v>
      </c>
      <c r="D12121">
        <v>15.64</v>
      </c>
      <c r="E12121">
        <v>14.43</v>
      </c>
      <c r="F12121">
        <v>15.48</v>
      </c>
      <c r="G12121">
        <v>2004634</v>
      </c>
      <c r="H12121">
        <v>15.183299999999999</v>
      </c>
    </row>
    <row r="12122" spans="1:8" x14ac:dyDescent="0.3">
      <c r="A12122" t="s">
        <v>610</v>
      </c>
      <c r="B12122" t="s">
        <v>712</v>
      </c>
      <c r="C12122">
        <v>15.48</v>
      </c>
      <c r="D12122">
        <v>17.02</v>
      </c>
      <c r="E12122">
        <v>15.48</v>
      </c>
      <c r="F12122">
        <v>17.010000000000002</v>
      </c>
      <c r="G12122">
        <v>4545171</v>
      </c>
      <c r="H12122">
        <v>16.503299999999999</v>
      </c>
    </row>
    <row r="12123" spans="1:8" x14ac:dyDescent="0.3">
      <c r="A12123" t="s">
        <v>610</v>
      </c>
      <c r="B12123" t="s">
        <v>162</v>
      </c>
      <c r="C12123">
        <v>17.350000000000001</v>
      </c>
      <c r="D12123">
        <v>17.36</v>
      </c>
      <c r="E12123">
        <v>16</v>
      </c>
      <c r="F12123">
        <v>16.100000000000001</v>
      </c>
      <c r="G12123">
        <v>2867145</v>
      </c>
      <c r="H12123">
        <v>16.486699999999999</v>
      </c>
    </row>
    <row r="12124" spans="1:8" x14ac:dyDescent="0.3">
      <c r="A12124" t="s">
        <v>610</v>
      </c>
      <c r="B12124" t="s">
        <v>220</v>
      </c>
      <c r="C12124">
        <v>16</v>
      </c>
      <c r="D12124">
        <v>16.489999999999998</v>
      </c>
      <c r="E12124">
        <v>15.5</v>
      </c>
      <c r="F12124">
        <v>15.95</v>
      </c>
      <c r="G12124">
        <v>3048488</v>
      </c>
      <c r="H12124">
        <v>15.98</v>
      </c>
    </row>
    <row r="12125" spans="1:8" x14ac:dyDescent="0.3">
      <c r="A12125" t="s">
        <v>610</v>
      </c>
      <c r="B12125" t="s">
        <v>713</v>
      </c>
      <c r="C12125">
        <v>17.54</v>
      </c>
      <c r="D12125">
        <v>17.54</v>
      </c>
      <c r="E12125">
        <v>17.54</v>
      </c>
      <c r="F12125">
        <v>17.54</v>
      </c>
      <c r="G12125">
        <v>615223</v>
      </c>
      <c r="H12125">
        <v>17.54</v>
      </c>
    </row>
    <row r="12126" spans="1:8" x14ac:dyDescent="0.3">
      <c r="A12126" t="s">
        <v>610</v>
      </c>
      <c r="B12126" t="s">
        <v>714</v>
      </c>
      <c r="C12126">
        <v>18.39</v>
      </c>
      <c r="D12126">
        <v>19.29</v>
      </c>
      <c r="E12126">
        <v>18.190000000000001</v>
      </c>
      <c r="F12126">
        <v>19.29</v>
      </c>
      <c r="G12126">
        <v>9494965</v>
      </c>
      <c r="H12126">
        <v>18.923300000000001</v>
      </c>
    </row>
    <row r="12127" spans="1:8" x14ac:dyDescent="0.3">
      <c r="A12127" t="s">
        <v>610</v>
      </c>
      <c r="B12127" t="s">
        <v>715</v>
      </c>
      <c r="C12127">
        <v>19.86</v>
      </c>
      <c r="D12127">
        <v>19.96</v>
      </c>
      <c r="E12127">
        <v>18.28</v>
      </c>
      <c r="F12127">
        <v>18.63</v>
      </c>
      <c r="G12127">
        <v>8713803</v>
      </c>
      <c r="H12127">
        <v>18.956700000000001</v>
      </c>
    </row>
    <row r="12128" spans="1:8" x14ac:dyDescent="0.3">
      <c r="A12128" t="s">
        <v>610</v>
      </c>
      <c r="B12128" t="s">
        <v>235</v>
      </c>
      <c r="C12128">
        <v>18.670000000000002</v>
      </c>
      <c r="D12128">
        <v>20.48</v>
      </c>
      <c r="E12128">
        <v>18.649999999999999</v>
      </c>
      <c r="F12128">
        <v>20.48</v>
      </c>
      <c r="G12128">
        <v>7315197</v>
      </c>
      <c r="H12128">
        <v>19.87</v>
      </c>
    </row>
    <row r="12129" spans="1:8" x14ac:dyDescent="0.3">
      <c r="A12129" t="s">
        <v>610</v>
      </c>
      <c r="B12129" t="s">
        <v>259</v>
      </c>
      <c r="C12129">
        <v>20.7</v>
      </c>
      <c r="D12129">
        <v>21.9</v>
      </c>
      <c r="E12129">
        <v>20.2</v>
      </c>
      <c r="F12129">
        <v>21.5</v>
      </c>
      <c r="G12129">
        <v>5191469</v>
      </c>
      <c r="H12129">
        <v>21.2</v>
      </c>
    </row>
    <row r="12130" spans="1:8" x14ac:dyDescent="0.3">
      <c r="A12130" t="s">
        <v>610</v>
      </c>
      <c r="B12130" t="s">
        <v>716</v>
      </c>
      <c r="C12130">
        <v>21.54</v>
      </c>
      <c r="D12130">
        <v>23.64</v>
      </c>
      <c r="E12130">
        <v>21.3</v>
      </c>
      <c r="F12130">
        <v>23.64</v>
      </c>
      <c r="G12130">
        <v>7630274</v>
      </c>
      <c r="H12130">
        <v>22.86</v>
      </c>
    </row>
    <row r="12131" spans="1:8" x14ac:dyDescent="0.3">
      <c r="A12131" t="s">
        <v>610</v>
      </c>
      <c r="B12131" t="s">
        <v>269</v>
      </c>
      <c r="C12131">
        <v>23.64</v>
      </c>
      <c r="D12131">
        <v>24.86</v>
      </c>
      <c r="E12131">
        <v>22.3</v>
      </c>
      <c r="F12131">
        <v>22.34</v>
      </c>
      <c r="G12131">
        <v>6947817</v>
      </c>
      <c r="H12131">
        <v>23.166699999999999</v>
      </c>
    </row>
    <row r="12132" spans="1:8" x14ac:dyDescent="0.3">
      <c r="A12132" t="s">
        <v>610</v>
      </c>
      <c r="B12132" t="s">
        <v>282</v>
      </c>
      <c r="C12132">
        <v>22.32</v>
      </c>
      <c r="D12132">
        <v>22.66</v>
      </c>
      <c r="E12132">
        <v>20.76</v>
      </c>
      <c r="F12132">
        <v>20.76</v>
      </c>
      <c r="G12132">
        <v>2421508</v>
      </c>
      <c r="H12132">
        <v>21.3933</v>
      </c>
    </row>
    <row r="12133" spans="1:8" x14ac:dyDescent="0.3">
      <c r="A12133" t="s">
        <v>610</v>
      </c>
      <c r="B12133" t="s">
        <v>717</v>
      </c>
      <c r="C12133">
        <v>20.76</v>
      </c>
      <c r="D12133">
        <v>22</v>
      </c>
      <c r="E12133">
        <v>20.399999999999999</v>
      </c>
      <c r="F12133">
        <v>21.24</v>
      </c>
      <c r="G12133">
        <v>4350774</v>
      </c>
      <c r="H12133">
        <v>21.2133</v>
      </c>
    </row>
    <row r="12134" spans="1:8" x14ac:dyDescent="0.3">
      <c r="A12134" t="s">
        <v>610</v>
      </c>
      <c r="B12134" t="s">
        <v>285</v>
      </c>
      <c r="C12134">
        <v>21.36</v>
      </c>
      <c r="D12134">
        <v>22</v>
      </c>
      <c r="E12134">
        <v>19.71</v>
      </c>
      <c r="F12134">
        <v>20.34</v>
      </c>
      <c r="G12134">
        <v>5204611</v>
      </c>
      <c r="H12134">
        <v>20.683299999999999</v>
      </c>
    </row>
    <row r="12135" spans="1:8" x14ac:dyDescent="0.3">
      <c r="A12135" t="s">
        <v>610</v>
      </c>
      <c r="B12135" t="s">
        <v>718</v>
      </c>
      <c r="C12135">
        <v>20.68</v>
      </c>
      <c r="D12135">
        <v>21</v>
      </c>
      <c r="E12135">
        <v>19.84</v>
      </c>
      <c r="F12135">
        <v>20.36</v>
      </c>
      <c r="G12135">
        <v>2919135</v>
      </c>
      <c r="H12135">
        <v>20.399999999999999</v>
      </c>
    </row>
    <row r="12136" spans="1:8" x14ac:dyDescent="0.3">
      <c r="A12136" t="s">
        <v>610</v>
      </c>
      <c r="B12136" t="s">
        <v>291</v>
      </c>
      <c r="C12136">
        <v>20.38</v>
      </c>
      <c r="D12136">
        <v>21.22</v>
      </c>
      <c r="E12136">
        <v>20.22</v>
      </c>
      <c r="F12136">
        <v>20.84</v>
      </c>
      <c r="G12136">
        <v>3158401</v>
      </c>
      <c r="H12136">
        <v>20.76</v>
      </c>
    </row>
    <row r="12137" spans="1:8" x14ac:dyDescent="0.3">
      <c r="A12137" t="s">
        <v>610</v>
      </c>
      <c r="B12137" t="s">
        <v>295</v>
      </c>
      <c r="C12137">
        <v>20.62</v>
      </c>
      <c r="D12137">
        <v>21.48</v>
      </c>
      <c r="E12137">
        <v>19.97</v>
      </c>
      <c r="F12137">
        <v>19.97</v>
      </c>
      <c r="G12137">
        <v>1722267</v>
      </c>
      <c r="H12137">
        <v>20.473299999999998</v>
      </c>
    </row>
    <row r="12138" spans="1:8" x14ac:dyDescent="0.3">
      <c r="A12138" t="s">
        <v>610</v>
      </c>
      <c r="B12138" t="s">
        <v>298</v>
      </c>
      <c r="C12138">
        <v>20.260000000000002</v>
      </c>
      <c r="D12138">
        <v>20.260000000000002</v>
      </c>
      <c r="E12138">
        <v>19.43</v>
      </c>
      <c r="F12138">
        <v>19.809999999999999</v>
      </c>
      <c r="G12138">
        <v>1454795</v>
      </c>
      <c r="H12138">
        <v>19.833300000000001</v>
      </c>
    </row>
    <row r="12139" spans="1:8" x14ac:dyDescent="0.3">
      <c r="A12139" t="s">
        <v>610</v>
      </c>
      <c r="B12139" t="s">
        <v>719</v>
      </c>
      <c r="C12139">
        <v>19.8</v>
      </c>
      <c r="D12139">
        <v>20.100000000000001</v>
      </c>
      <c r="E12139">
        <v>19.100000000000001</v>
      </c>
      <c r="F12139">
        <v>19.690000000000001</v>
      </c>
      <c r="G12139">
        <v>3070962</v>
      </c>
      <c r="H12139">
        <v>19.63</v>
      </c>
    </row>
    <row r="12140" spans="1:8" x14ac:dyDescent="0.3">
      <c r="A12140" t="s">
        <v>610</v>
      </c>
      <c r="B12140" t="s">
        <v>720</v>
      </c>
      <c r="C12140">
        <v>19.8</v>
      </c>
      <c r="D12140">
        <v>20.86</v>
      </c>
      <c r="E12140">
        <v>19.78</v>
      </c>
      <c r="F12140">
        <v>20.14</v>
      </c>
      <c r="G12140">
        <v>2818474</v>
      </c>
      <c r="H12140">
        <v>20.260000000000002</v>
      </c>
    </row>
    <row r="12141" spans="1:8" x14ac:dyDescent="0.3">
      <c r="A12141" t="s">
        <v>610</v>
      </c>
      <c r="B12141" t="s">
        <v>721</v>
      </c>
      <c r="C12141">
        <v>20</v>
      </c>
      <c r="D12141">
        <v>21.38</v>
      </c>
      <c r="E12141">
        <v>19.899999999999999</v>
      </c>
      <c r="F12141">
        <v>20.68</v>
      </c>
      <c r="G12141">
        <v>3391120</v>
      </c>
      <c r="H12141">
        <v>20.653300000000002</v>
      </c>
    </row>
    <row r="12142" spans="1:8" x14ac:dyDescent="0.3">
      <c r="A12142" t="s">
        <v>610</v>
      </c>
      <c r="B12142" t="s">
        <v>96</v>
      </c>
      <c r="C12142">
        <v>20.66</v>
      </c>
      <c r="D12142">
        <v>21.22</v>
      </c>
      <c r="E12142">
        <v>20.22</v>
      </c>
      <c r="F12142">
        <v>21.2</v>
      </c>
      <c r="G12142">
        <v>1564788</v>
      </c>
      <c r="H12142">
        <v>20.88</v>
      </c>
    </row>
    <row r="12143" spans="1:8" x14ac:dyDescent="0.3">
      <c r="A12143" t="s">
        <v>610</v>
      </c>
      <c r="B12143" t="s">
        <v>722</v>
      </c>
      <c r="C12143">
        <v>21.4</v>
      </c>
      <c r="D12143">
        <v>21.5</v>
      </c>
      <c r="E12143">
        <v>20.5</v>
      </c>
      <c r="F12143">
        <v>20.5</v>
      </c>
      <c r="G12143">
        <v>2049602</v>
      </c>
      <c r="H12143">
        <v>20.833300000000001</v>
      </c>
    </row>
    <row r="12144" spans="1:8" x14ac:dyDescent="0.3">
      <c r="A12144" t="s">
        <v>610</v>
      </c>
      <c r="B12144" t="s">
        <v>164</v>
      </c>
      <c r="C12144">
        <v>20.62</v>
      </c>
      <c r="D12144">
        <v>21.18</v>
      </c>
      <c r="E12144">
        <v>19.96</v>
      </c>
      <c r="F12144">
        <v>20</v>
      </c>
      <c r="G12144">
        <v>2376237</v>
      </c>
      <c r="H12144">
        <v>20.38</v>
      </c>
    </row>
    <row r="12145" spans="1:8" x14ac:dyDescent="0.3">
      <c r="A12145" t="s">
        <v>610</v>
      </c>
      <c r="B12145" t="s">
        <v>723</v>
      </c>
      <c r="C12145">
        <v>20.98</v>
      </c>
      <c r="D12145">
        <v>20.98</v>
      </c>
      <c r="E12145">
        <v>19.96</v>
      </c>
      <c r="F12145">
        <v>20.04</v>
      </c>
      <c r="G12145">
        <v>2240615</v>
      </c>
      <c r="H12145">
        <v>20.326699999999999</v>
      </c>
    </row>
    <row r="12146" spans="1:8" x14ac:dyDescent="0.3">
      <c r="A12146" t="s">
        <v>610</v>
      </c>
      <c r="B12146" t="s">
        <v>724</v>
      </c>
      <c r="C12146">
        <v>20.12</v>
      </c>
      <c r="D12146">
        <v>20.32</v>
      </c>
      <c r="E12146">
        <v>19.59</v>
      </c>
      <c r="F12146">
        <v>20.2</v>
      </c>
      <c r="G12146">
        <v>2113451</v>
      </c>
      <c r="H12146">
        <v>20.0367</v>
      </c>
    </row>
    <row r="12147" spans="1:8" x14ac:dyDescent="0.3">
      <c r="A12147" t="s">
        <v>610</v>
      </c>
      <c r="B12147" t="s">
        <v>725</v>
      </c>
      <c r="C12147">
        <v>20.420000000000002</v>
      </c>
      <c r="D12147">
        <v>21.2</v>
      </c>
      <c r="E12147">
        <v>20</v>
      </c>
      <c r="F12147">
        <v>20.46</v>
      </c>
      <c r="G12147">
        <v>2563118</v>
      </c>
      <c r="H12147">
        <v>20.5533</v>
      </c>
    </row>
    <row r="12148" spans="1:8" x14ac:dyDescent="0.3">
      <c r="A12148" t="s">
        <v>610</v>
      </c>
      <c r="B12148" t="s">
        <v>242</v>
      </c>
      <c r="C12148">
        <v>20.32</v>
      </c>
      <c r="D12148">
        <v>21</v>
      </c>
      <c r="E12148">
        <v>20.04</v>
      </c>
      <c r="F12148">
        <v>20.6</v>
      </c>
      <c r="G12148">
        <v>2097476</v>
      </c>
      <c r="H12148">
        <v>20.546700000000001</v>
      </c>
    </row>
    <row r="12149" spans="1:8" x14ac:dyDescent="0.3">
      <c r="A12149" t="s">
        <v>610</v>
      </c>
      <c r="B12149" t="s">
        <v>726</v>
      </c>
      <c r="C12149">
        <v>21.04</v>
      </c>
      <c r="D12149">
        <v>21.18</v>
      </c>
      <c r="E12149">
        <v>20.48</v>
      </c>
      <c r="F12149">
        <v>20.9</v>
      </c>
      <c r="G12149">
        <v>1912840</v>
      </c>
      <c r="H12149">
        <v>20.853300000000001</v>
      </c>
    </row>
    <row r="12150" spans="1:8" x14ac:dyDescent="0.3">
      <c r="A12150" t="s">
        <v>610</v>
      </c>
      <c r="B12150" t="s">
        <v>727</v>
      </c>
      <c r="C12150">
        <v>21.18</v>
      </c>
      <c r="D12150">
        <v>21.4</v>
      </c>
      <c r="E12150">
        <v>20.2</v>
      </c>
      <c r="F12150">
        <v>20.399999999999999</v>
      </c>
      <c r="G12150">
        <v>2441511</v>
      </c>
      <c r="H12150">
        <v>20.666699999999999</v>
      </c>
    </row>
    <row r="12151" spans="1:8" x14ac:dyDescent="0.3">
      <c r="A12151" t="s">
        <v>610</v>
      </c>
      <c r="B12151" t="s">
        <v>728</v>
      </c>
      <c r="C12151">
        <v>20.36</v>
      </c>
      <c r="D12151">
        <v>20.92</v>
      </c>
      <c r="E12151">
        <v>20.3</v>
      </c>
      <c r="F12151">
        <v>20.8</v>
      </c>
      <c r="G12151">
        <v>2643729</v>
      </c>
      <c r="H12151">
        <v>20.673300000000001</v>
      </c>
    </row>
    <row r="12152" spans="1:8" x14ac:dyDescent="0.3">
      <c r="A12152" t="s">
        <v>610</v>
      </c>
      <c r="B12152" t="s">
        <v>729</v>
      </c>
      <c r="C12152">
        <v>20.82</v>
      </c>
      <c r="D12152">
        <v>21.12</v>
      </c>
      <c r="E12152">
        <v>20.6</v>
      </c>
      <c r="F12152">
        <v>21</v>
      </c>
      <c r="G12152">
        <v>1847663</v>
      </c>
      <c r="H12152">
        <v>20.906700000000001</v>
      </c>
    </row>
    <row r="12153" spans="1:8" x14ac:dyDescent="0.3">
      <c r="A12153" t="s">
        <v>610</v>
      </c>
      <c r="B12153" t="s">
        <v>730</v>
      </c>
      <c r="C12153">
        <v>20.84</v>
      </c>
      <c r="D12153">
        <v>21.3</v>
      </c>
      <c r="E12153">
        <v>20.36</v>
      </c>
      <c r="F12153">
        <v>20.54</v>
      </c>
      <c r="G12153">
        <v>1961536</v>
      </c>
      <c r="H12153">
        <v>20.7333</v>
      </c>
    </row>
    <row r="12154" spans="1:8" x14ac:dyDescent="0.3">
      <c r="A12154" t="s">
        <v>610</v>
      </c>
      <c r="B12154" t="s">
        <v>731</v>
      </c>
      <c r="C12154">
        <v>20.62</v>
      </c>
      <c r="D12154">
        <v>22.5</v>
      </c>
      <c r="E12154">
        <v>20.420000000000002</v>
      </c>
      <c r="F12154">
        <v>21.34</v>
      </c>
      <c r="G12154">
        <v>7758884</v>
      </c>
      <c r="H12154">
        <v>21.42</v>
      </c>
    </row>
    <row r="12155" spans="1:8" x14ac:dyDescent="0.3">
      <c r="A12155" t="s">
        <v>610</v>
      </c>
      <c r="B12155" t="s">
        <v>732</v>
      </c>
      <c r="C12155">
        <v>21.5</v>
      </c>
      <c r="D12155">
        <v>22.66</v>
      </c>
      <c r="E12155">
        <v>21.36</v>
      </c>
      <c r="F12155">
        <v>22.66</v>
      </c>
      <c r="G12155">
        <v>5750995</v>
      </c>
      <c r="H12155">
        <v>22.226700000000001</v>
      </c>
    </row>
    <row r="12156" spans="1:8" x14ac:dyDescent="0.3">
      <c r="A12156" t="s">
        <v>610</v>
      </c>
      <c r="B12156" t="s">
        <v>733</v>
      </c>
      <c r="C12156">
        <v>23.2</v>
      </c>
      <c r="D12156">
        <v>23.86</v>
      </c>
      <c r="E12156">
        <v>20.399999999999999</v>
      </c>
      <c r="F12156">
        <v>20.399999999999999</v>
      </c>
      <c r="G12156">
        <v>9457098</v>
      </c>
      <c r="H12156">
        <v>21.5533</v>
      </c>
    </row>
    <row r="12157" spans="1:8" x14ac:dyDescent="0.3">
      <c r="A12157" t="s">
        <v>610</v>
      </c>
      <c r="B12157" t="s">
        <v>734</v>
      </c>
      <c r="C12157">
        <v>20.32</v>
      </c>
      <c r="D12157">
        <v>20.94</v>
      </c>
      <c r="E12157">
        <v>19.98</v>
      </c>
      <c r="F12157">
        <v>20.64</v>
      </c>
      <c r="G12157">
        <v>3696635</v>
      </c>
      <c r="H12157">
        <v>20.52</v>
      </c>
    </row>
    <row r="12158" spans="1:8" x14ac:dyDescent="0.3">
      <c r="A12158" t="s">
        <v>610</v>
      </c>
      <c r="B12158" t="s">
        <v>735</v>
      </c>
      <c r="C12158">
        <v>20.64</v>
      </c>
      <c r="D12158">
        <v>20.72</v>
      </c>
      <c r="E12158">
        <v>19.89</v>
      </c>
      <c r="F12158">
        <v>19.97</v>
      </c>
      <c r="G12158">
        <v>2034618</v>
      </c>
      <c r="H12158">
        <v>20.193300000000001</v>
      </c>
    </row>
    <row r="12159" spans="1:8" x14ac:dyDescent="0.3">
      <c r="A12159" t="s">
        <v>611</v>
      </c>
      <c r="B12159" t="s">
        <v>696</v>
      </c>
      <c r="C12159">
        <v>11.43</v>
      </c>
      <c r="D12159">
        <v>11.81</v>
      </c>
      <c r="E12159">
        <v>11.31</v>
      </c>
      <c r="F12159">
        <v>11.63</v>
      </c>
      <c r="G12159">
        <v>5878401</v>
      </c>
      <c r="H12159">
        <v>11.583299999999999</v>
      </c>
    </row>
    <row r="12160" spans="1:8" x14ac:dyDescent="0.3">
      <c r="A12160" t="s">
        <v>611</v>
      </c>
      <c r="B12160" t="s">
        <v>697</v>
      </c>
      <c r="C12160">
        <v>11.8</v>
      </c>
      <c r="D12160">
        <v>12.06</v>
      </c>
      <c r="E12160">
        <v>11.56</v>
      </c>
      <c r="F12160">
        <v>11.94</v>
      </c>
      <c r="G12160">
        <v>6021193</v>
      </c>
      <c r="H12160">
        <v>11.853300000000001</v>
      </c>
    </row>
    <row r="12161" spans="1:8" x14ac:dyDescent="0.3">
      <c r="A12161" t="s">
        <v>611</v>
      </c>
      <c r="B12161" t="s">
        <v>698</v>
      </c>
      <c r="C12161">
        <v>11.8</v>
      </c>
      <c r="D12161">
        <v>11.95</v>
      </c>
      <c r="E12161">
        <v>11.7</v>
      </c>
      <c r="F12161">
        <v>11.79</v>
      </c>
      <c r="G12161">
        <v>3419673</v>
      </c>
      <c r="H12161">
        <v>11.8133</v>
      </c>
    </row>
    <row r="12162" spans="1:8" x14ac:dyDescent="0.3">
      <c r="A12162" t="s">
        <v>611</v>
      </c>
      <c r="B12162" t="s">
        <v>699</v>
      </c>
      <c r="C12162">
        <v>11.81</v>
      </c>
      <c r="D12162">
        <v>11.9</v>
      </c>
      <c r="E12162">
        <v>11.67</v>
      </c>
      <c r="F12162">
        <v>11.67</v>
      </c>
      <c r="G12162">
        <v>4411959</v>
      </c>
      <c r="H12162">
        <v>11.746700000000001</v>
      </c>
    </row>
    <row r="12163" spans="1:8" x14ac:dyDescent="0.3">
      <c r="A12163" t="s">
        <v>611</v>
      </c>
      <c r="B12163" t="s">
        <v>700</v>
      </c>
      <c r="C12163">
        <v>11.67</v>
      </c>
      <c r="D12163">
        <v>11.84</v>
      </c>
      <c r="E12163">
        <v>11.47</v>
      </c>
      <c r="F12163">
        <v>11.47</v>
      </c>
      <c r="G12163">
        <v>4285451</v>
      </c>
      <c r="H12163">
        <v>11.593299999999999</v>
      </c>
    </row>
    <row r="12164" spans="1:8" x14ac:dyDescent="0.3">
      <c r="A12164" t="s">
        <v>611</v>
      </c>
      <c r="B12164" t="s">
        <v>77</v>
      </c>
      <c r="C12164">
        <v>11.47</v>
      </c>
      <c r="D12164">
        <v>12.22</v>
      </c>
      <c r="E12164">
        <v>11.12</v>
      </c>
      <c r="F12164">
        <v>11.91</v>
      </c>
      <c r="G12164">
        <v>11949320</v>
      </c>
      <c r="H12164">
        <v>11.75</v>
      </c>
    </row>
    <row r="12165" spans="1:8" x14ac:dyDescent="0.3">
      <c r="A12165" t="s">
        <v>611</v>
      </c>
      <c r="B12165" t="s">
        <v>701</v>
      </c>
      <c r="C12165">
        <v>12</v>
      </c>
      <c r="D12165">
        <v>12.1</v>
      </c>
      <c r="E12165">
        <v>11.76</v>
      </c>
      <c r="F12165">
        <v>11.89</v>
      </c>
      <c r="G12165">
        <v>4775612</v>
      </c>
      <c r="H12165">
        <v>11.916700000000001</v>
      </c>
    </row>
    <row r="12166" spans="1:8" x14ac:dyDescent="0.3">
      <c r="A12166" t="s">
        <v>611</v>
      </c>
      <c r="B12166" t="s">
        <v>702</v>
      </c>
      <c r="C12166">
        <v>12</v>
      </c>
      <c r="D12166">
        <v>12.1</v>
      </c>
      <c r="E12166">
        <v>11.77</v>
      </c>
      <c r="F12166">
        <v>11.84</v>
      </c>
      <c r="G12166">
        <v>6594062</v>
      </c>
      <c r="H12166">
        <v>11.9033</v>
      </c>
    </row>
    <row r="12167" spans="1:8" x14ac:dyDescent="0.3">
      <c r="A12167" t="s">
        <v>611</v>
      </c>
      <c r="B12167" t="s">
        <v>139</v>
      </c>
      <c r="C12167">
        <v>11.84</v>
      </c>
      <c r="D12167">
        <v>12.09</v>
      </c>
      <c r="E12167">
        <v>11.45</v>
      </c>
      <c r="F12167">
        <v>11.5</v>
      </c>
      <c r="G12167">
        <v>6630265</v>
      </c>
      <c r="H12167">
        <v>11.68</v>
      </c>
    </row>
    <row r="12168" spans="1:8" x14ac:dyDescent="0.3">
      <c r="A12168" t="s">
        <v>611</v>
      </c>
      <c r="B12168" t="s">
        <v>156</v>
      </c>
      <c r="C12168">
        <v>11.53</v>
      </c>
      <c r="D12168">
        <v>11.53</v>
      </c>
      <c r="E12168">
        <v>11.18</v>
      </c>
      <c r="F12168">
        <v>11.27</v>
      </c>
      <c r="G12168">
        <v>5739422</v>
      </c>
      <c r="H12168">
        <v>11.326700000000001</v>
      </c>
    </row>
    <row r="12169" spans="1:8" x14ac:dyDescent="0.3">
      <c r="A12169" t="s">
        <v>611</v>
      </c>
      <c r="B12169" t="s">
        <v>703</v>
      </c>
      <c r="C12169">
        <v>11.35</v>
      </c>
      <c r="D12169">
        <v>11.95</v>
      </c>
      <c r="E12169">
        <v>11.27</v>
      </c>
      <c r="F12169">
        <v>11.82</v>
      </c>
      <c r="G12169">
        <v>7073830</v>
      </c>
      <c r="H12169">
        <v>11.68</v>
      </c>
    </row>
    <row r="12170" spans="1:8" x14ac:dyDescent="0.3">
      <c r="A12170" t="s">
        <v>611</v>
      </c>
      <c r="B12170" t="s">
        <v>223</v>
      </c>
      <c r="C12170">
        <v>11.87</v>
      </c>
      <c r="D12170">
        <v>12.14</v>
      </c>
      <c r="E12170">
        <v>11.77</v>
      </c>
      <c r="F12170">
        <v>11.84</v>
      </c>
      <c r="G12170">
        <v>4732682</v>
      </c>
      <c r="H12170">
        <v>11.916700000000001</v>
      </c>
    </row>
    <row r="12171" spans="1:8" x14ac:dyDescent="0.3">
      <c r="A12171" t="s">
        <v>611</v>
      </c>
      <c r="B12171" t="s">
        <v>228</v>
      </c>
      <c r="C12171">
        <v>11.84</v>
      </c>
      <c r="D12171">
        <v>12.15</v>
      </c>
      <c r="E12171">
        <v>11.75</v>
      </c>
      <c r="F12171">
        <v>12.03</v>
      </c>
      <c r="G12171">
        <v>5640654</v>
      </c>
      <c r="H12171">
        <v>11.976699999999999</v>
      </c>
    </row>
    <row r="12172" spans="1:8" x14ac:dyDescent="0.3">
      <c r="A12172" t="s">
        <v>611</v>
      </c>
      <c r="B12172" t="s">
        <v>704</v>
      </c>
      <c r="C12172">
        <v>11.98</v>
      </c>
      <c r="D12172">
        <v>12.5</v>
      </c>
      <c r="E12172">
        <v>11.93</v>
      </c>
      <c r="F12172">
        <v>12.4</v>
      </c>
      <c r="G12172">
        <v>7648063</v>
      </c>
      <c r="H12172">
        <v>12.2767</v>
      </c>
    </row>
    <row r="12173" spans="1:8" x14ac:dyDescent="0.3">
      <c r="A12173" t="s">
        <v>611</v>
      </c>
      <c r="B12173" t="s">
        <v>705</v>
      </c>
      <c r="C12173">
        <v>12.33</v>
      </c>
      <c r="D12173">
        <v>12.5</v>
      </c>
      <c r="E12173">
        <v>12.2</v>
      </c>
      <c r="F12173">
        <v>12.24</v>
      </c>
      <c r="G12173">
        <v>3805093</v>
      </c>
      <c r="H12173">
        <v>12.3133</v>
      </c>
    </row>
    <row r="12174" spans="1:8" x14ac:dyDescent="0.3">
      <c r="A12174" t="s">
        <v>611</v>
      </c>
      <c r="B12174" t="s">
        <v>706</v>
      </c>
      <c r="C12174">
        <v>12.42</v>
      </c>
      <c r="D12174">
        <v>12.45</v>
      </c>
      <c r="E12174">
        <v>12.18</v>
      </c>
      <c r="F12174">
        <v>12.31</v>
      </c>
      <c r="G12174">
        <v>3565738</v>
      </c>
      <c r="H12174">
        <v>12.3133</v>
      </c>
    </row>
    <row r="12175" spans="1:8" x14ac:dyDescent="0.3">
      <c r="A12175" t="s">
        <v>611</v>
      </c>
      <c r="B12175" t="s">
        <v>265</v>
      </c>
      <c r="C12175">
        <v>12.18</v>
      </c>
      <c r="D12175">
        <v>12.3</v>
      </c>
      <c r="E12175">
        <v>11.83</v>
      </c>
      <c r="F12175">
        <v>12.13</v>
      </c>
      <c r="G12175">
        <v>7088870</v>
      </c>
      <c r="H12175">
        <v>12.0867</v>
      </c>
    </row>
    <row r="12176" spans="1:8" x14ac:dyDescent="0.3">
      <c r="A12176" t="s">
        <v>611</v>
      </c>
      <c r="B12176" t="s">
        <v>707</v>
      </c>
      <c r="C12176">
        <v>12.13</v>
      </c>
      <c r="D12176">
        <v>12.41</v>
      </c>
      <c r="E12176">
        <v>11.86</v>
      </c>
      <c r="F12176">
        <v>11.87</v>
      </c>
      <c r="G12176">
        <v>5842421</v>
      </c>
      <c r="H12176">
        <v>12.0467</v>
      </c>
    </row>
    <row r="12177" spans="1:8" x14ac:dyDescent="0.3">
      <c r="A12177" t="s">
        <v>611</v>
      </c>
      <c r="B12177" t="s">
        <v>271</v>
      </c>
      <c r="C12177">
        <v>11.86</v>
      </c>
      <c r="D12177">
        <v>11.95</v>
      </c>
      <c r="E12177">
        <v>10.9</v>
      </c>
      <c r="F12177">
        <v>10.91</v>
      </c>
      <c r="G12177">
        <v>9388630</v>
      </c>
      <c r="H12177">
        <v>11.253299999999999</v>
      </c>
    </row>
    <row r="12178" spans="1:8" x14ac:dyDescent="0.3">
      <c r="A12178" t="s">
        <v>611</v>
      </c>
      <c r="B12178" t="s">
        <v>708</v>
      </c>
      <c r="C12178">
        <v>11.06</v>
      </c>
      <c r="D12178">
        <v>11.06</v>
      </c>
      <c r="E12178">
        <v>10.65</v>
      </c>
      <c r="F12178">
        <v>10.85</v>
      </c>
      <c r="G12178">
        <v>4670100</v>
      </c>
      <c r="H12178">
        <v>10.853300000000001</v>
      </c>
    </row>
    <row r="12179" spans="1:8" x14ac:dyDescent="0.3">
      <c r="A12179" t="s">
        <v>611</v>
      </c>
      <c r="B12179" t="s">
        <v>709</v>
      </c>
      <c r="C12179">
        <v>10.97</v>
      </c>
      <c r="D12179">
        <v>11.1</v>
      </c>
      <c r="E12179">
        <v>10.81</v>
      </c>
      <c r="F12179">
        <v>10.82</v>
      </c>
      <c r="G12179">
        <v>3896122</v>
      </c>
      <c r="H12179">
        <v>10.91</v>
      </c>
    </row>
    <row r="12180" spans="1:8" x14ac:dyDescent="0.3">
      <c r="A12180" t="s">
        <v>611</v>
      </c>
      <c r="B12180" t="s">
        <v>283</v>
      </c>
      <c r="C12180">
        <v>10.82</v>
      </c>
      <c r="D12180">
        <v>10.95</v>
      </c>
      <c r="E12180">
        <v>10.67</v>
      </c>
      <c r="F12180">
        <v>10.77</v>
      </c>
      <c r="G12180">
        <v>3484129</v>
      </c>
      <c r="H12180">
        <v>10.7967</v>
      </c>
    </row>
    <row r="12181" spans="1:8" x14ac:dyDescent="0.3">
      <c r="A12181" t="s">
        <v>611</v>
      </c>
      <c r="B12181" t="s">
        <v>290</v>
      </c>
      <c r="C12181">
        <v>10.84</v>
      </c>
      <c r="D12181">
        <v>10.86</v>
      </c>
      <c r="E12181">
        <v>10.36</v>
      </c>
      <c r="F12181">
        <v>10.41</v>
      </c>
      <c r="G12181">
        <v>3589486</v>
      </c>
      <c r="H12181">
        <v>10.5433</v>
      </c>
    </row>
    <row r="12182" spans="1:8" x14ac:dyDescent="0.3">
      <c r="A12182" t="s">
        <v>611</v>
      </c>
      <c r="B12182" t="s">
        <v>710</v>
      </c>
      <c r="C12182">
        <v>10.41</v>
      </c>
      <c r="D12182">
        <v>10.48</v>
      </c>
      <c r="E12182">
        <v>10.19</v>
      </c>
      <c r="F12182">
        <v>10.26</v>
      </c>
      <c r="G12182">
        <v>3548233</v>
      </c>
      <c r="H12182">
        <v>10.31</v>
      </c>
    </row>
    <row r="12183" spans="1:8" x14ac:dyDescent="0.3">
      <c r="A12183" t="s">
        <v>611</v>
      </c>
      <c r="B12183" t="s">
        <v>512</v>
      </c>
      <c r="C12183">
        <v>10.28</v>
      </c>
      <c r="D12183">
        <v>10.45</v>
      </c>
      <c r="E12183">
        <v>9.7899999999999991</v>
      </c>
      <c r="F12183">
        <v>9.9</v>
      </c>
      <c r="G12183">
        <v>6380814</v>
      </c>
      <c r="H12183">
        <v>10.0467</v>
      </c>
    </row>
    <row r="12184" spans="1:8" x14ac:dyDescent="0.3">
      <c r="A12184" t="s">
        <v>611</v>
      </c>
      <c r="B12184" t="s">
        <v>91</v>
      </c>
      <c r="C12184">
        <v>9.08</v>
      </c>
      <c r="D12184">
        <v>10.09</v>
      </c>
      <c r="E12184">
        <v>9.08</v>
      </c>
      <c r="F12184">
        <v>9.8000000000000007</v>
      </c>
      <c r="G12184">
        <v>12558060</v>
      </c>
      <c r="H12184">
        <v>9.6567000000000007</v>
      </c>
    </row>
    <row r="12185" spans="1:8" x14ac:dyDescent="0.3">
      <c r="A12185" t="s">
        <v>611</v>
      </c>
      <c r="B12185" t="s">
        <v>93</v>
      </c>
      <c r="C12185">
        <v>9.8000000000000007</v>
      </c>
      <c r="D12185">
        <v>10.09</v>
      </c>
      <c r="E12185">
        <v>9.76</v>
      </c>
      <c r="F12185">
        <v>9.83</v>
      </c>
      <c r="G12185">
        <v>4497405</v>
      </c>
      <c r="H12185">
        <v>9.8933</v>
      </c>
    </row>
    <row r="12186" spans="1:8" x14ac:dyDescent="0.3">
      <c r="A12186" t="s">
        <v>611</v>
      </c>
      <c r="B12186" t="s">
        <v>711</v>
      </c>
      <c r="C12186">
        <v>9.92</v>
      </c>
      <c r="D12186">
        <v>10.31</v>
      </c>
      <c r="E12186">
        <v>9.76</v>
      </c>
      <c r="F12186">
        <v>9.99</v>
      </c>
      <c r="G12186">
        <v>6277403</v>
      </c>
      <c r="H12186">
        <v>10.02</v>
      </c>
    </row>
    <row r="12187" spans="1:8" x14ac:dyDescent="0.3">
      <c r="A12187" t="s">
        <v>611</v>
      </c>
      <c r="B12187" t="s">
        <v>712</v>
      </c>
      <c r="C12187">
        <v>10.119999999999999</v>
      </c>
      <c r="D12187">
        <v>10.26</v>
      </c>
      <c r="E12187">
        <v>10</v>
      </c>
      <c r="F12187">
        <v>10.06</v>
      </c>
      <c r="G12187">
        <v>4171771</v>
      </c>
      <c r="H12187">
        <v>10.1067</v>
      </c>
    </row>
    <row r="12188" spans="1:8" x14ac:dyDescent="0.3">
      <c r="A12188" t="s">
        <v>611</v>
      </c>
      <c r="B12188" t="s">
        <v>162</v>
      </c>
      <c r="C12188">
        <v>10.17</v>
      </c>
      <c r="D12188">
        <v>10.17</v>
      </c>
      <c r="E12188">
        <v>9.77</v>
      </c>
      <c r="F12188">
        <v>9.91</v>
      </c>
      <c r="G12188">
        <v>3879263</v>
      </c>
      <c r="H12188">
        <v>9.9499999999999993</v>
      </c>
    </row>
    <row r="12189" spans="1:8" x14ac:dyDescent="0.3">
      <c r="A12189" t="s">
        <v>611</v>
      </c>
      <c r="B12189" t="s">
        <v>220</v>
      </c>
      <c r="C12189">
        <v>9.7899999999999991</v>
      </c>
      <c r="D12189">
        <v>10.7</v>
      </c>
      <c r="E12189">
        <v>9.57</v>
      </c>
      <c r="F12189">
        <v>10</v>
      </c>
      <c r="G12189">
        <v>6413245</v>
      </c>
      <c r="H12189">
        <v>10.09</v>
      </c>
    </row>
    <row r="12190" spans="1:8" x14ac:dyDescent="0.3">
      <c r="A12190" t="s">
        <v>611</v>
      </c>
      <c r="B12190" t="s">
        <v>713</v>
      </c>
      <c r="C12190">
        <v>10.3</v>
      </c>
      <c r="D12190">
        <v>11</v>
      </c>
      <c r="E12190">
        <v>10.130000000000001</v>
      </c>
      <c r="F12190">
        <v>10.86</v>
      </c>
      <c r="G12190">
        <v>12236250</v>
      </c>
      <c r="H12190">
        <v>10.6633</v>
      </c>
    </row>
    <row r="12191" spans="1:8" x14ac:dyDescent="0.3">
      <c r="A12191" t="s">
        <v>611</v>
      </c>
      <c r="B12191" t="s">
        <v>714</v>
      </c>
      <c r="C12191">
        <v>10</v>
      </c>
      <c r="D12191">
        <v>10.3</v>
      </c>
      <c r="E12191">
        <v>9.7799999999999994</v>
      </c>
      <c r="F12191">
        <v>9.7799999999999994</v>
      </c>
      <c r="G12191">
        <v>26860890</v>
      </c>
      <c r="H12191">
        <v>9.9533000000000005</v>
      </c>
    </row>
    <row r="12192" spans="1:8" x14ac:dyDescent="0.3">
      <c r="A12192" t="s">
        <v>611</v>
      </c>
      <c r="B12192" t="s">
        <v>715</v>
      </c>
      <c r="C12192">
        <v>9.5</v>
      </c>
      <c r="D12192">
        <v>9.6300000000000008</v>
      </c>
      <c r="E12192">
        <v>9.17</v>
      </c>
      <c r="F12192">
        <v>9.23</v>
      </c>
      <c r="G12192">
        <v>23391980</v>
      </c>
      <c r="H12192">
        <v>9.3432999999999993</v>
      </c>
    </row>
    <row r="12193" spans="1:8" x14ac:dyDescent="0.3">
      <c r="A12193" t="s">
        <v>611</v>
      </c>
      <c r="B12193" t="s">
        <v>235</v>
      </c>
      <c r="C12193">
        <v>9.24</v>
      </c>
      <c r="D12193">
        <v>9.3800000000000008</v>
      </c>
      <c r="E12193">
        <v>9.19</v>
      </c>
      <c r="F12193">
        <v>9.2200000000000006</v>
      </c>
      <c r="G12193">
        <v>8842404</v>
      </c>
      <c r="H12193">
        <v>9.2632999999999992</v>
      </c>
    </row>
    <row r="12194" spans="1:8" x14ac:dyDescent="0.3">
      <c r="A12194" t="s">
        <v>611</v>
      </c>
      <c r="B12194" t="s">
        <v>259</v>
      </c>
      <c r="C12194">
        <v>9.2200000000000006</v>
      </c>
      <c r="D12194">
        <v>9.27</v>
      </c>
      <c r="E12194">
        <v>8.9</v>
      </c>
      <c r="F12194">
        <v>8.9600000000000009</v>
      </c>
      <c r="G12194">
        <v>9306770</v>
      </c>
      <c r="H12194">
        <v>9.0433000000000003</v>
      </c>
    </row>
    <row r="12195" spans="1:8" x14ac:dyDescent="0.3">
      <c r="A12195" t="s">
        <v>611</v>
      </c>
      <c r="B12195" t="s">
        <v>716</v>
      </c>
      <c r="C12195">
        <v>8.9600000000000009</v>
      </c>
      <c r="D12195">
        <v>9.1199999999999992</v>
      </c>
      <c r="E12195">
        <v>8.9600000000000009</v>
      </c>
      <c r="F12195">
        <v>9</v>
      </c>
      <c r="G12195">
        <v>6123594</v>
      </c>
      <c r="H12195">
        <v>9.0266999999999999</v>
      </c>
    </row>
    <row r="12196" spans="1:8" x14ac:dyDescent="0.3">
      <c r="A12196" t="s">
        <v>611</v>
      </c>
      <c r="B12196" t="s">
        <v>269</v>
      </c>
      <c r="C12196">
        <v>9.0399999999999991</v>
      </c>
      <c r="D12196">
        <v>9.0500000000000007</v>
      </c>
      <c r="E12196">
        <v>8.7799999999999994</v>
      </c>
      <c r="F12196">
        <v>8.7799999999999994</v>
      </c>
      <c r="G12196">
        <v>6781218</v>
      </c>
      <c r="H12196">
        <v>8.8699999999999992</v>
      </c>
    </row>
    <row r="12197" spans="1:8" x14ac:dyDescent="0.3">
      <c r="A12197" t="s">
        <v>611</v>
      </c>
      <c r="B12197" t="s">
        <v>282</v>
      </c>
      <c r="C12197">
        <v>8.7799999999999994</v>
      </c>
      <c r="D12197">
        <v>8.7799999999999994</v>
      </c>
      <c r="E12197">
        <v>8.69</v>
      </c>
      <c r="F12197">
        <v>8.74</v>
      </c>
      <c r="G12197">
        <v>2474930</v>
      </c>
      <c r="H12197">
        <v>8.7367000000000008</v>
      </c>
    </row>
    <row r="12198" spans="1:8" x14ac:dyDescent="0.3">
      <c r="A12198" t="s">
        <v>611</v>
      </c>
      <c r="B12198" t="s">
        <v>717</v>
      </c>
      <c r="C12198">
        <v>8.67</v>
      </c>
      <c r="D12198">
        <v>8.9600000000000009</v>
      </c>
      <c r="E12198">
        <v>8.4600000000000009</v>
      </c>
      <c r="F12198">
        <v>8.7899999999999991</v>
      </c>
      <c r="G12198">
        <v>19751050</v>
      </c>
      <c r="H12198">
        <v>8.7367000000000008</v>
      </c>
    </row>
    <row r="12199" spans="1:8" x14ac:dyDescent="0.3">
      <c r="A12199" t="s">
        <v>611</v>
      </c>
      <c r="B12199" t="s">
        <v>285</v>
      </c>
      <c r="C12199">
        <v>8.7899999999999991</v>
      </c>
      <c r="D12199">
        <v>8.7899999999999991</v>
      </c>
      <c r="E12199">
        <v>8.5299999999999994</v>
      </c>
      <c r="F12199">
        <v>8.56</v>
      </c>
      <c r="G12199">
        <v>5821653</v>
      </c>
      <c r="H12199">
        <v>8.6266999999999996</v>
      </c>
    </row>
    <row r="12200" spans="1:8" x14ac:dyDescent="0.3">
      <c r="A12200" t="s">
        <v>611</v>
      </c>
      <c r="B12200" t="s">
        <v>718</v>
      </c>
      <c r="C12200">
        <v>8.6300000000000008</v>
      </c>
      <c r="D12200">
        <v>8.66</v>
      </c>
      <c r="E12200">
        <v>8.4700000000000006</v>
      </c>
      <c r="F12200">
        <v>8.4700000000000006</v>
      </c>
      <c r="G12200">
        <v>5862010</v>
      </c>
      <c r="H12200">
        <v>8.5333000000000006</v>
      </c>
    </row>
    <row r="12201" spans="1:8" x14ac:dyDescent="0.3">
      <c r="A12201" t="s">
        <v>611</v>
      </c>
      <c r="B12201" t="s">
        <v>291</v>
      </c>
      <c r="C12201">
        <v>8.4700000000000006</v>
      </c>
      <c r="D12201">
        <v>8.5</v>
      </c>
      <c r="E12201">
        <v>8.1</v>
      </c>
      <c r="F12201">
        <v>8.1</v>
      </c>
      <c r="G12201">
        <v>8093710</v>
      </c>
      <c r="H12201">
        <v>8.2332999999999998</v>
      </c>
    </row>
    <row r="12202" spans="1:8" x14ac:dyDescent="0.3">
      <c r="A12202" t="s">
        <v>611</v>
      </c>
      <c r="B12202" t="s">
        <v>295</v>
      </c>
      <c r="C12202">
        <v>8.19</v>
      </c>
      <c r="D12202">
        <v>8.2799999999999994</v>
      </c>
      <c r="E12202">
        <v>8.0399999999999991</v>
      </c>
      <c r="F12202">
        <v>8.1300000000000008</v>
      </c>
      <c r="G12202">
        <v>6594151</v>
      </c>
      <c r="H12202">
        <v>8.15</v>
      </c>
    </row>
    <row r="12203" spans="1:8" x14ac:dyDescent="0.3">
      <c r="A12203" t="s">
        <v>611</v>
      </c>
      <c r="B12203" t="s">
        <v>298</v>
      </c>
      <c r="C12203">
        <v>8.1300000000000008</v>
      </c>
      <c r="D12203">
        <v>8.14</v>
      </c>
      <c r="E12203">
        <v>7.93</v>
      </c>
      <c r="F12203">
        <v>7.94</v>
      </c>
      <c r="G12203">
        <v>6684993</v>
      </c>
      <c r="H12203">
        <v>8.0032999999999994</v>
      </c>
    </row>
    <row r="12204" spans="1:8" x14ac:dyDescent="0.3">
      <c r="A12204" t="s">
        <v>611</v>
      </c>
      <c r="B12204" t="s">
        <v>719</v>
      </c>
      <c r="C12204">
        <v>7.94</v>
      </c>
      <c r="D12204">
        <v>8.11</v>
      </c>
      <c r="E12204">
        <v>7.94</v>
      </c>
      <c r="F12204">
        <v>8.07</v>
      </c>
      <c r="G12204">
        <v>5393682</v>
      </c>
      <c r="H12204">
        <v>8.0399999999999991</v>
      </c>
    </row>
    <row r="12205" spans="1:8" x14ac:dyDescent="0.3">
      <c r="A12205" t="s">
        <v>611</v>
      </c>
      <c r="B12205" t="s">
        <v>720</v>
      </c>
      <c r="C12205">
        <v>8.1300000000000008</v>
      </c>
      <c r="D12205">
        <v>8.8699999999999992</v>
      </c>
      <c r="E12205">
        <v>8.08</v>
      </c>
      <c r="F12205">
        <v>8.8699999999999992</v>
      </c>
      <c r="G12205">
        <v>21482510</v>
      </c>
      <c r="H12205">
        <v>8.6067</v>
      </c>
    </row>
    <row r="12206" spans="1:8" x14ac:dyDescent="0.3">
      <c r="A12206" t="s">
        <v>611</v>
      </c>
      <c r="B12206" t="s">
        <v>721</v>
      </c>
      <c r="C12206">
        <v>8.75</v>
      </c>
      <c r="D12206">
        <v>9.16</v>
      </c>
      <c r="E12206">
        <v>8.64</v>
      </c>
      <c r="F12206">
        <v>8.92</v>
      </c>
      <c r="G12206">
        <v>16243110</v>
      </c>
      <c r="H12206">
        <v>8.9067000000000007</v>
      </c>
    </row>
    <row r="12207" spans="1:8" x14ac:dyDescent="0.3">
      <c r="A12207" t="s">
        <v>611</v>
      </c>
      <c r="B12207" t="s">
        <v>96</v>
      </c>
      <c r="C12207">
        <v>8.92</v>
      </c>
      <c r="D12207">
        <v>9.16</v>
      </c>
      <c r="E12207">
        <v>8.84</v>
      </c>
      <c r="F12207">
        <v>8.9600000000000009</v>
      </c>
      <c r="G12207">
        <v>8996208</v>
      </c>
      <c r="H12207">
        <v>8.9867000000000008</v>
      </c>
    </row>
    <row r="12208" spans="1:8" x14ac:dyDescent="0.3">
      <c r="A12208" t="s">
        <v>611</v>
      </c>
      <c r="B12208" t="s">
        <v>722</v>
      </c>
      <c r="C12208">
        <v>8.9600000000000009</v>
      </c>
      <c r="D12208">
        <v>9.0500000000000007</v>
      </c>
      <c r="E12208">
        <v>8.93</v>
      </c>
      <c r="F12208">
        <v>8.9600000000000009</v>
      </c>
      <c r="G12208">
        <v>5250574</v>
      </c>
      <c r="H12208">
        <v>8.98</v>
      </c>
    </row>
    <row r="12209" spans="1:8" x14ac:dyDescent="0.3">
      <c r="A12209" t="s">
        <v>611</v>
      </c>
      <c r="B12209" t="s">
        <v>164</v>
      </c>
      <c r="C12209">
        <v>8.9600000000000009</v>
      </c>
      <c r="D12209">
        <v>9.01</v>
      </c>
      <c r="E12209">
        <v>8.6999999999999993</v>
      </c>
      <c r="F12209">
        <v>8.74</v>
      </c>
      <c r="G12209">
        <v>7134059</v>
      </c>
      <c r="H12209">
        <v>8.8167000000000009</v>
      </c>
    </row>
    <row r="12210" spans="1:8" x14ac:dyDescent="0.3">
      <c r="A12210" t="s">
        <v>611</v>
      </c>
      <c r="B12210" t="s">
        <v>723</v>
      </c>
      <c r="C12210">
        <v>9</v>
      </c>
      <c r="D12210">
        <v>9.32</v>
      </c>
      <c r="E12210">
        <v>9</v>
      </c>
      <c r="F12210">
        <v>9.1999999999999993</v>
      </c>
      <c r="G12210">
        <v>10259400</v>
      </c>
      <c r="H12210">
        <v>9.1732999999999993</v>
      </c>
    </row>
    <row r="12211" spans="1:8" x14ac:dyDescent="0.3">
      <c r="A12211" t="s">
        <v>611</v>
      </c>
      <c r="B12211" t="s">
        <v>724</v>
      </c>
      <c r="C12211">
        <v>9.18</v>
      </c>
      <c r="D12211">
        <v>9.19</v>
      </c>
      <c r="E12211">
        <v>9</v>
      </c>
      <c r="F12211">
        <v>9.02</v>
      </c>
      <c r="G12211">
        <v>5748058</v>
      </c>
      <c r="H12211">
        <v>9.07</v>
      </c>
    </row>
    <row r="12212" spans="1:8" x14ac:dyDescent="0.3">
      <c r="A12212" t="s">
        <v>611</v>
      </c>
      <c r="B12212" t="s">
        <v>725</v>
      </c>
      <c r="C12212">
        <v>9.0500000000000007</v>
      </c>
      <c r="D12212">
        <v>9.23</v>
      </c>
      <c r="E12212">
        <v>9.0299999999999994</v>
      </c>
      <c r="F12212">
        <v>9.18</v>
      </c>
      <c r="G12212">
        <v>7820644</v>
      </c>
      <c r="H12212">
        <v>9.1466999999999992</v>
      </c>
    </row>
    <row r="12213" spans="1:8" x14ac:dyDescent="0.3">
      <c r="A12213" t="s">
        <v>611</v>
      </c>
      <c r="B12213" t="s">
        <v>242</v>
      </c>
      <c r="C12213">
        <v>9.01</v>
      </c>
      <c r="D12213">
        <v>9.06</v>
      </c>
      <c r="E12213">
        <v>8.91</v>
      </c>
      <c r="F12213">
        <v>8.93</v>
      </c>
      <c r="G12213">
        <v>5640587</v>
      </c>
      <c r="H12213">
        <v>8.9666999999999994</v>
      </c>
    </row>
    <row r="12214" spans="1:8" x14ac:dyDescent="0.3">
      <c r="A12214" t="s">
        <v>611</v>
      </c>
      <c r="B12214" t="s">
        <v>726</v>
      </c>
      <c r="C12214">
        <v>8.98</v>
      </c>
      <c r="D12214">
        <v>9.2899999999999991</v>
      </c>
      <c r="E12214">
        <v>8.9</v>
      </c>
      <c r="F12214">
        <v>9.15</v>
      </c>
      <c r="G12214">
        <v>8027790</v>
      </c>
      <c r="H12214">
        <v>9.1133000000000006</v>
      </c>
    </row>
    <row r="12215" spans="1:8" x14ac:dyDescent="0.3">
      <c r="A12215" t="s">
        <v>611</v>
      </c>
      <c r="B12215" t="s">
        <v>727</v>
      </c>
      <c r="C12215">
        <v>9.15</v>
      </c>
      <c r="D12215">
        <v>9.4</v>
      </c>
      <c r="E12215">
        <v>9.15</v>
      </c>
      <c r="F12215">
        <v>9.36</v>
      </c>
      <c r="G12215">
        <v>5993505</v>
      </c>
      <c r="H12215">
        <v>9.3033000000000001</v>
      </c>
    </row>
    <row r="12216" spans="1:8" x14ac:dyDescent="0.3">
      <c r="A12216" t="s">
        <v>611</v>
      </c>
      <c r="B12216" t="s">
        <v>728</v>
      </c>
      <c r="C12216">
        <v>9.39</v>
      </c>
      <c r="D12216">
        <v>9.5</v>
      </c>
      <c r="E12216">
        <v>9.14</v>
      </c>
      <c r="F12216">
        <v>9.2100000000000009</v>
      </c>
      <c r="G12216">
        <v>5716847</v>
      </c>
      <c r="H12216">
        <v>9.2833000000000006</v>
      </c>
    </row>
    <row r="12217" spans="1:8" x14ac:dyDescent="0.3">
      <c r="A12217" t="s">
        <v>611</v>
      </c>
      <c r="B12217" t="s">
        <v>729</v>
      </c>
      <c r="C12217">
        <v>9.2200000000000006</v>
      </c>
      <c r="D12217">
        <v>9.48</v>
      </c>
      <c r="E12217">
        <v>9.1999999999999993</v>
      </c>
      <c r="F12217">
        <v>9.4600000000000009</v>
      </c>
      <c r="G12217">
        <v>5332226</v>
      </c>
      <c r="H12217">
        <v>9.3800000000000008</v>
      </c>
    </row>
    <row r="12218" spans="1:8" x14ac:dyDescent="0.3">
      <c r="A12218" t="s">
        <v>611</v>
      </c>
      <c r="B12218" t="s">
        <v>730</v>
      </c>
      <c r="C12218">
        <v>9.33</v>
      </c>
      <c r="D12218">
        <v>9.65</v>
      </c>
      <c r="E12218">
        <v>9.27</v>
      </c>
      <c r="F12218">
        <v>9.4499999999999993</v>
      </c>
      <c r="G12218">
        <v>7120010</v>
      </c>
      <c r="H12218">
        <v>9.4566999999999997</v>
      </c>
    </row>
    <row r="12219" spans="1:8" x14ac:dyDescent="0.3">
      <c r="A12219" t="s">
        <v>611</v>
      </c>
      <c r="B12219" t="s">
        <v>731</v>
      </c>
      <c r="C12219">
        <v>9.4700000000000006</v>
      </c>
      <c r="D12219">
        <v>9.58</v>
      </c>
      <c r="E12219">
        <v>9.2799999999999994</v>
      </c>
      <c r="F12219">
        <v>9.36</v>
      </c>
      <c r="G12219">
        <v>4686760</v>
      </c>
      <c r="H12219">
        <v>9.4067000000000007</v>
      </c>
    </row>
    <row r="12220" spans="1:8" x14ac:dyDescent="0.3">
      <c r="A12220" t="s">
        <v>611</v>
      </c>
      <c r="B12220" t="s">
        <v>732</v>
      </c>
      <c r="C12220">
        <v>9.39</v>
      </c>
      <c r="D12220">
        <v>9.4600000000000009</v>
      </c>
      <c r="E12220">
        <v>9.16</v>
      </c>
      <c r="F12220">
        <v>9.23</v>
      </c>
      <c r="G12220">
        <v>3906807</v>
      </c>
      <c r="H12220">
        <v>9.2833000000000006</v>
      </c>
    </row>
    <row r="12221" spans="1:8" x14ac:dyDescent="0.3">
      <c r="A12221" t="s">
        <v>611</v>
      </c>
      <c r="B12221" t="s">
        <v>733</v>
      </c>
      <c r="C12221">
        <v>9.27</v>
      </c>
      <c r="D12221">
        <v>9.5</v>
      </c>
      <c r="E12221">
        <v>9.18</v>
      </c>
      <c r="F12221">
        <v>9.4499999999999993</v>
      </c>
      <c r="G12221">
        <v>4741669</v>
      </c>
      <c r="H12221">
        <v>9.3766999999999996</v>
      </c>
    </row>
    <row r="12222" spans="1:8" x14ac:dyDescent="0.3">
      <c r="A12222" t="s">
        <v>611</v>
      </c>
      <c r="B12222" t="s">
        <v>734</v>
      </c>
      <c r="C12222">
        <v>9.4499999999999993</v>
      </c>
      <c r="D12222">
        <v>9.68</v>
      </c>
      <c r="E12222">
        <v>9.4499999999999993</v>
      </c>
      <c r="F12222">
        <v>9.51</v>
      </c>
      <c r="G12222">
        <v>4428671</v>
      </c>
      <c r="H12222">
        <v>9.5466999999999995</v>
      </c>
    </row>
    <row r="12223" spans="1:8" x14ac:dyDescent="0.3">
      <c r="A12223" t="s">
        <v>611</v>
      </c>
      <c r="B12223" t="s">
        <v>735</v>
      </c>
      <c r="C12223">
        <v>9.5299999999999994</v>
      </c>
      <c r="D12223">
        <v>9.5500000000000007</v>
      </c>
      <c r="E12223">
        <v>9.39</v>
      </c>
      <c r="F12223">
        <v>9.42</v>
      </c>
      <c r="G12223">
        <v>1698540</v>
      </c>
      <c r="H12223">
        <v>9.4533000000000005</v>
      </c>
    </row>
    <row r="12224" spans="1:8" x14ac:dyDescent="0.3">
      <c r="A12224" t="s">
        <v>612</v>
      </c>
      <c r="B12224" t="s">
        <v>696</v>
      </c>
      <c r="C12224">
        <v>28.76</v>
      </c>
      <c r="D12224">
        <v>29.36</v>
      </c>
      <c r="E12224">
        <v>28.6</v>
      </c>
      <c r="F12224">
        <v>28.94</v>
      </c>
      <c r="G12224">
        <v>1213121</v>
      </c>
      <c r="H12224">
        <v>28.966699999999999</v>
      </c>
    </row>
    <row r="12225" spans="1:8" x14ac:dyDescent="0.3">
      <c r="A12225" t="s">
        <v>612</v>
      </c>
      <c r="B12225" t="s">
        <v>697</v>
      </c>
      <c r="C12225">
        <v>28.62</v>
      </c>
      <c r="D12225">
        <v>28.94</v>
      </c>
      <c r="E12225">
        <v>28</v>
      </c>
      <c r="F12225">
        <v>28.16</v>
      </c>
      <c r="G12225">
        <v>716401</v>
      </c>
      <c r="H12225">
        <v>28.366700000000002</v>
      </c>
    </row>
    <row r="12226" spans="1:8" x14ac:dyDescent="0.3">
      <c r="A12226" t="s">
        <v>612</v>
      </c>
      <c r="B12226" t="s">
        <v>698</v>
      </c>
      <c r="C12226">
        <v>28.16</v>
      </c>
      <c r="D12226">
        <v>28.66</v>
      </c>
      <c r="E12226">
        <v>28.06</v>
      </c>
      <c r="F12226">
        <v>28.16</v>
      </c>
      <c r="G12226">
        <v>509228</v>
      </c>
      <c r="H12226">
        <v>28.293299999999999</v>
      </c>
    </row>
    <row r="12227" spans="1:8" x14ac:dyDescent="0.3">
      <c r="A12227" t="s">
        <v>612</v>
      </c>
      <c r="B12227" t="s">
        <v>699</v>
      </c>
      <c r="C12227">
        <v>28.52</v>
      </c>
      <c r="D12227">
        <v>28.72</v>
      </c>
      <c r="E12227">
        <v>27.44</v>
      </c>
      <c r="F12227">
        <v>27.7</v>
      </c>
      <c r="G12227">
        <v>527133</v>
      </c>
      <c r="H12227">
        <v>27.953299999999999</v>
      </c>
    </row>
    <row r="12228" spans="1:8" x14ac:dyDescent="0.3">
      <c r="A12228" t="s">
        <v>612</v>
      </c>
      <c r="B12228" t="s">
        <v>700</v>
      </c>
      <c r="C12228">
        <v>27.26</v>
      </c>
      <c r="D12228">
        <v>28.66</v>
      </c>
      <c r="E12228">
        <v>27.26</v>
      </c>
      <c r="F12228">
        <v>27.52</v>
      </c>
      <c r="G12228">
        <v>1115984</v>
      </c>
      <c r="H12228">
        <v>27.813300000000002</v>
      </c>
    </row>
    <row r="12229" spans="1:8" x14ac:dyDescent="0.3">
      <c r="A12229" t="s">
        <v>612</v>
      </c>
      <c r="B12229" t="s">
        <v>77</v>
      </c>
      <c r="C12229">
        <v>27.4</v>
      </c>
      <c r="D12229">
        <v>27.48</v>
      </c>
      <c r="E12229">
        <v>26.74</v>
      </c>
      <c r="F12229">
        <v>26.74</v>
      </c>
      <c r="G12229">
        <v>642674</v>
      </c>
      <c r="H12229">
        <v>26.986699999999999</v>
      </c>
    </row>
    <row r="12230" spans="1:8" x14ac:dyDescent="0.3">
      <c r="A12230" t="s">
        <v>612</v>
      </c>
      <c r="B12230" t="s">
        <v>701</v>
      </c>
      <c r="C12230">
        <v>26.8</v>
      </c>
      <c r="D12230">
        <v>27.12</v>
      </c>
      <c r="E12230">
        <v>26.78</v>
      </c>
      <c r="F12230">
        <v>26.96</v>
      </c>
      <c r="G12230">
        <v>361124</v>
      </c>
      <c r="H12230">
        <v>26.953299999999999</v>
      </c>
    </row>
    <row r="12231" spans="1:8" x14ac:dyDescent="0.3">
      <c r="A12231" t="s">
        <v>612</v>
      </c>
      <c r="B12231" t="s">
        <v>702</v>
      </c>
      <c r="C12231">
        <v>26.96</v>
      </c>
      <c r="D12231">
        <v>27.24</v>
      </c>
      <c r="E12231">
        <v>26.72</v>
      </c>
      <c r="F12231">
        <v>26.74</v>
      </c>
      <c r="G12231">
        <v>617203</v>
      </c>
      <c r="H12231">
        <v>26.9</v>
      </c>
    </row>
    <row r="12232" spans="1:8" x14ac:dyDescent="0.3">
      <c r="A12232" t="s">
        <v>612</v>
      </c>
      <c r="B12232" t="s">
        <v>139</v>
      </c>
      <c r="C12232">
        <v>26.72</v>
      </c>
      <c r="D12232">
        <v>26.94</v>
      </c>
      <c r="E12232">
        <v>26.32</v>
      </c>
      <c r="F12232">
        <v>26.52</v>
      </c>
      <c r="G12232">
        <v>584316</v>
      </c>
      <c r="H12232">
        <v>26.593299999999999</v>
      </c>
    </row>
    <row r="12233" spans="1:8" x14ac:dyDescent="0.3">
      <c r="A12233" t="s">
        <v>612</v>
      </c>
      <c r="B12233" t="s">
        <v>156</v>
      </c>
      <c r="C12233">
        <v>26.32</v>
      </c>
      <c r="D12233">
        <v>26.5</v>
      </c>
      <c r="E12233">
        <v>26.24</v>
      </c>
      <c r="F12233">
        <v>26.3</v>
      </c>
      <c r="G12233">
        <v>222480</v>
      </c>
      <c r="H12233">
        <v>26.346699999999998</v>
      </c>
    </row>
    <row r="12234" spans="1:8" x14ac:dyDescent="0.3">
      <c r="A12234" t="s">
        <v>612</v>
      </c>
      <c r="B12234" t="s">
        <v>703</v>
      </c>
      <c r="C12234">
        <v>26.42</v>
      </c>
      <c r="D12234">
        <v>26.84</v>
      </c>
      <c r="E12234">
        <v>26.42</v>
      </c>
      <c r="F12234">
        <v>26.74</v>
      </c>
      <c r="G12234">
        <v>284066</v>
      </c>
      <c r="H12234">
        <v>26.666699999999999</v>
      </c>
    </row>
    <row r="12235" spans="1:8" x14ac:dyDescent="0.3">
      <c r="A12235" t="s">
        <v>612</v>
      </c>
      <c r="B12235" t="s">
        <v>223</v>
      </c>
      <c r="C12235">
        <v>26.82</v>
      </c>
      <c r="D12235">
        <v>27.92</v>
      </c>
      <c r="E12235">
        <v>26.44</v>
      </c>
      <c r="F12235">
        <v>27.1</v>
      </c>
      <c r="G12235">
        <v>610416</v>
      </c>
      <c r="H12235">
        <v>27.153300000000002</v>
      </c>
    </row>
    <row r="12236" spans="1:8" x14ac:dyDescent="0.3">
      <c r="A12236" t="s">
        <v>612</v>
      </c>
      <c r="B12236" t="s">
        <v>228</v>
      </c>
      <c r="C12236">
        <v>27.1</v>
      </c>
      <c r="D12236">
        <v>27.84</v>
      </c>
      <c r="E12236">
        <v>26.92</v>
      </c>
      <c r="F12236">
        <v>27.4</v>
      </c>
      <c r="G12236">
        <v>638950</v>
      </c>
      <c r="H12236">
        <v>27.386700000000001</v>
      </c>
    </row>
    <row r="12237" spans="1:8" x14ac:dyDescent="0.3">
      <c r="A12237" t="s">
        <v>612</v>
      </c>
      <c r="B12237" t="s">
        <v>704</v>
      </c>
      <c r="C12237">
        <v>27.78</v>
      </c>
      <c r="D12237">
        <v>27.78</v>
      </c>
      <c r="E12237">
        <v>27.06</v>
      </c>
      <c r="F12237">
        <v>27.32</v>
      </c>
      <c r="G12237">
        <v>430961</v>
      </c>
      <c r="H12237">
        <v>27.386700000000001</v>
      </c>
    </row>
    <row r="12238" spans="1:8" x14ac:dyDescent="0.3">
      <c r="A12238" t="s">
        <v>612</v>
      </c>
      <c r="B12238" t="s">
        <v>705</v>
      </c>
      <c r="C12238">
        <v>27.26</v>
      </c>
      <c r="D12238">
        <v>27.58</v>
      </c>
      <c r="E12238">
        <v>27</v>
      </c>
      <c r="F12238">
        <v>27.14</v>
      </c>
      <c r="G12238">
        <v>343216</v>
      </c>
      <c r="H12238">
        <v>27.24</v>
      </c>
    </row>
    <row r="12239" spans="1:8" x14ac:dyDescent="0.3">
      <c r="A12239" t="s">
        <v>612</v>
      </c>
      <c r="B12239" t="s">
        <v>706</v>
      </c>
      <c r="C12239">
        <v>27.2</v>
      </c>
      <c r="D12239">
        <v>29.5</v>
      </c>
      <c r="E12239">
        <v>27.2</v>
      </c>
      <c r="F12239">
        <v>28.5</v>
      </c>
      <c r="G12239">
        <v>1850761</v>
      </c>
      <c r="H12239">
        <v>28.4</v>
      </c>
    </row>
    <row r="12240" spans="1:8" x14ac:dyDescent="0.3">
      <c r="A12240" t="s">
        <v>612</v>
      </c>
      <c r="B12240" t="s">
        <v>265</v>
      </c>
      <c r="C12240">
        <v>28.82</v>
      </c>
      <c r="D12240">
        <v>30.72</v>
      </c>
      <c r="E12240">
        <v>28.52</v>
      </c>
      <c r="F12240">
        <v>30.4</v>
      </c>
      <c r="G12240">
        <v>2591025</v>
      </c>
      <c r="H12240">
        <v>29.88</v>
      </c>
    </row>
    <row r="12241" spans="1:8" x14ac:dyDescent="0.3">
      <c r="A12241" t="s">
        <v>612</v>
      </c>
      <c r="B12241" t="s">
        <v>707</v>
      </c>
      <c r="C12241">
        <v>30.72</v>
      </c>
      <c r="D12241">
        <v>31.14</v>
      </c>
      <c r="E12241">
        <v>29.62</v>
      </c>
      <c r="F12241">
        <v>29.7</v>
      </c>
      <c r="G12241">
        <v>1453418</v>
      </c>
      <c r="H12241">
        <v>30.153300000000002</v>
      </c>
    </row>
    <row r="12242" spans="1:8" x14ac:dyDescent="0.3">
      <c r="A12242" t="s">
        <v>612</v>
      </c>
      <c r="B12242" t="s">
        <v>271</v>
      </c>
      <c r="C12242">
        <v>29.66</v>
      </c>
      <c r="D12242">
        <v>31</v>
      </c>
      <c r="E12242">
        <v>28</v>
      </c>
      <c r="F12242">
        <v>28.28</v>
      </c>
      <c r="G12242">
        <v>1211880</v>
      </c>
      <c r="H12242">
        <v>29.093299999999999</v>
      </c>
    </row>
    <row r="12243" spans="1:8" x14ac:dyDescent="0.3">
      <c r="A12243" t="s">
        <v>612</v>
      </c>
      <c r="B12243" t="s">
        <v>708</v>
      </c>
      <c r="C12243">
        <v>28.3</v>
      </c>
      <c r="D12243">
        <v>28.38</v>
      </c>
      <c r="E12243">
        <v>27.58</v>
      </c>
      <c r="F12243">
        <v>27.74</v>
      </c>
      <c r="G12243">
        <v>773152</v>
      </c>
      <c r="H12243">
        <v>27.9</v>
      </c>
    </row>
    <row r="12244" spans="1:8" x14ac:dyDescent="0.3">
      <c r="A12244" t="s">
        <v>612</v>
      </c>
      <c r="B12244" t="s">
        <v>709</v>
      </c>
      <c r="C12244">
        <v>27.76</v>
      </c>
      <c r="D12244">
        <v>29.56</v>
      </c>
      <c r="E12244">
        <v>27.76</v>
      </c>
      <c r="F12244">
        <v>28.7</v>
      </c>
      <c r="G12244">
        <v>811257</v>
      </c>
      <c r="H12244">
        <v>28.673300000000001</v>
      </c>
    </row>
    <row r="12245" spans="1:8" x14ac:dyDescent="0.3">
      <c r="A12245" t="s">
        <v>612</v>
      </c>
      <c r="B12245" t="s">
        <v>283</v>
      </c>
      <c r="C12245">
        <v>29</v>
      </c>
      <c r="D12245">
        <v>29.08</v>
      </c>
      <c r="E12245">
        <v>28.12</v>
      </c>
      <c r="F12245">
        <v>28.18</v>
      </c>
      <c r="G12245">
        <v>707165</v>
      </c>
      <c r="H12245">
        <v>28.46</v>
      </c>
    </row>
    <row r="12246" spans="1:8" x14ac:dyDescent="0.3">
      <c r="A12246" t="s">
        <v>612</v>
      </c>
      <c r="B12246" t="s">
        <v>290</v>
      </c>
      <c r="C12246">
        <v>28.5</v>
      </c>
      <c r="D12246">
        <v>28.5</v>
      </c>
      <c r="E12246">
        <v>27.38</v>
      </c>
      <c r="F12246">
        <v>27.46</v>
      </c>
      <c r="G12246">
        <v>669437</v>
      </c>
      <c r="H12246">
        <v>27.78</v>
      </c>
    </row>
    <row r="12247" spans="1:8" x14ac:dyDescent="0.3">
      <c r="A12247" t="s">
        <v>612</v>
      </c>
      <c r="B12247" t="s">
        <v>710</v>
      </c>
      <c r="C12247">
        <v>27.1</v>
      </c>
      <c r="D12247">
        <v>27.76</v>
      </c>
      <c r="E12247">
        <v>26.88</v>
      </c>
      <c r="F12247">
        <v>27.08</v>
      </c>
      <c r="G12247">
        <v>525237</v>
      </c>
      <c r="H12247">
        <v>27.24</v>
      </c>
    </row>
    <row r="12248" spans="1:8" x14ac:dyDescent="0.3">
      <c r="A12248" t="s">
        <v>612</v>
      </c>
      <c r="B12248" t="s">
        <v>512</v>
      </c>
      <c r="C12248">
        <v>27.26</v>
      </c>
      <c r="D12248">
        <v>28.3</v>
      </c>
      <c r="E12248">
        <v>26.86</v>
      </c>
      <c r="F12248">
        <v>27.5</v>
      </c>
      <c r="G12248">
        <v>625010</v>
      </c>
      <c r="H12248">
        <v>27.5533</v>
      </c>
    </row>
    <row r="12249" spans="1:8" x14ac:dyDescent="0.3">
      <c r="A12249" t="s">
        <v>612</v>
      </c>
      <c r="B12249" t="s">
        <v>91</v>
      </c>
      <c r="C12249">
        <v>25.5</v>
      </c>
      <c r="D12249">
        <v>26.3</v>
      </c>
      <c r="E12249">
        <v>25.22</v>
      </c>
      <c r="F12249">
        <v>25.92</v>
      </c>
      <c r="G12249">
        <v>503265</v>
      </c>
      <c r="H12249">
        <v>25.813300000000002</v>
      </c>
    </row>
    <row r="12250" spans="1:8" x14ac:dyDescent="0.3">
      <c r="A12250" t="s">
        <v>612</v>
      </c>
      <c r="B12250" t="s">
        <v>93</v>
      </c>
      <c r="C12250">
        <v>25.9</v>
      </c>
      <c r="D12250">
        <v>26.68</v>
      </c>
      <c r="E12250">
        <v>25.86</v>
      </c>
      <c r="F12250">
        <v>26.4</v>
      </c>
      <c r="G12250">
        <v>287240</v>
      </c>
      <c r="H12250">
        <v>26.313300000000002</v>
      </c>
    </row>
    <row r="12251" spans="1:8" x14ac:dyDescent="0.3">
      <c r="A12251" t="s">
        <v>612</v>
      </c>
      <c r="B12251" t="s">
        <v>711</v>
      </c>
      <c r="C12251">
        <v>26.98</v>
      </c>
      <c r="D12251">
        <v>26.98</v>
      </c>
      <c r="E12251">
        <v>26.1</v>
      </c>
      <c r="F12251">
        <v>26.5</v>
      </c>
      <c r="G12251">
        <v>602140</v>
      </c>
      <c r="H12251">
        <v>26.526700000000002</v>
      </c>
    </row>
    <row r="12252" spans="1:8" x14ac:dyDescent="0.3">
      <c r="A12252" t="s">
        <v>612</v>
      </c>
      <c r="B12252" t="s">
        <v>712</v>
      </c>
      <c r="C12252">
        <v>26.7</v>
      </c>
      <c r="D12252">
        <v>27.24</v>
      </c>
      <c r="E12252">
        <v>26.5</v>
      </c>
      <c r="F12252">
        <v>27.12</v>
      </c>
      <c r="G12252">
        <v>436592</v>
      </c>
      <c r="H12252">
        <v>26.953299999999999</v>
      </c>
    </row>
    <row r="12253" spans="1:8" x14ac:dyDescent="0.3">
      <c r="A12253" t="s">
        <v>612</v>
      </c>
      <c r="B12253" t="s">
        <v>162</v>
      </c>
      <c r="C12253">
        <v>27.14</v>
      </c>
      <c r="D12253">
        <v>27.66</v>
      </c>
      <c r="E12253">
        <v>26.34</v>
      </c>
      <c r="F12253">
        <v>26.92</v>
      </c>
      <c r="G12253">
        <v>937372</v>
      </c>
      <c r="H12253">
        <v>26.973299999999998</v>
      </c>
    </row>
    <row r="12254" spans="1:8" x14ac:dyDescent="0.3">
      <c r="A12254" t="s">
        <v>612</v>
      </c>
      <c r="B12254" t="s">
        <v>220</v>
      </c>
      <c r="C12254">
        <v>27</v>
      </c>
      <c r="D12254">
        <v>27</v>
      </c>
      <c r="E12254">
        <v>26</v>
      </c>
      <c r="F12254">
        <v>26.38</v>
      </c>
      <c r="G12254">
        <v>510552</v>
      </c>
      <c r="H12254">
        <v>26.46</v>
      </c>
    </row>
    <row r="12255" spans="1:8" x14ac:dyDescent="0.3">
      <c r="A12255" t="s">
        <v>612</v>
      </c>
      <c r="B12255" t="s">
        <v>713</v>
      </c>
      <c r="C12255">
        <v>26.5</v>
      </c>
      <c r="D12255">
        <v>28.38</v>
      </c>
      <c r="E12255">
        <v>26.5</v>
      </c>
      <c r="F12255">
        <v>28</v>
      </c>
      <c r="G12255">
        <v>851613</v>
      </c>
      <c r="H12255">
        <v>27.6267</v>
      </c>
    </row>
    <row r="12256" spans="1:8" x14ac:dyDescent="0.3">
      <c r="A12256" t="s">
        <v>612</v>
      </c>
      <c r="B12256" t="s">
        <v>714</v>
      </c>
      <c r="C12256">
        <v>28.32</v>
      </c>
      <c r="D12256">
        <v>28.32</v>
      </c>
      <c r="E12256">
        <v>27.28</v>
      </c>
      <c r="F12256">
        <v>27.58</v>
      </c>
      <c r="G12256">
        <v>490523</v>
      </c>
      <c r="H12256">
        <v>27.726700000000001</v>
      </c>
    </row>
    <row r="12257" spans="1:8" x14ac:dyDescent="0.3">
      <c r="A12257" t="s">
        <v>612</v>
      </c>
      <c r="B12257" t="s">
        <v>715</v>
      </c>
      <c r="C12257">
        <v>27.7</v>
      </c>
      <c r="D12257">
        <v>27.76</v>
      </c>
      <c r="E12257">
        <v>27.12</v>
      </c>
      <c r="F12257">
        <v>27.28</v>
      </c>
      <c r="G12257">
        <v>631187</v>
      </c>
      <c r="H12257">
        <v>27.386700000000001</v>
      </c>
    </row>
    <row r="12258" spans="1:8" x14ac:dyDescent="0.3">
      <c r="A12258" t="s">
        <v>612</v>
      </c>
      <c r="B12258" t="s">
        <v>235</v>
      </c>
      <c r="C12258">
        <v>27.4</v>
      </c>
      <c r="D12258">
        <v>27.4</v>
      </c>
      <c r="E12258">
        <v>26.72</v>
      </c>
      <c r="F12258">
        <v>27.18</v>
      </c>
      <c r="G12258">
        <v>461582</v>
      </c>
      <c r="H12258">
        <v>27.1</v>
      </c>
    </row>
    <row r="12259" spans="1:8" x14ac:dyDescent="0.3">
      <c r="A12259" t="s">
        <v>612</v>
      </c>
      <c r="B12259" t="s">
        <v>259</v>
      </c>
      <c r="C12259">
        <v>27.16</v>
      </c>
      <c r="D12259">
        <v>27.6</v>
      </c>
      <c r="E12259">
        <v>26.8</v>
      </c>
      <c r="F12259">
        <v>27.08</v>
      </c>
      <c r="G12259">
        <v>393347</v>
      </c>
      <c r="H12259">
        <v>27.16</v>
      </c>
    </row>
    <row r="12260" spans="1:8" x14ac:dyDescent="0.3">
      <c r="A12260" t="s">
        <v>612</v>
      </c>
      <c r="B12260" t="s">
        <v>716</v>
      </c>
      <c r="C12260">
        <v>27.22</v>
      </c>
      <c r="D12260">
        <v>27.48</v>
      </c>
      <c r="E12260">
        <v>27</v>
      </c>
      <c r="F12260">
        <v>27.18</v>
      </c>
      <c r="G12260">
        <v>295027</v>
      </c>
      <c r="H12260">
        <v>27.22</v>
      </c>
    </row>
    <row r="12261" spans="1:8" x14ac:dyDescent="0.3">
      <c r="A12261" t="s">
        <v>612</v>
      </c>
      <c r="B12261" t="s">
        <v>269</v>
      </c>
      <c r="C12261">
        <v>27.26</v>
      </c>
      <c r="D12261">
        <v>27.26</v>
      </c>
      <c r="E12261">
        <v>26.7</v>
      </c>
      <c r="F12261">
        <v>27</v>
      </c>
      <c r="G12261">
        <v>419694</v>
      </c>
      <c r="H12261">
        <v>26.986699999999999</v>
      </c>
    </row>
    <row r="12262" spans="1:8" x14ac:dyDescent="0.3">
      <c r="A12262" t="s">
        <v>612</v>
      </c>
      <c r="B12262" t="s">
        <v>282</v>
      </c>
      <c r="C12262">
        <v>26.22</v>
      </c>
      <c r="D12262">
        <v>27</v>
      </c>
      <c r="E12262">
        <v>26.22</v>
      </c>
      <c r="F12262">
        <v>26.8</v>
      </c>
      <c r="G12262">
        <v>102591</v>
      </c>
      <c r="H12262">
        <v>26.673300000000001</v>
      </c>
    </row>
    <row r="12263" spans="1:8" x14ac:dyDescent="0.3">
      <c r="A12263" t="s">
        <v>612</v>
      </c>
      <c r="B12263" t="s">
        <v>717</v>
      </c>
      <c r="C12263">
        <v>26.5</v>
      </c>
      <c r="D12263">
        <v>26.5</v>
      </c>
      <c r="E12263">
        <v>25.62</v>
      </c>
      <c r="F12263">
        <v>26.2</v>
      </c>
      <c r="G12263">
        <v>697471</v>
      </c>
      <c r="H12263">
        <v>26.1067</v>
      </c>
    </row>
    <row r="12264" spans="1:8" x14ac:dyDescent="0.3">
      <c r="A12264" t="s">
        <v>612</v>
      </c>
      <c r="B12264" t="s">
        <v>285</v>
      </c>
      <c r="C12264">
        <v>26.2</v>
      </c>
      <c r="D12264">
        <v>26.22</v>
      </c>
      <c r="E12264">
        <v>25.9</v>
      </c>
      <c r="F12264">
        <v>26</v>
      </c>
      <c r="G12264">
        <v>477543</v>
      </c>
      <c r="H12264">
        <v>26.04</v>
      </c>
    </row>
    <row r="12265" spans="1:8" x14ac:dyDescent="0.3">
      <c r="A12265" t="s">
        <v>612</v>
      </c>
      <c r="B12265" t="s">
        <v>718</v>
      </c>
      <c r="C12265">
        <v>26.02</v>
      </c>
      <c r="D12265">
        <v>26.2</v>
      </c>
      <c r="E12265">
        <v>25.68</v>
      </c>
      <c r="F12265">
        <v>25.7</v>
      </c>
      <c r="G12265">
        <v>282189</v>
      </c>
      <c r="H12265">
        <v>25.86</v>
      </c>
    </row>
    <row r="12266" spans="1:8" x14ac:dyDescent="0.3">
      <c r="A12266" t="s">
        <v>612</v>
      </c>
      <c r="B12266" t="s">
        <v>291</v>
      </c>
      <c r="C12266">
        <v>25.72</v>
      </c>
      <c r="D12266">
        <v>26.02</v>
      </c>
      <c r="E12266">
        <v>25.2</v>
      </c>
      <c r="F12266">
        <v>25.22</v>
      </c>
      <c r="G12266">
        <v>403231</v>
      </c>
      <c r="H12266">
        <v>25.48</v>
      </c>
    </row>
    <row r="12267" spans="1:8" x14ac:dyDescent="0.3">
      <c r="A12267" t="s">
        <v>612</v>
      </c>
      <c r="B12267" t="s">
        <v>295</v>
      </c>
      <c r="C12267">
        <v>25.24</v>
      </c>
      <c r="D12267">
        <v>25.38</v>
      </c>
      <c r="E12267">
        <v>24.42</v>
      </c>
      <c r="F12267">
        <v>24.84</v>
      </c>
      <c r="G12267">
        <v>411158</v>
      </c>
      <c r="H12267">
        <v>24.88</v>
      </c>
    </row>
    <row r="12268" spans="1:8" x14ac:dyDescent="0.3">
      <c r="A12268" t="s">
        <v>612</v>
      </c>
      <c r="B12268" t="s">
        <v>298</v>
      </c>
      <c r="C12268">
        <v>24.86</v>
      </c>
      <c r="D12268">
        <v>24.94</v>
      </c>
      <c r="E12268">
        <v>23.64</v>
      </c>
      <c r="F12268">
        <v>23.98</v>
      </c>
      <c r="G12268">
        <v>827089</v>
      </c>
      <c r="H12268">
        <v>24.186699999999998</v>
      </c>
    </row>
    <row r="12269" spans="1:8" x14ac:dyDescent="0.3">
      <c r="A12269" t="s">
        <v>612</v>
      </c>
      <c r="B12269" t="s">
        <v>719</v>
      </c>
      <c r="C12269">
        <v>23.78</v>
      </c>
      <c r="D12269">
        <v>24.26</v>
      </c>
      <c r="E12269">
        <v>23.68</v>
      </c>
      <c r="F12269">
        <v>23.88</v>
      </c>
      <c r="G12269">
        <v>915033</v>
      </c>
      <c r="H12269">
        <v>23.94</v>
      </c>
    </row>
    <row r="12270" spans="1:8" x14ac:dyDescent="0.3">
      <c r="A12270" t="s">
        <v>612</v>
      </c>
      <c r="B12270" t="s">
        <v>720</v>
      </c>
      <c r="C12270">
        <v>23.88</v>
      </c>
      <c r="D12270">
        <v>24.38</v>
      </c>
      <c r="E12270">
        <v>23.82</v>
      </c>
      <c r="F12270">
        <v>24.18</v>
      </c>
      <c r="G12270">
        <v>212575</v>
      </c>
      <c r="H12270">
        <v>24.1267</v>
      </c>
    </row>
    <row r="12271" spans="1:8" x14ac:dyDescent="0.3">
      <c r="A12271" t="s">
        <v>612</v>
      </c>
      <c r="B12271" t="s">
        <v>721</v>
      </c>
      <c r="C12271">
        <v>24.16</v>
      </c>
      <c r="D12271">
        <v>24.16</v>
      </c>
      <c r="E12271">
        <v>23.56</v>
      </c>
      <c r="F12271">
        <v>23.98</v>
      </c>
      <c r="G12271">
        <v>256808</v>
      </c>
      <c r="H12271">
        <v>23.9</v>
      </c>
    </row>
    <row r="12272" spans="1:8" x14ac:dyDescent="0.3">
      <c r="A12272" t="s">
        <v>612</v>
      </c>
      <c r="B12272" t="s">
        <v>96</v>
      </c>
      <c r="C12272">
        <v>23.94</v>
      </c>
      <c r="D12272">
        <v>23.98</v>
      </c>
      <c r="E12272">
        <v>23.7</v>
      </c>
      <c r="F12272">
        <v>23.9</v>
      </c>
      <c r="G12272">
        <v>178442</v>
      </c>
      <c r="H12272">
        <v>23.86</v>
      </c>
    </row>
    <row r="12273" spans="1:8" x14ac:dyDescent="0.3">
      <c r="A12273" t="s">
        <v>612</v>
      </c>
      <c r="B12273" t="s">
        <v>722</v>
      </c>
      <c r="C12273">
        <v>23.98</v>
      </c>
      <c r="D12273">
        <v>24.76</v>
      </c>
      <c r="E12273">
        <v>23.84</v>
      </c>
      <c r="F12273">
        <v>24.48</v>
      </c>
      <c r="G12273">
        <v>271114</v>
      </c>
      <c r="H12273">
        <v>24.36</v>
      </c>
    </row>
    <row r="12274" spans="1:8" x14ac:dyDescent="0.3">
      <c r="A12274" t="s">
        <v>612</v>
      </c>
      <c r="B12274" t="s">
        <v>164</v>
      </c>
      <c r="C12274">
        <v>24.48</v>
      </c>
      <c r="D12274">
        <v>24.48</v>
      </c>
      <c r="E12274">
        <v>23.38</v>
      </c>
      <c r="F12274">
        <v>23.68</v>
      </c>
      <c r="G12274">
        <v>319097</v>
      </c>
      <c r="H12274">
        <v>23.846699999999998</v>
      </c>
    </row>
    <row r="12275" spans="1:8" x14ac:dyDescent="0.3">
      <c r="A12275" t="s">
        <v>612</v>
      </c>
      <c r="B12275" t="s">
        <v>723</v>
      </c>
      <c r="C12275">
        <v>23.88</v>
      </c>
      <c r="D12275">
        <v>24.34</v>
      </c>
      <c r="E12275">
        <v>23.88</v>
      </c>
      <c r="F12275">
        <v>24.18</v>
      </c>
      <c r="G12275">
        <v>290888</v>
      </c>
      <c r="H12275">
        <v>24.133299999999998</v>
      </c>
    </row>
    <row r="12276" spans="1:8" x14ac:dyDescent="0.3">
      <c r="A12276" t="s">
        <v>612</v>
      </c>
      <c r="B12276" t="s">
        <v>724</v>
      </c>
      <c r="C12276">
        <v>24.18</v>
      </c>
      <c r="D12276">
        <v>24.22</v>
      </c>
      <c r="E12276">
        <v>23.74</v>
      </c>
      <c r="F12276">
        <v>23.94</v>
      </c>
      <c r="G12276">
        <v>129314</v>
      </c>
      <c r="H12276">
        <v>23.966699999999999</v>
      </c>
    </row>
    <row r="12277" spans="1:8" x14ac:dyDescent="0.3">
      <c r="A12277" t="s">
        <v>612</v>
      </c>
      <c r="B12277" t="s">
        <v>725</v>
      </c>
      <c r="C12277">
        <v>23.98</v>
      </c>
      <c r="D12277">
        <v>24.34</v>
      </c>
      <c r="E12277">
        <v>23.84</v>
      </c>
      <c r="F12277">
        <v>24.3</v>
      </c>
      <c r="G12277">
        <v>172209</v>
      </c>
      <c r="H12277">
        <v>24.16</v>
      </c>
    </row>
    <row r="12278" spans="1:8" x14ac:dyDescent="0.3">
      <c r="A12278" t="s">
        <v>612</v>
      </c>
      <c r="B12278" t="s">
        <v>242</v>
      </c>
      <c r="C12278">
        <v>24.2</v>
      </c>
      <c r="D12278">
        <v>24.2</v>
      </c>
      <c r="E12278">
        <v>23.5</v>
      </c>
      <c r="F12278">
        <v>23.96</v>
      </c>
      <c r="G12278">
        <v>232413</v>
      </c>
      <c r="H12278">
        <v>23.886700000000001</v>
      </c>
    </row>
    <row r="12279" spans="1:8" x14ac:dyDescent="0.3">
      <c r="A12279" t="s">
        <v>612</v>
      </c>
      <c r="B12279" t="s">
        <v>726</v>
      </c>
      <c r="C12279">
        <v>23.62</v>
      </c>
      <c r="D12279">
        <v>24.38</v>
      </c>
      <c r="E12279">
        <v>23.62</v>
      </c>
      <c r="F12279">
        <v>24.26</v>
      </c>
      <c r="G12279">
        <v>204663</v>
      </c>
      <c r="H12279">
        <v>24.0867</v>
      </c>
    </row>
    <row r="12280" spans="1:8" x14ac:dyDescent="0.3">
      <c r="A12280" t="s">
        <v>612</v>
      </c>
      <c r="B12280" t="s">
        <v>727</v>
      </c>
      <c r="C12280">
        <v>24.3</v>
      </c>
      <c r="D12280">
        <v>26</v>
      </c>
      <c r="E12280">
        <v>24.02</v>
      </c>
      <c r="F12280">
        <v>25.6</v>
      </c>
      <c r="G12280">
        <v>573289</v>
      </c>
      <c r="H12280">
        <v>25.206700000000001</v>
      </c>
    </row>
    <row r="12281" spans="1:8" x14ac:dyDescent="0.3">
      <c r="A12281" t="s">
        <v>612</v>
      </c>
      <c r="B12281" t="s">
        <v>728</v>
      </c>
      <c r="C12281">
        <v>25.48</v>
      </c>
      <c r="D12281">
        <v>25.48</v>
      </c>
      <c r="E12281">
        <v>24.44</v>
      </c>
      <c r="F12281">
        <v>24.68</v>
      </c>
      <c r="G12281">
        <v>399028</v>
      </c>
      <c r="H12281">
        <v>24.866700000000002</v>
      </c>
    </row>
    <row r="12282" spans="1:8" x14ac:dyDescent="0.3">
      <c r="A12282" t="s">
        <v>612</v>
      </c>
      <c r="B12282" t="s">
        <v>729</v>
      </c>
      <c r="C12282">
        <v>24.66</v>
      </c>
      <c r="D12282">
        <v>25</v>
      </c>
      <c r="E12282">
        <v>24.3</v>
      </c>
      <c r="F12282">
        <v>24.84</v>
      </c>
      <c r="G12282">
        <v>325635</v>
      </c>
      <c r="H12282">
        <v>24.7133</v>
      </c>
    </row>
    <row r="12283" spans="1:8" x14ac:dyDescent="0.3">
      <c r="A12283" t="s">
        <v>612</v>
      </c>
      <c r="B12283" t="s">
        <v>730</v>
      </c>
      <c r="C12283">
        <v>24.84</v>
      </c>
      <c r="D12283">
        <v>24.98</v>
      </c>
      <c r="E12283">
        <v>24.4</v>
      </c>
      <c r="F12283">
        <v>24.9</v>
      </c>
      <c r="G12283">
        <v>291018</v>
      </c>
      <c r="H12283">
        <v>24.76</v>
      </c>
    </row>
    <row r="12284" spans="1:8" x14ac:dyDescent="0.3">
      <c r="A12284" t="s">
        <v>612</v>
      </c>
      <c r="B12284" t="s">
        <v>731</v>
      </c>
      <c r="C12284">
        <v>25.34</v>
      </c>
      <c r="D12284">
        <v>25.34</v>
      </c>
      <c r="E12284">
        <v>24.62</v>
      </c>
      <c r="F12284">
        <v>24.9</v>
      </c>
      <c r="G12284">
        <v>275881</v>
      </c>
      <c r="H12284">
        <v>24.953299999999999</v>
      </c>
    </row>
    <row r="12285" spans="1:8" x14ac:dyDescent="0.3">
      <c r="A12285" t="s">
        <v>612</v>
      </c>
      <c r="B12285" t="s">
        <v>732</v>
      </c>
      <c r="C12285">
        <v>24.9</v>
      </c>
      <c r="D12285">
        <v>25.18</v>
      </c>
      <c r="E12285">
        <v>24.6</v>
      </c>
      <c r="F12285">
        <v>24.98</v>
      </c>
      <c r="G12285">
        <v>270843</v>
      </c>
      <c r="H12285">
        <v>24.92</v>
      </c>
    </row>
    <row r="12286" spans="1:8" x14ac:dyDescent="0.3">
      <c r="A12286" t="s">
        <v>612</v>
      </c>
      <c r="B12286" t="s">
        <v>733</v>
      </c>
      <c r="C12286">
        <v>24.9</v>
      </c>
      <c r="D12286">
        <v>25.08</v>
      </c>
      <c r="E12286">
        <v>24.62</v>
      </c>
      <c r="F12286">
        <v>24.98</v>
      </c>
      <c r="G12286">
        <v>185635</v>
      </c>
      <c r="H12286">
        <v>24.8933</v>
      </c>
    </row>
    <row r="12287" spans="1:8" x14ac:dyDescent="0.3">
      <c r="A12287" t="s">
        <v>612</v>
      </c>
      <c r="B12287" t="s">
        <v>734</v>
      </c>
      <c r="C12287">
        <v>24.8</v>
      </c>
      <c r="D12287">
        <v>25.2</v>
      </c>
      <c r="E12287">
        <v>24.74</v>
      </c>
      <c r="F12287">
        <v>24.86</v>
      </c>
      <c r="G12287">
        <v>359377</v>
      </c>
      <c r="H12287">
        <v>24.933299999999999</v>
      </c>
    </row>
    <row r="12288" spans="1:8" x14ac:dyDescent="0.3">
      <c r="A12288" t="s">
        <v>612</v>
      </c>
      <c r="B12288" t="s">
        <v>735</v>
      </c>
      <c r="C12288">
        <v>25</v>
      </c>
      <c r="D12288">
        <v>25.06</v>
      </c>
      <c r="E12288">
        <v>24.54</v>
      </c>
      <c r="F12288">
        <v>24.62</v>
      </c>
      <c r="G12288">
        <v>191887</v>
      </c>
      <c r="H12288">
        <v>24.74</v>
      </c>
    </row>
    <row r="12289" spans="1:8" x14ac:dyDescent="0.3">
      <c r="A12289" t="s">
        <v>88</v>
      </c>
      <c r="B12289" t="s">
        <v>696</v>
      </c>
      <c r="C12289">
        <v>2.97</v>
      </c>
      <c r="D12289">
        <v>2.99</v>
      </c>
      <c r="E12289">
        <v>2.94</v>
      </c>
      <c r="F12289">
        <v>2.99</v>
      </c>
      <c r="G12289">
        <v>6538369</v>
      </c>
      <c r="H12289">
        <v>2.9733000000000001</v>
      </c>
    </row>
    <row r="12290" spans="1:8" x14ac:dyDescent="0.3">
      <c r="A12290" t="s">
        <v>88</v>
      </c>
      <c r="B12290" t="s">
        <v>697</v>
      </c>
      <c r="C12290">
        <v>2.99</v>
      </c>
      <c r="D12290">
        <v>3</v>
      </c>
      <c r="E12290">
        <v>2.95</v>
      </c>
      <c r="F12290">
        <v>2.99</v>
      </c>
      <c r="G12290">
        <v>8136114</v>
      </c>
      <c r="H12290">
        <v>2.98</v>
      </c>
    </row>
    <row r="12291" spans="1:8" x14ac:dyDescent="0.3">
      <c r="A12291" t="s">
        <v>88</v>
      </c>
      <c r="B12291" t="s">
        <v>698</v>
      </c>
      <c r="C12291">
        <v>2.99</v>
      </c>
      <c r="D12291">
        <v>3.07</v>
      </c>
      <c r="E12291">
        <v>2.97</v>
      </c>
      <c r="F12291">
        <v>3.02</v>
      </c>
      <c r="G12291">
        <v>13432040</v>
      </c>
      <c r="H12291">
        <v>3.02</v>
      </c>
    </row>
    <row r="12292" spans="1:8" x14ac:dyDescent="0.3">
      <c r="A12292" t="s">
        <v>88</v>
      </c>
      <c r="B12292" t="s">
        <v>699</v>
      </c>
      <c r="C12292">
        <v>3</v>
      </c>
      <c r="D12292">
        <v>3.05</v>
      </c>
      <c r="E12292">
        <v>2.99</v>
      </c>
      <c r="F12292">
        <v>3.04</v>
      </c>
      <c r="G12292">
        <v>10606260</v>
      </c>
      <c r="H12292">
        <v>3.0266999999999999</v>
      </c>
    </row>
    <row r="12293" spans="1:8" x14ac:dyDescent="0.3">
      <c r="A12293" t="s">
        <v>88</v>
      </c>
      <c r="B12293" t="s">
        <v>700</v>
      </c>
      <c r="C12293">
        <v>3.04</v>
      </c>
      <c r="D12293">
        <v>3.22</v>
      </c>
      <c r="E12293">
        <v>2.96</v>
      </c>
      <c r="F12293">
        <v>3.22</v>
      </c>
      <c r="G12293">
        <v>22440080</v>
      </c>
      <c r="H12293">
        <v>3.1333000000000002</v>
      </c>
    </row>
    <row r="12294" spans="1:8" x14ac:dyDescent="0.3">
      <c r="A12294" t="s">
        <v>88</v>
      </c>
      <c r="B12294" t="s">
        <v>77</v>
      </c>
      <c r="C12294">
        <v>3.22</v>
      </c>
      <c r="D12294">
        <v>3.31</v>
      </c>
      <c r="E12294">
        <v>3.01</v>
      </c>
      <c r="F12294">
        <v>3.02</v>
      </c>
      <c r="G12294">
        <v>29407880</v>
      </c>
      <c r="H12294">
        <v>3.1133000000000002</v>
      </c>
    </row>
    <row r="12295" spans="1:8" x14ac:dyDescent="0.3">
      <c r="A12295" t="s">
        <v>88</v>
      </c>
      <c r="B12295" t="s">
        <v>701</v>
      </c>
      <c r="C12295">
        <v>2.99</v>
      </c>
      <c r="D12295">
        <v>3.07</v>
      </c>
      <c r="E12295">
        <v>2.99</v>
      </c>
      <c r="F12295">
        <v>3.02</v>
      </c>
      <c r="G12295">
        <v>13126400</v>
      </c>
      <c r="H12295">
        <v>3.0266999999999999</v>
      </c>
    </row>
    <row r="12296" spans="1:8" x14ac:dyDescent="0.3">
      <c r="A12296" t="s">
        <v>88</v>
      </c>
      <c r="B12296" t="s">
        <v>702</v>
      </c>
      <c r="C12296">
        <v>3.01</v>
      </c>
      <c r="D12296">
        <v>3.09</v>
      </c>
      <c r="E12296">
        <v>2.91</v>
      </c>
      <c r="F12296">
        <v>2.96</v>
      </c>
      <c r="G12296">
        <v>15918350</v>
      </c>
      <c r="H12296">
        <v>2.9866999999999999</v>
      </c>
    </row>
    <row r="12297" spans="1:8" x14ac:dyDescent="0.3">
      <c r="A12297" t="s">
        <v>88</v>
      </c>
      <c r="B12297" t="s">
        <v>139</v>
      </c>
      <c r="C12297">
        <v>2.96</v>
      </c>
      <c r="D12297">
        <v>3.04</v>
      </c>
      <c r="E12297">
        <v>2.91</v>
      </c>
      <c r="F12297">
        <v>3</v>
      </c>
      <c r="G12297">
        <v>15674730</v>
      </c>
      <c r="H12297">
        <v>2.9832999999999998</v>
      </c>
    </row>
    <row r="12298" spans="1:8" x14ac:dyDescent="0.3">
      <c r="A12298" t="s">
        <v>88</v>
      </c>
      <c r="B12298" t="s">
        <v>156</v>
      </c>
      <c r="C12298">
        <v>3</v>
      </c>
      <c r="D12298">
        <v>3.05</v>
      </c>
      <c r="E12298">
        <v>2.93</v>
      </c>
      <c r="F12298">
        <v>2.96</v>
      </c>
      <c r="G12298">
        <v>11318750</v>
      </c>
      <c r="H12298">
        <v>2.98</v>
      </c>
    </row>
    <row r="12299" spans="1:8" x14ac:dyDescent="0.3">
      <c r="A12299" t="s">
        <v>88</v>
      </c>
      <c r="B12299" t="s">
        <v>703</v>
      </c>
      <c r="C12299">
        <v>2.97</v>
      </c>
      <c r="D12299">
        <v>3.08</v>
      </c>
      <c r="E12299">
        <v>2.97</v>
      </c>
      <c r="F12299">
        <v>3.06</v>
      </c>
      <c r="G12299">
        <v>10073320</v>
      </c>
      <c r="H12299">
        <v>3.0367000000000002</v>
      </c>
    </row>
    <row r="12300" spans="1:8" x14ac:dyDescent="0.3">
      <c r="A12300" t="s">
        <v>88</v>
      </c>
      <c r="B12300" t="s">
        <v>223</v>
      </c>
      <c r="C12300">
        <v>3.06</v>
      </c>
      <c r="D12300">
        <v>3.16</v>
      </c>
      <c r="E12300">
        <v>3.04</v>
      </c>
      <c r="F12300">
        <v>3.11</v>
      </c>
      <c r="G12300">
        <v>11829910</v>
      </c>
      <c r="H12300">
        <v>3.1032999999999999</v>
      </c>
    </row>
    <row r="12301" spans="1:8" x14ac:dyDescent="0.3">
      <c r="A12301" t="s">
        <v>88</v>
      </c>
      <c r="B12301" t="s">
        <v>228</v>
      </c>
      <c r="C12301">
        <v>3.11</v>
      </c>
      <c r="D12301">
        <v>3.11</v>
      </c>
      <c r="E12301">
        <v>3.01</v>
      </c>
      <c r="F12301">
        <v>3.04</v>
      </c>
      <c r="G12301">
        <v>9206285</v>
      </c>
      <c r="H12301">
        <v>3.0533000000000001</v>
      </c>
    </row>
    <row r="12302" spans="1:8" x14ac:dyDescent="0.3">
      <c r="A12302" t="s">
        <v>88</v>
      </c>
      <c r="B12302" t="s">
        <v>704</v>
      </c>
      <c r="C12302">
        <v>3.08</v>
      </c>
      <c r="D12302">
        <v>3.1</v>
      </c>
      <c r="E12302">
        <v>3.01</v>
      </c>
      <c r="F12302">
        <v>3.08</v>
      </c>
      <c r="G12302">
        <v>10719690</v>
      </c>
      <c r="H12302">
        <v>3.0632999999999999</v>
      </c>
    </row>
    <row r="12303" spans="1:8" x14ac:dyDescent="0.3">
      <c r="A12303" t="s">
        <v>88</v>
      </c>
      <c r="B12303" t="s">
        <v>705</v>
      </c>
      <c r="C12303">
        <v>3.07</v>
      </c>
      <c r="D12303">
        <v>3.13</v>
      </c>
      <c r="E12303">
        <v>3.04</v>
      </c>
      <c r="F12303">
        <v>3.1</v>
      </c>
      <c r="G12303">
        <v>8621397</v>
      </c>
      <c r="H12303">
        <v>3.09</v>
      </c>
    </row>
    <row r="12304" spans="1:8" x14ac:dyDescent="0.3">
      <c r="A12304" t="s">
        <v>88</v>
      </c>
      <c r="B12304" t="s">
        <v>706</v>
      </c>
      <c r="C12304">
        <v>3.14</v>
      </c>
      <c r="D12304">
        <v>3.21</v>
      </c>
      <c r="E12304">
        <v>3.11</v>
      </c>
      <c r="F12304">
        <v>3.2</v>
      </c>
      <c r="G12304">
        <v>9090646</v>
      </c>
      <c r="H12304">
        <v>3.1732999999999998</v>
      </c>
    </row>
    <row r="12305" spans="1:8" x14ac:dyDescent="0.3">
      <c r="A12305" t="s">
        <v>88</v>
      </c>
      <c r="B12305" t="s">
        <v>265</v>
      </c>
      <c r="C12305">
        <v>3.16</v>
      </c>
      <c r="D12305">
        <v>3.26</v>
      </c>
      <c r="E12305">
        <v>3.15</v>
      </c>
      <c r="F12305">
        <v>3.24</v>
      </c>
      <c r="G12305">
        <v>9321163</v>
      </c>
      <c r="H12305">
        <v>3.2166999999999999</v>
      </c>
    </row>
    <row r="12306" spans="1:8" x14ac:dyDescent="0.3">
      <c r="A12306" t="s">
        <v>88</v>
      </c>
      <c r="B12306" t="s">
        <v>707</v>
      </c>
      <c r="C12306">
        <v>3.24</v>
      </c>
      <c r="D12306">
        <v>3.35</v>
      </c>
      <c r="E12306">
        <v>3.12</v>
      </c>
      <c r="F12306">
        <v>3.17</v>
      </c>
      <c r="G12306">
        <v>21320780</v>
      </c>
      <c r="H12306">
        <v>3.2132999999999998</v>
      </c>
    </row>
    <row r="12307" spans="1:8" x14ac:dyDescent="0.3">
      <c r="A12307" t="s">
        <v>88</v>
      </c>
      <c r="B12307" t="s">
        <v>271</v>
      </c>
      <c r="C12307">
        <v>3.18</v>
      </c>
      <c r="D12307">
        <v>3.19</v>
      </c>
      <c r="E12307">
        <v>3.08</v>
      </c>
      <c r="F12307">
        <v>3.12</v>
      </c>
      <c r="G12307">
        <v>13478780</v>
      </c>
      <c r="H12307">
        <v>3.13</v>
      </c>
    </row>
    <row r="12308" spans="1:8" x14ac:dyDescent="0.3">
      <c r="A12308" t="s">
        <v>88</v>
      </c>
      <c r="B12308" t="s">
        <v>708</v>
      </c>
      <c r="C12308">
        <v>3.12</v>
      </c>
      <c r="D12308">
        <v>3.19</v>
      </c>
      <c r="E12308">
        <v>3.09</v>
      </c>
      <c r="F12308">
        <v>3.18</v>
      </c>
      <c r="G12308">
        <v>11535450</v>
      </c>
      <c r="H12308">
        <v>3.1533000000000002</v>
      </c>
    </row>
    <row r="12309" spans="1:8" x14ac:dyDescent="0.3">
      <c r="A12309" t="s">
        <v>88</v>
      </c>
      <c r="B12309" t="s">
        <v>709</v>
      </c>
      <c r="C12309">
        <v>3.2</v>
      </c>
      <c r="D12309">
        <v>3.28</v>
      </c>
      <c r="E12309">
        <v>3.11</v>
      </c>
      <c r="F12309">
        <v>3.15</v>
      </c>
      <c r="G12309">
        <v>14885570</v>
      </c>
      <c r="H12309">
        <v>3.18</v>
      </c>
    </row>
    <row r="12310" spans="1:8" x14ac:dyDescent="0.3">
      <c r="A12310" t="s">
        <v>88</v>
      </c>
      <c r="B12310" t="s">
        <v>283</v>
      </c>
      <c r="C12310">
        <v>3.16</v>
      </c>
      <c r="D12310">
        <v>3.24</v>
      </c>
      <c r="E12310">
        <v>3.11</v>
      </c>
      <c r="F12310">
        <v>3.23</v>
      </c>
      <c r="G12310">
        <v>16710570</v>
      </c>
      <c r="H12310">
        <v>3.1932999999999998</v>
      </c>
    </row>
    <row r="12311" spans="1:8" x14ac:dyDescent="0.3">
      <c r="A12311" t="s">
        <v>88</v>
      </c>
      <c r="B12311" t="s">
        <v>290</v>
      </c>
      <c r="C12311">
        <v>3.23</v>
      </c>
      <c r="D12311">
        <v>3.23</v>
      </c>
      <c r="E12311">
        <v>3.1</v>
      </c>
      <c r="F12311">
        <v>3.15</v>
      </c>
      <c r="G12311">
        <v>9730026</v>
      </c>
      <c r="H12311">
        <v>3.16</v>
      </c>
    </row>
    <row r="12312" spans="1:8" x14ac:dyDescent="0.3">
      <c r="A12312" t="s">
        <v>88</v>
      </c>
      <c r="B12312" t="s">
        <v>710</v>
      </c>
      <c r="C12312">
        <v>3.15</v>
      </c>
      <c r="D12312">
        <v>3.15</v>
      </c>
      <c r="E12312">
        <v>3.07</v>
      </c>
      <c r="F12312">
        <v>3.14</v>
      </c>
      <c r="G12312">
        <v>5700726</v>
      </c>
      <c r="H12312">
        <v>3.12</v>
      </c>
    </row>
    <row r="12313" spans="1:8" x14ac:dyDescent="0.3">
      <c r="A12313" t="s">
        <v>88</v>
      </c>
      <c r="B12313" t="s">
        <v>512</v>
      </c>
      <c r="C12313">
        <v>3.14</v>
      </c>
      <c r="D12313">
        <v>3.21</v>
      </c>
      <c r="E12313">
        <v>3.04</v>
      </c>
      <c r="F12313">
        <v>3.13</v>
      </c>
      <c r="G12313">
        <v>15105100</v>
      </c>
      <c r="H12313">
        <v>3.1267</v>
      </c>
    </row>
    <row r="12314" spans="1:8" x14ac:dyDescent="0.3">
      <c r="A12314" t="s">
        <v>88</v>
      </c>
      <c r="B12314" t="s">
        <v>91</v>
      </c>
      <c r="C12314">
        <v>2.88</v>
      </c>
      <c r="D12314">
        <v>3.05</v>
      </c>
      <c r="E12314">
        <v>2.85</v>
      </c>
      <c r="F12314">
        <v>3.03</v>
      </c>
      <c r="G12314">
        <v>16821990</v>
      </c>
      <c r="H12314">
        <v>2.9767000000000001</v>
      </c>
    </row>
    <row r="12315" spans="1:8" x14ac:dyDescent="0.3">
      <c r="A12315" t="s">
        <v>88</v>
      </c>
      <c r="B12315" t="s">
        <v>93</v>
      </c>
      <c r="C12315">
        <v>3.01</v>
      </c>
      <c r="D12315">
        <v>3.06</v>
      </c>
      <c r="E12315">
        <v>2.92</v>
      </c>
      <c r="F12315">
        <v>2.96</v>
      </c>
      <c r="G12315">
        <v>9995710</v>
      </c>
      <c r="H12315">
        <v>2.98</v>
      </c>
    </row>
    <row r="12316" spans="1:8" x14ac:dyDescent="0.3">
      <c r="A12316" t="s">
        <v>88</v>
      </c>
      <c r="B12316" t="s">
        <v>711</v>
      </c>
      <c r="C12316">
        <v>3.15</v>
      </c>
      <c r="D12316">
        <v>3.15</v>
      </c>
      <c r="E12316">
        <v>2.97</v>
      </c>
      <c r="F12316">
        <v>3.01</v>
      </c>
      <c r="G12316">
        <v>10185780</v>
      </c>
      <c r="H12316">
        <v>3.0432999999999999</v>
      </c>
    </row>
    <row r="12317" spans="1:8" x14ac:dyDescent="0.3">
      <c r="A12317" t="s">
        <v>88</v>
      </c>
      <c r="B12317" t="s">
        <v>712</v>
      </c>
      <c r="C12317">
        <v>3.01</v>
      </c>
      <c r="D12317">
        <v>3.08</v>
      </c>
      <c r="E12317">
        <v>3</v>
      </c>
      <c r="F12317">
        <v>3.03</v>
      </c>
      <c r="G12317">
        <v>5211564</v>
      </c>
      <c r="H12317">
        <v>3.0367000000000002</v>
      </c>
    </row>
    <row r="12318" spans="1:8" x14ac:dyDescent="0.3">
      <c r="A12318" t="s">
        <v>88</v>
      </c>
      <c r="B12318" t="s">
        <v>162</v>
      </c>
      <c r="C12318">
        <v>3.03</v>
      </c>
      <c r="D12318">
        <v>3.05</v>
      </c>
      <c r="E12318">
        <v>2.9</v>
      </c>
      <c r="F12318">
        <v>2.92</v>
      </c>
      <c r="G12318">
        <v>8696433</v>
      </c>
      <c r="H12318">
        <v>2.9567000000000001</v>
      </c>
    </row>
    <row r="12319" spans="1:8" x14ac:dyDescent="0.3">
      <c r="A12319" t="s">
        <v>88</v>
      </c>
      <c r="B12319" t="s">
        <v>220</v>
      </c>
      <c r="C12319">
        <v>2.89</v>
      </c>
      <c r="D12319">
        <v>2.95</v>
      </c>
      <c r="E12319">
        <v>2.82</v>
      </c>
      <c r="F12319">
        <v>2.94</v>
      </c>
      <c r="G12319">
        <v>7058877</v>
      </c>
      <c r="H12319">
        <v>2.9033000000000002</v>
      </c>
    </row>
    <row r="12320" spans="1:8" x14ac:dyDescent="0.3">
      <c r="A12320" t="s">
        <v>88</v>
      </c>
      <c r="B12320" t="s">
        <v>713</v>
      </c>
      <c r="C12320">
        <v>2.99</v>
      </c>
      <c r="D12320">
        <v>3.04</v>
      </c>
      <c r="E12320">
        <v>2.98</v>
      </c>
      <c r="F12320">
        <v>3.03</v>
      </c>
      <c r="G12320">
        <v>6172881</v>
      </c>
      <c r="H12320">
        <v>3.0167000000000002</v>
      </c>
    </row>
    <row r="12321" spans="1:8" x14ac:dyDescent="0.3">
      <c r="A12321" t="s">
        <v>88</v>
      </c>
      <c r="B12321" t="s">
        <v>714</v>
      </c>
      <c r="C12321">
        <v>3.01</v>
      </c>
      <c r="D12321">
        <v>3.05</v>
      </c>
      <c r="E12321">
        <v>2.95</v>
      </c>
      <c r="F12321">
        <v>3.01</v>
      </c>
      <c r="G12321">
        <v>6245529</v>
      </c>
      <c r="H12321">
        <v>3.0032999999999999</v>
      </c>
    </row>
    <row r="12322" spans="1:8" x14ac:dyDescent="0.3">
      <c r="A12322" t="s">
        <v>88</v>
      </c>
      <c r="B12322" t="s">
        <v>715</v>
      </c>
      <c r="C12322">
        <v>3.01</v>
      </c>
      <c r="D12322">
        <v>3.01</v>
      </c>
      <c r="E12322">
        <v>2.84</v>
      </c>
      <c r="F12322">
        <v>2.95</v>
      </c>
      <c r="G12322">
        <v>17346920</v>
      </c>
      <c r="H12322">
        <v>2.9333</v>
      </c>
    </row>
    <row r="12323" spans="1:8" x14ac:dyDescent="0.3">
      <c r="A12323" t="s">
        <v>88</v>
      </c>
      <c r="B12323" t="s">
        <v>235</v>
      </c>
      <c r="C12323">
        <v>2.94</v>
      </c>
      <c r="D12323">
        <v>2.94</v>
      </c>
      <c r="E12323">
        <v>2.8</v>
      </c>
      <c r="F12323">
        <v>2.9</v>
      </c>
      <c r="G12323">
        <v>8795562</v>
      </c>
      <c r="H12323">
        <v>2.88</v>
      </c>
    </row>
    <row r="12324" spans="1:8" x14ac:dyDescent="0.3">
      <c r="A12324" t="s">
        <v>88</v>
      </c>
      <c r="B12324" t="s">
        <v>259</v>
      </c>
      <c r="C12324">
        <v>2.92</v>
      </c>
      <c r="D12324">
        <v>3</v>
      </c>
      <c r="E12324">
        <v>2.9</v>
      </c>
      <c r="F12324">
        <v>2.96</v>
      </c>
      <c r="G12324">
        <v>9064506</v>
      </c>
      <c r="H12324">
        <v>2.9533</v>
      </c>
    </row>
    <row r="12325" spans="1:8" x14ac:dyDescent="0.3">
      <c r="A12325" t="s">
        <v>88</v>
      </c>
      <c r="B12325" t="s">
        <v>716</v>
      </c>
      <c r="C12325">
        <v>3</v>
      </c>
      <c r="D12325">
        <v>3.02</v>
      </c>
      <c r="E12325">
        <v>2.94</v>
      </c>
      <c r="F12325">
        <v>2.97</v>
      </c>
      <c r="G12325">
        <v>7874117</v>
      </c>
      <c r="H12325">
        <v>2.9767000000000001</v>
      </c>
    </row>
    <row r="12326" spans="1:8" x14ac:dyDescent="0.3">
      <c r="A12326" t="s">
        <v>88</v>
      </c>
      <c r="B12326" t="s">
        <v>269</v>
      </c>
      <c r="C12326">
        <v>2.96</v>
      </c>
      <c r="D12326">
        <v>2.97</v>
      </c>
      <c r="E12326">
        <v>2.82</v>
      </c>
      <c r="F12326">
        <v>2.83</v>
      </c>
      <c r="G12326">
        <v>11411200</v>
      </c>
      <c r="H12326">
        <v>2.8733</v>
      </c>
    </row>
    <row r="12327" spans="1:8" x14ac:dyDescent="0.3">
      <c r="A12327" t="s">
        <v>88</v>
      </c>
      <c r="B12327" t="s">
        <v>282</v>
      </c>
      <c r="C12327">
        <v>2.81</v>
      </c>
      <c r="D12327">
        <v>2.84</v>
      </c>
      <c r="E12327">
        <v>2.77</v>
      </c>
      <c r="F12327">
        <v>2.77</v>
      </c>
      <c r="G12327">
        <v>2901065</v>
      </c>
      <c r="H12327">
        <v>2.7932999999999999</v>
      </c>
    </row>
    <row r="12328" spans="1:8" x14ac:dyDescent="0.3">
      <c r="A12328" t="s">
        <v>88</v>
      </c>
      <c r="B12328" t="s">
        <v>717</v>
      </c>
      <c r="C12328">
        <v>2.74</v>
      </c>
      <c r="D12328">
        <v>2.87</v>
      </c>
      <c r="E12328">
        <v>2.66</v>
      </c>
      <c r="F12328">
        <v>2.86</v>
      </c>
      <c r="G12328">
        <v>16386700</v>
      </c>
      <c r="H12328">
        <v>2.7967</v>
      </c>
    </row>
    <row r="12329" spans="1:8" x14ac:dyDescent="0.3">
      <c r="A12329" t="s">
        <v>88</v>
      </c>
      <c r="B12329" t="s">
        <v>285</v>
      </c>
      <c r="C12329">
        <v>2.86</v>
      </c>
      <c r="D12329">
        <v>2.86</v>
      </c>
      <c r="E12329">
        <v>2.78</v>
      </c>
      <c r="F12329">
        <v>2.83</v>
      </c>
      <c r="G12329">
        <v>12327700</v>
      </c>
      <c r="H12329">
        <v>2.8233000000000001</v>
      </c>
    </row>
    <row r="12330" spans="1:8" x14ac:dyDescent="0.3">
      <c r="A12330" t="s">
        <v>88</v>
      </c>
      <c r="B12330" t="s">
        <v>718</v>
      </c>
      <c r="C12330">
        <v>2.83</v>
      </c>
      <c r="D12330">
        <v>2.87</v>
      </c>
      <c r="E12330">
        <v>2.77</v>
      </c>
      <c r="F12330">
        <v>2.79</v>
      </c>
      <c r="G12330">
        <v>8235259</v>
      </c>
      <c r="H12330">
        <v>2.81</v>
      </c>
    </row>
    <row r="12331" spans="1:8" x14ac:dyDescent="0.3">
      <c r="A12331" t="s">
        <v>88</v>
      </c>
      <c r="B12331" t="s">
        <v>291</v>
      </c>
      <c r="C12331">
        <v>2.79</v>
      </c>
      <c r="D12331">
        <v>2.81</v>
      </c>
      <c r="E12331">
        <v>2.75</v>
      </c>
      <c r="F12331">
        <v>2.8</v>
      </c>
      <c r="G12331">
        <v>9745026</v>
      </c>
      <c r="H12331">
        <v>2.7867000000000002</v>
      </c>
    </row>
    <row r="12332" spans="1:8" x14ac:dyDescent="0.3">
      <c r="A12332" t="s">
        <v>88</v>
      </c>
      <c r="B12332" t="s">
        <v>295</v>
      </c>
      <c r="C12332">
        <v>2.79</v>
      </c>
      <c r="D12332">
        <v>2.81</v>
      </c>
      <c r="E12332">
        <v>2.68</v>
      </c>
      <c r="F12332">
        <v>2.71</v>
      </c>
      <c r="G12332">
        <v>6630912</v>
      </c>
      <c r="H12332">
        <v>2.7332999999999998</v>
      </c>
    </row>
    <row r="12333" spans="1:8" x14ac:dyDescent="0.3">
      <c r="A12333" t="s">
        <v>88</v>
      </c>
      <c r="B12333" t="s">
        <v>298</v>
      </c>
      <c r="C12333">
        <v>2.69</v>
      </c>
      <c r="D12333">
        <v>2.7</v>
      </c>
      <c r="E12333">
        <v>2.62</v>
      </c>
      <c r="F12333">
        <v>2.65</v>
      </c>
      <c r="G12333">
        <v>9990497</v>
      </c>
      <c r="H12333">
        <v>2.6566999999999998</v>
      </c>
    </row>
    <row r="12334" spans="1:8" x14ac:dyDescent="0.3">
      <c r="A12334" t="s">
        <v>88</v>
      </c>
      <c r="B12334" t="s">
        <v>719</v>
      </c>
      <c r="C12334">
        <v>2.65</v>
      </c>
      <c r="D12334">
        <v>2.68</v>
      </c>
      <c r="E12334">
        <v>2.6</v>
      </c>
      <c r="F12334">
        <v>2.65</v>
      </c>
      <c r="G12334">
        <v>14369490</v>
      </c>
      <c r="H12334">
        <v>2.6433</v>
      </c>
    </row>
    <row r="12335" spans="1:8" x14ac:dyDescent="0.3">
      <c r="A12335" t="s">
        <v>88</v>
      </c>
      <c r="B12335" t="s">
        <v>720</v>
      </c>
      <c r="C12335">
        <v>2.69</v>
      </c>
      <c r="D12335">
        <v>2.72</v>
      </c>
      <c r="E12335">
        <v>2.66</v>
      </c>
      <c r="F12335">
        <v>2.69</v>
      </c>
      <c r="G12335">
        <v>6994944</v>
      </c>
      <c r="H12335">
        <v>2.69</v>
      </c>
    </row>
    <row r="12336" spans="1:8" x14ac:dyDescent="0.3">
      <c r="A12336" t="s">
        <v>88</v>
      </c>
      <c r="B12336" t="s">
        <v>721</v>
      </c>
      <c r="C12336">
        <v>2.66</v>
      </c>
      <c r="D12336">
        <v>2.74</v>
      </c>
      <c r="E12336">
        <v>2.63</v>
      </c>
      <c r="F12336">
        <v>2.66</v>
      </c>
      <c r="G12336">
        <v>11303370</v>
      </c>
      <c r="H12336">
        <v>2.6766999999999999</v>
      </c>
    </row>
    <row r="12337" spans="1:8" x14ac:dyDescent="0.3">
      <c r="A12337" t="s">
        <v>88</v>
      </c>
      <c r="B12337" t="s">
        <v>96</v>
      </c>
      <c r="C12337">
        <v>2.67</v>
      </c>
      <c r="D12337">
        <v>2.75</v>
      </c>
      <c r="E12337">
        <v>2.67</v>
      </c>
      <c r="F12337">
        <v>2.73</v>
      </c>
      <c r="G12337">
        <v>7407621</v>
      </c>
      <c r="H12337">
        <v>2.7166999999999999</v>
      </c>
    </row>
    <row r="12338" spans="1:8" x14ac:dyDescent="0.3">
      <c r="A12338" t="s">
        <v>88</v>
      </c>
      <c r="B12338" t="s">
        <v>722</v>
      </c>
      <c r="C12338">
        <v>2.75</v>
      </c>
      <c r="D12338">
        <v>2.79</v>
      </c>
      <c r="E12338">
        <v>2.7</v>
      </c>
      <c r="F12338">
        <v>2.72</v>
      </c>
      <c r="G12338">
        <v>8788435</v>
      </c>
      <c r="H12338">
        <v>2.7366999999999999</v>
      </c>
    </row>
    <row r="12339" spans="1:8" x14ac:dyDescent="0.3">
      <c r="A12339" t="s">
        <v>88</v>
      </c>
      <c r="B12339" t="s">
        <v>164</v>
      </c>
      <c r="C12339">
        <v>2.73</v>
      </c>
      <c r="D12339">
        <v>2.74</v>
      </c>
      <c r="E12339">
        <v>2.66</v>
      </c>
      <c r="F12339">
        <v>2.72</v>
      </c>
      <c r="G12339">
        <v>7369660</v>
      </c>
      <c r="H12339">
        <v>2.7067000000000001</v>
      </c>
    </row>
    <row r="12340" spans="1:8" x14ac:dyDescent="0.3">
      <c r="A12340" t="s">
        <v>88</v>
      </c>
      <c r="B12340" t="s">
        <v>723</v>
      </c>
      <c r="C12340">
        <v>2.77</v>
      </c>
      <c r="D12340">
        <v>2.92</v>
      </c>
      <c r="E12340">
        <v>2.77</v>
      </c>
      <c r="F12340">
        <v>2.81</v>
      </c>
      <c r="G12340">
        <v>11925610</v>
      </c>
      <c r="H12340">
        <v>2.8332999999999999</v>
      </c>
    </row>
    <row r="12341" spans="1:8" x14ac:dyDescent="0.3">
      <c r="A12341" t="s">
        <v>88</v>
      </c>
      <c r="B12341" t="s">
        <v>724</v>
      </c>
      <c r="C12341">
        <v>2.81</v>
      </c>
      <c r="D12341">
        <v>2.86</v>
      </c>
      <c r="E12341">
        <v>2.77</v>
      </c>
      <c r="F12341">
        <v>2.8</v>
      </c>
      <c r="G12341">
        <v>5242341</v>
      </c>
      <c r="H12341">
        <v>2.81</v>
      </c>
    </row>
    <row r="12342" spans="1:8" x14ac:dyDescent="0.3">
      <c r="A12342" t="s">
        <v>88</v>
      </c>
      <c r="B12342" t="s">
        <v>725</v>
      </c>
      <c r="C12342">
        <v>2.82</v>
      </c>
      <c r="D12342">
        <v>2.94</v>
      </c>
      <c r="E12342">
        <v>2.79</v>
      </c>
      <c r="F12342">
        <v>2.94</v>
      </c>
      <c r="G12342">
        <v>10217730</v>
      </c>
      <c r="H12342">
        <v>2.89</v>
      </c>
    </row>
    <row r="12343" spans="1:8" x14ac:dyDescent="0.3">
      <c r="A12343" t="s">
        <v>88</v>
      </c>
      <c r="B12343" t="s">
        <v>242</v>
      </c>
      <c r="C12343">
        <v>2.92</v>
      </c>
      <c r="D12343">
        <v>2.92</v>
      </c>
      <c r="E12343">
        <v>2.82</v>
      </c>
      <c r="F12343">
        <v>2.85</v>
      </c>
      <c r="G12343">
        <v>8497622</v>
      </c>
      <c r="H12343">
        <v>2.8633000000000002</v>
      </c>
    </row>
    <row r="12344" spans="1:8" x14ac:dyDescent="0.3">
      <c r="A12344" t="s">
        <v>88</v>
      </c>
      <c r="B12344" t="s">
        <v>726</v>
      </c>
      <c r="C12344">
        <v>2.86</v>
      </c>
      <c r="D12344">
        <v>2.9</v>
      </c>
      <c r="E12344">
        <v>2.82</v>
      </c>
      <c r="F12344">
        <v>2.83</v>
      </c>
      <c r="G12344">
        <v>5437066</v>
      </c>
      <c r="H12344">
        <v>2.85</v>
      </c>
    </row>
    <row r="12345" spans="1:8" x14ac:dyDescent="0.3">
      <c r="A12345" t="s">
        <v>88</v>
      </c>
      <c r="B12345" t="s">
        <v>727</v>
      </c>
      <c r="C12345">
        <v>2.85</v>
      </c>
      <c r="D12345">
        <v>2.92</v>
      </c>
      <c r="E12345">
        <v>2.84</v>
      </c>
      <c r="F12345">
        <v>2.88</v>
      </c>
      <c r="G12345">
        <v>9558417</v>
      </c>
      <c r="H12345">
        <v>2.88</v>
      </c>
    </row>
    <row r="12346" spans="1:8" x14ac:dyDescent="0.3">
      <c r="A12346" t="s">
        <v>88</v>
      </c>
      <c r="B12346" t="s">
        <v>728</v>
      </c>
      <c r="C12346">
        <v>2.88</v>
      </c>
      <c r="D12346">
        <v>2.94</v>
      </c>
      <c r="E12346">
        <v>2.81</v>
      </c>
      <c r="F12346">
        <v>2.91</v>
      </c>
      <c r="G12346">
        <v>12444430</v>
      </c>
      <c r="H12346">
        <v>2.8866999999999998</v>
      </c>
    </row>
    <row r="12347" spans="1:8" x14ac:dyDescent="0.3">
      <c r="A12347" t="s">
        <v>88</v>
      </c>
      <c r="B12347" t="s">
        <v>729</v>
      </c>
      <c r="C12347">
        <v>2.91</v>
      </c>
      <c r="D12347">
        <v>2.92</v>
      </c>
      <c r="E12347">
        <v>2.84</v>
      </c>
      <c r="F12347">
        <v>2.9</v>
      </c>
      <c r="G12347">
        <v>18859370</v>
      </c>
      <c r="H12347">
        <v>2.8866999999999998</v>
      </c>
    </row>
    <row r="12348" spans="1:8" x14ac:dyDescent="0.3">
      <c r="A12348" t="s">
        <v>88</v>
      </c>
      <c r="B12348" t="s">
        <v>730</v>
      </c>
      <c r="C12348">
        <v>2.88</v>
      </c>
      <c r="D12348">
        <v>2.98</v>
      </c>
      <c r="E12348">
        <v>2.85</v>
      </c>
      <c r="F12348">
        <v>2.95</v>
      </c>
      <c r="G12348">
        <v>16310460</v>
      </c>
      <c r="H12348">
        <v>2.9266999999999999</v>
      </c>
    </row>
    <row r="12349" spans="1:8" x14ac:dyDescent="0.3">
      <c r="A12349" t="s">
        <v>88</v>
      </c>
      <c r="B12349" t="s">
        <v>731</v>
      </c>
      <c r="C12349">
        <v>2.97</v>
      </c>
      <c r="D12349">
        <v>2.97</v>
      </c>
      <c r="E12349">
        <v>2.87</v>
      </c>
      <c r="F12349">
        <v>2.88</v>
      </c>
      <c r="G12349">
        <v>8612906</v>
      </c>
      <c r="H12349">
        <v>2.9066999999999998</v>
      </c>
    </row>
    <row r="12350" spans="1:8" x14ac:dyDescent="0.3">
      <c r="A12350" t="s">
        <v>88</v>
      </c>
      <c r="B12350" t="s">
        <v>732</v>
      </c>
      <c r="C12350">
        <v>2.89</v>
      </c>
      <c r="D12350">
        <v>2.92</v>
      </c>
      <c r="E12350">
        <v>2.83</v>
      </c>
      <c r="F12350">
        <v>2.87</v>
      </c>
      <c r="G12350">
        <v>5684214</v>
      </c>
      <c r="H12350">
        <v>2.8733</v>
      </c>
    </row>
    <row r="12351" spans="1:8" x14ac:dyDescent="0.3">
      <c r="A12351" t="s">
        <v>88</v>
      </c>
      <c r="B12351" t="s">
        <v>733</v>
      </c>
      <c r="C12351">
        <v>2.85</v>
      </c>
      <c r="D12351">
        <v>2.92</v>
      </c>
      <c r="E12351">
        <v>2.82</v>
      </c>
      <c r="F12351">
        <v>2.92</v>
      </c>
      <c r="G12351">
        <v>5176075</v>
      </c>
      <c r="H12351">
        <v>2.8866999999999998</v>
      </c>
    </row>
    <row r="12352" spans="1:8" x14ac:dyDescent="0.3">
      <c r="A12352" t="s">
        <v>88</v>
      </c>
      <c r="B12352" t="s">
        <v>734</v>
      </c>
      <c r="C12352">
        <v>2.99</v>
      </c>
      <c r="D12352">
        <v>2.99</v>
      </c>
      <c r="E12352">
        <v>2.91</v>
      </c>
      <c r="F12352">
        <v>2.97</v>
      </c>
      <c r="G12352">
        <v>10804920</v>
      </c>
      <c r="H12352">
        <v>2.9567000000000001</v>
      </c>
    </row>
    <row r="12353" spans="1:8" x14ac:dyDescent="0.3">
      <c r="A12353" t="s">
        <v>88</v>
      </c>
      <c r="B12353" t="s">
        <v>735</v>
      </c>
      <c r="C12353">
        <v>2.97</v>
      </c>
      <c r="D12353">
        <v>3.01</v>
      </c>
      <c r="E12353">
        <v>2.91</v>
      </c>
      <c r="F12353">
        <v>3.01</v>
      </c>
      <c r="G12353">
        <v>4917096</v>
      </c>
      <c r="H12353">
        <v>2.9767000000000001</v>
      </c>
    </row>
    <row r="12354" spans="1:8" x14ac:dyDescent="0.3">
      <c r="A12354" t="s">
        <v>614</v>
      </c>
      <c r="B12354" t="s">
        <v>696</v>
      </c>
      <c r="C12354">
        <v>35.367600000000003</v>
      </c>
      <c r="D12354">
        <v>36.886200000000002</v>
      </c>
      <c r="E12354">
        <v>35.207799999999999</v>
      </c>
      <c r="F12354">
        <v>36.206800000000001</v>
      </c>
      <c r="G12354">
        <v>63330700</v>
      </c>
      <c r="H12354">
        <v>36.100299999999997</v>
      </c>
    </row>
    <row r="12355" spans="1:8" x14ac:dyDescent="0.3">
      <c r="A12355" t="s">
        <v>614</v>
      </c>
      <c r="B12355" t="s">
        <v>697</v>
      </c>
      <c r="C12355">
        <v>36.226799999999997</v>
      </c>
      <c r="D12355">
        <v>37.705500000000001</v>
      </c>
      <c r="E12355">
        <v>35.527500000000003</v>
      </c>
      <c r="F12355">
        <v>36.166899999999998</v>
      </c>
      <c r="G12355">
        <v>72870460</v>
      </c>
      <c r="H12355">
        <v>36.4666</v>
      </c>
    </row>
    <row r="12356" spans="1:8" x14ac:dyDescent="0.3">
      <c r="A12356" t="s">
        <v>614</v>
      </c>
      <c r="B12356" t="s">
        <v>698</v>
      </c>
      <c r="C12356">
        <v>36.206800000000001</v>
      </c>
      <c r="D12356">
        <v>37.665500000000002</v>
      </c>
      <c r="E12356">
        <v>34.988</v>
      </c>
      <c r="F12356">
        <v>37.0261</v>
      </c>
      <c r="G12356">
        <v>81532310</v>
      </c>
      <c r="H12356">
        <v>36.559800000000003</v>
      </c>
    </row>
    <row r="12357" spans="1:8" x14ac:dyDescent="0.3">
      <c r="A12357" t="s">
        <v>614</v>
      </c>
      <c r="B12357" t="s">
        <v>699</v>
      </c>
      <c r="C12357">
        <v>37.245899999999999</v>
      </c>
      <c r="D12357">
        <v>38.225000000000001</v>
      </c>
      <c r="E12357">
        <v>36.366700000000002</v>
      </c>
      <c r="F12357">
        <v>37.085999999999999</v>
      </c>
      <c r="G12357">
        <v>57646850</v>
      </c>
      <c r="H12357">
        <v>37.225900000000003</v>
      </c>
    </row>
    <row r="12358" spans="1:8" x14ac:dyDescent="0.3">
      <c r="A12358" t="s">
        <v>614</v>
      </c>
      <c r="B12358" t="s">
        <v>700</v>
      </c>
      <c r="C12358">
        <v>37.106000000000002</v>
      </c>
      <c r="D12358">
        <v>38.464799999999997</v>
      </c>
      <c r="E12358">
        <v>36.606499999999997</v>
      </c>
      <c r="F12358">
        <v>38.164999999999999</v>
      </c>
      <c r="G12358">
        <v>71514920</v>
      </c>
      <c r="H12358">
        <v>37.745399999999997</v>
      </c>
    </row>
    <row r="12359" spans="1:8" x14ac:dyDescent="0.3">
      <c r="A12359" t="s">
        <v>614</v>
      </c>
      <c r="B12359" t="s">
        <v>77</v>
      </c>
      <c r="C12359">
        <v>38.164999999999999</v>
      </c>
      <c r="D12359">
        <v>39.443899999999999</v>
      </c>
      <c r="E12359">
        <v>36.9861</v>
      </c>
      <c r="F12359">
        <v>37.265900000000002</v>
      </c>
      <c r="G12359">
        <v>63665300</v>
      </c>
      <c r="H12359">
        <v>37.898600000000002</v>
      </c>
    </row>
    <row r="12360" spans="1:8" x14ac:dyDescent="0.3">
      <c r="A12360" t="s">
        <v>614</v>
      </c>
      <c r="B12360" t="s">
        <v>701</v>
      </c>
      <c r="C12360">
        <v>37.425699999999999</v>
      </c>
      <c r="D12360">
        <v>38.045200000000001</v>
      </c>
      <c r="E12360">
        <v>35.707299999999996</v>
      </c>
      <c r="F12360">
        <v>36.266800000000003</v>
      </c>
      <c r="G12360">
        <v>53043890</v>
      </c>
      <c r="H12360">
        <v>36.673099999999998</v>
      </c>
    </row>
    <row r="12361" spans="1:8" x14ac:dyDescent="0.3">
      <c r="A12361" t="s">
        <v>614</v>
      </c>
      <c r="B12361" t="s">
        <v>702</v>
      </c>
      <c r="C12361">
        <v>36.366700000000002</v>
      </c>
      <c r="D12361">
        <v>36.946199999999997</v>
      </c>
      <c r="E12361">
        <v>35.627400000000002</v>
      </c>
      <c r="F12361">
        <v>36.146900000000002</v>
      </c>
      <c r="G12361">
        <v>49926660</v>
      </c>
      <c r="H12361">
        <v>36.240099999999998</v>
      </c>
    </row>
    <row r="12362" spans="1:8" x14ac:dyDescent="0.3">
      <c r="A12362" t="s">
        <v>614</v>
      </c>
      <c r="B12362" t="s">
        <v>139</v>
      </c>
      <c r="C12362">
        <v>36.366700000000002</v>
      </c>
      <c r="D12362">
        <v>37.625500000000002</v>
      </c>
      <c r="E12362">
        <v>34.648299999999999</v>
      </c>
      <c r="F12362">
        <v>35.927100000000003</v>
      </c>
      <c r="G12362">
        <v>52470020</v>
      </c>
      <c r="H12362">
        <v>36.067</v>
      </c>
    </row>
    <row r="12363" spans="1:8" x14ac:dyDescent="0.3">
      <c r="A12363" t="s">
        <v>614</v>
      </c>
      <c r="B12363" t="s">
        <v>156</v>
      </c>
      <c r="C12363">
        <v>36.0869</v>
      </c>
      <c r="D12363">
        <v>36.726399999999998</v>
      </c>
      <c r="E12363">
        <v>35.467500000000001</v>
      </c>
      <c r="F12363">
        <v>36.0869</v>
      </c>
      <c r="G12363">
        <v>24502930</v>
      </c>
      <c r="H12363">
        <v>36.093600000000002</v>
      </c>
    </row>
    <row r="12364" spans="1:8" x14ac:dyDescent="0.3">
      <c r="A12364" t="s">
        <v>614</v>
      </c>
      <c r="B12364" t="s">
        <v>703</v>
      </c>
      <c r="C12364">
        <v>36.206800000000001</v>
      </c>
      <c r="D12364">
        <v>38.204999999999998</v>
      </c>
      <c r="E12364">
        <v>36.166899999999998</v>
      </c>
      <c r="F12364">
        <v>37.625500000000002</v>
      </c>
      <c r="G12364">
        <v>40179370</v>
      </c>
      <c r="H12364">
        <v>37.332500000000003</v>
      </c>
    </row>
    <row r="12365" spans="1:8" x14ac:dyDescent="0.3">
      <c r="A12365" t="s">
        <v>614</v>
      </c>
      <c r="B12365" t="s">
        <v>223</v>
      </c>
      <c r="C12365">
        <v>37.9253</v>
      </c>
      <c r="D12365">
        <v>41.362099999999998</v>
      </c>
      <c r="E12365">
        <v>37.325800000000001</v>
      </c>
      <c r="F12365">
        <v>41.322200000000002</v>
      </c>
      <c r="G12365">
        <v>75343020</v>
      </c>
      <c r="H12365">
        <v>40.003399999999999</v>
      </c>
    </row>
    <row r="12366" spans="1:8" x14ac:dyDescent="0.3">
      <c r="A12366" t="s">
        <v>614</v>
      </c>
      <c r="B12366" t="s">
        <v>228</v>
      </c>
      <c r="C12366">
        <v>41.402099999999997</v>
      </c>
      <c r="D12366">
        <v>42.301299999999998</v>
      </c>
      <c r="E12366">
        <v>40.363</v>
      </c>
      <c r="F12366">
        <v>41.222200000000001</v>
      </c>
      <c r="G12366">
        <v>55625450</v>
      </c>
      <c r="H12366">
        <v>41.295499999999997</v>
      </c>
    </row>
    <row r="12367" spans="1:8" x14ac:dyDescent="0.3">
      <c r="A12367" t="s">
        <v>614</v>
      </c>
      <c r="B12367" t="s">
        <v>704</v>
      </c>
      <c r="C12367">
        <v>41.561900000000001</v>
      </c>
      <c r="D12367">
        <v>42.561</v>
      </c>
      <c r="E12367">
        <v>40.982500000000002</v>
      </c>
      <c r="F12367">
        <v>41.382100000000001</v>
      </c>
      <c r="G12367">
        <v>44610030</v>
      </c>
      <c r="H12367">
        <v>41.6419</v>
      </c>
    </row>
    <row r="12368" spans="1:8" x14ac:dyDescent="0.3">
      <c r="A12368" t="s">
        <v>614</v>
      </c>
      <c r="B12368" t="s">
        <v>705</v>
      </c>
      <c r="C12368">
        <v>41.502000000000002</v>
      </c>
      <c r="D12368">
        <v>42.561</v>
      </c>
      <c r="E12368">
        <v>40.363</v>
      </c>
      <c r="F12368">
        <v>40.363</v>
      </c>
      <c r="G12368">
        <v>39906470</v>
      </c>
      <c r="H12368">
        <v>41.095700000000001</v>
      </c>
    </row>
    <row r="12369" spans="1:8" x14ac:dyDescent="0.3">
      <c r="A12369" t="s">
        <v>614</v>
      </c>
      <c r="B12369" t="s">
        <v>706</v>
      </c>
      <c r="C12369">
        <v>40.762700000000002</v>
      </c>
      <c r="D12369">
        <v>41.781700000000001</v>
      </c>
      <c r="E12369">
        <v>38.304900000000004</v>
      </c>
      <c r="F12369">
        <v>40.762700000000002</v>
      </c>
      <c r="G12369">
        <v>127883700</v>
      </c>
      <c r="H12369">
        <v>40.283099999999997</v>
      </c>
    </row>
    <row r="12370" spans="1:8" x14ac:dyDescent="0.3">
      <c r="A12370" t="s">
        <v>614</v>
      </c>
      <c r="B12370" t="s">
        <v>265</v>
      </c>
      <c r="C12370">
        <v>40.882599999999996</v>
      </c>
      <c r="D12370">
        <v>41.062399999999997</v>
      </c>
      <c r="E12370">
        <v>39.463900000000002</v>
      </c>
      <c r="F12370">
        <v>39.563800000000001</v>
      </c>
      <c r="G12370">
        <v>29376410</v>
      </c>
      <c r="H12370">
        <v>40.03</v>
      </c>
    </row>
    <row r="12371" spans="1:8" x14ac:dyDescent="0.3">
      <c r="A12371" t="s">
        <v>614</v>
      </c>
      <c r="B12371" t="s">
        <v>707</v>
      </c>
      <c r="C12371">
        <v>39.763599999999997</v>
      </c>
      <c r="D12371">
        <v>39.9634</v>
      </c>
      <c r="E12371">
        <v>37.705500000000001</v>
      </c>
      <c r="F12371">
        <v>37.705500000000001</v>
      </c>
      <c r="G12371">
        <v>35605690</v>
      </c>
      <c r="H12371">
        <v>38.458100000000002</v>
      </c>
    </row>
    <row r="12372" spans="1:8" x14ac:dyDescent="0.3">
      <c r="A12372" t="s">
        <v>614</v>
      </c>
      <c r="B12372" t="s">
        <v>271</v>
      </c>
      <c r="C12372">
        <v>37.965200000000003</v>
      </c>
      <c r="D12372">
        <v>38.564700000000002</v>
      </c>
      <c r="E12372">
        <v>34.288600000000002</v>
      </c>
      <c r="F12372">
        <v>35.927100000000003</v>
      </c>
      <c r="G12372">
        <v>114498100</v>
      </c>
      <c r="H12372">
        <v>36.260100000000001</v>
      </c>
    </row>
    <row r="12373" spans="1:8" x14ac:dyDescent="0.3">
      <c r="A12373" t="s">
        <v>614</v>
      </c>
      <c r="B12373" t="s">
        <v>708</v>
      </c>
      <c r="C12373">
        <v>35.927100000000003</v>
      </c>
      <c r="D12373">
        <v>36.546500000000002</v>
      </c>
      <c r="E12373">
        <v>34.588299999999997</v>
      </c>
      <c r="F12373">
        <v>35.667299999999997</v>
      </c>
      <c r="G12373">
        <v>61009730</v>
      </c>
      <c r="H12373">
        <v>35.600700000000003</v>
      </c>
    </row>
    <row r="12374" spans="1:8" x14ac:dyDescent="0.3">
      <c r="A12374" t="s">
        <v>614</v>
      </c>
      <c r="B12374" t="s">
        <v>709</v>
      </c>
      <c r="C12374">
        <v>36.046999999999997</v>
      </c>
      <c r="D12374">
        <v>38.944299999999998</v>
      </c>
      <c r="E12374">
        <v>36.046999999999997</v>
      </c>
      <c r="F12374">
        <v>36.726399999999998</v>
      </c>
      <c r="G12374">
        <v>74381910</v>
      </c>
      <c r="H12374">
        <v>37.239199999999997</v>
      </c>
    </row>
    <row r="12375" spans="1:8" x14ac:dyDescent="0.3">
      <c r="A12375" t="s">
        <v>614</v>
      </c>
      <c r="B12375" t="s">
        <v>283</v>
      </c>
      <c r="C12375">
        <v>36.866199999999999</v>
      </c>
      <c r="D12375">
        <v>40.383000000000003</v>
      </c>
      <c r="E12375">
        <v>36.166899999999998</v>
      </c>
      <c r="F12375">
        <v>40.383000000000003</v>
      </c>
      <c r="G12375">
        <v>82167930</v>
      </c>
      <c r="H12375">
        <v>38.977600000000002</v>
      </c>
    </row>
    <row r="12376" spans="1:8" x14ac:dyDescent="0.3">
      <c r="A12376" t="s">
        <v>614</v>
      </c>
      <c r="B12376" t="s">
        <v>290</v>
      </c>
      <c r="C12376">
        <v>40.782600000000002</v>
      </c>
      <c r="D12376">
        <v>42.680900000000001</v>
      </c>
      <c r="E12376">
        <v>38.4848</v>
      </c>
      <c r="F12376">
        <v>38.524700000000003</v>
      </c>
      <c r="G12376">
        <v>81525880</v>
      </c>
      <c r="H12376">
        <v>39.896799999999999</v>
      </c>
    </row>
    <row r="12377" spans="1:8" x14ac:dyDescent="0.3">
      <c r="A12377" t="s">
        <v>614</v>
      </c>
      <c r="B12377" t="s">
        <v>710</v>
      </c>
      <c r="C12377">
        <v>38.6646</v>
      </c>
      <c r="D12377">
        <v>41.062399999999997</v>
      </c>
      <c r="E12377">
        <v>38.604599999999998</v>
      </c>
      <c r="F12377">
        <v>39.563800000000001</v>
      </c>
      <c r="G12377">
        <v>53302960</v>
      </c>
      <c r="H12377">
        <v>39.743600000000001</v>
      </c>
    </row>
    <row r="12378" spans="1:8" x14ac:dyDescent="0.3">
      <c r="A12378" t="s">
        <v>614</v>
      </c>
      <c r="B12378" t="s">
        <v>512</v>
      </c>
      <c r="C12378">
        <v>39.943399999999997</v>
      </c>
      <c r="D12378">
        <v>41.4221</v>
      </c>
      <c r="E12378">
        <v>39.2241</v>
      </c>
      <c r="F12378">
        <v>40.163200000000003</v>
      </c>
      <c r="G12378">
        <v>71349450</v>
      </c>
      <c r="H12378">
        <v>40.269799999999996</v>
      </c>
    </row>
    <row r="12379" spans="1:8" x14ac:dyDescent="0.3">
      <c r="A12379" t="s">
        <v>614</v>
      </c>
      <c r="B12379" t="s">
        <v>91</v>
      </c>
      <c r="C12379">
        <v>36.166899999999998</v>
      </c>
      <c r="D12379">
        <v>38.464799999999997</v>
      </c>
      <c r="E12379">
        <v>36.146900000000002</v>
      </c>
      <c r="F12379">
        <v>37.965200000000003</v>
      </c>
      <c r="G12379">
        <v>57962290</v>
      </c>
      <c r="H12379">
        <v>37.525599999999997</v>
      </c>
    </row>
    <row r="12380" spans="1:8" x14ac:dyDescent="0.3">
      <c r="A12380" t="s">
        <v>614</v>
      </c>
      <c r="B12380" t="s">
        <v>93</v>
      </c>
      <c r="C12380">
        <v>37.965200000000003</v>
      </c>
      <c r="D12380">
        <v>40.163200000000003</v>
      </c>
      <c r="E12380">
        <v>37.505699999999997</v>
      </c>
      <c r="F12380">
        <v>39.244100000000003</v>
      </c>
      <c r="G12380">
        <v>69408820</v>
      </c>
      <c r="H12380">
        <v>38.970999999999997</v>
      </c>
    </row>
    <row r="12381" spans="1:8" x14ac:dyDescent="0.3">
      <c r="A12381" t="s">
        <v>614</v>
      </c>
      <c r="B12381" t="s">
        <v>711</v>
      </c>
      <c r="C12381">
        <v>40.043300000000002</v>
      </c>
      <c r="D12381">
        <v>43.160499999999999</v>
      </c>
      <c r="E12381">
        <v>39.443899999999999</v>
      </c>
      <c r="F12381">
        <v>43.160499999999999</v>
      </c>
      <c r="G12381">
        <v>61202000</v>
      </c>
      <c r="H12381">
        <v>41.921599999999998</v>
      </c>
    </row>
    <row r="12382" spans="1:8" x14ac:dyDescent="0.3">
      <c r="A12382" t="s">
        <v>614</v>
      </c>
      <c r="B12382" t="s">
        <v>712</v>
      </c>
      <c r="C12382">
        <v>47.476500000000001</v>
      </c>
      <c r="D12382">
        <v>47.476500000000001</v>
      </c>
      <c r="E12382">
        <v>47.476500000000001</v>
      </c>
      <c r="F12382">
        <v>47.476500000000001</v>
      </c>
      <c r="G12382">
        <v>5318764</v>
      </c>
      <c r="H12382">
        <v>47.476500000000001</v>
      </c>
    </row>
    <row r="12383" spans="1:8" x14ac:dyDescent="0.3">
      <c r="A12383" t="s">
        <v>614</v>
      </c>
      <c r="B12383" t="s">
        <v>162</v>
      </c>
      <c r="C12383">
        <v>52.202199999999998</v>
      </c>
      <c r="D12383">
        <v>52.202199999999998</v>
      </c>
      <c r="E12383">
        <v>52.202199999999998</v>
      </c>
      <c r="F12383">
        <v>52.202199999999998</v>
      </c>
      <c r="G12383">
        <v>27005300</v>
      </c>
      <c r="H12383">
        <v>52.202199999999998</v>
      </c>
    </row>
    <row r="12384" spans="1:8" x14ac:dyDescent="0.3">
      <c r="A12384" t="s">
        <v>614</v>
      </c>
      <c r="B12384" t="s">
        <v>220</v>
      </c>
      <c r="C12384">
        <v>57.397399999999998</v>
      </c>
      <c r="D12384">
        <v>57.397399999999998</v>
      </c>
      <c r="E12384">
        <v>57.397399999999998</v>
      </c>
      <c r="F12384">
        <v>57.397399999999998</v>
      </c>
      <c r="G12384">
        <v>25630610</v>
      </c>
      <c r="H12384">
        <v>57.397399999999998</v>
      </c>
    </row>
    <row r="12385" spans="1:8" x14ac:dyDescent="0.3">
      <c r="A12385" t="s">
        <v>614</v>
      </c>
      <c r="B12385" t="s">
        <v>713</v>
      </c>
      <c r="C12385">
        <v>54.6</v>
      </c>
      <c r="D12385">
        <v>57.847000000000001</v>
      </c>
      <c r="E12385">
        <v>51.902500000000003</v>
      </c>
      <c r="F12385">
        <v>56.947800000000001</v>
      </c>
      <c r="G12385">
        <v>201929000</v>
      </c>
      <c r="H12385">
        <v>55.565800000000003</v>
      </c>
    </row>
    <row r="12386" spans="1:8" x14ac:dyDescent="0.3">
      <c r="A12386" t="s">
        <v>614</v>
      </c>
      <c r="B12386" t="s">
        <v>714</v>
      </c>
      <c r="C12386">
        <v>58.945999999999998</v>
      </c>
      <c r="D12386">
        <v>60.544499999999999</v>
      </c>
      <c r="E12386">
        <v>53.4011</v>
      </c>
      <c r="F12386">
        <v>53.950600000000001</v>
      </c>
      <c r="G12386">
        <v>121249400</v>
      </c>
      <c r="H12386">
        <v>55.965400000000002</v>
      </c>
    </row>
    <row r="12387" spans="1:8" x14ac:dyDescent="0.3">
      <c r="A12387" t="s">
        <v>614</v>
      </c>
      <c r="B12387" t="s">
        <v>715</v>
      </c>
      <c r="C12387">
        <v>54.150399999999998</v>
      </c>
      <c r="D12387">
        <v>55.698999999999998</v>
      </c>
      <c r="E12387">
        <v>49.574599999999997</v>
      </c>
      <c r="F12387">
        <v>53.500999999999998</v>
      </c>
      <c r="G12387">
        <v>144823300</v>
      </c>
      <c r="H12387">
        <v>52.924900000000001</v>
      </c>
    </row>
    <row r="12388" spans="1:8" x14ac:dyDescent="0.3">
      <c r="A12388" t="s">
        <v>614</v>
      </c>
      <c r="B12388" t="s">
        <v>235</v>
      </c>
      <c r="C12388">
        <v>53.4011</v>
      </c>
      <c r="D12388">
        <v>57.747100000000003</v>
      </c>
      <c r="E12388">
        <v>52.252099999999999</v>
      </c>
      <c r="F12388">
        <v>55.149500000000003</v>
      </c>
      <c r="G12388">
        <v>89246960</v>
      </c>
      <c r="H12388">
        <v>55.049599999999998</v>
      </c>
    </row>
    <row r="12389" spans="1:8" x14ac:dyDescent="0.3">
      <c r="A12389" t="s">
        <v>614</v>
      </c>
      <c r="B12389" t="s">
        <v>259</v>
      </c>
      <c r="C12389">
        <v>55.449199999999998</v>
      </c>
      <c r="D12389">
        <v>60.644500000000001</v>
      </c>
      <c r="E12389">
        <v>54.9497</v>
      </c>
      <c r="F12389">
        <v>60.644500000000001</v>
      </c>
      <c r="G12389">
        <v>93303700</v>
      </c>
      <c r="H12389">
        <v>58.746200000000002</v>
      </c>
    </row>
    <row r="12390" spans="1:8" x14ac:dyDescent="0.3">
      <c r="A12390" t="s">
        <v>614</v>
      </c>
      <c r="B12390" t="s">
        <v>716</v>
      </c>
      <c r="C12390">
        <v>61.4437</v>
      </c>
      <c r="D12390">
        <v>63.341999999999999</v>
      </c>
      <c r="E12390">
        <v>58.396500000000003</v>
      </c>
      <c r="F12390">
        <v>61.893300000000004</v>
      </c>
      <c r="G12390">
        <v>93859430</v>
      </c>
      <c r="H12390">
        <v>61.210599999999999</v>
      </c>
    </row>
    <row r="12391" spans="1:8" x14ac:dyDescent="0.3">
      <c r="A12391" t="s">
        <v>614</v>
      </c>
      <c r="B12391" t="s">
        <v>269</v>
      </c>
      <c r="C12391">
        <v>62.243000000000002</v>
      </c>
      <c r="D12391">
        <v>63.242100000000001</v>
      </c>
      <c r="E12391">
        <v>59.395600000000002</v>
      </c>
      <c r="F12391">
        <v>61.943300000000001</v>
      </c>
      <c r="G12391">
        <v>86420780</v>
      </c>
      <c r="H12391">
        <v>61.527000000000001</v>
      </c>
    </row>
    <row r="12392" spans="1:8" x14ac:dyDescent="0.3">
      <c r="A12392" t="s">
        <v>614</v>
      </c>
      <c r="B12392" t="s">
        <v>282</v>
      </c>
      <c r="C12392">
        <v>61.943300000000001</v>
      </c>
      <c r="D12392">
        <v>65.489999999999995</v>
      </c>
      <c r="E12392">
        <v>60.894199999999998</v>
      </c>
      <c r="F12392">
        <v>63.441899999999997</v>
      </c>
      <c r="G12392">
        <v>59599780</v>
      </c>
      <c r="H12392">
        <v>63.275399999999998</v>
      </c>
    </row>
    <row r="12393" spans="1:8" x14ac:dyDescent="0.3">
      <c r="A12393" t="s">
        <v>614</v>
      </c>
      <c r="B12393" t="s">
        <v>717</v>
      </c>
      <c r="C12393">
        <v>63.441899999999997</v>
      </c>
      <c r="D12393">
        <v>63.791600000000003</v>
      </c>
      <c r="E12393">
        <v>58.4465</v>
      </c>
      <c r="F12393">
        <v>63.591799999999999</v>
      </c>
      <c r="G12393">
        <v>76094570</v>
      </c>
      <c r="H12393">
        <v>61.943300000000001</v>
      </c>
    </row>
    <row r="12394" spans="1:8" x14ac:dyDescent="0.3">
      <c r="A12394" t="s">
        <v>614</v>
      </c>
      <c r="B12394" t="s">
        <v>285</v>
      </c>
      <c r="C12394">
        <v>63.691699999999997</v>
      </c>
      <c r="D12394">
        <v>66.439099999999996</v>
      </c>
      <c r="E12394">
        <v>62.043199999999999</v>
      </c>
      <c r="F12394">
        <v>63.541800000000002</v>
      </c>
      <c r="G12394">
        <v>106256200</v>
      </c>
      <c r="H12394">
        <v>64.007999999999996</v>
      </c>
    </row>
    <row r="12395" spans="1:8" x14ac:dyDescent="0.3">
      <c r="A12395" t="s">
        <v>614</v>
      </c>
      <c r="B12395" t="s">
        <v>718</v>
      </c>
      <c r="C12395">
        <v>64.091300000000004</v>
      </c>
      <c r="D12395">
        <v>66.339200000000005</v>
      </c>
      <c r="E12395">
        <v>63.6417</v>
      </c>
      <c r="F12395">
        <v>64.041300000000007</v>
      </c>
      <c r="G12395">
        <v>72802420</v>
      </c>
      <c r="H12395">
        <v>64.674099999999996</v>
      </c>
    </row>
    <row r="12396" spans="1:8" x14ac:dyDescent="0.3">
      <c r="A12396" t="s">
        <v>614</v>
      </c>
      <c r="B12396" t="s">
        <v>291</v>
      </c>
      <c r="C12396">
        <v>64.141199999999998</v>
      </c>
      <c r="D12396">
        <v>65.440100000000001</v>
      </c>
      <c r="E12396">
        <v>61.194000000000003</v>
      </c>
      <c r="F12396">
        <v>62.442799999999998</v>
      </c>
      <c r="G12396">
        <v>40181820</v>
      </c>
      <c r="H12396">
        <v>63.025599999999997</v>
      </c>
    </row>
    <row r="12397" spans="1:8" x14ac:dyDescent="0.3">
      <c r="A12397" t="s">
        <v>614</v>
      </c>
      <c r="B12397" t="s">
        <v>295</v>
      </c>
      <c r="C12397">
        <v>68.687100000000001</v>
      </c>
      <c r="D12397">
        <v>68.687100000000001</v>
      </c>
      <c r="E12397">
        <v>68.687100000000001</v>
      </c>
      <c r="F12397">
        <v>68.687100000000001</v>
      </c>
      <c r="G12397">
        <v>12597470</v>
      </c>
      <c r="H12397">
        <v>68.687100000000001</v>
      </c>
    </row>
    <row r="12398" spans="1:8" x14ac:dyDescent="0.3">
      <c r="A12398" t="s">
        <v>614</v>
      </c>
      <c r="B12398" t="s">
        <v>298</v>
      </c>
      <c r="C12398">
        <v>75.530799999999999</v>
      </c>
      <c r="D12398">
        <v>75.530799999999999</v>
      </c>
      <c r="E12398">
        <v>75.530799999999999</v>
      </c>
      <c r="F12398">
        <v>75.530799999999999</v>
      </c>
      <c r="G12398">
        <v>22198480</v>
      </c>
      <c r="H12398">
        <v>75.530799999999999</v>
      </c>
    </row>
    <row r="12399" spans="1:8" x14ac:dyDescent="0.3">
      <c r="A12399" t="s">
        <v>614</v>
      </c>
      <c r="B12399" t="s">
        <v>719</v>
      </c>
      <c r="C12399">
        <v>71.134799999999998</v>
      </c>
      <c r="D12399">
        <v>78.128399999999999</v>
      </c>
      <c r="E12399">
        <v>67.987700000000004</v>
      </c>
      <c r="F12399">
        <v>78.128399999999999</v>
      </c>
      <c r="G12399">
        <v>112281200</v>
      </c>
      <c r="H12399">
        <v>74.748199999999997</v>
      </c>
    </row>
    <row r="12400" spans="1:8" x14ac:dyDescent="0.3">
      <c r="A12400" t="s">
        <v>614</v>
      </c>
      <c r="B12400" t="s">
        <v>720</v>
      </c>
      <c r="C12400">
        <v>75.181100000000001</v>
      </c>
      <c r="D12400">
        <v>81.075699999999998</v>
      </c>
      <c r="E12400">
        <v>75.181100000000001</v>
      </c>
      <c r="F12400">
        <v>80.925899999999999</v>
      </c>
      <c r="G12400">
        <v>155678200</v>
      </c>
      <c r="H12400">
        <v>79.060900000000004</v>
      </c>
    </row>
    <row r="12401" spans="1:8" x14ac:dyDescent="0.3">
      <c r="A12401" t="s">
        <v>614</v>
      </c>
      <c r="B12401" t="s">
        <v>721</v>
      </c>
      <c r="C12401">
        <v>80.925899999999999</v>
      </c>
      <c r="D12401">
        <v>81.525300000000001</v>
      </c>
      <c r="E12401">
        <v>78.628</v>
      </c>
      <c r="F12401">
        <v>79.427300000000002</v>
      </c>
      <c r="G12401">
        <v>32911810</v>
      </c>
      <c r="H12401">
        <v>79.860200000000006</v>
      </c>
    </row>
    <row r="12402" spans="1:8" x14ac:dyDescent="0.3">
      <c r="A12402" t="s">
        <v>614</v>
      </c>
      <c r="B12402" t="s">
        <v>96</v>
      </c>
      <c r="C12402">
        <v>79.377300000000005</v>
      </c>
      <c r="D12402">
        <v>80.326400000000007</v>
      </c>
      <c r="E12402">
        <v>76.929500000000004</v>
      </c>
      <c r="F12402">
        <v>79.9268</v>
      </c>
      <c r="G12402">
        <v>27543520</v>
      </c>
      <c r="H12402">
        <v>79.060900000000004</v>
      </c>
    </row>
    <row r="12403" spans="1:8" x14ac:dyDescent="0.3">
      <c r="A12403" t="s">
        <v>614</v>
      </c>
      <c r="B12403" t="s">
        <v>722</v>
      </c>
      <c r="C12403">
        <v>78.927700000000002</v>
      </c>
      <c r="D12403">
        <v>83.273700000000005</v>
      </c>
      <c r="E12403">
        <v>75.630700000000004</v>
      </c>
      <c r="F12403">
        <v>81.075699999999998</v>
      </c>
      <c r="G12403">
        <v>136661900</v>
      </c>
      <c r="H12403">
        <v>79.993399999999994</v>
      </c>
    </row>
    <row r="12404" spans="1:8" x14ac:dyDescent="0.3">
      <c r="A12404" t="s">
        <v>614</v>
      </c>
      <c r="B12404" t="s">
        <v>164</v>
      </c>
      <c r="C12404">
        <v>81.075699999999998</v>
      </c>
      <c r="D12404">
        <v>83.423599999999993</v>
      </c>
      <c r="E12404">
        <v>78.677899999999994</v>
      </c>
      <c r="F12404">
        <v>81.125699999999995</v>
      </c>
      <c r="G12404">
        <v>92239080</v>
      </c>
      <c r="H12404">
        <v>81.075699999999998</v>
      </c>
    </row>
    <row r="12405" spans="1:8" x14ac:dyDescent="0.3">
      <c r="A12405" t="s">
        <v>614</v>
      </c>
      <c r="B12405" t="s">
        <v>723</v>
      </c>
      <c r="C12405">
        <v>82.424499999999995</v>
      </c>
      <c r="D12405">
        <v>84.122900000000001</v>
      </c>
      <c r="E12405">
        <v>79.577100000000002</v>
      </c>
      <c r="F12405">
        <v>79.577100000000002</v>
      </c>
      <c r="G12405">
        <v>120170400</v>
      </c>
      <c r="H12405">
        <v>81.092399999999998</v>
      </c>
    </row>
    <row r="12406" spans="1:8" x14ac:dyDescent="0.3">
      <c r="A12406" t="s">
        <v>614</v>
      </c>
      <c r="B12406" t="s">
        <v>724</v>
      </c>
      <c r="C12406">
        <v>79.577100000000002</v>
      </c>
      <c r="D12406">
        <v>80.526200000000003</v>
      </c>
      <c r="E12406">
        <v>76.779700000000005</v>
      </c>
      <c r="F12406">
        <v>76.779700000000005</v>
      </c>
      <c r="G12406">
        <v>20778080</v>
      </c>
      <c r="H12406">
        <v>78.028499999999994</v>
      </c>
    </row>
    <row r="12407" spans="1:8" x14ac:dyDescent="0.3">
      <c r="A12407" t="s">
        <v>614</v>
      </c>
      <c r="B12407" t="s">
        <v>725</v>
      </c>
      <c r="C12407">
        <v>76.430000000000007</v>
      </c>
      <c r="D12407">
        <v>81.825100000000006</v>
      </c>
      <c r="E12407">
        <v>74.381900000000002</v>
      </c>
      <c r="F12407">
        <v>79.9268</v>
      </c>
      <c r="G12407">
        <v>53205550</v>
      </c>
      <c r="H12407">
        <v>78.711200000000005</v>
      </c>
    </row>
    <row r="12408" spans="1:8" x14ac:dyDescent="0.3">
      <c r="A12408" t="s">
        <v>614</v>
      </c>
      <c r="B12408" t="s">
        <v>242</v>
      </c>
      <c r="C12408">
        <v>79.727000000000004</v>
      </c>
      <c r="D12408">
        <v>80.775999999999996</v>
      </c>
      <c r="E12408">
        <v>78.078500000000005</v>
      </c>
      <c r="F12408">
        <v>80.775999999999996</v>
      </c>
      <c r="G12408">
        <v>23081080</v>
      </c>
      <c r="H12408">
        <v>79.876800000000003</v>
      </c>
    </row>
    <row r="12409" spans="1:8" x14ac:dyDescent="0.3">
      <c r="A12409" t="s">
        <v>614</v>
      </c>
      <c r="B12409" t="s">
        <v>726</v>
      </c>
      <c r="C12409">
        <v>80.775999999999996</v>
      </c>
      <c r="D12409">
        <v>84.622500000000002</v>
      </c>
      <c r="E12409">
        <v>80.076700000000002</v>
      </c>
      <c r="F12409">
        <v>83.123900000000006</v>
      </c>
      <c r="G12409">
        <v>95280300</v>
      </c>
      <c r="H12409">
        <v>82.607699999999994</v>
      </c>
    </row>
    <row r="12410" spans="1:8" x14ac:dyDescent="0.3">
      <c r="A12410" t="s">
        <v>614</v>
      </c>
      <c r="B12410" t="s">
        <v>727</v>
      </c>
      <c r="C12410">
        <v>83.123900000000006</v>
      </c>
      <c r="D12410">
        <v>84.672399999999996</v>
      </c>
      <c r="E12410">
        <v>80.925899999999999</v>
      </c>
      <c r="F12410">
        <v>83.723299999999995</v>
      </c>
      <c r="G12410">
        <v>23560270</v>
      </c>
      <c r="H12410">
        <v>83.107200000000006</v>
      </c>
    </row>
    <row r="12411" spans="1:8" x14ac:dyDescent="0.3">
      <c r="A12411" t="s">
        <v>614</v>
      </c>
      <c r="B12411" t="s">
        <v>728</v>
      </c>
      <c r="C12411">
        <v>83.423599999999993</v>
      </c>
      <c r="D12411">
        <v>83.923100000000005</v>
      </c>
      <c r="E12411">
        <v>81.275599999999997</v>
      </c>
      <c r="F12411">
        <v>83.923100000000005</v>
      </c>
      <c r="G12411">
        <v>17770230</v>
      </c>
      <c r="H12411">
        <v>83.040599999999998</v>
      </c>
    </row>
    <row r="12412" spans="1:8" x14ac:dyDescent="0.3">
      <c r="A12412" t="s">
        <v>614</v>
      </c>
      <c r="B12412" t="s">
        <v>729</v>
      </c>
      <c r="C12412">
        <v>82.924000000000007</v>
      </c>
      <c r="D12412">
        <v>85.521699999999996</v>
      </c>
      <c r="E12412">
        <v>81.775099999999995</v>
      </c>
      <c r="F12412">
        <v>84.922200000000004</v>
      </c>
      <c r="G12412">
        <v>31025070</v>
      </c>
      <c r="H12412">
        <v>84.072999999999993</v>
      </c>
    </row>
    <row r="12413" spans="1:8" x14ac:dyDescent="0.3">
      <c r="A12413" t="s">
        <v>614</v>
      </c>
      <c r="B12413" t="s">
        <v>730</v>
      </c>
      <c r="C12413">
        <v>83.923100000000005</v>
      </c>
      <c r="D12413">
        <v>93.414400000000001</v>
      </c>
      <c r="E12413">
        <v>83.523499999999999</v>
      </c>
      <c r="F12413">
        <v>92.814999999999998</v>
      </c>
      <c r="G12413">
        <v>47886160</v>
      </c>
      <c r="H12413">
        <v>89.917599999999993</v>
      </c>
    </row>
    <row r="12414" spans="1:8" x14ac:dyDescent="0.3">
      <c r="A12414" t="s">
        <v>614</v>
      </c>
      <c r="B12414" t="s">
        <v>731</v>
      </c>
      <c r="C12414">
        <v>91.416300000000007</v>
      </c>
      <c r="D12414">
        <v>100.20820000000001</v>
      </c>
      <c r="E12414">
        <v>91.166499999999999</v>
      </c>
      <c r="F12414">
        <v>99.908500000000004</v>
      </c>
      <c r="G12414">
        <v>45828400</v>
      </c>
      <c r="H12414">
        <v>97.094399999999993</v>
      </c>
    </row>
    <row r="12415" spans="1:8" x14ac:dyDescent="0.3">
      <c r="A12415" t="s">
        <v>614</v>
      </c>
      <c r="B12415" t="s">
        <v>732</v>
      </c>
      <c r="C12415">
        <v>100.9076</v>
      </c>
      <c r="D12415">
        <v>108.2009</v>
      </c>
      <c r="E12415">
        <v>100.9076</v>
      </c>
      <c r="F12415">
        <v>103.5052</v>
      </c>
      <c r="G12415">
        <v>48006530</v>
      </c>
      <c r="H12415">
        <v>104.2046</v>
      </c>
    </row>
    <row r="12416" spans="1:8" x14ac:dyDescent="0.3">
      <c r="A12416" t="s">
        <v>614</v>
      </c>
      <c r="B12416" t="s">
        <v>733</v>
      </c>
      <c r="C12416">
        <v>104.90389999999999</v>
      </c>
      <c r="D12416">
        <v>105.7032</v>
      </c>
      <c r="E12416">
        <v>98.409899999999993</v>
      </c>
      <c r="F12416">
        <v>104.90389999999999</v>
      </c>
      <c r="G12416">
        <v>24641180</v>
      </c>
      <c r="H12416">
        <v>103.0057</v>
      </c>
    </row>
    <row r="12417" spans="1:8" x14ac:dyDescent="0.3">
      <c r="A12417" t="s">
        <v>614</v>
      </c>
      <c r="B12417" t="s">
        <v>734</v>
      </c>
      <c r="C12417">
        <v>104.90389999999999</v>
      </c>
      <c r="D12417">
        <v>106.70229999999999</v>
      </c>
      <c r="E12417">
        <v>102.7059</v>
      </c>
      <c r="F12417">
        <v>105.5034</v>
      </c>
      <c r="G12417">
        <v>19873060</v>
      </c>
      <c r="H12417">
        <v>104.9705</v>
      </c>
    </row>
    <row r="12418" spans="1:8" x14ac:dyDescent="0.3">
      <c r="A12418" t="s">
        <v>614</v>
      </c>
      <c r="B12418" t="s">
        <v>735</v>
      </c>
      <c r="C12418">
        <v>106.8</v>
      </c>
      <c r="D12418">
        <v>112.2</v>
      </c>
      <c r="E12418">
        <v>101.6</v>
      </c>
      <c r="F12418">
        <v>110.9</v>
      </c>
      <c r="G12418">
        <v>31597970</v>
      </c>
      <c r="H12418">
        <v>108.2333</v>
      </c>
    </row>
    <row r="12419" spans="1:8" x14ac:dyDescent="0.3">
      <c r="A12419" t="s">
        <v>184</v>
      </c>
      <c r="B12419" t="s">
        <v>696</v>
      </c>
      <c r="C12419">
        <v>107.3</v>
      </c>
      <c r="D12419">
        <v>109.5</v>
      </c>
      <c r="E12419">
        <v>104.1</v>
      </c>
      <c r="F12419">
        <v>109.5</v>
      </c>
      <c r="G12419">
        <v>458020</v>
      </c>
      <c r="H12419">
        <v>107.7</v>
      </c>
    </row>
    <row r="12420" spans="1:8" x14ac:dyDescent="0.3">
      <c r="A12420" t="s">
        <v>184</v>
      </c>
      <c r="B12420" t="s">
        <v>697</v>
      </c>
      <c r="C12420">
        <v>109.8</v>
      </c>
      <c r="D12420">
        <v>110</v>
      </c>
      <c r="E12420">
        <v>106.3</v>
      </c>
      <c r="F12420">
        <v>107</v>
      </c>
      <c r="G12420">
        <v>434870</v>
      </c>
      <c r="H12420">
        <v>107.7667</v>
      </c>
    </row>
    <row r="12421" spans="1:8" x14ac:dyDescent="0.3">
      <c r="A12421" t="s">
        <v>184</v>
      </c>
      <c r="B12421" t="s">
        <v>698</v>
      </c>
      <c r="C12421">
        <v>107.2</v>
      </c>
      <c r="D12421">
        <v>107.6</v>
      </c>
      <c r="E12421">
        <v>106</v>
      </c>
      <c r="F12421">
        <v>106.8</v>
      </c>
      <c r="G12421">
        <v>496073</v>
      </c>
      <c r="H12421">
        <v>106.8</v>
      </c>
    </row>
    <row r="12422" spans="1:8" x14ac:dyDescent="0.3">
      <c r="A12422" t="s">
        <v>184</v>
      </c>
      <c r="B12422" t="s">
        <v>699</v>
      </c>
      <c r="C12422">
        <v>107.1</v>
      </c>
      <c r="D12422">
        <v>110.5</v>
      </c>
      <c r="E12422">
        <v>105.9</v>
      </c>
      <c r="F12422">
        <v>110.4</v>
      </c>
      <c r="G12422">
        <v>841592</v>
      </c>
      <c r="H12422">
        <v>108.9333</v>
      </c>
    </row>
    <row r="12423" spans="1:8" x14ac:dyDescent="0.3">
      <c r="A12423" t="s">
        <v>184</v>
      </c>
      <c r="B12423" t="s">
        <v>700</v>
      </c>
      <c r="C12423">
        <v>110.7</v>
      </c>
      <c r="D12423">
        <v>111.1</v>
      </c>
      <c r="E12423">
        <v>106.1</v>
      </c>
      <c r="F12423">
        <v>106.7</v>
      </c>
      <c r="G12423">
        <v>493910</v>
      </c>
      <c r="H12423">
        <v>107.9667</v>
      </c>
    </row>
    <row r="12424" spans="1:8" x14ac:dyDescent="0.3">
      <c r="A12424" t="s">
        <v>184</v>
      </c>
      <c r="B12424" t="s">
        <v>77</v>
      </c>
      <c r="C12424">
        <v>106.1</v>
      </c>
      <c r="D12424">
        <v>106.6</v>
      </c>
      <c r="E12424">
        <v>103.7</v>
      </c>
      <c r="F12424">
        <v>105.2</v>
      </c>
      <c r="G12424">
        <v>429539</v>
      </c>
      <c r="H12424">
        <v>105.16670000000001</v>
      </c>
    </row>
    <row r="12425" spans="1:8" x14ac:dyDescent="0.3">
      <c r="A12425" t="s">
        <v>184</v>
      </c>
      <c r="B12425" t="s">
        <v>701</v>
      </c>
      <c r="C12425">
        <v>106.4</v>
      </c>
      <c r="D12425">
        <v>109.7</v>
      </c>
      <c r="E12425">
        <v>105.9</v>
      </c>
      <c r="F12425">
        <v>109.2</v>
      </c>
      <c r="G12425">
        <v>579410</v>
      </c>
      <c r="H12425">
        <v>108.2667</v>
      </c>
    </row>
    <row r="12426" spans="1:8" x14ac:dyDescent="0.3">
      <c r="A12426" t="s">
        <v>184</v>
      </c>
      <c r="B12426" t="s">
        <v>702</v>
      </c>
      <c r="C12426">
        <v>110.4</v>
      </c>
      <c r="D12426">
        <v>111.1</v>
      </c>
      <c r="E12426">
        <v>107.6</v>
      </c>
      <c r="F12426">
        <v>108.1</v>
      </c>
      <c r="G12426">
        <v>496730</v>
      </c>
      <c r="H12426">
        <v>108.9333</v>
      </c>
    </row>
    <row r="12427" spans="1:8" x14ac:dyDescent="0.3">
      <c r="A12427" t="s">
        <v>184</v>
      </c>
      <c r="B12427" t="s">
        <v>139</v>
      </c>
      <c r="C12427">
        <v>108.1</v>
      </c>
      <c r="D12427">
        <v>113.7</v>
      </c>
      <c r="E12427">
        <v>107.7</v>
      </c>
      <c r="F12427">
        <v>108.8</v>
      </c>
      <c r="G12427">
        <v>1084224</v>
      </c>
      <c r="H12427">
        <v>110.0667</v>
      </c>
    </row>
    <row r="12428" spans="1:8" x14ac:dyDescent="0.3">
      <c r="A12428" t="s">
        <v>184</v>
      </c>
      <c r="B12428" t="s">
        <v>156</v>
      </c>
      <c r="C12428">
        <v>108.5</v>
      </c>
      <c r="D12428">
        <v>108.9</v>
      </c>
      <c r="E12428">
        <v>106.1</v>
      </c>
      <c r="F12428">
        <v>108.8</v>
      </c>
      <c r="G12428">
        <v>377985</v>
      </c>
      <c r="H12428">
        <v>107.9333</v>
      </c>
    </row>
    <row r="12429" spans="1:8" x14ac:dyDescent="0.3">
      <c r="A12429" t="s">
        <v>184</v>
      </c>
      <c r="B12429" t="s">
        <v>703</v>
      </c>
      <c r="C12429">
        <v>109.4</v>
      </c>
      <c r="D12429">
        <v>111.8</v>
      </c>
      <c r="E12429">
        <v>109.3</v>
      </c>
      <c r="F12429">
        <v>111.4</v>
      </c>
      <c r="G12429">
        <v>437285</v>
      </c>
      <c r="H12429">
        <v>110.83329999999999</v>
      </c>
    </row>
    <row r="12430" spans="1:8" x14ac:dyDescent="0.3">
      <c r="A12430" t="s">
        <v>184</v>
      </c>
      <c r="B12430" t="s">
        <v>223</v>
      </c>
      <c r="C12430">
        <v>111.8</v>
      </c>
      <c r="D12430">
        <v>112.2</v>
      </c>
      <c r="E12430">
        <v>109.8</v>
      </c>
      <c r="F12430">
        <v>110.1</v>
      </c>
      <c r="G12430">
        <v>341553</v>
      </c>
      <c r="H12430">
        <v>110.7</v>
      </c>
    </row>
    <row r="12431" spans="1:8" x14ac:dyDescent="0.3">
      <c r="A12431" t="s">
        <v>184</v>
      </c>
      <c r="B12431" t="s">
        <v>228</v>
      </c>
      <c r="C12431">
        <v>110.1</v>
      </c>
      <c r="D12431">
        <v>113.8</v>
      </c>
      <c r="E12431">
        <v>108.9</v>
      </c>
      <c r="F12431">
        <v>111.6</v>
      </c>
      <c r="G12431">
        <v>497062</v>
      </c>
      <c r="H12431">
        <v>111.4333</v>
      </c>
    </row>
    <row r="12432" spans="1:8" x14ac:dyDescent="0.3">
      <c r="A12432" t="s">
        <v>184</v>
      </c>
      <c r="B12432" t="s">
        <v>704</v>
      </c>
      <c r="C12432">
        <v>111.9</v>
      </c>
      <c r="D12432">
        <v>113.8</v>
      </c>
      <c r="E12432">
        <v>110.9</v>
      </c>
      <c r="F12432">
        <v>112.8</v>
      </c>
      <c r="G12432">
        <v>475747</v>
      </c>
      <c r="H12432">
        <v>112.5</v>
      </c>
    </row>
    <row r="12433" spans="1:8" x14ac:dyDescent="0.3">
      <c r="A12433" t="s">
        <v>184</v>
      </c>
      <c r="B12433" t="s">
        <v>705</v>
      </c>
      <c r="C12433">
        <v>113</v>
      </c>
      <c r="D12433">
        <v>113.7</v>
      </c>
      <c r="E12433">
        <v>112</v>
      </c>
      <c r="F12433">
        <v>112.4</v>
      </c>
      <c r="G12433">
        <v>404447</v>
      </c>
      <c r="H12433">
        <v>112.7</v>
      </c>
    </row>
    <row r="12434" spans="1:8" x14ac:dyDescent="0.3">
      <c r="A12434" t="s">
        <v>184</v>
      </c>
      <c r="B12434" t="s">
        <v>706</v>
      </c>
      <c r="C12434">
        <v>112.6</v>
      </c>
      <c r="D12434">
        <v>115.9</v>
      </c>
      <c r="E12434">
        <v>112.6</v>
      </c>
      <c r="F12434">
        <v>115.2</v>
      </c>
      <c r="G12434">
        <v>435679</v>
      </c>
      <c r="H12434">
        <v>114.5667</v>
      </c>
    </row>
    <row r="12435" spans="1:8" x14ac:dyDescent="0.3">
      <c r="A12435" t="s">
        <v>184</v>
      </c>
      <c r="B12435" t="s">
        <v>265</v>
      </c>
      <c r="C12435">
        <v>115.4</v>
      </c>
      <c r="D12435">
        <v>117.4</v>
      </c>
      <c r="E12435">
        <v>114.1</v>
      </c>
      <c r="F12435">
        <v>117.4</v>
      </c>
      <c r="G12435">
        <v>345778</v>
      </c>
      <c r="H12435">
        <v>116.3</v>
      </c>
    </row>
    <row r="12436" spans="1:8" x14ac:dyDescent="0.3">
      <c r="A12436" t="s">
        <v>184</v>
      </c>
      <c r="B12436" t="s">
        <v>707</v>
      </c>
      <c r="C12436">
        <v>117.6</v>
      </c>
      <c r="D12436">
        <v>125</v>
      </c>
      <c r="E12436">
        <v>117.6</v>
      </c>
      <c r="F12436">
        <v>117.6</v>
      </c>
      <c r="G12436">
        <v>1437006</v>
      </c>
      <c r="H12436">
        <v>120.0667</v>
      </c>
    </row>
    <row r="12437" spans="1:8" x14ac:dyDescent="0.3">
      <c r="A12437" t="s">
        <v>184</v>
      </c>
      <c r="B12437" t="s">
        <v>271</v>
      </c>
      <c r="C12437">
        <v>118.9</v>
      </c>
      <c r="D12437">
        <v>120.4</v>
      </c>
      <c r="E12437">
        <v>109.6</v>
      </c>
      <c r="F12437">
        <v>114.5</v>
      </c>
      <c r="G12437">
        <v>726815</v>
      </c>
      <c r="H12437">
        <v>114.83329999999999</v>
      </c>
    </row>
    <row r="12438" spans="1:8" x14ac:dyDescent="0.3">
      <c r="A12438" t="s">
        <v>184</v>
      </c>
      <c r="B12438" t="s">
        <v>708</v>
      </c>
      <c r="C12438">
        <v>113.4</v>
      </c>
      <c r="D12438">
        <v>114</v>
      </c>
      <c r="E12438">
        <v>111</v>
      </c>
      <c r="F12438">
        <v>112.3</v>
      </c>
      <c r="G12438">
        <v>417705</v>
      </c>
      <c r="H12438">
        <v>112.4333</v>
      </c>
    </row>
    <row r="12439" spans="1:8" x14ac:dyDescent="0.3">
      <c r="A12439" t="s">
        <v>184</v>
      </c>
      <c r="B12439" t="s">
        <v>709</v>
      </c>
      <c r="C12439">
        <v>113.5</v>
      </c>
      <c r="D12439">
        <v>117.6</v>
      </c>
      <c r="E12439">
        <v>113.5</v>
      </c>
      <c r="F12439">
        <v>115.7</v>
      </c>
      <c r="G12439">
        <v>558904</v>
      </c>
      <c r="H12439">
        <v>115.6</v>
      </c>
    </row>
    <row r="12440" spans="1:8" x14ac:dyDescent="0.3">
      <c r="A12440" t="s">
        <v>184</v>
      </c>
      <c r="B12440" t="s">
        <v>283</v>
      </c>
      <c r="C12440">
        <v>115.7</v>
      </c>
      <c r="D12440">
        <v>116.1</v>
      </c>
      <c r="E12440">
        <v>112.6</v>
      </c>
      <c r="F12440">
        <v>113</v>
      </c>
      <c r="G12440">
        <v>247207</v>
      </c>
      <c r="H12440">
        <v>113.9</v>
      </c>
    </row>
    <row r="12441" spans="1:8" x14ac:dyDescent="0.3">
      <c r="A12441" t="s">
        <v>184</v>
      </c>
      <c r="B12441" t="s">
        <v>290</v>
      </c>
      <c r="C12441">
        <v>113</v>
      </c>
      <c r="D12441">
        <v>113.6</v>
      </c>
      <c r="E12441">
        <v>109.4</v>
      </c>
      <c r="F12441">
        <v>110.7</v>
      </c>
      <c r="G12441">
        <v>280082</v>
      </c>
      <c r="H12441">
        <v>111.2333</v>
      </c>
    </row>
    <row r="12442" spans="1:8" x14ac:dyDescent="0.3">
      <c r="A12442" t="s">
        <v>184</v>
      </c>
      <c r="B12442" t="s">
        <v>710</v>
      </c>
      <c r="C12442">
        <v>110</v>
      </c>
      <c r="D12442">
        <v>111.9</v>
      </c>
      <c r="E12442">
        <v>108.5</v>
      </c>
      <c r="F12442">
        <v>109.4</v>
      </c>
      <c r="G12442">
        <v>318235</v>
      </c>
      <c r="H12442">
        <v>109.9333</v>
      </c>
    </row>
    <row r="12443" spans="1:8" x14ac:dyDescent="0.3">
      <c r="A12443" t="s">
        <v>184</v>
      </c>
      <c r="B12443" t="s">
        <v>512</v>
      </c>
      <c r="C12443">
        <v>109.8</v>
      </c>
      <c r="D12443">
        <v>110.7</v>
      </c>
      <c r="E12443">
        <v>105.1</v>
      </c>
      <c r="F12443">
        <v>106.5</v>
      </c>
      <c r="G12443">
        <v>428906</v>
      </c>
      <c r="H12443">
        <v>107.4333</v>
      </c>
    </row>
    <row r="12444" spans="1:8" x14ac:dyDescent="0.3">
      <c r="A12444" t="s">
        <v>184</v>
      </c>
      <c r="B12444" t="s">
        <v>91</v>
      </c>
      <c r="C12444">
        <v>96.65</v>
      </c>
      <c r="D12444">
        <v>103.1</v>
      </c>
      <c r="E12444">
        <v>96.65</v>
      </c>
      <c r="F12444">
        <v>102.1</v>
      </c>
      <c r="G12444">
        <v>449768</v>
      </c>
      <c r="H12444">
        <v>100.61669999999999</v>
      </c>
    </row>
    <row r="12445" spans="1:8" x14ac:dyDescent="0.3">
      <c r="A12445" t="s">
        <v>184</v>
      </c>
      <c r="B12445" t="s">
        <v>93</v>
      </c>
      <c r="C12445">
        <v>101.8</v>
      </c>
      <c r="D12445">
        <v>102.7</v>
      </c>
      <c r="E12445">
        <v>99</v>
      </c>
      <c r="F12445">
        <v>99.55</v>
      </c>
      <c r="G12445">
        <v>320397</v>
      </c>
      <c r="H12445">
        <v>100.41670000000001</v>
      </c>
    </row>
    <row r="12446" spans="1:8" x14ac:dyDescent="0.3">
      <c r="A12446" t="s">
        <v>184</v>
      </c>
      <c r="B12446" t="s">
        <v>711</v>
      </c>
      <c r="C12446">
        <v>99.55</v>
      </c>
      <c r="D12446">
        <v>100.8</v>
      </c>
      <c r="E12446">
        <v>98.5</v>
      </c>
      <c r="F12446">
        <v>99.45</v>
      </c>
      <c r="G12446">
        <v>281049</v>
      </c>
      <c r="H12446">
        <v>99.583299999999994</v>
      </c>
    </row>
    <row r="12447" spans="1:8" x14ac:dyDescent="0.3">
      <c r="A12447" t="s">
        <v>184</v>
      </c>
      <c r="B12447" t="s">
        <v>712</v>
      </c>
      <c r="C12447">
        <v>99.95</v>
      </c>
      <c r="D12447">
        <v>103.9</v>
      </c>
      <c r="E12447">
        <v>99.95</v>
      </c>
      <c r="F12447">
        <v>103.5</v>
      </c>
      <c r="G12447">
        <v>316599</v>
      </c>
      <c r="H12447">
        <v>102.45</v>
      </c>
    </row>
    <row r="12448" spans="1:8" x14ac:dyDescent="0.3">
      <c r="A12448" t="s">
        <v>184</v>
      </c>
      <c r="B12448" t="s">
        <v>162</v>
      </c>
      <c r="C12448">
        <v>103</v>
      </c>
      <c r="D12448">
        <v>103</v>
      </c>
      <c r="E12448">
        <v>99.6</v>
      </c>
      <c r="F12448">
        <v>101.5</v>
      </c>
      <c r="G12448">
        <v>353372</v>
      </c>
      <c r="H12448">
        <v>101.36669999999999</v>
      </c>
    </row>
    <row r="12449" spans="1:8" x14ac:dyDescent="0.3">
      <c r="A12449" t="s">
        <v>184</v>
      </c>
      <c r="B12449" t="s">
        <v>220</v>
      </c>
      <c r="C12449">
        <v>98.75</v>
      </c>
      <c r="D12449">
        <v>100</v>
      </c>
      <c r="E12449">
        <v>96.9</v>
      </c>
      <c r="F12449">
        <v>99.5</v>
      </c>
      <c r="G12449">
        <v>278688</v>
      </c>
      <c r="H12449">
        <v>98.8</v>
      </c>
    </row>
    <row r="12450" spans="1:8" x14ac:dyDescent="0.3">
      <c r="A12450" t="s">
        <v>184</v>
      </c>
      <c r="B12450" t="s">
        <v>713</v>
      </c>
      <c r="C12450">
        <v>104</v>
      </c>
      <c r="D12450">
        <v>107</v>
      </c>
      <c r="E12450">
        <v>100.9</v>
      </c>
      <c r="F12450">
        <v>105.6</v>
      </c>
      <c r="G12450">
        <v>630313</v>
      </c>
      <c r="H12450">
        <v>104.5</v>
      </c>
    </row>
    <row r="12451" spans="1:8" x14ac:dyDescent="0.3">
      <c r="A12451" t="s">
        <v>184</v>
      </c>
      <c r="B12451" t="s">
        <v>714</v>
      </c>
      <c r="C12451">
        <v>100</v>
      </c>
      <c r="D12451">
        <v>100.8</v>
      </c>
      <c r="E12451">
        <v>97.4</v>
      </c>
      <c r="F12451">
        <v>98.4</v>
      </c>
      <c r="G12451">
        <v>1060334</v>
      </c>
      <c r="H12451">
        <v>98.866699999999994</v>
      </c>
    </row>
    <row r="12452" spans="1:8" x14ac:dyDescent="0.3">
      <c r="A12452" t="s">
        <v>184</v>
      </c>
      <c r="B12452" t="s">
        <v>715</v>
      </c>
      <c r="C12452">
        <v>98.3</v>
      </c>
      <c r="D12452">
        <v>99.85</v>
      </c>
      <c r="E12452">
        <v>96.55</v>
      </c>
      <c r="F12452">
        <v>96.9</v>
      </c>
      <c r="G12452">
        <v>666463</v>
      </c>
      <c r="H12452">
        <v>97.7667</v>
      </c>
    </row>
    <row r="12453" spans="1:8" x14ac:dyDescent="0.3">
      <c r="A12453" t="s">
        <v>184</v>
      </c>
      <c r="B12453" t="s">
        <v>235</v>
      </c>
      <c r="C12453">
        <v>97.55</v>
      </c>
      <c r="D12453">
        <v>97.55</v>
      </c>
      <c r="E12453">
        <v>93.25</v>
      </c>
      <c r="F12453">
        <v>93.25</v>
      </c>
      <c r="G12453">
        <v>577003</v>
      </c>
      <c r="H12453">
        <v>94.683300000000003</v>
      </c>
    </row>
    <row r="12454" spans="1:8" x14ac:dyDescent="0.3">
      <c r="A12454" t="s">
        <v>184</v>
      </c>
      <c r="B12454" t="s">
        <v>259</v>
      </c>
      <c r="C12454">
        <v>93.25</v>
      </c>
      <c r="D12454">
        <v>93.8</v>
      </c>
      <c r="E12454">
        <v>91.9</v>
      </c>
      <c r="F12454">
        <v>92.5</v>
      </c>
      <c r="G12454">
        <v>288161</v>
      </c>
      <c r="H12454">
        <v>92.7333</v>
      </c>
    </row>
    <row r="12455" spans="1:8" x14ac:dyDescent="0.3">
      <c r="A12455" t="s">
        <v>184</v>
      </c>
      <c r="B12455" t="s">
        <v>716</v>
      </c>
      <c r="C12455">
        <v>92.65</v>
      </c>
      <c r="D12455">
        <v>93.05</v>
      </c>
      <c r="E12455">
        <v>91</v>
      </c>
      <c r="F12455">
        <v>92.5</v>
      </c>
      <c r="G12455">
        <v>442209</v>
      </c>
      <c r="H12455">
        <v>92.183300000000003</v>
      </c>
    </row>
    <row r="12456" spans="1:8" x14ac:dyDescent="0.3">
      <c r="A12456" t="s">
        <v>184</v>
      </c>
      <c r="B12456" t="s">
        <v>269</v>
      </c>
      <c r="C12456">
        <v>92.95</v>
      </c>
      <c r="D12456">
        <v>93.05</v>
      </c>
      <c r="E12456">
        <v>91.4</v>
      </c>
      <c r="F12456">
        <v>92</v>
      </c>
      <c r="G12456">
        <v>272281</v>
      </c>
      <c r="H12456">
        <v>92.15</v>
      </c>
    </row>
    <row r="12457" spans="1:8" x14ac:dyDescent="0.3">
      <c r="A12457" t="s">
        <v>184</v>
      </c>
      <c r="B12457" t="s">
        <v>282</v>
      </c>
      <c r="C12457">
        <v>92.25</v>
      </c>
      <c r="D12457">
        <v>92.25</v>
      </c>
      <c r="E12457">
        <v>91.7</v>
      </c>
      <c r="F12457">
        <v>92</v>
      </c>
      <c r="G12457">
        <v>129516</v>
      </c>
      <c r="H12457">
        <v>91.9833</v>
      </c>
    </row>
    <row r="12458" spans="1:8" x14ac:dyDescent="0.3">
      <c r="A12458" t="s">
        <v>184</v>
      </c>
      <c r="B12458" t="s">
        <v>717</v>
      </c>
      <c r="C12458">
        <v>92</v>
      </c>
      <c r="D12458">
        <v>92</v>
      </c>
      <c r="E12458">
        <v>88</v>
      </c>
      <c r="F12458">
        <v>91.6</v>
      </c>
      <c r="G12458">
        <v>575821</v>
      </c>
      <c r="H12458">
        <v>90.533299999999997</v>
      </c>
    </row>
    <row r="12459" spans="1:8" x14ac:dyDescent="0.3">
      <c r="A12459" t="s">
        <v>184</v>
      </c>
      <c r="B12459" t="s">
        <v>285</v>
      </c>
      <c r="C12459">
        <v>91.35</v>
      </c>
      <c r="D12459">
        <v>91.35</v>
      </c>
      <c r="E12459">
        <v>89.05</v>
      </c>
      <c r="F12459">
        <v>89.25</v>
      </c>
      <c r="G12459">
        <v>336465</v>
      </c>
      <c r="H12459">
        <v>89.883300000000006</v>
      </c>
    </row>
    <row r="12460" spans="1:8" x14ac:dyDescent="0.3">
      <c r="A12460" t="s">
        <v>184</v>
      </c>
      <c r="B12460" t="s">
        <v>718</v>
      </c>
      <c r="C12460">
        <v>89.65</v>
      </c>
      <c r="D12460">
        <v>90.15</v>
      </c>
      <c r="E12460">
        <v>87.7</v>
      </c>
      <c r="F12460">
        <v>87.75</v>
      </c>
      <c r="G12460">
        <v>725106</v>
      </c>
      <c r="H12460">
        <v>88.533299999999997</v>
      </c>
    </row>
    <row r="12461" spans="1:8" x14ac:dyDescent="0.3">
      <c r="A12461" t="s">
        <v>184</v>
      </c>
      <c r="B12461" t="s">
        <v>291</v>
      </c>
      <c r="C12461">
        <v>87.65</v>
      </c>
      <c r="D12461">
        <v>89.1</v>
      </c>
      <c r="E12461">
        <v>87.2</v>
      </c>
      <c r="F12461">
        <v>87.4</v>
      </c>
      <c r="G12461">
        <v>458095</v>
      </c>
      <c r="H12461">
        <v>87.9</v>
      </c>
    </row>
    <row r="12462" spans="1:8" x14ac:dyDescent="0.3">
      <c r="A12462" t="s">
        <v>184</v>
      </c>
      <c r="B12462" t="s">
        <v>295</v>
      </c>
      <c r="C12462">
        <v>87.5</v>
      </c>
      <c r="D12462">
        <v>87.85</v>
      </c>
      <c r="E12462">
        <v>85.5</v>
      </c>
      <c r="F12462">
        <v>86.1</v>
      </c>
      <c r="G12462">
        <v>357232</v>
      </c>
      <c r="H12462">
        <v>86.4833</v>
      </c>
    </row>
    <row r="12463" spans="1:8" x14ac:dyDescent="0.3">
      <c r="A12463" t="s">
        <v>184</v>
      </c>
      <c r="B12463" t="s">
        <v>298</v>
      </c>
      <c r="C12463">
        <v>86.2</v>
      </c>
      <c r="D12463">
        <v>86.45</v>
      </c>
      <c r="E12463">
        <v>85.05</v>
      </c>
      <c r="F12463">
        <v>85.25</v>
      </c>
      <c r="G12463">
        <v>270762</v>
      </c>
      <c r="H12463">
        <v>85.583299999999994</v>
      </c>
    </row>
    <row r="12464" spans="1:8" x14ac:dyDescent="0.3">
      <c r="A12464" t="s">
        <v>184</v>
      </c>
      <c r="B12464" t="s">
        <v>719</v>
      </c>
      <c r="C12464">
        <v>85.3</v>
      </c>
      <c r="D12464">
        <v>87.45</v>
      </c>
      <c r="E12464">
        <v>85.3</v>
      </c>
      <c r="F12464">
        <v>87.15</v>
      </c>
      <c r="G12464">
        <v>329486</v>
      </c>
      <c r="H12464">
        <v>86.633300000000006</v>
      </c>
    </row>
    <row r="12465" spans="1:8" x14ac:dyDescent="0.3">
      <c r="A12465" t="s">
        <v>184</v>
      </c>
      <c r="B12465" t="s">
        <v>720</v>
      </c>
      <c r="C12465">
        <v>87.55</v>
      </c>
      <c r="D12465">
        <v>89.7</v>
      </c>
      <c r="E12465">
        <v>87.55</v>
      </c>
      <c r="F12465">
        <v>89.3</v>
      </c>
      <c r="G12465">
        <v>370022</v>
      </c>
      <c r="H12465">
        <v>88.85</v>
      </c>
    </row>
    <row r="12466" spans="1:8" x14ac:dyDescent="0.3">
      <c r="A12466" t="s">
        <v>184</v>
      </c>
      <c r="B12466" t="s">
        <v>721</v>
      </c>
      <c r="C12466">
        <v>88.35</v>
      </c>
      <c r="D12466">
        <v>89.85</v>
      </c>
      <c r="E12466">
        <v>87.75</v>
      </c>
      <c r="F12466">
        <v>89.05</v>
      </c>
      <c r="G12466">
        <v>416146</v>
      </c>
      <c r="H12466">
        <v>88.883300000000006</v>
      </c>
    </row>
    <row r="12467" spans="1:8" x14ac:dyDescent="0.3">
      <c r="A12467" t="s">
        <v>184</v>
      </c>
      <c r="B12467" t="s">
        <v>96</v>
      </c>
      <c r="C12467">
        <v>89.05</v>
      </c>
      <c r="D12467">
        <v>92.2</v>
      </c>
      <c r="E12467">
        <v>89.05</v>
      </c>
      <c r="F12467">
        <v>90.55</v>
      </c>
      <c r="G12467">
        <v>488612</v>
      </c>
      <c r="H12467">
        <v>90.6</v>
      </c>
    </row>
    <row r="12468" spans="1:8" x14ac:dyDescent="0.3">
      <c r="A12468" t="s">
        <v>184</v>
      </c>
      <c r="B12468" t="s">
        <v>722</v>
      </c>
      <c r="C12468">
        <v>90.65</v>
      </c>
      <c r="D12468">
        <v>91.75</v>
      </c>
      <c r="E12468">
        <v>90.6</v>
      </c>
      <c r="F12468">
        <v>90.8</v>
      </c>
      <c r="G12468">
        <v>233809</v>
      </c>
      <c r="H12468">
        <v>91.05</v>
      </c>
    </row>
    <row r="12469" spans="1:8" x14ac:dyDescent="0.3">
      <c r="A12469" t="s">
        <v>184</v>
      </c>
      <c r="B12469" t="s">
        <v>164</v>
      </c>
      <c r="C12469">
        <v>90.95</v>
      </c>
      <c r="D12469">
        <v>91.35</v>
      </c>
      <c r="E12469">
        <v>87.45</v>
      </c>
      <c r="F12469">
        <v>87.5</v>
      </c>
      <c r="G12469">
        <v>267529</v>
      </c>
      <c r="H12469">
        <v>88.7667</v>
      </c>
    </row>
    <row r="12470" spans="1:8" x14ac:dyDescent="0.3">
      <c r="A12470" t="s">
        <v>184</v>
      </c>
      <c r="B12470" t="s">
        <v>723</v>
      </c>
      <c r="C12470">
        <v>90</v>
      </c>
      <c r="D12470">
        <v>93.4</v>
      </c>
      <c r="E12470">
        <v>90</v>
      </c>
      <c r="F12470">
        <v>91.65</v>
      </c>
      <c r="G12470">
        <v>511642</v>
      </c>
      <c r="H12470">
        <v>91.683300000000003</v>
      </c>
    </row>
    <row r="12471" spans="1:8" x14ac:dyDescent="0.3">
      <c r="A12471" t="s">
        <v>184</v>
      </c>
      <c r="B12471" t="s">
        <v>724</v>
      </c>
      <c r="C12471">
        <v>92.3</v>
      </c>
      <c r="D12471">
        <v>94.7</v>
      </c>
      <c r="E12471">
        <v>91.05</v>
      </c>
      <c r="F12471">
        <v>94.3</v>
      </c>
      <c r="G12471">
        <v>509880</v>
      </c>
      <c r="H12471">
        <v>93.35</v>
      </c>
    </row>
    <row r="12472" spans="1:8" x14ac:dyDescent="0.3">
      <c r="A12472" t="s">
        <v>184</v>
      </c>
      <c r="B12472" t="s">
        <v>725</v>
      </c>
      <c r="C12472">
        <v>95.35</v>
      </c>
      <c r="D12472">
        <v>98.5</v>
      </c>
      <c r="E12472">
        <v>93</v>
      </c>
      <c r="F12472">
        <v>96.6</v>
      </c>
      <c r="G12472">
        <v>516894</v>
      </c>
      <c r="H12472">
        <v>96.033299999999997</v>
      </c>
    </row>
    <row r="12473" spans="1:8" x14ac:dyDescent="0.3">
      <c r="A12473" t="s">
        <v>184</v>
      </c>
      <c r="B12473" t="s">
        <v>242</v>
      </c>
      <c r="C12473">
        <v>95.65</v>
      </c>
      <c r="D12473">
        <v>95.9</v>
      </c>
      <c r="E12473">
        <v>93.2</v>
      </c>
      <c r="F12473">
        <v>94.1</v>
      </c>
      <c r="G12473">
        <v>340470</v>
      </c>
      <c r="H12473">
        <v>94.4</v>
      </c>
    </row>
    <row r="12474" spans="1:8" x14ac:dyDescent="0.3">
      <c r="A12474" t="s">
        <v>184</v>
      </c>
      <c r="B12474" t="s">
        <v>726</v>
      </c>
      <c r="C12474">
        <v>94.4</v>
      </c>
      <c r="D12474">
        <v>98.9</v>
      </c>
      <c r="E12474">
        <v>94.4</v>
      </c>
      <c r="F12474">
        <v>97.45</v>
      </c>
      <c r="G12474">
        <v>553212</v>
      </c>
      <c r="H12474">
        <v>96.916700000000006</v>
      </c>
    </row>
    <row r="12475" spans="1:8" x14ac:dyDescent="0.3">
      <c r="A12475" t="s">
        <v>184</v>
      </c>
      <c r="B12475" t="s">
        <v>727</v>
      </c>
      <c r="C12475">
        <v>97.65</v>
      </c>
      <c r="D12475">
        <v>101</v>
      </c>
      <c r="E12475">
        <v>96.65</v>
      </c>
      <c r="F12475">
        <v>99.95</v>
      </c>
      <c r="G12475">
        <v>649010</v>
      </c>
      <c r="H12475">
        <v>99.2</v>
      </c>
    </row>
    <row r="12476" spans="1:8" x14ac:dyDescent="0.3">
      <c r="A12476" t="s">
        <v>184</v>
      </c>
      <c r="B12476" t="s">
        <v>728</v>
      </c>
      <c r="C12476">
        <v>101</v>
      </c>
      <c r="D12476">
        <v>101.2</v>
      </c>
      <c r="E12476">
        <v>97.2</v>
      </c>
      <c r="F12476">
        <v>97.2</v>
      </c>
      <c r="G12476">
        <v>345806</v>
      </c>
      <c r="H12476">
        <v>98.533299999999997</v>
      </c>
    </row>
    <row r="12477" spans="1:8" x14ac:dyDescent="0.3">
      <c r="A12477" t="s">
        <v>184</v>
      </c>
      <c r="B12477" t="s">
        <v>729</v>
      </c>
      <c r="C12477">
        <v>98</v>
      </c>
      <c r="D12477">
        <v>100.9</v>
      </c>
      <c r="E12477">
        <v>97.6</v>
      </c>
      <c r="F12477">
        <v>100.1</v>
      </c>
      <c r="G12477">
        <v>350011</v>
      </c>
      <c r="H12477">
        <v>99.533299999999997</v>
      </c>
    </row>
    <row r="12478" spans="1:8" x14ac:dyDescent="0.3">
      <c r="A12478" t="s">
        <v>184</v>
      </c>
      <c r="B12478" t="s">
        <v>730</v>
      </c>
      <c r="C12478">
        <v>99.45</v>
      </c>
      <c r="D12478">
        <v>102.2</v>
      </c>
      <c r="E12478">
        <v>97.8</v>
      </c>
      <c r="F12478">
        <v>100.1</v>
      </c>
      <c r="G12478">
        <v>454783</v>
      </c>
      <c r="H12478">
        <v>100.0333</v>
      </c>
    </row>
    <row r="12479" spans="1:8" x14ac:dyDescent="0.3">
      <c r="A12479" t="s">
        <v>184</v>
      </c>
      <c r="B12479" t="s">
        <v>731</v>
      </c>
      <c r="C12479">
        <v>100.4</v>
      </c>
      <c r="D12479">
        <v>102.9</v>
      </c>
      <c r="E12479">
        <v>98.65</v>
      </c>
      <c r="F12479">
        <v>100.1</v>
      </c>
      <c r="G12479">
        <v>246140</v>
      </c>
      <c r="H12479">
        <v>100.55</v>
      </c>
    </row>
    <row r="12480" spans="1:8" x14ac:dyDescent="0.3">
      <c r="A12480" t="s">
        <v>184</v>
      </c>
      <c r="B12480" t="s">
        <v>732</v>
      </c>
      <c r="C12480">
        <v>100.1</v>
      </c>
      <c r="D12480">
        <v>103</v>
      </c>
      <c r="E12480">
        <v>95.1</v>
      </c>
      <c r="F12480">
        <v>99</v>
      </c>
      <c r="G12480">
        <v>365827</v>
      </c>
      <c r="H12480">
        <v>99.033299999999997</v>
      </c>
    </row>
    <row r="12481" spans="1:8" x14ac:dyDescent="0.3">
      <c r="A12481" t="s">
        <v>184</v>
      </c>
      <c r="B12481" t="s">
        <v>733</v>
      </c>
      <c r="C12481">
        <v>99</v>
      </c>
      <c r="D12481">
        <v>100.5</v>
      </c>
      <c r="E12481">
        <v>95.15</v>
      </c>
      <c r="F12481">
        <v>99.25</v>
      </c>
      <c r="G12481">
        <v>250119</v>
      </c>
      <c r="H12481">
        <v>98.3</v>
      </c>
    </row>
    <row r="12482" spans="1:8" x14ac:dyDescent="0.3">
      <c r="A12482" t="s">
        <v>184</v>
      </c>
      <c r="B12482" t="s">
        <v>734</v>
      </c>
      <c r="C12482">
        <v>99.45</v>
      </c>
      <c r="D12482">
        <v>102</v>
      </c>
      <c r="E12482">
        <v>99.4</v>
      </c>
      <c r="F12482">
        <v>99.5</v>
      </c>
      <c r="G12482">
        <v>242375</v>
      </c>
      <c r="H12482">
        <v>100.3</v>
      </c>
    </row>
    <row r="12483" spans="1:8" x14ac:dyDescent="0.3">
      <c r="A12483" t="s">
        <v>184</v>
      </c>
      <c r="B12483" t="s">
        <v>735</v>
      </c>
      <c r="C12483">
        <v>100.5</v>
      </c>
      <c r="D12483">
        <v>101.1</v>
      </c>
      <c r="E12483">
        <v>96.65</v>
      </c>
      <c r="F12483">
        <v>96.9</v>
      </c>
      <c r="G12483">
        <v>151559</v>
      </c>
      <c r="H12483">
        <v>98.216700000000003</v>
      </c>
    </row>
    <row r="12484" spans="1:8" x14ac:dyDescent="0.3">
      <c r="A12484" t="s">
        <v>615</v>
      </c>
      <c r="B12484" t="s">
        <v>696</v>
      </c>
      <c r="C12484">
        <v>78</v>
      </c>
      <c r="D12484">
        <v>81.5</v>
      </c>
      <c r="E12484">
        <v>76.95</v>
      </c>
      <c r="F12484">
        <v>76.95</v>
      </c>
      <c r="G12484">
        <v>3357690</v>
      </c>
      <c r="H12484">
        <v>78.466700000000003</v>
      </c>
    </row>
    <row r="12485" spans="1:8" x14ac:dyDescent="0.3">
      <c r="A12485" t="s">
        <v>615</v>
      </c>
      <c r="B12485" t="s">
        <v>697</v>
      </c>
      <c r="C12485">
        <v>75.900000000000006</v>
      </c>
      <c r="D12485">
        <v>75.95</v>
      </c>
      <c r="E12485">
        <v>72.150000000000006</v>
      </c>
      <c r="F12485">
        <v>72.150000000000006</v>
      </c>
      <c r="G12485">
        <v>3732773</v>
      </c>
      <c r="H12485">
        <v>73.416700000000006</v>
      </c>
    </row>
    <row r="12486" spans="1:8" x14ac:dyDescent="0.3">
      <c r="A12486" t="s">
        <v>615</v>
      </c>
      <c r="B12486" t="s">
        <v>698</v>
      </c>
      <c r="C12486">
        <v>70.8</v>
      </c>
      <c r="D12486">
        <v>70.8</v>
      </c>
      <c r="E12486">
        <v>66.7</v>
      </c>
      <c r="F12486">
        <v>66.7</v>
      </c>
      <c r="G12486">
        <v>3480164</v>
      </c>
      <c r="H12486">
        <v>68.066699999999997</v>
      </c>
    </row>
    <row r="12487" spans="1:8" x14ac:dyDescent="0.3">
      <c r="A12487" t="s">
        <v>615</v>
      </c>
      <c r="B12487" t="s">
        <v>699</v>
      </c>
      <c r="C12487">
        <v>64.900000000000006</v>
      </c>
      <c r="D12487">
        <v>70.25</v>
      </c>
      <c r="E12487">
        <v>62.6</v>
      </c>
      <c r="F12487">
        <v>65.900000000000006</v>
      </c>
      <c r="G12487">
        <v>3067640</v>
      </c>
      <c r="H12487">
        <v>66.25</v>
      </c>
    </row>
    <row r="12488" spans="1:8" x14ac:dyDescent="0.3">
      <c r="A12488" t="s">
        <v>615</v>
      </c>
      <c r="B12488" t="s">
        <v>700</v>
      </c>
      <c r="C12488">
        <v>66</v>
      </c>
      <c r="D12488">
        <v>72.25</v>
      </c>
      <c r="E12488">
        <v>66</v>
      </c>
      <c r="F12488">
        <v>72</v>
      </c>
      <c r="G12488">
        <v>2416880</v>
      </c>
      <c r="H12488">
        <v>70.083299999999994</v>
      </c>
    </row>
    <row r="12489" spans="1:8" x14ac:dyDescent="0.3">
      <c r="A12489" t="s">
        <v>615</v>
      </c>
      <c r="B12489" t="s">
        <v>77</v>
      </c>
      <c r="C12489">
        <v>72</v>
      </c>
      <c r="D12489">
        <v>74.5</v>
      </c>
      <c r="E12489">
        <v>70.7</v>
      </c>
      <c r="F12489">
        <v>70.7</v>
      </c>
      <c r="G12489">
        <v>1447921</v>
      </c>
      <c r="H12489">
        <v>71.966700000000003</v>
      </c>
    </row>
    <row r="12490" spans="1:8" x14ac:dyDescent="0.3">
      <c r="A12490" t="s">
        <v>615</v>
      </c>
      <c r="B12490" t="s">
        <v>701</v>
      </c>
      <c r="C12490">
        <v>70.849999999999994</v>
      </c>
      <c r="D12490">
        <v>72.599999999999994</v>
      </c>
      <c r="E12490">
        <v>69</v>
      </c>
      <c r="F12490">
        <v>70</v>
      </c>
      <c r="G12490">
        <v>1368531</v>
      </c>
      <c r="H12490">
        <v>70.533299999999997</v>
      </c>
    </row>
    <row r="12491" spans="1:8" x14ac:dyDescent="0.3">
      <c r="A12491" t="s">
        <v>615</v>
      </c>
      <c r="B12491" t="s">
        <v>702</v>
      </c>
      <c r="C12491">
        <v>70.2</v>
      </c>
      <c r="D12491">
        <v>73.2</v>
      </c>
      <c r="E12491">
        <v>70</v>
      </c>
      <c r="F12491">
        <v>70.75</v>
      </c>
      <c r="G12491">
        <v>1824344</v>
      </c>
      <c r="H12491">
        <v>71.316699999999997</v>
      </c>
    </row>
    <row r="12492" spans="1:8" x14ac:dyDescent="0.3">
      <c r="A12492" t="s">
        <v>615</v>
      </c>
      <c r="B12492" t="s">
        <v>139</v>
      </c>
      <c r="C12492">
        <v>70.849999999999994</v>
      </c>
      <c r="D12492">
        <v>76</v>
      </c>
      <c r="E12492">
        <v>69.3</v>
      </c>
      <c r="F12492">
        <v>74.25</v>
      </c>
      <c r="G12492">
        <v>2012932</v>
      </c>
      <c r="H12492">
        <v>73.183300000000003</v>
      </c>
    </row>
    <row r="12493" spans="1:8" x14ac:dyDescent="0.3">
      <c r="A12493" t="s">
        <v>615</v>
      </c>
      <c r="B12493" t="s">
        <v>156</v>
      </c>
      <c r="C12493">
        <v>73.95</v>
      </c>
      <c r="D12493">
        <v>75.3</v>
      </c>
      <c r="E12493">
        <v>71.900000000000006</v>
      </c>
      <c r="F12493">
        <v>75.099999999999994</v>
      </c>
      <c r="G12493">
        <v>1387182</v>
      </c>
      <c r="H12493">
        <v>74.099999999999994</v>
      </c>
    </row>
    <row r="12494" spans="1:8" x14ac:dyDescent="0.3">
      <c r="A12494" t="s">
        <v>615</v>
      </c>
      <c r="B12494" t="s">
        <v>703</v>
      </c>
      <c r="C12494">
        <v>75.2</v>
      </c>
      <c r="D12494">
        <v>76.150000000000006</v>
      </c>
      <c r="E12494">
        <v>73.650000000000006</v>
      </c>
      <c r="F12494">
        <v>75.45</v>
      </c>
      <c r="G12494">
        <v>1294236</v>
      </c>
      <c r="H12494">
        <v>75.083299999999994</v>
      </c>
    </row>
    <row r="12495" spans="1:8" x14ac:dyDescent="0.3">
      <c r="A12495" t="s">
        <v>615</v>
      </c>
      <c r="B12495" t="s">
        <v>223</v>
      </c>
      <c r="C12495">
        <v>75</v>
      </c>
      <c r="D12495">
        <v>77.55</v>
      </c>
      <c r="E12495">
        <v>74.8</v>
      </c>
      <c r="F12495">
        <v>77</v>
      </c>
      <c r="G12495">
        <v>759263</v>
      </c>
      <c r="H12495">
        <v>76.45</v>
      </c>
    </row>
    <row r="12496" spans="1:8" x14ac:dyDescent="0.3">
      <c r="A12496" t="s">
        <v>615</v>
      </c>
      <c r="B12496" t="s">
        <v>228</v>
      </c>
      <c r="C12496">
        <v>77</v>
      </c>
      <c r="D12496">
        <v>78</v>
      </c>
      <c r="E12496">
        <v>74.3</v>
      </c>
      <c r="F12496">
        <v>78</v>
      </c>
      <c r="G12496">
        <v>1186800</v>
      </c>
      <c r="H12496">
        <v>76.7667</v>
      </c>
    </row>
    <row r="12497" spans="1:8" x14ac:dyDescent="0.3">
      <c r="A12497" t="s">
        <v>615</v>
      </c>
      <c r="B12497" t="s">
        <v>704</v>
      </c>
      <c r="C12497">
        <v>78</v>
      </c>
      <c r="D12497">
        <v>79.75</v>
      </c>
      <c r="E12497">
        <v>75</v>
      </c>
      <c r="F12497">
        <v>78.8</v>
      </c>
      <c r="G12497">
        <v>2542708</v>
      </c>
      <c r="H12497">
        <v>77.849999999999994</v>
      </c>
    </row>
    <row r="12498" spans="1:8" x14ac:dyDescent="0.3">
      <c r="A12498" t="s">
        <v>615</v>
      </c>
      <c r="B12498" t="s">
        <v>705</v>
      </c>
      <c r="C12498">
        <v>78.8</v>
      </c>
      <c r="D12498">
        <v>78.8</v>
      </c>
      <c r="E12498">
        <v>75.650000000000006</v>
      </c>
      <c r="F12498">
        <v>76.599999999999994</v>
      </c>
      <c r="G12498">
        <v>2325304</v>
      </c>
      <c r="H12498">
        <v>77.0167</v>
      </c>
    </row>
    <row r="12499" spans="1:8" x14ac:dyDescent="0.3">
      <c r="A12499" t="s">
        <v>615</v>
      </c>
      <c r="B12499" t="s">
        <v>706</v>
      </c>
      <c r="C12499">
        <v>76.599999999999994</v>
      </c>
      <c r="D12499">
        <v>77.900000000000006</v>
      </c>
      <c r="E12499">
        <v>74.45</v>
      </c>
      <c r="F12499">
        <v>74.8</v>
      </c>
      <c r="G12499">
        <v>1615574</v>
      </c>
      <c r="H12499">
        <v>75.716700000000003</v>
      </c>
    </row>
    <row r="12500" spans="1:8" x14ac:dyDescent="0.3">
      <c r="A12500" t="s">
        <v>615</v>
      </c>
      <c r="B12500" t="s">
        <v>265</v>
      </c>
      <c r="C12500">
        <v>74.8</v>
      </c>
      <c r="D12500">
        <v>77.55</v>
      </c>
      <c r="E12500">
        <v>74.2</v>
      </c>
      <c r="F12500">
        <v>77.400000000000006</v>
      </c>
      <c r="G12500">
        <v>961278</v>
      </c>
      <c r="H12500">
        <v>76.383300000000006</v>
      </c>
    </row>
    <row r="12501" spans="1:8" x14ac:dyDescent="0.3">
      <c r="A12501" t="s">
        <v>615</v>
      </c>
      <c r="B12501" t="s">
        <v>707</v>
      </c>
      <c r="C12501">
        <v>77.5</v>
      </c>
      <c r="D12501">
        <v>77.5</v>
      </c>
      <c r="E12501">
        <v>75.45</v>
      </c>
      <c r="F12501">
        <v>76</v>
      </c>
      <c r="G12501">
        <v>950317</v>
      </c>
      <c r="H12501">
        <v>76.316699999999997</v>
      </c>
    </row>
    <row r="12502" spans="1:8" x14ac:dyDescent="0.3">
      <c r="A12502" t="s">
        <v>615</v>
      </c>
      <c r="B12502" t="s">
        <v>271</v>
      </c>
      <c r="C12502">
        <v>75.900000000000006</v>
      </c>
      <c r="D12502">
        <v>76.650000000000006</v>
      </c>
      <c r="E12502">
        <v>74.55</v>
      </c>
      <c r="F12502">
        <v>74.55</v>
      </c>
      <c r="G12502">
        <v>688127</v>
      </c>
      <c r="H12502">
        <v>75.25</v>
      </c>
    </row>
    <row r="12503" spans="1:8" x14ac:dyDescent="0.3">
      <c r="A12503" t="s">
        <v>615</v>
      </c>
      <c r="B12503" t="s">
        <v>708</v>
      </c>
      <c r="C12503">
        <v>74.5</v>
      </c>
      <c r="D12503">
        <v>78.599999999999994</v>
      </c>
      <c r="E12503">
        <v>74.5</v>
      </c>
      <c r="F12503">
        <v>77.849999999999994</v>
      </c>
      <c r="G12503">
        <v>1188127</v>
      </c>
      <c r="H12503">
        <v>76.9833</v>
      </c>
    </row>
    <row r="12504" spans="1:8" x14ac:dyDescent="0.3">
      <c r="A12504" t="s">
        <v>615</v>
      </c>
      <c r="B12504" t="s">
        <v>709</v>
      </c>
      <c r="C12504">
        <v>77.05</v>
      </c>
      <c r="D12504">
        <v>81.400000000000006</v>
      </c>
      <c r="E12504">
        <v>77.05</v>
      </c>
      <c r="F12504">
        <v>80.400000000000006</v>
      </c>
      <c r="G12504">
        <v>1337421</v>
      </c>
      <c r="H12504">
        <v>79.616699999999994</v>
      </c>
    </row>
    <row r="12505" spans="1:8" x14ac:dyDescent="0.3">
      <c r="A12505" t="s">
        <v>615</v>
      </c>
      <c r="B12505" t="s">
        <v>283</v>
      </c>
      <c r="C12505">
        <v>79.8</v>
      </c>
      <c r="D12505">
        <v>82.4</v>
      </c>
      <c r="E12505">
        <v>79.05</v>
      </c>
      <c r="F12505">
        <v>82.3</v>
      </c>
      <c r="G12505">
        <v>1011752</v>
      </c>
      <c r="H12505">
        <v>81.25</v>
      </c>
    </row>
    <row r="12506" spans="1:8" x14ac:dyDescent="0.3">
      <c r="A12506" t="s">
        <v>615</v>
      </c>
      <c r="B12506" t="s">
        <v>290</v>
      </c>
      <c r="C12506">
        <v>81.900000000000006</v>
      </c>
      <c r="D12506">
        <v>82.9</v>
      </c>
      <c r="E12506">
        <v>79.5</v>
      </c>
      <c r="F12506">
        <v>82</v>
      </c>
      <c r="G12506">
        <v>1353041</v>
      </c>
      <c r="H12506">
        <v>81.466700000000003</v>
      </c>
    </row>
    <row r="12507" spans="1:8" x14ac:dyDescent="0.3">
      <c r="A12507" t="s">
        <v>615</v>
      </c>
      <c r="B12507" t="s">
        <v>710</v>
      </c>
      <c r="C12507">
        <v>81.8</v>
      </c>
      <c r="D12507">
        <v>81.8</v>
      </c>
      <c r="E12507">
        <v>79.849999999999994</v>
      </c>
      <c r="F12507">
        <v>80.95</v>
      </c>
      <c r="G12507">
        <v>774019</v>
      </c>
      <c r="H12507">
        <v>80.866699999999994</v>
      </c>
    </row>
    <row r="12508" spans="1:8" x14ac:dyDescent="0.3">
      <c r="A12508" t="s">
        <v>615</v>
      </c>
      <c r="B12508" t="s">
        <v>512</v>
      </c>
      <c r="C12508">
        <v>80.95</v>
      </c>
      <c r="D12508">
        <v>84.55</v>
      </c>
      <c r="E12508">
        <v>78.3</v>
      </c>
      <c r="F12508">
        <v>84.55</v>
      </c>
      <c r="G12508">
        <v>1462812</v>
      </c>
      <c r="H12508">
        <v>82.466700000000003</v>
      </c>
    </row>
    <row r="12509" spans="1:8" x14ac:dyDescent="0.3">
      <c r="A12509" t="s">
        <v>615</v>
      </c>
      <c r="B12509" t="s">
        <v>91</v>
      </c>
      <c r="C12509">
        <v>78.150000000000006</v>
      </c>
      <c r="D12509">
        <v>82.95</v>
      </c>
      <c r="E12509">
        <v>76.400000000000006</v>
      </c>
      <c r="F12509">
        <v>81.099999999999994</v>
      </c>
      <c r="G12509">
        <v>1381091</v>
      </c>
      <c r="H12509">
        <v>80.150000000000006</v>
      </c>
    </row>
    <row r="12510" spans="1:8" x14ac:dyDescent="0.3">
      <c r="A12510" t="s">
        <v>615</v>
      </c>
      <c r="B12510" t="s">
        <v>93</v>
      </c>
      <c r="C12510">
        <v>80</v>
      </c>
      <c r="D12510">
        <v>83.2</v>
      </c>
      <c r="E12510">
        <v>77.7</v>
      </c>
      <c r="F12510">
        <v>82.45</v>
      </c>
      <c r="G12510">
        <v>1276472</v>
      </c>
      <c r="H12510">
        <v>81.116699999999994</v>
      </c>
    </row>
    <row r="12511" spans="1:8" x14ac:dyDescent="0.3">
      <c r="A12511" t="s">
        <v>615</v>
      </c>
      <c r="B12511" t="s">
        <v>711</v>
      </c>
      <c r="C12511">
        <v>82.15</v>
      </c>
      <c r="D12511">
        <v>85.6</v>
      </c>
      <c r="E12511">
        <v>81.5</v>
      </c>
      <c r="F12511">
        <v>84.9</v>
      </c>
      <c r="G12511">
        <v>814565</v>
      </c>
      <c r="H12511">
        <v>84</v>
      </c>
    </row>
    <row r="12512" spans="1:8" x14ac:dyDescent="0.3">
      <c r="A12512" t="s">
        <v>615</v>
      </c>
      <c r="B12512" t="s">
        <v>712</v>
      </c>
      <c r="C12512">
        <v>84</v>
      </c>
      <c r="D12512">
        <v>85.75</v>
      </c>
      <c r="E12512">
        <v>82.4</v>
      </c>
      <c r="F12512">
        <v>83</v>
      </c>
      <c r="G12512">
        <v>1388910</v>
      </c>
      <c r="H12512">
        <v>83.716700000000003</v>
      </c>
    </row>
    <row r="12513" spans="1:8" x14ac:dyDescent="0.3">
      <c r="A12513" t="s">
        <v>615</v>
      </c>
      <c r="B12513" t="s">
        <v>162</v>
      </c>
      <c r="C12513">
        <v>82.7</v>
      </c>
      <c r="D12513">
        <v>83</v>
      </c>
      <c r="E12513">
        <v>79</v>
      </c>
      <c r="F12513">
        <v>79</v>
      </c>
      <c r="G12513">
        <v>1363941</v>
      </c>
      <c r="H12513">
        <v>80.333299999999994</v>
      </c>
    </row>
    <row r="12514" spans="1:8" x14ac:dyDescent="0.3">
      <c r="A12514" t="s">
        <v>615</v>
      </c>
      <c r="B12514" t="s">
        <v>220</v>
      </c>
      <c r="C12514">
        <v>78.7</v>
      </c>
      <c r="D12514">
        <v>80.099999999999994</v>
      </c>
      <c r="E12514">
        <v>77.5</v>
      </c>
      <c r="F12514">
        <v>79.5</v>
      </c>
      <c r="G12514">
        <v>959436</v>
      </c>
      <c r="H12514">
        <v>79.033299999999997</v>
      </c>
    </row>
    <row r="12515" spans="1:8" x14ac:dyDescent="0.3">
      <c r="A12515" t="s">
        <v>615</v>
      </c>
      <c r="B12515" t="s">
        <v>713</v>
      </c>
      <c r="C12515">
        <v>79.55</v>
      </c>
      <c r="D12515">
        <v>82.5</v>
      </c>
      <c r="E12515">
        <v>79.55</v>
      </c>
      <c r="F12515">
        <v>82.1</v>
      </c>
      <c r="G12515">
        <v>863042</v>
      </c>
      <c r="H12515">
        <v>81.383300000000006</v>
      </c>
    </row>
    <row r="12516" spans="1:8" x14ac:dyDescent="0.3">
      <c r="A12516" t="s">
        <v>615</v>
      </c>
      <c r="B12516" t="s">
        <v>714</v>
      </c>
      <c r="C12516">
        <v>82.1</v>
      </c>
      <c r="D12516">
        <v>83.4</v>
      </c>
      <c r="E12516">
        <v>80.75</v>
      </c>
      <c r="F12516">
        <v>83</v>
      </c>
      <c r="G12516">
        <v>696463</v>
      </c>
      <c r="H12516">
        <v>82.383300000000006</v>
      </c>
    </row>
    <row r="12517" spans="1:8" x14ac:dyDescent="0.3">
      <c r="A12517" t="s">
        <v>615</v>
      </c>
      <c r="B12517" t="s">
        <v>715</v>
      </c>
      <c r="C12517">
        <v>82.85</v>
      </c>
      <c r="D12517">
        <v>86.3</v>
      </c>
      <c r="E12517">
        <v>82.45</v>
      </c>
      <c r="F12517">
        <v>85.6</v>
      </c>
      <c r="G12517">
        <v>837769</v>
      </c>
      <c r="H12517">
        <v>84.783299999999997</v>
      </c>
    </row>
    <row r="12518" spans="1:8" x14ac:dyDescent="0.3">
      <c r="A12518" t="s">
        <v>615</v>
      </c>
      <c r="B12518" t="s">
        <v>235</v>
      </c>
      <c r="C12518">
        <v>85</v>
      </c>
      <c r="D12518">
        <v>88.15</v>
      </c>
      <c r="E12518">
        <v>85</v>
      </c>
      <c r="F12518">
        <v>87</v>
      </c>
      <c r="G12518">
        <v>749193</v>
      </c>
      <c r="H12518">
        <v>86.716700000000003</v>
      </c>
    </row>
    <row r="12519" spans="1:8" x14ac:dyDescent="0.3">
      <c r="A12519" t="s">
        <v>615</v>
      </c>
      <c r="B12519" t="s">
        <v>259</v>
      </c>
      <c r="C12519">
        <v>87</v>
      </c>
      <c r="D12519">
        <v>93.3</v>
      </c>
      <c r="E12519">
        <v>85.45</v>
      </c>
      <c r="F12519">
        <v>92.5</v>
      </c>
      <c r="G12519">
        <v>918493</v>
      </c>
      <c r="H12519">
        <v>90.416700000000006</v>
      </c>
    </row>
    <row r="12520" spans="1:8" x14ac:dyDescent="0.3">
      <c r="A12520" t="s">
        <v>615</v>
      </c>
      <c r="B12520" t="s">
        <v>716</v>
      </c>
      <c r="C12520">
        <v>92.6</v>
      </c>
      <c r="D12520">
        <v>94.35</v>
      </c>
      <c r="E12520">
        <v>89.8</v>
      </c>
      <c r="F12520">
        <v>93.9</v>
      </c>
      <c r="G12520">
        <v>923991</v>
      </c>
      <c r="H12520">
        <v>92.683300000000003</v>
      </c>
    </row>
    <row r="12521" spans="1:8" x14ac:dyDescent="0.3">
      <c r="A12521" t="s">
        <v>615</v>
      </c>
      <c r="B12521" t="s">
        <v>269</v>
      </c>
      <c r="C12521">
        <v>94</v>
      </c>
      <c r="D12521">
        <v>96.1</v>
      </c>
      <c r="E12521">
        <v>92.15</v>
      </c>
      <c r="F12521">
        <v>96</v>
      </c>
      <c r="G12521">
        <v>715551</v>
      </c>
      <c r="H12521">
        <v>94.75</v>
      </c>
    </row>
    <row r="12522" spans="1:8" x14ac:dyDescent="0.3">
      <c r="A12522" t="s">
        <v>615</v>
      </c>
      <c r="B12522" t="s">
        <v>282</v>
      </c>
      <c r="C12522">
        <v>96</v>
      </c>
      <c r="D12522">
        <v>103</v>
      </c>
      <c r="E12522">
        <v>95.15</v>
      </c>
      <c r="F12522">
        <v>101.6</v>
      </c>
      <c r="G12522">
        <v>888991</v>
      </c>
      <c r="H12522">
        <v>99.916700000000006</v>
      </c>
    </row>
    <row r="12523" spans="1:8" x14ac:dyDescent="0.3">
      <c r="A12523" t="s">
        <v>615</v>
      </c>
      <c r="B12523" t="s">
        <v>717</v>
      </c>
      <c r="C12523">
        <v>101.6</v>
      </c>
      <c r="D12523">
        <v>107.4</v>
      </c>
      <c r="E12523">
        <v>99.7</v>
      </c>
      <c r="F12523">
        <v>106</v>
      </c>
      <c r="G12523">
        <v>1182508</v>
      </c>
      <c r="H12523">
        <v>104.36669999999999</v>
      </c>
    </row>
    <row r="12524" spans="1:8" x14ac:dyDescent="0.3">
      <c r="A12524" t="s">
        <v>615</v>
      </c>
      <c r="B12524" t="s">
        <v>285</v>
      </c>
      <c r="C12524">
        <v>106</v>
      </c>
      <c r="D12524">
        <v>110</v>
      </c>
      <c r="E12524">
        <v>105</v>
      </c>
      <c r="F12524">
        <v>109</v>
      </c>
      <c r="G12524">
        <v>854593</v>
      </c>
      <c r="H12524">
        <v>108</v>
      </c>
    </row>
    <row r="12525" spans="1:8" x14ac:dyDescent="0.3">
      <c r="A12525" t="s">
        <v>615</v>
      </c>
      <c r="B12525" t="s">
        <v>718</v>
      </c>
      <c r="C12525">
        <v>109</v>
      </c>
      <c r="D12525">
        <v>112.2</v>
      </c>
      <c r="E12525">
        <v>107.2</v>
      </c>
      <c r="F12525">
        <v>111.9</v>
      </c>
      <c r="G12525">
        <v>1067763</v>
      </c>
      <c r="H12525">
        <v>110.4333</v>
      </c>
    </row>
    <row r="12526" spans="1:8" x14ac:dyDescent="0.3">
      <c r="A12526" t="s">
        <v>615</v>
      </c>
      <c r="B12526" t="s">
        <v>291</v>
      </c>
      <c r="C12526">
        <v>111.9</v>
      </c>
      <c r="D12526">
        <v>113.8</v>
      </c>
      <c r="E12526">
        <v>106.5</v>
      </c>
      <c r="F12526">
        <v>111.4</v>
      </c>
      <c r="G12526">
        <v>1441769</v>
      </c>
      <c r="H12526">
        <v>110.5667</v>
      </c>
    </row>
    <row r="12527" spans="1:8" x14ac:dyDescent="0.3">
      <c r="A12527" t="s">
        <v>615</v>
      </c>
      <c r="B12527" t="s">
        <v>295</v>
      </c>
      <c r="C12527">
        <v>109.9</v>
      </c>
      <c r="D12527">
        <v>118.5</v>
      </c>
      <c r="E12527">
        <v>108.1</v>
      </c>
      <c r="F12527">
        <v>118.5</v>
      </c>
      <c r="G12527">
        <v>1462776</v>
      </c>
      <c r="H12527">
        <v>115.0333</v>
      </c>
    </row>
    <row r="12528" spans="1:8" x14ac:dyDescent="0.3">
      <c r="A12528" t="s">
        <v>615</v>
      </c>
      <c r="B12528" t="s">
        <v>298</v>
      </c>
      <c r="C12528">
        <v>118</v>
      </c>
      <c r="D12528">
        <v>122.9</v>
      </c>
      <c r="E12528">
        <v>117.7</v>
      </c>
      <c r="F12528">
        <v>120.1</v>
      </c>
      <c r="G12528">
        <v>1222964</v>
      </c>
      <c r="H12528">
        <v>120.2333</v>
      </c>
    </row>
    <row r="12529" spans="1:8" x14ac:dyDescent="0.3">
      <c r="A12529" t="s">
        <v>615</v>
      </c>
      <c r="B12529" t="s">
        <v>719</v>
      </c>
      <c r="C12529">
        <v>119.4</v>
      </c>
      <c r="D12529">
        <v>119.4</v>
      </c>
      <c r="E12529">
        <v>114.5</v>
      </c>
      <c r="F12529">
        <v>116.5</v>
      </c>
      <c r="G12529">
        <v>1704855</v>
      </c>
      <c r="H12529">
        <v>116.8</v>
      </c>
    </row>
    <row r="12530" spans="1:8" x14ac:dyDescent="0.3">
      <c r="A12530" t="s">
        <v>615</v>
      </c>
      <c r="B12530" t="s">
        <v>720</v>
      </c>
      <c r="C12530">
        <v>115.1</v>
      </c>
      <c r="D12530">
        <v>116.8</v>
      </c>
      <c r="E12530">
        <v>110.3</v>
      </c>
      <c r="F12530">
        <v>113</v>
      </c>
      <c r="G12530">
        <v>1640997</v>
      </c>
      <c r="H12530">
        <v>113.36669999999999</v>
      </c>
    </row>
    <row r="12531" spans="1:8" x14ac:dyDescent="0.3">
      <c r="A12531" t="s">
        <v>615</v>
      </c>
      <c r="B12531" t="s">
        <v>721</v>
      </c>
      <c r="C12531">
        <v>113</v>
      </c>
      <c r="D12531">
        <v>119.9</v>
      </c>
      <c r="E12531">
        <v>112.7</v>
      </c>
      <c r="F12531">
        <v>119</v>
      </c>
      <c r="G12531">
        <v>957819</v>
      </c>
      <c r="H12531">
        <v>117.2</v>
      </c>
    </row>
    <row r="12532" spans="1:8" x14ac:dyDescent="0.3">
      <c r="A12532" t="s">
        <v>615</v>
      </c>
      <c r="B12532" t="s">
        <v>96</v>
      </c>
      <c r="C12532">
        <v>119.2</v>
      </c>
      <c r="D12532">
        <v>121.9</v>
      </c>
      <c r="E12532">
        <v>117.7</v>
      </c>
      <c r="F12532">
        <v>120.1</v>
      </c>
      <c r="G12532">
        <v>648849</v>
      </c>
      <c r="H12532">
        <v>119.9</v>
      </c>
    </row>
    <row r="12533" spans="1:8" x14ac:dyDescent="0.3">
      <c r="A12533" t="s">
        <v>615</v>
      </c>
      <c r="B12533" t="s">
        <v>722</v>
      </c>
      <c r="C12533">
        <v>120.3</v>
      </c>
      <c r="D12533">
        <v>130</v>
      </c>
      <c r="E12533">
        <v>120.3</v>
      </c>
      <c r="F12533">
        <v>127.9</v>
      </c>
      <c r="G12533">
        <v>1289870</v>
      </c>
      <c r="H12533">
        <v>126.0667</v>
      </c>
    </row>
    <row r="12534" spans="1:8" x14ac:dyDescent="0.3">
      <c r="A12534" t="s">
        <v>615</v>
      </c>
      <c r="B12534" t="s">
        <v>164</v>
      </c>
      <c r="C12534">
        <v>128.5</v>
      </c>
      <c r="D12534">
        <v>128.6</v>
      </c>
      <c r="E12534">
        <v>123.7</v>
      </c>
      <c r="F12534">
        <v>124.5</v>
      </c>
      <c r="G12534">
        <v>973783</v>
      </c>
      <c r="H12534">
        <v>125.6</v>
      </c>
    </row>
    <row r="12535" spans="1:8" x14ac:dyDescent="0.3">
      <c r="A12535" t="s">
        <v>615</v>
      </c>
      <c r="B12535" t="s">
        <v>723</v>
      </c>
      <c r="C12535">
        <v>125</v>
      </c>
      <c r="D12535">
        <v>133.5</v>
      </c>
      <c r="E12535">
        <v>125</v>
      </c>
      <c r="F12535">
        <v>133.5</v>
      </c>
      <c r="G12535">
        <v>1358711</v>
      </c>
      <c r="H12535">
        <v>130.66669999999999</v>
      </c>
    </row>
    <row r="12536" spans="1:8" x14ac:dyDescent="0.3">
      <c r="A12536" t="s">
        <v>615</v>
      </c>
      <c r="B12536" t="s">
        <v>724</v>
      </c>
      <c r="C12536">
        <v>133.5</v>
      </c>
      <c r="D12536">
        <v>146.5</v>
      </c>
      <c r="E12536">
        <v>133.4</v>
      </c>
      <c r="F12536">
        <v>143</v>
      </c>
      <c r="G12536">
        <v>1784780</v>
      </c>
      <c r="H12536">
        <v>140.9667</v>
      </c>
    </row>
    <row r="12537" spans="1:8" x14ac:dyDescent="0.3">
      <c r="A12537" t="s">
        <v>615</v>
      </c>
      <c r="B12537" t="s">
        <v>725</v>
      </c>
      <c r="C12537">
        <v>140</v>
      </c>
      <c r="D12537">
        <v>145.4</v>
      </c>
      <c r="E12537">
        <v>139.4</v>
      </c>
      <c r="F12537">
        <v>143</v>
      </c>
      <c r="G12537">
        <v>1316712</v>
      </c>
      <c r="H12537">
        <v>142.6</v>
      </c>
    </row>
    <row r="12538" spans="1:8" x14ac:dyDescent="0.3">
      <c r="A12538" t="s">
        <v>615</v>
      </c>
      <c r="B12538" t="s">
        <v>242</v>
      </c>
      <c r="C12538">
        <v>141.6</v>
      </c>
      <c r="D12538">
        <v>144.30000000000001</v>
      </c>
      <c r="E12538">
        <v>135.9</v>
      </c>
      <c r="F12538">
        <v>139.19999999999999</v>
      </c>
      <c r="G12538">
        <v>1025726</v>
      </c>
      <c r="H12538">
        <v>139.80000000000001</v>
      </c>
    </row>
    <row r="12539" spans="1:8" x14ac:dyDescent="0.3">
      <c r="A12539" t="s">
        <v>615</v>
      </c>
      <c r="B12539" t="s">
        <v>726</v>
      </c>
      <c r="C12539">
        <v>139.19999999999999</v>
      </c>
      <c r="D12539">
        <v>147.80000000000001</v>
      </c>
      <c r="E12539">
        <v>128.6</v>
      </c>
      <c r="F12539">
        <v>128.6</v>
      </c>
      <c r="G12539">
        <v>4548358</v>
      </c>
      <c r="H12539">
        <v>135</v>
      </c>
    </row>
    <row r="12540" spans="1:8" x14ac:dyDescent="0.3">
      <c r="A12540" t="s">
        <v>615</v>
      </c>
      <c r="B12540" t="s">
        <v>727</v>
      </c>
      <c r="C12540">
        <v>128.6</v>
      </c>
      <c r="D12540">
        <v>134.30000000000001</v>
      </c>
      <c r="E12540">
        <v>128.5</v>
      </c>
      <c r="F12540">
        <v>133</v>
      </c>
      <c r="G12540">
        <v>967611</v>
      </c>
      <c r="H12540">
        <v>131.9333</v>
      </c>
    </row>
    <row r="12541" spans="1:8" x14ac:dyDescent="0.3">
      <c r="A12541" t="s">
        <v>615</v>
      </c>
      <c r="B12541" t="s">
        <v>728</v>
      </c>
      <c r="C12541">
        <v>133.5</v>
      </c>
      <c r="D12541">
        <v>143.4</v>
      </c>
      <c r="E12541">
        <v>131.6</v>
      </c>
      <c r="F12541">
        <v>143.4</v>
      </c>
      <c r="G12541">
        <v>1085108</v>
      </c>
      <c r="H12541">
        <v>139.4667</v>
      </c>
    </row>
    <row r="12542" spans="1:8" x14ac:dyDescent="0.3">
      <c r="A12542" t="s">
        <v>615</v>
      </c>
      <c r="B12542" t="s">
        <v>729</v>
      </c>
      <c r="C12542">
        <v>143</v>
      </c>
      <c r="D12542">
        <v>150.19999999999999</v>
      </c>
      <c r="E12542">
        <v>138.19999999999999</v>
      </c>
      <c r="F12542">
        <v>148.6</v>
      </c>
      <c r="G12542">
        <v>1806541</v>
      </c>
      <c r="H12542">
        <v>145.66669999999999</v>
      </c>
    </row>
    <row r="12543" spans="1:8" x14ac:dyDescent="0.3">
      <c r="A12543" t="s">
        <v>615</v>
      </c>
      <c r="B12543" t="s">
        <v>730</v>
      </c>
      <c r="C12543">
        <v>147.5</v>
      </c>
      <c r="D12543">
        <v>154.1</v>
      </c>
      <c r="E12543">
        <v>144</v>
      </c>
      <c r="F12543">
        <v>150.1</v>
      </c>
      <c r="G12543">
        <v>1286443</v>
      </c>
      <c r="H12543">
        <v>149.4</v>
      </c>
    </row>
    <row r="12544" spans="1:8" x14ac:dyDescent="0.3">
      <c r="A12544" t="s">
        <v>615</v>
      </c>
      <c r="B12544" t="s">
        <v>731</v>
      </c>
      <c r="C12544">
        <v>149</v>
      </c>
      <c r="D12544">
        <v>151.1</v>
      </c>
      <c r="E12544">
        <v>142.80000000000001</v>
      </c>
      <c r="F12544">
        <v>145.69999999999999</v>
      </c>
      <c r="G12544">
        <v>928097</v>
      </c>
      <c r="H12544">
        <v>146.5333</v>
      </c>
    </row>
    <row r="12545" spans="1:8" x14ac:dyDescent="0.3">
      <c r="A12545" t="s">
        <v>615</v>
      </c>
      <c r="B12545" t="s">
        <v>732</v>
      </c>
      <c r="C12545">
        <v>144.80000000000001</v>
      </c>
      <c r="D12545">
        <v>150</v>
      </c>
      <c r="E12545">
        <v>138</v>
      </c>
      <c r="F12545">
        <v>141.1</v>
      </c>
      <c r="G12545">
        <v>1101635</v>
      </c>
      <c r="H12545">
        <v>143.0333</v>
      </c>
    </row>
    <row r="12546" spans="1:8" x14ac:dyDescent="0.3">
      <c r="A12546" t="s">
        <v>615</v>
      </c>
      <c r="B12546" t="s">
        <v>733</v>
      </c>
      <c r="C12546">
        <v>138.5</v>
      </c>
      <c r="D12546">
        <v>139</v>
      </c>
      <c r="E12546">
        <v>133.30000000000001</v>
      </c>
      <c r="F12546">
        <v>136.80000000000001</v>
      </c>
      <c r="G12546">
        <v>1060969</v>
      </c>
      <c r="H12546">
        <v>136.36670000000001</v>
      </c>
    </row>
    <row r="12547" spans="1:8" x14ac:dyDescent="0.3">
      <c r="A12547" t="s">
        <v>615</v>
      </c>
      <c r="B12547" t="s">
        <v>734</v>
      </c>
      <c r="C12547">
        <v>137</v>
      </c>
      <c r="D12547">
        <v>140</v>
      </c>
      <c r="E12547">
        <v>130.5</v>
      </c>
      <c r="F12547">
        <v>130.80000000000001</v>
      </c>
      <c r="G12547">
        <v>1400225</v>
      </c>
      <c r="H12547">
        <v>133.76669999999999</v>
      </c>
    </row>
    <row r="12548" spans="1:8" x14ac:dyDescent="0.3">
      <c r="A12548" t="s">
        <v>615</v>
      </c>
      <c r="B12548" t="s">
        <v>735</v>
      </c>
      <c r="C12548">
        <v>130.19999999999999</v>
      </c>
      <c r="D12548">
        <v>130.19999999999999</v>
      </c>
      <c r="E12548">
        <v>124.8</v>
      </c>
      <c r="F12548">
        <v>125.8</v>
      </c>
      <c r="G12548">
        <v>509887</v>
      </c>
      <c r="H12548">
        <v>126.9333</v>
      </c>
    </row>
    <row r="12549" spans="1:8" x14ac:dyDescent="0.3">
      <c r="A12549" t="s">
        <v>616</v>
      </c>
      <c r="B12549" t="s">
        <v>696</v>
      </c>
      <c r="C12549">
        <v>33.619999999999997</v>
      </c>
      <c r="D12549">
        <v>34.86</v>
      </c>
      <c r="E12549">
        <v>33.5</v>
      </c>
      <c r="F12549">
        <v>34.299999999999997</v>
      </c>
      <c r="G12549">
        <v>9305587</v>
      </c>
      <c r="H12549">
        <v>34.22</v>
      </c>
    </row>
    <row r="12550" spans="1:8" x14ac:dyDescent="0.3">
      <c r="A12550" t="s">
        <v>616</v>
      </c>
      <c r="B12550" t="s">
        <v>697</v>
      </c>
      <c r="C12550">
        <v>34.42</v>
      </c>
      <c r="D12550">
        <v>34.44</v>
      </c>
      <c r="E12550">
        <v>33.42</v>
      </c>
      <c r="F12550">
        <v>33.6</v>
      </c>
      <c r="G12550">
        <v>6048070</v>
      </c>
      <c r="H12550">
        <v>33.82</v>
      </c>
    </row>
    <row r="12551" spans="1:8" x14ac:dyDescent="0.3">
      <c r="A12551" t="s">
        <v>616</v>
      </c>
      <c r="B12551" t="s">
        <v>698</v>
      </c>
      <c r="C12551">
        <v>33.659999999999997</v>
      </c>
      <c r="D12551">
        <v>33.82</v>
      </c>
      <c r="E12551">
        <v>32.96</v>
      </c>
      <c r="F12551">
        <v>32.96</v>
      </c>
      <c r="G12551">
        <v>6395582</v>
      </c>
      <c r="H12551">
        <v>33.246699999999997</v>
      </c>
    </row>
    <row r="12552" spans="1:8" x14ac:dyDescent="0.3">
      <c r="A12552" t="s">
        <v>616</v>
      </c>
      <c r="B12552" t="s">
        <v>699</v>
      </c>
      <c r="C12552">
        <v>32.96</v>
      </c>
      <c r="D12552">
        <v>33.26</v>
      </c>
      <c r="E12552">
        <v>32.32</v>
      </c>
      <c r="F12552">
        <v>32.4</v>
      </c>
      <c r="G12552">
        <v>6568773</v>
      </c>
      <c r="H12552">
        <v>32.659999999999997</v>
      </c>
    </row>
    <row r="12553" spans="1:8" x14ac:dyDescent="0.3">
      <c r="A12553" t="s">
        <v>616</v>
      </c>
      <c r="B12553" t="s">
        <v>700</v>
      </c>
      <c r="C12553">
        <v>32.4</v>
      </c>
      <c r="D12553">
        <v>32.619999999999997</v>
      </c>
      <c r="E12553">
        <v>31.88</v>
      </c>
      <c r="F12553">
        <v>31.94</v>
      </c>
      <c r="G12553">
        <v>5666276</v>
      </c>
      <c r="H12553">
        <v>32.146700000000003</v>
      </c>
    </row>
    <row r="12554" spans="1:8" x14ac:dyDescent="0.3">
      <c r="A12554" t="s">
        <v>616</v>
      </c>
      <c r="B12554" t="s">
        <v>77</v>
      </c>
      <c r="C12554">
        <v>31.62</v>
      </c>
      <c r="D12554">
        <v>31.62</v>
      </c>
      <c r="E12554">
        <v>30.72</v>
      </c>
      <c r="F12554">
        <v>31.12</v>
      </c>
      <c r="G12554">
        <v>6443790</v>
      </c>
      <c r="H12554">
        <v>31.153300000000002</v>
      </c>
    </row>
    <row r="12555" spans="1:8" x14ac:dyDescent="0.3">
      <c r="A12555" t="s">
        <v>616</v>
      </c>
      <c r="B12555" t="s">
        <v>701</v>
      </c>
      <c r="C12555">
        <v>31.34</v>
      </c>
      <c r="D12555">
        <v>33.380000000000003</v>
      </c>
      <c r="E12555">
        <v>31.14</v>
      </c>
      <c r="F12555">
        <v>33.119999999999997</v>
      </c>
      <c r="G12555">
        <v>10676400</v>
      </c>
      <c r="H12555">
        <v>32.546700000000001</v>
      </c>
    </row>
    <row r="12556" spans="1:8" x14ac:dyDescent="0.3">
      <c r="A12556" t="s">
        <v>616</v>
      </c>
      <c r="B12556" t="s">
        <v>702</v>
      </c>
      <c r="C12556">
        <v>33.4</v>
      </c>
      <c r="D12556">
        <v>33.520000000000003</v>
      </c>
      <c r="E12556">
        <v>32.700000000000003</v>
      </c>
      <c r="F12556">
        <v>32.74</v>
      </c>
      <c r="G12556">
        <v>6377199</v>
      </c>
      <c r="H12556">
        <v>32.986699999999999</v>
      </c>
    </row>
    <row r="12557" spans="1:8" x14ac:dyDescent="0.3">
      <c r="A12557" t="s">
        <v>616</v>
      </c>
      <c r="B12557" t="s">
        <v>139</v>
      </c>
      <c r="C12557">
        <v>32.76</v>
      </c>
      <c r="D12557">
        <v>33.14</v>
      </c>
      <c r="E12557">
        <v>32.36</v>
      </c>
      <c r="F12557">
        <v>32.56</v>
      </c>
      <c r="G12557">
        <v>5405191</v>
      </c>
      <c r="H12557">
        <v>32.686700000000002</v>
      </c>
    </row>
    <row r="12558" spans="1:8" x14ac:dyDescent="0.3">
      <c r="A12558" t="s">
        <v>616</v>
      </c>
      <c r="B12558" t="s">
        <v>156</v>
      </c>
      <c r="C12558">
        <v>32.42</v>
      </c>
      <c r="D12558">
        <v>33.340000000000003</v>
      </c>
      <c r="E12558">
        <v>32.04</v>
      </c>
      <c r="F12558">
        <v>33.32</v>
      </c>
      <c r="G12558">
        <v>7186399</v>
      </c>
      <c r="H12558">
        <v>32.9</v>
      </c>
    </row>
    <row r="12559" spans="1:8" x14ac:dyDescent="0.3">
      <c r="A12559" t="s">
        <v>616</v>
      </c>
      <c r="B12559" t="s">
        <v>703</v>
      </c>
      <c r="C12559">
        <v>33.92</v>
      </c>
      <c r="D12559">
        <v>34.4</v>
      </c>
      <c r="E12559">
        <v>33.380000000000003</v>
      </c>
      <c r="F12559">
        <v>33.86</v>
      </c>
      <c r="G12559">
        <v>8977402</v>
      </c>
      <c r="H12559">
        <v>33.880000000000003</v>
      </c>
    </row>
    <row r="12560" spans="1:8" x14ac:dyDescent="0.3">
      <c r="A12560" t="s">
        <v>616</v>
      </c>
      <c r="B12560" t="s">
        <v>223</v>
      </c>
      <c r="C12560">
        <v>33.82</v>
      </c>
      <c r="D12560">
        <v>34.1</v>
      </c>
      <c r="E12560">
        <v>33.18</v>
      </c>
      <c r="F12560">
        <v>33.340000000000003</v>
      </c>
      <c r="G12560">
        <v>6050372</v>
      </c>
      <c r="H12560">
        <v>33.54</v>
      </c>
    </row>
    <row r="12561" spans="1:8" x14ac:dyDescent="0.3">
      <c r="A12561" t="s">
        <v>616</v>
      </c>
      <c r="B12561" t="s">
        <v>228</v>
      </c>
      <c r="C12561">
        <v>32.479999999999997</v>
      </c>
      <c r="D12561">
        <v>32.479999999999997</v>
      </c>
      <c r="E12561">
        <v>31.04</v>
      </c>
      <c r="F12561">
        <v>31.62</v>
      </c>
      <c r="G12561">
        <v>14871780</v>
      </c>
      <c r="H12561">
        <v>31.7133</v>
      </c>
    </row>
    <row r="12562" spans="1:8" x14ac:dyDescent="0.3">
      <c r="A12562" t="s">
        <v>616</v>
      </c>
      <c r="B12562" t="s">
        <v>704</v>
      </c>
      <c r="C12562">
        <v>31.62</v>
      </c>
      <c r="D12562">
        <v>32.42</v>
      </c>
      <c r="E12562">
        <v>31.54</v>
      </c>
      <c r="F12562">
        <v>32.28</v>
      </c>
      <c r="G12562">
        <v>8612149</v>
      </c>
      <c r="H12562">
        <v>32.08</v>
      </c>
    </row>
    <row r="12563" spans="1:8" x14ac:dyDescent="0.3">
      <c r="A12563" t="s">
        <v>616</v>
      </c>
      <c r="B12563" t="s">
        <v>705</v>
      </c>
      <c r="C12563">
        <v>32.4</v>
      </c>
      <c r="D12563">
        <v>33.42</v>
      </c>
      <c r="E12563">
        <v>32.299999999999997</v>
      </c>
      <c r="F12563">
        <v>33.119999999999997</v>
      </c>
      <c r="G12563">
        <v>11880210</v>
      </c>
      <c r="H12563">
        <v>32.9467</v>
      </c>
    </row>
    <row r="12564" spans="1:8" x14ac:dyDescent="0.3">
      <c r="A12564" t="s">
        <v>616</v>
      </c>
      <c r="B12564" t="s">
        <v>706</v>
      </c>
      <c r="C12564">
        <v>33.4</v>
      </c>
      <c r="D12564">
        <v>34.4</v>
      </c>
      <c r="E12564">
        <v>33.200000000000003</v>
      </c>
      <c r="F12564">
        <v>34.020000000000003</v>
      </c>
      <c r="G12564">
        <v>8986828</v>
      </c>
      <c r="H12564">
        <v>33.8733</v>
      </c>
    </row>
    <row r="12565" spans="1:8" x14ac:dyDescent="0.3">
      <c r="A12565" t="s">
        <v>616</v>
      </c>
      <c r="B12565" t="s">
        <v>265</v>
      </c>
      <c r="C12565">
        <v>34.04</v>
      </c>
      <c r="D12565">
        <v>35.72</v>
      </c>
      <c r="E12565">
        <v>33.340000000000003</v>
      </c>
      <c r="F12565">
        <v>34.6</v>
      </c>
      <c r="G12565">
        <v>15308270</v>
      </c>
      <c r="H12565">
        <v>34.5533</v>
      </c>
    </row>
    <row r="12566" spans="1:8" x14ac:dyDescent="0.3">
      <c r="A12566" t="s">
        <v>616</v>
      </c>
      <c r="B12566" t="s">
        <v>707</v>
      </c>
      <c r="C12566">
        <v>34.72</v>
      </c>
      <c r="D12566">
        <v>35.44</v>
      </c>
      <c r="E12566">
        <v>33.479999999999997</v>
      </c>
      <c r="F12566">
        <v>33.56</v>
      </c>
      <c r="G12566">
        <v>12909030</v>
      </c>
      <c r="H12566">
        <v>34.159999999999997</v>
      </c>
    </row>
    <row r="12567" spans="1:8" x14ac:dyDescent="0.3">
      <c r="A12567" t="s">
        <v>616</v>
      </c>
      <c r="B12567" t="s">
        <v>271</v>
      </c>
      <c r="C12567">
        <v>33.700000000000003</v>
      </c>
      <c r="D12567">
        <v>34</v>
      </c>
      <c r="E12567">
        <v>31.46</v>
      </c>
      <c r="F12567">
        <v>31.7</v>
      </c>
      <c r="G12567">
        <v>11060110</v>
      </c>
      <c r="H12567">
        <v>32.386699999999998</v>
      </c>
    </row>
    <row r="12568" spans="1:8" x14ac:dyDescent="0.3">
      <c r="A12568" t="s">
        <v>616</v>
      </c>
      <c r="B12568" t="s">
        <v>708</v>
      </c>
      <c r="C12568">
        <v>31.96</v>
      </c>
      <c r="D12568">
        <v>32.6</v>
      </c>
      <c r="E12568">
        <v>31.66</v>
      </c>
      <c r="F12568">
        <v>32.200000000000003</v>
      </c>
      <c r="G12568">
        <v>7330403</v>
      </c>
      <c r="H12568">
        <v>32.153300000000002</v>
      </c>
    </row>
    <row r="12569" spans="1:8" x14ac:dyDescent="0.3">
      <c r="A12569" t="s">
        <v>616</v>
      </c>
      <c r="B12569" t="s">
        <v>709</v>
      </c>
      <c r="C12569">
        <v>33.18</v>
      </c>
      <c r="D12569">
        <v>34.340000000000003</v>
      </c>
      <c r="E12569">
        <v>32.700000000000003</v>
      </c>
      <c r="F12569">
        <v>33.76</v>
      </c>
      <c r="G12569">
        <v>12730830</v>
      </c>
      <c r="H12569">
        <v>33.6</v>
      </c>
    </row>
    <row r="12570" spans="1:8" x14ac:dyDescent="0.3">
      <c r="A12570" t="s">
        <v>616</v>
      </c>
      <c r="B12570" t="s">
        <v>283</v>
      </c>
      <c r="C12570">
        <v>33.72</v>
      </c>
      <c r="D12570">
        <v>34.18</v>
      </c>
      <c r="E12570">
        <v>32.979999999999997</v>
      </c>
      <c r="F12570">
        <v>33.08</v>
      </c>
      <c r="G12570">
        <v>6811833</v>
      </c>
      <c r="H12570">
        <v>33.4133</v>
      </c>
    </row>
    <row r="12571" spans="1:8" x14ac:dyDescent="0.3">
      <c r="A12571" t="s">
        <v>616</v>
      </c>
      <c r="B12571" t="s">
        <v>290</v>
      </c>
      <c r="C12571">
        <v>33</v>
      </c>
      <c r="D12571">
        <v>33.200000000000003</v>
      </c>
      <c r="E12571">
        <v>31.9</v>
      </c>
      <c r="F12571">
        <v>32.200000000000003</v>
      </c>
      <c r="G12571">
        <v>5134760</v>
      </c>
      <c r="H12571">
        <v>32.433300000000003</v>
      </c>
    </row>
    <row r="12572" spans="1:8" x14ac:dyDescent="0.3">
      <c r="A12572" t="s">
        <v>616</v>
      </c>
      <c r="B12572" t="s">
        <v>710</v>
      </c>
      <c r="C12572">
        <v>32.200000000000003</v>
      </c>
      <c r="D12572">
        <v>32.54</v>
      </c>
      <c r="E12572">
        <v>31.8</v>
      </c>
      <c r="F12572">
        <v>32.08</v>
      </c>
      <c r="G12572">
        <v>3321208</v>
      </c>
      <c r="H12572">
        <v>32.14</v>
      </c>
    </row>
    <row r="12573" spans="1:8" x14ac:dyDescent="0.3">
      <c r="A12573" t="s">
        <v>616</v>
      </c>
      <c r="B12573" t="s">
        <v>512</v>
      </c>
      <c r="C12573">
        <v>32.1</v>
      </c>
      <c r="D12573">
        <v>32.479999999999997</v>
      </c>
      <c r="E12573">
        <v>31.18</v>
      </c>
      <c r="F12573">
        <v>31.6</v>
      </c>
      <c r="G12573">
        <v>4048054</v>
      </c>
      <c r="H12573">
        <v>31.753299999999999</v>
      </c>
    </row>
    <row r="12574" spans="1:8" x14ac:dyDescent="0.3">
      <c r="A12574" t="s">
        <v>616</v>
      </c>
      <c r="B12574" t="s">
        <v>91</v>
      </c>
      <c r="C12574">
        <v>29.5</v>
      </c>
      <c r="D12574">
        <v>30.42</v>
      </c>
      <c r="E12574">
        <v>29</v>
      </c>
      <c r="F12574">
        <v>30.08</v>
      </c>
      <c r="G12574">
        <v>6713793</v>
      </c>
      <c r="H12574">
        <v>29.833300000000001</v>
      </c>
    </row>
    <row r="12575" spans="1:8" x14ac:dyDescent="0.3">
      <c r="A12575" t="s">
        <v>616</v>
      </c>
      <c r="B12575" t="s">
        <v>93</v>
      </c>
      <c r="C12575">
        <v>30.1</v>
      </c>
      <c r="D12575">
        <v>30.7</v>
      </c>
      <c r="E12575">
        <v>29.76</v>
      </c>
      <c r="F12575">
        <v>30.24</v>
      </c>
      <c r="G12575">
        <v>4461870</v>
      </c>
      <c r="H12575">
        <v>30.2333</v>
      </c>
    </row>
    <row r="12576" spans="1:8" x14ac:dyDescent="0.3">
      <c r="A12576" t="s">
        <v>616</v>
      </c>
      <c r="B12576" t="s">
        <v>711</v>
      </c>
      <c r="C12576">
        <v>30</v>
      </c>
      <c r="D12576">
        <v>31.2</v>
      </c>
      <c r="E12576">
        <v>29.98</v>
      </c>
      <c r="F12576">
        <v>30.3</v>
      </c>
      <c r="G12576">
        <v>5029135</v>
      </c>
      <c r="H12576">
        <v>30.493300000000001</v>
      </c>
    </row>
    <row r="12577" spans="1:8" x14ac:dyDescent="0.3">
      <c r="A12577" t="s">
        <v>616</v>
      </c>
      <c r="B12577" t="s">
        <v>712</v>
      </c>
      <c r="C12577">
        <v>30.82</v>
      </c>
      <c r="D12577">
        <v>30.96</v>
      </c>
      <c r="E12577">
        <v>30.46</v>
      </c>
      <c r="F12577">
        <v>30.8</v>
      </c>
      <c r="G12577">
        <v>3270122</v>
      </c>
      <c r="H12577">
        <v>30.74</v>
      </c>
    </row>
    <row r="12578" spans="1:8" x14ac:dyDescent="0.3">
      <c r="A12578" t="s">
        <v>616</v>
      </c>
      <c r="B12578" t="s">
        <v>162</v>
      </c>
      <c r="C12578">
        <v>30.8</v>
      </c>
      <c r="D12578">
        <v>30.88</v>
      </c>
      <c r="E12578">
        <v>29.72</v>
      </c>
      <c r="F12578">
        <v>29.98</v>
      </c>
      <c r="G12578">
        <v>3216216</v>
      </c>
      <c r="H12578">
        <v>30.193300000000001</v>
      </c>
    </row>
    <row r="12579" spans="1:8" x14ac:dyDescent="0.3">
      <c r="A12579" t="s">
        <v>616</v>
      </c>
      <c r="B12579" t="s">
        <v>220</v>
      </c>
      <c r="C12579">
        <v>29.6</v>
      </c>
      <c r="D12579">
        <v>29.74</v>
      </c>
      <c r="E12579">
        <v>28.8</v>
      </c>
      <c r="F12579">
        <v>29.54</v>
      </c>
      <c r="G12579">
        <v>3927760</v>
      </c>
      <c r="H12579">
        <v>29.36</v>
      </c>
    </row>
    <row r="12580" spans="1:8" x14ac:dyDescent="0.3">
      <c r="A12580" t="s">
        <v>616</v>
      </c>
      <c r="B12580" t="s">
        <v>713</v>
      </c>
      <c r="C12580">
        <v>30</v>
      </c>
      <c r="D12580">
        <v>30.98</v>
      </c>
      <c r="E12580">
        <v>30</v>
      </c>
      <c r="F12580">
        <v>30.92</v>
      </c>
      <c r="G12580">
        <v>3364538</v>
      </c>
      <c r="H12580">
        <v>30.633299999999998</v>
      </c>
    </row>
    <row r="12581" spans="1:8" x14ac:dyDescent="0.3">
      <c r="A12581" t="s">
        <v>616</v>
      </c>
      <c r="B12581" t="s">
        <v>714</v>
      </c>
      <c r="C12581">
        <v>30.96</v>
      </c>
      <c r="D12581">
        <v>30.98</v>
      </c>
      <c r="E12581">
        <v>29.9</v>
      </c>
      <c r="F12581">
        <v>30.16</v>
      </c>
      <c r="G12581">
        <v>3831656</v>
      </c>
      <c r="H12581">
        <v>30.346699999999998</v>
      </c>
    </row>
    <row r="12582" spans="1:8" x14ac:dyDescent="0.3">
      <c r="A12582" t="s">
        <v>616</v>
      </c>
      <c r="B12582" t="s">
        <v>715</v>
      </c>
      <c r="C12582">
        <v>29.92</v>
      </c>
      <c r="D12582">
        <v>31.66</v>
      </c>
      <c r="E12582">
        <v>29.86</v>
      </c>
      <c r="F12582">
        <v>31.1</v>
      </c>
      <c r="G12582">
        <v>5903019</v>
      </c>
      <c r="H12582">
        <v>30.8733</v>
      </c>
    </row>
    <row r="12583" spans="1:8" x14ac:dyDescent="0.3">
      <c r="A12583" t="s">
        <v>616</v>
      </c>
      <c r="B12583" t="s">
        <v>235</v>
      </c>
      <c r="C12583">
        <v>31.26</v>
      </c>
      <c r="D12583">
        <v>31.26</v>
      </c>
      <c r="E12583">
        <v>30.44</v>
      </c>
      <c r="F12583">
        <v>30.82</v>
      </c>
      <c r="G12583">
        <v>2939058</v>
      </c>
      <c r="H12583">
        <v>30.84</v>
      </c>
    </row>
    <row r="12584" spans="1:8" x14ac:dyDescent="0.3">
      <c r="A12584" t="s">
        <v>616</v>
      </c>
      <c r="B12584" t="s">
        <v>259</v>
      </c>
      <c r="C12584">
        <v>30.86</v>
      </c>
      <c r="D12584">
        <v>32.14</v>
      </c>
      <c r="E12584">
        <v>30.6</v>
      </c>
      <c r="F12584">
        <v>31.8</v>
      </c>
      <c r="G12584">
        <v>6308594</v>
      </c>
      <c r="H12584">
        <v>31.513300000000001</v>
      </c>
    </row>
    <row r="12585" spans="1:8" x14ac:dyDescent="0.3">
      <c r="A12585" t="s">
        <v>616</v>
      </c>
      <c r="B12585" t="s">
        <v>716</v>
      </c>
      <c r="C12585">
        <v>31.84</v>
      </c>
      <c r="D12585">
        <v>32.78</v>
      </c>
      <c r="E12585">
        <v>31.76</v>
      </c>
      <c r="F12585">
        <v>32.26</v>
      </c>
      <c r="G12585">
        <v>4769199</v>
      </c>
      <c r="H12585">
        <v>32.2667</v>
      </c>
    </row>
    <row r="12586" spans="1:8" x14ac:dyDescent="0.3">
      <c r="A12586" t="s">
        <v>616</v>
      </c>
      <c r="B12586" t="s">
        <v>269</v>
      </c>
      <c r="C12586">
        <v>32.26</v>
      </c>
      <c r="D12586">
        <v>32.619999999999997</v>
      </c>
      <c r="E12586">
        <v>31.36</v>
      </c>
      <c r="F12586">
        <v>31.72</v>
      </c>
      <c r="G12586">
        <v>2809738</v>
      </c>
      <c r="H12586">
        <v>31.9</v>
      </c>
    </row>
    <row r="12587" spans="1:8" x14ac:dyDescent="0.3">
      <c r="A12587" t="s">
        <v>616</v>
      </c>
      <c r="B12587" t="s">
        <v>282</v>
      </c>
      <c r="C12587">
        <v>31.72</v>
      </c>
      <c r="D12587">
        <v>33.119999999999997</v>
      </c>
      <c r="E12587">
        <v>31.16</v>
      </c>
      <c r="F12587">
        <v>33.119999999999997</v>
      </c>
      <c r="G12587">
        <v>10566040</v>
      </c>
      <c r="H12587">
        <v>32.466700000000003</v>
      </c>
    </row>
    <row r="12588" spans="1:8" x14ac:dyDescent="0.3">
      <c r="A12588" t="s">
        <v>616</v>
      </c>
      <c r="B12588" t="s">
        <v>717</v>
      </c>
      <c r="C12588">
        <v>33.08</v>
      </c>
      <c r="D12588">
        <v>33.74</v>
      </c>
      <c r="E12588">
        <v>31.48</v>
      </c>
      <c r="F12588">
        <v>33.700000000000003</v>
      </c>
      <c r="G12588">
        <v>8793476</v>
      </c>
      <c r="H12588">
        <v>32.973300000000002</v>
      </c>
    </row>
    <row r="12589" spans="1:8" x14ac:dyDescent="0.3">
      <c r="A12589" t="s">
        <v>616</v>
      </c>
      <c r="B12589" t="s">
        <v>285</v>
      </c>
      <c r="C12589">
        <v>33.700000000000003</v>
      </c>
      <c r="D12589">
        <v>34.24</v>
      </c>
      <c r="E12589">
        <v>32.979999999999997</v>
      </c>
      <c r="F12589">
        <v>33.119999999999997</v>
      </c>
      <c r="G12589">
        <v>5143627</v>
      </c>
      <c r="H12589">
        <v>33.4467</v>
      </c>
    </row>
    <row r="12590" spans="1:8" x14ac:dyDescent="0.3">
      <c r="A12590" t="s">
        <v>616</v>
      </c>
      <c r="B12590" t="s">
        <v>718</v>
      </c>
      <c r="C12590">
        <v>33.6</v>
      </c>
      <c r="D12590">
        <v>35.14</v>
      </c>
      <c r="E12590">
        <v>33.54</v>
      </c>
      <c r="F12590">
        <v>34.86</v>
      </c>
      <c r="G12590">
        <v>11158660</v>
      </c>
      <c r="H12590">
        <v>34.513300000000001</v>
      </c>
    </row>
    <row r="12591" spans="1:8" x14ac:dyDescent="0.3">
      <c r="A12591" t="s">
        <v>616</v>
      </c>
      <c r="B12591" t="s">
        <v>291</v>
      </c>
      <c r="C12591">
        <v>34.78</v>
      </c>
      <c r="D12591">
        <v>38.340000000000003</v>
      </c>
      <c r="E12591">
        <v>34.22</v>
      </c>
      <c r="F12591">
        <v>38.340000000000003</v>
      </c>
      <c r="G12591">
        <v>16436910</v>
      </c>
      <c r="H12591">
        <v>36.966700000000003</v>
      </c>
    </row>
    <row r="12592" spans="1:8" x14ac:dyDescent="0.3">
      <c r="A12592" t="s">
        <v>616</v>
      </c>
      <c r="B12592" t="s">
        <v>295</v>
      </c>
      <c r="C12592">
        <v>39.5</v>
      </c>
      <c r="D12592">
        <v>41.48</v>
      </c>
      <c r="E12592">
        <v>36.74</v>
      </c>
      <c r="F12592">
        <v>37.799999999999997</v>
      </c>
      <c r="G12592">
        <v>34981320</v>
      </c>
      <c r="H12592">
        <v>38.673299999999998</v>
      </c>
    </row>
    <row r="12593" spans="1:8" x14ac:dyDescent="0.3">
      <c r="A12593" t="s">
        <v>616</v>
      </c>
      <c r="B12593" t="s">
        <v>298</v>
      </c>
      <c r="C12593">
        <v>37.799999999999997</v>
      </c>
      <c r="D12593">
        <v>39.159999999999997</v>
      </c>
      <c r="E12593">
        <v>36.380000000000003</v>
      </c>
      <c r="F12593">
        <v>36.6</v>
      </c>
      <c r="G12593">
        <v>10024000</v>
      </c>
      <c r="H12593">
        <v>37.380000000000003</v>
      </c>
    </row>
    <row r="12594" spans="1:8" x14ac:dyDescent="0.3">
      <c r="A12594" t="s">
        <v>616</v>
      </c>
      <c r="B12594" t="s">
        <v>719</v>
      </c>
      <c r="C12594">
        <v>36.6</v>
      </c>
      <c r="D12594">
        <v>39.5</v>
      </c>
      <c r="E12594">
        <v>36.340000000000003</v>
      </c>
      <c r="F12594">
        <v>37.520000000000003</v>
      </c>
      <c r="G12594">
        <v>13848800</v>
      </c>
      <c r="H12594">
        <v>37.786700000000003</v>
      </c>
    </row>
    <row r="12595" spans="1:8" x14ac:dyDescent="0.3">
      <c r="A12595" t="s">
        <v>616</v>
      </c>
      <c r="B12595" t="s">
        <v>720</v>
      </c>
      <c r="C12595">
        <v>38</v>
      </c>
      <c r="D12595">
        <v>38.159999999999997</v>
      </c>
      <c r="E12595">
        <v>36.619999999999997</v>
      </c>
      <c r="F12595">
        <v>36.619999999999997</v>
      </c>
      <c r="G12595">
        <v>6392871</v>
      </c>
      <c r="H12595">
        <v>37.133299999999998</v>
      </c>
    </row>
    <row r="12596" spans="1:8" x14ac:dyDescent="0.3">
      <c r="A12596" t="s">
        <v>616</v>
      </c>
      <c r="B12596" t="s">
        <v>721</v>
      </c>
      <c r="C12596">
        <v>36.1</v>
      </c>
      <c r="D12596">
        <v>38.479999999999997</v>
      </c>
      <c r="E12596">
        <v>35.979999999999997</v>
      </c>
      <c r="F12596">
        <v>37.56</v>
      </c>
      <c r="G12596">
        <v>10567920</v>
      </c>
      <c r="H12596">
        <v>37.340000000000003</v>
      </c>
    </row>
    <row r="12597" spans="1:8" x14ac:dyDescent="0.3">
      <c r="A12597" t="s">
        <v>616</v>
      </c>
      <c r="B12597" t="s">
        <v>96</v>
      </c>
      <c r="C12597">
        <v>37.5</v>
      </c>
      <c r="D12597">
        <v>38.119999999999997</v>
      </c>
      <c r="E12597">
        <v>36.78</v>
      </c>
      <c r="F12597">
        <v>36.86</v>
      </c>
      <c r="G12597">
        <v>4715198</v>
      </c>
      <c r="H12597">
        <v>37.253300000000003</v>
      </c>
    </row>
    <row r="12598" spans="1:8" x14ac:dyDescent="0.3">
      <c r="A12598" t="s">
        <v>616</v>
      </c>
      <c r="B12598" t="s">
        <v>722</v>
      </c>
      <c r="C12598">
        <v>37.06</v>
      </c>
      <c r="D12598">
        <v>37.58</v>
      </c>
      <c r="E12598">
        <v>36.82</v>
      </c>
      <c r="F12598">
        <v>37.1</v>
      </c>
      <c r="G12598">
        <v>4031238</v>
      </c>
      <c r="H12598">
        <v>37.166699999999999</v>
      </c>
    </row>
    <row r="12599" spans="1:8" x14ac:dyDescent="0.3">
      <c r="A12599" t="s">
        <v>616</v>
      </c>
      <c r="B12599" t="s">
        <v>164</v>
      </c>
      <c r="C12599">
        <v>37.24</v>
      </c>
      <c r="D12599">
        <v>39</v>
      </c>
      <c r="E12599">
        <v>36.700000000000003</v>
      </c>
      <c r="F12599">
        <v>37.380000000000003</v>
      </c>
      <c r="G12599">
        <v>11674800</v>
      </c>
      <c r="H12599">
        <v>37.693300000000001</v>
      </c>
    </row>
    <row r="12600" spans="1:8" x14ac:dyDescent="0.3">
      <c r="A12600" t="s">
        <v>616</v>
      </c>
      <c r="B12600" t="s">
        <v>723</v>
      </c>
      <c r="C12600">
        <v>38.979999999999997</v>
      </c>
      <c r="D12600">
        <v>39.96</v>
      </c>
      <c r="E12600">
        <v>38.08</v>
      </c>
      <c r="F12600">
        <v>39.159999999999997</v>
      </c>
      <c r="G12600">
        <v>8988389</v>
      </c>
      <c r="H12600">
        <v>39.066699999999997</v>
      </c>
    </row>
    <row r="12601" spans="1:8" x14ac:dyDescent="0.3">
      <c r="A12601" t="s">
        <v>616</v>
      </c>
      <c r="B12601" t="s">
        <v>724</v>
      </c>
      <c r="C12601">
        <v>39.159999999999997</v>
      </c>
      <c r="D12601">
        <v>39.82</v>
      </c>
      <c r="E12601">
        <v>38.700000000000003</v>
      </c>
      <c r="F12601">
        <v>39.200000000000003</v>
      </c>
      <c r="G12601">
        <v>7034830</v>
      </c>
      <c r="H12601">
        <v>39.24</v>
      </c>
    </row>
    <row r="12602" spans="1:8" x14ac:dyDescent="0.3">
      <c r="A12602" t="s">
        <v>616</v>
      </c>
      <c r="B12602" t="s">
        <v>725</v>
      </c>
      <c r="C12602">
        <v>39.5</v>
      </c>
      <c r="D12602">
        <v>43.12</v>
      </c>
      <c r="E12602">
        <v>39.32</v>
      </c>
      <c r="F12602">
        <v>41.96</v>
      </c>
      <c r="G12602">
        <v>17453340</v>
      </c>
      <c r="H12602">
        <v>41.466700000000003</v>
      </c>
    </row>
    <row r="12603" spans="1:8" x14ac:dyDescent="0.3">
      <c r="A12603" t="s">
        <v>616</v>
      </c>
      <c r="B12603" t="s">
        <v>242</v>
      </c>
      <c r="C12603">
        <v>41.74</v>
      </c>
      <c r="D12603">
        <v>43.86</v>
      </c>
      <c r="E12603">
        <v>40.14</v>
      </c>
      <c r="F12603">
        <v>40.18</v>
      </c>
      <c r="G12603">
        <v>13993160</v>
      </c>
      <c r="H12603">
        <v>41.393300000000004</v>
      </c>
    </row>
    <row r="12604" spans="1:8" x14ac:dyDescent="0.3">
      <c r="A12604" t="s">
        <v>616</v>
      </c>
      <c r="B12604" t="s">
        <v>726</v>
      </c>
      <c r="C12604">
        <v>40.299999999999997</v>
      </c>
      <c r="D12604">
        <v>41.44</v>
      </c>
      <c r="E12604">
        <v>40.299999999999997</v>
      </c>
      <c r="F12604">
        <v>40.54</v>
      </c>
      <c r="G12604">
        <v>6638488</v>
      </c>
      <c r="H12604">
        <v>40.76</v>
      </c>
    </row>
    <row r="12605" spans="1:8" x14ac:dyDescent="0.3">
      <c r="A12605" t="s">
        <v>616</v>
      </c>
      <c r="B12605" t="s">
        <v>727</v>
      </c>
      <c r="C12605">
        <v>40.56</v>
      </c>
      <c r="D12605">
        <v>40.72</v>
      </c>
      <c r="E12605">
        <v>39.1</v>
      </c>
      <c r="F12605">
        <v>39.26</v>
      </c>
      <c r="G12605">
        <v>6568200</v>
      </c>
      <c r="H12605">
        <v>39.693300000000001</v>
      </c>
    </row>
    <row r="12606" spans="1:8" x14ac:dyDescent="0.3">
      <c r="A12606" t="s">
        <v>616</v>
      </c>
      <c r="B12606" t="s">
        <v>728</v>
      </c>
      <c r="C12606">
        <v>39.46</v>
      </c>
      <c r="D12606">
        <v>40</v>
      </c>
      <c r="E12606">
        <v>38.200000000000003</v>
      </c>
      <c r="F12606">
        <v>38.700000000000003</v>
      </c>
      <c r="G12606">
        <v>9527848</v>
      </c>
      <c r="H12606">
        <v>38.966700000000003</v>
      </c>
    </row>
    <row r="12607" spans="1:8" x14ac:dyDescent="0.3">
      <c r="A12607" t="s">
        <v>616</v>
      </c>
      <c r="B12607" t="s">
        <v>729</v>
      </c>
      <c r="C12607">
        <v>38.78</v>
      </c>
      <c r="D12607">
        <v>39.78</v>
      </c>
      <c r="E12607">
        <v>38.68</v>
      </c>
      <c r="F12607">
        <v>39.68</v>
      </c>
      <c r="G12607">
        <v>4171939</v>
      </c>
      <c r="H12607">
        <v>39.380000000000003</v>
      </c>
    </row>
    <row r="12608" spans="1:8" x14ac:dyDescent="0.3">
      <c r="A12608" t="s">
        <v>616</v>
      </c>
      <c r="B12608" t="s">
        <v>730</v>
      </c>
      <c r="C12608">
        <v>39.68</v>
      </c>
      <c r="D12608">
        <v>40.799999999999997</v>
      </c>
      <c r="E12608">
        <v>38.94</v>
      </c>
      <c r="F12608">
        <v>40.42</v>
      </c>
      <c r="G12608">
        <v>5735865</v>
      </c>
      <c r="H12608">
        <v>40.0533</v>
      </c>
    </row>
    <row r="12609" spans="1:8" x14ac:dyDescent="0.3">
      <c r="A12609" t="s">
        <v>616</v>
      </c>
      <c r="B12609" t="s">
        <v>731</v>
      </c>
      <c r="C12609">
        <v>41</v>
      </c>
      <c r="D12609">
        <v>42.06</v>
      </c>
      <c r="E12609">
        <v>40</v>
      </c>
      <c r="F12609">
        <v>40.44</v>
      </c>
      <c r="G12609">
        <v>5258076</v>
      </c>
      <c r="H12609">
        <v>40.833300000000001</v>
      </c>
    </row>
    <row r="12610" spans="1:8" x14ac:dyDescent="0.3">
      <c r="A12610" t="s">
        <v>616</v>
      </c>
      <c r="B12610" t="s">
        <v>732</v>
      </c>
      <c r="C12610">
        <v>40.78</v>
      </c>
      <c r="D12610">
        <v>42.9</v>
      </c>
      <c r="E12610">
        <v>40.54</v>
      </c>
      <c r="F12610">
        <v>41.5</v>
      </c>
      <c r="G12610">
        <v>10434060</v>
      </c>
      <c r="H12610">
        <v>41.646700000000003</v>
      </c>
    </row>
    <row r="12611" spans="1:8" x14ac:dyDescent="0.3">
      <c r="A12611" t="s">
        <v>616</v>
      </c>
      <c r="B12611" t="s">
        <v>733</v>
      </c>
      <c r="C12611">
        <v>41.5</v>
      </c>
      <c r="D12611">
        <v>41.86</v>
      </c>
      <c r="E12611">
        <v>40.700000000000003</v>
      </c>
      <c r="F12611">
        <v>40.700000000000003</v>
      </c>
      <c r="G12611">
        <v>4738042</v>
      </c>
      <c r="H12611">
        <v>41.0867</v>
      </c>
    </row>
    <row r="12612" spans="1:8" x14ac:dyDescent="0.3">
      <c r="A12612" t="s">
        <v>616</v>
      </c>
      <c r="B12612" t="s">
        <v>734</v>
      </c>
      <c r="C12612">
        <v>41.04</v>
      </c>
      <c r="D12612">
        <v>42.5</v>
      </c>
      <c r="E12612">
        <v>40.42</v>
      </c>
      <c r="F12612">
        <v>41.22</v>
      </c>
      <c r="G12612">
        <v>7642038</v>
      </c>
      <c r="H12612">
        <v>41.38</v>
      </c>
    </row>
    <row r="12613" spans="1:8" x14ac:dyDescent="0.3">
      <c r="A12613" t="s">
        <v>616</v>
      </c>
      <c r="B12613" t="s">
        <v>735</v>
      </c>
      <c r="C12613">
        <v>41.22</v>
      </c>
      <c r="D12613">
        <v>41.74</v>
      </c>
      <c r="E12613">
        <v>40.619999999999997</v>
      </c>
      <c r="F12613">
        <v>40.799999999999997</v>
      </c>
      <c r="G12613">
        <v>3491386</v>
      </c>
      <c r="H12613">
        <v>41.0533</v>
      </c>
    </row>
    <row r="12614" spans="1:8" x14ac:dyDescent="0.3">
      <c r="A12614" t="s">
        <v>617</v>
      </c>
      <c r="B12614" t="s">
        <v>696</v>
      </c>
      <c r="C12614">
        <v>5.9366000000000003</v>
      </c>
      <c r="D12614">
        <v>6.0220000000000002</v>
      </c>
      <c r="E12614">
        <v>5.8048999999999999</v>
      </c>
      <c r="F12614">
        <v>5.8536999999999999</v>
      </c>
      <c r="G12614">
        <v>30647950</v>
      </c>
      <c r="H12614">
        <v>5.8935000000000004</v>
      </c>
    </row>
    <row r="12615" spans="1:8" x14ac:dyDescent="0.3">
      <c r="A12615" t="s">
        <v>617</v>
      </c>
      <c r="B12615" t="s">
        <v>697</v>
      </c>
      <c r="C12615">
        <v>5.8804999999999996</v>
      </c>
      <c r="D12615">
        <v>5.9706999999999999</v>
      </c>
      <c r="E12615">
        <v>5.8146000000000004</v>
      </c>
      <c r="F12615">
        <v>5.8658999999999999</v>
      </c>
      <c r="G12615">
        <v>36507380</v>
      </c>
      <c r="H12615">
        <v>5.8837000000000002</v>
      </c>
    </row>
    <row r="12616" spans="1:8" x14ac:dyDescent="0.3">
      <c r="A12616" t="s">
        <v>617</v>
      </c>
      <c r="B12616" t="s">
        <v>698</v>
      </c>
      <c r="C12616">
        <v>5.8658999999999999</v>
      </c>
      <c r="D12616">
        <v>5.9097999999999997</v>
      </c>
      <c r="E12616">
        <v>5.7805</v>
      </c>
      <c r="F12616">
        <v>5.8146000000000004</v>
      </c>
      <c r="G12616">
        <v>25323980</v>
      </c>
      <c r="H12616">
        <v>5.835</v>
      </c>
    </row>
    <row r="12617" spans="1:8" x14ac:dyDescent="0.3">
      <c r="A12617" t="s">
        <v>617</v>
      </c>
      <c r="B12617" t="s">
        <v>699</v>
      </c>
      <c r="C12617">
        <v>5.8146000000000004</v>
      </c>
      <c r="D12617">
        <v>5.8414999999999999</v>
      </c>
      <c r="E12617">
        <v>5.7537000000000003</v>
      </c>
      <c r="F12617">
        <v>5.7927</v>
      </c>
      <c r="G12617">
        <v>22766280</v>
      </c>
      <c r="H12617">
        <v>5.7958999999999996</v>
      </c>
    </row>
    <row r="12618" spans="1:8" x14ac:dyDescent="0.3">
      <c r="A12618" t="s">
        <v>617</v>
      </c>
      <c r="B12618" t="s">
        <v>700</v>
      </c>
      <c r="C12618">
        <v>5.7561</v>
      </c>
      <c r="D12618">
        <v>5.8098000000000001</v>
      </c>
      <c r="E12618">
        <v>5.5926999999999998</v>
      </c>
      <c r="F12618">
        <v>5.6146000000000003</v>
      </c>
      <c r="G12618">
        <v>27496940</v>
      </c>
      <c r="H12618">
        <v>5.6723999999999997</v>
      </c>
    </row>
    <row r="12619" spans="1:8" x14ac:dyDescent="0.3">
      <c r="A12619" t="s">
        <v>617</v>
      </c>
      <c r="B12619" t="s">
        <v>77</v>
      </c>
      <c r="C12619">
        <v>5.5366</v>
      </c>
      <c r="D12619">
        <v>5.5633999999999997</v>
      </c>
      <c r="E12619">
        <v>5.4146000000000001</v>
      </c>
      <c r="F12619">
        <v>5.4878</v>
      </c>
      <c r="G12619">
        <v>24895650</v>
      </c>
      <c r="H12619">
        <v>5.4885999999999999</v>
      </c>
    </row>
    <row r="12620" spans="1:8" x14ac:dyDescent="0.3">
      <c r="A12620" t="s">
        <v>617</v>
      </c>
      <c r="B12620" t="s">
        <v>701</v>
      </c>
      <c r="C12620">
        <v>5.5267999999999997</v>
      </c>
      <c r="D12620">
        <v>5.5902000000000003</v>
      </c>
      <c r="E12620">
        <v>5.5072999999999999</v>
      </c>
      <c r="F12620">
        <v>5.5122</v>
      </c>
      <c r="G12620">
        <v>19361800</v>
      </c>
      <c r="H12620">
        <v>5.5366</v>
      </c>
    </row>
    <row r="12621" spans="1:8" x14ac:dyDescent="0.3">
      <c r="A12621" t="s">
        <v>617</v>
      </c>
      <c r="B12621" t="s">
        <v>702</v>
      </c>
      <c r="C12621">
        <v>5.5122</v>
      </c>
      <c r="D12621">
        <v>5.6097999999999999</v>
      </c>
      <c r="E12621">
        <v>5.5122</v>
      </c>
      <c r="F12621">
        <v>5.5609999999999999</v>
      </c>
      <c r="G12621">
        <v>21168790</v>
      </c>
      <c r="H12621">
        <v>5.5609999999999999</v>
      </c>
    </row>
    <row r="12622" spans="1:8" x14ac:dyDescent="0.3">
      <c r="A12622" t="s">
        <v>617</v>
      </c>
      <c r="B12622" t="s">
        <v>139</v>
      </c>
      <c r="C12622">
        <v>5.5537000000000001</v>
      </c>
      <c r="D12622">
        <v>5.9462999999999999</v>
      </c>
      <c r="E12622">
        <v>5.5244</v>
      </c>
      <c r="F12622">
        <v>5.8512000000000004</v>
      </c>
      <c r="G12622">
        <v>79966110</v>
      </c>
      <c r="H12622">
        <v>5.774</v>
      </c>
    </row>
    <row r="12623" spans="1:8" x14ac:dyDescent="0.3">
      <c r="A12623" t="s">
        <v>617</v>
      </c>
      <c r="B12623" t="s">
        <v>156</v>
      </c>
      <c r="C12623">
        <v>5.7537000000000003</v>
      </c>
      <c r="D12623">
        <v>5.9634</v>
      </c>
      <c r="E12623">
        <v>5.6536999999999997</v>
      </c>
      <c r="F12623">
        <v>5.8438999999999997</v>
      </c>
      <c r="G12623">
        <v>83308470</v>
      </c>
      <c r="H12623">
        <v>5.8202999999999996</v>
      </c>
    </row>
    <row r="12624" spans="1:8" x14ac:dyDescent="0.3">
      <c r="A12624" t="s">
        <v>617</v>
      </c>
      <c r="B12624" t="s">
        <v>703</v>
      </c>
      <c r="C12624">
        <v>5.9268000000000001</v>
      </c>
      <c r="D12624">
        <v>5.9268000000000001</v>
      </c>
      <c r="E12624">
        <v>5.7755999999999998</v>
      </c>
      <c r="F12624">
        <v>5.8536999999999999</v>
      </c>
      <c r="G12624">
        <v>37764770</v>
      </c>
      <c r="H12624">
        <v>5.8520000000000003</v>
      </c>
    </row>
    <row r="12625" spans="1:8" x14ac:dyDescent="0.3">
      <c r="A12625" t="s">
        <v>617</v>
      </c>
      <c r="B12625" t="s">
        <v>223</v>
      </c>
      <c r="C12625">
        <v>5.8756000000000004</v>
      </c>
      <c r="D12625">
        <v>6.0488</v>
      </c>
      <c r="E12625">
        <v>5.8268000000000004</v>
      </c>
      <c r="F12625">
        <v>5.9244000000000003</v>
      </c>
      <c r="G12625">
        <v>66842140</v>
      </c>
      <c r="H12625">
        <v>5.9333</v>
      </c>
    </row>
    <row r="12626" spans="1:8" x14ac:dyDescent="0.3">
      <c r="A12626" t="s">
        <v>617</v>
      </c>
      <c r="B12626" t="s">
        <v>228</v>
      </c>
      <c r="C12626">
        <v>5.9366000000000003</v>
      </c>
      <c r="D12626">
        <v>5.9366000000000003</v>
      </c>
      <c r="E12626">
        <v>5.8463000000000003</v>
      </c>
      <c r="F12626">
        <v>5.8536999999999999</v>
      </c>
      <c r="G12626">
        <v>20233090</v>
      </c>
      <c r="H12626">
        <v>5.8788999999999998</v>
      </c>
    </row>
    <row r="12627" spans="1:8" x14ac:dyDescent="0.3">
      <c r="A12627" t="s">
        <v>617</v>
      </c>
      <c r="B12627" t="s">
        <v>704</v>
      </c>
      <c r="C12627">
        <v>5.8780000000000001</v>
      </c>
      <c r="D12627">
        <v>6.0659000000000001</v>
      </c>
      <c r="E12627">
        <v>5.7976000000000001</v>
      </c>
      <c r="F12627">
        <v>5.8780000000000001</v>
      </c>
      <c r="G12627">
        <v>59005890</v>
      </c>
      <c r="H12627">
        <v>5.9138000000000002</v>
      </c>
    </row>
    <row r="12628" spans="1:8" x14ac:dyDescent="0.3">
      <c r="A12628" t="s">
        <v>617</v>
      </c>
      <c r="B12628" t="s">
        <v>705</v>
      </c>
      <c r="C12628">
        <v>5.8756000000000004</v>
      </c>
      <c r="D12628">
        <v>5.8902000000000001</v>
      </c>
      <c r="E12628">
        <v>5.7877999999999998</v>
      </c>
      <c r="F12628">
        <v>5.8658999999999999</v>
      </c>
      <c r="G12628">
        <v>28417840</v>
      </c>
      <c r="H12628">
        <v>5.8479999999999999</v>
      </c>
    </row>
    <row r="12629" spans="1:8" x14ac:dyDescent="0.3">
      <c r="A12629" t="s">
        <v>617</v>
      </c>
      <c r="B12629" t="s">
        <v>706</v>
      </c>
      <c r="C12629">
        <v>5.8658999999999999</v>
      </c>
      <c r="D12629">
        <v>6.0731999999999999</v>
      </c>
      <c r="E12629">
        <v>5.8390000000000004</v>
      </c>
      <c r="F12629">
        <v>5.8512000000000004</v>
      </c>
      <c r="G12629">
        <v>71692520</v>
      </c>
      <c r="H12629">
        <v>5.9211</v>
      </c>
    </row>
    <row r="12630" spans="1:8" x14ac:dyDescent="0.3">
      <c r="A12630" t="s">
        <v>617</v>
      </c>
      <c r="B12630" t="s">
        <v>265</v>
      </c>
      <c r="C12630">
        <v>5.8536999999999999</v>
      </c>
      <c r="D12630">
        <v>5.9561000000000002</v>
      </c>
      <c r="E12630">
        <v>5.8414999999999999</v>
      </c>
      <c r="F12630">
        <v>5.9195000000000002</v>
      </c>
      <c r="G12630">
        <v>34840410</v>
      </c>
      <c r="H12630">
        <v>5.9057000000000004</v>
      </c>
    </row>
    <row r="12631" spans="1:8" x14ac:dyDescent="0.3">
      <c r="A12631" t="s">
        <v>617</v>
      </c>
      <c r="B12631" t="s">
        <v>707</v>
      </c>
      <c r="C12631">
        <v>5.9634</v>
      </c>
      <c r="D12631">
        <v>5.9683000000000002</v>
      </c>
      <c r="E12631">
        <v>5.8023999999999996</v>
      </c>
      <c r="F12631">
        <v>5.8170999999999999</v>
      </c>
      <c r="G12631">
        <v>30622160</v>
      </c>
      <c r="H12631">
        <v>5.8625999999999996</v>
      </c>
    </row>
    <row r="12632" spans="1:8" x14ac:dyDescent="0.3">
      <c r="A12632" t="s">
        <v>617</v>
      </c>
      <c r="B12632" t="s">
        <v>271</v>
      </c>
      <c r="C12632">
        <v>5.8365999999999998</v>
      </c>
      <c r="D12632">
        <v>5.8829000000000002</v>
      </c>
      <c r="E12632">
        <v>5.6901999999999999</v>
      </c>
      <c r="F12632">
        <v>5.7317</v>
      </c>
      <c r="G12632">
        <v>37524220</v>
      </c>
      <c r="H12632">
        <v>5.7683</v>
      </c>
    </row>
    <row r="12633" spans="1:8" x14ac:dyDescent="0.3">
      <c r="A12633" t="s">
        <v>617</v>
      </c>
      <c r="B12633" t="s">
        <v>708</v>
      </c>
      <c r="C12633">
        <v>5.7389999999999999</v>
      </c>
      <c r="D12633">
        <v>5.7633999999999999</v>
      </c>
      <c r="E12633">
        <v>5.6634000000000002</v>
      </c>
      <c r="F12633">
        <v>5.7561</v>
      </c>
      <c r="G12633">
        <v>19369260</v>
      </c>
      <c r="H12633">
        <v>5.7275999999999998</v>
      </c>
    </row>
    <row r="12634" spans="1:8" x14ac:dyDescent="0.3">
      <c r="A12634" t="s">
        <v>617</v>
      </c>
      <c r="B12634" t="s">
        <v>709</v>
      </c>
      <c r="C12634">
        <v>5.7610000000000001</v>
      </c>
      <c r="D12634">
        <v>5.9779999999999998</v>
      </c>
      <c r="E12634">
        <v>5.7610000000000001</v>
      </c>
      <c r="F12634">
        <v>5.8560999999999996</v>
      </c>
      <c r="G12634">
        <v>41157440</v>
      </c>
      <c r="H12634">
        <v>5.8650000000000002</v>
      </c>
    </row>
    <row r="12635" spans="1:8" x14ac:dyDescent="0.3">
      <c r="A12635" t="s">
        <v>617</v>
      </c>
      <c r="B12635" t="s">
        <v>283</v>
      </c>
      <c r="C12635">
        <v>5.8585000000000003</v>
      </c>
      <c r="D12635">
        <v>5.9488000000000003</v>
      </c>
      <c r="E12635">
        <v>5.7732000000000001</v>
      </c>
      <c r="F12635">
        <v>5.7854000000000001</v>
      </c>
      <c r="G12635">
        <v>29895810</v>
      </c>
      <c r="H12635">
        <v>5.8357999999999999</v>
      </c>
    </row>
    <row r="12636" spans="1:8" x14ac:dyDescent="0.3">
      <c r="A12636" t="s">
        <v>617</v>
      </c>
      <c r="B12636" t="s">
        <v>290</v>
      </c>
      <c r="C12636">
        <v>5.8194999999999997</v>
      </c>
      <c r="D12636">
        <v>5.8268000000000004</v>
      </c>
      <c r="E12636">
        <v>5.6268000000000002</v>
      </c>
      <c r="F12636">
        <v>5.6731999999999996</v>
      </c>
      <c r="G12636">
        <v>24689340</v>
      </c>
      <c r="H12636">
        <v>5.7088999999999999</v>
      </c>
    </row>
    <row r="12637" spans="1:8" x14ac:dyDescent="0.3">
      <c r="A12637" t="s">
        <v>617</v>
      </c>
      <c r="B12637" t="s">
        <v>710</v>
      </c>
      <c r="C12637">
        <v>5.6976000000000004</v>
      </c>
      <c r="D12637">
        <v>5.7415000000000003</v>
      </c>
      <c r="E12637">
        <v>5.5780000000000003</v>
      </c>
      <c r="F12637">
        <v>5.5902000000000003</v>
      </c>
      <c r="G12637">
        <v>18226470</v>
      </c>
      <c r="H12637">
        <v>5.6365999999999996</v>
      </c>
    </row>
    <row r="12638" spans="1:8" x14ac:dyDescent="0.3">
      <c r="A12638" t="s">
        <v>617</v>
      </c>
      <c r="B12638" t="s">
        <v>512</v>
      </c>
      <c r="C12638">
        <v>5.6097999999999999</v>
      </c>
      <c r="D12638">
        <v>5.6365999999999996</v>
      </c>
      <c r="E12638">
        <v>5.4268000000000001</v>
      </c>
      <c r="F12638">
        <v>5.4512</v>
      </c>
      <c r="G12638">
        <v>22978980</v>
      </c>
      <c r="H12638">
        <v>5.5049000000000001</v>
      </c>
    </row>
    <row r="12639" spans="1:8" x14ac:dyDescent="0.3">
      <c r="A12639" t="s">
        <v>617</v>
      </c>
      <c r="B12639" t="s">
        <v>91</v>
      </c>
      <c r="C12639">
        <v>4.9073000000000002</v>
      </c>
      <c r="D12639">
        <v>5.1853999999999996</v>
      </c>
      <c r="E12639">
        <v>4.9073000000000002</v>
      </c>
      <c r="F12639">
        <v>5.1829000000000001</v>
      </c>
      <c r="G12639">
        <v>31013710</v>
      </c>
      <c r="H12639">
        <v>5.0918999999999999</v>
      </c>
    </row>
    <row r="12640" spans="1:8" x14ac:dyDescent="0.3">
      <c r="A12640" t="s">
        <v>617</v>
      </c>
      <c r="B12640" t="s">
        <v>93</v>
      </c>
      <c r="C12640">
        <v>5.1829000000000001</v>
      </c>
      <c r="D12640">
        <v>5.2779999999999996</v>
      </c>
      <c r="E12640">
        <v>5.0023999999999997</v>
      </c>
      <c r="F12640">
        <v>5.1878000000000002</v>
      </c>
      <c r="G12640">
        <v>23951500</v>
      </c>
      <c r="H12640">
        <v>5.1561000000000003</v>
      </c>
    </row>
    <row r="12641" spans="1:8" x14ac:dyDescent="0.3">
      <c r="A12641" t="s">
        <v>617</v>
      </c>
      <c r="B12641" t="s">
        <v>711</v>
      </c>
      <c r="C12641">
        <v>5.2805</v>
      </c>
      <c r="D12641">
        <v>5.2805</v>
      </c>
      <c r="E12641">
        <v>5.1365999999999996</v>
      </c>
      <c r="F12641">
        <v>5.2145999999999999</v>
      </c>
      <c r="G12641">
        <v>17511840</v>
      </c>
      <c r="H12641">
        <v>5.2106000000000003</v>
      </c>
    </row>
    <row r="12642" spans="1:8" x14ac:dyDescent="0.3">
      <c r="A12642" t="s">
        <v>617</v>
      </c>
      <c r="B12642" t="s">
        <v>712</v>
      </c>
      <c r="C12642">
        <v>5.2171000000000003</v>
      </c>
      <c r="D12642">
        <v>5.6073000000000004</v>
      </c>
      <c r="E12642">
        <v>5.2122000000000002</v>
      </c>
      <c r="F12642">
        <v>5.5682999999999998</v>
      </c>
      <c r="G12642">
        <v>42233480</v>
      </c>
      <c r="H12642">
        <v>5.4626000000000001</v>
      </c>
    </row>
    <row r="12643" spans="1:8" x14ac:dyDescent="0.3">
      <c r="A12643" t="s">
        <v>617</v>
      </c>
      <c r="B12643" t="s">
        <v>162</v>
      </c>
      <c r="C12643">
        <v>5.5122</v>
      </c>
      <c r="D12643">
        <v>5.5122</v>
      </c>
      <c r="E12643">
        <v>5.2805</v>
      </c>
      <c r="F12643">
        <v>5.3731999999999998</v>
      </c>
      <c r="G12643">
        <v>21551810</v>
      </c>
      <c r="H12643">
        <v>5.3886000000000003</v>
      </c>
    </row>
    <row r="12644" spans="1:8" x14ac:dyDescent="0.3">
      <c r="A12644" t="s">
        <v>617</v>
      </c>
      <c r="B12644" t="s">
        <v>220</v>
      </c>
      <c r="C12644">
        <v>5.3023999999999996</v>
      </c>
      <c r="D12644">
        <v>5.4976000000000003</v>
      </c>
      <c r="E12644">
        <v>5.1146000000000003</v>
      </c>
      <c r="F12644">
        <v>5.4927000000000001</v>
      </c>
      <c r="G12644">
        <v>23582500</v>
      </c>
      <c r="H12644">
        <v>5.3682999999999996</v>
      </c>
    </row>
    <row r="12645" spans="1:8" x14ac:dyDescent="0.3">
      <c r="A12645" t="s">
        <v>617</v>
      </c>
      <c r="B12645" t="s">
        <v>713</v>
      </c>
      <c r="C12645">
        <v>5.5366</v>
      </c>
      <c r="D12645">
        <v>5.8292999999999999</v>
      </c>
      <c r="E12645">
        <v>5.5220000000000002</v>
      </c>
      <c r="F12645">
        <v>5.7317</v>
      </c>
      <c r="G12645">
        <v>39840810</v>
      </c>
      <c r="H12645">
        <v>5.6943000000000001</v>
      </c>
    </row>
    <row r="12646" spans="1:8" x14ac:dyDescent="0.3">
      <c r="A12646" t="s">
        <v>617</v>
      </c>
      <c r="B12646" t="s">
        <v>714</v>
      </c>
      <c r="C12646">
        <v>6.0975999999999999</v>
      </c>
      <c r="D12646">
        <v>6.0975999999999999</v>
      </c>
      <c r="E12646">
        <v>5.3658999999999999</v>
      </c>
      <c r="F12646">
        <v>5.4732000000000003</v>
      </c>
      <c r="G12646">
        <v>95192450</v>
      </c>
      <c r="H12646">
        <v>5.6455000000000002</v>
      </c>
    </row>
    <row r="12647" spans="1:8" x14ac:dyDescent="0.3">
      <c r="A12647" t="s">
        <v>617</v>
      </c>
      <c r="B12647" t="s">
        <v>715</v>
      </c>
      <c r="C12647">
        <v>5.4878</v>
      </c>
      <c r="D12647">
        <v>5.9439000000000002</v>
      </c>
      <c r="E12647">
        <v>5.4805000000000001</v>
      </c>
      <c r="F12647">
        <v>5.8780000000000001</v>
      </c>
      <c r="G12647">
        <v>87198470</v>
      </c>
      <c r="H12647">
        <v>5.7675000000000001</v>
      </c>
    </row>
    <row r="12648" spans="1:8" x14ac:dyDescent="0.3">
      <c r="A12648" t="s">
        <v>617</v>
      </c>
      <c r="B12648" t="s">
        <v>235</v>
      </c>
      <c r="C12648">
        <v>5.9048999999999996</v>
      </c>
      <c r="D12648">
        <v>5.9561000000000002</v>
      </c>
      <c r="E12648">
        <v>5.6853999999999996</v>
      </c>
      <c r="F12648">
        <v>5.7244000000000002</v>
      </c>
      <c r="G12648">
        <v>45713980</v>
      </c>
      <c r="H12648">
        <v>5.7885999999999997</v>
      </c>
    </row>
    <row r="12649" spans="1:8" x14ac:dyDescent="0.3">
      <c r="A12649" t="s">
        <v>617</v>
      </c>
      <c r="B12649" t="s">
        <v>259</v>
      </c>
      <c r="C12649">
        <v>5.84</v>
      </c>
      <c r="D12649">
        <v>5.9</v>
      </c>
      <c r="E12649">
        <v>5.55</v>
      </c>
      <c r="F12649">
        <v>5.59</v>
      </c>
      <c r="G12649">
        <v>20940700</v>
      </c>
      <c r="H12649">
        <v>5.68</v>
      </c>
    </row>
    <row r="12650" spans="1:8" x14ac:dyDescent="0.3">
      <c r="A12650" t="s">
        <v>617</v>
      </c>
      <c r="B12650" t="s">
        <v>716</v>
      </c>
      <c r="C12650">
        <v>5.7</v>
      </c>
      <c r="D12650">
        <v>6.14</v>
      </c>
      <c r="E12650">
        <v>5.58</v>
      </c>
      <c r="F12650">
        <v>6.14</v>
      </c>
      <c r="G12650">
        <v>60280650</v>
      </c>
      <c r="H12650">
        <v>5.9532999999999996</v>
      </c>
    </row>
    <row r="12651" spans="1:8" x14ac:dyDescent="0.3">
      <c r="A12651" t="s">
        <v>617</v>
      </c>
      <c r="B12651" t="s">
        <v>269</v>
      </c>
      <c r="C12651">
        <v>6.4</v>
      </c>
      <c r="D12651">
        <v>6.75</v>
      </c>
      <c r="E12651">
        <v>6.2</v>
      </c>
      <c r="F12651">
        <v>6.49</v>
      </c>
      <c r="G12651">
        <v>191364200</v>
      </c>
      <c r="H12651">
        <v>6.48</v>
      </c>
    </row>
    <row r="12652" spans="1:8" x14ac:dyDescent="0.3">
      <c r="A12652" t="s">
        <v>617</v>
      </c>
      <c r="B12652" t="s">
        <v>282</v>
      </c>
      <c r="C12652">
        <v>6.42</v>
      </c>
      <c r="D12652">
        <v>6.63</v>
      </c>
      <c r="E12652">
        <v>6.1</v>
      </c>
      <c r="F12652">
        <v>6.25</v>
      </c>
      <c r="G12652">
        <v>62600100</v>
      </c>
      <c r="H12652">
        <v>6.3266999999999998</v>
      </c>
    </row>
    <row r="12653" spans="1:8" x14ac:dyDescent="0.3">
      <c r="A12653" t="s">
        <v>617</v>
      </c>
      <c r="B12653" t="s">
        <v>717</v>
      </c>
      <c r="C12653">
        <v>6.18</v>
      </c>
      <c r="D12653">
        <v>6.37</v>
      </c>
      <c r="E12653">
        <v>5.88</v>
      </c>
      <c r="F12653">
        <v>6.08</v>
      </c>
      <c r="G12653">
        <v>85007930</v>
      </c>
      <c r="H12653">
        <v>6.11</v>
      </c>
    </row>
    <row r="12654" spans="1:8" x14ac:dyDescent="0.3">
      <c r="A12654" t="s">
        <v>617</v>
      </c>
      <c r="B12654" t="s">
        <v>285</v>
      </c>
      <c r="C12654">
        <v>6.12</v>
      </c>
      <c r="D12654">
        <v>6.28</v>
      </c>
      <c r="E12654">
        <v>5.82</v>
      </c>
      <c r="F12654">
        <v>5.83</v>
      </c>
      <c r="G12654">
        <v>63440060</v>
      </c>
      <c r="H12654">
        <v>5.9767000000000001</v>
      </c>
    </row>
    <row r="12655" spans="1:8" x14ac:dyDescent="0.3">
      <c r="A12655" t="s">
        <v>617</v>
      </c>
      <c r="B12655" t="s">
        <v>718</v>
      </c>
      <c r="C12655">
        <v>5.7</v>
      </c>
      <c r="D12655">
        <v>5.72</v>
      </c>
      <c r="E12655">
        <v>5.5</v>
      </c>
      <c r="F12655">
        <v>5.51</v>
      </c>
      <c r="G12655">
        <v>72585230</v>
      </c>
      <c r="H12655">
        <v>5.5766999999999998</v>
      </c>
    </row>
    <row r="12656" spans="1:8" x14ac:dyDescent="0.3">
      <c r="A12656" t="s">
        <v>617</v>
      </c>
      <c r="B12656" t="s">
        <v>291</v>
      </c>
      <c r="C12656">
        <v>5.45</v>
      </c>
      <c r="D12656">
        <v>5.66</v>
      </c>
      <c r="E12656">
        <v>5.3</v>
      </c>
      <c r="F12656">
        <v>5.31</v>
      </c>
      <c r="G12656">
        <v>36063470</v>
      </c>
      <c r="H12656">
        <v>5.4233000000000002</v>
      </c>
    </row>
    <row r="12657" spans="1:8" x14ac:dyDescent="0.3">
      <c r="A12657" t="s">
        <v>617</v>
      </c>
      <c r="B12657" t="s">
        <v>295</v>
      </c>
      <c r="C12657">
        <v>5.34</v>
      </c>
      <c r="D12657">
        <v>5.55</v>
      </c>
      <c r="E12657">
        <v>5.17</v>
      </c>
      <c r="F12657">
        <v>5.22</v>
      </c>
      <c r="G12657">
        <v>44282710</v>
      </c>
      <c r="H12657">
        <v>5.3132999999999999</v>
      </c>
    </row>
    <row r="12658" spans="1:8" x14ac:dyDescent="0.3">
      <c r="A12658" t="s">
        <v>617</v>
      </c>
      <c r="B12658" t="s">
        <v>298</v>
      </c>
      <c r="C12658">
        <v>5.23</v>
      </c>
      <c r="D12658">
        <v>5.36</v>
      </c>
      <c r="E12658">
        <v>5.16</v>
      </c>
      <c r="F12658">
        <v>5.25</v>
      </c>
      <c r="G12658">
        <v>35849480</v>
      </c>
      <c r="H12658">
        <v>5.2567000000000004</v>
      </c>
    </row>
    <row r="12659" spans="1:8" x14ac:dyDescent="0.3">
      <c r="A12659" t="s">
        <v>617</v>
      </c>
      <c r="B12659" t="s">
        <v>719</v>
      </c>
      <c r="C12659">
        <v>5.27</v>
      </c>
      <c r="D12659">
        <v>5.34</v>
      </c>
      <c r="E12659">
        <v>5.22</v>
      </c>
      <c r="F12659">
        <v>5.25</v>
      </c>
      <c r="G12659">
        <v>29973840</v>
      </c>
      <c r="H12659">
        <v>5.27</v>
      </c>
    </row>
    <row r="12660" spans="1:8" x14ac:dyDescent="0.3">
      <c r="A12660" t="s">
        <v>617</v>
      </c>
      <c r="B12660" t="s">
        <v>720</v>
      </c>
      <c r="C12660">
        <v>5.28</v>
      </c>
      <c r="D12660">
        <v>5.32</v>
      </c>
      <c r="E12660">
        <v>5.25</v>
      </c>
      <c r="F12660">
        <v>5.26</v>
      </c>
      <c r="G12660">
        <v>24835640</v>
      </c>
      <c r="H12660">
        <v>5.2766999999999999</v>
      </c>
    </row>
    <row r="12661" spans="1:8" x14ac:dyDescent="0.3">
      <c r="A12661" t="s">
        <v>617</v>
      </c>
      <c r="B12661" t="s">
        <v>721</v>
      </c>
      <c r="C12661">
        <v>5.25</v>
      </c>
      <c r="D12661">
        <v>5.29</v>
      </c>
      <c r="E12661">
        <v>5.17</v>
      </c>
      <c r="F12661">
        <v>5.19</v>
      </c>
      <c r="G12661">
        <v>26219760</v>
      </c>
      <c r="H12661">
        <v>5.2167000000000003</v>
      </c>
    </row>
    <row r="12662" spans="1:8" x14ac:dyDescent="0.3">
      <c r="A12662" t="s">
        <v>617</v>
      </c>
      <c r="B12662" t="s">
        <v>96</v>
      </c>
      <c r="C12662">
        <v>5.2</v>
      </c>
      <c r="D12662">
        <v>5.32</v>
      </c>
      <c r="E12662">
        <v>5.19</v>
      </c>
      <c r="F12662">
        <v>5.21</v>
      </c>
      <c r="G12662">
        <v>34226780</v>
      </c>
      <c r="H12662">
        <v>5.24</v>
      </c>
    </row>
    <row r="12663" spans="1:8" x14ac:dyDescent="0.3">
      <c r="A12663" t="s">
        <v>617</v>
      </c>
      <c r="B12663" t="s">
        <v>722</v>
      </c>
      <c r="C12663">
        <v>5.24</v>
      </c>
      <c r="D12663">
        <v>5.26</v>
      </c>
      <c r="E12663">
        <v>5.18</v>
      </c>
      <c r="F12663">
        <v>5.19</v>
      </c>
      <c r="G12663">
        <v>21539760</v>
      </c>
      <c r="H12663">
        <v>5.21</v>
      </c>
    </row>
    <row r="12664" spans="1:8" x14ac:dyDescent="0.3">
      <c r="A12664" t="s">
        <v>617</v>
      </c>
      <c r="B12664" t="s">
        <v>164</v>
      </c>
      <c r="C12664">
        <v>5.21</v>
      </c>
      <c r="D12664">
        <v>5.22</v>
      </c>
      <c r="E12664">
        <v>4.9800000000000004</v>
      </c>
      <c r="F12664">
        <v>5</v>
      </c>
      <c r="G12664">
        <v>24911150</v>
      </c>
      <c r="H12664">
        <v>5.0667</v>
      </c>
    </row>
    <row r="12665" spans="1:8" x14ac:dyDescent="0.3">
      <c r="A12665" t="s">
        <v>617</v>
      </c>
      <c r="B12665" t="s">
        <v>723</v>
      </c>
      <c r="C12665">
        <v>5.15</v>
      </c>
      <c r="D12665">
        <v>5.35</v>
      </c>
      <c r="E12665">
        <v>5.12</v>
      </c>
      <c r="F12665">
        <v>5.19</v>
      </c>
      <c r="G12665">
        <v>65631150</v>
      </c>
      <c r="H12665">
        <v>5.22</v>
      </c>
    </row>
    <row r="12666" spans="1:8" x14ac:dyDescent="0.3">
      <c r="A12666" t="s">
        <v>617</v>
      </c>
      <c r="B12666" t="s">
        <v>724</v>
      </c>
      <c r="C12666">
        <v>5.19</v>
      </c>
      <c r="D12666">
        <v>5.29</v>
      </c>
      <c r="E12666">
        <v>5.16</v>
      </c>
      <c r="F12666">
        <v>5.17</v>
      </c>
      <c r="G12666">
        <v>23003810</v>
      </c>
      <c r="H12666">
        <v>5.2066999999999997</v>
      </c>
    </row>
    <row r="12667" spans="1:8" x14ac:dyDescent="0.3">
      <c r="A12667" t="s">
        <v>617</v>
      </c>
      <c r="B12667" t="s">
        <v>725</v>
      </c>
      <c r="C12667">
        <v>5.22</v>
      </c>
      <c r="D12667">
        <v>5.37</v>
      </c>
      <c r="E12667">
        <v>5.17</v>
      </c>
      <c r="F12667">
        <v>5.25</v>
      </c>
      <c r="G12667">
        <v>37318800</v>
      </c>
      <c r="H12667">
        <v>5.2633000000000001</v>
      </c>
    </row>
    <row r="12668" spans="1:8" x14ac:dyDescent="0.3">
      <c r="A12668" t="s">
        <v>617</v>
      </c>
      <c r="B12668" t="s">
        <v>242</v>
      </c>
      <c r="C12668">
        <v>5.23</v>
      </c>
      <c r="D12668">
        <v>5.23</v>
      </c>
      <c r="E12668">
        <v>4.93</v>
      </c>
      <c r="F12668">
        <v>5.1100000000000003</v>
      </c>
      <c r="G12668">
        <v>41037260</v>
      </c>
      <c r="H12668">
        <v>5.09</v>
      </c>
    </row>
    <row r="12669" spans="1:8" x14ac:dyDescent="0.3">
      <c r="A12669" t="s">
        <v>617</v>
      </c>
      <c r="B12669" t="s">
        <v>726</v>
      </c>
      <c r="C12669">
        <v>5.13</v>
      </c>
      <c r="D12669">
        <v>5.2</v>
      </c>
      <c r="E12669">
        <v>5.0999999999999996</v>
      </c>
      <c r="F12669">
        <v>5.14</v>
      </c>
      <c r="G12669">
        <v>22193620</v>
      </c>
      <c r="H12669">
        <v>5.1467000000000001</v>
      </c>
    </row>
    <row r="12670" spans="1:8" x14ac:dyDescent="0.3">
      <c r="A12670" t="s">
        <v>617</v>
      </c>
      <c r="B12670" t="s">
        <v>727</v>
      </c>
      <c r="C12670">
        <v>5.14</v>
      </c>
      <c r="D12670">
        <v>5.28</v>
      </c>
      <c r="E12670">
        <v>5.14</v>
      </c>
      <c r="F12670">
        <v>5.24</v>
      </c>
      <c r="G12670">
        <v>29923800</v>
      </c>
      <c r="H12670">
        <v>5.22</v>
      </c>
    </row>
    <row r="12671" spans="1:8" x14ac:dyDescent="0.3">
      <c r="A12671" t="s">
        <v>617</v>
      </c>
      <c r="B12671" t="s">
        <v>728</v>
      </c>
      <c r="C12671">
        <v>5.26</v>
      </c>
      <c r="D12671">
        <v>5.5</v>
      </c>
      <c r="E12671">
        <v>5.24</v>
      </c>
      <c r="F12671">
        <v>5.43</v>
      </c>
      <c r="G12671">
        <v>59165960</v>
      </c>
      <c r="H12671">
        <v>5.39</v>
      </c>
    </row>
    <row r="12672" spans="1:8" x14ac:dyDescent="0.3">
      <c r="A12672" t="s">
        <v>617</v>
      </c>
      <c r="B12672" t="s">
        <v>729</v>
      </c>
      <c r="C12672">
        <v>5.44</v>
      </c>
      <c r="D12672">
        <v>5.67</v>
      </c>
      <c r="E12672">
        <v>5.39</v>
      </c>
      <c r="F12672">
        <v>5.67</v>
      </c>
      <c r="G12672">
        <v>53666990</v>
      </c>
      <c r="H12672">
        <v>5.5766999999999998</v>
      </c>
    </row>
    <row r="12673" spans="1:8" x14ac:dyDescent="0.3">
      <c r="A12673" t="s">
        <v>617</v>
      </c>
      <c r="B12673" t="s">
        <v>730</v>
      </c>
      <c r="C12673">
        <v>5.55</v>
      </c>
      <c r="D12673">
        <v>5.6</v>
      </c>
      <c r="E12673">
        <v>5.46</v>
      </c>
      <c r="F12673">
        <v>5.52</v>
      </c>
      <c r="G12673">
        <v>38370420</v>
      </c>
      <c r="H12673">
        <v>5.5266999999999999</v>
      </c>
    </row>
    <row r="12674" spans="1:8" x14ac:dyDescent="0.3">
      <c r="A12674" t="s">
        <v>617</v>
      </c>
      <c r="B12674" t="s">
        <v>731</v>
      </c>
      <c r="C12674">
        <v>5.53</v>
      </c>
      <c r="D12674">
        <v>5.68</v>
      </c>
      <c r="E12674">
        <v>5.4</v>
      </c>
      <c r="F12674">
        <v>5.49</v>
      </c>
      <c r="G12674">
        <v>31724690</v>
      </c>
      <c r="H12674">
        <v>5.5232999999999999</v>
      </c>
    </row>
    <row r="12675" spans="1:8" x14ac:dyDescent="0.3">
      <c r="A12675" t="s">
        <v>617</v>
      </c>
      <c r="B12675" t="s">
        <v>732</v>
      </c>
      <c r="C12675">
        <v>5.51</v>
      </c>
      <c r="D12675">
        <v>5.53</v>
      </c>
      <c r="E12675">
        <v>5.3</v>
      </c>
      <c r="F12675">
        <v>5.34</v>
      </c>
      <c r="G12675">
        <v>22503380</v>
      </c>
      <c r="H12675">
        <v>5.39</v>
      </c>
    </row>
    <row r="12676" spans="1:8" x14ac:dyDescent="0.3">
      <c r="A12676" t="s">
        <v>617</v>
      </c>
      <c r="B12676" t="s">
        <v>733</v>
      </c>
      <c r="C12676">
        <v>5.28</v>
      </c>
      <c r="D12676">
        <v>5.43</v>
      </c>
      <c r="E12676">
        <v>5.28</v>
      </c>
      <c r="F12676">
        <v>5.37</v>
      </c>
      <c r="G12676">
        <v>20435080</v>
      </c>
      <c r="H12676">
        <v>5.36</v>
      </c>
    </row>
    <row r="12677" spans="1:8" x14ac:dyDescent="0.3">
      <c r="A12677" t="s">
        <v>617</v>
      </c>
      <c r="B12677" t="s">
        <v>734</v>
      </c>
      <c r="C12677">
        <v>5.44</v>
      </c>
      <c r="D12677">
        <v>5.63</v>
      </c>
      <c r="E12677">
        <v>5.38</v>
      </c>
      <c r="F12677">
        <v>5.53</v>
      </c>
      <c r="G12677">
        <v>34649560</v>
      </c>
      <c r="H12677">
        <v>5.5133000000000001</v>
      </c>
    </row>
    <row r="12678" spans="1:8" x14ac:dyDescent="0.3">
      <c r="A12678" t="s">
        <v>617</v>
      </c>
      <c r="B12678" t="s">
        <v>735</v>
      </c>
      <c r="C12678">
        <v>5.55</v>
      </c>
      <c r="D12678">
        <v>5.62</v>
      </c>
      <c r="E12678">
        <v>5.39</v>
      </c>
      <c r="F12678">
        <v>5.41</v>
      </c>
      <c r="G12678">
        <v>16726004</v>
      </c>
      <c r="H12678">
        <v>5.4733000000000001</v>
      </c>
    </row>
    <row r="12679" spans="1:8" x14ac:dyDescent="0.3">
      <c r="A12679" t="s">
        <v>211</v>
      </c>
      <c r="B12679" t="s">
        <v>696</v>
      </c>
      <c r="C12679">
        <v>116.1</v>
      </c>
      <c r="D12679">
        <v>116.1</v>
      </c>
      <c r="E12679">
        <v>112.5</v>
      </c>
      <c r="F12679">
        <v>113.5</v>
      </c>
      <c r="G12679">
        <v>117915</v>
      </c>
      <c r="H12679">
        <v>114.0333</v>
      </c>
    </row>
    <row r="12680" spans="1:8" x14ac:dyDescent="0.3">
      <c r="A12680" t="s">
        <v>211</v>
      </c>
      <c r="B12680" t="s">
        <v>697</v>
      </c>
      <c r="C12680">
        <v>114</v>
      </c>
      <c r="D12680">
        <v>115.1</v>
      </c>
      <c r="E12680">
        <v>112.5</v>
      </c>
      <c r="F12680">
        <v>113.5</v>
      </c>
      <c r="G12680">
        <v>147735</v>
      </c>
      <c r="H12680">
        <v>113.7</v>
      </c>
    </row>
    <row r="12681" spans="1:8" x14ac:dyDescent="0.3">
      <c r="A12681" t="s">
        <v>211</v>
      </c>
      <c r="B12681" t="s">
        <v>698</v>
      </c>
      <c r="C12681">
        <v>113.8</v>
      </c>
      <c r="D12681">
        <v>114.8</v>
      </c>
      <c r="E12681">
        <v>111.5</v>
      </c>
      <c r="F12681">
        <v>112.3</v>
      </c>
      <c r="G12681">
        <v>209769</v>
      </c>
      <c r="H12681">
        <v>112.86669999999999</v>
      </c>
    </row>
    <row r="12682" spans="1:8" x14ac:dyDescent="0.3">
      <c r="A12682" t="s">
        <v>211</v>
      </c>
      <c r="B12682" t="s">
        <v>699</v>
      </c>
      <c r="C12682">
        <v>112.3</v>
      </c>
      <c r="D12682">
        <v>115.2</v>
      </c>
      <c r="E12682">
        <v>112.2</v>
      </c>
      <c r="F12682">
        <v>112.4</v>
      </c>
      <c r="G12682">
        <v>243505</v>
      </c>
      <c r="H12682">
        <v>113.2667</v>
      </c>
    </row>
    <row r="12683" spans="1:8" x14ac:dyDescent="0.3">
      <c r="A12683" t="s">
        <v>211</v>
      </c>
      <c r="B12683" t="s">
        <v>700</v>
      </c>
      <c r="C12683">
        <v>112.8</v>
      </c>
      <c r="D12683">
        <v>113.7</v>
      </c>
      <c r="E12683">
        <v>110</v>
      </c>
      <c r="F12683">
        <v>110</v>
      </c>
      <c r="G12683">
        <v>125795</v>
      </c>
      <c r="H12683">
        <v>111.2333</v>
      </c>
    </row>
    <row r="12684" spans="1:8" x14ac:dyDescent="0.3">
      <c r="A12684" t="s">
        <v>211</v>
      </c>
      <c r="B12684" t="s">
        <v>77</v>
      </c>
      <c r="C12684">
        <v>109.5</v>
      </c>
      <c r="D12684">
        <v>111.6</v>
      </c>
      <c r="E12684">
        <v>107.5</v>
      </c>
      <c r="F12684">
        <v>109.2</v>
      </c>
      <c r="G12684">
        <v>167531</v>
      </c>
      <c r="H12684">
        <v>109.4333</v>
      </c>
    </row>
    <row r="12685" spans="1:8" x14ac:dyDescent="0.3">
      <c r="A12685" t="s">
        <v>211</v>
      </c>
      <c r="B12685" t="s">
        <v>701</v>
      </c>
      <c r="C12685">
        <v>109.2</v>
      </c>
      <c r="D12685">
        <v>110.6</v>
      </c>
      <c r="E12685">
        <v>107.8</v>
      </c>
      <c r="F12685">
        <v>108.6</v>
      </c>
      <c r="G12685">
        <v>147429</v>
      </c>
      <c r="H12685">
        <v>109</v>
      </c>
    </row>
    <row r="12686" spans="1:8" x14ac:dyDescent="0.3">
      <c r="A12686" t="s">
        <v>211</v>
      </c>
      <c r="B12686" t="s">
        <v>702</v>
      </c>
      <c r="C12686">
        <v>108.8</v>
      </c>
      <c r="D12686">
        <v>112.9</v>
      </c>
      <c r="E12686">
        <v>108.7</v>
      </c>
      <c r="F12686">
        <v>109.2</v>
      </c>
      <c r="G12686">
        <v>278690</v>
      </c>
      <c r="H12686">
        <v>110.2667</v>
      </c>
    </row>
    <row r="12687" spans="1:8" x14ac:dyDescent="0.3">
      <c r="A12687" t="s">
        <v>211</v>
      </c>
      <c r="B12687" t="s">
        <v>139</v>
      </c>
      <c r="C12687">
        <v>111</v>
      </c>
      <c r="D12687">
        <v>113.8</v>
      </c>
      <c r="E12687">
        <v>108.2</v>
      </c>
      <c r="F12687">
        <v>109.6</v>
      </c>
      <c r="G12687">
        <v>369119</v>
      </c>
      <c r="H12687">
        <v>110.5333</v>
      </c>
    </row>
    <row r="12688" spans="1:8" x14ac:dyDescent="0.3">
      <c r="A12688" t="s">
        <v>211</v>
      </c>
      <c r="B12688" t="s">
        <v>156</v>
      </c>
      <c r="C12688">
        <v>110</v>
      </c>
      <c r="D12688">
        <v>110.3</v>
      </c>
      <c r="E12688">
        <v>107.2</v>
      </c>
      <c r="F12688">
        <v>107.5</v>
      </c>
      <c r="G12688">
        <v>145765</v>
      </c>
      <c r="H12688">
        <v>108.33329999999999</v>
      </c>
    </row>
    <row r="12689" spans="1:8" x14ac:dyDescent="0.3">
      <c r="A12689" t="s">
        <v>211</v>
      </c>
      <c r="B12689" t="s">
        <v>703</v>
      </c>
      <c r="C12689">
        <v>108.9</v>
      </c>
      <c r="D12689">
        <v>110.9</v>
      </c>
      <c r="E12689">
        <v>108.4</v>
      </c>
      <c r="F12689">
        <v>109.9</v>
      </c>
      <c r="G12689">
        <v>103594</v>
      </c>
      <c r="H12689">
        <v>109.7333</v>
      </c>
    </row>
    <row r="12690" spans="1:8" x14ac:dyDescent="0.3">
      <c r="A12690" t="s">
        <v>211</v>
      </c>
      <c r="B12690" t="s">
        <v>223</v>
      </c>
      <c r="C12690">
        <v>110.8</v>
      </c>
      <c r="D12690">
        <v>112</v>
      </c>
      <c r="E12690">
        <v>109.7</v>
      </c>
      <c r="F12690">
        <v>110.1</v>
      </c>
      <c r="G12690">
        <v>121123</v>
      </c>
      <c r="H12690">
        <v>110.6</v>
      </c>
    </row>
    <row r="12691" spans="1:8" x14ac:dyDescent="0.3">
      <c r="A12691" t="s">
        <v>211</v>
      </c>
      <c r="B12691" t="s">
        <v>228</v>
      </c>
      <c r="C12691">
        <v>110</v>
      </c>
      <c r="D12691">
        <v>111.4</v>
      </c>
      <c r="E12691">
        <v>109</v>
      </c>
      <c r="F12691">
        <v>111.4</v>
      </c>
      <c r="G12691">
        <v>102534</v>
      </c>
      <c r="H12691">
        <v>110.6</v>
      </c>
    </row>
    <row r="12692" spans="1:8" x14ac:dyDescent="0.3">
      <c r="A12692" t="s">
        <v>211</v>
      </c>
      <c r="B12692" t="s">
        <v>704</v>
      </c>
      <c r="C12692">
        <v>113.5</v>
      </c>
      <c r="D12692">
        <v>113.5</v>
      </c>
      <c r="E12692">
        <v>109.7</v>
      </c>
      <c r="F12692">
        <v>110.3</v>
      </c>
      <c r="G12692">
        <v>185978</v>
      </c>
      <c r="H12692">
        <v>111.16670000000001</v>
      </c>
    </row>
    <row r="12693" spans="1:8" x14ac:dyDescent="0.3">
      <c r="A12693" t="s">
        <v>211</v>
      </c>
      <c r="B12693" t="s">
        <v>705</v>
      </c>
      <c r="C12693">
        <v>110.3</v>
      </c>
      <c r="D12693">
        <v>111.4</v>
      </c>
      <c r="E12693">
        <v>109.8</v>
      </c>
      <c r="F12693">
        <v>110.6</v>
      </c>
      <c r="G12693">
        <v>129241</v>
      </c>
      <c r="H12693">
        <v>110.6</v>
      </c>
    </row>
    <row r="12694" spans="1:8" x14ac:dyDescent="0.3">
      <c r="A12694" t="s">
        <v>211</v>
      </c>
      <c r="B12694" t="s">
        <v>706</v>
      </c>
      <c r="C12694">
        <v>110.6</v>
      </c>
      <c r="D12694">
        <v>113.8</v>
      </c>
      <c r="E12694">
        <v>110.6</v>
      </c>
      <c r="F12694">
        <v>113.5</v>
      </c>
      <c r="G12694">
        <v>207360</v>
      </c>
      <c r="H12694">
        <v>112.63330000000001</v>
      </c>
    </row>
    <row r="12695" spans="1:8" x14ac:dyDescent="0.3">
      <c r="A12695" t="s">
        <v>211</v>
      </c>
      <c r="B12695" t="s">
        <v>265</v>
      </c>
      <c r="C12695">
        <v>113.5</v>
      </c>
      <c r="D12695">
        <v>115.6</v>
      </c>
      <c r="E12695">
        <v>111.9</v>
      </c>
      <c r="F12695">
        <v>114.7</v>
      </c>
      <c r="G12695">
        <v>182655</v>
      </c>
      <c r="H12695">
        <v>114.0667</v>
      </c>
    </row>
    <row r="12696" spans="1:8" x14ac:dyDescent="0.3">
      <c r="A12696" t="s">
        <v>211</v>
      </c>
      <c r="B12696" t="s">
        <v>707</v>
      </c>
      <c r="C12696">
        <v>116</v>
      </c>
      <c r="D12696">
        <v>116</v>
      </c>
      <c r="E12696">
        <v>111.1</v>
      </c>
      <c r="F12696">
        <v>111.7</v>
      </c>
      <c r="G12696">
        <v>238917</v>
      </c>
      <c r="H12696">
        <v>112.9333</v>
      </c>
    </row>
    <row r="12697" spans="1:8" x14ac:dyDescent="0.3">
      <c r="A12697" t="s">
        <v>211</v>
      </c>
      <c r="B12697" t="s">
        <v>271</v>
      </c>
      <c r="C12697">
        <v>112.7</v>
      </c>
      <c r="D12697">
        <v>112.7</v>
      </c>
      <c r="E12697">
        <v>104.5</v>
      </c>
      <c r="F12697">
        <v>104.7</v>
      </c>
      <c r="G12697">
        <v>157324</v>
      </c>
      <c r="H12697">
        <v>107.3</v>
      </c>
    </row>
    <row r="12698" spans="1:8" x14ac:dyDescent="0.3">
      <c r="A12698" t="s">
        <v>211</v>
      </c>
      <c r="B12698" t="s">
        <v>708</v>
      </c>
      <c r="C12698">
        <v>105.7</v>
      </c>
      <c r="D12698">
        <v>108</v>
      </c>
      <c r="E12698">
        <v>104.9</v>
      </c>
      <c r="F12698">
        <v>108</v>
      </c>
      <c r="G12698">
        <v>94792</v>
      </c>
      <c r="H12698">
        <v>106.9667</v>
      </c>
    </row>
    <row r="12699" spans="1:8" x14ac:dyDescent="0.3">
      <c r="A12699" t="s">
        <v>211</v>
      </c>
      <c r="B12699" t="s">
        <v>709</v>
      </c>
      <c r="C12699">
        <v>107.1</v>
      </c>
      <c r="D12699">
        <v>109.7</v>
      </c>
      <c r="E12699">
        <v>102.9</v>
      </c>
      <c r="F12699">
        <v>103.9</v>
      </c>
      <c r="G12699">
        <v>228686</v>
      </c>
      <c r="H12699">
        <v>105.5</v>
      </c>
    </row>
    <row r="12700" spans="1:8" x14ac:dyDescent="0.3">
      <c r="A12700" t="s">
        <v>211</v>
      </c>
      <c r="B12700" t="s">
        <v>283</v>
      </c>
      <c r="C12700">
        <v>104</v>
      </c>
      <c r="D12700">
        <v>105.1</v>
      </c>
      <c r="E12700">
        <v>101.8</v>
      </c>
      <c r="F12700">
        <v>102.6</v>
      </c>
      <c r="G12700">
        <v>160547</v>
      </c>
      <c r="H12700">
        <v>103.16670000000001</v>
      </c>
    </row>
    <row r="12701" spans="1:8" x14ac:dyDescent="0.3">
      <c r="A12701" t="s">
        <v>211</v>
      </c>
      <c r="B12701" t="s">
        <v>290</v>
      </c>
      <c r="C12701">
        <v>102.9</v>
      </c>
      <c r="D12701">
        <v>102.9</v>
      </c>
      <c r="E12701">
        <v>100.4</v>
      </c>
      <c r="F12701">
        <v>101.4</v>
      </c>
      <c r="G12701">
        <v>94247</v>
      </c>
      <c r="H12701">
        <v>101.5667</v>
      </c>
    </row>
    <row r="12702" spans="1:8" x14ac:dyDescent="0.3">
      <c r="A12702" t="s">
        <v>211</v>
      </c>
      <c r="B12702" t="s">
        <v>710</v>
      </c>
      <c r="C12702">
        <v>104.8</v>
      </c>
      <c r="D12702">
        <v>106.8</v>
      </c>
      <c r="E12702">
        <v>100.3</v>
      </c>
      <c r="F12702">
        <v>100.3</v>
      </c>
      <c r="G12702">
        <v>328068</v>
      </c>
      <c r="H12702">
        <v>102.4667</v>
      </c>
    </row>
    <row r="12703" spans="1:8" x14ac:dyDescent="0.3">
      <c r="A12703" t="s">
        <v>211</v>
      </c>
      <c r="B12703" t="s">
        <v>512</v>
      </c>
      <c r="C12703">
        <v>100.3</v>
      </c>
      <c r="D12703">
        <v>101.9</v>
      </c>
      <c r="E12703">
        <v>98.9</v>
      </c>
      <c r="F12703">
        <v>99.9</v>
      </c>
      <c r="G12703">
        <v>124533</v>
      </c>
      <c r="H12703">
        <v>100.2333</v>
      </c>
    </row>
    <row r="12704" spans="1:8" x14ac:dyDescent="0.3">
      <c r="A12704" t="s">
        <v>211</v>
      </c>
      <c r="B12704" t="s">
        <v>91</v>
      </c>
      <c r="C12704">
        <v>89.95</v>
      </c>
      <c r="D12704">
        <v>96.15</v>
      </c>
      <c r="E12704">
        <v>89.95</v>
      </c>
      <c r="F12704">
        <v>94.4</v>
      </c>
      <c r="G12704">
        <v>131307</v>
      </c>
      <c r="H12704">
        <v>93.5</v>
      </c>
    </row>
    <row r="12705" spans="1:8" x14ac:dyDescent="0.3">
      <c r="A12705" t="s">
        <v>211</v>
      </c>
      <c r="B12705" t="s">
        <v>93</v>
      </c>
      <c r="C12705">
        <v>97.7</v>
      </c>
      <c r="D12705">
        <v>98</v>
      </c>
      <c r="E12705">
        <v>94.4</v>
      </c>
      <c r="F12705">
        <v>94.75</v>
      </c>
      <c r="G12705">
        <v>183726</v>
      </c>
      <c r="H12705">
        <v>95.716700000000003</v>
      </c>
    </row>
    <row r="12706" spans="1:8" x14ac:dyDescent="0.3">
      <c r="A12706" t="s">
        <v>211</v>
      </c>
      <c r="B12706" t="s">
        <v>711</v>
      </c>
      <c r="C12706">
        <v>95</v>
      </c>
      <c r="D12706">
        <v>98.15</v>
      </c>
      <c r="E12706">
        <v>94.45</v>
      </c>
      <c r="F12706">
        <v>96</v>
      </c>
      <c r="G12706">
        <v>87490</v>
      </c>
      <c r="H12706">
        <v>96.2</v>
      </c>
    </row>
    <row r="12707" spans="1:8" x14ac:dyDescent="0.3">
      <c r="A12707" t="s">
        <v>211</v>
      </c>
      <c r="B12707" t="s">
        <v>712</v>
      </c>
      <c r="C12707">
        <v>95.75</v>
      </c>
      <c r="D12707">
        <v>98.3</v>
      </c>
      <c r="E12707">
        <v>95.75</v>
      </c>
      <c r="F12707">
        <v>97</v>
      </c>
      <c r="G12707">
        <v>98555</v>
      </c>
      <c r="H12707">
        <v>97.0167</v>
      </c>
    </row>
    <row r="12708" spans="1:8" x14ac:dyDescent="0.3">
      <c r="A12708" t="s">
        <v>211</v>
      </c>
      <c r="B12708" t="s">
        <v>162</v>
      </c>
      <c r="C12708">
        <v>96.45</v>
      </c>
      <c r="D12708">
        <v>97.4</v>
      </c>
      <c r="E12708">
        <v>94.75</v>
      </c>
      <c r="F12708">
        <v>95.4</v>
      </c>
      <c r="G12708">
        <v>74658</v>
      </c>
      <c r="H12708">
        <v>95.85</v>
      </c>
    </row>
    <row r="12709" spans="1:8" x14ac:dyDescent="0.3">
      <c r="A12709" t="s">
        <v>211</v>
      </c>
      <c r="B12709" t="s">
        <v>220</v>
      </c>
      <c r="C12709">
        <v>94.9</v>
      </c>
      <c r="D12709">
        <v>94.9</v>
      </c>
      <c r="E12709">
        <v>91.25</v>
      </c>
      <c r="F12709">
        <v>93.85</v>
      </c>
      <c r="G12709">
        <v>102254</v>
      </c>
      <c r="H12709">
        <v>93.333299999999994</v>
      </c>
    </row>
    <row r="12710" spans="1:8" x14ac:dyDescent="0.3">
      <c r="A12710" t="s">
        <v>211</v>
      </c>
      <c r="B12710" t="s">
        <v>713</v>
      </c>
      <c r="C12710">
        <v>95</v>
      </c>
      <c r="D12710">
        <v>98.75</v>
      </c>
      <c r="E12710">
        <v>95</v>
      </c>
      <c r="F12710">
        <v>97.45</v>
      </c>
      <c r="G12710">
        <v>101641</v>
      </c>
      <c r="H12710">
        <v>97.066699999999997</v>
      </c>
    </row>
    <row r="12711" spans="1:8" x14ac:dyDescent="0.3">
      <c r="A12711" t="s">
        <v>211</v>
      </c>
      <c r="B12711" t="s">
        <v>714</v>
      </c>
      <c r="C12711">
        <v>97.5</v>
      </c>
      <c r="D12711">
        <v>99.05</v>
      </c>
      <c r="E12711">
        <v>96.75</v>
      </c>
      <c r="F12711">
        <v>97.25</v>
      </c>
      <c r="G12711">
        <v>102561</v>
      </c>
      <c r="H12711">
        <v>97.683300000000003</v>
      </c>
    </row>
    <row r="12712" spans="1:8" x14ac:dyDescent="0.3">
      <c r="A12712" t="s">
        <v>211</v>
      </c>
      <c r="B12712" t="s">
        <v>715</v>
      </c>
      <c r="C12712">
        <v>95.15</v>
      </c>
      <c r="D12712">
        <v>99</v>
      </c>
      <c r="E12712">
        <v>95.15</v>
      </c>
      <c r="F12712">
        <v>97.2</v>
      </c>
      <c r="G12712">
        <v>83398</v>
      </c>
      <c r="H12712">
        <v>97.116699999999994</v>
      </c>
    </row>
    <row r="12713" spans="1:8" x14ac:dyDescent="0.3">
      <c r="A12713" t="s">
        <v>211</v>
      </c>
      <c r="B12713" t="s">
        <v>235</v>
      </c>
      <c r="C12713">
        <v>97</v>
      </c>
      <c r="D12713">
        <v>97.85</v>
      </c>
      <c r="E12713">
        <v>92.35</v>
      </c>
      <c r="F12713">
        <v>97</v>
      </c>
      <c r="G12713">
        <v>75320</v>
      </c>
      <c r="H12713">
        <v>95.7333</v>
      </c>
    </row>
    <row r="12714" spans="1:8" x14ac:dyDescent="0.3">
      <c r="A12714" t="s">
        <v>211</v>
      </c>
      <c r="B12714" t="s">
        <v>259</v>
      </c>
      <c r="C12714">
        <v>96.5</v>
      </c>
      <c r="D12714">
        <v>101.6</v>
      </c>
      <c r="E12714">
        <v>93.1</v>
      </c>
      <c r="F12714">
        <v>96</v>
      </c>
      <c r="G12714">
        <v>130948</v>
      </c>
      <c r="H12714">
        <v>96.9</v>
      </c>
    </row>
    <row r="12715" spans="1:8" x14ac:dyDescent="0.3">
      <c r="A12715" t="s">
        <v>211</v>
      </c>
      <c r="B12715" t="s">
        <v>716</v>
      </c>
      <c r="C12715">
        <v>96.95</v>
      </c>
      <c r="D12715">
        <v>99.7</v>
      </c>
      <c r="E12715">
        <v>96</v>
      </c>
      <c r="F12715">
        <v>99</v>
      </c>
      <c r="G12715">
        <v>87188</v>
      </c>
      <c r="H12715">
        <v>98.2333</v>
      </c>
    </row>
    <row r="12716" spans="1:8" x14ac:dyDescent="0.3">
      <c r="A12716" t="s">
        <v>211</v>
      </c>
      <c r="B12716" t="s">
        <v>269</v>
      </c>
      <c r="C12716">
        <v>99.7</v>
      </c>
      <c r="D12716">
        <v>101.9</v>
      </c>
      <c r="E12716">
        <v>96.5</v>
      </c>
      <c r="F12716">
        <v>96.5</v>
      </c>
      <c r="G12716">
        <v>90376</v>
      </c>
      <c r="H12716">
        <v>98.3</v>
      </c>
    </row>
    <row r="12717" spans="1:8" x14ac:dyDescent="0.3">
      <c r="A12717" t="s">
        <v>211</v>
      </c>
      <c r="B12717" t="s">
        <v>282</v>
      </c>
      <c r="C12717">
        <v>97.9</v>
      </c>
      <c r="D12717">
        <v>97.9</v>
      </c>
      <c r="E12717">
        <v>96.15</v>
      </c>
      <c r="F12717">
        <v>96.15</v>
      </c>
      <c r="G12717">
        <v>15953</v>
      </c>
      <c r="H12717">
        <v>96.7333</v>
      </c>
    </row>
    <row r="12718" spans="1:8" x14ac:dyDescent="0.3">
      <c r="A12718" t="s">
        <v>211</v>
      </c>
      <c r="B12718" t="s">
        <v>717</v>
      </c>
      <c r="C12718">
        <v>96.15</v>
      </c>
      <c r="D12718">
        <v>99.35</v>
      </c>
      <c r="E12718">
        <v>93.35</v>
      </c>
      <c r="F12718">
        <v>98.9</v>
      </c>
      <c r="G12718">
        <v>175551</v>
      </c>
      <c r="H12718">
        <v>97.2</v>
      </c>
    </row>
    <row r="12719" spans="1:8" x14ac:dyDescent="0.3">
      <c r="A12719" t="s">
        <v>211</v>
      </c>
      <c r="B12719" t="s">
        <v>285</v>
      </c>
      <c r="C12719">
        <v>98.5</v>
      </c>
      <c r="D12719">
        <v>99.15</v>
      </c>
      <c r="E12719">
        <v>95.9</v>
      </c>
      <c r="F12719">
        <v>96.6</v>
      </c>
      <c r="G12719">
        <v>77315</v>
      </c>
      <c r="H12719">
        <v>97.216700000000003</v>
      </c>
    </row>
    <row r="12720" spans="1:8" x14ac:dyDescent="0.3">
      <c r="A12720" t="s">
        <v>211</v>
      </c>
      <c r="B12720" t="s">
        <v>718</v>
      </c>
      <c r="C12720">
        <v>96.8</v>
      </c>
      <c r="D12720">
        <v>98.05</v>
      </c>
      <c r="E12720">
        <v>94.95</v>
      </c>
      <c r="F12720">
        <v>95.05</v>
      </c>
      <c r="G12720">
        <v>98632</v>
      </c>
      <c r="H12720">
        <v>96.0167</v>
      </c>
    </row>
    <row r="12721" spans="1:8" x14ac:dyDescent="0.3">
      <c r="A12721" t="s">
        <v>211</v>
      </c>
      <c r="B12721" t="s">
        <v>291</v>
      </c>
      <c r="C12721">
        <v>95</v>
      </c>
      <c r="D12721">
        <v>96.75</v>
      </c>
      <c r="E12721">
        <v>93.8</v>
      </c>
      <c r="F12721">
        <v>93.85</v>
      </c>
      <c r="G12721">
        <v>87131</v>
      </c>
      <c r="H12721">
        <v>94.8</v>
      </c>
    </row>
    <row r="12722" spans="1:8" x14ac:dyDescent="0.3">
      <c r="A12722" t="s">
        <v>211</v>
      </c>
      <c r="B12722" t="s">
        <v>295</v>
      </c>
      <c r="C12722">
        <v>93.85</v>
      </c>
      <c r="D12722">
        <v>94.8</v>
      </c>
      <c r="E12722">
        <v>92.9</v>
      </c>
      <c r="F12722">
        <v>93.3</v>
      </c>
      <c r="G12722">
        <v>46048</v>
      </c>
      <c r="H12722">
        <v>93.666700000000006</v>
      </c>
    </row>
    <row r="12723" spans="1:8" x14ac:dyDescent="0.3">
      <c r="A12723" t="s">
        <v>211</v>
      </c>
      <c r="B12723" t="s">
        <v>298</v>
      </c>
      <c r="C12723">
        <v>93.55</v>
      </c>
      <c r="D12723">
        <v>94.25</v>
      </c>
      <c r="E12723">
        <v>91.5</v>
      </c>
      <c r="F12723">
        <v>92.35</v>
      </c>
      <c r="G12723">
        <v>130474</v>
      </c>
      <c r="H12723">
        <v>92.7</v>
      </c>
    </row>
    <row r="12724" spans="1:8" x14ac:dyDescent="0.3">
      <c r="A12724" t="s">
        <v>211</v>
      </c>
      <c r="B12724" t="s">
        <v>719</v>
      </c>
      <c r="C12724">
        <v>93.55</v>
      </c>
      <c r="D12724">
        <v>94</v>
      </c>
      <c r="E12724">
        <v>91</v>
      </c>
      <c r="F12724">
        <v>93.55</v>
      </c>
      <c r="G12724">
        <v>97402</v>
      </c>
      <c r="H12724">
        <v>92.85</v>
      </c>
    </row>
    <row r="12725" spans="1:8" x14ac:dyDescent="0.3">
      <c r="A12725" t="s">
        <v>211</v>
      </c>
      <c r="B12725" t="s">
        <v>720</v>
      </c>
      <c r="C12725">
        <v>94</v>
      </c>
      <c r="D12725">
        <v>96.5</v>
      </c>
      <c r="E12725">
        <v>94</v>
      </c>
      <c r="F12725">
        <v>95.85</v>
      </c>
      <c r="G12725">
        <v>102307</v>
      </c>
      <c r="H12725">
        <v>95.45</v>
      </c>
    </row>
    <row r="12726" spans="1:8" x14ac:dyDescent="0.3">
      <c r="A12726" t="s">
        <v>211</v>
      </c>
      <c r="B12726" t="s">
        <v>721</v>
      </c>
      <c r="C12726">
        <v>94.65</v>
      </c>
      <c r="D12726">
        <v>96.6</v>
      </c>
      <c r="E12726">
        <v>92.55</v>
      </c>
      <c r="F12726">
        <v>94.75</v>
      </c>
      <c r="G12726">
        <v>98378</v>
      </c>
      <c r="H12726">
        <v>94.633300000000006</v>
      </c>
    </row>
    <row r="12727" spans="1:8" x14ac:dyDescent="0.3">
      <c r="A12727" t="s">
        <v>211</v>
      </c>
      <c r="B12727" t="s">
        <v>96</v>
      </c>
      <c r="C12727">
        <v>95.2</v>
      </c>
      <c r="D12727">
        <v>95.5</v>
      </c>
      <c r="E12727">
        <v>93.85</v>
      </c>
      <c r="F12727">
        <v>95.1</v>
      </c>
      <c r="G12727">
        <v>110091</v>
      </c>
      <c r="H12727">
        <v>94.816699999999997</v>
      </c>
    </row>
    <row r="12728" spans="1:8" x14ac:dyDescent="0.3">
      <c r="A12728" t="s">
        <v>211</v>
      </c>
      <c r="B12728" t="s">
        <v>722</v>
      </c>
      <c r="C12728">
        <v>95.1</v>
      </c>
      <c r="D12728">
        <v>100.4</v>
      </c>
      <c r="E12728">
        <v>95.1</v>
      </c>
      <c r="F12728">
        <v>99</v>
      </c>
      <c r="G12728">
        <v>202137</v>
      </c>
      <c r="H12728">
        <v>98.166700000000006</v>
      </c>
    </row>
    <row r="12729" spans="1:8" x14ac:dyDescent="0.3">
      <c r="A12729" t="s">
        <v>211</v>
      </c>
      <c r="B12729" t="s">
        <v>164</v>
      </c>
      <c r="C12729">
        <v>99</v>
      </c>
      <c r="D12729">
        <v>99</v>
      </c>
      <c r="E12729">
        <v>94.3</v>
      </c>
      <c r="F12729">
        <v>94.7</v>
      </c>
      <c r="G12729">
        <v>152868</v>
      </c>
      <c r="H12729">
        <v>96</v>
      </c>
    </row>
    <row r="12730" spans="1:8" x14ac:dyDescent="0.3">
      <c r="A12730" t="s">
        <v>211</v>
      </c>
      <c r="B12730" t="s">
        <v>723</v>
      </c>
      <c r="C12730">
        <v>98.3</v>
      </c>
      <c r="D12730">
        <v>99</v>
      </c>
      <c r="E12730">
        <v>96.1</v>
      </c>
      <c r="F12730">
        <v>98.4</v>
      </c>
      <c r="G12730">
        <v>116494</v>
      </c>
      <c r="H12730">
        <v>97.833299999999994</v>
      </c>
    </row>
    <row r="12731" spans="1:8" x14ac:dyDescent="0.3">
      <c r="A12731" t="s">
        <v>211</v>
      </c>
      <c r="B12731" t="s">
        <v>724</v>
      </c>
      <c r="C12731">
        <v>98</v>
      </c>
      <c r="D12731">
        <v>98.45</v>
      </c>
      <c r="E12731">
        <v>96.25</v>
      </c>
      <c r="F12731">
        <v>96.3</v>
      </c>
      <c r="G12731">
        <v>122397</v>
      </c>
      <c r="H12731">
        <v>97</v>
      </c>
    </row>
    <row r="12732" spans="1:8" x14ac:dyDescent="0.3">
      <c r="A12732" t="s">
        <v>211</v>
      </c>
      <c r="B12732" t="s">
        <v>725</v>
      </c>
      <c r="C12732">
        <v>96.4</v>
      </c>
      <c r="D12732">
        <v>99.2</v>
      </c>
      <c r="E12732">
        <v>96.4</v>
      </c>
      <c r="F12732">
        <v>99</v>
      </c>
      <c r="G12732">
        <v>102010</v>
      </c>
      <c r="H12732">
        <v>98.2</v>
      </c>
    </row>
    <row r="12733" spans="1:8" x14ac:dyDescent="0.3">
      <c r="A12733" t="s">
        <v>211</v>
      </c>
      <c r="B12733" t="s">
        <v>242</v>
      </c>
      <c r="C12733">
        <v>96.25</v>
      </c>
      <c r="D12733">
        <v>100</v>
      </c>
      <c r="E12733">
        <v>96.25</v>
      </c>
      <c r="F12733">
        <v>98.8</v>
      </c>
      <c r="G12733">
        <v>111197</v>
      </c>
      <c r="H12733">
        <v>98.35</v>
      </c>
    </row>
    <row r="12734" spans="1:8" x14ac:dyDescent="0.3">
      <c r="A12734" t="s">
        <v>211</v>
      </c>
      <c r="B12734" t="s">
        <v>726</v>
      </c>
      <c r="C12734">
        <v>99.2</v>
      </c>
      <c r="D12734">
        <v>108</v>
      </c>
      <c r="E12734">
        <v>99.2</v>
      </c>
      <c r="F12734">
        <v>105</v>
      </c>
      <c r="G12734">
        <v>581650</v>
      </c>
      <c r="H12734">
        <v>104.0667</v>
      </c>
    </row>
    <row r="12735" spans="1:8" x14ac:dyDescent="0.3">
      <c r="A12735" t="s">
        <v>211</v>
      </c>
      <c r="B12735" t="s">
        <v>727</v>
      </c>
      <c r="C12735">
        <v>107.5</v>
      </c>
      <c r="D12735">
        <v>107.5</v>
      </c>
      <c r="E12735">
        <v>103</v>
      </c>
      <c r="F12735">
        <v>103.9</v>
      </c>
      <c r="G12735">
        <v>283474</v>
      </c>
      <c r="H12735">
        <v>104.8</v>
      </c>
    </row>
    <row r="12736" spans="1:8" x14ac:dyDescent="0.3">
      <c r="A12736" t="s">
        <v>211</v>
      </c>
      <c r="B12736" t="s">
        <v>728</v>
      </c>
      <c r="C12736">
        <v>104.2</v>
      </c>
      <c r="D12736">
        <v>104.8</v>
      </c>
      <c r="E12736">
        <v>102.5</v>
      </c>
      <c r="F12736">
        <v>103.1</v>
      </c>
      <c r="G12736">
        <v>179062</v>
      </c>
      <c r="H12736">
        <v>103.4667</v>
      </c>
    </row>
    <row r="12737" spans="1:8" x14ac:dyDescent="0.3">
      <c r="A12737" t="s">
        <v>211</v>
      </c>
      <c r="B12737" t="s">
        <v>729</v>
      </c>
      <c r="C12737">
        <v>104</v>
      </c>
      <c r="D12737">
        <v>108</v>
      </c>
      <c r="E12737">
        <v>103.1</v>
      </c>
      <c r="F12737">
        <v>108</v>
      </c>
      <c r="G12737">
        <v>220241</v>
      </c>
      <c r="H12737">
        <v>106.36669999999999</v>
      </c>
    </row>
    <row r="12738" spans="1:8" x14ac:dyDescent="0.3">
      <c r="A12738" t="s">
        <v>211</v>
      </c>
      <c r="B12738" t="s">
        <v>730</v>
      </c>
      <c r="C12738">
        <v>106.9</v>
      </c>
      <c r="D12738">
        <v>108.6</v>
      </c>
      <c r="E12738">
        <v>105.8</v>
      </c>
      <c r="F12738">
        <v>107</v>
      </c>
      <c r="G12738">
        <v>128566</v>
      </c>
      <c r="H12738">
        <v>107.13330000000001</v>
      </c>
    </row>
    <row r="12739" spans="1:8" x14ac:dyDescent="0.3">
      <c r="A12739" t="s">
        <v>211</v>
      </c>
      <c r="B12739" t="s">
        <v>731</v>
      </c>
      <c r="C12739">
        <v>107</v>
      </c>
      <c r="D12739">
        <v>110.1</v>
      </c>
      <c r="E12739">
        <v>106</v>
      </c>
      <c r="F12739">
        <v>106</v>
      </c>
      <c r="G12739">
        <v>176932</v>
      </c>
      <c r="H12739">
        <v>107.36669999999999</v>
      </c>
    </row>
    <row r="12740" spans="1:8" x14ac:dyDescent="0.3">
      <c r="A12740" t="s">
        <v>211</v>
      </c>
      <c r="B12740" t="s">
        <v>732</v>
      </c>
      <c r="C12740">
        <v>106.2</v>
      </c>
      <c r="D12740">
        <v>107.4</v>
      </c>
      <c r="E12740">
        <v>104.7</v>
      </c>
      <c r="F12740">
        <v>105.3</v>
      </c>
      <c r="G12740">
        <v>97534</v>
      </c>
      <c r="H12740">
        <v>105.8</v>
      </c>
    </row>
    <row r="12741" spans="1:8" x14ac:dyDescent="0.3">
      <c r="A12741" t="s">
        <v>211</v>
      </c>
      <c r="B12741" t="s">
        <v>733</v>
      </c>
      <c r="C12741">
        <v>104</v>
      </c>
      <c r="D12741">
        <v>106.5</v>
      </c>
      <c r="E12741">
        <v>104</v>
      </c>
      <c r="F12741">
        <v>105.1</v>
      </c>
      <c r="G12741">
        <v>99992</v>
      </c>
      <c r="H12741">
        <v>105.2</v>
      </c>
    </row>
    <row r="12742" spans="1:8" x14ac:dyDescent="0.3">
      <c r="A12742" t="s">
        <v>211</v>
      </c>
      <c r="B12742" t="s">
        <v>734</v>
      </c>
      <c r="C12742">
        <v>107.5</v>
      </c>
      <c r="D12742">
        <v>107.9</v>
      </c>
      <c r="E12742">
        <v>105.1</v>
      </c>
      <c r="F12742">
        <v>107.4</v>
      </c>
      <c r="G12742">
        <v>99507</v>
      </c>
      <c r="H12742">
        <v>106.8</v>
      </c>
    </row>
    <row r="12743" spans="1:8" x14ac:dyDescent="0.3">
      <c r="A12743" t="s">
        <v>211</v>
      </c>
      <c r="B12743" t="s">
        <v>735</v>
      </c>
      <c r="C12743">
        <v>107.5</v>
      </c>
      <c r="D12743">
        <v>107.6</v>
      </c>
      <c r="E12743">
        <v>104.4</v>
      </c>
      <c r="F12743">
        <v>104.7</v>
      </c>
      <c r="G12743">
        <v>54049</v>
      </c>
      <c r="H12743">
        <v>105.5667</v>
      </c>
    </row>
    <row r="12744" spans="1:8" x14ac:dyDescent="0.3">
      <c r="A12744" t="s">
        <v>621</v>
      </c>
      <c r="B12744" t="s">
        <v>750</v>
      </c>
      <c r="C12744">
        <v>34.840000000000003</v>
      </c>
      <c r="D12744">
        <v>36.64</v>
      </c>
      <c r="E12744">
        <v>34.479999999999997</v>
      </c>
      <c r="F12744">
        <v>36</v>
      </c>
      <c r="G12744">
        <v>1308169</v>
      </c>
      <c r="H12744">
        <v>35.706699999999998</v>
      </c>
    </row>
    <row r="12745" spans="1:8" x14ac:dyDescent="0.3">
      <c r="A12745" t="s">
        <v>621</v>
      </c>
      <c r="B12745" t="s">
        <v>751</v>
      </c>
      <c r="C12745">
        <v>36.1</v>
      </c>
      <c r="D12745">
        <v>36.26</v>
      </c>
      <c r="E12745">
        <v>35.04</v>
      </c>
      <c r="F12745">
        <v>35.520000000000003</v>
      </c>
      <c r="G12745">
        <v>1087123</v>
      </c>
      <c r="H12745">
        <v>35.606699999999996</v>
      </c>
    </row>
    <row r="12746" spans="1:8" x14ac:dyDescent="0.3">
      <c r="A12746" t="s">
        <v>621</v>
      </c>
      <c r="B12746" t="s">
        <v>696</v>
      </c>
      <c r="C12746">
        <v>35.5</v>
      </c>
      <c r="D12746">
        <v>35.58</v>
      </c>
      <c r="E12746">
        <v>34.9</v>
      </c>
      <c r="F12746">
        <v>34.92</v>
      </c>
      <c r="G12746">
        <v>689088</v>
      </c>
      <c r="H12746">
        <v>35.133299999999998</v>
      </c>
    </row>
    <row r="12747" spans="1:8" x14ac:dyDescent="0.3">
      <c r="A12747" t="s">
        <v>621</v>
      </c>
      <c r="B12747" t="s">
        <v>697</v>
      </c>
      <c r="C12747">
        <v>34.9</v>
      </c>
      <c r="D12747">
        <v>35.44</v>
      </c>
      <c r="E12747">
        <v>34.74</v>
      </c>
      <c r="F12747">
        <v>35.1</v>
      </c>
      <c r="G12747">
        <v>632202</v>
      </c>
      <c r="H12747">
        <v>35.093299999999999</v>
      </c>
    </row>
    <row r="12748" spans="1:8" x14ac:dyDescent="0.3">
      <c r="A12748" t="s">
        <v>621</v>
      </c>
      <c r="B12748" t="s">
        <v>698</v>
      </c>
      <c r="C12748">
        <v>35.1</v>
      </c>
      <c r="D12748">
        <v>35.26</v>
      </c>
      <c r="E12748">
        <v>34.840000000000003</v>
      </c>
      <c r="F12748">
        <v>34.880000000000003</v>
      </c>
      <c r="G12748">
        <v>591889</v>
      </c>
      <c r="H12748">
        <v>34.993299999999998</v>
      </c>
    </row>
    <row r="12749" spans="1:8" x14ac:dyDescent="0.3">
      <c r="A12749" t="s">
        <v>621</v>
      </c>
      <c r="B12749" t="s">
        <v>699</v>
      </c>
      <c r="C12749">
        <v>35.04</v>
      </c>
      <c r="D12749">
        <v>35.200000000000003</v>
      </c>
      <c r="E12749">
        <v>34.74</v>
      </c>
      <c r="F12749">
        <v>34.840000000000003</v>
      </c>
      <c r="G12749">
        <v>665131</v>
      </c>
      <c r="H12749">
        <v>34.926699999999997</v>
      </c>
    </row>
    <row r="12750" spans="1:8" x14ac:dyDescent="0.3">
      <c r="A12750" t="s">
        <v>621</v>
      </c>
      <c r="B12750" t="s">
        <v>700</v>
      </c>
      <c r="C12750">
        <v>34.840000000000003</v>
      </c>
      <c r="D12750">
        <v>34.92</v>
      </c>
      <c r="E12750">
        <v>33.880000000000003</v>
      </c>
      <c r="F12750">
        <v>34.119999999999997</v>
      </c>
      <c r="G12750">
        <v>763546</v>
      </c>
      <c r="H12750">
        <v>34.306699999999999</v>
      </c>
    </row>
    <row r="12751" spans="1:8" x14ac:dyDescent="0.3">
      <c r="A12751" t="s">
        <v>621</v>
      </c>
      <c r="B12751" t="s">
        <v>77</v>
      </c>
      <c r="C12751">
        <v>34.14</v>
      </c>
      <c r="D12751">
        <v>34.659999999999997</v>
      </c>
      <c r="E12751">
        <v>33.64</v>
      </c>
      <c r="F12751">
        <v>34.64</v>
      </c>
      <c r="G12751">
        <v>582752</v>
      </c>
      <c r="H12751">
        <v>34.313299999999998</v>
      </c>
    </row>
    <row r="12752" spans="1:8" x14ac:dyDescent="0.3">
      <c r="A12752" t="s">
        <v>621</v>
      </c>
      <c r="B12752" t="s">
        <v>701</v>
      </c>
      <c r="C12752">
        <v>34.72</v>
      </c>
      <c r="D12752">
        <v>34.94</v>
      </c>
      <c r="E12752">
        <v>34</v>
      </c>
      <c r="F12752">
        <v>34.1</v>
      </c>
      <c r="G12752">
        <v>439024</v>
      </c>
      <c r="H12752">
        <v>34.346699999999998</v>
      </c>
    </row>
    <row r="12753" spans="1:8" x14ac:dyDescent="0.3">
      <c r="A12753" t="s">
        <v>621</v>
      </c>
      <c r="B12753" t="s">
        <v>702</v>
      </c>
      <c r="C12753">
        <v>34.1</v>
      </c>
      <c r="D12753">
        <v>34.840000000000003</v>
      </c>
      <c r="E12753">
        <v>34.1</v>
      </c>
      <c r="F12753">
        <v>34.42</v>
      </c>
      <c r="G12753">
        <v>523895</v>
      </c>
      <c r="H12753">
        <v>34.453299999999999</v>
      </c>
    </row>
    <row r="12754" spans="1:8" x14ac:dyDescent="0.3">
      <c r="A12754" t="s">
        <v>621</v>
      </c>
      <c r="B12754" t="s">
        <v>139</v>
      </c>
      <c r="C12754">
        <v>34.42</v>
      </c>
      <c r="D12754">
        <v>34.56</v>
      </c>
      <c r="E12754">
        <v>34.06</v>
      </c>
      <c r="F12754">
        <v>34.06</v>
      </c>
      <c r="G12754">
        <v>326361</v>
      </c>
      <c r="H12754">
        <v>34.226700000000001</v>
      </c>
    </row>
    <row r="12755" spans="1:8" x14ac:dyDescent="0.3">
      <c r="A12755" t="s">
        <v>621</v>
      </c>
      <c r="B12755" t="s">
        <v>156</v>
      </c>
      <c r="C12755">
        <v>34.78</v>
      </c>
      <c r="D12755">
        <v>35.700000000000003</v>
      </c>
      <c r="E12755">
        <v>34.1</v>
      </c>
      <c r="F12755">
        <v>34.700000000000003</v>
      </c>
      <c r="G12755">
        <v>1325966</v>
      </c>
      <c r="H12755">
        <v>34.833300000000001</v>
      </c>
    </row>
    <row r="12756" spans="1:8" x14ac:dyDescent="0.3">
      <c r="A12756" t="s">
        <v>621</v>
      </c>
      <c r="B12756" t="s">
        <v>703</v>
      </c>
      <c r="C12756">
        <v>35</v>
      </c>
      <c r="D12756">
        <v>36.92</v>
      </c>
      <c r="E12756">
        <v>34.979999999999997</v>
      </c>
      <c r="F12756">
        <v>36.119999999999997</v>
      </c>
      <c r="G12756">
        <v>1302261</v>
      </c>
      <c r="H12756">
        <v>36.006700000000002</v>
      </c>
    </row>
    <row r="12757" spans="1:8" x14ac:dyDescent="0.3">
      <c r="A12757" t="s">
        <v>621</v>
      </c>
      <c r="B12757" t="s">
        <v>223</v>
      </c>
      <c r="C12757">
        <v>35.5</v>
      </c>
      <c r="D12757">
        <v>38.1</v>
      </c>
      <c r="E12757">
        <v>35.04</v>
      </c>
      <c r="F12757">
        <v>37.159999999999997</v>
      </c>
      <c r="G12757">
        <v>1499243</v>
      </c>
      <c r="H12757">
        <v>36.7667</v>
      </c>
    </row>
    <row r="12758" spans="1:8" x14ac:dyDescent="0.3">
      <c r="A12758" t="s">
        <v>621</v>
      </c>
      <c r="B12758" t="s">
        <v>228</v>
      </c>
      <c r="C12758">
        <v>39.64</v>
      </c>
      <c r="D12758">
        <v>39.82</v>
      </c>
      <c r="E12758">
        <v>36.92</v>
      </c>
      <c r="F12758">
        <v>38</v>
      </c>
      <c r="G12758">
        <v>2096638</v>
      </c>
      <c r="H12758">
        <v>38.246699999999997</v>
      </c>
    </row>
    <row r="12759" spans="1:8" x14ac:dyDescent="0.3">
      <c r="A12759" t="s">
        <v>621</v>
      </c>
      <c r="B12759" t="s">
        <v>704</v>
      </c>
      <c r="C12759">
        <v>38</v>
      </c>
      <c r="D12759">
        <v>38.78</v>
      </c>
      <c r="E12759">
        <v>36.56</v>
      </c>
      <c r="F12759">
        <v>37.18</v>
      </c>
      <c r="G12759">
        <v>1015205</v>
      </c>
      <c r="H12759">
        <v>37.506700000000002</v>
      </c>
    </row>
    <row r="12760" spans="1:8" x14ac:dyDescent="0.3">
      <c r="A12760" t="s">
        <v>621</v>
      </c>
      <c r="B12760" t="s">
        <v>705</v>
      </c>
      <c r="C12760">
        <v>37.18</v>
      </c>
      <c r="D12760">
        <v>37.18</v>
      </c>
      <c r="E12760">
        <v>36.08</v>
      </c>
      <c r="F12760">
        <v>36.36</v>
      </c>
      <c r="G12760">
        <v>775867</v>
      </c>
      <c r="H12760">
        <v>36.54</v>
      </c>
    </row>
    <row r="12761" spans="1:8" x14ac:dyDescent="0.3">
      <c r="A12761" t="s">
        <v>621</v>
      </c>
      <c r="B12761" t="s">
        <v>706</v>
      </c>
      <c r="C12761">
        <v>36</v>
      </c>
      <c r="D12761">
        <v>37.18</v>
      </c>
      <c r="E12761">
        <v>35.299999999999997</v>
      </c>
      <c r="F12761">
        <v>36.5</v>
      </c>
      <c r="G12761">
        <v>678906</v>
      </c>
      <c r="H12761">
        <v>36.326700000000002</v>
      </c>
    </row>
    <row r="12762" spans="1:8" x14ac:dyDescent="0.3">
      <c r="A12762" t="s">
        <v>621</v>
      </c>
      <c r="B12762" t="s">
        <v>265</v>
      </c>
      <c r="C12762">
        <v>36.700000000000003</v>
      </c>
      <c r="D12762">
        <v>38.74</v>
      </c>
      <c r="E12762">
        <v>36.1</v>
      </c>
      <c r="F12762">
        <v>37.92</v>
      </c>
      <c r="G12762">
        <v>1329864</v>
      </c>
      <c r="H12762">
        <v>37.5867</v>
      </c>
    </row>
    <row r="12763" spans="1:8" x14ac:dyDescent="0.3">
      <c r="A12763" t="s">
        <v>621</v>
      </c>
      <c r="B12763" t="s">
        <v>707</v>
      </c>
      <c r="C12763">
        <v>37.92</v>
      </c>
      <c r="D12763">
        <v>37.92</v>
      </c>
      <c r="E12763">
        <v>36.6</v>
      </c>
      <c r="F12763">
        <v>36.78</v>
      </c>
      <c r="G12763">
        <v>780973</v>
      </c>
      <c r="H12763">
        <v>37.1</v>
      </c>
    </row>
    <row r="12764" spans="1:8" x14ac:dyDescent="0.3">
      <c r="A12764" t="s">
        <v>621</v>
      </c>
      <c r="B12764" t="s">
        <v>271</v>
      </c>
      <c r="C12764">
        <v>36.78</v>
      </c>
      <c r="D12764">
        <v>37.159999999999997</v>
      </c>
      <c r="E12764">
        <v>35.08</v>
      </c>
      <c r="F12764">
        <v>35.1</v>
      </c>
      <c r="G12764">
        <v>411543</v>
      </c>
      <c r="H12764">
        <v>35.78</v>
      </c>
    </row>
    <row r="12765" spans="1:8" x14ac:dyDescent="0.3">
      <c r="A12765" t="s">
        <v>621</v>
      </c>
      <c r="B12765" t="s">
        <v>708</v>
      </c>
      <c r="C12765">
        <v>34.96</v>
      </c>
      <c r="D12765">
        <v>36</v>
      </c>
      <c r="E12765">
        <v>34.96</v>
      </c>
      <c r="F12765">
        <v>35.46</v>
      </c>
      <c r="G12765">
        <v>232269</v>
      </c>
      <c r="H12765">
        <v>35.473300000000002</v>
      </c>
    </row>
    <row r="12766" spans="1:8" x14ac:dyDescent="0.3">
      <c r="A12766" t="s">
        <v>621</v>
      </c>
      <c r="B12766" t="s">
        <v>709</v>
      </c>
      <c r="C12766">
        <v>35.82</v>
      </c>
      <c r="D12766">
        <v>36.28</v>
      </c>
      <c r="E12766">
        <v>35.380000000000003</v>
      </c>
      <c r="F12766">
        <v>35.5</v>
      </c>
      <c r="G12766">
        <v>257369</v>
      </c>
      <c r="H12766">
        <v>35.72</v>
      </c>
    </row>
    <row r="12767" spans="1:8" x14ac:dyDescent="0.3">
      <c r="A12767" t="s">
        <v>621</v>
      </c>
      <c r="B12767" t="s">
        <v>283</v>
      </c>
      <c r="C12767">
        <v>36.1</v>
      </c>
      <c r="D12767">
        <v>37.9</v>
      </c>
      <c r="E12767">
        <v>35.56</v>
      </c>
      <c r="F12767">
        <v>37.1</v>
      </c>
      <c r="G12767">
        <v>1555871</v>
      </c>
      <c r="H12767">
        <v>36.853299999999997</v>
      </c>
    </row>
    <row r="12768" spans="1:8" x14ac:dyDescent="0.3">
      <c r="A12768" t="s">
        <v>621</v>
      </c>
      <c r="B12768" t="s">
        <v>290</v>
      </c>
      <c r="C12768">
        <v>37.520000000000003</v>
      </c>
      <c r="D12768">
        <v>37.520000000000003</v>
      </c>
      <c r="E12768">
        <v>35.659999999999997</v>
      </c>
      <c r="F12768">
        <v>36.96</v>
      </c>
      <c r="G12768">
        <v>658601</v>
      </c>
      <c r="H12768">
        <v>36.713299999999997</v>
      </c>
    </row>
    <row r="12769" spans="1:8" x14ac:dyDescent="0.3">
      <c r="A12769" t="s">
        <v>621</v>
      </c>
      <c r="B12769" t="s">
        <v>710</v>
      </c>
      <c r="C12769">
        <v>37.14</v>
      </c>
      <c r="D12769">
        <v>37.14</v>
      </c>
      <c r="E12769">
        <v>35.299999999999997</v>
      </c>
      <c r="F12769">
        <v>35.380000000000003</v>
      </c>
      <c r="G12769">
        <v>662335</v>
      </c>
      <c r="H12769">
        <v>35.94</v>
      </c>
    </row>
    <row r="12770" spans="1:8" x14ac:dyDescent="0.3">
      <c r="A12770" t="s">
        <v>621</v>
      </c>
      <c r="B12770" t="s">
        <v>512</v>
      </c>
      <c r="C12770">
        <v>35.42</v>
      </c>
      <c r="D12770">
        <v>36.1</v>
      </c>
      <c r="E12770">
        <v>34.04</v>
      </c>
      <c r="F12770">
        <v>34.24</v>
      </c>
      <c r="G12770">
        <v>671688</v>
      </c>
      <c r="H12770">
        <v>34.793300000000002</v>
      </c>
    </row>
    <row r="12771" spans="1:8" x14ac:dyDescent="0.3">
      <c r="A12771" t="s">
        <v>621</v>
      </c>
      <c r="B12771" t="s">
        <v>91</v>
      </c>
      <c r="C12771">
        <v>30.82</v>
      </c>
      <c r="D12771">
        <v>33.799999999999997</v>
      </c>
      <c r="E12771">
        <v>30.82</v>
      </c>
      <c r="F12771">
        <v>33</v>
      </c>
      <c r="G12771">
        <v>986820</v>
      </c>
      <c r="H12771">
        <v>32.54</v>
      </c>
    </row>
    <row r="12772" spans="1:8" x14ac:dyDescent="0.3">
      <c r="A12772" t="s">
        <v>621</v>
      </c>
      <c r="B12772" t="s">
        <v>93</v>
      </c>
      <c r="C12772">
        <v>32.82</v>
      </c>
      <c r="D12772">
        <v>33.520000000000003</v>
      </c>
      <c r="E12772">
        <v>32.1</v>
      </c>
      <c r="F12772">
        <v>32.520000000000003</v>
      </c>
      <c r="G12772">
        <v>833780</v>
      </c>
      <c r="H12772">
        <v>32.713299999999997</v>
      </c>
    </row>
    <row r="12773" spans="1:8" x14ac:dyDescent="0.3">
      <c r="A12773" t="s">
        <v>621</v>
      </c>
      <c r="B12773" t="s">
        <v>711</v>
      </c>
      <c r="C12773">
        <v>32.6</v>
      </c>
      <c r="D12773">
        <v>33</v>
      </c>
      <c r="E12773">
        <v>31.9</v>
      </c>
      <c r="F12773">
        <v>32.18</v>
      </c>
      <c r="G12773">
        <v>581605</v>
      </c>
      <c r="H12773">
        <v>32.36</v>
      </c>
    </row>
    <row r="12774" spans="1:8" x14ac:dyDescent="0.3">
      <c r="A12774" t="s">
        <v>621</v>
      </c>
      <c r="B12774" t="s">
        <v>712</v>
      </c>
      <c r="C12774">
        <v>31.9</v>
      </c>
      <c r="D12774">
        <v>32.76</v>
      </c>
      <c r="E12774">
        <v>31.86</v>
      </c>
      <c r="F12774">
        <v>32.119999999999997</v>
      </c>
      <c r="G12774">
        <v>826174</v>
      </c>
      <c r="H12774">
        <v>32.246699999999997</v>
      </c>
    </row>
    <row r="12775" spans="1:8" x14ac:dyDescent="0.3">
      <c r="A12775" t="s">
        <v>621</v>
      </c>
      <c r="B12775" t="s">
        <v>162</v>
      </c>
      <c r="C12775">
        <v>31.56</v>
      </c>
      <c r="D12775">
        <v>32</v>
      </c>
      <c r="E12775">
        <v>31.08</v>
      </c>
      <c r="F12775">
        <v>31.38</v>
      </c>
      <c r="G12775">
        <v>839767</v>
      </c>
      <c r="H12775">
        <v>31.486699999999999</v>
      </c>
    </row>
    <row r="12776" spans="1:8" x14ac:dyDescent="0.3">
      <c r="A12776" t="s">
        <v>621</v>
      </c>
      <c r="B12776" t="s">
        <v>220</v>
      </c>
      <c r="C12776">
        <v>31.2</v>
      </c>
      <c r="D12776">
        <v>31.34</v>
      </c>
      <c r="E12776">
        <v>29.66</v>
      </c>
      <c r="F12776">
        <v>29.82</v>
      </c>
      <c r="G12776">
        <v>675113</v>
      </c>
      <c r="H12776">
        <v>30.273299999999999</v>
      </c>
    </row>
    <row r="12777" spans="1:8" x14ac:dyDescent="0.3">
      <c r="A12777" t="s">
        <v>621</v>
      </c>
      <c r="B12777" t="s">
        <v>713</v>
      </c>
      <c r="C12777">
        <v>27.22</v>
      </c>
      <c r="D12777">
        <v>28.4</v>
      </c>
      <c r="E12777">
        <v>26.84</v>
      </c>
      <c r="F12777">
        <v>26.88</v>
      </c>
      <c r="G12777">
        <v>4366003</v>
      </c>
      <c r="H12777">
        <v>27.3733</v>
      </c>
    </row>
    <row r="12778" spans="1:8" x14ac:dyDescent="0.3">
      <c r="A12778" t="s">
        <v>621</v>
      </c>
      <c r="B12778" t="s">
        <v>714</v>
      </c>
      <c r="C12778">
        <v>26.84</v>
      </c>
      <c r="D12778">
        <v>27.16</v>
      </c>
      <c r="E12778">
        <v>24.2</v>
      </c>
      <c r="F12778">
        <v>24.2</v>
      </c>
      <c r="G12778">
        <v>3759615</v>
      </c>
      <c r="H12778">
        <v>25.186699999999998</v>
      </c>
    </row>
    <row r="12779" spans="1:8" x14ac:dyDescent="0.3">
      <c r="A12779" t="s">
        <v>621</v>
      </c>
      <c r="B12779" t="s">
        <v>259</v>
      </c>
      <c r="C12779">
        <v>22.12</v>
      </c>
      <c r="D12779">
        <v>26.62</v>
      </c>
      <c r="E12779">
        <v>21.8</v>
      </c>
      <c r="F12779">
        <v>26.62</v>
      </c>
      <c r="G12779">
        <v>3852645</v>
      </c>
      <c r="H12779">
        <v>25.013300000000001</v>
      </c>
    </row>
    <row r="12780" spans="1:8" x14ac:dyDescent="0.3">
      <c r="A12780" t="s">
        <v>621</v>
      </c>
      <c r="B12780" t="s">
        <v>716</v>
      </c>
      <c r="C12780">
        <v>29.28</v>
      </c>
      <c r="D12780">
        <v>29.28</v>
      </c>
      <c r="E12780">
        <v>27.9</v>
      </c>
      <c r="F12780">
        <v>29.28</v>
      </c>
      <c r="G12780">
        <v>1990088</v>
      </c>
      <c r="H12780">
        <v>28.82</v>
      </c>
    </row>
    <row r="12781" spans="1:8" x14ac:dyDescent="0.3">
      <c r="A12781" t="s">
        <v>621</v>
      </c>
      <c r="B12781" t="s">
        <v>269</v>
      </c>
      <c r="C12781">
        <v>30.64</v>
      </c>
      <c r="D12781">
        <v>32.200000000000003</v>
      </c>
      <c r="E12781">
        <v>30.46</v>
      </c>
      <c r="F12781">
        <v>32.200000000000003</v>
      </c>
      <c r="G12781">
        <v>1959536</v>
      </c>
      <c r="H12781">
        <v>31.62</v>
      </c>
    </row>
    <row r="12782" spans="1:8" x14ac:dyDescent="0.3">
      <c r="A12782" t="s">
        <v>621</v>
      </c>
      <c r="B12782" t="s">
        <v>282</v>
      </c>
      <c r="C12782">
        <v>33.799999999999997</v>
      </c>
      <c r="D12782">
        <v>35.42</v>
      </c>
      <c r="E12782">
        <v>33.799999999999997</v>
      </c>
      <c r="F12782">
        <v>35.42</v>
      </c>
      <c r="G12782">
        <v>2060686</v>
      </c>
      <c r="H12782">
        <v>34.880000000000003</v>
      </c>
    </row>
    <row r="12783" spans="1:8" x14ac:dyDescent="0.3">
      <c r="A12783" t="s">
        <v>621</v>
      </c>
      <c r="B12783" t="s">
        <v>717</v>
      </c>
      <c r="C12783">
        <v>36.9</v>
      </c>
      <c r="D12783">
        <v>38.96</v>
      </c>
      <c r="E12783">
        <v>36.36</v>
      </c>
      <c r="F12783">
        <v>38.96</v>
      </c>
      <c r="G12783">
        <v>4321356</v>
      </c>
      <c r="H12783">
        <v>38.093299999999999</v>
      </c>
    </row>
    <row r="12784" spans="1:8" x14ac:dyDescent="0.3">
      <c r="A12784" t="s">
        <v>621</v>
      </c>
      <c r="B12784" t="s">
        <v>285</v>
      </c>
      <c r="C12784">
        <v>40.6</v>
      </c>
      <c r="D12784">
        <v>42.84</v>
      </c>
      <c r="E12784">
        <v>40.340000000000003</v>
      </c>
      <c r="F12784">
        <v>42.84</v>
      </c>
      <c r="G12784">
        <v>1935143</v>
      </c>
      <c r="H12784">
        <v>42.006700000000002</v>
      </c>
    </row>
    <row r="12785" spans="1:8" x14ac:dyDescent="0.3">
      <c r="A12785" t="s">
        <v>621</v>
      </c>
      <c r="B12785" t="s">
        <v>718</v>
      </c>
      <c r="C12785">
        <v>47.12</v>
      </c>
      <c r="D12785">
        <v>47.12</v>
      </c>
      <c r="E12785">
        <v>47.12</v>
      </c>
      <c r="F12785">
        <v>47.12</v>
      </c>
      <c r="G12785">
        <v>384972</v>
      </c>
      <c r="H12785">
        <v>47.12</v>
      </c>
    </row>
    <row r="12786" spans="1:8" x14ac:dyDescent="0.3">
      <c r="A12786" t="s">
        <v>621</v>
      </c>
      <c r="B12786" t="s">
        <v>291</v>
      </c>
      <c r="C12786">
        <v>51.8</v>
      </c>
      <c r="D12786">
        <v>51.8</v>
      </c>
      <c r="E12786">
        <v>43.06</v>
      </c>
      <c r="F12786">
        <v>43.06</v>
      </c>
      <c r="G12786">
        <v>11612750</v>
      </c>
      <c r="H12786">
        <v>45.973300000000002</v>
      </c>
    </row>
    <row r="12787" spans="1:8" x14ac:dyDescent="0.3">
      <c r="A12787" t="s">
        <v>621</v>
      </c>
      <c r="B12787" t="s">
        <v>295</v>
      </c>
      <c r="C12787">
        <v>43</v>
      </c>
      <c r="D12787">
        <v>47.36</v>
      </c>
      <c r="E12787">
        <v>42.42</v>
      </c>
      <c r="F12787">
        <v>47.36</v>
      </c>
      <c r="G12787">
        <v>3310344</v>
      </c>
      <c r="H12787">
        <v>45.713299999999997</v>
      </c>
    </row>
    <row r="12788" spans="1:8" x14ac:dyDescent="0.3">
      <c r="A12788" t="s">
        <v>621</v>
      </c>
      <c r="B12788" t="s">
        <v>298</v>
      </c>
      <c r="C12788">
        <v>51</v>
      </c>
      <c r="D12788">
        <v>52.05</v>
      </c>
      <c r="E12788">
        <v>50.65</v>
      </c>
      <c r="F12788">
        <v>52.05</v>
      </c>
      <c r="G12788">
        <v>1868100</v>
      </c>
      <c r="H12788">
        <v>51.583300000000001</v>
      </c>
    </row>
    <row r="12789" spans="1:8" x14ac:dyDescent="0.3">
      <c r="A12789" t="s">
        <v>621</v>
      </c>
      <c r="B12789" t="s">
        <v>719</v>
      </c>
      <c r="C12789">
        <v>57</v>
      </c>
      <c r="D12789">
        <v>57.25</v>
      </c>
      <c r="E12789">
        <v>56.25</v>
      </c>
      <c r="F12789">
        <v>57.25</v>
      </c>
      <c r="G12789">
        <v>998977</v>
      </c>
      <c r="H12789">
        <v>56.916699999999999</v>
      </c>
    </row>
    <row r="12790" spans="1:8" x14ac:dyDescent="0.3">
      <c r="A12790" t="s">
        <v>621</v>
      </c>
      <c r="B12790" t="s">
        <v>720</v>
      </c>
      <c r="C12790">
        <v>62.25</v>
      </c>
      <c r="D12790">
        <v>62.95</v>
      </c>
      <c r="E12790">
        <v>55.15</v>
      </c>
      <c r="F12790">
        <v>58.5</v>
      </c>
      <c r="G12790">
        <v>14155340</v>
      </c>
      <c r="H12790">
        <v>58.866700000000002</v>
      </c>
    </row>
    <row r="12791" spans="1:8" x14ac:dyDescent="0.3">
      <c r="A12791" t="s">
        <v>621</v>
      </c>
      <c r="B12791" t="s">
        <v>721</v>
      </c>
      <c r="C12791">
        <v>57.8</v>
      </c>
      <c r="D12791">
        <v>64.25</v>
      </c>
      <c r="E12791">
        <v>56.4</v>
      </c>
      <c r="F12791">
        <v>59</v>
      </c>
      <c r="G12791">
        <v>7128631</v>
      </c>
      <c r="H12791">
        <v>59.883299999999998</v>
      </c>
    </row>
    <row r="12792" spans="1:8" x14ac:dyDescent="0.3">
      <c r="A12792" t="s">
        <v>621</v>
      </c>
      <c r="B12792" t="s">
        <v>96</v>
      </c>
      <c r="C12792">
        <v>60.5</v>
      </c>
      <c r="D12792">
        <v>61</v>
      </c>
      <c r="E12792">
        <v>53.1</v>
      </c>
      <c r="F12792">
        <v>53.1</v>
      </c>
      <c r="G12792">
        <v>7046671</v>
      </c>
      <c r="H12792">
        <v>55.7333</v>
      </c>
    </row>
    <row r="12793" spans="1:8" x14ac:dyDescent="0.3">
      <c r="A12793" t="s">
        <v>621</v>
      </c>
      <c r="B12793" t="s">
        <v>722</v>
      </c>
      <c r="C12793">
        <v>52.55</v>
      </c>
      <c r="D12793">
        <v>57</v>
      </c>
      <c r="E12793">
        <v>49</v>
      </c>
      <c r="F12793">
        <v>50</v>
      </c>
      <c r="G12793">
        <v>5624480</v>
      </c>
      <c r="H12793">
        <v>52</v>
      </c>
    </row>
    <row r="12794" spans="1:8" x14ac:dyDescent="0.3">
      <c r="A12794" t="s">
        <v>621</v>
      </c>
      <c r="B12794" t="s">
        <v>164</v>
      </c>
      <c r="C12794">
        <v>48.38</v>
      </c>
      <c r="D12794">
        <v>55</v>
      </c>
      <c r="E12794">
        <v>48.06</v>
      </c>
      <c r="F12794">
        <v>55</v>
      </c>
      <c r="G12794">
        <v>6453689</v>
      </c>
      <c r="H12794">
        <v>52.686700000000002</v>
      </c>
    </row>
    <row r="12795" spans="1:8" x14ac:dyDescent="0.3">
      <c r="A12795" t="s">
        <v>621</v>
      </c>
      <c r="B12795" t="s">
        <v>723</v>
      </c>
      <c r="C12795">
        <v>60.4</v>
      </c>
      <c r="D12795">
        <v>60.5</v>
      </c>
      <c r="E12795">
        <v>59.1</v>
      </c>
      <c r="F12795">
        <v>60.5</v>
      </c>
      <c r="G12795">
        <v>804310</v>
      </c>
      <c r="H12795">
        <v>60.033299999999997</v>
      </c>
    </row>
    <row r="12796" spans="1:8" x14ac:dyDescent="0.3">
      <c r="A12796" t="s">
        <v>621</v>
      </c>
      <c r="B12796" t="s">
        <v>724</v>
      </c>
      <c r="C12796">
        <v>64.8</v>
      </c>
      <c r="D12796">
        <v>66.55</v>
      </c>
      <c r="E12796">
        <v>58.9</v>
      </c>
      <c r="F12796">
        <v>61.8</v>
      </c>
      <c r="G12796">
        <v>13565470</v>
      </c>
      <c r="H12796">
        <v>62.416699999999999</v>
      </c>
    </row>
    <row r="12797" spans="1:8" x14ac:dyDescent="0.3">
      <c r="A12797" t="s">
        <v>621</v>
      </c>
      <c r="B12797" t="s">
        <v>725</v>
      </c>
      <c r="C12797">
        <v>62</v>
      </c>
      <c r="D12797">
        <v>64.5</v>
      </c>
      <c r="E12797">
        <v>56.5</v>
      </c>
      <c r="F12797">
        <v>59.4</v>
      </c>
      <c r="G12797">
        <v>4646953</v>
      </c>
      <c r="H12797">
        <v>60.133299999999998</v>
      </c>
    </row>
    <row r="12798" spans="1:8" x14ac:dyDescent="0.3">
      <c r="A12798" t="s">
        <v>621</v>
      </c>
      <c r="B12798" t="s">
        <v>242</v>
      </c>
      <c r="C12798">
        <v>59</v>
      </c>
      <c r="D12798">
        <v>64.3</v>
      </c>
      <c r="E12798">
        <v>56.5</v>
      </c>
      <c r="F12798">
        <v>60.1</v>
      </c>
      <c r="G12798">
        <v>5875701</v>
      </c>
      <c r="H12798">
        <v>60.3</v>
      </c>
    </row>
    <row r="12799" spans="1:8" x14ac:dyDescent="0.3">
      <c r="A12799" t="s">
        <v>621</v>
      </c>
      <c r="B12799" t="s">
        <v>726</v>
      </c>
      <c r="C12799">
        <v>61</v>
      </c>
      <c r="D12799">
        <v>62.25</v>
      </c>
      <c r="E12799">
        <v>58.4</v>
      </c>
      <c r="F12799">
        <v>58.4</v>
      </c>
      <c r="G12799">
        <v>2637862</v>
      </c>
      <c r="H12799">
        <v>59.683300000000003</v>
      </c>
    </row>
    <row r="12800" spans="1:8" x14ac:dyDescent="0.3">
      <c r="A12800" t="s">
        <v>621</v>
      </c>
      <c r="B12800" t="s">
        <v>727</v>
      </c>
      <c r="C12800">
        <v>58</v>
      </c>
      <c r="D12800">
        <v>59.5</v>
      </c>
      <c r="E12800">
        <v>55.55</v>
      </c>
      <c r="F12800">
        <v>55.6</v>
      </c>
      <c r="G12800">
        <v>3825799</v>
      </c>
      <c r="H12800">
        <v>56.883299999999998</v>
      </c>
    </row>
    <row r="12801" spans="1:8" x14ac:dyDescent="0.3">
      <c r="A12801" t="s">
        <v>621</v>
      </c>
      <c r="B12801" t="s">
        <v>728</v>
      </c>
      <c r="C12801">
        <v>55.15</v>
      </c>
      <c r="D12801">
        <v>57.5</v>
      </c>
      <c r="E12801">
        <v>53.15</v>
      </c>
      <c r="F12801">
        <v>54.1</v>
      </c>
      <c r="G12801">
        <v>3095426</v>
      </c>
      <c r="H12801">
        <v>54.916699999999999</v>
      </c>
    </row>
    <row r="12802" spans="1:8" x14ac:dyDescent="0.3">
      <c r="A12802" t="s">
        <v>621</v>
      </c>
      <c r="B12802" t="s">
        <v>729</v>
      </c>
      <c r="C12802">
        <v>56.95</v>
      </c>
      <c r="D12802">
        <v>59.5</v>
      </c>
      <c r="E12802">
        <v>54.85</v>
      </c>
      <c r="F12802">
        <v>55.35</v>
      </c>
      <c r="G12802">
        <v>6156797</v>
      </c>
      <c r="H12802">
        <v>56.566699999999997</v>
      </c>
    </row>
    <row r="12803" spans="1:8" x14ac:dyDescent="0.3">
      <c r="A12803" t="s">
        <v>621</v>
      </c>
      <c r="B12803" t="s">
        <v>730</v>
      </c>
      <c r="C12803">
        <v>55.3</v>
      </c>
      <c r="D12803">
        <v>57.3</v>
      </c>
      <c r="E12803">
        <v>54.5</v>
      </c>
      <c r="F12803">
        <v>54.8</v>
      </c>
      <c r="G12803">
        <v>2788784</v>
      </c>
      <c r="H12803">
        <v>55.533299999999997</v>
      </c>
    </row>
    <row r="12804" spans="1:8" x14ac:dyDescent="0.3">
      <c r="A12804" t="s">
        <v>621</v>
      </c>
      <c r="B12804" t="s">
        <v>731</v>
      </c>
      <c r="C12804">
        <v>54.5</v>
      </c>
      <c r="D12804">
        <v>58.55</v>
      </c>
      <c r="E12804">
        <v>50.8</v>
      </c>
      <c r="F12804">
        <v>55.25</v>
      </c>
      <c r="G12804">
        <v>4881805</v>
      </c>
      <c r="H12804">
        <v>54.866700000000002</v>
      </c>
    </row>
    <row r="12805" spans="1:8" x14ac:dyDescent="0.3">
      <c r="A12805" t="s">
        <v>621</v>
      </c>
      <c r="B12805" t="s">
        <v>732</v>
      </c>
      <c r="C12805">
        <v>55.25</v>
      </c>
      <c r="D12805">
        <v>56.55</v>
      </c>
      <c r="E12805">
        <v>54.15</v>
      </c>
      <c r="F12805">
        <v>54.15</v>
      </c>
      <c r="G12805">
        <v>1673514</v>
      </c>
      <c r="H12805">
        <v>54.95</v>
      </c>
    </row>
    <row r="12806" spans="1:8" x14ac:dyDescent="0.3">
      <c r="A12806" t="s">
        <v>621</v>
      </c>
      <c r="B12806" t="s">
        <v>733</v>
      </c>
      <c r="C12806">
        <v>54.45</v>
      </c>
      <c r="D12806">
        <v>56.1</v>
      </c>
      <c r="E12806">
        <v>53.8</v>
      </c>
      <c r="F12806">
        <v>55.55</v>
      </c>
      <c r="G12806">
        <v>1957410</v>
      </c>
      <c r="H12806">
        <v>55.15</v>
      </c>
    </row>
    <row r="12807" spans="1:8" x14ac:dyDescent="0.3">
      <c r="A12807" t="s">
        <v>621</v>
      </c>
      <c r="B12807" t="s">
        <v>734</v>
      </c>
      <c r="C12807">
        <v>56.95</v>
      </c>
      <c r="D12807">
        <v>56.95</v>
      </c>
      <c r="E12807">
        <v>53.65</v>
      </c>
      <c r="F12807">
        <v>53.65</v>
      </c>
      <c r="G12807">
        <v>1239809</v>
      </c>
      <c r="H12807">
        <v>54.75</v>
      </c>
    </row>
    <row r="12808" spans="1:8" x14ac:dyDescent="0.3">
      <c r="A12808" t="s">
        <v>621</v>
      </c>
      <c r="B12808" t="s">
        <v>735</v>
      </c>
      <c r="C12808">
        <v>54.85</v>
      </c>
      <c r="D12808">
        <v>55.35</v>
      </c>
      <c r="E12808">
        <v>53.4</v>
      </c>
      <c r="F12808">
        <v>54.2</v>
      </c>
      <c r="G12808">
        <v>1331213</v>
      </c>
      <c r="H12808">
        <v>54.316699999999997</v>
      </c>
    </row>
    <row r="12809" spans="1:8" x14ac:dyDescent="0.3">
      <c r="A12809" t="s">
        <v>622</v>
      </c>
      <c r="B12809" t="s">
        <v>696</v>
      </c>
      <c r="C12809">
        <v>1.7332000000000001</v>
      </c>
      <c r="D12809">
        <v>1.9065000000000001</v>
      </c>
      <c r="E12809">
        <v>1.714</v>
      </c>
      <c r="F12809">
        <v>1.8424</v>
      </c>
      <c r="G12809">
        <v>144881800</v>
      </c>
      <c r="H12809">
        <v>1.821</v>
      </c>
    </row>
    <row r="12810" spans="1:8" x14ac:dyDescent="0.3">
      <c r="A12810" t="s">
        <v>622</v>
      </c>
      <c r="B12810" t="s">
        <v>697</v>
      </c>
      <c r="C12810">
        <v>1.8488</v>
      </c>
      <c r="D12810">
        <v>1.8615999999999999</v>
      </c>
      <c r="E12810">
        <v>1.7717000000000001</v>
      </c>
      <c r="F12810">
        <v>1.7974000000000001</v>
      </c>
      <c r="G12810">
        <v>61581320</v>
      </c>
      <c r="H12810">
        <v>1.8103</v>
      </c>
    </row>
    <row r="12811" spans="1:8" x14ac:dyDescent="0.3">
      <c r="A12811" t="s">
        <v>622</v>
      </c>
      <c r="B12811" t="s">
        <v>698</v>
      </c>
      <c r="C12811">
        <v>1.7909999999999999</v>
      </c>
      <c r="D12811">
        <v>1.8230999999999999</v>
      </c>
      <c r="E12811">
        <v>1.7782</v>
      </c>
      <c r="F12811">
        <v>1.7909999999999999</v>
      </c>
      <c r="G12811">
        <v>47063720</v>
      </c>
      <c r="H12811">
        <v>1.7974000000000001</v>
      </c>
    </row>
    <row r="12812" spans="1:8" x14ac:dyDescent="0.3">
      <c r="A12812" t="s">
        <v>622</v>
      </c>
      <c r="B12812" t="s">
        <v>699</v>
      </c>
      <c r="C12812">
        <v>1.7974000000000001</v>
      </c>
      <c r="D12812">
        <v>1.8294999999999999</v>
      </c>
      <c r="E12812">
        <v>1.7846</v>
      </c>
      <c r="F12812">
        <v>1.7974000000000001</v>
      </c>
      <c r="G12812">
        <v>51177070</v>
      </c>
      <c r="H12812">
        <v>1.8038000000000001</v>
      </c>
    </row>
    <row r="12813" spans="1:8" x14ac:dyDescent="0.3">
      <c r="A12813" t="s">
        <v>622</v>
      </c>
      <c r="B12813" t="s">
        <v>700</v>
      </c>
      <c r="C12813">
        <v>1.7909999999999999</v>
      </c>
      <c r="D12813">
        <v>1.8680000000000001</v>
      </c>
      <c r="E12813">
        <v>1.7909999999999999</v>
      </c>
      <c r="F12813">
        <v>1.8294999999999999</v>
      </c>
      <c r="G12813">
        <v>80938460</v>
      </c>
      <c r="H12813">
        <v>1.8294999999999999</v>
      </c>
    </row>
    <row r="12814" spans="1:8" x14ac:dyDescent="0.3">
      <c r="A12814" t="s">
        <v>622</v>
      </c>
      <c r="B12814" t="s">
        <v>77</v>
      </c>
      <c r="C12814">
        <v>1.8230999999999999</v>
      </c>
      <c r="D12814">
        <v>1.8809</v>
      </c>
      <c r="E12814">
        <v>1.8038000000000001</v>
      </c>
      <c r="F12814">
        <v>1.8424</v>
      </c>
      <c r="G12814">
        <v>61885140</v>
      </c>
      <c r="H12814">
        <v>1.8424</v>
      </c>
    </row>
    <row r="12815" spans="1:8" x14ac:dyDescent="0.3">
      <c r="A12815" t="s">
        <v>622</v>
      </c>
      <c r="B12815" t="s">
        <v>701</v>
      </c>
      <c r="C12815">
        <v>1.8552</v>
      </c>
      <c r="D12815">
        <v>1.8809</v>
      </c>
      <c r="E12815">
        <v>1.8424</v>
      </c>
      <c r="F12815">
        <v>1.8488</v>
      </c>
      <c r="G12815">
        <v>29641780</v>
      </c>
      <c r="H12815">
        <v>1.8573</v>
      </c>
    </row>
    <row r="12816" spans="1:8" x14ac:dyDescent="0.3">
      <c r="A12816" t="s">
        <v>622</v>
      </c>
      <c r="B12816" t="s">
        <v>702</v>
      </c>
      <c r="C12816">
        <v>1.8552</v>
      </c>
      <c r="D12816">
        <v>1.8809</v>
      </c>
      <c r="E12816">
        <v>1.8167</v>
      </c>
      <c r="F12816">
        <v>1.8167</v>
      </c>
      <c r="G12816">
        <v>34947720</v>
      </c>
      <c r="H12816">
        <v>1.8381000000000001</v>
      </c>
    </row>
    <row r="12817" spans="1:8" x14ac:dyDescent="0.3">
      <c r="A12817" t="s">
        <v>622</v>
      </c>
      <c r="B12817" t="s">
        <v>139</v>
      </c>
      <c r="C12817">
        <v>1.8167</v>
      </c>
      <c r="D12817">
        <v>1.8230999999999999</v>
      </c>
      <c r="E12817">
        <v>1.7653000000000001</v>
      </c>
      <c r="F12817">
        <v>1.7653000000000001</v>
      </c>
      <c r="G12817">
        <v>30243640</v>
      </c>
      <c r="H12817">
        <v>1.7846</v>
      </c>
    </row>
    <row r="12818" spans="1:8" x14ac:dyDescent="0.3">
      <c r="A12818" t="s">
        <v>622</v>
      </c>
      <c r="B12818" t="s">
        <v>156</v>
      </c>
      <c r="C12818">
        <v>1.7588999999999999</v>
      </c>
      <c r="D12818">
        <v>1.7717000000000001</v>
      </c>
      <c r="E12818">
        <v>1.7332000000000001</v>
      </c>
      <c r="F12818">
        <v>1.7588999999999999</v>
      </c>
      <c r="G12818">
        <v>33006140</v>
      </c>
      <c r="H12818">
        <v>1.7545999999999999</v>
      </c>
    </row>
    <row r="12819" spans="1:8" x14ac:dyDescent="0.3">
      <c r="A12819" t="s">
        <v>622</v>
      </c>
      <c r="B12819" t="s">
        <v>703</v>
      </c>
      <c r="C12819">
        <v>1.7717000000000001</v>
      </c>
      <c r="D12819">
        <v>1.8359000000000001</v>
      </c>
      <c r="E12819">
        <v>1.7717000000000001</v>
      </c>
      <c r="F12819">
        <v>1.8359000000000001</v>
      </c>
      <c r="G12819">
        <v>31159150</v>
      </c>
      <c r="H12819">
        <v>1.8145</v>
      </c>
    </row>
    <row r="12820" spans="1:8" x14ac:dyDescent="0.3">
      <c r="A12820" t="s">
        <v>622</v>
      </c>
      <c r="B12820" t="s">
        <v>223</v>
      </c>
      <c r="C12820">
        <v>1.8488</v>
      </c>
      <c r="D12820">
        <v>1.8809</v>
      </c>
      <c r="E12820">
        <v>1.8230999999999999</v>
      </c>
      <c r="F12820">
        <v>1.8488</v>
      </c>
      <c r="G12820">
        <v>71383100</v>
      </c>
      <c r="H12820">
        <v>1.8509</v>
      </c>
    </row>
    <row r="12821" spans="1:8" x14ac:dyDescent="0.3">
      <c r="A12821" t="s">
        <v>622</v>
      </c>
      <c r="B12821" t="s">
        <v>228</v>
      </c>
      <c r="C12821">
        <v>1.8488</v>
      </c>
      <c r="D12821">
        <v>1.8809</v>
      </c>
      <c r="E12821">
        <v>1.8424</v>
      </c>
      <c r="F12821">
        <v>1.8680000000000001</v>
      </c>
      <c r="G12821">
        <v>52735270</v>
      </c>
      <c r="H12821">
        <v>1.8637999999999999</v>
      </c>
    </row>
    <row r="12822" spans="1:8" x14ac:dyDescent="0.3">
      <c r="A12822" t="s">
        <v>622</v>
      </c>
      <c r="B12822" t="s">
        <v>704</v>
      </c>
      <c r="C12822">
        <v>1.8809</v>
      </c>
      <c r="D12822">
        <v>1.9579</v>
      </c>
      <c r="E12822">
        <v>1.8745000000000001</v>
      </c>
      <c r="F12822">
        <v>1.9194</v>
      </c>
      <c r="G12822">
        <v>83096940</v>
      </c>
      <c r="H12822">
        <v>1.9172</v>
      </c>
    </row>
    <row r="12823" spans="1:8" x14ac:dyDescent="0.3">
      <c r="A12823" t="s">
        <v>622</v>
      </c>
      <c r="B12823" t="s">
        <v>705</v>
      </c>
      <c r="C12823">
        <v>1.9321999999999999</v>
      </c>
      <c r="D12823">
        <v>1.9386000000000001</v>
      </c>
      <c r="E12823">
        <v>1.8809</v>
      </c>
      <c r="F12823">
        <v>1.8809</v>
      </c>
      <c r="G12823">
        <v>33020380</v>
      </c>
      <c r="H12823">
        <v>1.9000999999999999</v>
      </c>
    </row>
    <row r="12824" spans="1:8" x14ac:dyDescent="0.3">
      <c r="A12824" t="s">
        <v>622</v>
      </c>
      <c r="B12824" t="s">
        <v>706</v>
      </c>
      <c r="C12824">
        <v>1.8936999999999999</v>
      </c>
      <c r="D12824">
        <v>1.9706999999999999</v>
      </c>
      <c r="E12824">
        <v>1.8873</v>
      </c>
      <c r="F12824">
        <v>1.9515</v>
      </c>
      <c r="G12824">
        <v>42289670</v>
      </c>
      <c r="H12824">
        <v>1.9365000000000001</v>
      </c>
    </row>
    <row r="12825" spans="1:8" x14ac:dyDescent="0.3">
      <c r="A12825" t="s">
        <v>622</v>
      </c>
      <c r="B12825" t="s">
        <v>265</v>
      </c>
      <c r="C12825">
        <v>1.9579</v>
      </c>
      <c r="D12825">
        <v>1.9579</v>
      </c>
      <c r="E12825">
        <v>1.9065000000000001</v>
      </c>
      <c r="F12825">
        <v>1.9258</v>
      </c>
      <c r="G12825">
        <v>25531720</v>
      </c>
      <c r="H12825">
        <v>1.9300999999999999</v>
      </c>
    </row>
    <row r="12826" spans="1:8" x14ac:dyDescent="0.3">
      <c r="A12826" t="s">
        <v>622</v>
      </c>
      <c r="B12826" t="s">
        <v>707</v>
      </c>
      <c r="C12826">
        <v>1.9321999999999999</v>
      </c>
      <c r="D12826">
        <v>1.9515</v>
      </c>
      <c r="E12826">
        <v>1.8745000000000001</v>
      </c>
      <c r="F12826">
        <v>1.8745000000000001</v>
      </c>
      <c r="G12826">
        <v>35012110</v>
      </c>
      <c r="H12826">
        <v>1.9000999999999999</v>
      </c>
    </row>
    <row r="12827" spans="1:8" x14ac:dyDescent="0.3">
      <c r="A12827" t="s">
        <v>622</v>
      </c>
      <c r="B12827" t="s">
        <v>271</v>
      </c>
      <c r="C12827">
        <v>1.8680000000000001</v>
      </c>
      <c r="D12827">
        <v>1.8680000000000001</v>
      </c>
      <c r="E12827">
        <v>1.7075</v>
      </c>
      <c r="F12827">
        <v>1.7203999999999999</v>
      </c>
      <c r="G12827">
        <v>57307440</v>
      </c>
      <c r="H12827">
        <v>1.7653000000000001</v>
      </c>
    </row>
    <row r="12828" spans="1:8" x14ac:dyDescent="0.3">
      <c r="A12828" t="s">
        <v>622</v>
      </c>
      <c r="B12828" t="s">
        <v>708</v>
      </c>
      <c r="C12828">
        <v>1.714</v>
      </c>
      <c r="D12828">
        <v>1.7332000000000001</v>
      </c>
      <c r="E12828">
        <v>1.6882999999999999</v>
      </c>
      <c r="F12828">
        <v>1.7332000000000001</v>
      </c>
      <c r="G12828">
        <v>38945230</v>
      </c>
      <c r="H12828">
        <v>1.7181999999999999</v>
      </c>
    </row>
    <row r="12829" spans="1:8" x14ac:dyDescent="0.3">
      <c r="A12829" t="s">
        <v>622</v>
      </c>
      <c r="B12829" t="s">
        <v>709</v>
      </c>
      <c r="C12829">
        <v>1.7461</v>
      </c>
      <c r="D12829">
        <v>1.7524999999999999</v>
      </c>
      <c r="E12829">
        <v>1.6819</v>
      </c>
      <c r="F12829">
        <v>1.6819</v>
      </c>
      <c r="G12829">
        <v>28787910</v>
      </c>
      <c r="H12829">
        <v>1.7054</v>
      </c>
    </row>
    <row r="12830" spans="1:8" x14ac:dyDescent="0.3">
      <c r="A12830" t="s">
        <v>622</v>
      </c>
      <c r="B12830" t="s">
        <v>283</v>
      </c>
      <c r="C12830">
        <v>1.6882999999999999</v>
      </c>
      <c r="D12830">
        <v>1.7075</v>
      </c>
      <c r="E12830">
        <v>1.6626000000000001</v>
      </c>
      <c r="F12830">
        <v>1.6755</v>
      </c>
      <c r="G12830">
        <v>32063070</v>
      </c>
      <c r="H12830">
        <v>1.6819</v>
      </c>
    </row>
    <row r="12831" spans="1:8" x14ac:dyDescent="0.3">
      <c r="A12831" t="s">
        <v>622</v>
      </c>
      <c r="B12831" t="s">
        <v>290</v>
      </c>
      <c r="C12831">
        <v>1.6882999999999999</v>
      </c>
      <c r="D12831">
        <v>1.6882999999999999</v>
      </c>
      <c r="E12831">
        <v>1.5855999999999999</v>
      </c>
      <c r="F12831">
        <v>1.5920000000000001</v>
      </c>
      <c r="G12831">
        <v>44298980</v>
      </c>
      <c r="H12831">
        <v>1.6220000000000001</v>
      </c>
    </row>
    <row r="12832" spans="1:8" x14ac:dyDescent="0.3">
      <c r="A12832" t="s">
        <v>622</v>
      </c>
      <c r="B12832" t="s">
        <v>710</v>
      </c>
      <c r="C12832">
        <v>1.57</v>
      </c>
      <c r="D12832">
        <v>1.58</v>
      </c>
      <c r="E12832">
        <v>1.44</v>
      </c>
      <c r="F12832">
        <v>1.44</v>
      </c>
      <c r="G12832">
        <v>111562700</v>
      </c>
      <c r="H12832">
        <v>1.4866999999999999</v>
      </c>
    </row>
    <row r="12833" spans="1:8" x14ac:dyDescent="0.3">
      <c r="A12833" t="s">
        <v>622</v>
      </c>
      <c r="B12833" t="s">
        <v>512</v>
      </c>
      <c r="C12833">
        <v>1.4</v>
      </c>
      <c r="D12833">
        <v>1.45</v>
      </c>
      <c r="E12833">
        <v>1.38</v>
      </c>
      <c r="F12833">
        <v>1.42</v>
      </c>
      <c r="G12833">
        <v>112336600</v>
      </c>
      <c r="H12833">
        <v>1.4167000000000001</v>
      </c>
    </row>
    <row r="12834" spans="1:8" x14ac:dyDescent="0.3">
      <c r="A12834" t="s">
        <v>622</v>
      </c>
      <c r="B12834" t="s">
        <v>91</v>
      </c>
      <c r="C12834">
        <v>1.31</v>
      </c>
      <c r="D12834">
        <v>1.39</v>
      </c>
      <c r="E12834">
        <v>1.31</v>
      </c>
      <c r="F12834">
        <v>1.36</v>
      </c>
      <c r="G12834">
        <v>61711890</v>
      </c>
      <c r="H12834">
        <v>1.3532999999999999</v>
      </c>
    </row>
    <row r="12835" spans="1:8" x14ac:dyDescent="0.3">
      <c r="A12835" t="s">
        <v>622</v>
      </c>
      <c r="B12835" t="s">
        <v>93</v>
      </c>
      <c r="C12835">
        <v>1.35</v>
      </c>
      <c r="D12835">
        <v>1.39</v>
      </c>
      <c r="E12835">
        <v>1.34</v>
      </c>
      <c r="F12835">
        <v>1.36</v>
      </c>
      <c r="G12835">
        <v>53490400</v>
      </c>
      <c r="H12835">
        <v>1.3633</v>
      </c>
    </row>
    <row r="12836" spans="1:8" x14ac:dyDescent="0.3">
      <c r="A12836" t="s">
        <v>622</v>
      </c>
      <c r="B12836" t="s">
        <v>711</v>
      </c>
      <c r="C12836">
        <v>1.37</v>
      </c>
      <c r="D12836">
        <v>1.4</v>
      </c>
      <c r="E12836">
        <v>1.35</v>
      </c>
      <c r="F12836">
        <v>1.38</v>
      </c>
      <c r="G12836">
        <v>80520820</v>
      </c>
      <c r="H12836">
        <v>1.3767</v>
      </c>
    </row>
    <row r="12837" spans="1:8" x14ac:dyDescent="0.3">
      <c r="A12837" t="s">
        <v>622</v>
      </c>
      <c r="B12837" t="s">
        <v>712</v>
      </c>
      <c r="C12837">
        <v>1.38</v>
      </c>
      <c r="D12837">
        <v>1.42</v>
      </c>
      <c r="E12837">
        <v>1.37</v>
      </c>
      <c r="F12837">
        <v>1.39</v>
      </c>
      <c r="G12837">
        <v>78891650</v>
      </c>
      <c r="H12837">
        <v>1.3933</v>
      </c>
    </row>
    <row r="12838" spans="1:8" x14ac:dyDescent="0.3">
      <c r="A12838" t="s">
        <v>622</v>
      </c>
      <c r="B12838" t="s">
        <v>162</v>
      </c>
      <c r="C12838">
        <v>1.39</v>
      </c>
      <c r="D12838">
        <v>1.41</v>
      </c>
      <c r="E12838">
        <v>1.35</v>
      </c>
      <c r="F12838">
        <v>1.35</v>
      </c>
      <c r="G12838">
        <v>78101100</v>
      </c>
      <c r="H12838">
        <v>1.37</v>
      </c>
    </row>
    <row r="12839" spans="1:8" x14ac:dyDescent="0.3">
      <c r="A12839" t="s">
        <v>622</v>
      </c>
      <c r="B12839" t="s">
        <v>220</v>
      </c>
      <c r="C12839">
        <v>1.32</v>
      </c>
      <c r="D12839">
        <v>1.36</v>
      </c>
      <c r="E12839">
        <v>1.29</v>
      </c>
      <c r="F12839">
        <v>1.36</v>
      </c>
      <c r="G12839">
        <v>51013000</v>
      </c>
      <c r="H12839">
        <v>1.3367</v>
      </c>
    </row>
    <row r="12840" spans="1:8" x14ac:dyDescent="0.3">
      <c r="A12840" t="s">
        <v>622</v>
      </c>
      <c r="B12840" t="s">
        <v>713</v>
      </c>
      <c r="C12840">
        <v>1.39</v>
      </c>
      <c r="D12840">
        <v>1.44</v>
      </c>
      <c r="E12840">
        <v>1.37</v>
      </c>
      <c r="F12840">
        <v>1.43</v>
      </c>
      <c r="G12840">
        <v>80214960</v>
      </c>
      <c r="H12840">
        <v>1.4133</v>
      </c>
    </row>
    <row r="12841" spans="1:8" x14ac:dyDescent="0.3">
      <c r="A12841" t="s">
        <v>622</v>
      </c>
      <c r="B12841" t="s">
        <v>714</v>
      </c>
      <c r="C12841">
        <v>1.42</v>
      </c>
      <c r="D12841">
        <v>1.49</v>
      </c>
      <c r="E12841">
        <v>1.41</v>
      </c>
      <c r="F12841">
        <v>1.46</v>
      </c>
      <c r="G12841">
        <v>85135090</v>
      </c>
      <c r="H12841">
        <v>1.4533</v>
      </c>
    </row>
    <row r="12842" spans="1:8" x14ac:dyDescent="0.3">
      <c r="A12842" t="s">
        <v>622</v>
      </c>
      <c r="B12842" t="s">
        <v>715</v>
      </c>
      <c r="C12842">
        <v>1.46</v>
      </c>
      <c r="D12842">
        <v>1.58</v>
      </c>
      <c r="E12842">
        <v>1.44</v>
      </c>
      <c r="F12842">
        <v>1.51</v>
      </c>
      <c r="G12842">
        <v>236949800</v>
      </c>
      <c r="H12842">
        <v>1.51</v>
      </c>
    </row>
    <row r="12843" spans="1:8" x14ac:dyDescent="0.3">
      <c r="A12843" t="s">
        <v>622</v>
      </c>
      <c r="B12843" t="s">
        <v>235</v>
      </c>
      <c r="C12843">
        <v>1.51</v>
      </c>
      <c r="D12843">
        <v>1.56</v>
      </c>
      <c r="E12843">
        <v>1.45</v>
      </c>
      <c r="F12843">
        <v>1.53</v>
      </c>
      <c r="G12843">
        <v>146461500</v>
      </c>
      <c r="H12843">
        <v>1.5133000000000001</v>
      </c>
    </row>
    <row r="12844" spans="1:8" x14ac:dyDescent="0.3">
      <c r="A12844" t="s">
        <v>622</v>
      </c>
      <c r="B12844" t="s">
        <v>259</v>
      </c>
      <c r="C12844">
        <v>1.54</v>
      </c>
      <c r="D12844">
        <v>1.55</v>
      </c>
      <c r="E12844">
        <v>1.49</v>
      </c>
      <c r="F12844">
        <v>1.52</v>
      </c>
      <c r="G12844">
        <v>66575220</v>
      </c>
      <c r="H12844">
        <v>1.52</v>
      </c>
    </row>
    <row r="12845" spans="1:8" x14ac:dyDescent="0.3">
      <c r="A12845" t="s">
        <v>622</v>
      </c>
      <c r="B12845" t="s">
        <v>716</v>
      </c>
      <c r="C12845">
        <v>1.53</v>
      </c>
      <c r="D12845">
        <v>1.53</v>
      </c>
      <c r="E12845">
        <v>1.47</v>
      </c>
      <c r="F12845">
        <v>1.5</v>
      </c>
      <c r="G12845">
        <v>76797180</v>
      </c>
      <c r="H12845">
        <v>1.5</v>
      </c>
    </row>
    <row r="12846" spans="1:8" x14ac:dyDescent="0.3">
      <c r="A12846" t="s">
        <v>622</v>
      </c>
      <c r="B12846" t="s">
        <v>269</v>
      </c>
      <c r="C12846">
        <v>1.51</v>
      </c>
      <c r="D12846">
        <v>1.52</v>
      </c>
      <c r="E12846">
        <v>1.46</v>
      </c>
      <c r="F12846">
        <v>1.47</v>
      </c>
      <c r="G12846">
        <v>58790670</v>
      </c>
      <c r="H12846">
        <v>1.4833000000000001</v>
      </c>
    </row>
    <row r="12847" spans="1:8" x14ac:dyDescent="0.3">
      <c r="A12847" t="s">
        <v>622</v>
      </c>
      <c r="B12847" t="s">
        <v>282</v>
      </c>
      <c r="C12847">
        <v>1.46</v>
      </c>
      <c r="D12847">
        <v>1.46</v>
      </c>
      <c r="E12847">
        <v>1.44</v>
      </c>
      <c r="F12847">
        <v>1.44</v>
      </c>
      <c r="G12847">
        <v>22558310</v>
      </c>
      <c r="H12847">
        <v>1.4467000000000001</v>
      </c>
    </row>
    <row r="12848" spans="1:8" x14ac:dyDescent="0.3">
      <c r="A12848" t="s">
        <v>622</v>
      </c>
      <c r="B12848" t="s">
        <v>717</v>
      </c>
      <c r="C12848">
        <v>1.41</v>
      </c>
      <c r="D12848">
        <v>1.44</v>
      </c>
      <c r="E12848">
        <v>1.34</v>
      </c>
      <c r="F12848">
        <v>1.43</v>
      </c>
      <c r="G12848">
        <v>120001900</v>
      </c>
      <c r="H12848">
        <v>1.4033</v>
      </c>
    </row>
    <row r="12849" spans="1:8" x14ac:dyDescent="0.3">
      <c r="A12849" t="s">
        <v>622</v>
      </c>
      <c r="B12849" t="s">
        <v>285</v>
      </c>
      <c r="C12849">
        <v>1.42</v>
      </c>
      <c r="D12849">
        <v>1.45</v>
      </c>
      <c r="E12849">
        <v>1.4</v>
      </c>
      <c r="F12849">
        <v>1.41</v>
      </c>
      <c r="G12849">
        <v>69181620</v>
      </c>
      <c r="H12849">
        <v>1.42</v>
      </c>
    </row>
    <row r="12850" spans="1:8" x14ac:dyDescent="0.3">
      <c r="A12850" t="s">
        <v>622</v>
      </c>
      <c r="B12850" t="s">
        <v>718</v>
      </c>
      <c r="C12850">
        <v>1.42</v>
      </c>
      <c r="D12850">
        <v>1.43</v>
      </c>
      <c r="E12850">
        <v>1.37</v>
      </c>
      <c r="F12850">
        <v>1.38</v>
      </c>
      <c r="G12850">
        <v>73441770</v>
      </c>
      <c r="H12850">
        <v>1.3933</v>
      </c>
    </row>
    <row r="12851" spans="1:8" x14ac:dyDescent="0.3">
      <c r="A12851" t="s">
        <v>622</v>
      </c>
      <c r="B12851" t="s">
        <v>291</v>
      </c>
      <c r="C12851">
        <v>1.38</v>
      </c>
      <c r="D12851">
        <v>1.4</v>
      </c>
      <c r="E12851">
        <v>1.37</v>
      </c>
      <c r="F12851">
        <v>1.38</v>
      </c>
      <c r="G12851">
        <v>61053890</v>
      </c>
      <c r="H12851">
        <v>1.3833</v>
      </c>
    </row>
    <row r="12852" spans="1:8" x14ac:dyDescent="0.3">
      <c r="A12852" t="s">
        <v>622</v>
      </c>
      <c r="B12852" t="s">
        <v>295</v>
      </c>
      <c r="C12852">
        <v>1.39</v>
      </c>
      <c r="D12852">
        <v>1.4</v>
      </c>
      <c r="E12852">
        <v>1.35</v>
      </c>
      <c r="F12852">
        <v>1.37</v>
      </c>
      <c r="G12852">
        <v>55327990</v>
      </c>
      <c r="H12852">
        <v>1.3733</v>
      </c>
    </row>
    <row r="12853" spans="1:8" x14ac:dyDescent="0.3">
      <c r="A12853" t="s">
        <v>622</v>
      </c>
      <c r="B12853" t="s">
        <v>298</v>
      </c>
      <c r="C12853">
        <v>1.38</v>
      </c>
      <c r="D12853">
        <v>1.38</v>
      </c>
      <c r="E12853">
        <v>1.34</v>
      </c>
      <c r="F12853">
        <v>1.37</v>
      </c>
      <c r="G12853">
        <v>50091160</v>
      </c>
      <c r="H12853">
        <v>1.3633</v>
      </c>
    </row>
    <row r="12854" spans="1:8" x14ac:dyDescent="0.3">
      <c r="A12854" t="s">
        <v>622</v>
      </c>
      <c r="B12854" t="s">
        <v>719</v>
      </c>
      <c r="C12854">
        <v>1.37</v>
      </c>
      <c r="D12854">
        <v>1.44</v>
      </c>
      <c r="E12854">
        <v>1.35</v>
      </c>
      <c r="F12854">
        <v>1.41</v>
      </c>
      <c r="G12854">
        <v>245553300</v>
      </c>
      <c r="H12854">
        <v>1.4</v>
      </c>
    </row>
    <row r="12855" spans="1:8" x14ac:dyDescent="0.3">
      <c r="A12855" t="s">
        <v>622</v>
      </c>
      <c r="B12855" t="s">
        <v>720</v>
      </c>
      <c r="C12855">
        <v>1.42</v>
      </c>
      <c r="D12855">
        <v>1.55</v>
      </c>
      <c r="E12855">
        <v>1.42</v>
      </c>
      <c r="F12855">
        <v>1.55</v>
      </c>
      <c r="G12855">
        <v>96799560</v>
      </c>
      <c r="H12855">
        <v>1.5066999999999999</v>
      </c>
    </row>
    <row r="12856" spans="1:8" x14ac:dyDescent="0.3">
      <c r="A12856" t="s">
        <v>622</v>
      </c>
      <c r="B12856" t="s">
        <v>721</v>
      </c>
      <c r="C12856">
        <v>1.54</v>
      </c>
      <c r="D12856">
        <v>1.7</v>
      </c>
      <c r="E12856">
        <v>1.52</v>
      </c>
      <c r="F12856">
        <v>1.67</v>
      </c>
      <c r="G12856">
        <v>396845000</v>
      </c>
      <c r="H12856">
        <v>1.63</v>
      </c>
    </row>
    <row r="12857" spans="1:8" x14ac:dyDescent="0.3">
      <c r="A12857" t="s">
        <v>622</v>
      </c>
      <c r="B12857" t="s">
        <v>96</v>
      </c>
      <c r="C12857">
        <v>1.68</v>
      </c>
      <c r="D12857">
        <v>1.83</v>
      </c>
      <c r="E12857">
        <v>1.67</v>
      </c>
      <c r="F12857">
        <v>1.83</v>
      </c>
      <c r="G12857">
        <v>474373200</v>
      </c>
      <c r="H12857">
        <v>1.7766999999999999</v>
      </c>
    </row>
    <row r="12858" spans="1:8" x14ac:dyDescent="0.3">
      <c r="A12858" t="s">
        <v>622</v>
      </c>
      <c r="B12858" t="s">
        <v>722</v>
      </c>
      <c r="C12858">
        <v>1.89</v>
      </c>
      <c r="D12858">
        <v>2.0099999999999998</v>
      </c>
      <c r="E12858">
        <v>1.85</v>
      </c>
      <c r="F12858">
        <v>2.0099999999999998</v>
      </c>
      <c r="G12858">
        <v>230907900</v>
      </c>
      <c r="H12858">
        <v>1.9567000000000001</v>
      </c>
    </row>
    <row r="12859" spans="1:8" x14ac:dyDescent="0.3">
      <c r="A12859" t="s">
        <v>622</v>
      </c>
      <c r="B12859" t="s">
        <v>164</v>
      </c>
      <c r="C12859">
        <v>2.08</v>
      </c>
      <c r="D12859">
        <v>2.21</v>
      </c>
      <c r="E12859">
        <v>1.89</v>
      </c>
      <c r="F12859">
        <v>2.02</v>
      </c>
      <c r="G12859">
        <v>740361400</v>
      </c>
      <c r="H12859">
        <v>2.04</v>
      </c>
    </row>
    <row r="12860" spans="1:8" x14ac:dyDescent="0.3">
      <c r="A12860" t="s">
        <v>622</v>
      </c>
      <c r="B12860" t="s">
        <v>723</v>
      </c>
      <c r="C12860">
        <v>2.1</v>
      </c>
      <c r="D12860">
        <v>2.1800000000000002</v>
      </c>
      <c r="E12860">
        <v>2.0099999999999998</v>
      </c>
      <c r="F12860">
        <v>2.0699999999999998</v>
      </c>
      <c r="G12860">
        <v>281269500</v>
      </c>
      <c r="H12860">
        <v>2.0867</v>
      </c>
    </row>
    <row r="12861" spans="1:8" x14ac:dyDescent="0.3">
      <c r="A12861" t="s">
        <v>622</v>
      </c>
      <c r="B12861" t="s">
        <v>724</v>
      </c>
      <c r="C12861">
        <v>2.08</v>
      </c>
      <c r="D12861">
        <v>2.17</v>
      </c>
      <c r="E12861">
        <v>1.9</v>
      </c>
      <c r="F12861">
        <v>2.0499999999999998</v>
      </c>
      <c r="G12861">
        <v>396631100</v>
      </c>
      <c r="H12861">
        <v>2.04</v>
      </c>
    </row>
    <row r="12862" spans="1:8" x14ac:dyDescent="0.3">
      <c r="A12862" t="s">
        <v>622</v>
      </c>
      <c r="B12862" t="s">
        <v>725</v>
      </c>
      <c r="C12862">
        <v>2.0499999999999998</v>
      </c>
      <c r="D12862">
        <v>2.1</v>
      </c>
      <c r="E12862">
        <v>2.02</v>
      </c>
      <c r="F12862">
        <v>2.0299999999999998</v>
      </c>
      <c r="G12862">
        <v>165337900</v>
      </c>
      <c r="H12862">
        <v>2.0499999999999998</v>
      </c>
    </row>
    <row r="12863" spans="1:8" x14ac:dyDescent="0.3">
      <c r="A12863" t="s">
        <v>622</v>
      </c>
      <c r="B12863" t="s">
        <v>242</v>
      </c>
      <c r="C12863">
        <v>1.95</v>
      </c>
      <c r="D12863">
        <v>2.04</v>
      </c>
      <c r="E12863">
        <v>1.88</v>
      </c>
      <c r="F12863">
        <v>1.97</v>
      </c>
      <c r="G12863">
        <v>180872600</v>
      </c>
      <c r="H12863">
        <v>1.9633</v>
      </c>
    </row>
    <row r="12864" spans="1:8" x14ac:dyDescent="0.3">
      <c r="A12864" t="s">
        <v>622</v>
      </c>
      <c r="B12864" t="s">
        <v>726</v>
      </c>
      <c r="C12864">
        <v>1.97</v>
      </c>
      <c r="D12864">
        <v>2.16</v>
      </c>
      <c r="E12864">
        <v>1.97</v>
      </c>
      <c r="F12864">
        <v>2.16</v>
      </c>
      <c r="G12864">
        <v>198195200</v>
      </c>
      <c r="H12864">
        <v>2.0966999999999998</v>
      </c>
    </row>
    <row r="12865" spans="1:8" x14ac:dyDescent="0.3">
      <c r="A12865" t="s">
        <v>622</v>
      </c>
      <c r="B12865" t="s">
        <v>727</v>
      </c>
      <c r="C12865">
        <v>2.2400000000000002</v>
      </c>
      <c r="D12865">
        <v>2.33</v>
      </c>
      <c r="E12865">
        <v>2.09</v>
      </c>
      <c r="F12865">
        <v>2.1</v>
      </c>
      <c r="G12865">
        <v>288355300</v>
      </c>
      <c r="H12865">
        <v>2.1732999999999998</v>
      </c>
    </row>
    <row r="12866" spans="1:8" x14ac:dyDescent="0.3">
      <c r="A12866" t="s">
        <v>622</v>
      </c>
      <c r="B12866" t="s">
        <v>728</v>
      </c>
      <c r="C12866">
        <v>2.12</v>
      </c>
      <c r="D12866">
        <v>2.2200000000000002</v>
      </c>
      <c r="E12866">
        <v>2.08</v>
      </c>
      <c r="F12866">
        <v>2.17</v>
      </c>
      <c r="G12866">
        <v>200410800</v>
      </c>
      <c r="H12866">
        <v>2.1566999999999998</v>
      </c>
    </row>
    <row r="12867" spans="1:8" x14ac:dyDescent="0.3">
      <c r="A12867" t="s">
        <v>622</v>
      </c>
      <c r="B12867" t="s">
        <v>729</v>
      </c>
      <c r="C12867">
        <v>2.17</v>
      </c>
      <c r="D12867">
        <v>2.19</v>
      </c>
      <c r="E12867">
        <v>2.1</v>
      </c>
      <c r="F12867">
        <v>2.14</v>
      </c>
      <c r="G12867">
        <v>128370600</v>
      </c>
      <c r="H12867">
        <v>2.1433</v>
      </c>
    </row>
    <row r="12868" spans="1:8" x14ac:dyDescent="0.3">
      <c r="A12868" t="s">
        <v>622</v>
      </c>
      <c r="B12868" t="s">
        <v>730</v>
      </c>
      <c r="C12868">
        <v>2.1</v>
      </c>
      <c r="D12868">
        <v>2.35</v>
      </c>
      <c r="E12868">
        <v>2.08</v>
      </c>
      <c r="F12868">
        <v>2.35</v>
      </c>
      <c r="G12868">
        <v>159944500</v>
      </c>
      <c r="H12868">
        <v>2.2599999999999998</v>
      </c>
    </row>
    <row r="12869" spans="1:8" x14ac:dyDescent="0.3">
      <c r="A12869" t="s">
        <v>622</v>
      </c>
      <c r="B12869" t="s">
        <v>731</v>
      </c>
      <c r="C12869">
        <v>2.37</v>
      </c>
      <c r="D12869">
        <v>2.58</v>
      </c>
      <c r="E12869">
        <v>2.25</v>
      </c>
      <c r="F12869">
        <v>2.2999999999999998</v>
      </c>
      <c r="G12869">
        <v>559964700</v>
      </c>
      <c r="H12869">
        <v>2.3767</v>
      </c>
    </row>
    <row r="12870" spans="1:8" x14ac:dyDescent="0.3">
      <c r="A12870" t="s">
        <v>622</v>
      </c>
      <c r="B12870" t="s">
        <v>732</v>
      </c>
      <c r="C12870">
        <v>2.34</v>
      </c>
      <c r="D12870">
        <v>2.35</v>
      </c>
      <c r="E12870">
        <v>2.25</v>
      </c>
      <c r="F12870">
        <v>2.2799999999999998</v>
      </c>
      <c r="G12870">
        <v>106601100</v>
      </c>
      <c r="H12870">
        <v>2.2932999999999999</v>
      </c>
    </row>
    <row r="12871" spans="1:8" x14ac:dyDescent="0.3">
      <c r="A12871" t="s">
        <v>622</v>
      </c>
      <c r="B12871" t="s">
        <v>733</v>
      </c>
      <c r="C12871">
        <v>2.29</v>
      </c>
      <c r="D12871">
        <v>2.36</v>
      </c>
      <c r="E12871">
        <v>2.12</v>
      </c>
      <c r="F12871">
        <v>2.21</v>
      </c>
      <c r="G12871">
        <v>180686400</v>
      </c>
      <c r="H12871">
        <v>2.23</v>
      </c>
    </row>
    <row r="12872" spans="1:8" x14ac:dyDescent="0.3">
      <c r="A12872" t="s">
        <v>622</v>
      </c>
      <c r="B12872" t="s">
        <v>734</v>
      </c>
      <c r="C12872">
        <v>2.21</v>
      </c>
      <c r="D12872">
        <v>2.2400000000000002</v>
      </c>
      <c r="E12872">
        <v>2.14</v>
      </c>
      <c r="F12872">
        <v>2.15</v>
      </c>
      <c r="G12872">
        <v>99836090</v>
      </c>
      <c r="H12872">
        <v>2.1766999999999999</v>
      </c>
    </row>
    <row r="12873" spans="1:8" x14ac:dyDescent="0.3">
      <c r="A12873" t="s">
        <v>622</v>
      </c>
      <c r="B12873" t="s">
        <v>735</v>
      </c>
      <c r="C12873">
        <v>2.14</v>
      </c>
      <c r="D12873">
        <v>2.15</v>
      </c>
      <c r="E12873">
        <v>2.08</v>
      </c>
      <c r="F12873">
        <v>2.1</v>
      </c>
      <c r="G12873">
        <v>49600580</v>
      </c>
      <c r="H12873">
        <v>2.11</v>
      </c>
    </row>
    <row r="12874" spans="1:8" x14ac:dyDescent="0.3">
      <c r="A12874" t="s">
        <v>623</v>
      </c>
      <c r="B12874" t="s">
        <v>696</v>
      </c>
      <c r="C12874">
        <v>46.46</v>
      </c>
      <c r="D12874">
        <v>47.84</v>
      </c>
      <c r="E12874">
        <v>46.16</v>
      </c>
      <c r="F12874">
        <v>47.84</v>
      </c>
      <c r="G12874">
        <v>8641350</v>
      </c>
      <c r="H12874">
        <v>47.28</v>
      </c>
    </row>
    <row r="12875" spans="1:8" x14ac:dyDescent="0.3">
      <c r="A12875" t="s">
        <v>623</v>
      </c>
      <c r="B12875" t="s">
        <v>697</v>
      </c>
      <c r="C12875">
        <v>47.84</v>
      </c>
      <c r="D12875">
        <v>48.4</v>
      </c>
      <c r="E12875">
        <v>47.3</v>
      </c>
      <c r="F12875">
        <v>47.36</v>
      </c>
      <c r="G12875">
        <v>7582848</v>
      </c>
      <c r="H12875">
        <v>47.686700000000002</v>
      </c>
    </row>
    <row r="12876" spans="1:8" x14ac:dyDescent="0.3">
      <c r="A12876" t="s">
        <v>623</v>
      </c>
      <c r="B12876" t="s">
        <v>698</v>
      </c>
      <c r="C12876">
        <v>47.38</v>
      </c>
      <c r="D12876">
        <v>48.16</v>
      </c>
      <c r="E12876">
        <v>47.08</v>
      </c>
      <c r="F12876">
        <v>47.54</v>
      </c>
      <c r="G12876">
        <v>7620688</v>
      </c>
      <c r="H12876">
        <v>47.593299999999999</v>
      </c>
    </row>
    <row r="12877" spans="1:8" x14ac:dyDescent="0.3">
      <c r="A12877" t="s">
        <v>623</v>
      </c>
      <c r="B12877" t="s">
        <v>699</v>
      </c>
      <c r="C12877">
        <v>47.56</v>
      </c>
      <c r="D12877">
        <v>48.66</v>
      </c>
      <c r="E12877">
        <v>47.46</v>
      </c>
      <c r="F12877">
        <v>47.84</v>
      </c>
      <c r="G12877">
        <v>9202576</v>
      </c>
      <c r="H12877">
        <v>47.986699999999999</v>
      </c>
    </row>
    <row r="12878" spans="1:8" x14ac:dyDescent="0.3">
      <c r="A12878" t="s">
        <v>623</v>
      </c>
      <c r="B12878" t="s">
        <v>700</v>
      </c>
      <c r="C12878">
        <v>47.9</v>
      </c>
      <c r="D12878">
        <v>48.6</v>
      </c>
      <c r="E12878">
        <v>47.34</v>
      </c>
      <c r="F12878">
        <v>48.34</v>
      </c>
      <c r="G12878">
        <v>8020933</v>
      </c>
      <c r="H12878">
        <v>48.093299999999999</v>
      </c>
    </row>
    <row r="12879" spans="1:8" x14ac:dyDescent="0.3">
      <c r="A12879" t="s">
        <v>623</v>
      </c>
      <c r="B12879" t="s">
        <v>77</v>
      </c>
      <c r="C12879">
        <v>47.4</v>
      </c>
      <c r="D12879">
        <v>48</v>
      </c>
      <c r="E12879">
        <v>46.54</v>
      </c>
      <c r="F12879">
        <v>46.96</v>
      </c>
      <c r="G12879">
        <v>6841007</v>
      </c>
      <c r="H12879">
        <v>47.166699999999999</v>
      </c>
    </row>
    <row r="12880" spans="1:8" x14ac:dyDescent="0.3">
      <c r="A12880" t="s">
        <v>623</v>
      </c>
      <c r="B12880" t="s">
        <v>701</v>
      </c>
      <c r="C12880">
        <v>47.24</v>
      </c>
      <c r="D12880">
        <v>48.26</v>
      </c>
      <c r="E12880">
        <v>47.14</v>
      </c>
      <c r="F12880">
        <v>48.2</v>
      </c>
      <c r="G12880">
        <v>8920708</v>
      </c>
      <c r="H12880">
        <v>47.866700000000002</v>
      </c>
    </row>
    <row r="12881" spans="1:8" x14ac:dyDescent="0.3">
      <c r="A12881" t="s">
        <v>623</v>
      </c>
      <c r="B12881" t="s">
        <v>702</v>
      </c>
      <c r="C12881">
        <v>48.34</v>
      </c>
      <c r="D12881">
        <v>48.54</v>
      </c>
      <c r="E12881">
        <v>47.6</v>
      </c>
      <c r="F12881">
        <v>48.04</v>
      </c>
      <c r="G12881">
        <v>8345904</v>
      </c>
      <c r="H12881">
        <v>48.06</v>
      </c>
    </row>
    <row r="12882" spans="1:8" x14ac:dyDescent="0.3">
      <c r="A12882" t="s">
        <v>623</v>
      </c>
      <c r="B12882" t="s">
        <v>139</v>
      </c>
      <c r="C12882">
        <v>47.96</v>
      </c>
      <c r="D12882">
        <v>48.64</v>
      </c>
      <c r="E12882">
        <v>47.26</v>
      </c>
      <c r="F12882">
        <v>47.26</v>
      </c>
      <c r="G12882">
        <v>6888358</v>
      </c>
      <c r="H12882">
        <v>47.72</v>
      </c>
    </row>
    <row r="12883" spans="1:8" x14ac:dyDescent="0.3">
      <c r="A12883" t="s">
        <v>623</v>
      </c>
      <c r="B12883" t="s">
        <v>156</v>
      </c>
      <c r="C12883">
        <v>47.1</v>
      </c>
      <c r="D12883">
        <v>47.26</v>
      </c>
      <c r="E12883">
        <v>46</v>
      </c>
      <c r="F12883">
        <v>46.6</v>
      </c>
      <c r="G12883">
        <v>4661674</v>
      </c>
      <c r="H12883">
        <v>46.62</v>
      </c>
    </row>
    <row r="12884" spans="1:8" x14ac:dyDescent="0.3">
      <c r="A12884" t="s">
        <v>623</v>
      </c>
      <c r="B12884" t="s">
        <v>703</v>
      </c>
      <c r="C12884">
        <v>46.6</v>
      </c>
      <c r="D12884">
        <v>48.6</v>
      </c>
      <c r="E12884">
        <v>46.6</v>
      </c>
      <c r="F12884">
        <v>48.32</v>
      </c>
      <c r="G12884">
        <v>9003112</v>
      </c>
      <c r="H12884">
        <v>47.84</v>
      </c>
    </row>
    <row r="12885" spans="1:8" x14ac:dyDescent="0.3">
      <c r="A12885" t="s">
        <v>623</v>
      </c>
      <c r="B12885" t="s">
        <v>223</v>
      </c>
      <c r="C12885">
        <v>48.36</v>
      </c>
      <c r="D12885">
        <v>48.62</v>
      </c>
      <c r="E12885">
        <v>47.9</v>
      </c>
      <c r="F12885">
        <v>48.46</v>
      </c>
      <c r="G12885">
        <v>6885998</v>
      </c>
      <c r="H12885">
        <v>48.326700000000002</v>
      </c>
    </row>
    <row r="12886" spans="1:8" x14ac:dyDescent="0.3">
      <c r="A12886" t="s">
        <v>623</v>
      </c>
      <c r="B12886" t="s">
        <v>228</v>
      </c>
      <c r="C12886">
        <v>48.42</v>
      </c>
      <c r="D12886">
        <v>49.72</v>
      </c>
      <c r="E12886">
        <v>47.8</v>
      </c>
      <c r="F12886">
        <v>49.7</v>
      </c>
      <c r="G12886">
        <v>10648140</v>
      </c>
      <c r="H12886">
        <v>49.073300000000003</v>
      </c>
    </row>
    <row r="12887" spans="1:8" x14ac:dyDescent="0.3">
      <c r="A12887" t="s">
        <v>623</v>
      </c>
      <c r="B12887" t="s">
        <v>704</v>
      </c>
      <c r="C12887">
        <v>49.74</v>
      </c>
      <c r="D12887">
        <v>50.2</v>
      </c>
      <c r="E12887">
        <v>49.06</v>
      </c>
      <c r="F12887">
        <v>50.05</v>
      </c>
      <c r="G12887">
        <v>8393457</v>
      </c>
      <c r="H12887">
        <v>49.77</v>
      </c>
    </row>
    <row r="12888" spans="1:8" x14ac:dyDescent="0.3">
      <c r="A12888" t="s">
        <v>623</v>
      </c>
      <c r="B12888" t="s">
        <v>705</v>
      </c>
      <c r="C12888">
        <v>50.05</v>
      </c>
      <c r="D12888">
        <v>50.05</v>
      </c>
      <c r="E12888">
        <v>49.18</v>
      </c>
      <c r="F12888">
        <v>49.54</v>
      </c>
      <c r="G12888">
        <v>6531490</v>
      </c>
      <c r="H12888">
        <v>49.59</v>
      </c>
    </row>
    <row r="12889" spans="1:8" x14ac:dyDescent="0.3">
      <c r="A12889" t="s">
        <v>623</v>
      </c>
      <c r="B12889" t="s">
        <v>706</v>
      </c>
      <c r="C12889">
        <v>50.15</v>
      </c>
      <c r="D12889">
        <v>50.65</v>
      </c>
      <c r="E12889">
        <v>49.6</v>
      </c>
      <c r="F12889">
        <v>50</v>
      </c>
      <c r="G12889">
        <v>6206188</v>
      </c>
      <c r="H12889">
        <v>50.083300000000001</v>
      </c>
    </row>
    <row r="12890" spans="1:8" x14ac:dyDescent="0.3">
      <c r="A12890" t="s">
        <v>623</v>
      </c>
      <c r="B12890" t="s">
        <v>265</v>
      </c>
      <c r="C12890">
        <v>50.75</v>
      </c>
      <c r="D12890">
        <v>50.75</v>
      </c>
      <c r="E12890">
        <v>49.08</v>
      </c>
      <c r="F12890">
        <v>49.08</v>
      </c>
      <c r="G12890">
        <v>5257568</v>
      </c>
      <c r="H12890">
        <v>49.636699999999998</v>
      </c>
    </row>
    <row r="12891" spans="1:8" x14ac:dyDescent="0.3">
      <c r="A12891" t="s">
        <v>623</v>
      </c>
      <c r="B12891" t="s">
        <v>707</v>
      </c>
      <c r="C12891">
        <v>49.12</v>
      </c>
      <c r="D12891">
        <v>49.82</v>
      </c>
      <c r="E12891">
        <v>47.88</v>
      </c>
      <c r="F12891">
        <v>48.06</v>
      </c>
      <c r="G12891">
        <v>7922857</v>
      </c>
      <c r="H12891">
        <v>48.5867</v>
      </c>
    </row>
    <row r="12892" spans="1:8" x14ac:dyDescent="0.3">
      <c r="A12892" t="s">
        <v>623</v>
      </c>
      <c r="B12892" t="s">
        <v>271</v>
      </c>
      <c r="C12892">
        <v>48.1</v>
      </c>
      <c r="D12892">
        <v>48.28</v>
      </c>
      <c r="E12892">
        <v>45.3</v>
      </c>
      <c r="F12892">
        <v>45.6</v>
      </c>
      <c r="G12892">
        <v>11013140</v>
      </c>
      <c r="H12892">
        <v>46.393300000000004</v>
      </c>
    </row>
    <row r="12893" spans="1:8" x14ac:dyDescent="0.3">
      <c r="A12893" t="s">
        <v>623</v>
      </c>
      <c r="B12893" t="s">
        <v>708</v>
      </c>
      <c r="C12893">
        <v>45.6</v>
      </c>
      <c r="D12893">
        <v>46.48</v>
      </c>
      <c r="E12893">
        <v>44.82</v>
      </c>
      <c r="F12893">
        <v>46.42</v>
      </c>
      <c r="G12893">
        <v>9547464</v>
      </c>
      <c r="H12893">
        <v>45.906700000000001</v>
      </c>
    </row>
    <row r="12894" spans="1:8" x14ac:dyDescent="0.3">
      <c r="A12894" t="s">
        <v>623</v>
      </c>
      <c r="B12894" t="s">
        <v>709</v>
      </c>
      <c r="C12894">
        <v>46.5</v>
      </c>
      <c r="D12894">
        <v>47.78</v>
      </c>
      <c r="E12894">
        <v>46.5</v>
      </c>
      <c r="F12894">
        <v>47.46</v>
      </c>
      <c r="G12894">
        <v>6391031</v>
      </c>
      <c r="H12894">
        <v>47.246699999999997</v>
      </c>
    </row>
    <row r="12895" spans="1:8" x14ac:dyDescent="0.3">
      <c r="A12895" t="s">
        <v>623</v>
      </c>
      <c r="B12895" t="s">
        <v>283</v>
      </c>
      <c r="C12895">
        <v>48.04</v>
      </c>
      <c r="D12895">
        <v>48.26</v>
      </c>
      <c r="E12895">
        <v>45.5</v>
      </c>
      <c r="F12895">
        <v>45.58</v>
      </c>
      <c r="G12895">
        <v>13314500</v>
      </c>
      <c r="H12895">
        <v>46.4467</v>
      </c>
    </row>
    <row r="12896" spans="1:8" x14ac:dyDescent="0.3">
      <c r="A12896" t="s">
        <v>623</v>
      </c>
      <c r="B12896" t="s">
        <v>290</v>
      </c>
      <c r="C12896">
        <v>45.6</v>
      </c>
      <c r="D12896">
        <v>46.7</v>
      </c>
      <c r="E12896">
        <v>45.28</v>
      </c>
      <c r="F12896">
        <v>46.46</v>
      </c>
      <c r="G12896">
        <v>9555567</v>
      </c>
      <c r="H12896">
        <v>46.146700000000003</v>
      </c>
    </row>
    <row r="12897" spans="1:8" x14ac:dyDescent="0.3">
      <c r="A12897" t="s">
        <v>623</v>
      </c>
      <c r="B12897" t="s">
        <v>710</v>
      </c>
      <c r="C12897">
        <v>46.46</v>
      </c>
      <c r="D12897">
        <v>46.74</v>
      </c>
      <c r="E12897">
        <v>45.46</v>
      </c>
      <c r="F12897">
        <v>46.3</v>
      </c>
      <c r="G12897">
        <v>6331886</v>
      </c>
      <c r="H12897">
        <v>46.166699999999999</v>
      </c>
    </row>
    <row r="12898" spans="1:8" x14ac:dyDescent="0.3">
      <c r="A12898" t="s">
        <v>623</v>
      </c>
      <c r="B12898" t="s">
        <v>512</v>
      </c>
      <c r="C12898">
        <v>46.32</v>
      </c>
      <c r="D12898">
        <v>46.62</v>
      </c>
      <c r="E12898">
        <v>45.06</v>
      </c>
      <c r="F12898">
        <v>45.4</v>
      </c>
      <c r="G12898">
        <v>6678984</v>
      </c>
      <c r="H12898">
        <v>45.693300000000001</v>
      </c>
    </row>
    <row r="12899" spans="1:8" x14ac:dyDescent="0.3">
      <c r="A12899" t="s">
        <v>623</v>
      </c>
      <c r="B12899" t="s">
        <v>91</v>
      </c>
      <c r="C12899">
        <v>41.06</v>
      </c>
      <c r="D12899">
        <v>44.44</v>
      </c>
      <c r="E12899">
        <v>41.06</v>
      </c>
      <c r="F12899">
        <v>43.7</v>
      </c>
      <c r="G12899">
        <v>7899640</v>
      </c>
      <c r="H12899">
        <v>43.066699999999997</v>
      </c>
    </row>
    <row r="12900" spans="1:8" x14ac:dyDescent="0.3">
      <c r="A12900" t="s">
        <v>623</v>
      </c>
      <c r="B12900" t="s">
        <v>93</v>
      </c>
      <c r="C12900">
        <v>43.5</v>
      </c>
      <c r="D12900">
        <v>44.06</v>
      </c>
      <c r="E12900">
        <v>42.76</v>
      </c>
      <c r="F12900">
        <v>43.16</v>
      </c>
      <c r="G12900">
        <v>4628207</v>
      </c>
      <c r="H12900">
        <v>43.326700000000002</v>
      </c>
    </row>
    <row r="12901" spans="1:8" x14ac:dyDescent="0.3">
      <c r="A12901" t="s">
        <v>623</v>
      </c>
      <c r="B12901" t="s">
        <v>711</v>
      </c>
      <c r="C12901">
        <v>43.14</v>
      </c>
      <c r="D12901">
        <v>43.52</v>
      </c>
      <c r="E12901">
        <v>41.74</v>
      </c>
      <c r="F12901">
        <v>42.32</v>
      </c>
      <c r="G12901">
        <v>7286984</v>
      </c>
      <c r="H12901">
        <v>42.526699999999998</v>
      </c>
    </row>
    <row r="12902" spans="1:8" x14ac:dyDescent="0.3">
      <c r="A12902" t="s">
        <v>623</v>
      </c>
      <c r="B12902" t="s">
        <v>712</v>
      </c>
      <c r="C12902">
        <v>42.42</v>
      </c>
      <c r="D12902">
        <v>43</v>
      </c>
      <c r="E12902">
        <v>41.62</v>
      </c>
      <c r="F12902">
        <v>41.96</v>
      </c>
      <c r="G12902">
        <v>6675904</v>
      </c>
      <c r="H12902">
        <v>42.193300000000001</v>
      </c>
    </row>
    <row r="12903" spans="1:8" x14ac:dyDescent="0.3">
      <c r="A12903" t="s">
        <v>623</v>
      </c>
      <c r="B12903" t="s">
        <v>162</v>
      </c>
      <c r="C12903">
        <v>42.64</v>
      </c>
      <c r="D12903">
        <v>42.64</v>
      </c>
      <c r="E12903">
        <v>40.840000000000003</v>
      </c>
      <c r="F12903">
        <v>41.26</v>
      </c>
      <c r="G12903">
        <v>4712617</v>
      </c>
      <c r="H12903">
        <v>41.58</v>
      </c>
    </row>
    <row r="12904" spans="1:8" x14ac:dyDescent="0.3">
      <c r="A12904" t="s">
        <v>623</v>
      </c>
      <c r="B12904" t="s">
        <v>220</v>
      </c>
      <c r="C12904">
        <v>40.06</v>
      </c>
      <c r="D12904">
        <v>41.08</v>
      </c>
      <c r="E12904">
        <v>38.56</v>
      </c>
      <c r="F12904">
        <v>40.520000000000003</v>
      </c>
      <c r="G12904">
        <v>8373701</v>
      </c>
      <c r="H12904">
        <v>40.0533</v>
      </c>
    </row>
    <row r="12905" spans="1:8" x14ac:dyDescent="0.3">
      <c r="A12905" t="s">
        <v>623</v>
      </c>
      <c r="B12905" t="s">
        <v>713</v>
      </c>
      <c r="C12905">
        <v>41.44</v>
      </c>
      <c r="D12905">
        <v>42.5</v>
      </c>
      <c r="E12905">
        <v>41.12</v>
      </c>
      <c r="F12905">
        <v>42.32</v>
      </c>
      <c r="G12905">
        <v>6454801</v>
      </c>
      <c r="H12905">
        <v>41.98</v>
      </c>
    </row>
    <row r="12906" spans="1:8" x14ac:dyDescent="0.3">
      <c r="A12906" t="s">
        <v>623</v>
      </c>
      <c r="B12906" t="s">
        <v>714</v>
      </c>
      <c r="C12906">
        <v>42.32</v>
      </c>
      <c r="D12906">
        <v>42.52</v>
      </c>
      <c r="E12906">
        <v>40.840000000000003</v>
      </c>
      <c r="F12906">
        <v>41.14</v>
      </c>
      <c r="G12906">
        <v>8494164</v>
      </c>
      <c r="H12906">
        <v>41.5</v>
      </c>
    </row>
    <row r="12907" spans="1:8" x14ac:dyDescent="0.3">
      <c r="A12907" t="s">
        <v>623</v>
      </c>
      <c r="B12907" t="s">
        <v>715</v>
      </c>
      <c r="C12907">
        <v>41.06</v>
      </c>
      <c r="D12907">
        <v>41.92</v>
      </c>
      <c r="E12907">
        <v>40.96</v>
      </c>
      <c r="F12907">
        <v>41.36</v>
      </c>
      <c r="G12907">
        <v>4500602</v>
      </c>
      <c r="H12907">
        <v>41.4133</v>
      </c>
    </row>
    <row r="12908" spans="1:8" x14ac:dyDescent="0.3">
      <c r="A12908" t="s">
        <v>623</v>
      </c>
      <c r="B12908" t="s">
        <v>235</v>
      </c>
      <c r="C12908">
        <v>41.32</v>
      </c>
      <c r="D12908">
        <v>41.84</v>
      </c>
      <c r="E12908">
        <v>41.02</v>
      </c>
      <c r="F12908">
        <v>41.48</v>
      </c>
      <c r="G12908">
        <v>4773453</v>
      </c>
      <c r="H12908">
        <v>41.4467</v>
      </c>
    </row>
    <row r="12909" spans="1:8" x14ac:dyDescent="0.3">
      <c r="A12909" t="s">
        <v>623</v>
      </c>
      <c r="B12909" t="s">
        <v>259</v>
      </c>
      <c r="C12909">
        <v>41.64</v>
      </c>
      <c r="D12909">
        <v>41.98</v>
      </c>
      <c r="E12909">
        <v>41.04</v>
      </c>
      <c r="F12909">
        <v>41.18</v>
      </c>
      <c r="G12909">
        <v>3548617</v>
      </c>
      <c r="H12909">
        <v>41.4</v>
      </c>
    </row>
    <row r="12910" spans="1:8" x14ac:dyDescent="0.3">
      <c r="A12910" t="s">
        <v>623</v>
      </c>
      <c r="B12910" t="s">
        <v>716</v>
      </c>
      <c r="C12910">
        <v>41.28</v>
      </c>
      <c r="D12910">
        <v>42.92</v>
      </c>
      <c r="E12910">
        <v>41.1</v>
      </c>
      <c r="F12910">
        <v>42.88</v>
      </c>
      <c r="G12910">
        <v>6895616</v>
      </c>
      <c r="H12910">
        <v>42.3</v>
      </c>
    </row>
    <row r="12911" spans="1:8" x14ac:dyDescent="0.3">
      <c r="A12911" t="s">
        <v>623</v>
      </c>
      <c r="B12911" t="s">
        <v>269</v>
      </c>
      <c r="C12911">
        <v>42.92</v>
      </c>
      <c r="D12911">
        <v>45.98</v>
      </c>
      <c r="E12911">
        <v>42.9</v>
      </c>
      <c r="F12911">
        <v>44.4</v>
      </c>
      <c r="G12911">
        <v>16209030</v>
      </c>
      <c r="H12911">
        <v>44.426699999999997</v>
      </c>
    </row>
    <row r="12912" spans="1:8" x14ac:dyDescent="0.3">
      <c r="A12912" t="s">
        <v>623</v>
      </c>
      <c r="B12912" t="s">
        <v>282</v>
      </c>
      <c r="C12912">
        <v>44</v>
      </c>
      <c r="D12912">
        <v>44.54</v>
      </c>
      <c r="E12912">
        <v>43.44</v>
      </c>
      <c r="F12912">
        <v>44.12</v>
      </c>
      <c r="G12912">
        <v>2631110</v>
      </c>
      <c r="H12912">
        <v>44.033299999999997</v>
      </c>
    </row>
    <row r="12913" spans="1:8" x14ac:dyDescent="0.3">
      <c r="A12913" t="s">
        <v>623</v>
      </c>
      <c r="B12913" t="s">
        <v>717</v>
      </c>
      <c r="C12913">
        <v>43.7</v>
      </c>
      <c r="D12913">
        <v>44.12</v>
      </c>
      <c r="E12913">
        <v>41.52</v>
      </c>
      <c r="F12913">
        <v>44</v>
      </c>
      <c r="G12913">
        <v>8681838</v>
      </c>
      <c r="H12913">
        <v>43.213299999999997</v>
      </c>
    </row>
    <row r="12914" spans="1:8" x14ac:dyDescent="0.3">
      <c r="A12914" t="s">
        <v>623</v>
      </c>
      <c r="B12914" t="s">
        <v>285</v>
      </c>
      <c r="C12914">
        <v>44</v>
      </c>
      <c r="D12914">
        <v>44</v>
      </c>
      <c r="E12914">
        <v>42.38</v>
      </c>
      <c r="F12914">
        <v>42.46</v>
      </c>
      <c r="G12914">
        <v>4425777</v>
      </c>
      <c r="H12914">
        <v>42.9467</v>
      </c>
    </row>
    <row r="12915" spans="1:8" x14ac:dyDescent="0.3">
      <c r="A12915" t="s">
        <v>623</v>
      </c>
      <c r="B12915" t="s">
        <v>718</v>
      </c>
      <c r="C12915">
        <v>43</v>
      </c>
      <c r="D12915">
        <v>43.3</v>
      </c>
      <c r="E12915">
        <v>42.46</v>
      </c>
      <c r="F12915">
        <v>42.56</v>
      </c>
      <c r="G12915">
        <v>6553164</v>
      </c>
      <c r="H12915">
        <v>42.773299999999999</v>
      </c>
    </row>
    <row r="12916" spans="1:8" x14ac:dyDescent="0.3">
      <c r="A12916" t="s">
        <v>623</v>
      </c>
      <c r="B12916" t="s">
        <v>291</v>
      </c>
      <c r="C12916">
        <v>42.5</v>
      </c>
      <c r="D12916">
        <v>43.98</v>
      </c>
      <c r="E12916">
        <v>42.22</v>
      </c>
      <c r="F12916">
        <v>42.68</v>
      </c>
      <c r="G12916">
        <v>4223831</v>
      </c>
      <c r="H12916">
        <v>42.96</v>
      </c>
    </row>
    <row r="12917" spans="1:8" x14ac:dyDescent="0.3">
      <c r="A12917" t="s">
        <v>623</v>
      </c>
      <c r="B12917" t="s">
        <v>295</v>
      </c>
      <c r="C12917">
        <v>43</v>
      </c>
      <c r="D12917">
        <v>43.22</v>
      </c>
      <c r="E12917">
        <v>42.04</v>
      </c>
      <c r="F12917">
        <v>42.14</v>
      </c>
      <c r="G12917">
        <v>3402223</v>
      </c>
      <c r="H12917">
        <v>42.466700000000003</v>
      </c>
    </row>
    <row r="12918" spans="1:8" x14ac:dyDescent="0.3">
      <c r="A12918" t="s">
        <v>623</v>
      </c>
      <c r="B12918" t="s">
        <v>298</v>
      </c>
      <c r="C12918">
        <v>42.14</v>
      </c>
      <c r="D12918">
        <v>42.22</v>
      </c>
      <c r="E12918">
        <v>41</v>
      </c>
      <c r="F12918">
        <v>41</v>
      </c>
      <c r="G12918">
        <v>5517682</v>
      </c>
      <c r="H12918">
        <v>41.406700000000001</v>
      </c>
    </row>
    <row r="12919" spans="1:8" x14ac:dyDescent="0.3">
      <c r="A12919" t="s">
        <v>623</v>
      </c>
      <c r="B12919" t="s">
        <v>719</v>
      </c>
      <c r="C12919">
        <v>41.1</v>
      </c>
      <c r="D12919">
        <v>42.5</v>
      </c>
      <c r="E12919">
        <v>41.1</v>
      </c>
      <c r="F12919">
        <v>42.1</v>
      </c>
      <c r="G12919">
        <v>6620691</v>
      </c>
      <c r="H12919">
        <v>41.9</v>
      </c>
    </row>
    <row r="12920" spans="1:8" x14ac:dyDescent="0.3">
      <c r="A12920" t="s">
        <v>623</v>
      </c>
      <c r="B12920" t="s">
        <v>720</v>
      </c>
      <c r="C12920">
        <v>42.8</v>
      </c>
      <c r="D12920">
        <v>43</v>
      </c>
      <c r="E12920">
        <v>42.14</v>
      </c>
      <c r="F12920">
        <v>42.8</v>
      </c>
      <c r="G12920">
        <v>4542977</v>
      </c>
      <c r="H12920">
        <v>42.646700000000003</v>
      </c>
    </row>
    <row r="12921" spans="1:8" x14ac:dyDescent="0.3">
      <c r="A12921" t="s">
        <v>623</v>
      </c>
      <c r="B12921" t="s">
        <v>721</v>
      </c>
      <c r="C12921">
        <v>42.4</v>
      </c>
      <c r="D12921">
        <v>42.4</v>
      </c>
      <c r="E12921">
        <v>41.72</v>
      </c>
      <c r="F12921">
        <v>42.02</v>
      </c>
      <c r="G12921">
        <v>5296860</v>
      </c>
      <c r="H12921">
        <v>42.046700000000001</v>
      </c>
    </row>
    <row r="12922" spans="1:8" x14ac:dyDescent="0.3">
      <c r="A12922" t="s">
        <v>623</v>
      </c>
      <c r="B12922" t="s">
        <v>96</v>
      </c>
      <c r="C12922">
        <v>42</v>
      </c>
      <c r="D12922">
        <v>42.2</v>
      </c>
      <c r="E12922">
        <v>41.38</v>
      </c>
      <c r="F12922">
        <v>41.46</v>
      </c>
      <c r="G12922">
        <v>4043142</v>
      </c>
      <c r="H12922">
        <v>41.68</v>
      </c>
    </row>
    <row r="12923" spans="1:8" x14ac:dyDescent="0.3">
      <c r="A12923" t="s">
        <v>623</v>
      </c>
      <c r="B12923" t="s">
        <v>722</v>
      </c>
      <c r="C12923">
        <v>41.48</v>
      </c>
      <c r="D12923">
        <v>42.22</v>
      </c>
      <c r="E12923">
        <v>41.42</v>
      </c>
      <c r="F12923">
        <v>42.12</v>
      </c>
      <c r="G12923">
        <v>4291444</v>
      </c>
      <c r="H12923">
        <v>41.92</v>
      </c>
    </row>
    <row r="12924" spans="1:8" x14ac:dyDescent="0.3">
      <c r="A12924" t="s">
        <v>623</v>
      </c>
      <c r="B12924" t="s">
        <v>164</v>
      </c>
      <c r="C12924">
        <v>42</v>
      </c>
      <c r="D12924">
        <v>42.14</v>
      </c>
      <c r="E12924">
        <v>40.96</v>
      </c>
      <c r="F12924">
        <v>41.02</v>
      </c>
      <c r="G12924">
        <v>6604141</v>
      </c>
      <c r="H12924">
        <v>41.3733</v>
      </c>
    </row>
    <row r="12925" spans="1:8" x14ac:dyDescent="0.3">
      <c r="A12925" t="s">
        <v>623</v>
      </c>
      <c r="B12925" t="s">
        <v>723</v>
      </c>
      <c r="C12925">
        <v>42.2</v>
      </c>
      <c r="D12925">
        <v>43.08</v>
      </c>
      <c r="E12925">
        <v>42.18</v>
      </c>
      <c r="F12925">
        <v>42.76</v>
      </c>
      <c r="G12925">
        <v>11431680</v>
      </c>
      <c r="H12925">
        <v>42.673299999999998</v>
      </c>
    </row>
    <row r="12926" spans="1:8" x14ac:dyDescent="0.3">
      <c r="A12926" t="s">
        <v>623</v>
      </c>
      <c r="B12926" t="s">
        <v>724</v>
      </c>
      <c r="C12926">
        <v>42.5</v>
      </c>
      <c r="D12926">
        <v>42.96</v>
      </c>
      <c r="E12926">
        <v>42.04</v>
      </c>
      <c r="F12926">
        <v>42.76</v>
      </c>
      <c r="G12926">
        <v>6960214</v>
      </c>
      <c r="H12926">
        <v>42.5867</v>
      </c>
    </row>
    <row r="12927" spans="1:8" x14ac:dyDescent="0.3">
      <c r="A12927" t="s">
        <v>623</v>
      </c>
      <c r="B12927" t="s">
        <v>725</v>
      </c>
      <c r="C12927">
        <v>42.84</v>
      </c>
      <c r="D12927">
        <v>43.64</v>
      </c>
      <c r="E12927">
        <v>42.68</v>
      </c>
      <c r="F12927">
        <v>43.5</v>
      </c>
      <c r="G12927">
        <v>12260960</v>
      </c>
      <c r="H12927">
        <v>43.273299999999999</v>
      </c>
    </row>
    <row r="12928" spans="1:8" x14ac:dyDescent="0.3">
      <c r="A12928" t="s">
        <v>623</v>
      </c>
      <c r="B12928" t="s">
        <v>242</v>
      </c>
      <c r="C12928">
        <v>42.9</v>
      </c>
      <c r="D12928">
        <v>43.5</v>
      </c>
      <c r="E12928">
        <v>42.24</v>
      </c>
      <c r="F12928">
        <v>43.18</v>
      </c>
      <c r="G12928">
        <v>7370224</v>
      </c>
      <c r="H12928">
        <v>42.973300000000002</v>
      </c>
    </row>
    <row r="12929" spans="1:8" x14ac:dyDescent="0.3">
      <c r="A12929" t="s">
        <v>623</v>
      </c>
      <c r="B12929" t="s">
        <v>726</v>
      </c>
      <c r="C12929">
        <v>43.46</v>
      </c>
      <c r="D12929">
        <v>44.16</v>
      </c>
      <c r="E12929">
        <v>43.1</v>
      </c>
      <c r="F12929">
        <v>43.74</v>
      </c>
      <c r="G12929">
        <v>5890945</v>
      </c>
      <c r="H12929">
        <v>43.666699999999999</v>
      </c>
    </row>
    <row r="12930" spans="1:8" x14ac:dyDescent="0.3">
      <c r="A12930" t="s">
        <v>623</v>
      </c>
      <c r="B12930" t="s">
        <v>727</v>
      </c>
      <c r="C12930">
        <v>43.82</v>
      </c>
      <c r="D12930">
        <v>44.26</v>
      </c>
      <c r="E12930">
        <v>43.74</v>
      </c>
      <c r="F12930">
        <v>43.82</v>
      </c>
      <c r="G12930">
        <v>3459669</v>
      </c>
      <c r="H12930">
        <v>43.94</v>
      </c>
    </row>
    <row r="12931" spans="1:8" x14ac:dyDescent="0.3">
      <c r="A12931" t="s">
        <v>623</v>
      </c>
      <c r="B12931" t="s">
        <v>728</v>
      </c>
      <c r="C12931">
        <v>44.18</v>
      </c>
      <c r="D12931">
        <v>44.92</v>
      </c>
      <c r="E12931">
        <v>43.52</v>
      </c>
      <c r="F12931">
        <v>43.92</v>
      </c>
      <c r="G12931">
        <v>5991245</v>
      </c>
      <c r="H12931">
        <v>44.12</v>
      </c>
    </row>
    <row r="12932" spans="1:8" x14ac:dyDescent="0.3">
      <c r="A12932" t="s">
        <v>623</v>
      </c>
      <c r="B12932" t="s">
        <v>729</v>
      </c>
      <c r="C12932">
        <v>43.94</v>
      </c>
      <c r="D12932">
        <v>45.4</v>
      </c>
      <c r="E12932">
        <v>43.24</v>
      </c>
      <c r="F12932">
        <v>45.4</v>
      </c>
      <c r="G12932">
        <v>9824615</v>
      </c>
      <c r="H12932">
        <v>44.68</v>
      </c>
    </row>
    <row r="12933" spans="1:8" x14ac:dyDescent="0.3">
      <c r="A12933" t="s">
        <v>623</v>
      </c>
      <c r="B12933" t="s">
        <v>730</v>
      </c>
      <c r="C12933">
        <v>45</v>
      </c>
      <c r="D12933">
        <v>45.06</v>
      </c>
      <c r="E12933">
        <v>44.4</v>
      </c>
      <c r="F12933">
        <v>44.54</v>
      </c>
      <c r="G12933">
        <v>4910906</v>
      </c>
      <c r="H12933">
        <v>44.666699999999999</v>
      </c>
    </row>
    <row r="12934" spans="1:8" x14ac:dyDescent="0.3">
      <c r="A12934" t="s">
        <v>623</v>
      </c>
      <c r="B12934" t="s">
        <v>731</v>
      </c>
      <c r="C12934">
        <v>45</v>
      </c>
      <c r="D12934">
        <v>45.22</v>
      </c>
      <c r="E12934">
        <v>43.76</v>
      </c>
      <c r="F12934">
        <v>43.82</v>
      </c>
      <c r="G12934">
        <v>7955173</v>
      </c>
      <c r="H12934">
        <v>44.2667</v>
      </c>
    </row>
    <row r="12935" spans="1:8" x14ac:dyDescent="0.3">
      <c r="A12935" t="s">
        <v>623</v>
      </c>
      <c r="B12935" t="s">
        <v>732</v>
      </c>
      <c r="C12935">
        <v>44.1</v>
      </c>
      <c r="D12935">
        <v>44.28</v>
      </c>
      <c r="E12935">
        <v>43.52</v>
      </c>
      <c r="F12935">
        <v>43.7</v>
      </c>
      <c r="G12935">
        <v>3734869</v>
      </c>
      <c r="H12935">
        <v>43.833300000000001</v>
      </c>
    </row>
    <row r="12936" spans="1:8" x14ac:dyDescent="0.3">
      <c r="A12936" t="s">
        <v>623</v>
      </c>
      <c r="B12936" t="s">
        <v>733</v>
      </c>
      <c r="C12936">
        <v>43.94</v>
      </c>
      <c r="D12936">
        <v>44.22</v>
      </c>
      <c r="E12936">
        <v>43.12</v>
      </c>
      <c r="F12936">
        <v>44.08</v>
      </c>
      <c r="G12936">
        <v>3890817</v>
      </c>
      <c r="H12936">
        <v>43.806699999999999</v>
      </c>
    </row>
    <row r="12937" spans="1:8" x14ac:dyDescent="0.3">
      <c r="A12937" t="s">
        <v>623</v>
      </c>
      <c r="B12937" t="s">
        <v>734</v>
      </c>
      <c r="C12937">
        <v>44.3</v>
      </c>
      <c r="D12937">
        <v>44.4</v>
      </c>
      <c r="E12937">
        <v>43.28</v>
      </c>
      <c r="F12937">
        <v>43.34</v>
      </c>
      <c r="G12937">
        <v>4923345</v>
      </c>
      <c r="H12937">
        <v>43.673299999999998</v>
      </c>
    </row>
    <row r="12938" spans="1:8" x14ac:dyDescent="0.3">
      <c r="A12938" t="s">
        <v>623</v>
      </c>
      <c r="B12938" t="s">
        <v>735</v>
      </c>
      <c r="C12938">
        <v>43.34</v>
      </c>
      <c r="D12938">
        <v>43.42</v>
      </c>
      <c r="E12938">
        <v>42.44</v>
      </c>
      <c r="F12938">
        <v>42.66</v>
      </c>
      <c r="G12938">
        <v>2293193</v>
      </c>
      <c r="H12938">
        <v>42.84</v>
      </c>
    </row>
    <row r="12939" spans="1:8" x14ac:dyDescent="0.3">
      <c r="A12939" t="s">
        <v>166</v>
      </c>
      <c r="B12939" t="s">
        <v>696</v>
      </c>
      <c r="C12939">
        <v>30.14</v>
      </c>
      <c r="D12939">
        <v>30.8</v>
      </c>
      <c r="E12939">
        <v>30.06</v>
      </c>
      <c r="F12939">
        <v>30.12</v>
      </c>
      <c r="G12939">
        <v>1376172</v>
      </c>
      <c r="H12939">
        <v>30.326699999999999</v>
      </c>
    </row>
    <row r="12940" spans="1:8" x14ac:dyDescent="0.3">
      <c r="A12940" t="s">
        <v>166</v>
      </c>
      <c r="B12940" t="s">
        <v>697</v>
      </c>
      <c r="C12940">
        <v>30.12</v>
      </c>
      <c r="D12940">
        <v>30.46</v>
      </c>
      <c r="E12940">
        <v>30</v>
      </c>
      <c r="F12940">
        <v>30.14</v>
      </c>
      <c r="G12940">
        <v>1002944</v>
      </c>
      <c r="H12940">
        <v>30.2</v>
      </c>
    </row>
    <row r="12941" spans="1:8" x14ac:dyDescent="0.3">
      <c r="A12941" t="s">
        <v>166</v>
      </c>
      <c r="B12941" t="s">
        <v>698</v>
      </c>
      <c r="C12941">
        <v>30.6</v>
      </c>
      <c r="D12941">
        <v>30.78</v>
      </c>
      <c r="E12941">
        <v>30.2</v>
      </c>
      <c r="F12941">
        <v>30.3</v>
      </c>
      <c r="G12941">
        <v>1073354</v>
      </c>
      <c r="H12941">
        <v>30.4267</v>
      </c>
    </row>
    <row r="12942" spans="1:8" x14ac:dyDescent="0.3">
      <c r="A12942" t="s">
        <v>166</v>
      </c>
      <c r="B12942" t="s">
        <v>699</v>
      </c>
      <c r="C12942">
        <v>30.3</v>
      </c>
      <c r="D12942">
        <v>30.78</v>
      </c>
      <c r="E12942">
        <v>30.18</v>
      </c>
      <c r="F12942">
        <v>30.42</v>
      </c>
      <c r="G12942">
        <v>1107241</v>
      </c>
      <c r="H12942">
        <v>30.46</v>
      </c>
    </row>
    <row r="12943" spans="1:8" x14ac:dyDescent="0.3">
      <c r="A12943" t="s">
        <v>166</v>
      </c>
      <c r="B12943" t="s">
        <v>700</v>
      </c>
      <c r="C12943">
        <v>30.6</v>
      </c>
      <c r="D12943">
        <v>31.18</v>
      </c>
      <c r="E12943">
        <v>29.88</v>
      </c>
      <c r="F12943">
        <v>30.18</v>
      </c>
      <c r="G12943">
        <v>1630587</v>
      </c>
      <c r="H12943">
        <v>30.4133</v>
      </c>
    </row>
    <row r="12944" spans="1:8" x14ac:dyDescent="0.3">
      <c r="A12944" t="s">
        <v>166</v>
      </c>
      <c r="B12944" t="s">
        <v>77</v>
      </c>
      <c r="C12944">
        <v>30.14</v>
      </c>
      <c r="D12944">
        <v>30.42</v>
      </c>
      <c r="E12944">
        <v>29.44</v>
      </c>
      <c r="F12944">
        <v>30.06</v>
      </c>
      <c r="G12944">
        <v>908392</v>
      </c>
      <c r="H12944">
        <v>29.973299999999998</v>
      </c>
    </row>
    <row r="12945" spans="1:8" x14ac:dyDescent="0.3">
      <c r="A12945" t="s">
        <v>166</v>
      </c>
      <c r="B12945" t="s">
        <v>701</v>
      </c>
      <c r="C12945">
        <v>30.08</v>
      </c>
      <c r="D12945">
        <v>30.52</v>
      </c>
      <c r="E12945">
        <v>30.02</v>
      </c>
      <c r="F12945">
        <v>30.12</v>
      </c>
      <c r="G12945">
        <v>740003</v>
      </c>
      <c r="H12945">
        <v>30.22</v>
      </c>
    </row>
    <row r="12946" spans="1:8" x14ac:dyDescent="0.3">
      <c r="A12946" t="s">
        <v>166</v>
      </c>
      <c r="B12946" t="s">
        <v>702</v>
      </c>
      <c r="C12946">
        <v>30.12</v>
      </c>
      <c r="D12946">
        <v>30.34</v>
      </c>
      <c r="E12946">
        <v>29.82</v>
      </c>
      <c r="F12946">
        <v>29.9</v>
      </c>
      <c r="G12946">
        <v>949317</v>
      </c>
      <c r="H12946">
        <v>30.02</v>
      </c>
    </row>
    <row r="12947" spans="1:8" x14ac:dyDescent="0.3">
      <c r="A12947" t="s">
        <v>166</v>
      </c>
      <c r="B12947" t="s">
        <v>139</v>
      </c>
      <c r="C12947">
        <v>29.88</v>
      </c>
      <c r="D12947">
        <v>30.06</v>
      </c>
      <c r="E12947">
        <v>29.68</v>
      </c>
      <c r="F12947">
        <v>29.96</v>
      </c>
      <c r="G12947">
        <v>561213</v>
      </c>
      <c r="H12947">
        <v>29.9</v>
      </c>
    </row>
    <row r="12948" spans="1:8" x14ac:dyDescent="0.3">
      <c r="A12948" t="s">
        <v>166</v>
      </c>
      <c r="B12948" t="s">
        <v>156</v>
      </c>
      <c r="C12948">
        <v>30.1</v>
      </c>
      <c r="D12948">
        <v>30.1</v>
      </c>
      <c r="E12948">
        <v>29.54</v>
      </c>
      <c r="F12948">
        <v>29.68</v>
      </c>
      <c r="G12948">
        <v>711268</v>
      </c>
      <c r="H12948">
        <v>29.773299999999999</v>
      </c>
    </row>
    <row r="12949" spans="1:8" x14ac:dyDescent="0.3">
      <c r="A12949" t="s">
        <v>166</v>
      </c>
      <c r="B12949" t="s">
        <v>703</v>
      </c>
      <c r="C12949">
        <v>30.08</v>
      </c>
      <c r="D12949">
        <v>30.38</v>
      </c>
      <c r="E12949">
        <v>29.84</v>
      </c>
      <c r="F12949">
        <v>30.1</v>
      </c>
      <c r="G12949">
        <v>875210</v>
      </c>
      <c r="H12949">
        <v>30.1067</v>
      </c>
    </row>
    <row r="12950" spans="1:8" x14ac:dyDescent="0.3">
      <c r="A12950" t="s">
        <v>166</v>
      </c>
      <c r="B12950" t="s">
        <v>223</v>
      </c>
      <c r="C12950">
        <v>30.14</v>
      </c>
      <c r="D12950">
        <v>30.36</v>
      </c>
      <c r="E12950">
        <v>29.88</v>
      </c>
      <c r="F12950">
        <v>30</v>
      </c>
      <c r="G12950">
        <v>957988</v>
      </c>
      <c r="H12950">
        <v>30.08</v>
      </c>
    </row>
    <row r="12951" spans="1:8" x14ac:dyDescent="0.3">
      <c r="A12951" t="s">
        <v>166</v>
      </c>
      <c r="B12951" t="s">
        <v>228</v>
      </c>
      <c r="C12951">
        <v>30</v>
      </c>
      <c r="D12951">
        <v>30.16</v>
      </c>
      <c r="E12951">
        <v>29.76</v>
      </c>
      <c r="F12951">
        <v>29.94</v>
      </c>
      <c r="G12951">
        <v>790335</v>
      </c>
      <c r="H12951">
        <v>29.953299999999999</v>
      </c>
    </row>
    <row r="12952" spans="1:8" x14ac:dyDescent="0.3">
      <c r="A12952" t="s">
        <v>166</v>
      </c>
      <c r="B12952" t="s">
        <v>704</v>
      </c>
      <c r="C12952">
        <v>30</v>
      </c>
      <c r="D12952">
        <v>30.2</v>
      </c>
      <c r="E12952">
        <v>29.94</v>
      </c>
      <c r="F12952">
        <v>30.1</v>
      </c>
      <c r="G12952">
        <v>534153</v>
      </c>
      <c r="H12952">
        <v>30.08</v>
      </c>
    </row>
    <row r="12953" spans="1:8" x14ac:dyDescent="0.3">
      <c r="A12953" t="s">
        <v>166</v>
      </c>
      <c r="B12953" t="s">
        <v>705</v>
      </c>
      <c r="C12953">
        <v>30.22</v>
      </c>
      <c r="D12953">
        <v>30.38</v>
      </c>
      <c r="E12953">
        <v>30.06</v>
      </c>
      <c r="F12953">
        <v>30.3</v>
      </c>
      <c r="G12953">
        <v>589691</v>
      </c>
      <c r="H12953">
        <v>30.246700000000001</v>
      </c>
    </row>
    <row r="12954" spans="1:8" x14ac:dyDescent="0.3">
      <c r="A12954" t="s">
        <v>166</v>
      </c>
      <c r="B12954" t="s">
        <v>706</v>
      </c>
      <c r="C12954">
        <v>30.64</v>
      </c>
      <c r="D12954">
        <v>30.96</v>
      </c>
      <c r="E12954">
        <v>30.1</v>
      </c>
      <c r="F12954">
        <v>30.88</v>
      </c>
      <c r="G12954">
        <v>1871609</v>
      </c>
      <c r="H12954">
        <v>30.646699999999999</v>
      </c>
    </row>
    <row r="12955" spans="1:8" x14ac:dyDescent="0.3">
      <c r="A12955" t="s">
        <v>166</v>
      </c>
      <c r="B12955" t="s">
        <v>265</v>
      </c>
      <c r="C12955">
        <v>30.88</v>
      </c>
      <c r="D12955">
        <v>32</v>
      </c>
      <c r="E12955">
        <v>30.72</v>
      </c>
      <c r="F12955">
        <v>31.32</v>
      </c>
      <c r="G12955">
        <v>3256913</v>
      </c>
      <c r="H12955">
        <v>31.346699999999998</v>
      </c>
    </row>
    <row r="12956" spans="1:8" x14ac:dyDescent="0.3">
      <c r="A12956" t="s">
        <v>166</v>
      </c>
      <c r="B12956" t="s">
        <v>707</v>
      </c>
      <c r="C12956">
        <v>31.32</v>
      </c>
      <c r="D12956">
        <v>31.94</v>
      </c>
      <c r="E12956">
        <v>30.5</v>
      </c>
      <c r="F12956">
        <v>30.5</v>
      </c>
      <c r="G12956">
        <v>1954400</v>
      </c>
      <c r="H12956">
        <v>30.98</v>
      </c>
    </row>
    <row r="12957" spans="1:8" x14ac:dyDescent="0.3">
      <c r="A12957" t="s">
        <v>166</v>
      </c>
      <c r="B12957" t="s">
        <v>271</v>
      </c>
      <c r="C12957">
        <v>30.56</v>
      </c>
      <c r="D12957">
        <v>30.72</v>
      </c>
      <c r="E12957">
        <v>29.14</v>
      </c>
      <c r="F12957">
        <v>29.14</v>
      </c>
      <c r="G12957">
        <v>1261684</v>
      </c>
      <c r="H12957">
        <v>29.666699999999999</v>
      </c>
    </row>
    <row r="12958" spans="1:8" x14ac:dyDescent="0.3">
      <c r="A12958" t="s">
        <v>166</v>
      </c>
      <c r="B12958" t="s">
        <v>708</v>
      </c>
      <c r="C12958">
        <v>29.76</v>
      </c>
      <c r="D12958">
        <v>30.16</v>
      </c>
      <c r="E12958">
        <v>29.32</v>
      </c>
      <c r="F12958">
        <v>29.9</v>
      </c>
      <c r="G12958">
        <v>615231</v>
      </c>
      <c r="H12958">
        <v>29.793299999999999</v>
      </c>
    </row>
    <row r="12959" spans="1:8" x14ac:dyDescent="0.3">
      <c r="A12959" t="s">
        <v>166</v>
      </c>
      <c r="B12959" t="s">
        <v>709</v>
      </c>
      <c r="C12959">
        <v>30.48</v>
      </c>
      <c r="D12959">
        <v>31</v>
      </c>
      <c r="E12959">
        <v>29.6</v>
      </c>
      <c r="F12959">
        <v>29.6</v>
      </c>
      <c r="G12959">
        <v>685886</v>
      </c>
      <c r="H12959">
        <v>30.066700000000001</v>
      </c>
    </row>
    <row r="12960" spans="1:8" x14ac:dyDescent="0.3">
      <c r="A12960" t="s">
        <v>166</v>
      </c>
      <c r="B12960" t="s">
        <v>283</v>
      </c>
      <c r="C12960">
        <v>29.6</v>
      </c>
      <c r="D12960">
        <v>29.74</v>
      </c>
      <c r="E12960">
        <v>29.12</v>
      </c>
      <c r="F12960">
        <v>29.64</v>
      </c>
      <c r="G12960">
        <v>438977</v>
      </c>
      <c r="H12960">
        <v>29.5</v>
      </c>
    </row>
    <row r="12961" spans="1:8" x14ac:dyDescent="0.3">
      <c r="A12961" t="s">
        <v>166</v>
      </c>
      <c r="B12961" t="s">
        <v>290</v>
      </c>
      <c r="C12961">
        <v>29.8</v>
      </c>
      <c r="D12961">
        <v>29.8</v>
      </c>
      <c r="E12961">
        <v>28.74</v>
      </c>
      <c r="F12961">
        <v>28.94</v>
      </c>
      <c r="G12961">
        <v>574764</v>
      </c>
      <c r="H12961">
        <v>29.16</v>
      </c>
    </row>
    <row r="12962" spans="1:8" x14ac:dyDescent="0.3">
      <c r="A12962" t="s">
        <v>166</v>
      </c>
      <c r="B12962" t="s">
        <v>710</v>
      </c>
      <c r="C12962">
        <v>28.9</v>
      </c>
      <c r="D12962">
        <v>29.2</v>
      </c>
      <c r="E12962">
        <v>28.64</v>
      </c>
      <c r="F12962">
        <v>28.8</v>
      </c>
      <c r="G12962">
        <v>459347</v>
      </c>
      <c r="H12962">
        <v>28.88</v>
      </c>
    </row>
    <row r="12963" spans="1:8" x14ac:dyDescent="0.3">
      <c r="A12963" t="s">
        <v>166</v>
      </c>
      <c r="B12963" t="s">
        <v>512</v>
      </c>
      <c r="C12963">
        <v>28.8</v>
      </c>
      <c r="D12963">
        <v>29.08</v>
      </c>
      <c r="E12963">
        <v>28.02</v>
      </c>
      <c r="F12963">
        <v>28.54</v>
      </c>
      <c r="G12963">
        <v>402694</v>
      </c>
      <c r="H12963">
        <v>28.546700000000001</v>
      </c>
    </row>
    <row r="12964" spans="1:8" x14ac:dyDescent="0.3">
      <c r="A12964" t="s">
        <v>166</v>
      </c>
      <c r="B12964" t="s">
        <v>91</v>
      </c>
      <c r="C12964">
        <v>26.64</v>
      </c>
      <c r="D12964">
        <v>27.66</v>
      </c>
      <c r="E12964">
        <v>26</v>
      </c>
      <c r="F12964">
        <v>27.32</v>
      </c>
      <c r="G12964">
        <v>655580</v>
      </c>
      <c r="H12964">
        <v>26.993300000000001</v>
      </c>
    </row>
    <row r="12965" spans="1:8" x14ac:dyDescent="0.3">
      <c r="A12965" t="s">
        <v>166</v>
      </c>
      <c r="B12965" t="s">
        <v>93</v>
      </c>
      <c r="C12965">
        <v>27.24</v>
      </c>
      <c r="D12965">
        <v>28</v>
      </c>
      <c r="E12965">
        <v>27</v>
      </c>
      <c r="F12965">
        <v>27.38</v>
      </c>
      <c r="G12965">
        <v>521534</v>
      </c>
      <c r="H12965">
        <v>27.46</v>
      </c>
    </row>
    <row r="12966" spans="1:8" x14ac:dyDescent="0.3">
      <c r="A12966" t="s">
        <v>166</v>
      </c>
      <c r="B12966" t="s">
        <v>711</v>
      </c>
      <c r="C12966">
        <v>27.48</v>
      </c>
      <c r="D12966">
        <v>29.78</v>
      </c>
      <c r="E12966">
        <v>27.3</v>
      </c>
      <c r="F12966">
        <v>29.38</v>
      </c>
      <c r="G12966">
        <v>801160</v>
      </c>
      <c r="H12966">
        <v>28.82</v>
      </c>
    </row>
    <row r="12967" spans="1:8" x14ac:dyDescent="0.3">
      <c r="A12967" t="s">
        <v>166</v>
      </c>
      <c r="B12967" t="s">
        <v>712</v>
      </c>
      <c r="C12967">
        <v>29.36</v>
      </c>
      <c r="D12967">
        <v>31</v>
      </c>
      <c r="E12967">
        <v>28.82</v>
      </c>
      <c r="F12967">
        <v>30</v>
      </c>
      <c r="G12967">
        <v>799834</v>
      </c>
      <c r="H12967">
        <v>29.94</v>
      </c>
    </row>
    <row r="12968" spans="1:8" x14ac:dyDescent="0.3">
      <c r="A12968" t="s">
        <v>166</v>
      </c>
      <c r="B12968" t="s">
        <v>162</v>
      </c>
      <c r="C12968">
        <v>29.7</v>
      </c>
      <c r="D12968">
        <v>29.92</v>
      </c>
      <c r="E12968">
        <v>28.24</v>
      </c>
      <c r="F12968">
        <v>29.72</v>
      </c>
      <c r="G12968">
        <v>691027</v>
      </c>
      <c r="H12968">
        <v>29.293299999999999</v>
      </c>
    </row>
    <row r="12969" spans="1:8" x14ac:dyDescent="0.3">
      <c r="A12969" t="s">
        <v>166</v>
      </c>
      <c r="B12969" t="s">
        <v>220</v>
      </c>
      <c r="C12969">
        <v>28.98</v>
      </c>
      <c r="D12969">
        <v>29.32</v>
      </c>
      <c r="E12969">
        <v>27.98</v>
      </c>
      <c r="F12969">
        <v>28.38</v>
      </c>
      <c r="G12969">
        <v>652133</v>
      </c>
      <c r="H12969">
        <v>28.56</v>
      </c>
    </row>
    <row r="12970" spans="1:8" x14ac:dyDescent="0.3">
      <c r="A12970" t="s">
        <v>166</v>
      </c>
      <c r="B12970" t="s">
        <v>713</v>
      </c>
      <c r="C12970">
        <v>28.9</v>
      </c>
      <c r="D12970">
        <v>29.12</v>
      </c>
      <c r="E12970">
        <v>28.14</v>
      </c>
      <c r="F12970">
        <v>28.3</v>
      </c>
      <c r="G12970">
        <v>885535</v>
      </c>
      <c r="H12970">
        <v>28.52</v>
      </c>
    </row>
    <row r="12971" spans="1:8" x14ac:dyDescent="0.3">
      <c r="A12971" t="s">
        <v>166</v>
      </c>
      <c r="B12971" t="s">
        <v>714</v>
      </c>
      <c r="C12971">
        <v>28.46</v>
      </c>
      <c r="D12971">
        <v>28.46</v>
      </c>
      <c r="E12971">
        <v>27.94</v>
      </c>
      <c r="F12971">
        <v>28.16</v>
      </c>
      <c r="G12971">
        <v>259882</v>
      </c>
      <c r="H12971">
        <v>28.186699999999998</v>
      </c>
    </row>
    <row r="12972" spans="1:8" x14ac:dyDescent="0.3">
      <c r="A12972" t="s">
        <v>166</v>
      </c>
      <c r="B12972" t="s">
        <v>715</v>
      </c>
      <c r="C12972">
        <v>28.12</v>
      </c>
      <c r="D12972">
        <v>29</v>
      </c>
      <c r="E12972">
        <v>27.96</v>
      </c>
      <c r="F12972">
        <v>29</v>
      </c>
      <c r="G12972">
        <v>615296</v>
      </c>
      <c r="H12972">
        <v>28.653300000000002</v>
      </c>
    </row>
    <row r="12973" spans="1:8" x14ac:dyDescent="0.3">
      <c r="A12973" t="s">
        <v>166</v>
      </c>
      <c r="B12973" t="s">
        <v>235</v>
      </c>
      <c r="C12973">
        <v>31</v>
      </c>
      <c r="D12973">
        <v>31.02</v>
      </c>
      <c r="E12973">
        <v>29.32</v>
      </c>
      <c r="F12973">
        <v>29.8</v>
      </c>
      <c r="G12973">
        <v>1914445</v>
      </c>
      <c r="H12973">
        <v>30.046700000000001</v>
      </c>
    </row>
    <row r="12974" spans="1:8" x14ac:dyDescent="0.3">
      <c r="A12974" t="s">
        <v>166</v>
      </c>
      <c r="B12974" t="s">
        <v>259</v>
      </c>
      <c r="C12974">
        <v>30</v>
      </c>
      <c r="D12974">
        <v>30.1</v>
      </c>
      <c r="E12974">
        <v>28.48</v>
      </c>
      <c r="F12974">
        <v>28.48</v>
      </c>
      <c r="G12974">
        <v>842362</v>
      </c>
      <c r="H12974">
        <v>29.02</v>
      </c>
    </row>
    <row r="12975" spans="1:8" x14ac:dyDescent="0.3">
      <c r="A12975" t="s">
        <v>166</v>
      </c>
      <c r="B12975" t="s">
        <v>716</v>
      </c>
      <c r="C12975">
        <v>28.5</v>
      </c>
      <c r="D12975">
        <v>28.72</v>
      </c>
      <c r="E12975">
        <v>28.1</v>
      </c>
      <c r="F12975">
        <v>28.24</v>
      </c>
      <c r="G12975">
        <v>717501</v>
      </c>
      <c r="H12975">
        <v>28.353300000000001</v>
      </c>
    </row>
    <row r="12976" spans="1:8" x14ac:dyDescent="0.3">
      <c r="A12976" t="s">
        <v>166</v>
      </c>
      <c r="B12976" t="s">
        <v>269</v>
      </c>
      <c r="C12976">
        <v>28.36</v>
      </c>
      <c r="D12976">
        <v>28.6</v>
      </c>
      <c r="E12976">
        <v>28.16</v>
      </c>
      <c r="F12976">
        <v>28.28</v>
      </c>
      <c r="G12976">
        <v>376312</v>
      </c>
      <c r="H12976">
        <v>28.346699999999998</v>
      </c>
    </row>
    <row r="12977" spans="1:8" x14ac:dyDescent="0.3">
      <c r="A12977" t="s">
        <v>166</v>
      </c>
      <c r="B12977" t="s">
        <v>282</v>
      </c>
      <c r="C12977">
        <v>28.4</v>
      </c>
      <c r="D12977">
        <v>28.4</v>
      </c>
      <c r="E12977">
        <v>28.02</v>
      </c>
      <c r="F12977">
        <v>28.22</v>
      </c>
      <c r="G12977">
        <v>158073</v>
      </c>
      <c r="H12977">
        <v>28.2133</v>
      </c>
    </row>
    <row r="12978" spans="1:8" x14ac:dyDescent="0.3">
      <c r="A12978" t="s">
        <v>166</v>
      </c>
      <c r="B12978" t="s">
        <v>717</v>
      </c>
      <c r="C12978">
        <v>28.02</v>
      </c>
      <c r="D12978">
        <v>28.2</v>
      </c>
      <c r="E12978">
        <v>27.4</v>
      </c>
      <c r="F12978">
        <v>28.2</v>
      </c>
      <c r="G12978">
        <v>736196</v>
      </c>
      <c r="H12978">
        <v>27.933299999999999</v>
      </c>
    </row>
    <row r="12979" spans="1:8" x14ac:dyDescent="0.3">
      <c r="A12979" t="s">
        <v>166</v>
      </c>
      <c r="B12979" t="s">
        <v>285</v>
      </c>
      <c r="C12979">
        <v>28.3</v>
      </c>
      <c r="D12979">
        <v>28.42</v>
      </c>
      <c r="E12979">
        <v>27.58</v>
      </c>
      <c r="F12979">
        <v>27.6</v>
      </c>
      <c r="G12979">
        <v>447386</v>
      </c>
      <c r="H12979">
        <v>27.866700000000002</v>
      </c>
    </row>
    <row r="12980" spans="1:8" x14ac:dyDescent="0.3">
      <c r="A12980" t="s">
        <v>166</v>
      </c>
      <c r="B12980" t="s">
        <v>718</v>
      </c>
      <c r="C12980">
        <v>27.68</v>
      </c>
      <c r="D12980">
        <v>28.74</v>
      </c>
      <c r="E12980">
        <v>27.46</v>
      </c>
      <c r="F12980">
        <v>27.62</v>
      </c>
      <c r="G12980">
        <v>461209</v>
      </c>
      <c r="H12980">
        <v>27.94</v>
      </c>
    </row>
    <row r="12981" spans="1:8" x14ac:dyDescent="0.3">
      <c r="A12981" t="s">
        <v>166</v>
      </c>
      <c r="B12981" t="s">
        <v>291</v>
      </c>
      <c r="C12981">
        <v>27.6</v>
      </c>
      <c r="D12981">
        <v>27.7</v>
      </c>
      <c r="E12981">
        <v>27.14</v>
      </c>
      <c r="F12981">
        <v>27.42</v>
      </c>
      <c r="G12981">
        <v>364922</v>
      </c>
      <c r="H12981">
        <v>27.42</v>
      </c>
    </row>
    <row r="12982" spans="1:8" x14ac:dyDescent="0.3">
      <c r="A12982" t="s">
        <v>166</v>
      </c>
      <c r="B12982" t="s">
        <v>295</v>
      </c>
      <c r="C12982">
        <v>27.5</v>
      </c>
      <c r="D12982">
        <v>27.5</v>
      </c>
      <c r="E12982">
        <v>26.82</v>
      </c>
      <c r="F12982">
        <v>27.04</v>
      </c>
      <c r="G12982">
        <v>419559</v>
      </c>
      <c r="H12982">
        <v>27.12</v>
      </c>
    </row>
    <row r="12983" spans="1:8" x14ac:dyDescent="0.3">
      <c r="A12983" t="s">
        <v>166</v>
      </c>
      <c r="B12983" t="s">
        <v>298</v>
      </c>
      <c r="C12983">
        <v>27.06</v>
      </c>
      <c r="D12983">
        <v>27.4</v>
      </c>
      <c r="E12983">
        <v>26.8</v>
      </c>
      <c r="F12983">
        <v>27.4</v>
      </c>
      <c r="G12983">
        <v>334390</v>
      </c>
      <c r="H12983">
        <v>27.2</v>
      </c>
    </row>
    <row r="12984" spans="1:8" x14ac:dyDescent="0.3">
      <c r="A12984" t="s">
        <v>166</v>
      </c>
      <c r="B12984" t="s">
        <v>719</v>
      </c>
      <c r="C12984">
        <v>27.3</v>
      </c>
      <c r="D12984">
        <v>27.34</v>
      </c>
      <c r="E12984">
        <v>26.92</v>
      </c>
      <c r="F12984">
        <v>27.12</v>
      </c>
      <c r="G12984">
        <v>420856</v>
      </c>
      <c r="H12984">
        <v>27.1267</v>
      </c>
    </row>
    <row r="12985" spans="1:8" x14ac:dyDescent="0.3">
      <c r="A12985" t="s">
        <v>166</v>
      </c>
      <c r="B12985" t="s">
        <v>720</v>
      </c>
      <c r="C12985">
        <v>27.34</v>
      </c>
      <c r="D12985">
        <v>27.6</v>
      </c>
      <c r="E12985">
        <v>27.08</v>
      </c>
      <c r="F12985">
        <v>27.6</v>
      </c>
      <c r="G12985">
        <v>337456</v>
      </c>
      <c r="H12985">
        <v>27.4267</v>
      </c>
    </row>
    <row r="12986" spans="1:8" x14ac:dyDescent="0.3">
      <c r="A12986" t="s">
        <v>166</v>
      </c>
      <c r="B12986" t="s">
        <v>721</v>
      </c>
      <c r="C12986">
        <v>27.52</v>
      </c>
      <c r="D12986">
        <v>27.9</v>
      </c>
      <c r="E12986">
        <v>27.16</v>
      </c>
      <c r="F12986">
        <v>27.6</v>
      </c>
      <c r="G12986">
        <v>326361</v>
      </c>
      <c r="H12986">
        <v>27.5533</v>
      </c>
    </row>
    <row r="12987" spans="1:8" x14ac:dyDescent="0.3">
      <c r="A12987" t="s">
        <v>166</v>
      </c>
      <c r="B12987" t="s">
        <v>96</v>
      </c>
      <c r="C12987">
        <v>27.32</v>
      </c>
      <c r="D12987">
        <v>28.46</v>
      </c>
      <c r="E12987">
        <v>27.32</v>
      </c>
      <c r="F12987">
        <v>28.44</v>
      </c>
      <c r="G12987">
        <v>592153</v>
      </c>
      <c r="H12987">
        <v>28.0733</v>
      </c>
    </row>
    <row r="12988" spans="1:8" x14ac:dyDescent="0.3">
      <c r="A12988" t="s">
        <v>166</v>
      </c>
      <c r="B12988" t="s">
        <v>722</v>
      </c>
      <c r="C12988">
        <v>28.32</v>
      </c>
      <c r="D12988">
        <v>29.1</v>
      </c>
      <c r="E12988">
        <v>28.3</v>
      </c>
      <c r="F12988">
        <v>28.56</v>
      </c>
      <c r="G12988">
        <v>726927</v>
      </c>
      <c r="H12988">
        <v>28.653300000000002</v>
      </c>
    </row>
    <row r="12989" spans="1:8" x14ac:dyDescent="0.3">
      <c r="A12989" t="s">
        <v>166</v>
      </c>
      <c r="B12989" t="s">
        <v>164</v>
      </c>
      <c r="C12989">
        <v>28.5</v>
      </c>
      <c r="D12989">
        <v>28.74</v>
      </c>
      <c r="E12989">
        <v>27.56</v>
      </c>
      <c r="F12989">
        <v>28.16</v>
      </c>
      <c r="G12989">
        <v>703762</v>
      </c>
      <c r="H12989">
        <v>28.153300000000002</v>
      </c>
    </row>
    <row r="12990" spans="1:8" x14ac:dyDescent="0.3">
      <c r="A12990" t="s">
        <v>166</v>
      </c>
      <c r="B12990" t="s">
        <v>723</v>
      </c>
      <c r="C12990">
        <v>28.62</v>
      </c>
      <c r="D12990">
        <v>28.82</v>
      </c>
      <c r="E12990">
        <v>28.42</v>
      </c>
      <c r="F12990">
        <v>28.48</v>
      </c>
      <c r="G12990">
        <v>788442</v>
      </c>
      <c r="H12990">
        <v>28.5733</v>
      </c>
    </row>
    <row r="12991" spans="1:8" x14ac:dyDescent="0.3">
      <c r="A12991" t="s">
        <v>166</v>
      </c>
      <c r="B12991" t="s">
        <v>724</v>
      </c>
      <c r="C12991">
        <v>28.48</v>
      </c>
      <c r="D12991">
        <v>28.62</v>
      </c>
      <c r="E12991">
        <v>28.22</v>
      </c>
      <c r="F12991">
        <v>28.54</v>
      </c>
      <c r="G12991">
        <v>289163</v>
      </c>
      <c r="H12991">
        <v>28.46</v>
      </c>
    </row>
    <row r="12992" spans="1:8" x14ac:dyDescent="0.3">
      <c r="A12992" t="s">
        <v>166</v>
      </c>
      <c r="B12992" t="s">
        <v>725</v>
      </c>
      <c r="C12992">
        <v>28.54</v>
      </c>
      <c r="D12992">
        <v>29.2</v>
      </c>
      <c r="E12992">
        <v>28.54</v>
      </c>
      <c r="F12992">
        <v>29.04</v>
      </c>
      <c r="G12992">
        <v>783226</v>
      </c>
      <c r="H12992">
        <v>28.9267</v>
      </c>
    </row>
    <row r="12993" spans="1:8" x14ac:dyDescent="0.3">
      <c r="A12993" t="s">
        <v>166</v>
      </c>
      <c r="B12993" t="s">
        <v>242</v>
      </c>
      <c r="C12993">
        <v>29.02</v>
      </c>
      <c r="D12993">
        <v>29.02</v>
      </c>
      <c r="E12993">
        <v>28.26</v>
      </c>
      <c r="F12993">
        <v>28.6</v>
      </c>
      <c r="G12993">
        <v>569444</v>
      </c>
      <c r="H12993">
        <v>28.6267</v>
      </c>
    </row>
    <row r="12994" spans="1:8" x14ac:dyDescent="0.3">
      <c r="A12994" t="s">
        <v>166</v>
      </c>
      <c r="B12994" t="s">
        <v>726</v>
      </c>
      <c r="C12994">
        <v>28.66</v>
      </c>
      <c r="D12994">
        <v>29.4</v>
      </c>
      <c r="E12994">
        <v>28.64</v>
      </c>
      <c r="F12994">
        <v>29.08</v>
      </c>
      <c r="G12994">
        <v>796325</v>
      </c>
      <c r="H12994">
        <v>29.04</v>
      </c>
    </row>
    <row r="12995" spans="1:8" x14ac:dyDescent="0.3">
      <c r="A12995" t="s">
        <v>166</v>
      </c>
      <c r="B12995" t="s">
        <v>727</v>
      </c>
      <c r="C12995">
        <v>29.42</v>
      </c>
      <c r="D12995">
        <v>29.8</v>
      </c>
      <c r="E12995">
        <v>29.12</v>
      </c>
      <c r="F12995">
        <v>29.78</v>
      </c>
      <c r="G12995">
        <v>846706</v>
      </c>
      <c r="H12995">
        <v>29.566700000000001</v>
      </c>
    </row>
    <row r="12996" spans="1:8" x14ac:dyDescent="0.3">
      <c r="A12996" t="s">
        <v>166</v>
      </c>
      <c r="B12996" t="s">
        <v>728</v>
      </c>
      <c r="C12996">
        <v>30</v>
      </c>
      <c r="D12996">
        <v>30</v>
      </c>
      <c r="E12996">
        <v>29.22</v>
      </c>
      <c r="F12996">
        <v>29.24</v>
      </c>
      <c r="G12996">
        <v>646142</v>
      </c>
      <c r="H12996">
        <v>29.486699999999999</v>
      </c>
    </row>
    <row r="12997" spans="1:8" x14ac:dyDescent="0.3">
      <c r="A12997" t="s">
        <v>166</v>
      </c>
      <c r="B12997" t="s">
        <v>729</v>
      </c>
      <c r="C12997">
        <v>29.32</v>
      </c>
      <c r="D12997">
        <v>30.24</v>
      </c>
      <c r="E12997">
        <v>29.32</v>
      </c>
      <c r="F12997">
        <v>30.06</v>
      </c>
      <c r="G12997">
        <v>833746</v>
      </c>
      <c r="H12997">
        <v>29.8733</v>
      </c>
    </row>
    <row r="12998" spans="1:8" x14ac:dyDescent="0.3">
      <c r="A12998" t="s">
        <v>166</v>
      </c>
      <c r="B12998" t="s">
        <v>730</v>
      </c>
      <c r="C12998">
        <v>29.68</v>
      </c>
      <c r="D12998">
        <v>30.32</v>
      </c>
      <c r="E12998">
        <v>29.66</v>
      </c>
      <c r="F12998">
        <v>30.02</v>
      </c>
      <c r="G12998">
        <v>507755</v>
      </c>
      <c r="H12998">
        <v>30</v>
      </c>
    </row>
    <row r="12999" spans="1:8" x14ac:dyDescent="0.3">
      <c r="A12999" t="s">
        <v>166</v>
      </c>
      <c r="B12999" t="s">
        <v>731</v>
      </c>
      <c r="C12999">
        <v>30.48</v>
      </c>
      <c r="D12999">
        <v>31.12</v>
      </c>
      <c r="E12999">
        <v>29.94</v>
      </c>
      <c r="F12999">
        <v>30.16</v>
      </c>
      <c r="G12999">
        <v>751849</v>
      </c>
      <c r="H12999">
        <v>30.406700000000001</v>
      </c>
    </row>
    <row r="13000" spans="1:8" x14ac:dyDescent="0.3">
      <c r="A13000" t="s">
        <v>166</v>
      </c>
      <c r="B13000" t="s">
        <v>732</v>
      </c>
      <c r="C13000">
        <v>30.36</v>
      </c>
      <c r="D13000">
        <v>30.36</v>
      </c>
      <c r="E13000">
        <v>29.82</v>
      </c>
      <c r="F13000">
        <v>30.32</v>
      </c>
      <c r="G13000">
        <v>414798</v>
      </c>
      <c r="H13000">
        <v>30.166699999999999</v>
      </c>
    </row>
    <row r="13001" spans="1:8" x14ac:dyDescent="0.3">
      <c r="A13001" t="s">
        <v>166</v>
      </c>
      <c r="B13001" t="s">
        <v>733</v>
      </c>
      <c r="C13001">
        <v>30.32</v>
      </c>
      <c r="D13001">
        <v>30.52</v>
      </c>
      <c r="E13001">
        <v>29.9</v>
      </c>
      <c r="F13001">
        <v>30.42</v>
      </c>
      <c r="G13001">
        <v>399669</v>
      </c>
      <c r="H13001">
        <v>30.28</v>
      </c>
    </row>
    <row r="13002" spans="1:8" x14ac:dyDescent="0.3">
      <c r="A13002" t="s">
        <v>166</v>
      </c>
      <c r="B13002" t="s">
        <v>734</v>
      </c>
      <c r="C13002">
        <v>30.54</v>
      </c>
      <c r="D13002">
        <v>31.06</v>
      </c>
      <c r="E13002">
        <v>30.22</v>
      </c>
      <c r="F13002">
        <v>30.44</v>
      </c>
      <c r="G13002">
        <v>760647</v>
      </c>
      <c r="H13002">
        <v>30.5733</v>
      </c>
    </row>
    <row r="13003" spans="1:8" x14ac:dyDescent="0.3">
      <c r="A13003" t="s">
        <v>166</v>
      </c>
      <c r="B13003" t="s">
        <v>735</v>
      </c>
      <c r="C13003">
        <v>30.4</v>
      </c>
      <c r="D13003">
        <v>30.44</v>
      </c>
      <c r="E13003">
        <v>29.82</v>
      </c>
      <c r="F13003">
        <v>29.96</v>
      </c>
      <c r="G13003">
        <v>261042</v>
      </c>
      <c r="H13003">
        <v>30.0733</v>
      </c>
    </row>
    <row r="13004" spans="1:8" x14ac:dyDescent="0.3">
      <c r="A13004" t="s">
        <v>174</v>
      </c>
      <c r="B13004" t="s">
        <v>696</v>
      </c>
      <c r="C13004">
        <v>16.940000000000001</v>
      </c>
      <c r="D13004">
        <v>17.440000000000001</v>
      </c>
      <c r="E13004">
        <v>16.88</v>
      </c>
      <c r="F13004">
        <v>17.25</v>
      </c>
      <c r="G13004">
        <v>6126682</v>
      </c>
      <c r="H13004">
        <v>17.190000000000001</v>
      </c>
    </row>
    <row r="13005" spans="1:8" x14ac:dyDescent="0.3">
      <c r="A13005" t="s">
        <v>174</v>
      </c>
      <c r="B13005" t="s">
        <v>697</v>
      </c>
      <c r="C13005">
        <v>17.25</v>
      </c>
      <c r="D13005">
        <v>17.37</v>
      </c>
      <c r="E13005">
        <v>16.78</v>
      </c>
      <c r="F13005">
        <v>16.82</v>
      </c>
      <c r="G13005">
        <v>4990912</v>
      </c>
      <c r="H13005">
        <v>16.989999999999998</v>
      </c>
    </row>
    <row r="13006" spans="1:8" x14ac:dyDescent="0.3">
      <c r="A13006" t="s">
        <v>174</v>
      </c>
      <c r="B13006" t="s">
        <v>698</v>
      </c>
      <c r="C13006">
        <v>16.82</v>
      </c>
      <c r="D13006">
        <v>17.18</v>
      </c>
      <c r="E13006">
        <v>16.760000000000002</v>
      </c>
      <c r="F13006">
        <v>16.89</v>
      </c>
      <c r="G13006">
        <v>3659846</v>
      </c>
      <c r="H13006">
        <v>16.943300000000001</v>
      </c>
    </row>
    <row r="13007" spans="1:8" x14ac:dyDescent="0.3">
      <c r="A13007" t="s">
        <v>174</v>
      </c>
      <c r="B13007" t="s">
        <v>699</v>
      </c>
      <c r="C13007">
        <v>17</v>
      </c>
      <c r="D13007">
        <v>17</v>
      </c>
      <c r="E13007">
        <v>16.71</v>
      </c>
      <c r="F13007">
        <v>16.73</v>
      </c>
      <c r="G13007">
        <v>3487732</v>
      </c>
      <c r="H13007">
        <v>16.813300000000002</v>
      </c>
    </row>
    <row r="13008" spans="1:8" x14ac:dyDescent="0.3">
      <c r="A13008" t="s">
        <v>174</v>
      </c>
      <c r="B13008" t="s">
        <v>700</v>
      </c>
      <c r="C13008">
        <v>16.73</v>
      </c>
      <c r="D13008">
        <v>17.190000000000001</v>
      </c>
      <c r="E13008">
        <v>16.66</v>
      </c>
      <c r="F13008">
        <v>16.87</v>
      </c>
      <c r="G13008">
        <v>4304701</v>
      </c>
      <c r="H13008">
        <v>16.906700000000001</v>
      </c>
    </row>
    <row r="13009" spans="1:8" x14ac:dyDescent="0.3">
      <c r="A13009" t="s">
        <v>174</v>
      </c>
      <c r="B13009" t="s">
        <v>77</v>
      </c>
      <c r="C13009">
        <v>16.87</v>
      </c>
      <c r="D13009">
        <v>16.87</v>
      </c>
      <c r="E13009">
        <v>16.420000000000002</v>
      </c>
      <c r="F13009">
        <v>16.52</v>
      </c>
      <c r="G13009">
        <v>2507350</v>
      </c>
      <c r="H13009">
        <v>16.603300000000001</v>
      </c>
    </row>
    <row r="13010" spans="1:8" x14ac:dyDescent="0.3">
      <c r="A13010" t="s">
        <v>174</v>
      </c>
      <c r="B13010" t="s">
        <v>701</v>
      </c>
      <c r="C13010">
        <v>16.88</v>
      </c>
      <c r="D13010">
        <v>16.88</v>
      </c>
      <c r="E13010">
        <v>16.53</v>
      </c>
      <c r="F13010">
        <v>16.649999999999999</v>
      </c>
      <c r="G13010">
        <v>3506726</v>
      </c>
      <c r="H13010">
        <v>16.686699999999998</v>
      </c>
    </row>
    <row r="13011" spans="1:8" x14ac:dyDescent="0.3">
      <c r="A13011" t="s">
        <v>174</v>
      </c>
      <c r="B13011" t="s">
        <v>702</v>
      </c>
      <c r="C13011">
        <v>16.670000000000002</v>
      </c>
      <c r="D13011">
        <v>17.18</v>
      </c>
      <c r="E13011">
        <v>16.559999999999999</v>
      </c>
      <c r="F13011">
        <v>16.88</v>
      </c>
      <c r="G13011">
        <v>5590137</v>
      </c>
      <c r="H13011">
        <v>16.8733</v>
      </c>
    </row>
    <row r="13012" spans="1:8" x14ac:dyDescent="0.3">
      <c r="A13012" t="s">
        <v>174</v>
      </c>
      <c r="B13012" t="s">
        <v>139</v>
      </c>
      <c r="C13012">
        <v>16.84</v>
      </c>
      <c r="D13012">
        <v>16.89</v>
      </c>
      <c r="E13012">
        <v>16.52</v>
      </c>
      <c r="F13012">
        <v>16.670000000000002</v>
      </c>
      <c r="G13012">
        <v>2396369</v>
      </c>
      <c r="H13012">
        <v>16.693300000000001</v>
      </c>
    </row>
    <row r="13013" spans="1:8" x14ac:dyDescent="0.3">
      <c r="A13013" t="s">
        <v>174</v>
      </c>
      <c r="B13013" t="s">
        <v>156</v>
      </c>
      <c r="C13013">
        <v>16.62</v>
      </c>
      <c r="D13013">
        <v>16.78</v>
      </c>
      <c r="E13013">
        <v>16.57</v>
      </c>
      <c r="F13013">
        <v>16.72</v>
      </c>
      <c r="G13013">
        <v>1791579</v>
      </c>
      <c r="H13013">
        <v>16.690000000000001</v>
      </c>
    </row>
    <row r="13014" spans="1:8" x14ac:dyDescent="0.3">
      <c r="A13014" t="s">
        <v>174</v>
      </c>
      <c r="B13014" t="s">
        <v>703</v>
      </c>
      <c r="C13014">
        <v>16.850000000000001</v>
      </c>
      <c r="D13014">
        <v>18.100000000000001</v>
      </c>
      <c r="E13014">
        <v>16.829999999999998</v>
      </c>
      <c r="F13014">
        <v>18.03</v>
      </c>
      <c r="G13014">
        <v>9872005</v>
      </c>
      <c r="H13014">
        <v>17.653300000000002</v>
      </c>
    </row>
    <row r="13015" spans="1:8" x14ac:dyDescent="0.3">
      <c r="A13015" t="s">
        <v>174</v>
      </c>
      <c r="B13015" t="s">
        <v>223</v>
      </c>
      <c r="C13015">
        <v>17.940000000000001</v>
      </c>
      <c r="D13015">
        <v>18.2</v>
      </c>
      <c r="E13015">
        <v>17.670000000000002</v>
      </c>
      <c r="F13015">
        <v>17.87</v>
      </c>
      <c r="G13015">
        <v>4954265</v>
      </c>
      <c r="H13015">
        <v>17.9133</v>
      </c>
    </row>
    <row r="13016" spans="1:8" x14ac:dyDescent="0.3">
      <c r="A13016" t="s">
        <v>174</v>
      </c>
      <c r="B13016" t="s">
        <v>228</v>
      </c>
      <c r="C13016">
        <v>17.8</v>
      </c>
      <c r="D13016">
        <v>18.12</v>
      </c>
      <c r="E13016">
        <v>17.62</v>
      </c>
      <c r="F13016">
        <v>17.75</v>
      </c>
      <c r="G13016">
        <v>4818646</v>
      </c>
      <c r="H13016">
        <v>17.829999999999998</v>
      </c>
    </row>
    <row r="13017" spans="1:8" x14ac:dyDescent="0.3">
      <c r="A13017" t="s">
        <v>174</v>
      </c>
      <c r="B13017" t="s">
        <v>704</v>
      </c>
      <c r="C13017">
        <v>17.8</v>
      </c>
      <c r="D13017">
        <v>17.989999999999998</v>
      </c>
      <c r="E13017">
        <v>17.68</v>
      </c>
      <c r="F13017">
        <v>17.89</v>
      </c>
      <c r="G13017">
        <v>4602386</v>
      </c>
      <c r="H13017">
        <v>17.853300000000001</v>
      </c>
    </row>
    <row r="13018" spans="1:8" x14ac:dyDescent="0.3">
      <c r="A13018" t="s">
        <v>174</v>
      </c>
      <c r="B13018" t="s">
        <v>705</v>
      </c>
      <c r="C13018">
        <v>17.95</v>
      </c>
      <c r="D13018">
        <v>18.489999999999998</v>
      </c>
      <c r="E13018">
        <v>17.91</v>
      </c>
      <c r="F13018">
        <v>18.45</v>
      </c>
      <c r="G13018">
        <v>5833393</v>
      </c>
      <c r="H13018">
        <v>18.283300000000001</v>
      </c>
    </row>
    <row r="13019" spans="1:8" x14ac:dyDescent="0.3">
      <c r="A13019" t="s">
        <v>174</v>
      </c>
      <c r="B13019" t="s">
        <v>706</v>
      </c>
      <c r="C13019">
        <v>18.5</v>
      </c>
      <c r="D13019">
        <v>18.89</v>
      </c>
      <c r="E13019">
        <v>18.37</v>
      </c>
      <c r="F13019">
        <v>18.62</v>
      </c>
      <c r="G13019">
        <v>9050417</v>
      </c>
      <c r="H13019">
        <v>18.6267</v>
      </c>
    </row>
    <row r="13020" spans="1:8" x14ac:dyDescent="0.3">
      <c r="A13020" t="s">
        <v>174</v>
      </c>
      <c r="B13020" t="s">
        <v>265</v>
      </c>
      <c r="C13020">
        <v>18.7</v>
      </c>
      <c r="D13020">
        <v>18.850000000000001</v>
      </c>
      <c r="E13020">
        <v>18.440000000000001</v>
      </c>
      <c r="F13020">
        <v>18.52</v>
      </c>
      <c r="G13020">
        <v>6017688</v>
      </c>
      <c r="H13020">
        <v>18.603300000000001</v>
      </c>
    </row>
    <row r="13021" spans="1:8" x14ac:dyDescent="0.3">
      <c r="A13021" t="s">
        <v>174</v>
      </c>
      <c r="B13021" t="s">
        <v>707</v>
      </c>
      <c r="C13021">
        <v>18.55</v>
      </c>
      <c r="D13021">
        <v>18.989999999999998</v>
      </c>
      <c r="E13021">
        <v>17.8</v>
      </c>
      <c r="F13021">
        <v>17.84</v>
      </c>
      <c r="G13021">
        <v>7973385</v>
      </c>
      <c r="H13021">
        <v>18.21</v>
      </c>
    </row>
    <row r="13022" spans="1:8" x14ac:dyDescent="0.3">
      <c r="A13022" t="s">
        <v>174</v>
      </c>
      <c r="B13022" t="s">
        <v>271</v>
      </c>
      <c r="C13022">
        <v>17.899999999999999</v>
      </c>
      <c r="D13022">
        <v>17.97</v>
      </c>
      <c r="E13022">
        <v>16.34</v>
      </c>
      <c r="F13022">
        <v>16.600000000000001</v>
      </c>
      <c r="G13022">
        <v>6091856</v>
      </c>
      <c r="H13022">
        <v>16.97</v>
      </c>
    </row>
    <row r="13023" spans="1:8" x14ac:dyDescent="0.3">
      <c r="A13023" t="s">
        <v>174</v>
      </c>
      <c r="B13023" t="s">
        <v>708</v>
      </c>
      <c r="C13023">
        <v>16.600000000000001</v>
      </c>
      <c r="D13023">
        <v>16.739999999999998</v>
      </c>
      <c r="E13023">
        <v>16.3</v>
      </c>
      <c r="F13023">
        <v>16.63</v>
      </c>
      <c r="G13023">
        <v>5084070</v>
      </c>
      <c r="H13023">
        <v>16.556699999999999</v>
      </c>
    </row>
    <row r="13024" spans="1:8" x14ac:dyDescent="0.3">
      <c r="A13024" t="s">
        <v>174</v>
      </c>
      <c r="B13024" t="s">
        <v>709</v>
      </c>
      <c r="C13024">
        <v>16.760000000000002</v>
      </c>
      <c r="D13024">
        <v>18.25</v>
      </c>
      <c r="E13024">
        <v>16.760000000000002</v>
      </c>
      <c r="F13024">
        <v>18.190000000000001</v>
      </c>
      <c r="G13024">
        <v>8341171</v>
      </c>
      <c r="H13024">
        <v>17.7333</v>
      </c>
    </row>
    <row r="13025" spans="1:8" x14ac:dyDescent="0.3">
      <c r="A13025" t="s">
        <v>174</v>
      </c>
      <c r="B13025" t="s">
        <v>283</v>
      </c>
      <c r="C13025">
        <v>18.16</v>
      </c>
      <c r="D13025">
        <v>18.16</v>
      </c>
      <c r="E13025">
        <v>16.91</v>
      </c>
      <c r="F13025">
        <v>16.96</v>
      </c>
      <c r="G13025">
        <v>5492571</v>
      </c>
      <c r="H13025">
        <v>17.343299999999999</v>
      </c>
    </row>
    <row r="13026" spans="1:8" x14ac:dyDescent="0.3">
      <c r="A13026" t="s">
        <v>174</v>
      </c>
      <c r="B13026" t="s">
        <v>290</v>
      </c>
      <c r="C13026">
        <v>17.02</v>
      </c>
      <c r="D13026">
        <v>17.02</v>
      </c>
      <c r="E13026">
        <v>15.97</v>
      </c>
      <c r="F13026">
        <v>15.97</v>
      </c>
      <c r="G13026">
        <v>7058543</v>
      </c>
      <c r="H13026">
        <v>16.32</v>
      </c>
    </row>
    <row r="13027" spans="1:8" x14ac:dyDescent="0.3">
      <c r="A13027" t="s">
        <v>174</v>
      </c>
      <c r="B13027" t="s">
        <v>710</v>
      </c>
      <c r="C13027">
        <v>16.010000000000002</v>
      </c>
      <c r="D13027">
        <v>16.36</v>
      </c>
      <c r="E13027">
        <v>15.76</v>
      </c>
      <c r="F13027">
        <v>15.88</v>
      </c>
      <c r="G13027">
        <v>4383776</v>
      </c>
      <c r="H13027">
        <v>16</v>
      </c>
    </row>
    <row r="13028" spans="1:8" x14ac:dyDescent="0.3">
      <c r="A13028" t="s">
        <v>174</v>
      </c>
      <c r="B13028" t="s">
        <v>512</v>
      </c>
      <c r="C13028">
        <v>16.16</v>
      </c>
      <c r="D13028">
        <v>16.260000000000002</v>
      </c>
      <c r="E13028">
        <v>15.58</v>
      </c>
      <c r="F13028">
        <v>15.9</v>
      </c>
      <c r="G13028">
        <v>3909167</v>
      </c>
      <c r="H13028">
        <v>15.9133</v>
      </c>
    </row>
    <row r="13029" spans="1:8" x14ac:dyDescent="0.3">
      <c r="A13029" t="s">
        <v>174</v>
      </c>
      <c r="B13029" t="s">
        <v>91</v>
      </c>
      <c r="C13029">
        <v>14.31</v>
      </c>
      <c r="D13029">
        <v>15.77</v>
      </c>
      <c r="E13029">
        <v>14.31</v>
      </c>
      <c r="F13029">
        <v>15.53</v>
      </c>
      <c r="G13029">
        <v>5408851</v>
      </c>
      <c r="H13029">
        <v>15.2033</v>
      </c>
    </row>
    <row r="13030" spans="1:8" x14ac:dyDescent="0.3">
      <c r="A13030" t="s">
        <v>174</v>
      </c>
      <c r="B13030" t="s">
        <v>93</v>
      </c>
      <c r="C13030">
        <v>15.53</v>
      </c>
      <c r="D13030">
        <v>16.850000000000001</v>
      </c>
      <c r="E13030">
        <v>15.43</v>
      </c>
      <c r="F13030">
        <v>16.28</v>
      </c>
      <c r="G13030">
        <v>6853062</v>
      </c>
      <c r="H13030">
        <v>16.186699999999998</v>
      </c>
    </row>
    <row r="13031" spans="1:8" x14ac:dyDescent="0.3">
      <c r="A13031" t="s">
        <v>174</v>
      </c>
      <c r="B13031" t="s">
        <v>711</v>
      </c>
      <c r="C13031">
        <v>16.309999999999999</v>
      </c>
      <c r="D13031">
        <v>16.73</v>
      </c>
      <c r="E13031">
        <v>16.04</v>
      </c>
      <c r="F13031">
        <v>16.73</v>
      </c>
      <c r="G13031">
        <v>3849553</v>
      </c>
      <c r="H13031">
        <v>16.5</v>
      </c>
    </row>
    <row r="13032" spans="1:8" x14ac:dyDescent="0.3">
      <c r="A13032" t="s">
        <v>174</v>
      </c>
      <c r="B13032" t="s">
        <v>712</v>
      </c>
      <c r="C13032">
        <v>16.79</v>
      </c>
      <c r="D13032">
        <v>17.190000000000001</v>
      </c>
      <c r="E13032">
        <v>16.600000000000001</v>
      </c>
      <c r="F13032">
        <v>17.04</v>
      </c>
      <c r="G13032">
        <v>3604543</v>
      </c>
      <c r="H13032">
        <v>16.943300000000001</v>
      </c>
    </row>
    <row r="13033" spans="1:8" x14ac:dyDescent="0.3">
      <c r="A13033" t="s">
        <v>174</v>
      </c>
      <c r="B13033" t="s">
        <v>162</v>
      </c>
      <c r="C13033">
        <v>17.170000000000002</v>
      </c>
      <c r="D13033">
        <v>17.41</v>
      </c>
      <c r="E13033">
        <v>16.850000000000001</v>
      </c>
      <c r="F13033">
        <v>17.239999999999998</v>
      </c>
      <c r="G13033">
        <v>4203226</v>
      </c>
      <c r="H13033">
        <v>17.166699999999999</v>
      </c>
    </row>
    <row r="13034" spans="1:8" x14ac:dyDescent="0.3">
      <c r="A13034" t="s">
        <v>174</v>
      </c>
      <c r="B13034" t="s">
        <v>220</v>
      </c>
      <c r="C13034">
        <v>17.149999999999999</v>
      </c>
      <c r="D13034">
        <v>18.079999999999998</v>
      </c>
      <c r="E13034">
        <v>16.52</v>
      </c>
      <c r="F13034">
        <v>18.079999999999998</v>
      </c>
      <c r="G13034">
        <v>5554725</v>
      </c>
      <c r="H13034">
        <v>17.559999999999999</v>
      </c>
    </row>
    <row r="13035" spans="1:8" x14ac:dyDescent="0.3">
      <c r="A13035" t="s">
        <v>174</v>
      </c>
      <c r="B13035" t="s">
        <v>713</v>
      </c>
      <c r="C13035">
        <v>19.100000000000001</v>
      </c>
      <c r="D13035">
        <v>19.600000000000001</v>
      </c>
      <c r="E13035">
        <v>17.54</v>
      </c>
      <c r="F13035">
        <v>18.149999999999999</v>
      </c>
      <c r="G13035">
        <v>17910150</v>
      </c>
      <c r="H13035">
        <v>18.43</v>
      </c>
    </row>
    <row r="13036" spans="1:8" x14ac:dyDescent="0.3">
      <c r="A13036" t="s">
        <v>174</v>
      </c>
      <c r="B13036" t="s">
        <v>714</v>
      </c>
      <c r="C13036">
        <v>18.16</v>
      </c>
      <c r="D13036">
        <v>18.38</v>
      </c>
      <c r="E13036">
        <v>17.600000000000001</v>
      </c>
      <c r="F13036">
        <v>17.7</v>
      </c>
      <c r="G13036">
        <v>5999329</v>
      </c>
      <c r="H13036">
        <v>17.8933</v>
      </c>
    </row>
    <row r="13037" spans="1:8" x14ac:dyDescent="0.3">
      <c r="A13037" t="s">
        <v>174</v>
      </c>
      <c r="B13037" t="s">
        <v>715</v>
      </c>
      <c r="C13037">
        <v>17.7</v>
      </c>
      <c r="D13037">
        <v>17.84</v>
      </c>
      <c r="E13037">
        <v>16.93</v>
      </c>
      <c r="F13037">
        <v>17</v>
      </c>
      <c r="G13037">
        <v>7825244</v>
      </c>
      <c r="H13037">
        <v>17.256699999999999</v>
      </c>
    </row>
    <row r="13038" spans="1:8" x14ac:dyDescent="0.3">
      <c r="A13038" t="s">
        <v>174</v>
      </c>
      <c r="B13038" t="s">
        <v>235</v>
      </c>
      <c r="C13038">
        <v>16.98</v>
      </c>
      <c r="D13038">
        <v>17.02</v>
      </c>
      <c r="E13038">
        <v>16.32</v>
      </c>
      <c r="F13038">
        <v>16.7</v>
      </c>
      <c r="G13038">
        <v>4970447</v>
      </c>
      <c r="H13038">
        <v>16.68</v>
      </c>
    </row>
    <row r="13039" spans="1:8" x14ac:dyDescent="0.3">
      <c r="A13039" t="s">
        <v>174</v>
      </c>
      <c r="B13039" t="s">
        <v>259</v>
      </c>
      <c r="C13039">
        <v>16.71</v>
      </c>
      <c r="D13039">
        <v>16.78</v>
      </c>
      <c r="E13039">
        <v>16.41</v>
      </c>
      <c r="F13039">
        <v>16.55</v>
      </c>
      <c r="G13039">
        <v>2704455</v>
      </c>
      <c r="H13039">
        <v>16.579999999999998</v>
      </c>
    </row>
    <row r="13040" spans="1:8" x14ac:dyDescent="0.3">
      <c r="A13040" t="s">
        <v>174</v>
      </c>
      <c r="B13040" t="s">
        <v>716</v>
      </c>
      <c r="C13040">
        <v>16.559999999999999</v>
      </c>
      <c r="D13040">
        <v>16.77</v>
      </c>
      <c r="E13040">
        <v>16.55</v>
      </c>
      <c r="F13040">
        <v>16.62</v>
      </c>
      <c r="G13040">
        <v>3052748</v>
      </c>
      <c r="H13040">
        <v>16.646699999999999</v>
      </c>
    </row>
    <row r="13041" spans="1:8" x14ac:dyDescent="0.3">
      <c r="A13041" t="s">
        <v>174</v>
      </c>
      <c r="B13041" t="s">
        <v>269</v>
      </c>
      <c r="C13041">
        <v>16.670000000000002</v>
      </c>
      <c r="D13041">
        <v>16.75</v>
      </c>
      <c r="E13041">
        <v>16.34</v>
      </c>
      <c r="F13041">
        <v>16.350000000000001</v>
      </c>
      <c r="G13041">
        <v>3770923</v>
      </c>
      <c r="H13041">
        <v>16.48</v>
      </c>
    </row>
    <row r="13042" spans="1:8" x14ac:dyDescent="0.3">
      <c r="A13042" t="s">
        <v>174</v>
      </c>
      <c r="B13042" t="s">
        <v>282</v>
      </c>
      <c r="C13042">
        <v>16.37</v>
      </c>
      <c r="D13042">
        <v>16.39</v>
      </c>
      <c r="E13042">
        <v>16.05</v>
      </c>
      <c r="F13042">
        <v>16.149999999999999</v>
      </c>
      <c r="G13042">
        <v>2065309</v>
      </c>
      <c r="H13042">
        <v>16.1967</v>
      </c>
    </row>
    <row r="13043" spans="1:8" x14ac:dyDescent="0.3">
      <c r="A13043" t="s">
        <v>174</v>
      </c>
      <c r="B13043" t="s">
        <v>717</v>
      </c>
      <c r="C13043">
        <v>16.149999999999999</v>
      </c>
      <c r="D13043">
        <v>16.329999999999998</v>
      </c>
      <c r="E13043">
        <v>15.59</v>
      </c>
      <c r="F13043">
        <v>16.23</v>
      </c>
      <c r="G13043">
        <v>6079518</v>
      </c>
      <c r="H13043">
        <v>16.05</v>
      </c>
    </row>
    <row r="13044" spans="1:8" x14ac:dyDescent="0.3">
      <c r="A13044" t="s">
        <v>174</v>
      </c>
      <c r="B13044" t="s">
        <v>285</v>
      </c>
      <c r="C13044">
        <v>16.25</v>
      </c>
      <c r="D13044">
        <v>16.25</v>
      </c>
      <c r="E13044">
        <v>15.87</v>
      </c>
      <c r="F13044">
        <v>16.04</v>
      </c>
      <c r="G13044">
        <v>2600952</v>
      </c>
      <c r="H13044">
        <v>16.0533</v>
      </c>
    </row>
    <row r="13045" spans="1:8" x14ac:dyDescent="0.3">
      <c r="A13045" t="s">
        <v>174</v>
      </c>
      <c r="B13045" t="s">
        <v>718</v>
      </c>
      <c r="C13045">
        <v>16.059999999999999</v>
      </c>
      <c r="D13045">
        <v>16.27</v>
      </c>
      <c r="E13045">
        <v>15.75</v>
      </c>
      <c r="F13045">
        <v>15.83</v>
      </c>
      <c r="G13045">
        <v>5489680</v>
      </c>
      <c r="H13045">
        <v>15.95</v>
      </c>
    </row>
    <row r="13046" spans="1:8" x14ac:dyDescent="0.3">
      <c r="A13046" t="s">
        <v>174</v>
      </c>
      <c r="B13046" t="s">
        <v>291</v>
      </c>
      <c r="C13046">
        <v>15.8</v>
      </c>
      <c r="D13046">
        <v>15.84</v>
      </c>
      <c r="E13046">
        <v>15.45</v>
      </c>
      <c r="F13046">
        <v>15.52</v>
      </c>
      <c r="G13046">
        <v>4042262</v>
      </c>
      <c r="H13046">
        <v>15.603300000000001</v>
      </c>
    </row>
    <row r="13047" spans="1:8" x14ac:dyDescent="0.3">
      <c r="A13047" t="s">
        <v>174</v>
      </c>
      <c r="B13047" t="s">
        <v>295</v>
      </c>
      <c r="C13047">
        <v>15.6</v>
      </c>
      <c r="D13047">
        <v>15.63</v>
      </c>
      <c r="E13047">
        <v>15.18</v>
      </c>
      <c r="F13047">
        <v>15.2</v>
      </c>
      <c r="G13047">
        <v>2357625</v>
      </c>
      <c r="H13047">
        <v>15.3367</v>
      </c>
    </row>
    <row r="13048" spans="1:8" x14ac:dyDescent="0.3">
      <c r="A13048" t="s">
        <v>174</v>
      </c>
      <c r="B13048" t="s">
        <v>298</v>
      </c>
      <c r="C13048">
        <v>15.17</v>
      </c>
      <c r="D13048">
        <v>15.26</v>
      </c>
      <c r="E13048">
        <v>14.87</v>
      </c>
      <c r="F13048">
        <v>14.95</v>
      </c>
      <c r="G13048">
        <v>2922425</v>
      </c>
      <c r="H13048">
        <v>15.0267</v>
      </c>
    </row>
    <row r="13049" spans="1:8" x14ac:dyDescent="0.3">
      <c r="A13049" t="s">
        <v>174</v>
      </c>
      <c r="B13049" t="s">
        <v>719</v>
      </c>
      <c r="C13049">
        <v>15.1</v>
      </c>
      <c r="D13049">
        <v>15.63</v>
      </c>
      <c r="E13049">
        <v>14.92</v>
      </c>
      <c r="F13049">
        <v>15.51</v>
      </c>
      <c r="G13049">
        <v>5529879</v>
      </c>
      <c r="H13049">
        <v>15.353300000000001</v>
      </c>
    </row>
    <row r="13050" spans="1:8" x14ac:dyDescent="0.3">
      <c r="A13050" t="s">
        <v>174</v>
      </c>
      <c r="B13050" t="s">
        <v>720</v>
      </c>
      <c r="C13050">
        <v>15.59</v>
      </c>
      <c r="D13050">
        <v>16</v>
      </c>
      <c r="E13050">
        <v>15.47</v>
      </c>
      <c r="F13050">
        <v>15.79</v>
      </c>
      <c r="G13050">
        <v>4176357</v>
      </c>
      <c r="H13050">
        <v>15.753299999999999</v>
      </c>
    </row>
    <row r="13051" spans="1:8" x14ac:dyDescent="0.3">
      <c r="A13051" t="s">
        <v>174</v>
      </c>
      <c r="B13051" t="s">
        <v>721</v>
      </c>
      <c r="C13051">
        <v>15.72</v>
      </c>
      <c r="D13051">
        <v>15.91</v>
      </c>
      <c r="E13051">
        <v>15.42</v>
      </c>
      <c r="F13051">
        <v>15.87</v>
      </c>
      <c r="G13051">
        <v>4047708</v>
      </c>
      <c r="H13051">
        <v>15.7333</v>
      </c>
    </row>
    <row r="13052" spans="1:8" x14ac:dyDescent="0.3">
      <c r="A13052" t="s">
        <v>174</v>
      </c>
      <c r="B13052" t="s">
        <v>96</v>
      </c>
      <c r="C13052">
        <v>15.96</v>
      </c>
      <c r="D13052">
        <v>16.260000000000002</v>
      </c>
      <c r="E13052">
        <v>15.73</v>
      </c>
      <c r="F13052">
        <v>15.83</v>
      </c>
      <c r="G13052">
        <v>4979046</v>
      </c>
      <c r="H13052">
        <v>15.94</v>
      </c>
    </row>
    <row r="13053" spans="1:8" x14ac:dyDescent="0.3">
      <c r="A13053" t="s">
        <v>174</v>
      </c>
      <c r="B13053" t="s">
        <v>722</v>
      </c>
      <c r="C13053">
        <v>15.76</v>
      </c>
      <c r="D13053">
        <v>16.899999999999999</v>
      </c>
      <c r="E13053">
        <v>15.76</v>
      </c>
      <c r="F13053">
        <v>16.690000000000001</v>
      </c>
      <c r="G13053">
        <v>6843948</v>
      </c>
      <c r="H13053">
        <v>16.45</v>
      </c>
    </row>
    <row r="13054" spans="1:8" x14ac:dyDescent="0.3">
      <c r="A13054" t="s">
        <v>174</v>
      </c>
      <c r="B13054" t="s">
        <v>164</v>
      </c>
      <c r="C13054">
        <v>16.690000000000001</v>
      </c>
      <c r="D13054">
        <v>16.88</v>
      </c>
      <c r="E13054">
        <v>15.82</v>
      </c>
      <c r="F13054">
        <v>15.82</v>
      </c>
      <c r="G13054">
        <v>4760651</v>
      </c>
      <c r="H13054">
        <v>16.173300000000001</v>
      </c>
    </row>
    <row r="13055" spans="1:8" x14ac:dyDescent="0.3">
      <c r="A13055" t="s">
        <v>174</v>
      </c>
      <c r="B13055" t="s">
        <v>723</v>
      </c>
      <c r="C13055">
        <v>16.5</v>
      </c>
      <c r="D13055">
        <v>16.72</v>
      </c>
      <c r="E13055">
        <v>16.239999999999998</v>
      </c>
      <c r="F13055">
        <v>16.28</v>
      </c>
      <c r="G13055">
        <v>4228970</v>
      </c>
      <c r="H13055">
        <v>16.4133</v>
      </c>
    </row>
    <row r="13056" spans="1:8" x14ac:dyDescent="0.3">
      <c r="A13056" t="s">
        <v>174</v>
      </c>
      <c r="B13056" t="s">
        <v>724</v>
      </c>
      <c r="C13056">
        <v>16.28</v>
      </c>
      <c r="D13056">
        <v>16.399999999999999</v>
      </c>
      <c r="E13056">
        <v>15.95</v>
      </c>
      <c r="F13056">
        <v>16.010000000000002</v>
      </c>
      <c r="G13056">
        <v>2738954</v>
      </c>
      <c r="H13056">
        <v>16.12</v>
      </c>
    </row>
    <row r="13057" spans="1:8" x14ac:dyDescent="0.3">
      <c r="A13057" t="s">
        <v>174</v>
      </c>
      <c r="B13057" t="s">
        <v>725</v>
      </c>
      <c r="C13057">
        <v>16.07</v>
      </c>
      <c r="D13057">
        <v>16.37</v>
      </c>
      <c r="E13057">
        <v>16.07</v>
      </c>
      <c r="F13057">
        <v>16.260000000000002</v>
      </c>
      <c r="G13057">
        <v>3555768</v>
      </c>
      <c r="H13057">
        <v>16.2333</v>
      </c>
    </row>
    <row r="13058" spans="1:8" x14ac:dyDescent="0.3">
      <c r="A13058" t="s">
        <v>174</v>
      </c>
      <c r="B13058" t="s">
        <v>242</v>
      </c>
      <c r="C13058">
        <v>16.010000000000002</v>
      </c>
      <c r="D13058">
        <v>16.190000000000001</v>
      </c>
      <c r="E13058">
        <v>15.73</v>
      </c>
      <c r="F13058">
        <v>16.07</v>
      </c>
      <c r="G13058">
        <v>3027310</v>
      </c>
      <c r="H13058">
        <v>15.996700000000001</v>
      </c>
    </row>
    <row r="13059" spans="1:8" x14ac:dyDescent="0.3">
      <c r="A13059" t="s">
        <v>174</v>
      </c>
      <c r="B13059" t="s">
        <v>726</v>
      </c>
      <c r="C13059">
        <v>16.11</v>
      </c>
      <c r="D13059">
        <v>16.7</v>
      </c>
      <c r="E13059">
        <v>16.100000000000001</v>
      </c>
      <c r="F13059">
        <v>16.7</v>
      </c>
      <c r="G13059">
        <v>5766822</v>
      </c>
      <c r="H13059">
        <v>16.5</v>
      </c>
    </row>
    <row r="13060" spans="1:8" x14ac:dyDescent="0.3">
      <c r="A13060" t="s">
        <v>174</v>
      </c>
      <c r="B13060" t="s">
        <v>727</v>
      </c>
      <c r="C13060">
        <v>16.7</v>
      </c>
      <c r="D13060">
        <v>17.11</v>
      </c>
      <c r="E13060">
        <v>16.649999999999999</v>
      </c>
      <c r="F13060">
        <v>16.98</v>
      </c>
      <c r="G13060">
        <v>6658228</v>
      </c>
      <c r="H13060">
        <v>16.9133</v>
      </c>
    </row>
    <row r="13061" spans="1:8" x14ac:dyDescent="0.3">
      <c r="A13061" t="s">
        <v>174</v>
      </c>
      <c r="B13061" t="s">
        <v>728</v>
      </c>
      <c r="C13061">
        <v>17.18</v>
      </c>
      <c r="D13061">
        <v>17.46</v>
      </c>
      <c r="E13061">
        <v>16.88</v>
      </c>
      <c r="F13061">
        <v>17.2</v>
      </c>
      <c r="G13061">
        <v>5169731</v>
      </c>
      <c r="H13061">
        <v>17.18</v>
      </c>
    </row>
    <row r="13062" spans="1:8" x14ac:dyDescent="0.3">
      <c r="A13062" t="s">
        <v>174</v>
      </c>
      <c r="B13062" t="s">
        <v>729</v>
      </c>
      <c r="C13062">
        <v>17.05</v>
      </c>
      <c r="D13062">
        <v>17.84</v>
      </c>
      <c r="E13062">
        <v>17.05</v>
      </c>
      <c r="F13062">
        <v>17.739999999999998</v>
      </c>
      <c r="G13062">
        <v>6723124</v>
      </c>
      <c r="H13062">
        <v>17.543299999999999</v>
      </c>
    </row>
    <row r="13063" spans="1:8" x14ac:dyDescent="0.3">
      <c r="A13063" t="s">
        <v>174</v>
      </c>
      <c r="B13063" t="s">
        <v>730</v>
      </c>
      <c r="C13063">
        <v>17.690000000000001</v>
      </c>
      <c r="D13063">
        <v>17.690000000000001</v>
      </c>
      <c r="E13063">
        <v>17.25</v>
      </c>
      <c r="F13063">
        <v>17.3</v>
      </c>
      <c r="G13063">
        <v>4262134</v>
      </c>
      <c r="H13063">
        <v>17.4133</v>
      </c>
    </row>
    <row r="13064" spans="1:8" x14ac:dyDescent="0.3">
      <c r="A13064" t="s">
        <v>174</v>
      </c>
      <c r="B13064" t="s">
        <v>731</v>
      </c>
      <c r="C13064">
        <v>17.3</v>
      </c>
      <c r="D13064">
        <v>17.54</v>
      </c>
      <c r="E13064">
        <v>16.72</v>
      </c>
      <c r="F13064">
        <v>16.73</v>
      </c>
      <c r="G13064">
        <v>4164266</v>
      </c>
      <c r="H13064">
        <v>16.996700000000001</v>
      </c>
    </row>
    <row r="13065" spans="1:8" x14ac:dyDescent="0.3">
      <c r="A13065" t="s">
        <v>174</v>
      </c>
      <c r="B13065" t="s">
        <v>732</v>
      </c>
      <c r="C13065">
        <v>16.760000000000002</v>
      </c>
      <c r="D13065">
        <v>16.88</v>
      </c>
      <c r="E13065">
        <v>16.53</v>
      </c>
      <c r="F13065">
        <v>16.579999999999998</v>
      </c>
      <c r="G13065">
        <v>2923969</v>
      </c>
      <c r="H13065">
        <v>16.6633</v>
      </c>
    </row>
    <row r="13066" spans="1:8" x14ac:dyDescent="0.3">
      <c r="A13066" t="s">
        <v>174</v>
      </c>
      <c r="B13066" t="s">
        <v>733</v>
      </c>
      <c r="C13066">
        <v>16.46</v>
      </c>
      <c r="D13066">
        <v>16.68</v>
      </c>
      <c r="E13066">
        <v>16.329999999999998</v>
      </c>
      <c r="F13066">
        <v>16.39</v>
      </c>
      <c r="G13066">
        <v>3338421</v>
      </c>
      <c r="H13066">
        <v>16.466699999999999</v>
      </c>
    </row>
    <row r="13067" spans="1:8" x14ac:dyDescent="0.3">
      <c r="A13067" t="s">
        <v>174</v>
      </c>
      <c r="B13067" t="s">
        <v>734</v>
      </c>
      <c r="C13067">
        <v>16.39</v>
      </c>
      <c r="D13067">
        <v>16.64</v>
      </c>
      <c r="E13067">
        <v>16.350000000000001</v>
      </c>
      <c r="F13067">
        <v>16.48</v>
      </c>
      <c r="G13067">
        <v>2342468</v>
      </c>
      <c r="H13067">
        <v>16.489999999999998</v>
      </c>
    </row>
    <row r="13068" spans="1:8" x14ac:dyDescent="0.3">
      <c r="A13068" t="s">
        <v>174</v>
      </c>
      <c r="B13068" t="s">
        <v>735</v>
      </c>
      <c r="C13068">
        <v>16.48</v>
      </c>
      <c r="D13068">
        <v>16.510000000000002</v>
      </c>
      <c r="E13068">
        <v>15.91</v>
      </c>
      <c r="F13068">
        <v>15.96</v>
      </c>
      <c r="G13068">
        <v>2389045</v>
      </c>
      <c r="H13068">
        <v>16.1267</v>
      </c>
    </row>
    <row r="13069" spans="1:8" x14ac:dyDescent="0.3">
      <c r="A13069" t="s">
        <v>626</v>
      </c>
      <c r="B13069" t="s">
        <v>696</v>
      </c>
      <c r="C13069">
        <v>15.81</v>
      </c>
      <c r="D13069">
        <v>16.809999999999999</v>
      </c>
      <c r="E13069">
        <v>15.81</v>
      </c>
      <c r="F13069">
        <v>16.5</v>
      </c>
      <c r="G13069">
        <v>9788546</v>
      </c>
      <c r="H13069">
        <v>16.3733</v>
      </c>
    </row>
    <row r="13070" spans="1:8" x14ac:dyDescent="0.3">
      <c r="A13070" t="s">
        <v>626</v>
      </c>
      <c r="B13070" t="s">
        <v>697</v>
      </c>
      <c r="C13070">
        <v>16.649999999999999</v>
      </c>
      <c r="D13070">
        <v>17.04</v>
      </c>
      <c r="E13070">
        <v>16.329999999999998</v>
      </c>
      <c r="F13070">
        <v>16.91</v>
      </c>
      <c r="G13070">
        <v>7873834</v>
      </c>
      <c r="H13070">
        <v>16.760000000000002</v>
      </c>
    </row>
    <row r="13071" spans="1:8" x14ac:dyDescent="0.3">
      <c r="A13071" t="s">
        <v>626</v>
      </c>
      <c r="B13071" t="s">
        <v>698</v>
      </c>
      <c r="C13071">
        <v>16.91</v>
      </c>
      <c r="D13071">
        <v>16.920000000000002</v>
      </c>
      <c r="E13071">
        <v>15.6</v>
      </c>
      <c r="F13071">
        <v>16.149999999999999</v>
      </c>
      <c r="G13071">
        <v>19004850</v>
      </c>
      <c r="H13071">
        <v>16.223299999999998</v>
      </c>
    </row>
    <row r="13072" spans="1:8" x14ac:dyDescent="0.3">
      <c r="A13072" t="s">
        <v>626</v>
      </c>
      <c r="B13072" t="s">
        <v>699</v>
      </c>
      <c r="C13072">
        <v>16.149999999999999</v>
      </c>
      <c r="D13072">
        <v>16.45</v>
      </c>
      <c r="E13072">
        <v>15.45</v>
      </c>
      <c r="F13072">
        <v>15.47</v>
      </c>
      <c r="G13072">
        <v>8297145</v>
      </c>
      <c r="H13072">
        <v>15.79</v>
      </c>
    </row>
    <row r="13073" spans="1:8" x14ac:dyDescent="0.3">
      <c r="A13073" t="s">
        <v>626</v>
      </c>
      <c r="B13073" t="s">
        <v>700</v>
      </c>
      <c r="C13073">
        <v>15.48</v>
      </c>
      <c r="D13073">
        <v>16.170000000000002</v>
      </c>
      <c r="E13073">
        <v>15.41</v>
      </c>
      <c r="F13073">
        <v>15.77</v>
      </c>
      <c r="G13073">
        <v>7832030</v>
      </c>
      <c r="H13073">
        <v>15.783300000000001</v>
      </c>
    </row>
    <row r="13074" spans="1:8" x14ac:dyDescent="0.3">
      <c r="A13074" t="s">
        <v>626</v>
      </c>
      <c r="B13074" t="s">
        <v>77</v>
      </c>
      <c r="C13074">
        <v>15.77</v>
      </c>
      <c r="D13074">
        <v>16.23</v>
      </c>
      <c r="E13074">
        <v>15.65</v>
      </c>
      <c r="F13074">
        <v>16.100000000000001</v>
      </c>
      <c r="G13074">
        <v>5336587</v>
      </c>
      <c r="H13074">
        <v>15.9933</v>
      </c>
    </row>
    <row r="13075" spans="1:8" x14ac:dyDescent="0.3">
      <c r="A13075" t="s">
        <v>626</v>
      </c>
      <c r="B13075" t="s">
        <v>701</v>
      </c>
      <c r="C13075">
        <v>16.12</v>
      </c>
      <c r="D13075">
        <v>16.86</v>
      </c>
      <c r="E13075">
        <v>15.87</v>
      </c>
      <c r="F13075">
        <v>16.489999999999998</v>
      </c>
      <c r="G13075">
        <v>7284233</v>
      </c>
      <c r="H13075">
        <v>16.406700000000001</v>
      </c>
    </row>
    <row r="13076" spans="1:8" x14ac:dyDescent="0.3">
      <c r="A13076" t="s">
        <v>626</v>
      </c>
      <c r="B13076" t="s">
        <v>702</v>
      </c>
      <c r="C13076">
        <v>16.53</v>
      </c>
      <c r="D13076">
        <v>16.53</v>
      </c>
      <c r="E13076">
        <v>16.059999999999999</v>
      </c>
      <c r="F13076">
        <v>16.350000000000001</v>
      </c>
      <c r="G13076">
        <v>5474626</v>
      </c>
      <c r="H13076">
        <v>16.313300000000002</v>
      </c>
    </row>
    <row r="13077" spans="1:8" x14ac:dyDescent="0.3">
      <c r="A13077" t="s">
        <v>626</v>
      </c>
      <c r="B13077" t="s">
        <v>139</v>
      </c>
      <c r="C13077">
        <v>16.399999999999999</v>
      </c>
      <c r="D13077">
        <v>16.72</v>
      </c>
      <c r="E13077">
        <v>16.190000000000001</v>
      </c>
      <c r="F13077">
        <v>16.690000000000001</v>
      </c>
      <c r="G13077">
        <v>6722689</v>
      </c>
      <c r="H13077">
        <v>16.533300000000001</v>
      </c>
    </row>
    <row r="13078" spans="1:8" x14ac:dyDescent="0.3">
      <c r="A13078" t="s">
        <v>626</v>
      </c>
      <c r="B13078" t="s">
        <v>156</v>
      </c>
      <c r="C13078">
        <v>16.690000000000001</v>
      </c>
      <c r="D13078">
        <v>16.78</v>
      </c>
      <c r="E13078">
        <v>16.420000000000002</v>
      </c>
      <c r="F13078">
        <v>16.72</v>
      </c>
      <c r="G13078">
        <v>7876850</v>
      </c>
      <c r="H13078">
        <v>16.64</v>
      </c>
    </row>
    <row r="13079" spans="1:8" x14ac:dyDescent="0.3">
      <c r="A13079" t="s">
        <v>626</v>
      </c>
      <c r="B13079" t="s">
        <v>703</v>
      </c>
      <c r="C13079">
        <v>16.850000000000001</v>
      </c>
      <c r="D13079">
        <v>17.34</v>
      </c>
      <c r="E13079">
        <v>16.760000000000002</v>
      </c>
      <c r="F13079">
        <v>16.829999999999998</v>
      </c>
      <c r="G13079">
        <v>10260880</v>
      </c>
      <c r="H13079">
        <v>16.976700000000001</v>
      </c>
    </row>
    <row r="13080" spans="1:8" x14ac:dyDescent="0.3">
      <c r="A13080" t="s">
        <v>626</v>
      </c>
      <c r="B13080" t="s">
        <v>223</v>
      </c>
      <c r="C13080">
        <v>16.86</v>
      </c>
      <c r="D13080">
        <v>17</v>
      </c>
      <c r="E13080">
        <v>16.78</v>
      </c>
      <c r="F13080">
        <v>16.86</v>
      </c>
      <c r="G13080">
        <v>5150283</v>
      </c>
      <c r="H13080">
        <v>16.88</v>
      </c>
    </row>
    <row r="13081" spans="1:8" x14ac:dyDescent="0.3">
      <c r="A13081" t="s">
        <v>626</v>
      </c>
      <c r="B13081" t="s">
        <v>228</v>
      </c>
      <c r="C13081">
        <v>16.87</v>
      </c>
      <c r="D13081">
        <v>17.739999999999998</v>
      </c>
      <c r="E13081">
        <v>16.7</v>
      </c>
      <c r="F13081">
        <v>17.170000000000002</v>
      </c>
      <c r="G13081">
        <v>13979200</v>
      </c>
      <c r="H13081">
        <v>17.203299999999999</v>
      </c>
    </row>
    <row r="13082" spans="1:8" x14ac:dyDescent="0.3">
      <c r="A13082" t="s">
        <v>626</v>
      </c>
      <c r="B13082" t="s">
        <v>704</v>
      </c>
      <c r="C13082">
        <v>17.25</v>
      </c>
      <c r="D13082">
        <v>17.38</v>
      </c>
      <c r="E13082">
        <v>16.87</v>
      </c>
      <c r="F13082">
        <v>17</v>
      </c>
      <c r="G13082">
        <v>12550200</v>
      </c>
      <c r="H13082">
        <v>17.083300000000001</v>
      </c>
    </row>
    <row r="13083" spans="1:8" x14ac:dyDescent="0.3">
      <c r="A13083" t="s">
        <v>626</v>
      </c>
      <c r="B13083" t="s">
        <v>705</v>
      </c>
      <c r="C13083">
        <v>17</v>
      </c>
      <c r="D13083">
        <v>17.02</v>
      </c>
      <c r="E13083">
        <v>16.579999999999998</v>
      </c>
      <c r="F13083">
        <v>16.71</v>
      </c>
      <c r="G13083">
        <v>9114434</v>
      </c>
      <c r="H13083">
        <v>16.77</v>
      </c>
    </row>
    <row r="13084" spans="1:8" x14ac:dyDescent="0.3">
      <c r="A13084" t="s">
        <v>626</v>
      </c>
      <c r="B13084" t="s">
        <v>706</v>
      </c>
      <c r="C13084">
        <v>16.73</v>
      </c>
      <c r="D13084">
        <v>18.149999999999999</v>
      </c>
      <c r="E13084">
        <v>16.55</v>
      </c>
      <c r="F13084">
        <v>18.03</v>
      </c>
      <c r="G13084">
        <v>16696930</v>
      </c>
      <c r="H13084">
        <v>17.576699999999999</v>
      </c>
    </row>
    <row r="13085" spans="1:8" x14ac:dyDescent="0.3">
      <c r="A13085" t="s">
        <v>626</v>
      </c>
      <c r="B13085" t="s">
        <v>265</v>
      </c>
      <c r="C13085">
        <v>18.100000000000001</v>
      </c>
      <c r="D13085">
        <v>18.53</v>
      </c>
      <c r="E13085">
        <v>17.72</v>
      </c>
      <c r="F13085">
        <v>18.23</v>
      </c>
      <c r="G13085">
        <v>12219810</v>
      </c>
      <c r="H13085">
        <v>18.16</v>
      </c>
    </row>
    <row r="13086" spans="1:8" x14ac:dyDescent="0.3">
      <c r="A13086" t="s">
        <v>626</v>
      </c>
      <c r="B13086" t="s">
        <v>707</v>
      </c>
      <c r="C13086">
        <v>18.32</v>
      </c>
      <c r="D13086">
        <v>18.43</v>
      </c>
      <c r="E13086">
        <v>17.47</v>
      </c>
      <c r="F13086">
        <v>18</v>
      </c>
      <c r="G13086">
        <v>12979400</v>
      </c>
      <c r="H13086">
        <v>17.966699999999999</v>
      </c>
    </row>
    <row r="13087" spans="1:8" x14ac:dyDescent="0.3">
      <c r="A13087" t="s">
        <v>626</v>
      </c>
      <c r="B13087" t="s">
        <v>271</v>
      </c>
      <c r="C13087">
        <v>18.16</v>
      </c>
      <c r="D13087">
        <v>18.21</v>
      </c>
      <c r="E13087">
        <v>16.39</v>
      </c>
      <c r="F13087">
        <v>16.440000000000001</v>
      </c>
      <c r="G13087">
        <v>12292390</v>
      </c>
      <c r="H13087">
        <v>17.013300000000001</v>
      </c>
    </row>
    <row r="13088" spans="1:8" x14ac:dyDescent="0.3">
      <c r="A13088" t="s">
        <v>626</v>
      </c>
      <c r="B13088" t="s">
        <v>708</v>
      </c>
      <c r="C13088">
        <v>16.5</v>
      </c>
      <c r="D13088">
        <v>16.7</v>
      </c>
      <c r="E13088">
        <v>15.75</v>
      </c>
      <c r="F13088">
        <v>16.48</v>
      </c>
      <c r="G13088">
        <v>9224238</v>
      </c>
      <c r="H13088">
        <v>16.309999999999999</v>
      </c>
    </row>
    <row r="13089" spans="1:8" x14ac:dyDescent="0.3">
      <c r="A13089" t="s">
        <v>626</v>
      </c>
      <c r="B13089" t="s">
        <v>709</v>
      </c>
      <c r="C13089">
        <v>16.489999999999998</v>
      </c>
      <c r="D13089">
        <v>17.11</v>
      </c>
      <c r="E13089">
        <v>16.48</v>
      </c>
      <c r="F13089">
        <v>17</v>
      </c>
      <c r="G13089">
        <v>9621214</v>
      </c>
      <c r="H13089">
        <v>16.863299999999999</v>
      </c>
    </row>
    <row r="13090" spans="1:8" x14ac:dyDescent="0.3">
      <c r="A13090" t="s">
        <v>626</v>
      </c>
      <c r="B13090" t="s">
        <v>283</v>
      </c>
      <c r="C13090">
        <v>17.010000000000002</v>
      </c>
      <c r="D13090">
        <v>17.23</v>
      </c>
      <c r="E13090">
        <v>16.7</v>
      </c>
      <c r="F13090">
        <v>17.170000000000002</v>
      </c>
      <c r="G13090">
        <v>9873848</v>
      </c>
      <c r="H13090">
        <v>17.033300000000001</v>
      </c>
    </row>
    <row r="13091" spans="1:8" x14ac:dyDescent="0.3">
      <c r="A13091" t="s">
        <v>626</v>
      </c>
      <c r="B13091" t="s">
        <v>290</v>
      </c>
      <c r="C13091">
        <v>17.170000000000002</v>
      </c>
      <c r="D13091">
        <v>17.38</v>
      </c>
      <c r="E13091">
        <v>17.100000000000001</v>
      </c>
      <c r="F13091">
        <v>17.170000000000002</v>
      </c>
      <c r="G13091">
        <v>11135440</v>
      </c>
      <c r="H13091">
        <v>17.216699999999999</v>
      </c>
    </row>
    <row r="13092" spans="1:8" x14ac:dyDescent="0.3">
      <c r="A13092" t="s">
        <v>626</v>
      </c>
      <c r="B13092" t="s">
        <v>710</v>
      </c>
      <c r="C13092">
        <v>17.170000000000002</v>
      </c>
      <c r="D13092">
        <v>17.309999999999999</v>
      </c>
      <c r="E13092">
        <v>17.079999999999998</v>
      </c>
      <c r="F13092">
        <v>17.2</v>
      </c>
      <c r="G13092">
        <v>8474034</v>
      </c>
      <c r="H13092">
        <v>17.1967</v>
      </c>
    </row>
    <row r="13093" spans="1:8" x14ac:dyDescent="0.3">
      <c r="A13093" t="s">
        <v>626</v>
      </c>
      <c r="B13093" t="s">
        <v>512</v>
      </c>
      <c r="C13093">
        <v>17.21</v>
      </c>
      <c r="D13093">
        <v>17.36</v>
      </c>
      <c r="E13093">
        <v>16.559999999999999</v>
      </c>
      <c r="F13093">
        <v>17.02</v>
      </c>
      <c r="G13093">
        <v>9913589</v>
      </c>
      <c r="H13093">
        <v>16.98</v>
      </c>
    </row>
    <row r="13094" spans="1:8" x14ac:dyDescent="0.3">
      <c r="A13094" t="s">
        <v>626</v>
      </c>
      <c r="B13094" t="s">
        <v>91</v>
      </c>
      <c r="C13094">
        <v>16</v>
      </c>
      <c r="D13094">
        <v>16.41</v>
      </c>
      <c r="E13094">
        <v>15.32</v>
      </c>
      <c r="F13094">
        <v>16.22</v>
      </c>
      <c r="G13094">
        <v>6812838</v>
      </c>
      <c r="H13094">
        <v>15.9833</v>
      </c>
    </row>
    <row r="13095" spans="1:8" x14ac:dyDescent="0.3">
      <c r="A13095" t="s">
        <v>626</v>
      </c>
      <c r="B13095" t="s">
        <v>93</v>
      </c>
      <c r="C13095">
        <v>16.190000000000001</v>
      </c>
      <c r="D13095">
        <v>16.71</v>
      </c>
      <c r="E13095">
        <v>15.96</v>
      </c>
      <c r="F13095">
        <v>16.329999999999998</v>
      </c>
      <c r="G13095">
        <v>7147437</v>
      </c>
      <c r="H13095">
        <v>16.333300000000001</v>
      </c>
    </row>
    <row r="13096" spans="1:8" x14ac:dyDescent="0.3">
      <c r="A13096" t="s">
        <v>626</v>
      </c>
      <c r="B13096" t="s">
        <v>711</v>
      </c>
      <c r="C13096">
        <v>16.29</v>
      </c>
      <c r="D13096">
        <v>16.940000000000001</v>
      </c>
      <c r="E13096">
        <v>16</v>
      </c>
      <c r="F13096">
        <v>16.600000000000001</v>
      </c>
      <c r="G13096">
        <v>7427569</v>
      </c>
      <c r="H13096">
        <v>16.513300000000001</v>
      </c>
    </row>
    <row r="13097" spans="1:8" x14ac:dyDescent="0.3">
      <c r="A13097" t="s">
        <v>626</v>
      </c>
      <c r="B13097" t="s">
        <v>712</v>
      </c>
      <c r="C13097">
        <v>16.61</v>
      </c>
      <c r="D13097">
        <v>16.71</v>
      </c>
      <c r="E13097">
        <v>16.440000000000001</v>
      </c>
      <c r="F13097">
        <v>16.71</v>
      </c>
      <c r="G13097">
        <v>6849047</v>
      </c>
      <c r="H13097">
        <v>16.62</v>
      </c>
    </row>
    <row r="13098" spans="1:8" x14ac:dyDescent="0.3">
      <c r="A13098" t="s">
        <v>626</v>
      </c>
      <c r="B13098" t="s">
        <v>162</v>
      </c>
      <c r="C13098">
        <v>16.68</v>
      </c>
      <c r="D13098">
        <v>16.899999999999999</v>
      </c>
      <c r="E13098">
        <v>16.21</v>
      </c>
      <c r="F13098">
        <v>16.71</v>
      </c>
      <c r="G13098">
        <v>6645017</v>
      </c>
      <c r="H13098">
        <v>16.6067</v>
      </c>
    </row>
    <row r="13099" spans="1:8" x14ac:dyDescent="0.3">
      <c r="A13099" t="s">
        <v>626</v>
      </c>
      <c r="B13099" t="s">
        <v>220</v>
      </c>
      <c r="C13099">
        <v>16.55</v>
      </c>
      <c r="D13099">
        <v>16.75</v>
      </c>
      <c r="E13099">
        <v>16.010000000000002</v>
      </c>
      <c r="F13099">
        <v>16.579999999999998</v>
      </c>
      <c r="G13099">
        <v>5791739</v>
      </c>
      <c r="H13099">
        <v>16.4467</v>
      </c>
    </row>
    <row r="13100" spans="1:8" x14ac:dyDescent="0.3">
      <c r="A13100" t="s">
        <v>626</v>
      </c>
      <c r="B13100" t="s">
        <v>713</v>
      </c>
      <c r="C13100">
        <v>16.600000000000001</v>
      </c>
      <c r="D13100">
        <v>16.8</v>
      </c>
      <c r="E13100">
        <v>16.100000000000001</v>
      </c>
      <c r="F13100">
        <v>16.2</v>
      </c>
      <c r="G13100">
        <v>10486840</v>
      </c>
      <c r="H13100">
        <v>16.366700000000002</v>
      </c>
    </row>
    <row r="13101" spans="1:8" x14ac:dyDescent="0.3">
      <c r="A13101" t="s">
        <v>626</v>
      </c>
      <c r="B13101" t="s">
        <v>714</v>
      </c>
      <c r="C13101">
        <v>16.2</v>
      </c>
      <c r="D13101">
        <v>16.239999999999998</v>
      </c>
      <c r="E13101">
        <v>15.8</v>
      </c>
      <c r="F13101">
        <v>15.92</v>
      </c>
      <c r="G13101">
        <v>5078470</v>
      </c>
      <c r="H13101">
        <v>15.986700000000001</v>
      </c>
    </row>
    <row r="13102" spans="1:8" x14ac:dyDescent="0.3">
      <c r="A13102" t="s">
        <v>626</v>
      </c>
      <c r="B13102" t="s">
        <v>715</v>
      </c>
      <c r="C13102">
        <v>16</v>
      </c>
      <c r="D13102">
        <v>16</v>
      </c>
      <c r="E13102">
        <v>15.64</v>
      </c>
      <c r="F13102">
        <v>15.78</v>
      </c>
      <c r="G13102">
        <v>6148357</v>
      </c>
      <c r="H13102">
        <v>15.806699999999999</v>
      </c>
    </row>
    <row r="13103" spans="1:8" x14ac:dyDescent="0.3">
      <c r="A13103" t="s">
        <v>626</v>
      </c>
      <c r="B13103" t="s">
        <v>235</v>
      </c>
      <c r="C13103">
        <v>15.7</v>
      </c>
      <c r="D13103">
        <v>15.71</v>
      </c>
      <c r="E13103">
        <v>15.31</v>
      </c>
      <c r="F13103">
        <v>15.46</v>
      </c>
      <c r="G13103">
        <v>5151669</v>
      </c>
      <c r="H13103">
        <v>15.4933</v>
      </c>
    </row>
    <row r="13104" spans="1:8" x14ac:dyDescent="0.3">
      <c r="A13104" t="s">
        <v>626</v>
      </c>
      <c r="B13104" t="s">
        <v>259</v>
      </c>
      <c r="C13104">
        <v>15.48</v>
      </c>
      <c r="D13104">
        <v>15.75</v>
      </c>
      <c r="E13104">
        <v>15.31</v>
      </c>
      <c r="F13104">
        <v>15.6</v>
      </c>
      <c r="G13104">
        <v>4544674</v>
      </c>
      <c r="H13104">
        <v>15.5533</v>
      </c>
    </row>
    <row r="13105" spans="1:8" x14ac:dyDescent="0.3">
      <c r="A13105" t="s">
        <v>626</v>
      </c>
      <c r="B13105" t="s">
        <v>716</v>
      </c>
      <c r="C13105">
        <v>15.63</v>
      </c>
      <c r="D13105">
        <v>15.93</v>
      </c>
      <c r="E13105">
        <v>15.5</v>
      </c>
      <c r="F13105">
        <v>15.79</v>
      </c>
      <c r="G13105">
        <v>5600976</v>
      </c>
      <c r="H13105">
        <v>15.74</v>
      </c>
    </row>
    <row r="13106" spans="1:8" x14ac:dyDescent="0.3">
      <c r="A13106" t="s">
        <v>626</v>
      </c>
      <c r="B13106" t="s">
        <v>269</v>
      </c>
      <c r="C13106">
        <v>15.8</v>
      </c>
      <c r="D13106">
        <v>16.3</v>
      </c>
      <c r="E13106">
        <v>15.77</v>
      </c>
      <c r="F13106">
        <v>16.16</v>
      </c>
      <c r="G13106">
        <v>6246462</v>
      </c>
      <c r="H13106">
        <v>16.076699999999999</v>
      </c>
    </row>
    <row r="13107" spans="1:8" x14ac:dyDescent="0.3">
      <c r="A13107" t="s">
        <v>626</v>
      </c>
      <c r="B13107" t="s">
        <v>282</v>
      </c>
      <c r="C13107">
        <v>16.170000000000002</v>
      </c>
      <c r="D13107">
        <v>16.260000000000002</v>
      </c>
      <c r="E13107">
        <v>16</v>
      </c>
      <c r="F13107">
        <v>16.149999999999999</v>
      </c>
      <c r="G13107">
        <v>3666630</v>
      </c>
      <c r="H13107">
        <v>16.136700000000001</v>
      </c>
    </row>
    <row r="13108" spans="1:8" x14ac:dyDescent="0.3">
      <c r="A13108" t="s">
        <v>626</v>
      </c>
      <c r="B13108" t="s">
        <v>717</v>
      </c>
      <c r="C13108">
        <v>16.100000000000001</v>
      </c>
      <c r="D13108">
        <v>16.399999999999999</v>
      </c>
      <c r="E13108">
        <v>15.5</v>
      </c>
      <c r="F13108">
        <v>16.39</v>
      </c>
      <c r="G13108">
        <v>10462160</v>
      </c>
      <c r="H13108">
        <v>16.096699999999998</v>
      </c>
    </row>
    <row r="13109" spans="1:8" x14ac:dyDescent="0.3">
      <c r="A13109" t="s">
        <v>626</v>
      </c>
      <c r="B13109" t="s">
        <v>285</v>
      </c>
      <c r="C13109">
        <v>16.39</v>
      </c>
      <c r="D13109">
        <v>16.399999999999999</v>
      </c>
      <c r="E13109">
        <v>15.86</v>
      </c>
      <c r="F13109">
        <v>16</v>
      </c>
      <c r="G13109">
        <v>9138738</v>
      </c>
      <c r="H13109">
        <v>16.0867</v>
      </c>
    </row>
    <row r="13110" spans="1:8" x14ac:dyDescent="0.3">
      <c r="A13110" t="s">
        <v>626</v>
      </c>
      <c r="B13110" t="s">
        <v>718</v>
      </c>
      <c r="C13110">
        <v>15.98</v>
      </c>
      <c r="D13110">
        <v>16.079999999999998</v>
      </c>
      <c r="E13110">
        <v>15.49</v>
      </c>
      <c r="F13110">
        <v>15.95</v>
      </c>
      <c r="G13110">
        <v>8865082</v>
      </c>
      <c r="H13110">
        <v>15.84</v>
      </c>
    </row>
    <row r="13111" spans="1:8" x14ac:dyDescent="0.3">
      <c r="A13111" t="s">
        <v>626</v>
      </c>
      <c r="B13111" t="s">
        <v>291</v>
      </c>
      <c r="C13111">
        <v>15.8</v>
      </c>
      <c r="D13111">
        <v>15.9</v>
      </c>
      <c r="E13111">
        <v>15.51</v>
      </c>
      <c r="F13111">
        <v>15.6</v>
      </c>
      <c r="G13111">
        <v>7965302</v>
      </c>
      <c r="H13111">
        <v>15.67</v>
      </c>
    </row>
    <row r="13112" spans="1:8" x14ac:dyDescent="0.3">
      <c r="A13112" t="s">
        <v>626</v>
      </c>
      <c r="B13112" t="s">
        <v>295</v>
      </c>
      <c r="C13112">
        <v>15.51</v>
      </c>
      <c r="D13112">
        <v>15.57</v>
      </c>
      <c r="E13112">
        <v>15.07</v>
      </c>
      <c r="F13112">
        <v>15.14</v>
      </c>
      <c r="G13112">
        <v>8807484</v>
      </c>
      <c r="H13112">
        <v>15.26</v>
      </c>
    </row>
    <row r="13113" spans="1:8" x14ac:dyDescent="0.3">
      <c r="A13113" t="s">
        <v>626</v>
      </c>
      <c r="B13113" t="s">
        <v>298</v>
      </c>
      <c r="C13113">
        <v>15.07</v>
      </c>
      <c r="D13113">
        <v>16.59</v>
      </c>
      <c r="E13113">
        <v>14.29</v>
      </c>
      <c r="F13113">
        <v>16.5</v>
      </c>
      <c r="G13113">
        <v>16520020</v>
      </c>
      <c r="H13113">
        <v>15.7933</v>
      </c>
    </row>
    <row r="13114" spans="1:8" x14ac:dyDescent="0.3">
      <c r="A13114" t="s">
        <v>626</v>
      </c>
      <c r="B13114" t="s">
        <v>719</v>
      </c>
      <c r="C13114">
        <v>16.47</v>
      </c>
      <c r="D13114">
        <v>17.3</v>
      </c>
      <c r="E13114">
        <v>16.260000000000002</v>
      </c>
      <c r="F13114">
        <v>17.18</v>
      </c>
      <c r="G13114">
        <v>15684630</v>
      </c>
      <c r="H13114">
        <v>16.9133</v>
      </c>
    </row>
    <row r="13115" spans="1:8" x14ac:dyDescent="0.3">
      <c r="A13115" t="s">
        <v>626</v>
      </c>
      <c r="B13115" t="s">
        <v>720</v>
      </c>
      <c r="C13115">
        <v>17.25</v>
      </c>
      <c r="D13115">
        <v>17.43</v>
      </c>
      <c r="E13115">
        <v>16.850000000000001</v>
      </c>
      <c r="F13115">
        <v>17</v>
      </c>
      <c r="G13115">
        <v>10235600</v>
      </c>
      <c r="H13115">
        <v>17.093299999999999</v>
      </c>
    </row>
    <row r="13116" spans="1:8" x14ac:dyDescent="0.3">
      <c r="A13116" t="s">
        <v>626</v>
      </c>
      <c r="B13116" t="s">
        <v>721</v>
      </c>
      <c r="C13116">
        <v>16.95</v>
      </c>
      <c r="D13116">
        <v>17.3</v>
      </c>
      <c r="E13116">
        <v>16.5</v>
      </c>
      <c r="F13116">
        <v>17.09</v>
      </c>
      <c r="G13116">
        <v>12644660</v>
      </c>
      <c r="H13116">
        <v>16.9633</v>
      </c>
    </row>
    <row r="13117" spans="1:8" x14ac:dyDescent="0.3">
      <c r="A13117" t="s">
        <v>626</v>
      </c>
      <c r="B13117" t="s">
        <v>96</v>
      </c>
      <c r="C13117">
        <v>17.100000000000001</v>
      </c>
      <c r="D13117">
        <v>17.399999999999999</v>
      </c>
      <c r="E13117">
        <v>16.920000000000002</v>
      </c>
      <c r="F13117">
        <v>17.13</v>
      </c>
      <c r="G13117">
        <v>5985959</v>
      </c>
      <c r="H13117">
        <v>17.149999999999999</v>
      </c>
    </row>
    <row r="13118" spans="1:8" x14ac:dyDescent="0.3">
      <c r="A13118" t="s">
        <v>626</v>
      </c>
      <c r="B13118" t="s">
        <v>722</v>
      </c>
      <c r="C13118">
        <v>17.13</v>
      </c>
      <c r="D13118">
        <v>17.16</v>
      </c>
      <c r="E13118">
        <v>16.420000000000002</v>
      </c>
      <c r="F13118">
        <v>16.420000000000002</v>
      </c>
      <c r="G13118">
        <v>8388697</v>
      </c>
      <c r="H13118">
        <v>16.666699999999999</v>
      </c>
    </row>
    <row r="13119" spans="1:8" x14ac:dyDescent="0.3">
      <c r="A13119" t="s">
        <v>626</v>
      </c>
      <c r="B13119" t="s">
        <v>164</v>
      </c>
      <c r="C13119">
        <v>16.420000000000002</v>
      </c>
      <c r="D13119">
        <v>16.510000000000002</v>
      </c>
      <c r="E13119">
        <v>15.46</v>
      </c>
      <c r="F13119">
        <v>15.7</v>
      </c>
      <c r="G13119">
        <v>7580522</v>
      </c>
      <c r="H13119">
        <v>15.89</v>
      </c>
    </row>
    <row r="13120" spans="1:8" x14ac:dyDescent="0.3">
      <c r="A13120" t="s">
        <v>626</v>
      </c>
      <c r="B13120" t="s">
        <v>723</v>
      </c>
      <c r="C13120">
        <v>15.75</v>
      </c>
      <c r="D13120">
        <v>16.04</v>
      </c>
      <c r="E13120">
        <v>15.68</v>
      </c>
      <c r="F13120">
        <v>15.97</v>
      </c>
      <c r="G13120">
        <v>8233323</v>
      </c>
      <c r="H13120">
        <v>15.896699999999999</v>
      </c>
    </row>
    <row r="13121" spans="1:8" x14ac:dyDescent="0.3">
      <c r="A13121" t="s">
        <v>626</v>
      </c>
      <c r="B13121" t="s">
        <v>724</v>
      </c>
      <c r="C13121">
        <v>15.97</v>
      </c>
      <c r="D13121">
        <v>16</v>
      </c>
      <c r="E13121">
        <v>15.23</v>
      </c>
      <c r="F13121">
        <v>15.41</v>
      </c>
      <c r="G13121">
        <v>9873727</v>
      </c>
      <c r="H13121">
        <v>15.5467</v>
      </c>
    </row>
    <row r="13122" spans="1:8" x14ac:dyDescent="0.3">
      <c r="A13122" t="s">
        <v>626</v>
      </c>
      <c r="B13122" t="s">
        <v>725</v>
      </c>
      <c r="C13122">
        <v>15.6</v>
      </c>
      <c r="D13122">
        <v>15.61</v>
      </c>
      <c r="E13122">
        <v>15.05</v>
      </c>
      <c r="F13122">
        <v>15.12</v>
      </c>
      <c r="G13122">
        <v>5363499</v>
      </c>
      <c r="H13122">
        <v>15.26</v>
      </c>
    </row>
    <row r="13123" spans="1:8" x14ac:dyDescent="0.3">
      <c r="A13123" t="s">
        <v>626</v>
      </c>
      <c r="B13123" t="s">
        <v>242</v>
      </c>
      <c r="C13123">
        <v>15.11</v>
      </c>
      <c r="D13123">
        <v>15.11</v>
      </c>
      <c r="E13123">
        <v>14.51</v>
      </c>
      <c r="F13123">
        <v>14.51</v>
      </c>
      <c r="G13123">
        <v>5037253</v>
      </c>
      <c r="H13123">
        <v>14.71</v>
      </c>
    </row>
    <row r="13124" spans="1:8" x14ac:dyDescent="0.3">
      <c r="A13124" t="s">
        <v>626</v>
      </c>
      <c r="B13124" t="s">
        <v>726</v>
      </c>
      <c r="C13124">
        <v>14.69</v>
      </c>
      <c r="D13124">
        <v>14.86</v>
      </c>
      <c r="E13124">
        <v>14.32</v>
      </c>
      <c r="F13124">
        <v>14.49</v>
      </c>
      <c r="G13124">
        <v>4403561</v>
      </c>
      <c r="H13124">
        <v>14.556699999999999</v>
      </c>
    </row>
    <row r="13125" spans="1:8" x14ac:dyDescent="0.3">
      <c r="A13125" t="s">
        <v>626</v>
      </c>
      <c r="B13125" t="s">
        <v>727</v>
      </c>
      <c r="C13125">
        <v>14.58</v>
      </c>
      <c r="D13125">
        <v>15.16</v>
      </c>
      <c r="E13125">
        <v>14.53</v>
      </c>
      <c r="F13125">
        <v>15.11</v>
      </c>
      <c r="G13125">
        <v>4822057</v>
      </c>
      <c r="H13125">
        <v>14.933299999999999</v>
      </c>
    </row>
    <row r="13126" spans="1:8" x14ac:dyDescent="0.3">
      <c r="A13126" t="s">
        <v>626</v>
      </c>
      <c r="B13126" t="s">
        <v>728</v>
      </c>
      <c r="C13126">
        <v>15.32</v>
      </c>
      <c r="D13126">
        <v>16.13</v>
      </c>
      <c r="E13126">
        <v>15.1</v>
      </c>
      <c r="F13126">
        <v>16.04</v>
      </c>
      <c r="G13126">
        <v>13696260</v>
      </c>
      <c r="H13126">
        <v>15.7567</v>
      </c>
    </row>
    <row r="13127" spans="1:8" x14ac:dyDescent="0.3">
      <c r="A13127" t="s">
        <v>626</v>
      </c>
      <c r="B13127" t="s">
        <v>729</v>
      </c>
      <c r="C13127">
        <v>15.85</v>
      </c>
      <c r="D13127">
        <v>16.059999999999999</v>
      </c>
      <c r="E13127">
        <v>15.44</v>
      </c>
      <c r="F13127">
        <v>15.59</v>
      </c>
      <c r="G13127">
        <v>12384510</v>
      </c>
      <c r="H13127">
        <v>15.6967</v>
      </c>
    </row>
    <row r="13128" spans="1:8" x14ac:dyDescent="0.3">
      <c r="A13128" t="s">
        <v>626</v>
      </c>
      <c r="B13128" t="s">
        <v>730</v>
      </c>
      <c r="C13128">
        <v>15.54</v>
      </c>
      <c r="D13128">
        <v>15.63</v>
      </c>
      <c r="E13128">
        <v>15.14</v>
      </c>
      <c r="F13128">
        <v>15.35</v>
      </c>
      <c r="G13128">
        <v>6020416</v>
      </c>
      <c r="H13128">
        <v>15.3733</v>
      </c>
    </row>
    <row r="13129" spans="1:8" x14ac:dyDescent="0.3">
      <c r="A13129" t="s">
        <v>626</v>
      </c>
      <c r="B13129" t="s">
        <v>731</v>
      </c>
      <c r="C13129">
        <v>15.35</v>
      </c>
      <c r="D13129">
        <v>15.65</v>
      </c>
      <c r="E13129">
        <v>15.26</v>
      </c>
      <c r="F13129">
        <v>15.3</v>
      </c>
      <c r="G13129">
        <v>4287590</v>
      </c>
      <c r="H13129">
        <v>15.4033</v>
      </c>
    </row>
    <row r="13130" spans="1:8" x14ac:dyDescent="0.3">
      <c r="A13130" t="s">
        <v>626</v>
      </c>
      <c r="B13130" t="s">
        <v>732</v>
      </c>
      <c r="C13130">
        <v>15.35</v>
      </c>
      <c r="D13130">
        <v>15.44</v>
      </c>
      <c r="E13130">
        <v>15.17</v>
      </c>
      <c r="F13130">
        <v>15.24</v>
      </c>
      <c r="G13130">
        <v>6137938</v>
      </c>
      <c r="H13130">
        <v>15.283300000000001</v>
      </c>
    </row>
    <row r="13131" spans="1:8" x14ac:dyDescent="0.3">
      <c r="A13131" t="s">
        <v>626</v>
      </c>
      <c r="B13131" t="s">
        <v>733</v>
      </c>
      <c r="C13131">
        <v>15.24</v>
      </c>
      <c r="D13131">
        <v>15.36</v>
      </c>
      <c r="E13131">
        <v>14.48</v>
      </c>
      <c r="F13131">
        <v>15.36</v>
      </c>
      <c r="G13131">
        <v>4600369</v>
      </c>
      <c r="H13131">
        <v>15.066700000000001</v>
      </c>
    </row>
    <row r="13132" spans="1:8" x14ac:dyDescent="0.3">
      <c r="A13132" t="s">
        <v>626</v>
      </c>
      <c r="B13132" t="s">
        <v>734</v>
      </c>
      <c r="C13132">
        <v>15.37</v>
      </c>
      <c r="D13132">
        <v>16.149999999999999</v>
      </c>
      <c r="E13132">
        <v>15.2</v>
      </c>
      <c r="F13132">
        <v>15.81</v>
      </c>
      <c r="G13132">
        <v>11903460</v>
      </c>
      <c r="H13132">
        <v>15.72</v>
      </c>
    </row>
    <row r="13133" spans="1:8" x14ac:dyDescent="0.3">
      <c r="A13133" t="s">
        <v>626</v>
      </c>
      <c r="B13133" t="s">
        <v>735</v>
      </c>
      <c r="C13133">
        <v>15.91</v>
      </c>
      <c r="D13133">
        <v>16.18</v>
      </c>
      <c r="E13133">
        <v>15.72</v>
      </c>
      <c r="F13133">
        <v>15.84</v>
      </c>
      <c r="G13133">
        <v>5544854</v>
      </c>
      <c r="H13133">
        <v>15.9133</v>
      </c>
    </row>
    <row r="13134" spans="1:8" x14ac:dyDescent="0.3">
      <c r="A13134" t="s">
        <v>627</v>
      </c>
      <c r="B13134" t="s">
        <v>696</v>
      </c>
      <c r="C13134">
        <v>5.26</v>
      </c>
      <c r="D13134">
        <v>5.54</v>
      </c>
      <c r="E13134">
        <v>5.18</v>
      </c>
      <c r="F13134">
        <v>5.49</v>
      </c>
      <c r="G13134">
        <v>27048440</v>
      </c>
      <c r="H13134">
        <v>5.4032999999999998</v>
      </c>
    </row>
    <row r="13135" spans="1:8" x14ac:dyDescent="0.3">
      <c r="A13135" t="s">
        <v>627</v>
      </c>
      <c r="B13135" t="s">
        <v>697</v>
      </c>
      <c r="C13135">
        <v>5.5</v>
      </c>
      <c r="D13135">
        <v>5.59</v>
      </c>
      <c r="E13135">
        <v>5.22</v>
      </c>
      <c r="F13135">
        <v>5.52</v>
      </c>
      <c r="G13135">
        <v>19533010</v>
      </c>
      <c r="H13135">
        <v>5.4432999999999998</v>
      </c>
    </row>
    <row r="13136" spans="1:8" x14ac:dyDescent="0.3">
      <c r="A13136" t="s">
        <v>627</v>
      </c>
      <c r="B13136" t="s">
        <v>698</v>
      </c>
      <c r="C13136">
        <v>5.52</v>
      </c>
      <c r="D13136">
        <v>5.55</v>
      </c>
      <c r="E13136">
        <v>5.25</v>
      </c>
      <c r="F13136">
        <v>5.35</v>
      </c>
      <c r="G13136">
        <v>12103310</v>
      </c>
      <c r="H13136">
        <v>5.3833000000000002</v>
      </c>
    </row>
    <row r="13137" spans="1:8" x14ac:dyDescent="0.3">
      <c r="A13137" t="s">
        <v>627</v>
      </c>
      <c r="B13137" t="s">
        <v>699</v>
      </c>
      <c r="C13137">
        <v>5.38</v>
      </c>
      <c r="D13137">
        <v>5.48</v>
      </c>
      <c r="E13137">
        <v>5.22</v>
      </c>
      <c r="F13137">
        <v>5.28</v>
      </c>
      <c r="G13137">
        <v>12601920</v>
      </c>
      <c r="H13137">
        <v>5.3266999999999998</v>
      </c>
    </row>
    <row r="13138" spans="1:8" x14ac:dyDescent="0.3">
      <c r="A13138" t="s">
        <v>627</v>
      </c>
      <c r="B13138" t="s">
        <v>700</v>
      </c>
      <c r="C13138">
        <v>5.28</v>
      </c>
      <c r="D13138">
        <v>5.54</v>
      </c>
      <c r="E13138">
        <v>5.2</v>
      </c>
      <c r="F13138">
        <v>5.46</v>
      </c>
      <c r="G13138">
        <v>16203610</v>
      </c>
      <c r="H13138">
        <v>5.4</v>
      </c>
    </row>
    <row r="13139" spans="1:8" x14ac:dyDescent="0.3">
      <c r="A13139" t="s">
        <v>627</v>
      </c>
      <c r="B13139" t="s">
        <v>77</v>
      </c>
      <c r="C13139">
        <v>5.43</v>
      </c>
      <c r="D13139">
        <v>5.75</v>
      </c>
      <c r="E13139">
        <v>5.31</v>
      </c>
      <c r="F13139">
        <v>5.45</v>
      </c>
      <c r="G13139">
        <v>21187170</v>
      </c>
      <c r="H13139">
        <v>5.5033000000000003</v>
      </c>
    </row>
    <row r="13140" spans="1:8" x14ac:dyDescent="0.3">
      <c r="A13140" t="s">
        <v>627</v>
      </c>
      <c r="B13140" t="s">
        <v>701</v>
      </c>
      <c r="C13140">
        <v>5.44</v>
      </c>
      <c r="D13140">
        <v>5.59</v>
      </c>
      <c r="E13140">
        <v>5.41</v>
      </c>
      <c r="F13140">
        <v>5.42</v>
      </c>
      <c r="G13140">
        <v>7367382</v>
      </c>
      <c r="H13140">
        <v>5.4733000000000001</v>
      </c>
    </row>
    <row r="13141" spans="1:8" x14ac:dyDescent="0.3">
      <c r="A13141" t="s">
        <v>627</v>
      </c>
      <c r="B13141" t="s">
        <v>702</v>
      </c>
      <c r="C13141">
        <v>5.45</v>
      </c>
      <c r="D13141">
        <v>5.64</v>
      </c>
      <c r="E13141">
        <v>5.36</v>
      </c>
      <c r="F13141">
        <v>5.59</v>
      </c>
      <c r="G13141">
        <v>14603070</v>
      </c>
      <c r="H13141">
        <v>5.53</v>
      </c>
    </row>
    <row r="13142" spans="1:8" x14ac:dyDescent="0.3">
      <c r="A13142" t="s">
        <v>627</v>
      </c>
      <c r="B13142" t="s">
        <v>139</v>
      </c>
      <c r="C13142">
        <v>5.59</v>
      </c>
      <c r="D13142">
        <v>5.62</v>
      </c>
      <c r="E13142">
        <v>5.35</v>
      </c>
      <c r="F13142">
        <v>5.38</v>
      </c>
      <c r="G13142">
        <v>7137024</v>
      </c>
      <c r="H13142">
        <v>5.45</v>
      </c>
    </row>
    <row r="13143" spans="1:8" x14ac:dyDescent="0.3">
      <c r="A13143" t="s">
        <v>627</v>
      </c>
      <c r="B13143" t="s">
        <v>156</v>
      </c>
      <c r="C13143">
        <v>5.38</v>
      </c>
      <c r="D13143">
        <v>5.54</v>
      </c>
      <c r="E13143">
        <v>5.33</v>
      </c>
      <c r="F13143">
        <v>5.37</v>
      </c>
      <c r="G13143">
        <v>13850680</v>
      </c>
      <c r="H13143">
        <v>5.4132999999999996</v>
      </c>
    </row>
    <row r="13144" spans="1:8" x14ac:dyDescent="0.3">
      <c r="A13144" t="s">
        <v>627</v>
      </c>
      <c r="B13144" t="s">
        <v>703</v>
      </c>
      <c r="C13144">
        <v>5.39</v>
      </c>
      <c r="D13144">
        <v>5.7</v>
      </c>
      <c r="E13144">
        <v>5.37</v>
      </c>
      <c r="F13144">
        <v>5.61</v>
      </c>
      <c r="G13144">
        <v>11881990</v>
      </c>
      <c r="H13144">
        <v>5.56</v>
      </c>
    </row>
    <row r="13145" spans="1:8" x14ac:dyDescent="0.3">
      <c r="A13145" t="s">
        <v>627</v>
      </c>
      <c r="B13145" t="s">
        <v>223</v>
      </c>
      <c r="C13145">
        <v>5.61</v>
      </c>
      <c r="D13145">
        <v>5.75</v>
      </c>
      <c r="E13145">
        <v>5.54</v>
      </c>
      <c r="F13145">
        <v>5.69</v>
      </c>
      <c r="G13145">
        <v>12282160</v>
      </c>
      <c r="H13145">
        <v>5.66</v>
      </c>
    </row>
    <row r="13146" spans="1:8" x14ac:dyDescent="0.3">
      <c r="A13146" t="s">
        <v>627</v>
      </c>
      <c r="B13146" t="s">
        <v>228</v>
      </c>
      <c r="C13146">
        <v>5.71</v>
      </c>
      <c r="D13146">
        <v>6.08</v>
      </c>
      <c r="E13146">
        <v>5.64</v>
      </c>
      <c r="F13146">
        <v>5.92</v>
      </c>
      <c r="G13146">
        <v>29095780</v>
      </c>
      <c r="H13146">
        <v>5.88</v>
      </c>
    </row>
    <row r="13147" spans="1:8" x14ac:dyDescent="0.3">
      <c r="A13147" t="s">
        <v>627</v>
      </c>
      <c r="B13147" t="s">
        <v>704</v>
      </c>
      <c r="C13147">
        <v>5.9</v>
      </c>
      <c r="D13147">
        <v>6.06</v>
      </c>
      <c r="E13147">
        <v>5.71</v>
      </c>
      <c r="F13147">
        <v>5.89</v>
      </c>
      <c r="G13147">
        <v>19088090</v>
      </c>
      <c r="H13147">
        <v>5.8867000000000003</v>
      </c>
    </row>
    <row r="13148" spans="1:8" x14ac:dyDescent="0.3">
      <c r="A13148" t="s">
        <v>627</v>
      </c>
      <c r="B13148" t="s">
        <v>705</v>
      </c>
      <c r="C13148">
        <v>5.88</v>
      </c>
      <c r="D13148">
        <v>5.92</v>
      </c>
      <c r="E13148">
        <v>5.78</v>
      </c>
      <c r="F13148">
        <v>5.81</v>
      </c>
      <c r="G13148">
        <v>8654336</v>
      </c>
      <c r="H13148">
        <v>5.8367000000000004</v>
      </c>
    </row>
    <row r="13149" spans="1:8" x14ac:dyDescent="0.3">
      <c r="A13149" t="s">
        <v>627</v>
      </c>
      <c r="B13149" t="s">
        <v>706</v>
      </c>
      <c r="C13149">
        <v>5.84</v>
      </c>
      <c r="D13149">
        <v>6.13</v>
      </c>
      <c r="E13149">
        <v>5.84</v>
      </c>
      <c r="F13149">
        <v>5.92</v>
      </c>
      <c r="G13149">
        <v>10615500</v>
      </c>
      <c r="H13149">
        <v>5.9633000000000003</v>
      </c>
    </row>
    <row r="13150" spans="1:8" x14ac:dyDescent="0.3">
      <c r="A13150" t="s">
        <v>627</v>
      </c>
      <c r="B13150" t="s">
        <v>265</v>
      </c>
      <c r="C13150">
        <v>5.88</v>
      </c>
      <c r="D13150">
        <v>5.93</v>
      </c>
      <c r="E13150">
        <v>5.67</v>
      </c>
      <c r="F13150">
        <v>5.81</v>
      </c>
      <c r="G13150">
        <v>10401290</v>
      </c>
      <c r="H13150">
        <v>5.8033000000000001</v>
      </c>
    </row>
    <row r="13151" spans="1:8" x14ac:dyDescent="0.3">
      <c r="A13151" t="s">
        <v>627</v>
      </c>
      <c r="B13151" t="s">
        <v>707</v>
      </c>
      <c r="C13151">
        <v>5.85</v>
      </c>
      <c r="D13151">
        <v>5.98</v>
      </c>
      <c r="E13151">
        <v>5.57</v>
      </c>
      <c r="F13151">
        <v>5.64</v>
      </c>
      <c r="G13151">
        <v>16500070</v>
      </c>
      <c r="H13151">
        <v>5.73</v>
      </c>
    </row>
    <row r="13152" spans="1:8" x14ac:dyDescent="0.3">
      <c r="A13152" t="s">
        <v>627</v>
      </c>
      <c r="B13152" t="s">
        <v>271</v>
      </c>
      <c r="C13152">
        <v>5.68</v>
      </c>
      <c r="D13152">
        <v>5.68</v>
      </c>
      <c r="E13152">
        <v>5.15</v>
      </c>
      <c r="F13152">
        <v>5.2</v>
      </c>
      <c r="G13152">
        <v>9611325</v>
      </c>
      <c r="H13152">
        <v>5.3433000000000002</v>
      </c>
    </row>
    <row r="13153" spans="1:8" x14ac:dyDescent="0.3">
      <c r="A13153" t="s">
        <v>627</v>
      </c>
      <c r="B13153" t="s">
        <v>708</v>
      </c>
      <c r="C13153">
        <v>5.2</v>
      </c>
      <c r="D13153">
        <v>5.32</v>
      </c>
      <c r="E13153">
        <v>5.15</v>
      </c>
      <c r="F13153">
        <v>5.2</v>
      </c>
      <c r="G13153">
        <v>7540430</v>
      </c>
      <c r="H13153">
        <v>5.2233000000000001</v>
      </c>
    </row>
    <row r="13154" spans="1:8" x14ac:dyDescent="0.3">
      <c r="A13154" t="s">
        <v>627</v>
      </c>
      <c r="B13154" t="s">
        <v>709</v>
      </c>
      <c r="C13154">
        <v>5.27</v>
      </c>
      <c r="D13154">
        <v>5.39</v>
      </c>
      <c r="E13154">
        <v>5.16</v>
      </c>
      <c r="F13154">
        <v>5.19</v>
      </c>
      <c r="G13154">
        <v>5291618</v>
      </c>
      <c r="H13154">
        <v>5.2466999999999997</v>
      </c>
    </row>
    <row r="13155" spans="1:8" x14ac:dyDescent="0.3">
      <c r="A13155" t="s">
        <v>627</v>
      </c>
      <c r="B13155" t="s">
        <v>283</v>
      </c>
      <c r="C13155">
        <v>5.2</v>
      </c>
      <c r="D13155">
        <v>5.2</v>
      </c>
      <c r="E13155">
        <v>5.01</v>
      </c>
      <c r="F13155">
        <v>5.0999999999999996</v>
      </c>
      <c r="G13155">
        <v>4564769</v>
      </c>
      <c r="H13155">
        <v>5.1032999999999999</v>
      </c>
    </row>
    <row r="13156" spans="1:8" x14ac:dyDescent="0.3">
      <c r="A13156" t="s">
        <v>627</v>
      </c>
      <c r="B13156" t="s">
        <v>290</v>
      </c>
      <c r="C13156">
        <v>5.1100000000000003</v>
      </c>
      <c r="D13156">
        <v>5.13</v>
      </c>
      <c r="E13156">
        <v>4.96</v>
      </c>
      <c r="F13156">
        <v>5.01</v>
      </c>
      <c r="G13156">
        <v>4042438</v>
      </c>
      <c r="H13156">
        <v>5.0332999999999997</v>
      </c>
    </row>
    <row r="13157" spans="1:8" x14ac:dyDescent="0.3">
      <c r="A13157" t="s">
        <v>627</v>
      </c>
      <c r="B13157" t="s">
        <v>710</v>
      </c>
      <c r="C13157">
        <v>5.01</v>
      </c>
      <c r="D13157">
        <v>5.03</v>
      </c>
      <c r="E13157">
        <v>4.8899999999999997</v>
      </c>
      <c r="F13157">
        <v>4.91</v>
      </c>
      <c r="G13157">
        <v>5037803</v>
      </c>
      <c r="H13157">
        <v>4.9432999999999998</v>
      </c>
    </row>
    <row r="13158" spans="1:8" x14ac:dyDescent="0.3">
      <c r="A13158" t="s">
        <v>627</v>
      </c>
      <c r="B13158" t="s">
        <v>512</v>
      </c>
      <c r="C13158">
        <v>4.91</v>
      </c>
      <c r="D13158">
        <v>5.19</v>
      </c>
      <c r="E13158">
        <v>4.8899999999999997</v>
      </c>
      <c r="F13158">
        <v>5.08</v>
      </c>
      <c r="G13158">
        <v>11577700</v>
      </c>
      <c r="H13158">
        <v>5.0533000000000001</v>
      </c>
    </row>
    <row r="13159" spans="1:8" x14ac:dyDescent="0.3">
      <c r="A13159" t="s">
        <v>627</v>
      </c>
      <c r="B13159" t="s">
        <v>91</v>
      </c>
      <c r="C13159">
        <v>4.74</v>
      </c>
      <c r="D13159">
        <v>5.55</v>
      </c>
      <c r="E13159">
        <v>4.7300000000000004</v>
      </c>
      <c r="F13159">
        <v>5.33</v>
      </c>
      <c r="G13159">
        <v>17834860</v>
      </c>
      <c r="H13159">
        <v>5.2032999999999996</v>
      </c>
    </row>
    <row r="13160" spans="1:8" x14ac:dyDescent="0.3">
      <c r="A13160" t="s">
        <v>627</v>
      </c>
      <c r="B13160" t="s">
        <v>93</v>
      </c>
      <c r="C13160">
        <v>5.33</v>
      </c>
      <c r="D13160">
        <v>5.86</v>
      </c>
      <c r="E13160">
        <v>5.27</v>
      </c>
      <c r="F13160">
        <v>5.86</v>
      </c>
      <c r="G13160">
        <v>15834320</v>
      </c>
      <c r="H13160">
        <v>5.6632999999999996</v>
      </c>
    </row>
    <row r="13161" spans="1:8" x14ac:dyDescent="0.3">
      <c r="A13161" t="s">
        <v>627</v>
      </c>
      <c r="B13161" t="s">
        <v>711</v>
      </c>
      <c r="C13161">
        <v>5.99</v>
      </c>
      <c r="D13161">
        <v>6.3</v>
      </c>
      <c r="E13161">
        <v>5.78</v>
      </c>
      <c r="F13161">
        <v>5.99</v>
      </c>
      <c r="G13161">
        <v>36909260</v>
      </c>
      <c r="H13161">
        <v>6.0232999999999999</v>
      </c>
    </row>
    <row r="13162" spans="1:8" x14ac:dyDescent="0.3">
      <c r="A13162" t="s">
        <v>627</v>
      </c>
      <c r="B13162" t="s">
        <v>712</v>
      </c>
      <c r="C13162">
        <v>6.01</v>
      </c>
      <c r="D13162">
        <v>6.13</v>
      </c>
      <c r="E13162">
        <v>5.71</v>
      </c>
      <c r="F13162">
        <v>5.98</v>
      </c>
      <c r="G13162">
        <v>17859530</v>
      </c>
      <c r="H13162">
        <v>5.94</v>
      </c>
    </row>
    <row r="13163" spans="1:8" x14ac:dyDescent="0.3">
      <c r="A13163" t="s">
        <v>627</v>
      </c>
      <c r="B13163" t="s">
        <v>162</v>
      </c>
      <c r="C13163">
        <v>5.98</v>
      </c>
      <c r="D13163">
        <v>6.06</v>
      </c>
      <c r="E13163">
        <v>5.51</v>
      </c>
      <c r="F13163">
        <v>5.59</v>
      </c>
      <c r="G13163">
        <v>9063273</v>
      </c>
      <c r="H13163">
        <v>5.72</v>
      </c>
    </row>
    <row r="13164" spans="1:8" x14ac:dyDescent="0.3">
      <c r="A13164" t="s">
        <v>627</v>
      </c>
      <c r="B13164" t="s">
        <v>220</v>
      </c>
      <c r="C13164">
        <v>5.58</v>
      </c>
      <c r="D13164">
        <v>5.85</v>
      </c>
      <c r="E13164">
        <v>5.45</v>
      </c>
      <c r="F13164">
        <v>5.62</v>
      </c>
      <c r="G13164">
        <v>11662780</v>
      </c>
      <c r="H13164">
        <v>5.64</v>
      </c>
    </row>
    <row r="13165" spans="1:8" x14ac:dyDescent="0.3">
      <c r="A13165" t="s">
        <v>627</v>
      </c>
      <c r="B13165" t="s">
        <v>713</v>
      </c>
      <c r="C13165">
        <v>5.7</v>
      </c>
      <c r="D13165">
        <v>5.91</v>
      </c>
      <c r="E13165">
        <v>5.61</v>
      </c>
      <c r="F13165">
        <v>5.82</v>
      </c>
      <c r="G13165">
        <v>11867240</v>
      </c>
      <c r="H13165">
        <v>5.78</v>
      </c>
    </row>
    <row r="13166" spans="1:8" x14ac:dyDescent="0.3">
      <c r="A13166" t="s">
        <v>627</v>
      </c>
      <c r="B13166" t="s">
        <v>714</v>
      </c>
      <c r="C13166">
        <v>5.87</v>
      </c>
      <c r="D13166">
        <v>5.91</v>
      </c>
      <c r="E13166">
        <v>5.68</v>
      </c>
      <c r="F13166">
        <v>5.7</v>
      </c>
      <c r="G13166">
        <v>6762932</v>
      </c>
      <c r="H13166">
        <v>5.7633000000000001</v>
      </c>
    </row>
    <row r="13167" spans="1:8" x14ac:dyDescent="0.3">
      <c r="A13167" t="s">
        <v>627</v>
      </c>
      <c r="B13167" t="s">
        <v>715</v>
      </c>
      <c r="C13167">
        <v>5.71</v>
      </c>
      <c r="D13167">
        <v>5.91</v>
      </c>
      <c r="E13167">
        <v>5.69</v>
      </c>
      <c r="F13167">
        <v>5.84</v>
      </c>
      <c r="G13167">
        <v>8471355</v>
      </c>
      <c r="H13167">
        <v>5.8132999999999999</v>
      </c>
    </row>
    <row r="13168" spans="1:8" x14ac:dyDescent="0.3">
      <c r="A13168" t="s">
        <v>627</v>
      </c>
      <c r="B13168" t="s">
        <v>235</v>
      </c>
      <c r="C13168">
        <v>5.8</v>
      </c>
      <c r="D13168">
        <v>5.94</v>
      </c>
      <c r="E13168">
        <v>5.54</v>
      </c>
      <c r="F13168">
        <v>5.58</v>
      </c>
      <c r="G13168">
        <v>14787660</v>
      </c>
      <c r="H13168">
        <v>5.6867000000000001</v>
      </c>
    </row>
    <row r="13169" spans="1:8" x14ac:dyDescent="0.3">
      <c r="A13169" t="s">
        <v>627</v>
      </c>
      <c r="B13169" t="s">
        <v>259</v>
      </c>
      <c r="C13169">
        <v>5.63</v>
      </c>
      <c r="D13169">
        <v>5.64</v>
      </c>
      <c r="E13169">
        <v>5.17</v>
      </c>
      <c r="F13169">
        <v>5.19</v>
      </c>
      <c r="G13169">
        <v>11405320</v>
      </c>
      <c r="H13169">
        <v>5.3333000000000004</v>
      </c>
    </row>
    <row r="13170" spans="1:8" x14ac:dyDescent="0.3">
      <c r="A13170" t="s">
        <v>627</v>
      </c>
      <c r="B13170" t="s">
        <v>716</v>
      </c>
      <c r="C13170">
        <v>5.24</v>
      </c>
      <c r="D13170">
        <v>5.46</v>
      </c>
      <c r="E13170">
        <v>5.08</v>
      </c>
      <c r="F13170">
        <v>5.46</v>
      </c>
      <c r="G13170">
        <v>16724840</v>
      </c>
      <c r="H13170">
        <v>5.3333000000000004</v>
      </c>
    </row>
    <row r="13171" spans="1:8" x14ac:dyDescent="0.3">
      <c r="A13171" t="s">
        <v>627</v>
      </c>
      <c r="B13171" t="s">
        <v>269</v>
      </c>
      <c r="C13171">
        <v>5.45</v>
      </c>
      <c r="D13171">
        <v>5.59</v>
      </c>
      <c r="E13171">
        <v>5.38</v>
      </c>
      <c r="F13171">
        <v>5.52</v>
      </c>
      <c r="G13171">
        <v>7482039</v>
      </c>
      <c r="H13171">
        <v>5.4966999999999997</v>
      </c>
    </row>
    <row r="13172" spans="1:8" x14ac:dyDescent="0.3">
      <c r="A13172" t="s">
        <v>627</v>
      </c>
      <c r="B13172" t="s">
        <v>282</v>
      </c>
      <c r="C13172">
        <v>5.52</v>
      </c>
      <c r="D13172">
        <v>5.65</v>
      </c>
      <c r="E13172">
        <v>5.47</v>
      </c>
      <c r="F13172">
        <v>5.47</v>
      </c>
      <c r="G13172">
        <v>3022895</v>
      </c>
      <c r="H13172">
        <v>5.53</v>
      </c>
    </row>
    <row r="13173" spans="1:8" x14ac:dyDescent="0.3">
      <c r="A13173" t="s">
        <v>627</v>
      </c>
      <c r="B13173" t="s">
        <v>717</v>
      </c>
      <c r="C13173">
        <v>5.46</v>
      </c>
      <c r="D13173">
        <v>5.54</v>
      </c>
      <c r="E13173">
        <v>5.15</v>
      </c>
      <c r="F13173">
        <v>5.53</v>
      </c>
      <c r="G13173">
        <v>10827170</v>
      </c>
      <c r="H13173">
        <v>5.4066999999999998</v>
      </c>
    </row>
    <row r="13174" spans="1:8" x14ac:dyDescent="0.3">
      <c r="A13174" t="s">
        <v>627</v>
      </c>
      <c r="B13174" t="s">
        <v>285</v>
      </c>
      <c r="C13174">
        <v>5.53</v>
      </c>
      <c r="D13174">
        <v>5.89</v>
      </c>
      <c r="E13174">
        <v>5.42</v>
      </c>
      <c r="F13174">
        <v>5.55</v>
      </c>
      <c r="G13174">
        <v>15676700</v>
      </c>
      <c r="H13174">
        <v>5.62</v>
      </c>
    </row>
    <row r="13175" spans="1:8" x14ac:dyDescent="0.3">
      <c r="A13175" t="s">
        <v>627</v>
      </c>
      <c r="B13175" t="s">
        <v>718</v>
      </c>
      <c r="C13175">
        <v>5.55</v>
      </c>
      <c r="D13175">
        <v>5.71</v>
      </c>
      <c r="E13175">
        <v>5.49</v>
      </c>
      <c r="F13175">
        <v>5.51</v>
      </c>
      <c r="G13175">
        <v>10700890</v>
      </c>
      <c r="H13175">
        <v>5.57</v>
      </c>
    </row>
    <row r="13176" spans="1:8" x14ac:dyDescent="0.3">
      <c r="A13176" t="s">
        <v>627</v>
      </c>
      <c r="B13176" t="s">
        <v>291</v>
      </c>
      <c r="C13176">
        <v>5.45</v>
      </c>
      <c r="D13176">
        <v>5.58</v>
      </c>
      <c r="E13176">
        <v>5.36</v>
      </c>
      <c r="F13176">
        <v>5.41</v>
      </c>
      <c r="G13176">
        <v>8404581</v>
      </c>
      <c r="H13176">
        <v>5.45</v>
      </c>
    </row>
    <row r="13177" spans="1:8" x14ac:dyDescent="0.3">
      <c r="A13177" t="s">
        <v>627</v>
      </c>
      <c r="B13177" t="s">
        <v>295</v>
      </c>
      <c r="C13177">
        <v>5.41</v>
      </c>
      <c r="D13177">
        <v>5.56</v>
      </c>
      <c r="E13177">
        <v>5.36</v>
      </c>
      <c r="F13177">
        <v>5.38</v>
      </c>
      <c r="G13177">
        <v>7136711</v>
      </c>
      <c r="H13177">
        <v>5.4333</v>
      </c>
    </row>
    <row r="13178" spans="1:8" x14ac:dyDescent="0.3">
      <c r="A13178" t="s">
        <v>627</v>
      </c>
      <c r="B13178" t="s">
        <v>298</v>
      </c>
      <c r="C13178">
        <v>5.39</v>
      </c>
      <c r="D13178">
        <v>5.39</v>
      </c>
      <c r="E13178">
        <v>5.13</v>
      </c>
      <c r="F13178">
        <v>5.13</v>
      </c>
      <c r="G13178">
        <v>10165300</v>
      </c>
      <c r="H13178">
        <v>5.2167000000000003</v>
      </c>
    </row>
    <row r="13179" spans="1:8" x14ac:dyDescent="0.3">
      <c r="A13179" t="s">
        <v>627</v>
      </c>
      <c r="B13179" t="s">
        <v>719</v>
      </c>
      <c r="C13179">
        <v>5.19</v>
      </c>
      <c r="D13179">
        <v>5.27</v>
      </c>
      <c r="E13179">
        <v>5.1100000000000003</v>
      </c>
      <c r="F13179">
        <v>5.19</v>
      </c>
      <c r="G13179">
        <v>9588177</v>
      </c>
      <c r="H13179">
        <v>5.19</v>
      </c>
    </row>
    <row r="13180" spans="1:8" x14ac:dyDescent="0.3">
      <c r="A13180" t="s">
        <v>627</v>
      </c>
      <c r="B13180" t="s">
        <v>720</v>
      </c>
      <c r="C13180">
        <v>5.24</v>
      </c>
      <c r="D13180">
        <v>5.35</v>
      </c>
      <c r="E13180">
        <v>5.19</v>
      </c>
      <c r="F13180">
        <v>5.3</v>
      </c>
      <c r="G13180">
        <v>6854562</v>
      </c>
      <c r="H13180">
        <v>5.28</v>
      </c>
    </row>
    <row r="13181" spans="1:8" x14ac:dyDescent="0.3">
      <c r="A13181" t="s">
        <v>627</v>
      </c>
      <c r="B13181" t="s">
        <v>721</v>
      </c>
      <c r="C13181">
        <v>5.25</v>
      </c>
      <c r="D13181">
        <v>5.31</v>
      </c>
      <c r="E13181">
        <v>5.23</v>
      </c>
      <c r="F13181">
        <v>5.25</v>
      </c>
      <c r="G13181">
        <v>4773453</v>
      </c>
      <c r="H13181">
        <v>5.2633000000000001</v>
      </c>
    </row>
    <row r="13182" spans="1:8" x14ac:dyDescent="0.3">
      <c r="A13182" t="s">
        <v>627</v>
      </c>
      <c r="B13182" t="s">
        <v>96</v>
      </c>
      <c r="C13182">
        <v>5.28</v>
      </c>
      <c r="D13182">
        <v>5.55</v>
      </c>
      <c r="E13182">
        <v>5.24</v>
      </c>
      <c r="F13182">
        <v>5.53</v>
      </c>
      <c r="G13182">
        <v>11856530</v>
      </c>
      <c r="H13182">
        <v>5.44</v>
      </c>
    </row>
    <row r="13183" spans="1:8" x14ac:dyDescent="0.3">
      <c r="A13183" t="s">
        <v>627</v>
      </c>
      <c r="B13183" t="s">
        <v>722</v>
      </c>
      <c r="C13183">
        <v>5.52</v>
      </c>
      <c r="D13183">
        <v>6.08</v>
      </c>
      <c r="E13183">
        <v>5.4</v>
      </c>
      <c r="F13183">
        <v>5.9</v>
      </c>
      <c r="G13183">
        <v>33581060</v>
      </c>
      <c r="H13183">
        <v>5.7933000000000003</v>
      </c>
    </row>
    <row r="13184" spans="1:8" x14ac:dyDescent="0.3">
      <c r="A13184" t="s">
        <v>627</v>
      </c>
      <c r="B13184" t="s">
        <v>164</v>
      </c>
      <c r="C13184">
        <v>5.89</v>
      </c>
      <c r="D13184">
        <v>6.15</v>
      </c>
      <c r="E13184">
        <v>5.72</v>
      </c>
      <c r="F13184">
        <v>5.72</v>
      </c>
      <c r="G13184">
        <v>15119310</v>
      </c>
      <c r="H13184">
        <v>5.8632999999999997</v>
      </c>
    </row>
    <row r="13185" spans="1:8" x14ac:dyDescent="0.3">
      <c r="A13185" t="s">
        <v>627</v>
      </c>
      <c r="B13185" t="s">
        <v>723</v>
      </c>
      <c r="C13185">
        <v>6.29</v>
      </c>
      <c r="D13185">
        <v>6.29</v>
      </c>
      <c r="E13185">
        <v>5.87</v>
      </c>
      <c r="F13185">
        <v>5.95</v>
      </c>
      <c r="G13185">
        <v>13131800</v>
      </c>
      <c r="H13185">
        <v>6.0366999999999997</v>
      </c>
    </row>
    <row r="13186" spans="1:8" x14ac:dyDescent="0.3">
      <c r="A13186" t="s">
        <v>627</v>
      </c>
      <c r="B13186" t="s">
        <v>724</v>
      </c>
      <c r="C13186">
        <v>5.93</v>
      </c>
      <c r="D13186">
        <v>6.1</v>
      </c>
      <c r="E13186">
        <v>5.9</v>
      </c>
      <c r="F13186">
        <v>5.95</v>
      </c>
      <c r="G13186">
        <v>9562156</v>
      </c>
      <c r="H13186">
        <v>5.9832999999999998</v>
      </c>
    </row>
    <row r="13187" spans="1:8" x14ac:dyDescent="0.3">
      <c r="A13187" t="s">
        <v>627</v>
      </c>
      <c r="B13187" t="s">
        <v>725</v>
      </c>
      <c r="C13187">
        <v>5.95</v>
      </c>
      <c r="D13187">
        <v>6.51</v>
      </c>
      <c r="E13187">
        <v>5.95</v>
      </c>
      <c r="F13187">
        <v>6.35</v>
      </c>
      <c r="G13187">
        <v>21730110</v>
      </c>
      <c r="H13187">
        <v>6.27</v>
      </c>
    </row>
    <row r="13188" spans="1:8" x14ac:dyDescent="0.3">
      <c r="A13188" t="s">
        <v>627</v>
      </c>
      <c r="B13188" t="s">
        <v>242</v>
      </c>
      <c r="C13188">
        <v>6.34</v>
      </c>
      <c r="D13188">
        <v>6.67</v>
      </c>
      <c r="E13188">
        <v>6.29</v>
      </c>
      <c r="F13188">
        <v>6.48</v>
      </c>
      <c r="G13188">
        <v>20020690</v>
      </c>
      <c r="H13188">
        <v>6.48</v>
      </c>
    </row>
    <row r="13189" spans="1:8" x14ac:dyDescent="0.3">
      <c r="A13189" t="s">
        <v>627</v>
      </c>
      <c r="B13189" t="s">
        <v>726</v>
      </c>
      <c r="C13189">
        <v>6.49</v>
      </c>
      <c r="D13189">
        <v>7.06</v>
      </c>
      <c r="E13189">
        <v>6.49</v>
      </c>
      <c r="F13189">
        <v>6.9</v>
      </c>
      <c r="G13189">
        <v>17565430</v>
      </c>
      <c r="H13189">
        <v>6.8167</v>
      </c>
    </row>
    <row r="13190" spans="1:8" x14ac:dyDescent="0.3">
      <c r="A13190" t="s">
        <v>627</v>
      </c>
      <c r="B13190" t="s">
        <v>727</v>
      </c>
      <c r="C13190">
        <v>6.92</v>
      </c>
      <c r="D13190">
        <v>7.1</v>
      </c>
      <c r="E13190">
        <v>6.75</v>
      </c>
      <c r="F13190">
        <v>7.06</v>
      </c>
      <c r="G13190">
        <v>13948510</v>
      </c>
      <c r="H13190">
        <v>6.97</v>
      </c>
    </row>
    <row r="13191" spans="1:8" x14ac:dyDescent="0.3">
      <c r="A13191" t="s">
        <v>627</v>
      </c>
      <c r="B13191" t="s">
        <v>728</v>
      </c>
      <c r="C13191">
        <v>6.99</v>
      </c>
      <c r="D13191">
        <v>7.08</v>
      </c>
      <c r="E13191">
        <v>6.65</v>
      </c>
      <c r="F13191">
        <v>6.75</v>
      </c>
      <c r="G13191">
        <v>15701530</v>
      </c>
      <c r="H13191">
        <v>6.8266999999999998</v>
      </c>
    </row>
    <row r="13192" spans="1:8" x14ac:dyDescent="0.3">
      <c r="A13192" t="s">
        <v>627</v>
      </c>
      <c r="B13192" t="s">
        <v>729</v>
      </c>
      <c r="C13192">
        <v>6.76</v>
      </c>
      <c r="D13192">
        <v>7.06</v>
      </c>
      <c r="E13192">
        <v>6.6</v>
      </c>
      <c r="F13192">
        <v>6.83</v>
      </c>
      <c r="G13192">
        <v>16980700</v>
      </c>
      <c r="H13192">
        <v>6.83</v>
      </c>
    </row>
    <row r="13193" spans="1:8" x14ac:dyDescent="0.3">
      <c r="A13193" t="s">
        <v>627</v>
      </c>
      <c r="B13193" t="s">
        <v>730</v>
      </c>
      <c r="C13193">
        <v>6.86</v>
      </c>
      <c r="D13193">
        <v>7.19</v>
      </c>
      <c r="E13193">
        <v>6.83</v>
      </c>
      <c r="F13193">
        <v>7.05</v>
      </c>
      <c r="G13193">
        <v>9898146</v>
      </c>
      <c r="H13193">
        <v>7.0232999999999999</v>
      </c>
    </row>
    <row r="13194" spans="1:8" x14ac:dyDescent="0.3">
      <c r="A13194" t="s">
        <v>627</v>
      </c>
      <c r="B13194" t="s">
        <v>731</v>
      </c>
      <c r="C13194">
        <v>7.05</v>
      </c>
      <c r="D13194">
        <v>7.4</v>
      </c>
      <c r="E13194">
        <v>6.88</v>
      </c>
      <c r="F13194">
        <v>6.9</v>
      </c>
      <c r="G13194">
        <v>14003660</v>
      </c>
      <c r="H13194">
        <v>7.06</v>
      </c>
    </row>
    <row r="13195" spans="1:8" x14ac:dyDescent="0.3">
      <c r="A13195" t="s">
        <v>627</v>
      </c>
      <c r="B13195" t="s">
        <v>732</v>
      </c>
      <c r="C13195">
        <v>7</v>
      </c>
      <c r="D13195">
        <v>7.39</v>
      </c>
      <c r="E13195">
        <v>6.9</v>
      </c>
      <c r="F13195">
        <v>7.29</v>
      </c>
      <c r="G13195">
        <v>16233020</v>
      </c>
      <c r="H13195">
        <v>7.1932999999999998</v>
      </c>
    </row>
    <row r="13196" spans="1:8" x14ac:dyDescent="0.3">
      <c r="A13196" t="s">
        <v>627</v>
      </c>
      <c r="B13196" t="s">
        <v>733</v>
      </c>
      <c r="C13196">
        <v>7.29</v>
      </c>
      <c r="D13196">
        <v>7.39</v>
      </c>
      <c r="E13196">
        <v>7.08</v>
      </c>
      <c r="F13196">
        <v>7.17</v>
      </c>
      <c r="G13196">
        <v>10508890</v>
      </c>
      <c r="H13196">
        <v>7.2133000000000003</v>
      </c>
    </row>
    <row r="13197" spans="1:8" x14ac:dyDescent="0.3">
      <c r="A13197" t="s">
        <v>627</v>
      </c>
      <c r="B13197" t="s">
        <v>734</v>
      </c>
      <c r="C13197">
        <v>7.27</v>
      </c>
      <c r="D13197">
        <v>7.58</v>
      </c>
      <c r="E13197">
        <v>7.2</v>
      </c>
      <c r="F13197">
        <v>7.39</v>
      </c>
      <c r="G13197">
        <v>11707090</v>
      </c>
      <c r="H13197">
        <v>7.39</v>
      </c>
    </row>
    <row r="13198" spans="1:8" x14ac:dyDescent="0.3">
      <c r="A13198" t="s">
        <v>627</v>
      </c>
      <c r="B13198" t="s">
        <v>735</v>
      </c>
      <c r="C13198">
        <v>7.51</v>
      </c>
      <c r="D13198">
        <v>7.55</v>
      </c>
      <c r="E13198">
        <v>7.2</v>
      </c>
      <c r="F13198">
        <v>7.33</v>
      </c>
      <c r="G13198">
        <v>5206893</v>
      </c>
      <c r="H13198">
        <v>7.36</v>
      </c>
    </row>
    <row r="13199" spans="1:8" x14ac:dyDescent="0.3">
      <c r="A13199" t="s">
        <v>628</v>
      </c>
      <c r="B13199" t="s">
        <v>696</v>
      </c>
      <c r="C13199">
        <v>626</v>
      </c>
      <c r="D13199">
        <v>636</v>
      </c>
      <c r="E13199">
        <v>620</v>
      </c>
      <c r="F13199">
        <v>634.5</v>
      </c>
      <c r="G13199">
        <v>3743104</v>
      </c>
      <c r="H13199">
        <v>630.16669999999999</v>
      </c>
    </row>
    <row r="13200" spans="1:8" x14ac:dyDescent="0.3">
      <c r="A13200" t="s">
        <v>628</v>
      </c>
      <c r="B13200" t="s">
        <v>697</v>
      </c>
      <c r="C13200">
        <v>635.5</v>
      </c>
      <c r="D13200">
        <v>636</v>
      </c>
      <c r="E13200">
        <v>612.5</v>
      </c>
      <c r="F13200">
        <v>613.5</v>
      </c>
      <c r="G13200">
        <v>4111702</v>
      </c>
      <c r="H13200">
        <v>620.66669999999999</v>
      </c>
    </row>
    <row r="13201" spans="1:8" x14ac:dyDescent="0.3">
      <c r="A13201" t="s">
        <v>628</v>
      </c>
      <c r="B13201" t="s">
        <v>698</v>
      </c>
      <c r="C13201">
        <v>613</v>
      </c>
      <c r="D13201">
        <v>622.5</v>
      </c>
      <c r="E13201">
        <v>611.5</v>
      </c>
      <c r="F13201">
        <v>619</v>
      </c>
      <c r="G13201">
        <v>4131900</v>
      </c>
      <c r="H13201">
        <v>617.66669999999999</v>
      </c>
    </row>
    <row r="13202" spans="1:8" x14ac:dyDescent="0.3">
      <c r="A13202" t="s">
        <v>628</v>
      </c>
      <c r="B13202" t="s">
        <v>699</v>
      </c>
      <c r="C13202">
        <v>625</v>
      </c>
      <c r="D13202">
        <v>632</v>
      </c>
      <c r="E13202">
        <v>621</v>
      </c>
      <c r="F13202">
        <v>625.5</v>
      </c>
      <c r="G13202">
        <v>7694733</v>
      </c>
      <c r="H13202">
        <v>626.16669999999999</v>
      </c>
    </row>
    <row r="13203" spans="1:8" x14ac:dyDescent="0.3">
      <c r="A13203" t="s">
        <v>628</v>
      </c>
      <c r="B13203" t="s">
        <v>700</v>
      </c>
      <c r="C13203">
        <v>629</v>
      </c>
      <c r="D13203">
        <v>640</v>
      </c>
      <c r="E13203">
        <v>625.5</v>
      </c>
      <c r="F13203">
        <v>637</v>
      </c>
      <c r="G13203">
        <v>8774125</v>
      </c>
      <c r="H13203">
        <v>634.16669999999999</v>
      </c>
    </row>
    <row r="13204" spans="1:8" x14ac:dyDescent="0.3">
      <c r="A13204" t="s">
        <v>628</v>
      </c>
      <c r="B13204" t="s">
        <v>77</v>
      </c>
      <c r="C13204">
        <v>626.5</v>
      </c>
      <c r="D13204">
        <v>650</v>
      </c>
      <c r="E13204">
        <v>610.5</v>
      </c>
      <c r="F13204">
        <v>637</v>
      </c>
      <c r="G13204">
        <v>5996579</v>
      </c>
      <c r="H13204">
        <v>632.5</v>
      </c>
    </row>
    <row r="13205" spans="1:8" x14ac:dyDescent="0.3">
      <c r="A13205" t="s">
        <v>628</v>
      </c>
      <c r="B13205" t="s">
        <v>701</v>
      </c>
      <c r="C13205">
        <v>642.5</v>
      </c>
      <c r="D13205">
        <v>667</v>
      </c>
      <c r="E13205">
        <v>642.5</v>
      </c>
      <c r="F13205">
        <v>654</v>
      </c>
      <c r="G13205">
        <v>7121584</v>
      </c>
      <c r="H13205">
        <v>654.5</v>
      </c>
    </row>
    <row r="13206" spans="1:8" x14ac:dyDescent="0.3">
      <c r="A13206" t="s">
        <v>628</v>
      </c>
      <c r="B13206" t="s">
        <v>702</v>
      </c>
      <c r="C13206">
        <v>660</v>
      </c>
      <c r="D13206">
        <v>667.5</v>
      </c>
      <c r="E13206">
        <v>655</v>
      </c>
      <c r="F13206">
        <v>663.5</v>
      </c>
      <c r="G13206">
        <v>4050850</v>
      </c>
      <c r="H13206">
        <v>662</v>
      </c>
    </row>
    <row r="13207" spans="1:8" x14ac:dyDescent="0.3">
      <c r="A13207" t="s">
        <v>628</v>
      </c>
      <c r="B13207" t="s">
        <v>139</v>
      </c>
      <c r="C13207">
        <v>662</v>
      </c>
      <c r="D13207">
        <v>664.5</v>
      </c>
      <c r="E13207">
        <v>645.5</v>
      </c>
      <c r="F13207">
        <v>647.5</v>
      </c>
      <c r="G13207">
        <v>2573649</v>
      </c>
      <c r="H13207">
        <v>652.5</v>
      </c>
    </row>
    <row r="13208" spans="1:8" x14ac:dyDescent="0.3">
      <c r="A13208" t="s">
        <v>628</v>
      </c>
      <c r="B13208" t="s">
        <v>156</v>
      </c>
      <c r="C13208">
        <v>650.5</v>
      </c>
      <c r="D13208">
        <v>653</v>
      </c>
      <c r="E13208">
        <v>634</v>
      </c>
      <c r="F13208">
        <v>653</v>
      </c>
      <c r="G13208">
        <v>2463923</v>
      </c>
      <c r="H13208">
        <v>646.66669999999999</v>
      </c>
    </row>
    <row r="13209" spans="1:8" x14ac:dyDescent="0.3">
      <c r="A13209" t="s">
        <v>628</v>
      </c>
      <c r="B13209" t="s">
        <v>703</v>
      </c>
      <c r="C13209">
        <v>658</v>
      </c>
      <c r="D13209">
        <v>673.5</v>
      </c>
      <c r="E13209">
        <v>656</v>
      </c>
      <c r="F13209">
        <v>670.5</v>
      </c>
      <c r="G13209">
        <v>3389252</v>
      </c>
      <c r="H13209">
        <v>666.66669999999999</v>
      </c>
    </row>
    <row r="13210" spans="1:8" x14ac:dyDescent="0.3">
      <c r="A13210" t="s">
        <v>628</v>
      </c>
      <c r="B13210" t="s">
        <v>223</v>
      </c>
      <c r="C13210">
        <v>674</v>
      </c>
      <c r="D13210">
        <v>674</v>
      </c>
      <c r="E13210">
        <v>659.5</v>
      </c>
      <c r="F13210">
        <v>666</v>
      </c>
      <c r="G13210">
        <v>2696523</v>
      </c>
      <c r="H13210">
        <v>666.5</v>
      </c>
    </row>
    <row r="13211" spans="1:8" x14ac:dyDescent="0.3">
      <c r="A13211" t="s">
        <v>628</v>
      </c>
      <c r="B13211" t="s">
        <v>228</v>
      </c>
      <c r="C13211">
        <v>659.5</v>
      </c>
      <c r="D13211">
        <v>674.5</v>
      </c>
      <c r="E13211">
        <v>654</v>
      </c>
      <c r="F13211">
        <v>674</v>
      </c>
      <c r="G13211">
        <v>3366788</v>
      </c>
      <c r="H13211">
        <v>667.5</v>
      </c>
    </row>
    <row r="13212" spans="1:8" x14ac:dyDescent="0.3">
      <c r="A13212" t="s">
        <v>628</v>
      </c>
      <c r="B13212" t="s">
        <v>704</v>
      </c>
      <c r="C13212">
        <v>674</v>
      </c>
      <c r="D13212">
        <v>682</v>
      </c>
      <c r="E13212">
        <v>663.5</v>
      </c>
      <c r="F13212">
        <v>679</v>
      </c>
      <c r="G13212">
        <v>5695579</v>
      </c>
      <c r="H13212">
        <v>674.83330000000001</v>
      </c>
    </row>
    <row r="13213" spans="1:8" x14ac:dyDescent="0.3">
      <c r="A13213" t="s">
        <v>628</v>
      </c>
      <c r="B13213" t="s">
        <v>705</v>
      </c>
      <c r="C13213">
        <v>684.5</v>
      </c>
      <c r="D13213">
        <v>692.5</v>
      </c>
      <c r="E13213">
        <v>673.5</v>
      </c>
      <c r="F13213">
        <v>686.5</v>
      </c>
      <c r="G13213">
        <v>4350169</v>
      </c>
      <c r="H13213">
        <v>684.16669999999999</v>
      </c>
    </row>
    <row r="13214" spans="1:8" x14ac:dyDescent="0.3">
      <c r="A13214" t="s">
        <v>628</v>
      </c>
      <c r="B13214" t="s">
        <v>706</v>
      </c>
      <c r="C13214">
        <v>690</v>
      </c>
      <c r="D13214">
        <v>698.5</v>
      </c>
      <c r="E13214">
        <v>686.5</v>
      </c>
      <c r="F13214">
        <v>695</v>
      </c>
      <c r="G13214">
        <v>3309067</v>
      </c>
      <c r="H13214">
        <v>693.33330000000001</v>
      </c>
    </row>
    <row r="13215" spans="1:8" x14ac:dyDescent="0.3">
      <c r="A13215" t="s">
        <v>628</v>
      </c>
      <c r="B13215" t="s">
        <v>265</v>
      </c>
      <c r="C13215">
        <v>695.5</v>
      </c>
      <c r="D13215">
        <v>695.5</v>
      </c>
      <c r="E13215">
        <v>688</v>
      </c>
      <c r="F13215">
        <v>688</v>
      </c>
      <c r="G13215">
        <v>2067090</v>
      </c>
      <c r="H13215">
        <v>690.5</v>
      </c>
    </row>
    <row r="13216" spans="1:8" x14ac:dyDescent="0.3">
      <c r="A13216" t="s">
        <v>628</v>
      </c>
      <c r="B13216" t="s">
        <v>707</v>
      </c>
      <c r="C13216">
        <v>693</v>
      </c>
      <c r="D13216">
        <v>694.5</v>
      </c>
      <c r="E13216">
        <v>671.5</v>
      </c>
      <c r="F13216">
        <v>686</v>
      </c>
      <c r="G13216">
        <v>4708816</v>
      </c>
      <c r="H13216">
        <v>684</v>
      </c>
    </row>
    <row r="13217" spans="1:8" x14ac:dyDescent="0.3">
      <c r="A13217" t="s">
        <v>628</v>
      </c>
      <c r="B13217" t="s">
        <v>271</v>
      </c>
      <c r="C13217">
        <v>687.5</v>
      </c>
      <c r="D13217">
        <v>690.5</v>
      </c>
      <c r="E13217">
        <v>665</v>
      </c>
      <c r="F13217">
        <v>666</v>
      </c>
      <c r="G13217">
        <v>3257332</v>
      </c>
      <c r="H13217">
        <v>673.83330000000001</v>
      </c>
    </row>
    <row r="13218" spans="1:8" x14ac:dyDescent="0.3">
      <c r="A13218" t="s">
        <v>628</v>
      </c>
      <c r="B13218" t="s">
        <v>708</v>
      </c>
      <c r="C13218">
        <v>668</v>
      </c>
      <c r="D13218">
        <v>677</v>
      </c>
      <c r="E13218">
        <v>653.5</v>
      </c>
      <c r="F13218">
        <v>664.5</v>
      </c>
      <c r="G13218">
        <v>4077551</v>
      </c>
      <c r="H13218">
        <v>665</v>
      </c>
    </row>
    <row r="13219" spans="1:8" x14ac:dyDescent="0.3">
      <c r="A13219" t="s">
        <v>628</v>
      </c>
      <c r="B13219" t="s">
        <v>709</v>
      </c>
      <c r="C13219">
        <v>675</v>
      </c>
      <c r="D13219">
        <v>676</v>
      </c>
      <c r="E13219">
        <v>660</v>
      </c>
      <c r="F13219">
        <v>664.5</v>
      </c>
      <c r="G13219">
        <v>2455377</v>
      </c>
      <c r="H13219">
        <v>666.83330000000001</v>
      </c>
    </row>
    <row r="13220" spans="1:8" x14ac:dyDescent="0.3">
      <c r="A13220" t="s">
        <v>628</v>
      </c>
      <c r="B13220" t="s">
        <v>283</v>
      </c>
      <c r="C13220">
        <v>664.5</v>
      </c>
      <c r="D13220">
        <v>673</v>
      </c>
      <c r="E13220">
        <v>658.5</v>
      </c>
      <c r="F13220">
        <v>664.5</v>
      </c>
      <c r="G13220">
        <v>2726416</v>
      </c>
      <c r="H13220">
        <v>665.33330000000001</v>
      </c>
    </row>
    <row r="13221" spans="1:8" x14ac:dyDescent="0.3">
      <c r="A13221" t="s">
        <v>628</v>
      </c>
      <c r="B13221" t="s">
        <v>290</v>
      </c>
      <c r="C13221">
        <v>664.5</v>
      </c>
      <c r="D13221">
        <v>673</v>
      </c>
      <c r="E13221">
        <v>657</v>
      </c>
      <c r="F13221">
        <v>668</v>
      </c>
      <c r="G13221">
        <v>2666845</v>
      </c>
      <c r="H13221">
        <v>666</v>
      </c>
    </row>
    <row r="13222" spans="1:8" x14ac:dyDescent="0.3">
      <c r="A13222" t="s">
        <v>628</v>
      </c>
      <c r="B13222" t="s">
        <v>710</v>
      </c>
      <c r="C13222">
        <v>668.5</v>
      </c>
      <c r="D13222">
        <v>670.5</v>
      </c>
      <c r="E13222">
        <v>639.5</v>
      </c>
      <c r="F13222">
        <v>664.5</v>
      </c>
      <c r="G13222">
        <v>4047346</v>
      </c>
      <c r="H13222">
        <v>658.16669999999999</v>
      </c>
    </row>
    <row r="13223" spans="1:8" x14ac:dyDescent="0.3">
      <c r="A13223" t="s">
        <v>628</v>
      </c>
      <c r="B13223" t="s">
        <v>512</v>
      </c>
      <c r="C13223">
        <v>665</v>
      </c>
      <c r="D13223">
        <v>670</v>
      </c>
      <c r="E13223">
        <v>641</v>
      </c>
      <c r="F13223">
        <v>645.5</v>
      </c>
      <c r="G13223">
        <v>4299132</v>
      </c>
      <c r="H13223">
        <v>652.16669999999999</v>
      </c>
    </row>
    <row r="13224" spans="1:8" x14ac:dyDescent="0.3">
      <c r="A13224" t="s">
        <v>628</v>
      </c>
      <c r="B13224" t="s">
        <v>91</v>
      </c>
      <c r="C13224">
        <v>615</v>
      </c>
      <c r="D13224">
        <v>658.5</v>
      </c>
      <c r="E13224">
        <v>611</v>
      </c>
      <c r="F13224">
        <v>652.5</v>
      </c>
      <c r="G13224">
        <v>2929750</v>
      </c>
      <c r="H13224">
        <v>640.66669999999999</v>
      </c>
    </row>
    <row r="13225" spans="1:8" x14ac:dyDescent="0.3">
      <c r="A13225" t="s">
        <v>628</v>
      </c>
      <c r="B13225" t="s">
        <v>93</v>
      </c>
      <c r="C13225">
        <v>655.5</v>
      </c>
      <c r="D13225">
        <v>666</v>
      </c>
      <c r="E13225">
        <v>631.5</v>
      </c>
      <c r="F13225">
        <v>632</v>
      </c>
      <c r="G13225">
        <v>3580209</v>
      </c>
      <c r="H13225">
        <v>643.16669999999999</v>
      </c>
    </row>
    <row r="13226" spans="1:8" x14ac:dyDescent="0.3">
      <c r="A13226" t="s">
        <v>628</v>
      </c>
      <c r="B13226" t="s">
        <v>711</v>
      </c>
      <c r="C13226">
        <v>631</v>
      </c>
      <c r="D13226">
        <v>636</v>
      </c>
      <c r="E13226">
        <v>620</v>
      </c>
      <c r="F13226">
        <v>621</v>
      </c>
      <c r="G13226">
        <v>2499895</v>
      </c>
      <c r="H13226">
        <v>625.66669999999999</v>
      </c>
    </row>
    <row r="13227" spans="1:8" x14ac:dyDescent="0.3">
      <c r="A13227" t="s">
        <v>628</v>
      </c>
      <c r="B13227" t="s">
        <v>712</v>
      </c>
      <c r="C13227">
        <v>634</v>
      </c>
      <c r="D13227">
        <v>640</v>
      </c>
      <c r="E13227">
        <v>601</v>
      </c>
      <c r="F13227">
        <v>601.5</v>
      </c>
      <c r="G13227">
        <v>4369884</v>
      </c>
      <c r="H13227">
        <v>614.16669999999999</v>
      </c>
    </row>
    <row r="13228" spans="1:8" x14ac:dyDescent="0.3">
      <c r="A13228" t="s">
        <v>628</v>
      </c>
      <c r="B13228" t="s">
        <v>162</v>
      </c>
      <c r="C13228">
        <v>601.5</v>
      </c>
      <c r="D13228">
        <v>602</v>
      </c>
      <c r="E13228">
        <v>565.5</v>
      </c>
      <c r="F13228">
        <v>571</v>
      </c>
      <c r="G13228">
        <v>4128203</v>
      </c>
      <c r="H13228">
        <v>579.5</v>
      </c>
    </row>
    <row r="13229" spans="1:8" x14ac:dyDescent="0.3">
      <c r="A13229" t="s">
        <v>628</v>
      </c>
      <c r="B13229" t="s">
        <v>220</v>
      </c>
      <c r="C13229">
        <v>558.5</v>
      </c>
      <c r="D13229">
        <v>577.5</v>
      </c>
      <c r="E13229">
        <v>558</v>
      </c>
      <c r="F13229">
        <v>577.5</v>
      </c>
      <c r="G13229">
        <v>3542443</v>
      </c>
      <c r="H13229">
        <v>571</v>
      </c>
    </row>
    <row r="13230" spans="1:8" x14ac:dyDescent="0.3">
      <c r="A13230" t="s">
        <v>628</v>
      </c>
      <c r="B13230" t="s">
        <v>713</v>
      </c>
      <c r="C13230">
        <v>585.5</v>
      </c>
      <c r="D13230">
        <v>604</v>
      </c>
      <c r="E13230">
        <v>585.5</v>
      </c>
      <c r="F13230">
        <v>603</v>
      </c>
      <c r="G13230">
        <v>2859663</v>
      </c>
      <c r="H13230">
        <v>597.5</v>
      </c>
    </row>
    <row r="13231" spans="1:8" x14ac:dyDescent="0.3">
      <c r="A13231" t="s">
        <v>628</v>
      </c>
      <c r="B13231" t="s">
        <v>714</v>
      </c>
      <c r="C13231">
        <v>604</v>
      </c>
      <c r="D13231">
        <v>621.5</v>
      </c>
      <c r="E13231">
        <v>590.5</v>
      </c>
      <c r="F13231">
        <v>603</v>
      </c>
      <c r="G13231">
        <v>3360033</v>
      </c>
      <c r="H13231">
        <v>605</v>
      </c>
    </row>
    <row r="13232" spans="1:8" x14ac:dyDescent="0.3">
      <c r="A13232" t="s">
        <v>628</v>
      </c>
      <c r="B13232" t="s">
        <v>715</v>
      </c>
      <c r="C13232">
        <v>600</v>
      </c>
      <c r="D13232">
        <v>618</v>
      </c>
      <c r="E13232">
        <v>596</v>
      </c>
      <c r="F13232">
        <v>607.5</v>
      </c>
      <c r="G13232">
        <v>4012022</v>
      </c>
      <c r="H13232">
        <v>607.16669999999999</v>
      </c>
    </row>
    <row r="13233" spans="1:8" x14ac:dyDescent="0.3">
      <c r="A13233" t="s">
        <v>628</v>
      </c>
      <c r="B13233" t="s">
        <v>235</v>
      </c>
      <c r="C13233">
        <v>605</v>
      </c>
      <c r="D13233">
        <v>619</v>
      </c>
      <c r="E13233">
        <v>604</v>
      </c>
      <c r="F13233">
        <v>605</v>
      </c>
      <c r="G13233">
        <v>3037372</v>
      </c>
      <c r="H13233">
        <v>609.33330000000001</v>
      </c>
    </row>
    <row r="13234" spans="1:8" x14ac:dyDescent="0.3">
      <c r="A13234" t="s">
        <v>628</v>
      </c>
      <c r="B13234" t="s">
        <v>259</v>
      </c>
      <c r="C13234">
        <v>607</v>
      </c>
      <c r="D13234">
        <v>609.5</v>
      </c>
      <c r="E13234">
        <v>588</v>
      </c>
      <c r="F13234">
        <v>591.5</v>
      </c>
      <c r="G13234">
        <v>2122354</v>
      </c>
      <c r="H13234">
        <v>596.33330000000001</v>
      </c>
    </row>
    <row r="13235" spans="1:8" x14ac:dyDescent="0.3">
      <c r="A13235" t="s">
        <v>628</v>
      </c>
      <c r="B13235" t="s">
        <v>716</v>
      </c>
      <c r="C13235">
        <v>600</v>
      </c>
      <c r="D13235">
        <v>600</v>
      </c>
      <c r="E13235">
        <v>591</v>
      </c>
      <c r="F13235">
        <v>597</v>
      </c>
      <c r="G13235">
        <v>1394155</v>
      </c>
      <c r="H13235">
        <v>596</v>
      </c>
    </row>
    <row r="13236" spans="1:8" x14ac:dyDescent="0.3">
      <c r="A13236" t="s">
        <v>628</v>
      </c>
      <c r="B13236" t="s">
        <v>269</v>
      </c>
      <c r="C13236">
        <v>599.5</v>
      </c>
      <c r="D13236">
        <v>608.5</v>
      </c>
      <c r="E13236">
        <v>589</v>
      </c>
      <c r="F13236">
        <v>592.5</v>
      </c>
      <c r="G13236">
        <v>1836610</v>
      </c>
      <c r="H13236">
        <v>596.66669999999999</v>
      </c>
    </row>
    <row r="13237" spans="1:8" x14ac:dyDescent="0.3">
      <c r="A13237" t="s">
        <v>628</v>
      </c>
      <c r="B13237" t="s">
        <v>282</v>
      </c>
      <c r="C13237">
        <v>590</v>
      </c>
      <c r="D13237">
        <v>591</v>
      </c>
      <c r="E13237">
        <v>581</v>
      </c>
      <c r="F13237">
        <v>584</v>
      </c>
      <c r="G13237">
        <v>1288291</v>
      </c>
      <c r="H13237">
        <v>585.33330000000001</v>
      </c>
    </row>
    <row r="13238" spans="1:8" x14ac:dyDescent="0.3">
      <c r="A13238" t="s">
        <v>628</v>
      </c>
      <c r="B13238" t="s">
        <v>717</v>
      </c>
      <c r="C13238">
        <v>584</v>
      </c>
      <c r="D13238">
        <v>596.5</v>
      </c>
      <c r="E13238">
        <v>562</v>
      </c>
      <c r="F13238">
        <v>595.5</v>
      </c>
      <c r="G13238">
        <v>3140911</v>
      </c>
      <c r="H13238">
        <v>584.66669999999999</v>
      </c>
    </row>
    <row r="13239" spans="1:8" x14ac:dyDescent="0.3">
      <c r="A13239" t="s">
        <v>628</v>
      </c>
      <c r="B13239" t="s">
        <v>285</v>
      </c>
      <c r="C13239">
        <v>591.5</v>
      </c>
      <c r="D13239">
        <v>592</v>
      </c>
      <c r="E13239">
        <v>580</v>
      </c>
      <c r="F13239">
        <v>586</v>
      </c>
      <c r="G13239">
        <v>1563838</v>
      </c>
      <c r="H13239">
        <v>586</v>
      </c>
    </row>
    <row r="13240" spans="1:8" x14ac:dyDescent="0.3">
      <c r="A13240" t="s">
        <v>628</v>
      </c>
      <c r="B13240" t="s">
        <v>718</v>
      </c>
      <c r="C13240">
        <v>591</v>
      </c>
      <c r="D13240">
        <v>621</v>
      </c>
      <c r="E13240">
        <v>591</v>
      </c>
      <c r="F13240">
        <v>604.5</v>
      </c>
      <c r="G13240">
        <v>3166567</v>
      </c>
      <c r="H13240">
        <v>605.5</v>
      </c>
    </row>
    <row r="13241" spans="1:8" x14ac:dyDescent="0.3">
      <c r="A13241" t="s">
        <v>628</v>
      </c>
      <c r="B13241" t="s">
        <v>291</v>
      </c>
      <c r="C13241">
        <v>604</v>
      </c>
      <c r="D13241">
        <v>616</v>
      </c>
      <c r="E13241">
        <v>599</v>
      </c>
      <c r="F13241">
        <v>600.5</v>
      </c>
      <c r="G13241">
        <v>2537002</v>
      </c>
      <c r="H13241">
        <v>605.16669999999999</v>
      </c>
    </row>
    <row r="13242" spans="1:8" x14ac:dyDescent="0.3">
      <c r="A13242" t="s">
        <v>628</v>
      </c>
      <c r="B13242" t="s">
        <v>295</v>
      </c>
      <c r="C13242">
        <v>604</v>
      </c>
      <c r="D13242">
        <v>609</v>
      </c>
      <c r="E13242">
        <v>597</v>
      </c>
      <c r="F13242">
        <v>603</v>
      </c>
      <c r="G13242">
        <v>1843312</v>
      </c>
      <c r="H13242">
        <v>603</v>
      </c>
    </row>
    <row r="13243" spans="1:8" x14ac:dyDescent="0.3">
      <c r="A13243" t="s">
        <v>628</v>
      </c>
      <c r="B13243" t="s">
        <v>298</v>
      </c>
      <c r="C13243">
        <v>603</v>
      </c>
      <c r="D13243">
        <v>604</v>
      </c>
      <c r="E13243">
        <v>593</v>
      </c>
      <c r="F13243">
        <v>594.5</v>
      </c>
      <c r="G13243">
        <v>1286422</v>
      </c>
      <c r="H13243">
        <v>597.16669999999999</v>
      </c>
    </row>
    <row r="13244" spans="1:8" x14ac:dyDescent="0.3">
      <c r="A13244" t="s">
        <v>628</v>
      </c>
      <c r="B13244" t="s">
        <v>719</v>
      </c>
      <c r="C13244">
        <v>596</v>
      </c>
      <c r="D13244">
        <v>605</v>
      </c>
      <c r="E13244">
        <v>592.5</v>
      </c>
      <c r="F13244">
        <v>602.5</v>
      </c>
      <c r="G13244">
        <v>2565185</v>
      </c>
      <c r="H13244">
        <v>600</v>
      </c>
    </row>
    <row r="13245" spans="1:8" x14ac:dyDescent="0.3">
      <c r="A13245" t="s">
        <v>628</v>
      </c>
      <c r="B13245" t="s">
        <v>720</v>
      </c>
      <c r="C13245">
        <v>606</v>
      </c>
      <c r="D13245">
        <v>619</v>
      </c>
      <c r="E13245">
        <v>606</v>
      </c>
      <c r="F13245">
        <v>617</v>
      </c>
      <c r="G13245">
        <v>1711719</v>
      </c>
      <c r="H13245">
        <v>614</v>
      </c>
    </row>
    <row r="13246" spans="1:8" x14ac:dyDescent="0.3">
      <c r="A13246" t="s">
        <v>628</v>
      </c>
      <c r="B13246" t="s">
        <v>721</v>
      </c>
      <c r="C13246">
        <v>614.5</v>
      </c>
      <c r="D13246">
        <v>625</v>
      </c>
      <c r="E13246">
        <v>608</v>
      </c>
      <c r="F13246">
        <v>620.5</v>
      </c>
      <c r="G13246">
        <v>2578555</v>
      </c>
      <c r="H13246">
        <v>617.83330000000001</v>
      </c>
    </row>
    <row r="13247" spans="1:8" x14ac:dyDescent="0.3">
      <c r="A13247" t="s">
        <v>628</v>
      </c>
      <c r="B13247" t="s">
        <v>96</v>
      </c>
      <c r="C13247">
        <v>623</v>
      </c>
      <c r="D13247">
        <v>623</v>
      </c>
      <c r="E13247">
        <v>601</v>
      </c>
      <c r="F13247">
        <v>601</v>
      </c>
      <c r="G13247">
        <v>1882459</v>
      </c>
      <c r="H13247">
        <v>608.33330000000001</v>
      </c>
    </row>
    <row r="13248" spans="1:8" x14ac:dyDescent="0.3">
      <c r="A13248" t="s">
        <v>628</v>
      </c>
      <c r="B13248" t="s">
        <v>722</v>
      </c>
      <c r="C13248">
        <v>602.5</v>
      </c>
      <c r="D13248">
        <v>610</v>
      </c>
      <c r="E13248">
        <v>601.5</v>
      </c>
      <c r="F13248">
        <v>606</v>
      </c>
      <c r="G13248">
        <v>1620216</v>
      </c>
      <c r="H13248">
        <v>605.83330000000001</v>
      </c>
    </row>
    <row r="13249" spans="1:8" x14ac:dyDescent="0.3">
      <c r="A13249" t="s">
        <v>628</v>
      </c>
      <c r="B13249" t="s">
        <v>164</v>
      </c>
      <c r="C13249">
        <v>605</v>
      </c>
      <c r="D13249">
        <v>607.5</v>
      </c>
      <c r="E13249">
        <v>593</v>
      </c>
      <c r="F13249">
        <v>600</v>
      </c>
      <c r="G13249">
        <v>1385183</v>
      </c>
      <c r="H13249">
        <v>600.16669999999999</v>
      </c>
    </row>
    <row r="13250" spans="1:8" x14ac:dyDescent="0.3">
      <c r="A13250" t="s">
        <v>628</v>
      </c>
      <c r="B13250" t="s">
        <v>723</v>
      </c>
      <c r="C13250">
        <v>616</v>
      </c>
      <c r="D13250">
        <v>639.5</v>
      </c>
      <c r="E13250">
        <v>616</v>
      </c>
      <c r="F13250">
        <v>627.5</v>
      </c>
      <c r="G13250">
        <v>3247531</v>
      </c>
      <c r="H13250">
        <v>627.66669999999999</v>
      </c>
    </row>
    <row r="13251" spans="1:8" x14ac:dyDescent="0.3">
      <c r="A13251" t="s">
        <v>628</v>
      </c>
      <c r="B13251" t="s">
        <v>724</v>
      </c>
      <c r="C13251">
        <v>624</v>
      </c>
      <c r="D13251">
        <v>648.5</v>
      </c>
      <c r="E13251">
        <v>624</v>
      </c>
      <c r="F13251">
        <v>640.5</v>
      </c>
      <c r="G13251">
        <v>2679332</v>
      </c>
      <c r="H13251">
        <v>637.66669999999999</v>
      </c>
    </row>
    <row r="13252" spans="1:8" x14ac:dyDescent="0.3">
      <c r="A13252" t="s">
        <v>628</v>
      </c>
      <c r="B13252" t="s">
        <v>725</v>
      </c>
      <c r="C13252">
        <v>645.5</v>
      </c>
      <c r="D13252">
        <v>656</v>
      </c>
      <c r="E13252">
        <v>639</v>
      </c>
      <c r="F13252">
        <v>656</v>
      </c>
      <c r="G13252">
        <v>3119382</v>
      </c>
      <c r="H13252">
        <v>650.33330000000001</v>
      </c>
    </row>
    <row r="13253" spans="1:8" x14ac:dyDescent="0.3">
      <c r="A13253" t="s">
        <v>628</v>
      </c>
      <c r="B13253" t="s">
        <v>242</v>
      </c>
      <c r="C13253">
        <v>649</v>
      </c>
      <c r="D13253">
        <v>649</v>
      </c>
      <c r="E13253">
        <v>634</v>
      </c>
      <c r="F13253">
        <v>641</v>
      </c>
      <c r="G13253">
        <v>2311188</v>
      </c>
      <c r="H13253">
        <v>641.33330000000001</v>
      </c>
    </row>
    <row r="13254" spans="1:8" x14ac:dyDescent="0.3">
      <c r="A13254" t="s">
        <v>628</v>
      </c>
      <c r="B13254" t="s">
        <v>726</v>
      </c>
      <c r="C13254">
        <v>647</v>
      </c>
      <c r="D13254">
        <v>658</v>
      </c>
      <c r="E13254">
        <v>646</v>
      </c>
      <c r="F13254">
        <v>649</v>
      </c>
      <c r="G13254">
        <v>3437701</v>
      </c>
      <c r="H13254">
        <v>651</v>
      </c>
    </row>
    <row r="13255" spans="1:8" x14ac:dyDescent="0.3">
      <c r="A13255" t="s">
        <v>628</v>
      </c>
      <c r="B13255" t="s">
        <v>727</v>
      </c>
      <c r="C13255">
        <v>652</v>
      </c>
      <c r="D13255">
        <v>663.5</v>
      </c>
      <c r="E13255">
        <v>650.5</v>
      </c>
      <c r="F13255">
        <v>656.5</v>
      </c>
      <c r="G13255">
        <v>2108030</v>
      </c>
      <c r="H13255">
        <v>656.83330000000001</v>
      </c>
    </row>
    <row r="13256" spans="1:8" x14ac:dyDescent="0.3">
      <c r="A13256" t="s">
        <v>628</v>
      </c>
      <c r="B13256" t="s">
        <v>728</v>
      </c>
      <c r="C13256">
        <v>658.5</v>
      </c>
      <c r="D13256">
        <v>663</v>
      </c>
      <c r="E13256">
        <v>649.5</v>
      </c>
      <c r="F13256">
        <v>659.5</v>
      </c>
      <c r="G13256">
        <v>2144171</v>
      </c>
      <c r="H13256">
        <v>657.33330000000001</v>
      </c>
    </row>
    <row r="13257" spans="1:8" x14ac:dyDescent="0.3">
      <c r="A13257" t="s">
        <v>628</v>
      </c>
      <c r="B13257" t="s">
        <v>729</v>
      </c>
      <c r="C13257">
        <v>661</v>
      </c>
      <c r="D13257">
        <v>674.5</v>
      </c>
      <c r="E13257">
        <v>651.5</v>
      </c>
      <c r="F13257">
        <v>673</v>
      </c>
      <c r="G13257">
        <v>3319622</v>
      </c>
      <c r="H13257">
        <v>666.33330000000001</v>
      </c>
    </row>
    <row r="13258" spans="1:8" x14ac:dyDescent="0.3">
      <c r="A13258" t="s">
        <v>628</v>
      </c>
      <c r="B13258" t="s">
        <v>730</v>
      </c>
      <c r="C13258">
        <v>664</v>
      </c>
      <c r="D13258">
        <v>664</v>
      </c>
      <c r="E13258">
        <v>656.5</v>
      </c>
      <c r="F13258">
        <v>660</v>
      </c>
      <c r="G13258">
        <v>1663731</v>
      </c>
      <c r="H13258">
        <v>660.16669999999999</v>
      </c>
    </row>
    <row r="13259" spans="1:8" x14ac:dyDescent="0.3">
      <c r="A13259" t="s">
        <v>628</v>
      </c>
      <c r="B13259" t="s">
        <v>731</v>
      </c>
      <c r="C13259">
        <v>661.5</v>
      </c>
      <c r="D13259">
        <v>669.5</v>
      </c>
      <c r="E13259">
        <v>659.5</v>
      </c>
      <c r="F13259">
        <v>663</v>
      </c>
      <c r="G13259">
        <v>1930122</v>
      </c>
      <c r="H13259">
        <v>664</v>
      </c>
    </row>
    <row r="13260" spans="1:8" x14ac:dyDescent="0.3">
      <c r="A13260" t="s">
        <v>628</v>
      </c>
      <c r="B13260" t="s">
        <v>732</v>
      </c>
      <c r="C13260">
        <v>665.5</v>
      </c>
      <c r="D13260">
        <v>668</v>
      </c>
      <c r="E13260">
        <v>643.5</v>
      </c>
      <c r="F13260">
        <v>657.5</v>
      </c>
      <c r="G13260">
        <v>2128196</v>
      </c>
      <c r="H13260">
        <v>656.33330000000001</v>
      </c>
    </row>
    <row r="13261" spans="1:8" x14ac:dyDescent="0.3">
      <c r="A13261" t="s">
        <v>628</v>
      </c>
      <c r="B13261" t="s">
        <v>733</v>
      </c>
      <c r="C13261">
        <v>655.5</v>
      </c>
      <c r="D13261">
        <v>655.5</v>
      </c>
      <c r="E13261">
        <v>628.5</v>
      </c>
      <c r="F13261">
        <v>638.5</v>
      </c>
      <c r="G13261">
        <v>3100512</v>
      </c>
      <c r="H13261">
        <v>640.83330000000001</v>
      </c>
    </row>
    <row r="13262" spans="1:8" x14ac:dyDescent="0.3">
      <c r="A13262" t="s">
        <v>628</v>
      </c>
      <c r="B13262" t="s">
        <v>734</v>
      </c>
      <c r="C13262">
        <v>637</v>
      </c>
      <c r="D13262">
        <v>641</v>
      </c>
      <c r="E13262">
        <v>631.5</v>
      </c>
      <c r="F13262">
        <v>634</v>
      </c>
      <c r="G13262">
        <v>1706308</v>
      </c>
      <c r="H13262">
        <v>635.5</v>
      </c>
    </row>
    <row r="13263" spans="1:8" x14ac:dyDescent="0.3">
      <c r="A13263" t="s">
        <v>628</v>
      </c>
      <c r="B13263" t="s">
        <v>735</v>
      </c>
      <c r="C13263">
        <v>634</v>
      </c>
      <c r="D13263">
        <v>634</v>
      </c>
      <c r="E13263">
        <v>617</v>
      </c>
      <c r="F13263">
        <v>618.5</v>
      </c>
      <c r="G13263">
        <v>907426</v>
      </c>
      <c r="H13263">
        <v>623.16669999999999</v>
      </c>
    </row>
    <row r="13264" spans="1:8" x14ac:dyDescent="0.3">
      <c r="A13264" t="s">
        <v>272</v>
      </c>
      <c r="B13264" t="s">
        <v>696</v>
      </c>
      <c r="C13264">
        <v>14.62</v>
      </c>
      <c r="D13264">
        <v>15.34</v>
      </c>
      <c r="E13264">
        <v>14.56</v>
      </c>
      <c r="F13264">
        <v>15.21</v>
      </c>
      <c r="G13264">
        <v>4730029</v>
      </c>
      <c r="H13264">
        <v>15.0367</v>
      </c>
    </row>
    <row r="13265" spans="1:8" x14ac:dyDescent="0.3">
      <c r="A13265" t="s">
        <v>272</v>
      </c>
      <c r="B13265" t="s">
        <v>697</v>
      </c>
      <c r="C13265">
        <v>15.25</v>
      </c>
      <c r="D13265">
        <v>15.33</v>
      </c>
      <c r="E13265">
        <v>14.96</v>
      </c>
      <c r="F13265">
        <v>15</v>
      </c>
      <c r="G13265">
        <v>2629449</v>
      </c>
      <c r="H13265">
        <v>15.0967</v>
      </c>
    </row>
    <row r="13266" spans="1:8" x14ac:dyDescent="0.3">
      <c r="A13266" t="s">
        <v>272</v>
      </c>
      <c r="B13266" t="s">
        <v>698</v>
      </c>
      <c r="C13266">
        <v>15</v>
      </c>
      <c r="D13266">
        <v>15.21</v>
      </c>
      <c r="E13266">
        <v>14.98</v>
      </c>
      <c r="F13266">
        <v>15.11</v>
      </c>
      <c r="G13266">
        <v>2727152</v>
      </c>
      <c r="H13266">
        <v>15.1</v>
      </c>
    </row>
    <row r="13267" spans="1:8" x14ac:dyDescent="0.3">
      <c r="A13267" t="s">
        <v>272</v>
      </c>
      <c r="B13267" t="s">
        <v>699</v>
      </c>
      <c r="C13267">
        <v>15.2</v>
      </c>
      <c r="D13267">
        <v>15.29</v>
      </c>
      <c r="E13267">
        <v>14.99</v>
      </c>
      <c r="F13267">
        <v>15.28</v>
      </c>
      <c r="G13267">
        <v>2933844</v>
      </c>
      <c r="H13267">
        <v>15.1867</v>
      </c>
    </row>
    <row r="13268" spans="1:8" x14ac:dyDescent="0.3">
      <c r="A13268" t="s">
        <v>272</v>
      </c>
      <c r="B13268" t="s">
        <v>700</v>
      </c>
      <c r="C13268">
        <v>15.27</v>
      </c>
      <c r="D13268">
        <v>15.41</v>
      </c>
      <c r="E13268">
        <v>14.99</v>
      </c>
      <c r="F13268">
        <v>15.14</v>
      </c>
      <c r="G13268">
        <v>2610429</v>
      </c>
      <c r="H13268">
        <v>15.18</v>
      </c>
    </row>
    <row r="13269" spans="1:8" x14ac:dyDescent="0.3">
      <c r="A13269" t="s">
        <v>272</v>
      </c>
      <c r="B13269" t="s">
        <v>77</v>
      </c>
      <c r="C13269">
        <v>15.11</v>
      </c>
      <c r="D13269">
        <v>15.14</v>
      </c>
      <c r="E13269">
        <v>14.71</v>
      </c>
      <c r="F13269">
        <v>14.81</v>
      </c>
      <c r="G13269">
        <v>2935055</v>
      </c>
      <c r="H13269">
        <v>14.886699999999999</v>
      </c>
    </row>
    <row r="13270" spans="1:8" x14ac:dyDescent="0.3">
      <c r="A13270" t="s">
        <v>272</v>
      </c>
      <c r="B13270" t="s">
        <v>701</v>
      </c>
      <c r="C13270">
        <v>14.97</v>
      </c>
      <c r="D13270">
        <v>15.13</v>
      </c>
      <c r="E13270">
        <v>14.85</v>
      </c>
      <c r="F13270">
        <v>14.94</v>
      </c>
      <c r="G13270">
        <v>1632969</v>
      </c>
      <c r="H13270">
        <v>14.9733</v>
      </c>
    </row>
    <row r="13271" spans="1:8" x14ac:dyDescent="0.3">
      <c r="A13271" t="s">
        <v>272</v>
      </c>
      <c r="B13271" t="s">
        <v>702</v>
      </c>
      <c r="C13271">
        <v>14.96</v>
      </c>
      <c r="D13271">
        <v>15.36</v>
      </c>
      <c r="E13271">
        <v>14.96</v>
      </c>
      <c r="F13271">
        <v>15</v>
      </c>
      <c r="G13271">
        <v>3528929</v>
      </c>
      <c r="H13271">
        <v>15.1067</v>
      </c>
    </row>
    <row r="13272" spans="1:8" x14ac:dyDescent="0.3">
      <c r="A13272" t="s">
        <v>272</v>
      </c>
      <c r="B13272" t="s">
        <v>139</v>
      </c>
      <c r="C13272">
        <v>15.01</v>
      </c>
      <c r="D13272">
        <v>15.02</v>
      </c>
      <c r="E13272">
        <v>14.53</v>
      </c>
      <c r="F13272">
        <v>14.57</v>
      </c>
      <c r="G13272">
        <v>2546848</v>
      </c>
      <c r="H13272">
        <v>14.7067</v>
      </c>
    </row>
    <row r="13273" spans="1:8" x14ac:dyDescent="0.3">
      <c r="A13273" t="s">
        <v>272</v>
      </c>
      <c r="B13273" t="s">
        <v>156</v>
      </c>
      <c r="C13273">
        <v>14.57</v>
      </c>
      <c r="D13273">
        <v>14.57</v>
      </c>
      <c r="E13273">
        <v>14.02</v>
      </c>
      <c r="F13273">
        <v>14.46</v>
      </c>
      <c r="G13273">
        <v>2561688</v>
      </c>
      <c r="H13273">
        <v>14.35</v>
      </c>
    </row>
    <row r="13274" spans="1:8" x14ac:dyDescent="0.3">
      <c r="A13274" t="s">
        <v>272</v>
      </c>
      <c r="B13274" t="s">
        <v>703</v>
      </c>
      <c r="C13274">
        <v>14.67</v>
      </c>
      <c r="D13274">
        <v>15.14</v>
      </c>
      <c r="E13274">
        <v>14.53</v>
      </c>
      <c r="F13274">
        <v>14.93</v>
      </c>
      <c r="G13274">
        <v>2697473</v>
      </c>
      <c r="H13274">
        <v>14.8667</v>
      </c>
    </row>
    <row r="13275" spans="1:8" x14ac:dyDescent="0.3">
      <c r="A13275" t="s">
        <v>272</v>
      </c>
      <c r="B13275" t="s">
        <v>223</v>
      </c>
      <c r="C13275">
        <v>15.29</v>
      </c>
      <c r="D13275">
        <v>15.46</v>
      </c>
      <c r="E13275">
        <v>15.06</v>
      </c>
      <c r="F13275">
        <v>15.08</v>
      </c>
      <c r="G13275">
        <v>3222010</v>
      </c>
      <c r="H13275">
        <v>15.2</v>
      </c>
    </row>
    <row r="13276" spans="1:8" x14ac:dyDescent="0.3">
      <c r="A13276" t="s">
        <v>272</v>
      </c>
      <c r="B13276" t="s">
        <v>228</v>
      </c>
      <c r="C13276">
        <v>15.07</v>
      </c>
      <c r="D13276">
        <v>15.47</v>
      </c>
      <c r="E13276">
        <v>14.96</v>
      </c>
      <c r="F13276">
        <v>15.26</v>
      </c>
      <c r="G13276">
        <v>3606149</v>
      </c>
      <c r="H13276">
        <v>15.23</v>
      </c>
    </row>
    <row r="13277" spans="1:8" x14ac:dyDescent="0.3">
      <c r="A13277" t="s">
        <v>272</v>
      </c>
      <c r="B13277" t="s">
        <v>704</v>
      </c>
      <c r="C13277">
        <v>15.42</v>
      </c>
      <c r="D13277">
        <v>15.61</v>
      </c>
      <c r="E13277">
        <v>15.12</v>
      </c>
      <c r="F13277">
        <v>15.48</v>
      </c>
      <c r="G13277">
        <v>3839264</v>
      </c>
      <c r="H13277">
        <v>15.4033</v>
      </c>
    </row>
    <row r="13278" spans="1:8" x14ac:dyDescent="0.3">
      <c r="A13278" t="s">
        <v>272</v>
      </c>
      <c r="B13278" t="s">
        <v>705</v>
      </c>
      <c r="C13278">
        <v>15.59</v>
      </c>
      <c r="D13278">
        <v>15.66</v>
      </c>
      <c r="E13278">
        <v>15.42</v>
      </c>
      <c r="F13278">
        <v>15.54</v>
      </c>
      <c r="G13278">
        <v>2990958</v>
      </c>
      <c r="H13278">
        <v>15.54</v>
      </c>
    </row>
    <row r="13279" spans="1:8" x14ac:dyDescent="0.3">
      <c r="A13279" t="s">
        <v>272</v>
      </c>
      <c r="B13279" t="s">
        <v>706</v>
      </c>
      <c r="C13279">
        <v>15.55</v>
      </c>
      <c r="D13279">
        <v>16.03</v>
      </c>
      <c r="E13279">
        <v>15.55</v>
      </c>
      <c r="F13279">
        <v>15.98</v>
      </c>
      <c r="G13279">
        <v>4461900</v>
      </c>
      <c r="H13279">
        <v>15.853300000000001</v>
      </c>
    </row>
    <row r="13280" spans="1:8" x14ac:dyDescent="0.3">
      <c r="A13280" t="s">
        <v>272</v>
      </c>
      <c r="B13280" t="s">
        <v>265</v>
      </c>
      <c r="C13280">
        <v>16</v>
      </c>
      <c r="D13280">
        <v>16.07</v>
      </c>
      <c r="E13280">
        <v>15.85</v>
      </c>
      <c r="F13280">
        <v>16</v>
      </c>
      <c r="G13280">
        <v>2699738</v>
      </c>
      <c r="H13280">
        <v>15.9733</v>
      </c>
    </row>
    <row r="13281" spans="1:8" x14ac:dyDescent="0.3">
      <c r="A13281" t="s">
        <v>272</v>
      </c>
      <c r="B13281" t="s">
        <v>707</v>
      </c>
      <c r="C13281">
        <v>16.5</v>
      </c>
      <c r="D13281">
        <v>16.73</v>
      </c>
      <c r="E13281">
        <v>15.99</v>
      </c>
      <c r="F13281">
        <v>16.3</v>
      </c>
      <c r="G13281">
        <v>6836648</v>
      </c>
      <c r="H13281">
        <v>16.34</v>
      </c>
    </row>
    <row r="13282" spans="1:8" x14ac:dyDescent="0.3">
      <c r="A13282" t="s">
        <v>272</v>
      </c>
      <c r="B13282" t="s">
        <v>271</v>
      </c>
      <c r="C13282">
        <v>16.29</v>
      </c>
      <c r="D13282">
        <v>16.38</v>
      </c>
      <c r="E13282">
        <v>15.48</v>
      </c>
      <c r="F13282">
        <v>15.55</v>
      </c>
      <c r="G13282">
        <v>5445770</v>
      </c>
      <c r="H13282">
        <v>15.8033</v>
      </c>
    </row>
    <row r="13283" spans="1:8" x14ac:dyDescent="0.3">
      <c r="A13283" t="s">
        <v>272</v>
      </c>
      <c r="B13283" t="s">
        <v>708</v>
      </c>
      <c r="C13283">
        <v>15.55</v>
      </c>
      <c r="D13283">
        <v>16.02</v>
      </c>
      <c r="E13283">
        <v>15.35</v>
      </c>
      <c r="F13283">
        <v>15.4</v>
      </c>
      <c r="G13283">
        <v>4381148</v>
      </c>
      <c r="H13283">
        <v>15.59</v>
      </c>
    </row>
    <row r="13284" spans="1:8" x14ac:dyDescent="0.3">
      <c r="A13284" t="s">
        <v>272</v>
      </c>
      <c r="B13284" t="s">
        <v>709</v>
      </c>
      <c r="C13284">
        <v>15.41</v>
      </c>
      <c r="D13284">
        <v>15.8</v>
      </c>
      <c r="E13284">
        <v>15.33</v>
      </c>
      <c r="F13284">
        <v>15.37</v>
      </c>
      <c r="G13284">
        <v>4900741</v>
      </c>
      <c r="H13284">
        <v>15.5</v>
      </c>
    </row>
    <row r="13285" spans="1:8" x14ac:dyDescent="0.3">
      <c r="A13285" t="s">
        <v>272</v>
      </c>
      <c r="B13285" t="s">
        <v>283</v>
      </c>
      <c r="C13285">
        <v>15.35</v>
      </c>
      <c r="D13285">
        <v>15.38</v>
      </c>
      <c r="E13285">
        <v>15.04</v>
      </c>
      <c r="F13285">
        <v>15.16</v>
      </c>
      <c r="G13285">
        <v>3488924</v>
      </c>
      <c r="H13285">
        <v>15.193300000000001</v>
      </c>
    </row>
    <row r="13286" spans="1:8" x14ac:dyDescent="0.3">
      <c r="A13286" t="s">
        <v>272</v>
      </c>
      <c r="B13286" t="s">
        <v>290</v>
      </c>
      <c r="C13286">
        <v>15.17</v>
      </c>
      <c r="D13286">
        <v>15.19</v>
      </c>
      <c r="E13286">
        <v>14.79</v>
      </c>
      <c r="F13286">
        <v>14.87</v>
      </c>
      <c r="G13286">
        <v>2886911</v>
      </c>
      <c r="H13286">
        <v>14.95</v>
      </c>
    </row>
    <row r="13287" spans="1:8" x14ac:dyDescent="0.3">
      <c r="A13287" t="s">
        <v>272</v>
      </c>
      <c r="B13287" t="s">
        <v>710</v>
      </c>
      <c r="C13287">
        <v>15.04</v>
      </c>
      <c r="D13287">
        <v>15.26</v>
      </c>
      <c r="E13287">
        <v>14.6</v>
      </c>
      <c r="F13287">
        <v>15.04</v>
      </c>
      <c r="G13287">
        <v>3638045</v>
      </c>
      <c r="H13287">
        <v>14.966699999999999</v>
      </c>
    </row>
    <row r="13288" spans="1:8" x14ac:dyDescent="0.3">
      <c r="A13288" t="s">
        <v>272</v>
      </c>
      <c r="B13288" t="s">
        <v>512</v>
      </c>
      <c r="C13288">
        <v>15.06</v>
      </c>
      <c r="D13288">
        <v>15.41</v>
      </c>
      <c r="E13288">
        <v>14.86</v>
      </c>
      <c r="F13288">
        <v>15.05</v>
      </c>
      <c r="G13288">
        <v>3721740</v>
      </c>
      <c r="H13288">
        <v>15.1067</v>
      </c>
    </row>
    <row r="13289" spans="1:8" x14ac:dyDescent="0.3">
      <c r="A13289" t="s">
        <v>272</v>
      </c>
      <c r="B13289" t="s">
        <v>91</v>
      </c>
      <c r="C13289">
        <v>14.05</v>
      </c>
      <c r="D13289">
        <v>14.57</v>
      </c>
      <c r="E13289">
        <v>14.05</v>
      </c>
      <c r="F13289">
        <v>14.37</v>
      </c>
      <c r="G13289">
        <v>3729106</v>
      </c>
      <c r="H13289">
        <v>14.33</v>
      </c>
    </row>
    <row r="13290" spans="1:8" x14ac:dyDescent="0.3">
      <c r="A13290" t="s">
        <v>272</v>
      </c>
      <c r="B13290" t="s">
        <v>93</v>
      </c>
      <c r="C13290">
        <v>14.38</v>
      </c>
      <c r="D13290">
        <v>14.91</v>
      </c>
      <c r="E13290">
        <v>14.24</v>
      </c>
      <c r="F13290">
        <v>14.69</v>
      </c>
      <c r="G13290">
        <v>4700875</v>
      </c>
      <c r="H13290">
        <v>14.613300000000001</v>
      </c>
    </row>
    <row r="13291" spans="1:8" x14ac:dyDescent="0.3">
      <c r="A13291" t="s">
        <v>272</v>
      </c>
      <c r="B13291" t="s">
        <v>711</v>
      </c>
      <c r="C13291">
        <v>14.7</v>
      </c>
      <c r="D13291">
        <v>14.75</v>
      </c>
      <c r="E13291">
        <v>14.18</v>
      </c>
      <c r="F13291">
        <v>14.27</v>
      </c>
      <c r="G13291">
        <v>3223117</v>
      </c>
      <c r="H13291">
        <v>14.4</v>
      </c>
    </row>
    <row r="13292" spans="1:8" x14ac:dyDescent="0.3">
      <c r="A13292" t="s">
        <v>272</v>
      </c>
      <c r="B13292" t="s">
        <v>712</v>
      </c>
      <c r="C13292">
        <v>14.63</v>
      </c>
      <c r="D13292">
        <v>14.7</v>
      </c>
      <c r="E13292">
        <v>14.37</v>
      </c>
      <c r="F13292">
        <v>14.5</v>
      </c>
      <c r="G13292">
        <v>2590447</v>
      </c>
      <c r="H13292">
        <v>14.523300000000001</v>
      </c>
    </row>
    <row r="13293" spans="1:8" x14ac:dyDescent="0.3">
      <c r="A13293" t="s">
        <v>272</v>
      </c>
      <c r="B13293" t="s">
        <v>162</v>
      </c>
      <c r="C13293">
        <v>14.7</v>
      </c>
      <c r="D13293">
        <v>15</v>
      </c>
      <c r="E13293">
        <v>14.16</v>
      </c>
      <c r="F13293">
        <v>14.25</v>
      </c>
      <c r="G13293">
        <v>6933915</v>
      </c>
      <c r="H13293">
        <v>14.47</v>
      </c>
    </row>
    <row r="13294" spans="1:8" x14ac:dyDescent="0.3">
      <c r="A13294" t="s">
        <v>272</v>
      </c>
      <c r="B13294" t="s">
        <v>220</v>
      </c>
      <c r="C13294">
        <v>14.09</v>
      </c>
      <c r="D13294">
        <v>14.09</v>
      </c>
      <c r="E13294">
        <v>13.29</v>
      </c>
      <c r="F13294">
        <v>13.61</v>
      </c>
      <c r="G13294">
        <v>7103773</v>
      </c>
      <c r="H13294">
        <v>13.6633</v>
      </c>
    </row>
    <row r="13295" spans="1:8" x14ac:dyDescent="0.3">
      <c r="A13295" t="s">
        <v>272</v>
      </c>
      <c r="B13295" t="s">
        <v>713</v>
      </c>
      <c r="C13295">
        <v>13.99</v>
      </c>
      <c r="D13295">
        <v>14.19</v>
      </c>
      <c r="E13295">
        <v>13.85</v>
      </c>
      <c r="F13295">
        <v>14.17</v>
      </c>
      <c r="G13295">
        <v>7072707</v>
      </c>
      <c r="H13295">
        <v>14.07</v>
      </c>
    </row>
    <row r="13296" spans="1:8" x14ac:dyDescent="0.3">
      <c r="A13296" t="s">
        <v>272</v>
      </c>
      <c r="B13296" t="s">
        <v>714</v>
      </c>
      <c r="C13296">
        <v>14.16</v>
      </c>
      <c r="D13296">
        <v>14.23</v>
      </c>
      <c r="E13296">
        <v>13.98</v>
      </c>
      <c r="F13296">
        <v>14.12</v>
      </c>
      <c r="G13296">
        <v>5817173</v>
      </c>
      <c r="H13296">
        <v>14.11</v>
      </c>
    </row>
    <row r="13297" spans="1:8" x14ac:dyDescent="0.3">
      <c r="A13297" t="s">
        <v>272</v>
      </c>
      <c r="B13297" t="s">
        <v>715</v>
      </c>
      <c r="C13297">
        <v>14.1</v>
      </c>
      <c r="D13297">
        <v>14.3</v>
      </c>
      <c r="E13297">
        <v>14</v>
      </c>
      <c r="F13297">
        <v>14.1</v>
      </c>
      <c r="G13297">
        <v>4841049</v>
      </c>
      <c r="H13297">
        <v>14.1333</v>
      </c>
    </row>
    <row r="13298" spans="1:8" x14ac:dyDescent="0.3">
      <c r="A13298" t="s">
        <v>272</v>
      </c>
      <c r="B13298" t="s">
        <v>235</v>
      </c>
      <c r="C13298">
        <v>14.04</v>
      </c>
      <c r="D13298">
        <v>14.18</v>
      </c>
      <c r="E13298">
        <v>13.87</v>
      </c>
      <c r="F13298">
        <v>14.09</v>
      </c>
      <c r="G13298">
        <v>4079887</v>
      </c>
      <c r="H13298">
        <v>14.0467</v>
      </c>
    </row>
    <row r="13299" spans="1:8" x14ac:dyDescent="0.3">
      <c r="A13299" t="s">
        <v>272</v>
      </c>
      <c r="B13299" t="s">
        <v>259</v>
      </c>
      <c r="C13299">
        <v>14.1</v>
      </c>
      <c r="D13299">
        <v>14.17</v>
      </c>
      <c r="E13299">
        <v>14.02</v>
      </c>
      <c r="F13299">
        <v>14.05</v>
      </c>
      <c r="G13299">
        <v>4204539</v>
      </c>
      <c r="H13299">
        <v>14.08</v>
      </c>
    </row>
    <row r="13300" spans="1:8" x14ac:dyDescent="0.3">
      <c r="A13300" t="s">
        <v>272</v>
      </c>
      <c r="B13300" t="s">
        <v>716</v>
      </c>
      <c r="C13300">
        <v>14.11</v>
      </c>
      <c r="D13300">
        <v>14.19</v>
      </c>
      <c r="E13300">
        <v>13.86</v>
      </c>
      <c r="F13300">
        <v>14.02</v>
      </c>
      <c r="G13300">
        <v>4848452</v>
      </c>
      <c r="H13300">
        <v>14.023300000000001</v>
      </c>
    </row>
    <row r="13301" spans="1:8" x14ac:dyDescent="0.3">
      <c r="A13301" t="s">
        <v>272</v>
      </c>
      <c r="B13301" t="s">
        <v>269</v>
      </c>
      <c r="C13301">
        <v>14.06</v>
      </c>
      <c r="D13301">
        <v>14.13</v>
      </c>
      <c r="E13301">
        <v>13.9</v>
      </c>
      <c r="F13301">
        <v>13.96</v>
      </c>
      <c r="G13301">
        <v>3551791</v>
      </c>
      <c r="H13301">
        <v>13.996700000000001</v>
      </c>
    </row>
    <row r="13302" spans="1:8" x14ac:dyDescent="0.3">
      <c r="A13302" t="s">
        <v>272</v>
      </c>
      <c r="B13302" t="s">
        <v>282</v>
      </c>
      <c r="C13302">
        <v>13.91</v>
      </c>
      <c r="D13302">
        <v>14.03</v>
      </c>
      <c r="E13302">
        <v>13.84</v>
      </c>
      <c r="F13302">
        <v>13.97</v>
      </c>
      <c r="G13302">
        <v>1449501</v>
      </c>
      <c r="H13302">
        <v>13.9467</v>
      </c>
    </row>
    <row r="13303" spans="1:8" x14ac:dyDescent="0.3">
      <c r="A13303" t="s">
        <v>272</v>
      </c>
      <c r="B13303" t="s">
        <v>717</v>
      </c>
      <c r="C13303">
        <v>13.74</v>
      </c>
      <c r="D13303">
        <v>13.75</v>
      </c>
      <c r="E13303">
        <v>13.29</v>
      </c>
      <c r="F13303">
        <v>13.68</v>
      </c>
      <c r="G13303">
        <v>4967896</v>
      </c>
      <c r="H13303">
        <v>13.5733</v>
      </c>
    </row>
    <row r="13304" spans="1:8" x14ac:dyDescent="0.3">
      <c r="A13304" t="s">
        <v>272</v>
      </c>
      <c r="B13304" t="s">
        <v>285</v>
      </c>
      <c r="C13304">
        <v>13.61</v>
      </c>
      <c r="D13304">
        <v>13.77</v>
      </c>
      <c r="E13304">
        <v>13.28</v>
      </c>
      <c r="F13304">
        <v>13.34</v>
      </c>
      <c r="G13304">
        <v>5082354</v>
      </c>
      <c r="H13304">
        <v>13.4633</v>
      </c>
    </row>
    <row r="13305" spans="1:8" x14ac:dyDescent="0.3">
      <c r="A13305" t="s">
        <v>272</v>
      </c>
      <c r="B13305" t="s">
        <v>718</v>
      </c>
      <c r="C13305">
        <v>13.41</v>
      </c>
      <c r="D13305">
        <v>13.52</v>
      </c>
      <c r="E13305">
        <v>13.35</v>
      </c>
      <c r="F13305">
        <v>13.4</v>
      </c>
      <c r="G13305">
        <v>4186344</v>
      </c>
      <c r="H13305">
        <v>13.423299999999999</v>
      </c>
    </row>
    <row r="13306" spans="1:8" x14ac:dyDescent="0.3">
      <c r="A13306" t="s">
        <v>272</v>
      </c>
      <c r="B13306" t="s">
        <v>291</v>
      </c>
      <c r="C13306">
        <v>13.4</v>
      </c>
      <c r="D13306">
        <v>13.54</v>
      </c>
      <c r="E13306">
        <v>12.89</v>
      </c>
      <c r="F13306">
        <v>12.92</v>
      </c>
      <c r="G13306">
        <v>6335030</v>
      </c>
      <c r="H13306">
        <v>13.1167</v>
      </c>
    </row>
    <row r="13307" spans="1:8" x14ac:dyDescent="0.3">
      <c r="A13307" t="s">
        <v>272</v>
      </c>
      <c r="B13307" t="s">
        <v>295</v>
      </c>
      <c r="C13307">
        <v>12.92</v>
      </c>
      <c r="D13307">
        <v>13.02</v>
      </c>
      <c r="E13307">
        <v>11.63</v>
      </c>
      <c r="F13307">
        <v>11.63</v>
      </c>
      <c r="G13307">
        <v>24595080</v>
      </c>
      <c r="H13307">
        <v>12.093299999999999</v>
      </c>
    </row>
    <row r="13308" spans="1:8" x14ac:dyDescent="0.3">
      <c r="A13308" t="s">
        <v>272</v>
      </c>
      <c r="B13308" t="s">
        <v>298</v>
      </c>
      <c r="C13308">
        <v>11.61</v>
      </c>
      <c r="D13308">
        <v>11.93</v>
      </c>
      <c r="E13308">
        <v>11.48</v>
      </c>
      <c r="F13308">
        <v>11.69</v>
      </c>
      <c r="G13308">
        <v>6275594</v>
      </c>
      <c r="H13308">
        <v>11.7</v>
      </c>
    </row>
    <row r="13309" spans="1:8" x14ac:dyDescent="0.3">
      <c r="A13309" t="s">
        <v>272</v>
      </c>
      <c r="B13309" t="s">
        <v>719</v>
      </c>
      <c r="C13309">
        <v>11.74</v>
      </c>
      <c r="D13309">
        <v>11.79</v>
      </c>
      <c r="E13309">
        <v>11.26</v>
      </c>
      <c r="F13309">
        <v>11.5</v>
      </c>
      <c r="G13309">
        <v>12625140</v>
      </c>
      <c r="H13309">
        <v>11.5167</v>
      </c>
    </row>
    <row r="13310" spans="1:8" x14ac:dyDescent="0.3">
      <c r="A13310" t="s">
        <v>272</v>
      </c>
      <c r="B13310" t="s">
        <v>720</v>
      </c>
      <c r="C13310">
        <v>11.7</v>
      </c>
      <c r="D13310">
        <v>11.94</v>
      </c>
      <c r="E13310">
        <v>11.55</v>
      </c>
      <c r="F13310">
        <v>11.94</v>
      </c>
      <c r="G13310">
        <v>12017590</v>
      </c>
      <c r="H13310">
        <v>11.81</v>
      </c>
    </row>
    <row r="13311" spans="1:8" x14ac:dyDescent="0.3">
      <c r="A13311" t="s">
        <v>272</v>
      </c>
      <c r="B13311" t="s">
        <v>721</v>
      </c>
      <c r="C13311">
        <v>11.82</v>
      </c>
      <c r="D13311">
        <v>11.96</v>
      </c>
      <c r="E13311">
        <v>11.69</v>
      </c>
      <c r="F13311">
        <v>11.87</v>
      </c>
      <c r="G13311">
        <v>6396782</v>
      </c>
      <c r="H13311">
        <v>11.84</v>
      </c>
    </row>
    <row r="13312" spans="1:8" x14ac:dyDescent="0.3">
      <c r="A13312" t="s">
        <v>272</v>
      </c>
      <c r="B13312" t="s">
        <v>96</v>
      </c>
      <c r="C13312">
        <v>11.94</v>
      </c>
      <c r="D13312">
        <v>12.42</v>
      </c>
      <c r="E13312">
        <v>11.82</v>
      </c>
      <c r="F13312">
        <v>12.22</v>
      </c>
      <c r="G13312">
        <v>12006840</v>
      </c>
      <c r="H13312">
        <v>12.1533</v>
      </c>
    </row>
    <row r="13313" spans="1:8" x14ac:dyDescent="0.3">
      <c r="A13313" t="s">
        <v>272</v>
      </c>
      <c r="B13313" t="s">
        <v>722</v>
      </c>
      <c r="C13313">
        <v>12.65</v>
      </c>
      <c r="D13313">
        <v>12.75</v>
      </c>
      <c r="E13313">
        <v>12.28</v>
      </c>
      <c r="F13313">
        <v>12.42</v>
      </c>
      <c r="G13313">
        <v>8384017</v>
      </c>
      <c r="H13313">
        <v>12.4833</v>
      </c>
    </row>
    <row r="13314" spans="1:8" x14ac:dyDescent="0.3">
      <c r="A13314" t="s">
        <v>272</v>
      </c>
      <c r="B13314" t="s">
        <v>164</v>
      </c>
      <c r="C13314">
        <v>12.42</v>
      </c>
      <c r="D13314">
        <v>12.47</v>
      </c>
      <c r="E13314">
        <v>11.75</v>
      </c>
      <c r="F13314">
        <v>11.81</v>
      </c>
      <c r="G13314">
        <v>8103920</v>
      </c>
      <c r="H13314">
        <v>12.01</v>
      </c>
    </row>
    <row r="13315" spans="1:8" x14ac:dyDescent="0.3">
      <c r="A13315" t="s">
        <v>272</v>
      </c>
      <c r="B13315" t="s">
        <v>723</v>
      </c>
      <c r="C13315">
        <v>12.21</v>
      </c>
      <c r="D13315">
        <v>12.5</v>
      </c>
      <c r="E13315">
        <v>11.97</v>
      </c>
      <c r="F13315">
        <v>12.36</v>
      </c>
      <c r="G13315">
        <v>11348390</v>
      </c>
      <c r="H13315">
        <v>12.2767</v>
      </c>
    </row>
    <row r="13316" spans="1:8" x14ac:dyDescent="0.3">
      <c r="A13316" t="s">
        <v>272</v>
      </c>
      <c r="B13316" t="s">
        <v>724</v>
      </c>
      <c r="C13316">
        <v>12.3</v>
      </c>
      <c r="D13316">
        <v>12.61</v>
      </c>
      <c r="E13316">
        <v>12.3</v>
      </c>
      <c r="F13316">
        <v>12.41</v>
      </c>
      <c r="G13316">
        <v>7919925</v>
      </c>
      <c r="H13316">
        <v>12.44</v>
      </c>
    </row>
    <row r="13317" spans="1:8" x14ac:dyDescent="0.3">
      <c r="A13317" t="s">
        <v>272</v>
      </c>
      <c r="B13317" t="s">
        <v>725</v>
      </c>
      <c r="C13317">
        <v>12.48</v>
      </c>
      <c r="D13317">
        <v>12.62</v>
      </c>
      <c r="E13317">
        <v>12.32</v>
      </c>
      <c r="F13317">
        <v>12.47</v>
      </c>
      <c r="G13317">
        <v>11077140</v>
      </c>
      <c r="H13317">
        <v>12.47</v>
      </c>
    </row>
    <row r="13318" spans="1:8" x14ac:dyDescent="0.3">
      <c r="A13318" t="s">
        <v>272</v>
      </c>
      <c r="B13318" t="s">
        <v>242</v>
      </c>
      <c r="C13318">
        <v>12.4</v>
      </c>
      <c r="D13318">
        <v>12.42</v>
      </c>
      <c r="E13318">
        <v>12.12</v>
      </c>
      <c r="F13318">
        <v>12.2</v>
      </c>
      <c r="G13318">
        <v>5706182</v>
      </c>
      <c r="H13318">
        <v>12.246700000000001</v>
      </c>
    </row>
    <row r="13319" spans="1:8" x14ac:dyDescent="0.3">
      <c r="A13319" t="s">
        <v>272</v>
      </c>
      <c r="B13319" t="s">
        <v>726</v>
      </c>
      <c r="C13319">
        <v>12.24</v>
      </c>
      <c r="D13319">
        <v>12.46</v>
      </c>
      <c r="E13319">
        <v>12.23</v>
      </c>
      <c r="F13319">
        <v>12.41</v>
      </c>
      <c r="G13319">
        <v>7911780</v>
      </c>
      <c r="H13319">
        <v>12.3667</v>
      </c>
    </row>
    <row r="13320" spans="1:8" x14ac:dyDescent="0.3">
      <c r="A13320" t="s">
        <v>272</v>
      </c>
      <c r="B13320" t="s">
        <v>727</v>
      </c>
      <c r="C13320">
        <v>12.47</v>
      </c>
      <c r="D13320">
        <v>12.72</v>
      </c>
      <c r="E13320">
        <v>12.41</v>
      </c>
      <c r="F13320">
        <v>12.63</v>
      </c>
      <c r="G13320">
        <v>5241396</v>
      </c>
      <c r="H13320">
        <v>12.5867</v>
      </c>
    </row>
    <row r="13321" spans="1:8" x14ac:dyDescent="0.3">
      <c r="A13321" t="s">
        <v>272</v>
      </c>
      <c r="B13321" t="s">
        <v>728</v>
      </c>
      <c r="C13321">
        <v>12.8</v>
      </c>
      <c r="D13321">
        <v>12.92</v>
      </c>
      <c r="E13321">
        <v>12.61</v>
      </c>
      <c r="F13321">
        <v>12.72</v>
      </c>
      <c r="G13321">
        <v>5185754</v>
      </c>
      <c r="H13321">
        <v>12.75</v>
      </c>
    </row>
    <row r="13322" spans="1:8" x14ac:dyDescent="0.3">
      <c r="A13322" t="s">
        <v>272</v>
      </c>
      <c r="B13322" t="s">
        <v>729</v>
      </c>
      <c r="C13322">
        <v>12.83</v>
      </c>
      <c r="D13322">
        <v>13.28</v>
      </c>
      <c r="E13322">
        <v>12.68</v>
      </c>
      <c r="F13322">
        <v>13.28</v>
      </c>
      <c r="G13322">
        <v>5796167</v>
      </c>
      <c r="H13322">
        <v>13.08</v>
      </c>
    </row>
    <row r="13323" spans="1:8" x14ac:dyDescent="0.3">
      <c r="A13323" t="s">
        <v>272</v>
      </c>
      <c r="B13323" t="s">
        <v>730</v>
      </c>
      <c r="C13323">
        <v>13.14</v>
      </c>
      <c r="D13323">
        <v>13.34</v>
      </c>
      <c r="E13323">
        <v>13</v>
      </c>
      <c r="F13323">
        <v>13.08</v>
      </c>
      <c r="G13323">
        <v>4187943</v>
      </c>
      <c r="H13323">
        <v>13.14</v>
      </c>
    </row>
    <row r="13324" spans="1:8" x14ac:dyDescent="0.3">
      <c r="A13324" t="s">
        <v>272</v>
      </c>
      <c r="B13324" t="s">
        <v>731</v>
      </c>
      <c r="C13324">
        <v>13.07</v>
      </c>
      <c r="D13324">
        <v>13.26</v>
      </c>
      <c r="E13324">
        <v>12.81</v>
      </c>
      <c r="F13324">
        <v>12.84</v>
      </c>
      <c r="G13324">
        <v>4585466</v>
      </c>
      <c r="H13324">
        <v>12.97</v>
      </c>
    </row>
    <row r="13325" spans="1:8" x14ac:dyDescent="0.3">
      <c r="A13325" t="s">
        <v>272</v>
      </c>
      <c r="B13325" t="s">
        <v>732</v>
      </c>
      <c r="C13325">
        <v>12.85</v>
      </c>
      <c r="D13325">
        <v>12.95</v>
      </c>
      <c r="E13325">
        <v>12.65</v>
      </c>
      <c r="F13325">
        <v>12.81</v>
      </c>
      <c r="G13325">
        <v>5464519</v>
      </c>
      <c r="H13325">
        <v>12.8033</v>
      </c>
    </row>
    <row r="13326" spans="1:8" x14ac:dyDescent="0.3">
      <c r="A13326" t="s">
        <v>272</v>
      </c>
      <c r="B13326" t="s">
        <v>733</v>
      </c>
      <c r="C13326">
        <v>12.86</v>
      </c>
      <c r="D13326">
        <v>13.16</v>
      </c>
      <c r="E13326">
        <v>12.75</v>
      </c>
      <c r="F13326">
        <v>13.1</v>
      </c>
      <c r="G13326">
        <v>5598769</v>
      </c>
      <c r="H13326">
        <v>13.003299999999999</v>
      </c>
    </row>
    <row r="13327" spans="1:8" x14ac:dyDescent="0.3">
      <c r="A13327" t="s">
        <v>272</v>
      </c>
      <c r="B13327" t="s">
        <v>734</v>
      </c>
      <c r="C13327">
        <v>13.3</v>
      </c>
      <c r="D13327">
        <v>13.3</v>
      </c>
      <c r="E13327">
        <v>12.93</v>
      </c>
      <c r="F13327">
        <v>13</v>
      </c>
      <c r="G13327">
        <v>4677752</v>
      </c>
      <c r="H13327">
        <v>13.076700000000001</v>
      </c>
    </row>
    <row r="13328" spans="1:8" x14ac:dyDescent="0.3">
      <c r="A13328" t="s">
        <v>272</v>
      </c>
      <c r="B13328" t="s">
        <v>735</v>
      </c>
      <c r="C13328">
        <v>12.95</v>
      </c>
      <c r="D13328">
        <v>12.96</v>
      </c>
      <c r="E13328">
        <v>12.68</v>
      </c>
      <c r="F13328">
        <v>12.71</v>
      </c>
      <c r="G13328">
        <v>2854427</v>
      </c>
      <c r="H13328">
        <v>12.783300000000001</v>
      </c>
    </row>
    <row r="13329" spans="1:8" x14ac:dyDescent="0.3">
      <c r="A13329" t="s">
        <v>79</v>
      </c>
      <c r="B13329" t="s">
        <v>696</v>
      </c>
      <c r="C13329">
        <v>431.75</v>
      </c>
      <c r="D13329">
        <v>446.75</v>
      </c>
      <c r="E13329">
        <v>427.5</v>
      </c>
      <c r="F13329">
        <v>440</v>
      </c>
      <c r="G13329">
        <v>745427</v>
      </c>
      <c r="H13329">
        <v>438.08330000000001</v>
      </c>
    </row>
    <row r="13330" spans="1:8" x14ac:dyDescent="0.3">
      <c r="A13330" t="s">
        <v>79</v>
      </c>
      <c r="B13330" t="s">
        <v>697</v>
      </c>
      <c r="C13330">
        <v>440.5</v>
      </c>
      <c r="D13330">
        <v>450.5</v>
      </c>
      <c r="E13330">
        <v>438.75</v>
      </c>
      <c r="F13330">
        <v>447.5</v>
      </c>
      <c r="G13330">
        <v>623720</v>
      </c>
      <c r="H13330">
        <v>445.58330000000001</v>
      </c>
    </row>
    <row r="13331" spans="1:8" x14ac:dyDescent="0.3">
      <c r="A13331" t="s">
        <v>79</v>
      </c>
      <c r="B13331" t="s">
        <v>698</v>
      </c>
      <c r="C13331">
        <v>448.75</v>
      </c>
      <c r="D13331">
        <v>471</v>
      </c>
      <c r="E13331">
        <v>446.25</v>
      </c>
      <c r="F13331">
        <v>470.25</v>
      </c>
      <c r="G13331">
        <v>990952</v>
      </c>
      <c r="H13331">
        <v>462.5</v>
      </c>
    </row>
    <row r="13332" spans="1:8" x14ac:dyDescent="0.3">
      <c r="A13332" t="s">
        <v>79</v>
      </c>
      <c r="B13332" t="s">
        <v>699</v>
      </c>
      <c r="C13332">
        <v>470.5</v>
      </c>
      <c r="D13332">
        <v>481</v>
      </c>
      <c r="E13332">
        <v>460</v>
      </c>
      <c r="F13332">
        <v>462.5</v>
      </c>
      <c r="G13332">
        <v>1209883</v>
      </c>
      <c r="H13332">
        <v>467.83330000000001</v>
      </c>
    </row>
    <row r="13333" spans="1:8" x14ac:dyDescent="0.3">
      <c r="A13333" t="s">
        <v>79</v>
      </c>
      <c r="B13333" t="s">
        <v>700</v>
      </c>
      <c r="C13333">
        <v>462.5</v>
      </c>
      <c r="D13333">
        <v>473</v>
      </c>
      <c r="E13333">
        <v>457.25</v>
      </c>
      <c r="F13333">
        <v>472</v>
      </c>
      <c r="G13333">
        <v>1440943</v>
      </c>
      <c r="H13333">
        <v>467.41669999999999</v>
      </c>
    </row>
    <row r="13334" spans="1:8" x14ac:dyDescent="0.3">
      <c r="A13334" t="s">
        <v>79</v>
      </c>
      <c r="B13334" t="s">
        <v>77</v>
      </c>
      <c r="C13334">
        <v>471.75</v>
      </c>
      <c r="D13334">
        <v>471.75</v>
      </c>
      <c r="E13334">
        <v>438.5</v>
      </c>
      <c r="F13334">
        <v>448</v>
      </c>
      <c r="G13334">
        <v>1112394</v>
      </c>
      <c r="H13334">
        <v>452.75</v>
      </c>
    </row>
    <row r="13335" spans="1:8" x14ac:dyDescent="0.3">
      <c r="A13335" t="s">
        <v>79</v>
      </c>
      <c r="B13335" t="s">
        <v>701</v>
      </c>
      <c r="C13335">
        <v>450</v>
      </c>
      <c r="D13335">
        <v>466.25</v>
      </c>
      <c r="E13335">
        <v>450</v>
      </c>
      <c r="F13335">
        <v>451.5</v>
      </c>
      <c r="G13335">
        <v>1559596</v>
      </c>
      <c r="H13335">
        <v>455.91669999999999</v>
      </c>
    </row>
    <row r="13336" spans="1:8" x14ac:dyDescent="0.3">
      <c r="A13336" t="s">
        <v>79</v>
      </c>
      <c r="B13336" t="s">
        <v>702</v>
      </c>
      <c r="C13336">
        <v>454</v>
      </c>
      <c r="D13336">
        <v>457</v>
      </c>
      <c r="E13336">
        <v>437.75</v>
      </c>
      <c r="F13336">
        <v>441</v>
      </c>
      <c r="G13336">
        <v>994798</v>
      </c>
      <c r="H13336">
        <v>445.25</v>
      </c>
    </row>
    <row r="13337" spans="1:8" x14ac:dyDescent="0.3">
      <c r="A13337" t="s">
        <v>79</v>
      </c>
      <c r="B13337" t="s">
        <v>139</v>
      </c>
      <c r="C13337">
        <v>441</v>
      </c>
      <c r="D13337">
        <v>456.5</v>
      </c>
      <c r="E13337">
        <v>438</v>
      </c>
      <c r="F13337">
        <v>451.25</v>
      </c>
      <c r="G13337">
        <v>1250176</v>
      </c>
      <c r="H13337">
        <v>448.58330000000001</v>
      </c>
    </row>
    <row r="13338" spans="1:8" x14ac:dyDescent="0.3">
      <c r="A13338" t="s">
        <v>79</v>
      </c>
      <c r="B13338" t="s">
        <v>156</v>
      </c>
      <c r="C13338">
        <v>447</v>
      </c>
      <c r="D13338">
        <v>453.5</v>
      </c>
      <c r="E13338">
        <v>442.25</v>
      </c>
      <c r="F13338">
        <v>453.5</v>
      </c>
      <c r="G13338">
        <v>869967</v>
      </c>
      <c r="H13338">
        <v>449.75</v>
      </c>
    </row>
    <row r="13339" spans="1:8" x14ac:dyDescent="0.3">
      <c r="A13339" t="s">
        <v>79</v>
      </c>
      <c r="B13339" t="s">
        <v>703</v>
      </c>
      <c r="C13339">
        <v>457.5</v>
      </c>
      <c r="D13339">
        <v>459.75</v>
      </c>
      <c r="E13339">
        <v>452</v>
      </c>
      <c r="F13339">
        <v>458.75</v>
      </c>
      <c r="G13339">
        <v>807045</v>
      </c>
      <c r="H13339">
        <v>456.83330000000001</v>
      </c>
    </row>
    <row r="13340" spans="1:8" x14ac:dyDescent="0.3">
      <c r="A13340" t="s">
        <v>79</v>
      </c>
      <c r="B13340" t="s">
        <v>223</v>
      </c>
      <c r="C13340">
        <v>459</v>
      </c>
      <c r="D13340">
        <v>473</v>
      </c>
      <c r="E13340">
        <v>457</v>
      </c>
      <c r="F13340">
        <v>465.5</v>
      </c>
      <c r="G13340">
        <v>822892</v>
      </c>
      <c r="H13340">
        <v>465.16669999999999</v>
      </c>
    </row>
    <row r="13341" spans="1:8" x14ac:dyDescent="0.3">
      <c r="A13341" t="s">
        <v>79</v>
      </c>
      <c r="B13341" t="s">
        <v>228</v>
      </c>
      <c r="C13341">
        <v>461.5</v>
      </c>
      <c r="D13341">
        <v>466.75</v>
      </c>
      <c r="E13341">
        <v>457.25</v>
      </c>
      <c r="F13341">
        <v>463.25</v>
      </c>
      <c r="G13341">
        <v>511497</v>
      </c>
      <c r="H13341">
        <v>462.41669999999999</v>
      </c>
    </row>
    <row r="13342" spans="1:8" x14ac:dyDescent="0.3">
      <c r="A13342" t="s">
        <v>79</v>
      </c>
      <c r="B13342" t="s">
        <v>704</v>
      </c>
      <c r="C13342">
        <v>463.25</v>
      </c>
      <c r="D13342">
        <v>477.5</v>
      </c>
      <c r="E13342">
        <v>463.25</v>
      </c>
      <c r="F13342">
        <v>473.75</v>
      </c>
      <c r="G13342">
        <v>619641</v>
      </c>
      <c r="H13342">
        <v>471.5</v>
      </c>
    </row>
    <row r="13343" spans="1:8" x14ac:dyDescent="0.3">
      <c r="A13343" t="s">
        <v>79</v>
      </c>
      <c r="B13343" t="s">
        <v>705</v>
      </c>
      <c r="C13343">
        <v>473.75</v>
      </c>
      <c r="D13343">
        <v>481.5</v>
      </c>
      <c r="E13343">
        <v>470</v>
      </c>
      <c r="F13343">
        <v>478.5</v>
      </c>
      <c r="G13343">
        <v>346259</v>
      </c>
      <c r="H13343">
        <v>476.66669999999999</v>
      </c>
    </row>
    <row r="13344" spans="1:8" x14ac:dyDescent="0.3">
      <c r="A13344" t="s">
        <v>79</v>
      </c>
      <c r="B13344" t="s">
        <v>706</v>
      </c>
      <c r="C13344">
        <v>479</v>
      </c>
      <c r="D13344">
        <v>482.5</v>
      </c>
      <c r="E13344">
        <v>470.75</v>
      </c>
      <c r="F13344">
        <v>474.5</v>
      </c>
      <c r="G13344">
        <v>446033</v>
      </c>
      <c r="H13344">
        <v>475.91669999999999</v>
      </c>
    </row>
    <row r="13345" spans="1:8" x14ac:dyDescent="0.3">
      <c r="A13345" t="s">
        <v>79</v>
      </c>
      <c r="B13345" t="s">
        <v>265</v>
      </c>
      <c r="C13345">
        <v>474.5</v>
      </c>
      <c r="D13345">
        <v>474.75</v>
      </c>
      <c r="E13345">
        <v>462</v>
      </c>
      <c r="F13345">
        <v>464.25</v>
      </c>
      <c r="G13345">
        <v>413437</v>
      </c>
      <c r="H13345">
        <v>467</v>
      </c>
    </row>
    <row r="13346" spans="1:8" x14ac:dyDescent="0.3">
      <c r="A13346" t="s">
        <v>79</v>
      </c>
      <c r="B13346" t="s">
        <v>707</v>
      </c>
      <c r="C13346">
        <v>465</v>
      </c>
      <c r="D13346">
        <v>471</v>
      </c>
      <c r="E13346">
        <v>458.5</v>
      </c>
      <c r="F13346">
        <v>464</v>
      </c>
      <c r="G13346">
        <v>668334</v>
      </c>
      <c r="H13346">
        <v>464.5</v>
      </c>
    </row>
    <row r="13347" spans="1:8" x14ac:dyDescent="0.3">
      <c r="A13347" t="s">
        <v>79</v>
      </c>
      <c r="B13347" t="s">
        <v>271</v>
      </c>
      <c r="C13347">
        <v>464.5</v>
      </c>
      <c r="D13347">
        <v>471.25</v>
      </c>
      <c r="E13347">
        <v>453.75</v>
      </c>
      <c r="F13347">
        <v>460</v>
      </c>
      <c r="G13347">
        <v>820847</v>
      </c>
      <c r="H13347">
        <v>461.66669999999999</v>
      </c>
    </row>
    <row r="13348" spans="1:8" x14ac:dyDescent="0.3">
      <c r="A13348" t="s">
        <v>79</v>
      </c>
      <c r="B13348" t="s">
        <v>708</v>
      </c>
      <c r="C13348">
        <v>465</v>
      </c>
      <c r="D13348">
        <v>469.75</v>
      </c>
      <c r="E13348">
        <v>458</v>
      </c>
      <c r="F13348">
        <v>468.5</v>
      </c>
      <c r="G13348">
        <v>516368</v>
      </c>
      <c r="H13348">
        <v>465.41669999999999</v>
      </c>
    </row>
    <row r="13349" spans="1:8" x14ac:dyDescent="0.3">
      <c r="A13349" t="s">
        <v>79</v>
      </c>
      <c r="B13349" t="s">
        <v>709</v>
      </c>
      <c r="C13349">
        <v>469.5</v>
      </c>
      <c r="D13349">
        <v>474</v>
      </c>
      <c r="E13349">
        <v>461.5</v>
      </c>
      <c r="F13349">
        <v>468</v>
      </c>
      <c r="G13349">
        <v>475362</v>
      </c>
      <c r="H13349">
        <v>467.83330000000001</v>
      </c>
    </row>
    <row r="13350" spans="1:8" x14ac:dyDescent="0.3">
      <c r="A13350" t="s">
        <v>79</v>
      </c>
      <c r="B13350" t="s">
        <v>283</v>
      </c>
      <c r="C13350">
        <v>467.75</v>
      </c>
      <c r="D13350">
        <v>473.75</v>
      </c>
      <c r="E13350">
        <v>463.25</v>
      </c>
      <c r="F13350">
        <v>473</v>
      </c>
      <c r="G13350">
        <v>422555</v>
      </c>
      <c r="H13350">
        <v>470</v>
      </c>
    </row>
    <row r="13351" spans="1:8" x14ac:dyDescent="0.3">
      <c r="A13351" t="s">
        <v>79</v>
      </c>
      <c r="B13351" t="s">
        <v>290</v>
      </c>
      <c r="C13351">
        <v>473.5</v>
      </c>
      <c r="D13351">
        <v>475.75</v>
      </c>
      <c r="E13351">
        <v>463</v>
      </c>
      <c r="F13351">
        <v>464</v>
      </c>
      <c r="G13351">
        <v>543863</v>
      </c>
      <c r="H13351">
        <v>467.58330000000001</v>
      </c>
    </row>
    <row r="13352" spans="1:8" x14ac:dyDescent="0.3">
      <c r="A13352" t="s">
        <v>79</v>
      </c>
      <c r="B13352" t="s">
        <v>710</v>
      </c>
      <c r="C13352">
        <v>464</v>
      </c>
      <c r="D13352">
        <v>464.25</v>
      </c>
      <c r="E13352">
        <v>446.75</v>
      </c>
      <c r="F13352">
        <v>453</v>
      </c>
      <c r="G13352">
        <v>731596</v>
      </c>
      <c r="H13352">
        <v>454.66669999999999</v>
      </c>
    </row>
    <row r="13353" spans="1:8" x14ac:dyDescent="0.3">
      <c r="A13353" t="s">
        <v>79</v>
      </c>
      <c r="B13353" t="s">
        <v>512</v>
      </c>
      <c r="C13353">
        <v>454</v>
      </c>
      <c r="D13353">
        <v>456</v>
      </c>
      <c r="E13353">
        <v>436.75</v>
      </c>
      <c r="F13353">
        <v>437</v>
      </c>
      <c r="G13353">
        <v>514982</v>
      </c>
      <c r="H13353">
        <v>443.25</v>
      </c>
    </row>
    <row r="13354" spans="1:8" x14ac:dyDescent="0.3">
      <c r="A13354" t="s">
        <v>79</v>
      </c>
      <c r="B13354" t="s">
        <v>91</v>
      </c>
      <c r="C13354">
        <v>405</v>
      </c>
      <c r="D13354">
        <v>443.75</v>
      </c>
      <c r="E13354">
        <v>405</v>
      </c>
      <c r="F13354">
        <v>436.75</v>
      </c>
      <c r="G13354">
        <v>866274</v>
      </c>
      <c r="H13354">
        <v>428.5</v>
      </c>
    </row>
    <row r="13355" spans="1:8" x14ac:dyDescent="0.3">
      <c r="A13355" t="s">
        <v>79</v>
      </c>
      <c r="B13355" t="s">
        <v>93</v>
      </c>
      <c r="C13355">
        <v>436.75</v>
      </c>
      <c r="D13355">
        <v>448.5</v>
      </c>
      <c r="E13355">
        <v>424</v>
      </c>
      <c r="F13355">
        <v>430</v>
      </c>
      <c r="G13355">
        <v>605839</v>
      </c>
      <c r="H13355">
        <v>434.16669999999999</v>
      </c>
    </row>
    <row r="13356" spans="1:8" x14ac:dyDescent="0.3">
      <c r="A13356" t="s">
        <v>79</v>
      </c>
      <c r="B13356" t="s">
        <v>711</v>
      </c>
      <c r="C13356">
        <v>428</v>
      </c>
      <c r="D13356">
        <v>434.5</v>
      </c>
      <c r="E13356">
        <v>419.5</v>
      </c>
      <c r="F13356">
        <v>419.5</v>
      </c>
      <c r="G13356">
        <v>541299</v>
      </c>
      <c r="H13356">
        <v>424.5</v>
      </c>
    </row>
    <row r="13357" spans="1:8" x14ac:dyDescent="0.3">
      <c r="A13357" t="s">
        <v>79</v>
      </c>
      <c r="B13357" t="s">
        <v>712</v>
      </c>
      <c r="C13357">
        <v>422.5</v>
      </c>
      <c r="D13357">
        <v>431.75</v>
      </c>
      <c r="E13357">
        <v>420</v>
      </c>
      <c r="F13357">
        <v>422</v>
      </c>
      <c r="G13357">
        <v>486226</v>
      </c>
      <c r="H13357">
        <v>424.58330000000001</v>
      </c>
    </row>
    <row r="13358" spans="1:8" x14ac:dyDescent="0.3">
      <c r="A13358" t="s">
        <v>79</v>
      </c>
      <c r="B13358" t="s">
        <v>162</v>
      </c>
      <c r="C13358">
        <v>421.75</v>
      </c>
      <c r="D13358">
        <v>431</v>
      </c>
      <c r="E13358">
        <v>414.5</v>
      </c>
      <c r="F13358">
        <v>414.5</v>
      </c>
      <c r="G13358">
        <v>514168</v>
      </c>
      <c r="H13358">
        <v>420</v>
      </c>
    </row>
    <row r="13359" spans="1:8" x14ac:dyDescent="0.3">
      <c r="A13359" t="s">
        <v>79</v>
      </c>
      <c r="B13359" t="s">
        <v>220</v>
      </c>
      <c r="C13359">
        <v>410</v>
      </c>
      <c r="D13359">
        <v>417.5</v>
      </c>
      <c r="E13359">
        <v>394.25</v>
      </c>
      <c r="F13359">
        <v>415.5</v>
      </c>
      <c r="G13359">
        <v>996135</v>
      </c>
      <c r="H13359">
        <v>409.08330000000001</v>
      </c>
    </row>
    <row r="13360" spans="1:8" x14ac:dyDescent="0.3">
      <c r="A13360" t="s">
        <v>79</v>
      </c>
      <c r="B13360" t="s">
        <v>713</v>
      </c>
      <c r="C13360">
        <v>425</v>
      </c>
      <c r="D13360">
        <v>445.25</v>
      </c>
      <c r="E13360">
        <v>422</v>
      </c>
      <c r="F13360">
        <v>445.25</v>
      </c>
      <c r="G13360">
        <v>616441</v>
      </c>
      <c r="H13360">
        <v>437.5</v>
      </c>
    </row>
    <row r="13361" spans="1:8" x14ac:dyDescent="0.3">
      <c r="A13361" t="s">
        <v>79</v>
      </c>
      <c r="B13361" t="s">
        <v>714</v>
      </c>
      <c r="C13361">
        <v>445.25</v>
      </c>
      <c r="D13361">
        <v>445.25</v>
      </c>
      <c r="E13361">
        <v>428.75</v>
      </c>
      <c r="F13361">
        <v>436.75</v>
      </c>
      <c r="G13361">
        <v>334516</v>
      </c>
      <c r="H13361">
        <v>436.91669999999999</v>
      </c>
    </row>
    <row r="13362" spans="1:8" x14ac:dyDescent="0.3">
      <c r="A13362" t="s">
        <v>79</v>
      </c>
      <c r="B13362" t="s">
        <v>715</v>
      </c>
      <c r="C13362">
        <v>436.75</v>
      </c>
      <c r="D13362">
        <v>449.5</v>
      </c>
      <c r="E13362">
        <v>427.75</v>
      </c>
      <c r="F13362">
        <v>439</v>
      </c>
      <c r="G13362">
        <v>752694</v>
      </c>
      <c r="H13362">
        <v>438.75</v>
      </c>
    </row>
    <row r="13363" spans="1:8" x14ac:dyDescent="0.3">
      <c r="A13363" t="s">
        <v>79</v>
      </c>
      <c r="B13363" t="s">
        <v>235</v>
      </c>
      <c r="C13363">
        <v>439.25</v>
      </c>
      <c r="D13363">
        <v>439.25</v>
      </c>
      <c r="E13363">
        <v>427.25</v>
      </c>
      <c r="F13363">
        <v>429</v>
      </c>
      <c r="G13363">
        <v>465286</v>
      </c>
      <c r="H13363">
        <v>431.83330000000001</v>
      </c>
    </row>
    <row r="13364" spans="1:8" x14ac:dyDescent="0.3">
      <c r="A13364" t="s">
        <v>79</v>
      </c>
      <c r="B13364" t="s">
        <v>259</v>
      </c>
      <c r="C13364">
        <v>431</v>
      </c>
      <c r="D13364">
        <v>442.5</v>
      </c>
      <c r="E13364">
        <v>427</v>
      </c>
      <c r="F13364">
        <v>440</v>
      </c>
      <c r="G13364">
        <v>644255</v>
      </c>
      <c r="H13364">
        <v>436.5</v>
      </c>
    </row>
    <row r="13365" spans="1:8" x14ac:dyDescent="0.3">
      <c r="A13365" t="s">
        <v>79</v>
      </c>
      <c r="B13365" t="s">
        <v>716</v>
      </c>
      <c r="C13365">
        <v>440.5</v>
      </c>
      <c r="D13365">
        <v>444.75</v>
      </c>
      <c r="E13365">
        <v>431</v>
      </c>
      <c r="F13365">
        <v>433</v>
      </c>
      <c r="G13365">
        <v>467572</v>
      </c>
      <c r="H13365">
        <v>436.25</v>
      </c>
    </row>
    <row r="13366" spans="1:8" x14ac:dyDescent="0.3">
      <c r="A13366" t="s">
        <v>79</v>
      </c>
      <c r="B13366" t="s">
        <v>269</v>
      </c>
      <c r="C13366">
        <v>440</v>
      </c>
      <c r="D13366">
        <v>447.5</v>
      </c>
      <c r="E13366">
        <v>427.25</v>
      </c>
      <c r="F13366">
        <v>429</v>
      </c>
      <c r="G13366">
        <v>625400</v>
      </c>
      <c r="H13366">
        <v>434.58330000000001</v>
      </c>
    </row>
    <row r="13367" spans="1:8" x14ac:dyDescent="0.3">
      <c r="A13367" t="s">
        <v>79</v>
      </c>
      <c r="B13367" t="s">
        <v>282</v>
      </c>
      <c r="C13367">
        <v>429</v>
      </c>
      <c r="D13367">
        <v>434.75</v>
      </c>
      <c r="E13367">
        <v>424</v>
      </c>
      <c r="F13367">
        <v>430</v>
      </c>
      <c r="G13367">
        <v>609086</v>
      </c>
      <c r="H13367">
        <v>429.58330000000001</v>
      </c>
    </row>
    <row r="13368" spans="1:8" x14ac:dyDescent="0.3">
      <c r="A13368" t="s">
        <v>79</v>
      </c>
      <c r="B13368" t="s">
        <v>717</v>
      </c>
      <c r="C13368">
        <v>426</v>
      </c>
      <c r="D13368">
        <v>439.5</v>
      </c>
      <c r="E13368">
        <v>418</v>
      </c>
      <c r="F13368">
        <v>437</v>
      </c>
      <c r="G13368">
        <v>723203</v>
      </c>
      <c r="H13368">
        <v>431.5</v>
      </c>
    </row>
    <row r="13369" spans="1:8" x14ac:dyDescent="0.3">
      <c r="A13369" t="s">
        <v>79</v>
      </c>
      <c r="B13369" t="s">
        <v>285</v>
      </c>
      <c r="C13369">
        <v>437</v>
      </c>
      <c r="D13369">
        <v>437</v>
      </c>
      <c r="E13369">
        <v>425.5</v>
      </c>
      <c r="F13369">
        <v>425.75</v>
      </c>
      <c r="G13369">
        <v>387152</v>
      </c>
      <c r="H13369">
        <v>429.41669999999999</v>
      </c>
    </row>
    <row r="13370" spans="1:8" x14ac:dyDescent="0.3">
      <c r="A13370" t="s">
        <v>79</v>
      </c>
      <c r="B13370" t="s">
        <v>718</v>
      </c>
      <c r="C13370">
        <v>427.5</v>
      </c>
      <c r="D13370">
        <v>436.5</v>
      </c>
      <c r="E13370">
        <v>420</v>
      </c>
      <c r="F13370">
        <v>420</v>
      </c>
      <c r="G13370">
        <v>539878</v>
      </c>
      <c r="H13370">
        <v>425.5</v>
      </c>
    </row>
    <row r="13371" spans="1:8" x14ac:dyDescent="0.3">
      <c r="A13371" t="s">
        <v>79</v>
      </c>
      <c r="B13371" t="s">
        <v>291</v>
      </c>
      <c r="C13371">
        <v>420</v>
      </c>
      <c r="D13371">
        <v>425.5</v>
      </c>
      <c r="E13371">
        <v>418.5</v>
      </c>
      <c r="F13371">
        <v>423</v>
      </c>
      <c r="G13371">
        <v>464630</v>
      </c>
      <c r="H13371">
        <v>422.33330000000001</v>
      </c>
    </row>
    <row r="13372" spans="1:8" x14ac:dyDescent="0.3">
      <c r="A13372" t="s">
        <v>79</v>
      </c>
      <c r="B13372" t="s">
        <v>295</v>
      </c>
      <c r="C13372">
        <v>423.5</v>
      </c>
      <c r="D13372">
        <v>429.75</v>
      </c>
      <c r="E13372">
        <v>417</v>
      </c>
      <c r="F13372">
        <v>420</v>
      </c>
      <c r="G13372">
        <v>548247</v>
      </c>
      <c r="H13372">
        <v>422.25</v>
      </c>
    </row>
    <row r="13373" spans="1:8" x14ac:dyDescent="0.3">
      <c r="A13373" t="s">
        <v>79</v>
      </c>
      <c r="B13373" t="s">
        <v>298</v>
      </c>
      <c r="C13373">
        <v>420.5</v>
      </c>
      <c r="D13373">
        <v>430</v>
      </c>
      <c r="E13373">
        <v>415.5</v>
      </c>
      <c r="F13373">
        <v>422.5</v>
      </c>
      <c r="G13373">
        <v>470295</v>
      </c>
      <c r="H13373">
        <v>422.66669999999999</v>
      </c>
    </row>
    <row r="13374" spans="1:8" x14ac:dyDescent="0.3">
      <c r="A13374" t="s">
        <v>79</v>
      </c>
      <c r="B13374" t="s">
        <v>719</v>
      </c>
      <c r="C13374">
        <v>424</v>
      </c>
      <c r="D13374">
        <v>426</v>
      </c>
      <c r="E13374">
        <v>420</v>
      </c>
      <c r="F13374">
        <v>425.5</v>
      </c>
      <c r="G13374">
        <v>495952</v>
      </c>
      <c r="H13374">
        <v>423.83330000000001</v>
      </c>
    </row>
    <row r="13375" spans="1:8" x14ac:dyDescent="0.3">
      <c r="A13375" t="s">
        <v>79</v>
      </c>
      <c r="B13375" t="s">
        <v>720</v>
      </c>
      <c r="C13375">
        <v>430</v>
      </c>
      <c r="D13375">
        <v>434.25</v>
      </c>
      <c r="E13375">
        <v>414.75</v>
      </c>
      <c r="F13375">
        <v>415</v>
      </c>
      <c r="G13375">
        <v>641018</v>
      </c>
      <c r="H13375">
        <v>421.33330000000001</v>
      </c>
    </row>
    <row r="13376" spans="1:8" x14ac:dyDescent="0.3">
      <c r="A13376" t="s">
        <v>79</v>
      </c>
      <c r="B13376" t="s">
        <v>721</v>
      </c>
      <c r="C13376">
        <v>410</v>
      </c>
      <c r="D13376">
        <v>417.5</v>
      </c>
      <c r="E13376">
        <v>408.25</v>
      </c>
      <c r="F13376">
        <v>417</v>
      </c>
      <c r="G13376">
        <v>516106</v>
      </c>
      <c r="H13376">
        <v>414.25</v>
      </c>
    </row>
    <row r="13377" spans="1:8" x14ac:dyDescent="0.3">
      <c r="A13377" t="s">
        <v>79</v>
      </c>
      <c r="B13377" t="s">
        <v>96</v>
      </c>
      <c r="C13377">
        <v>417</v>
      </c>
      <c r="D13377">
        <v>417.25</v>
      </c>
      <c r="E13377">
        <v>407.5</v>
      </c>
      <c r="F13377">
        <v>408</v>
      </c>
      <c r="G13377">
        <v>800623</v>
      </c>
      <c r="H13377">
        <v>410.91669999999999</v>
      </c>
    </row>
    <row r="13378" spans="1:8" x14ac:dyDescent="0.3">
      <c r="A13378" t="s">
        <v>79</v>
      </c>
      <c r="B13378" t="s">
        <v>722</v>
      </c>
      <c r="C13378">
        <v>409.25</v>
      </c>
      <c r="D13378">
        <v>420.25</v>
      </c>
      <c r="E13378">
        <v>409</v>
      </c>
      <c r="F13378">
        <v>418</v>
      </c>
      <c r="G13378">
        <v>399295</v>
      </c>
      <c r="H13378">
        <v>415.75</v>
      </c>
    </row>
    <row r="13379" spans="1:8" x14ac:dyDescent="0.3">
      <c r="A13379" t="s">
        <v>79</v>
      </c>
      <c r="B13379" t="s">
        <v>164</v>
      </c>
      <c r="C13379">
        <v>418</v>
      </c>
      <c r="D13379">
        <v>419</v>
      </c>
      <c r="E13379">
        <v>407.75</v>
      </c>
      <c r="F13379">
        <v>411.5</v>
      </c>
      <c r="G13379">
        <v>499053</v>
      </c>
      <c r="H13379">
        <v>412.75</v>
      </c>
    </row>
    <row r="13380" spans="1:8" x14ac:dyDescent="0.3">
      <c r="A13380" t="s">
        <v>79</v>
      </c>
      <c r="B13380" t="s">
        <v>723</v>
      </c>
      <c r="C13380">
        <v>419.5</v>
      </c>
      <c r="D13380">
        <v>436.75</v>
      </c>
      <c r="E13380">
        <v>419.5</v>
      </c>
      <c r="F13380">
        <v>436</v>
      </c>
      <c r="G13380">
        <v>813933</v>
      </c>
      <c r="H13380">
        <v>430.75</v>
      </c>
    </row>
    <row r="13381" spans="1:8" x14ac:dyDescent="0.3">
      <c r="A13381" t="s">
        <v>79</v>
      </c>
      <c r="B13381" t="s">
        <v>724</v>
      </c>
      <c r="C13381">
        <v>437</v>
      </c>
      <c r="D13381">
        <v>442.5</v>
      </c>
      <c r="E13381">
        <v>432.5</v>
      </c>
      <c r="F13381">
        <v>440.5</v>
      </c>
      <c r="G13381">
        <v>516768</v>
      </c>
      <c r="H13381">
        <v>438.5</v>
      </c>
    </row>
    <row r="13382" spans="1:8" x14ac:dyDescent="0.3">
      <c r="A13382" t="s">
        <v>79</v>
      </c>
      <c r="B13382" t="s">
        <v>725</v>
      </c>
      <c r="C13382">
        <v>440.75</v>
      </c>
      <c r="D13382">
        <v>448.25</v>
      </c>
      <c r="E13382">
        <v>439.75</v>
      </c>
      <c r="F13382">
        <v>443</v>
      </c>
      <c r="G13382">
        <v>412265</v>
      </c>
      <c r="H13382">
        <v>443.66669999999999</v>
      </c>
    </row>
    <row r="13383" spans="1:8" x14ac:dyDescent="0.3">
      <c r="A13383" t="s">
        <v>79</v>
      </c>
      <c r="B13383" t="s">
        <v>242</v>
      </c>
      <c r="C13383">
        <v>441</v>
      </c>
      <c r="D13383">
        <v>455</v>
      </c>
      <c r="E13383">
        <v>438.25</v>
      </c>
      <c r="F13383">
        <v>455</v>
      </c>
      <c r="G13383">
        <v>731902</v>
      </c>
      <c r="H13383">
        <v>449.41669999999999</v>
      </c>
    </row>
    <row r="13384" spans="1:8" x14ac:dyDescent="0.3">
      <c r="A13384" t="s">
        <v>79</v>
      </c>
      <c r="B13384" t="s">
        <v>726</v>
      </c>
      <c r="C13384">
        <v>455</v>
      </c>
      <c r="D13384">
        <v>464.75</v>
      </c>
      <c r="E13384">
        <v>450.25</v>
      </c>
      <c r="F13384">
        <v>460</v>
      </c>
      <c r="G13384">
        <v>635125</v>
      </c>
      <c r="H13384">
        <v>458.33330000000001</v>
      </c>
    </row>
    <row r="13385" spans="1:8" x14ac:dyDescent="0.3">
      <c r="A13385" t="s">
        <v>79</v>
      </c>
      <c r="B13385" t="s">
        <v>727</v>
      </c>
      <c r="C13385">
        <v>460.25</v>
      </c>
      <c r="D13385">
        <v>475.75</v>
      </c>
      <c r="E13385">
        <v>457</v>
      </c>
      <c r="F13385">
        <v>474</v>
      </c>
      <c r="G13385">
        <v>440166</v>
      </c>
      <c r="H13385">
        <v>468.91669999999999</v>
      </c>
    </row>
    <row r="13386" spans="1:8" x14ac:dyDescent="0.3">
      <c r="A13386" t="s">
        <v>79</v>
      </c>
      <c r="B13386" t="s">
        <v>728</v>
      </c>
      <c r="C13386">
        <v>474</v>
      </c>
      <c r="D13386">
        <v>480</v>
      </c>
      <c r="E13386">
        <v>455.75</v>
      </c>
      <c r="F13386">
        <v>456.5</v>
      </c>
      <c r="G13386">
        <v>394831</v>
      </c>
      <c r="H13386">
        <v>464.08330000000001</v>
      </c>
    </row>
    <row r="13387" spans="1:8" x14ac:dyDescent="0.3">
      <c r="A13387" t="s">
        <v>79</v>
      </c>
      <c r="B13387" t="s">
        <v>729</v>
      </c>
      <c r="C13387">
        <v>458</v>
      </c>
      <c r="D13387">
        <v>479</v>
      </c>
      <c r="E13387">
        <v>454.75</v>
      </c>
      <c r="F13387">
        <v>479</v>
      </c>
      <c r="G13387">
        <v>375018</v>
      </c>
      <c r="H13387">
        <v>470.91669999999999</v>
      </c>
    </row>
    <row r="13388" spans="1:8" x14ac:dyDescent="0.3">
      <c r="A13388" t="s">
        <v>79</v>
      </c>
      <c r="B13388" t="s">
        <v>730</v>
      </c>
      <c r="C13388">
        <v>474.25</v>
      </c>
      <c r="D13388">
        <v>477.75</v>
      </c>
      <c r="E13388">
        <v>461.75</v>
      </c>
      <c r="F13388">
        <v>465.5</v>
      </c>
      <c r="G13388">
        <v>574555</v>
      </c>
      <c r="H13388">
        <v>468.33330000000001</v>
      </c>
    </row>
    <row r="13389" spans="1:8" x14ac:dyDescent="0.3">
      <c r="A13389" t="s">
        <v>79</v>
      </c>
      <c r="B13389" t="s">
        <v>731</v>
      </c>
      <c r="C13389">
        <v>465.5</v>
      </c>
      <c r="D13389">
        <v>476</v>
      </c>
      <c r="E13389">
        <v>462.25</v>
      </c>
      <c r="F13389">
        <v>466</v>
      </c>
      <c r="G13389">
        <v>421414</v>
      </c>
      <c r="H13389">
        <v>468.08330000000001</v>
      </c>
    </row>
    <row r="13390" spans="1:8" x14ac:dyDescent="0.3">
      <c r="A13390" t="s">
        <v>79</v>
      </c>
      <c r="B13390" t="s">
        <v>732</v>
      </c>
      <c r="C13390">
        <v>466.25</v>
      </c>
      <c r="D13390">
        <v>468</v>
      </c>
      <c r="E13390">
        <v>455</v>
      </c>
      <c r="F13390">
        <v>463</v>
      </c>
      <c r="G13390">
        <v>352795</v>
      </c>
      <c r="H13390">
        <v>462</v>
      </c>
    </row>
    <row r="13391" spans="1:8" x14ac:dyDescent="0.3">
      <c r="A13391" t="s">
        <v>79</v>
      </c>
      <c r="B13391" t="s">
        <v>733</v>
      </c>
      <c r="C13391">
        <v>463</v>
      </c>
      <c r="D13391">
        <v>463.25</v>
      </c>
      <c r="E13391">
        <v>440</v>
      </c>
      <c r="F13391">
        <v>447</v>
      </c>
      <c r="G13391">
        <v>787971</v>
      </c>
      <c r="H13391">
        <v>450.08330000000001</v>
      </c>
    </row>
    <row r="13392" spans="1:8" x14ac:dyDescent="0.3">
      <c r="A13392" t="s">
        <v>79</v>
      </c>
      <c r="B13392" t="s">
        <v>734</v>
      </c>
      <c r="C13392">
        <v>447</v>
      </c>
      <c r="D13392">
        <v>448.5</v>
      </c>
      <c r="E13392">
        <v>440.75</v>
      </c>
      <c r="F13392">
        <v>448.5</v>
      </c>
      <c r="G13392">
        <v>685159</v>
      </c>
      <c r="H13392">
        <v>445.91669999999999</v>
      </c>
    </row>
    <row r="13393" spans="1:8" x14ac:dyDescent="0.3">
      <c r="A13393" t="s">
        <v>79</v>
      </c>
      <c r="B13393" t="s">
        <v>735</v>
      </c>
      <c r="C13393">
        <v>449</v>
      </c>
      <c r="D13393">
        <v>449.5</v>
      </c>
      <c r="E13393">
        <v>430.25</v>
      </c>
      <c r="F13393">
        <v>435.25</v>
      </c>
      <c r="G13393">
        <v>996293</v>
      </c>
      <c r="H13393">
        <v>438.33330000000001</v>
      </c>
    </row>
    <row r="13394" spans="1:8" x14ac:dyDescent="0.3">
      <c r="A13394" t="s">
        <v>233</v>
      </c>
      <c r="B13394" t="s">
        <v>696</v>
      </c>
      <c r="C13394">
        <v>1607</v>
      </c>
      <c r="D13394">
        <v>1623</v>
      </c>
      <c r="E13394">
        <v>1588</v>
      </c>
      <c r="F13394">
        <v>1598</v>
      </c>
      <c r="G13394">
        <v>22020</v>
      </c>
      <c r="H13394">
        <v>1603</v>
      </c>
    </row>
    <row r="13395" spans="1:8" x14ac:dyDescent="0.3">
      <c r="A13395" t="s">
        <v>233</v>
      </c>
      <c r="B13395" t="s">
        <v>697</v>
      </c>
      <c r="C13395">
        <v>1595</v>
      </c>
      <c r="D13395">
        <v>1611</v>
      </c>
      <c r="E13395">
        <v>1576</v>
      </c>
      <c r="F13395">
        <v>1578</v>
      </c>
      <c r="G13395">
        <v>16619</v>
      </c>
      <c r="H13395">
        <v>1588.3333</v>
      </c>
    </row>
    <row r="13396" spans="1:8" x14ac:dyDescent="0.3">
      <c r="A13396" t="s">
        <v>233</v>
      </c>
      <c r="B13396" t="s">
        <v>698</v>
      </c>
      <c r="C13396">
        <v>1581</v>
      </c>
      <c r="D13396">
        <v>1606</v>
      </c>
      <c r="E13396">
        <v>1576</v>
      </c>
      <c r="F13396">
        <v>1590</v>
      </c>
      <c r="G13396">
        <v>21364</v>
      </c>
      <c r="H13396">
        <v>1590.6667</v>
      </c>
    </row>
    <row r="13397" spans="1:8" x14ac:dyDescent="0.3">
      <c r="A13397" t="s">
        <v>233</v>
      </c>
      <c r="B13397" t="s">
        <v>699</v>
      </c>
      <c r="C13397">
        <v>1590</v>
      </c>
      <c r="D13397">
        <v>1593</v>
      </c>
      <c r="E13397">
        <v>1526</v>
      </c>
      <c r="F13397">
        <v>1579</v>
      </c>
      <c r="G13397">
        <v>21304</v>
      </c>
      <c r="H13397">
        <v>1566</v>
      </c>
    </row>
    <row r="13398" spans="1:8" x14ac:dyDescent="0.3">
      <c r="A13398" t="s">
        <v>233</v>
      </c>
      <c r="B13398" t="s">
        <v>700</v>
      </c>
      <c r="C13398">
        <v>1580</v>
      </c>
      <c r="D13398">
        <v>1584</v>
      </c>
      <c r="E13398">
        <v>1552</v>
      </c>
      <c r="F13398">
        <v>1561</v>
      </c>
      <c r="G13398">
        <v>18939</v>
      </c>
      <c r="H13398">
        <v>1565.6667</v>
      </c>
    </row>
    <row r="13399" spans="1:8" x14ac:dyDescent="0.3">
      <c r="A13399" t="s">
        <v>233</v>
      </c>
      <c r="B13399" t="s">
        <v>77</v>
      </c>
      <c r="C13399">
        <v>1561</v>
      </c>
      <c r="D13399">
        <v>1564</v>
      </c>
      <c r="E13399">
        <v>1534</v>
      </c>
      <c r="F13399">
        <v>1548</v>
      </c>
      <c r="G13399">
        <v>12459</v>
      </c>
      <c r="H13399">
        <v>1548.6667</v>
      </c>
    </row>
    <row r="13400" spans="1:8" x14ac:dyDescent="0.3">
      <c r="A13400" t="s">
        <v>233</v>
      </c>
      <c r="B13400" t="s">
        <v>701</v>
      </c>
      <c r="C13400">
        <v>1546</v>
      </c>
      <c r="D13400">
        <v>1559</v>
      </c>
      <c r="E13400">
        <v>1539</v>
      </c>
      <c r="F13400">
        <v>1543</v>
      </c>
      <c r="G13400">
        <v>15946</v>
      </c>
      <c r="H13400">
        <v>1547</v>
      </c>
    </row>
    <row r="13401" spans="1:8" x14ac:dyDescent="0.3">
      <c r="A13401" t="s">
        <v>233</v>
      </c>
      <c r="B13401" t="s">
        <v>702</v>
      </c>
      <c r="C13401">
        <v>1575</v>
      </c>
      <c r="D13401">
        <v>1575</v>
      </c>
      <c r="E13401">
        <v>1538</v>
      </c>
      <c r="F13401">
        <v>1548</v>
      </c>
      <c r="G13401">
        <v>12700</v>
      </c>
      <c r="H13401">
        <v>1553.6667</v>
      </c>
    </row>
    <row r="13402" spans="1:8" x14ac:dyDescent="0.3">
      <c r="A13402" t="s">
        <v>233</v>
      </c>
      <c r="B13402" t="s">
        <v>139</v>
      </c>
      <c r="C13402">
        <v>1548</v>
      </c>
      <c r="D13402">
        <v>1624</v>
      </c>
      <c r="E13402">
        <v>1540</v>
      </c>
      <c r="F13402">
        <v>1582</v>
      </c>
      <c r="G13402">
        <v>34308</v>
      </c>
      <c r="H13402">
        <v>1582</v>
      </c>
    </row>
    <row r="13403" spans="1:8" x14ac:dyDescent="0.3">
      <c r="A13403" t="s">
        <v>233</v>
      </c>
      <c r="B13403" t="s">
        <v>156</v>
      </c>
      <c r="C13403">
        <v>1582</v>
      </c>
      <c r="D13403">
        <v>1585</v>
      </c>
      <c r="E13403">
        <v>1551</v>
      </c>
      <c r="F13403">
        <v>1565</v>
      </c>
      <c r="G13403">
        <v>9834</v>
      </c>
      <c r="H13403">
        <v>1567</v>
      </c>
    </row>
    <row r="13404" spans="1:8" x14ac:dyDescent="0.3">
      <c r="A13404" t="s">
        <v>233</v>
      </c>
      <c r="B13404" t="s">
        <v>703</v>
      </c>
      <c r="C13404">
        <v>1573</v>
      </c>
      <c r="D13404">
        <v>1582</v>
      </c>
      <c r="E13404">
        <v>1565</v>
      </c>
      <c r="F13404">
        <v>1576</v>
      </c>
      <c r="G13404">
        <v>13565</v>
      </c>
      <c r="H13404">
        <v>1574.3333</v>
      </c>
    </row>
    <row r="13405" spans="1:8" x14ac:dyDescent="0.3">
      <c r="A13405" t="s">
        <v>233</v>
      </c>
      <c r="B13405" t="s">
        <v>223</v>
      </c>
      <c r="C13405">
        <v>1570</v>
      </c>
      <c r="D13405">
        <v>1655</v>
      </c>
      <c r="E13405">
        <v>1569</v>
      </c>
      <c r="F13405">
        <v>1583</v>
      </c>
      <c r="G13405">
        <v>50828</v>
      </c>
      <c r="H13405">
        <v>1602.3333</v>
      </c>
    </row>
    <row r="13406" spans="1:8" x14ac:dyDescent="0.3">
      <c r="A13406" t="s">
        <v>233</v>
      </c>
      <c r="B13406" t="s">
        <v>228</v>
      </c>
      <c r="C13406">
        <v>1583</v>
      </c>
      <c r="D13406">
        <v>1585</v>
      </c>
      <c r="E13406">
        <v>1566</v>
      </c>
      <c r="F13406">
        <v>1570</v>
      </c>
      <c r="G13406">
        <v>15318</v>
      </c>
      <c r="H13406">
        <v>1573.6667</v>
      </c>
    </row>
    <row r="13407" spans="1:8" x14ac:dyDescent="0.3">
      <c r="A13407" t="s">
        <v>233</v>
      </c>
      <c r="B13407" t="s">
        <v>704</v>
      </c>
      <c r="C13407">
        <v>1570</v>
      </c>
      <c r="D13407">
        <v>1597</v>
      </c>
      <c r="E13407">
        <v>1570</v>
      </c>
      <c r="F13407">
        <v>1586</v>
      </c>
      <c r="G13407">
        <v>18225</v>
      </c>
      <c r="H13407">
        <v>1584.3333</v>
      </c>
    </row>
    <row r="13408" spans="1:8" x14ac:dyDescent="0.3">
      <c r="A13408" t="s">
        <v>233</v>
      </c>
      <c r="B13408" t="s">
        <v>705</v>
      </c>
      <c r="C13408">
        <v>1594</v>
      </c>
      <c r="D13408">
        <v>1670</v>
      </c>
      <c r="E13408">
        <v>1580</v>
      </c>
      <c r="F13408">
        <v>1601</v>
      </c>
      <c r="G13408">
        <v>51808</v>
      </c>
      <c r="H13408">
        <v>1617</v>
      </c>
    </row>
    <row r="13409" spans="1:8" x14ac:dyDescent="0.3">
      <c r="A13409" t="s">
        <v>233</v>
      </c>
      <c r="B13409" t="s">
        <v>706</v>
      </c>
      <c r="C13409">
        <v>1646</v>
      </c>
      <c r="D13409">
        <v>1675</v>
      </c>
      <c r="E13409">
        <v>1616</v>
      </c>
      <c r="F13409">
        <v>1630</v>
      </c>
      <c r="G13409">
        <v>46007</v>
      </c>
      <c r="H13409">
        <v>1640.3333</v>
      </c>
    </row>
    <row r="13410" spans="1:8" x14ac:dyDescent="0.3">
      <c r="A13410" t="s">
        <v>233</v>
      </c>
      <c r="B13410" t="s">
        <v>265</v>
      </c>
      <c r="C13410">
        <v>1639</v>
      </c>
      <c r="D13410">
        <v>1694</v>
      </c>
      <c r="E13410">
        <v>1618</v>
      </c>
      <c r="F13410">
        <v>1665</v>
      </c>
      <c r="G13410">
        <v>52712</v>
      </c>
      <c r="H13410">
        <v>1659</v>
      </c>
    </row>
    <row r="13411" spans="1:8" x14ac:dyDescent="0.3">
      <c r="A13411" t="s">
        <v>233</v>
      </c>
      <c r="B13411" t="s">
        <v>707</v>
      </c>
      <c r="C13411">
        <v>1680</v>
      </c>
      <c r="D13411">
        <v>1690</v>
      </c>
      <c r="E13411">
        <v>1609</v>
      </c>
      <c r="F13411">
        <v>1614</v>
      </c>
      <c r="G13411">
        <v>28540</v>
      </c>
      <c r="H13411">
        <v>1637.6667</v>
      </c>
    </row>
    <row r="13412" spans="1:8" x14ac:dyDescent="0.3">
      <c r="A13412" t="s">
        <v>233</v>
      </c>
      <c r="B13412" t="s">
        <v>271</v>
      </c>
      <c r="C13412">
        <v>1614</v>
      </c>
      <c r="D13412">
        <v>1625</v>
      </c>
      <c r="E13412">
        <v>1547</v>
      </c>
      <c r="F13412">
        <v>1559</v>
      </c>
      <c r="G13412">
        <v>22845</v>
      </c>
      <c r="H13412">
        <v>1577</v>
      </c>
    </row>
    <row r="13413" spans="1:8" x14ac:dyDescent="0.3">
      <c r="A13413" t="s">
        <v>233</v>
      </c>
      <c r="B13413" t="s">
        <v>708</v>
      </c>
      <c r="C13413">
        <v>1561</v>
      </c>
      <c r="D13413">
        <v>1591</v>
      </c>
      <c r="E13413">
        <v>1560</v>
      </c>
      <c r="F13413">
        <v>1582</v>
      </c>
      <c r="G13413">
        <v>10300</v>
      </c>
      <c r="H13413">
        <v>1577.6667</v>
      </c>
    </row>
    <row r="13414" spans="1:8" x14ac:dyDescent="0.3">
      <c r="A13414" t="s">
        <v>233</v>
      </c>
      <c r="B13414" t="s">
        <v>709</v>
      </c>
      <c r="C13414">
        <v>1598</v>
      </c>
      <c r="D13414">
        <v>1618</v>
      </c>
      <c r="E13414">
        <v>1580</v>
      </c>
      <c r="F13414">
        <v>1583</v>
      </c>
      <c r="G13414">
        <v>12520</v>
      </c>
      <c r="H13414">
        <v>1593.6667</v>
      </c>
    </row>
    <row r="13415" spans="1:8" x14ac:dyDescent="0.3">
      <c r="A13415" t="s">
        <v>233</v>
      </c>
      <c r="B13415" t="s">
        <v>283</v>
      </c>
      <c r="C13415">
        <v>1583</v>
      </c>
      <c r="D13415">
        <v>1586</v>
      </c>
      <c r="E13415">
        <v>1560</v>
      </c>
      <c r="F13415">
        <v>1563</v>
      </c>
      <c r="G13415">
        <v>6980</v>
      </c>
      <c r="H13415">
        <v>1569.6667</v>
      </c>
    </row>
    <row r="13416" spans="1:8" x14ac:dyDescent="0.3">
      <c r="A13416" t="s">
        <v>233</v>
      </c>
      <c r="B13416" t="s">
        <v>290</v>
      </c>
      <c r="C13416">
        <v>1569</v>
      </c>
      <c r="D13416">
        <v>1572</v>
      </c>
      <c r="E13416">
        <v>1539</v>
      </c>
      <c r="F13416">
        <v>1547</v>
      </c>
      <c r="G13416">
        <v>16059</v>
      </c>
      <c r="H13416">
        <v>1552.6667</v>
      </c>
    </row>
    <row r="13417" spans="1:8" x14ac:dyDescent="0.3">
      <c r="A13417" t="s">
        <v>233</v>
      </c>
      <c r="B13417" t="s">
        <v>710</v>
      </c>
      <c r="C13417">
        <v>1535</v>
      </c>
      <c r="D13417">
        <v>1560</v>
      </c>
      <c r="E13417">
        <v>1534</v>
      </c>
      <c r="F13417">
        <v>1551</v>
      </c>
      <c r="G13417">
        <v>9730</v>
      </c>
      <c r="H13417">
        <v>1548.3333</v>
      </c>
    </row>
    <row r="13418" spans="1:8" x14ac:dyDescent="0.3">
      <c r="A13418" t="s">
        <v>233</v>
      </c>
      <c r="B13418" t="s">
        <v>512</v>
      </c>
      <c r="C13418">
        <v>1555</v>
      </c>
      <c r="D13418">
        <v>1559</v>
      </c>
      <c r="E13418">
        <v>1493</v>
      </c>
      <c r="F13418">
        <v>1519</v>
      </c>
      <c r="G13418">
        <v>15974</v>
      </c>
      <c r="H13418">
        <v>1523.6667</v>
      </c>
    </row>
    <row r="13419" spans="1:8" x14ac:dyDescent="0.3">
      <c r="A13419" t="s">
        <v>233</v>
      </c>
      <c r="B13419" t="s">
        <v>91</v>
      </c>
      <c r="C13419">
        <v>1403</v>
      </c>
      <c r="D13419">
        <v>1464</v>
      </c>
      <c r="E13419">
        <v>1372</v>
      </c>
      <c r="F13419">
        <v>1434</v>
      </c>
      <c r="G13419">
        <v>21459</v>
      </c>
      <c r="H13419">
        <v>1423.3333</v>
      </c>
    </row>
    <row r="13420" spans="1:8" x14ac:dyDescent="0.3">
      <c r="A13420" t="s">
        <v>233</v>
      </c>
      <c r="B13420" t="s">
        <v>93</v>
      </c>
      <c r="C13420">
        <v>1371</v>
      </c>
      <c r="D13420">
        <v>1434</v>
      </c>
      <c r="E13420">
        <v>1371</v>
      </c>
      <c r="F13420">
        <v>1392</v>
      </c>
      <c r="G13420">
        <v>15942</v>
      </c>
      <c r="H13420">
        <v>1399</v>
      </c>
    </row>
    <row r="13421" spans="1:8" x14ac:dyDescent="0.3">
      <c r="A13421" t="s">
        <v>233</v>
      </c>
      <c r="B13421" t="s">
        <v>711</v>
      </c>
      <c r="C13421">
        <v>1392</v>
      </c>
      <c r="D13421">
        <v>1425</v>
      </c>
      <c r="E13421">
        <v>1386</v>
      </c>
      <c r="F13421">
        <v>1401</v>
      </c>
      <c r="G13421">
        <v>11547</v>
      </c>
      <c r="H13421">
        <v>1404</v>
      </c>
    </row>
    <row r="13422" spans="1:8" x14ac:dyDescent="0.3">
      <c r="A13422" t="s">
        <v>233</v>
      </c>
      <c r="B13422" t="s">
        <v>712</v>
      </c>
      <c r="C13422">
        <v>1427</v>
      </c>
      <c r="D13422">
        <v>1442</v>
      </c>
      <c r="E13422">
        <v>1413</v>
      </c>
      <c r="F13422">
        <v>1423</v>
      </c>
      <c r="G13422">
        <v>9133</v>
      </c>
      <c r="H13422">
        <v>1426</v>
      </c>
    </row>
    <row r="13423" spans="1:8" x14ac:dyDescent="0.3">
      <c r="A13423" t="s">
        <v>233</v>
      </c>
      <c r="B13423" t="s">
        <v>162</v>
      </c>
      <c r="C13423">
        <v>1442</v>
      </c>
      <c r="D13423">
        <v>1442</v>
      </c>
      <c r="E13423">
        <v>1398</v>
      </c>
      <c r="F13423">
        <v>1403</v>
      </c>
      <c r="G13423">
        <v>9169</v>
      </c>
      <c r="H13423">
        <v>1414.3333</v>
      </c>
    </row>
    <row r="13424" spans="1:8" x14ac:dyDescent="0.3">
      <c r="A13424" t="s">
        <v>233</v>
      </c>
      <c r="B13424" t="s">
        <v>220</v>
      </c>
      <c r="C13424">
        <v>1403</v>
      </c>
      <c r="D13424">
        <v>1403</v>
      </c>
      <c r="E13424">
        <v>1341</v>
      </c>
      <c r="F13424">
        <v>1376</v>
      </c>
      <c r="G13424">
        <v>18456</v>
      </c>
      <c r="H13424">
        <v>1373.3333</v>
      </c>
    </row>
    <row r="13425" spans="1:8" x14ac:dyDescent="0.3">
      <c r="A13425" t="s">
        <v>233</v>
      </c>
      <c r="B13425" t="s">
        <v>713</v>
      </c>
      <c r="C13425">
        <v>1390</v>
      </c>
      <c r="D13425">
        <v>1449</v>
      </c>
      <c r="E13425">
        <v>1390</v>
      </c>
      <c r="F13425">
        <v>1422</v>
      </c>
      <c r="G13425">
        <v>11737</v>
      </c>
      <c r="H13425">
        <v>1420.3333</v>
      </c>
    </row>
    <row r="13426" spans="1:8" x14ac:dyDescent="0.3">
      <c r="A13426" t="s">
        <v>233</v>
      </c>
      <c r="B13426" t="s">
        <v>714</v>
      </c>
      <c r="C13426">
        <v>1422</v>
      </c>
      <c r="D13426">
        <v>1434</v>
      </c>
      <c r="E13426">
        <v>1401</v>
      </c>
      <c r="F13426">
        <v>1410</v>
      </c>
      <c r="G13426">
        <v>7522</v>
      </c>
      <c r="H13426">
        <v>1415</v>
      </c>
    </row>
    <row r="13427" spans="1:8" x14ac:dyDescent="0.3">
      <c r="A13427" t="s">
        <v>233</v>
      </c>
      <c r="B13427" t="s">
        <v>715</v>
      </c>
      <c r="C13427">
        <v>1409</v>
      </c>
      <c r="D13427">
        <v>1449</v>
      </c>
      <c r="E13427">
        <v>1403</v>
      </c>
      <c r="F13427">
        <v>1409</v>
      </c>
      <c r="G13427">
        <v>6354</v>
      </c>
      <c r="H13427">
        <v>1420.3333</v>
      </c>
    </row>
    <row r="13428" spans="1:8" x14ac:dyDescent="0.3">
      <c r="A13428" t="s">
        <v>233</v>
      </c>
      <c r="B13428" t="s">
        <v>235</v>
      </c>
      <c r="C13428">
        <v>1409</v>
      </c>
      <c r="D13428">
        <v>1410</v>
      </c>
      <c r="E13428">
        <v>1385</v>
      </c>
      <c r="F13428">
        <v>1396</v>
      </c>
      <c r="G13428">
        <v>6617</v>
      </c>
      <c r="H13428">
        <v>1397</v>
      </c>
    </row>
    <row r="13429" spans="1:8" x14ac:dyDescent="0.3">
      <c r="A13429" t="s">
        <v>233</v>
      </c>
      <c r="B13429" t="s">
        <v>259</v>
      </c>
      <c r="C13429">
        <v>1396</v>
      </c>
      <c r="D13429">
        <v>1465</v>
      </c>
      <c r="E13429">
        <v>1380</v>
      </c>
      <c r="F13429">
        <v>1392</v>
      </c>
      <c r="G13429">
        <v>19765</v>
      </c>
      <c r="H13429">
        <v>1412.3333</v>
      </c>
    </row>
    <row r="13430" spans="1:8" x14ac:dyDescent="0.3">
      <c r="A13430" t="s">
        <v>233</v>
      </c>
      <c r="B13430" t="s">
        <v>716</v>
      </c>
      <c r="C13430">
        <v>1381</v>
      </c>
      <c r="D13430">
        <v>1404</v>
      </c>
      <c r="E13430">
        <v>1381</v>
      </c>
      <c r="F13430">
        <v>1400</v>
      </c>
      <c r="G13430">
        <v>7654</v>
      </c>
      <c r="H13430">
        <v>1395</v>
      </c>
    </row>
    <row r="13431" spans="1:8" x14ac:dyDescent="0.3">
      <c r="A13431" t="s">
        <v>233</v>
      </c>
      <c r="B13431" t="s">
        <v>269</v>
      </c>
      <c r="C13431">
        <v>1400</v>
      </c>
      <c r="D13431">
        <v>1410</v>
      </c>
      <c r="E13431">
        <v>1391</v>
      </c>
      <c r="F13431">
        <v>1397</v>
      </c>
      <c r="G13431">
        <v>9592</v>
      </c>
      <c r="H13431">
        <v>1399.3333</v>
      </c>
    </row>
    <row r="13432" spans="1:8" x14ac:dyDescent="0.3">
      <c r="A13432" t="s">
        <v>233</v>
      </c>
      <c r="B13432" t="s">
        <v>282</v>
      </c>
      <c r="C13432">
        <v>1397</v>
      </c>
      <c r="D13432">
        <v>1410</v>
      </c>
      <c r="E13432">
        <v>1389</v>
      </c>
      <c r="F13432">
        <v>1410</v>
      </c>
      <c r="G13432">
        <v>3520</v>
      </c>
      <c r="H13432">
        <v>1403</v>
      </c>
    </row>
    <row r="13433" spans="1:8" x14ac:dyDescent="0.3">
      <c r="A13433" t="s">
        <v>233</v>
      </c>
      <c r="B13433" t="s">
        <v>717</v>
      </c>
      <c r="C13433">
        <v>1394</v>
      </c>
      <c r="D13433">
        <v>1406</v>
      </c>
      <c r="E13433">
        <v>1358</v>
      </c>
      <c r="F13433">
        <v>1400</v>
      </c>
      <c r="G13433">
        <v>12337</v>
      </c>
      <c r="H13433">
        <v>1388</v>
      </c>
    </row>
    <row r="13434" spans="1:8" x14ac:dyDescent="0.3">
      <c r="A13434" t="s">
        <v>233</v>
      </c>
      <c r="B13434" t="s">
        <v>285</v>
      </c>
      <c r="C13434">
        <v>1400</v>
      </c>
      <c r="D13434">
        <v>1400</v>
      </c>
      <c r="E13434">
        <v>1384</v>
      </c>
      <c r="F13434">
        <v>1388</v>
      </c>
      <c r="G13434">
        <v>7306</v>
      </c>
      <c r="H13434">
        <v>1390.6667</v>
      </c>
    </row>
    <row r="13435" spans="1:8" x14ac:dyDescent="0.3">
      <c r="A13435" t="s">
        <v>233</v>
      </c>
      <c r="B13435" t="s">
        <v>718</v>
      </c>
      <c r="C13435">
        <v>1389</v>
      </c>
      <c r="D13435">
        <v>1400</v>
      </c>
      <c r="E13435">
        <v>1376</v>
      </c>
      <c r="F13435">
        <v>1383</v>
      </c>
      <c r="G13435">
        <v>8960</v>
      </c>
      <c r="H13435">
        <v>1386.3333</v>
      </c>
    </row>
    <row r="13436" spans="1:8" x14ac:dyDescent="0.3">
      <c r="A13436" t="s">
        <v>233</v>
      </c>
      <c r="B13436" t="s">
        <v>291</v>
      </c>
      <c r="C13436">
        <v>1383</v>
      </c>
      <c r="D13436">
        <v>1383</v>
      </c>
      <c r="E13436">
        <v>1362</v>
      </c>
      <c r="F13436">
        <v>1370</v>
      </c>
      <c r="G13436">
        <v>6129</v>
      </c>
      <c r="H13436">
        <v>1371.6667</v>
      </c>
    </row>
    <row r="13437" spans="1:8" x14ac:dyDescent="0.3">
      <c r="A13437" t="s">
        <v>233</v>
      </c>
      <c r="B13437" t="s">
        <v>295</v>
      </c>
      <c r="C13437">
        <v>1370</v>
      </c>
      <c r="D13437">
        <v>1378</v>
      </c>
      <c r="E13437">
        <v>1359</v>
      </c>
      <c r="F13437">
        <v>1375</v>
      </c>
      <c r="G13437">
        <v>12170</v>
      </c>
      <c r="H13437">
        <v>1370.6667</v>
      </c>
    </row>
    <row r="13438" spans="1:8" x14ac:dyDescent="0.3">
      <c r="A13438" t="s">
        <v>233</v>
      </c>
      <c r="B13438" t="s">
        <v>298</v>
      </c>
      <c r="C13438">
        <v>1375</v>
      </c>
      <c r="D13438">
        <v>1381</v>
      </c>
      <c r="E13438">
        <v>1348</v>
      </c>
      <c r="F13438">
        <v>1363</v>
      </c>
      <c r="G13438">
        <v>10600</v>
      </c>
      <c r="H13438">
        <v>1364</v>
      </c>
    </row>
    <row r="13439" spans="1:8" x14ac:dyDescent="0.3">
      <c r="A13439" t="s">
        <v>233</v>
      </c>
      <c r="B13439" t="s">
        <v>719</v>
      </c>
      <c r="C13439">
        <v>1356</v>
      </c>
      <c r="D13439">
        <v>1368</v>
      </c>
      <c r="E13439">
        <v>1340</v>
      </c>
      <c r="F13439">
        <v>1354</v>
      </c>
      <c r="G13439">
        <v>10589</v>
      </c>
      <c r="H13439">
        <v>1354</v>
      </c>
    </row>
    <row r="13440" spans="1:8" x14ac:dyDescent="0.3">
      <c r="A13440" t="s">
        <v>233</v>
      </c>
      <c r="B13440" t="s">
        <v>720</v>
      </c>
      <c r="C13440">
        <v>1390</v>
      </c>
      <c r="D13440">
        <v>1410</v>
      </c>
      <c r="E13440">
        <v>1372</v>
      </c>
      <c r="F13440">
        <v>1383</v>
      </c>
      <c r="G13440">
        <v>18139</v>
      </c>
      <c r="H13440">
        <v>1388.3333</v>
      </c>
    </row>
    <row r="13441" spans="1:8" x14ac:dyDescent="0.3">
      <c r="A13441" t="s">
        <v>233</v>
      </c>
      <c r="B13441" t="s">
        <v>721</v>
      </c>
      <c r="C13441">
        <v>1383</v>
      </c>
      <c r="D13441">
        <v>1383</v>
      </c>
      <c r="E13441">
        <v>1366</v>
      </c>
      <c r="F13441">
        <v>1377</v>
      </c>
      <c r="G13441">
        <v>6269</v>
      </c>
      <c r="H13441">
        <v>1375.3333</v>
      </c>
    </row>
    <row r="13442" spans="1:8" x14ac:dyDescent="0.3">
      <c r="A13442" t="s">
        <v>233</v>
      </c>
      <c r="B13442" t="s">
        <v>96</v>
      </c>
      <c r="C13442">
        <v>1377</v>
      </c>
      <c r="D13442">
        <v>1405</v>
      </c>
      <c r="E13442">
        <v>1367</v>
      </c>
      <c r="F13442">
        <v>1393</v>
      </c>
      <c r="G13442">
        <v>11369</v>
      </c>
      <c r="H13442">
        <v>1388.3333</v>
      </c>
    </row>
    <row r="13443" spans="1:8" x14ac:dyDescent="0.3">
      <c r="A13443" t="s">
        <v>233</v>
      </c>
      <c r="B13443" t="s">
        <v>722</v>
      </c>
      <c r="C13443">
        <v>1393</v>
      </c>
      <c r="D13443">
        <v>1408</v>
      </c>
      <c r="E13443">
        <v>1392</v>
      </c>
      <c r="F13443">
        <v>1395</v>
      </c>
      <c r="G13443">
        <v>11595</v>
      </c>
      <c r="H13443">
        <v>1398.3333</v>
      </c>
    </row>
    <row r="13444" spans="1:8" x14ac:dyDescent="0.3">
      <c r="A13444" t="s">
        <v>233</v>
      </c>
      <c r="B13444" t="s">
        <v>164</v>
      </c>
      <c r="C13444">
        <v>1396</v>
      </c>
      <c r="D13444">
        <v>1532</v>
      </c>
      <c r="E13444">
        <v>1385</v>
      </c>
      <c r="F13444">
        <v>1418</v>
      </c>
      <c r="G13444">
        <v>85597</v>
      </c>
      <c r="H13444">
        <v>1445</v>
      </c>
    </row>
    <row r="13445" spans="1:8" x14ac:dyDescent="0.3">
      <c r="A13445" t="s">
        <v>233</v>
      </c>
      <c r="B13445" t="s">
        <v>723</v>
      </c>
      <c r="C13445">
        <v>1499</v>
      </c>
      <c r="D13445">
        <v>1500</v>
      </c>
      <c r="E13445">
        <v>1426</v>
      </c>
      <c r="F13445">
        <v>1449</v>
      </c>
      <c r="G13445">
        <v>26717</v>
      </c>
      <c r="H13445">
        <v>1458.3333</v>
      </c>
    </row>
    <row r="13446" spans="1:8" x14ac:dyDescent="0.3">
      <c r="A13446" t="s">
        <v>233</v>
      </c>
      <c r="B13446" t="s">
        <v>724</v>
      </c>
      <c r="C13446">
        <v>1430</v>
      </c>
      <c r="D13446">
        <v>1440</v>
      </c>
      <c r="E13446">
        <v>1405</v>
      </c>
      <c r="F13446">
        <v>1409</v>
      </c>
      <c r="G13446">
        <v>19597</v>
      </c>
      <c r="H13446">
        <v>1418</v>
      </c>
    </row>
    <row r="13447" spans="1:8" x14ac:dyDescent="0.3">
      <c r="A13447" t="s">
        <v>233</v>
      </c>
      <c r="B13447" t="s">
        <v>725</v>
      </c>
      <c r="C13447">
        <v>1412</v>
      </c>
      <c r="D13447">
        <v>1450</v>
      </c>
      <c r="E13447">
        <v>1405</v>
      </c>
      <c r="F13447">
        <v>1447</v>
      </c>
      <c r="G13447">
        <v>21709</v>
      </c>
      <c r="H13447">
        <v>1434</v>
      </c>
    </row>
    <row r="13448" spans="1:8" x14ac:dyDescent="0.3">
      <c r="A13448" t="s">
        <v>233</v>
      </c>
      <c r="B13448" t="s">
        <v>242</v>
      </c>
      <c r="C13448">
        <v>1440</v>
      </c>
      <c r="D13448">
        <v>1440</v>
      </c>
      <c r="E13448">
        <v>1404</v>
      </c>
      <c r="F13448">
        <v>1406</v>
      </c>
      <c r="G13448">
        <v>14396</v>
      </c>
      <c r="H13448">
        <v>1416.6667</v>
      </c>
    </row>
    <row r="13449" spans="1:8" x14ac:dyDescent="0.3">
      <c r="A13449" t="s">
        <v>233</v>
      </c>
      <c r="B13449" t="s">
        <v>726</v>
      </c>
      <c r="C13449">
        <v>1410</v>
      </c>
      <c r="D13449">
        <v>1488</v>
      </c>
      <c r="E13449">
        <v>1409</v>
      </c>
      <c r="F13449">
        <v>1444</v>
      </c>
      <c r="G13449">
        <v>37942</v>
      </c>
      <c r="H13449">
        <v>1447</v>
      </c>
    </row>
    <row r="13450" spans="1:8" x14ac:dyDescent="0.3">
      <c r="A13450" t="s">
        <v>233</v>
      </c>
      <c r="B13450" t="s">
        <v>727</v>
      </c>
      <c r="C13450">
        <v>1470</v>
      </c>
      <c r="D13450">
        <v>1555</v>
      </c>
      <c r="E13450">
        <v>1448</v>
      </c>
      <c r="F13450">
        <v>1489</v>
      </c>
      <c r="G13450">
        <v>62119</v>
      </c>
      <c r="H13450">
        <v>1497.3333</v>
      </c>
    </row>
    <row r="13451" spans="1:8" x14ac:dyDescent="0.3">
      <c r="A13451" t="s">
        <v>233</v>
      </c>
      <c r="B13451" t="s">
        <v>728</v>
      </c>
      <c r="C13451">
        <v>1510</v>
      </c>
      <c r="D13451">
        <v>1628</v>
      </c>
      <c r="E13451">
        <v>1505</v>
      </c>
      <c r="F13451">
        <v>1548</v>
      </c>
      <c r="G13451">
        <v>71980</v>
      </c>
      <c r="H13451">
        <v>1560.3333</v>
      </c>
    </row>
    <row r="13452" spans="1:8" x14ac:dyDescent="0.3">
      <c r="A13452" t="s">
        <v>233</v>
      </c>
      <c r="B13452" t="s">
        <v>729</v>
      </c>
      <c r="C13452">
        <v>1550</v>
      </c>
      <c r="D13452">
        <v>1698</v>
      </c>
      <c r="E13452">
        <v>1522</v>
      </c>
      <c r="F13452">
        <v>1627</v>
      </c>
      <c r="G13452">
        <v>116545</v>
      </c>
      <c r="H13452">
        <v>1615.6667</v>
      </c>
    </row>
    <row r="13453" spans="1:8" x14ac:dyDescent="0.3">
      <c r="A13453" t="s">
        <v>233</v>
      </c>
      <c r="B13453" t="s">
        <v>730</v>
      </c>
      <c r="C13453">
        <v>1619</v>
      </c>
      <c r="D13453">
        <v>1677</v>
      </c>
      <c r="E13453">
        <v>1602</v>
      </c>
      <c r="F13453">
        <v>1603</v>
      </c>
      <c r="G13453">
        <v>44091</v>
      </c>
      <c r="H13453">
        <v>1627.3333</v>
      </c>
    </row>
    <row r="13454" spans="1:8" x14ac:dyDescent="0.3">
      <c r="A13454" t="s">
        <v>233</v>
      </c>
      <c r="B13454" t="s">
        <v>731</v>
      </c>
      <c r="C13454">
        <v>1603</v>
      </c>
      <c r="D13454">
        <v>1660</v>
      </c>
      <c r="E13454">
        <v>1534</v>
      </c>
      <c r="F13454">
        <v>1575</v>
      </c>
      <c r="G13454">
        <v>32421</v>
      </c>
      <c r="H13454">
        <v>1589.6667</v>
      </c>
    </row>
    <row r="13455" spans="1:8" x14ac:dyDescent="0.3">
      <c r="A13455" t="s">
        <v>233</v>
      </c>
      <c r="B13455" t="s">
        <v>732</v>
      </c>
      <c r="C13455">
        <v>1578</v>
      </c>
      <c r="D13455">
        <v>1650</v>
      </c>
      <c r="E13455">
        <v>1575</v>
      </c>
      <c r="F13455">
        <v>1578</v>
      </c>
      <c r="G13455">
        <v>33905</v>
      </c>
      <c r="H13455">
        <v>1601</v>
      </c>
    </row>
    <row r="13456" spans="1:8" x14ac:dyDescent="0.3">
      <c r="A13456" t="s">
        <v>233</v>
      </c>
      <c r="B13456" t="s">
        <v>733</v>
      </c>
      <c r="C13456">
        <v>1603</v>
      </c>
      <c r="D13456">
        <v>1619</v>
      </c>
      <c r="E13456">
        <v>1570</v>
      </c>
      <c r="F13456">
        <v>1575</v>
      </c>
      <c r="G13456">
        <v>15567</v>
      </c>
      <c r="H13456">
        <v>1588</v>
      </c>
    </row>
    <row r="13457" spans="1:8" x14ac:dyDescent="0.3">
      <c r="A13457" t="s">
        <v>233</v>
      </c>
      <c r="B13457" t="s">
        <v>734</v>
      </c>
      <c r="C13457">
        <v>1575</v>
      </c>
      <c r="D13457">
        <v>1598</v>
      </c>
      <c r="E13457">
        <v>1550</v>
      </c>
      <c r="F13457">
        <v>1564</v>
      </c>
      <c r="G13457">
        <v>19186</v>
      </c>
      <c r="H13457">
        <v>1570.6667</v>
      </c>
    </row>
    <row r="13458" spans="1:8" x14ac:dyDescent="0.3">
      <c r="A13458" t="s">
        <v>233</v>
      </c>
      <c r="B13458" t="s">
        <v>735</v>
      </c>
      <c r="C13458">
        <v>1564</v>
      </c>
      <c r="D13458">
        <v>1580</v>
      </c>
      <c r="E13458">
        <v>1507</v>
      </c>
      <c r="F13458">
        <v>1524</v>
      </c>
      <c r="G13458">
        <v>14916</v>
      </c>
      <c r="H13458">
        <v>1537</v>
      </c>
    </row>
    <row r="13459" spans="1:8" x14ac:dyDescent="0.3">
      <c r="A13459" t="s">
        <v>630</v>
      </c>
      <c r="B13459" t="s">
        <v>696</v>
      </c>
      <c r="C13459">
        <v>5.9286000000000003</v>
      </c>
      <c r="D13459">
        <v>5.9570999999999996</v>
      </c>
      <c r="E13459">
        <v>5.7954999999999997</v>
      </c>
      <c r="F13459">
        <v>5.8811</v>
      </c>
      <c r="G13459">
        <v>4318528</v>
      </c>
      <c r="H13459">
        <v>5.8779000000000003</v>
      </c>
    </row>
    <row r="13460" spans="1:8" x14ac:dyDescent="0.3">
      <c r="A13460" t="s">
        <v>630</v>
      </c>
      <c r="B13460" t="s">
        <v>697</v>
      </c>
      <c r="C13460">
        <v>5.8811</v>
      </c>
      <c r="D13460">
        <v>5.9096000000000002</v>
      </c>
      <c r="E13460">
        <v>5.7195</v>
      </c>
      <c r="F13460">
        <v>5.8144999999999998</v>
      </c>
      <c r="G13460">
        <v>3159398</v>
      </c>
      <c r="H13460">
        <v>5.8144999999999998</v>
      </c>
    </row>
    <row r="13461" spans="1:8" x14ac:dyDescent="0.3">
      <c r="A13461" t="s">
        <v>630</v>
      </c>
      <c r="B13461" t="s">
        <v>698</v>
      </c>
      <c r="C13461">
        <v>5.8144999999999998</v>
      </c>
      <c r="D13461">
        <v>5.8144999999999998</v>
      </c>
      <c r="E13461">
        <v>5.71</v>
      </c>
      <c r="F13461">
        <v>5.7385000000000002</v>
      </c>
      <c r="G13461">
        <v>2798126</v>
      </c>
      <c r="H13461">
        <v>5.7544000000000004</v>
      </c>
    </row>
    <row r="13462" spans="1:8" x14ac:dyDescent="0.3">
      <c r="A13462" t="s">
        <v>630</v>
      </c>
      <c r="B13462" t="s">
        <v>699</v>
      </c>
      <c r="C13462">
        <v>5.7290000000000001</v>
      </c>
      <c r="D13462">
        <v>5.7480000000000002</v>
      </c>
      <c r="E13462">
        <v>5.6435000000000004</v>
      </c>
      <c r="F13462">
        <v>5.6719999999999997</v>
      </c>
      <c r="G13462">
        <v>2752970</v>
      </c>
      <c r="H13462">
        <v>5.6879</v>
      </c>
    </row>
    <row r="13463" spans="1:8" x14ac:dyDescent="0.3">
      <c r="A13463" t="s">
        <v>630</v>
      </c>
      <c r="B13463" t="s">
        <v>700</v>
      </c>
      <c r="C13463">
        <v>5.7004999999999999</v>
      </c>
      <c r="D13463">
        <v>5.7195</v>
      </c>
      <c r="E13463">
        <v>5.6245000000000003</v>
      </c>
      <c r="F13463">
        <v>5.6624999999999996</v>
      </c>
      <c r="G13463">
        <v>2158055</v>
      </c>
      <c r="H13463">
        <v>5.6688999999999998</v>
      </c>
    </row>
    <row r="13464" spans="1:8" x14ac:dyDescent="0.3">
      <c r="A13464" t="s">
        <v>630</v>
      </c>
      <c r="B13464" t="s">
        <v>77</v>
      </c>
      <c r="C13464">
        <v>5.71</v>
      </c>
      <c r="D13464">
        <v>5.8334999999999999</v>
      </c>
      <c r="E13464">
        <v>5.6435000000000004</v>
      </c>
      <c r="F13464">
        <v>5.7575000000000003</v>
      </c>
      <c r="G13464">
        <v>2490517</v>
      </c>
      <c r="H13464">
        <v>5.7449000000000003</v>
      </c>
    </row>
    <row r="13465" spans="1:8" x14ac:dyDescent="0.3">
      <c r="A13465" t="s">
        <v>630</v>
      </c>
      <c r="B13465" t="s">
        <v>701</v>
      </c>
      <c r="C13465">
        <v>5.7480000000000002</v>
      </c>
      <c r="D13465">
        <v>5.8049999999999997</v>
      </c>
      <c r="E13465">
        <v>5.7195</v>
      </c>
      <c r="F13465">
        <v>5.7575000000000003</v>
      </c>
      <c r="G13465">
        <v>1549782</v>
      </c>
      <c r="H13465">
        <v>5.7606999999999999</v>
      </c>
    </row>
    <row r="13466" spans="1:8" x14ac:dyDescent="0.3">
      <c r="A13466" t="s">
        <v>630</v>
      </c>
      <c r="B13466" t="s">
        <v>702</v>
      </c>
      <c r="C13466">
        <v>5.8049999999999997</v>
      </c>
      <c r="D13466">
        <v>5.8049999999999997</v>
      </c>
      <c r="E13466">
        <v>5.71</v>
      </c>
      <c r="F13466">
        <v>5.7385000000000002</v>
      </c>
      <c r="G13466">
        <v>1710452</v>
      </c>
      <c r="H13466">
        <v>5.7511999999999999</v>
      </c>
    </row>
    <row r="13467" spans="1:8" x14ac:dyDescent="0.3">
      <c r="A13467" t="s">
        <v>630</v>
      </c>
      <c r="B13467" t="s">
        <v>139</v>
      </c>
      <c r="C13467">
        <v>5.7004999999999999</v>
      </c>
      <c r="D13467">
        <v>5.7954999999999997</v>
      </c>
      <c r="E13467">
        <v>5.6624999999999996</v>
      </c>
      <c r="F13467">
        <v>5.6909999999999998</v>
      </c>
      <c r="G13467">
        <v>1976475</v>
      </c>
      <c r="H13467">
        <v>5.7164000000000001</v>
      </c>
    </row>
    <row r="13468" spans="1:8" x14ac:dyDescent="0.3">
      <c r="A13468" t="s">
        <v>630</v>
      </c>
      <c r="B13468" t="s">
        <v>156</v>
      </c>
      <c r="C13468">
        <v>5.6624999999999996</v>
      </c>
      <c r="D13468">
        <v>5.7385000000000002</v>
      </c>
      <c r="E13468">
        <v>5.6055000000000001</v>
      </c>
      <c r="F13468">
        <v>5.7004999999999999</v>
      </c>
      <c r="G13468">
        <v>1226460</v>
      </c>
      <c r="H13468">
        <v>5.6814999999999998</v>
      </c>
    </row>
    <row r="13469" spans="1:8" x14ac:dyDescent="0.3">
      <c r="A13469" t="s">
        <v>630</v>
      </c>
      <c r="B13469" t="s">
        <v>703</v>
      </c>
      <c r="C13469">
        <v>5.7575000000000003</v>
      </c>
      <c r="D13469">
        <v>5.9381000000000004</v>
      </c>
      <c r="E13469">
        <v>5.7290000000000001</v>
      </c>
      <c r="F13469">
        <v>5.9191000000000003</v>
      </c>
      <c r="G13469">
        <v>3916730</v>
      </c>
      <c r="H13469">
        <v>5.8620000000000001</v>
      </c>
    </row>
    <row r="13470" spans="1:8" x14ac:dyDescent="0.3">
      <c r="A13470" t="s">
        <v>630</v>
      </c>
      <c r="B13470" t="s">
        <v>223</v>
      </c>
      <c r="C13470">
        <v>5.9381000000000004</v>
      </c>
      <c r="D13470">
        <v>5.9476000000000004</v>
      </c>
      <c r="E13470">
        <v>5.7954999999999997</v>
      </c>
      <c r="F13470">
        <v>5.843</v>
      </c>
      <c r="G13470">
        <v>2233450</v>
      </c>
      <c r="H13470">
        <v>5.8620000000000001</v>
      </c>
    </row>
    <row r="13471" spans="1:8" x14ac:dyDescent="0.3">
      <c r="A13471" t="s">
        <v>630</v>
      </c>
      <c r="B13471" t="s">
        <v>228</v>
      </c>
      <c r="C13471">
        <v>5.8715999999999999</v>
      </c>
      <c r="D13471">
        <v>5.8715999999999999</v>
      </c>
      <c r="E13471">
        <v>5.7670000000000003</v>
      </c>
      <c r="F13471">
        <v>5.7954999999999997</v>
      </c>
      <c r="G13471">
        <v>1041773</v>
      </c>
      <c r="H13471">
        <v>5.8113999999999999</v>
      </c>
    </row>
    <row r="13472" spans="1:8" x14ac:dyDescent="0.3">
      <c r="A13472" t="s">
        <v>630</v>
      </c>
      <c r="B13472" t="s">
        <v>704</v>
      </c>
      <c r="C13472">
        <v>5.8239999999999998</v>
      </c>
      <c r="D13472">
        <v>5.8239999999999998</v>
      </c>
      <c r="E13472">
        <v>5.7480000000000002</v>
      </c>
      <c r="F13472">
        <v>5.7859999999999996</v>
      </c>
      <c r="G13472">
        <v>1773642</v>
      </c>
      <c r="H13472">
        <v>5.7859999999999996</v>
      </c>
    </row>
    <row r="13473" spans="1:8" x14ac:dyDescent="0.3">
      <c r="A13473" t="s">
        <v>630</v>
      </c>
      <c r="B13473" t="s">
        <v>705</v>
      </c>
      <c r="C13473">
        <v>5.7954999999999997</v>
      </c>
      <c r="D13473">
        <v>5.8049999999999997</v>
      </c>
      <c r="E13473">
        <v>5.6814999999999998</v>
      </c>
      <c r="F13473">
        <v>5.8049999999999997</v>
      </c>
      <c r="G13473">
        <v>2796057</v>
      </c>
      <c r="H13473">
        <v>5.7638999999999996</v>
      </c>
    </row>
    <row r="13474" spans="1:8" x14ac:dyDescent="0.3">
      <c r="A13474" t="s">
        <v>630</v>
      </c>
      <c r="B13474" t="s">
        <v>706</v>
      </c>
      <c r="C13474">
        <v>5.8049999999999997</v>
      </c>
      <c r="D13474">
        <v>6.0616000000000003</v>
      </c>
      <c r="E13474">
        <v>5.8049999999999997</v>
      </c>
      <c r="F13474">
        <v>6.0236000000000001</v>
      </c>
      <c r="G13474">
        <v>7474966</v>
      </c>
      <c r="H13474">
        <v>5.9634</v>
      </c>
    </row>
    <row r="13475" spans="1:8" x14ac:dyDescent="0.3">
      <c r="A13475" t="s">
        <v>630</v>
      </c>
      <c r="B13475" t="s">
        <v>265</v>
      </c>
      <c r="C13475">
        <v>6.1280999999999999</v>
      </c>
      <c r="D13475">
        <v>6.2135999999999996</v>
      </c>
      <c r="E13475">
        <v>6.0616000000000003</v>
      </c>
      <c r="F13475">
        <v>6.1280999999999999</v>
      </c>
      <c r="G13475">
        <v>5596182</v>
      </c>
      <c r="H13475">
        <v>6.1344000000000003</v>
      </c>
    </row>
    <row r="13476" spans="1:8" x14ac:dyDescent="0.3">
      <c r="A13476" t="s">
        <v>630</v>
      </c>
      <c r="B13476" t="s">
        <v>707</v>
      </c>
      <c r="C13476">
        <v>6.2041000000000004</v>
      </c>
      <c r="D13476">
        <v>6.2041000000000004</v>
      </c>
      <c r="E13476">
        <v>5.9950999999999999</v>
      </c>
      <c r="F13476">
        <v>6.0521000000000003</v>
      </c>
      <c r="G13476">
        <v>4400485</v>
      </c>
      <c r="H13476">
        <v>6.0837000000000003</v>
      </c>
    </row>
    <row r="13477" spans="1:8" x14ac:dyDescent="0.3">
      <c r="A13477" t="s">
        <v>630</v>
      </c>
      <c r="B13477" t="s">
        <v>271</v>
      </c>
      <c r="C13477">
        <v>6.1280999999999999</v>
      </c>
      <c r="D13477">
        <v>6.6505999999999998</v>
      </c>
      <c r="E13477">
        <v>6.0331000000000001</v>
      </c>
      <c r="F13477">
        <v>6.0805999999999996</v>
      </c>
      <c r="G13477">
        <v>17388460</v>
      </c>
      <c r="H13477">
        <v>6.2548000000000004</v>
      </c>
    </row>
    <row r="13478" spans="1:8" x14ac:dyDescent="0.3">
      <c r="A13478" t="s">
        <v>630</v>
      </c>
      <c r="B13478" t="s">
        <v>708</v>
      </c>
      <c r="C13478">
        <v>6.1471</v>
      </c>
      <c r="D13478">
        <v>6.2991000000000001</v>
      </c>
      <c r="E13478">
        <v>5.843</v>
      </c>
      <c r="F13478">
        <v>6.0995999999999997</v>
      </c>
      <c r="G13478">
        <v>5525811</v>
      </c>
      <c r="H13478">
        <v>6.0805999999999996</v>
      </c>
    </row>
    <row r="13479" spans="1:8" x14ac:dyDescent="0.3">
      <c r="A13479" t="s">
        <v>630</v>
      </c>
      <c r="B13479" t="s">
        <v>709</v>
      </c>
      <c r="C13479">
        <v>6.0995999999999997</v>
      </c>
      <c r="D13479">
        <v>6.2991000000000001</v>
      </c>
      <c r="E13479">
        <v>5.9096000000000002</v>
      </c>
      <c r="F13479">
        <v>6.0236000000000001</v>
      </c>
      <c r="G13479">
        <v>3115100</v>
      </c>
      <c r="H13479">
        <v>6.0773999999999999</v>
      </c>
    </row>
    <row r="13480" spans="1:8" x14ac:dyDescent="0.3">
      <c r="A13480" t="s">
        <v>630</v>
      </c>
      <c r="B13480" t="s">
        <v>283</v>
      </c>
      <c r="C13480">
        <v>6.0236000000000001</v>
      </c>
      <c r="D13480">
        <v>6.0331000000000001</v>
      </c>
      <c r="E13480">
        <v>5.8620000000000001</v>
      </c>
      <c r="F13480">
        <v>5.9381000000000004</v>
      </c>
      <c r="G13480">
        <v>2832163</v>
      </c>
      <c r="H13480">
        <v>5.9443999999999999</v>
      </c>
    </row>
    <row r="13481" spans="1:8" x14ac:dyDescent="0.3">
      <c r="A13481" t="s">
        <v>630</v>
      </c>
      <c r="B13481" t="s">
        <v>290</v>
      </c>
      <c r="C13481">
        <v>5.9855999999999998</v>
      </c>
      <c r="D13481">
        <v>6.1661000000000001</v>
      </c>
      <c r="E13481">
        <v>5.8811</v>
      </c>
      <c r="F13481">
        <v>5.9855999999999998</v>
      </c>
      <c r="G13481">
        <v>3897594</v>
      </c>
      <c r="H13481">
        <v>6.0109000000000004</v>
      </c>
    </row>
    <row r="13482" spans="1:8" x14ac:dyDescent="0.3">
      <c r="A13482" t="s">
        <v>630</v>
      </c>
      <c r="B13482" t="s">
        <v>710</v>
      </c>
      <c r="C13482">
        <v>5.9855999999999998</v>
      </c>
      <c r="D13482">
        <v>6.0711000000000004</v>
      </c>
      <c r="E13482">
        <v>5.8715999999999999</v>
      </c>
      <c r="F13482">
        <v>5.9286000000000003</v>
      </c>
      <c r="G13482">
        <v>2571736</v>
      </c>
      <c r="H13482">
        <v>5.9570999999999996</v>
      </c>
    </row>
    <row r="13483" spans="1:8" x14ac:dyDescent="0.3">
      <c r="A13483" t="s">
        <v>630</v>
      </c>
      <c r="B13483" t="s">
        <v>512</v>
      </c>
      <c r="C13483">
        <v>5.9286000000000003</v>
      </c>
      <c r="D13483">
        <v>5.9760999999999997</v>
      </c>
      <c r="E13483">
        <v>5.71</v>
      </c>
      <c r="F13483">
        <v>5.7859999999999996</v>
      </c>
      <c r="G13483">
        <v>3375996</v>
      </c>
      <c r="H13483">
        <v>5.8239999999999998</v>
      </c>
    </row>
    <row r="13484" spans="1:8" x14ac:dyDescent="0.3">
      <c r="A13484" t="s">
        <v>630</v>
      </c>
      <c r="B13484" t="s">
        <v>91</v>
      </c>
      <c r="C13484">
        <v>5.2350000000000003</v>
      </c>
      <c r="D13484">
        <v>5.5484999999999998</v>
      </c>
      <c r="E13484">
        <v>5.2350000000000003</v>
      </c>
      <c r="F13484">
        <v>5.4249999999999998</v>
      </c>
      <c r="G13484">
        <v>4226424</v>
      </c>
      <c r="H13484">
        <v>5.4028</v>
      </c>
    </row>
    <row r="13485" spans="1:8" x14ac:dyDescent="0.3">
      <c r="A13485" t="s">
        <v>630</v>
      </c>
      <c r="B13485" t="s">
        <v>93</v>
      </c>
      <c r="C13485">
        <v>5.4249999999999998</v>
      </c>
      <c r="D13485">
        <v>5.5389999999999997</v>
      </c>
      <c r="E13485">
        <v>5.3205</v>
      </c>
      <c r="F13485">
        <v>5.3680000000000003</v>
      </c>
      <c r="G13485">
        <v>2689574</v>
      </c>
      <c r="H13485">
        <v>5.4092000000000002</v>
      </c>
    </row>
    <row r="13486" spans="1:8" x14ac:dyDescent="0.3">
      <c r="A13486" t="s">
        <v>630</v>
      </c>
      <c r="B13486" t="s">
        <v>711</v>
      </c>
      <c r="C13486">
        <v>5.3680000000000003</v>
      </c>
      <c r="D13486">
        <v>5.5960000000000001</v>
      </c>
      <c r="E13486">
        <v>5.33</v>
      </c>
      <c r="F13486">
        <v>5.3775000000000004</v>
      </c>
      <c r="G13486">
        <v>1936327</v>
      </c>
      <c r="H13486">
        <v>5.4344999999999999</v>
      </c>
    </row>
    <row r="13487" spans="1:8" x14ac:dyDescent="0.3">
      <c r="A13487" t="s">
        <v>630</v>
      </c>
      <c r="B13487" t="s">
        <v>712</v>
      </c>
      <c r="C13487">
        <v>5.3964999999999996</v>
      </c>
      <c r="D13487">
        <v>5.6055000000000001</v>
      </c>
      <c r="E13487">
        <v>5.3964999999999996</v>
      </c>
      <c r="F13487">
        <v>5.4820000000000002</v>
      </c>
      <c r="G13487">
        <v>1023992</v>
      </c>
      <c r="H13487">
        <v>5.4946999999999999</v>
      </c>
    </row>
    <row r="13488" spans="1:8" x14ac:dyDescent="0.3">
      <c r="A13488" t="s">
        <v>630</v>
      </c>
      <c r="B13488" t="s">
        <v>162</v>
      </c>
      <c r="C13488">
        <v>5.4820000000000002</v>
      </c>
      <c r="D13488">
        <v>5.52</v>
      </c>
      <c r="E13488">
        <v>5.3964999999999996</v>
      </c>
      <c r="F13488">
        <v>5.4154999999999998</v>
      </c>
      <c r="G13488">
        <v>1344224</v>
      </c>
      <c r="H13488">
        <v>5.444</v>
      </c>
    </row>
    <row r="13489" spans="1:8" x14ac:dyDescent="0.3">
      <c r="A13489" t="s">
        <v>630</v>
      </c>
      <c r="B13489" t="s">
        <v>220</v>
      </c>
      <c r="C13489">
        <v>5.3014999999999999</v>
      </c>
      <c r="D13489">
        <v>5.4630000000000001</v>
      </c>
      <c r="E13489">
        <v>5.2539999999999996</v>
      </c>
      <c r="F13489">
        <v>5.3585000000000003</v>
      </c>
      <c r="G13489">
        <v>2142724</v>
      </c>
      <c r="H13489">
        <v>5.3585000000000003</v>
      </c>
    </row>
    <row r="13490" spans="1:8" x14ac:dyDescent="0.3">
      <c r="A13490" t="s">
        <v>630</v>
      </c>
      <c r="B13490" t="s">
        <v>713</v>
      </c>
      <c r="C13490">
        <v>5.3964999999999996</v>
      </c>
      <c r="D13490">
        <v>5.8239999999999998</v>
      </c>
      <c r="E13490">
        <v>5.3964999999999996</v>
      </c>
      <c r="F13490">
        <v>5.7765000000000004</v>
      </c>
      <c r="G13490">
        <v>3309398</v>
      </c>
      <c r="H13490">
        <v>5.6657000000000002</v>
      </c>
    </row>
    <row r="13491" spans="1:8" x14ac:dyDescent="0.3">
      <c r="A13491" t="s">
        <v>630</v>
      </c>
      <c r="B13491" t="s">
        <v>714</v>
      </c>
      <c r="C13491">
        <v>5.7859999999999996</v>
      </c>
      <c r="D13491">
        <v>6.2706</v>
      </c>
      <c r="E13491">
        <v>5.6150000000000002</v>
      </c>
      <c r="F13491">
        <v>6.0426000000000002</v>
      </c>
      <c r="G13491">
        <v>4990216</v>
      </c>
      <c r="H13491">
        <v>5.9760999999999997</v>
      </c>
    </row>
    <row r="13492" spans="1:8" x14ac:dyDescent="0.3">
      <c r="A13492" t="s">
        <v>630</v>
      </c>
      <c r="B13492" t="s">
        <v>715</v>
      </c>
      <c r="C13492">
        <v>6.0711000000000004</v>
      </c>
      <c r="D13492">
        <v>6.4890999999999996</v>
      </c>
      <c r="E13492">
        <v>5.9950999999999999</v>
      </c>
      <c r="F13492">
        <v>6.3371000000000004</v>
      </c>
      <c r="G13492">
        <v>4430785</v>
      </c>
      <c r="H13492">
        <v>6.2737999999999996</v>
      </c>
    </row>
    <row r="13493" spans="1:8" x14ac:dyDescent="0.3">
      <c r="A13493" t="s">
        <v>630</v>
      </c>
      <c r="B13493" t="s">
        <v>235</v>
      </c>
      <c r="C13493">
        <v>6.3371000000000004</v>
      </c>
      <c r="D13493">
        <v>6.6505999999999998</v>
      </c>
      <c r="E13493">
        <v>6.2991000000000001</v>
      </c>
      <c r="F13493">
        <v>6.6031000000000004</v>
      </c>
      <c r="G13493">
        <v>5721643</v>
      </c>
      <c r="H13493">
        <v>6.5175999999999998</v>
      </c>
    </row>
    <row r="13494" spans="1:8" x14ac:dyDescent="0.3">
      <c r="A13494" t="s">
        <v>630</v>
      </c>
      <c r="B13494" t="s">
        <v>259</v>
      </c>
      <c r="C13494">
        <v>6.6981000000000002</v>
      </c>
      <c r="D13494">
        <v>7.0212000000000003</v>
      </c>
      <c r="E13494">
        <v>6.6125999999999996</v>
      </c>
      <c r="F13494">
        <v>7.0117000000000003</v>
      </c>
      <c r="G13494">
        <v>9077329</v>
      </c>
      <c r="H13494">
        <v>6.8818000000000001</v>
      </c>
    </row>
    <row r="13495" spans="1:8" x14ac:dyDescent="0.3">
      <c r="A13495" t="s">
        <v>630</v>
      </c>
      <c r="B13495" t="s">
        <v>716</v>
      </c>
      <c r="C13495">
        <v>7.0496999999999996</v>
      </c>
      <c r="D13495">
        <v>7.6387</v>
      </c>
      <c r="E13495">
        <v>7.0496999999999996</v>
      </c>
      <c r="F13495">
        <v>7.3156999999999996</v>
      </c>
      <c r="G13495">
        <v>11574080</v>
      </c>
      <c r="H13495">
        <v>7.3346999999999998</v>
      </c>
    </row>
    <row r="13496" spans="1:8" x14ac:dyDescent="0.3">
      <c r="A13496" t="s">
        <v>630</v>
      </c>
      <c r="B13496" t="s">
        <v>269</v>
      </c>
      <c r="C13496">
        <v>7.5057</v>
      </c>
      <c r="D13496">
        <v>8.0472999999999999</v>
      </c>
      <c r="E13496">
        <v>7.5057</v>
      </c>
      <c r="F13496">
        <v>8.0472999999999999</v>
      </c>
      <c r="G13496">
        <v>17157740</v>
      </c>
      <c r="H13496">
        <v>7.8666999999999998</v>
      </c>
    </row>
    <row r="13497" spans="1:8" x14ac:dyDescent="0.3">
      <c r="A13497" t="s">
        <v>630</v>
      </c>
      <c r="B13497" t="s">
        <v>282</v>
      </c>
      <c r="C13497">
        <v>8.1707999999999998</v>
      </c>
      <c r="D13497">
        <v>8.5222999999999995</v>
      </c>
      <c r="E13497">
        <v>7.6672000000000002</v>
      </c>
      <c r="F13497">
        <v>7.8002000000000002</v>
      </c>
      <c r="G13497">
        <v>13432720</v>
      </c>
      <c r="H13497">
        <v>7.9965999999999999</v>
      </c>
    </row>
    <row r="13498" spans="1:8" x14ac:dyDescent="0.3">
      <c r="A13498" t="s">
        <v>630</v>
      </c>
      <c r="B13498" t="s">
        <v>717</v>
      </c>
      <c r="C13498">
        <v>7.8002000000000002</v>
      </c>
      <c r="D13498">
        <v>8.5128000000000004</v>
      </c>
      <c r="E13498">
        <v>7.6482000000000001</v>
      </c>
      <c r="F13498">
        <v>8.5032999999999994</v>
      </c>
      <c r="G13498">
        <v>11580510</v>
      </c>
      <c r="H13498">
        <v>8.2213999999999992</v>
      </c>
    </row>
    <row r="13499" spans="1:8" x14ac:dyDescent="0.3">
      <c r="A13499" t="s">
        <v>630</v>
      </c>
      <c r="B13499" t="s">
        <v>285</v>
      </c>
      <c r="C13499">
        <v>8.7312999999999992</v>
      </c>
      <c r="D13499">
        <v>9.3489000000000004</v>
      </c>
      <c r="E13499">
        <v>8.5032999999999994</v>
      </c>
      <c r="F13499">
        <v>9.3489000000000004</v>
      </c>
      <c r="G13499">
        <v>16551940</v>
      </c>
      <c r="H13499">
        <v>9.0670000000000002</v>
      </c>
    </row>
    <row r="13500" spans="1:8" x14ac:dyDescent="0.3">
      <c r="A13500" t="s">
        <v>630</v>
      </c>
      <c r="B13500" t="s">
        <v>718</v>
      </c>
      <c r="C13500">
        <v>9.9758999999999993</v>
      </c>
      <c r="D13500">
        <v>10.0519</v>
      </c>
      <c r="E13500">
        <v>8.4177999999999997</v>
      </c>
      <c r="F13500">
        <v>8.4177999999999997</v>
      </c>
      <c r="G13500">
        <v>21869590</v>
      </c>
      <c r="H13500">
        <v>8.9625000000000004</v>
      </c>
    </row>
    <row r="13501" spans="1:8" x14ac:dyDescent="0.3">
      <c r="A13501" t="s">
        <v>630</v>
      </c>
      <c r="B13501" t="s">
        <v>291</v>
      </c>
      <c r="C13501">
        <v>7.9711999999999996</v>
      </c>
      <c r="D13501">
        <v>8.2848000000000006</v>
      </c>
      <c r="E13501">
        <v>7.5816999999999997</v>
      </c>
      <c r="F13501">
        <v>7.5816999999999997</v>
      </c>
      <c r="G13501">
        <v>17409130</v>
      </c>
      <c r="H13501">
        <v>7.8160999999999996</v>
      </c>
    </row>
    <row r="13502" spans="1:8" x14ac:dyDescent="0.3">
      <c r="A13502" t="s">
        <v>630</v>
      </c>
      <c r="B13502" t="s">
        <v>295</v>
      </c>
      <c r="C13502">
        <v>7.1826999999999996</v>
      </c>
      <c r="D13502">
        <v>7.8002000000000002</v>
      </c>
      <c r="E13502">
        <v>6.8596000000000004</v>
      </c>
      <c r="F13502">
        <v>7.2206999999999999</v>
      </c>
      <c r="G13502">
        <v>25758050</v>
      </c>
      <c r="H13502">
        <v>7.2934999999999999</v>
      </c>
    </row>
    <row r="13503" spans="1:8" x14ac:dyDescent="0.3">
      <c r="A13503" t="s">
        <v>630</v>
      </c>
      <c r="B13503" t="s">
        <v>298</v>
      </c>
      <c r="C13503">
        <v>7.2206999999999999</v>
      </c>
      <c r="D13503">
        <v>7.3251999999999997</v>
      </c>
      <c r="E13503">
        <v>6.7171000000000003</v>
      </c>
      <c r="F13503">
        <v>6.7550999999999997</v>
      </c>
      <c r="G13503">
        <v>14563880</v>
      </c>
      <c r="H13503">
        <v>6.9325000000000001</v>
      </c>
    </row>
    <row r="13504" spans="1:8" x14ac:dyDescent="0.3">
      <c r="A13504" t="s">
        <v>630</v>
      </c>
      <c r="B13504" t="s">
        <v>719</v>
      </c>
      <c r="C13504">
        <v>6.7455999999999996</v>
      </c>
      <c r="D13504">
        <v>7.2111999999999998</v>
      </c>
      <c r="E13504">
        <v>6.6981000000000002</v>
      </c>
      <c r="F13504">
        <v>7.2016999999999998</v>
      </c>
      <c r="G13504">
        <v>14478640</v>
      </c>
      <c r="H13504">
        <v>7.0369999999999999</v>
      </c>
    </row>
    <row r="13505" spans="1:8" x14ac:dyDescent="0.3">
      <c r="A13505" t="s">
        <v>630</v>
      </c>
      <c r="B13505" t="s">
        <v>720</v>
      </c>
      <c r="C13505">
        <v>7.2016999999999998</v>
      </c>
      <c r="D13505">
        <v>7.9142000000000001</v>
      </c>
      <c r="E13505">
        <v>7.0686999999999998</v>
      </c>
      <c r="F13505">
        <v>7.9142000000000001</v>
      </c>
      <c r="G13505">
        <v>18068110</v>
      </c>
      <c r="H13505">
        <v>7.6323999999999996</v>
      </c>
    </row>
    <row r="13506" spans="1:8" x14ac:dyDescent="0.3">
      <c r="A13506" t="s">
        <v>630</v>
      </c>
      <c r="B13506" t="s">
        <v>721</v>
      </c>
      <c r="C13506">
        <v>7.9142000000000001</v>
      </c>
      <c r="D13506">
        <v>8.1803000000000008</v>
      </c>
      <c r="E13506">
        <v>7.6292</v>
      </c>
      <c r="F13506">
        <v>8.0282999999999998</v>
      </c>
      <c r="G13506">
        <v>13558960</v>
      </c>
      <c r="H13506">
        <v>7.9459</v>
      </c>
    </row>
    <row r="13507" spans="1:8" x14ac:dyDescent="0.3">
      <c r="A13507" t="s">
        <v>630</v>
      </c>
      <c r="B13507" t="s">
        <v>96</v>
      </c>
      <c r="C13507">
        <v>8.0282999999999998</v>
      </c>
      <c r="D13507">
        <v>8.6743000000000006</v>
      </c>
      <c r="E13507">
        <v>7.8381999999999996</v>
      </c>
      <c r="F13507">
        <v>8.0757999999999992</v>
      </c>
      <c r="G13507">
        <v>15390130</v>
      </c>
      <c r="H13507">
        <v>8.1960999999999995</v>
      </c>
    </row>
    <row r="13508" spans="1:8" x14ac:dyDescent="0.3">
      <c r="A13508" t="s">
        <v>630</v>
      </c>
      <c r="B13508" t="s">
        <v>722</v>
      </c>
      <c r="C13508">
        <v>8.0757999999999992</v>
      </c>
      <c r="D13508">
        <v>8.6933000000000007</v>
      </c>
      <c r="E13508">
        <v>8.0757999999999992</v>
      </c>
      <c r="F13508">
        <v>8.4463000000000008</v>
      </c>
      <c r="G13508">
        <v>11573890</v>
      </c>
      <c r="H13508">
        <v>8.4050999999999991</v>
      </c>
    </row>
    <row r="13509" spans="1:8" x14ac:dyDescent="0.3">
      <c r="A13509" t="s">
        <v>630</v>
      </c>
      <c r="B13509" t="s">
        <v>164</v>
      </c>
      <c r="C13509">
        <v>7.9901999999999997</v>
      </c>
      <c r="D13509">
        <v>8.5698000000000008</v>
      </c>
      <c r="E13509">
        <v>7.6101999999999999</v>
      </c>
      <c r="F13509">
        <v>7.6101999999999999</v>
      </c>
      <c r="G13509">
        <v>11543820</v>
      </c>
      <c r="H13509">
        <v>7.9301000000000004</v>
      </c>
    </row>
    <row r="13510" spans="1:8" x14ac:dyDescent="0.3">
      <c r="A13510" t="s">
        <v>630</v>
      </c>
      <c r="B13510" t="s">
        <v>723</v>
      </c>
      <c r="C13510">
        <v>8.2468000000000004</v>
      </c>
      <c r="D13510">
        <v>8.2468000000000004</v>
      </c>
      <c r="E13510">
        <v>7.8381999999999996</v>
      </c>
      <c r="F13510">
        <v>7.9522000000000004</v>
      </c>
      <c r="G13510">
        <v>6197900</v>
      </c>
      <c r="H13510">
        <v>8.0123999999999995</v>
      </c>
    </row>
    <row r="13511" spans="1:8" x14ac:dyDescent="0.3">
      <c r="A13511" t="s">
        <v>630</v>
      </c>
      <c r="B13511" t="s">
        <v>724</v>
      </c>
      <c r="C13511">
        <v>7.9522000000000004</v>
      </c>
      <c r="D13511">
        <v>8.0568000000000008</v>
      </c>
      <c r="E13511">
        <v>7.4391999999999996</v>
      </c>
      <c r="F13511">
        <v>7.5437000000000003</v>
      </c>
      <c r="G13511">
        <v>5537864</v>
      </c>
      <c r="H13511">
        <v>7.6798999999999999</v>
      </c>
    </row>
    <row r="13512" spans="1:8" x14ac:dyDescent="0.3">
      <c r="A13512" t="s">
        <v>630</v>
      </c>
      <c r="B13512" t="s">
        <v>725</v>
      </c>
      <c r="C13512">
        <v>7.6006999999999998</v>
      </c>
      <c r="D13512">
        <v>7.8381999999999996</v>
      </c>
      <c r="E13512">
        <v>7.5057</v>
      </c>
      <c r="F13512">
        <v>7.6957000000000004</v>
      </c>
      <c r="G13512">
        <v>4457678</v>
      </c>
      <c r="H13512">
        <v>7.6798999999999999</v>
      </c>
    </row>
    <row r="13513" spans="1:8" x14ac:dyDescent="0.3">
      <c r="A13513" t="s">
        <v>630</v>
      </c>
      <c r="B13513" t="s">
        <v>242</v>
      </c>
      <c r="C13513">
        <v>7.6862000000000004</v>
      </c>
      <c r="D13513">
        <v>7.6862000000000004</v>
      </c>
      <c r="E13513">
        <v>7.3156999999999996</v>
      </c>
      <c r="F13513">
        <v>7.4866999999999999</v>
      </c>
      <c r="G13513">
        <v>4261410</v>
      </c>
      <c r="H13513">
        <v>7.4962</v>
      </c>
    </row>
    <row r="13514" spans="1:8" x14ac:dyDescent="0.3">
      <c r="A13514" t="s">
        <v>630</v>
      </c>
      <c r="B13514" t="s">
        <v>726</v>
      </c>
      <c r="C13514">
        <v>7.5437000000000003</v>
      </c>
      <c r="D13514">
        <v>7.6387</v>
      </c>
      <c r="E13514">
        <v>7.3917000000000002</v>
      </c>
      <c r="F13514">
        <v>7.5437000000000003</v>
      </c>
      <c r="G13514">
        <v>4760456</v>
      </c>
      <c r="H13514">
        <v>7.5247000000000002</v>
      </c>
    </row>
    <row r="13515" spans="1:8" x14ac:dyDescent="0.3">
      <c r="A13515" t="s">
        <v>630</v>
      </c>
      <c r="B13515" t="s">
        <v>727</v>
      </c>
      <c r="C13515">
        <v>7.6006999999999998</v>
      </c>
      <c r="D13515">
        <v>7.7717000000000001</v>
      </c>
      <c r="E13515">
        <v>7.4676999999999998</v>
      </c>
      <c r="F13515">
        <v>7.5532000000000004</v>
      </c>
      <c r="G13515">
        <v>4827620</v>
      </c>
      <c r="H13515">
        <v>7.5975000000000001</v>
      </c>
    </row>
    <row r="13516" spans="1:8" x14ac:dyDescent="0.3">
      <c r="A13516" t="s">
        <v>630</v>
      </c>
      <c r="B13516" t="s">
        <v>728</v>
      </c>
      <c r="C13516">
        <v>7.5532000000000004</v>
      </c>
      <c r="D13516">
        <v>7.5816999999999997</v>
      </c>
      <c r="E13516">
        <v>7.3346999999999998</v>
      </c>
      <c r="F13516">
        <v>7.3727</v>
      </c>
      <c r="G13516">
        <v>3111518</v>
      </c>
      <c r="H13516">
        <v>7.4297000000000004</v>
      </c>
    </row>
    <row r="13517" spans="1:8" x14ac:dyDescent="0.3">
      <c r="A13517" t="s">
        <v>630</v>
      </c>
      <c r="B13517" t="s">
        <v>729</v>
      </c>
      <c r="C13517">
        <v>7.3727</v>
      </c>
      <c r="D13517">
        <v>7.7431999999999999</v>
      </c>
      <c r="E13517">
        <v>7.2492000000000001</v>
      </c>
      <c r="F13517">
        <v>7.7241999999999997</v>
      </c>
      <c r="G13517">
        <v>6730813</v>
      </c>
      <c r="H13517">
        <v>7.5721999999999996</v>
      </c>
    </row>
    <row r="13518" spans="1:8" x14ac:dyDescent="0.3">
      <c r="A13518" t="s">
        <v>630</v>
      </c>
      <c r="B13518" t="s">
        <v>730</v>
      </c>
      <c r="C13518">
        <v>7.6957000000000004</v>
      </c>
      <c r="D13518">
        <v>8.4938000000000002</v>
      </c>
      <c r="E13518">
        <v>7.6101999999999999</v>
      </c>
      <c r="F13518">
        <v>8.4938000000000002</v>
      </c>
      <c r="G13518">
        <v>14589810</v>
      </c>
      <c r="H13518">
        <v>8.1992999999999991</v>
      </c>
    </row>
    <row r="13519" spans="1:8" x14ac:dyDescent="0.3">
      <c r="A13519" t="s">
        <v>630</v>
      </c>
      <c r="B13519" t="s">
        <v>731</v>
      </c>
      <c r="C13519">
        <v>8.7502999999999993</v>
      </c>
      <c r="D13519">
        <v>9.0068000000000001</v>
      </c>
      <c r="E13519">
        <v>7.9806999999999997</v>
      </c>
      <c r="F13519">
        <v>7.9806999999999997</v>
      </c>
      <c r="G13519">
        <v>16315040</v>
      </c>
      <c r="H13519">
        <v>8.3228000000000009</v>
      </c>
    </row>
    <row r="13520" spans="1:8" x14ac:dyDescent="0.3">
      <c r="A13520" t="s">
        <v>630</v>
      </c>
      <c r="B13520" t="s">
        <v>732</v>
      </c>
      <c r="C13520">
        <v>7.9996999999999998</v>
      </c>
      <c r="D13520">
        <v>8.2278000000000002</v>
      </c>
      <c r="E13520">
        <v>7.7336999999999998</v>
      </c>
      <c r="F13520">
        <v>7.8002000000000002</v>
      </c>
      <c r="G13520">
        <v>5944275</v>
      </c>
      <c r="H13520">
        <v>7.9206000000000003</v>
      </c>
    </row>
    <row r="13521" spans="1:8" x14ac:dyDescent="0.3">
      <c r="A13521" t="s">
        <v>630</v>
      </c>
      <c r="B13521" t="s">
        <v>733</v>
      </c>
      <c r="C13521">
        <v>7.7907000000000002</v>
      </c>
      <c r="D13521">
        <v>8.5128000000000004</v>
      </c>
      <c r="E13521">
        <v>7.6101999999999999</v>
      </c>
      <c r="F13521">
        <v>8.1803000000000008</v>
      </c>
      <c r="G13521">
        <v>8561411</v>
      </c>
      <c r="H13521">
        <v>8.1011000000000006</v>
      </c>
    </row>
    <row r="13522" spans="1:8" x14ac:dyDescent="0.3">
      <c r="A13522" t="s">
        <v>630</v>
      </c>
      <c r="B13522" t="s">
        <v>734</v>
      </c>
      <c r="C13522">
        <v>8.2752999999999997</v>
      </c>
      <c r="D13522">
        <v>8.3893000000000004</v>
      </c>
      <c r="E13522">
        <v>7.9332000000000003</v>
      </c>
      <c r="F13522">
        <v>8.1043000000000003</v>
      </c>
      <c r="G13522">
        <v>6929285</v>
      </c>
      <c r="H13522">
        <v>8.1423000000000005</v>
      </c>
    </row>
    <row r="13523" spans="1:8" x14ac:dyDescent="0.3">
      <c r="A13523" t="s">
        <v>630</v>
      </c>
      <c r="B13523" t="s">
        <v>735</v>
      </c>
      <c r="C13523">
        <v>8.08</v>
      </c>
      <c r="D13523">
        <v>8.1</v>
      </c>
      <c r="E13523">
        <v>7.61</v>
      </c>
      <c r="F13523">
        <v>7.66</v>
      </c>
      <c r="G13523">
        <v>4614427</v>
      </c>
      <c r="H13523">
        <v>7.79</v>
      </c>
    </row>
    <row r="13524" spans="1:8" x14ac:dyDescent="0.3">
      <c r="A13524" t="s">
        <v>177</v>
      </c>
      <c r="B13524" t="s">
        <v>696</v>
      </c>
      <c r="C13524">
        <v>8.9499999999999993</v>
      </c>
      <c r="D13524">
        <v>9</v>
      </c>
      <c r="E13524">
        <v>8.73</v>
      </c>
      <c r="F13524">
        <v>8.76</v>
      </c>
      <c r="G13524">
        <v>14395120</v>
      </c>
      <c r="H13524">
        <v>8.83</v>
      </c>
    </row>
    <row r="13525" spans="1:8" x14ac:dyDescent="0.3">
      <c r="A13525" t="s">
        <v>177</v>
      </c>
      <c r="B13525" t="s">
        <v>697</v>
      </c>
      <c r="C13525">
        <v>8.94</v>
      </c>
      <c r="D13525">
        <v>8.94</v>
      </c>
      <c r="E13525">
        <v>8.64</v>
      </c>
      <c r="F13525">
        <v>8.64</v>
      </c>
      <c r="G13525">
        <v>11286650</v>
      </c>
      <c r="H13525">
        <v>8.74</v>
      </c>
    </row>
    <row r="13526" spans="1:8" x14ac:dyDescent="0.3">
      <c r="A13526" t="s">
        <v>177</v>
      </c>
      <c r="B13526" t="s">
        <v>698</v>
      </c>
      <c r="C13526">
        <v>8.6999999999999993</v>
      </c>
      <c r="D13526">
        <v>9.19</v>
      </c>
      <c r="E13526">
        <v>8.66</v>
      </c>
      <c r="F13526">
        <v>8.9600000000000009</v>
      </c>
      <c r="G13526">
        <v>25899850</v>
      </c>
      <c r="H13526">
        <v>8.9367000000000001</v>
      </c>
    </row>
    <row r="13527" spans="1:8" x14ac:dyDescent="0.3">
      <c r="A13527" t="s">
        <v>177</v>
      </c>
      <c r="B13527" t="s">
        <v>699</v>
      </c>
      <c r="C13527">
        <v>9.02</v>
      </c>
      <c r="D13527">
        <v>9.11</v>
      </c>
      <c r="E13527">
        <v>8.89</v>
      </c>
      <c r="F13527">
        <v>8.9</v>
      </c>
      <c r="G13527">
        <v>15048850</v>
      </c>
      <c r="H13527">
        <v>8.9666999999999994</v>
      </c>
    </row>
    <row r="13528" spans="1:8" x14ac:dyDescent="0.3">
      <c r="A13528" t="s">
        <v>177</v>
      </c>
      <c r="B13528" t="s">
        <v>700</v>
      </c>
      <c r="C13528">
        <v>8.9</v>
      </c>
      <c r="D13528">
        <v>8.9600000000000009</v>
      </c>
      <c r="E13528">
        <v>8.58</v>
      </c>
      <c r="F13528">
        <v>8.58</v>
      </c>
      <c r="G13528">
        <v>11198280</v>
      </c>
      <c r="H13528">
        <v>8.7066999999999997</v>
      </c>
    </row>
    <row r="13529" spans="1:8" x14ac:dyDescent="0.3">
      <c r="A13529" t="s">
        <v>177</v>
      </c>
      <c r="B13529" t="s">
        <v>77</v>
      </c>
      <c r="C13529">
        <v>8.5</v>
      </c>
      <c r="D13529">
        <v>8.51</v>
      </c>
      <c r="E13529">
        <v>8.31</v>
      </c>
      <c r="F13529">
        <v>8.41</v>
      </c>
      <c r="G13529">
        <v>9517622</v>
      </c>
      <c r="H13529">
        <v>8.41</v>
      </c>
    </row>
    <row r="13530" spans="1:8" x14ac:dyDescent="0.3">
      <c r="A13530" t="s">
        <v>177</v>
      </c>
      <c r="B13530" t="s">
        <v>701</v>
      </c>
      <c r="C13530">
        <v>8.42</v>
      </c>
      <c r="D13530">
        <v>8.52</v>
      </c>
      <c r="E13530">
        <v>8.36</v>
      </c>
      <c r="F13530">
        <v>8.4</v>
      </c>
      <c r="G13530">
        <v>11571280</v>
      </c>
      <c r="H13530">
        <v>8.4267000000000003</v>
      </c>
    </row>
    <row r="13531" spans="1:8" x14ac:dyDescent="0.3">
      <c r="A13531" t="s">
        <v>177</v>
      </c>
      <c r="B13531" t="s">
        <v>702</v>
      </c>
      <c r="C13531">
        <v>8.83</v>
      </c>
      <c r="D13531">
        <v>8.83</v>
      </c>
      <c r="E13531">
        <v>8.49</v>
      </c>
      <c r="F13531">
        <v>8.49</v>
      </c>
      <c r="G13531">
        <v>9923487</v>
      </c>
      <c r="H13531">
        <v>8.6033000000000008</v>
      </c>
    </row>
    <row r="13532" spans="1:8" x14ac:dyDescent="0.3">
      <c r="A13532" t="s">
        <v>177</v>
      </c>
      <c r="B13532" t="s">
        <v>139</v>
      </c>
      <c r="C13532">
        <v>8.52</v>
      </c>
      <c r="D13532">
        <v>8.6199999999999992</v>
      </c>
      <c r="E13532">
        <v>8.32</v>
      </c>
      <c r="F13532">
        <v>8.39</v>
      </c>
      <c r="G13532">
        <v>7638758</v>
      </c>
      <c r="H13532">
        <v>8.4433000000000007</v>
      </c>
    </row>
    <row r="13533" spans="1:8" x14ac:dyDescent="0.3">
      <c r="A13533" t="s">
        <v>177</v>
      </c>
      <c r="B13533" t="s">
        <v>156</v>
      </c>
      <c r="C13533">
        <v>8.39</v>
      </c>
      <c r="D13533">
        <v>8.43</v>
      </c>
      <c r="E13533">
        <v>8.26</v>
      </c>
      <c r="F13533">
        <v>8.33</v>
      </c>
      <c r="G13533">
        <v>5331642</v>
      </c>
      <c r="H13533">
        <v>8.34</v>
      </c>
    </row>
    <row r="13534" spans="1:8" x14ac:dyDescent="0.3">
      <c r="A13534" t="s">
        <v>177</v>
      </c>
      <c r="B13534" t="s">
        <v>703</v>
      </c>
      <c r="C13534">
        <v>8.35</v>
      </c>
      <c r="D13534">
        <v>8.4499999999999993</v>
      </c>
      <c r="E13534">
        <v>8.35</v>
      </c>
      <c r="F13534">
        <v>8.4</v>
      </c>
      <c r="G13534">
        <v>7371491</v>
      </c>
      <c r="H13534">
        <v>8.4</v>
      </c>
    </row>
    <row r="13535" spans="1:8" x14ac:dyDescent="0.3">
      <c r="A13535" t="s">
        <v>177</v>
      </c>
      <c r="B13535" t="s">
        <v>223</v>
      </c>
      <c r="C13535">
        <v>8.4499999999999993</v>
      </c>
      <c r="D13535">
        <v>8.5</v>
      </c>
      <c r="E13535">
        <v>8.3699999999999992</v>
      </c>
      <c r="F13535">
        <v>8.39</v>
      </c>
      <c r="G13535">
        <v>9206759</v>
      </c>
      <c r="H13535">
        <v>8.42</v>
      </c>
    </row>
    <row r="13536" spans="1:8" x14ac:dyDescent="0.3">
      <c r="A13536" t="s">
        <v>177</v>
      </c>
      <c r="B13536" t="s">
        <v>228</v>
      </c>
      <c r="C13536">
        <v>8.3800000000000008</v>
      </c>
      <c r="D13536">
        <v>8.48</v>
      </c>
      <c r="E13536">
        <v>8.35</v>
      </c>
      <c r="F13536">
        <v>8.41</v>
      </c>
      <c r="G13536">
        <v>6635957</v>
      </c>
      <c r="H13536">
        <v>8.4132999999999996</v>
      </c>
    </row>
    <row r="13537" spans="1:8" x14ac:dyDescent="0.3">
      <c r="A13537" t="s">
        <v>177</v>
      </c>
      <c r="B13537" t="s">
        <v>704</v>
      </c>
      <c r="C13537">
        <v>8.41</v>
      </c>
      <c r="D13537">
        <v>8.6</v>
      </c>
      <c r="E13537">
        <v>8.41</v>
      </c>
      <c r="F13537">
        <v>8.5500000000000007</v>
      </c>
      <c r="G13537">
        <v>10430190</v>
      </c>
      <c r="H13537">
        <v>8.52</v>
      </c>
    </row>
    <row r="13538" spans="1:8" x14ac:dyDescent="0.3">
      <c r="A13538" t="s">
        <v>177</v>
      </c>
      <c r="B13538" t="s">
        <v>705</v>
      </c>
      <c r="C13538">
        <v>8.5500000000000007</v>
      </c>
      <c r="D13538">
        <v>8.59</v>
      </c>
      <c r="E13538">
        <v>8.4499999999999993</v>
      </c>
      <c r="F13538">
        <v>8.48</v>
      </c>
      <c r="G13538">
        <v>7454562</v>
      </c>
      <c r="H13538">
        <v>8.5067000000000004</v>
      </c>
    </row>
    <row r="13539" spans="1:8" x14ac:dyDescent="0.3">
      <c r="A13539" t="s">
        <v>177</v>
      </c>
      <c r="B13539" t="s">
        <v>706</v>
      </c>
      <c r="C13539">
        <v>8.51</v>
      </c>
      <c r="D13539">
        <v>8.65</v>
      </c>
      <c r="E13539">
        <v>8.51</v>
      </c>
      <c r="F13539">
        <v>8.58</v>
      </c>
      <c r="G13539">
        <v>10210090</v>
      </c>
      <c r="H13539">
        <v>8.58</v>
      </c>
    </row>
    <row r="13540" spans="1:8" x14ac:dyDescent="0.3">
      <c r="A13540" t="s">
        <v>177</v>
      </c>
      <c r="B13540" t="s">
        <v>265</v>
      </c>
      <c r="C13540">
        <v>8.6199999999999992</v>
      </c>
      <c r="D13540">
        <v>9</v>
      </c>
      <c r="E13540">
        <v>8.58</v>
      </c>
      <c r="F13540">
        <v>8.73</v>
      </c>
      <c r="G13540">
        <v>16157010</v>
      </c>
      <c r="H13540">
        <v>8.77</v>
      </c>
    </row>
    <row r="13541" spans="1:8" x14ac:dyDescent="0.3">
      <c r="A13541" t="s">
        <v>177</v>
      </c>
      <c r="B13541" t="s">
        <v>707</v>
      </c>
      <c r="C13541">
        <v>8.8000000000000007</v>
      </c>
      <c r="D13541">
        <v>8.81</v>
      </c>
      <c r="E13541">
        <v>8.44</v>
      </c>
      <c r="F13541">
        <v>8.44</v>
      </c>
      <c r="G13541">
        <v>11857100</v>
      </c>
      <c r="H13541">
        <v>8.5632999999999999</v>
      </c>
    </row>
    <row r="13542" spans="1:8" x14ac:dyDescent="0.3">
      <c r="A13542" t="s">
        <v>177</v>
      </c>
      <c r="B13542" t="s">
        <v>271</v>
      </c>
      <c r="C13542">
        <v>8.4700000000000006</v>
      </c>
      <c r="D13542">
        <v>8.5399999999999991</v>
      </c>
      <c r="E13542">
        <v>8.1300000000000008</v>
      </c>
      <c r="F13542">
        <v>8.16</v>
      </c>
      <c r="G13542">
        <v>7124312</v>
      </c>
      <c r="H13542">
        <v>8.2766999999999999</v>
      </c>
    </row>
    <row r="13543" spans="1:8" x14ac:dyDescent="0.3">
      <c r="A13543" t="s">
        <v>177</v>
      </c>
      <c r="B13543" t="s">
        <v>708</v>
      </c>
      <c r="C13543">
        <v>8.2100000000000009</v>
      </c>
      <c r="D13543">
        <v>8.26</v>
      </c>
      <c r="E13543">
        <v>8.06</v>
      </c>
      <c r="F13543">
        <v>8.1999999999999993</v>
      </c>
      <c r="G13543">
        <v>6318943</v>
      </c>
      <c r="H13543">
        <v>8.1732999999999993</v>
      </c>
    </row>
    <row r="13544" spans="1:8" x14ac:dyDescent="0.3">
      <c r="A13544" t="s">
        <v>177</v>
      </c>
      <c r="B13544" t="s">
        <v>709</v>
      </c>
      <c r="C13544">
        <v>8.25</v>
      </c>
      <c r="D13544">
        <v>8.33</v>
      </c>
      <c r="E13544">
        <v>8.1199999999999992</v>
      </c>
      <c r="F13544">
        <v>8.19</v>
      </c>
      <c r="G13544">
        <v>5486865</v>
      </c>
      <c r="H13544">
        <v>8.2133000000000003</v>
      </c>
    </row>
    <row r="13545" spans="1:8" x14ac:dyDescent="0.3">
      <c r="A13545" t="s">
        <v>177</v>
      </c>
      <c r="B13545" t="s">
        <v>283</v>
      </c>
      <c r="C13545">
        <v>8.2100000000000009</v>
      </c>
      <c r="D13545">
        <v>8.2100000000000009</v>
      </c>
      <c r="E13545">
        <v>8.0500000000000007</v>
      </c>
      <c r="F13545">
        <v>8.07</v>
      </c>
      <c r="G13545">
        <v>4017907</v>
      </c>
      <c r="H13545">
        <v>8.11</v>
      </c>
    </row>
    <row r="13546" spans="1:8" x14ac:dyDescent="0.3">
      <c r="A13546" t="s">
        <v>177</v>
      </c>
      <c r="B13546" t="s">
        <v>290</v>
      </c>
      <c r="C13546">
        <v>8.07</v>
      </c>
      <c r="D13546">
        <v>8.1</v>
      </c>
      <c r="E13546">
        <v>7.91</v>
      </c>
      <c r="F13546">
        <v>7.96</v>
      </c>
      <c r="G13546">
        <v>3366342</v>
      </c>
      <c r="H13546">
        <v>7.99</v>
      </c>
    </row>
    <row r="13547" spans="1:8" x14ac:dyDescent="0.3">
      <c r="A13547" t="s">
        <v>177</v>
      </c>
      <c r="B13547" t="s">
        <v>710</v>
      </c>
      <c r="C13547">
        <v>7.98</v>
      </c>
      <c r="D13547">
        <v>8.19</v>
      </c>
      <c r="E13547">
        <v>7.89</v>
      </c>
      <c r="F13547">
        <v>8.02</v>
      </c>
      <c r="G13547">
        <v>5462722</v>
      </c>
      <c r="H13547">
        <v>8.0333000000000006</v>
      </c>
    </row>
    <row r="13548" spans="1:8" x14ac:dyDescent="0.3">
      <c r="A13548" t="s">
        <v>177</v>
      </c>
      <c r="B13548" t="s">
        <v>512</v>
      </c>
      <c r="C13548">
        <v>8.07</v>
      </c>
      <c r="D13548">
        <v>8.1999999999999993</v>
      </c>
      <c r="E13548">
        <v>7.92</v>
      </c>
      <c r="F13548">
        <v>8</v>
      </c>
      <c r="G13548">
        <v>5767677</v>
      </c>
      <c r="H13548">
        <v>8.0399999999999991</v>
      </c>
    </row>
    <row r="13549" spans="1:8" x14ac:dyDescent="0.3">
      <c r="A13549" t="s">
        <v>177</v>
      </c>
      <c r="B13549" t="s">
        <v>91</v>
      </c>
      <c r="C13549">
        <v>7.26</v>
      </c>
      <c r="D13549">
        <v>7.65</v>
      </c>
      <c r="E13549">
        <v>7.26</v>
      </c>
      <c r="F13549">
        <v>7.57</v>
      </c>
      <c r="G13549">
        <v>8670016</v>
      </c>
      <c r="H13549">
        <v>7.4932999999999996</v>
      </c>
    </row>
    <row r="13550" spans="1:8" x14ac:dyDescent="0.3">
      <c r="A13550" t="s">
        <v>177</v>
      </c>
      <c r="B13550" t="s">
        <v>93</v>
      </c>
      <c r="C13550">
        <v>7.58</v>
      </c>
      <c r="D13550">
        <v>7.77</v>
      </c>
      <c r="E13550">
        <v>7.48</v>
      </c>
      <c r="F13550">
        <v>7.49</v>
      </c>
      <c r="G13550">
        <v>5164792</v>
      </c>
      <c r="H13550">
        <v>7.58</v>
      </c>
    </row>
    <row r="13551" spans="1:8" x14ac:dyDescent="0.3">
      <c r="A13551" t="s">
        <v>177</v>
      </c>
      <c r="B13551" t="s">
        <v>711</v>
      </c>
      <c r="C13551">
        <v>7.5</v>
      </c>
      <c r="D13551">
        <v>7.58</v>
      </c>
      <c r="E13551">
        <v>7.39</v>
      </c>
      <c r="F13551">
        <v>7.53</v>
      </c>
      <c r="G13551">
        <v>7238939</v>
      </c>
      <c r="H13551">
        <v>7.5</v>
      </c>
    </row>
    <row r="13552" spans="1:8" x14ac:dyDescent="0.3">
      <c r="A13552" t="s">
        <v>177</v>
      </c>
      <c r="B13552" t="s">
        <v>712</v>
      </c>
      <c r="C13552">
        <v>7.75</v>
      </c>
      <c r="D13552">
        <v>7.77</v>
      </c>
      <c r="E13552">
        <v>7.57</v>
      </c>
      <c r="F13552">
        <v>7.59</v>
      </c>
      <c r="G13552">
        <v>4577352</v>
      </c>
      <c r="H13552">
        <v>7.6433</v>
      </c>
    </row>
    <row r="13553" spans="1:8" x14ac:dyDescent="0.3">
      <c r="A13553" t="s">
        <v>177</v>
      </c>
      <c r="B13553" t="s">
        <v>162</v>
      </c>
      <c r="C13553">
        <v>7.62</v>
      </c>
      <c r="D13553">
        <v>7.63</v>
      </c>
      <c r="E13553">
        <v>7.36</v>
      </c>
      <c r="F13553">
        <v>7.39</v>
      </c>
      <c r="G13553">
        <v>4299278</v>
      </c>
      <c r="H13553">
        <v>7.46</v>
      </c>
    </row>
    <row r="13554" spans="1:8" x14ac:dyDescent="0.3">
      <c r="A13554" t="s">
        <v>177</v>
      </c>
      <c r="B13554" t="s">
        <v>220</v>
      </c>
      <c r="C13554">
        <v>7.19</v>
      </c>
      <c r="D13554">
        <v>7.28</v>
      </c>
      <c r="E13554">
        <v>7.01</v>
      </c>
      <c r="F13554">
        <v>7.27</v>
      </c>
      <c r="G13554">
        <v>5997608</v>
      </c>
      <c r="H13554">
        <v>7.1867000000000001</v>
      </c>
    </row>
    <row r="13555" spans="1:8" x14ac:dyDescent="0.3">
      <c r="A13555" t="s">
        <v>177</v>
      </c>
      <c r="B13555" t="s">
        <v>713</v>
      </c>
      <c r="C13555">
        <v>7.37</v>
      </c>
      <c r="D13555">
        <v>7.5</v>
      </c>
      <c r="E13555">
        <v>7.33</v>
      </c>
      <c r="F13555">
        <v>7.5</v>
      </c>
      <c r="G13555">
        <v>6050368</v>
      </c>
      <c r="H13555">
        <v>7.4432999999999998</v>
      </c>
    </row>
    <row r="13556" spans="1:8" x14ac:dyDescent="0.3">
      <c r="A13556" t="s">
        <v>177</v>
      </c>
      <c r="B13556" t="s">
        <v>714</v>
      </c>
      <c r="C13556">
        <v>7.51</v>
      </c>
      <c r="D13556">
        <v>7.6</v>
      </c>
      <c r="E13556">
        <v>7.42</v>
      </c>
      <c r="F13556">
        <v>7.51</v>
      </c>
      <c r="G13556">
        <v>3933863</v>
      </c>
      <c r="H13556">
        <v>7.51</v>
      </c>
    </row>
    <row r="13557" spans="1:8" x14ac:dyDescent="0.3">
      <c r="A13557" t="s">
        <v>177</v>
      </c>
      <c r="B13557" t="s">
        <v>715</v>
      </c>
      <c r="C13557">
        <v>7.11</v>
      </c>
      <c r="D13557">
        <v>7.36</v>
      </c>
      <c r="E13557">
        <v>7.11</v>
      </c>
      <c r="F13557">
        <v>7.2</v>
      </c>
      <c r="G13557">
        <v>7840515</v>
      </c>
      <c r="H13557">
        <v>7.2233000000000001</v>
      </c>
    </row>
    <row r="13558" spans="1:8" x14ac:dyDescent="0.3">
      <c r="A13558" t="s">
        <v>177</v>
      </c>
      <c r="B13558" t="s">
        <v>235</v>
      </c>
      <c r="C13558">
        <v>7.26</v>
      </c>
      <c r="D13558">
        <v>7.27</v>
      </c>
      <c r="E13558">
        <v>7.02</v>
      </c>
      <c r="F13558">
        <v>7.07</v>
      </c>
      <c r="G13558">
        <v>4330438</v>
      </c>
      <c r="H13558">
        <v>7.12</v>
      </c>
    </row>
    <row r="13559" spans="1:8" x14ac:dyDescent="0.3">
      <c r="A13559" t="s">
        <v>177</v>
      </c>
      <c r="B13559" t="s">
        <v>259</v>
      </c>
      <c r="C13559">
        <v>7.14</v>
      </c>
      <c r="D13559">
        <v>7.14</v>
      </c>
      <c r="E13559">
        <v>7</v>
      </c>
      <c r="F13559">
        <v>7</v>
      </c>
      <c r="G13559">
        <v>3792971</v>
      </c>
      <c r="H13559">
        <v>7.0467000000000004</v>
      </c>
    </row>
    <row r="13560" spans="1:8" x14ac:dyDescent="0.3">
      <c r="A13560" t="s">
        <v>177</v>
      </c>
      <c r="B13560" t="s">
        <v>716</v>
      </c>
      <c r="C13560">
        <v>7.01</v>
      </c>
      <c r="D13560">
        <v>7.12</v>
      </c>
      <c r="E13560">
        <v>7</v>
      </c>
      <c r="F13560">
        <v>7.08</v>
      </c>
      <c r="G13560">
        <v>3574382</v>
      </c>
      <c r="H13560">
        <v>7.0667</v>
      </c>
    </row>
    <row r="13561" spans="1:8" x14ac:dyDescent="0.3">
      <c r="A13561" t="s">
        <v>177</v>
      </c>
      <c r="B13561" t="s">
        <v>269</v>
      </c>
      <c r="C13561">
        <v>7.11</v>
      </c>
      <c r="D13561">
        <v>7.32</v>
      </c>
      <c r="E13561">
        <v>7.04</v>
      </c>
      <c r="F13561">
        <v>7.26</v>
      </c>
      <c r="G13561">
        <v>7945247</v>
      </c>
      <c r="H13561">
        <v>7.2066999999999997</v>
      </c>
    </row>
    <row r="13562" spans="1:8" x14ac:dyDescent="0.3">
      <c r="A13562" t="s">
        <v>177</v>
      </c>
      <c r="B13562" t="s">
        <v>282</v>
      </c>
      <c r="C13562">
        <v>7.18</v>
      </c>
      <c r="D13562">
        <v>7.33</v>
      </c>
      <c r="E13562">
        <v>7.11</v>
      </c>
      <c r="F13562">
        <v>7.19</v>
      </c>
      <c r="G13562">
        <v>1408512</v>
      </c>
      <c r="H13562">
        <v>7.21</v>
      </c>
    </row>
    <row r="13563" spans="1:8" x14ac:dyDescent="0.3">
      <c r="A13563" t="s">
        <v>177</v>
      </c>
      <c r="B13563" t="s">
        <v>717</v>
      </c>
      <c r="C13563">
        <v>7.19</v>
      </c>
      <c r="D13563">
        <v>7.26</v>
      </c>
      <c r="E13563">
        <v>6.99</v>
      </c>
      <c r="F13563">
        <v>7.25</v>
      </c>
      <c r="G13563">
        <v>7445553</v>
      </c>
      <c r="H13563">
        <v>7.1666999999999996</v>
      </c>
    </row>
    <row r="13564" spans="1:8" x14ac:dyDescent="0.3">
      <c r="A13564" t="s">
        <v>177</v>
      </c>
      <c r="B13564" t="s">
        <v>285</v>
      </c>
      <c r="C13564">
        <v>7.25</v>
      </c>
      <c r="D13564">
        <v>7.27</v>
      </c>
      <c r="E13564">
        <v>7.05</v>
      </c>
      <c r="F13564">
        <v>7.06</v>
      </c>
      <c r="G13564">
        <v>4647187</v>
      </c>
      <c r="H13564">
        <v>7.1266999999999996</v>
      </c>
    </row>
    <row r="13565" spans="1:8" x14ac:dyDescent="0.3">
      <c r="A13565" t="s">
        <v>177</v>
      </c>
      <c r="B13565" t="s">
        <v>718</v>
      </c>
      <c r="C13565">
        <v>7.13</v>
      </c>
      <c r="D13565">
        <v>7.17</v>
      </c>
      <c r="E13565">
        <v>7.01</v>
      </c>
      <c r="F13565">
        <v>7.01</v>
      </c>
      <c r="G13565">
        <v>3536942</v>
      </c>
      <c r="H13565">
        <v>7.0632999999999999</v>
      </c>
    </row>
    <row r="13566" spans="1:8" x14ac:dyDescent="0.3">
      <c r="A13566" t="s">
        <v>177</v>
      </c>
      <c r="B13566" t="s">
        <v>291</v>
      </c>
      <c r="C13566">
        <v>7.06</v>
      </c>
      <c r="D13566">
        <v>7.12</v>
      </c>
      <c r="E13566">
        <v>7.02</v>
      </c>
      <c r="F13566">
        <v>7.03</v>
      </c>
      <c r="G13566">
        <v>3100126</v>
      </c>
      <c r="H13566">
        <v>7.0567000000000002</v>
      </c>
    </row>
    <row r="13567" spans="1:8" x14ac:dyDescent="0.3">
      <c r="A13567" t="s">
        <v>177</v>
      </c>
      <c r="B13567" t="s">
        <v>295</v>
      </c>
      <c r="C13567">
        <v>7.07</v>
      </c>
      <c r="D13567">
        <v>7.08</v>
      </c>
      <c r="E13567">
        <v>6.95</v>
      </c>
      <c r="F13567">
        <v>6.96</v>
      </c>
      <c r="G13567">
        <v>3309697</v>
      </c>
      <c r="H13567">
        <v>6.9966999999999997</v>
      </c>
    </row>
    <row r="13568" spans="1:8" x14ac:dyDescent="0.3">
      <c r="A13568" t="s">
        <v>177</v>
      </c>
      <c r="B13568" t="s">
        <v>298</v>
      </c>
      <c r="C13568">
        <v>6.96</v>
      </c>
      <c r="D13568">
        <v>7.37</v>
      </c>
      <c r="E13568">
        <v>6.92</v>
      </c>
      <c r="F13568">
        <v>7.07</v>
      </c>
      <c r="G13568">
        <v>11327370</v>
      </c>
      <c r="H13568">
        <v>7.12</v>
      </c>
    </row>
    <row r="13569" spans="1:8" x14ac:dyDescent="0.3">
      <c r="A13569" t="s">
        <v>177</v>
      </c>
      <c r="B13569" t="s">
        <v>719</v>
      </c>
      <c r="C13569">
        <v>7.08</v>
      </c>
      <c r="D13569">
        <v>7.22</v>
      </c>
      <c r="E13569">
        <v>7.04</v>
      </c>
      <c r="F13569">
        <v>7.11</v>
      </c>
      <c r="G13569">
        <v>4864367</v>
      </c>
      <c r="H13569">
        <v>7.1233000000000004</v>
      </c>
    </row>
    <row r="13570" spans="1:8" x14ac:dyDescent="0.3">
      <c r="A13570" t="s">
        <v>177</v>
      </c>
      <c r="B13570" t="s">
        <v>720</v>
      </c>
      <c r="C13570">
        <v>7.16</v>
      </c>
      <c r="D13570">
        <v>7.23</v>
      </c>
      <c r="E13570">
        <v>7.13</v>
      </c>
      <c r="F13570">
        <v>7.21</v>
      </c>
      <c r="G13570">
        <v>6027114</v>
      </c>
      <c r="H13570">
        <v>7.19</v>
      </c>
    </row>
    <row r="13571" spans="1:8" x14ac:dyDescent="0.3">
      <c r="A13571" t="s">
        <v>177</v>
      </c>
      <c r="B13571" t="s">
        <v>721</v>
      </c>
      <c r="C13571">
        <v>7.16</v>
      </c>
      <c r="D13571">
        <v>7.25</v>
      </c>
      <c r="E13571">
        <v>7.1</v>
      </c>
      <c r="F13571">
        <v>7.18</v>
      </c>
      <c r="G13571">
        <v>6418255</v>
      </c>
      <c r="H13571">
        <v>7.1767000000000003</v>
      </c>
    </row>
    <row r="13572" spans="1:8" x14ac:dyDescent="0.3">
      <c r="A13572" t="s">
        <v>177</v>
      </c>
      <c r="B13572" t="s">
        <v>96</v>
      </c>
      <c r="C13572">
        <v>7.2</v>
      </c>
      <c r="D13572">
        <v>7.25</v>
      </c>
      <c r="E13572">
        <v>7.15</v>
      </c>
      <c r="F13572">
        <v>7.19</v>
      </c>
      <c r="G13572">
        <v>4102721</v>
      </c>
      <c r="H13572">
        <v>7.1966999999999999</v>
      </c>
    </row>
    <row r="13573" spans="1:8" x14ac:dyDescent="0.3">
      <c r="A13573" t="s">
        <v>177</v>
      </c>
      <c r="B13573" t="s">
        <v>722</v>
      </c>
      <c r="C13573">
        <v>7.22</v>
      </c>
      <c r="D13573">
        <v>7.6</v>
      </c>
      <c r="E13573">
        <v>7.22</v>
      </c>
      <c r="F13573">
        <v>7.4</v>
      </c>
      <c r="G13573">
        <v>9994758</v>
      </c>
      <c r="H13573">
        <v>7.4066999999999998</v>
      </c>
    </row>
    <row r="13574" spans="1:8" x14ac:dyDescent="0.3">
      <c r="A13574" t="s">
        <v>177</v>
      </c>
      <c r="B13574" t="s">
        <v>164</v>
      </c>
      <c r="C13574">
        <v>7.41</v>
      </c>
      <c r="D13574">
        <v>7.47</v>
      </c>
      <c r="E13574">
        <v>7.12</v>
      </c>
      <c r="F13574">
        <v>7.16</v>
      </c>
      <c r="G13574">
        <v>5861412</v>
      </c>
      <c r="H13574">
        <v>7.25</v>
      </c>
    </row>
    <row r="13575" spans="1:8" x14ac:dyDescent="0.3">
      <c r="A13575" t="s">
        <v>177</v>
      </c>
      <c r="B13575" t="s">
        <v>723</v>
      </c>
      <c r="C13575">
        <v>7.35</v>
      </c>
      <c r="D13575">
        <v>7.6</v>
      </c>
      <c r="E13575">
        <v>7.32</v>
      </c>
      <c r="F13575">
        <v>7.35</v>
      </c>
      <c r="G13575">
        <v>7696416</v>
      </c>
      <c r="H13575">
        <v>7.4233000000000002</v>
      </c>
    </row>
    <row r="13576" spans="1:8" x14ac:dyDescent="0.3">
      <c r="A13576" t="s">
        <v>177</v>
      </c>
      <c r="B13576" t="s">
        <v>724</v>
      </c>
      <c r="C13576">
        <v>7.36</v>
      </c>
      <c r="D13576">
        <v>7.47</v>
      </c>
      <c r="E13576">
        <v>7.32</v>
      </c>
      <c r="F13576">
        <v>7.38</v>
      </c>
      <c r="G13576">
        <v>5652057</v>
      </c>
      <c r="H13576">
        <v>7.39</v>
      </c>
    </row>
    <row r="13577" spans="1:8" x14ac:dyDescent="0.3">
      <c r="A13577" t="s">
        <v>177</v>
      </c>
      <c r="B13577" t="s">
        <v>725</v>
      </c>
      <c r="C13577">
        <v>7.42</v>
      </c>
      <c r="D13577">
        <v>7.48</v>
      </c>
      <c r="E13577">
        <v>7.4</v>
      </c>
      <c r="F13577">
        <v>7.44</v>
      </c>
      <c r="G13577">
        <v>5693219</v>
      </c>
      <c r="H13577">
        <v>7.44</v>
      </c>
    </row>
    <row r="13578" spans="1:8" x14ac:dyDescent="0.3">
      <c r="A13578" t="s">
        <v>177</v>
      </c>
      <c r="B13578" t="s">
        <v>242</v>
      </c>
      <c r="C13578">
        <v>7.42</v>
      </c>
      <c r="D13578">
        <v>8.18</v>
      </c>
      <c r="E13578">
        <v>7.23</v>
      </c>
      <c r="F13578">
        <v>8.18</v>
      </c>
      <c r="G13578">
        <v>31739470</v>
      </c>
      <c r="H13578">
        <v>7.8632999999999997</v>
      </c>
    </row>
    <row r="13579" spans="1:8" x14ac:dyDescent="0.3">
      <c r="A13579" t="s">
        <v>177</v>
      </c>
      <c r="B13579" t="s">
        <v>726</v>
      </c>
      <c r="C13579">
        <v>8.5</v>
      </c>
      <c r="D13579">
        <v>8.7200000000000006</v>
      </c>
      <c r="E13579">
        <v>8.08</v>
      </c>
      <c r="F13579">
        <v>8.69</v>
      </c>
      <c r="G13579">
        <v>58552650</v>
      </c>
      <c r="H13579">
        <v>8.4967000000000006</v>
      </c>
    </row>
    <row r="13580" spans="1:8" x14ac:dyDescent="0.3">
      <c r="A13580" t="s">
        <v>177</v>
      </c>
      <c r="B13580" t="s">
        <v>727</v>
      </c>
      <c r="C13580">
        <v>8.66</v>
      </c>
      <c r="D13580">
        <v>8.83</v>
      </c>
      <c r="E13580">
        <v>8.1999999999999993</v>
      </c>
      <c r="F13580">
        <v>8.1999999999999993</v>
      </c>
      <c r="G13580">
        <v>34645190</v>
      </c>
      <c r="H13580">
        <v>8.41</v>
      </c>
    </row>
    <row r="13581" spans="1:8" x14ac:dyDescent="0.3">
      <c r="A13581" t="s">
        <v>177</v>
      </c>
      <c r="B13581" t="s">
        <v>728</v>
      </c>
      <c r="C13581">
        <v>8.24</v>
      </c>
      <c r="D13581">
        <v>8.3000000000000007</v>
      </c>
      <c r="E13581">
        <v>8</v>
      </c>
      <c r="F13581">
        <v>8.11</v>
      </c>
      <c r="G13581">
        <v>21301050</v>
      </c>
      <c r="H13581">
        <v>8.1366999999999994</v>
      </c>
    </row>
    <row r="13582" spans="1:8" x14ac:dyDescent="0.3">
      <c r="A13582" t="s">
        <v>177</v>
      </c>
      <c r="B13582" t="s">
        <v>729</v>
      </c>
      <c r="C13582">
        <v>8.11</v>
      </c>
      <c r="D13582">
        <v>8.61</v>
      </c>
      <c r="E13582">
        <v>8.0399999999999991</v>
      </c>
      <c r="F13582">
        <v>8.33</v>
      </c>
      <c r="G13582">
        <v>32606690</v>
      </c>
      <c r="H13582">
        <v>8.3267000000000007</v>
      </c>
    </row>
    <row r="13583" spans="1:8" x14ac:dyDescent="0.3">
      <c r="A13583" t="s">
        <v>177</v>
      </c>
      <c r="B13583" t="s">
        <v>730</v>
      </c>
      <c r="C13583">
        <v>8.36</v>
      </c>
      <c r="D13583">
        <v>9</v>
      </c>
      <c r="E13583">
        <v>8.3000000000000007</v>
      </c>
      <c r="F13583">
        <v>8.99</v>
      </c>
      <c r="G13583">
        <v>32879920</v>
      </c>
      <c r="H13583">
        <v>8.7632999999999992</v>
      </c>
    </row>
    <row r="13584" spans="1:8" x14ac:dyDescent="0.3">
      <c r="A13584" t="s">
        <v>177</v>
      </c>
      <c r="B13584" t="s">
        <v>731</v>
      </c>
      <c r="C13584">
        <v>9.1</v>
      </c>
      <c r="D13584">
        <v>9.4</v>
      </c>
      <c r="E13584">
        <v>8.1</v>
      </c>
      <c r="F13584">
        <v>8.1</v>
      </c>
      <c r="G13584">
        <v>307738000</v>
      </c>
      <c r="H13584">
        <v>8.5333000000000006</v>
      </c>
    </row>
    <row r="13585" spans="1:8" x14ac:dyDescent="0.3">
      <c r="A13585" t="s">
        <v>177</v>
      </c>
      <c r="B13585" t="s">
        <v>732</v>
      </c>
      <c r="C13585">
        <v>7.81</v>
      </c>
      <c r="D13585">
        <v>7.99</v>
      </c>
      <c r="E13585">
        <v>7.29</v>
      </c>
      <c r="F13585">
        <v>7.29</v>
      </c>
      <c r="G13585">
        <v>138840900</v>
      </c>
      <c r="H13585">
        <v>7.5232999999999999</v>
      </c>
    </row>
    <row r="13586" spans="1:8" x14ac:dyDescent="0.3">
      <c r="A13586" t="s">
        <v>177</v>
      </c>
      <c r="B13586" t="s">
        <v>733</v>
      </c>
      <c r="C13586">
        <v>7.27</v>
      </c>
      <c r="D13586">
        <v>7.36</v>
      </c>
      <c r="E13586">
        <v>7.03</v>
      </c>
      <c r="F13586">
        <v>7.1</v>
      </c>
      <c r="G13586">
        <v>40699700</v>
      </c>
      <c r="H13586">
        <v>7.1632999999999996</v>
      </c>
    </row>
    <row r="13587" spans="1:8" x14ac:dyDescent="0.3">
      <c r="A13587" t="s">
        <v>177</v>
      </c>
      <c r="B13587" t="s">
        <v>734</v>
      </c>
      <c r="C13587">
        <v>7.2</v>
      </c>
      <c r="D13587">
        <v>7.6</v>
      </c>
      <c r="E13587">
        <v>7.12</v>
      </c>
      <c r="F13587">
        <v>7.33</v>
      </c>
      <c r="G13587">
        <v>45683310</v>
      </c>
      <c r="H13587">
        <v>7.35</v>
      </c>
    </row>
    <row r="13588" spans="1:8" x14ac:dyDescent="0.3">
      <c r="A13588" t="s">
        <v>177</v>
      </c>
      <c r="B13588" t="s">
        <v>735</v>
      </c>
      <c r="C13588">
        <v>7.44</v>
      </c>
      <c r="D13588">
        <v>7.47</v>
      </c>
      <c r="E13588">
        <v>7.18</v>
      </c>
      <c r="F13588">
        <v>7.21</v>
      </c>
      <c r="G13588">
        <v>15237248</v>
      </c>
      <c r="H13588">
        <v>7.2866999999999997</v>
      </c>
    </row>
    <row r="13589" spans="1:8" x14ac:dyDescent="0.3">
      <c r="A13589" t="s">
        <v>632</v>
      </c>
      <c r="B13589" t="s">
        <v>696</v>
      </c>
      <c r="C13589">
        <v>61.95</v>
      </c>
      <c r="D13589">
        <v>62.75</v>
      </c>
      <c r="E13589">
        <v>61.4</v>
      </c>
      <c r="F13589">
        <v>62.2</v>
      </c>
      <c r="G13589">
        <v>402093</v>
      </c>
      <c r="H13589">
        <v>62.116700000000002</v>
      </c>
    </row>
    <row r="13590" spans="1:8" x14ac:dyDescent="0.3">
      <c r="A13590" t="s">
        <v>632</v>
      </c>
      <c r="B13590" t="s">
        <v>697</v>
      </c>
      <c r="C13590">
        <v>62.1</v>
      </c>
      <c r="D13590">
        <v>68.400000000000006</v>
      </c>
      <c r="E13590">
        <v>61.7</v>
      </c>
      <c r="F13590">
        <v>68.400000000000006</v>
      </c>
      <c r="G13590">
        <v>2463208</v>
      </c>
      <c r="H13590">
        <v>66.166700000000006</v>
      </c>
    </row>
    <row r="13591" spans="1:8" x14ac:dyDescent="0.3">
      <c r="A13591" t="s">
        <v>632</v>
      </c>
      <c r="B13591" t="s">
        <v>698</v>
      </c>
      <c r="C13591">
        <v>69.8</v>
      </c>
      <c r="D13591">
        <v>71.95</v>
      </c>
      <c r="E13591">
        <v>66.45</v>
      </c>
      <c r="F13591">
        <v>70</v>
      </c>
      <c r="G13591">
        <v>2730883</v>
      </c>
      <c r="H13591">
        <v>69.466700000000003</v>
      </c>
    </row>
    <row r="13592" spans="1:8" x14ac:dyDescent="0.3">
      <c r="A13592" t="s">
        <v>632</v>
      </c>
      <c r="B13592" t="s">
        <v>699</v>
      </c>
      <c r="C13592">
        <v>70</v>
      </c>
      <c r="D13592">
        <v>73.5</v>
      </c>
      <c r="E13592">
        <v>66.5</v>
      </c>
      <c r="F13592">
        <v>66.55</v>
      </c>
      <c r="G13592">
        <v>2506247</v>
      </c>
      <c r="H13592">
        <v>68.849999999999994</v>
      </c>
    </row>
    <row r="13593" spans="1:8" x14ac:dyDescent="0.3">
      <c r="A13593" t="s">
        <v>632</v>
      </c>
      <c r="B13593" t="s">
        <v>700</v>
      </c>
      <c r="C13593">
        <v>66</v>
      </c>
      <c r="D13593">
        <v>69.150000000000006</v>
      </c>
      <c r="E13593">
        <v>65.400000000000006</v>
      </c>
      <c r="F13593">
        <v>66.599999999999994</v>
      </c>
      <c r="G13593">
        <v>1019724</v>
      </c>
      <c r="H13593">
        <v>67.05</v>
      </c>
    </row>
    <row r="13594" spans="1:8" x14ac:dyDescent="0.3">
      <c r="A13594" t="s">
        <v>632</v>
      </c>
      <c r="B13594" t="s">
        <v>77</v>
      </c>
      <c r="C13594">
        <v>66.599999999999994</v>
      </c>
      <c r="D13594">
        <v>68.05</v>
      </c>
      <c r="E13594">
        <v>65.099999999999994</v>
      </c>
      <c r="F13594">
        <v>65.8</v>
      </c>
      <c r="G13594">
        <v>944386</v>
      </c>
      <c r="H13594">
        <v>66.316699999999997</v>
      </c>
    </row>
    <row r="13595" spans="1:8" x14ac:dyDescent="0.3">
      <c r="A13595" t="s">
        <v>632</v>
      </c>
      <c r="B13595" t="s">
        <v>701</v>
      </c>
      <c r="C13595">
        <v>66.5</v>
      </c>
      <c r="D13595">
        <v>66.8</v>
      </c>
      <c r="E13595">
        <v>65.3</v>
      </c>
      <c r="F13595">
        <v>65.95</v>
      </c>
      <c r="G13595">
        <v>760884</v>
      </c>
      <c r="H13595">
        <v>66.0167</v>
      </c>
    </row>
    <row r="13596" spans="1:8" x14ac:dyDescent="0.3">
      <c r="A13596" t="s">
        <v>632</v>
      </c>
      <c r="B13596" t="s">
        <v>702</v>
      </c>
      <c r="C13596">
        <v>66.2</v>
      </c>
      <c r="D13596">
        <v>68</v>
      </c>
      <c r="E13596">
        <v>64.8</v>
      </c>
      <c r="F13596">
        <v>65.05</v>
      </c>
      <c r="G13596">
        <v>768404</v>
      </c>
      <c r="H13596">
        <v>65.95</v>
      </c>
    </row>
    <row r="13597" spans="1:8" x14ac:dyDescent="0.3">
      <c r="A13597" t="s">
        <v>632</v>
      </c>
      <c r="B13597" t="s">
        <v>139</v>
      </c>
      <c r="C13597">
        <v>64.95</v>
      </c>
      <c r="D13597">
        <v>65.2</v>
      </c>
      <c r="E13597">
        <v>63.6</v>
      </c>
      <c r="F13597">
        <v>63.6</v>
      </c>
      <c r="G13597">
        <v>389499</v>
      </c>
      <c r="H13597">
        <v>64.133300000000006</v>
      </c>
    </row>
    <row r="13598" spans="1:8" x14ac:dyDescent="0.3">
      <c r="A13598" t="s">
        <v>632</v>
      </c>
      <c r="B13598" t="s">
        <v>156</v>
      </c>
      <c r="C13598">
        <v>63.6</v>
      </c>
      <c r="D13598">
        <v>64.25</v>
      </c>
      <c r="E13598">
        <v>61.6</v>
      </c>
      <c r="F13598">
        <v>62.2</v>
      </c>
      <c r="G13598">
        <v>415192</v>
      </c>
      <c r="H13598">
        <v>62.683300000000003</v>
      </c>
    </row>
    <row r="13599" spans="1:8" x14ac:dyDescent="0.3">
      <c r="A13599" t="s">
        <v>632</v>
      </c>
      <c r="B13599" t="s">
        <v>703</v>
      </c>
      <c r="C13599">
        <v>62.7</v>
      </c>
      <c r="D13599">
        <v>64.650000000000006</v>
      </c>
      <c r="E13599">
        <v>62.7</v>
      </c>
      <c r="F13599">
        <v>64.5</v>
      </c>
      <c r="G13599">
        <v>339477</v>
      </c>
      <c r="H13599">
        <v>63.95</v>
      </c>
    </row>
    <row r="13600" spans="1:8" x14ac:dyDescent="0.3">
      <c r="A13600" t="s">
        <v>632</v>
      </c>
      <c r="B13600" t="s">
        <v>223</v>
      </c>
      <c r="C13600">
        <v>64.55</v>
      </c>
      <c r="D13600">
        <v>65.150000000000006</v>
      </c>
      <c r="E13600">
        <v>63.6</v>
      </c>
      <c r="F13600">
        <v>63.6</v>
      </c>
      <c r="G13600">
        <v>309928</v>
      </c>
      <c r="H13600">
        <v>64.116699999999994</v>
      </c>
    </row>
    <row r="13601" spans="1:8" x14ac:dyDescent="0.3">
      <c r="A13601" t="s">
        <v>632</v>
      </c>
      <c r="B13601" t="s">
        <v>228</v>
      </c>
      <c r="C13601">
        <v>63.8</v>
      </c>
      <c r="D13601">
        <v>65.150000000000006</v>
      </c>
      <c r="E13601">
        <v>63.15</v>
      </c>
      <c r="F13601">
        <v>64.150000000000006</v>
      </c>
      <c r="G13601">
        <v>446249</v>
      </c>
      <c r="H13601">
        <v>64.150000000000006</v>
      </c>
    </row>
    <row r="13602" spans="1:8" x14ac:dyDescent="0.3">
      <c r="A13602" t="s">
        <v>632</v>
      </c>
      <c r="B13602" t="s">
        <v>704</v>
      </c>
      <c r="C13602">
        <v>64.2</v>
      </c>
      <c r="D13602">
        <v>64.8</v>
      </c>
      <c r="E13602">
        <v>64</v>
      </c>
      <c r="F13602">
        <v>64.650000000000006</v>
      </c>
      <c r="G13602">
        <v>372842</v>
      </c>
      <c r="H13602">
        <v>64.4833</v>
      </c>
    </row>
    <row r="13603" spans="1:8" x14ac:dyDescent="0.3">
      <c r="A13603" t="s">
        <v>632</v>
      </c>
      <c r="B13603" t="s">
        <v>705</v>
      </c>
      <c r="C13603">
        <v>65.45</v>
      </c>
      <c r="D13603">
        <v>65.75</v>
      </c>
      <c r="E13603">
        <v>64.45</v>
      </c>
      <c r="F13603">
        <v>64.95</v>
      </c>
      <c r="G13603">
        <v>463822</v>
      </c>
      <c r="H13603">
        <v>65.05</v>
      </c>
    </row>
    <row r="13604" spans="1:8" x14ac:dyDescent="0.3">
      <c r="A13604" t="s">
        <v>632</v>
      </c>
      <c r="B13604" t="s">
        <v>706</v>
      </c>
      <c r="C13604">
        <v>65</v>
      </c>
      <c r="D13604">
        <v>66.099999999999994</v>
      </c>
      <c r="E13604">
        <v>65</v>
      </c>
      <c r="F13604">
        <v>65.349999999999994</v>
      </c>
      <c r="G13604">
        <v>497294</v>
      </c>
      <c r="H13604">
        <v>65.4833</v>
      </c>
    </row>
    <row r="13605" spans="1:8" x14ac:dyDescent="0.3">
      <c r="A13605" t="s">
        <v>632</v>
      </c>
      <c r="B13605" t="s">
        <v>265</v>
      </c>
      <c r="C13605">
        <v>65.349999999999994</v>
      </c>
      <c r="D13605">
        <v>66.400000000000006</v>
      </c>
      <c r="E13605">
        <v>64.3</v>
      </c>
      <c r="F13605">
        <v>65.95</v>
      </c>
      <c r="G13605">
        <v>609473</v>
      </c>
      <c r="H13605">
        <v>65.55</v>
      </c>
    </row>
    <row r="13606" spans="1:8" x14ac:dyDescent="0.3">
      <c r="A13606" t="s">
        <v>632</v>
      </c>
      <c r="B13606" t="s">
        <v>707</v>
      </c>
      <c r="C13606">
        <v>64.849999999999994</v>
      </c>
      <c r="D13606">
        <v>65.7</v>
      </c>
      <c r="E13606">
        <v>63.5</v>
      </c>
      <c r="F13606">
        <v>63.5</v>
      </c>
      <c r="G13606">
        <v>769059</v>
      </c>
      <c r="H13606">
        <v>64.2333</v>
      </c>
    </row>
    <row r="13607" spans="1:8" x14ac:dyDescent="0.3">
      <c r="A13607" t="s">
        <v>632</v>
      </c>
      <c r="B13607" t="s">
        <v>271</v>
      </c>
      <c r="C13607">
        <v>63.55</v>
      </c>
      <c r="D13607">
        <v>63.85</v>
      </c>
      <c r="E13607">
        <v>60.15</v>
      </c>
      <c r="F13607">
        <v>60.25</v>
      </c>
      <c r="G13607">
        <v>435515</v>
      </c>
      <c r="H13607">
        <v>61.416699999999999</v>
      </c>
    </row>
    <row r="13608" spans="1:8" x14ac:dyDescent="0.3">
      <c r="A13608" t="s">
        <v>632</v>
      </c>
      <c r="B13608" t="s">
        <v>708</v>
      </c>
      <c r="C13608">
        <v>60.25</v>
      </c>
      <c r="D13608">
        <v>60.95</v>
      </c>
      <c r="E13608">
        <v>59.6</v>
      </c>
      <c r="F13608">
        <v>60.2</v>
      </c>
      <c r="G13608">
        <v>286740</v>
      </c>
      <c r="H13608">
        <v>60.25</v>
      </c>
    </row>
    <row r="13609" spans="1:8" x14ac:dyDescent="0.3">
      <c r="A13609" t="s">
        <v>632</v>
      </c>
      <c r="B13609" t="s">
        <v>709</v>
      </c>
      <c r="C13609">
        <v>60.5</v>
      </c>
      <c r="D13609">
        <v>62</v>
      </c>
      <c r="E13609">
        <v>60.45</v>
      </c>
      <c r="F13609">
        <v>60.5</v>
      </c>
      <c r="G13609">
        <v>312474</v>
      </c>
      <c r="H13609">
        <v>60.9833</v>
      </c>
    </row>
    <row r="13610" spans="1:8" x14ac:dyDescent="0.3">
      <c r="A13610" t="s">
        <v>632</v>
      </c>
      <c r="B13610" t="s">
        <v>283</v>
      </c>
      <c r="C13610">
        <v>60.5</v>
      </c>
      <c r="D13610">
        <v>60.55</v>
      </c>
      <c r="E13610">
        <v>59.15</v>
      </c>
      <c r="F13610">
        <v>59.15</v>
      </c>
      <c r="G13610">
        <v>281432</v>
      </c>
      <c r="H13610">
        <v>59.616700000000002</v>
      </c>
    </row>
    <row r="13611" spans="1:8" x14ac:dyDescent="0.3">
      <c r="A13611" t="s">
        <v>632</v>
      </c>
      <c r="B13611" t="s">
        <v>290</v>
      </c>
      <c r="C13611">
        <v>59.35</v>
      </c>
      <c r="D13611">
        <v>59.65</v>
      </c>
      <c r="E13611">
        <v>58.05</v>
      </c>
      <c r="F13611">
        <v>58.2</v>
      </c>
      <c r="G13611">
        <v>249941</v>
      </c>
      <c r="H13611">
        <v>58.633299999999998</v>
      </c>
    </row>
    <row r="13612" spans="1:8" x14ac:dyDescent="0.3">
      <c r="A13612" t="s">
        <v>632</v>
      </c>
      <c r="B13612" t="s">
        <v>710</v>
      </c>
      <c r="C13612">
        <v>58.1</v>
      </c>
      <c r="D13612">
        <v>58.85</v>
      </c>
      <c r="E13612">
        <v>58</v>
      </c>
      <c r="F13612">
        <v>58.25</v>
      </c>
      <c r="G13612">
        <v>216575</v>
      </c>
      <c r="H13612">
        <v>58.366700000000002</v>
      </c>
    </row>
    <row r="13613" spans="1:8" x14ac:dyDescent="0.3">
      <c r="A13613" t="s">
        <v>632</v>
      </c>
      <c r="B13613" t="s">
        <v>512</v>
      </c>
      <c r="C13613">
        <v>58.75</v>
      </c>
      <c r="D13613">
        <v>59.75</v>
      </c>
      <c r="E13613">
        <v>57.5</v>
      </c>
      <c r="F13613">
        <v>58</v>
      </c>
      <c r="G13613">
        <v>436299</v>
      </c>
      <c r="H13613">
        <v>58.416699999999999</v>
      </c>
    </row>
    <row r="13614" spans="1:8" x14ac:dyDescent="0.3">
      <c r="A13614" t="s">
        <v>632</v>
      </c>
      <c r="B13614" t="s">
        <v>91</v>
      </c>
      <c r="C13614">
        <v>52.45</v>
      </c>
      <c r="D13614">
        <v>55.8</v>
      </c>
      <c r="E13614">
        <v>52.45</v>
      </c>
      <c r="F13614">
        <v>54.8</v>
      </c>
      <c r="G13614">
        <v>488284</v>
      </c>
      <c r="H13614">
        <v>54.35</v>
      </c>
    </row>
    <row r="13615" spans="1:8" x14ac:dyDescent="0.3">
      <c r="A13615" t="s">
        <v>632</v>
      </c>
      <c r="B13615" t="s">
        <v>93</v>
      </c>
      <c r="C13615">
        <v>54.35</v>
      </c>
      <c r="D13615">
        <v>59.5</v>
      </c>
      <c r="E13615">
        <v>54.3</v>
      </c>
      <c r="F13615">
        <v>55.65</v>
      </c>
      <c r="G13615">
        <v>1506374</v>
      </c>
      <c r="H13615">
        <v>56.4833</v>
      </c>
    </row>
    <row r="13616" spans="1:8" x14ac:dyDescent="0.3">
      <c r="A13616" t="s">
        <v>632</v>
      </c>
      <c r="B13616" t="s">
        <v>711</v>
      </c>
      <c r="C13616">
        <v>55.45</v>
      </c>
      <c r="D13616">
        <v>57.4</v>
      </c>
      <c r="E13616">
        <v>54.95</v>
      </c>
      <c r="F13616">
        <v>55.85</v>
      </c>
      <c r="G13616">
        <v>453735</v>
      </c>
      <c r="H13616">
        <v>56.066699999999997</v>
      </c>
    </row>
    <row r="13617" spans="1:8" x14ac:dyDescent="0.3">
      <c r="A13617" t="s">
        <v>632</v>
      </c>
      <c r="B13617" t="s">
        <v>712</v>
      </c>
      <c r="C13617">
        <v>56.95</v>
      </c>
      <c r="D13617">
        <v>57.45</v>
      </c>
      <c r="E13617">
        <v>55.6</v>
      </c>
      <c r="F13617">
        <v>56.3</v>
      </c>
      <c r="G13617">
        <v>269938</v>
      </c>
      <c r="H13617">
        <v>56.45</v>
      </c>
    </row>
    <row r="13618" spans="1:8" x14ac:dyDescent="0.3">
      <c r="A13618" t="s">
        <v>632</v>
      </c>
      <c r="B13618" t="s">
        <v>162</v>
      </c>
      <c r="C13618">
        <v>56.25</v>
      </c>
      <c r="D13618">
        <v>56.6</v>
      </c>
      <c r="E13618">
        <v>54.2</v>
      </c>
      <c r="F13618">
        <v>54.75</v>
      </c>
      <c r="G13618">
        <v>296784</v>
      </c>
      <c r="H13618">
        <v>55.183300000000003</v>
      </c>
    </row>
    <row r="13619" spans="1:8" x14ac:dyDescent="0.3">
      <c r="A13619" t="s">
        <v>632</v>
      </c>
      <c r="B13619" t="s">
        <v>220</v>
      </c>
      <c r="C13619">
        <v>54.5</v>
      </c>
      <c r="D13619">
        <v>54.5</v>
      </c>
      <c r="E13619">
        <v>53</v>
      </c>
      <c r="F13619">
        <v>53.8</v>
      </c>
      <c r="G13619">
        <v>337034</v>
      </c>
      <c r="H13619">
        <v>53.7667</v>
      </c>
    </row>
    <row r="13620" spans="1:8" x14ac:dyDescent="0.3">
      <c r="A13620" t="s">
        <v>632</v>
      </c>
      <c r="B13620" t="s">
        <v>713</v>
      </c>
      <c r="C13620">
        <v>55</v>
      </c>
      <c r="D13620">
        <v>56.3</v>
      </c>
      <c r="E13620">
        <v>55</v>
      </c>
      <c r="F13620">
        <v>55.75</v>
      </c>
      <c r="G13620">
        <v>351564</v>
      </c>
      <c r="H13620">
        <v>55.683300000000003</v>
      </c>
    </row>
    <row r="13621" spans="1:8" x14ac:dyDescent="0.3">
      <c r="A13621" t="s">
        <v>632</v>
      </c>
      <c r="B13621" t="s">
        <v>714</v>
      </c>
      <c r="C13621">
        <v>56.7</v>
      </c>
      <c r="D13621">
        <v>57</v>
      </c>
      <c r="E13621">
        <v>55.5</v>
      </c>
      <c r="F13621">
        <v>56.7</v>
      </c>
      <c r="G13621">
        <v>330361</v>
      </c>
      <c r="H13621">
        <v>56.4</v>
      </c>
    </row>
    <row r="13622" spans="1:8" x14ac:dyDescent="0.3">
      <c r="A13622" t="s">
        <v>632</v>
      </c>
      <c r="B13622" t="s">
        <v>715</v>
      </c>
      <c r="C13622">
        <v>57</v>
      </c>
      <c r="D13622">
        <v>58.2</v>
      </c>
      <c r="E13622">
        <v>56.25</v>
      </c>
      <c r="F13622">
        <v>57.25</v>
      </c>
      <c r="G13622">
        <v>294690</v>
      </c>
      <c r="H13622">
        <v>57.2333</v>
      </c>
    </row>
    <row r="13623" spans="1:8" x14ac:dyDescent="0.3">
      <c r="A13623" t="s">
        <v>632</v>
      </c>
      <c r="B13623" t="s">
        <v>235</v>
      </c>
      <c r="C13623">
        <v>58.55</v>
      </c>
      <c r="D13623">
        <v>62.5</v>
      </c>
      <c r="E13623">
        <v>58.55</v>
      </c>
      <c r="F13623">
        <v>60.1</v>
      </c>
      <c r="G13623">
        <v>1384171</v>
      </c>
      <c r="H13623">
        <v>60.383299999999998</v>
      </c>
    </row>
    <row r="13624" spans="1:8" x14ac:dyDescent="0.3">
      <c r="A13624" t="s">
        <v>632</v>
      </c>
      <c r="B13624" t="s">
        <v>259</v>
      </c>
      <c r="C13624">
        <v>61.1</v>
      </c>
      <c r="D13624">
        <v>62.6</v>
      </c>
      <c r="E13624">
        <v>57.1</v>
      </c>
      <c r="F13624">
        <v>57.9</v>
      </c>
      <c r="G13624">
        <v>531020</v>
      </c>
      <c r="H13624">
        <v>59.2</v>
      </c>
    </row>
    <row r="13625" spans="1:8" x14ac:dyDescent="0.3">
      <c r="A13625" t="s">
        <v>632</v>
      </c>
      <c r="B13625" t="s">
        <v>716</v>
      </c>
      <c r="C13625">
        <v>57.9</v>
      </c>
      <c r="D13625">
        <v>58.25</v>
      </c>
      <c r="E13625">
        <v>57.3</v>
      </c>
      <c r="F13625">
        <v>58</v>
      </c>
      <c r="G13625">
        <v>398630</v>
      </c>
      <c r="H13625">
        <v>57.85</v>
      </c>
    </row>
    <row r="13626" spans="1:8" x14ac:dyDescent="0.3">
      <c r="A13626" t="s">
        <v>632</v>
      </c>
      <c r="B13626" t="s">
        <v>269</v>
      </c>
      <c r="C13626">
        <v>58</v>
      </c>
      <c r="D13626">
        <v>58.4</v>
      </c>
      <c r="E13626">
        <v>57.05</v>
      </c>
      <c r="F13626">
        <v>58.05</v>
      </c>
      <c r="G13626">
        <v>310959</v>
      </c>
      <c r="H13626">
        <v>57.833300000000001</v>
      </c>
    </row>
    <row r="13627" spans="1:8" x14ac:dyDescent="0.3">
      <c r="A13627" t="s">
        <v>632</v>
      </c>
      <c r="B13627" t="s">
        <v>282</v>
      </c>
      <c r="C13627">
        <v>58.05</v>
      </c>
      <c r="D13627">
        <v>58.15</v>
      </c>
      <c r="E13627">
        <v>57.5</v>
      </c>
      <c r="F13627">
        <v>58</v>
      </c>
      <c r="G13627">
        <v>94141</v>
      </c>
      <c r="H13627">
        <v>57.883299999999998</v>
      </c>
    </row>
    <row r="13628" spans="1:8" x14ac:dyDescent="0.3">
      <c r="A13628" t="s">
        <v>632</v>
      </c>
      <c r="B13628" t="s">
        <v>717</v>
      </c>
      <c r="C13628">
        <v>57.85</v>
      </c>
      <c r="D13628">
        <v>58.25</v>
      </c>
      <c r="E13628">
        <v>55.6</v>
      </c>
      <c r="F13628">
        <v>57.5</v>
      </c>
      <c r="G13628">
        <v>541851</v>
      </c>
      <c r="H13628">
        <v>57.116700000000002</v>
      </c>
    </row>
    <row r="13629" spans="1:8" x14ac:dyDescent="0.3">
      <c r="A13629" t="s">
        <v>632</v>
      </c>
      <c r="B13629" t="s">
        <v>285</v>
      </c>
      <c r="C13629">
        <v>58.15</v>
      </c>
      <c r="D13629">
        <v>58.15</v>
      </c>
      <c r="E13629">
        <v>56.6</v>
      </c>
      <c r="F13629">
        <v>56.8</v>
      </c>
      <c r="G13629">
        <v>350561</v>
      </c>
      <c r="H13629">
        <v>57.183300000000003</v>
      </c>
    </row>
    <row r="13630" spans="1:8" x14ac:dyDescent="0.3">
      <c r="A13630" t="s">
        <v>632</v>
      </c>
      <c r="B13630" t="s">
        <v>718</v>
      </c>
      <c r="C13630">
        <v>56.85</v>
      </c>
      <c r="D13630">
        <v>57.5</v>
      </c>
      <c r="E13630">
        <v>56.15</v>
      </c>
      <c r="F13630">
        <v>56.3</v>
      </c>
      <c r="G13630">
        <v>440369</v>
      </c>
      <c r="H13630">
        <v>56.65</v>
      </c>
    </row>
    <row r="13631" spans="1:8" x14ac:dyDescent="0.3">
      <c r="A13631" t="s">
        <v>632</v>
      </c>
      <c r="B13631" t="s">
        <v>291</v>
      </c>
      <c r="C13631">
        <v>56.25</v>
      </c>
      <c r="D13631">
        <v>56.75</v>
      </c>
      <c r="E13631">
        <v>55.05</v>
      </c>
      <c r="F13631">
        <v>55.1</v>
      </c>
      <c r="G13631">
        <v>250225</v>
      </c>
      <c r="H13631">
        <v>55.633299999999998</v>
      </c>
    </row>
    <row r="13632" spans="1:8" x14ac:dyDescent="0.3">
      <c r="A13632" t="s">
        <v>632</v>
      </c>
      <c r="B13632" t="s">
        <v>295</v>
      </c>
      <c r="C13632">
        <v>55.1</v>
      </c>
      <c r="D13632">
        <v>55.7</v>
      </c>
      <c r="E13632">
        <v>54.35</v>
      </c>
      <c r="F13632">
        <v>55</v>
      </c>
      <c r="G13632">
        <v>278753</v>
      </c>
      <c r="H13632">
        <v>55.0167</v>
      </c>
    </row>
    <row r="13633" spans="1:8" x14ac:dyDescent="0.3">
      <c r="A13633" t="s">
        <v>632</v>
      </c>
      <c r="B13633" t="s">
        <v>298</v>
      </c>
      <c r="C13633">
        <v>55</v>
      </c>
      <c r="D13633">
        <v>56</v>
      </c>
      <c r="E13633">
        <v>54.95</v>
      </c>
      <c r="F13633">
        <v>55.75</v>
      </c>
      <c r="G13633">
        <v>381804</v>
      </c>
      <c r="H13633">
        <v>55.566699999999997</v>
      </c>
    </row>
    <row r="13634" spans="1:8" x14ac:dyDescent="0.3">
      <c r="A13634" t="s">
        <v>632</v>
      </c>
      <c r="B13634" t="s">
        <v>719</v>
      </c>
      <c r="C13634">
        <v>56</v>
      </c>
      <c r="D13634">
        <v>61.3</v>
      </c>
      <c r="E13634">
        <v>55.5</v>
      </c>
      <c r="F13634">
        <v>61.3</v>
      </c>
      <c r="G13634">
        <v>2056972</v>
      </c>
      <c r="H13634">
        <v>59.366700000000002</v>
      </c>
    </row>
    <row r="13635" spans="1:8" x14ac:dyDescent="0.3">
      <c r="A13635" t="s">
        <v>632</v>
      </c>
      <c r="B13635" t="s">
        <v>720</v>
      </c>
      <c r="C13635">
        <v>63.6</v>
      </c>
      <c r="D13635">
        <v>64.099999999999994</v>
      </c>
      <c r="E13635">
        <v>61.3</v>
      </c>
      <c r="F13635">
        <v>62</v>
      </c>
      <c r="G13635">
        <v>2001100</v>
      </c>
      <c r="H13635">
        <v>62.466700000000003</v>
      </c>
    </row>
    <row r="13636" spans="1:8" x14ac:dyDescent="0.3">
      <c r="A13636" t="s">
        <v>632</v>
      </c>
      <c r="B13636" t="s">
        <v>721</v>
      </c>
      <c r="C13636">
        <v>61</v>
      </c>
      <c r="D13636">
        <v>61.3</v>
      </c>
      <c r="E13636">
        <v>59.55</v>
      </c>
      <c r="F13636">
        <v>60.05</v>
      </c>
      <c r="G13636">
        <v>1020599</v>
      </c>
      <c r="H13636">
        <v>60.3</v>
      </c>
    </row>
    <row r="13637" spans="1:8" x14ac:dyDescent="0.3">
      <c r="A13637" t="s">
        <v>632</v>
      </c>
      <c r="B13637" t="s">
        <v>96</v>
      </c>
      <c r="C13637">
        <v>60.1</v>
      </c>
      <c r="D13637">
        <v>64.849999999999994</v>
      </c>
      <c r="E13637">
        <v>59.95</v>
      </c>
      <c r="F13637">
        <v>62.25</v>
      </c>
      <c r="G13637">
        <v>1821527</v>
      </c>
      <c r="H13637">
        <v>62.35</v>
      </c>
    </row>
    <row r="13638" spans="1:8" x14ac:dyDescent="0.3">
      <c r="A13638" t="s">
        <v>632</v>
      </c>
      <c r="B13638" t="s">
        <v>722</v>
      </c>
      <c r="C13638">
        <v>62.25</v>
      </c>
      <c r="D13638">
        <v>64.599999999999994</v>
      </c>
      <c r="E13638">
        <v>61.7</v>
      </c>
      <c r="F13638">
        <v>62.3</v>
      </c>
      <c r="G13638">
        <v>956941</v>
      </c>
      <c r="H13638">
        <v>62.866700000000002</v>
      </c>
    </row>
    <row r="13639" spans="1:8" x14ac:dyDescent="0.3">
      <c r="A13639" t="s">
        <v>632</v>
      </c>
      <c r="B13639" t="s">
        <v>164</v>
      </c>
      <c r="C13639">
        <v>62</v>
      </c>
      <c r="D13639">
        <v>64.05</v>
      </c>
      <c r="E13639">
        <v>59.3</v>
      </c>
      <c r="F13639">
        <v>59.75</v>
      </c>
      <c r="G13639">
        <v>678857</v>
      </c>
      <c r="H13639">
        <v>61.033299999999997</v>
      </c>
    </row>
    <row r="13640" spans="1:8" x14ac:dyDescent="0.3">
      <c r="A13640" t="s">
        <v>632</v>
      </c>
      <c r="B13640" t="s">
        <v>723</v>
      </c>
      <c r="C13640">
        <v>62.8</v>
      </c>
      <c r="D13640">
        <v>62.8</v>
      </c>
      <c r="E13640">
        <v>61</v>
      </c>
      <c r="F13640">
        <v>61.25</v>
      </c>
      <c r="G13640">
        <v>480231</v>
      </c>
      <c r="H13640">
        <v>61.683300000000003</v>
      </c>
    </row>
    <row r="13641" spans="1:8" x14ac:dyDescent="0.3">
      <c r="A13641" t="s">
        <v>632</v>
      </c>
      <c r="B13641" t="s">
        <v>724</v>
      </c>
      <c r="C13641">
        <v>61.25</v>
      </c>
      <c r="D13641">
        <v>61.75</v>
      </c>
      <c r="E13641">
        <v>60.2</v>
      </c>
      <c r="F13641">
        <v>60.4</v>
      </c>
      <c r="G13641">
        <v>400823</v>
      </c>
      <c r="H13641">
        <v>60.783299999999997</v>
      </c>
    </row>
    <row r="13642" spans="1:8" x14ac:dyDescent="0.3">
      <c r="A13642" t="s">
        <v>632</v>
      </c>
      <c r="B13642" t="s">
        <v>725</v>
      </c>
      <c r="C13642">
        <v>60.8</v>
      </c>
      <c r="D13642">
        <v>63</v>
      </c>
      <c r="E13642">
        <v>60.8</v>
      </c>
      <c r="F13642">
        <v>62.4</v>
      </c>
      <c r="G13642">
        <v>638168</v>
      </c>
      <c r="H13642">
        <v>62.066699999999997</v>
      </c>
    </row>
    <row r="13643" spans="1:8" x14ac:dyDescent="0.3">
      <c r="A13643" t="s">
        <v>632</v>
      </c>
      <c r="B13643" t="s">
        <v>242</v>
      </c>
      <c r="C13643">
        <v>60.4</v>
      </c>
      <c r="D13643">
        <v>62</v>
      </c>
      <c r="E13643">
        <v>60</v>
      </c>
      <c r="F13643">
        <v>61</v>
      </c>
      <c r="G13643">
        <v>419346</v>
      </c>
      <c r="H13643">
        <v>61</v>
      </c>
    </row>
    <row r="13644" spans="1:8" x14ac:dyDescent="0.3">
      <c r="A13644" t="s">
        <v>632</v>
      </c>
      <c r="B13644" t="s">
        <v>726</v>
      </c>
      <c r="C13644">
        <v>61</v>
      </c>
      <c r="D13644">
        <v>63.75</v>
      </c>
      <c r="E13644">
        <v>61</v>
      </c>
      <c r="F13644">
        <v>63.25</v>
      </c>
      <c r="G13644">
        <v>510142</v>
      </c>
      <c r="H13644">
        <v>62.666699999999999</v>
      </c>
    </row>
    <row r="13645" spans="1:8" x14ac:dyDescent="0.3">
      <c r="A13645" t="s">
        <v>632</v>
      </c>
      <c r="B13645" t="s">
        <v>727</v>
      </c>
      <c r="C13645">
        <v>64.55</v>
      </c>
      <c r="D13645">
        <v>64.849999999999994</v>
      </c>
      <c r="E13645">
        <v>62.9</v>
      </c>
      <c r="F13645">
        <v>63.05</v>
      </c>
      <c r="G13645">
        <v>384213</v>
      </c>
      <c r="H13645">
        <v>63.6</v>
      </c>
    </row>
    <row r="13646" spans="1:8" x14ac:dyDescent="0.3">
      <c r="A13646" t="s">
        <v>632</v>
      </c>
      <c r="B13646" t="s">
        <v>728</v>
      </c>
      <c r="C13646">
        <v>63.15</v>
      </c>
      <c r="D13646">
        <v>64.5</v>
      </c>
      <c r="E13646">
        <v>62.4</v>
      </c>
      <c r="F13646">
        <v>62.75</v>
      </c>
      <c r="G13646">
        <v>499033</v>
      </c>
      <c r="H13646">
        <v>63.216700000000003</v>
      </c>
    </row>
    <row r="13647" spans="1:8" x14ac:dyDescent="0.3">
      <c r="A13647" t="s">
        <v>632</v>
      </c>
      <c r="B13647" t="s">
        <v>729</v>
      </c>
      <c r="C13647">
        <v>62.75</v>
      </c>
      <c r="D13647">
        <v>65.150000000000006</v>
      </c>
      <c r="E13647">
        <v>62.75</v>
      </c>
      <c r="F13647">
        <v>64.150000000000006</v>
      </c>
      <c r="G13647">
        <v>643730</v>
      </c>
      <c r="H13647">
        <v>64.0167</v>
      </c>
    </row>
    <row r="13648" spans="1:8" x14ac:dyDescent="0.3">
      <c r="A13648" t="s">
        <v>632</v>
      </c>
      <c r="B13648" t="s">
        <v>730</v>
      </c>
      <c r="C13648">
        <v>64.150000000000006</v>
      </c>
      <c r="D13648">
        <v>65.650000000000006</v>
      </c>
      <c r="E13648">
        <v>63</v>
      </c>
      <c r="F13648">
        <v>64.650000000000006</v>
      </c>
      <c r="G13648">
        <v>746328</v>
      </c>
      <c r="H13648">
        <v>64.433300000000003</v>
      </c>
    </row>
    <row r="13649" spans="1:8" x14ac:dyDescent="0.3">
      <c r="A13649" t="s">
        <v>632</v>
      </c>
      <c r="B13649" t="s">
        <v>731</v>
      </c>
      <c r="C13649">
        <v>64.650000000000006</v>
      </c>
      <c r="D13649">
        <v>66.55</v>
      </c>
      <c r="E13649">
        <v>62.35</v>
      </c>
      <c r="F13649">
        <v>63</v>
      </c>
      <c r="G13649">
        <v>552664</v>
      </c>
      <c r="H13649">
        <v>63.966700000000003</v>
      </c>
    </row>
    <row r="13650" spans="1:8" x14ac:dyDescent="0.3">
      <c r="A13650" t="s">
        <v>632</v>
      </c>
      <c r="B13650" t="s">
        <v>732</v>
      </c>
      <c r="C13650">
        <v>63</v>
      </c>
      <c r="D13650">
        <v>63.95</v>
      </c>
      <c r="E13650">
        <v>61.9</v>
      </c>
      <c r="F13650">
        <v>62.95</v>
      </c>
      <c r="G13650">
        <v>602686</v>
      </c>
      <c r="H13650">
        <v>62.933300000000003</v>
      </c>
    </row>
    <row r="13651" spans="1:8" x14ac:dyDescent="0.3">
      <c r="A13651" t="s">
        <v>632</v>
      </c>
      <c r="B13651" t="s">
        <v>733</v>
      </c>
      <c r="C13651">
        <v>63.45</v>
      </c>
      <c r="D13651">
        <v>65.400000000000006</v>
      </c>
      <c r="E13651">
        <v>61.95</v>
      </c>
      <c r="F13651">
        <v>64.349999999999994</v>
      </c>
      <c r="G13651">
        <v>666243</v>
      </c>
      <c r="H13651">
        <v>63.9</v>
      </c>
    </row>
    <row r="13652" spans="1:8" x14ac:dyDescent="0.3">
      <c r="A13652" t="s">
        <v>632</v>
      </c>
      <c r="B13652" t="s">
        <v>734</v>
      </c>
      <c r="C13652">
        <v>64.349999999999994</v>
      </c>
      <c r="D13652">
        <v>67</v>
      </c>
      <c r="E13652">
        <v>64.25</v>
      </c>
      <c r="F13652">
        <v>65.400000000000006</v>
      </c>
      <c r="G13652">
        <v>868583</v>
      </c>
      <c r="H13652">
        <v>65.55</v>
      </c>
    </row>
    <row r="13653" spans="1:8" x14ac:dyDescent="0.3">
      <c r="A13653" t="s">
        <v>632</v>
      </c>
      <c r="B13653" t="s">
        <v>735</v>
      </c>
      <c r="C13653">
        <v>66</v>
      </c>
      <c r="D13653">
        <v>66.45</v>
      </c>
      <c r="E13653">
        <v>63.25</v>
      </c>
      <c r="F13653">
        <v>63.4</v>
      </c>
      <c r="G13653">
        <v>293196</v>
      </c>
      <c r="H13653">
        <v>64.366699999999994</v>
      </c>
    </row>
    <row r="13654" spans="1:8" x14ac:dyDescent="0.3">
      <c r="A13654" t="s">
        <v>633</v>
      </c>
      <c r="B13654" t="s">
        <v>696</v>
      </c>
      <c r="C13654">
        <v>3.53</v>
      </c>
      <c r="D13654">
        <v>3.54</v>
      </c>
      <c r="E13654">
        <v>3.46</v>
      </c>
      <c r="F13654">
        <v>3.48</v>
      </c>
      <c r="G13654">
        <v>4283850</v>
      </c>
      <c r="H13654">
        <v>3.4933000000000001</v>
      </c>
    </row>
    <row r="13655" spans="1:8" x14ac:dyDescent="0.3">
      <c r="A13655" t="s">
        <v>633</v>
      </c>
      <c r="B13655" t="s">
        <v>697</v>
      </c>
      <c r="C13655">
        <v>3.46</v>
      </c>
      <c r="D13655">
        <v>3.62</v>
      </c>
      <c r="E13655">
        <v>3.46</v>
      </c>
      <c r="F13655">
        <v>3.53</v>
      </c>
      <c r="G13655">
        <v>9210147</v>
      </c>
      <c r="H13655">
        <v>3.5367000000000002</v>
      </c>
    </row>
    <row r="13656" spans="1:8" x14ac:dyDescent="0.3">
      <c r="A13656" t="s">
        <v>633</v>
      </c>
      <c r="B13656" t="s">
        <v>698</v>
      </c>
      <c r="C13656">
        <v>3.53</v>
      </c>
      <c r="D13656">
        <v>3.72</v>
      </c>
      <c r="E13656">
        <v>3.53</v>
      </c>
      <c r="F13656">
        <v>3.6</v>
      </c>
      <c r="G13656">
        <v>15082180</v>
      </c>
      <c r="H13656">
        <v>3.6166999999999998</v>
      </c>
    </row>
    <row r="13657" spans="1:8" x14ac:dyDescent="0.3">
      <c r="A13657" t="s">
        <v>633</v>
      </c>
      <c r="B13657" t="s">
        <v>699</v>
      </c>
      <c r="C13657">
        <v>3.64</v>
      </c>
      <c r="D13657">
        <v>3.73</v>
      </c>
      <c r="E13657">
        <v>3.52</v>
      </c>
      <c r="F13657">
        <v>3.68</v>
      </c>
      <c r="G13657">
        <v>12388620</v>
      </c>
      <c r="H13657">
        <v>3.6433</v>
      </c>
    </row>
    <row r="13658" spans="1:8" x14ac:dyDescent="0.3">
      <c r="A13658" t="s">
        <v>633</v>
      </c>
      <c r="B13658" t="s">
        <v>700</v>
      </c>
      <c r="C13658">
        <v>3.7</v>
      </c>
      <c r="D13658">
        <v>3.79</v>
      </c>
      <c r="E13658">
        <v>3.61</v>
      </c>
      <c r="F13658">
        <v>3.61</v>
      </c>
      <c r="G13658">
        <v>12694100</v>
      </c>
      <c r="H13658">
        <v>3.67</v>
      </c>
    </row>
    <row r="13659" spans="1:8" x14ac:dyDescent="0.3">
      <c r="A13659" t="s">
        <v>633</v>
      </c>
      <c r="B13659" t="s">
        <v>77</v>
      </c>
      <c r="C13659">
        <v>3.6</v>
      </c>
      <c r="D13659">
        <v>3.83</v>
      </c>
      <c r="E13659">
        <v>3.54</v>
      </c>
      <c r="F13659">
        <v>3.82</v>
      </c>
      <c r="G13659">
        <v>11724520</v>
      </c>
      <c r="H13659">
        <v>3.73</v>
      </c>
    </row>
    <row r="13660" spans="1:8" x14ac:dyDescent="0.3">
      <c r="A13660" t="s">
        <v>633</v>
      </c>
      <c r="B13660" t="s">
        <v>701</v>
      </c>
      <c r="C13660">
        <v>3.88</v>
      </c>
      <c r="D13660">
        <v>4.13</v>
      </c>
      <c r="E13660">
        <v>3.71</v>
      </c>
      <c r="F13660">
        <v>3.75</v>
      </c>
      <c r="G13660">
        <v>48043940</v>
      </c>
      <c r="H13660">
        <v>3.8633000000000002</v>
      </c>
    </row>
    <row r="13661" spans="1:8" x14ac:dyDescent="0.3">
      <c r="A13661" t="s">
        <v>633</v>
      </c>
      <c r="B13661" t="s">
        <v>702</v>
      </c>
      <c r="C13661">
        <v>3.75</v>
      </c>
      <c r="D13661">
        <v>3.84</v>
      </c>
      <c r="E13661">
        <v>3.67</v>
      </c>
      <c r="F13661">
        <v>3.71</v>
      </c>
      <c r="G13661">
        <v>11716180</v>
      </c>
      <c r="H13661">
        <v>3.74</v>
      </c>
    </row>
    <row r="13662" spans="1:8" x14ac:dyDescent="0.3">
      <c r="A13662" t="s">
        <v>633</v>
      </c>
      <c r="B13662" t="s">
        <v>139</v>
      </c>
      <c r="C13662">
        <v>3.71</v>
      </c>
      <c r="D13662">
        <v>3.92</v>
      </c>
      <c r="E13662">
        <v>3.63</v>
      </c>
      <c r="F13662">
        <v>3.72</v>
      </c>
      <c r="G13662">
        <v>15121000</v>
      </c>
      <c r="H13662">
        <v>3.7566999999999999</v>
      </c>
    </row>
    <row r="13663" spans="1:8" x14ac:dyDescent="0.3">
      <c r="A13663" t="s">
        <v>633</v>
      </c>
      <c r="B13663" t="s">
        <v>156</v>
      </c>
      <c r="C13663">
        <v>3.71</v>
      </c>
      <c r="D13663">
        <v>3.72</v>
      </c>
      <c r="E13663">
        <v>3.59</v>
      </c>
      <c r="F13663">
        <v>3.6</v>
      </c>
      <c r="G13663">
        <v>7317405</v>
      </c>
      <c r="H13663">
        <v>3.6366999999999998</v>
      </c>
    </row>
    <row r="13664" spans="1:8" x14ac:dyDescent="0.3">
      <c r="A13664" t="s">
        <v>633</v>
      </c>
      <c r="B13664" t="s">
        <v>703</v>
      </c>
      <c r="C13664">
        <v>3.61</v>
      </c>
      <c r="D13664">
        <v>3.7</v>
      </c>
      <c r="E13664">
        <v>3.6</v>
      </c>
      <c r="F13664">
        <v>3.67</v>
      </c>
      <c r="G13664">
        <v>10088220</v>
      </c>
      <c r="H13664">
        <v>3.6566999999999998</v>
      </c>
    </row>
    <row r="13665" spans="1:8" x14ac:dyDescent="0.3">
      <c r="A13665" t="s">
        <v>633</v>
      </c>
      <c r="B13665" t="s">
        <v>223</v>
      </c>
      <c r="C13665">
        <v>3.72</v>
      </c>
      <c r="D13665">
        <v>4.03</v>
      </c>
      <c r="E13665">
        <v>3.67</v>
      </c>
      <c r="F13665">
        <v>4.03</v>
      </c>
      <c r="G13665">
        <v>28410500</v>
      </c>
      <c r="H13665">
        <v>3.91</v>
      </c>
    </row>
    <row r="13666" spans="1:8" x14ac:dyDescent="0.3">
      <c r="A13666" t="s">
        <v>633</v>
      </c>
      <c r="B13666" t="s">
        <v>228</v>
      </c>
      <c r="C13666">
        <v>4.34</v>
      </c>
      <c r="D13666">
        <v>4.43</v>
      </c>
      <c r="E13666">
        <v>4.16</v>
      </c>
      <c r="F13666">
        <v>4.43</v>
      </c>
      <c r="G13666">
        <v>29416160</v>
      </c>
      <c r="H13666">
        <v>4.34</v>
      </c>
    </row>
    <row r="13667" spans="1:8" x14ac:dyDescent="0.3">
      <c r="A13667" t="s">
        <v>633</v>
      </c>
      <c r="B13667" t="s">
        <v>704</v>
      </c>
      <c r="C13667">
        <v>4.8</v>
      </c>
      <c r="D13667">
        <v>4.87</v>
      </c>
      <c r="E13667">
        <v>4.74</v>
      </c>
      <c r="F13667">
        <v>4.87</v>
      </c>
      <c r="G13667">
        <v>11099300</v>
      </c>
      <c r="H13667">
        <v>4.8266999999999998</v>
      </c>
    </row>
    <row r="13668" spans="1:8" x14ac:dyDescent="0.3">
      <c r="A13668" t="s">
        <v>633</v>
      </c>
      <c r="B13668" t="s">
        <v>705</v>
      </c>
      <c r="C13668">
        <v>5.22</v>
      </c>
      <c r="D13668">
        <v>5.35</v>
      </c>
      <c r="E13668">
        <v>4.84</v>
      </c>
      <c r="F13668">
        <v>5.03</v>
      </c>
      <c r="G13668">
        <v>100882200</v>
      </c>
      <c r="H13668">
        <v>5.0732999999999997</v>
      </c>
    </row>
    <row r="13669" spans="1:8" x14ac:dyDescent="0.3">
      <c r="A13669" t="s">
        <v>633</v>
      </c>
      <c r="B13669" t="s">
        <v>706</v>
      </c>
      <c r="C13669">
        <v>5.05</v>
      </c>
      <c r="D13669">
        <v>5.35</v>
      </c>
      <c r="E13669">
        <v>4.9000000000000004</v>
      </c>
      <c r="F13669">
        <v>5.03</v>
      </c>
      <c r="G13669">
        <v>35318730</v>
      </c>
      <c r="H13669">
        <v>5.0933000000000002</v>
      </c>
    </row>
    <row r="13670" spans="1:8" x14ac:dyDescent="0.3">
      <c r="A13670" t="s">
        <v>633</v>
      </c>
      <c r="B13670" t="s">
        <v>265</v>
      </c>
      <c r="C13670">
        <v>4.9800000000000004</v>
      </c>
      <c r="D13670">
        <v>5.1100000000000003</v>
      </c>
      <c r="E13670">
        <v>4.9000000000000004</v>
      </c>
      <c r="F13670">
        <v>4.97</v>
      </c>
      <c r="G13670">
        <v>15329290</v>
      </c>
      <c r="H13670">
        <v>4.9932999999999996</v>
      </c>
    </row>
    <row r="13671" spans="1:8" x14ac:dyDescent="0.3">
      <c r="A13671" t="s">
        <v>633</v>
      </c>
      <c r="B13671" t="s">
        <v>707</v>
      </c>
      <c r="C13671">
        <v>5.08</v>
      </c>
      <c r="D13671">
        <v>5.46</v>
      </c>
      <c r="E13671">
        <v>4.92</v>
      </c>
      <c r="F13671">
        <v>5.46</v>
      </c>
      <c r="G13671">
        <v>30924820</v>
      </c>
      <c r="H13671">
        <v>5.28</v>
      </c>
    </row>
    <row r="13672" spans="1:8" x14ac:dyDescent="0.3">
      <c r="A13672" t="s">
        <v>633</v>
      </c>
      <c r="B13672" t="s">
        <v>271</v>
      </c>
      <c r="C13672">
        <v>5.7</v>
      </c>
      <c r="D13672">
        <v>6</v>
      </c>
      <c r="E13672">
        <v>5.46</v>
      </c>
      <c r="F13672">
        <v>6</v>
      </c>
      <c r="G13672">
        <v>100571200</v>
      </c>
      <c r="H13672">
        <v>5.82</v>
      </c>
    </row>
    <row r="13673" spans="1:8" x14ac:dyDescent="0.3">
      <c r="A13673" t="s">
        <v>633</v>
      </c>
      <c r="B13673" t="s">
        <v>708</v>
      </c>
      <c r="C13673">
        <v>6.36</v>
      </c>
      <c r="D13673">
        <v>6.49</v>
      </c>
      <c r="E13673">
        <v>5.75</v>
      </c>
      <c r="F13673">
        <v>6.05</v>
      </c>
      <c r="G13673">
        <v>92345620</v>
      </c>
      <c r="H13673">
        <v>6.0967000000000002</v>
      </c>
    </row>
    <row r="13674" spans="1:8" x14ac:dyDescent="0.3">
      <c r="A13674" t="s">
        <v>633</v>
      </c>
      <c r="B13674" t="s">
        <v>709</v>
      </c>
      <c r="C13674">
        <v>6.16</v>
      </c>
      <c r="D13674">
        <v>6.65</v>
      </c>
      <c r="E13674">
        <v>6.1</v>
      </c>
      <c r="F13674">
        <v>6.65</v>
      </c>
      <c r="G13674">
        <v>41433570</v>
      </c>
      <c r="H13674">
        <v>6.4667000000000003</v>
      </c>
    </row>
    <row r="13675" spans="1:8" x14ac:dyDescent="0.3">
      <c r="A13675" t="s">
        <v>633</v>
      </c>
      <c r="B13675" t="s">
        <v>283</v>
      </c>
      <c r="C13675">
        <v>6.81</v>
      </c>
      <c r="D13675">
        <v>6.9</v>
      </c>
      <c r="E13675">
        <v>6.18</v>
      </c>
      <c r="F13675">
        <v>6.32</v>
      </c>
      <c r="G13675">
        <v>55389820</v>
      </c>
      <c r="H13675">
        <v>6.4667000000000003</v>
      </c>
    </row>
    <row r="13676" spans="1:8" x14ac:dyDescent="0.3">
      <c r="A13676" t="s">
        <v>633</v>
      </c>
      <c r="B13676" t="s">
        <v>290</v>
      </c>
      <c r="C13676">
        <v>6.11</v>
      </c>
      <c r="D13676">
        <v>6.88</v>
      </c>
      <c r="E13676">
        <v>5.85</v>
      </c>
      <c r="F13676">
        <v>6.54</v>
      </c>
      <c r="G13676">
        <v>15253340</v>
      </c>
      <c r="H13676">
        <v>6.4233000000000002</v>
      </c>
    </row>
    <row r="13677" spans="1:8" x14ac:dyDescent="0.3">
      <c r="A13677" t="s">
        <v>633</v>
      </c>
      <c r="B13677" t="s">
        <v>710</v>
      </c>
      <c r="C13677">
        <v>6.45</v>
      </c>
      <c r="D13677">
        <v>7.1</v>
      </c>
      <c r="E13677">
        <v>6.3</v>
      </c>
      <c r="F13677">
        <v>7.1</v>
      </c>
      <c r="G13677">
        <v>12067640</v>
      </c>
      <c r="H13677">
        <v>6.8333000000000004</v>
      </c>
    </row>
    <row r="13678" spans="1:8" x14ac:dyDescent="0.3">
      <c r="A13678" t="s">
        <v>633</v>
      </c>
      <c r="B13678" t="s">
        <v>512</v>
      </c>
      <c r="C13678">
        <v>7.1</v>
      </c>
      <c r="D13678">
        <v>7.39</v>
      </c>
      <c r="E13678">
        <v>6.6</v>
      </c>
      <c r="F13678">
        <v>6.65</v>
      </c>
      <c r="G13678">
        <v>8760701</v>
      </c>
      <c r="H13678">
        <v>6.88</v>
      </c>
    </row>
    <row r="13679" spans="1:8" x14ac:dyDescent="0.3">
      <c r="A13679" t="s">
        <v>633</v>
      </c>
      <c r="B13679" t="s">
        <v>91</v>
      </c>
      <c r="C13679">
        <v>6.05</v>
      </c>
      <c r="D13679">
        <v>7.31</v>
      </c>
      <c r="E13679">
        <v>5.99</v>
      </c>
      <c r="F13679">
        <v>7.31</v>
      </c>
      <c r="G13679">
        <v>17342560</v>
      </c>
      <c r="H13679">
        <v>6.87</v>
      </c>
    </row>
    <row r="13680" spans="1:8" x14ac:dyDescent="0.3">
      <c r="A13680" t="s">
        <v>633</v>
      </c>
      <c r="B13680" t="s">
        <v>93</v>
      </c>
      <c r="C13680">
        <v>6.99</v>
      </c>
      <c r="D13680">
        <v>7.94</v>
      </c>
      <c r="E13680">
        <v>6.99</v>
      </c>
      <c r="F13680">
        <v>7.58</v>
      </c>
      <c r="G13680">
        <v>12548520</v>
      </c>
      <c r="H13680">
        <v>7.5033000000000003</v>
      </c>
    </row>
    <row r="13681" spans="1:8" x14ac:dyDescent="0.3">
      <c r="A13681" t="s">
        <v>633</v>
      </c>
      <c r="B13681" t="s">
        <v>711</v>
      </c>
      <c r="C13681">
        <v>7.41</v>
      </c>
      <c r="D13681">
        <v>7.67</v>
      </c>
      <c r="E13681">
        <v>7.1</v>
      </c>
      <c r="F13681">
        <v>7.24</v>
      </c>
      <c r="G13681">
        <v>8977182</v>
      </c>
      <c r="H13681">
        <v>7.3367000000000004</v>
      </c>
    </row>
    <row r="13682" spans="1:8" x14ac:dyDescent="0.3">
      <c r="A13682" t="s">
        <v>633</v>
      </c>
      <c r="B13682" t="s">
        <v>712</v>
      </c>
      <c r="C13682">
        <v>7.24</v>
      </c>
      <c r="D13682">
        <v>7.25</v>
      </c>
      <c r="E13682">
        <v>6.91</v>
      </c>
      <c r="F13682">
        <v>7.13</v>
      </c>
      <c r="G13682">
        <v>7477203</v>
      </c>
      <c r="H13682">
        <v>7.0967000000000002</v>
      </c>
    </row>
    <row r="13683" spans="1:8" x14ac:dyDescent="0.3">
      <c r="A13683" t="s">
        <v>633</v>
      </c>
      <c r="B13683" t="s">
        <v>162</v>
      </c>
      <c r="C13683">
        <v>7.08</v>
      </c>
      <c r="D13683">
        <v>7.53</v>
      </c>
      <c r="E13683">
        <v>6.96</v>
      </c>
      <c r="F13683">
        <v>7.01</v>
      </c>
      <c r="G13683">
        <v>5555807</v>
      </c>
      <c r="H13683">
        <v>7.1666999999999996</v>
      </c>
    </row>
    <row r="13684" spans="1:8" x14ac:dyDescent="0.3">
      <c r="A13684" t="s">
        <v>633</v>
      </c>
      <c r="B13684" t="s">
        <v>220</v>
      </c>
      <c r="C13684">
        <v>6.8</v>
      </c>
      <c r="D13684">
        <v>7.71</v>
      </c>
      <c r="E13684">
        <v>6.63</v>
      </c>
      <c r="F13684">
        <v>7.71</v>
      </c>
      <c r="G13684">
        <v>14465560</v>
      </c>
      <c r="H13684">
        <v>7.35</v>
      </c>
    </row>
    <row r="13685" spans="1:8" x14ac:dyDescent="0.3">
      <c r="A13685" t="s">
        <v>633</v>
      </c>
      <c r="B13685" t="s">
        <v>713</v>
      </c>
      <c r="C13685">
        <v>7.57</v>
      </c>
      <c r="D13685">
        <v>8.2100000000000009</v>
      </c>
      <c r="E13685">
        <v>7.5</v>
      </c>
      <c r="F13685">
        <v>7.96</v>
      </c>
      <c r="G13685">
        <v>10123540</v>
      </c>
      <c r="H13685">
        <v>7.89</v>
      </c>
    </row>
    <row r="13686" spans="1:8" x14ac:dyDescent="0.3">
      <c r="A13686" t="s">
        <v>633</v>
      </c>
      <c r="B13686" t="s">
        <v>714</v>
      </c>
      <c r="C13686">
        <v>7.88</v>
      </c>
      <c r="D13686">
        <v>8.4600000000000009</v>
      </c>
      <c r="E13686">
        <v>7.56</v>
      </c>
      <c r="F13686">
        <v>8.1999999999999993</v>
      </c>
      <c r="G13686">
        <v>6559170</v>
      </c>
      <c r="H13686">
        <v>8.0732999999999997</v>
      </c>
    </row>
    <row r="13687" spans="1:8" x14ac:dyDescent="0.3">
      <c r="A13687" t="s">
        <v>633</v>
      </c>
      <c r="B13687" t="s">
        <v>715</v>
      </c>
      <c r="C13687">
        <v>8.19</v>
      </c>
      <c r="D13687">
        <v>8.32</v>
      </c>
      <c r="E13687">
        <v>7.91</v>
      </c>
      <c r="F13687">
        <v>8.02</v>
      </c>
      <c r="G13687">
        <v>4740204</v>
      </c>
      <c r="H13687">
        <v>8.0832999999999995</v>
      </c>
    </row>
    <row r="13688" spans="1:8" x14ac:dyDescent="0.3">
      <c r="A13688" t="s">
        <v>633</v>
      </c>
      <c r="B13688" t="s">
        <v>235</v>
      </c>
      <c r="C13688">
        <v>7.89</v>
      </c>
      <c r="D13688">
        <v>8.34</v>
      </c>
      <c r="E13688">
        <v>7.8</v>
      </c>
      <c r="F13688">
        <v>8.23</v>
      </c>
      <c r="G13688">
        <v>4620271</v>
      </c>
      <c r="H13688">
        <v>8.1233000000000004</v>
      </c>
    </row>
    <row r="13689" spans="1:8" x14ac:dyDescent="0.3">
      <c r="A13689" t="s">
        <v>633</v>
      </c>
      <c r="B13689" t="s">
        <v>259</v>
      </c>
      <c r="C13689">
        <v>8.1999999999999993</v>
      </c>
      <c r="D13689">
        <v>8.68</v>
      </c>
      <c r="E13689">
        <v>8</v>
      </c>
      <c r="F13689">
        <v>8.3000000000000007</v>
      </c>
      <c r="G13689">
        <v>5566988</v>
      </c>
      <c r="H13689">
        <v>8.3267000000000007</v>
      </c>
    </row>
    <row r="13690" spans="1:8" x14ac:dyDescent="0.3">
      <c r="A13690" t="s">
        <v>633</v>
      </c>
      <c r="B13690" t="s">
        <v>716</v>
      </c>
      <c r="C13690">
        <v>8.27</v>
      </c>
      <c r="D13690">
        <v>8.9600000000000009</v>
      </c>
      <c r="E13690">
        <v>8.15</v>
      </c>
      <c r="F13690">
        <v>8.83</v>
      </c>
      <c r="G13690">
        <v>6417086</v>
      </c>
      <c r="H13690">
        <v>8.6466999999999992</v>
      </c>
    </row>
    <row r="13691" spans="1:8" x14ac:dyDescent="0.3">
      <c r="A13691" t="s">
        <v>633</v>
      </c>
      <c r="B13691" t="s">
        <v>269</v>
      </c>
      <c r="C13691">
        <v>8.83</v>
      </c>
      <c r="D13691">
        <v>9.69</v>
      </c>
      <c r="E13691">
        <v>8.6199999999999992</v>
      </c>
      <c r="F13691">
        <v>9.24</v>
      </c>
      <c r="G13691">
        <v>8414041</v>
      </c>
      <c r="H13691">
        <v>9.1832999999999991</v>
      </c>
    </row>
    <row r="13692" spans="1:8" x14ac:dyDescent="0.3">
      <c r="A13692" t="s">
        <v>633</v>
      </c>
      <c r="B13692" t="s">
        <v>282</v>
      </c>
      <c r="C13692">
        <v>9.26</v>
      </c>
      <c r="D13692">
        <v>9.84</v>
      </c>
      <c r="E13692">
        <v>9.26</v>
      </c>
      <c r="F13692">
        <v>9.65</v>
      </c>
      <c r="G13692">
        <v>2409158</v>
      </c>
      <c r="H13692">
        <v>9.5832999999999995</v>
      </c>
    </row>
    <row r="13693" spans="1:8" x14ac:dyDescent="0.3">
      <c r="A13693" t="s">
        <v>633</v>
      </c>
      <c r="B13693" t="s">
        <v>717</v>
      </c>
      <c r="C13693">
        <v>9.65</v>
      </c>
      <c r="D13693">
        <v>9.65</v>
      </c>
      <c r="E13693">
        <v>8.9499999999999993</v>
      </c>
      <c r="F13693">
        <v>9.42</v>
      </c>
      <c r="G13693">
        <v>10175660</v>
      </c>
      <c r="H13693">
        <v>9.34</v>
      </c>
    </row>
    <row r="13694" spans="1:8" x14ac:dyDescent="0.3">
      <c r="A13694" t="s">
        <v>633</v>
      </c>
      <c r="B13694" t="s">
        <v>285</v>
      </c>
      <c r="C13694">
        <v>9.06</v>
      </c>
      <c r="D13694">
        <v>9.6</v>
      </c>
      <c r="E13694">
        <v>8.94</v>
      </c>
      <c r="F13694">
        <v>9.3000000000000007</v>
      </c>
      <c r="G13694">
        <v>5010182</v>
      </c>
      <c r="H13694">
        <v>9.2799999999999994</v>
      </c>
    </row>
    <row r="13695" spans="1:8" x14ac:dyDescent="0.3">
      <c r="A13695" t="s">
        <v>633</v>
      </c>
      <c r="B13695" t="s">
        <v>718</v>
      </c>
      <c r="C13695">
        <v>9.34</v>
      </c>
      <c r="D13695">
        <v>10.17</v>
      </c>
      <c r="E13695">
        <v>9.1300000000000008</v>
      </c>
      <c r="F13695">
        <v>10.01</v>
      </c>
      <c r="G13695">
        <v>36558340</v>
      </c>
      <c r="H13695">
        <v>9.77</v>
      </c>
    </row>
    <row r="13696" spans="1:8" x14ac:dyDescent="0.3">
      <c r="A13696" t="s">
        <v>633</v>
      </c>
      <c r="B13696" t="s">
        <v>291</v>
      </c>
      <c r="C13696">
        <v>9.94</v>
      </c>
      <c r="D13696">
        <v>10.14</v>
      </c>
      <c r="E13696">
        <v>9.6199999999999992</v>
      </c>
      <c r="F13696">
        <v>9.75</v>
      </c>
      <c r="G13696">
        <v>14934150</v>
      </c>
      <c r="H13696">
        <v>9.8367000000000004</v>
      </c>
    </row>
    <row r="13697" spans="1:8" x14ac:dyDescent="0.3">
      <c r="A13697" t="s">
        <v>633</v>
      </c>
      <c r="B13697" t="s">
        <v>295</v>
      </c>
      <c r="C13697">
        <v>9.8000000000000007</v>
      </c>
      <c r="D13697">
        <v>10.130000000000001</v>
      </c>
      <c r="E13697">
        <v>9.6199999999999992</v>
      </c>
      <c r="F13697">
        <v>9.7899999999999991</v>
      </c>
      <c r="G13697">
        <v>15578590</v>
      </c>
      <c r="H13697">
        <v>9.8467000000000002</v>
      </c>
    </row>
    <row r="13698" spans="1:8" x14ac:dyDescent="0.3">
      <c r="A13698" t="s">
        <v>633</v>
      </c>
      <c r="B13698" t="s">
        <v>298</v>
      </c>
      <c r="C13698">
        <v>9.75</v>
      </c>
      <c r="D13698">
        <v>10.35</v>
      </c>
      <c r="E13698">
        <v>9.6300000000000008</v>
      </c>
      <c r="F13698">
        <v>10.3</v>
      </c>
      <c r="G13698">
        <v>23536540</v>
      </c>
      <c r="H13698">
        <v>10.093299999999999</v>
      </c>
    </row>
    <row r="13699" spans="1:8" x14ac:dyDescent="0.3">
      <c r="A13699" t="s">
        <v>633</v>
      </c>
      <c r="B13699" t="s">
        <v>719</v>
      </c>
      <c r="C13699">
        <v>10.3</v>
      </c>
      <c r="D13699">
        <v>10.62</v>
      </c>
      <c r="E13699">
        <v>9.68</v>
      </c>
      <c r="F13699">
        <v>9.83</v>
      </c>
      <c r="G13699">
        <v>24756810</v>
      </c>
      <c r="H13699">
        <v>10.0433</v>
      </c>
    </row>
    <row r="13700" spans="1:8" x14ac:dyDescent="0.3">
      <c r="A13700" t="s">
        <v>633</v>
      </c>
      <c r="B13700" t="s">
        <v>720</v>
      </c>
      <c r="C13700">
        <v>9.9</v>
      </c>
      <c r="D13700">
        <v>10.4</v>
      </c>
      <c r="E13700">
        <v>9.69</v>
      </c>
      <c r="F13700">
        <v>10.23</v>
      </c>
      <c r="G13700">
        <v>20161030</v>
      </c>
      <c r="H13700">
        <v>10.1067</v>
      </c>
    </row>
    <row r="13701" spans="1:8" x14ac:dyDescent="0.3">
      <c r="A13701" t="s">
        <v>633</v>
      </c>
      <c r="B13701" t="s">
        <v>721</v>
      </c>
      <c r="C13701">
        <v>11.25</v>
      </c>
      <c r="D13701">
        <v>11.25</v>
      </c>
      <c r="E13701">
        <v>11.25</v>
      </c>
      <c r="F13701">
        <v>11.25</v>
      </c>
      <c r="G13701">
        <v>17543840</v>
      </c>
      <c r="H13701">
        <v>11.25</v>
      </c>
    </row>
    <row r="13702" spans="1:8" x14ac:dyDescent="0.3">
      <c r="A13702" t="s">
        <v>633</v>
      </c>
      <c r="B13702" t="s">
        <v>96</v>
      </c>
      <c r="C13702">
        <v>11.25</v>
      </c>
      <c r="D13702">
        <v>11.6</v>
      </c>
      <c r="E13702">
        <v>10.130000000000001</v>
      </c>
      <c r="F13702">
        <v>10.130000000000001</v>
      </c>
      <c r="G13702">
        <v>96901220</v>
      </c>
      <c r="H13702">
        <v>10.62</v>
      </c>
    </row>
    <row r="13703" spans="1:8" x14ac:dyDescent="0.3">
      <c r="A13703" t="s">
        <v>633</v>
      </c>
      <c r="B13703" t="s">
        <v>722</v>
      </c>
      <c r="C13703">
        <v>9.5</v>
      </c>
      <c r="D13703">
        <v>10.35</v>
      </c>
      <c r="E13703">
        <v>9.1199999999999992</v>
      </c>
      <c r="F13703">
        <v>9.1199999999999992</v>
      </c>
      <c r="G13703">
        <v>107374000</v>
      </c>
      <c r="H13703">
        <v>9.5299999999999994</v>
      </c>
    </row>
    <row r="13704" spans="1:8" x14ac:dyDescent="0.3">
      <c r="A13704" t="s">
        <v>633</v>
      </c>
      <c r="B13704" t="s">
        <v>164</v>
      </c>
      <c r="C13704">
        <v>8.4700000000000006</v>
      </c>
      <c r="D13704">
        <v>9.1199999999999992</v>
      </c>
      <c r="E13704">
        <v>8.2100000000000009</v>
      </c>
      <c r="F13704">
        <v>8.2100000000000009</v>
      </c>
      <c r="G13704">
        <v>247893400</v>
      </c>
      <c r="H13704">
        <v>8.5132999999999992</v>
      </c>
    </row>
    <row r="13705" spans="1:8" x14ac:dyDescent="0.3">
      <c r="A13705" t="s">
        <v>633</v>
      </c>
      <c r="B13705" t="s">
        <v>723</v>
      </c>
      <c r="C13705">
        <v>7.91</v>
      </c>
      <c r="D13705">
        <v>8.31</v>
      </c>
      <c r="E13705">
        <v>7.43</v>
      </c>
      <c r="F13705">
        <v>7.5</v>
      </c>
      <c r="G13705">
        <v>72995500</v>
      </c>
      <c r="H13705">
        <v>7.7466999999999997</v>
      </c>
    </row>
    <row r="13706" spans="1:8" x14ac:dyDescent="0.3">
      <c r="A13706" t="s">
        <v>633</v>
      </c>
      <c r="B13706" t="s">
        <v>724</v>
      </c>
      <c r="C13706">
        <v>7.5</v>
      </c>
      <c r="D13706">
        <v>7.85</v>
      </c>
      <c r="E13706">
        <v>7.13</v>
      </c>
      <c r="F13706">
        <v>7.22</v>
      </c>
      <c r="G13706">
        <v>54855170</v>
      </c>
      <c r="H13706">
        <v>7.4</v>
      </c>
    </row>
    <row r="13707" spans="1:8" x14ac:dyDescent="0.3">
      <c r="A13707" t="s">
        <v>633</v>
      </c>
      <c r="B13707" t="s">
        <v>725</v>
      </c>
      <c r="C13707">
        <v>7.22</v>
      </c>
      <c r="D13707">
        <v>7.62</v>
      </c>
      <c r="E13707">
        <v>7.13</v>
      </c>
      <c r="F13707">
        <v>7.46</v>
      </c>
      <c r="G13707">
        <v>49712290</v>
      </c>
      <c r="H13707">
        <v>7.4032999999999998</v>
      </c>
    </row>
    <row r="13708" spans="1:8" x14ac:dyDescent="0.3">
      <c r="A13708" t="s">
        <v>633</v>
      </c>
      <c r="B13708" t="s">
        <v>242</v>
      </c>
      <c r="C13708">
        <v>7.4</v>
      </c>
      <c r="D13708">
        <v>7.89</v>
      </c>
      <c r="E13708">
        <v>7.2</v>
      </c>
      <c r="F13708">
        <v>7.8</v>
      </c>
      <c r="G13708">
        <v>48095440</v>
      </c>
      <c r="H13708">
        <v>7.63</v>
      </c>
    </row>
    <row r="13709" spans="1:8" x14ac:dyDescent="0.3">
      <c r="A13709" t="s">
        <v>633</v>
      </c>
      <c r="B13709" t="s">
        <v>726</v>
      </c>
      <c r="C13709">
        <v>7.86</v>
      </c>
      <c r="D13709">
        <v>8.31</v>
      </c>
      <c r="E13709">
        <v>7.73</v>
      </c>
      <c r="F13709">
        <v>8.1999999999999993</v>
      </c>
      <c r="G13709">
        <v>39029930</v>
      </c>
      <c r="H13709">
        <v>8.08</v>
      </c>
    </row>
    <row r="13710" spans="1:8" x14ac:dyDescent="0.3">
      <c r="A13710" t="s">
        <v>633</v>
      </c>
      <c r="B13710" t="s">
        <v>727</v>
      </c>
      <c r="C13710">
        <v>8.1999999999999993</v>
      </c>
      <c r="D13710">
        <v>8.44</v>
      </c>
      <c r="E13710">
        <v>7.38</v>
      </c>
      <c r="F13710">
        <v>7.38</v>
      </c>
      <c r="G13710">
        <v>77971340</v>
      </c>
      <c r="H13710">
        <v>7.7332999999999998</v>
      </c>
    </row>
    <row r="13711" spans="1:8" x14ac:dyDescent="0.3">
      <c r="A13711" t="s">
        <v>633</v>
      </c>
      <c r="B13711" t="s">
        <v>728</v>
      </c>
      <c r="C13711">
        <v>7.1</v>
      </c>
      <c r="D13711">
        <v>7.46</v>
      </c>
      <c r="E13711">
        <v>6.65</v>
      </c>
      <c r="F13711">
        <v>7.11</v>
      </c>
      <c r="G13711">
        <v>30579500</v>
      </c>
      <c r="H13711">
        <v>7.0732999999999997</v>
      </c>
    </row>
    <row r="13712" spans="1:8" x14ac:dyDescent="0.3">
      <c r="A13712" t="s">
        <v>633</v>
      </c>
      <c r="B13712" t="s">
        <v>729</v>
      </c>
      <c r="C13712">
        <v>6.75</v>
      </c>
      <c r="D13712">
        <v>6.88</v>
      </c>
      <c r="E13712">
        <v>6.4</v>
      </c>
      <c r="F13712">
        <v>6.62</v>
      </c>
      <c r="G13712">
        <v>29649030</v>
      </c>
      <c r="H13712">
        <v>6.6333000000000002</v>
      </c>
    </row>
    <row r="13713" spans="1:8" x14ac:dyDescent="0.3">
      <c r="A13713" t="s">
        <v>633</v>
      </c>
      <c r="B13713" t="s">
        <v>730</v>
      </c>
      <c r="C13713">
        <v>6.42</v>
      </c>
      <c r="D13713">
        <v>6.8</v>
      </c>
      <c r="E13713">
        <v>6.09</v>
      </c>
      <c r="F13713">
        <v>6.09</v>
      </c>
      <c r="G13713">
        <v>21760460</v>
      </c>
      <c r="H13713">
        <v>6.3266999999999998</v>
      </c>
    </row>
    <row r="13714" spans="1:8" x14ac:dyDescent="0.3">
      <c r="A13714" t="s">
        <v>633</v>
      </c>
      <c r="B13714" t="s">
        <v>731</v>
      </c>
      <c r="C13714">
        <v>6</v>
      </c>
      <c r="D13714">
        <v>6.35</v>
      </c>
      <c r="E13714">
        <v>5.98</v>
      </c>
      <c r="F13714">
        <v>6.35</v>
      </c>
      <c r="G13714">
        <v>17723850</v>
      </c>
      <c r="H13714">
        <v>6.2267000000000001</v>
      </c>
    </row>
    <row r="13715" spans="1:8" x14ac:dyDescent="0.3">
      <c r="A13715" t="s">
        <v>633</v>
      </c>
      <c r="B13715" t="s">
        <v>732</v>
      </c>
      <c r="C13715">
        <v>6.22</v>
      </c>
      <c r="D13715">
        <v>6.24</v>
      </c>
      <c r="E13715">
        <v>5.91</v>
      </c>
      <c r="F13715">
        <v>5.91</v>
      </c>
      <c r="G13715">
        <v>13944090</v>
      </c>
      <c r="H13715">
        <v>6.02</v>
      </c>
    </row>
    <row r="13716" spans="1:8" x14ac:dyDescent="0.3">
      <c r="A13716" t="s">
        <v>633</v>
      </c>
      <c r="B13716" t="s">
        <v>733</v>
      </c>
      <c r="C13716">
        <v>5.81</v>
      </c>
      <c r="D13716">
        <v>6.09</v>
      </c>
      <c r="E13716">
        <v>5.7</v>
      </c>
      <c r="F13716">
        <v>5.96</v>
      </c>
      <c r="G13716">
        <v>12216400</v>
      </c>
      <c r="H13716">
        <v>5.9166999999999996</v>
      </c>
    </row>
    <row r="13717" spans="1:8" x14ac:dyDescent="0.3">
      <c r="A13717" t="s">
        <v>633</v>
      </c>
      <c r="B13717" t="s">
        <v>734</v>
      </c>
      <c r="C13717">
        <v>5.91</v>
      </c>
      <c r="D13717">
        <v>6.17</v>
      </c>
      <c r="E13717">
        <v>5.83</v>
      </c>
      <c r="F13717">
        <v>5.97</v>
      </c>
      <c r="G13717">
        <v>10771820</v>
      </c>
      <c r="H13717">
        <v>5.99</v>
      </c>
    </row>
    <row r="13718" spans="1:8" x14ac:dyDescent="0.3">
      <c r="A13718" t="s">
        <v>633</v>
      </c>
      <c r="B13718" t="s">
        <v>735</v>
      </c>
      <c r="C13718">
        <v>6</v>
      </c>
      <c r="D13718">
        <v>6.05</v>
      </c>
      <c r="E13718">
        <v>5.86</v>
      </c>
      <c r="F13718">
        <v>5.92</v>
      </c>
      <c r="G13718">
        <v>4631390</v>
      </c>
      <c r="H13718">
        <v>5.9432999999999998</v>
      </c>
    </row>
    <row r="13719" spans="1:8" x14ac:dyDescent="0.3">
      <c r="A13719" t="s">
        <v>175</v>
      </c>
      <c r="B13719" t="s">
        <v>696</v>
      </c>
      <c r="C13719">
        <v>47.78</v>
      </c>
      <c r="D13719">
        <v>48.46</v>
      </c>
      <c r="E13719">
        <v>47.7</v>
      </c>
      <c r="F13719">
        <v>48.02</v>
      </c>
      <c r="G13719">
        <v>748453</v>
      </c>
      <c r="H13719">
        <v>48.06</v>
      </c>
    </row>
    <row r="13720" spans="1:8" x14ac:dyDescent="0.3">
      <c r="A13720" t="s">
        <v>175</v>
      </c>
      <c r="B13720" t="s">
        <v>697</v>
      </c>
      <c r="C13720">
        <v>48.04</v>
      </c>
      <c r="D13720">
        <v>48.32</v>
      </c>
      <c r="E13720">
        <v>47.12</v>
      </c>
      <c r="F13720">
        <v>47.12</v>
      </c>
      <c r="G13720">
        <v>692135</v>
      </c>
      <c r="H13720">
        <v>47.52</v>
      </c>
    </row>
    <row r="13721" spans="1:8" x14ac:dyDescent="0.3">
      <c r="A13721" t="s">
        <v>175</v>
      </c>
      <c r="B13721" t="s">
        <v>698</v>
      </c>
      <c r="C13721">
        <v>47.12</v>
      </c>
      <c r="D13721">
        <v>47.86</v>
      </c>
      <c r="E13721">
        <v>47.12</v>
      </c>
      <c r="F13721">
        <v>47.52</v>
      </c>
      <c r="G13721">
        <v>1137615</v>
      </c>
      <c r="H13721">
        <v>47.5</v>
      </c>
    </row>
    <row r="13722" spans="1:8" x14ac:dyDescent="0.3">
      <c r="A13722" t="s">
        <v>175</v>
      </c>
      <c r="B13722" t="s">
        <v>699</v>
      </c>
      <c r="C13722">
        <v>47.54</v>
      </c>
      <c r="D13722">
        <v>48.22</v>
      </c>
      <c r="E13722">
        <v>47.48</v>
      </c>
      <c r="F13722">
        <v>47.82</v>
      </c>
      <c r="G13722">
        <v>1346616</v>
      </c>
      <c r="H13722">
        <v>47.84</v>
      </c>
    </row>
    <row r="13723" spans="1:8" x14ac:dyDescent="0.3">
      <c r="A13723" t="s">
        <v>175</v>
      </c>
      <c r="B13723" t="s">
        <v>700</v>
      </c>
      <c r="C13723">
        <v>47.82</v>
      </c>
      <c r="D13723">
        <v>48.68</v>
      </c>
      <c r="E13723">
        <v>47.48</v>
      </c>
      <c r="F13723">
        <v>48.02</v>
      </c>
      <c r="G13723">
        <v>1193785</v>
      </c>
      <c r="H13723">
        <v>48.06</v>
      </c>
    </row>
    <row r="13724" spans="1:8" x14ac:dyDescent="0.3">
      <c r="A13724" t="s">
        <v>175</v>
      </c>
      <c r="B13724" t="s">
        <v>77</v>
      </c>
      <c r="C13724">
        <v>47.84</v>
      </c>
      <c r="D13724">
        <v>47.84</v>
      </c>
      <c r="E13724">
        <v>46.82</v>
      </c>
      <c r="F13724">
        <v>47.08</v>
      </c>
      <c r="G13724">
        <v>731626</v>
      </c>
      <c r="H13724">
        <v>47.246699999999997</v>
      </c>
    </row>
    <row r="13725" spans="1:8" x14ac:dyDescent="0.3">
      <c r="A13725" t="s">
        <v>175</v>
      </c>
      <c r="B13725" t="s">
        <v>701</v>
      </c>
      <c r="C13725">
        <v>47.16</v>
      </c>
      <c r="D13725">
        <v>47.8</v>
      </c>
      <c r="E13725">
        <v>47.06</v>
      </c>
      <c r="F13725">
        <v>47.32</v>
      </c>
      <c r="G13725">
        <v>964213</v>
      </c>
      <c r="H13725">
        <v>47.393300000000004</v>
      </c>
    </row>
    <row r="13726" spans="1:8" x14ac:dyDescent="0.3">
      <c r="A13726" t="s">
        <v>175</v>
      </c>
      <c r="B13726" t="s">
        <v>702</v>
      </c>
      <c r="C13726">
        <v>47.36</v>
      </c>
      <c r="D13726">
        <v>47.62</v>
      </c>
      <c r="E13726">
        <v>46.84</v>
      </c>
      <c r="F13726">
        <v>47</v>
      </c>
      <c r="G13726">
        <v>1465992</v>
      </c>
      <c r="H13726">
        <v>47.153300000000002</v>
      </c>
    </row>
    <row r="13727" spans="1:8" x14ac:dyDescent="0.3">
      <c r="A13727" t="s">
        <v>175</v>
      </c>
      <c r="B13727" t="s">
        <v>139</v>
      </c>
      <c r="C13727">
        <v>46.9</v>
      </c>
      <c r="D13727">
        <v>47.1</v>
      </c>
      <c r="E13727">
        <v>46.48</v>
      </c>
      <c r="F13727">
        <v>46.7</v>
      </c>
      <c r="G13727">
        <v>857789</v>
      </c>
      <c r="H13727">
        <v>46.76</v>
      </c>
    </row>
    <row r="13728" spans="1:8" x14ac:dyDescent="0.3">
      <c r="A13728" t="s">
        <v>175</v>
      </c>
      <c r="B13728" t="s">
        <v>156</v>
      </c>
      <c r="C13728">
        <v>46.58</v>
      </c>
      <c r="D13728">
        <v>46.66</v>
      </c>
      <c r="E13728">
        <v>46.04</v>
      </c>
      <c r="F13728">
        <v>46.3</v>
      </c>
      <c r="G13728">
        <v>749415</v>
      </c>
      <c r="H13728">
        <v>46.333300000000001</v>
      </c>
    </row>
    <row r="13729" spans="1:8" x14ac:dyDescent="0.3">
      <c r="A13729" t="s">
        <v>175</v>
      </c>
      <c r="B13729" t="s">
        <v>703</v>
      </c>
      <c r="C13729">
        <v>46.62</v>
      </c>
      <c r="D13729">
        <v>48.3</v>
      </c>
      <c r="E13729">
        <v>46.62</v>
      </c>
      <c r="F13729">
        <v>48.2</v>
      </c>
      <c r="G13729">
        <v>1469962</v>
      </c>
      <c r="H13729">
        <v>47.706699999999998</v>
      </c>
    </row>
    <row r="13730" spans="1:8" x14ac:dyDescent="0.3">
      <c r="A13730" t="s">
        <v>175</v>
      </c>
      <c r="B13730" t="s">
        <v>223</v>
      </c>
      <c r="C13730">
        <v>48.86</v>
      </c>
      <c r="D13730">
        <v>49.52</v>
      </c>
      <c r="E13730">
        <v>48.04</v>
      </c>
      <c r="F13730">
        <v>49.02</v>
      </c>
      <c r="G13730">
        <v>1198466</v>
      </c>
      <c r="H13730">
        <v>48.86</v>
      </c>
    </row>
    <row r="13731" spans="1:8" x14ac:dyDescent="0.3">
      <c r="A13731" t="s">
        <v>175</v>
      </c>
      <c r="B13731" t="s">
        <v>228</v>
      </c>
      <c r="C13731">
        <v>49.12</v>
      </c>
      <c r="D13731">
        <v>49.9</v>
      </c>
      <c r="E13731">
        <v>48.26</v>
      </c>
      <c r="F13731">
        <v>48.98</v>
      </c>
      <c r="G13731">
        <v>1322596</v>
      </c>
      <c r="H13731">
        <v>49.046700000000001</v>
      </c>
    </row>
    <row r="13732" spans="1:8" x14ac:dyDescent="0.3">
      <c r="A13732" t="s">
        <v>175</v>
      </c>
      <c r="B13732" t="s">
        <v>704</v>
      </c>
      <c r="C13732">
        <v>48.84</v>
      </c>
      <c r="D13732">
        <v>49.18</v>
      </c>
      <c r="E13732">
        <v>48.32</v>
      </c>
      <c r="F13732">
        <v>48.94</v>
      </c>
      <c r="G13732">
        <v>1047928</v>
      </c>
      <c r="H13732">
        <v>48.813299999999998</v>
      </c>
    </row>
    <row r="13733" spans="1:8" x14ac:dyDescent="0.3">
      <c r="A13733" t="s">
        <v>175</v>
      </c>
      <c r="B13733" t="s">
        <v>705</v>
      </c>
      <c r="C13733">
        <v>49.06</v>
      </c>
      <c r="D13733">
        <v>53.05</v>
      </c>
      <c r="E13733">
        <v>48.84</v>
      </c>
      <c r="F13733">
        <v>52</v>
      </c>
      <c r="G13733">
        <v>2344368</v>
      </c>
      <c r="H13733">
        <v>51.296700000000001</v>
      </c>
    </row>
    <row r="13734" spans="1:8" x14ac:dyDescent="0.3">
      <c r="A13734" t="s">
        <v>175</v>
      </c>
      <c r="B13734" t="s">
        <v>706</v>
      </c>
      <c r="C13734">
        <v>51.85</v>
      </c>
      <c r="D13734">
        <v>53.35</v>
      </c>
      <c r="E13734">
        <v>51.4</v>
      </c>
      <c r="F13734">
        <v>51.4</v>
      </c>
      <c r="G13734">
        <v>1786240</v>
      </c>
      <c r="H13734">
        <v>52.05</v>
      </c>
    </row>
    <row r="13735" spans="1:8" x14ac:dyDescent="0.3">
      <c r="A13735" t="s">
        <v>175</v>
      </c>
      <c r="B13735" t="s">
        <v>265</v>
      </c>
      <c r="C13735">
        <v>51.45</v>
      </c>
      <c r="D13735">
        <v>52.25</v>
      </c>
      <c r="E13735">
        <v>51.15</v>
      </c>
      <c r="F13735">
        <v>51.6</v>
      </c>
      <c r="G13735">
        <v>720937</v>
      </c>
      <c r="H13735">
        <v>51.666699999999999</v>
      </c>
    </row>
    <row r="13736" spans="1:8" x14ac:dyDescent="0.3">
      <c r="A13736" t="s">
        <v>175</v>
      </c>
      <c r="B13736" t="s">
        <v>707</v>
      </c>
      <c r="C13736">
        <v>51.6</v>
      </c>
      <c r="D13736">
        <v>54.2</v>
      </c>
      <c r="E13736">
        <v>51.5</v>
      </c>
      <c r="F13736">
        <v>51.8</v>
      </c>
      <c r="G13736">
        <v>2273492</v>
      </c>
      <c r="H13736">
        <v>52.5</v>
      </c>
    </row>
    <row r="13737" spans="1:8" x14ac:dyDescent="0.3">
      <c r="A13737" t="s">
        <v>175</v>
      </c>
      <c r="B13737" t="s">
        <v>271</v>
      </c>
      <c r="C13737">
        <v>52.4</v>
      </c>
      <c r="D13737">
        <v>52.4</v>
      </c>
      <c r="E13737">
        <v>48.08</v>
      </c>
      <c r="F13737">
        <v>48.28</v>
      </c>
      <c r="G13737">
        <v>1389606</v>
      </c>
      <c r="H13737">
        <v>49.5867</v>
      </c>
    </row>
    <row r="13738" spans="1:8" x14ac:dyDescent="0.3">
      <c r="A13738" t="s">
        <v>175</v>
      </c>
      <c r="B13738" t="s">
        <v>708</v>
      </c>
      <c r="C13738">
        <v>48.02</v>
      </c>
      <c r="D13738">
        <v>48.94</v>
      </c>
      <c r="E13738">
        <v>47.84</v>
      </c>
      <c r="F13738">
        <v>48.02</v>
      </c>
      <c r="G13738">
        <v>548731</v>
      </c>
      <c r="H13738">
        <v>48.2667</v>
      </c>
    </row>
    <row r="13739" spans="1:8" x14ac:dyDescent="0.3">
      <c r="A13739" t="s">
        <v>175</v>
      </c>
      <c r="B13739" t="s">
        <v>709</v>
      </c>
      <c r="C13739">
        <v>48.16</v>
      </c>
      <c r="D13739">
        <v>49.54</v>
      </c>
      <c r="E13739">
        <v>48.1</v>
      </c>
      <c r="F13739">
        <v>49.02</v>
      </c>
      <c r="G13739">
        <v>1667627</v>
      </c>
      <c r="H13739">
        <v>48.886699999999998</v>
      </c>
    </row>
    <row r="13740" spans="1:8" x14ac:dyDescent="0.3">
      <c r="A13740" t="s">
        <v>175</v>
      </c>
      <c r="B13740" t="s">
        <v>283</v>
      </c>
      <c r="C13740">
        <v>49.2</v>
      </c>
      <c r="D13740">
        <v>49.2</v>
      </c>
      <c r="E13740">
        <v>46.78</v>
      </c>
      <c r="F13740">
        <v>46.86</v>
      </c>
      <c r="G13740">
        <v>3219132</v>
      </c>
      <c r="H13740">
        <v>47.613300000000002</v>
      </c>
    </row>
    <row r="13741" spans="1:8" x14ac:dyDescent="0.3">
      <c r="A13741" t="s">
        <v>175</v>
      </c>
      <c r="B13741" t="s">
        <v>290</v>
      </c>
      <c r="C13741">
        <v>46.98</v>
      </c>
      <c r="D13741">
        <v>47.2</v>
      </c>
      <c r="E13741">
        <v>45.8</v>
      </c>
      <c r="F13741">
        <v>47.02</v>
      </c>
      <c r="G13741">
        <v>1376953</v>
      </c>
      <c r="H13741">
        <v>46.673299999999998</v>
      </c>
    </row>
    <row r="13742" spans="1:8" x14ac:dyDescent="0.3">
      <c r="A13742" t="s">
        <v>175</v>
      </c>
      <c r="B13742" t="s">
        <v>710</v>
      </c>
      <c r="C13742">
        <v>46.7</v>
      </c>
      <c r="D13742">
        <v>47.74</v>
      </c>
      <c r="E13742">
        <v>46.62</v>
      </c>
      <c r="F13742">
        <v>47.36</v>
      </c>
      <c r="G13742">
        <v>926961</v>
      </c>
      <c r="H13742">
        <v>47.24</v>
      </c>
    </row>
    <row r="13743" spans="1:8" x14ac:dyDescent="0.3">
      <c r="A13743" t="s">
        <v>175</v>
      </c>
      <c r="B13743" t="s">
        <v>512</v>
      </c>
      <c r="C13743">
        <v>47.34</v>
      </c>
      <c r="D13743">
        <v>47.58</v>
      </c>
      <c r="E13743">
        <v>45.02</v>
      </c>
      <c r="F13743">
        <v>45.66</v>
      </c>
      <c r="G13743">
        <v>1168508</v>
      </c>
      <c r="H13743">
        <v>46.0867</v>
      </c>
    </row>
    <row r="13744" spans="1:8" x14ac:dyDescent="0.3">
      <c r="A13744" t="s">
        <v>175</v>
      </c>
      <c r="B13744" t="s">
        <v>91</v>
      </c>
      <c r="C13744">
        <v>43.9</v>
      </c>
      <c r="D13744">
        <v>44.92</v>
      </c>
      <c r="E13744">
        <v>42.88</v>
      </c>
      <c r="F13744">
        <v>44.3</v>
      </c>
      <c r="G13744">
        <v>1147730</v>
      </c>
      <c r="H13744">
        <v>44.033299999999997</v>
      </c>
    </row>
    <row r="13745" spans="1:8" x14ac:dyDescent="0.3">
      <c r="A13745" t="s">
        <v>175</v>
      </c>
      <c r="B13745" t="s">
        <v>93</v>
      </c>
      <c r="C13745">
        <v>44.28</v>
      </c>
      <c r="D13745">
        <v>45.26</v>
      </c>
      <c r="E13745">
        <v>43.92</v>
      </c>
      <c r="F13745">
        <v>44.6</v>
      </c>
      <c r="G13745">
        <v>760954</v>
      </c>
      <c r="H13745">
        <v>44.593299999999999</v>
      </c>
    </row>
    <row r="13746" spans="1:8" x14ac:dyDescent="0.3">
      <c r="A13746" t="s">
        <v>175</v>
      </c>
      <c r="B13746" t="s">
        <v>711</v>
      </c>
      <c r="C13746">
        <v>44.6</v>
      </c>
      <c r="D13746">
        <v>44.76</v>
      </c>
      <c r="E13746">
        <v>43.7</v>
      </c>
      <c r="F13746">
        <v>44</v>
      </c>
      <c r="G13746">
        <v>1478568</v>
      </c>
      <c r="H13746">
        <v>44.153300000000002</v>
      </c>
    </row>
    <row r="13747" spans="1:8" x14ac:dyDescent="0.3">
      <c r="A13747" t="s">
        <v>175</v>
      </c>
      <c r="B13747" t="s">
        <v>712</v>
      </c>
      <c r="C13747">
        <v>44.02</v>
      </c>
      <c r="D13747">
        <v>44.98</v>
      </c>
      <c r="E13747">
        <v>44.02</v>
      </c>
      <c r="F13747">
        <v>44.76</v>
      </c>
      <c r="G13747">
        <v>713052</v>
      </c>
      <c r="H13747">
        <v>44.5867</v>
      </c>
    </row>
    <row r="13748" spans="1:8" x14ac:dyDescent="0.3">
      <c r="A13748" t="s">
        <v>175</v>
      </c>
      <c r="B13748" t="s">
        <v>162</v>
      </c>
      <c r="C13748">
        <v>44.76</v>
      </c>
      <c r="D13748">
        <v>44.96</v>
      </c>
      <c r="E13748">
        <v>44</v>
      </c>
      <c r="F13748">
        <v>44.1</v>
      </c>
      <c r="G13748">
        <v>845599</v>
      </c>
      <c r="H13748">
        <v>44.353299999999997</v>
      </c>
    </row>
    <row r="13749" spans="1:8" x14ac:dyDescent="0.3">
      <c r="A13749" t="s">
        <v>175</v>
      </c>
      <c r="B13749" t="s">
        <v>220</v>
      </c>
      <c r="C13749">
        <v>43.6</v>
      </c>
      <c r="D13749">
        <v>44</v>
      </c>
      <c r="E13749">
        <v>42.56</v>
      </c>
      <c r="F13749">
        <v>43.16</v>
      </c>
      <c r="G13749">
        <v>863316</v>
      </c>
      <c r="H13749">
        <v>43.24</v>
      </c>
    </row>
    <row r="13750" spans="1:8" x14ac:dyDescent="0.3">
      <c r="A13750" t="s">
        <v>175</v>
      </c>
      <c r="B13750" t="s">
        <v>713</v>
      </c>
      <c r="C13750">
        <v>44.36</v>
      </c>
      <c r="D13750">
        <v>45</v>
      </c>
      <c r="E13750">
        <v>43.94</v>
      </c>
      <c r="F13750">
        <v>44.8</v>
      </c>
      <c r="G13750">
        <v>1469906</v>
      </c>
      <c r="H13750">
        <v>44.58</v>
      </c>
    </row>
    <row r="13751" spans="1:8" x14ac:dyDescent="0.3">
      <c r="A13751" t="s">
        <v>175</v>
      </c>
      <c r="B13751" t="s">
        <v>714</v>
      </c>
      <c r="C13751">
        <v>44.8</v>
      </c>
      <c r="D13751">
        <v>46.84</v>
      </c>
      <c r="E13751">
        <v>43.98</v>
      </c>
      <c r="F13751">
        <v>44.68</v>
      </c>
      <c r="G13751">
        <v>1888814</v>
      </c>
      <c r="H13751">
        <v>45.166699999999999</v>
      </c>
    </row>
    <row r="13752" spans="1:8" x14ac:dyDescent="0.3">
      <c r="A13752" t="s">
        <v>175</v>
      </c>
      <c r="B13752" t="s">
        <v>715</v>
      </c>
      <c r="C13752">
        <v>44.3</v>
      </c>
      <c r="D13752">
        <v>45.4</v>
      </c>
      <c r="E13752">
        <v>44.12</v>
      </c>
      <c r="F13752">
        <v>44.48</v>
      </c>
      <c r="G13752">
        <v>761475</v>
      </c>
      <c r="H13752">
        <v>44.666699999999999</v>
      </c>
    </row>
    <row r="13753" spans="1:8" x14ac:dyDescent="0.3">
      <c r="A13753" t="s">
        <v>175</v>
      </c>
      <c r="B13753" t="s">
        <v>235</v>
      </c>
      <c r="C13753">
        <v>44.48</v>
      </c>
      <c r="D13753">
        <v>44.48</v>
      </c>
      <c r="E13753">
        <v>43.14</v>
      </c>
      <c r="F13753">
        <v>43.32</v>
      </c>
      <c r="G13753">
        <v>707381</v>
      </c>
      <c r="H13753">
        <v>43.646700000000003</v>
      </c>
    </row>
    <row r="13754" spans="1:8" x14ac:dyDescent="0.3">
      <c r="A13754" t="s">
        <v>175</v>
      </c>
      <c r="B13754" t="s">
        <v>259</v>
      </c>
      <c r="C13754">
        <v>43.1</v>
      </c>
      <c r="D13754">
        <v>43.4</v>
      </c>
      <c r="E13754">
        <v>41.78</v>
      </c>
      <c r="F13754">
        <v>42.18</v>
      </c>
      <c r="G13754">
        <v>2047913</v>
      </c>
      <c r="H13754">
        <v>42.453299999999999</v>
      </c>
    </row>
    <row r="13755" spans="1:8" x14ac:dyDescent="0.3">
      <c r="A13755" t="s">
        <v>175</v>
      </c>
      <c r="B13755" t="s">
        <v>716</v>
      </c>
      <c r="C13755">
        <v>42.22</v>
      </c>
      <c r="D13755">
        <v>42.54</v>
      </c>
      <c r="E13755">
        <v>41.76</v>
      </c>
      <c r="F13755">
        <v>41.96</v>
      </c>
      <c r="G13755">
        <v>1836736</v>
      </c>
      <c r="H13755">
        <v>42.0867</v>
      </c>
    </row>
    <row r="13756" spans="1:8" x14ac:dyDescent="0.3">
      <c r="A13756" t="s">
        <v>175</v>
      </c>
      <c r="B13756" t="s">
        <v>269</v>
      </c>
      <c r="C13756">
        <v>42.14</v>
      </c>
      <c r="D13756">
        <v>42.3</v>
      </c>
      <c r="E13756">
        <v>41.86</v>
      </c>
      <c r="F13756">
        <v>42</v>
      </c>
      <c r="G13756">
        <v>1949281</v>
      </c>
      <c r="H13756">
        <v>42.0533</v>
      </c>
    </row>
    <row r="13757" spans="1:8" x14ac:dyDescent="0.3">
      <c r="A13757" t="s">
        <v>175</v>
      </c>
      <c r="B13757" t="s">
        <v>282</v>
      </c>
      <c r="C13757">
        <v>41.78</v>
      </c>
      <c r="D13757">
        <v>42.18</v>
      </c>
      <c r="E13757">
        <v>41.04</v>
      </c>
      <c r="F13757">
        <v>41.3</v>
      </c>
      <c r="G13757">
        <v>809565</v>
      </c>
      <c r="H13757">
        <v>41.506700000000002</v>
      </c>
    </row>
    <row r="13758" spans="1:8" x14ac:dyDescent="0.3">
      <c r="A13758" t="s">
        <v>175</v>
      </c>
      <c r="B13758" t="s">
        <v>717</v>
      </c>
      <c r="C13758">
        <v>41.18</v>
      </c>
      <c r="D13758">
        <v>41.96</v>
      </c>
      <c r="E13758">
        <v>40</v>
      </c>
      <c r="F13758">
        <v>41.8</v>
      </c>
      <c r="G13758">
        <v>1696655</v>
      </c>
      <c r="H13758">
        <v>41.253300000000003</v>
      </c>
    </row>
    <row r="13759" spans="1:8" x14ac:dyDescent="0.3">
      <c r="A13759" t="s">
        <v>175</v>
      </c>
      <c r="B13759" t="s">
        <v>285</v>
      </c>
      <c r="C13759">
        <v>41.8</v>
      </c>
      <c r="D13759">
        <v>41.8</v>
      </c>
      <c r="E13759">
        <v>40.94</v>
      </c>
      <c r="F13759">
        <v>41</v>
      </c>
      <c r="G13759">
        <v>1057147</v>
      </c>
      <c r="H13759">
        <v>41.246699999999997</v>
      </c>
    </row>
    <row r="13760" spans="1:8" x14ac:dyDescent="0.3">
      <c r="A13760" t="s">
        <v>175</v>
      </c>
      <c r="B13760" t="s">
        <v>718</v>
      </c>
      <c r="C13760">
        <v>41.32</v>
      </c>
      <c r="D13760">
        <v>41.42</v>
      </c>
      <c r="E13760">
        <v>40.58</v>
      </c>
      <c r="F13760">
        <v>40.619999999999997</v>
      </c>
      <c r="G13760">
        <v>986266</v>
      </c>
      <c r="H13760">
        <v>40.8733</v>
      </c>
    </row>
    <row r="13761" spans="1:8" x14ac:dyDescent="0.3">
      <c r="A13761" t="s">
        <v>175</v>
      </c>
      <c r="B13761" t="s">
        <v>291</v>
      </c>
      <c r="C13761">
        <v>40.72</v>
      </c>
      <c r="D13761">
        <v>40.82</v>
      </c>
      <c r="E13761">
        <v>39.82</v>
      </c>
      <c r="F13761">
        <v>39.82</v>
      </c>
      <c r="G13761">
        <v>1754079</v>
      </c>
      <c r="H13761">
        <v>40.153300000000002</v>
      </c>
    </row>
    <row r="13762" spans="1:8" x14ac:dyDescent="0.3">
      <c r="A13762" t="s">
        <v>175</v>
      </c>
      <c r="B13762" t="s">
        <v>295</v>
      </c>
      <c r="C13762">
        <v>40</v>
      </c>
      <c r="D13762">
        <v>40.1</v>
      </c>
      <c r="E13762">
        <v>38.68</v>
      </c>
      <c r="F13762">
        <v>38.82</v>
      </c>
      <c r="G13762">
        <v>1720680</v>
      </c>
      <c r="H13762">
        <v>39.200000000000003</v>
      </c>
    </row>
    <row r="13763" spans="1:8" x14ac:dyDescent="0.3">
      <c r="A13763" t="s">
        <v>175</v>
      </c>
      <c r="B13763" t="s">
        <v>298</v>
      </c>
      <c r="C13763">
        <v>41.5</v>
      </c>
      <c r="D13763">
        <v>41.5</v>
      </c>
      <c r="E13763">
        <v>37.82</v>
      </c>
      <c r="F13763">
        <v>37.979999999999997</v>
      </c>
      <c r="G13763">
        <v>2311181</v>
      </c>
      <c r="H13763">
        <v>39.1</v>
      </c>
    </row>
    <row r="13764" spans="1:8" x14ac:dyDescent="0.3">
      <c r="A13764" t="s">
        <v>175</v>
      </c>
      <c r="B13764" t="s">
        <v>719</v>
      </c>
      <c r="C13764">
        <v>38.1</v>
      </c>
      <c r="D13764">
        <v>39.14</v>
      </c>
      <c r="E13764">
        <v>37.979999999999997</v>
      </c>
      <c r="F13764">
        <v>38.74</v>
      </c>
      <c r="G13764">
        <v>1522857</v>
      </c>
      <c r="H13764">
        <v>38.619999999999997</v>
      </c>
    </row>
    <row r="13765" spans="1:8" x14ac:dyDescent="0.3">
      <c r="A13765" t="s">
        <v>175</v>
      </c>
      <c r="B13765" t="s">
        <v>720</v>
      </c>
      <c r="C13765">
        <v>38.799999999999997</v>
      </c>
      <c r="D13765">
        <v>40.94</v>
      </c>
      <c r="E13765">
        <v>38.72</v>
      </c>
      <c r="F13765">
        <v>40.299999999999997</v>
      </c>
      <c r="G13765">
        <v>3750499</v>
      </c>
      <c r="H13765">
        <v>39.986699999999999</v>
      </c>
    </row>
    <row r="13766" spans="1:8" x14ac:dyDescent="0.3">
      <c r="A13766" t="s">
        <v>175</v>
      </c>
      <c r="B13766" t="s">
        <v>721</v>
      </c>
      <c r="C13766">
        <v>39.799999999999997</v>
      </c>
      <c r="D13766">
        <v>40.119999999999997</v>
      </c>
      <c r="E13766">
        <v>39.5</v>
      </c>
      <c r="F13766">
        <v>39.82</v>
      </c>
      <c r="G13766">
        <v>1683010</v>
      </c>
      <c r="H13766">
        <v>39.813299999999998</v>
      </c>
    </row>
    <row r="13767" spans="1:8" x14ac:dyDescent="0.3">
      <c r="A13767" t="s">
        <v>175</v>
      </c>
      <c r="B13767" t="s">
        <v>96</v>
      </c>
      <c r="C13767">
        <v>40.119999999999997</v>
      </c>
      <c r="D13767">
        <v>40.46</v>
      </c>
      <c r="E13767">
        <v>39.44</v>
      </c>
      <c r="F13767">
        <v>39.840000000000003</v>
      </c>
      <c r="G13767">
        <v>1562972</v>
      </c>
      <c r="H13767">
        <v>39.9133</v>
      </c>
    </row>
    <row r="13768" spans="1:8" x14ac:dyDescent="0.3">
      <c r="A13768" t="s">
        <v>175</v>
      </c>
      <c r="B13768" t="s">
        <v>722</v>
      </c>
      <c r="C13768">
        <v>39.880000000000003</v>
      </c>
      <c r="D13768">
        <v>41.14</v>
      </c>
      <c r="E13768">
        <v>39.86</v>
      </c>
      <c r="F13768">
        <v>41</v>
      </c>
      <c r="G13768">
        <v>2731648</v>
      </c>
      <c r="H13768">
        <v>40.666699999999999</v>
      </c>
    </row>
    <row r="13769" spans="1:8" x14ac:dyDescent="0.3">
      <c r="A13769" t="s">
        <v>175</v>
      </c>
      <c r="B13769" t="s">
        <v>164</v>
      </c>
      <c r="C13769">
        <v>41</v>
      </c>
      <c r="D13769">
        <v>41</v>
      </c>
      <c r="E13769">
        <v>38.5</v>
      </c>
      <c r="F13769">
        <v>39</v>
      </c>
      <c r="G13769">
        <v>2258862</v>
      </c>
      <c r="H13769">
        <v>39.5</v>
      </c>
    </row>
    <row r="13770" spans="1:8" x14ac:dyDescent="0.3">
      <c r="A13770" t="s">
        <v>175</v>
      </c>
      <c r="B13770" t="s">
        <v>723</v>
      </c>
      <c r="C13770">
        <v>40.380000000000003</v>
      </c>
      <c r="D13770">
        <v>41.3</v>
      </c>
      <c r="E13770">
        <v>40.28</v>
      </c>
      <c r="F13770">
        <v>40.96</v>
      </c>
      <c r="G13770">
        <v>3056559</v>
      </c>
      <c r="H13770">
        <v>40.846699999999998</v>
      </c>
    </row>
    <row r="13771" spans="1:8" x14ac:dyDescent="0.3">
      <c r="A13771" t="s">
        <v>175</v>
      </c>
      <c r="B13771" t="s">
        <v>724</v>
      </c>
      <c r="C13771">
        <v>40.72</v>
      </c>
      <c r="D13771">
        <v>40.74</v>
      </c>
      <c r="E13771">
        <v>39.72</v>
      </c>
      <c r="F13771">
        <v>39.72</v>
      </c>
      <c r="G13771">
        <v>2880027</v>
      </c>
      <c r="H13771">
        <v>40.06</v>
      </c>
    </row>
    <row r="13772" spans="1:8" x14ac:dyDescent="0.3">
      <c r="A13772" t="s">
        <v>175</v>
      </c>
      <c r="B13772" t="s">
        <v>725</v>
      </c>
      <c r="C13772">
        <v>40.08</v>
      </c>
      <c r="D13772">
        <v>40.479999999999997</v>
      </c>
      <c r="E13772">
        <v>39.979999999999997</v>
      </c>
      <c r="F13772">
        <v>40.28</v>
      </c>
      <c r="G13772">
        <v>1820979</v>
      </c>
      <c r="H13772">
        <v>40.246699999999997</v>
      </c>
    </row>
    <row r="13773" spans="1:8" x14ac:dyDescent="0.3">
      <c r="A13773" t="s">
        <v>175</v>
      </c>
      <c r="B13773" t="s">
        <v>242</v>
      </c>
      <c r="C13773">
        <v>39.700000000000003</v>
      </c>
      <c r="D13773">
        <v>39.700000000000003</v>
      </c>
      <c r="E13773">
        <v>38.659999999999997</v>
      </c>
      <c r="F13773">
        <v>38.659999999999997</v>
      </c>
      <c r="G13773">
        <v>4998538</v>
      </c>
      <c r="H13773">
        <v>39.006700000000002</v>
      </c>
    </row>
    <row r="13774" spans="1:8" x14ac:dyDescent="0.3">
      <c r="A13774" t="s">
        <v>175</v>
      </c>
      <c r="B13774" t="s">
        <v>726</v>
      </c>
      <c r="C13774">
        <v>38.880000000000003</v>
      </c>
      <c r="D13774">
        <v>39.4</v>
      </c>
      <c r="E13774">
        <v>38.840000000000003</v>
      </c>
      <c r="F13774">
        <v>39.04</v>
      </c>
      <c r="G13774">
        <v>2496108</v>
      </c>
      <c r="H13774">
        <v>39.093299999999999</v>
      </c>
    </row>
    <row r="13775" spans="1:8" x14ac:dyDescent="0.3">
      <c r="A13775" t="s">
        <v>175</v>
      </c>
      <c r="B13775" t="s">
        <v>727</v>
      </c>
      <c r="C13775">
        <v>39.18</v>
      </c>
      <c r="D13775">
        <v>40</v>
      </c>
      <c r="E13775">
        <v>39.020000000000003</v>
      </c>
      <c r="F13775">
        <v>39.619999999999997</v>
      </c>
      <c r="G13775">
        <v>1732762</v>
      </c>
      <c r="H13775">
        <v>39.546700000000001</v>
      </c>
    </row>
    <row r="13776" spans="1:8" x14ac:dyDescent="0.3">
      <c r="A13776" t="s">
        <v>175</v>
      </c>
      <c r="B13776" t="s">
        <v>728</v>
      </c>
      <c r="C13776">
        <v>39.880000000000003</v>
      </c>
      <c r="D13776">
        <v>40.020000000000003</v>
      </c>
      <c r="E13776">
        <v>39.159999999999997</v>
      </c>
      <c r="F13776">
        <v>39.159999999999997</v>
      </c>
      <c r="G13776">
        <v>1900597</v>
      </c>
      <c r="H13776">
        <v>39.4467</v>
      </c>
    </row>
    <row r="13777" spans="1:8" x14ac:dyDescent="0.3">
      <c r="A13777" t="s">
        <v>175</v>
      </c>
      <c r="B13777" t="s">
        <v>729</v>
      </c>
      <c r="C13777">
        <v>39.299999999999997</v>
      </c>
      <c r="D13777">
        <v>41.1</v>
      </c>
      <c r="E13777">
        <v>39.24</v>
      </c>
      <c r="F13777">
        <v>40.98</v>
      </c>
      <c r="G13777">
        <v>3051746</v>
      </c>
      <c r="H13777">
        <v>40.44</v>
      </c>
    </row>
    <row r="13778" spans="1:8" x14ac:dyDescent="0.3">
      <c r="A13778" t="s">
        <v>175</v>
      </c>
      <c r="B13778" t="s">
        <v>730</v>
      </c>
      <c r="C13778">
        <v>40.4</v>
      </c>
      <c r="D13778">
        <v>40.659999999999997</v>
      </c>
      <c r="E13778">
        <v>39.94</v>
      </c>
      <c r="F13778">
        <v>39.94</v>
      </c>
      <c r="G13778">
        <v>1953820</v>
      </c>
      <c r="H13778">
        <v>40.18</v>
      </c>
    </row>
    <row r="13779" spans="1:8" x14ac:dyDescent="0.3">
      <c r="A13779" t="s">
        <v>175</v>
      </c>
      <c r="B13779" t="s">
        <v>731</v>
      </c>
      <c r="C13779">
        <v>39.96</v>
      </c>
      <c r="D13779">
        <v>42</v>
      </c>
      <c r="E13779">
        <v>39.68</v>
      </c>
      <c r="F13779">
        <v>39.74</v>
      </c>
      <c r="G13779">
        <v>1866805</v>
      </c>
      <c r="H13779">
        <v>40.473300000000002</v>
      </c>
    </row>
    <row r="13780" spans="1:8" x14ac:dyDescent="0.3">
      <c r="A13780" t="s">
        <v>175</v>
      </c>
      <c r="B13780" t="s">
        <v>732</v>
      </c>
      <c r="C13780">
        <v>39.880000000000003</v>
      </c>
      <c r="D13780">
        <v>40.299999999999997</v>
      </c>
      <c r="E13780">
        <v>39.119999999999997</v>
      </c>
      <c r="F13780">
        <v>39.6</v>
      </c>
      <c r="G13780">
        <v>1012126</v>
      </c>
      <c r="H13780">
        <v>39.673299999999998</v>
      </c>
    </row>
    <row r="13781" spans="1:8" x14ac:dyDescent="0.3">
      <c r="A13781" t="s">
        <v>175</v>
      </c>
      <c r="B13781" t="s">
        <v>733</v>
      </c>
      <c r="C13781">
        <v>39.6</v>
      </c>
      <c r="D13781">
        <v>39.799999999999997</v>
      </c>
      <c r="E13781">
        <v>39.119999999999997</v>
      </c>
      <c r="F13781">
        <v>39.58</v>
      </c>
      <c r="G13781">
        <v>1022364</v>
      </c>
      <c r="H13781">
        <v>39.5</v>
      </c>
    </row>
    <row r="13782" spans="1:8" x14ac:dyDescent="0.3">
      <c r="A13782" t="s">
        <v>175</v>
      </c>
      <c r="B13782" t="s">
        <v>734</v>
      </c>
      <c r="C13782">
        <v>39.6</v>
      </c>
      <c r="D13782">
        <v>40.28</v>
      </c>
      <c r="E13782">
        <v>39.6</v>
      </c>
      <c r="F13782">
        <v>39.979999999999997</v>
      </c>
      <c r="G13782">
        <v>1237616</v>
      </c>
      <c r="H13782">
        <v>39.953299999999999</v>
      </c>
    </row>
    <row r="13783" spans="1:8" x14ac:dyDescent="0.3">
      <c r="A13783" t="s">
        <v>175</v>
      </c>
      <c r="B13783" t="s">
        <v>735</v>
      </c>
      <c r="C13783">
        <v>39.96</v>
      </c>
      <c r="D13783">
        <v>39.96</v>
      </c>
      <c r="E13783">
        <v>39.119999999999997</v>
      </c>
      <c r="F13783">
        <v>39.200000000000003</v>
      </c>
      <c r="G13783">
        <v>814195</v>
      </c>
      <c r="H13783">
        <v>39.426699999999997</v>
      </c>
    </row>
    <row r="13784" spans="1:8" x14ac:dyDescent="0.3">
      <c r="A13784" t="s">
        <v>83</v>
      </c>
      <c r="B13784" t="s">
        <v>696</v>
      </c>
      <c r="C13784">
        <v>210.73320000000001</v>
      </c>
      <c r="D13784">
        <v>215.59909999999999</v>
      </c>
      <c r="E13784">
        <v>209.79740000000001</v>
      </c>
      <c r="F13784">
        <v>215.59909999999999</v>
      </c>
      <c r="G13784">
        <v>211721</v>
      </c>
      <c r="H13784">
        <v>213.6652</v>
      </c>
    </row>
    <row r="13785" spans="1:8" x14ac:dyDescent="0.3">
      <c r="A13785" t="s">
        <v>83</v>
      </c>
      <c r="B13785" t="s">
        <v>697</v>
      </c>
      <c r="C13785">
        <v>215.22479999999999</v>
      </c>
      <c r="D13785">
        <v>217.75139999999999</v>
      </c>
      <c r="E13785">
        <v>212.60470000000001</v>
      </c>
      <c r="F13785">
        <v>215.87989999999999</v>
      </c>
      <c r="G13785">
        <v>273222</v>
      </c>
      <c r="H13785">
        <v>215.41200000000001</v>
      </c>
    </row>
    <row r="13786" spans="1:8" x14ac:dyDescent="0.3">
      <c r="A13786" t="s">
        <v>83</v>
      </c>
      <c r="B13786" t="s">
        <v>698</v>
      </c>
      <c r="C13786">
        <v>218.03210000000001</v>
      </c>
      <c r="D13786">
        <v>231.03919999999999</v>
      </c>
      <c r="E13786">
        <v>218.03210000000001</v>
      </c>
      <c r="F13786">
        <v>227.3897</v>
      </c>
      <c r="G13786">
        <v>724684</v>
      </c>
      <c r="H13786">
        <v>225.48699999999999</v>
      </c>
    </row>
    <row r="13787" spans="1:8" x14ac:dyDescent="0.3">
      <c r="A13787" t="s">
        <v>83</v>
      </c>
      <c r="B13787" t="s">
        <v>699</v>
      </c>
      <c r="C13787">
        <v>227.6704</v>
      </c>
      <c r="D13787">
        <v>229.2612</v>
      </c>
      <c r="E13787">
        <v>220.65219999999999</v>
      </c>
      <c r="F13787">
        <v>221.77510000000001</v>
      </c>
      <c r="G13787">
        <v>313408</v>
      </c>
      <c r="H13787">
        <v>223.89619999999999</v>
      </c>
    </row>
    <row r="13788" spans="1:8" x14ac:dyDescent="0.3">
      <c r="A13788" t="s">
        <v>83</v>
      </c>
      <c r="B13788" t="s">
        <v>700</v>
      </c>
      <c r="C13788">
        <v>222.52369999999999</v>
      </c>
      <c r="D13788">
        <v>227.57679999999999</v>
      </c>
      <c r="E13788">
        <v>217.47059999999999</v>
      </c>
      <c r="F13788">
        <v>224.8631</v>
      </c>
      <c r="G13788">
        <v>205725</v>
      </c>
      <c r="H13788">
        <v>223.30350000000001</v>
      </c>
    </row>
    <row r="13789" spans="1:8" x14ac:dyDescent="0.3">
      <c r="A13789" t="s">
        <v>83</v>
      </c>
      <c r="B13789" t="s">
        <v>77</v>
      </c>
      <c r="C13789">
        <v>224.4888</v>
      </c>
      <c r="D13789">
        <v>224.4888</v>
      </c>
      <c r="E13789">
        <v>218.96780000000001</v>
      </c>
      <c r="F13789">
        <v>221.3073</v>
      </c>
      <c r="G13789">
        <v>123605</v>
      </c>
      <c r="H13789">
        <v>221.58799999999999</v>
      </c>
    </row>
    <row r="13790" spans="1:8" x14ac:dyDescent="0.3">
      <c r="A13790" t="s">
        <v>83</v>
      </c>
      <c r="B13790" t="s">
        <v>701</v>
      </c>
      <c r="C13790">
        <v>221.49440000000001</v>
      </c>
      <c r="D13790">
        <v>225.98609999999999</v>
      </c>
      <c r="E13790">
        <v>211.01390000000001</v>
      </c>
      <c r="F13790">
        <v>223.64670000000001</v>
      </c>
      <c r="G13790">
        <v>283051</v>
      </c>
      <c r="H13790">
        <v>220.21559999999999</v>
      </c>
    </row>
    <row r="13791" spans="1:8" x14ac:dyDescent="0.3">
      <c r="A13791" t="s">
        <v>83</v>
      </c>
      <c r="B13791" t="s">
        <v>702</v>
      </c>
      <c r="C13791">
        <v>224.11449999999999</v>
      </c>
      <c r="D13791">
        <v>232.7235</v>
      </c>
      <c r="E13791">
        <v>223.8338</v>
      </c>
      <c r="F13791">
        <v>227.20249999999999</v>
      </c>
      <c r="G13791">
        <v>290134</v>
      </c>
      <c r="H13791">
        <v>227.91990000000001</v>
      </c>
    </row>
    <row r="13792" spans="1:8" x14ac:dyDescent="0.3">
      <c r="A13792" t="s">
        <v>83</v>
      </c>
      <c r="B13792" t="s">
        <v>139</v>
      </c>
      <c r="C13792">
        <v>227.20249999999999</v>
      </c>
      <c r="D13792">
        <v>233.37860000000001</v>
      </c>
      <c r="E13792">
        <v>224.67599999999999</v>
      </c>
      <c r="F13792">
        <v>225.33099999999999</v>
      </c>
      <c r="G13792">
        <v>276688</v>
      </c>
      <c r="H13792">
        <v>227.79519999999999</v>
      </c>
    </row>
    <row r="13793" spans="1:8" x14ac:dyDescent="0.3">
      <c r="A13793" t="s">
        <v>83</v>
      </c>
      <c r="B13793" t="s">
        <v>156</v>
      </c>
      <c r="C13793">
        <v>225.33099999999999</v>
      </c>
      <c r="D13793">
        <v>227.3897</v>
      </c>
      <c r="E13793">
        <v>221.49440000000001</v>
      </c>
      <c r="F13793">
        <v>224.39529999999999</v>
      </c>
      <c r="G13793">
        <v>123459</v>
      </c>
      <c r="H13793">
        <v>224.4265</v>
      </c>
    </row>
    <row r="13794" spans="1:8" x14ac:dyDescent="0.3">
      <c r="A13794" t="s">
        <v>83</v>
      </c>
      <c r="B13794" t="s">
        <v>703</v>
      </c>
      <c r="C13794">
        <v>225.70529999999999</v>
      </c>
      <c r="D13794">
        <v>233.09780000000001</v>
      </c>
      <c r="E13794">
        <v>225.23740000000001</v>
      </c>
      <c r="F13794">
        <v>229.72909999999999</v>
      </c>
      <c r="G13794">
        <v>307473</v>
      </c>
      <c r="H13794">
        <v>229.35480000000001</v>
      </c>
    </row>
    <row r="13795" spans="1:8" x14ac:dyDescent="0.3">
      <c r="A13795" t="s">
        <v>83</v>
      </c>
      <c r="B13795" t="s">
        <v>223</v>
      </c>
      <c r="C13795">
        <v>229.72909999999999</v>
      </c>
      <c r="D13795">
        <v>232.81710000000001</v>
      </c>
      <c r="E13795">
        <v>228.32550000000001</v>
      </c>
      <c r="F13795">
        <v>228.32550000000001</v>
      </c>
      <c r="G13795">
        <v>190194</v>
      </c>
      <c r="H13795">
        <v>229.8227</v>
      </c>
    </row>
    <row r="13796" spans="1:8" x14ac:dyDescent="0.3">
      <c r="A13796" t="s">
        <v>83</v>
      </c>
      <c r="B13796" t="s">
        <v>228</v>
      </c>
      <c r="C13796">
        <v>227.48330000000001</v>
      </c>
      <c r="D13796">
        <v>227.48330000000001</v>
      </c>
      <c r="E13796">
        <v>224.11449999999999</v>
      </c>
      <c r="F13796">
        <v>225.51820000000001</v>
      </c>
      <c r="G13796">
        <v>152417</v>
      </c>
      <c r="H13796">
        <v>225.70529999999999</v>
      </c>
    </row>
    <row r="13797" spans="1:8" x14ac:dyDescent="0.3">
      <c r="A13797" t="s">
        <v>83</v>
      </c>
      <c r="B13797" t="s">
        <v>704</v>
      </c>
      <c r="C13797">
        <v>224.58240000000001</v>
      </c>
      <c r="D13797">
        <v>230.197</v>
      </c>
      <c r="E13797">
        <v>224.58240000000001</v>
      </c>
      <c r="F13797">
        <v>227.9512</v>
      </c>
      <c r="G13797">
        <v>277871</v>
      </c>
      <c r="H13797">
        <v>227.57689999999999</v>
      </c>
    </row>
    <row r="13798" spans="1:8" x14ac:dyDescent="0.3">
      <c r="A13798" t="s">
        <v>83</v>
      </c>
      <c r="B13798" t="s">
        <v>705</v>
      </c>
      <c r="C13798">
        <v>227.9512</v>
      </c>
      <c r="D13798">
        <v>231.60059999999999</v>
      </c>
      <c r="E13798">
        <v>226.0796</v>
      </c>
      <c r="F13798">
        <v>227.10900000000001</v>
      </c>
      <c r="G13798">
        <v>134721</v>
      </c>
      <c r="H13798">
        <v>228.26310000000001</v>
      </c>
    </row>
    <row r="13799" spans="1:8" x14ac:dyDescent="0.3">
      <c r="A13799" t="s">
        <v>83</v>
      </c>
      <c r="B13799" t="s">
        <v>706</v>
      </c>
      <c r="C13799">
        <v>236.27940000000001</v>
      </c>
      <c r="D13799">
        <v>249.614</v>
      </c>
      <c r="E13799">
        <v>236.27940000000001</v>
      </c>
      <c r="F13799">
        <v>242.12790000000001</v>
      </c>
      <c r="G13799">
        <v>885839</v>
      </c>
      <c r="H13799">
        <v>242.6738</v>
      </c>
    </row>
    <row r="13800" spans="1:8" x14ac:dyDescent="0.3">
      <c r="A13800" t="s">
        <v>83</v>
      </c>
      <c r="B13800" t="s">
        <v>265</v>
      </c>
      <c r="C13800">
        <v>240.95820000000001</v>
      </c>
      <c r="D13800">
        <v>241.19220000000001</v>
      </c>
      <c r="E13800">
        <v>233.94</v>
      </c>
      <c r="F13800">
        <v>235.57759999999999</v>
      </c>
      <c r="G13800">
        <v>337862</v>
      </c>
      <c r="H13800">
        <v>236.9033</v>
      </c>
    </row>
    <row r="13801" spans="1:8" x14ac:dyDescent="0.3">
      <c r="A13801" t="s">
        <v>83</v>
      </c>
      <c r="B13801" t="s">
        <v>707</v>
      </c>
      <c r="C13801">
        <v>234.40790000000001</v>
      </c>
      <c r="D13801">
        <v>238.15090000000001</v>
      </c>
      <c r="E13801">
        <v>230.197</v>
      </c>
      <c r="F13801">
        <v>230.197</v>
      </c>
      <c r="G13801">
        <v>252600</v>
      </c>
      <c r="H13801">
        <v>232.84829999999999</v>
      </c>
    </row>
    <row r="13802" spans="1:8" x14ac:dyDescent="0.3">
      <c r="A13802" t="s">
        <v>83</v>
      </c>
      <c r="B13802" t="s">
        <v>271</v>
      </c>
      <c r="C13802">
        <v>231.4135</v>
      </c>
      <c r="D13802">
        <v>232.25559999999999</v>
      </c>
      <c r="E13802">
        <v>218.68709999999999</v>
      </c>
      <c r="F13802">
        <v>218.7807</v>
      </c>
      <c r="G13802">
        <v>174065</v>
      </c>
      <c r="H13802">
        <v>223.24109999999999</v>
      </c>
    </row>
    <row r="13803" spans="1:8" x14ac:dyDescent="0.3">
      <c r="A13803" t="s">
        <v>83</v>
      </c>
      <c r="B13803" t="s">
        <v>708</v>
      </c>
      <c r="C13803">
        <v>221.49440000000001</v>
      </c>
      <c r="D13803">
        <v>240.49029999999999</v>
      </c>
      <c r="E13803">
        <v>221.49440000000001</v>
      </c>
      <c r="F13803">
        <v>240.49029999999999</v>
      </c>
      <c r="G13803">
        <v>878488</v>
      </c>
      <c r="H13803">
        <v>234.1583</v>
      </c>
    </row>
    <row r="13804" spans="1:8" x14ac:dyDescent="0.3">
      <c r="A13804" t="s">
        <v>83</v>
      </c>
      <c r="B13804" t="s">
        <v>709</v>
      </c>
      <c r="C13804">
        <v>255.93039999999999</v>
      </c>
      <c r="D13804">
        <v>257.80189999999999</v>
      </c>
      <c r="E13804">
        <v>245.40309999999999</v>
      </c>
      <c r="F13804">
        <v>247.27459999999999</v>
      </c>
      <c r="G13804">
        <v>742761</v>
      </c>
      <c r="H13804">
        <v>250.15989999999999</v>
      </c>
    </row>
    <row r="13805" spans="1:8" x14ac:dyDescent="0.3">
      <c r="A13805" t="s">
        <v>83</v>
      </c>
      <c r="B13805" t="s">
        <v>283</v>
      </c>
      <c r="C13805">
        <v>247.27459999999999</v>
      </c>
      <c r="D13805">
        <v>256.86610000000002</v>
      </c>
      <c r="E13805">
        <v>244.7013</v>
      </c>
      <c r="F13805">
        <v>254.99459999999999</v>
      </c>
      <c r="G13805">
        <v>489103</v>
      </c>
      <c r="H13805">
        <v>252.18729999999999</v>
      </c>
    </row>
    <row r="13806" spans="1:8" x14ac:dyDescent="0.3">
      <c r="A13806" t="s">
        <v>83</v>
      </c>
      <c r="B13806" t="s">
        <v>290</v>
      </c>
      <c r="C13806">
        <v>255.2286</v>
      </c>
      <c r="D13806">
        <v>255.93039999999999</v>
      </c>
      <c r="E13806">
        <v>246.80670000000001</v>
      </c>
      <c r="F13806">
        <v>249.84790000000001</v>
      </c>
      <c r="G13806">
        <v>303071</v>
      </c>
      <c r="H13806">
        <v>250.86170000000001</v>
      </c>
    </row>
    <row r="13807" spans="1:8" x14ac:dyDescent="0.3">
      <c r="A13807" t="s">
        <v>83</v>
      </c>
      <c r="B13807" t="s">
        <v>710</v>
      </c>
      <c r="C13807">
        <v>247.04069999999999</v>
      </c>
      <c r="D13807">
        <v>255.2286</v>
      </c>
      <c r="E13807">
        <v>246.33879999999999</v>
      </c>
      <c r="F13807">
        <v>253.357</v>
      </c>
      <c r="G13807">
        <v>228929</v>
      </c>
      <c r="H13807">
        <v>251.64150000000001</v>
      </c>
    </row>
    <row r="13808" spans="1:8" x14ac:dyDescent="0.3">
      <c r="A13808" t="s">
        <v>83</v>
      </c>
      <c r="B13808" t="s">
        <v>512</v>
      </c>
      <c r="C13808">
        <v>254.2928</v>
      </c>
      <c r="D13808">
        <v>258.97160000000002</v>
      </c>
      <c r="E13808">
        <v>250.3158</v>
      </c>
      <c r="F13808">
        <v>254.52670000000001</v>
      </c>
      <c r="G13808">
        <v>319000</v>
      </c>
      <c r="H13808">
        <v>254.60470000000001</v>
      </c>
    </row>
    <row r="13809" spans="1:8" x14ac:dyDescent="0.3">
      <c r="A13809" t="s">
        <v>83</v>
      </c>
      <c r="B13809" t="s">
        <v>91</v>
      </c>
      <c r="C13809">
        <v>229.2612</v>
      </c>
      <c r="D13809">
        <v>253.59100000000001</v>
      </c>
      <c r="E13809">
        <v>229.2612</v>
      </c>
      <c r="F13809">
        <v>251.2516</v>
      </c>
      <c r="G13809">
        <v>494785</v>
      </c>
      <c r="H13809">
        <v>244.7013</v>
      </c>
    </row>
    <row r="13810" spans="1:8" x14ac:dyDescent="0.3">
      <c r="A13810" t="s">
        <v>83</v>
      </c>
      <c r="B13810" t="s">
        <v>93</v>
      </c>
      <c r="C13810">
        <v>251.01759999999999</v>
      </c>
      <c r="D13810">
        <v>254.52670000000001</v>
      </c>
      <c r="E13810">
        <v>243.29759999999999</v>
      </c>
      <c r="F13810">
        <v>243.29759999999999</v>
      </c>
      <c r="G13810">
        <v>337330</v>
      </c>
      <c r="H13810">
        <v>247.04060000000001</v>
      </c>
    </row>
    <row r="13811" spans="1:8" x14ac:dyDescent="0.3">
      <c r="A13811" t="s">
        <v>83</v>
      </c>
      <c r="B13811" t="s">
        <v>711</v>
      </c>
      <c r="C13811">
        <v>243.29759999999999</v>
      </c>
      <c r="D13811">
        <v>250.5498</v>
      </c>
      <c r="E13811">
        <v>243.29759999999999</v>
      </c>
      <c r="F13811">
        <v>250.5498</v>
      </c>
      <c r="G13811">
        <v>192883</v>
      </c>
      <c r="H13811">
        <v>248.13239999999999</v>
      </c>
    </row>
    <row r="13812" spans="1:8" x14ac:dyDescent="0.3">
      <c r="A13812" t="s">
        <v>83</v>
      </c>
      <c r="B13812" t="s">
        <v>712</v>
      </c>
      <c r="C13812">
        <v>250.5498</v>
      </c>
      <c r="D13812">
        <v>265.9898</v>
      </c>
      <c r="E13812">
        <v>250.5498</v>
      </c>
      <c r="F13812">
        <v>263.1825</v>
      </c>
      <c r="G13812">
        <v>387680</v>
      </c>
      <c r="H13812">
        <v>259.9074</v>
      </c>
    </row>
    <row r="13813" spans="1:8" x14ac:dyDescent="0.3">
      <c r="A13813" t="s">
        <v>83</v>
      </c>
      <c r="B13813" t="s">
        <v>162</v>
      </c>
      <c r="C13813">
        <v>263.41649999999998</v>
      </c>
      <c r="D13813">
        <v>276.04919999999998</v>
      </c>
      <c r="E13813">
        <v>263.41649999999998</v>
      </c>
      <c r="F13813">
        <v>269.49889999999999</v>
      </c>
      <c r="G13813">
        <v>485145</v>
      </c>
      <c r="H13813">
        <v>269.6549</v>
      </c>
    </row>
    <row r="13814" spans="1:8" x14ac:dyDescent="0.3">
      <c r="A13814" t="s">
        <v>83</v>
      </c>
      <c r="B13814" t="s">
        <v>220</v>
      </c>
      <c r="C13814">
        <v>269.49889999999999</v>
      </c>
      <c r="D13814">
        <v>274.4117</v>
      </c>
      <c r="E13814">
        <v>249.14609999999999</v>
      </c>
      <c r="F13814">
        <v>258.03579999999999</v>
      </c>
      <c r="G13814">
        <v>502677</v>
      </c>
      <c r="H13814">
        <v>260.53120000000001</v>
      </c>
    </row>
    <row r="13815" spans="1:8" x14ac:dyDescent="0.3">
      <c r="A13815" t="s">
        <v>83</v>
      </c>
      <c r="B13815" t="s">
        <v>713</v>
      </c>
      <c r="C13815">
        <v>270.43470000000002</v>
      </c>
      <c r="D13815">
        <v>276.75099999999998</v>
      </c>
      <c r="E13815">
        <v>261.54500000000002</v>
      </c>
      <c r="F13815">
        <v>274.4117</v>
      </c>
      <c r="G13815">
        <v>442696</v>
      </c>
      <c r="H13815">
        <v>270.90260000000001</v>
      </c>
    </row>
    <row r="13816" spans="1:8" x14ac:dyDescent="0.3">
      <c r="A13816" t="s">
        <v>83</v>
      </c>
      <c r="B13816" t="s">
        <v>714</v>
      </c>
      <c r="C13816">
        <v>274.4117</v>
      </c>
      <c r="D13816">
        <v>289.85169999999999</v>
      </c>
      <c r="E13816">
        <v>272.5401</v>
      </c>
      <c r="F13816">
        <v>287.27839999999998</v>
      </c>
      <c r="G13816">
        <v>448426</v>
      </c>
      <c r="H13816">
        <v>283.22340000000003</v>
      </c>
    </row>
    <row r="13817" spans="1:8" x14ac:dyDescent="0.3">
      <c r="A13817" t="s">
        <v>83</v>
      </c>
      <c r="B13817" t="s">
        <v>715</v>
      </c>
      <c r="C13817">
        <v>287.27839999999998</v>
      </c>
      <c r="D13817">
        <v>294.53050000000002</v>
      </c>
      <c r="E13817">
        <v>281.89769999999999</v>
      </c>
      <c r="F13817">
        <v>288.91590000000002</v>
      </c>
      <c r="G13817">
        <v>479568</v>
      </c>
      <c r="H13817">
        <v>288.44799999999998</v>
      </c>
    </row>
    <row r="13818" spans="1:8" x14ac:dyDescent="0.3">
      <c r="A13818" t="s">
        <v>83</v>
      </c>
      <c r="B13818" t="s">
        <v>235</v>
      </c>
      <c r="C13818">
        <v>291.48930000000001</v>
      </c>
      <c r="D13818">
        <v>301.31470000000002</v>
      </c>
      <c r="E13818">
        <v>288.91590000000002</v>
      </c>
      <c r="F13818">
        <v>300.37900000000002</v>
      </c>
      <c r="G13818">
        <v>617627</v>
      </c>
      <c r="H13818">
        <v>296.86989999999997</v>
      </c>
    </row>
    <row r="13819" spans="1:8" x14ac:dyDescent="0.3">
      <c r="A13819" t="s">
        <v>83</v>
      </c>
      <c r="B13819" t="s">
        <v>259</v>
      </c>
      <c r="C13819">
        <v>301.31470000000002</v>
      </c>
      <c r="D13819">
        <v>330.32330000000002</v>
      </c>
      <c r="E13819">
        <v>301.31470000000002</v>
      </c>
      <c r="F13819">
        <v>327.75</v>
      </c>
      <c r="G13819">
        <v>1579797</v>
      </c>
      <c r="H13819">
        <v>319.79599999999999</v>
      </c>
    </row>
    <row r="13820" spans="1:8" x14ac:dyDescent="0.3">
      <c r="A13820" t="s">
        <v>83</v>
      </c>
      <c r="B13820" t="s">
        <v>716</v>
      </c>
      <c r="C13820">
        <v>318</v>
      </c>
      <c r="D13820">
        <v>318</v>
      </c>
      <c r="E13820">
        <v>295</v>
      </c>
      <c r="F13820">
        <v>295</v>
      </c>
      <c r="G13820">
        <v>813058</v>
      </c>
      <c r="H13820">
        <v>302.66669999999999</v>
      </c>
    </row>
    <row r="13821" spans="1:8" x14ac:dyDescent="0.3">
      <c r="A13821" t="s">
        <v>83</v>
      </c>
      <c r="B13821" t="s">
        <v>269</v>
      </c>
      <c r="C13821">
        <v>280</v>
      </c>
      <c r="D13821">
        <v>281.25</v>
      </c>
      <c r="E13821">
        <v>265.5</v>
      </c>
      <c r="F13821">
        <v>265.5</v>
      </c>
      <c r="G13821">
        <v>339462</v>
      </c>
      <c r="H13821">
        <v>270.75</v>
      </c>
    </row>
    <row r="13822" spans="1:8" x14ac:dyDescent="0.3">
      <c r="A13822" t="s">
        <v>83</v>
      </c>
      <c r="B13822" t="s">
        <v>282</v>
      </c>
      <c r="C13822">
        <v>246</v>
      </c>
      <c r="D13822">
        <v>265.5</v>
      </c>
      <c r="E13822">
        <v>240.5</v>
      </c>
      <c r="F13822">
        <v>261.5</v>
      </c>
      <c r="G13822">
        <v>1102968</v>
      </c>
      <c r="H13822">
        <v>255.83330000000001</v>
      </c>
    </row>
    <row r="13823" spans="1:8" x14ac:dyDescent="0.3">
      <c r="A13823" t="s">
        <v>83</v>
      </c>
      <c r="B13823" t="s">
        <v>717</v>
      </c>
      <c r="C13823">
        <v>256.25</v>
      </c>
      <c r="D13823">
        <v>258.5</v>
      </c>
      <c r="E13823">
        <v>244.5</v>
      </c>
      <c r="F13823">
        <v>251</v>
      </c>
      <c r="G13823">
        <v>905232</v>
      </c>
      <c r="H13823">
        <v>251.33330000000001</v>
      </c>
    </row>
    <row r="13824" spans="1:8" x14ac:dyDescent="0.3">
      <c r="A13824" t="s">
        <v>83</v>
      </c>
      <c r="B13824" t="s">
        <v>285</v>
      </c>
      <c r="C13824">
        <v>251</v>
      </c>
      <c r="D13824">
        <v>255.75</v>
      </c>
      <c r="E13824">
        <v>240.5</v>
      </c>
      <c r="F13824">
        <v>240.5</v>
      </c>
      <c r="G13824">
        <v>476641</v>
      </c>
      <c r="H13824">
        <v>245.58330000000001</v>
      </c>
    </row>
    <row r="13825" spans="1:8" x14ac:dyDescent="0.3">
      <c r="A13825" t="s">
        <v>83</v>
      </c>
      <c r="B13825" t="s">
        <v>718</v>
      </c>
      <c r="C13825">
        <v>242.9</v>
      </c>
      <c r="D13825">
        <v>245.1</v>
      </c>
      <c r="E13825">
        <v>234.2</v>
      </c>
      <c r="F13825">
        <v>234.7</v>
      </c>
      <c r="G13825">
        <v>370727</v>
      </c>
      <c r="H13825">
        <v>238</v>
      </c>
    </row>
    <row r="13826" spans="1:8" x14ac:dyDescent="0.3">
      <c r="A13826" t="s">
        <v>83</v>
      </c>
      <c r="B13826" t="s">
        <v>291</v>
      </c>
      <c r="C13826">
        <v>234.7</v>
      </c>
      <c r="D13826">
        <v>244.6</v>
      </c>
      <c r="E13826">
        <v>234.2</v>
      </c>
      <c r="F13826">
        <v>234.2</v>
      </c>
      <c r="G13826">
        <v>471854</v>
      </c>
      <c r="H13826">
        <v>237.66669999999999</v>
      </c>
    </row>
    <row r="13827" spans="1:8" x14ac:dyDescent="0.3">
      <c r="A13827" t="s">
        <v>83</v>
      </c>
      <c r="B13827" t="s">
        <v>295</v>
      </c>
      <c r="C13827">
        <v>237.8</v>
      </c>
      <c r="D13827">
        <v>237.8</v>
      </c>
      <c r="E13827">
        <v>229</v>
      </c>
      <c r="F13827">
        <v>229.7</v>
      </c>
      <c r="G13827">
        <v>223896</v>
      </c>
      <c r="H13827">
        <v>232.16669999999999</v>
      </c>
    </row>
    <row r="13828" spans="1:8" x14ac:dyDescent="0.3">
      <c r="A13828" t="s">
        <v>83</v>
      </c>
      <c r="B13828" t="s">
        <v>298</v>
      </c>
      <c r="C13828">
        <v>229.7</v>
      </c>
      <c r="D13828">
        <v>234.2</v>
      </c>
      <c r="E13828">
        <v>226.5</v>
      </c>
      <c r="F13828">
        <v>232</v>
      </c>
      <c r="G13828">
        <v>230038</v>
      </c>
      <c r="H13828">
        <v>230.9</v>
      </c>
    </row>
    <row r="13829" spans="1:8" x14ac:dyDescent="0.3">
      <c r="A13829" t="s">
        <v>83</v>
      </c>
      <c r="B13829" t="s">
        <v>719</v>
      </c>
      <c r="C13829">
        <v>232</v>
      </c>
      <c r="D13829">
        <v>234.5</v>
      </c>
      <c r="E13829">
        <v>230.8</v>
      </c>
      <c r="F13829">
        <v>233.9</v>
      </c>
      <c r="G13829">
        <v>162698</v>
      </c>
      <c r="H13829">
        <v>233.0667</v>
      </c>
    </row>
    <row r="13830" spans="1:8" x14ac:dyDescent="0.3">
      <c r="A13830" t="s">
        <v>83</v>
      </c>
      <c r="B13830" t="s">
        <v>720</v>
      </c>
      <c r="C13830">
        <v>238</v>
      </c>
      <c r="D13830">
        <v>257.25</v>
      </c>
      <c r="E13830">
        <v>236.7</v>
      </c>
      <c r="F13830">
        <v>257.25</v>
      </c>
      <c r="G13830">
        <v>764999</v>
      </c>
      <c r="H13830">
        <v>250.4</v>
      </c>
    </row>
    <row r="13831" spans="1:8" x14ac:dyDescent="0.3">
      <c r="A13831" t="s">
        <v>83</v>
      </c>
      <c r="B13831" t="s">
        <v>721</v>
      </c>
      <c r="C13831">
        <v>257.25</v>
      </c>
      <c r="D13831">
        <v>257.25</v>
      </c>
      <c r="E13831">
        <v>248.7</v>
      </c>
      <c r="F13831">
        <v>253.25</v>
      </c>
      <c r="G13831">
        <v>458838</v>
      </c>
      <c r="H13831">
        <v>253.0667</v>
      </c>
    </row>
    <row r="13832" spans="1:8" x14ac:dyDescent="0.3">
      <c r="A13832" t="s">
        <v>83</v>
      </c>
      <c r="B13832" t="s">
        <v>96</v>
      </c>
      <c r="C13832">
        <v>256</v>
      </c>
      <c r="D13832">
        <v>265.5</v>
      </c>
      <c r="E13832">
        <v>251.5</v>
      </c>
      <c r="F13832">
        <v>252</v>
      </c>
      <c r="G13832">
        <v>356654</v>
      </c>
      <c r="H13832">
        <v>256.33330000000001</v>
      </c>
    </row>
    <row r="13833" spans="1:8" x14ac:dyDescent="0.3">
      <c r="A13833" t="s">
        <v>83</v>
      </c>
      <c r="B13833" t="s">
        <v>722</v>
      </c>
      <c r="C13833">
        <v>254.25</v>
      </c>
      <c r="D13833">
        <v>261</v>
      </c>
      <c r="E13833">
        <v>250</v>
      </c>
      <c r="F13833">
        <v>250</v>
      </c>
      <c r="G13833">
        <v>222693</v>
      </c>
      <c r="H13833">
        <v>253.66669999999999</v>
      </c>
    </row>
    <row r="13834" spans="1:8" x14ac:dyDescent="0.3">
      <c r="A13834" t="s">
        <v>83</v>
      </c>
      <c r="B13834" t="s">
        <v>164</v>
      </c>
      <c r="C13834">
        <v>251</v>
      </c>
      <c r="D13834">
        <v>253</v>
      </c>
      <c r="E13834">
        <v>239.5</v>
      </c>
      <c r="F13834">
        <v>240.6</v>
      </c>
      <c r="G13834">
        <v>235538</v>
      </c>
      <c r="H13834">
        <v>244.36670000000001</v>
      </c>
    </row>
    <row r="13835" spans="1:8" x14ac:dyDescent="0.3">
      <c r="A13835" t="s">
        <v>83</v>
      </c>
      <c r="B13835" t="s">
        <v>723</v>
      </c>
      <c r="C13835">
        <v>247.3</v>
      </c>
      <c r="D13835">
        <v>251</v>
      </c>
      <c r="E13835">
        <v>246.5</v>
      </c>
      <c r="F13835">
        <v>247.6</v>
      </c>
      <c r="G13835">
        <v>234458</v>
      </c>
      <c r="H13835">
        <v>248.36670000000001</v>
      </c>
    </row>
    <row r="13836" spans="1:8" x14ac:dyDescent="0.3">
      <c r="A13836" t="s">
        <v>83</v>
      </c>
      <c r="B13836" t="s">
        <v>724</v>
      </c>
      <c r="C13836">
        <v>246.7</v>
      </c>
      <c r="D13836">
        <v>250.25</v>
      </c>
      <c r="E13836">
        <v>243.7</v>
      </c>
      <c r="F13836">
        <v>247.6</v>
      </c>
      <c r="G13836">
        <v>163677</v>
      </c>
      <c r="H13836">
        <v>247.1833</v>
      </c>
    </row>
    <row r="13837" spans="1:8" x14ac:dyDescent="0.3">
      <c r="A13837" t="s">
        <v>83</v>
      </c>
      <c r="B13837" t="s">
        <v>725</v>
      </c>
      <c r="C13837">
        <v>247.7</v>
      </c>
      <c r="D13837">
        <v>251.5</v>
      </c>
      <c r="E13837">
        <v>247.5</v>
      </c>
      <c r="F13837">
        <v>250.25</v>
      </c>
      <c r="G13837">
        <v>142942</v>
      </c>
      <c r="H13837">
        <v>249.75</v>
      </c>
    </row>
    <row r="13838" spans="1:8" x14ac:dyDescent="0.3">
      <c r="A13838" t="s">
        <v>83</v>
      </c>
      <c r="B13838" t="s">
        <v>242</v>
      </c>
      <c r="C13838">
        <v>249</v>
      </c>
      <c r="D13838">
        <v>249</v>
      </c>
      <c r="E13838">
        <v>243.5</v>
      </c>
      <c r="F13838">
        <v>243.8</v>
      </c>
      <c r="G13838">
        <v>171223</v>
      </c>
      <c r="H13838">
        <v>245.4333</v>
      </c>
    </row>
    <row r="13839" spans="1:8" x14ac:dyDescent="0.3">
      <c r="A13839" t="s">
        <v>83</v>
      </c>
      <c r="B13839" t="s">
        <v>726</v>
      </c>
      <c r="C13839">
        <v>246.3</v>
      </c>
      <c r="D13839">
        <v>252.5</v>
      </c>
      <c r="E13839">
        <v>243.2</v>
      </c>
      <c r="F13839">
        <v>244.5</v>
      </c>
      <c r="G13839">
        <v>205744</v>
      </c>
      <c r="H13839">
        <v>246.73330000000001</v>
      </c>
    </row>
    <row r="13840" spans="1:8" x14ac:dyDescent="0.3">
      <c r="A13840" t="s">
        <v>83</v>
      </c>
      <c r="B13840" t="s">
        <v>727</v>
      </c>
      <c r="C13840">
        <v>245.1</v>
      </c>
      <c r="D13840">
        <v>249.3</v>
      </c>
      <c r="E13840">
        <v>244.3</v>
      </c>
      <c r="F13840">
        <v>247.1</v>
      </c>
      <c r="G13840">
        <v>113526</v>
      </c>
      <c r="H13840">
        <v>246.9</v>
      </c>
    </row>
    <row r="13841" spans="1:8" x14ac:dyDescent="0.3">
      <c r="A13841" t="s">
        <v>83</v>
      </c>
      <c r="B13841" t="s">
        <v>728</v>
      </c>
      <c r="C13841">
        <v>248</v>
      </c>
      <c r="D13841">
        <v>252.25</v>
      </c>
      <c r="E13841">
        <v>245.4</v>
      </c>
      <c r="F13841">
        <v>247.8</v>
      </c>
      <c r="G13841">
        <v>167929</v>
      </c>
      <c r="H13841">
        <v>248.48330000000001</v>
      </c>
    </row>
    <row r="13842" spans="1:8" x14ac:dyDescent="0.3">
      <c r="A13842" t="s">
        <v>83</v>
      </c>
      <c r="B13842" t="s">
        <v>729</v>
      </c>
      <c r="C13842">
        <v>247.8</v>
      </c>
      <c r="D13842">
        <v>254.5</v>
      </c>
      <c r="E13842">
        <v>245.9</v>
      </c>
      <c r="F13842">
        <v>254</v>
      </c>
      <c r="G13842">
        <v>292988</v>
      </c>
      <c r="H13842">
        <v>251.4667</v>
      </c>
    </row>
    <row r="13843" spans="1:8" x14ac:dyDescent="0.3">
      <c r="A13843" t="s">
        <v>83</v>
      </c>
      <c r="B13843" t="s">
        <v>730</v>
      </c>
      <c r="C13843">
        <v>254</v>
      </c>
      <c r="D13843">
        <v>254</v>
      </c>
      <c r="E13843">
        <v>248.4</v>
      </c>
      <c r="F13843">
        <v>248.5</v>
      </c>
      <c r="G13843">
        <v>103847</v>
      </c>
      <c r="H13843">
        <v>250.3</v>
      </c>
    </row>
    <row r="13844" spans="1:8" x14ac:dyDescent="0.3">
      <c r="A13844" t="s">
        <v>83</v>
      </c>
      <c r="B13844" t="s">
        <v>731</v>
      </c>
      <c r="C13844">
        <v>248.6</v>
      </c>
      <c r="D13844">
        <v>250</v>
      </c>
      <c r="E13844">
        <v>245.1</v>
      </c>
      <c r="F13844">
        <v>247</v>
      </c>
      <c r="G13844">
        <v>90272</v>
      </c>
      <c r="H13844">
        <v>247.36670000000001</v>
      </c>
    </row>
    <row r="13845" spans="1:8" x14ac:dyDescent="0.3">
      <c r="A13845" t="s">
        <v>83</v>
      </c>
      <c r="B13845" t="s">
        <v>732</v>
      </c>
      <c r="C13845">
        <v>247.5</v>
      </c>
      <c r="D13845">
        <v>250</v>
      </c>
      <c r="E13845">
        <v>245.6</v>
      </c>
      <c r="F13845">
        <v>250</v>
      </c>
      <c r="G13845">
        <v>103268</v>
      </c>
      <c r="H13845">
        <v>248.5333</v>
      </c>
    </row>
    <row r="13846" spans="1:8" x14ac:dyDescent="0.3">
      <c r="A13846" t="s">
        <v>83</v>
      </c>
      <c r="B13846" t="s">
        <v>733</v>
      </c>
      <c r="C13846">
        <v>250</v>
      </c>
      <c r="D13846">
        <v>250</v>
      </c>
      <c r="E13846">
        <v>245.5</v>
      </c>
      <c r="F13846">
        <v>246.1</v>
      </c>
      <c r="G13846">
        <v>77456</v>
      </c>
      <c r="H13846">
        <v>247.2</v>
      </c>
    </row>
    <row r="13847" spans="1:8" x14ac:dyDescent="0.3">
      <c r="A13847" t="s">
        <v>83</v>
      </c>
      <c r="B13847" t="s">
        <v>734</v>
      </c>
      <c r="C13847">
        <v>248.5</v>
      </c>
      <c r="D13847">
        <v>255.25</v>
      </c>
      <c r="E13847">
        <v>246.1</v>
      </c>
      <c r="F13847">
        <v>253.5</v>
      </c>
      <c r="G13847">
        <v>219589</v>
      </c>
      <c r="H13847">
        <v>251.61670000000001</v>
      </c>
    </row>
    <row r="13848" spans="1:8" x14ac:dyDescent="0.3">
      <c r="A13848" t="s">
        <v>83</v>
      </c>
      <c r="B13848" t="s">
        <v>735</v>
      </c>
      <c r="C13848">
        <v>251.75</v>
      </c>
      <c r="D13848">
        <v>253</v>
      </c>
      <c r="E13848">
        <v>247.8</v>
      </c>
      <c r="F13848">
        <v>248.5</v>
      </c>
      <c r="G13848">
        <v>92596</v>
      </c>
      <c r="H13848">
        <v>249.76669999999999</v>
      </c>
    </row>
    <row r="13849" spans="1:8" x14ac:dyDescent="0.3">
      <c r="A13849" t="s">
        <v>634</v>
      </c>
      <c r="B13849" t="s">
        <v>696</v>
      </c>
      <c r="C13849">
        <v>9.01</v>
      </c>
      <c r="D13849">
        <v>9.1300000000000008</v>
      </c>
      <c r="E13849">
        <v>8.9700000000000006</v>
      </c>
      <c r="F13849">
        <v>9.06</v>
      </c>
      <c r="G13849">
        <v>33115910</v>
      </c>
      <c r="H13849">
        <v>9.0533000000000001</v>
      </c>
    </row>
    <row r="13850" spans="1:8" x14ac:dyDescent="0.3">
      <c r="A13850" t="s">
        <v>634</v>
      </c>
      <c r="B13850" t="s">
        <v>697</v>
      </c>
      <c r="C13850">
        <v>9.11</v>
      </c>
      <c r="D13850">
        <v>9.3000000000000007</v>
      </c>
      <c r="E13850">
        <v>8.92</v>
      </c>
      <c r="F13850">
        <v>8.94</v>
      </c>
      <c r="G13850">
        <v>38194570</v>
      </c>
      <c r="H13850">
        <v>9.0533000000000001</v>
      </c>
    </row>
    <row r="13851" spans="1:8" x14ac:dyDescent="0.3">
      <c r="A13851" t="s">
        <v>634</v>
      </c>
      <c r="B13851" t="s">
        <v>698</v>
      </c>
      <c r="C13851">
        <v>8.94</v>
      </c>
      <c r="D13851">
        <v>9.33</v>
      </c>
      <c r="E13851">
        <v>8.8800000000000008</v>
      </c>
      <c r="F13851">
        <v>9.19</v>
      </c>
      <c r="G13851">
        <v>68478480</v>
      </c>
      <c r="H13851">
        <v>9.1333000000000002</v>
      </c>
    </row>
    <row r="13852" spans="1:8" x14ac:dyDescent="0.3">
      <c r="A13852" t="s">
        <v>634</v>
      </c>
      <c r="B13852" t="s">
        <v>699</v>
      </c>
      <c r="C13852">
        <v>9.23</v>
      </c>
      <c r="D13852">
        <v>9.2899999999999991</v>
      </c>
      <c r="E13852">
        <v>8.98</v>
      </c>
      <c r="F13852">
        <v>9</v>
      </c>
      <c r="G13852">
        <v>30941640</v>
      </c>
      <c r="H13852">
        <v>9.09</v>
      </c>
    </row>
    <row r="13853" spans="1:8" x14ac:dyDescent="0.3">
      <c r="A13853" t="s">
        <v>634</v>
      </c>
      <c r="B13853" t="s">
        <v>700</v>
      </c>
      <c r="C13853">
        <v>9</v>
      </c>
      <c r="D13853">
        <v>9.09</v>
      </c>
      <c r="E13853">
        <v>8.86</v>
      </c>
      <c r="F13853">
        <v>8.8800000000000008</v>
      </c>
      <c r="G13853">
        <v>31186540</v>
      </c>
      <c r="H13853">
        <v>8.9433000000000007</v>
      </c>
    </row>
    <row r="13854" spans="1:8" x14ac:dyDescent="0.3">
      <c r="A13854" t="s">
        <v>634</v>
      </c>
      <c r="B13854" t="s">
        <v>77</v>
      </c>
      <c r="C13854">
        <v>8.81</v>
      </c>
      <c r="D13854">
        <v>8.82</v>
      </c>
      <c r="E13854">
        <v>8.6</v>
      </c>
      <c r="F13854">
        <v>8.6</v>
      </c>
      <c r="G13854">
        <v>33030590</v>
      </c>
      <c r="H13854">
        <v>8.6732999999999993</v>
      </c>
    </row>
    <row r="13855" spans="1:8" x14ac:dyDescent="0.3">
      <c r="A13855" t="s">
        <v>634</v>
      </c>
      <c r="B13855" t="s">
        <v>701</v>
      </c>
      <c r="C13855">
        <v>8.61</v>
      </c>
      <c r="D13855">
        <v>8.66</v>
      </c>
      <c r="E13855">
        <v>8.2799999999999994</v>
      </c>
      <c r="F13855">
        <v>8.2799999999999994</v>
      </c>
      <c r="G13855">
        <v>47606110</v>
      </c>
      <c r="H13855">
        <v>8.4067000000000007</v>
      </c>
    </row>
    <row r="13856" spans="1:8" x14ac:dyDescent="0.3">
      <c r="A13856" t="s">
        <v>634</v>
      </c>
      <c r="B13856" t="s">
        <v>702</v>
      </c>
      <c r="C13856">
        <v>8.2799999999999994</v>
      </c>
      <c r="D13856">
        <v>8.6</v>
      </c>
      <c r="E13856">
        <v>8.08</v>
      </c>
      <c r="F13856">
        <v>8.52</v>
      </c>
      <c r="G13856">
        <v>127591000</v>
      </c>
      <c r="H13856">
        <v>8.4</v>
      </c>
    </row>
    <row r="13857" spans="1:8" x14ac:dyDescent="0.3">
      <c r="A13857" t="s">
        <v>634</v>
      </c>
      <c r="B13857" t="s">
        <v>139</v>
      </c>
      <c r="C13857">
        <v>8.52</v>
      </c>
      <c r="D13857">
        <v>8.73</v>
      </c>
      <c r="E13857">
        <v>8.3800000000000008</v>
      </c>
      <c r="F13857">
        <v>8.43</v>
      </c>
      <c r="G13857">
        <v>65667330</v>
      </c>
      <c r="H13857">
        <v>8.5132999999999992</v>
      </c>
    </row>
    <row r="13858" spans="1:8" x14ac:dyDescent="0.3">
      <c r="A13858" t="s">
        <v>634</v>
      </c>
      <c r="B13858" t="s">
        <v>156</v>
      </c>
      <c r="C13858">
        <v>8.4499999999999993</v>
      </c>
      <c r="D13858">
        <v>8.64</v>
      </c>
      <c r="E13858">
        <v>7.65</v>
      </c>
      <c r="F13858">
        <v>8.0399999999999991</v>
      </c>
      <c r="G13858">
        <v>113192700</v>
      </c>
      <c r="H13858">
        <v>8.11</v>
      </c>
    </row>
    <row r="13859" spans="1:8" x14ac:dyDescent="0.3">
      <c r="A13859" t="s">
        <v>634</v>
      </c>
      <c r="B13859" t="s">
        <v>703</v>
      </c>
      <c r="C13859">
        <v>8.07</v>
      </c>
      <c r="D13859">
        <v>8.19</v>
      </c>
      <c r="E13859">
        <v>7.75</v>
      </c>
      <c r="F13859">
        <v>7.83</v>
      </c>
      <c r="G13859">
        <v>61404840</v>
      </c>
      <c r="H13859">
        <v>7.9233000000000002</v>
      </c>
    </row>
    <row r="13860" spans="1:8" x14ac:dyDescent="0.3">
      <c r="A13860" t="s">
        <v>634</v>
      </c>
      <c r="B13860" t="s">
        <v>223</v>
      </c>
      <c r="C13860">
        <v>7.89</v>
      </c>
      <c r="D13860">
        <v>7.98</v>
      </c>
      <c r="E13860">
        <v>7.76</v>
      </c>
      <c r="F13860">
        <v>7.8</v>
      </c>
      <c r="G13860">
        <v>43989180</v>
      </c>
      <c r="H13860">
        <v>7.8467000000000002</v>
      </c>
    </row>
    <row r="13861" spans="1:8" x14ac:dyDescent="0.3">
      <c r="A13861" t="s">
        <v>634</v>
      </c>
      <c r="B13861" t="s">
        <v>228</v>
      </c>
      <c r="C13861">
        <v>7.8</v>
      </c>
      <c r="D13861">
        <v>7.81</v>
      </c>
      <c r="E13861">
        <v>7.64</v>
      </c>
      <c r="F13861">
        <v>7.67</v>
      </c>
      <c r="G13861">
        <v>31241230</v>
      </c>
      <c r="H13861">
        <v>7.7066999999999997</v>
      </c>
    </row>
    <row r="13862" spans="1:8" x14ac:dyDescent="0.3">
      <c r="A13862" t="s">
        <v>634</v>
      </c>
      <c r="B13862" t="s">
        <v>704</v>
      </c>
      <c r="C13862">
        <v>7.68</v>
      </c>
      <c r="D13862">
        <v>8.18</v>
      </c>
      <c r="E13862">
        <v>7.68</v>
      </c>
      <c r="F13862">
        <v>8.1199999999999992</v>
      </c>
      <c r="G13862">
        <v>77765070</v>
      </c>
      <c r="H13862">
        <v>7.9932999999999996</v>
      </c>
    </row>
    <row r="13863" spans="1:8" x14ac:dyDescent="0.3">
      <c r="A13863" t="s">
        <v>634</v>
      </c>
      <c r="B13863" t="s">
        <v>705</v>
      </c>
      <c r="C13863">
        <v>8.07</v>
      </c>
      <c r="D13863">
        <v>8.84</v>
      </c>
      <c r="E13863">
        <v>8.07</v>
      </c>
      <c r="F13863">
        <v>8.68</v>
      </c>
      <c r="G13863">
        <v>148367300</v>
      </c>
      <c r="H13863">
        <v>8.5299999999999994</v>
      </c>
    </row>
    <row r="13864" spans="1:8" x14ac:dyDescent="0.3">
      <c r="A13864" t="s">
        <v>634</v>
      </c>
      <c r="B13864" t="s">
        <v>706</v>
      </c>
      <c r="C13864">
        <v>8.75</v>
      </c>
      <c r="D13864">
        <v>9.42</v>
      </c>
      <c r="E13864">
        <v>8.73</v>
      </c>
      <c r="F13864">
        <v>9.06</v>
      </c>
      <c r="G13864">
        <v>165778100</v>
      </c>
      <c r="H13864">
        <v>9.07</v>
      </c>
    </row>
    <row r="13865" spans="1:8" x14ac:dyDescent="0.3">
      <c r="A13865" t="s">
        <v>634</v>
      </c>
      <c r="B13865" t="s">
        <v>265</v>
      </c>
      <c r="C13865">
        <v>9.1199999999999992</v>
      </c>
      <c r="D13865">
        <v>9.5299999999999994</v>
      </c>
      <c r="E13865">
        <v>9.11</v>
      </c>
      <c r="F13865">
        <v>9.1999999999999993</v>
      </c>
      <c r="G13865">
        <v>140837700</v>
      </c>
      <c r="H13865">
        <v>9.2799999999999994</v>
      </c>
    </row>
    <row r="13866" spans="1:8" x14ac:dyDescent="0.3">
      <c r="A13866" t="s">
        <v>634</v>
      </c>
      <c r="B13866" t="s">
        <v>707</v>
      </c>
      <c r="C13866">
        <v>9.25</v>
      </c>
      <c r="D13866">
        <v>9.32</v>
      </c>
      <c r="E13866">
        <v>8.7200000000000006</v>
      </c>
      <c r="F13866">
        <v>8.7799999999999994</v>
      </c>
      <c r="G13866">
        <v>88958780</v>
      </c>
      <c r="H13866">
        <v>8.94</v>
      </c>
    </row>
    <row r="13867" spans="1:8" x14ac:dyDescent="0.3">
      <c r="A13867" t="s">
        <v>634</v>
      </c>
      <c r="B13867" t="s">
        <v>271</v>
      </c>
      <c r="C13867">
        <v>8.86</v>
      </c>
      <c r="D13867">
        <v>8.86</v>
      </c>
      <c r="E13867">
        <v>8.02</v>
      </c>
      <c r="F13867">
        <v>8.1</v>
      </c>
      <c r="G13867">
        <v>75424290</v>
      </c>
      <c r="H13867">
        <v>8.3267000000000007</v>
      </c>
    </row>
    <row r="13868" spans="1:8" x14ac:dyDescent="0.3">
      <c r="A13868" t="s">
        <v>634</v>
      </c>
      <c r="B13868" t="s">
        <v>708</v>
      </c>
      <c r="C13868">
        <v>8.1</v>
      </c>
      <c r="D13868">
        <v>8.5</v>
      </c>
      <c r="E13868">
        <v>8</v>
      </c>
      <c r="F13868">
        <v>8.33</v>
      </c>
      <c r="G13868">
        <v>76243340</v>
      </c>
      <c r="H13868">
        <v>8.2766999999999999</v>
      </c>
    </row>
    <row r="13869" spans="1:8" x14ac:dyDescent="0.3">
      <c r="A13869" t="s">
        <v>634</v>
      </c>
      <c r="B13869" t="s">
        <v>709</v>
      </c>
      <c r="C13869">
        <v>8.4</v>
      </c>
      <c r="D13869">
        <v>8.58</v>
      </c>
      <c r="E13869">
        <v>8.39</v>
      </c>
      <c r="F13869">
        <v>8.39</v>
      </c>
      <c r="G13869">
        <v>47748580</v>
      </c>
      <c r="H13869">
        <v>8.4533000000000005</v>
      </c>
    </row>
    <row r="13870" spans="1:8" x14ac:dyDescent="0.3">
      <c r="A13870" t="s">
        <v>634</v>
      </c>
      <c r="B13870" t="s">
        <v>283</v>
      </c>
      <c r="C13870">
        <v>8.41</v>
      </c>
      <c r="D13870">
        <v>8.9499999999999993</v>
      </c>
      <c r="E13870">
        <v>8.2899999999999991</v>
      </c>
      <c r="F13870">
        <v>8.82</v>
      </c>
      <c r="G13870">
        <v>133688000</v>
      </c>
      <c r="H13870">
        <v>8.6867000000000001</v>
      </c>
    </row>
    <row r="13871" spans="1:8" x14ac:dyDescent="0.3">
      <c r="A13871" t="s">
        <v>634</v>
      </c>
      <c r="B13871" t="s">
        <v>290</v>
      </c>
      <c r="C13871">
        <v>8.83</v>
      </c>
      <c r="D13871">
        <v>8.9</v>
      </c>
      <c r="E13871">
        <v>8.44</v>
      </c>
      <c r="F13871">
        <v>8.5</v>
      </c>
      <c r="G13871">
        <v>74670170</v>
      </c>
      <c r="H13871">
        <v>8.6133000000000006</v>
      </c>
    </row>
    <row r="13872" spans="1:8" x14ac:dyDescent="0.3">
      <c r="A13872" t="s">
        <v>634</v>
      </c>
      <c r="B13872" t="s">
        <v>710</v>
      </c>
      <c r="C13872">
        <v>8.59</v>
      </c>
      <c r="D13872">
        <v>8.6199999999999992</v>
      </c>
      <c r="E13872">
        <v>8.3800000000000008</v>
      </c>
      <c r="F13872">
        <v>8.3800000000000008</v>
      </c>
      <c r="G13872">
        <v>38843540</v>
      </c>
      <c r="H13872">
        <v>8.4600000000000009</v>
      </c>
    </row>
    <row r="13873" spans="1:8" x14ac:dyDescent="0.3">
      <c r="A13873" t="s">
        <v>634</v>
      </c>
      <c r="B13873" t="s">
        <v>512</v>
      </c>
      <c r="C13873">
        <v>8.4499999999999993</v>
      </c>
      <c r="D13873">
        <v>8.48</v>
      </c>
      <c r="E13873">
        <v>8.31</v>
      </c>
      <c r="F13873">
        <v>8.3800000000000008</v>
      </c>
      <c r="G13873">
        <v>38232300</v>
      </c>
      <c r="H13873">
        <v>8.39</v>
      </c>
    </row>
    <row r="13874" spans="1:8" x14ac:dyDescent="0.3">
      <c r="A13874" t="s">
        <v>634</v>
      </c>
      <c r="B13874" t="s">
        <v>91</v>
      </c>
      <c r="C13874">
        <v>7.81</v>
      </c>
      <c r="D13874">
        <v>8.1</v>
      </c>
      <c r="E13874">
        <v>7.7</v>
      </c>
      <c r="F13874">
        <v>7.95</v>
      </c>
      <c r="G13874">
        <v>71335730</v>
      </c>
      <c r="H13874">
        <v>7.9166999999999996</v>
      </c>
    </row>
    <row r="13875" spans="1:8" x14ac:dyDescent="0.3">
      <c r="A13875" t="s">
        <v>634</v>
      </c>
      <c r="B13875" t="s">
        <v>93</v>
      </c>
      <c r="C13875">
        <v>8.02</v>
      </c>
      <c r="D13875">
        <v>8.2100000000000009</v>
      </c>
      <c r="E13875">
        <v>7.71</v>
      </c>
      <c r="F13875">
        <v>7.79</v>
      </c>
      <c r="G13875">
        <v>58164270</v>
      </c>
      <c r="H13875">
        <v>7.9032999999999998</v>
      </c>
    </row>
    <row r="13876" spans="1:8" x14ac:dyDescent="0.3">
      <c r="A13876" t="s">
        <v>634</v>
      </c>
      <c r="B13876" t="s">
        <v>711</v>
      </c>
      <c r="C13876">
        <v>7.79</v>
      </c>
      <c r="D13876">
        <v>7.93</v>
      </c>
      <c r="E13876">
        <v>7.72</v>
      </c>
      <c r="F13876">
        <v>7.72</v>
      </c>
      <c r="G13876">
        <v>40095020</v>
      </c>
      <c r="H13876">
        <v>7.79</v>
      </c>
    </row>
    <row r="13877" spans="1:8" x14ac:dyDescent="0.3">
      <c r="A13877" t="s">
        <v>634</v>
      </c>
      <c r="B13877" t="s">
        <v>712</v>
      </c>
      <c r="C13877">
        <v>7.84</v>
      </c>
      <c r="D13877">
        <v>7.92</v>
      </c>
      <c r="E13877">
        <v>7.57</v>
      </c>
      <c r="F13877">
        <v>7.61</v>
      </c>
      <c r="G13877">
        <v>34609340</v>
      </c>
      <c r="H13877">
        <v>7.7</v>
      </c>
    </row>
    <row r="13878" spans="1:8" x14ac:dyDescent="0.3">
      <c r="A13878" t="s">
        <v>634</v>
      </c>
      <c r="B13878" t="s">
        <v>162</v>
      </c>
      <c r="C13878">
        <v>7.63</v>
      </c>
      <c r="D13878">
        <v>7.76</v>
      </c>
      <c r="E13878">
        <v>7.33</v>
      </c>
      <c r="F13878">
        <v>7.33</v>
      </c>
      <c r="G13878">
        <v>27828960</v>
      </c>
      <c r="H13878">
        <v>7.4733000000000001</v>
      </c>
    </row>
    <row r="13879" spans="1:8" x14ac:dyDescent="0.3">
      <c r="A13879" t="s">
        <v>634</v>
      </c>
      <c r="B13879" t="s">
        <v>220</v>
      </c>
      <c r="C13879">
        <v>7.33</v>
      </c>
      <c r="D13879">
        <v>7.46</v>
      </c>
      <c r="E13879">
        <v>7.13</v>
      </c>
      <c r="F13879">
        <v>7.44</v>
      </c>
      <c r="G13879">
        <v>40909000</v>
      </c>
      <c r="H13879">
        <v>7.3433000000000002</v>
      </c>
    </row>
    <row r="13880" spans="1:8" x14ac:dyDescent="0.3">
      <c r="A13880" t="s">
        <v>634</v>
      </c>
      <c r="B13880" t="s">
        <v>713</v>
      </c>
      <c r="C13880">
        <v>7.64</v>
      </c>
      <c r="D13880">
        <v>7.97</v>
      </c>
      <c r="E13880">
        <v>7.51</v>
      </c>
      <c r="F13880">
        <v>7.84</v>
      </c>
      <c r="G13880">
        <v>66332280</v>
      </c>
      <c r="H13880">
        <v>7.7732999999999999</v>
      </c>
    </row>
    <row r="13881" spans="1:8" x14ac:dyDescent="0.3">
      <c r="A13881" t="s">
        <v>634</v>
      </c>
      <c r="B13881" t="s">
        <v>714</v>
      </c>
      <c r="C13881">
        <v>7.81</v>
      </c>
      <c r="D13881">
        <v>7.9</v>
      </c>
      <c r="E13881">
        <v>7.63</v>
      </c>
      <c r="F13881">
        <v>7.72</v>
      </c>
      <c r="G13881">
        <v>20391870</v>
      </c>
      <c r="H13881">
        <v>7.75</v>
      </c>
    </row>
    <row r="13882" spans="1:8" x14ac:dyDescent="0.3">
      <c r="A13882" t="s">
        <v>634</v>
      </c>
      <c r="B13882" t="s">
        <v>715</v>
      </c>
      <c r="C13882">
        <v>7.57</v>
      </c>
      <c r="D13882">
        <v>7.63</v>
      </c>
      <c r="E13882">
        <v>7.45</v>
      </c>
      <c r="F13882">
        <v>7.48</v>
      </c>
      <c r="G13882">
        <v>29274860</v>
      </c>
      <c r="H13882">
        <v>7.52</v>
      </c>
    </row>
    <row r="13883" spans="1:8" x14ac:dyDescent="0.3">
      <c r="A13883" t="s">
        <v>634</v>
      </c>
      <c r="B13883" t="s">
        <v>235</v>
      </c>
      <c r="C13883">
        <v>7.51</v>
      </c>
      <c r="D13883">
        <v>7.82</v>
      </c>
      <c r="E13883">
        <v>7.29</v>
      </c>
      <c r="F13883">
        <v>7.65</v>
      </c>
      <c r="G13883">
        <v>62501250</v>
      </c>
      <c r="H13883">
        <v>7.5867000000000004</v>
      </c>
    </row>
    <row r="13884" spans="1:8" x14ac:dyDescent="0.3">
      <c r="A13884" t="s">
        <v>634</v>
      </c>
      <c r="B13884" t="s">
        <v>259</v>
      </c>
      <c r="C13884">
        <v>7.67</v>
      </c>
      <c r="D13884">
        <v>8.32</v>
      </c>
      <c r="E13884">
        <v>7.29</v>
      </c>
      <c r="F13884">
        <v>8.1</v>
      </c>
      <c r="G13884">
        <v>119595400</v>
      </c>
      <c r="H13884">
        <v>7.9032999999999998</v>
      </c>
    </row>
    <row r="13885" spans="1:8" x14ac:dyDescent="0.3">
      <c r="A13885" t="s">
        <v>634</v>
      </c>
      <c r="B13885" t="s">
        <v>716</v>
      </c>
      <c r="C13885">
        <v>8.1300000000000008</v>
      </c>
      <c r="D13885">
        <v>8.25</v>
      </c>
      <c r="E13885">
        <v>7.96</v>
      </c>
      <c r="F13885">
        <v>7.99</v>
      </c>
      <c r="G13885">
        <v>46827860</v>
      </c>
      <c r="H13885">
        <v>8.0667000000000009</v>
      </c>
    </row>
    <row r="13886" spans="1:8" x14ac:dyDescent="0.3">
      <c r="A13886" t="s">
        <v>634</v>
      </c>
      <c r="B13886" t="s">
        <v>269</v>
      </c>
      <c r="C13886">
        <v>8.08</v>
      </c>
      <c r="D13886">
        <v>8.14</v>
      </c>
      <c r="E13886">
        <v>7.78</v>
      </c>
      <c r="F13886">
        <v>8.02</v>
      </c>
      <c r="G13886">
        <v>34003140</v>
      </c>
      <c r="H13886">
        <v>7.98</v>
      </c>
    </row>
    <row r="13887" spans="1:8" x14ac:dyDescent="0.3">
      <c r="A13887" t="s">
        <v>634</v>
      </c>
      <c r="B13887" t="s">
        <v>282</v>
      </c>
      <c r="C13887">
        <v>8</v>
      </c>
      <c r="D13887">
        <v>8.1199999999999992</v>
      </c>
      <c r="E13887">
        <v>7.95</v>
      </c>
      <c r="F13887">
        <v>7.96</v>
      </c>
      <c r="G13887">
        <v>10378010</v>
      </c>
      <c r="H13887">
        <v>8.01</v>
      </c>
    </row>
    <row r="13888" spans="1:8" x14ac:dyDescent="0.3">
      <c r="A13888" t="s">
        <v>634</v>
      </c>
      <c r="B13888" t="s">
        <v>717</v>
      </c>
      <c r="C13888">
        <v>8</v>
      </c>
      <c r="D13888">
        <v>8.23</v>
      </c>
      <c r="E13888">
        <v>8</v>
      </c>
      <c r="F13888">
        <v>8.11</v>
      </c>
      <c r="G13888">
        <v>61757150</v>
      </c>
      <c r="H13888">
        <v>8.1133000000000006</v>
      </c>
    </row>
    <row r="13889" spans="1:8" x14ac:dyDescent="0.3">
      <c r="A13889" t="s">
        <v>634</v>
      </c>
      <c r="B13889" t="s">
        <v>285</v>
      </c>
      <c r="C13889">
        <v>8.15</v>
      </c>
      <c r="D13889">
        <v>8.44</v>
      </c>
      <c r="E13889">
        <v>8.0399999999999991</v>
      </c>
      <c r="F13889">
        <v>8.33</v>
      </c>
      <c r="G13889">
        <v>87064290</v>
      </c>
      <c r="H13889">
        <v>8.27</v>
      </c>
    </row>
    <row r="13890" spans="1:8" x14ac:dyDescent="0.3">
      <c r="A13890" t="s">
        <v>634</v>
      </c>
      <c r="B13890" t="s">
        <v>718</v>
      </c>
      <c r="C13890">
        <v>8.33</v>
      </c>
      <c r="D13890">
        <v>8.77</v>
      </c>
      <c r="E13890">
        <v>8.2100000000000009</v>
      </c>
      <c r="F13890">
        <v>8.7100000000000009</v>
      </c>
      <c r="G13890">
        <v>107043600</v>
      </c>
      <c r="H13890">
        <v>8.5632999999999999</v>
      </c>
    </row>
    <row r="13891" spans="1:8" x14ac:dyDescent="0.3">
      <c r="A13891" t="s">
        <v>634</v>
      </c>
      <c r="B13891" t="s">
        <v>291</v>
      </c>
      <c r="C13891">
        <v>8.7200000000000006</v>
      </c>
      <c r="D13891">
        <v>8.8800000000000008</v>
      </c>
      <c r="E13891">
        <v>8.3800000000000008</v>
      </c>
      <c r="F13891">
        <v>8.3800000000000008</v>
      </c>
      <c r="G13891">
        <v>56965840</v>
      </c>
      <c r="H13891">
        <v>8.5466999999999995</v>
      </c>
    </row>
    <row r="13892" spans="1:8" x14ac:dyDescent="0.3">
      <c r="A13892" t="s">
        <v>634</v>
      </c>
      <c r="B13892" t="s">
        <v>295</v>
      </c>
      <c r="C13892">
        <v>8.4600000000000009</v>
      </c>
      <c r="D13892">
        <v>8.56</v>
      </c>
      <c r="E13892">
        <v>8.1300000000000008</v>
      </c>
      <c r="F13892">
        <v>8.16</v>
      </c>
      <c r="G13892">
        <v>48558770</v>
      </c>
      <c r="H13892">
        <v>8.2833000000000006</v>
      </c>
    </row>
    <row r="13893" spans="1:8" x14ac:dyDescent="0.3">
      <c r="A13893" t="s">
        <v>634</v>
      </c>
      <c r="B13893" t="s">
        <v>298</v>
      </c>
      <c r="C13893">
        <v>8.17</v>
      </c>
      <c r="D13893">
        <v>8.44</v>
      </c>
      <c r="E13893">
        <v>8.06</v>
      </c>
      <c r="F13893">
        <v>8.36</v>
      </c>
      <c r="G13893">
        <v>64771650</v>
      </c>
      <c r="H13893">
        <v>8.2866999999999997</v>
      </c>
    </row>
    <row r="13894" spans="1:8" x14ac:dyDescent="0.3">
      <c r="A13894" t="s">
        <v>634</v>
      </c>
      <c r="B13894" t="s">
        <v>719</v>
      </c>
      <c r="C13894">
        <v>8.3699999999999992</v>
      </c>
      <c r="D13894">
        <v>8.82</v>
      </c>
      <c r="E13894">
        <v>8.26</v>
      </c>
      <c r="F13894">
        <v>8.7899999999999991</v>
      </c>
      <c r="G13894">
        <v>114326700</v>
      </c>
      <c r="H13894">
        <v>8.6233000000000004</v>
      </c>
    </row>
    <row r="13895" spans="1:8" x14ac:dyDescent="0.3">
      <c r="A13895" t="s">
        <v>634</v>
      </c>
      <c r="B13895" t="s">
        <v>720</v>
      </c>
      <c r="C13895">
        <v>8.83</v>
      </c>
      <c r="D13895">
        <v>9</v>
      </c>
      <c r="E13895">
        <v>8.5399999999999991</v>
      </c>
      <c r="F13895">
        <v>8.58</v>
      </c>
      <c r="G13895">
        <v>64207940</v>
      </c>
      <c r="H13895">
        <v>8.7066999999999997</v>
      </c>
    </row>
    <row r="13896" spans="1:8" x14ac:dyDescent="0.3">
      <c r="A13896" t="s">
        <v>634</v>
      </c>
      <c r="B13896" t="s">
        <v>721</v>
      </c>
      <c r="C13896">
        <v>8.52</v>
      </c>
      <c r="D13896">
        <v>8.81</v>
      </c>
      <c r="E13896">
        <v>8.4</v>
      </c>
      <c r="F13896">
        <v>8.41</v>
      </c>
      <c r="G13896">
        <v>69786410</v>
      </c>
      <c r="H13896">
        <v>8.5399999999999991</v>
      </c>
    </row>
    <row r="13897" spans="1:8" x14ac:dyDescent="0.3">
      <c r="A13897" t="s">
        <v>634</v>
      </c>
      <c r="B13897" t="s">
        <v>96</v>
      </c>
      <c r="C13897">
        <v>8.4499999999999993</v>
      </c>
      <c r="D13897">
        <v>8.75</v>
      </c>
      <c r="E13897">
        <v>8.39</v>
      </c>
      <c r="F13897">
        <v>8.49</v>
      </c>
      <c r="G13897">
        <v>85845900</v>
      </c>
      <c r="H13897">
        <v>8.5433000000000003</v>
      </c>
    </row>
    <row r="13898" spans="1:8" x14ac:dyDescent="0.3">
      <c r="A13898" t="s">
        <v>634</v>
      </c>
      <c r="B13898" t="s">
        <v>722</v>
      </c>
      <c r="C13898">
        <v>8.5399999999999991</v>
      </c>
      <c r="D13898">
        <v>8.64</v>
      </c>
      <c r="E13898">
        <v>8.3699999999999992</v>
      </c>
      <c r="F13898">
        <v>8.42</v>
      </c>
      <c r="G13898">
        <v>37392260</v>
      </c>
      <c r="H13898">
        <v>8.4766999999999992</v>
      </c>
    </row>
    <row r="13899" spans="1:8" x14ac:dyDescent="0.3">
      <c r="A13899" t="s">
        <v>634</v>
      </c>
      <c r="B13899" t="s">
        <v>164</v>
      </c>
      <c r="C13899">
        <v>8.44</v>
      </c>
      <c r="D13899">
        <v>8.5399999999999991</v>
      </c>
      <c r="E13899">
        <v>8.07</v>
      </c>
      <c r="F13899">
        <v>8.07</v>
      </c>
      <c r="G13899">
        <v>44774670</v>
      </c>
      <c r="H13899">
        <v>8.2266999999999992</v>
      </c>
    </row>
    <row r="13900" spans="1:8" x14ac:dyDescent="0.3">
      <c r="A13900" t="s">
        <v>634</v>
      </c>
      <c r="B13900" t="s">
        <v>723</v>
      </c>
      <c r="C13900">
        <v>8.32</v>
      </c>
      <c r="D13900">
        <v>8.41</v>
      </c>
      <c r="E13900">
        <v>8.16</v>
      </c>
      <c r="F13900">
        <v>8.2100000000000009</v>
      </c>
      <c r="G13900">
        <v>45283740</v>
      </c>
      <c r="H13900">
        <v>8.26</v>
      </c>
    </row>
    <row r="13901" spans="1:8" x14ac:dyDescent="0.3">
      <c r="A13901" t="s">
        <v>634</v>
      </c>
      <c r="B13901" t="s">
        <v>724</v>
      </c>
      <c r="C13901">
        <v>8.25</v>
      </c>
      <c r="D13901">
        <v>8.48</v>
      </c>
      <c r="E13901">
        <v>8.24</v>
      </c>
      <c r="F13901">
        <v>8.42</v>
      </c>
      <c r="G13901">
        <v>55459120</v>
      </c>
      <c r="H13901">
        <v>8.3800000000000008</v>
      </c>
    </row>
    <row r="13902" spans="1:8" x14ac:dyDescent="0.3">
      <c r="A13902" t="s">
        <v>634</v>
      </c>
      <c r="B13902" t="s">
        <v>725</v>
      </c>
      <c r="C13902">
        <v>8.48</v>
      </c>
      <c r="D13902">
        <v>8.49</v>
      </c>
      <c r="E13902">
        <v>8.2899999999999991</v>
      </c>
      <c r="F13902">
        <v>8.32</v>
      </c>
      <c r="G13902">
        <v>52876100</v>
      </c>
      <c r="H13902">
        <v>8.3666999999999998</v>
      </c>
    </row>
    <row r="13903" spans="1:8" x14ac:dyDescent="0.3">
      <c r="A13903" t="s">
        <v>634</v>
      </c>
      <c r="B13903" t="s">
        <v>242</v>
      </c>
      <c r="C13903">
        <v>8.2799999999999994</v>
      </c>
      <c r="D13903">
        <v>8.3800000000000008</v>
      </c>
      <c r="E13903">
        <v>8.16</v>
      </c>
      <c r="F13903">
        <v>8.17</v>
      </c>
      <c r="G13903">
        <v>31547380</v>
      </c>
      <c r="H13903">
        <v>8.2367000000000008</v>
      </c>
    </row>
    <row r="13904" spans="1:8" x14ac:dyDescent="0.3">
      <c r="A13904" t="s">
        <v>634</v>
      </c>
      <c r="B13904" t="s">
        <v>726</v>
      </c>
      <c r="C13904">
        <v>8.24</v>
      </c>
      <c r="D13904">
        <v>8.31</v>
      </c>
      <c r="E13904">
        <v>8.14</v>
      </c>
      <c r="F13904">
        <v>8.18</v>
      </c>
      <c r="G13904">
        <v>28889010</v>
      </c>
      <c r="H13904">
        <v>8.2100000000000009</v>
      </c>
    </row>
    <row r="13905" spans="1:8" x14ac:dyDescent="0.3">
      <c r="A13905" t="s">
        <v>634</v>
      </c>
      <c r="B13905" t="s">
        <v>727</v>
      </c>
      <c r="C13905">
        <v>8.25</v>
      </c>
      <c r="D13905">
        <v>8.26</v>
      </c>
      <c r="E13905">
        <v>8.1300000000000008</v>
      </c>
      <c r="F13905">
        <v>8.1300000000000008</v>
      </c>
      <c r="G13905">
        <v>28539200</v>
      </c>
      <c r="H13905">
        <v>8.1732999999999993</v>
      </c>
    </row>
    <row r="13906" spans="1:8" x14ac:dyDescent="0.3">
      <c r="A13906" t="s">
        <v>634</v>
      </c>
      <c r="B13906" t="s">
        <v>728</v>
      </c>
      <c r="C13906">
        <v>8.15</v>
      </c>
      <c r="D13906">
        <v>8.39</v>
      </c>
      <c r="E13906">
        <v>8.0500000000000007</v>
      </c>
      <c r="F13906">
        <v>8.11</v>
      </c>
      <c r="G13906">
        <v>40946610</v>
      </c>
      <c r="H13906">
        <v>8.1832999999999991</v>
      </c>
    </row>
    <row r="13907" spans="1:8" x14ac:dyDescent="0.3">
      <c r="A13907" t="s">
        <v>634</v>
      </c>
      <c r="B13907" t="s">
        <v>729</v>
      </c>
      <c r="C13907">
        <v>8.17</v>
      </c>
      <c r="D13907">
        <v>8.2200000000000006</v>
      </c>
      <c r="E13907">
        <v>8.11</v>
      </c>
      <c r="F13907">
        <v>8.1999999999999993</v>
      </c>
      <c r="G13907">
        <v>26611740</v>
      </c>
      <c r="H13907">
        <v>8.1767000000000003</v>
      </c>
    </row>
    <row r="13908" spans="1:8" x14ac:dyDescent="0.3">
      <c r="A13908" t="s">
        <v>634</v>
      </c>
      <c r="B13908" t="s">
        <v>730</v>
      </c>
      <c r="C13908">
        <v>8.18</v>
      </c>
      <c r="D13908">
        <v>8.24</v>
      </c>
      <c r="E13908">
        <v>8.09</v>
      </c>
      <c r="F13908">
        <v>8.1300000000000008</v>
      </c>
      <c r="G13908">
        <v>31693740</v>
      </c>
      <c r="H13908">
        <v>8.1532999999999998</v>
      </c>
    </row>
    <row r="13909" spans="1:8" x14ac:dyDescent="0.3">
      <c r="A13909" t="s">
        <v>634</v>
      </c>
      <c r="B13909" t="s">
        <v>731</v>
      </c>
      <c r="C13909">
        <v>8.16</v>
      </c>
      <c r="D13909">
        <v>8.24</v>
      </c>
      <c r="E13909">
        <v>7.98</v>
      </c>
      <c r="F13909">
        <v>7.98</v>
      </c>
      <c r="G13909">
        <v>42323310</v>
      </c>
      <c r="H13909">
        <v>8.0667000000000009</v>
      </c>
    </row>
    <row r="13910" spans="1:8" x14ac:dyDescent="0.3">
      <c r="A13910" t="s">
        <v>634</v>
      </c>
      <c r="B13910" t="s">
        <v>732</v>
      </c>
      <c r="C13910">
        <v>8.06</v>
      </c>
      <c r="D13910">
        <v>8.15</v>
      </c>
      <c r="E13910">
        <v>7.93</v>
      </c>
      <c r="F13910">
        <v>7.95</v>
      </c>
      <c r="G13910">
        <v>35015440</v>
      </c>
      <c r="H13910">
        <v>8.01</v>
      </c>
    </row>
    <row r="13911" spans="1:8" x14ac:dyDescent="0.3">
      <c r="A13911" t="s">
        <v>634</v>
      </c>
      <c r="B13911" t="s">
        <v>733</v>
      </c>
      <c r="C13911">
        <v>7.97</v>
      </c>
      <c r="D13911">
        <v>7.99</v>
      </c>
      <c r="E13911">
        <v>7.83</v>
      </c>
      <c r="F13911">
        <v>7.96</v>
      </c>
      <c r="G13911">
        <v>36658310</v>
      </c>
      <c r="H13911">
        <v>7.9267000000000003</v>
      </c>
    </row>
    <row r="13912" spans="1:8" x14ac:dyDescent="0.3">
      <c r="A13912" t="s">
        <v>634</v>
      </c>
      <c r="B13912" t="s">
        <v>734</v>
      </c>
      <c r="C13912">
        <v>8</v>
      </c>
      <c r="D13912">
        <v>8.11</v>
      </c>
      <c r="E13912">
        <v>7.97</v>
      </c>
      <c r="F13912">
        <v>7.98</v>
      </c>
      <c r="G13912">
        <v>33752400</v>
      </c>
      <c r="H13912">
        <v>8.02</v>
      </c>
    </row>
    <row r="13913" spans="1:8" x14ac:dyDescent="0.3">
      <c r="A13913" t="s">
        <v>634</v>
      </c>
      <c r="B13913" t="s">
        <v>735</v>
      </c>
      <c r="C13913">
        <v>7.99</v>
      </c>
      <c r="D13913">
        <v>8.09</v>
      </c>
      <c r="E13913">
        <v>7.95</v>
      </c>
      <c r="F13913">
        <v>8.01</v>
      </c>
      <c r="G13913">
        <v>16994452</v>
      </c>
      <c r="H13913">
        <v>8.0167000000000002</v>
      </c>
    </row>
    <row r="13914" spans="1:8" x14ac:dyDescent="0.3">
      <c r="A13914" t="s">
        <v>635</v>
      </c>
      <c r="B13914" t="s">
        <v>696</v>
      </c>
      <c r="C13914">
        <v>357</v>
      </c>
      <c r="D13914">
        <v>359</v>
      </c>
      <c r="E13914">
        <v>348.25</v>
      </c>
      <c r="F13914">
        <v>350</v>
      </c>
      <c r="G13914">
        <v>211707</v>
      </c>
      <c r="H13914">
        <v>352.41669999999999</v>
      </c>
    </row>
    <row r="13915" spans="1:8" x14ac:dyDescent="0.3">
      <c r="A13915" t="s">
        <v>635</v>
      </c>
      <c r="B13915" t="s">
        <v>697</v>
      </c>
      <c r="C13915">
        <v>350</v>
      </c>
      <c r="D13915">
        <v>353.5</v>
      </c>
      <c r="E13915">
        <v>347.25</v>
      </c>
      <c r="F13915">
        <v>349.5</v>
      </c>
      <c r="G13915">
        <v>215432</v>
      </c>
      <c r="H13915">
        <v>350.08330000000001</v>
      </c>
    </row>
    <row r="13916" spans="1:8" x14ac:dyDescent="0.3">
      <c r="A13916" t="s">
        <v>635</v>
      </c>
      <c r="B13916" t="s">
        <v>698</v>
      </c>
      <c r="C13916">
        <v>349.5</v>
      </c>
      <c r="D13916">
        <v>352.5</v>
      </c>
      <c r="E13916">
        <v>340.75</v>
      </c>
      <c r="F13916">
        <v>340.75</v>
      </c>
      <c r="G13916">
        <v>267106</v>
      </c>
      <c r="H13916">
        <v>344.66669999999999</v>
      </c>
    </row>
    <row r="13917" spans="1:8" x14ac:dyDescent="0.3">
      <c r="A13917" t="s">
        <v>635</v>
      </c>
      <c r="B13917" t="s">
        <v>699</v>
      </c>
      <c r="C13917">
        <v>340.75</v>
      </c>
      <c r="D13917">
        <v>350.5</v>
      </c>
      <c r="E13917">
        <v>327</v>
      </c>
      <c r="F13917">
        <v>349.75</v>
      </c>
      <c r="G13917">
        <v>582393</v>
      </c>
      <c r="H13917">
        <v>342.41669999999999</v>
      </c>
    </row>
    <row r="13918" spans="1:8" x14ac:dyDescent="0.3">
      <c r="A13918" t="s">
        <v>635</v>
      </c>
      <c r="B13918" t="s">
        <v>700</v>
      </c>
      <c r="C13918">
        <v>354</v>
      </c>
      <c r="D13918">
        <v>357</v>
      </c>
      <c r="E13918">
        <v>347.25</v>
      </c>
      <c r="F13918">
        <v>351</v>
      </c>
      <c r="G13918">
        <v>266767</v>
      </c>
      <c r="H13918">
        <v>351.75</v>
      </c>
    </row>
    <row r="13919" spans="1:8" x14ac:dyDescent="0.3">
      <c r="A13919" t="s">
        <v>635</v>
      </c>
      <c r="B13919" t="s">
        <v>77</v>
      </c>
      <c r="C13919">
        <v>350.75</v>
      </c>
      <c r="D13919">
        <v>352</v>
      </c>
      <c r="E13919">
        <v>348.25</v>
      </c>
      <c r="F13919">
        <v>348.5</v>
      </c>
      <c r="G13919">
        <v>184808</v>
      </c>
      <c r="H13919">
        <v>349.58330000000001</v>
      </c>
    </row>
    <row r="13920" spans="1:8" x14ac:dyDescent="0.3">
      <c r="A13920" t="s">
        <v>635</v>
      </c>
      <c r="B13920" t="s">
        <v>701</v>
      </c>
      <c r="C13920">
        <v>349.5</v>
      </c>
      <c r="D13920">
        <v>353.75</v>
      </c>
      <c r="E13920">
        <v>345</v>
      </c>
      <c r="F13920">
        <v>345</v>
      </c>
      <c r="G13920">
        <v>132451</v>
      </c>
      <c r="H13920">
        <v>347.91669999999999</v>
      </c>
    </row>
    <row r="13921" spans="1:8" x14ac:dyDescent="0.3">
      <c r="A13921" t="s">
        <v>635</v>
      </c>
      <c r="B13921" t="s">
        <v>702</v>
      </c>
      <c r="C13921">
        <v>345</v>
      </c>
      <c r="D13921">
        <v>349.75</v>
      </c>
      <c r="E13921">
        <v>342</v>
      </c>
      <c r="F13921">
        <v>345</v>
      </c>
      <c r="G13921">
        <v>132687</v>
      </c>
      <c r="H13921">
        <v>345.58330000000001</v>
      </c>
    </row>
    <row r="13922" spans="1:8" x14ac:dyDescent="0.3">
      <c r="A13922" t="s">
        <v>635</v>
      </c>
      <c r="B13922" t="s">
        <v>139</v>
      </c>
      <c r="C13922">
        <v>345</v>
      </c>
      <c r="D13922">
        <v>353.25</v>
      </c>
      <c r="E13922">
        <v>344.5</v>
      </c>
      <c r="F13922">
        <v>344.5</v>
      </c>
      <c r="G13922">
        <v>227606</v>
      </c>
      <c r="H13922">
        <v>347.41669999999999</v>
      </c>
    </row>
    <row r="13923" spans="1:8" x14ac:dyDescent="0.3">
      <c r="A13923" t="s">
        <v>635</v>
      </c>
      <c r="B13923" t="s">
        <v>156</v>
      </c>
      <c r="C13923">
        <v>345</v>
      </c>
      <c r="D13923">
        <v>353.75</v>
      </c>
      <c r="E13923">
        <v>344.5</v>
      </c>
      <c r="F13923">
        <v>353.25</v>
      </c>
      <c r="G13923">
        <v>170588</v>
      </c>
      <c r="H13923">
        <v>350.5</v>
      </c>
    </row>
    <row r="13924" spans="1:8" x14ac:dyDescent="0.3">
      <c r="A13924" t="s">
        <v>635</v>
      </c>
      <c r="B13924" t="s">
        <v>703</v>
      </c>
      <c r="C13924">
        <v>353</v>
      </c>
      <c r="D13924">
        <v>355.75</v>
      </c>
      <c r="E13924">
        <v>349.25</v>
      </c>
      <c r="F13924">
        <v>350.5</v>
      </c>
      <c r="G13924">
        <v>233321</v>
      </c>
      <c r="H13924">
        <v>351.83330000000001</v>
      </c>
    </row>
    <row r="13925" spans="1:8" x14ac:dyDescent="0.3">
      <c r="A13925" t="s">
        <v>635</v>
      </c>
      <c r="B13925" t="s">
        <v>223</v>
      </c>
      <c r="C13925">
        <v>350.5</v>
      </c>
      <c r="D13925">
        <v>353.5</v>
      </c>
      <c r="E13925">
        <v>349.75</v>
      </c>
      <c r="F13925">
        <v>350.5</v>
      </c>
      <c r="G13925">
        <v>123054</v>
      </c>
      <c r="H13925">
        <v>351.25</v>
      </c>
    </row>
    <row r="13926" spans="1:8" x14ac:dyDescent="0.3">
      <c r="A13926" t="s">
        <v>635</v>
      </c>
      <c r="B13926" t="s">
        <v>228</v>
      </c>
      <c r="C13926">
        <v>350.5</v>
      </c>
      <c r="D13926">
        <v>351.75</v>
      </c>
      <c r="E13926">
        <v>342.75</v>
      </c>
      <c r="F13926">
        <v>345</v>
      </c>
      <c r="G13926">
        <v>178024</v>
      </c>
      <c r="H13926">
        <v>346.5</v>
      </c>
    </row>
    <row r="13927" spans="1:8" x14ac:dyDescent="0.3">
      <c r="A13927" t="s">
        <v>635</v>
      </c>
      <c r="B13927" t="s">
        <v>704</v>
      </c>
      <c r="C13927">
        <v>345.75</v>
      </c>
      <c r="D13927">
        <v>376</v>
      </c>
      <c r="E13927">
        <v>345.75</v>
      </c>
      <c r="F13927">
        <v>376</v>
      </c>
      <c r="G13927">
        <v>708737</v>
      </c>
      <c r="H13927">
        <v>365.91669999999999</v>
      </c>
    </row>
    <row r="13928" spans="1:8" x14ac:dyDescent="0.3">
      <c r="A13928" t="s">
        <v>635</v>
      </c>
      <c r="B13928" t="s">
        <v>705</v>
      </c>
      <c r="C13928">
        <v>380</v>
      </c>
      <c r="D13928">
        <v>399.75</v>
      </c>
      <c r="E13928">
        <v>370.5</v>
      </c>
      <c r="F13928">
        <v>396</v>
      </c>
      <c r="G13928">
        <v>2542115</v>
      </c>
      <c r="H13928">
        <v>388.75</v>
      </c>
    </row>
    <row r="13929" spans="1:8" x14ac:dyDescent="0.3">
      <c r="A13929" t="s">
        <v>635</v>
      </c>
      <c r="B13929" t="s">
        <v>706</v>
      </c>
      <c r="C13929">
        <v>396</v>
      </c>
      <c r="D13929">
        <v>400</v>
      </c>
      <c r="E13929">
        <v>386.75</v>
      </c>
      <c r="F13929">
        <v>397</v>
      </c>
      <c r="G13929">
        <v>367389</v>
      </c>
      <c r="H13929">
        <v>394.58330000000001</v>
      </c>
    </row>
    <row r="13930" spans="1:8" x14ac:dyDescent="0.3">
      <c r="A13930" t="s">
        <v>635</v>
      </c>
      <c r="B13930" t="s">
        <v>265</v>
      </c>
      <c r="C13930">
        <v>397</v>
      </c>
      <c r="D13930">
        <v>436.5</v>
      </c>
      <c r="E13930">
        <v>393.75</v>
      </c>
      <c r="F13930">
        <v>436.5</v>
      </c>
      <c r="G13930">
        <v>2393849</v>
      </c>
      <c r="H13930">
        <v>422.25</v>
      </c>
    </row>
    <row r="13931" spans="1:8" x14ac:dyDescent="0.3">
      <c r="A13931" t="s">
        <v>635</v>
      </c>
      <c r="B13931" t="s">
        <v>707</v>
      </c>
      <c r="C13931">
        <v>435</v>
      </c>
      <c r="D13931">
        <v>478.75</v>
      </c>
      <c r="E13931">
        <v>434</v>
      </c>
      <c r="F13931">
        <v>475</v>
      </c>
      <c r="G13931">
        <v>1133062</v>
      </c>
      <c r="H13931">
        <v>462.58330000000001</v>
      </c>
    </row>
    <row r="13932" spans="1:8" x14ac:dyDescent="0.3">
      <c r="A13932" t="s">
        <v>635</v>
      </c>
      <c r="B13932" t="s">
        <v>271</v>
      </c>
      <c r="C13932">
        <v>475</v>
      </c>
      <c r="D13932">
        <v>508</v>
      </c>
      <c r="E13932">
        <v>472</v>
      </c>
      <c r="F13932">
        <v>502</v>
      </c>
      <c r="G13932">
        <v>990041</v>
      </c>
      <c r="H13932">
        <v>494</v>
      </c>
    </row>
    <row r="13933" spans="1:8" x14ac:dyDescent="0.3">
      <c r="A13933" t="s">
        <v>635</v>
      </c>
      <c r="B13933" t="s">
        <v>708</v>
      </c>
      <c r="C13933">
        <v>504.5</v>
      </c>
      <c r="D13933">
        <v>532.5</v>
      </c>
      <c r="E13933">
        <v>492.25</v>
      </c>
      <c r="F13933">
        <v>530</v>
      </c>
      <c r="G13933">
        <v>722986</v>
      </c>
      <c r="H13933">
        <v>518.25</v>
      </c>
    </row>
    <row r="13934" spans="1:8" x14ac:dyDescent="0.3">
      <c r="A13934" t="s">
        <v>635</v>
      </c>
      <c r="B13934" t="s">
        <v>709</v>
      </c>
      <c r="C13934">
        <v>530</v>
      </c>
      <c r="D13934">
        <v>544.5</v>
      </c>
      <c r="E13934">
        <v>508</v>
      </c>
      <c r="F13934">
        <v>510.5</v>
      </c>
      <c r="G13934">
        <v>550443</v>
      </c>
      <c r="H13934">
        <v>521</v>
      </c>
    </row>
    <row r="13935" spans="1:8" x14ac:dyDescent="0.3">
      <c r="A13935" t="s">
        <v>635</v>
      </c>
      <c r="B13935" t="s">
        <v>283</v>
      </c>
      <c r="C13935">
        <v>510</v>
      </c>
      <c r="D13935">
        <v>526.5</v>
      </c>
      <c r="E13935">
        <v>500</v>
      </c>
      <c r="F13935">
        <v>522</v>
      </c>
      <c r="G13935">
        <v>409712</v>
      </c>
      <c r="H13935">
        <v>516.16669999999999</v>
      </c>
    </row>
    <row r="13936" spans="1:8" x14ac:dyDescent="0.3">
      <c r="A13936" t="s">
        <v>635</v>
      </c>
      <c r="B13936" t="s">
        <v>290</v>
      </c>
      <c r="C13936">
        <v>521</v>
      </c>
      <c r="D13936">
        <v>574</v>
      </c>
      <c r="E13936">
        <v>510.5</v>
      </c>
      <c r="F13936">
        <v>570</v>
      </c>
      <c r="G13936">
        <v>752341</v>
      </c>
      <c r="H13936">
        <v>551.5</v>
      </c>
    </row>
    <row r="13937" spans="1:8" x14ac:dyDescent="0.3">
      <c r="A13937" t="s">
        <v>635</v>
      </c>
      <c r="B13937" t="s">
        <v>710</v>
      </c>
      <c r="C13937">
        <v>569</v>
      </c>
      <c r="D13937">
        <v>569</v>
      </c>
      <c r="E13937">
        <v>513</v>
      </c>
      <c r="F13937">
        <v>536</v>
      </c>
      <c r="G13937">
        <v>2024380</v>
      </c>
      <c r="H13937">
        <v>539.33330000000001</v>
      </c>
    </row>
    <row r="13938" spans="1:8" x14ac:dyDescent="0.3">
      <c r="A13938" t="s">
        <v>635</v>
      </c>
      <c r="B13938" t="s">
        <v>512</v>
      </c>
      <c r="C13938">
        <v>530</v>
      </c>
      <c r="D13938">
        <v>572</v>
      </c>
      <c r="E13938">
        <v>526</v>
      </c>
      <c r="F13938">
        <v>572</v>
      </c>
      <c r="G13938">
        <v>895544</v>
      </c>
      <c r="H13938">
        <v>556.66669999999999</v>
      </c>
    </row>
    <row r="13939" spans="1:8" x14ac:dyDescent="0.3">
      <c r="A13939" t="s">
        <v>635</v>
      </c>
      <c r="B13939" t="s">
        <v>91</v>
      </c>
      <c r="C13939">
        <v>518</v>
      </c>
      <c r="D13939">
        <v>578</v>
      </c>
      <c r="E13939">
        <v>518</v>
      </c>
      <c r="F13939">
        <v>576.5</v>
      </c>
      <c r="G13939">
        <v>864638</v>
      </c>
      <c r="H13939">
        <v>557.5</v>
      </c>
    </row>
    <row r="13940" spans="1:8" x14ac:dyDescent="0.3">
      <c r="A13940" t="s">
        <v>635</v>
      </c>
      <c r="B13940" t="s">
        <v>93</v>
      </c>
      <c r="C13940">
        <v>575</v>
      </c>
      <c r="D13940">
        <v>634</v>
      </c>
      <c r="E13940">
        <v>550.5</v>
      </c>
      <c r="F13940">
        <v>634</v>
      </c>
      <c r="G13940">
        <v>812880</v>
      </c>
      <c r="H13940">
        <v>606.16669999999999</v>
      </c>
    </row>
    <row r="13941" spans="1:8" x14ac:dyDescent="0.3">
      <c r="A13941" t="s">
        <v>635</v>
      </c>
      <c r="B13941" t="s">
        <v>711</v>
      </c>
      <c r="C13941">
        <v>620</v>
      </c>
      <c r="D13941">
        <v>644</v>
      </c>
      <c r="E13941">
        <v>594.5</v>
      </c>
      <c r="F13941">
        <v>640</v>
      </c>
      <c r="G13941">
        <v>2595084</v>
      </c>
      <c r="H13941">
        <v>626.16669999999999</v>
      </c>
    </row>
    <row r="13942" spans="1:8" x14ac:dyDescent="0.3">
      <c r="A13942" t="s">
        <v>635</v>
      </c>
      <c r="B13942" t="s">
        <v>712</v>
      </c>
      <c r="C13942">
        <v>628</v>
      </c>
      <c r="D13942">
        <v>660.5</v>
      </c>
      <c r="E13942">
        <v>614</v>
      </c>
      <c r="F13942">
        <v>660.5</v>
      </c>
      <c r="G13942">
        <v>1249595</v>
      </c>
      <c r="H13942">
        <v>645</v>
      </c>
    </row>
    <row r="13943" spans="1:8" x14ac:dyDescent="0.3">
      <c r="A13943" t="s">
        <v>635</v>
      </c>
      <c r="B13943" t="s">
        <v>162</v>
      </c>
      <c r="C13943">
        <v>655</v>
      </c>
      <c r="D13943">
        <v>655</v>
      </c>
      <c r="E13943">
        <v>628.5</v>
      </c>
      <c r="F13943">
        <v>641</v>
      </c>
      <c r="G13943">
        <v>1012480</v>
      </c>
      <c r="H13943">
        <v>641.5</v>
      </c>
    </row>
    <row r="13944" spans="1:8" x14ac:dyDescent="0.3">
      <c r="A13944" t="s">
        <v>635</v>
      </c>
      <c r="B13944" t="s">
        <v>220</v>
      </c>
      <c r="C13944">
        <v>620</v>
      </c>
      <c r="D13944">
        <v>649</v>
      </c>
      <c r="E13944">
        <v>600</v>
      </c>
      <c r="F13944">
        <v>636</v>
      </c>
      <c r="G13944">
        <v>664912</v>
      </c>
      <c r="H13944">
        <v>628.33330000000001</v>
      </c>
    </row>
    <row r="13945" spans="1:8" x14ac:dyDescent="0.3">
      <c r="A13945" t="s">
        <v>635</v>
      </c>
      <c r="B13945" t="s">
        <v>713</v>
      </c>
      <c r="C13945">
        <v>630</v>
      </c>
      <c r="D13945">
        <v>690.5</v>
      </c>
      <c r="E13945">
        <v>622</v>
      </c>
      <c r="F13945">
        <v>641</v>
      </c>
      <c r="G13945">
        <v>1878103</v>
      </c>
      <c r="H13945">
        <v>651.16669999999999</v>
      </c>
    </row>
    <row r="13946" spans="1:8" x14ac:dyDescent="0.3">
      <c r="A13946" t="s">
        <v>635</v>
      </c>
      <c r="B13946" t="s">
        <v>714</v>
      </c>
      <c r="C13946">
        <v>641</v>
      </c>
      <c r="D13946">
        <v>670</v>
      </c>
      <c r="E13946">
        <v>632.5</v>
      </c>
      <c r="F13946">
        <v>639</v>
      </c>
      <c r="G13946">
        <v>636486</v>
      </c>
      <c r="H13946">
        <v>647.16669999999999</v>
      </c>
    </row>
    <row r="13947" spans="1:8" x14ac:dyDescent="0.3">
      <c r="A13947" t="s">
        <v>635</v>
      </c>
      <c r="B13947" t="s">
        <v>715</v>
      </c>
      <c r="C13947">
        <v>616</v>
      </c>
      <c r="D13947">
        <v>686.5</v>
      </c>
      <c r="E13947">
        <v>616</v>
      </c>
      <c r="F13947">
        <v>679</v>
      </c>
      <c r="G13947">
        <v>1366226</v>
      </c>
      <c r="H13947">
        <v>660.5</v>
      </c>
    </row>
    <row r="13948" spans="1:8" x14ac:dyDescent="0.3">
      <c r="A13948" t="s">
        <v>635</v>
      </c>
      <c r="B13948" t="s">
        <v>235</v>
      </c>
      <c r="C13948">
        <v>679</v>
      </c>
      <c r="D13948">
        <v>710</v>
      </c>
      <c r="E13948">
        <v>657.5</v>
      </c>
      <c r="F13948">
        <v>679</v>
      </c>
      <c r="G13948">
        <v>816356</v>
      </c>
      <c r="H13948">
        <v>682.16669999999999</v>
      </c>
    </row>
    <row r="13949" spans="1:8" x14ac:dyDescent="0.3">
      <c r="A13949" t="s">
        <v>635</v>
      </c>
      <c r="B13949" t="s">
        <v>259</v>
      </c>
      <c r="C13949">
        <v>679</v>
      </c>
      <c r="D13949">
        <v>684</v>
      </c>
      <c r="E13949">
        <v>645.5</v>
      </c>
      <c r="F13949">
        <v>650</v>
      </c>
      <c r="G13949">
        <v>412201</v>
      </c>
      <c r="H13949">
        <v>659.83330000000001</v>
      </c>
    </row>
    <row r="13950" spans="1:8" x14ac:dyDescent="0.3">
      <c r="A13950" t="s">
        <v>635</v>
      </c>
      <c r="B13950" t="s">
        <v>716</v>
      </c>
      <c r="C13950">
        <v>649</v>
      </c>
      <c r="D13950">
        <v>650</v>
      </c>
      <c r="E13950">
        <v>617</v>
      </c>
      <c r="F13950">
        <v>644</v>
      </c>
      <c r="G13950">
        <v>688158</v>
      </c>
      <c r="H13950">
        <v>637</v>
      </c>
    </row>
    <row r="13951" spans="1:8" x14ac:dyDescent="0.3">
      <c r="A13951" t="s">
        <v>635</v>
      </c>
      <c r="B13951" t="s">
        <v>269</v>
      </c>
      <c r="C13951">
        <v>644.5</v>
      </c>
      <c r="D13951">
        <v>657.5</v>
      </c>
      <c r="E13951">
        <v>614</v>
      </c>
      <c r="F13951">
        <v>644</v>
      </c>
      <c r="G13951">
        <v>473570</v>
      </c>
      <c r="H13951">
        <v>638.5</v>
      </c>
    </row>
    <row r="13952" spans="1:8" x14ac:dyDescent="0.3">
      <c r="A13952" t="s">
        <v>635</v>
      </c>
      <c r="B13952" t="s">
        <v>282</v>
      </c>
      <c r="C13952">
        <v>634</v>
      </c>
      <c r="D13952">
        <v>669.5</v>
      </c>
      <c r="E13952">
        <v>630.5</v>
      </c>
      <c r="F13952">
        <v>656</v>
      </c>
      <c r="G13952">
        <v>453075</v>
      </c>
      <c r="H13952">
        <v>652</v>
      </c>
    </row>
    <row r="13953" spans="1:8" x14ac:dyDescent="0.3">
      <c r="A13953" t="s">
        <v>635</v>
      </c>
      <c r="B13953" t="s">
        <v>717</v>
      </c>
      <c r="C13953">
        <v>655</v>
      </c>
      <c r="D13953">
        <v>714.5</v>
      </c>
      <c r="E13953">
        <v>632</v>
      </c>
      <c r="F13953">
        <v>714.5</v>
      </c>
      <c r="G13953">
        <v>1157594</v>
      </c>
      <c r="H13953">
        <v>687</v>
      </c>
    </row>
    <row r="13954" spans="1:8" x14ac:dyDescent="0.3">
      <c r="A13954" t="s">
        <v>635</v>
      </c>
      <c r="B13954" t="s">
        <v>285</v>
      </c>
      <c r="C13954">
        <v>710</v>
      </c>
      <c r="D13954">
        <v>782.5</v>
      </c>
      <c r="E13954">
        <v>695.5</v>
      </c>
      <c r="F13954">
        <v>780</v>
      </c>
      <c r="G13954">
        <v>916340</v>
      </c>
      <c r="H13954">
        <v>752.66669999999999</v>
      </c>
    </row>
    <row r="13955" spans="1:8" x14ac:dyDescent="0.3">
      <c r="A13955" t="s">
        <v>635</v>
      </c>
      <c r="B13955" t="s">
        <v>718</v>
      </c>
      <c r="C13955">
        <v>780</v>
      </c>
      <c r="D13955">
        <v>845</v>
      </c>
      <c r="E13955">
        <v>769</v>
      </c>
      <c r="F13955">
        <v>832</v>
      </c>
      <c r="G13955">
        <v>770119</v>
      </c>
      <c r="H13955">
        <v>815.33330000000001</v>
      </c>
    </row>
    <row r="13956" spans="1:8" x14ac:dyDescent="0.3">
      <c r="A13956" t="s">
        <v>635</v>
      </c>
      <c r="B13956" t="s">
        <v>291</v>
      </c>
      <c r="C13956">
        <v>826</v>
      </c>
      <c r="D13956">
        <v>849</v>
      </c>
      <c r="E13956">
        <v>787.5</v>
      </c>
      <c r="F13956">
        <v>820</v>
      </c>
      <c r="G13956">
        <v>893797</v>
      </c>
      <c r="H13956">
        <v>818.83330000000001</v>
      </c>
    </row>
    <row r="13957" spans="1:8" x14ac:dyDescent="0.3">
      <c r="A13957" t="s">
        <v>635</v>
      </c>
      <c r="B13957" t="s">
        <v>295</v>
      </c>
      <c r="C13957">
        <v>814.5</v>
      </c>
      <c r="D13957">
        <v>828</v>
      </c>
      <c r="E13957">
        <v>784.5</v>
      </c>
      <c r="F13957">
        <v>809</v>
      </c>
      <c r="G13957">
        <v>809813</v>
      </c>
      <c r="H13957">
        <v>807.16669999999999</v>
      </c>
    </row>
    <row r="13958" spans="1:8" x14ac:dyDescent="0.3">
      <c r="A13958" t="s">
        <v>635</v>
      </c>
      <c r="B13958" t="s">
        <v>298</v>
      </c>
      <c r="C13958">
        <v>809</v>
      </c>
      <c r="D13958">
        <v>842</v>
      </c>
      <c r="E13958">
        <v>799.5</v>
      </c>
      <c r="F13958">
        <v>830</v>
      </c>
      <c r="G13958">
        <v>525151</v>
      </c>
      <c r="H13958">
        <v>823.83330000000001</v>
      </c>
    </row>
    <row r="13959" spans="1:8" x14ac:dyDescent="0.3">
      <c r="A13959" t="s">
        <v>635</v>
      </c>
      <c r="B13959" t="s">
        <v>719</v>
      </c>
      <c r="C13959">
        <v>825</v>
      </c>
      <c r="D13959">
        <v>886.5</v>
      </c>
      <c r="E13959">
        <v>825</v>
      </c>
      <c r="F13959">
        <v>870</v>
      </c>
      <c r="G13959">
        <v>593573</v>
      </c>
      <c r="H13959">
        <v>860.5</v>
      </c>
    </row>
    <row r="13960" spans="1:8" x14ac:dyDescent="0.3">
      <c r="A13960" t="s">
        <v>635</v>
      </c>
      <c r="B13960" t="s">
        <v>720</v>
      </c>
      <c r="C13960">
        <v>875</v>
      </c>
      <c r="D13960">
        <v>889.5</v>
      </c>
      <c r="E13960">
        <v>846</v>
      </c>
      <c r="F13960">
        <v>869</v>
      </c>
      <c r="G13960">
        <v>567416</v>
      </c>
      <c r="H13960">
        <v>868.16669999999999</v>
      </c>
    </row>
    <row r="13961" spans="1:8" x14ac:dyDescent="0.3">
      <c r="A13961" t="s">
        <v>635</v>
      </c>
      <c r="B13961" t="s">
        <v>721</v>
      </c>
      <c r="C13961">
        <v>870</v>
      </c>
      <c r="D13961">
        <v>900.5</v>
      </c>
      <c r="E13961">
        <v>865</v>
      </c>
      <c r="F13961">
        <v>884.5</v>
      </c>
      <c r="G13961">
        <v>759676</v>
      </c>
      <c r="H13961">
        <v>883.33330000000001</v>
      </c>
    </row>
    <row r="13962" spans="1:8" x14ac:dyDescent="0.3">
      <c r="A13962" t="s">
        <v>635</v>
      </c>
      <c r="B13962" t="s">
        <v>96</v>
      </c>
      <c r="C13962">
        <v>885</v>
      </c>
      <c r="D13962">
        <v>895</v>
      </c>
      <c r="E13962">
        <v>858</v>
      </c>
      <c r="F13962">
        <v>884.5</v>
      </c>
      <c r="G13962">
        <v>304425</v>
      </c>
      <c r="H13962">
        <v>879.16669999999999</v>
      </c>
    </row>
    <row r="13963" spans="1:8" x14ac:dyDescent="0.3">
      <c r="A13963" t="s">
        <v>635</v>
      </c>
      <c r="B13963" t="s">
        <v>722</v>
      </c>
      <c r="C13963">
        <v>880</v>
      </c>
      <c r="D13963">
        <v>899</v>
      </c>
      <c r="E13963">
        <v>870</v>
      </c>
      <c r="F13963">
        <v>883</v>
      </c>
      <c r="G13963">
        <v>392579</v>
      </c>
      <c r="H13963">
        <v>884</v>
      </c>
    </row>
    <row r="13964" spans="1:8" x14ac:dyDescent="0.3">
      <c r="A13964" t="s">
        <v>635</v>
      </c>
      <c r="B13964" t="s">
        <v>164</v>
      </c>
      <c r="C13964">
        <v>882.5</v>
      </c>
      <c r="D13964">
        <v>883.5</v>
      </c>
      <c r="E13964">
        <v>865</v>
      </c>
      <c r="F13964">
        <v>883.5</v>
      </c>
      <c r="G13964">
        <v>272540</v>
      </c>
      <c r="H13964">
        <v>877.33330000000001</v>
      </c>
    </row>
    <row r="13965" spans="1:8" x14ac:dyDescent="0.3">
      <c r="A13965" t="s">
        <v>635</v>
      </c>
      <c r="B13965" t="s">
        <v>723</v>
      </c>
      <c r="C13965">
        <v>884</v>
      </c>
      <c r="D13965">
        <v>927</v>
      </c>
      <c r="E13965">
        <v>877</v>
      </c>
      <c r="F13965">
        <v>877</v>
      </c>
      <c r="G13965">
        <v>2208814</v>
      </c>
      <c r="H13965">
        <v>893.66669999999999</v>
      </c>
    </row>
    <row r="13966" spans="1:8" x14ac:dyDescent="0.3">
      <c r="A13966" t="s">
        <v>635</v>
      </c>
      <c r="B13966" t="s">
        <v>724</v>
      </c>
      <c r="C13966">
        <v>875</v>
      </c>
      <c r="D13966">
        <v>875.5</v>
      </c>
      <c r="E13966">
        <v>805</v>
      </c>
      <c r="F13966">
        <v>855</v>
      </c>
      <c r="G13966">
        <v>1099260</v>
      </c>
      <c r="H13966">
        <v>845.16669999999999</v>
      </c>
    </row>
    <row r="13967" spans="1:8" x14ac:dyDescent="0.3">
      <c r="A13967" t="s">
        <v>635</v>
      </c>
      <c r="B13967" t="s">
        <v>725</v>
      </c>
      <c r="C13967">
        <v>850</v>
      </c>
      <c r="D13967">
        <v>862.5</v>
      </c>
      <c r="E13967">
        <v>840</v>
      </c>
      <c r="F13967">
        <v>855</v>
      </c>
      <c r="G13967">
        <v>337470</v>
      </c>
      <c r="H13967">
        <v>852.5</v>
      </c>
    </row>
    <row r="13968" spans="1:8" x14ac:dyDescent="0.3">
      <c r="A13968" t="s">
        <v>635</v>
      </c>
      <c r="B13968" t="s">
        <v>242</v>
      </c>
      <c r="C13968">
        <v>850</v>
      </c>
      <c r="D13968">
        <v>899</v>
      </c>
      <c r="E13968">
        <v>842</v>
      </c>
      <c r="F13968">
        <v>899</v>
      </c>
      <c r="G13968">
        <v>315185</v>
      </c>
      <c r="H13968">
        <v>880</v>
      </c>
    </row>
    <row r="13969" spans="1:8" x14ac:dyDescent="0.3">
      <c r="A13969" t="s">
        <v>635</v>
      </c>
      <c r="B13969" t="s">
        <v>726</v>
      </c>
      <c r="C13969">
        <v>875</v>
      </c>
      <c r="D13969">
        <v>907</v>
      </c>
      <c r="E13969">
        <v>871.5</v>
      </c>
      <c r="F13969">
        <v>871.5</v>
      </c>
      <c r="G13969">
        <v>234962</v>
      </c>
      <c r="H13969">
        <v>883.33330000000001</v>
      </c>
    </row>
    <row r="13970" spans="1:8" x14ac:dyDescent="0.3">
      <c r="A13970" t="s">
        <v>635</v>
      </c>
      <c r="B13970" t="s">
        <v>727</v>
      </c>
      <c r="C13970">
        <v>872</v>
      </c>
      <c r="D13970">
        <v>890.5</v>
      </c>
      <c r="E13970">
        <v>860</v>
      </c>
      <c r="F13970">
        <v>884.5</v>
      </c>
      <c r="G13970">
        <v>204949</v>
      </c>
      <c r="H13970">
        <v>878.33330000000001</v>
      </c>
    </row>
    <row r="13971" spans="1:8" x14ac:dyDescent="0.3">
      <c r="A13971" t="s">
        <v>635</v>
      </c>
      <c r="B13971" t="s">
        <v>728</v>
      </c>
      <c r="C13971">
        <v>884.5</v>
      </c>
      <c r="D13971">
        <v>890</v>
      </c>
      <c r="E13971">
        <v>846</v>
      </c>
      <c r="F13971">
        <v>890</v>
      </c>
      <c r="G13971">
        <v>450324</v>
      </c>
      <c r="H13971">
        <v>875.33330000000001</v>
      </c>
    </row>
    <row r="13972" spans="1:8" x14ac:dyDescent="0.3">
      <c r="A13972" t="s">
        <v>635</v>
      </c>
      <c r="B13972" t="s">
        <v>729</v>
      </c>
      <c r="C13972">
        <v>875</v>
      </c>
      <c r="D13972">
        <v>900.5</v>
      </c>
      <c r="E13972">
        <v>871</v>
      </c>
      <c r="F13972">
        <v>884.5</v>
      </c>
      <c r="G13972">
        <v>259585</v>
      </c>
      <c r="H13972">
        <v>885.33330000000001</v>
      </c>
    </row>
    <row r="13973" spans="1:8" x14ac:dyDescent="0.3">
      <c r="A13973" t="s">
        <v>635</v>
      </c>
      <c r="B13973" t="s">
        <v>730</v>
      </c>
      <c r="C13973">
        <v>875.5</v>
      </c>
      <c r="D13973">
        <v>930.5</v>
      </c>
      <c r="E13973">
        <v>875.5</v>
      </c>
      <c r="F13973">
        <v>920</v>
      </c>
      <c r="G13973">
        <v>914848</v>
      </c>
      <c r="H13973">
        <v>908.66669999999999</v>
      </c>
    </row>
    <row r="13974" spans="1:8" x14ac:dyDescent="0.3">
      <c r="A13974" t="s">
        <v>635</v>
      </c>
      <c r="B13974" t="s">
        <v>731</v>
      </c>
      <c r="C13974">
        <v>915</v>
      </c>
      <c r="D13974">
        <v>951</v>
      </c>
      <c r="E13974">
        <v>915</v>
      </c>
      <c r="F13974">
        <v>940</v>
      </c>
      <c r="G13974">
        <v>334764</v>
      </c>
      <c r="H13974">
        <v>935.33330000000001</v>
      </c>
    </row>
    <row r="13975" spans="1:8" x14ac:dyDescent="0.3">
      <c r="A13975" t="s">
        <v>635</v>
      </c>
      <c r="B13975" t="s">
        <v>732</v>
      </c>
      <c r="C13975">
        <v>932.5</v>
      </c>
      <c r="D13975">
        <v>988</v>
      </c>
      <c r="E13975">
        <v>932.5</v>
      </c>
      <c r="F13975">
        <v>975</v>
      </c>
      <c r="G13975">
        <v>352696</v>
      </c>
      <c r="H13975">
        <v>965.16669999999999</v>
      </c>
    </row>
    <row r="13976" spans="1:8" x14ac:dyDescent="0.3">
      <c r="A13976" t="s">
        <v>635</v>
      </c>
      <c r="B13976" t="s">
        <v>733</v>
      </c>
      <c r="C13976">
        <v>976</v>
      </c>
      <c r="D13976">
        <v>999</v>
      </c>
      <c r="E13976">
        <v>961</v>
      </c>
      <c r="F13976">
        <v>995</v>
      </c>
      <c r="G13976">
        <v>254119</v>
      </c>
      <c r="H13976">
        <v>985</v>
      </c>
    </row>
    <row r="13977" spans="1:8" x14ac:dyDescent="0.3">
      <c r="A13977" t="s">
        <v>635</v>
      </c>
      <c r="B13977" t="s">
        <v>734</v>
      </c>
      <c r="C13977">
        <v>997.5</v>
      </c>
      <c r="D13977">
        <v>1063</v>
      </c>
      <c r="E13977">
        <v>982.5</v>
      </c>
      <c r="F13977">
        <v>1063</v>
      </c>
      <c r="G13977">
        <v>409549</v>
      </c>
      <c r="H13977">
        <v>1036.1667</v>
      </c>
    </row>
    <row r="13978" spans="1:8" x14ac:dyDescent="0.3">
      <c r="A13978" t="s">
        <v>635</v>
      </c>
      <c r="B13978" t="s">
        <v>735</v>
      </c>
      <c r="C13978">
        <v>1070</v>
      </c>
      <c r="D13978">
        <v>1168</v>
      </c>
      <c r="E13978">
        <v>1066</v>
      </c>
      <c r="F13978">
        <v>1132</v>
      </c>
      <c r="G13978">
        <v>619968</v>
      </c>
      <c r="H13978">
        <v>1122</v>
      </c>
    </row>
    <row r="13979" spans="1:8" x14ac:dyDescent="0.3">
      <c r="A13979" t="s">
        <v>636</v>
      </c>
      <c r="B13979" t="s">
        <v>696</v>
      </c>
      <c r="C13979">
        <v>320</v>
      </c>
      <c r="D13979">
        <v>333</v>
      </c>
      <c r="E13979">
        <v>306</v>
      </c>
      <c r="F13979">
        <v>318.25</v>
      </c>
      <c r="G13979">
        <v>996350</v>
      </c>
      <c r="H13979">
        <v>319.08330000000001</v>
      </c>
    </row>
    <row r="13980" spans="1:8" x14ac:dyDescent="0.3">
      <c r="A13980" t="s">
        <v>636</v>
      </c>
      <c r="B13980" t="s">
        <v>697</v>
      </c>
      <c r="C13980">
        <v>317</v>
      </c>
      <c r="D13980">
        <v>323.75</v>
      </c>
      <c r="E13980">
        <v>310</v>
      </c>
      <c r="F13980">
        <v>312.75</v>
      </c>
      <c r="G13980">
        <v>650040</v>
      </c>
      <c r="H13980">
        <v>315.5</v>
      </c>
    </row>
    <row r="13981" spans="1:8" x14ac:dyDescent="0.3">
      <c r="A13981" t="s">
        <v>636</v>
      </c>
      <c r="B13981" t="s">
        <v>698</v>
      </c>
      <c r="C13981">
        <v>312.75</v>
      </c>
      <c r="D13981">
        <v>315.5</v>
      </c>
      <c r="E13981">
        <v>307.75</v>
      </c>
      <c r="F13981">
        <v>307.75</v>
      </c>
      <c r="G13981">
        <v>414195</v>
      </c>
      <c r="H13981">
        <v>310.33330000000001</v>
      </c>
    </row>
    <row r="13982" spans="1:8" x14ac:dyDescent="0.3">
      <c r="A13982" t="s">
        <v>636</v>
      </c>
      <c r="B13982" t="s">
        <v>699</v>
      </c>
      <c r="C13982">
        <v>310</v>
      </c>
      <c r="D13982">
        <v>312.75</v>
      </c>
      <c r="E13982">
        <v>300</v>
      </c>
      <c r="F13982">
        <v>300</v>
      </c>
      <c r="G13982">
        <v>474714</v>
      </c>
      <c r="H13982">
        <v>304.25</v>
      </c>
    </row>
    <row r="13983" spans="1:8" x14ac:dyDescent="0.3">
      <c r="A13983" t="s">
        <v>636</v>
      </c>
      <c r="B13983" t="s">
        <v>700</v>
      </c>
      <c r="C13983">
        <v>300</v>
      </c>
      <c r="D13983">
        <v>310.5</v>
      </c>
      <c r="E13983">
        <v>299.5</v>
      </c>
      <c r="F13983">
        <v>304.5</v>
      </c>
      <c r="G13983">
        <v>557561</v>
      </c>
      <c r="H13983">
        <v>304.83330000000001</v>
      </c>
    </row>
    <row r="13984" spans="1:8" x14ac:dyDescent="0.3">
      <c r="A13984" t="s">
        <v>636</v>
      </c>
      <c r="B13984" t="s">
        <v>77</v>
      </c>
      <c r="C13984">
        <v>302.5</v>
      </c>
      <c r="D13984">
        <v>321.25</v>
      </c>
      <c r="E13984">
        <v>299</v>
      </c>
      <c r="F13984">
        <v>303</v>
      </c>
      <c r="G13984">
        <v>685641</v>
      </c>
      <c r="H13984">
        <v>307.75</v>
      </c>
    </row>
    <row r="13985" spans="1:8" x14ac:dyDescent="0.3">
      <c r="A13985" t="s">
        <v>636</v>
      </c>
      <c r="B13985" t="s">
        <v>701</v>
      </c>
      <c r="C13985">
        <v>303.5</v>
      </c>
      <c r="D13985">
        <v>306.5</v>
      </c>
      <c r="E13985">
        <v>289</v>
      </c>
      <c r="F13985">
        <v>293.5</v>
      </c>
      <c r="G13985">
        <v>591486</v>
      </c>
      <c r="H13985">
        <v>296.33330000000001</v>
      </c>
    </row>
    <row r="13986" spans="1:8" x14ac:dyDescent="0.3">
      <c r="A13986" t="s">
        <v>636</v>
      </c>
      <c r="B13986" t="s">
        <v>702</v>
      </c>
      <c r="C13986">
        <v>293</v>
      </c>
      <c r="D13986">
        <v>305</v>
      </c>
      <c r="E13986">
        <v>289.25</v>
      </c>
      <c r="F13986">
        <v>291.75</v>
      </c>
      <c r="G13986">
        <v>561512</v>
      </c>
      <c r="H13986">
        <v>295.33330000000001</v>
      </c>
    </row>
    <row r="13987" spans="1:8" x14ac:dyDescent="0.3">
      <c r="A13987" t="s">
        <v>636</v>
      </c>
      <c r="B13987" t="s">
        <v>139</v>
      </c>
      <c r="C13987">
        <v>294.75</v>
      </c>
      <c r="D13987">
        <v>305</v>
      </c>
      <c r="E13987">
        <v>289.25</v>
      </c>
      <c r="F13987">
        <v>299</v>
      </c>
      <c r="G13987">
        <v>676819</v>
      </c>
      <c r="H13987">
        <v>297.75</v>
      </c>
    </row>
    <row r="13988" spans="1:8" x14ac:dyDescent="0.3">
      <c r="A13988" t="s">
        <v>636</v>
      </c>
      <c r="B13988" t="s">
        <v>156</v>
      </c>
      <c r="C13988">
        <v>298.5</v>
      </c>
      <c r="D13988">
        <v>298.5</v>
      </c>
      <c r="E13988">
        <v>289.25</v>
      </c>
      <c r="F13988">
        <v>290.75</v>
      </c>
      <c r="G13988">
        <v>312978</v>
      </c>
      <c r="H13988">
        <v>292.83330000000001</v>
      </c>
    </row>
    <row r="13989" spans="1:8" x14ac:dyDescent="0.3">
      <c r="A13989" t="s">
        <v>636</v>
      </c>
      <c r="B13989" t="s">
        <v>703</v>
      </c>
      <c r="C13989">
        <v>291</v>
      </c>
      <c r="D13989">
        <v>298.25</v>
      </c>
      <c r="E13989">
        <v>291</v>
      </c>
      <c r="F13989">
        <v>295</v>
      </c>
      <c r="G13989">
        <v>327799</v>
      </c>
      <c r="H13989">
        <v>294.75</v>
      </c>
    </row>
    <row r="13990" spans="1:8" x14ac:dyDescent="0.3">
      <c r="A13990" t="s">
        <v>636</v>
      </c>
      <c r="B13990" t="s">
        <v>223</v>
      </c>
      <c r="C13990">
        <v>295</v>
      </c>
      <c r="D13990">
        <v>298.5</v>
      </c>
      <c r="E13990">
        <v>290.25</v>
      </c>
      <c r="F13990">
        <v>293.75</v>
      </c>
      <c r="G13990">
        <v>332798</v>
      </c>
      <c r="H13990">
        <v>294.16669999999999</v>
      </c>
    </row>
    <row r="13991" spans="1:8" x14ac:dyDescent="0.3">
      <c r="A13991" t="s">
        <v>636</v>
      </c>
      <c r="B13991" t="s">
        <v>228</v>
      </c>
      <c r="C13991">
        <v>292.25</v>
      </c>
      <c r="D13991">
        <v>295.5</v>
      </c>
      <c r="E13991">
        <v>288.5</v>
      </c>
      <c r="F13991">
        <v>289.25</v>
      </c>
      <c r="G13991">
        <v>259576</v>
      </c>
      <c r="H13991">
        <v>291.08330000000001</v>
      </c>
    </row>
    <row r="13992" spans="1:8" x14ac:dyDescent="0.3">
      <c r="A13992" t="s">
        <v>636</v>
      </c>
      <c r="B13992" t="s">
        <v>704</v>
      </c>
      <c r="C13992">
        <v>289.5</v>
      </c>
      <c r="D13992">
        <v>318</v>
      </c>
      <c r="E13992">
        <v>289</v>
      </c>
      <c r="F13992">
        <v>318</v>
      </c>
      <c r="G13992">
        <v>1313693</v>
      </c>
      <c r="H13992">
        <v>308.33330000000001</v>
      </c>
    </row>
    <row r="13993" spans="1:8" x14ac:dyDescent="0.3">
      <c r="A13993" t="s">
        <v>636</v>
      </c>
      <c r="B13993" t="s">
        <v>705</v>
      </c>
      <c r="C13993">
        <v>325</v>
      </c>
      <c r="D13993">
        <v>335.5</v>
      </c>
      <c r="E13993">
        <v>318.5</v>
      </c>
      <c r="F13993">
        <v>320</v>
      </c>
      <c r="G13993">
        <v>1506934</v>
      </c>
      <c r="H13993">
        <v>324.66669999999999</v>
      </c>
    </row>
    <row r="13994" spans="1:8" x14ac:dyDescent="0.3">
      <c r="A13994" t="s">
        <v>636</v>
      </c>
      <c r="B13994" t="s">
        <v>706</v>
      </c>
      <c r="C13994">
        <v>316.25</v>
      </c>
      <c r="D13994">
        <v>321</v>
      </c>
      <c r="E13994">
        <v>305</v>
      </c>
      <c r="F13994">
        <v>306</v>
      </c>
      <c r="G13994">
        <v>521001</v>
      </c>
      <c r="H13994">
        <v>310.66669999999999</v>
      </c>
    </row>
    <row r="13995" spans="1:8" x14ac:dyDescent="0.3">
      <c r="A13995" t="s">
        <v>636</v>
      </c>
      <c r="B13995" t="s">
        <v>265</v>
      </c>
      <c r="C13995">
        <v>304.75</v>
      </c>
      <c r="D13995">
        <v>314.5</v>
      </c>
      <c r="E13995">
        <v>303.5</v>
      </c>
      <c r="F13995">
        <v>306</v>
      </c>
      <c r="G13995">
        <v>483297</v>
      </c>
      <c r="H13995">
        <v>308</v>
      </c>
    </row>
    <row r="13996" spans="1:8" x14ac:dyDescent="0.3">
      <c r="A13996" t="s">
        <v>636</v>
      </c>
      <c r="B13996" t="s">
        <v>707</v>
      </c>
      <c r="C13996">
        <v>305</v>
      </c>
      <c r="D13996">
        <v>318.25</v>
      </c>
      <c r="E13996">
        <v>305</v>
      </c>
      <c r="F13996">
        <v>313</v>
      </c>
      <c r="G13996">
        <v>471317</v>
      </c>
      <c r="H13996">
        <v>312.08330000000001</v>
      </c>
    </row>
    <row r="13997" spans="1:8" x14ac:dyDescent="0.3">
      <c r="A13997" t="s">
        <v>636</v>
      </c>
      <c r="B13997" t="s">
        <v>271</v>
      </c>
      <c r="C13997">
        <v>313</v>
      </c>
      <c r="D13997">
        <v>319.75</v>
      </c>
      <c r="E13997">
        <v>299.25</v>
      </c>
      <c r="F13997">
        <v>302.25</v>
      </c>
      <c r="G13997">
        <v>427768</v>
      </c>
      <c r="H13997">
        <v>307.08330000000001</v>
      </c>
    </row>
    <row r="13998" spans="1:8" x14ac:dyDescent="0.3">
      <c r="A13998" t="s">
        <v>636</v>
      </c>
      <c r="B13998" t="s">
        <v>708</v>
      </c>
      <c r="C13998">
        <v>316.75</v>
      </c>
      <c r="D13998">
        <v>319</v>
      </c>
      <c r="E13998">
        <v>278</v>
      </c>
      <c r="F13998">
        <v>284.75</v>
      </c>
      <c r="G13998">
        <v>1487326</v>
      </c>
      <c r="H13998">
        <v>293.91669999999999</v>
      </c>
    </row>
    <row r="13999" spans="1:8" x14ac:dyDescent="0.3">
      <c r="A13999" t="s">
        <v>636</v>
      </c>
      <c r="B13999" t="s">
        <v>709</v>
      </c>
      <c r="C13999">
        <v>285</v>
      </c>
      <c r="D13999">
        <v>310.5</v>
      </c>
      <c r="E13999">
        <v>282.5</v>
      </c>
      <c r="F13999">
        <v>303.75</v>
      </c>
      <c r="G13999">
        <v>1330072</v>
      </c>
      <c r="H13999">
        <v>298.91669999999999</v>
      </c>
    </row>
    <row r="14000" spans="1:8" x14ac:dyDescent="0.3">
      <c r="A14000" t="s">
        <v>636</v>
      </c>
      <c r="B14000" t="s">
        <v>283</v>
      </c>
      <c r="C14000">
        <v>303.75</v>
      </c>
      <c r="D14000">
        <v>305.5</v>
      </c>
      <c r="E14000">
        <v>292.5</v>
      </c>
      <c r="F14000">
        <v>297.25</v>
      </c>
      <c r="G14000">
        <v>501775</v>
      </c>
      <c r="H14000">
        <v>298.41669999999999</v>
      </c>
    </row>
    <row r="14001" spans="1:8" x14ac:dyDescent="0.3">
      <c r="A14001" t="s">
        <v>636</v>
      </c>
      <c r="B14001" t="s">
        <v>290</v>
      </c>
      <c r="C14001">
        <v>297.25</v>
      </c>
      <c r="D14001">
        <v>315.5</v>
      </c>
      <c r="E14001">
        <v>297.25</v>
      </c>
      <c r="F14001">
        <v>310</v>
      </c>
      <c r="G14001">
        <v>733766</v>
      </c>
      <c r="H14001">
        <v>307.58330000000001</v>
      </c>
    </row>
    <row r="14002" spans="1:8" x14ac:dyDescent="0.3">
      <c r="A14002" t="s">
        <v>636</v>
      </c>
      <c r="B14002" t="s">
        <v>710</v>
      </c>
      <c r="C14002">
        <v>310</v>
      </c>
      <c r="D14002">
        <v>318.25</v>
      </c>
      <c r="E14002">
        <v>304.5</v>
      </c>
      <c r="F14002">
        <v>306.75</v>
      </c>
      <c r="G14002">
        <v>375904</v>
      </c>
      <c r="H14002">
        <v>309.83330000000001</v>
      </c>
    </row>
    <row r="14003" spans="1:8" x14ac:dyDescent="0.3">
      <c r="A14003" t="s">
        <v>636</v>
      </c>
      <c r="B14003" t="s">
        <v>512</v>
      </c>
      <c r="C14003">
        <v>307.25</v>
      </c>
      <c r="D14003">
        <v>318</v>
      </c>
      <c r="E14003">
        <v>276.25</v>
      </c>
      <c r="F14003">
        <v>276.25</v>
      </c>
      <c r="G14003">
        <v>626453</v>
      </c>
      <c r="H14003">
        <v>290.16669999999999</v>
      </c>
    </row>
    <row r="14004" spans="1:8" x14ac:dyDescent="0.3">
      <c r="A14004" t="s">
        <v>636</v>
      </c>
      <c r="B14004" t="s">
        <v>91</v>
      </c>
      <c r="C14004">
        <v>248.7</v>
      </c>
      <c r="D14004">
        <v>255</v>
      </c>
      <c r="E14004">
        <v>248.7</v>
      </c>
      <c r="F14004">
        <v>248.7</v>
      </c>
      <c r="G14004">
        <v>833018</v>
      </c>
      <c r="H14004">
        <v>250.8</v>
      </c>
    </row>
    <row r="14005" spans="1:8" x14ac:dyDescent="0.3">
      <c r="A14005" t="s">
        <v>636</v>
      </c>
      <c r="B14005" t="s">
        <v>93</v>
      </c>
      <c r="C14005">
        <v>239</v>
      </c>
      <c r="D14005">
        <v>256.25</v>
      </c>
      <c r="E14005">
        <v>227.7</v>
      </c>
      <c r="F14005">
        <v>241.1</v>
      </c>
      <c r="G14005">
        <v>2129146</v>
      </c>
      <c r="H14005">
        <v>241.6833</v>
      </c>
    </row>
    <row r="14006" spans="1:8" x14ac:dyDescent="0.3">
      <c r="A14006" t="s">
        <v>636</v>
      </c>
      <c r="B14006" t="s">
        <v>711</v>
      </c>
      <c r="C14006">
        <v>241.1</v>
      </c>
      <c r="D14006">
        <v>246</v>
      </c>
      <c r="E14006">
        <v>223</v>
      </c>
      <c r="F14006">
        <v>227</v>
      </c>
      <c r="G14006">
        <v>884191</v>
      </c>
      <c r="H14006">
        <v>232</v>
      </c>
    </row>
    <row r="14007" spans="1:8" x14ac:dyDescent="0.3">
      <c r="A14007" t="s">
        <v>636</v>
      </c>
      <c r="B14007" t="s">
        <v>712</v>
      </c>
      <c r="C14007">
        <v>229</v>
      </c>
      <c r="D14007">
        <v>244</v>
      </c>
      <c r="E14007">
        <v>225.2</v>
      </c>
      <c r="F14007">
        <v>242.5</v>
      </c>
      <c r="G14007">
        <v>1024569</v>
      </c>
      <c r="H14007">
        <v>237.23330000000001</v>
      </c>
    </row>
    <row r="14008" spans="1:8" x14ac:dyDescent="0.3">
      <c r="A14008" t="s">
        <v>636</v>
      </c>
      <c r="B14008" t="s">
        <v>162</v>
      </c>
      <c r="C14008">
        <v>242.5</v>
      </c>
      <c r="D14008">
        <v>245.5</v>
      </c>
      <c r="E14008">
        <v>233.2</v>
      </c>
      <c r="F14008">
        <v>240</v>
      </c>
      <c r="G14008">
        <v>670688</v>
      </c>
      <c r="H14008">
        <v>239.5667</v>
      </c>
    </row>
    <row r="14009" spans="1:8" x14ac:dyDescent="0.3">
      <c r="A14009" t="s">
        <v>636</v>
      </c>
      <c r="B14009" t="s">
        <v>220</v>
      </c>
      <c r="C14009">
        <v>236.5</v>
      </c>
      <c r="D14009">
        <v>237.3</v>
      </c>
      <c r="E14009">
        <v>224.7</v>
      </c>
      <c r="F14009">
        <v>228.4</v>
      </c>
      <c r="G14009">
        <v>397218</v>
      </c>
      <c r="H14009">
        <v>230.13329999999999</v>
      </c>
    </row>
    <row r="14010" spans="1:8" x14ac:dyDescent="0.3">
      <c r="A14010" t="s">
        <v>636</v>
      </c>
      <c r="B14010" t="s">
        <v>713</v>
      </c>
      <c r="C14010">
        <v>233.7</v>
      </c>
      <c r="D14010">
        <v>234</v>
      </c>
      <c r="E14010">
        <v>223.3</v>
      </c>
      <c r="F14010">
        <v>232.1</v>
      </c>
      <c r="G14010">
        <v>565936</v>
      </c>
      <c r="H14010">
        <v>229.8</v>
      </c>
    </row>
    <row r="14011" spans="1:8" x14ac:dyDescent="0.3">
      <c r="A14011" t="s">
        <v>636</v>
      </c>
      <c r="B14011" t="s">
        <v>714</v>
      </c>
      <c r="C14011">
        <v>234</v>
      </c>
      <c r="D14011">
        <v>237.4</v>
      </c>
      <c r="E14011">
        <v>223.8</v>
      </c>
      <c r="F14011">
        <v>225</v>
      </c>
      <c r="G14011">
        <v>347928</v>
      </c>
      <c r="H14011">
        <v>228.73330000000001</v>
      </c>
    </row>
    <row r="14012" spans="1:8" x14ac:dyDescent="0.3">
      <c r="A14012" t="s">
        <v>636</v>
      </c>
      <c r="B14012" t="s">
        <v>715</v>
      </c>
      <c r="C14012">
        <v>225</v>
      </c>
      <c r="D14012">
        <v>247.5</v>
      </c>
      <c r="E14012">
        <v>223.1</v>
      </c>
      <c r="F14012">
        <v>240.2</v>
      </c>
      <c r="G14012">
        <v>3474699</v>
      </c>
      <c r="H14012">
        <v>236.9333</v>
      </c>
    </row>
    <row r="14013" spans="1:8" x14ac:dyDescent="0.3">
      <c r="A14013" t="s">
        <v>636</v>
      </c>
      <c r="B14013" t="s">
        <v>235</v>
      </c>
      <c r="C14013">
        <v>240.2</v>
      </c>
      <c r="D14013">
        <v>243.7</v>
      </c>
      <c r="E14013">
        <v>230.8</v>
      </c>
      <c r="F14013">
        <v>240.9</v>
      </c>
      <c r="G14013">
        <v>675055</v>
      </c>
      <c r="H14013">
        <v>238.4667</v>
      </c>
    </row>
    <row r="14014" spans="1:8" x14ac:dyDescent="0.3">
      <c r="A14014" t="s">
        <v>636</v>
      </c>
      <c r="B14014" t="s">
        <v>259</v>
      </c>
      <c r="C14014">
        <v>240.9</v>
      </c>
      <c r="D14014">
        <v>252.75</v>
      </c>
      <c r="E14014">
        <v>239.7</v>
      </c>
      <c r="F14014">
        <v>241</v>
      </c>
      <c r="G14014">
        <v>760741</v>
      </c>
      <c r="H14014">
        <v>244.48330000000001</v>
      </c>
    </row>
    <row r="14015" spans="1:8" x14ac:dyDescent="0.3">
      <c r="A14015" t="s">
        <v>636</v>
      </c>
      <c r="B14015" t="s">
        <v>716</v>
      </c>
      <c r="C14015">
        <v>243.5</v>
      </c>
      <c r="D14015">
        <v>251.5</v>
      </c>
      <c r="E14015">
        <v>235.6</v>
      </c>
      <c r="F14015">
        <v>245</v>
      </c>
      <c r="G14015">
        <v>961081</v>
      </c>
      <c r="H14015">
        <v>244.0333</v>
      </c>
    </row>
    <row r="14016" spans="1:8" x14ac:dyDescent="0.3">
      <c r="A14016" t="s">
        <v>636</v>
      </c>
      <c r="B14016" t="s">
        <v>269</v>
      </c>
      <c r="C14016">
        <v>246.7</v>
      </c>
      <c r="D14016">
        <v>246.9</v>
      </c>
      <c r="E14016">
        <v>239</v>
      </c>
      <c r="F14016">
        <v>240</v>
      </c>
      <c r="G14016">
        <v>340473</v>
      </c>
      <c r="H14016">
        <v>241.9667</v>
      </c>
    </row>
    <row r="14017" spans="1:8" x14ac:dyDescent="0.3">
      <c r="A14017" t="s">
        <v>636</v>
      </c>
      <c r="B14017" t="s">
        <v>282</v>
      </c>
      <c r="C14017">
        <v>240</v>
      </c>
      <c r="D14017">
        <v>243.4</v>
      </c>
      <c r="E14017">
        <v>238.6</v>
      </c>
      <c r="F14017">
        <v>240</v>
      </c>
      <c r="G14017">
        <v>213964</v>
      </c>
      <c r="H14017">
        <v>240.66669999999999</v>
      </c>
    </row>
    <row r="14018" spans="1:8" x14ac:dyDescent="0.3">
      <c r="A14018" t="s">
        <v>636</v>
      </c>
      <c r="B14018" t="s">
        <v>717</v>
      </c>
      <c r="C14018">
        <v>240.1</v>
      </c>
      <c r="D14018">
        <v>253.75</v>
      </c>
      <c r="E14018">
        <v>238.4</v>
      </c>
      <c r="F14018">
        <v>247.2</v>
      </c>
      <c r="G14018">
        <v>623962</v>
      </c>
      <c r="H14018">
        <v>246.45</v>
      </c>
    </row>
    <row r="14019" spans="1:8" x14ac:dyDescent="0.3">
      <c r="A14019" t="s">
        <v>636</v>
      </c>
      <c r="B14019" t="s">
        <v>285</v>
      </c>
      <c r="C14019">
        <v>247.2</v>
      </c>
      <c r="D14019">
        <v>265.25</v>
      </c>
      <c r="E14019">
        <v>245.1</v>
      </c>
      <c r="F14019">
        <v>259.25</v>
      </c>
      <c r="G14019">
        <v>962000</v>
      </c>
      <c r="H14019">
        <v>256.5333</v>
      </c>
    </row>
    <row r="14020" spans="1:8" x14ac:dyDescent="0.3">
      <c r="A14020" t="s">
        <v>636</v>
      </c>
      <c r="B14020" t="s">
        <v>718</v>
      </c>
      <c r="C14020">
        <v>259.25</v>
      </c>
      <c r="D14020">
        <v>264.25</v>
      </c>
      <c r="E14020">
        <v>246.9</v>
      </c>
      <c r="F14020">
        <v>249.5</v>
      </c>
      <c r="G14020">
        <v>631174</v>
      </c>
      <c r="H14020">
        <v>253.55</v>
      </c>
    </row>
    <row r="14021" spans="1:8" x14ac:dyDescent="0.3">
      <c r="A14021" t="s">
        <v>636</v>
      </c>
      <c r="B14021" t="s">
        <v>291</v>
      </c>
      <c r="C14021">
        <v>249.5</v>
      </c>
      <c r="D14021">
        <v>250</v>
      </c>
      <c r="E14021">
        <v>240.3</v>
      </c>
      <c r="F14021">
        <v>244</v>
      </c>
      <c r="G14021">
        <v>653427</v>
      </c>
      <c r="H14021">
        <v>244.76669999999999</v>
      </c>
    </row>
    <row r="14022" spans="1:8" x14ac:dyDescent="0.3">
      <c r="A14022" t="s">
        <v>636</v>
      </c>
      <c r="B14022" t="s">
        <v>295</v>
      </c>
      <c r="C14022">
        <v>240</v>
      </c>
      <c r="D14022">
        <v>252</v>
      </c>
      <c r="E14022">
        <v>240</v>
      </c>
      <c r="F14022">
        <v>251</v>
      </c>
      <c r="G14022">
        <v>494312</v>
      </c>
      <c r="H14022">
        <v>247.66669999999999</v>
      </c>
    </row>
    <row r="14023" spans="1:8" x14ac:dyDescent="0.3">
      <c r="A14023" t="s">
        <v>636</v>
      </c>
      <c r="B14023" t="s">
        <v>298</v>
      </c>
      <c r="C14023">
        <v>250.5</v>
      </c>
      <c r="D14023">
        <v>262.5</v>
      </c>
      <c r="E14023">
        <v>248.4</v>
      </c>
      <c r="F14023">
        <v>249</v>
      </c>
      <c r="G14023">
        <v>422217</v>
      </c>
      <c r="H14023">
        <v>253.3</v>
      </c>
    </row>
    <row r="14024" spans="1:8" x14ac:dyDescent="0.3">
      <c r="A14024" t="s">
        <v>636</v>
      </c>
      <c r="B14024" t="s">
        <v>719</v>
      </c>
      <c r="C14024">
        <v>257</v>
      </c>
      <c r="D14024">
        <v>263</v>
      </c>
      <c r="E14024">
        <v>250</v>
      </c>
      <c r="F14024">
        <v>252.5</v>
      </c>
      <c r="G14024">
        <v>501630</v>
      </c>
      <c r="H14024">
        <v>255.16669999999999</v>
      </c>
    </row>
    <row r="14025" spans="1:8" x14ac:dyDescent="0.3">
      <c r="A14025" t="s">
        <v>636</v>
      </c>
      <c r="B14025" t="s">
        <v>720</v>
      </c>
      <c r="C14025">
        <v>253.5</v>
      </c>
      <c r="D14025">
        <v>258</v>
      </c>
      <c r="E14025">
        <v>247.9</v>
      </c>
      <c r="F14025">
        <v>247.9</v>
      </c>
      <c r="G14025">
        <v>364201</v>
      </c>
      <c r="H14025">
        <v>251.26669999999999</v>
      </c>
    </row>
    <row r="14026" spans="1:8" x14ac:dyDescent="0.3">
      <c r="A14026" t="s">
        <v>636</v>
      </c>
      <c r="B14026" t="s">
        <v>721</v>
      </c>
      <c r="C14026">
        <v>247.9</v>
      </c>
      <c r="D14026">
        <v>252.5</v>
      </c>
      <c r="E14026">
        <v>237.8</v>
      </c>
      <c r="F14026">
        <v>249</v>
      </c>
      <c r="G14026">
        <v>564368</v>
      </c>
      <c r="H14026">
        <v>246.4333</v>
      </c>
    </row>
    <row r="14027" spans="1:8" x14ac:dyDescent="0.3">
      <c r="A14027" t="s">
        <v>636</v>
      </c>
      <c r="B14027" t="s">
        <v>96</v>
      </c>
      <c r="C14027">
        <v>248.4</v>
      </c>
      <c r="D14027">
        <v>248.5</v>
      </c>
      <c r="E14027">
        <v>243.1</v>
      </c>
      <c r="F14027">
        <v>243.1</v>
      </c>
      <c r="G14027">
        <v>202568</v>
      </c>
      <c r="H14027">
        <v>244.9</v>
      </c>
    </row>
    <row r="14028" spans="1:8" x14ac:dyDescent="0.3">
      <c r="A14028" t="s">
        <v>636</v>
      </c>
      <c r="B14028" t="s">
        <v>722</v>
      </c>
      <c r="C14028">
        <v>243.2</v>
      </c>
      <c r="D14028">
        <v>245</v>
      </c>
      <c r="E14028">
        <v>241.1</v>
      </c>
      <c r="F14028">
        <v>242.4</v>
      </c>
      <c r="G14028">
        <v>180652</v>
      </c>
      <c r="H14028">
        <v>242.83330000000001</v>
      </c>
    </row>
    <row r="14029" spans="1:8" x14ac:dyDescent="0.3">
      <c r="A14029" t="s">
        <v>636</v>
      </c>
      <c r="B14029" t="s">
        <v>164</v>
      </c>
      <c r="C14029">
        <v>240.3</v>
      </c>
      <c r="D14029">
        <v>266.5</v>
      </c>
      <c r="E14029">
        <v>237.7</v>
      </c>
      <c r="F14029">
        <v>266.5</v>
      </c>
      <c r="G14029">
        <v>1486840</v>
      </c>
      <c r="H14029">
        <v>256.89999999999998</v>
      </c>
    </row>
    <row r="14030" spans="1:8" x14ac:dyDescent="0.3">
      <c r="A14030" t="s">
        <v>636</v>
      </c>
      <c r="B14030" t="s">
        <v>723</v>
      </c>
      <c r="C14030">
        <v>275</v>
      </c>
      <c r="D14030">
        <v>276.25</v>
      </c>
      <c r="E14030">
        <v>256.25</v>
      </c>
      <c r="F14030">
        <v>263.5</v>
      </c>
      <c r="G14030">
        <v>1182636</v>
      </c>
      <c r="H14030">
        <v>265.33330000000001</v>
      </c>
    </row>
    <row r="14031" spans="1:8" x14ac:dyDescent="0.3">
      <c r="A14031" t="s">
        <v>636</v>
      </c>
      <c r="B14031" t="s">
        <v>724</v>
      </c>
      <c r="C14031">
        <v>263.75</v>
      </c>
      <c r="D14031">
        <v>280</v>
      </c>
      <c r="E14031">
        <v>259.5</v>
      </c>
      <c r="F14031">
        <v>270</v>
      </c>
      <c r="G14031">
        <v>853184</v>
      </c>
      <c r="H14031">
        <v>269.83330000000001</v>
      </c>
    </row>
    <row r="14032" spans="1:8" x14ac:dyDescent="0.3">
      <c r="A14032" t="s">
        <v>636</v>
      </c>
      <c r="B14032" t="s">
        <v>725</v>
      </c>
      <c r="C14032">
        <v>273</v>
      </c>
      <c r="D14032">
        <v>294.5</v>
      </c>
      <c r="E14032">
        <v>270</v>
      </c>
      <c r="F14032">
        <v>276.5</v>
      </c>
      <c r="G14032">
        <v>1150251</v>
      </c>
      <c r="H14032">
        <v>280.33330000000001</v>
      </c>
    </row>
    <row r="14033" spans="1:8" x14ac:dyDescent="0.3">
      <c r="A14033" t="s">
        <v>636</v>
      </c>
      <c r="B14033" t="s">
        <v>242</v>
      </c>
      <c r="C14033">
        <v>276.5</v>
      </c>
      <c r="D14033">
        <v>296.5</v>
      </c>
      <c r="E14033">
        <v>274.5</v>
      </c>
      <c r="F14033">
        <v>280.25</v>
      </c>
      <c r="G14033">
        <v>1639632</v>
      </c>
      <c r="H14033">
        <v>283.75</v>
      </c>
    </row>
    <row r="14034" spans="1:8" x14ac:dyDescent="0.3">
      <c r="A14034" t="s">
        <v>636</v>
      </c>
      <c r="B14034" t="s">
        <v>726</v>
      </c>
      <c r="C14034">
        <v>283.25</v>
      </c>
      <c r="D14034">
        <v>292.75</v>
      </c>
      <c r="E14034">
        <v>280.75</v>
      </c>
      <c r="F14034">
        <v>287.5</v>
      </c>
      <c r="G14034">
        <v>579965</v>
      </c>
      <c r="H14034">
        <v>287</v>
      </c>
    </row>
    <row r="14035" spans="1:8" x14ac:dyDescent="0.3">
      <c r="A14035" t="s">
        <v>636</v>
      </c>
      <c r="B14035" t="s">
        <v>727</v>
      </c>
      <c r="C14035">
        <v>288.5</v>
      </c>
      <c r="D14035">
        <v>290.75</v>
      </c>
      <c r="E14035">
        <v>279.5</v>
      </c>
      <c r="F14035">
        <v>281</v>
      </c>
      <c r="G14035">
        <v>390810</v>
      </c>
      <c r="H14035">
        <v>283.75</v>
      </c>
    </row>
    <row r="14036" spans="1:8" x14ac:dyDescent="0.3">
      <c r="A14036" t="s">
        <v>636</v>
      </c>
      <c r="B14036" t="s">
        <v>728</v>
      </c>
      <c r="C14036">
        <v>282.25</v>
      </c>
      <c r="D14036">
        <v>289</v>
      </c>
      <c r="E14036">
        <v>277.75</v>
      </c>
      <c r="F14036">
        <v>279.75</v>
      </c>
      <c r="G14036">
        <v>549366</v>
      </c>
      <c r="H14036">
        <v>282.16669999999999</v>
      </c>
    </row>
    <row r="14037" spans="1:8" x14ac:dyDescent="0.3">
      <c r="A14037" t="s">
        <v>636</v>
      </c>
      <c r="B14037" t="s">
        <v>729</v>
      </c>
      <c r="C14037">
        <v>280.5</v>
      </c>
      <c r="D14037">
        <v>285</v>
      </c>
      <c r="E14037">
        <v>275</v>
      </c>
      <c r="F14037">
        <v>281</v>
      </c>
      <c r="G14037">
        <v>532785</v>
      </c>
      <c r="H14037">
        <v>280.33330000000001</v>
      </c>
    </row>
    <row r="14038" spans="1:8" x14ac:dyDescent="0.3">
      <c r="A14038" t="s">
        <v>636</v>
      </c>
      <c r="B14038" t="s">
        <v>730</v>
      </c>
      <c r="C14038">
        <v>280.5</v>
      </c>
      <c r="D14038">
        <v>290.5</v>
      </c>
      <c r="E14038">
        <v>275.5</v>
      </c>
      <c r="F14038">
        <v>283.5</v>
      </c>
      <c r="G14038">
        <v>960688</v>
      </c>
      <c r="H14038">
        <v>283.16669999999999</v>
      </c>
    </row>
    <row r="14039" spans="1:8" x14ac:dyDescent="0.3">
      <c r="A14039" t="s">
        <v>636</v>
      </c>
      <c r="B14039" t="s">
        <v>731</v>
      </c>
      <c r="C14039">
        <v>281.25</v>
      </c>
      <c r="D14039">
        <v>303</v>
      </c>
      <c r="E14039">
        <v>281.25</v>
      </c>
      <c r="F14039">
        <v>286.25</v>
      </c>
      <c r="G14039">
        <v>975568</v>
      </c>
      <c r="H14039">
        <v>290.16669999999999</v>
      </c>
    </row>
    <row r="14040" spans="1:8" x14ac:dyDescent="0.3">
      <c r="A14040" t="s">
        <v>636</v>
      </c>
      <c r="B14040" t="s">
        <v>732</v>
      </c>
      <c r="C14040">
        <v>287.25</v>
      </c>
      <c r="D14040">
        <v>287.75</v>
      </c>
      <c r="E14040">
        <v>280.25</v>
      </c>
      <c r="F14040">
        <v>285</v>
      </c>
      <c r="G14040">
        <v>438815</v>
      </c>
      <c r="H14040">
        <v>284.33330000000001</v>
      </c>
    </row>
    <row r="14041" spans="1:8" x14ac:dyDescent="0.3">
      <c r="A14041" t="s">
        <v>636</v>
      </c>
      <c r="B14041" t="s">
        <v>733</v>
      </c>
      <c r="C14041">
        <v>284.75</v>
      </c>
      <c r="D14041">
        <v>291.5</v>
      </c>
      <c r="E14041">
        <v>281</v>
      </c>
      <c r="F14041">
        <v>291.25</v>
      </c>
      <c r="G14041">
        <v>436775</v>
      </c>
      <c r="H14041">
        <v>287.91669999999999</v>
      </c>
    </row>
    <row r="14042" spans="1:8" x14ac:dyDescent="0.3">
      <c r="A14042" t="s">
        <v>636</v>
      </c>
      <c r="B14042" t="s">
        <v>734</v>
      </c>
      <c r="C14042">
        <v>291.5</v>
      </c>
      <c r="D14042">
        <v>308</v>
      </c>
      <c r="E14042">
        <v>290.5</v>
      </c>
      <c r="F14042">
        <v>301.75</v>
      </c>
      <c r="G14042">
        <v>611283</v>
      </c>
      <c r="H14042">
        <v>300.08330000000001</v>
      </c>
    </row>
    <row r="14043" spans="1:8" x14ac:dyDescent="0.3">
      <c r="A14043" t="s">
        <v>636</v>
      </c>
      <c r="B14043" t="s">
        <v>735</v>
      </c>
      <c r="C14043">
        <v>300.25</v>
      </c>
      <c r="D14043">
        <v>303</v>
      </c>
      <c r="E14043">
        <v>289</v>
      </c>
      <c r="F14043">
        <v>294.75</v>
      </c>
      <c r="G14043">
        <v>246658</v>
      </c>
      <c r="H14043">
        <v>295.58330000000001</v>
      </c>
    </row>
    <row r="14044" spans="1:8" x14ac:dyDescent="0.3">
      <c r="A14044" t="s">
        <v>81</v>
      </c>
      <c r="B14044" t="s">
        <v>696</v>
      </c>
      <c r="C14044">
        <v>3.71</v>
      </c>
      <c r="D14044">
        <v>3.74</v>
      </c>
      <c r="E14044">
        <v>3.67</v>
      </c>
      <c r="F14044">
        <v>3.72</v>
      </c>
      <c r="G14044">
        <v>2755831</v>
      </c>
      <c r="H14044">
        <v>3.71</v>
      </c>
    </row>
    <row r="14045" spans="1:8" x14ac:dyDescent="0.3">
      <c r="A14045" t="s">
        <v>81</v>
      </c>
      <c r="B14045" t="s">
        <v>697</v>
      </c>
      <c r="C14045">
        <v>3.72</v>
      </c>
      <c r="D14045">
        <v>3.84</v>
      </c>
      <c r="E14045">
        <v>3.69</v>
      </c>
      <c r="F14045">
        <v>3.77</v>
      </c>
      <c r="G14045">
        <v>4997603</v>
      </c>
      <c r="H14045">
        <v>3.7667000000000002</v>
      </c>
    </row>
    <row r="14046" spans="1:8" x14ac:dyDescent="0.3">
      <c r="A14046" t="s">
        <v>81</v>
      </c>
      <c r="B14046" t="s">
        <v>698</v>
      </c>
      <c r="C14046">
        <v>3.77</v>
      </c>
      <c r="D14046">
        <v>3.82</v>
      </c>
      <c r="E14046">
        <v>3.74</v>
      </c>
      <c r="F14046">
        <v>3.78</v>
      </c>
      <c r="G14046">
        <v>3516250</v>
      </c>
      <c r="H14046">
        <v>3.78</v>
      </c>
    </row>
    <row r="14047" spans="1:8" x14ac:dyDescent="0.3">
      <c r="A14047" t="s">
        <v>81</v>
      </c>
      <c r="B14047" t="s">
        <v>699</v>
      </c>
      <c r="C14047">
        <v>3.79</v>
      </c>
      <c r="D14047">
        <v>3.83</v>
      </c>
      <c r="E14047">
        <v>3.72</v>
      </c>
      <c r="F14047">
        <v>3.74</v>
      </c>
      <c r="G14047">
        <v>3224614</v>
      </c>
      <c r="H14047">
        <v>3.7633000000000001</v>
      </c>
    </row>
    <row r="14048" spans="1:8" x14ac:dyDescent="0.3">
      <c r="A14048" t="s">
        <v>81</v>
      </c>
      <c r="B14048" t="s">
        <v>700</v>
      </c>
      <c r="C14048">
        <v>3.74</v>
      </c>
      <c r="D14048">
        <v>4</v>
      </c>
      <c r="E14048">
        <v>3.74</v>
      </c>
      <c r="F14048">
        <v>3.85</v>
      </c>
      <c r="G14048">
        <v>8230275</v>
      </c>
      <c r="H14048">
        <v>3.8633000000000002</v>
      </c>
    </row>
    <row r="14049" spans="1:8" x14ac:dyDescent="0.3">
      <c r="A14049" t="s">
        <v>81</v>
      </c>
      <c r="B14049" t="s">
        <v>77</v>
      </c>
      <c r="C14049">
        <v>3.85</v>
      </c>
      <c r="D14049">
        <v>3.87</v>
      </c>
      <c r="E14049">
        <v>3.75</v>
      </c>
      <c r="F14049">
        <v>3.78</v>
      </c>
      <c r="G14049">
        <v>3849833</v>
      </c>
      <c r="H14049">
        <v>3.8</v>
      </c>
    </row>
    <row r="14050" spans="1:8" x14ac:dyDescent="0.3">
      <c r="A14050" t="s">
        <v>81</v>
      </c>
      <c r="B14050" t="s">
        <v>701</v>
      </c>
      <c r="C14050">
        <v>3.8</v>
      </c>
      <c r="D14050">
        <v>3.95</v>
      </c>
      <c r="E14050">
        <v>3.73</v>
      </c>
      <c r="F14050">
        <v>3.95</v>
      </c>
      <c r="G14050">
        <v>8375920</v>
      </c>
      <c r="H14050">
        <v>3.8767</v>
      </c>
    </row>
    <row r="14051" spans="1:8" x14ac:dyDescent="0.3">
      <c r="A14051" t="s">
        <v>81</v>
      </c>
      <c r="B14051" t="s">
        <v>702</v>
      </c>
      <c r="C14051">
        <v>3.95</v>
      </c>
      <c r="D14051">
        <v>3.97</v>
      </c>
      <c r="E14051">
        <v>3.82</v>
      </c>
      <c r="F14051">
        <v>3.85</v>
      </c>
      <c r="G14051">
        <v>3736097</v>
      </c>
      <c r="H14051">
        <v>3.88</v>
      </c>
    </row>
    <row r="14052" spans="1:8" x14ac:dyDescent="0.3">
      <c r="A14052" t="s">
        <v>81</v>
      </c>
      <c r="B14052" t="s">
        <v>139</v>
      </c>
      <c r="C14052">
        <v>3.85</v>
      </c>
      <c r="D14052">
        <v>3.9</v>
      </c>
      <c r="E14052">
        <v>3.8</v>
      </c>
      <c r="F14052">
        <v>3.85</v>
      </c>
      <c r="G14052">
        <v>2812829</v>
      </c>
      <c r="H14052">
        <v>3.85</v>
      </c>
    </row>
    <row r="14053" spans="1:8" x14ac:dyDescent="0.3">
      <c r="A14053" t="s">
        <v>81</v>
      </c>
      <c r="B14053" t="s">
        <v>156</v>
      </c>
      <c r="C14053">
        <v>3.82</v>
      </c>
      <c r="D14053">
        <v>3.84</v>
      </c>
      <c r="E14053">
        <v>3.72</v>
      </c>
      <c r="F14053">
        <v>3.79</v>
      </c>
      <c r="G14053">
        <v>2106013</v>
      </c>
      <c r="H14053">
        <v>3.7833000000000001</v>
      </c>
    </row>
    <row r="14054" spans="1:8" x14ac:dyDescent="0.3">
      <c r="A14054" t="s">
        <v>81</v>
      </c>
      <c r="B14054" t="s">
        <v>703</v>
      </c>
      <c r="C14054">
        <v>3.79</v>
      </c>
      <c r="D14054">
        <v>3.84</v>
      </c>
      <c r="E14054">
        <v>3.74</v>
      </c>
      <c r="F14054">
        <v>3.84</v>
      </c>
      <c r="G14054">
        <v>2664822</v>
      </c>
      <c r="H14054">
        <v>3.8067000000000002</v>
      </c>
    </row>
    <row r="14055" spans="1:8" x14ac:dyDescent="0.3">
      <c r="A14055" t="s">
        <v>81</v>
      </c>
      <c r="B14055" t="s">
        <v>223</v>
      </c>
      <c r="C14055">
        <v>3.83</v>
      </c>
      <c r="D14055">
        <v>3.84</v>
      </c>
      <c r="E14055">
        <v>3.76</v>
      </c>
      <c r="F14055">
        <v>3.8</v>
      </c>
      <c r="G14055">
        <v>2567441</v>
      </c>
      <c r="H14055">
        <v>3.8</v>
      </c>
    </row>
    <row r="14056" spans="1:8" x14ac:dyDescent="0.3">
      <c r="A14056" t="s">
        <v>81</v>
      </c>
      <c r="B14056" t="s">
        <v>228</v>
      </c>
      <c r="C14056">
        <v>3.8</v>
      </c>
      <c r="D14056">
        <v>3.85</v>
      </c>
      <c r="E14056">
        <v>3.75</v>
      </c>
      <c r="F14056">
        <v>3.8</v>
      </c>
      <c r="G14056">
        <v>3451947</v>
      </c>
      <c r="H14056">
        <v>3.8</v>
      </c>
    </row>
    <row r="14057" spans="1:8" x14ac:dyDescent="0.3">
      <c r="A14057" t="s">
        <v>81</v>
      </c>
      <c r="B14057" t="s">
        <v>704</v>
      </c>
      <c r="C14057">
        <v>3.8</v>
      </c>
      <c r="D14057">
        <v>3.9</v>
      </c>
      <c r="E14057">
        <v>3.76</v>
      </c>
      <c r="F14057">
        <v>3.85</v>
      </c>
      <c r="G14057">
        <v>4717906</v>
      </c>
      <c r="H14057">
        <v>3.8367</v>
      </c>
    </row>
    <row r="14058" spans="1:8" x14ac:dyDescent="0.3">
      <c r="A14058" t="s">
        <v>81</v>
      </c>
      <c r="B14058" t="s">
        <v>705</v>
      </c>
      <c r="C14058">
        <v>3.86</v>
      </c>
      <c r="D14058">
        <v>3.86</v>
      </c>
      <c r="E14058">
        <v>3.78</v>
      </c>
      <c r="F14058">
        <v>3.82</v>
      </c>
      <c r="G14058">
        <v>3239996</v>
      </c>
      <c r="H14058">
        <v>3.82</v>
      </c>
    </row>
    <row r="14059" spans="1:8" x14ac:dyDescent="0.3">
      <c r="A14059" t="s">
        <v>81</v>
      </c>
      <c r="B14059" t="s">
        <v>706</v>
      </c>
      <c r="C14059">
        <v>3.82</v>
      </c>
      <c r="D14059">
        <v>3.88</v>
      </c>
      <c r="E14059">
        <v>3.78</v>
      </c>
      <c r="F14059">
        <v>3.86</v>
      </c>
      <c r="G14059">
        <v>5185612</v>
      </c>
      <c r="H14059">
        <v>3.84</v>
      </c>
    </row>
    <row r="14060" spans="1:8" x14ac:dyDescent="0.3">
      <c r="A14060" t="s">
        <v>81</v>
      </c>
      <c r="B14060" t="s">
        <v>265</v>
      </c>
      <c r="C14060">
        <v>3.86</v>
      </c>
      <c r="D14060">
        <v>3.94</v>
      </c>
      <c r="E14060">
        <v>3.81</v>
      </c>
      <c r="F14060">
        <v>3.86</v>
      </c>
      <c r="G14060">
        <v>4367641</v>
      </c>
      <c r="H14060">
        <v>3.87</v>
      </c>
    </row>
    <row r="14061" spans="1:8" x14ac:dyDescent="0.3">
      <c r="A14061" t="s">
        <v>81</v>
      </c>
      <c r="B14061" t="s">
        <v>707</v>
      </c>
      <c r="C14061">
        <v>3.85</v>
      </c>
      <c r="D14061">
        <v>3.87</v>
      </c>
      <c r="E14061">
        <v>3.72</v>
      </c>
      <c r="F14061">
        <v>3.76</v>
      </c>
      <c r="G14061">
        <v>4098491</v>
      </c>
      <c r="H14061">
        <v>3.7833000000000001</v>
      </c>
    </row>
    <row r="14062" spans="1:8" x14ac:dyDescent="0.3">
      <c r="A14062" t="s">
        <v>81</v>
      </c>
      <c r="B14062" t="s">
        <v>271</v>
      </c>
      <c r="C14062">
        <v>3.77</v>
      </c>
      <c r="D14062">
        <v>3.77</v>
      </c>
      <c r="E14062">
        <v>3.49</v>
      </c>
      <c r="F14062">
        <v>3.6</v>
      </c>
      <c r="G14062">
        <v>3798027</v>
      </c>
      <c r="H14062">
        <v>3.62</v>
      </c>
    </row>
    <row r="14063" spans="1:8" x14ac:dyDescent="0.3">
      <c r="A14063" t="s">
        <v>81</v>
      </c>
      <c r="B14063" t="s">
        <v>708</v>
      </c>
      <c r="C14063">
        <v>3.59</v>
      </c>
      <c r="D14063">
        <v>3.64</v>
      </c>
      <c r="E14063">
        <v>3.55</v>
      </c>
      <c r="F14063">
        <v>3.55</v>
      </c>
      <c r="G14063">
        <v>1669769</v>
      </c>
      <c r="H14063">
        <v>3.58</v>
      </c>
    </row>
    <row r="14064" spans="1:8" x14ac:dyDescent="0.3">
      <c r="A14064" t="s">
        <v>81</v>
      </c>
      <c r="B14064" t="s">
        <v>709</v>
      </c>
      <c r="C14064">
        <v>3.59</v>
      </c>
      <c r="D14064">
        <v>3.68</v>
      </c>
      <c r="E14064">
        <v>3.55</v>
      </c>
      <c r="F14064">
        <v>3.58</v>
      </c>
      <c r="G14064">
        <v>1787090</v>
      </c>
      <c r="H14064">
        <v>3.6032999999999999</v>
      </c>
    </row>
    <row r="14065" spans="1:8" x14ac:dyDescent="0.3">
      <c r="A14065" t="s">
        <v>81</v>
      </c>
      <c r="B14065" t="s">
        <v>283</v>
      </c>
      <c r="C14065">
        <v>3.6</v>
      </c>
      <c r="D14065">
        <v>3.66</v>
      </c>
      <c r="E14065">
        <v>3.55</v>
      </c>
      <c r="F14065">
        <v>3.63</v>
      </c>
      <c r="G14065">
        <v>1525060</v>
      </c>
      <c r="H14065">
        <v>3.6133000000000002</v>
      </c>
    </row>
    <row r="14066" spans="1:8" x14ac:dyDescent="0.3">
      <c r="A14066" t="s">
        <v>81</v>
      </c>
      <c r="B14066" t="s">
        <v>290</v>
      </c>
      <c r="C14066">
        <v>3.63</v>
      </c>
      <c r="D14066">
        <v>3.63</v>
      </c>
      <c r="E14066">
        <v>3.45</v>
      </c>
      <c r="F14066">
        <v>3.46</v>
      </c>
      <c r="G14066">
        <v>2353404</v>
      </c>
      <c r="H14066">
        <v>3.5133000000000001</v>
      </c>
    </row>
    <row r="14067" spans="1:8" x14ac:dyDescent="0.3">
      <c r="A14067" t="s">
        <v>81</v>
      </c>
      <c r="B14067" t="s">
        <v>710</v>
      </c>
      <c r="C14067">
        <v>3.5</v>
      </c>
      <c r="D14067">
        <v>3.54</v>
      </c>
      <c r="E14067">
        <v>3.43</v>
      </c>
      <c r="F14067">
        <v>3.51</v>
      </c>
      <c r="G14067">
        <v>1477341</v>
      </c>
      <c r="H14067">
        <v>3.4933000000000001</v>
      </c>
    </row>
    <row r="14068" spans="1:8" x14ac:dyDescent="0.3">
      <c r="A14068" t="s">
        <v>81</v>
      </c>
      <c r="B14068" t="s">
        <v>512</v>
      </c>
      <c r="C14068">
        <v>3.51</v>
      </c>
      <c r="D14068">
        <v>3.53</v>
      </c>
      <c r="E14068">
        <v>3.39</v>
      </c>
      <c r="F14068">
        <v>3.41</v>
      </c>
      <c r="G14068">
        <v>2945305</v>
      </c>
      <c r="H14068">
        <v>3.4432999999999998</v>
      </c>
    </row>
    <row r="14069" spans="1:8" x14ac:dyDescent="0.3">
      <c r="A14069" t="s">
        <v>81</v>
      </c>
      <c r="B14069" t="s">
        <v>91</v>
      </c>
      <c r="C14069">
        <v>3.07</v>
      </c>
      <c r="D14069">
        <v>3.3</v>
      </c>
      <c r="E14069">
        <v>3.07</v>
      </c>
      <c r="F14069">
        <v>3.25</v>
      </c>
      <c r="G14069">
        <v>2761979</v>
      </c>
      <c r="H14069">
        <v>3.2067000000000001</v>
      </c>
    </row>
    <row r="14070" spans="1:8" x14ac:dyDescent="0.3">
      <c r="A14070" t="s">
        <v>81</v>
      </c>
      <c r="B14070" t="s">
        <v>93</v>
      </c>
      <c r="C14070">
        <v>3.16</v>
      </c>
      <c r="D14070">
        <v>3.3</v>
      </c>
      <c r="E14070">
        <v>3.16</v>
      </c>
      <c r="F14070">
        <v>3.23</v>
      </c>
      <c r="G14070">
        <v>1964911</v>
      </c>
      <c r="H14070">
        <v>3.23</v>
      </c>
    </row>
    <row r="14071" spans="1:8" x14ac:dyDescent="0.3">
      <c r="A14071" t="s">
        <v>81</v>
      </c>
      <c r="B14071" t="s">
        <v>711</v>
      </c>
      <c r="C14071">
        <v>3.26</v>
      </c>
      <c r="D14071">
        <v>3.35</v>
      </c>
      <c r="E14071">
        <v>3.2</v>
      </c>
      <c r="F14071">
        <v>3.29</v>
      </c>
      <c r="G14071">
        <v>1402191</v>
      </c>
      <c r="H14071">
        <v>3.28</v>
      </c>
    </row>
    <row r="14072" spans="1:8" x14ac:dyDescent="0.3">
      <c r="A14072" t="s">
        <v>81</v>
      </c>
      <c r="B14072" t="s">
        <v>712</v>
      </c>
      <c r="C14072">
        <v>3.29</v>
      </c>
      <c r="D14072">
        <v>3.35</v>
      </c>
      <c r="E14072">
        <v>3.26</v>
      </c>
      <c r="F14072">
        <v>3.33</v>
      </c>
      <c r="G14072">
        <v>1199270</v>
      </c>
      <c r="H14072">
        <v>3.3132999999999999</v>
      </c>
    </row>
    <row r="14073" spans="1:8" x14ac:dyDescent="0.3">
      <c r="A14073" t="s">
        <v>81</v>
      </c>
      <c r="B14073" t="s">
        <v>162</v>
      </c>
      <c r="C14073">
        <v>3.46</v>
      </c>
      <c r="D14073">
        <v>3.46</v>
      </c>
      <c r="E14073">
        <v>3.15</v>
      </c>
      <c r="F14073">
        <v>3.25</v>
      </c>
      <c r="G14073">
        <v>1042042</v>
      </c>
      <c r="H14073">
        <v>3.2867000000000002</v>
      </c>
    </row>
    <row r="14074" spans="1:8" x14ac:dyDescent="0.3">
      <c r="A14074" t="s">
        <v>81</v>
      </c>
      <c r="B14074" t="s">
        <v>220</v>
      </c>
      <c r="C14074">
        <v>3.25</v>
      </c>
      <c r="D14074">
        <v>3.38</v>
      </c>
      <c r="E14074">
        <v>3.11</v>
      </c>
      <c r="F14074">
        <v>3.28</v>
      </c>
      <c r="G14074">
        <v>2058451</v>
      </c>
      <c r="H14074">
        <v>3.2566999999999999</v>
      </c>
    </row>
    <row r="14075" spans="1:8" x14ac:dyDescent="0.3">
      <c r="A14075" t="s">
        <v>81</v>
      </c>
      <c r="B14075" t="s">
        <v>713</v>
      </c>
      <c r="C14075">
        <v>3.34</v>
      </c>
      <c r="D14075">
        <v>3.43</v>
      </c>
      <c r="E14075">
        <v>3.28</v>
      </c>
      <c r="F14075">
        <v>3.39</v>
      </c>
      <c r="G14075">
        <v>1417202</v>
      </c>
      <c r="H14075">
        <v>3.3666999999999998</v>
      </c>
    </row>
    <row r="14076" spans="1:8" x14ac:dyDescent="0.3">
      <c r="A14076" t="s">
        <v>81</v>
      </c>
      <c r="B14076" t="s">
        <v>714</v>
      </c>
      <c r="C14076">
        <v>3.44</v>
      </c>
      <c r="D14076">
        <v>3.44</v>
      </c>
      <c r="E14076">
        <v>3.3</v>
      </c>
      <c r="F14076">
        <v>3.33</v>
      </c>
      <c r="G14076">
        <v>1431539</v>
      </c>
      <c r="H14076">
        <v>3.3567</v>
      </c>
    </row>
    <row r="14077" spans="1:8" x14ac:dyDescent="0.3">
      <c r="A14077" t="s">
        <v>81</v>
      </c>
      <c r="B14077" t="s">
        <v>715</v>
      </c>
      <c r="C14077">
        <v>3.26</v>
      </c>
      <c r="D14077">
        <v>3.66</v>
      </c>
      <c r="E14077">
        <v>3.26</v>
      </c>
      <c r="F14077">
        <v>3.45</v>
      </c>
      <c r="G14077">
        <v>3308833</v>
      </c>
      <c r="H14077">
        <v>3.4567000000000001</v>
      </c>
    </row>
    <row r="14078" spans="1:8" x14ac:dyDescent="0.3">
      <c r="A14078" t="s">
        <v>81</v>
      </c>
      <c r="B14078" t="s">
        <v>235</v>
      </c>
      <c r="C14078">
        <v>3.35</v>
      </c>
      <c r="D14078">
        <v>3.52</v>
      </c>
      <c r="E14078">
        <v>3.35</v>
      </c>
      <c r="F14078">
        <v>3.44</v>
      </c>
      <c r="G14078">
        <v>1193485</v>
      </c>
      <c r="H14078">
        <v>3.4367000000000001</v>
      </c>
    </row>
    <row r="14079" spans="1:8" x14ac:dyDescent="0.3">
      <c r="A14079" t="s">
        <v>81</v>
      </c>
      <c r="B14079" t="s">
        <v>259</v>
      </c>
      <c r="C14079">
        <v>3.44</v>
      </c>
      <c r="D14079">
        <v>3.6</v>
      </c>
      <c r="E14079">
        <v>3.39</v>
      </c>
      <c r="F14079">
        <v>3.47</v>
      </c>
      <c r="G14079">
        <v>1121756</v>
      </c>
      <c r="H14079">
        <v>3.4866999999999999</v>
      </c>
    </row>
    <row r="14080" spans="1:8" x14ac:dyDescent="0.3">
      <c r="A14080" t="s">
        <v>81</v>
      </c>
      <c r="B14080" t="s">
        <v>716</v>
      </c>
      <c r="C14080">
        <v>3.35</v>
      </c>
      <c r="D14080">
        <v>3.55</v>
      </c>
      <c r="E14080">
        <v>3.35</v>
      </c>
      <c r="F14080">
        <v>3.37</v>
      </c>
      <c r="G14080">
        <v>3278863</v>
      </c>
      <c r="H14080">
        <v>3.4232999999999998</v>
      </c>
    </row>
    <row r="14081" spans="1:8" x14ac:dyDescent="0.3">
      <c r="A14081" t="s">
        <v>81</v>
      </c>
      <c r="B14081" t="s">
        <v>269</v>
      </c>
      <c r="C14081">
        <v>3.37</v>
      </c>
      <c r="D14081">
        <v>3.43</v>
      </c>
      <c r="E14081">
        <v>3.36</v>
      </c>
      <c r="F14081">
        <v>3.4</v>
      </c>
      <c r="G14081">
        <v>1211595</v>
      </c>
      <c r="H14081">
        <v>3.3967000000000001</v>
      </c>
    </row>
    <row r="14082" spans="1:8" x14ac:dyDescent="0.3">
      <c r="A14082" t="s">
        <v>81</v>
      </c>
      <c r="B14082" t="s">
        <v>282</v>
      </c>
      <c r="C14082">
        <v>3.48</v>
      </c>
      <c r="D14082">
        <v>3.48</v>
      </c>
      <c r="E14082">
        <v>3.31</v>
      </c>
      <c r="F14082">
        <v>3.4</v>
      </c>
      <c r="G14082">
        <v>660992</v>
      </c>
      <c r="H14082">
        <v>3.3967000000000001</v>
      </c>
    </row>
    <row r="14083" spans="1:8" x14ac:dyDescent="0.3">
      <c r="A14083" t="s">
        <v>81</v>
      </c>
      <c r="B14083" t="s">
        <v>717</v>
      </c>
      <c r="C14083">
        <v>3.4</v>
      </c>
      <c r="D14083">
        <v>3.4</v>
      </c>
      <c r="E14083">
        <v>3.25</v>
      </c>
      <c r="F14083">
        <v>3.38</v>
      </c>
      <c r="G14083">
        <v>1746086</v>
      </c>
      <c r="H14083">
        <v>3.3433000000000002</v>
      </c>
    </row>
    <row r="14084" spans="1:8" x14ac:dyDescent="0.3">
      <c r="A14084" t="s">
        <v>81</v>
      </c>
      <c r="B14084" t="s">
        <v>285</v>
      </c>
      <c r="C14084">
        <v>3.35</v>
      </c>
      <c r="D14084">
        <v>3.42</v>
      </c>
      <c r="E14084">
        <v>3.3</v>
      </c>
      <c r="F14084">
        <v>3.33</v>
      </c>
      <c r="G14084">
        <v>1019552</v>
      </c>
      <c r="H14084">
        <v>3.35</v>
      </c>
    </row>
    <row r="14085" spans="1:8" x14ac:dyDescent="0.3">
      <c r="A14085" t="s">
        <v>81</v>
      </c>
      <c r="B14085" t="s">
        <v>718</v>
      </c>
      <c r="C14085">
        <v>3.34</v>
      </c>
      <c r="D14085">
        <v>3.37</v>
      </c>
      <c r="E14085">
        <v>3.29</v>
      </c>
      <c r="F14085">
        <v>3.35</v>
      </c>
      <c r="G14085">
        <v>1187317</v>
      </c>
      <c r="H14085">
        <v>3.3367</v>
      </c>
    </row>
    <row r="14086" spans="1:8" x14ac:dyDescent="0.3">
      <c r="A14086" t="s">
        <v>81</v>
      </c>
      <c r="B14086" t="s">
        <v>291</v>
      </c>
      <c r="C14086">
        <v>3.35</v>
      </c>
      <c r="D14086">
        <v>3.35</v>
      </c>
      <c r="E14086">
        <v>3.23</v>
      </c>
      <c r="F14086">
        <v>3.28</v>
      </c>
      <c r="G14086">
        <v>2206796</v>
      </c>
      <c r="H14086">
        <v>3.2867000000000002</v>
      </c>
    </row>
    <row r="14087" spans="1:8" x14ac:dyDescent="0.3">
      <c r="A14087" t="s">
        <v>81</v>
      </c>
      <c r="B14087" t="s">
        <v>295</v>
      </c>
      <c r="C14087">
        <v>3.31</v>
      </c>
      <c r="D14087">
        <v>3.31</v>
      </c>
      <c r="E14087">
        <v>3.16</v>
      </c>
      <c r="F14087">
        <v>3.21</v>
      </c>
      <c r="G14087">
        <v>1021301</v>
      </c>
      <c r="H14087">
        <v>3.2267000000000001</v>
      </c>
    </row>
    <row r="14088" spans="1:8" x14ac:dyDescent="0.3">
      <c r="A14088" t="s">
        <v>81</v>
      </c>
      <c r="B14088" t="s">
        <v>298</v>
      </c>
      <c r="C14088">
        <v>3.2</v>
      </c>
      <c r="D14088">
        <v>3.26</v>
      </c>
      <c r="E14088">
        <v>3.14</v>
      </c>
      <c r="F14088">
        <v>3.17</v>
      </c>
      <c r="G14088">
        <v>1916242</v>
      </c>
      <c r="H14088">
        <v>3.19</v>
      </c>
    </row>
    <row r="14089" spans="1:8" x14ac:dyDescent="0.3">
      <c r="A14089" t="s">
        <v>81</v>
      </c>
      <c r="B14089" t="s">
        <v>719</v>
      </c>
      <c r="C14089">
        <v>3.18</v>
      </c>
      <c r="D14089">
        <v>3.3</v>
      </c>
      <c r="E14089">
        <v>3.14</v>
      </c>
      <c r="F14089">
        <v>3.23</v>
      </c>
      <c r="G14089">
        <v>1759416</v>
      </c>
      <c r="H14089">
        <v>3.2233000000000001</v>
      </c>
    </row>
    <row r="14090" spans="1:8" x14ac:dyDescent="0.3">
      <c r="A14090" t="s">
        <v>81</v>
      </c>
      <c r="B14090" t="s">
        <v>720</v>
      </c>
      <c r="C14090">
        <v>3.23</v>
      </c>
      <c r="D14090">
        <v>3.3</v>
      </c>
      <c r="E14090">
        <v>3.23</v>
      </c>
      <c r="F14090">
        <v>3.26</v>
      </c>
      <c r="G14090">
        <v>896866</v>
      </c>
      <c r="H14090">
        <v>3.2633000000000001</v>
      </c>
    </row>
    <row r="14091" spans="1:8" x14ac:dyDescent="0.3">
      <c r="A14091" t="s">
        <v>81</v>
      </c>
      <c r="B14091" t="s">
        <v>721</v>
      </c>
      <c r="C14091">
        <v>3.23</v>
      </c>
      <c r="D14091">
        <v>3.26</v>
      </c>
      <c r="E14091">
        <v>3.2</v>
      </c>
      <c r="F14091">
        <v>3.24</v>
      </c>
      <c r="G14091">
        <v>829465</v>
      </c>
      <c r="H14091">
        <v>3.2332999999999998</v>
      </c>
    </row>
    <row r="14092" spans="1:8" x14ac:dyDescent="0.3">
      <c r="A14092" t="s">
        <v>81</v>
      </c>
      <c r="B14092" t="s">
        <v>96</v>
      </c>
      <c r="C14092">
        <v>3.26</v>
      </c>
      <c r="D14092">
        <v>3.45</v>
      </c>
      <c r="E14092">
        <v>3.2</v>
      </c>
      <c r="F14092">
        <v>3.36</v>
      </c>
      <c r="G14092">
        <v>3770013</v>
      </c>
      <c r="H14092">
        <v>3.3367</v>
      </c>
    </row>
    <row r="14093" spans="1:8" x14ac:dyDescent="0.3">
      <c r="A14093" t="s">
        <v>81</v>
      </c>
      <c r="B14093" t="s">
        <v>722</v>
      </c>
      <c r="C14093">
        <v>3.39</v>
      </c>
      <c r="D14093">
        <v>3.4</v>
      </c>
      <c r="E14093">
        <v>3.27</v>
      </c>
      <c r="F14093">
        <v>3.36</v>
      </c>
      <c r="G14093">
        <v>1779105</v>
      </c>
      <c r="H14093">
        <v>3.3433000000000002</v>
      </c>
    </row>
    <row r="14094" spans="1:8" x14ac:dyDescent="0.3">
      <c r="A14094" t="s">
        <v>81</v>
      </c>
      <c r="B14094" t="s">
        <v>164</v>
      </c>
      <c r="C14094">
        <v>3.38</v>
      </c>
      <c r="D14094">
        <v>3.39</v>
      </c>
      <c r="E14094">
        <v>3.26</v>
      </c>
      <c r="F14094">
        <v>3.27</v>
      </c>
      <c r="G14094">
        <v>1318111</v>
      </c>
      <c r="H14094">
        <v>3.3067000000000002</v>
      </c>
    </row>
    <row r="14095" spans="1:8" x14ac:dyDescent="0.3">
      <c r="A14095" t="s">
        <v>81</v>
      </c>
      <c r="B14095" t="s">
        <v>723</v>
      </c>
      <c r="C14095">
        <v>3.36</v>
      </c>
      <c r="D14095">
        <v>3.4</v>
      </c>
      <c r="E14095">
        <v>3.31</v>
      </c>
      <c r="F14095">
        <v>3.34</v>
      </c>
      <c r="G14095">
        <v>2238540</v>
      </c>
      <c r="H14095">
        <v>3.35</v>
      </c>
    </row>
    <row r="14096" spans="1:8" x14ac:dyDescent="0.3">
      <c r="A14096" t="s">
        <v>81</v>
      </c>
      <c r="B14096" t="s">
        <v>724</v>
      </c>
      <c r="C14096">
        <v>3.41</v>
      </c>
      <c r="D14096">
        <v>3.44</v>
      </c>
      <c r="E14096">
        <v>3.32</v>
      </c>
      <c r="F14096">
        <v>3.37</v>
      </c>
      <c r="G14096">
        <v>1999699</v>
      </c>
      <c r="H14096">
        <v>3.3767</v>
      </c>
    </row>
    <row r="14097" spans="1:8" x14ac:dyDescent="0.3">
      <c r="A14097" t="s">
        <v>81</v>
      </c>
      <c r="B14097" t="s">
        <v>725</v>
      </c>
      <c r="C14097">
        <v>3.37</v>
      </c>
      <c r="D14097">
        <v>3.49</v>
      </c>
      <c r="E14097">
        <v>3.34</v>
      </c>
      <c r="F14097">
        <v>3.44</v>
      </c>
      <c r="G14097">
        <v>2262492</v>
      </c>
      <c r="H14097">
        <v>3.4232999999999998</v>
      </c>
    </row>
    <row r="14098" spans="1:8" x14ac:dyDescent="0.3">
      <c r="A14098" t="s">
        <v>81</v>
      </c>
      <c r="B14098" t="s">
        <v>242</v>
      </c>
      <c r="C14098">
        <v>3.42</v>
      </c>
      <c r="D14098">
        <v>3.77</v>
      </c>
      <c r="E14098">
        <v>3.31</v>
      </c>
      <c r="F14098">
        <v>3.74</v>
      </c>
      <c r="G14098">
        <v>8292402</v>
      </c>
      <c r="H14098">
        <v>3.6067</v>
      </c>
    </row>
    <row r="14099" spans="1:8" x14ac:dyDescent="0.3">
      <c r="A14099" t="s">
        <v>81</v>
      </c>
      <c r="B14099" t="s">
        <v>726</v>
      </c>
      <c r="C14099">
        <v>3.7</v>
      </c>
      <c r="D14099">
        <v>4.04</v>
      </c>
      <c r="E14099">
        <v>3.55</v>
      </c>
      <c r="F14099">
        <v>3.86</v>
      </c>
      <c r="G14099">
        <v>12301190</v>
      </c>
      <c r="H14099">
        <v>3.8167</v>
      </c>
    </row>
    <row r="14100" spans="1:8" x14ac:dyDescent="0.3">
      <c r="A14100" t="s">
        <v>81</v>
      </c>
      <c r="B14100" t="s">
        <v>727</v>
      </c>
      <c r="C14100">
        <v>3.78</v>
      </c>
      <c r="D14100">
        <v>4.04</v>
      </c>
      <c r="E14100">
        <v>3.75</v>
      </c>
      <c r="F14100">
        <v>3.95</v>
      </c>
      <c r="G14100">
        <v>6820314</v>
      </c>
      <c r="H14100">
        <v>3.9133</v>
      </c>
    </row>
    <row r="14101" spans="1:8" x14ac:dyDescent="0.3">
      <c r="A14101" t="s">
        <v>81</v>
      </c>
      <c r="B14101" t="s">
        <v>728</v>
      </c>
      <c r="C14101">
        <v>3.97</v>
      </c>
      <c r="D14101">
        <v>4.0199999999999996</v>
      </c>
      <c r="E14101">
        <v>3.87</v>
      </c>
      <c r="F14101">
        <v>3.93</v>
      </c>
      <c r="G14101">
        <v>5103082</v>
      </c>
      <c r="H14101">
        <v>3.94</v>
      </c>
    </row>
    <row r="14102" spans="1:8" x14ac:dyDescent="0.3">
      <c r="A14102" t="s">
        <v>81</v>
      </c>
      <c r="B14102" t="s">
        <v>729</v>
      </c>
      <c r="C14102">
        <v>3.95</v>
      </c>
      <c r="D14102">
        <v>3.95</v>
      </c>
      <c r="E14102">
        <v>3.78</v>
      </c>
      <c r="F14102">
        <v>3.85</v>
      </c>
      <c r="G14102">
        <v>4798737</v>
      </c>
      <c r="H14102">
        <v>3.86</v>
      </c>
    </row>
    <row r="14103" spans="1:8" x14ac:dyDescent="0.3">
      <c r="A14103" t="s">
        <v>81</v>
      </c>
      <c r="B14103" t="s">
        <v>730</v>
      </c>
      <c r="C14103">
        <v>3.85</v>
      </c>
      <c r="D14103">
        <v>3.93</v>
      </c>
      <c r="E14103">
        <v>3.78</v>
      </c>
      <c r="F14103">
        <v>3.83</v>
      </c>
      <c r="G14103">
        <v>3161695</v>
      </c>
      <c r="H14103">
        <v>3.8466999999999998</v>
      </c>
    </row>
    <row r="14104" spans="1:8" x14ac:dyDescent="0.3">
      <c r="A14104" t="s">
        <v>81</v>
      </c>
      <c r="B14104" t="s">
        <v>731</v>
      </c>
      <c r="C14104">
        <v>3.85</v>
      </c>
      <c r="D14104">
        <v>3.85</v>
      </c>
      <c r="E14104">
        <v>3.73</v>
      </c>
      <c r="F14104">
        <v>3.74</v>
      </c>
      <c r="G14104">
        <v>4096611</v>
      </c>
      <c r="H14104">
        <v>3.7732999999999999</v>
      </c>
    </row>
    <row r="14105" spans="1:8" x14ac:dyDescent="0.3">
      <c r="A14105" t="s">
        <v>81</v>
      </c>
      <c r="B14105" t="s">
        <v>732</v>
      </c>
      <c r="C14105">
        <v>3.77</v>
      </c>
      <c r="D14105">
        <v>3.77</v>
      </c>
      <c r="E14105">
        <v>3.64</v>
      </c>
      <c r="F14105">
        <v>3.74</v>
      </c>
      <c r="G14105">
        <v>2207021</v>
      </c>
      <c r="H14105">
        <v>3.7166999999999999</v>
      </c>
    </row>
    <row r="14106" spans="1:8" x14ac:dyDescent="0.3">
      <c r="A14106" t="s">
        <v>81</v>
      </c>
      <c r="B14106" t="s">
        <v>733</v>
      </c>
      <c r="C14106">
        <v>3.73</v>
      </c>
      <c r="D14106">
        <v>3.74</v>
      </c>
      <c r="E14106">
        <v>3.41</v>
      </c>
      <c r="F14106">
        <v>3.63</v>
      </c>
      <c r="G14106">
        <v>3111753</v>
      </c>
      <c r="H14106">
        <v>3.5933000000000002</v>
      </c>
    </row>
    <row r="14107" spans="1:8" x14ac:dyDescent="0.3">
      <c r="A14107" t="s">
        <v>81</v>
      </c>
      <c r="B14107" t="s">
        <v>734</v>
      </c>
      <c r="C14107">
        <v>3.6</v>
      </c>
      <c r="D14107">
        <v>3.74</v>
      </c>
      <c r="E14107">
        <v>3.57</v>
      </c>
      <c r="F14107">
        <v>3.65</v>
      </c>
      <c r="G14107">
        <v>3014234</v>
      </c>
      <c r="H14107">
        <v>3.6533000000000002</v>
      </c>
    </row>
    <row r="14108" spans="1:8" x14ac:dyDescent="0.3">
      <c r="A14108" t="s">
        <v>81</v>
      </c>
      <c r="B14108" t="s">
        <v>735</v>
      </c>
      <c r="C14108">
        <v>3.76</v>
      </c>
      <c r="D14108">
        <v>4.01</v>
      </c>
      <c r="E14108">
        <v>3.76</v>
      </c>
      <c r="F14108">
        <v>4.01</v>
      </c>
      <c r="G14108">
        <v>5374502</v>
      </c>
      <c r="H14108">
        <v>3.9266999999999999</v>
      </c>
    </row>
    <row r="14109" spans="1:8" x14ac:dyDescent="0.3">
      <c r="A14109" t="s">
        <v>637</v>
      </c>
      <c r="B14109" t="s">
        <v>696</v>
      </c>
      <c r="C14109">
        <v>70.5</v>
      </c>
      <c r="D14109">
        <v>71</v>
      </c>
      <c r="E14109">
        <v>69.55</v>
      </c>
      <c r="F14109">
        <v>70.75</v>
      </c>
      <c r="G14109">
        <v>1145893</v>
      </c>
      <c r="H14109">
        <v>70.433300000000003</v>
      </c>
    </row>
    <row r="14110" spans="1:8" x14ac:dyDescent="0.3">
      <c r="A14110" t="s">
        <v>637</v>
      </c>
      <c r="B14110" t="s">
        <v>697</v>
      </c>
      <c r="C14110">
        <v>71.400000000000006</v>
      </c>
      <c r="D14110">
        <v>71.400000000000006</v>
      </c>
      <c r="E14110">
        <v>69.900000000000006</v>
      </c>
      <c r="F14110">
        <v>70.349999999999994</v>
      </c>
      <c r="G14110">
        <v>782025</v>
      </c>
      <c r="H14110">
        <v>70.55</v>
      </c>
    </row>
    <row r="14111" spans="1:8" x14ac:dyDescent="0.3">
      <c r="A14111" t="s">
        <v>637</v>
      </c>
      <c r="B14111" t="s">
        <v>698</v>
      </c>
      <c r="C14111">
        <v>70.150000000000006</v>
      </c>
      <c r="D14111">
        <v>71.95</v>
      </c>
      <c r="E14111">
        <v>69.8</v>
      </c>
      <c r="F14111">
        <v>71.349999999999994</v>
      </c>
      <c r="G14111">
        <v>1221182</v>
      </c>
      <c r="H14111">
        <v>71.033299999999997</v>
      </c>
    </row>
    <row r="14112" spans="1:8" x14ac:dyDescent="0.3">
      <c r="A14112" t="s">
        <v>637</v>
      </c>
      <c r="B14112" t="s">
        <v>699</v>
      </c>
      <c r="C14112">
        <v>72</v>
      </c>
      <c r="D14112">
        <v>73.95</v>
      </c>
      <c r="E14112">
        <v>72</v>
      </c>
      <c r="F14112">
        <v>72.849999999999994</v>
      </c>
      <c r="G14112">
        <v>1894870</v>
      </c>
      <c r="H14112">
        <v>72.933300000000003</v>
      </c>
    </row>
    <row r="14113" spans="1:8" x14ac:dyDescent="0.3">
      <c r="A14113" t="s">
        <v>637</v>
      </c>
      <c r="B14113" t="s">
        <v>700</v>
      </c>
      <c r="C14113">
        <v>74.099999999999994</v>
      </c>
      <c r="D14113">
        <v>74.099999999999994</v>
      </c>
      <c r="E14113">
        <v>70.75</v>
      </c>
      <c r="F14113">
        <v>71.650000000000006</v>
      </c>
      <c r="G14113">
        <v>1136451</v>
      </c>
      <c r="H14113">
        <v>72.166700000000006</v>
      </c>
    </row>
    <row r="14114" spans="1:8" x14ac:dyDescent="0.3">
      <c r="A14114" t="s">
        <v>637</v>
      </c>
      <c r="B14114" t="s">
        <v>77</v>
      </c>
      <c r="C14114">
        <v>70.45</v>
      </c>
      <c r="D14114">
        <v>71.099999999999994</v>
      </c>
      <c r="E14114">
        <v>69.55</v>
      </c>
      <c r="F14114">
        <v>70.45</v>
      </c>
      <c r="G14114">
        <v>606147</v>
      </c>
      <c r="H14114">
        <v>70.366699999999994</v>
      </c>
    </row>
    <row r="14115" spans="1:8" x14ac:dyDescent="0.3">
      <c r="A14115" t="s">
        <v>637</v>
      </c>
      <c r="B14115" t="s">
        <v>701</v>
      </c>
      <c r="C14115">
        <v>70.45</v>
      </c>
      <c r="D14115">
        <v>71.45</v>
      </c>
      <c r="E14115">
        <v>70.45</v>
      </c>
      <c r="F14115">
        <v>70.900000000000006</v>
      </c>
      <c r="G14115">
        <v>538952</v>
      </c>
      <c r="H14115">
        <v>70.933300000000003</v>
      </c>
    </row>
    <row r="14116" spans="1:8" x14ac:dyDescent="0.3">
      <c r="A14116" t="s">
        <v>637</v>
      </c>
      <c r="B14116" t="s">
        <v>702</v>
      </c>
      <c r="C14116">
        <v>71.5</v>
      </c>
      <c r="D14116">
        <v>72.5</v>
      </c>
      <c r="E14116">
        <v>71.099999999999994</v>
      </c>
      <c r="F14116">
        <v>71.55</v>
      </c>
      <c r="G14116">
        <v>699096</v>
      </c>
      <c r="H14116">
        <v>71.716700000000003</v>
      </c>
    </row>
    <row r="14117" spans="1:8" x14ac:dyDescent="0.3">
      <c r="A14117" t="s">
        <v>637</v>
      </c>
      <c r="B14117" t="s">
        <v>139</v>
      </c>
      <c r="C14117">
        <v>71.55</v>
      </c>
      <c r="D14117">
        <v>71.55</v>
      </c>
      <c r="E14117">
        <v>70.349999999999994</v>
      </c>
      <c r="F14117">
        <v>70.349999999999994</v>
      </c>
      <c r="G14117">
        <v>543738</v>
      </c>
      <c r="H14117">
        <v>70.75</v>
      </c>
    </row>
    <row r="14118" spans="1:8" x14ac:dyDescent="0.3">
      <c r="A14118" t="s">
        <v>637</v>
      </c>
      <c r="B14118" t="s">
        <v>156</v>
      </c>
      <c r="C14118">
        <v>70.2</v>
      </c>
      <c r="D14118">
        <v>70.55</v>
      </c>
      <c r="E14118">
        <v>69.400000000000006</v>
      </c>
      <c r="F14118">
        <v>69.8</v>
      </c>
      <c r="G14118">
        <v>570719</v>
      </c>
      <c r="H14118">
        <v>69.916700000000006</v>
      </c>
    </row>
    <row r="14119" spans="1:8" x14ac:dyDescent="0.3">
      <c r="A14119" t="s">
        <v>637</v>
      </c>
      <c r="B14119" t="s">
        <v>703</v>
      </c>
      <c r="C14119">
        <v>70.2</v>
      </c>
      <c r="D14119">
        <v>72.099999999999994</v>
      </c>
      <c r="E14119">
        <v>70.2</v>
      </c>
      <c r="F14119">
        <v>72.099999999999994</v>
      </c>
      <c r="G14119">
        <v>767986</v>
      </c>
      <c r="H14119">
        <v>71.466700000000003</v>
      </c>
    </row>
    <row r="14120" spans="1:8" x14ac:dyDescent="0.3">
      <c r="A14120" t="s">
        <v>637</v>
      </c>
      <c r="B14120" t="s">
        <v>223</v>
      </c>
      <c r="C14120">
        <v>71.8</v>
      </c>
      <c r="D14120">
        <v>71.900000000000006</v>
      </c>
      <c r="E14120">
        <v>70.25</v>
      </c>
      <c r="F14120">
        <v>70.7</v>
      </c>
      <c r="G14120">
        <v>860995</v>
      </c>
      <c r="H14120">
        <v>70.95</v>
      </c>
    </row>
    <row r="14121" spans="1:8" x14ac:dyDescent="0.3">
      <c r="A14121" t="s">
        <v>637</v>
      </c>
      <c r="B14121" t="s">
        <v>228</v>
      </c>
      <c r="C14121">
        <v>70.099999999999994</v>
      </c>
      <c r="D14121">
        <v>71.150000000000006</v>
      </c>
      <c r="E14121">
        <v>70.099999999999994</v>
      </c>
      <c r="F14121">
        <v>70.349999999999994</v>
      </c>
      <c r="G14121">
        <v>689243</v>
      </c>
      <c r="H14121">
        <v>70.533299999999997</v>
      </c>
    </row>
    <row r="14122" spans="1:8" x14ac:dyDescent="0.3">
      <c r="A14122" t="s">
        <v>637</v>
      </c>
      <c r="B14122" t="s">
        <v>704</v>
      </c>
      <c r="C14122">
        <v>70.400000000000006</v>
      </c>
      <c r="D14122">
        <v>71.75</v>
      </c>
      <c r="E14122">
        <v>70.400000000000006</v>
      </c>
      <c r="F14122">
        <v>71.5</v>
      </c>
      <c r="G14122">
        <v>858933</v>
      </c>
      <c r="H14122">
        <v>71.216700000000003</v>
      </c>
    </row>
    <row r="14123" spans="1:8" x14ac:dyDescent="0.3">
      <c r="A14123" t="s">
        <v>637</v>
      </c>
      <c r="B14123" t="s">
        <v>705</v>
      </c>
      <c r="C14123">
        <v>71.8</v>
      </c>
      <c r="D14123">
        <v>72.400000000000006</v>
      </c>
      <c r="E14123">
        <v>71.25</v>
      </c>
      <c r="F14123">
        <v>71.7</v>
      </c>
      <c r="G14123">
        <v>818927</v>
      </c>
      <c r="H14123">
        <v>71.783299999999997</v>
      </c>
    </row>
    <row r="14124" spans="1:8" x14ac:dyDescent="0.3">
      <c r="A14124" t="s">
        <v>637</v>
      </c>
      <c r="B14124" t="s">
        <v>706</v>
      </c>
      <c r="C14124">
        <v>72.400000000000006</v>
      </c>
      <c r="D14124">
        <v>73.849999999999994</v>
      </c>
      <c r="E14124">
        <v>72.3</v>
      </c>
      <c r="F14124">
        <v>73.5</v>
      </c>
      <c r="G14124">
        <v>1066654</v>
      </c>
      <c r="H14124">
        <v>73.216700000000003</v>
      </c>
    </row>
    <row r="14125" spans="1:8" x14ac:dyDescent="0.3">
      <c r="A14125" t="s">
        <v>637</v>
      </c>
      <c r="B14125" t="s">
        <v>265</v>
      </c>
      <c r="C14125">
        <v>73.5</v>
      </c>
      <c r="D14125">
        <v>76.3</v>
      </c>
      <c r="E14125">
        <v>72.8</v>
      </c>
      <c r="F14125">
        <v>75</v>
      </c>
      <c r="G14125">
        <v>1658433</v>
      </c>
      <c r="H14125">
        <v>74.7</v>
      </c>
    </row>
    <row r="14126" spans="1:8" x14ac:dyDescent="0.3">
      <c r="A14126" t="s">
        <v>637</v>
      </c>
      <c r="B14126" t="s">
        <v>707</v>
      </c>
      <c r="C14126">
        <v>73.8</v>
      </c>
      <c r="D14126">
        <v>76.45</v>
      </c>
      <c r="E14126">
        <v>71.3</v>
      </c>
      <c r="F14126">
        <v>74.3</v>
      </c>
      <c r="G14126">
        <v>3467134</v>
      </c>
      <c r="H14126">
        <v>74.0167</v>
      </c>
    </row>
    <row r="14127" spans="1:8" x14ac:dyDescent="0.3">
      <c r="A14127" t="s">
        <v>637</v>
      </c>
      <c r="B14127" t="s">
        <v>271</v>
      </c>
      <c r="C14127">
        <v>74.3</v>
      </c>
      <c r="D14127">
        <v>74.75</v>
      </c>
      <c r="E14127">
        <v>69.55</v>
      </c>
      <c r="F14127">
        <v>69.55</v>
      </c>
      <c r="G14127">
        <v>1748414</v>
      </c>
      <c r="H14127">
        <v>71.283299999999997</v>
      </c>
    </row>
    <row r="14128" spans="1:8" x14ac:dyDescent="0.3">
      <c r="A14128" t="s">
        <v>637</v>
      </c>
      <c r="B14128" t="s">
        <v>708</v>
      </c>
      <c r="C14128">
        <v>69.75</v>
      </c>
      <c r="D14128">
        <v>74</v>
      </c>
      <c r="E14128">
        <v>69</v>
      </c>
      <c r="F14128">
        <v>70.650000000000006</v>
      </c>
      <c r="G14128">
        <v>885352</v>
      </c>
      <c r="H14128">
        <v>71.216700000000003</v>
      </c>
    </row>
    <row r="14129" spans="1:8" x14ac:dyDescent="0.3">
      <c r="A14129" t="s">
        <v>637</v>
      </c>
      <c r="B14129" t="s">
        <v>709</v>
      </c>
      <c r="C14129">
        <v>70.900000000000006</v>
      </c>
      <c r="D14129">
        <v>72.400000000000006</v>
      </c>
      <c r="E14129">
        <v>70.7</v>
      </c>
      <c r="F14129">
        <v>70.75</v>
      </c>
      <c r="G14129">
        <v>968600</v>
      </c>
      <c r="H14129">
        <v>71.283299999999997</v>
      </c>
    </row>
    <row r="14130" spans="1:8" x14ac:dyDescent="0.3">
      <c r="A14130" t="s">
        <v>637</v>
      </c>
      <c r="B14130" t="s">
        <v>283</v>
      </c>
      <c r="C14130">
        <v>71.349999999999994</v>
      </c>
      <c r="D14130">
        <v>71.900000000000006</v>
      </c>
      <c r="E14130">
        <v>70.150000000000006</v>
      </c>
      <c r="F14130">
        <v>70.150000000000006</v>
      </c>
      <c r="G14130">
        <v>985359</v>
      </c>
      <c r="H14130">
        <v>70.7333</v>
      </c>
    </row>
    <row r="14131" spans="1:8" x14ac:dyDescent="0.3">
      <c r="A14131" t="s">
        <v>637</v>
      </c>
      <c r="B14131" t="s">
        <v>290</v>
      </c>
      <c r="C14131">
        <v>71.3</v>
      </c>
      <c r="D14131">
        <v>71.5</v>
      </c>
      <c r="E14131">
        <v>69.900000000000006</v>
      </c>
      <c r="F14131">
        <v>70.150000000000006</v>
      </c>
      <c r="G14131">
        <v>1069699</v>
      </c>
      <c r="H14131">
        <v>70.5167</v>
      </c>
    </row>
    <row r="14132" spans="1:8" x14ac:dyDescent="0.3">
      <c r="A14132" t="s">
        <v>637</v>
      </c>
      <c r="B14132" t="s">
        <v>710</v>
      </c>
      <c r="C14132">
        <v>70.05</v>
      </c>
      <c r="D14132">
        <v>71.25</v>
      </c>
      <c r="E14132">
        <v>69.5</v>
      </c>
      <c r="F14132">
        <v>70.2</v>
      </c>
      <c r="G14132">
        <v>660295</v>
      </c>
      <c r="H14132">
        <v>70.316699999999997</v>
      </c>
    </row>
    <row r="14133" spans="1:8" x14ac:dyDescent="0.3">
      <c r="A14133" t="s">
        <v>637</v>
      </c>
      <c r="B14133" t="s">
        <v>512</v>
      </c>
      <c r="C14133">
        <v>70.2</v>
      </c>
      <c r="D14133">
        <v>70.900000000000006</v>
      </c>
      <c r="E14133">
        <v>67.650000000000006</v>
      </c>
      <c r="F14133">
        <v>70.3</v>
      </c>
      <c r="G14133">
        <v>1010938</v>
      </c>
      <c r="H14133">
        <v>69.616699999999994</v>
      </c>
    </row>
    <row r="14134" spans="1:8" x14ac:dyDescent="0.3">
      <c r="A14134" t="s">
        <v>637</v>
      </c>
      <c r="B14134" t="s">
        <v>91</v>
      </c>
      <c r="C14134">
        <v>65.05</v>
      </c>
      <c r="D14134">
        <v>68.55</v>
      </c>
      <c r="E14134">
        <v>65</v>
      </c>
      <c r="F14134">
        <v>67.75</v>
      </c>
      <c r="G14134">
        <v>1004264</v>
      </c>
      <c r="H14134">
        <v>67.099999999999994</v>
      </c>
    </row>
    <row r="14135" spans="1:8" x14ac:dyDescent="0.3">
      <c r="A14135" t="s">
        <v>637</v>
      </c>
      <c r="B14135" t="s">
        <v>93</v>
      </c>
      <c r="C14135">
        <v>67.5</v>
      </c>
      <c r="D14135">
        <v>69.45</v>
      </c>
      <c r="E14135">
        <v>67</v>
      </c>
      <c r="F14135">
        <v>67.150000000000006</v>
      </c>
      <c r="G14135">
        <v>734642</v>
      </c>
      <c r="H14135">
        <v>67.866699999999994</v>
      </c>
    </row>
    <row r="14136" spans="1:8" x14ac:dyDescent="0.3">
      <c r="A14136" t="s">
        <v>637</v>
      </c>
      <c r="B14136" t="s">
        <v>711</v>
      </c>
      <c r="C14136">
        <v>67</v>
      </c>
      <c r="D14136">
        <v>67.400000000000006</v>
      </c>
      <c r="E14136">
        <v>66.5</v>
      </c>
      <c r="F14136">
        <v>66.5</v>
      </c>
      <c r="G14136">
        <v>859733</v>
      </c>
      <c r="H14136">
        <v>66.8</v>
      </c>
    </row>
    <row r="14137" spans="1:8" x14ac:dyDescent="0.3">
      <c r="A14137" t="s">
        <v>637</v>
      </c>
      <c r="B14137" t="s">
        <v>712</v>
      </c>
      <c r="C14137">
        <v>66.75</v>
      </c>
      <c r="D14137">
        <v>67.95</v>
      </c>
      <c r="E14137">
        <v>66.75</v>
      </c>
      <c r="F14137">
        <v>67.95</v>
      </c>
      <c r="G14137">
        <v>551676</v>
      </c>
      <c r="H14137">
        <v>67.55</v>
      </c>
    </row>
    <row r="14138" spans="1:8" x14ac:dyDescent="0.3">
      <c r="A14138" t="s">
        <v>637</v>
      </c>
      <c r="B14138" t="s">
        <v>162</v>
      </c>
      <c r="C14138">
        <v>68.099999999999994</v>
      </c>
      <c r="D14138">
        <v>68.599999999999994</v>
      </c>
      <c r="E14138">
        <v>66</v>
      </c>
      <c r="F14138">
        <v>66.849999999999994</v>
      </c>
      <c r="G14138">
        <v>987499</v>
      </c>
      <c r="H14138">
        <v>67.150000000000006</v>
      </c>
    </row>
    <row r="14139" spans="1:8" x14ac:dyDescent="0.3">
      <c r="A14139" t="s">
        <v>637</v>
      </c>
      <c r="B14139" t="s">
        <v>220</v>
      </c>
      <c r="C14139">
        <v>66.849999999999994</v>
      </c>
      <c r="D14139">
        <v>67.2</v>
      </c>
      <c r="E14139">
        <v>64.849999999999994</v>
      </c>
      <c r="F14139">
        <v>66.45</v>
      </c>
      <c r="G14139">
        <v>1020700</v>
      </c>
      <c r="H14139">
        <v>66.166700000000006</v>
      </c>
    </row>
    <row r="14140" spans="1:8" x14ac:dyDescent="0.3">
      <c r="A14140" t="s">
        <v>637</v>
      </c>
      <c r="B14140" t="s">
        <v>713</v>
      </c>
      <c r="C14140">
        <v>68.7</v>
      </c>
      <c r="D14140">
        <v>69</v>
      </c>
      <c r="E14140">
        <v>67.7</v>
      </c>
      <c r="F14140">
        <v>69</v>
      </c>
      <c r="G14140">
        <v>896603</v>
      </c>
      <c r="H14140">
        <v>68.566699999999997</v>
      </c>
    </row>
    <row r="14141" spans="1:8" x14ac:dyDescent="0.3">
      <c r="A14141" t="s">
        <v>637</v>
      </c>
      <c r="B14141" t="s">
        <v>714</v>
      </c>
      <c r="C14141">
        <v>68.55</v>
      </c>
      <c r="D14141">
        <v>70.25</v>
      </c>
      <c r="E14141">
        <v>67.900000000000006</v>
      </c>
      <c r="F14141">
        <v>68.25</v>
      </c>
      <c r="G14141">
        <v>1059075</v>
      </c>
      <c r="H14141">
        <v>68.8</v>
      </c>
    </row>
    <row r="14142" spans="1:8" x14ac:dyDescent="0.3">
      <c r="A14142" t="s">
        <v>637</v>
      </c>
      <c r="B14142" t="s">
        <v>715</v>
      </c>
      <c r="C14142">
        <v>68.25</v>
      </c>
      <c r="D14142">
        <v>69.599999999999994</v>
      </c>
      <c r="E14142">
        <v>67.75</v>
      </c>
      <c r="F14142">
        <v>68.45</v>
      </c>
      <c r="G14142">
        <v>953478</v>
      </c>
      <c r="H14142">
        <v>68.599999999999994</v>
      </c>
    </row>
    <row r="14143" spans="1:8" x14ac:dyDescent="0.3">
      <c r="A14143" t="s">
        <v>637</v>
      </c>
      <c r="B14143" t="s">
        <v>235</v>
      </c>
      <c r="C14143">
        <v>68.45</v>
      </c>
      <c r="D14143">
        <v>68.900000000000006</v>
      </c>
      <c r="E14143">
        <v>67</v>
      </c>
      <c r="F14143">
        <v>67.349999999999994</v>
      </c>
      <c r="G14143">
        <v>570888</v>
      </c>
      <c r="H14143">
        <v>67.75</v>
      </c>
    </row>
    <row r="14144" spans="1:8" x14ac:dyDescent="0.3">
      <c r="A14144" t="s">
        <v>637</v>
      </c>
      <c r="B14144" t="s">
        <v>259</v>
      </c>
      <c r="C14144">
        <v>67.8</v>
      </c>
      <c r="D14144">
        <v>67.95</v>
      </c>
      <c r="E14144">
        <v>67.05</v>
      </c>
      <c r="F14144">
        <v>67.55</v>
      </c>
      <c r="G14144">
        <v>726838</v>
      </c>
      <c r="H14144">
        <v>67.5167</v>
      </c>
    </row>
    <row r="14145" spans="1:8" x14ac:dyDescent="0.3">
      <c r="A14145" t="s">
        <v>637</v>
      </c>
      <c r="B14145" t="s">
        <v>716</v>
      </c>
      <c r="C14145">
        <v>67.55</v>
      </c>
      <c r="D14145">
        <v>68.3</v>
      </c>
      <c r="E14145">
        <v>67.55</v>
      </c>
      <c r="F14145">
        <v>67.8</v>
      </c>
      <c r="G14145">
        <v>692557</v>
      </c>
      <c r="H14145">
        <v>67.883300000000006</v>
      </c>
    </row>
    <row r="14146" spans="1:8" x14ac:dyDescent="0.3">
      <c r="A14146" t="s">
        <v>637</v>
      </c>
      <c r="B14146" t="s">
        <v>269</v>
      </c>
      <c r="C14146">
        <v>67.900000000000006</v>
      </c>
      <c r="D14146">
        <v>68.05</v>
      </c>
      <c r="E14146">
        <v>67.099999999999994</v>
      </c>
      <c r="F14146">
        <v>67.45</v>
      </c>
      <c r="G14146">
        <v>643019</v>
      </c>
      <c r="H14146">
        <v>67.533299999999997</v>
      </c>
    </row>
    <row r="14147" spans="1:8" x14ac:dyDescent="0.3">
      <c r="A14147" t="s">
        <v>637</v>
      </c>
      <c r="B14147" t="s">
        <v>282</v>
      </c>
      <c r="C14147">
        <v>67.400000000000006</v>
      </c>
      <c r="D14147">
        <v>67.5</v>
      </c>
      <c r="E14147">
        <v>66.75</v>
      </c>
      <c r="F14147">
        <v>67.5</v>
      </c>
      <c r="G14147">
        <v>190212</v>
      </c>
      <c r="H14147">
        <v>67.25</v>
      </c>
    </row>
    <row r="14148" spans="1:8" x14ac:dyDescent="0.3">
      <c r="A14148" t="s">
        <v>637</v>
      </c>
      <c r="B14148" t="s">
        <v>717</v>
      </c>
      <c r="C14148">
        <v>67.25</v>
      </c>
      <c r="D14148">
        <v>67.7</v>
      </c>
      <c r="E14148">
        <v>65.75</v>
      </c>
      <c r="F14148">
        <v>67.400000000000006</v>
      </c>
      <c r="G14148">
        <v>1031469</v>
      </c>
      <c r="H14148">
        <v>66.95</v>
      </c>
    </row>
    <row r="14149" spans="1:8" x14ac:dyDescent="0.3">
      <c r="A14149" t="s">
        <v>637</v>
      </c>
      <c r="B14149" t="s">
        <v>285</v>
      </c>
      <c r="C14149">
        <v>67.400000000000006</v>
      </c>
      <c r="D14149">
        <v>67.7</v>
      </c>
      <c r="E14149">
        <v>64.099999999999994</v>
      </c>
      <c r="F14149">
        <v>66.25</v>
      </c>
      <c r="G14149">
        <v>682019</v>
      </c>
      <c r="H14149">
        <v>66.0167</v>
      </c>
    </row>
    <row r="14150" spans="1:8" x14ac:dyDescent="0.3">
      <c r="A14150" t="s">
        <v>637</v>
      </c>
      <c r="B14150" t="s">
        <v>718</v>
      </c>
      <c r="C14150">
        <v>66.45</v>
      </c>
      <c r="D14150">
        <v>67.650000000000006</v>
      </c>
      <c r="E14150">
        <v>66.400000000000006</v>
      </c>
      <c r="F14150">
        <v>66.400000000000006</v>
      </c>
      <c r="G14150">
        <v>997819</v>
      </c>
      <c r="H14150">
        <v>66.816699999999997</v>
      </c>
    </row>
    <row r="14151" spans="1:8" x14ac:dyDescent="0.3">
      <c r="A14151" t="s">
        <v>637</v>
      </c>
      <c r="B14151" t="s">
        <v>291</v>
      </c>
      <c r="C14151">
        <v>66.599999999999994</v>
      </c>
      <c r="D14151">
        <v>72.8</v>
      </c>
      <c r="E14151">
        <v>65.7</v>
      </c>
      <c r="F14151">
        <v>70.55</v>
      </c>
      <c r="G14151">
        <v>2567691</v>
      </c>
      <c r="H14151">
        <v>69.683300000000003</v>
      </c>
    </row>
    <row r="14152" spans="1:8" x14ac:dyDescent="0.3">
      <c r="A14152" t="s">
        <v>637</v>
      </c>
      <c r="B14152" t="s">
        <v>295</v>
      </c>
      <c r="C14152">
        <v>70.8</v>
      </c>
      <c r="D14152">
        <v>71.150000000000006</v>
      </c>
      <c r="E14152">
        <v>68.599999999999994</v>
      </c>
      <c r="F14152">
        <v>70.55</v>
      </c>
      <c r="G14152">
        <v>1452667</v>
      </c>
      <c r="H14152">
        <v>70.099999999999994</v>
      </c>
    </row>
    <row r="14153" spans="1:8" x14ac:dyDescent="0.3">
      <c r="A14153" t="s">
        <v>637</v>
      </c>
      <c r="B14153" t="s">
        <v>298</v>
      </c>
      <c r="C14153">
        <v>70.099999999999994</v>
      </c>
      <c r="D14153">
        <v>72.55</v>
      </c>
      <c r="E14153">
        <v>69.650000000000006</v>
      </c>
      <c r="F14153">
        <v>72.05</v>
      </c>
      <c r="G14153">
        <v>1431832</v>
      </c>
      <c r="H14153">
        <v>71.416700000000006</v>
      </c>
    </row>
    <row r="14154" spans="1:8" x14ac:dyDescent="0.3">
      <c r="A14154" t="s">
        <v>637</v>
      </c>
      <c r="B14154" t="s">
        <v>719</v>
      </c>
      <c r="C14154">
        <v>72.7</v>
      </c>
      <c r="D14154">
        <v>73.849999999999994</v>
      </c>
      <c r="E14154">
        <v>71.75</v>
      </c>
      <c r="F14154">
        <v>71.75</v>
      </c>
      <c r="G14154">
        <v>1179856</v>
      </c>
      <c r="H14154">
        <v>72.45</v>
      </c>
    </row>
    <row r="14155" spans="1:8" x14ac:dyDescent="0.3">
      <c r="A14155" t="s">
        <v>637</v>
      </c>
      <c r="B14155" t="s">
        <v>720</v>
      </c>
      <c r="C14155">
        <v>72.95</v>
      </c>
      <c r="D14155">
        <v>73</v>
      </c>
      <c r="E14155">
        <v>70.75</v>
      </c>
      <c r="F14155">
        <v>71.95</v>
      </c>
      <c r="G14155">
        <v>948641</v>
      </c>
      <c r="H14155">
        <v>71.900000000000006</v>
      </c>
    </row>
    <row r="14156" spans="1:8" x14ac:dyDescent="0.3">
      <c r="A14156" t="s">
        <v>637</v>
      </c>
      <c r="B14156" t="s">
        <v>721</v>
      </c>
      <c r="C14156">
        <v>71.8</v>
      </c>
      <c r="D14156">
        <v>73.3</v>
      </c>
      <c r="E14156">
        <v>71</v>
      </c>
      <c r="F14156">
        <v>72.599999999999994</v>
      </c>
      <c r="G14156">
        <v>951683</v>
      </c>
      <c r="H14156">
        <v>72.3</v>
      </c>
    </row>
    <row r="14157" spans="1:8" x14ac:dyDescent="0.3">
      <c r="A14157" t="s">
        <v>637</v>
      </c>
      <c r="B14157" t="s">
        <v>96</v>
      </c>
      <c r="C14157">
        <v>72.599999999999994</v>
      </c>
      <c r="D14157">
        <v>75.45</v>
      </c>
      <c r="E14157">
        <v>71.75</v>
      </c>
      <c r="F14157">
        <v>73.5</v>
      </c>
      <c r="G14157">
        <v>1700604</v>
      </c>
      <c r="H14157">
        <v>73.566699999999997</v>
      </c>
    </row>
    <row r="14158" spans="1:8" x14ac:dyDescent="0.3">
      <c r="A14158" t="s">
        <v>637</v>
      </c>
      <c r="B14158" t="s">
        <v>722</v>
      </c>
      <c r="C14158">
        <v>75</v>
      </c>
      <c r="D14158">
        <v>77.650000000000006</v>
      </c>
      <c r="E14158">
        <v>74.55</v>
      </c>
      <c r="F14158">
        <v>76.8</v>
      </c>
      <c r="G14158">
        <v>2703924</v>
      </c>
      <c r="H14158">
        <v>76.333299999999994</v>
      </c>
    </row>
    <row r="14159" spans="1:8" x14ac:dyDescent="0.3">
      <c r="A14159" t="s">
        <v>637</v>
      </c>
      <c r="B14159" t="s">
        <v>164</v>
      </c>
      <c r="C14159">
        <v>77.2</v>
      </c>
      <c r="D14159">
        <v>77.349999999999994</v>
      </c>
      <c r="E14159">
        <v>73.849999999999994</v>
      </c>
      <c r="F14159">
        <v>74.3</v>
      </c>
      <c r="G14159">
        <v>1658475</v>
      </c>
      <c r="H14159">
        <v>75.166700000000006</v>
      </c>
    </row>
    <row r="14160" spans="1:8" x14ac:dyDescent="0.3">
      <c r="A14160" t="s">
        <v>637</v>
      </c>
      <c r="B14160" t="s">
        <v>723</v>
      </c>
      <c r="C14160">
        <v>77</v>
      </c>
      <c r="D14160">
        <v>77.8</v>
      </c>
      <c r="E14160">
        <v>76.05</v>
      </c>
      <c r="F14160">
        <v>76.75</v>
      </c>
      <c r="G14160">
        <v>1100439</v>
      </c>
      <c r="H14160">
        <v>76.866699999999994</v>
      </c>
    </row>
    <row r="14161" spans="1:8" x14ac:dyDescent="0.3">
      <c r="A14161" t="s">
        <v>637</v>
      </c>
      <c r="B14161" t="s">
        <v>724</v>
      </c>
      <c r="C14161">
        <v>76.75</v>
      </c>
      <c r="D14161">
        <v>78.099999999999994</v>
      </c>
      <c r="E14161">
        <v>75.849999999999994</v>
      </c>
      <c r="F14161">
        <v>78.05</v>
      </c>
      <c r="G14161">
        <v>1136757</v>
      </c>
      <c r="H14161">
        <v>77.333299999999994</v>
      </c>
    </row>
    <row r="14162" spans="1:8" x14ac:dyDescent="0.3">
      <c r="A14162" t="s">
        <v>637</v>
      </c>
      <c r="B14162" t="s">
        <v>725</v>
      </c>
      <c r="C14162">
        <v>78.849999999999994</v>
      </c>
      <c r="D14162">
        <v>79</v>
      </c>
      <c r="E14162">
        <v>77.5</v>
      </c>
      <c r="F14162">
        <v>77.849999999999994</v>
      </c>
      <c r="G14162">
        <v>893093</v>
      </c>
      <c r="H14162">
        <v>78.116699999999994</v>
      </c>
    </row>
    <row r="14163" spans="1:8" x14ac:dyDescent="0.3">
      <c r="A14163" t="s">
        <v>637</v>
      </c>
      <c r="B14163" t="s">
        <v>242</v>
      </c>
      <c r="C14163">
        <v>76.900000000000006</v>
      </c>
      <c r="D14163">
        <v>76.900000000000006</v>
      </c>
      <c r="E14163">
        <v>75.099999999999994</v>
      </c>
      <c r="F14163">
        <v>76.05</v>
      </c>
      <c r="G14163">
        <v>822513</v>
      </c>
      <c r="H14163">
        <v>76.0167</v>
      </c>
    </row>
    <row r="14164" spans="1:8" x14ac:dyDescent="0.3">
      <c r="A14164" t="s">
        <v>637</v>
      </c>
      <c r="B14164" t="s">
        <v>726</v>
      </c>
      <c r="C14164">
        <v>76.05</v>
      </c>
      <c r="D14164">
        <v>77.099999999999994</v>
      </c>
      <c r="E14164">
        <v>75.95</v>
      </c>
      <c r="F14164">
        <v>76.150000000000006</v>
      </c>
      <c r="G14164">
        <v>894975</v>
      </c>
      <c r="H14164">
        <v>76.400000000000006</v>
      </c>
    </row>
    <row r="14165" spans="1:8" x14ac:dyDescent="0.3">
      <c r="A14165" t="s">
        <v>637</v>
      </c>
      <c r="B14165" t="s">
        <v>727</v>
      </c>
      <c r="C14165">
        <v>76.150000000000006</v>
      </c>
      <c r="D14165">
        <v>76.8</v>
      </c>
      <c r="E14165">
        <v>75.8</v>
      </c>
      <c r="F14165">
        <v>75.900000000000006</v>
      </c>
      <c r="G14165">
        <v>756317</v>
      </c>
      <c r="H14165">
        <v>76.166700000000006</v>
      </c>
    </row>
    <row r="14166" spans="1:8" x14ac:dyDescent="0.3">
      <c r="A14166" t="s">
        <v>637</v>
      </c>
      <c r="B14166" t="s">
        <v>728</v>
      </c>
      <c r="C14166">
        <v>76.3</v>
      </c>
      <c r="D14166">
        <v>77.2</v>
      </c>
      <c r="E14166">
        <v>75.599999999999994</v>
      </c>
      <c r="F14166">
        <v>76.099999999999994</v>
      </c>
      <c r="G14166">
        <v>911889</v>
      </c>
      <c r="H14166">
        <v>76.3</v>
      </c>
    </row>
    <row r="14167" spans="1:8" x14ac:dyDescent="0.3">
      <c r="A14167" t="s">
        <v>637</v>
      </c>
      <c r="B14167" t="s">
        <v>729</v>
      </c>
      <c r="C14167">
        <v>76.099999999999994</v>
      </c>
      <c r="D14167">
        <v>80</v>
      </c>
      <c r="E14167">
        <v>76.099999999999994</v>
      </c>
      <c r="F14167">
        <v>80</v>
      </c>
      <c r="G14167">
        <v>1915769</v>
      </c>
      <c r="H14167">
        <v>78.7</v>
      </c>
    </row>
    <row r="14168" spans="1:8" x14ac:dyDescent="0.3">
      <c r="A14168" t="s">
        <v>637</v>
      </c>
      <c r="B14168" t="s">
        <v>730</v>
      </c>
      <c r="C14168">
        <v>78.400000000000006</v>
      </c>
      <c r="D14168">
        <v>81.099999999999994</v>
      </c>
      <c r="E14168">
        <v>78.400000000000006</v>
      </c>
      <c r="F14168">
        <v>79.8</v>
      </c>
      <c r="G14168">
        <v>919267</v>
      </c>
      <c r="H14168">
        <v>79.7667</v>
      </c>
    </row>
    <row r="14169" spans="1:8" x14ac:dyDescent="0.3">
      <c r="A14169" t="s">
        <v>637</v>
      </c>
      <c r="B14169" t="s">
        <v>731</v>
      </c>
      <c r="C14169">
        <v>80</v>
      </c>
      <c r="D14169">
        <v>82.85</v>
      </c>
      <c r="E14169">
        <v>79.599999999999994</v>
      </c>
      <c r="F14169">
        <v>82.15</v>
      </c>
      <c r="G14169">
        <v>1529976</v>
      </c>
      <c r="H14169">
        <v>81.533299999999997</v>
      </c>
    </row>
    <row r="14170" spans="1:8" x14ac:dyDescent="0.3">
      <c r="A14170" t="s">
        <v>637</v>
      </c>
      <c r="B14170" t="s">
        <v>732</v>
      </c>
      <c r="C14170">
        <v>82.25</v>
      </c>
      <c r="D14170">
        <v>88.95</v>
      </c>
      <c r="E14170">
        <v>80.099999999999994</v>
      </c>
      <c r="F14170">
        <v>84</v>
      </c>
      <c r="G14170">
        <v>2111432</v>
      </c>
      <c r="H14170">
        <v>84.35</v>
      </c>
    </row>
    <row r="14171" spans="1:8" x14ac:dyDescent="0.3">
      <c r="A14171" t="s">
        <v>637</v>
      </c>
      <c r="B14171" t="s">
        <v>733</v>
      </c>
      <c r="C14171">
        <v>83</v>
      </c>
      <c r="D14171">
        <v>85.9</v>
      </c>
      <c r="E14171">
        <v>81.599999999999994</v>
      </c>
      <c r="F14171">
        <v>84.7</v>
      </c>
      <c r="G14171">
        <v>3548470</v>
      </c>
      <c r="H14171">
        <v>84.066699999999997</v>
      </c>
    </row>
    <row r="14172" spans="1:8" x14ac:dyDescent="0.3">
      <c r="A14172" t="s">
        <v>637</v>
      </c>
      <c r="B14172" t="s">
        <v>734</v>
      </c>
      <c r="C14172">
        <v>84.5</v>
      </c>
      <c r="D14172">
        <v>84.6</v>
      </c>
      <c r="E14172">
        <v>82.3</v>
      </c>
      <c r="F14172">
        <v>82.8</v>
      </c>
      <c r="G14172">
        <v>1145826</v>
      </c>
      <c r="H14172">
        <v>83.2333</v>
      </c>
    </row>
    <row r="14173" spans="1:8" x14ac:dyDescent="0.3">
      <c r="A14173" t="s">
        <v>637</v>
      </c>
      <c r="B14173" t="s">
        <v>735</v>
      </c>
      <c r="C14173">
        <v>82.8</v>
      </c>
      <c r="D14173">
        <v>83.35</v>
      </c>
      <c r="E14173">
        <v>81.5</v>
      </c>
      <c r="F14173">
        <v>81.849999999999994</v>
      </c>
      <c r="G14173">
        <v>647304</v>
      </c>
      <c r="H14173">
        <v>82.2333</v>
      </c>
    </row>
    <row r="14174" spans="1:8" x14ac:dyDescent="0.3">
      <c r="A14174" t="s">
        <v>280</v>
      </c>
      <c r="B14174" t="s">
        <v>696</v>
      </c>
      <c r="C14174">
        <v>163.6</v>
      </c>
      <c r="D14174">
        <v>163.6</v>
      </c>
      <c r="E14174">
        <v>161.19999999999999</v>
      </c>
      <c r="F14174">
        <v>163</v>
      </c>
      <c r="G14174">
        <v>11742</v>
      </c>
      <c r="H14174">
        <v>162.6</v>
      </c>
    </row>
    <row r="14175" spans="1:8" x14ac:dyDescent="0.3">
      <c r="A14175" t="s">
        <v>280</v>
      </c>
      <c r="B14175" t="s">
        <v>697</v>
      </c>
      <c r="C14175">
        <v>163</v>
      </c>
      <c r="D14175">
        <v>163</v>
      </c>
      <c r="E14175">
        <v>162.80000000000001</v>
      </c>
      <c r="F14175">
        <v>162.9</v>
      </c>
      <c r="G14175">
        <v>11005</v>
      </c>
      <c r="H14175">
        <v>162.9</v>
      </c>
    </row>
    <row r="14176" spans="1:8" x14ac:dyDescent="0.3">
      <c r="A14176" t="s">
        <v>280</v>
      </c>
      <c r="B14176" t="s">
        <v>698</v>
      </c>
      <c r="C14176">
        <v>162.9</v>
      </c>
      <c r="D14176">
        <v>163</v>
      </c>
      <c r="E14176">
        <v>162.9</v>
      </c>
      <c r="F14176">
        <v>163</v>
      </c>
      <c r="G14176">
        <v>15521</v>
      </c>
      <c r="H14176">
        <v>162.9667</v>
      </c>
    </row>
    <row r="14177" spans="1:8" x14ac:dyDescent="0.3">
      <c r="A14177" t="s">
        <v>280</v>
      </c>
      <c r="B14177" t="s">
        <v>699</v>
      </c>
      <c r="C14177">
        <v>165</v>
      </c>
      <c r="D14177">
        <v>165</v>
      </c>
      <c r="E14177">
        <v>163.9</v>
      </c>
      <c r="F14177">
        <v>163.9</v>
      </c>
      <c r="G14177">
        <v>11921</v>
      </c>
      <c r="H14177">
        <v>164.26669999999999</v>
      </c>
    </row>
    <row r="14178" spans="1:8" x14ac:dyDescent="0.3">
      <c r="A14178" t="s">
        <v>280</v>
      </c>
      <c r="B14178" t="s">
        <v>700</v>
      </c>
      <c r="C14178">
        <v>160</v>
      </c>
      <c r="D14178">
        <v>161</v>
      </c>
      <c r="E14178">
        <v>160</v>
      </c>
      <c r="F14178">
        <v>161</v>
      </c>
      <c r="G14178">
        <v>15552</v>
      </c>
      <c r="H14178">
        <v>160.66669999999999</v>
      </c>
    </row>
    <row r="14179" spans="1:8" x14ac:dyDescent="0.3">
      <c r="A14179" t="s">
        <v>280</v>
      </c>
      <c r="B14179" t="s">
        <v>77</v>
      </c>
      <c r="C14179">
        <v>160</v>
      </c>
      <c r="D14179">
        <v>160</v>
      </c>
      <c r="E14179">
        <v>159.9</v>
      </c>
      <c r="F14179">
        <v>159.9</v>
      </c>
      <c r="G14179">
        <v>13842</v>
      </c>
      <c r="H14179">
        <v>159.9333</v>
      </c>
    </row>
    <row r="14180" spans="1:8" x14ac:dyDescent="0.3">
      <c r="A14180" t="s">
        <v>280</v>
      </c>
      <c r="B14180" t="s">
        <v>701</v>
      </c>
      <c r="C14180">
        <v>160.6</v>
      </c>
      <c r="D14180">
        <v>163</v>
      </c>
      <c r="E14180">
        <v>160.6</v>
      </c>
      <c r="F14180">
        <v>163</v>
      </c>
      <c r="G14180">
        <v>9799</v>
      </c>
      <c r="H14180">
        <v>162.19999999999999</v>
      </c>
    </row>
    <row r="14181" spans="1:8" x14ac:dyDescent="0.3">
      <c r="A14181" t="s">
        <v>280</v>
      </c>
      <c r="B14181" t="s">
        <v>702</v>
      </c>
      <c r="C14181">
        <v>163.9</v>
      </c>
      <c r="D14181">
        <v>163.9</v>
      </c>
      <c r="E14181">
        <v>163.6</v>
      </c>
      <c r="F14181">
        <v>163.6</v>
      </c>
      <c r="G14181">
        <v>10731</v>
      </c>
      <c r="H14181">
        <v>163.69999999999999</v>
      </c>
    </row>
    <row r="14182" spans="1:8" x14ac:dyDescent="0.3">
      <c r="A14182" t="s">
        <v>280</v>
      </c>
      <c r="B14182" t="s">
        <v>139</v>
      </c>
      <c r="C14182">
        <v>163.6</v>
      </c>
      <c r="D14182">
        <v>163.6</v>
      </c>
      <c r="E14182">
        <v>161.80000000000001</v>
      </c>
      <c r="F14182">
        <v>161.80000000000001</v>
      </c>
      <c r="G14182">
        <v>6205</v>
      </c>
      <c r="H14182">
        <v>162.4</v>
      </c>
    </row>
    <row r="14183" spans="1:8" x14ac:dyDescent="0.3">
      <c r="A14183" t="s">
        <v>280</v>
      </c>
      <c r="B14183" t="s">
        <v>156</v>
      </c>
      <c r="C14183">
        <v>161.80000000000001</v>
      </c>
      <c r="D14183">
        <v>161.80000000000001</v>
      </c>
      <c r="E14183">
        <v>155.4</v>
      </c>
      <c r="F14183">
        <v>160.19999999999999</v>
      </c>
      <c r="G14183">
        <v>8465</v>
      </c>
      <c r="H14183">
        <v>159.13329999999999</v>
      </c>
    </row>
    <row r="14184" spans="1:8" x14ac:dyDescent="0.3">
      <c r="A14184" t="s">
        <v>280</v>
      </c>
      <c r="B14184" t="s">
        <v>703</v>
      </c>
      <c r="C14184">
        <v>160.19999999999999</v>
      </c>
      <c r="D14184">
        <v>168</v>
      </c>
      <c r="E14184">
        <v>160.19999999999999</v>
      </c>
      <c r="F14184">
        <v>167.5</v>
      </c>
      <c r="G14184">
        <v>14174</v>
      </c>
      <c r="H14184">
        <v>165.23330000000001</v>
      </c>
    </row>
    <row r="14185" spans="1:8" x14ac:dyDescent="0.3">
      <c r="A14185" t="s">
        <v>280</v>
      </c>
      <c r="B14185" t="s">
        <v>223</v>
      </c>
      <c r="C14185">
        <v>164.9</v>
      </c>
      <c r="D14185">
        <v>164.9</v>
      </c>
      <c r="E14185">
        <v>164.9</v>
      </c>
      <c r="F14185">
        <v>164.9</v>
      </c>
      <c r="G14185">
        <v>5552</v>
      </c>
      <c r="H14185">
        <v>164.9</v>
      </c>
    </row>
    <row r="14186" spans="1:8" x14ac:dyDescent="0.3">
      <c r="A14186" t="s">
        <v>280</v>
      </c>
      <c r="B14186" t="s">
        <v>228</v>
      </c>
      <c r="C14186">
        <v>164.9</v>
      </c>
      <c r="D14186">
        <v>166.7</v>
      </c>
      <c r="E14186">
        <v>164.9</v>
      </c>
      <c r="F14186">
        <v>166.7</v>
      </c>
      <c r="G14186">
        <v>5195</v>
      </c>
      <c r="H14186">
        <v>166.1</v>
      </c>
    </row>
    <row r="14187" spans="1:8" x14ac:dyDescent="0.3">
      <c r="A14187" t="s">
        <v>280</v>
      </c>
      <c r="B14187" t="s">
        <v>704</v>
      </c>
      <c r="C14187">
        <v>166.1</v>
      </c>
      <c r="D14187">
        <v>166.1</v>
      </c>
      <c r="E14187">
        <v>165</v>
      </c>
      <c r="F14187">
        <v>165</v>
      </c>
      <c r="G14187">
        <v>8321</v>
      </c>
      <c r="H14187">
        <v>165.36670000000001</v>
      </c>
    </row>
    <row r="14188" spans="1:8" x14ac:dyDescent="0.3">
      <c r="A14188" t="s">
        <v>280</v>
      </c>
      <c r="B14188" t="s">
        <v>705</v>
      </c>
      <c r="C14188">
        <v>166</v>
      </c>
      <c r="D14188">
        <v>168.6</v>
      </c>
      <c r="E14188">
        <v>166</v>
      </c>
      <c r="F14188">
        <v>168.6</v>
      </c>
      <c r="G14188">
        <v>8999</v>
      </c>
      <c r="H14188">
        <v>167.73330000000001</v>
      </c>
    </row>
    <row r="14189" spans="1:8" x14ac:dyDescent="0.3">
      <c r="A14189" t="s">
        <v>280</v>
      </c>
      <c r="B14189" t="s">
        <v>706</v>
      </c>
      <c r="C14189">
        <v>172</v>
      </c>
      <c r="D14189">
        <v>182</v>
      </c>
      <c r="E14189">
        <v>172</v>
      </c>
      <c r="F14189">
        <v>182</v>
      </c>
      <c r="G14189">
        <v>21522</v>
      </c>
      <c r="H14189">
        <v>178.66669999999999</v>
      </c>
    </row>
    <row r="14190" spans="1:8" x14ac:dyDescent="0.3">
      <c r="A14190" t="s">
        <v>280</v>
      </c>
      <c r="B14190" t="s">
        <v>265</v>
      </c>
      <c r="C14190">
        <v>182</v>
      </c>
      <c r="D14190">
        <v>185.6</v>
      </c>
      <c r="E14190">
        <v>182</v>
      </c>
      <c r="F14190">
        <v>185.6</v>
      </c>
      <c r="G14190">
        <v>17372</v>
      </c>
      <c r="H14190">
        <v>184.4</v>
      </c>
    </row>
    <row r="14191" spans="1:8" x14ac:dyDescent="0.3">
      <c r="A14191" t="s">
        <v>280</v>
      </c>
      <c r="B14191" t="s">
        <v>707</v>
      </c>
      <c r="C14191">
        <v>185.6</v>
      </c>
      <c r="D14191">
        <v>185.6</v>
      </c>
      <c r="E14191">
        <v>167.1</v>
      </c>
      <c r="F14191">
        <v>172.1</v>
      </c>
      <c r="G14191">
        <v>11652</v>
      </c>
      <c r="H14191">
        <v>174.9333</v>
      </c>
    </row>
    <row r="14192" spans="1:8" x14ac:dyDescent="0.3">
      <c r="A14192" t="s">
        <v>280</v>
      </c>
      <c r="B14192" t="s">
        <v>271</v>
      </c>
      <c r="C14192">
        <v>172.5</v>
      </c>
      <c r="D14192">
        <v>172.5</v>
      </c>
      <c r="E14192">
        <v>165.1</v>
      </c>
      <c r="F14192">
        <v>165.5</v>
      </c>
      <c r="G14192">
        <v>7887</v>
      </c>
      <c r="H14192">
        <v>167.7</v>
      </c>
    </row>
    <row r="14193" spans="1:8" x14ac:dyDescent="0.3">
      <c r="A14193" t="s">
        <v>280</v>
      </c>
      <c r="B14193" t="s">
        <v>708</v>
      </c>
      <c r="C14193">
        <v>165.4</v>
      </c>
      <c r="D14193">
        <v>168</v>
      </c>
      <c r="E14193">
        <v>165.4</v>
      </c>
      <c r="F14193">
        <v>168</v>
      </c>
      <c r="G14193">
        <v>5301</v>
      </c>
      <c r="H14193">
        <v>167.13329999999999</v>
      </c>
    </row>
    <row r="14194" spans="1:8" x14ac:dyDescent="0.3">
      <c r="A14194" t="s">
        <v>280</v>
      </c>
      <c r="B14194" t="s">
        <v>709</v>
      </c>
      <c r="C14194">
        <v>168</v>
      </c>
      <c r="D14194">
        <v>171</v>
      </c>
      <c r="E14194">
        <v>168</v>
      </c>
      <c r="F14194">
        <v>170.9</v>
      </c>
      <c r="G14194">
        <v>7285</v>
      </c>
      <c r="H14194">
        <v>169.9667</v>
      </c>
    </row>
    <row r="14195" spans="1:8" x14ac:dyDescent="0.3">
      <c r="A14195" t="s">
        <v>280</v>
      </c>
      <c r="B14195" t="s">
        <v>283</v>
      </c>
      <c r="C14195">
        <v>170.9</v>
      </c>
      <c r="D14195">
        <v>170.9</v>
      </c>
      <c r="E14195">
        <v>164.8</v>
      </c>
      <c r="F14195">
        <v>165</v>
      </c>
      <c r="G14195">
        <v>9553</v>
      </c>
      <c r="H14195">
        <v>166.9</v>
      </c>
    </row>
    <row r="14196" spans="1:8" x14ac:dyDescent="0.3">
      <c r="A14196" t="s">
        <v>280</v>
      </c>
      <c r="B14196" t="s">
        <v>290</v>
      </c>
      <c r="C14196">
        <v>165</v>
      </c>
      <c r="D14196">
        <v>165</v>
      </c>
      <c r="E14196">
        <v>160</v>
      </c>
      <c r="F14196">
        <v>160</v>
      </c>
      <c r="G14196">
        <v>5595</v>
      </c>
      <c r="H14196">
        <v>161.66669999999999</v>
      </c>
    </row>
    <row r="14197" spans="1:8" x14ac:dyDescent="0.3">
      <c r="A14197" t="s">
        <v>280</v>
      </c>
      <c r="B14197" t="s">
        <v>710</v>
      </c>
      <c r="C14197">
        <v>161</v>
      </c>
      <c r="D14197">
        <v>161</v>
      </c>
      <c r="E14197">
        <v>158.6</v>
      </c>
      <c r="F14197">
        <v>158.6</v>
      </c>
      <c r="G14197">
        <v>6982</v>
      </c>
      <c r="H14197">
        <v>159.4</v>
      </c>
    </row>
    <row r="14198" spans="1:8" x14ac:dyDescent="0.3">
      <c r="A14198" t="s">
        <v>280</v>
      </c>
      <c r="B14198" t="s">
        <v>512</v>
      </c>
      <c r="C14198">
        <v>155.5</v>
      </c>
      <c r="D14198">
        <v>174.4</v>
      </c>
      <c r="E14198">
        <v>155.5</v>
      </c>
      <c r="F14198">
        <v>165</v>
      </c>
      <c r="G14198">
        <v>15717</v>
      </c>
      <c r="H14198">
        <v>164.9667</v>
      </c>
    </row>
    <row r="14199" spans="1:8" x14ac:dyDescent="0.3">
      <c r="A14199" t="s">
        <v>280</v>
      </c>
      <c r="B14199" t="s">
        <v>91</v>
      </c>
      <c r="C14199">
        <v>152</v>
      </c>
      <c r="D14199">
        <v>161</v>
      </c>
      <c r="E14199">
        <v>152</v>
      </c>
      <c r="F14199">
        <v>156</v>
      </c>
      <c r="G14199">
        <v>16367</v>
      </c>
      <c r="H14199">
        <v>156.33330000000001</v>
      </c>
    </row>
    <row r="14200" spans="1:8" x14ac:dyDescent="0.3">
      <c r="A14200" t="s">
        <v>280</v>
      </c>
      <c r="B14200" t="s">
        <v>93</v>
      </c>
      <c r="C14200">
        <v>156</v>
      </c>
      <c r="D14200">
        <v>162</v>
      </c>
      <c r="E14200">
        <v>156</v>
      </c>
      <c r="F14200">
        <v>159</v>
      </c>
      <c r="G14200">
        <v>7093</v>
      </c>
      <c r="H14200">
        <v>159</v>
      </c>
    </row>
    <row r="14201" spans="1:8" x14ac:dyDescent="0.3">
      <c r="A14201" t="s">
        <v>280</v>
      </c>
      <c r="B14201" t="s">
        <v>711</v>
      </c>
      <c r="C14201">
        <v>159</v>
      </c>
      <c r="D14201">
        <v>163.9</v>
      </c>
      <c r="E14201">
        <v>159</v>
      </c>
      <c r="F14201">
        <v>163.9</v>
      </c>
      <c r="G14201">
        <v>5263</v>
      </c>
      <c r="H14201">
        <v>162.26669999999999</v>
      </c>
    </row>
    <row r="14202" spans="1:8" x14ac:dyDescent="0.3">
      <c r="A14202" t="s">
        <v>280</v>
      </c>
      <c r="B14202" t="s">
        <v>712</v>
      </c>
      <c r="C14202">
        <v>163</v>
      </c>
      <c r="D14202">
        <v>163.30000000000001</v>
      </c>
      <c r="E14202">
        <v>163</v>
      </c>
      <c r="F14202">
        <v>163.30000000000001</v>
      </c>
      <c r="G14202">
        <v>6892</v>
      </c>
      <c r="H14202">
        <v>163.19999999999999</v>
      </c>
    </row>
    <row r="14203" spans="1:8" x14ac:dyDescent="0.3">
      <c r="A14203" t="s">
        <v>280</v>
      </c>
      <c r="B14203" t="s">
        <v>162</v>
      </c>
      <c r="C14203">
        <v>163.30000000000001</v>
      </c>
      <c r="D14203">
        <v>163.30000000000001</v>
      </c>
      <c r="E14203">
        <v>158.5</v>
      </c>
      <c r="F14203">
        <v>162.6</v>
      </c>
      <c r="G14203">
        <v>4150</v>
      </c>
      <c r="H14203">
        <v>161.4667</v>
      </c>
    </row>
    <row r="14204" spans="1:8" x14ac:dyDescent="0.3">
      <c r="A14204" t="s">
        <v>280</v>
      </c>
      <c r="B14204" t="s">
        <v>220</v>
      </c>
      <c r="C14204">
        <v>157.30000000000001</v>
      </c>
      <c r="D14204">
        <v>165</v>
      </c>
      <c r="E14204">
        <v>157.30000000000001</v>
      </c>
      <c r="F14204">
        <v>162.6</v>
      </c>
      <c r="G14204">
        <v>8037</v>
      </c>
      <c r="H14204">
        <v>161.63329999999999</v>
      </c>
    </row>
    <row r="14205" spans="1:8" x14ac:dyDescent="0.3">
      <c r="A14205" t="s">
        <v>280</v>
      </c>
      <c r="B14205" t="s">
        <v>713</v>
      </c>
      <c r="C14205">
        <v>165</v>
      </c>
      <c r="D14205">
        <v>165</v>
      </c>
      <c r="E14205">
        <v>162.6</v>
      </c>
      <c r="F14205">
        <v>162.69999999999999</v>
      </c>
      <c r="G14205">
        <v>12666</v>
      </c>
      <c r="H14205">
        <v>163.4333</v>
      </c>
    </row>
    <row r="14206" spans="1:8" x14ac:dyDescent="0.3">
      <c r="A14206" t="s">
        <v>280</v>
      </c>
      <c r="B14206" t="s">
        <v>714</v>
      </c>
      <c r="C14206">
        <v>164.9</v>
      </c>
      <c r="D14206">
        <v>164.9</v>
      </c>
      <c r="E14206">
        <v>160.30000000000001</v>
      </c>
      <c r="F14206">
        <v>160.30000000000001</v>
      </c>
      <c r="G14206">
        <v>5885</v>
      </c>
      <c r="H14206">
        <v>161.83330000000001</v>
      </c>
    </row>
    <row r="14207" spans="1:8" x14ac:dyDescent="0.3">
      <c r="A14207" t="s">
        <v>280</v>
      </c>
      <c r="B14207" t="s">
        <v>715</v>
      </c>
      <c r="C14207">
        <v>156.30000000000001</v>
      </c>
      <c r="D14207">
        <v>163.4</v>
      </c>
      <c r="E14207">
        <v>156.30000000000001</v>
      </c>
      <c r="F14207">
        <v>163.4</v>
      </c>
      <c r="G14207">
        <v>8860</v>
      </c>
      <c r="H14207">
        <v>161.0333</v>
      </c>
    </row>
    <row r="14208" spans="1:8" x14ac:dyDescent="0.3">
      <c r="A14208" t="s">
        <v>280</v>
      </c>
      <c r="B14208" t="s">
        <v>235</v>
      </c>
      <c r="C14208">
        <v>163</v>
      </c>
      <c r="D14208">
        <v>163</v>
      </c>
      <c r="E14208">
        <v>160</v>
      </c>
      <c r="F14208">
        <v>161.9</v>
      </c>
      <c r="G14208">
        <v>7689</v>
      </c>
      <c r="H14208">
        <v>161.63329999999999</v>
      </c>
    </row>
    <row r="14209" spans="1:8" x14ac:dyDescent="0.3">
      <c r="A14209" t="s">
        <v>280</v>
      </c>
      <c r="B14209" t="s">
        <v>259</v>
      </c>
      <c r="C14209">
        <v>159.5</v>
      </c>
      <c r="D14209">
        <v>160</v>
      </c>
      <c r="E14209">
        <v>159</v>
      </c>
      <c r="F14209">
        <v>160</v>
      </c>
      <c r="G14209">
        <v>7306</v>
      </c>
      <c r="H14209">
        <v>159.66669999999999</v>
      </c>
    </row>
    <row r="14210" spans="1:8" x14ac:dyDescent="0.3">
      <c r="A14210" t="s">
        <v>280</v>
      </c>
      <c r="B14210" t="s">
        <v>716</v>
      </c>
      <c r="C14210">
        <v>162.80000000000001</v>
      </c>
      <c r="D14210">
        <v>162.80000000000001</v>
      </c>
      <c r="E14210">
        <v>159.80000000000001</v>
      </c>
      <c r="F14210">
        <v>159.80000000000001</v>
      </c>
      <c r="G14210">
        <v>5260</v>
      </c>
      <c r="H14210">
        <v>160.80000000000001</v>
      </c>
    </row>
    <row r="14211" spans="1:8" x14ac:dyDescent="0.3">
      <c r="A14211" t="s">
        <v>280</v>
      </c>
      <c r="B14211" t="s">
        <v>269</v>
      </c>
      <c r="C14211">
        <v>157.4</v>
      </c>
      <c r="D14211">
        <v>161.9</v>
      </c>
      <c r="E14211">
        <v>157.4</v>
      </c>
      <c r="F14211">
        <v>160</v>
      </c>
      <c r="G14211">
        <v>5957</v>
      </c>
      <c r="H14211">
        <v>159.76669999999999</v>
      </c>
    </row>
    <row r="14212" spans="1:8" x14ac:dyDescent="0.3">
      <c r="A14212" t="s">
        <v>280</v>
      </c>
      <c r="B14212" t="s">
        <v>282</v>
      </c>
      <c r="C14212">
        <v>159.69999999999999</v>
      </c>
      <c r="D14212">
        <v>159.69999999999999</v>
      </c>
      <c r="E14212">
        <v>158</v>
      </c>
      <c r="F14212">
        <v>159.5</v>
      </c>
      <c r="G14212">
        <v>2568</v>
      </c>
      <c r="H14212">
        <v>159.0667</v>
      </c>
    </row>
    <row r="14213" spans="1:8" x14ac:dyDescent="0.3">
      <c r="A14213" t="s">
        <v>280</v>
      </c>
      <c r="B14213" t="s">
        <v>717</v>
      </c>
      <c r="C14213">
        <v>155</v>
      </c>
      <c r="D14213">
        <v>160</v>
      </c>
      <c r="E14213">
        <v>152.30000000000001</v>
      </c>
      <c r="F14213">
        <v>160</v>
      </c>
      <c r="G14213">
        <v>9968</v>
      </c>
      <c r="H14213">
        <v>157.4333</v>
      </c>
    </row>
    <row r="14214" spans="1:8" x14ac:dyDescent="0.3">
      <c r="A14214" t="s">
        <v>280</v>
      </c>
      <c r="B14214" t="s">
        <v>285</v>
      </c>
      <c r="C14214">
        <v>157.4</v>
      </c>
      <c r="D14214">
        <v>159</v>
      </c>
      <c r="E14214">
        <v>157.4</v>
      </c>
      <c r="F14214">
        <v>158.30000000000001</v>
      </c>
      <c r="G14214">
        <v>3329</v>
      </c>
      <c r="H14214">
        <v>158.23330000000001</v>
      </c>
    </row>
    <row r="14215" spans="1:8" x14ac:dyDescent="0.3">
      <c r="A14215" t="s">
        <v>280</v>
      </c>
      <c r="B14215" t="s">
        <v>718</v>
      </c>
      <c r="C14215">
        <v>158.30000000000001</v>
      </c>
      <c r="D14215">
        <v>158.30000000000001</v>
      </c>
      <c r="E14215">
        <v>156</v>
      </c>
      <c r="F14215">
        <v>156.9</v>
      </c>
      <c r="G14215">
        <v>3911</v>
      </c>
      <c r="H14215">
        <v>157.0667</v>
      </c>
    </row>
    <row r="14216" spans="1:8" x14ac:dyDescent="0.3">
      <c r="A14216" t="s">
        <v>280</v>
      </c>
      <c r="B14216" t="s">
        <v>291</v>
      </c>
      <c r="C14216">
        <v>159.9</v>
      </c>
      <c r="D14216">
        <v>159.9</v>
      </c>
      <c r="E14216">
        <v>155.1</v>
      </c>
      <c r="F14216">
        <v>157</v>
      </c>
      <c r="G14216">
        <v>8243</v>
      </c>
      <c r="H14216">
        <v>157.33330000000001</v>
      </c>
    </row>
    <row r="14217" spans="1:8" x14ac:dyDescent="0.3">
      <c r="A14217" t="s">
        <v>280</v>
      </c>
      <c r="B14217" t="s">
        <v>295</v>
      </c>
      <c r="C14217">
        <v>157</v>
      </c>
      <c r="D14217">
        <v>157</v>
      </c>
      <c r="E14217">
        <v>152.1</v>
      </c>
      <c r="F14217">
        <v>154.80000000000001</v>
      </c>
      <c r="G14217">
        <v>8149</v>
      </c>
      <c r="H14217">
        <v>154.63329999999999</v>
      </c>
    </row>
    <row r="14218" spans="1:8" x14ac:dyDescent="0.3">
      <c r="A14218" t="s">
        <v>280</v>
      </c>
      <c r="B14218" t="s">
        <v>298</v>
      </c>
      <c r="C14218">
        <v>151.1</v>
      </c>
      <c r="D14218">
        <v>151.5</v>
      </c>
      <c r="E14218">
        <v>151</v>
      </c>
      <c r="F14218">
        <v>151.5</v>
      </c>
      <c r="G14218">
        <v>10393</v>
      </c>
      <c r="H14218">
        <v>151.33330000000001</v>
      </c>
    </row>
    <row r="14219" spans="1:8" x14ac:dyDescent="0.3">
      <c r="A14219" t="s">
        <v>280</v>
      </c>
      <c r="B14219" t="s">
        <v>719</v>
      </c>
      <c r="C14219">
        <v>151.5</v>
      </c>
      <c r="D14219">
        <v>151.5</v>
      </c>
      <c r="E14219">
        <v>146.30000000000001</v>
      </c>
      <c r="F14219">
        <v>149.9</v>
      </c>
      <c r="G14219">
        <v>10199</v>
      </c>
      <c r="H14219">
        <v>149.23330000000001</v>
      </c>
    </row>
    <row r="14220" spans="1:8" x14ac:dyDescent="0.3">
      <c r="A14220" t="s">
        <v>280</v>
      </c>
      <c r="B14220" t="s">
        <v>720</v>
      </c>
      <c r="C14220">
        <v>153.5</v>
      </c>
      <c r="D14220">
        <v>153.5</v>
      </c>
      <c r="E14220">
        <v>152.6</v>
      </c>
      <c r="F14220">
        <v>152.6</v>
      </c>
      <c r="G14220">
        <v>7773</v>
      </c>
      <c r="H14220">
        <v>152.9</v>
      </c>
    </row>
    <row r="14221" spans="1:8" x14ac:dyDescent="0.3">
      <c r="A14221" t="s">
        <v>280</v>
      </c>
      <c r="B14221" t="s">
        <v>721</v>
      </c>
      <c r="C14221">
        <v>146.69999999999999</v>
      </c>
      <c r="D14221">
        <v>148.30000000000001</v>
      </c>
      <c r="E14221">
        <v>146.69999999999999</v>
      </c>
      <c r="F14221">
        <v>148.30000000000001</v>
      </c>
      <c r="G14221">
        <v>13975</v>
      </c>
      <c r="H14221">
        <v>147.76669999999999</v>
      </c>
    </row>
    <row r="14222" spans="1:8" x14ac:dyDescent="0.3">
      <c r="A14222" t="s">
        <v>280</v>
      </c>
      <c r="B14222" t="s">
        <v>96</v>
      </c>
      <c r="C14222">
        <v>148.19999999999999</v>
      </c>
      <c r="D14222">
        <v>152</v>
      </c>
      <c r="E14222">
        <v>148.19999999999999</v>
      </c>
      <c r="F14222">
        <v>151.4</v>
      </c>
      <c r="G14222">
        <v>5627</v>
      </c>
      <c r="H14222">
        <v>150.5333</v>
      </c>
    </row>
    <row r="14223" spans="1:8" x14ac:dyDescent="0.3">
      <c r="A14223" t="s">
        <v>280</v>
      </c>
      <c r="B14223" t="s">
        <v>722</v>
      </c>
      <c r="C14223">
        <v>151.4</v>
      </c>
      <c r="D14223">
        <v>151.4</v>
      </c>
      <c r="E14223">
        <v>151.4</v>
      </c>
      <c r="F14223">
        <v>151.4</v>
      </c>
      <c r="G14223">
        <v>5298</v>
      </c>
      <c r="H14223">
        <v>151.4</v>
      </c>
    </row>
    <row r="14224" spans="1:8" x14ac:dyDescent="0.3">
      <c r="A14224" t="s">
        <v>280</v>
      </c>
      <c r="B14224" t="s">
        <v>164</v>
      </c>
      <c r="C14224">
        <v>151.4</v>
      </c>
      <c r="D14224">
        <v>151.4</v>
      </c>
      <c r="E14224">
        <v>146.19999999999999</v>
      </c>
      <c r="F14224">
        <v>146.19999999999999</v>
      </c>
      <c r="G14224">
        <v>6409</v>
      </c>
      <c r="H14224">
        <v>147.9333</v>
      </c>
    </row>
    <row r="14225" spans="1:8" x14ac:dyDescent="0.3">
      <c r="A14225" t="s">
        <v>280</v>
      </c>
      <c r="B14225" t="s">
        <v>723</v>
      </c>
      <c r="C14225">
        <v>146.30000000000001</v>
      </c>
      <c r="D14225">
        <v>156.80000000000001</v>
      </c>
      <c r="E14225">
        <v>146.30000000000001</v>
      </c>
      <c r="F14225">
        <v>152.80000000000001</v>
      </c>
      <c r="G14225">
        <v>9933</v>
      </c>
      <c r="H14225">
        <v>151.9667</v>
      </c>
    </row>
    <row r="14226" spans="1:8" x14ac:dyDescent="0.3">
      <c r="A14226" t="s">
        <v>280</v>
      </c>
      <c r="B14226" t="s">
        <v>724</v>
      </c>
      <c r="C14226">
        <v>150</v>
      </c>
      <c r="D14226">
        <v>151</v>
      </c>
      <c r="E14226">
        <v>150</v>
      </c>
      <c r="F14226">
        <v>151</v>
      </c>
      <c r="G14226">
        <v>5249</v>
      </c>
      <c r="H14226">
        <v>150.66669999999999</v>
      </c>
    </row>
    <row r="14227" spans="1:8" x14ac:dyDescent="0.3">
      <c r="A14227" t="s">
        <v>280</v>
      </c>
      <c r="B14227" t="s">
        <v>725</v>
      </c>
      <c r="C14227">
        <v>151</v>
      </c>
      <c r="D14227">
        <v>155.5</v>
      </c>
      <c r="E14227">
        <v>151</v>
      </c>
      <c r="F14227">
        <v>155</v>
      </c>
      <c r="G14227">
        <v>5616</v>
      </c>
      <c r="H14227">
        <v>153.83330000000001</v>
      </c>
    </row>
    <row r="14228" spans="1:8" x14ac:dyDescent="0.3">
      <c r="A14228" t="s">
        <v>280</v>
      </c>
      <c r="B14228" t="s">
        <v>242</v>
      </c>
      <c r="C14228">
        <v>155</v>
      </c>
      <c r="D14228">
        <v>156.5</v>
      </c>
      <c r="E14228">
        <v>155</v>
      </c>
      <c r="F14228">
        <v>156</v>
      </c>
      <c r="G14228">
        <v>10565</v>
      </c>
      <c r="H14228">
        <v>155.83330000000001</v>
      </c>
    </row>
    <row r="14229" spans="1:8" x14ac:dyDescent="0.3">
      <c r="A14229" t="s">
        <v>280</v>
      </c>
      <c r="B14229" t="s">
        <v>726</v>
      </c>
      <c r="C14229">
        <v>156</v>
      </c>
      <c r="D14229">
        <v>158</v>
      </c>
      <c r="E14229">
        <v>156</v>
      </c>
      <c r="F14229">
        <v>158</v>
      </c>
      <c r="G14229">
        <v>7715</v>
      </c>
      <c r="H14229">
        <v>157.33330000000001</v>
      </c>
    </row>
    <row r="14230" spans="1:8" x14ac:dyDescent="0.3">
      <c r="A14230" t="s">
        <v>280</v>
      </c>
      <c r="B14230" t="s">
        <v>727</v>
      </c>
      <c r="C14230">
        <v>161</v>
      </c>
      <c r="D14230">
        <v>162.30000000000001</v>
      </c>
      <c r="E14230">
        <v>161</v>
      </c>
      <c r="F14230">
        <v>162.30000000000001</v>
      </c>
      <c r="G14230">
        <v>4005</v>
      </c>
      <c r="H14230">
        <v>161.86670000000001</v>
      </c>
    </row>
    <row r="14231" spans="1:8" x14ac:dyDescent="0.3">
      <c r="A14231" t="s">
        <v>280</v>
      </c>
      <c r="B14231" t="s">
        <v>728</v>
      </c>
      <c r="C14231">
        <v>162.19999999999999</v>
      </c>
      <c r="D14231">
        <v>163.5</v>
      </c>
      <c r="E14231">
        <v>162.19999999999999</v>
      </c>
      <c r="F14231">
        <v>163.5</v>
      </c>
      <c r="G14231">
        <v>6977</v>
      </c>
      <c r="H14231">
        <v>163.0667</v>
      </c>
    </row>
    <row r="14232" spans="1:8" x14ac:dyDescent="0.3">
      <c r="A14232" t="s">
        <v>280</v>
      </c>
      <c r="B14232" t="s">
        <v>729</v>
      </c>
      <c r="C14232">
        <v>163.5</v>
      </c>
      <c r="D14232">
        <v>164.2</v>
      </c>
      <c r="E14232">
        <v>163.5</v>
      </c>
      <c r="F14232">
        <v>164.2</v>
      </c>
      <c r="G14232">
        <v>13545</v>
      </c>
      <c r="H14232">
        <v>163.9667</v>
      </c>
    </row>
    <row r="14233" spans="1:8" x14ac:dyDescent="0.3">
      <c r="A14233" t="s">
        <v>280</v>
      </c>
      <c r="B14233" t="s">
        <v>730</v>
      </c>
      <c r="C14233">
        <v>157.69999999999999</v>
      </c>
      <c r="D14233">
        <v>160.9</v>
      </c>
      <c r="E14233">
        <v>157.69999999999999</v>
      </c>
      <c r="F14233">
        <v>160.9</v>
      </c>
      <c r="G14233">
        <v>6565</v>
      </c>
      <c r="H14233">
        <v>159.83330000000001</v>
      </c>
    </row>
    <row r="14234" spans="1:8" x14ac:dyDescent="0.3">
      <c r="A14234" t="s">
        <v>280</v>
      </c>
      <c r="B14234" t="s">
        <v>731</v>
      </c>
      <c r="C14234">
        <v>162</v>
      </c>
      <c r="D14234">
        <v>162</v>
      </c>
      <c r="E14234">
        <v>161.6</v>
      </c>
      <c r="F14234">
        <v>161.6</v>
      </c>
      <c r="G14234">
        <v>7783</v>
      </c>
      <c r="H14234">
        <v>161.73330000000001</v>
      </c>
    </row>
    <row r="14235" spans="1:8" x14ac:dyDescent="0.3">
      <c r="A14235" t="s">
        <v>280</v>
      </c>
      <c r="B14235" t="s">
        <v>732</v>
      </c>
      <c r="C14235">
        <v>155.30000000000001</v>
      </c>
      <c r="D14235">
        <v>161</v>
      </c>
      <c r="E14235">
        <v>155.30000000000001</v>
      </c>
      <c r="F14235">
        <v>158.1</v>
      </c>
      <c r="G14235">
        <v>6720</v>
      </c>
      <c r="H14235">
        <v>158.13329999999999</v>
      </c>
    </row>
    <row r="14236" spans="1:8" x14ac:dyDescent="0.3">
      <c r="A14236" t="s">
        <v>280</v>
      </c>
      <c r="B14236" t="s">
        <v>733</v>
      </c>
      <c r="C14236">
        <v>155.30000000000001</v>
      </c>
      <c r="D14236">
        <v>160</v>
      </c>
      <c r="E14236">
        <v>155.30000000000001</v>
      </c>
      <c r="F14236">
        <v>160</v>
      </c>
      <c r="G14236">
        <v>4771</v>
      </c>
      <c r="H14236">
        <v>158.4333</v>
      </c>
    </row>
    <row r="14237" spans="1:8" x14ac:dyDescent="0.3">
      <c r="A14237" t="s">
        <v>280</v>
      </c>
      <c r="B14237" t="s">
        <v>734</v>
      </c>
      <c r="C14237">
        <v>160</v>
      </c>
      <c r="D14237">
        <v>163</v>
      </c>
      <c r="E14237">
        <v>160</v>
      </c>
      <c r="F14237">
        <v>162.19999999999999</v>
      </c>
      <c r="G14237">
        <v>6493</v>
      </c>
      <c r="H14237">
        <v>161.73330000000001</v>
      </c>
    </row>
    <row r="14238" spans="1:8" x14ac:dyDescent="0.3">
      <c r="A14238" t="s">
        <v>280</v>
      </c>
      <c r="B14238" t="s">
        <v>735</v>
      </c>
      <c r="C14238">
        <v>162</v>
      </c>
      <c r="D14238">
        <v>162</v>
      </c>
      <c r="E14238">
        <v>156.9</v>
      </c>
      <c r="F14238">
        <v>158.1</v>
      </c>
      <c r="G14238">
        <v>4570</v>
      </c>
      <c r="H14238">
        <v>159</v>
      </c>
    </row>
    <row r="14239" spans="1:8" x14ac:dyDescent="0.3">
      <c r="A14239" t="s">
        <v>133</v>
      </c>
      <c r="B14239" t="s">
        <v>696</v>
      </c>
      <c r="C14239">
        <v>8.5094999999999992</v>
      </c>
      <c r="D14239">
        <v>8.5688999999999993</v>
      </c>
      <c r="E14239">
        <v>8.3114000000000008</v>
      </c>
      <c r="F14239">
        <v>8.5094999999999992</v>
      </c>
      <c r="G14239">
        <v>3700162</v>
      </c>
      <c r="H14239">
        <v>8.4633000000000003</v>
      </c>
    </row>
    <row r="14240" spans="1:8" x14ac:dyDescent="0.3">
      <c r="A14240" t="s">
        <v>133</v>
      </c>
      <c r="B14240" t="s">
        <v>697</v>
      </c>
      <c r="C14240">
        <v>8.5589999999999993</v>
      </c>
      <c r="D14240">
        <v>8.6085999999999991</v>
      </c>
      <c r="E14240">
        <v>8.2420000000000009</v>
      </c>
      <c r="F14240">
        <v>8.2718000000000007</v>
      </c>
      <c r="G14240">
        <v>3579759</v>
      </c>
      <c r="H14240">
        <v>8.3741000000000003</v>
      </c>
    </row>
    <row r="14241" spans="1:8" x14ac:dyDescent="0.3">
      <c r="A14241" t="s">
        <v>133</v>
      </c>
      <c r="B14241" t="s">
        <v>698</v>
      </c>
      <c r="C14241">
        <v>8.3064999999999998</v>
      </c>
      <c r="D14241">
        <v>8.5350999999999999</v>
      </c>
      <c r="E14241">
        <v>8.2469000000000001</v>
      </c>
      <c r="F14241">
        <v>8.3960000000000008</v>
      </c>
      <c r="G14241">
        <v>6619511</v>
      </c>
      <c r="H14241">
        <v>8.3925999999999998</v>
      </c>
    </row>
    <row r="14242" spans="1:8" x14ac:dyDescent="0.3">
      <c r="A14242" t="s">
        <v>133</v>
      </c>
      <c r="B14242" t="s">
        <v>699</v>
      </c>
      <c r="C14242">
        <v>8.4059000000000008</v>
      </c>
      <c r="D14242">
        <v>8.4357000000000006</v>
      </c>
      <c r="E14242">
        <v>8.2965999999999998</v>
      </c>
      <c r="F14242">
        <v>8.2965999999999998</v>
      </c>
      <c r="G14242">
        <v>5095379</v>
      </c>
      <c r="H14242">
        <v>8.343</v>
      </c>
    </row>
    <row r="14243" spans="1:8" x14ac:dyDescent="0.3">
      <c r="A14243" t="s">
        <v>133</v>
      </c>
      <c r="B14243" t="s">
        <v>700</v>
      </c>
      <c r="C14243">
        <v>8.2866999999999997</v>
      </c>
      <c r="D14243">
        <v>8.3859999999999992</v>
      </c>
      <c r="E14243">
        <v>8.1376000000000008</v>
      </c>
      <c r="F14243">
        <v>8.2370000000000001</v>
      </c>
      <c r="G14243">
        <v>5363373</v>
      </c>
      <c r="H14243">
        <v>8.2535000000000007</v>
      </c>
    </row>
    <row r="14244" spans="1:8" x14ac:dyDescent="0.3">
      <c r="A14244" t="s">
        <v>133</v>
      </c>
      <c r="B14244" t="s">
        <v>77</v>
      </c>
      <c r="C14244">
        <v>8.2370000000000001</v>
      </c>
      <c r="D14244">
        <v>8.3164999999999996</v>
      </c>
      <c r="E14244">
        <v>7.8992000000000004</v>
      </c>
      <c r="F14244">
        <v>8.1873000000000005</v>
      </c>
      <c r="G14244">
        <v>7109176</v>
      </c>
      <c r="H14244">
        <v>8.1342999999999996</v>
      </c>
    </row>
    <row r="14245" spans="1:8" x14ac:dyDescent="0.3">
      <c r="A14245" t="s">
        <v>133</v>
      </c>
      <c r="B14245" t="s">
        <v>701</v>
      </c>
      <c r="C14245">
        <v>8.1277000000000008</v>
      </c>
      <c r="D14245">
        <v>8.4456000000000007</v>
      </c>
      <c r="E14245">
        <v>8.1277000000000008</v>
      </c>
      <c r="F14245">
        <v>8.3263999999999996</v>
      </c>
      <c r="G14245">
        <v>5337230</v>
      </c>
      <c r="H14245">
        <v>8.2998999999999992</v>
      </c>
    </row>
    <row r="14246" spans="1:8" x14ac:dyDescent="0.3">
      <c r="A14246" t="s">
        <v>133</v>
      </c>
      <c r="B14246" t="s">
        <v>702</v>
      </c>
      <c r="C14246">
        <v>8.3760999999999992</v>
      </c>
      <c r="D14246">
        <v>8.5946999999999996</v>
      </c>
      <c r="E14246">
        <v>8.2568999999999999</v>
      </c>
      <c r="F14246">
        <v>8.2965999999999998</v>
      </c>
      <c r="G14246">
        <v>6101604</v>
      </c>
      <c r="H14246">
        <v>8.3826999999999998</v>
      </c>
    </row>
    <row r="14247" spans="1:8" x14ac:dyDescent="0.3">
      <c r="A14247" t="s">
        <v>133</v>
      </c>
      <c r="B14247" t="s">
        <v>139</v>
      </c>
      <c r="C14247">
        <v>8.2866999999999997</v>
      </c>
      <c r="D14247">
        <v>8.4059000000000008</v>
      </c>
      <c r="E14247">
        <v>8.1873000000000005</v>
      </c>
      <c r="F14247">
        <v>8.1972000000000005</v>
      </c>
      <c r="G14247">
        <v>2877614</v>
      </c>
      <c r="H14247">
        <v>8.2635000000000005</v>
      </c>
    </row>
    <row r="14248" spans="1:8" x14ac:dyDescent="0.3">
      <c r="A14248" t="s">
        <v>133</v>
      </c>
      <c r="B14248" t="s">
        <v>156</v>
      </c>
      <c r="C14248">
        <v>8.1277000000000008</v>
      </c>
      <c r="D14248">
        <v>8.2171000000000003</v>
      </c>
      <c r="E14248">
        <v>8.0580999999999996</v>
      </c>
      <c r="F14248">
        <v>8.1277000000000008</v>
      </c>
      <c r="G14248">
        <v>1588994</v>
      </c>
      <c r="H14248">
        <v>8.1342999999999996</v>
      </c>
    </row>
    <row r="14249" spans="1:8" x14ac:dyDescent="0.3">
      <c r="A14249" t="s">
        <v>133</v>
      </c>
      <c r="B14249" t="s">
        <v>703</v>
      </c>
      <c r="C14249">
        <v>8.1674000000000007</v>
      </c>
      <c r="D14249">
        <v>8.3859999999999992</v>
      </c>
      <c r="E14249">
        <v>8.1674000000000007</v>
      </c>
      <c r="F14249">
        <v>8.3164999999999996</v>
      </c>
      <c r="G14249">
        <v>1575437</v>
      </c>
      <c r="H14249">
        <v>8.2899999999999991</v>
      </c>
    </row>
    <row r="14250" spans="1:8" x14ac:dyDescent="0.3">
      <c r="A14250" t="s">
        <v>133</v>
      </c>
      <c r="B14250" t="s">
        <v>223</v>
      </c>
      <c r="C14250">
        <v>8.3164999999999996</v>
      </c>
      <c r="D14250">
        <v>8.3960000000000008</v>
      </c>
      <c r="E14250">
        <v>8.2766999999999999</v>
      </c>
      <c r="F14250">
        <v>8.3760999999999992</v>
      </c>
      <c r="G14250">
        <v>1548972</v>
      </c>
      <c r="H14250">
        <v>8.3496000000000006</v>
      </c>
    </row>
    <row r="14251" spans="1:8" x14ac:dyDescent="0.3">
      <c r="A14251" t="s">
        <v>133</v>
      </c>
      <c r="B14251" t="s">
        <v>228</v>
      </c>
      <c r="C14251">
        <v>8.4456000000000007</v>
      </c>
      <c r="D14251">
        <v>8.4556000000000004</v>
      </c>
      <c r="E14251">
        <v>8.3064999999999998</v>
      </c>
      <c r="F14251">
        <v>8.3362999999999996</v>
      </c>
      <c r="G14251">
        <v>1637241</v>
      </c>
      <c r="H14251">
        <v>8.3660999999999994</v>
      </c>
    </row>
    <row r="14252" spans="1:8" x14ac:dyDescent="0.3">
      <c r="A14252" t="s">
        <v>133</v>
      </c>
      <c r="B14252" t="s">
        <v>704</v>
      </c>
      <c r="C14252">
        <v>8.3561999999999994</v>
      </c>
      <c r="D14252">
        <v>8.8430999999999997</v>
      </c>
      <c r="E14252">
        <v>8.3561999999999994</v>
      </c>
      <c r="F14252">
        <v>8.6343999999999994</v>
      </c>
      <c r="G14252">
        <v>3112259</v>
      </c>
      <c r="H14252">
        <v>8.6112000000000002</v>
      </c>
    </row>
    <row r="14253" spans="1:8" x14ac:dyDescent="0.3">
      <c r="A14253" t="s">
        <v>133</v>
      </c>
      <c r="B14253" t="s">
        <v>705</v>
      </c>
      <c r="C14253">
        <v>8.6443999999999992</v>
      </c>
      <c r="D14253">
        <v>8.6940000000000008</v>
      </c>
      <c r="E14253">
        <v>8.5449999999999999</v>
      </c>
      <c r="F14253">
        <v>8.6144999999999996</v>
      </c>
      <c r="G14253">
        <v>1978089</v>
      </c>
      <c r="H14253">
        <v>8.6179000000000006</v>
      </c>
    </row>
    <row r="14254" spans="1:8" x14ac:dyDescent="0.3">
      <c r="A14254" t="s">
        <v>133</v>
      </c>
      <c r="B14254" t="s">
        <v>706</v>
      </c>
      <c r="C14254">
        <v>8.6542999999999992</v>
      </c>
      <c r="D14254">
        <v>9.4391999999999996</v>
      </c>
      <c r="E14254">
        <v>8.6542999999999992</v>
      </c>
      <c r="F14254">
        <v>9.1212999999999997</v>
      </c>
      <c r="G14254">
        <v>8997713</v>
      </c>
      <c r="H14254">
        <v>9.0716000000000001</v>
      </c>
    </row>
    <row r="14255" spans="1:8" x14ac:dyDescent="0.3">
      <c r="A14255" t="s">
        <v>133</v>
      </c>
      <c r="B14255" t="s">
        <v>265</v>
      </c>
      <c r="C14255">
        <v>9.1311999999999998</v>
      </c>
      <c r="D14255">
        <v>9.3101000000000003</v>
      </c>
      <c r="E14255">
        <v>9.0418000000000003</v>
      </c>
      <c r="F14255">
        <v>9.1212999999999997</v>
      </c>
      <c r="G14255">
        <v>4222084</v>
      </c>
      <c r="H14255">
        <v>9.1577000000000002</v>
      </c>
    </row>
    <row r="14256" spans="1:8" x14ac:dyDescent="0.3">
      <c r="A14256" t="s">
        <v>133</v>
      </c>
      <c r="B14256" t="s">
        <v>707</v>
      </c>
      <c r="C14256">
        <v>9.1709999999999994</v>
      </c>
      <c r="D14256">
        <v>9.3895999999999997</v>
      </c>
      <c r="E14256">
        <v>8.8827999999999996</v>
      </c>
      <c r="F14256">
        <v>8.8927999999999994</v>
      </c>
      <c r="G14256">
        <v>4839710</v>
      </c>
      <c r="H14256">
        <v>9.0549999999999997</v>
      </c>
    </row>
    <row r="14257" spans="1:8" x14ac:dyDescent="0.3">
      <c r="A14257" t="s">
        <v>133</v>
      </c>
      <c r="B14257" t="s">
        <v>271</v>
      </c>
      <c r="C14257">
        <v>8.9921000000000006</v>
      </c>
      <c r="D14257">
        <v>8.9921000000000006</v>
      </c>
      <c r="E14257">
        <v>8.2568999999999999</v>
      </c>
      <c r="F14257">
        <v>8.2965999999999998</v>
      </c>
      <c r="G14257">
        <v>3955658</v>
      </c>
      <c r="H14257">
        <v>8.5152000000000001</v>
      </c>
    </row>
    <row r="14258" spans="1:8" x14ac:dyDescent="0.3">
      <c r="A14258" t="s">
        <v>133</v>
      </c>
      <c r="B14258" t="s">
        <v>708</v>
      </c>
      <c r="C14258">
        <v>8.3462999999999994</v>
      </c>
      <c r="D14258">
        <v>8.6144999999999996</v>
      </c>
      <c r="E14258">
        <v>8.2667999999999999</v>
      </c>
      <c r="F14258">
        <v>8.4158000000000008</v>
      </c>
      <c r="G14258">
        <v>4304330</v>
      </c>
      <c r="H14258">
        <v>8.4323999999999995</v>
      </c>
    </row>
    <row r="14259" spans="1:8" x14ac:dyDescent="0.3">
      <c r="A14259" t="s">
        <v>133</v>
      </c>
      <c r="B14259" t="s">
        <v>709</v>
      </c>
      <c r="C14259">
        <v>8.5946999999999996</v>
      </c>
      <c r="D14259">
        <v>8.8430999999999997</v>
      </c>
      <c r="E14259">
        <v>8.5053000000000001</v>
      </c>
      <c r="F14259">
        <v>8.5152000000000001</v>
      </c>
      <c r="G14259">
        <v>6304661</v>
      </c>
      <c r="H14259">
        <v>8.6212</v>
      </c>
    </row>
    <row r="14260" spans="1:8" x14ac:dyDescent="0.3">
      <c r="A14260" t="s">
        <v>133</v>
      </c>
      <c r="B14260" t="s">
        <v>283</v>
      </c>
      <c r="C14260">
        <v>8.5152000000000001</v>
      </c>
      <c r="D14260">
        <v>9.0716000000000001</v>
      </c>
      <c r="E14260">
        <v>8.4258000000000006</v>
      </c>
      <c r="F14260">
        <v>8.7934000000000001</v>
      </c>
      <c r="G14260">
        <v>6164542</v>
      </c>
      <c r="H14260">
        <v>8.7636000000000003</v>
      </c>
    </row>
    <row r="14261" spans="1:8" x14ac:dyDescent="0.3">
      <c r="A14261" t="s">
        <v>133</v>
      </c>
      <c r="B14261" t="s">
        <v>290</v>
      </c>
      <c r="C14261">
        <v>8.7934000000000001</v>
      </c>
      <c r="D14261">
        <v>9.0219000000000005</v>
      </c>
      <c r="E14261">
        <v>8.4953000000000003</v>
      </c>
      <c r="F14261">
        <v>8.6244999999999994</v>
      </c>
      <c r="G14261">
        <v>4460290</v>
      </c>
      <c r="H14261">
        <v>8.7139000000000006</v>
      </c>
    </row>
    <row r="14262" spans="1:8" x14ac:dyDescent="0.3">
      <c r="A14262" t="s">
        <v>133</v>
      </c>
      <c r="B14262" t="s">
        <v>710</v>
      </c>
      <c r="C14262">
        <v>8.6542999999999992</v>
      </c>
      <c r="D14262">
        <v>8.6940000000000008</v>
      </c>
      <c r="E14262">
        <v>8.3263999999999996</v>
      </c>
      <c r="F14262">
        <v>8.4655000000000005</v>
      </c>
      <c r="G14262">
        <v>3878669</v>
      </c>
      <c r="H14262">
        <v>8.4953000000000003</v>
      </c>
    </row>
    <row r="14263" spans="1:8" x14ac:dyDescent="0.3">
      <c r="A14263" t="s">
        <v>133</v>
      </c>
      <c r="B14263" t="s">
        <v>512</v>
      </c>
      <c r="C14263">
        <v>8.4655000000000005</v>
      </c>
      <c r="D14263">
        <v>8.6542999999999992</v>
      </c>
      <c r="E14263">
        <v>8.1077999999999992</v>
      </c>
      <c r="F14263">
        <v>8.2171000000000003</v>
      </c>
      <c r="G14263">
        <v>4369226</v>
      </c>
      <c r="H14263">
        <v>8.3263999999999996</v>
      </c>
    </row>
    <row r="14264" spans="1:8" x14ac:dyDescent="0.3">
      <c r="A14264" t="s">
        <v>133</v>
      </c>
      <c r="B14264" t="s">
        <v>91</v>
      </c>
      <c r="C14264">
        <v>7.4024000000000001</v>
      </c>
      <c r="D14264">
        <v>7.8891999999999998</v>
      </c>
      <c r="E14264">
        <v>7.4024000000000001</v>
      </c>
      <c r="F14264">
        <v>7.6607000000000003</v>
      </c>
      <c r="G14264">
        <v>3820844</v>
      </c>
      <c r="H14264">
        <v>7.6508000000000003</v>
      </c>
    </row>
    <row r="14265" spans="1:8" x14ac:dyDescent="0.3">
      <c r="A14265" t="s">
        <v>133</v>
      </c>
      <c r="B14265" t="s">
        <v>93</v>
      </c>
      <c r="C14265">
        <v>7.6508000000000003</v>
      </c>
      <c r="D14265">
        <v>7.8197000000000001</v>
      </c>
      <c r="E14265">
        <v>7.5613000000000001</v>
      </c>
      <c r="F14265">
        <v>7.6508000000000003</v>
      </c>
      <c r="G14265">
        <v>2959998</v>
      </c>
      <c r="H14265">
        <v>7.6772</v>
      </c>
    </row>
    <row r="14266" spans="1:8" x14ac:dyDescent="0.3">
      <c r="A14266" t="s">
        <v>133</v>
      </c>
      <c r="B14266" t="s">
        <v>711</v>
      </c>
      <c r="C14266">
        <v>7.6508000000000003</v>
      </c>
      <c r="D14266">
        <v>7.8097000000000003</v>
      </c>
      <c r="E14266">
        <v>7.5911</v>
      </c>
      <c r="F14266">
        <v>7.6308999999999996</v>
      </c>
      <c r="G14266">
        <v>3403548</v>
      </c>
      <c r="H14266">
        <v>7.6772</v>
      </c>
    </row>
    <row r="14267" spans="1:8" x14ac:dyDescent="0.3">
      <c r="A14267" t="s">
        <v>133</v>
      </c>
      <c r="B14267" t="s">
        <v>712</v>
      </c>
      <c r="C14267">
        <v>7.6308999999999996</v>
      </c>
      <c r="D14267">
        <v>7.9984999999999999</v>
      </c>
      <c r="E14267">
        <v>7.6308999999999996</v>
      </c>
      <c r="F14267">
        <v>7.76</v>
      </c>
      <c r="G14267">
        <v>1791264</v>
      </c>
      <c r="H14267">
        <v>7.7965</v>
      </c>
    </row>
    <row r="14268" spans="1:8" x14ac:dyDescent="0.3">
      <c r="A14268" t="s">
        <v>133</v>
      </c>
      <c r="B14268" t="s">
        <v>162</v>
      </c>
      <c r="C14268">
        <v>7.7998000000000003</v>
      </c>
      <c r="D14268">
        <v>7.9090999999999996</v>
      </c>
      <c r="E14268">
        <v>7.6010999999999997</v>
      </c>
      <c r="F14268">
        <v>7.6508000000000003</v>
      </c>
      <c r="G14268">
        <v>1958212</v>
      </c>
      <c r="H14268">
        <v>7.7202999999999999</v>
      </c>
    </row>
    <row r="14269" spans="1:8" x14ac:dyDescent="0.3">
      <c r="A14269" t="s">
        <v>133</v>
      </c>
      <c r="B14269" t="s">
        <v>220</v>
      </c>
      <c r="C14269">
        <v>7.6208999999999998</v>
      </c>
      <c r="D14269">
        <v>8.2072000000000003</v>
      </c>
      <c r="E14269">
        <v>7.2533000000000003</v>
      </c>
      <c r="F14269">
        <v>7.5016999999999996</v>
      </c>
      <c r="G14269">
        <v>2247697</v>
      </c>
      <c r="H14269">
        <v>7.6540999999999997</v>
      </c>
    </row>
    <row r="14270" spans="1:8" x14ac:dyDescent="0.3">
      <c r="A14270" t="s">
        <v>133</v>
      </c>
      <c r="B14270" t="s">
        <v>713</v>
      </c>
      <c r="C14270">
        <v>7.7401999999999997</v>
      </c>
      <c r="D14270">
        <v>7.8494999999999999</v>
      </c>
      <c r="E14270">
        <v>7.6706000000000003</v>
      </c>
      <c r="F14270">
        <v>7.8097000000000003</v>
      </c>
      <c r="G14270">
        <v>1556621</v>
      </c>
      <c r="H14270">
        <v>7.7766000000000002</v>
      </c>
    </row>
    <row r="14271" spans="1:8" x14ac:dyDescent="0.3">
      <c r="A14271" t="s">
        <v>133</v>
      </c>
      <c r="B14271" t="s">
        <v>714</v>
      </c>
      <c r="C14271">
        <v>8.0282999999999998</v>
      </c>
      <c r="D14271">
        <v>8.1972000000000005</v>
      </c>
      <c r="E14271">
        <v>7.7798999999999996</v>
      </c>
      <c r="F14271">
        <v>7.8891999999999998</v>
      </c>
      <c r="G14271">
        <v>3148326</v>
      </c>
      <c r="H14271">
        <v>7.9554999999999998</v>
      </c>
    </row>
    <row r="14272" spans="1:8" x14ac:dyDescent="0.3">
      <c r="A14272" t="s">
        <v>133</v>
      </c>
      <c r="B14272" t="s">
        <v>715</v>
      </c>
      <c r="C14272">
        <v>7.8992000000000004</v>
      </c>
      <c r="D14272">
        <v>8.1277000000000008</v>
      </c>
      <c r="E14272">
        <v>7.6508000000000003</v>
      </c>
      <c r="F14272">
        <v>7.7004000000000001</v>
      </c>
      <c r="G14272">
        <v>6542473</v>
      </c>
      <c r="H14272">
        <v>7.8262999999999998</v>
      </c>
    </row>
    <row r="14273" spans="1:8" x14ac:dyDescent="0.3">
      <c r="A14273" t="s">
        <v>133</v>
      </c>
      <c r="B14273" t="s">
        <v>235</v>
      </c>
      <c r="C14273">
        <v>7.6308999999999996</v>
      </c>
      <c r="D14273">
        <v>7.6607000000000003</v>
      </c>
      <c r="E14273">
        <v>7.4817999999999998</v>
      </c>
      <c r="F14273">
        <v>7.5514000000000001</v>
      </c>
      <c r="G14273">
        <v>1873454</v>
      </c>
      <c r="H14273">
        <v>7.5646000000000004</v>
      </c>
    </row>
    <row r="14274" spans="1:8" x14ac:dyDescent="0.3">
      <c r="A14274" t="s">
        <v>133</v>
      </c>
      <c r="B14274" t="s">
        <v>259</v>
      </c>
      <c r="C14274">
        <v>7.5514000000000001</v>
      </c>
      <c r="D14274">
        <v>7.6607000000000003</v>
      </c>
      <c r="E14274">
        <v>7.4222000000000001</v>
      </c>
      <c r="F14274">
        <v>7.452</v>
      </c>
      <c r="G14274">
        <v>1264267</v>
      </c>
      <c r="H14274">
        <v>7.5115999999999996</v>
      </c>
    </row>
    <row r="14275" spans="1:8" x14ac:dyDescent="0.3">
      <c r="A14275" t="s">
        <v>133</v>
      </c>
      <c r="B14275" t="s">
        <v>716</v>
      </c>
      <c r="C14275">
        <v>7.5514000000000001</v>
      </c>
      <c r="D14275">
        <v>7.6308999999999996</v>
      </c>
      <c r="E14275">
        <v>7.4718999999999998</v>
      </c>
      <c r="F14275">
        <v>7.5514000000000001</v>
      </c>
      <c r="G14275">
        <v>2215477</v>
      </c>
      <c r="H14275">
        <v>7.5514000000000001</v>
      </c>
    </row>
    <row r="14276" spans="1:8" x14ac:dyDescent="0.3">
      <c r="A14276" t="s">
        <v>133</v>
      </c>
      <c r="B14276" t="s">
        <v>269</v>
      </c>
      <c r="C14276">
        <v>7.5613000000000001</v>
      </c>
      <c r="D14276">
        <v>7.8992000000000004</v>
      </c>
      <c r="E14276">
        <v>7.3924000000000003</v>
      </c>
      <c r="F14276">
        <v>7.3924000000000003</v>
      </c>
      <c r="G14276">
        <v>2282020</v>
      </c>
      <c r="H14276">
        <v>7.5613000000000001</v>
      </c>
    </row>
    <row r="14277" spans="1:8" x14ac:dyDescent="0.3">
      <c r="A14277" t="s">
        <v>133</v>
      </c>
      <c r="B14277" t="s">
        <v>282</v>
      </c>
      <c r="C14277">
        <v>7.3924000000000003</v>
      </c>
      <c r="D14277">
        <v>7.4123000000000001</v>
      </c>
      <c r="E14277">
        <v>7.2732000000000001</v>
      </c>
      <c r="F14277">
        <v>7.4024000000000001</v>
      </c>
      <c r="G14277">
        <v>1014777</v>
      </c>
      <c r="H14277">
        <v>7.3625999999999996</v>
      </c>
    </row>
    <row r="14278" spans="1:8" x14ac:dyDescent="0.3">
      <c r="A14278" t="s">
        <v>133</v>
      </c>
      <c r="B14278" t="s">
        <v>717</v>
      </c>
      <c r="C14278">
        <v>7.3924000000000003</v>
      </c>
      <c r="D14278">
        <v>7.452</v>
      </c>
      <c r="E14278">
        <v>7.1638999999999999</v>
      </c>
      <c r="F14278">
        <v>7.3825000000000003</v>
      </c>
      <c r="G14278">
        <v>2787996</v>
      </c>
      <c r="H14278">
        <v>7.3327999999999998</v>
      </c>
    </row>
    <row r="14279" spans="1:8" x14ac:dyDescent="0.3">
      <c r="A14279" t="s">
        <v>133</v>
      </c>
      <c r="B14279" t="s">
        <v>285</v>
      </c>
      <c r="C14279">
        <v>7.3825000000000003</v>
      </c>
      <c r="D14279">
        <v>7.4123000000000001</v>
      </c>
      <c r="E14279">
        <v>7.2234999999999996</v>
      </c>
      <c r="F14279">
        <v>7.2533000000000003</v>
      </c>
      <c r="G14279">
        <v>1217831</v>
      </c>
      <c r="H14279">
        <v>7.2964000000000002</v>
      </c>
    </row>
    <row r="14280" spans="1:8" x14ac:dyDescent="0.3">
      <c r="A14280" t="s">
        <v>133</v>
      </c>
      <c r="B14280" t="s">
        <v>718</v>
      </c>
      <c r="C14280">
        <v>7.3129</v>
      </c>
      <c r="D14280">
        <v>7.3526999999999996</v>
      </c>
      <c r="E14280">
        <v>7.2135999999999996</v>
      </c>
      <c r="F14280">
        <v>7.2333999999999996</v>
      </c>
      <c r="G14280">
        <v>1950295</v>
      </c>
      <c r="H14280">
        <v>7.2666000000000004</v>
      </c>
    </row>
    <row r="14281" spans="1:8" x14ac:dyDescent="0.3">
      <c r="A14281" t="s">
        <v>133</v>
      </c>
      <c r="B14281" t="s">
        <v>291</v>
      </c>
      <c r="C14281">
        <v>7.2333999999999996</v>
      </c>
      <c r="D14281">
        <v>7.2930999999999999</v>
      </c>
      <c r="E14281">
        <v>7.0446999999999997</v>
      </c>
      <c r="F14281">
        <v>7.0644999999999998</v>
      </c>
      <c r="G14281">
        <v>2086375</v>
      </c>
      <c r="H14281">
        <v>7.1341000000000001</v>
      </c>
    </row>
    <row r="14282" spans="1:8" x14ac:dyDescent="0.3">
      <c r="A14282" t="s">
        <v>133</v>
      </c>
      <c r="B14282" t="s">
        <v>295</v>
      </c>
      <c r="C14282">
        <v>7.0843999999999996</v>
      </c>
      <c r="D14282">
        <v>7.1142000000000003</v>
      </c>
      <c r="E14282">
        <v>6.8757000000000001</v>
      </c>
      <c r="F14282">
        <v>6.9551999999999996</v>
      </c>
      <c r="G14282">
        <v>2455016</v>
      </c>
      <c r="H14282">
        <v>6.9817</v>
      </c>
    </row>
    <row r="14283" spans="1:8" x14ac:dyDescent="0.3">
      <c r="A14283" t="s">
        <v>133</v>
      </c>
      <c r="B14283" t="s">
        <v>298</v>
      </c>
      <c r="C14283">
        <v>6.9551999999999996</v>
      </c>
      <c r="D14283">
        <v>7.0644999999999998</v>
      </c>
      <c r="E14283">
        <v>6.8956</v>
      </c>
      <c r="F14283">
        <v>6.9652000000000003</v>
      </c>
      <c r="G14283">
        <v>1804731</v>
      </c>
      <c r="H14283">
        <v>6.9751000000000003</v>
      </c>
    </row>
    <row r="14284" spans="1:8" x14ac:dyDescent="0.3">
      <c r="A14284" t="s">
        <v>133</v>
      </c>
      <c r="B14284" t="s">
        <v>719</v>
      </c>
      <c r="C14284">
        <v>6.9751000000000003</v>
      </c>
      <c r="D14284">
        <v>7.1341000000000001</v>
      </c>
      <c r="E14284">
        <v>6.9154999999999998</v>
      </c>
      <c r="F14284">
        <v>7.0843999999999996</v>
      </c>
      <c r="G14284">
        <v>2698108</v>
      </c>
      <c r="H14284">
        <v>7.0446999999999997</v>
      </c>
    </row>
    <row r="14285" spans="1:8" x14ac:dyDescent="0.3">
      <c r="A14285" t="s">
        <v>133</v>
      </c>
      <c r="B14285" t="s">
        <v>720</v>
      </c>
      <c r="C14285">
        <v>7.2732000000000001</v>
      </c>
      <c r="D14285">
        <v>7.2930999999999999</v>
      </c>
      <c r="E14285">
        <v>7.0545999999999998</v>
      </c>
      <c r="F14285">
        <v>7.1043000000000003</v>
      </c>
      <c r="G14285">
        <v>3055653</v>
      </c>
      <c r="H14285">
        <v>7.1505999999999998</v>
      </c>
    </row>
    <row r="14286" spans="1:8" x14ac:dyDescent="0.3">
      <c r="A14286" t="s">
        <v>133</v>
      </c>
      <c r="B14286" t="s">
        <v>721</v>
      </c>
      <c r="C14286">
        <v>7.0644999999999998</v>
      </c>
      <c r="D14286">
        <v>7.1539999999999999</v>
      </c>
      <c r="E14286">
        <v>6.9551999999999996</v>
      </c>
      <c r="F14286">
        <v>7.1241000000000003</v>
      </c>
      <c r="G14286">
        <v>2829651</v>
      </c>
      <c r="H14286">
        <v>7.0777999999999999</v>
      </c>
    </row>
    <row r="14287" spans="1:8" x14ac:dyDescent="0.3">
      <c r="A14287" t="s">
        <v>133</v>
      </c>
      <c r="B14287" t="s">
        <v>96</v>
      </c>
      <c r="C14287">
        <v>7.1539999999999999</v>
      </c>
      <c r="D14287">
        <v>7.1539999999999999</v>
      </c>
      <c r="E14287">
        <v>6.9850000000000003</v>
      </c>
      <c r="F14287">
        <v>7.0049000000000001</v>
      </c>
      <c r="G14287">
        <v>3355904</v>
      </c>
      <c r="H14287">
        <v>7.048</v>
      </c>
    </row>
    <row r="14288" spans="1:8" x14ac:dyDescent="0.3">
      <c r="A14288" t="s">
        <v>133</v>
      </c>
      <c r="B14288" t="s">
        <v>722</v>
      </c>
      <c r="C14288">
        <v>6.9850000000000003</v>
      </c>
      <c r="D14288">
        <v>7.1539999999999999</v>
      </c>
      <c r="E14288">
        <v>6.9850000000000003</v>
      </c>
      <c r="F14288">
        <v>7.0843999999999996</v>
      </c>
      <c r="G14288">
        <v>6493278</v>
      </c>
      <c r="H14288">
        <v>7.0744999999999996</v>
      </c>
    </row>
    <row r="14289" spans="1:8" x14ac:dyDescent="0.3">
      <c r="A14289" t="s">
        <v>133</v>
      </c>
      <c r="B14289" t="s">
        <v>164</v>
      </c>
      <c r="C14289">
        <v>7.0843999999999996</v>
      </c>
      <c r="D14289">
        <v>7.2135999999999996</v>
      </c>
      <c r="E14289">
        <v>6.9850000000000003</v>
      </c>
      <c r="F14289">
        <v>7.0049000000000001</v>
      </c>
      <c r="G14289">
        <v>5979557</v>
      </c>
      <c r="H14289">
        <v>7.0678000000000001</v>
      </c>
    </row>
    <row r="14290" spans="1:8" x14ac:dyDescent="0.3">
      <c r="A14290" t="s">
        <v>133</v>
      </c>
      <c r="B14290" t="s">
        <v>723</v>
      </c>
      <c r="C14290">
        <v>7.2035999999999998</v>
      </c>
      <c r="D14290">
        <v>7.3526999999999996</v>
      </c>
      <c r="E14290">
        <v>7.1738</v>
      </c>
      <c r="F14290">
        <v>7.2533000000000003</v>
      </c>
      <c r="G14290">
        <v>7949660</v>
      </c>
      <c r="H14290">
        <v>7.2599</v>
      </c>
    </row>
    <row r="14291" spans="1:8" x14ac:dyDescent="0.3">
      <c r="A14291" t="s">
        <v>133</v>
      </c>
      <c r="B14291" t="s">
        <v>724</v>
      </c>
      <c r="C14291">
        <v>7.1738</v>
      </c>
      <c r="D14291">
        <v>7.3426999999999998</v>
      </c>
      <c r="E14291">
        <v>7.1738</v>
      </c>
      <c r="F14291">
        <v>7.2930999999999999</v>
      </c>
      <c r="G14291">
        <v>4888555</v>
      </c>
      <c r="H14291">
        <v>7.2698999999999998</v>
      </c>
    </row>
    <row r="14292" spans="1:8" x14ac:dyDescent="0.3">
      <c r="A14292" t="s">
        <v>133</v>
      </c>
      <c r="B14292" t="s">
        <v>725</v>
      </c>
      <c r="C14292">
        <v>7.3029999999999999</v>
      </c>
      <c r="D14292">
        <v>7.3924000000000003</v>
      </c>
      <c r="E14292">
        <v>7.2831000000000001</v>
      </c>
      <c r="F14292">
        <v>7.3327999999999998</v>
      </c>
      <c r="G14292">
        <v>4264962</v>
      </c>
      <c r="H14292">
        <v>7.3361000000000001</v>
      </c>
    </row>
    <row r="14293" spans="1:8" x14ac:dyDescent="0.3">
      <c r="A14293" t="s">
        <v>133</v>
      </c>
      <c r="B14293" t="s">
        <v>242</v>
      </c>
      <c r="C14293">
        <v>7.3526999999999996</v>
      </c>
      <c r="D14293">
        <v>7.3526999999999996</v>
      </c>
      <c r="E14293">
        <v>7.1241000000000003</v>
      </c>
      <c r="F14293">
        <v>7.1440000000000001</v>
      </c>
      <c r="G14293">
        <v>2868674</v>
      </c>
      <c r="H14293">
        <v>7.2069000000000001</v>
      </c>
    </row>
    <row r="14294" spans="1:8" x14ac:dyDescent="0.3">
      <c r="A14294" t="s">
        <v>133</v>
      </c>
      <c r="B14294" t="s">
        <v>726</v>
      </c>
      <c r="C14294">
        <v>7.2035999999999998</v>
      </c>
      <c r="D14294">
        <v>7.8494999999999999</v>
      </c>
      <c r="E14294">
        <v>7.2035999999999998</v>
      </c>
      <c r="F14294">
        <v>7.6508000000000003</v>
      </c>
      <c r="G14294">
        <v>9390207</v>
      </c>
      <c r="H14294">
        <v>7.5679999999999996</v>
      </c>
    </row>
    <row r="14295" spans="1:8" x14ac:dyDescent="0.3">
      <c r="A14295" t="s">
        <v>133</v>
      </c>
      <c r="B14295" t="s">
        <v>727</v>
      </c>
      <c r="C14295">
        <v>7.6508000000000003</v>
      </c>
      <c r="D14295">
        <v>7.7500999999999998</v>
      </c>
      <c r="E14295">
        <v>7.5216000000000003</v>
      </c>
      <c r="F14295">
        <v>7.6508000000000003</v>
      </c>
      <c r="G14295">
        <v>4741412</v>
      </c>
      <c r="H14295">
        <v>7.6407999999999996</v>
      </c>
    </row>
    <row r="14296" spans="1:8" x14ac:dyDescent="0.3">
      <c r="A14296" t="s">
        <v>133</v>
      </c>
      <c r="B14296" t="s">
        <v>728</v>
      </c>
      <c r="C14296">
        <v>7.6706000000000003</v>
      </c>
      <c r="D14296">
        <v>7.9189999999999996</v>
      </c>
      <c r="E14296">
        <v>7.6010999999999997</v>
      </c>
      <c r="F14296">
        <v>7.76</v>
      </c>
      <c r="G14296">
        <v>6165674</v>
      </c>
      <c r="H14296">
        <v>7.76</v>
      </c>
    </row>
    <row r="14297" spans="1:8" x14ac:dyDescent="0.3">
      <c r="A14297" t="s">
        <v>133</v>
      </c>
      <c r="B14297" t="s">
        <v>729</v>
      </c>
      <c r="C14297">
        <v>7.76</v>
      </c>
      <c r="D14297">
        <v>8.3164999999999996</v>
      </c>
      <c r="E14297">
        <v>7.7004000000000001</v>
      </c>
      <c r="F14297">
        <v>8.2469000000000001</v>
      </c>
      <c r="G14297">
        <v>6322256</v>
      </c>
      <c r="H14297">
        <v>8.0878999999999994</v>
      </c>
    </row>
    <row r="14298" spans="1:8" x14ac:dyDescent="0.3">
      <c r="A14298" t="s">
        <v>133</v>
      </c>
      <c r="B14298" t="s">
        <v>730</v>
      </c>
      <c r="C14298">
        <v>8.1972000000000005</v>
      </c>
      <c r="D14298">
        <v>8.2469000000000001</v>
      </c>
      <c r="E14298">
        <v>8.0580999999999996</v>
      </c>
      <c r="F14298">
        <v>8.0878999999999994</v>
      </c>
      <c r="G14298">
        <v>3081810</v>
      </c>
      <c r="H14298">
        <v>8.1310000000000002</v>
      </c>
    </row>
    <row r="14299" spans="1:8" x14ac:dyDescent="0.3">
      <c r="A14299" t="s">
        <v>133</v>
      </c>
      <c r="B14299" t="s">
        <v>731</v>
      </c>
      <c r="C14299">
        <v>8.1077999999999992</v>
      </c>
      <c r="D14299">
        <v>8.3064999999999998</v>
      </c>
      <c r="E14299">
        <v>8.0084999999999997</v>
      </c>
      <c r="F14299">
        <v>8.0481999999999996</v>
      </c>
      <c r="G14299">
        <v>2737976</v>
      </c>
      <c r="H14299">
        <v>8.1211000000000002</v>
      </c>
    </row>
    <row r="14300" spans="1:8" x14ac:dyDescent="0.3">
      <c r="A14300" t="s">
        <v>133</v>
      </c>
      <c r="B14300" t="s">
        <v>732</v>
      </c>
      <c r="C14300">
        <v>8.0481999999999996</v>
      </c>
      <c r="D14300">
        <v>8.1176999999999992</v>
      </c>
      <c r="E14300">
        <v>7.8296000000000001</v>
      </c>
      <c r="F14300">
        <v>7.8296000000000001</v>
      </c>
      <c r="G14300">
        <v>1769730</v>
      </c>
      <c r="H14300">
        <v>7.9256000000000002</v>
      </c>
    </row>
    <row r="14301" spans="1:8" x14ac:dyDescent="0.3">
      <c r="A14301" t="s">
        <v>133</v>
      </c>
      <c r="B14301" t="s">
        <v>733</v>
      </c>
      <c r="C14301">
        <v>7.8494999999999999</v>
      </c>
      <c r="D14301">
        <v>7.8693</v>
      </c>
      <c r="E14301">
        <v>7.6905000000000001</v>
      </c>
      <c r="F14301">
        <v>7.7500999999999998</v>
      </c>
      <c r="G14301">
        <v>4067944</v>
      </c>
      <c r="H14301">
        <v>7.77</v>
      </c>
    </row>
    <row r="14302" spans="1:8" x14ac:dyDescent="0.3">
      <c r="A14302" t="s">
        <v>133</v>
      </c>
      <c r="B14302" t="s">
        <v>734</v>
      </c>
      <c r="C14302">
        <v>7.7500999999999998</v>
      </c>
      <c r="D14302">
        <v>7.9090999999999996</v>
      </c>
      <c r="E14302">
        <v>7.6806000000000001</v>
      </c>
      <c r="F14302">
        <v>7.7401999999999997</v>
      </c>
      <c r="G14302">
        <v>2201639</v>
      </c>
      <c r="H14302">
        <v>7.7766000000000002</v>
      </c>
    </row>
    <row r="14303" spans="1:8" x14ac:dyDescent="0.3">
      <c r="A14303" t="s">
        <v>133</v>
      </c>
      <c r="B14303" t="s">
        <v>735</v>
      </c>
      <c r="C14303">
        <v>7.71</v>
      </c>
      <c r="D14303">
        <v>7.9</v>
      </c>
      <c r="E14303">
        <v>7.69</v>
      </c>
      <c r="F14303">
        <v>7.72</v>
      </c>
      <c r="G14303">
        <v>1221336</v>
      </c>
      <c r="H14303">
        <v>7.77</v>
      </c>
    </row>
    <row r="14304" spans="1:8" x14ac:dyDescent="0.3">
      <c r="A14304" t="s">
        <v>144</v>
      </c>
      <c r="B14304" t="s">
        <v>696</v>
      </c>
      <c r="C14304">
        <v>418.25</v>
      </c>
      <c r="D14304">
        <v>422.25</v>
      </c>
      <c r="E14304">
        <v>414.25</v>
      </c>
      <c r="F14304">
        <v>416.25</v>
      </c>
      <c r="G14304">
        <v>1025301</v>
      </c>
      <c r="H14304">
        <v>417.58330000000001</v>
      </c>
    </row>
    <row r="14305" spans="1:8" x14ac:dyDescent="0.3">
      <c r="A14305" t="s">
        <v>144</v>
      </c>
      <c r="B14305" t="s">
        <v>697</v>
      </c>
      <c r="C14305">
        <v>417.5</v>
      </c>
      <c r="D14305">
        <v>421.5</v>
      </c>
      <c r="E14305">
        <v>412.75</v>
      </c>
      <c r="F14305">
        <v>414</v>
      </c>
      <c r="G14305">
        <v>921255</v>
      </c>
      <c r="H14305">
        <v>416.08330000000001</v>
      </c>
    </row>
    <row r="14306" spans="1:8" x14ac:dyDescent="0.3">
      <c r="A14306" t="s">
        <v>144</v>
      </c>
      <c r="B14306" t="s">
        <v>698</v>
      </c>
      <c r="C14306">
        <v>426.25</v>
      </c>
      <c r="D14306">
        <v>440.75</v>
      </c>
      <c r="E14306">
        <v>424.25</v>
      </c>
      <c r="F14306">
        <v>437.25</v>
      </c>
      <c r="G14306">
        <v>3334836</v>
      </c>
      <c r="H14306">
        <v>434.08330000000001</v>
      </c>
    </row>
    <row r="14307" spans="1:8" x14ac:dyDescent="0.3">
      <c r="A14307" t="s">
        <v>144</v>
      </c>
      <c r="B14307" t="s">
        <v>699</v>
      </c>
      <c r="C14307">
        <v>437.75</v>
      </c>
      <c r="D14307">
        <v>443.75</v>
      </c>
      <c r="E14307">
        <v>430.25</v>
      </c>
      <c r="F14307">
        <v>431.5</v>
      </c>
      <c r="G14307">
        <v>1746404</v>
      </c>
      <c r="H14307">
        <v>435.16669999999999</v>
      </c>
    </row>
    <row r="14308" spans="1:8" x14ac:dyDescent="0.3">
      <c r="A14308" t="s">
        <v>144</v>
      </c>
      <c r="B14308" t="s">
        <v>700</v>
      </c>
      <c r="C14308">
        <v>432.5</v>
      </c>
      <c r="D14308">
        <v>434.5</v>
      </c>
      <c r="E14308">
        <v>423.75</v>
      </c>
      <c r="F14308">
        <v>432</v>
      </c>
      <c r="G14308">
        <v>999324</v>
      </c>
      <c r="H14308">
        <v>430.08330000000001</v>
      </c>
    </row>
    <row r="14309" spans="1:8" x14ac:dyDescent="0.3">
      <c r="A14309" t="s">
        <v>144</v>
      </c>
      <c r="B14309" t="s">
        <v>77</v>
      </c>
      <c r="C14309">
        <v>430.75</v>
      </c>
      <c r="D14309">
        <v>436.5</v>
      </c>
      <c r="E14309">
        <v>424.25</v>
      </c>
      <c r="F14309">
        <v>429.75</v>
      </c>
      <c r="G14309">
        <v>1068258</v>
      </c>
      <c r="H14309">
        <v>430.16669999999999</v>
      </c>
    </row>
    <row r="14310" spans="1:8" x14ac:dyDescent="0.3">
      <c r="A14310" t="s">
        <v>144</v>
      </c>
      <c r="B14310" t="s">
        <v>701</v>
      </c>
      <c r="C14310">
        <v>431</v>
      </c>
      <c r="D14310">
        <v>437</v>
      </c>
      <c r="E14310">
        <v>430</v>
      </c>
      <c r="F14310">
        <v>435</v>
      </c>
      <c r="G14310">
        <v>1268114</v>
      </c>
      <c r="H14310">
        <v>434</v>
      </c>
    </row>
    <row r="14311" spans="1:8" x14ac:dyDescent="0.3">
      <c r="A14311" t="s">
        <v>144</v>
      </c>
      <c r="B14311" t="s">
        <v>702</v>
      </c>
      <c r="C14311">
        <v>436.25</v>
      </c>
      <c r="D14311">
        <v>439.75</v>
      </c>
      <c r="E14311">
        <v>434.5</v>
      </c>
      <c r="F14311">
        <v>434.5</v>
      </c>
      <c r="G14311">
        <v>983662</v>
      </c>
      <c r="H14311">
        <v>436.25</v>
      </c>
    </row>
    <row r="14312" spans="1:8" x14ac:dyDescent="0.3">
      <c r="A14312" t="s">
        <v>144</v>
      </c>
      <c r="B14312" t="s">
        <v>139</v>
      </c>
      <c r="C14312">
        <v>433.5</v>
      </c>
      <c r="D14312">
        <v>436.25</v>
      </c>
      <c r="E14312">
        <v>430</v>
      </c>
      <c r="F14312">
        <v>432.25</v>
      </c>
      <c r="G14312">
        <v>787975</v>
      </c>
      <c r="H14312">
        <v>432.83330000000001</v>
      </c>
    </row>
    <row r="14313" spans="1:8" x14ac:dyDescent="0.3">
      <c r="A14313" t="s">
        <v>144</v>
      </c>
      <c r="B14313" t="s">
        <v>156</v>
      </c>
      <c r="C14313">
        <v>433</v>
      </c>
      <c r="D14313">
        <v>441.75</v>
      </c>
      <c r="E14313">
        <v>430.5</v>
      </c>
      <c r="F14313">
        <v>438.5</v>
      </c>
      <c r="G14313">
        <v>1419738</v>
      </c>
      <c r="H14313">
        <v>436.91669999999999</v>
      </c>
    </row>
    <row r="14314" spans="1:8" x14ac:dyDescent="0.3">
      <c r="A14314" t="s">
        <v>144</v>
      </c>
      <c r="B14314" t="s">
        <v>703</v>
      </c>
      <c r="C14314">
        <v>444.75</v>
      </c>
      <c r="D14314">
        <v>463.75</v>
      </c>
      <c r="E14314">
        <v>440.75</v>
      </c>
      <c r="F14314">
        <v>462.25</v>
      </c>
      <c r="G14314">
        <v>2096764</v>
      </c>
      <c r="H14314">
        <v>455.58330000000001</v>
      </c>
    </row>
    <row r="14315" spans="1:8" x14ac:dyDescent="0.3">
      <c r="A14315" t="s">
        <v>144</v>
      </c>
      <c r="B14315" t="s">
        <v>223</v>
      </c>
      <c r="C14315">
        <v>448</v>
      </c>
      <c r="D14315">
        <v>456.5</v>
      </c>
      <c r="E14315">
        <v>440.5</v>
      </c>
      <c r="F14315">
        <v>444</v>
      </c>
      <c r="G14315">
        <v>1967337</v>
      </c>
      <c r="H14315">
        <v>447</v>
      </c>
    </row>
    <row r="14316" spans="1:8" x14ac:dyDescent="0.3">
      <c r="A14316" t="s">
        <v>144</v>
      </c>
      <c r="B14316" t="s">
        <v>228</v>
      </c>
      <c r="C14316">
        <v>444</v>
      </c>
      <c r="D14316">
        <v>446.75</v>
      </c>
      <c r="E14316">
        <v>438.75</v>
      </c>
      <c r="F14316">
        <v>444</v>
      </c>
      <c r="G14316">
        <v>777130</v>
      </c>
      <c r="H14316">
        <v>443.16669999999999</v>
      </c>
    </row>
    <row r="14317" spans="1:8" x14ac:dyDescent="0.3">
      <c r="A14317" t="s">
        <v>144</v>
      </c>
      <c r="B14317" t="s">
        <v>704</v>
      </c>
      <c r="C14317">
        <v>445.5</v>
      </c>
      <c r="D14317">
        <v>460.5</v>
      </c>
      <c r="E14317">
        <v>444</v>
      </c>
      <c r="F14317">
        <v>460</v>
      </c>
      <c r="G14317">
        <v>1161476</v>
      </c>
      <c r="H14317">
        <v>454.83330000000001</v>
      </c>
    </row>
    <row r="14318" spans="1:8" x14ac:dyDescent="0.3">
      <c r="A14318" t="s">
        <v>144</v>
      </c>
      <c r="B14318" t="s">
        <v>705</v>
      </c>
      <c r="C14318">
        <v>462</v>
      </c>
      <c r="D14318">
        <v>470.75</v>
      </c>
      <c r="E14318">
        <v>458.5</v>
      </c>
      <c r="F14318">
        <v>469</v>
      </c>
      <c r="G14318">
        <v>1227006</v>
      </c>
      <c r="H14318">
        <v>466.08330000000001</v>
      </c>
    </row>
    <row r="14319" spans="1:8" x14ac:dyDescent="0.3">
      <c r="A14319" t="s">
        <v>144</v>
      </c>
      <c r="B14319" t="s">
        <v>706</v>
      </c>
      <c r="C14319">
        <v>430</v>
      </c>
      <c r="D14319">
        <v>445.25</v>
      </c>
      <c r="E14319">
        <v>424.5</v>
      </c>
      <c r="F14319">
        <v>430.25</v>
      </c>
      <c r="G14319">
        <v>5363123</v>
      </c>
      <c r="H14319">
        <v>433.33330000000001</v>
      </c>
    </row>
    <row r="14320" spans="1:8" x14ac:dyDescent="0.3">
      <c r="A14320" t="s">
        <v>144</v>
      </c>
      <c r="B14320" t="s">
        <v>265</v>
      </c>
      <c r="C14320">
        <v>431</v>
      </c>
      <c r="D14320">
        <v>436</v>
      </c>
      <c r="E14320">
        <v>429.5</v>
      </c>
      <c r="F14320">
        <v>431.5</v>
      </c>
      <c r="G14320">
        <v>1687843</v>
      </c>
      <c r="H14320">
        <v>432.33330000000001</v>
      </c>
    </row>
    <row r="14321" spans="1:8" x14ac:dyDescent="0.3">
      <c r="A14321" t="s">
        <v>144</v>
      </c>
      <c r="B14321" t="s">
        <v>707</v>
      </c>
      <c r="C14321">
        <v>432.5</v>
      </c>
      <c r="D14321">
        <v>433.5</v>
      </c>
      <c r="E14321">
        <v>422.25</v>
      </c>
      <c r="F14321">
        <v>422.5</v>
      </c>
      <c r="G14321">
        <v>1808052</v>
      </c>
      <c r="H14321">
        <v>426.08330000000001</v>
      </c>
    </row>
    <row r="14322" spans="1:8" x14ac:dyDescent="0.3">
      <c r="A14322" t="s">
        <v>144</v>
      </c>
      <c r="B14322" t="s">
        <v>271</v>
      </c>
      <c r="C14322">
        <v>422.75</v>
      </c>
      <c r="D14322">
        <v>428.5</v>
      </c>
      <c r="E14322">
        <v>412.25</v>
      </c>
      <c r="F14322">
        <v>415</v>
      </c>
      <c r="G14322">
        <v>1393938</v>
      </c>
      <c r="H14322">
        <v>418.58330000000001</v>
      </c>
    </row>
    <row r="14323" spans="1:8" x14ac:dyDescent="0.3">
      <c r="A14323" t="s">
        <v>144</v>
      </c>
      <c r="B14323" t="s">
        <v>708</v>
      </c>
      <c r="C14323">
        <v>414.75</v>
      </c>
      <c r="D14323">
        <v>417.75</v>
      </c>
      <c r="E14323">
        <v>400</v>
      </c>
      <c r="F14323">
        <v>410</v>
      </c>
      <c r="G14323">
        <v>999665</v>
      </c>
      <c r="H14323">
        <v>409.25</v>
      </c>
    </row>
    <row r="14324" spans="1:8" x14ac:dyDescent="0.3">
      <c r="A14324" t="s">
        <v>144</v>
      </c>
      <c r="B14324" t="s">
        <v>709</v>
      </c>
      <c r="C14324">
        <v>412.25</v>
      </c>
      <c r="D14324">
        <v>416.75</v>
      </c>
      <c r="E14324">
        <v>408</v>
      </c>
      <c r="F14324">
        <v>408</v>
      </c>
      <c r="G14324">
        <v>1097953</v>
      </c>
      <c r="H14324">
        <v>410.91669999999999</v>
      </c>
    </row>
    <row r="14325" spans="1:8" x14ac:dyDescent="0.3">
      <c r="A14325" t="s">
        <v>144</v>
      </c>
      <c r="B14325" t="s">
        <v>283</v>
      </c>
      <c r="C14325">
        <v>408</v>
      </c>
      <c r="D14325">
        <v>410.25</v>
      </c>
      <c r="E14325">
        <v>401.25</v>
      </c>
      <c r="F14325">
        <v>403.5</v>
      </c>
      <c r="G14325">
        <v>721842</v>
      </c>
      <c r="H14325">
        <v>405</v>
      </c>
    </row>
    <row r="14326" spans="1:8" x14ac:dyDescent="0.3">
      <c r="A14326" t="s">
        <v>144</v>
      </c>
      <c r="B14326" t="s">
        <v>290</v>
      </c>
      <c r="C14326">
        <v>404</v>
      </c>
      <c r="D14326">
        <v>405.5</v>
      </c>
      <c r="E14326">
        <v>386.75</v>
      </c>
      <c r="F14326">
        <v>387.75</v>
      </c>
      <c r="G14326">
        <v>1139401</v>
      </c>
      <c r="H14326">
        <v>393.33330000000001</v>
      </c>
    </row>
    <row r="14327" spans="1:8" x14ac:dyDescent="0.3">
      <c r="A14327" t="s">
        <v>144</v>
      </c>
      <c r="B14327" t="s">
        <v>710</v>
      </c>
      <c r="C14327">
        <v>388.75</v>
      </c>
      <c r="D14327">
        <v>393.75</v>
      </c>
      <c r="E14327">
        <v>381.75</v>
      </c>
      <c r="F14327">
        <v>387</v>
      </c>
      <c r="G14327">
        <v>1691151</v>
      </c>
      <c r="H14327">
        <v>387.5</v>
      </c>
    </row>
    <row r="14328" spans="1:8" x14ac:dyDescent="0.3">
      <c r="A14328" t="s">
        <v>144</v>
      </c>
      <c r="B14328" t="s">
        <v>512</v>
      </c>
      <c r="C14328">
        <v>389.5</v>
      </c>
      <c r="D14328">
        <v>399.5</v>
      </c>
      <c r="E14328">
        <v>381.25</v>
      </c>
      <c r="F14328">
        <v>384.75</v>
      </c>
      <c r="G14328">
        <v>1947031</v>
      </c>
      <c r="H14328">
        <v>388.5</v>
      </c>
    </row>
    <row r="14329" spans="1:8" x14ac:dyDescent="0.3">
      <c r="A14329" t="s">
        <v>144</v>
      </c>
      <c r="B14329" t="s">
        <v>91</v>
      </c>
      <c r="C14329">
        <v>355.5</v>
      </c>
      <c r="D14329">
        <v>393</v>
      </c>
      <c r="E14329">
        <v>355.5</v>
      </c>
      <c r="F14329">
        <v>372.75</v>
      </c>
      <c r="G14329">
        <v>2760044</v>
      </c>
      <c r="H14329">
        <v>373.75</v>
      </c>
    </row>
    <row r="14330" spans="1:8" x14ac:dyDescent="0.3">
      <c r="A14330" t="s">
        <v>144</v>
      </c>
      <c r="B14330" t="s">
        <v>93</v>
      </c>
      <c r="C14330">
        <v>372.75</v>
      </c>
      <c r="D14330">
        <v>379</v>
      </c>
      <c r="E14330">
        <v>361.75</v>
      </c>
      <c r="F14330">
        <v>362.25</v>
      </c>
      <c r="G14330">
        <v>796576</v>
      </c>
      <c r="H14330">
        <v>367.66669999999999</v>
      </c>
    </row>
    <row r="14331" spans="1:8" x14ac:dyDescent="0.3">
      <c r="A14331" t="s">
        <v>144</v>
      </c>
      <c r="B14331" t="s">
        <v>711</v>
      </c>
      <c r="C14331">
        <v>365.25</v>
      </c>
      <c r="D14331">
        <v>371.25</v>
      </c>
      <c r="E14331">
        <v>358.25</v>
      </c>
      <c r="F14331">
        <v>365</v>
      </c>
      <c r="G14331">
        <v>977723</v>
      </c>
      <c r="H14331">
        <v>364.83330000000001</v>
      </c>
    </row>
    <row r="14332" spans="1:8" x14ac:dyDescent="0.3">
      <c r="A14332" t="s">
        <v>144</v>
      </c>
      <c r="B14332" t="s">
        <v>712</v>
      </c>
      <c r="C14332">
        <v>369.5</v>
      </c>
      <c r="D14332">
        <v>375</v>
      </c>
      <c r="E14332">
        <v>366</v>
      </c>
      <c r="F14332">
        <v>369.5</v>
      </c>
      <c r="G14332">
        <v>668997</v>
      </c>
      <c r="H14332">
        <v>370.16669999999999</v>
      </c>
    </row>
    <row r="14333" spans="1:8" x14ac:dyDescent="0.3">
      <c r="A14333" t="s">
        <v>144</v>
      </c>
      <c r="B14333" t="s">
        <v>162</v>
      </c>
      <c r="C14333">
        <v>369.5</v>
      </c>
      <c r="D14333">
        <v>370.5</v>
      </c>
      <c r="E14333">
        <v>363.5</v>
      </c>
      <c r="F14333">
        <v>366.75</v>
      </c>
      <c r="G14333">
        <v>521440</v>
      </c>
      <c r="H14333">
        <v>366.91669999999999</v>
      </c>
    </row>
    <row r="14334" spans="1:8" x14ac:dyDescent="0.3">
      <c r="A14334" t="s">
        <v>144</v>
      </c>
      <c r="B14334" t="s">
        <v>220</v>
      </c>
      <c r="C14334">
        <v>364.5</v>
      </c>
      <c r="D14334">
        <v>365</v>
      </c>
      <c r="E14334">
        <v>350.75</v>
      </c>
      <c r="F14334">
        <v>359.75</v>
      </c>
      <c r="G14334">
        <v>989441</v>
      </c>
      <c r="H14334">
        <v>358.5</v>
      </c>
    </row>
    <row r="14335" spans="1:8" x14ac:dyDescent="0.3">
      <c r="A14335" t="s">
        <v>144</v>
      </c>
      <c r="B14335" t="s">
        <v>713</v>
      </c>
      <c r="C14335">
        <v>368.25</v>
      </c>
      <c r="D14335">
        <v>379.5</v>
      </c>
      <c r="E14335">
        <v>366</v>
      </c>
      <c r="F14335">
        <v>379.5</v>
      </c>
      <c r="G14335">
        <v>1217991</v>
      </c>
      <c r="H14335">
        <v>375</v>
      </c>
    </row>
    <row r="14336" spans="1:8" x14ac:dyDescent="0.3">
      <c r="A14336" t="s">
        <v>144</v>
      </c>
      <c r="B14336" t="s">
        <v>714</v>
      </c>
      <c r="C14336">
        <v>379.5</v>
      </c>
      <c r="D14336">
        <v>379.75</v>
      </c>
      <c r="E14336">
        <v>369</v>
      </c>
      <c r="F14336">
        <v>372</v>
      </c>
      <c r="G14336">
        <v>736157</v>
      </c>
      <c r="H14336">
        <v>373.58330000000001</v>
      </c>
    </row>
    <row r="14337" spans="1:8" x14ac:dyDescent="0.3">
      <c r="A14337" t="s">
        <v>144</v>
      </c>
      <c r="B14337" t="s">
        <v>715</v>
      </c>
      <c r="C14337">
        <v>372</v>
      </c>
      <c r="D14337">
        <v>373.5</v>
      </c>
      <c r="E14337">
        <v>367</v>
      </c>
      <c r="F14337">
        <v>369.75</v>
      </c>
      <c r="G14337">
        <v>620300</v>
      </c>
      <c r="H14337">
        <v>370.08330000000001</v>
      </c>
    </row>
    <row r="14338" spans="1:8" x14ac:dyDescent="0.3">
      <c r="A14338" t="s">
        <v>144</v>
      </c>
      <c r="B14338" t="s">
        <v>235</v>
      </c>
      <c r="C14338">
        <v>369.75</v>
      </c>
      <c r="D14338">
        <v>369.75</v>
      </c>
      <c r="E14338">
        <v>360</v>
      </c>
      <c r="F14338">
        <v>364.75</v>
      </c>
      <c r="G14338">
        <v>448885</v>
      </c>
      <c r="H14338">
        <v>364.83330000000001</v>
      </c>
    </row>
    <row r="14339" spans="1:8" x14ac:dyDescent="0.3">
      <c r="A14339" t="s">
        <v>144</v>
      </c>
      <c r="B14339" t="s">
        <v>259</v>
      </c>
      <c r="C14339">
        <v>381</v>
      </c>
      <c r="D14339">
        <v>384</v>
      </c>
      <c r="E14339">
        <v>365.25</v>
      </c>
      <c r="F14339">
        <v>368.5</v>
      </c>
      <c r="G14339">
        <v>1305342</v>
      </c>
      <c r="H14339">
        <v>372.58330000000001</v>
      </c>
    </row>
    <row r="14340" spans="1:8" x14ac:dyDescent="0.3">
      <c r="A14340" t="s">
        <v>144</v>
      </c>
      <c r="B14340" t="s">
        <v>716</v>
      </c>
      <c r="C14340">
        <v>370.25</v>
      </c>
      <c r="D14340">
        <v>375.75</v>
      </c>
      <c r="E14340">
        <v>367.75</v>
      </c>
      <c r="F14340">
        <v>372.5</v>
      </c>
      <c r="G14340">
        <v>596065</v>
      </c>
      <c r="H14340">
        <v>372</v>
      </c>
    </row>
    <row r="14341" spans="1:8" x14ac:dyDescent="0.3">
      <c r="A14341" t="s">
        <v>144</v>
      </c>
      <c r="B14341" t="s">
        <v>269</v>
      </c>
      <c r="C14341">
        <v>374</v>
      </c>
      <c r="D14341">
        <v>385.5</v>
      </c>
      <c r="E14341">
        <v>373.75</v>
      </c>
      <c r="F14341">
        <v>376.75</v>
      </c>
      <c r="G14341">
        <v>997672</v>
      </c>
      <c r="H14341">
        <v>378.66669999999999</v>
      </c>
    </row>
    <row r="14342" spans="1:8" x14ac:dyDescent="0.3">
      <c r="A14342" t="s">
        <v>144</v>
      </c>
      <c r="B14342" t="s">
        <v>282</v>
      </c>
      <c r="C14342">
        <v>378.5</v>
      </c>
      <c r="D14342">
        <v>392.25</v>
      </c>
      <c r="E14342">
        <v>376.75</v>
      </c>
      <c r="F14342">
        <v>389</v>
      </c>
      <c r="G14342">
        <v>810753</v>
      </c>
      <c r="H14342">
        <v>386</v>
      </c>
    </row>
    <row r="14343" spans="1:8" x14ac:dyDescent="0.3">
      <c r="A14343" t="s">
        <v>144</v>
      </c>
      <c r="B14343" t="s">
        <v>717</v>
      </c>
      <c r="C14343">
        <v>384.75</v>
      </c>
      <c r="D14343">
        <v>389</v>
      </c>
      <c r="E14343">
        <v>371.75</v>
      </c>
      <c r="F14343">
        <v>388.75</v>
      </c>
      <c r="G14343">
        <v>1008607</v>
      </c>
      <c r="H14343">
        <v>383.16669999999999</v>
      </c>
    </row>
    <row r="14344" spans="1:8" x14ac:dyDescent="0.3">
      <c r="A14344" t="s">
        <v>144</v>
      </c>
      <c r="B14344" t="s">
        <v>285</v>
      </c>
      <c r="C14344">
        <v>388.5</v>
      </c>
      <c r="D14344">
        <v>394</v>
      </c>
      <c r="E14344">
        <v>383.25</v>
      </c>
      <c r="F14344">
        <v>383.5</v>
      </c>
      <c r="G14344">
        <v>723402</v>
      </c>
      <c r="H14344">
        <v>386.91669999999999</v>
      </c>
    </row>
    <row r="14345" spans="1:8" x14ac:dyDescent="0.3">
      <c r="A14345" t="s">
        <v>144</v>
      </c>
      <c r="B14345" t="s">
        <v>718</v>
      </c>
      <c r="C14345">
        <v>385.75</v>
      </c>
      <c r="D14345">
        <v>390.5</v>
      </c>
      <c r="E14345">
        <v>378.25</v>
      </c>
      <c r="F14345">
        <v>379</v>
      </c>
      <c r="G14345">
        <v>573002</v>
      </c>
      <c r="H14345">
        <v>382.58330000000001</v>
      </c>
    </row>
    <row r="14346" spans="1:8" x14ac:dyDescent="0.3">
      <c r="A14346" t="s">
        <v>144</v>
      </c>
      <c r="B14346" t="s">
        <v>291</v>
      </c>
      <c r="C14346">
        <v>379</v>
      </c>
      <c r="D14346">
        <v>379</v>
      </c>
      <c r="E14346">
        <v>368</v>
      </c>
      <c r="F14346">
        <v>368</v>
      </c>
      <c r="G14346">
        <v>410700</v>
      </c>
      <c r="H14346">
        <v>371.66669999999999</v>
      </c>
    </row>
    <row r="14347" spans="1:8" x14ac:dyDescent="0.3">
      <c r="A14347" t="s">
        <v>144</v>
      </c>
      <c r="B14347" t="s">
        <v>295</v>
      </c>
      <c r="C14347">
        <v>370.25</v>
      </c>
      <c r="D14347">
        <v>371.25</v>
      </c>
      <c r="E14347">
        <v>360.75</v>
      </c>
      <c r="F14347">
        <v>364.25</v>
      </c>
      <c r="G14347">
        <v>348537</v>
      </c>
      <c r="H14347">
        <v>365.41669999999999</v>
      </c>
    </row>
    <row r="14348" spans="1:8" x14ac:dyDescent="0.3">
      <c r="A14348" t="s">
        <v>144</v>
      </c>
      <c r="B14348" t="s">
        <v>298</v>
      </c>
      <c r="C14348">
        <v>364</v>
      </c>
      <c r="D14348">
        <v>373.25</v>
      </c>
      <c r="E14348">
        <v>362</v>
      </c>
      <c r="F14348">
        <v>368.25</v>
      </c>
      <c r="G14348">
        <v>742798</v>
      </c>
      <c r="H14348">
        <v>367.83330000000001</v>
      </c>
    </row>
    <row r="14349" spans="1:8" x14ac:dyDescent="0.3">
      <c r="A14349" t="s">
        <v>144</v>
      </c>
      <c r="B14349" t="s">
        <v>719</v>
      </c>
      <c r="C14349">
        <v>370</v>
      </c>
      <c r="D14349">
        <v>370</v>
      </c>
      <c r="E14349">
        <v>362.25</v>
      </c>
      <c r="F14349">
        <v>364</v>
      </c>
      <c r="G14349">
        <v>442722</v>
      </c>
      <c r="H14349">
        <v>365.41669999999999</v>
      </c>
    </row>
    <row r="14350" spans="1:8" x14ac:dyDescent="0.3">
      <c r="A14350" t="s">
        <v>144</v>
      </c>
      <c r="B14350" t="s">
        <v>720</v>
      </c>
      <c r="C14350">
        <v>367</v>
      </c>
      <c r="D14350">
        <v>370</v>
      </c>
      <c r="E14350">
        <v>366</v>
      </c>
      <c r="F14350">
        <v>368.5</v>
      </c>
      <c r="G14350">
        <v>537219</v>
      </c>
      <c r="H14350">
        <v>368.16669999999999</v>
      </c>
    </row>
    <row r="14351" spans="1:8" x14ac:dyDescent="0.3">
      <c r="A14351" t="s">
        <v>144</v>
      </c>
      <c r="B14351" t="s">
        <v>721</v>
      </c>
      <c r="C14351">
        <v>366.5</v>
      </c>
      <c r="D14351">
        <v>370</v>
      </c>
      <c r="E14351">
        <v>364.25</v>
      </c>
      <c r="F14351">
        <v>369</v>
      </c>
      <c r="G14351">
        <v>305274</v>
      </c>
      <c r="H14351">
        <v>367.75</v>
      </c>
    </row>
    <row r="14352" spans="1:8" x14ac:dyDescent="0.3">
      <c r="A14352" t="s">
        <v>144</v>
      </c>
      <c r="B14352" t="s">
        <v>96</v>
      </c>
      <c r="C14352">
        <v>369</v>
      </c>
      <c r="D14352">
        <v>373.5</v>
      </c>
      <c r="E14352">
        <v>366.75</v>
      </c>
      <c r="F14352">
        <v>370.25</v>
      </c>
      <c r="G14352">
        <v>370894</v>
      </c>
      <c r="H14352">
        <v>370.16669999999999</v>
      </c>
    </row>
    <row r="14353" spans="1:8" x14ac:dyDescent="0.3">
      <c r="A14353" t="s">
        <v>144</v>
      </c>
      <c r="B14353" t="s">
        <v>722</v>
      </c>
      <c r="C14353">
        <v>372</v>
      </c>
      <c r="D14353">
        <v>397</v>
      </c>
      <c r="E14353">
        <v>372</v>
      </c>
      <c r="F14353">
        <v>390.5</v>
      </c>
      <c r="G14353">
        <v>1081593</v>
      </c>
      <c r="H14353">
        <v>386.5</v>
      </c>
    </row>
    <row r="14354" spans="1:8" x14ac:dyDescent="0.3">
      <c r="A14354" t="s">
        <v>144</v>
      </c>
      <c r="B14354" t="s">
        <v>164</v>
      </c>
      <c r="C14354">
        <v>389.75</v>
      </c>
      <c r="D14354">
        <v>390.5</v>
      </c>
      <c r="E14354">
        <v>373.25</v>
      </c>
      <c r="F14354">
        <v>376</v>
      </c>
      <c r="G14354">
        <v>616416</v>
      </c>
      <c r="H14354">
        <v>379.91669999999999</v>
      </c>
    </row>
    <row r="14355" spans="1:8" x14ac:dyDescent="0.3">
      <c r="A14355" t="s">
        <v>144</v>
      </c>
      <c r="B14355" t="s">
        <v>723</v>
      </c>
      <c r="C14355">
        <v>386.25</v>
      </c>
      <c r="D14355">
        <v>393</v>
      </c>
      <c r="E14355">
        <v>382.5</v>
      </c>
      <c r="F14355">
        <v>388.5</v>
      </c>
      <c r="G14355">
        <v>1323462</v>
      </c>
      <c r="H14355">
        <v>388</v>
      </c>
    </row>
    <row r="14356" spans="1:8" x14ac:dyDescent="0.3">
      <c r="A14356" t="s">
        <v>144</v>
      </c>
      <c r="B14356" t="s">
        <v>724</v>
      </c>
      <c r="C14356">
        <v>388.5</v>
      </c>
      <c r="D14356">
        <v>392.25</v>
      </c>
      <c r="E14356">
        <v>385.75</v>
      </c>
      <c r="F14356">
        <v>389.75</v>
      </c>
      <c r="G14356">
        <v>465627</v>
      </c>
      <c r="H14356">
        <v>389.25</v>
      </c>
    </row>
    <row r="14357" spans="1:8" x14ac:dyDescent="0.3">
      <c r="A14357" t="s">
        <v>144</v>
      </c>
      <c r="B14357" t="s">
        <v>725</v>
      </c>
      <c r="C14357">
        <v>392</v>
      </c>
      <c r="D14357">
        <v>396.5</v>
      </c>
      <c r="E14357">
        <v>389.25</v>
      </c>
      <c r="F14357">
        <v>394</v>
      </c>
      <c r="G14357">
        <v>1130686</v>
      </c>
      <c r="H14357">
        <v>393.25</v>
      </c>
    </row>
    <row r="14358" spans="1:8" x14ac:dyDescent="0.3">
      <c r="A14358" t="s">
        <v>144</v>
      </c>
      <c r="B14358" t="s">
        <v>242</v>
      </c>
      <c r="C14358">
        <v>390.25</v>
      </c>
      <c r="D14358">
        <v>395.75</v>
      </c>
      <c r="E14358">
        <v>384.5</v>
      </c>
      <c r="F14358">
        <v>392.5</v>
      </c>
      <c r="G14358">
        <v>830116</v>
      </c>
      <c r="H14358">
        <v>390.91669999999999</v>
      </c>
    </row>
    <row r="14359" spans="1:8" x14ac:dyDescent="0.3">
      <c r="A14359" t="s">
        <v>144</v>
      </c>
      <c r="B14359" t="s">
        <v>726</v>
      </c>
      <c r="C14359">
        <v>398.75</v>
      </c>
      <c r="D14359">
        <v>403</v>
      </c>
      <c r="E14359">
        <v>393.25</v>
      </c>
      <c r="F14359">
        <v>398</v>
      </c>
      <c r="G14359">
        <v>914795</v>
      </c>
      <c r="H14359">
        <v>398.08330000000001</v>
      </c>
    </row>
    <row r="14360" spans="1:8" x14ac:dyDescent="0.3">
      <c r="A14360" t="s">
        <v>144</v>
      </c>
      <c r="B14360" t="s">
        <v>727</v>
      </c>
      <c r="C14360">
        <v>398</v>
      </c>
      <c r="D14360">
        <v>400</v>
      </c>
      <c r="E14360">
        <v>394</v>
      </c>
      <c r="F14360">
        <v>397.5</v>
      </c>
      <c r="G14360">
        <v>393143</v>
      </c>
      <c r="H14360">
        <v>397.16669999999999</v>
      </c>
    </row>
    <row r="14361" spans="1:8" x14ac:dyDescent="0.3">
      <c r="A14361" t="s">
        <v>144</v>
      </c>
      <c r="B14361" t="s">
        <v>728</v>
      </c>
      <c r="C14361">
        <v>399.25</v>
      </c>
      <c r="D14361">
        <v>411</v>
      </c>
      <c r="E14361">
        <v>398.25</v>
      </c>
      <c r="F14361">
        <v>408</v>
      </c>
      <c r="G14361">
        <v>1384236</v>
      </c>
      <c r="H14361">
        <v>405.75</v>
      </c>
    </row>
    <row r="14362" spans="1:8" x14ac:dyDescent="0.3">
      <c r="A14362" t="s">
        <v>144</v>
      </c>
      <c r="B14362" t="s">
        <v>729</v>
      </c>
      <c r="C14362">
        <v>409.25</v>
      </c>
      <c r="D14362">
        <v>410</v>
      </c>
      <c r="E14362">
        <v>403</v>
      </c>
      <c r="F14362">
        <v>408.5</v>
      </c>
      <c r="G14362">
        <v>1031338</v>
      </c>
      <c r="H14362">
        <v>407.16669999999999</v>
      </c>
    </row>
    <row r="14363" spans="1:8" x14ac:dyDescent="0.3">
      <c r="A14363" t="s">
        <v>144</v>
      </c>
      <c r="B14363" t="s">
        <v>730</v>
      </c>
      <c r="C14363">
        <v>405.5</v>
      </c>
      <c r="D14363">
        <v>406.5</v>
      </c>
      <c r="E14363">
        <v>395</v>
      </c>
      <c r="F14363">
        <v>395</v>
      </c>
      <c r="G14363">
        <v>821253</v>
      </c>
      <c r="H14363">
        <v>398.83330000000001</v>
      </c>
    </row>
    <row r="14364" spans="1:8" x14ac:dyDescent="0.3">
      <c r="A14364" t="s">
        <v>144</v>
      </c>
      <c r="B14364" t="s">
        <v>731</v>
      </c>
      <c r="C14364">
        <v>396.25</v>
      </c>
      <c r="D14364">
        <v>398.75</v>
      </c>
      <c r="E14364">
        <v>390.75</v>
      </c>
      <c r="F14364">
        <v>391.25</v>
      </c>
      <c r="G14364">
        <v>519358</v>
      </c>
      <c r="H14364">
        <v>393.58330000000001</v>
      </c>
    </row>
    <row r="14365" spans="1:8" x14ac:dyDescent="0.3">
      <c r="A14365" t="s">
        <v>144</v>
      </c>
      <c r="B14365" t="s">
        <v>732</v>
      </c>
      <c r="C14365">
        <v>392.25</v>
      </c>
      <c r="D14365">
        <v>393.25</v>
      </c>
      <c r="E14365">
        <v>383.5</v>
      </c>
      <c r="F14365">
        <v>384</v>
      </c>
      <c r="G14365">
        <v>354735</v>
      </c>
      <c r="H14365">
        <v>386.91669999999999</v>
      </c>
    </row>
    <row r="14366" spans="1:8" x14ac:dyDescent="0.3">
      <c r="A14366" t="s">
        <v>144</v>
      </c>
      <c r="B14366" t="s">
        <v>733</v>
      </c>
      <c r="C14366">
        <v>383.75</v>
      </c>
      <c r="D14366">
        <v>384</v>
      </c>
      <c r="E14366">
        <v>379.25</v>
      </c>
      <c r="F14366">
        <v>382</v>
      </c>
      <c r="G14366">
        <v>302024</v>
      </c>
      <c r="H14366">
        <v>381.75</v>
      </c>
    </row>
    <row r="14367" spans="1:8" x14ac:dyDescent="0.3">
      <c r="A14367" t="s">
        <v>144</v>
      </c>
      <c r="B14367" t="s">
        <v>734</v>
      </c>
      <c r="C14367">
        <v>383.25</v>
      </c>
      <c r="D14367">
        <v>385</v>
      </c>
      <c r="E14367">
        <v>380.75</v>
      </c>
      <c r="F14367">
        <v>383</v>
      </c>
      <c r="G14367">
        <v>325894</v>
      </c>
      <c r="H14367">
        <v>382.91669999999999</v>
      </c>
    </row>
    <row r="14368" spans="1:8" x14ac:dyDescent="0.3">
      <c r="A14368" t="s">
        <v>144</v>
      </c>
      <c r="B14368" t="s">
        <v>735</v>
      </c>
      <c r="C14368">
        <v>384</v>
      </c>
      <c r="D14368">
        <v>384</v>
      </c>
      <c r="E14368">
        <v>374.25</v>
      </c>
      <c r="F14368">
        <v>375.25</v>
      </c>
      <c r="G14368">
        <v>200216</v>
      </c>
      <c r="H14368">
        <v>377.83330000000001</v>
      </c>
    </row>
    <row r="14369" spans="1:8" x14ac:dyDescent="0.3">
      <c r="A14369" t="s">
        <v>638</v>
      </c>
      <c r="B14369" t="s">
        <v>696</v>
      </c>
      <c r="C14369">
        <v>299</v>
      </c>
      <c r="D14369">
        <v>301.75</v>
      </c>
      <c r="E14369">
        <v>293</v>
      </c>
      <c r="F14369">
        <v>293</v>
      </c>
      <c r="G14369">
        <v>216209</v>
      </c>
      <c r="H14369">
        <v>295.91669999999999</v>
      </c>
    </row>
    <row r="14370" spans="1:8" x14ac:dyDescent="0.3">
      <c r="A14370" t="s">
        <v>638</v>
      </c>
      <c r="B14370" t="s">
        <v>697</v>
      </c>
      <c r="C14370">
        <v>293</v>
      </c>
      <c r="D14370">
        <v>322.25</v>
      </c>
      <c r="E14370">
        <v>288.75</v>
      </c>
      <c r="F14370">
        <v>322.25</v>
      </c>
      <c r="G14370">
        <v>814356</v>
      </c>
      <c r="H14370">
        <v>311.08330000000001</v>
      </c>
    </row>
    <row r="14371" spans="1:8" x14ac:dyDescent="0.3">
      <c r="A14371" t="s">
        <v>638</v>
      </c>
      <c r="B14371" t="s">
        <v>698</v>
      </c>
      <c r="C14371">
        <v>325.5</v>
      </c>
      <c r="D14371">
        <v>346.5</v>
      </c>
      <c r="E14371">
        <v>311</v>
      </c>
      <c r="F14371">
        <v>317.75</v>
      </c>
      <c r="G14371">
        <v>773148</v>
      </c>
      <c r="H14371">
        <v>325.08330000000001</v>
      </c>
    </row>
    <row r="14372" spans="1:8" x14ac:dyDescent="0.3">
      <c r="A14372" t="s">
        <v>638</v>
      </c>
      <c r="B14372" t="s">
        <v>699</v>
      </c>
      <c r="C14372">
        <v>318</v>
      </c>
      <c r="D14372">
        <v>336.25</v>
      </c>
      <c r="E14372">
        <v>318</v>
      </c>
      <c r="F14372">
        <v>324</v>
      </c>
      <c r="G14372">
        <v>505717</v>
      </c>
      <c r="H14372">
        <v>326.08330000000001</v>
      </c>
    </row>
    <row r="14373" spans="1:8" x14ac:dyDescent="0.3">
      <c r="A14373" t="s">
        <v>638</v>
      </c>
      <c r="B14373" t="s">
        <v>700</v>
      </c>
      <c r="C14373">
        <v>334</v>
      </c>
      <c r="D14373">
        <v>339.25</v>
      </c>
      <c r="E14373">
        <v>325.75</v>
      </c>
      <c r="F14373">
        <v>332</v>
      </c>
      <c r="G14373">
        <v>418608</v>
      </c>
      <c r="H14373">
        <v>332.33330000000001</v>
      </c>
    </row>
    <row r="14374" spans="1:8" x14ac:dyDescent="0.3">
      <c r="A14374" t="s">
        <v>638</v>
      </c>
      <c r="B14374" t="s">
        <v>77</v>
      </c>
      <c r="C14374">
        <v>333.5</v>
      </c>
      <c r="D14374">
        <v>355.25</v>
      </c>
      <c r="E14374">
        <v>326</v>
      </c>
      <c r="F14374">
        <v>340.75</v>
      </c>
      <c r="G14374">
        <v>578509</v>
      </c>
      <c r="H14374">
        <v>340.66669999999999</v>
      </c>
    </row>
    <row r="14375" spans="1:8" x14ac:dyDescent="0.3">
      <c r="A14375" t="s">
        <v>638</v>
      </c>
      <c r="B14375" t="s">
        <v>701</v>
      </c>
      <c r="C14375">
        <v>337.75</v>
      </c>
      <c r="D14375">
        <v>374.5</v>
      </c>
      <c r="E14375">
        <v>335.5</v>
      </c>
      <c r="F14375">
        <v>365</v>
      </c>
      <c r="G14375">
        <v>835304</v>
      </c>
      <c r="H14375">
        <v>358.33330000000001</v>
      </c>
    </row>
    <row r="14376" spans="1:8" x14ac:dyDescent="0.3">
      <c r="A14376" t="s">
        <v>638</v>
      </c>
      <c r="B14376" t="s">
        <v>702</v>
      </c>
      <c r="C14376">
        <v>360</v>
      </c>
      <c r="D14376">
        <v>370</v>
      </c>
      <c r="E14376">
        <v>332</v>
      </c>
      <c r="F14376">
        <v>335.25</v>
      </c>
      <c r="G14376">
        <v>651093</v>
      </c>
      <c r="H14376">
        <v>345.75</v>
      </c>
    </row>
    <row r="14377" spans="1:8" x14ac:dyDescent="0.3">
      <c r="A14377" t="s">
        <v>638</v>
      </c>
      <c r="B14377" t="s">
        <v>139</v>
      </c>
      <c r="C14377">
        <v>336</v>
      </c>
      <c r="D14377">
        <v>351.75</v>
      </c>
      <c r="E14377">
        <v>321.75</v>
      </c>
      <c r="F14377">
        <v>325</v>
      </c>
      <c r="G14377">
        <v>338512</v>
      </c>
      <c r="H14377">
        <v>332.83330000000001</v>
      </c>
    </row>
    <row r="14378" spans="1:8" x14ac:dyDescent="0.3">
      <c r="A14378" t="s">
        <v>638</v>
      </c>
      <c r="B14378" t="s">
        <v>156</v>
      </c>
      <c r="C14378">
        <v>325</v>
      </c>
      <c r="D14378">
        <v>337.25</v>
      </c>
      <c r="E14378">
        <v>325</v>
      </c>
      <c r="F14378">
        <v>328</v>
      </c>
      <c r="G14378">
        <v>215857</v>
      </c>
      <c r="H14378">
        <v>330.08330000000001</v>
      </c>
    </row>
    <row r="14379" spans="1:8" x14ac:dyDescent="0.3">
      <c r="A14379" t="s">
        <v>638</v>
      </c>
      <c r="B14379" t="s">
        <v>703</v>
      </c>
      <c r="C14379">
        <v>337</v>
      </c>
      <c r="D14379">
        <v>342</v>
      </c>
      <c r="E14379">
        <v>324.5</v>
      </c>
      <c r="F14379">
        <v>330</v>
      </c>
      <c r="G14379">
        <v>259423</v>
      </c>
      <c r="H14379">
        <v>332.16669999999999</v>
      </c>
    </row>
    <row r="14380" spans="1:8" x14ac:dyDescent="0.3">
      <c r="A14380" t="s">
        <v>638</v>
      </c>
      <c r="B14380" t="s">
        <v>223</v>
      </c>
      <c r="C14380">
        <v>337.5</v>
      </c>
      <c r="D14380">
        <v>341.25</v>
      </c>
      <c r="E14380">
        <v>325</v>
      </c>
      <c r="F14380">
        <v>328.25</v>
      </c>
      <c r="G14380">
        <v>373385</v>
      </c>
      <c r="H14380">
        <v>331.5</v>
      </c>
    </row>
    <row r="14381" spans="1:8" x14ac:dyDescent="0.3">
      <c r="A14381" t="s">
        <v>638</v>
      </c>
      <c r="B14381" t="s">
        <v>228</v>
      </c>
      <c r="C14381">
        <v>328.25</v>
      </c>
      <c r="D14381">
        <v>340.5</v>
      </c>
      <c r="E14381">
        <v>327.75</v>
      </c>
      <c r="F14381">
        <v>332.25</v>
      </c>
      <c r="G14381">
        <v>244137</v>
      </c>
      <c r="H14381">
        <v>333.5</v>
      </c>
    </row>
    <row r="14382" spans="1:8" x14ac:dyDescent="0.3">
      <c r="A14382" t="s">
        <v>638</v>
      </c>
      <c r="B14382" t="s">
        <v>704</v>
      </c>
      <c r="C14382">
        <v>332.5</v>
      </c>
      <c r="D14382">
        <v>353.75</v>
      </c>
      <c r="E14382">
        <v>329</v>
      </c>
      <c r="F14382">
        <v>337</v>
      </c>
      <c r="G14382">
        <v>740264</v>
      </c>
      <c r="H14382">
        <v>339.91669999999999</v>
      </c>
    </row>
    <row r="14383" spans="1:8" x14ac:dyDescent="0.3">
      <c r="A14383" t="s">
        <v>638</v>
      </c>
      <c r="B14383" t="s">
        <v>705</v>
      </c>
      <c r="C14383">
        <v>337</v>
      </c>
      <c r="D14383">
        <v>346.25</v>
      </c>
      <c r="E14383">
        <v>334</v>
      </c>
      <c r="F14383">
        <v>341</v>
      </c>
      <c r="G14383">
        <v>311424</v>
      </c>
      <c r="H14383">
        <v>340.41669999999999</v>
      </c>
    </row>
    <row r="14384" spans="1:8" x14ac:dyDescent="0.3">
      <c r="A14384" t="s">
        <v>638</v>
      </c>
      <c r="B14384" t="s">
        <v>706</v>
      </c>
      <c r="C14384">
        <v>342</v>
      </c>
      <c r="D14384">
        <v>348.25</v>
      </c>
      <c r="E14384">
        <v>335.5</v>
      </c>
      <c r="F14384">
        <v>343.5</v>
      </c>
      <c r="G14384">
        <v>281046</v>
      </c>
      <c r="H14384">
        <v>342.41669999999999</v>
      </c>
    </row>
    <row r="14385" spans="1:8" x14ac:dyDescent="0.3">
      <c r="A14385" t="s">
        <v>638</v>
      </c>
      <c r="B14385" t="s">
        <v>265</v>
      </c>
      <c r="C14385">
        <v>344</v>
      </c>
      <c r="D14385">
        <v>348</v>
      </c>
      <c r="E14385">
        <v>340</v>
      </c>
      <c r="F14385">
        <v>345</v>
      </c>
      <c r="G14385">
        <v>199236</v>
      </c>
      <c r="H14385">
        <v>344.33330000000001</v>
      </c>
    </row>
    <row r="14386" spans="1:8" x14ac:dyDescent="0.3">
      <c r="A14386" t="s">
        <v>638</v>
      </c>
      <c r="B14386" t="s">
        <v>707</v>
      </c>
      <c r="C14386">
        <v>345</v>
      </c>
      <c r="D14386">
        <v>345</v>
      </c>
      <c r="E14386">
        <v>330.25</v>
      </c>
      <c r="F14386">
        <v>332.75</v>
      </c>
      <c r="G14386">
        <v>184697</v>
      </c>
      <c r="H14386">
        <v>336</v>
      </c>
    </row>
    <row r="14387" spans="1:8" x14ac:dyDescent="0.3">
      <c r="A14387" t="s">
        <v>638</v>
      </c>
      <c r="B14387" t="s">
        <v>271</v>
      </c>
      <c r="C14387">
        <v>327.25</v>
      </c>
      <c r="D14387">
        <v>344</v>
      </c>
      <c r="E14387">
        <v>327.25</v>
      </c>
      <c r="F14387">
        <v>336.5</v>
      </c>
      <c r="G14387">
        <v>254407</v>
      </c>
      <c r="H14387">
        <v>335.91669999999999</v>
      </c>
    </row>
    <row r="14388" spans="1:8" x14ac:dyDescent="0.3">
      <c r="A14388" t="s">
        <v>638</v>
      </c>
      <c r="B14388" t="s">
        <v>708</v>
      </c>
      <c r="C14388">
        <v>336.5</v>
      </c>
      <c r="D14388">
        <v>344</v>
      </c>
      <c r="E14388">
        <v>330</v>
      </c>
      <c r="F14388">
        <v>343</v>
      </c>
      <c r="G14388">
        <v>244839</v>
      </c>
      <c r="H14388">
        <v>339</v>
      </c>
    </row>
    <row r="14389" spans="1:8" x14ac:dyDescent="0.3">
      <c r="A14389" t="s">
        <v>638</v>
      </c>
      <c r="B14389" t="s">
        <v>709</v>
      </c>
      <c r="C14389">
        <v>342.75</v>
      </c>
      <c r="D14389">
        <v>345</v>
      </c>
      <c r="E14389">
        <v>337</v>
      </c>
      <c r="F14389">
        <v>337.5</v>
      </c>
      <c r="G14389">
        <v>156989</v>
      </c>
      <c r="H14389">
        <v>339.83330000000001</v>
      </c>
    </row>
    <row r="14390" spans="1:8" x14ac:dyDescent="0.3">
      <c r="A14390" t="s">
        <v>638</v>
      </c>
      <c r="B14390" t="s">
        <v>283</v>
      </c>
      <c r="C14390">
        <v>338</v>
      </c>
      <c r="D14390">
        <v>342.75</v>
      </c>
      <c r="E14390">
        <v>315.75</v>
      </c>
      <c r="F14390">
        <v>326.5</v>
      </c>
      <c r="G14390">
        <v>455337</v>
      </c>
      <c r="H14390">
        <v>328.33330000000001</v>
      </c>
    </row>
    <row r="14391" spans="1:8" x14ac:dyDescent="0.3">
      <c r="A14391" t="s">
        <v>638</v>
      </c>
      <c r="B14391" t="s">
        <v>290</v>
      </c>
      <c r="C14391">
        <v>326.5</v>
      </c>
      <c r="D14391">
        <v>326.5</v>
      </c>
      <c r="E14391">
        <v>303.25</v>
      </c>
      <c r="F14391">
        <v>310.25</v>
      </c>
      <c r="G14391">
        <v>352199</v>
      </c>
      <c r="H14391">
        <v>313.33330000000001</v>
      </c>
    </row>
    <row r="14392" spans="1:8" x14ac:dyDescent="0.3">
      <c r="A14392" t="s">
        <v>638</v>
      </c>
      <c r="B14392" t="s">
        <v>710</v>
      </c>
      <c r="C14392">
        <v>311.75</v>
      </c>
      <c r="D14392">
        <v>330.5</v>
      </c>
      <c r="E14392">
        <v>311.75</v>
      </c>
      <c r="F14392">
        <v>325</v>
      </c>
      <c r="G14392">
        <v>347293</v>
      </c>
      <c r="H14392">
        <v>322.41669999999999</v>
      </c>
    </row>
    <row r="14393" spans="1:8" x14ac:dyDescent="0.3">
      <c r="A14393" t="s">
        <v>638</v>
      </c>
      <c r="B14393" t="s">
        <v>512</v>
      </c>
      <c r="C14393">
        <v>325</v>
      </c>
      <c r="D14393">
        <v>330</v>
      </c>
      <c r="E14393">
        <v>304.75</v>
      </c>
      <c r="F14393">
        <v>308.5</v>
      </c>
      <c r="G14393">
        <v>170290</v>
      </c>
      <c r="H14393">
        <v>314.41669999999999</v>
      </c>
    </row>
    <row r="14394" spans="1:8" x14ac:dyDescent="0.3">
      <c r="A14394" t="s">
        <v>638</v>
      </c>
      <c r="B14394" t="s">
        <v>91</v>
      </c>
      <c r="C14394">
        <v>284</v>
      </c>
      <c r="D14394">
        <v>302.5</v>
      </c>
      <c r="E14394">
        <v>277.75</v>
      </c>
      <c r="F14394">
        <v>302.5</v>
      </c>
      <c r="G14394">
        <v>189417</v>
      </c>
      <c r="H14394">
        <v>294.25</v>
      </c>
    </row>
    <row r="14395" spans="1:8" x14ac:dyDescent="0.3">
      <c r="A14395" t="s">
        <v>638</v>
      </c>
      <c r="B14395" t="s">
        <v>93</v>
      </c>
      <c r="C14395">
        <v>302.5</v>
      </c>
      <c r="D14395">
        <v>306.5</v>
      </c>
      <c r="E14395">
        <v>294.5</v>
      </c>
      <c r="F14395">
        <v>306</v>
      </c>
      <c r="G14395">
        <v>166287</v>
      </c>
      <c r="H14395">
        <v>302.33330000000001</v>
      </c>
    </row>
    <row r="14396" spans="1:8" x14ac:dyDescent="0.3">
      <c r="A14396" t="s">
        <v>638</v>
      </c>
      <c r="B14396" t="s">
        <v>711</v>
      </c>
      <c r="C14396">
        <v>306</v>
      </c>
      <c r="D14396">
        <v>321.5</v>
      </c>
      <c r="E14396">
        <v>300.75</v>
      </c>
      <c r="F14396">
        <v>320.75</v>
      </c>
      <c r="G14396">
        <v>273620</v>
      </c>
      <c r="H14396">
        <v>314.33330000000001</v>
      </c>
    </row>
    <row r="14397" spans="1:8" x14ac:dyDescent="0.3">
      <c r="A14397" t="s">
        <v>638</v>
      </c>
      <c r="B14397" t="s">
        <v>712</v>
      </c>
      <c r="C14397">
        <v>320</v>
      </c>
      <c r="D14397">
        <v>325</v>
      </c>
      <c r="E14397">
        <v>316.5</v>
      </c>
      <c r="F14397">
        <v>325</v>
      </c>
      <c r="G14397">
        <v>145342</v>
      </c>
      <c r="H14397">
        <v>322.16669999999999</v>
      </c>
    </row>
    <row r="14398" spans="1:8" x14ac:dyDescent="0.3">
      <c r="A14398" t="s">
        <v>638</v>
      </c>
      <c r="B14398" t="s">
        <v>162</v>
      </c>
      <c r="C14398">
        <v>323.75</v>
      </c>
      <c r="D14398">
        <v>327.75</v>
      </c>
      <c r="E14398">
        <v>315.25</v>
      </c>
      <c r="F14398">
        <v>315.25</v>
      </c>
      <c r="G14398">
        <v>122629</v>
      </c>
      <c r="H14398">
        <v>319.41669999999999</v>
      </c>
    </row>
    <row r="14399" spans="1:8" x14ac:dyDescent="0.3">
      <c r="A14399" t="s">
        <v>638</v>
      </c>
      <c r="B14399" t="s">
        <v>220</v>
      </c>
      <c r="C14399">
        <v>315.25</v>
      </c>
      <c r="D14399">
        <v>330</v>
      </c>
      <c r="E14399">
        <v>307.25</v>
      </c>
      <c r="F14399">
        <v>324</v>
      </c>
      <c r="G14399">
        <v>226889</v>
      </c>
      <c r="H14399">
        <v>320.41669999999999</v>
      </c>
    </row>
    <row r="14400" spans="1:8" x14ac:dyDescent="0.3">
      <c r="A14400" t="s">
        <v>638</v>
      </c>
      <c r="B14400" t="s">
        <v>713</v>
      </c>
      <c r="C14400">
        <v>324.75</v>
      </c>
      <c r="D14400">
        <v>327.5</v>
      </c>
      <c r="E14400">
        <v>322</v>
      </c>
      <c r="F14400">
        <v>327</v>
      </c>
      <c r="G14400">
        <v>190669</v>
      </c>
      <c r="H14400">
        <v>325.5</v>
      </c>
    </row>
    <row r="14401" spans="1:8" x14ac:dyDescent="0.3">
      <c r="A14401" t="s">
        <v>638</v>
      </c>
      <c r="B14401" t="s">
        <v>714</v>
      </c>
      <c r="C14401">
        <v>327</v>
      </c>
      <c r="D14401">
        <v>328.75</v>
      </c>
      <c r="E14401">
        <v>323.75</v>
      </c>
      <c r="F14401">
        <v>324</v>
      </c>
      <c r="G14401">
        <v>165274</v>
      </c>
      <c r="H14401">
        <v>325.5</v>
      </c>
    </row>
    <row r="14402" spans="1:8" x14ac:dyDescent="0.3">
      <c r="A14402" t="s">
        <v>638</v>
      </c>
      <c r="B14402" t="s">
        <v>715</v>
      </c>
      <c r="C14402">
        <v>300.25</v>
      </c>
      <c r="D14402">
        <v>321</v>
      </c>
      <c r="E14402">
        <v>300.25</v>
      </c>
      <c r="F14402">
        <v>307.5</v>
      </c>
      <c r="G14402">
        <v>193159</v>
      </c>
      <c r="H14402">
        <v>309.58330000000001</v>
      </c>
    </row>
    <row r="14403" spans="1:8" x14ac:dyDescent="0.3">
      <c r="A14403" t="s">
        <v>638</v>
      </c>
      <c r="B14403" t="s">
        <v>235</v>
      </c>
      <c r="C14403">
        <v>302</v>
      </c>
      <c r="D14403">
        <v>324</v>
      </c>
      <c r="E14403">
        <v>292.5</v>
      </c>
      <c r="F14403">
        <v>324</v>
      </c>
      <c r="G14403">
        <v>166134</v>
      </c>
      <c r="H14403">
        <v>313.5</v>
      </c>
    </row>
    <row r="14404" spans="1:8" x14ac:dyDescent="0.3">
      <c r="A14404" t="s">
        <v>638</v>
      </c>
      <c r="B14404" t="s">
        <v>259</v>
      </c>
      <c r="C14404">
        <v>324</v>
      </c>
      <c r="D14404">
        <v>324</v>
      </c>
      <c r="E14404">
        <v>308.75</v>
      </c>
      <c r="F14404">
        <v>314</v>
      </c>
      <c r="G14404">
        <v>213355</v>
      </c>
      <c r="H14404">
        <v>315.58330000000001</v>
      </c>
    </row>
    <row r="14405" spans="1:8" x14ac:dyDescent="0.3">
      <c r="A14405" t="s">
        <v>638</v>
      </c>
      <c r="B14405" t="s">
        <v>716</v>
      </c>
      <c r="C14405">
        <v>322</v>
      </c>
      <c r="D14405">
        <v>322</v>
      </c>
      <c r="E14405">
        <v>310</v>
      </c>
      <c r="F14405">
        <v>312</v>
      </c>
      <c r="G14405">
        <v>206062</v>
      </c>
      <c r="H14405">
        <v>314.66669999999999</v>
      </c>
    </row>
    <row r="14406" spans="1:8" x14ac:dyDescent="0.3">
      <c r="A14406" t="s">
        <v>638</v>
      </c>
      <c r="B14406" t="s">
        <v>269</v>
      </c>
      <c r="C14406">
        <v>312.75</v>
      </c>
      <c r="D14406">
        <v>312.75</v>
      </c>
      <c r="E14406">
        <v>300</v>
      </c>
      <c r="F14406">
        <v>304.75</v>
      </c>
      <c r="G14406">
        <v>121611</v>
      </c>
      <c r="H14406">
        <v>305.83330000000001</v>
      </c>
    </row>
    <row r="14407" spans="1:8" x14ac:dyDescent="0.3">
      <c r="A14407" t="s">
        <v>638</v>
      </c>
      <c r="B14407" t="s">
        <v>282</v>
      </c>
      <c r="C14407">
        <v>304</v>
      </c>
      <c r="D14407">
        <v>312</v>
      </c>
      <c r="E14407">
        <v>296.75</v>
      </c>
      <c r="F14407">
        <v>312</v>
      </c>
      <c r="G14407">
        <v>84099</v>
      </c>
      <c r="H14407">
        <v>306.91669999999999</v>
      </c>
    </row>
    <row r="14408" spans="1:8" x14ac:dyDescent="0.3">
      <c r="A14408" t="s">
        <v>638</v>
      </c>
      <c r="B14408" t="s">
        <v>717</v>
      </c>
      <c r="C14408">
        <v>310</v>
      </c>
      <c r="D14408">
        <v>314.75</v>
      </c>
      <c r="E14408">
        <v>302.75</v>
      </c>
      <c r="F14408">
        <v>314.75</v>
      </c>
      <c r="G14408">
        <v>322043</v>
      </c>
      <c r="H14408">
        <v>310.75</v>
      </c>
    </row>
    <row r="14409" spans="1:8" x14ac:dyDescent="0.3">
      <c r="A14409" t="s">
        <v>638</v>
      </c>
      <c r="B14409" t="s">
        <v>285</v>
      </c>
      <c r="C14409">
        <v>314</v>
      </c>
      <c r="D14409">
        <v>319</v>
      </c>
      <c r="E14409">
        <v>303.5</v>
      </c>
      <c r="F14409">
        <v>318.25</v>
      </c>
      <c r="G14409">
        <v>453259</v>
      </c>
      <c r="H14409">
        <v>313.58330000000001</v>
      </c>
    </row>
    <row r="14410" spans="1:8" x14ac:dyDescent="0.3">
      <c r="A14410" t="s">
        <v>638</v>
      </c>
      <c r="B14410" t="s">
        <v>718</v>
      </c>
      <c r="C14410">
        <v>320</v>
      </c>
      <c r="D14410">
        <v>328.25</v>
      </c>
      <c r="E14410">
        <v>315.5</v>
      </c>
      <c r="F14410">
        <v>325.5</v>
      </c>
      <c r="G14410">
        <v>445094</v>
      </c>
      <c r="H14410">
        <v>323.08330000000001</v>
      </c>
    </row>
    <row r="14411" spans="1:8" x14ac:dyDescent="0.3">
      <c r="A14411" t="s">
        <v>638</v>
      </c>
      <c r="B14411" t="s">
        <v>291</v>
      </c>
      <c r="C14411">
        <v>325</v>
      </c>
      <c r="D14411">
        <v>344.75</v>
      </c>
      <c r="E14411">
        <v>321.5</v>
      </c>
      <c r="F14411">
        <v>342</v>
      </c>
      <c r="G14411">
        <v>1082995</v>
      </c>
      <c r="H14411">
        <v>336.08330000000001</v>
      </c>
    </row>
    <row r="14412" spans="1:8" x14ac:dyDescent="0.3">
      <c r="A14412" t="s">
        <v>638</v>
      </c>
      <c r="B14412" t="s">
        <v>295</v>
      </c>
      <c r="C14412">
        <v>342</v>
      </c>
      <c r="D14412">
        <v>348</v>
      </c>
      <c r="E14412">
        <v>330.75</v>
      </c>
      <c r="F14412">
        <v>332.75</v>
      </c>
      <c r="G14412">
        <v>1110055</v>
      </c>
      <c r="H14412">
        <v>337.16669999999999</v>
      </c>
    </row>
    <row r="14413" spans="1:8" x14ac:dyDescent="0.3">
      <c r="A14413" t="s">
        <v>638</v>
      </c>
      <c r="B14413" t="s">
        <v>298</v>
      </c>
      <c r="C14413">
        <v>332.75</v>
      </c>
      <c r="D14413">
        <v>332.75</v>
      </c>
      <c r="E14413">
        <v>316.75</v>
      </c>
      <c r="F14413">
        <v>330</v>
      </c>
      <c r="G14413">
        <v>332977</v>
      </c>
      <c r="H14413">
        <v>326.5</v>
      </c>
    </row>
    <row r="14414" spans="1:8" x14ac:dyDescent="0.3">
      <c r="A14414" t="s">
        <v>638</v>
      </c>
      <c r="B14414" t="s">
        <v>719</v>
      </c>
      <c r="C14414">
        <v>329.75</v>
      </c>
      <c r="D14414">
        <v>340</v>
      </c>
      <c r="E14414">
        <v>323.5</v>
      </c>
      <c r="F14414">
        <v>335</v>
      </c>
      <c r="G14414">
        <v>626867</v>
      </c>
      <c r="H14414">
        <v>332.83330000000001</v>
      </c>
    </row>
    <row r="14415" spans="1:8" x14ac:dyDescent="0.3">
      <c r="A14415" t="s">
        <v>638</v>
      </c>
      <c r="B14415" t="s">
        <v>720</v>
      </c>
      <c r="C14415">
        <v>335</v>
      </c>
      <c r="D14415">
        <v>353.5</v>
      </c>
      <c r="E14415">
        <v>329.25</v>
      </c>
      <c r="F14415">
        <v>338</v>
      </c>
      <c r="G14415">
        <v>799845</v>
      </c>
      <c r="H14415">
        <v>340.25</v>
      </c>
    </row>
    <row r="14416" spans="1:8" x14ac:dyDescent="0.3">
      <c r="A14416" t="s">
        <v>638</v>
      </c>
      <c r="B14416" t="s">
        <v>721</v>
      </c>
      <c r="C14416">
        <v>337.5</v>
      </c>
      <c r="D14416">
        <v>338</v>
      </c>
      <c r="E14416">
        <v>320.75</v>
      </c>
      <c r="F14416">
        <v>322.5</v>
      </c>
      <c r="G14416">
        <v>342846</v>
      </c>
      <c r="H14416">
        <v>327.08330000000001</v>
      </c>
    </row>
    <row r="14417" spans="1:8" x14ac:dyDescent="0.3">
      <c r="A14417" t="s">
        <v>638</v>
      </c>
      <c r="B14417" t="s">
        <v>96</v>
      </c>
      <c r="C14417">
        <v>328.75</v>
      </c>
      <c r="D14417">
        <v>329</v>
      </c>
      <c r="E14417">
        <v>315</v>
      </c>
      <c r="F14417">
        <v>322</v>
      </c>
      <c r="G14417">
        <v>592532</v>
      </c>
      <c r="H14417">
        <v>322</v>
      </c>
    </row>
    <row r="14418" spans="1:8" x14ac:dyDescent="0.3">
      <c r="A14418" t="s">
        <v>638</v>
      </c>
      <c r="B14418" t="s">
        <v>722</v>
      </c>
      <c r="C14418">
        <v>322</v>
      </c>
      <c r="D14418">
        <v>322</v>
      </c>
      <c r="E14418">
        <v>314.25</v>
      </c>
      <c r="F14418">
        <v>314.25</v>
      </c>
      <c r="G14418">
        <v>139489</v>
      </c>
      <c r="H14418">
        <v>316.83330000000001</v>
      </c>
    </row>
    <row r="14419" spans="1:8" x14ac:dyDescent="0.3">
      <c r="A14419" t="s">
        <v>638</v>
      </c>
      <c r="B14419" t="s">
        <v>164</v>
      </c>
      <c r="C14419">
        <v>313.75</v>
      </c>
      <c r="D14419">
        <v>320</v>
      </c>
      <c r="E14419">
        <v>300.75</v>
      </c>
      <c r="F14419">
        <v>308.75</v>
      </c>
      <c r="G14419">
        <v>267433</v>
      </c>
      <c r="H14419">
        <v>309.83330000000001</v>
      </c>
    </row>
    <row r="14420" spans="1:8" x14ac:dyDescent="0.3">
      <c r="A14420" t="s">
        <v>638</v>
      </c>
      <c r="B14420" t="s">
        <v>723</v>
      </c>
      <c r="C14420">
        <v>308.75</v>
      </c>
      <c r="D14420">
        <v>318.5</v>
      </c>
      <c r="E14420">
        <v>308.75</v>
      </c>
      <c r="F14420">
        <v>316.25</v>
      </c>
      <c r="G14420">
        <v>175066</v>
      </c>
      <c r="H14420">
        <v>314.5</v>
      </c>
    </row>
    <row r="14421" spans="1:8" x14ac:dyDescent="0.3">
      <c r="A14421" t="s">
        <v>638</v>
      </c>
      <c r="B14421" t="s">
        <v>724</v>
      </c>
      <c r="C14421">
        <v>316</v>
      </c>
      <c r="D14421">
        <v>316</v>
      </c>
      <c r="E14421">
        <v>308</v>
      </c>
      <c r="F14421">
        <v>315.25</v>
      </c>
      <c r="G14421">
        <v>298627</v>
      </c>
      <c r="H14421">
        <v>313.08330000000001</v>
      </c>
    </row>
    <row r="14422" spans="1:8" x14ac:dyDescent="0.3">
      <c r="A14422" t="s">
        <v>638</v>
      </c>
      <c r="B14422" t="s">
        <v>725</v>
      </c>
      <c r="C14422">
        <v>315</v>
      </c>
      <c r="D14422">
        <v>319</v>
      </c>
      <c r="E14422">
        <v>307</v>
      </c>
      <c r="F14422">
        <v>316.5</v>
      </c>
      <c r="G14422">
        <v>558066</v>
      </c>
      <c r="H14422">
        <v>314.16669999999999</v>
      </c>
    </row>
    <row r="14423" spans="1:8" x14ac:dyDescent="0.3">
      <c r="A14423" t="s">
        <v>638</v>
      </c>
      <c r="B14423" t="s">
        <v>242</v>
      </c>
      <c r="C14423">
        <v>319</v>
      </c>
      <c r="D14423">
        <v>332.75</v>
      </c>
      <c r="E14423">
        <v>309.75</v>
      </c>
      <c r="F14423">
        <v>332</v>
      </c>
      <c r="G14423">
        <v>1007782</v>
      </c>
      <c r="H14423">
        <v>324.83330000000001</v>
      </c>
    </row>
    <row r="14424" spans="1:8" x14ac:dyDescent="0.3">
      <c r="A14424" t="s">
        <v>638</v>
      </c>
      <c r="B14424" t="s">
        <v>726</v>
      </c>
      <c r="C14424">
        <v>332</v>
      </c>
      <c r="D14424">
        <v>346.25</v>
      </c>
      <c r="E14424">
        <v>325</v>
      </c>
      <c r="F14424">
        <v>340</v>
      </c>
      <c r="G14424">
        <v>637926</v>
      </c>
      <c r="H14424">
        <v>337.08330000000001</v>
      </c>
    </row>
    <row r="14425" spans="1:8" x14ac:dyDescent="0.3">
      <c r="A14425" t="s">
        <v>638</v>
      </c>
      <c r="B14425" t="s">
        <v>727</v>
      </c>
      <c r="C14425">
        <v>340</v>
      </c>
      <c r="D14425">
        <v>358.75</v>
      </c>
      <c r="E14425">
        <v>332.5</v>
      </c>
      <c r="F14425">
        <v>345.25</v>
      </c>
      <c r="G14425">
        <v>901035</v>
      </c>
      <c r="H14425">
        <v>345.5</v>
      </c>
    </row>
    <row r="14426" spans="1:8" x14ac:dyDescent="0.3">
      <c r="A14426" t="s">
        <v>638</v>
      </c>
      <c r="B14426" t="s">
        <v>728</v>
      </c>
      <c r="C14426">
        <v>344</v>
      </c>
      <c r="D14426">
        <v>358.25</v>
      </c>
      <c r="E14426">
        <v>327.75</v>
      </c>
      <c r="F14426">
        <v>352.5</v>
      </c>
      <c r="G14426">
        <v>838129</v>
      </c>
      <c r="H14426">
        <v>346.16669999999999</v>
      </c>
    </row>
    <row r="14427" spans="1:8" x14ac:dyDescent="0.3">
      <c r="A14427" t="s">
        <v>638</v>
      </c>
      <c r="B14427" t="s">
        <v>729</v>
      </c>
      <c r="C14427">
        <v>352.5</v>
      </c>
      <c r="D14427">
        <v>360</v>
      </c>
      <c r="E14427">
        <v>339.25</v>
      </c>
      <c r="F14427">
        <v>342</v>
      </c>
      <c r="G14427">
        <v>390930</v>
      </c>
      <c r="H14427">
        <v>347.08330000000001</v>
      </c>
    </row>
    <row r="14428" spans="1:8" x14ac:dyDescent="0.3">
      <c r="A14428" t="s">
        <v>638</v>
      </c>
      <c r="B14428" t="s">
        <v>730</v>
      </c>
      <c r="C14428">
        <v>340</v>
      </c>
      <c r="D14428">
        <v>356</v>
      </c>
      <c r="E14428">
        <v>331.5</v>
      </c>
      <c r="F14428">
        <v>347</v>
      </c>
      <c r="G14428">
        <v>527469</v>
      </c>
      <c r="H14428">
        <v>344.83330000000001</v>
      </c>
    </row>
    <row r="14429" spans="1:8" x14ac:dyDescent="0.3">
      <c r="A14429" t="s">
        <v>638</v>
      </c>
      <c r="B14429" t="s">
        <v>731</v>
      </c>
      <c r="C14429">
        <v>350</v>
      </c>
      <c r="D14429">
        <v>363.5</v>
      </c>
      <c r="E14429">
        <v>344.5</v>
      </c>
      <c r="F14429">
        <v>357.25</v>
      </c>
      <c r="G14429">
        <v>486709</v>
      </c>
      <c r="H14429">
        <v>355.08330000000001</v>
      </c>
    </row>
    <row r="14430" spans="1:8" x14ac:dyDescent="0.3">
      <c r="A14430" t="s">
        <v>638</v>
      </c>
      <c r="B14430" t="s">
        <v>732</v>
      </c>
      <c r="C14430">
        <v>358</v>
      </c>
      <c r="D14430">
        <v>370</v>
      </c>
      <c r="E14430">
        <v>353.25</v>
      </c>
      <c r="F14430">
        <v>355</v>
      </c>
      <c r="G14430">
        <v>723904</v>
      </c>
      <c r="H14430">
        <v>359.41669999999999</v>
      </c>
    </row>
    <row r="14431" spans="1:8" x14ac:dyDescent="0.3">
      <c r="A14431" t="s">
        <v>638</v>
      </c>
      <c r="B14431" t="s">
        <v>733</v>
      </c>
      <c r="C14431">
        <v>356.75</v>
      </c>
      <c r="D14431">
        <v>357</v>
      </c>
      <c r="E14431">
        <v>341.25</v>
      </c>
      <c r="F14431">
        <v>353</v>
      </c>
      <c r="G14431">
        <v>331234</v>
      </c>
      <c r="H14431">
        <v>350.41669999999999</v>
      </c>
    </row>
    <row r="14432" spans="1:8" x14ac:dyDescent="0.3">
      <c r="A14432" t="s">
        <v>638</v>
      </c>
      <c r="B14432" t="s">
        <v>734</v>
      </c>
      <c r="C14432">
        <v>353</v>
      </c>
      <c r="D14432">
        <v>353.25</v>
      </c>
      <c r="E14432">
        <v>338.25</v>
      </c>
      <c r="F14432">
        <v>338.25</v>
      </c>
      <c r="G14432">
        <v>378676</v>
      </c>
      <c r="H14432">
        <v>343.25</v>
      </c>
    </row>
    <row r="14433" spans="1:8" x14ac:dyDescent="0.3">
      <c r="A14433" t="s">
        <v>638</v>
      </c>
      <c r="B14433" t="s">
        <v>735</v>
      </c>
      <c r="C14433">
        <v>338</v>
      </c>
      <c r="D14433">
        <v>342.5</v>
      </c>
      <c r="E14433">
        <v>331</v>
      </c>
      <c r="F14433">
        <v>334</v>
      </c>
      <c r="G14433">
        <v>198976</v>
      </c>
      <c r="H14433">
        <v>335.83330000000001</v>
      </c>
    </row>
    <row r="14434" spans="1:8" x14ac:dyDescent="0.3">
      <c r="A14434" t="s">
        <v>186</v>
      </c>
      <c r="B14434" t="s">
        <v>696</v>
      </c>
      <c r="C14434">
        <v>26.28</v>
      </c>
      <c r="D14434">
        <v>27.42</v>
      </c>
      <c r="E14434">
        <v>26.28</v>
      </c>
      <c r="F14434">
        <v>27.32</v>
      </c>
      <c r="G14434">
        <v>32923470</v>
      </c>
      <c r="H14434">
        <v>27.006699999999999</v>
      </c>
    </row>
    <row r="14435" spans="1:8" x14ac:dyDescent="0.3">
      <c r="A14435" t="s">
        <v>186</v>
      </c>
      <c r="B14435" t="s">
        <v>697</v>
      </c>
      <c r="C14435">
        <v>27.32</v>
      </c>
      <c r="D14435">
        <v>27.6</v>
      </c>
      <c r="E14435">
        <v>26.9</v>
      </c>
      <c r="F14435">
        <v>27.14</v>
      </c>
      <c r="G14435">
        <v>32131670</v>
      </c>
      <c r="H14435">
        <v>27.2133</v>
      </c>
    </row>
    <row r="14436" spans="1:8" x14ac:dyDescent="0.3">
      <c r="A14436" t="s">
        <v>186</v>
      </c>
      <c r="B14436" t="s">
        <v>698</v>
      </c>
      <c r="C14436">
        <v>27.58</v>
      </c>
      <c r="D14436">
        <v>27.8</v>
      </c>
      <c r="E14436">
        <v>27.14</v>
      </c>
      <c r="F14436">
        <v>27.24</v>
      </c>
      <c r="G14436">
        <v>41667960</v>
      </c>
      <c r="H14436">
        <v>27.3933</v>
      </c>
    </row>
    <row r="14437" spans="1:8" x14ac:dyDescent="0.3">
      <c r="A14437" t="s">
        <v>186</v>
      </c>
      <c r="B14437" t="s">
        <v>699</v>
      </c>
      <c r="C14437">
        <v>27.32</v>
      </c>
      <c r="D14437">
        <v>27.84</v>
      </c>
      <c r="E14437">
        <v>26.84</v>
      </c>
      <c r="F14437">
        <v>27.4</v>
      </c>
      <c r="G14437">
        <v>43028630</v>
      </c>
      <c r="H14437">
        <v>27.36</v>
      </c>
    </row>
    <row r="14438" spans="1:8" x14ac:dyDescent="0.3">
      <c r="A14438" t="s">
        <v>186</v>
      </c>
      <c r="B14438" t="s">
        <v>700</v>
      </c>
      <c r="C14438">
        <v>27.34</v>
      </c>
      <c r="D14438">
        <v>28.08</v>
      </c>
      <c r="E14438">
        <v>27.2</v>
      </c>
      <c r="F14438">
        <v>27.6</v>
      </c>
      <c r="G14438">
        <v>38946740</v>
      </c>
      <c r="H14438">
        <v>27.6267</v>
      </c>
    </row>
    <row r="14439" spans="1:8" x14ac:dyDescent="0.3">
      <c r="A14439" t="s">
        <v>186</v>
      </c>
      <c r="B14439" t="s">
        <v>77</v>
      </c>
      <c r="C14439">
        <v>27.2</v>
      </c>
      <c r="D14439">
        <v>27.28</v>
      </c>
      <c r="E14439">
        <v>26.38</v>
      </c>
      <c r="F14439">
        <v>26.6</v>
      </c>
      <c r="G14439">
        <v>31355630</v>
      </c>
      <c r="H14439">
        <v>26.753299999999999</v>
      </c>
    </row>
    <row r="14440" spans="1:8" x14ac:dyDescent="0.3">
      <c r="A14440" t="s">
        <v>186</v>
      </c>
      <c r="B14440" t="s">
        <v>701</v>
      </c>
      <c r="C14440">
        <v>26.72</v>
      </c>
      <c r="D14440">
        <v>27.2</v>
      </c>
      <c r="E14440">
        <v>26.64</v>
      </c>
      <c r="F14440">
        <v>27.1</v>
      </c>
      <c r="G14440">
        <v>26271100</v>
      </c>
      <c r="H14440">
        <v>26.98</v>
      </c>
    </row>
    <row r="14441" spans="1:8" x14ac:dyDescent="0.3">
      <c r="A14441" t="s">
        <v>186</v>
      </c>
      <c r="B14441" t="s">
        <v>702</v>
      </c>
      <c r="C14441">
        <v>27.4</v>
      </c>
      <c r="D14441">
        <v>27.4</v>
      </c>
      <c r="E14441">
        <v>26.64</v>
      </c>
      <c r="F14441">
        <v>26.76</v>
      </c>
      <c r="G14441">
        <v>15551100</v>
      </c>
      <c r="H14441">
        <v>26.933299999999999</v>
      </c>
    </row>
    <row r="14442" spans="1:8" x14ac:dyDescent="0.3">
      <c r="A14442" t="s">
        <v>186</v>
      </c>
      <c r="B14442" t="s">
        <v>139</v>
      </c>
      <c r="C14442">
        <v>26.62</v>
      </c>
      <c r="D14442">
        <v>26.72</v>
      </c>
      <c r="E14442">
        <v>25.82</v>
      </c>
      <c r="F14442">
        <v>25.92</v>
      </c>
      <c r="G14442">
        <v>26168740</v>
      </c>
      <c r="H14442">
        <v>26.153300000000002</v>
      </c>
    </row>
    <row r="14443" spans="1:8" x14ac:dyDescent="0.3">
      <c r="A14443" t="s">
        <v>186</v>
      </c>
      <c r="B14443" t="s">
        <v>156</v>
      </c>
      <c r="C14443">
        <v>25.74</v>
      </c>
      <c r="D14443">
        <v>25.88</v>
      </c>
      <c r="E14443">
        <v>25.3</v>
      </c>
      <c r="F14443">
        <v>25.72</v>
      </c>
      <c r="G14443">
        <v>15906630</v>
      </c>
      <c r="H14443">
        <v>25.633299999999998</v>
      </c>
    </row>
    <row r="14444" spans="1:8" x14ac:dyDescent="0.3">
      <c r="A14444" t="s">
        <v>186</v>
      </c>
      <c r="B14444" t="s">
        <v>703</v>
      </c>
      <c r="C14444">
        <v>25.84</v>
      </c>
      <c r="D14444">
        <v>26.56</v>
      </c>
      <c r="E14444">
        <v>25.84</v>
      </c>
      <c r="F14444">
        <v>26.46</v>
      </c>
      <c r="G14444">
        <v>16612320</v>
      </c>
      <c r="H14444">
        <v>26.2867</v>
      </c>
    </row>
    <row r="14445" spans="1:8" x14ac:dyDescent="0.3">
      <c r="A14445" t="s">
        <v>186</v>
      </c>
      <c r="B14445" t="s">
        <v>223</v>
      </c>
      <c r="C14445">
        <v>26.6</v>
      </c>
      <c r="D14445">
        <v>26.86</v>
      </c>
      <c r="E14445">
        <v>26.04</v>
      </c>
      <c r="F14445">
        <v>26.04</v>
      </c>
      <c r="G14445">
        <v>20920990</v>
      </c>
      <c r="H14445">
        <v>26.313300000000002</v>
      </c>
    </row>
    <row r="14446" spans="1:8" x14ac:dyDescent="0.3">
      <c r="A14446" t="s">
        <v>186</v>
      </c>
      <c r="B14446" t="s">
        <v>228</v>
      </c>
      <c r="C14446">
        <v>25.76</v>
      </c>
      <c r="D14446">
        <v>26.42</v>
      </c>
      <c r="E14446">
        <v>25.68</v>
      </c>
      <c r="F14446">
        <v>26.24</v>
      </c>
      <c r="G14446">
        <v>16067790</v>
      </c>
      <c r="H14446">
        <v>26.113299999999999</v>
      </c>
    </row>
    <row r="14447" spans="1:8" x14ac:dyDescent="0.3">
      <c r="A14447" t="s">
        <v>186</v>
      </c>
      <c r="B14447" t="s">
        <v>704</v>
      </c>
      <c r="C14447">
        <v>26.24</v>
      </c>
      <c r="D14447">
        <v>27.3</v>
      </c>
      <c r="E14447">
        <v>26.24</v>
      </c>
      <c r="F14447">
        <v>27.22</v>
      </c>
      <c r="G14447">
        <v>29647920</v>
      </c>
      <c r="H14447">
        <v>26.92</v>
      </c>
    </row>
    <row r="14448" spans="1:8" x14ac:dyDescent="0.3">
      <c r="A14448" t="s">
        <v>186</v>
      </c>
      <c r="B14448" t="s">
        <v>705</v>
      </c>
      <c r="C14448">
        <v>27.8</v>
      </c>
      <c r="D14448">
        <v>28.04</v>
      </c>
      <c r="E14448">
        <v>26.94</v>
      </c>
      <c r="F14448">
        <v>27.42</v>
      </c>
      <c r="G14448">
        <v>50405760</v>
      </c>
      <c r="H14448">
        <v>27.466699999999999</v>
      </c>
    </row>
    <row r="14449" spans="1:8" x14ac:dyDescent="0.3">
      <c r="A14449" t="s">
        <v>186</v>
      </c>
      <c r="B14449" t="s">
        <v>706</v>
      </c>
      <c r="C14449">
        <v>28.38</v>
      </c>
      <c r="D14449">
        <v>28.56</v>
      </c>
      <c r="E14449">
        <v>27.2</v>
      </c>
      <c r="F14449">
        <v>27.62</v>
      </c>
      <c r="G14449">
        <v>53974150</v>
      </c>
      <c r="H14449">
        <v>27.793299999999999</v>
      </c>
    </row>
    <row r="14450" spans="1:8" x14ac:dyDescent="0.3">
      <c r="A14450" t="s">
        <v>186</v>
      </c>
      <c r="B14450" t="s">
        <v>265</v>
      </c>
      <c r="C14450">
        <v>27.6</v>
      </c>
      <c r="D14450">
        <v>27.6</v>
      </c>
      <c r="E14450">
        <v>26.86</v>
      </c>
      <c r="F14450">
        <v>26.94</v>
      </c>
      <c r="G14450">
        <v>26421290</v>
      </c>
      <c r="H14450">
        <v>27.133299999999998</v>
      </c>
    </row>
    <row r="14451" spans="1:8" x14ac:dyDescent="0.3">
      <c r="A14451" t="s">
        <v>186</v>
      </c>
      <c r="B14451" t="s">
        <v>707</v>
      </c>
      <c r="C14451">
        <v>27.06</v>
      </c>
      <c r="D14451">
        <v>27.6</v>
      </c>
      <c r="E14451">
        <v>26.26</v>
      </c>
      <c r="F14451">
        <v>26.38</v>
      </c>
      <c r="G14451">
        <v>54475010</v>
      </c>
      <c r="H14451">
        <v>26.746700000000001</v>
      </c>
    </row>
    <row r="14452" spans="1:8" x14ac:dyDescent="0.3">
      <c r="A14452" t="s">
        <v>186</v>
      </c>
      <c r="B14452" t="s">
        <v>271</v>
      </c>
      <c r="C14452">
        <v>26.5</v>
      </c>
      <c r="D14452">
        <v>26.56</v>
      </c>
      <c r="E14452">
        <v>24.84</v>
      </c>
      <c r="F14452">
        <v>24.86</v>
      </c>
      <c r="G14452">
        <v>25470570</v>
      </c>
      <c r="H14452">
        <v>25.42</v>
      </c>
    </row>
    <row r="14453" spans="1:8" x14ac:dyDescent="0.3">
      <c r="A14453" t="s">
        <v>186</v>
      </c>
      <c r="B14453" t="s">
        <v>708</v>
      </c>
      <c r="C14453">
        <v>24.88</v>
      </c>
      <c r="D14453">
        <v>25.28</v>
      </c>
      <c r="E14453">
        <v>24.64</v>
      </c>
      <c r="F14453">
        <v>25.28</v>
      </c>
      <c r="G14453">
        <v>17988360</v>
      </c>
      <c r="H14453">
        <v>25.066700000000001</v>
      </c>
    </row>
    <row r="14454" spans="1:8" x14ac:dyDescent="0.3">
      <c r="A14454" t="s">
        <v>186</v>
      </c>
      <c r="B14454" t="s">
        <v>709</v>
      </c>
      <c r="C14454">
        <v>25.72</v>
      </c>
      <c r="D14454">
        <v>25.78</v>
      </c>
      <c r="E14454">
        <v>25.32</v>
      </c>
      <c r="F14454">
        <v>25.48</v>
      </c>
      <c r="G14454">
        <v>20903190</v>
      </c>
      <c r="H14454">
        <v>25.526700000000002</v>
      </c>
    </row>
    <row r="14455" spans="1:8" x14ac:dyDescent="0.3">
      <c r="A14455" t="s">
        <v>186</v>
      </c>
      <c r="B14455" t="s">
        <v>283</v>
      </c>
      <c r="C14455">
        <v>25.38</v>
      </c>
      <c r="D14455">
        <v>25.52</v>
      </c>
      <c r="E14455">
        <v>25.08</v>
      </c>
      <c r="F14455">
        <v>25.28</v>
      </c>
      <c r="G14455">
        <v>16239790</v>
      </c>
      <c r="H14455">
        <v>25.293299999999999</v>
      </c>
    </row>
    <row r="14456" spans="1:8" x14ac:dyDescent="0.3">
      <c r="A14456" t="s">
        <v>186</v>
      </c>
      <c r="B14456" t="s">
        <v>290</v>
      </c>
      <c r="C14456">
        <v>25.4</v>
      </c>
      <c r="D14456">
        <v>25.6</v>
      </c>
      <c r="E14456">
        <v>24.86</v>
      </c>
      <c r="F14456">
        <v>25.26</v>
      </c>
      <c r="G14456">
        <v>16567490</v>
      </c>
      <c r="H14456">
        <v>25.24</v>
      </c>
    </row>
    <row r="14457" spans="1:8" x14ac:dyDescent="0.3">
      <c r="A14457" t="s">
        <v>186</v>
      </c>
      <c r="B14457" t="s">
        <v>710</v>
      </c>
      <c r="C14457">
        <v>25.14</v>
      </c>
      <c r="D14457">
        <v>25.4</v>
      </c>
      <c r="E14457">
        <v>24.88</v>
      </c>
      <c r="F14457">
        <v>25.4</v>
      </c>
      <c r="G14457">
        <v>30516660</v>
      </c>
      <c r="H14457">
        <v>25.226700000000001</v>
      </c>
    </row>
    <row r="14458" spans="1:8" x14ac:dyDescent="0.3">
      <c r="A14458" t="s">
        <v>186</v>
      </c>
      <c r="B14458" t="s">
        <v>512</v>
      </c>
      <c r="C14458">
        <v>25.4</v>
      </c>
      <c r="D14458">
        <v>25.5</v>
      </c>
      <c r="E14458">
        <v>24.3</v>
      </c>
      <c r="F14458">
        <v>24.5</v>
      </c>
      <c r="G14458">
        <v>28295350</v>
      </c>
      <c r="H14458">
        <v>24.7667</v>
      </c>
    </row>
    <row r="14459" spans="1:8" x14ac:dyDescent="0.3">
      <c r="A14459" t="s">
        <v>186</v>
      </c>
      <c r="B14459" t="s">
        <v>91</v>
      </c>
      <c r="C14459">
        <v>22.92</v>
      </c>
      <c r="D14459">
        <v>24</v>
      </c>
      <c r="E14459">
        <v>22.72</v>
      </c>
      <c r="F14459">
        <v>23.78</v>
      </c>
      <c r="G14459">
        <v>17406030</v>
      </c>
      <c r="H14459">
        <v>23.5</v>
      </c>
    </row>
    <row r="14460" spans="1:8" x14ac:dyDescent="0.3">
      <c r="A14460" t="s">
        <v>186</v>
      </c>
      <c r="B14460" t="s">
        <v>93</v>
      </c>
      <c r="C14460">
        <v>23.1</v>
      </c>
      <c r="D14460">
        <v>23.88</v>
      </c>
      <c r="E14460">
        <v>22.96</v>
      </c>
      <c r="F14460">
        <v>23.02</v>
      </c>
      <c r="G14460">
        <v>12493460</v>
      </c>
      <c r="H14460">
        <v>23.2867</v>
      </c>
    </row>
    <row r="14461" spans="1:8" x14ac:dyDescent="0.3">
      <c r="A14461" t="s">
        <v>186</v>
      </c>
      <c r="B14461" t="s">
        <v>711</v>
      </c>
      <c r="C14461">
        <v>23</v>
      </c>
      <c r="D14461">
        <v>23.58</v>
      </c>
      <c r="E14461">
        <v>22.66</v>
      </c>
      <c r="F14461">
        <v>23.58</v>
      </c>
      <c r="G14461">
        <v>13641230</v>
      </c>
      <c r="H14461">
        <v>23.273299999999999</v>
      </c>
    </row>
    <row r="14462" spans="1:8" x14ac:dyDescent="0.3">
      <c r="A14462" t="s">
        <v>186</v>
      </c>
      <c r="B14462" t="s">
        <v>712</v>
      </c>
      <c r="C14462">
        <v>23.7</v>
      </c>
      <c r="D14462">
        <v>24.28</v>
      </c>
      <c r="E14462">
        <v>23.66</v>
      </c>
      <c r="F14462">
        <v>23.92</v>
      </c>
      <c r="G14462">
        <v>13010040</v>
      </c>
      <c r="H14462">
        <v>23.953299999999999</v>
      </c>
    </row>
    <row r="14463" spans="1:8" x14ac:dyDescent="0.3">
      <c r="A14463" t="s">
        <v>186</v>
      </c>
      <c r="B14463" t="s">
        <v>162</v>
      </c>
      <c r="C14463">
        <v>23.82</v>
      </c>
      <c r="D14463">
        <v>23.98</v>
      </c>
      <c r="E14463">
        <v>23.38</v>
      </c>
      <c r="F14463">
        <v>23.5</v>
      </c>
      <c r="G14463">
        <v>9161116</v>
      </c>
      <c r="H14463">
        <v>23.62</v>
      </c>
    </row>
    <row r="14464" spans="1:8" x14ac:dyDescent="0.3">
      <c r="A14464" t="s">
        <v>186</v>
      </c>
      <c r="B14464" t="s">
        <v>220</v>
      </c>
      <c r="C14464">
        <v>22.7</v>
      </c>
      <c r="D14464">
        <v>23.2</v>
      </c>
      <c r="E14464">
        <v>22.52</v>
      </c>
      <c r="F14464">
        <v>22.72</v>
      </c>
      <c r="G14464">
        <v>20925170</v>
      </c>
      <c r="H14464">
        <v>22.813300000000002</v>
      </c>
    </row>
    <row r="14465" spans="1:8" x14ac:dyDescent="0.3">
      <c r="A14465" t="s">
        <v>186</v>
      </c>
      <c r="B14465" t="s">
        <v>713</v>
      </c>
      <c r="C14465">
        <v>23.2</v>
      </c>
      <c r="D14465">
        <v>23.7</v>
      </c>
      <c r="E14465">
        <v>23.12</v>
      </c>
      <c r="F14465">
        <v>23.46</v>
      </c>
      <c r="G14465">
        <v>21932200</v>
      </c>
      <c r="H14465">
        <v>23.4267</v>
      </c>
    </row>
    <row r="14466" spans="1:8" x14ac:dyDescent="0.3">
      <c r="A14466" t="s">
        <v>186</v>
      </c>
      <c r="B14466" t="s">
        <v>714</v>
      </c>
      <c r="C14466">
        <v>23.5</v>
      </c>
      <c r="D14466">
        <v>23.56</v>
      </c>
      <c r="E14466">
        <v>22.86</v>
      </c>
      <c r="F14466">
        <v>23.18</v>
      </c>
      <c r="G14466">
        <v>12399060</v>
      </c>
      <c r="H14466">
        <v>23.2</v>
      </c>
    </row>
    <row r="14467" spans="1:8" x14ac:dyDescent="0.3">
      <c r="A14467" t="s">
        <v>186</v>
      </c>
      <c r="B14467" t="s">
        <v>715</v>
      </c>
      <c r="C14467">
        <v>23</v>
      </c>
      <c r="D14467">
        <v>23.48</v>
      </c>
      <c r="E14467">
        <v>22.9</v>
      </c>
      <c r="F14467">
        <v>23.28</v>
      </c>
      <c r="G14467">
        <v>17668540</v>
      </c>
      <c r="H14467">
        <v>23.22</v>
      </c>
    </row>
    <row r="14468" spans="1:8" x14ac:dyDescent="0.3">
      <c r="A14468" t="s">
        <v>186</v>
      </c>
      <c r="B14468" t="s">
        <v>235</v>
      </c>
      <c r="C14468">
        <v>23.18</v>
      </c>
      <c r="D14468">
        <v>23.18</v>
      </c>
      <c r="E14468">
        <v>22.7</v>
      </c>
      <c r="F14468">
        <v>23.02</v>
      </c>
      <c r="G14468">
        <v>12051320</v>
      </c>
      <c r="H14468">
        <v>22.966699999999999</v>
      </c>
    </row>
    <row r="14469" spans="1:8" x14ac:dyDescent="0.3">
      <c r="A14469" t="s">
        <v>186</v>
      </c>
      <c r="B14469" t="s">
        <v>259</v>
      </c>
      <c r="C14469">
        <v>23.2</v>
      </c>
      <c r="D14469">
        <v>23.44</v>
      </c>
      <c r="E14469">
        <v>22.84</v>
      </c>
      <c r="F14469">
        <v>23.22</v>
      </c>
      <c r="G14469">
        <v>11777970</v>
      </c>
      <c r="H14469">
        <v>23.166699999999999</v>
      </c>
    </row>
    <row r="14470" spans="1:8" x14ac:dyDescent="0.3">
      <c r="A14470" t="s">
        <v>186</v>
      </c>
      <c r="B14470" t="s">
        <v>716</v>
      </c>
      <c r="C14470">
        <v>23.24</v>
      </c>
      <c r="D14470">
        <v>23.5</v>
      </c>
      <c r="E14470">
        <v>23.02</v>
      </c>
      <c r="F14470">
        <v>23.32</v>
      </c>
      <c r="G14470">
        <v>15169830</v>
      </c>
      <c r="H14470">
        <v>23.28</v>
      </c>
    </row>
    <row r="14471" spans="1:8" x14ac:dyDescent="0.3">
      <c r="A14471" t="s">
        <v>186</v>
      </c>
      <c r="B14471" t="s">
        <v>269</v>
      </c>
      <c r="C14471">
        <v>23.32</v>
      </c>
      <c r="D14471">
        <v>23.64</v>
      </c>
      <c r="E14471">
        <v>23.06</v>
      </c>
      <c r="F14471">
        <v>23.16</v>
      </c>
      <c r="G14471">
        <v>23015310</v>
      </c>
      <c r="H14471">
        <v>23.2867</v>
      </c>
    </row>
    <row r="14472" spans="1:8" x14ac:dyDescent="0.3">
      <c r="A14472" t="s">
        <v>186</v>
      </c>
      <c r="B14472" t="s">
        <v>282</v>
      </c>
      <c r="C14472">
        <v>22.88</v>
      </c>
      <c r="D14472">
        <v>23.4</v>
      </c>
      <c r="E14472">
        <v>22.7</v>
      </c>
      <c r="F14472">
        <v>23.4</v>
      </c>
      <c r="G14472">
        <v>7311309</v>
      </c>
      <c r="H14472">
        <v>23.166699999999999</v>
      </c>
    </row>
    <row r="14473" spans="1:8" x14ac:dyDescent="0.3">
      <c r="A14473" t="s">
        <v>186</v>
      </c>
      <c r="B14473" t="s">
        <v>717</v>
      </c>
      <c r="C14473">
        <v>23</v>
      </c>
      <c r="D14473">
        <v>23.54</v>
      </c>
      <c r="E14473">
        <v>22.54</v>
      </c>
      <c r="F14473">
        <v>23.44</v>
      </c>
      <c r="G14473">
        <v>22389540</v>
      </c>
      <c r="H14473">
        <v>23.173300000000001</v>
      </c>
    </row>
    <row r="14474" spans="1:8" x14ac:dyDescent="0.3">
      <c r="A14474" t="s">
        <v>186</v>
      </c>
      <c r="B14474" t="s">
        <v>285</v>
      </c>
      <c r="C14474">
        <v>23.46</v>
      </c>
      <c r="D14474">
        <v>24.18</v>
      </c>
      <c r="E14474">
        <v>23.46</v>
      </c>
      <c r="F14474">
        <v>24</v>
      </c>
      <c r="G14474">
        <v>23414420</v>
      </c>
      <c r="H14474">
        <v>23.88</v>
      </c>
    </row>
    <row r="14475" spans="1:8" x14ac:dyDescent="0.3">
      <c r="A14475" t="s">
        <v>186</v>
      </c>
      <c r="B14475" t="s">
        <v>718</v>
      </c>
      <c r="C14475">
        <v>24.1</v>
      </c>
      <c r="D14475">
        <v>24.3</v>
      </c>
      <c r="E14475">
        <v>23.82</v>
      </c>
      <c r="F14475">
        <v>23.9</v>
      </c>
      <c r="G14475">
        <v>16038380</v>
      </c>
      <c r="H14475">
        <v>24.006699999999999</v>
      </c>
    </row>
    <row r="14476" spans="1:8" x14ac:dyDescent="0.3">
      <c r="A14476" t="s">
        <v>186</v>
      </c>
      <c r="B14476" t="s">
        <v>291</v>
      </c>
      <c r="C14476">
        <v>23.7</v>
      </c>
      <c r="D14476">
        <v>24.16</v>
      </c>
      <c r="E14476">
        <v>23.64</v>
      </c>
      <c r="F14476">
        <v>23.72</v>
      </c>
      <c r="G14476">
        <v>10888760</v>
      </c>
      <c r="H14476">
        <v>23.84</v>
      </c>
    </row>
    <row r="14477" spans="1:8" x14ac:dyDescent="0.3">
      <c r="A14477" t="s">
        <v>186</v>
      </c>
      <c r="B14477" t="s">
        <v>295</v>
      </c>
      <c r="C14477">
        <v>23.82</v>
      </c>
      <c r="D14477">
        <v>24.02</v>
      </c>
      <c r="E14477">
        <v>23.4</v>
      </c>
      <c r="F14477">
        <v>23.62</v>
      </c>
      <c r="G14477">
        <v>10502540</v>
      </c>
      <c r="H14477">
        <v>23.68</v>
      </c>
    </row>
    <row r="14478" spans="1:8" x14ac:dyDescent="0.3">
      <c r="A14478" t="s">
        <v>186</v>
      </c>
      <c r="B14478" t="s">
        <v>298</v>
      </c>
      <c r="C14478">
        <v>23.52</v>
      </c>
      <c r="D14478">
        <v>23.8</v>
      </c>
      <c r="E14478">
        <v>23.4</v>
      </c>
      <c r="F14478">
        <v>23.46</v>
      </c>
      <c r="G14478">
        <v>10945810</v>
      </c>
      <c r="H14478">
        <v>23.5533</v>
      </c>
    </row>
    <row r="14479" spans="1:8" x14ac:dyDescent="0.3">
      <c r="A14479" t="s">
        <v>186</v>
      </c>
      <c r="B14479" t="s">
        <v>719</v>
      </c>
      <c r="C14479">
        <v>23.52</v>
      </c>
      <c r="D14479">
        <v>23.82</v>
      </c>
      <c r="E14479">
        <v>23.14</v>
      </c>
      <c r="F14479">
        <v>23.24</v>
      </c>
      <c r="G14479">
        <v>17182760</v>
      </c>
      <c r="H14479">
        <v>23.4</v>
      </c>
    </row>
    <row r="14480" spans="1:8" x14ac:dyDescent="0.3">
      <c r="A14480" t="s">
        <v>186</v>
      </c>
      <c r="B14480" t="s">
        <v>720</v>
      </c>
      <c r="C14480">
        <v>23.64</v>
      </c>
      <c r="D14480">
        <v>23.96</v>
      </c>
      <c r="E14480">
        <v>23.48</v>
      </c>
      <c r="F14480">
        <v>23.82</v>
      </c>
      <c r="G14480">
        <v>17428080</v>
      </c>
      <c r="H14480">
        <v>23.753299999999999</v>
      </c>
    </row>
    <row r="14481" spans="1:8" x14ac:dyDescent="0.3">
      <c r="A14481" t="s">
        <v>186</v>
      </c>
      <c r="B14481" t="s">
        <v>721</v>
      </c>
      <c r="C14481">
        <v>23.44</v>
      </c>
      <c r="D14481">
        <v>24.22</v>
      </c>
      <c r="E14481">
        <v>23.4</v>
      </c>
      <c r="F14481">
        <v>24.1</v>
      </c>
      <c r="G14481">
        <v>16191530</v>
      </c>
      <c r="H14481">
        <v>23.906700000000001</v>
      </c>
    </row>
    <row r="14482" spans="1:8" x14ac:dyDescent="0.3">
      <c r="A14482" t="s">
        <v>186</v>
      </c>
      <c r="B14482" t="s">
        <v>96</v>
      </c>
      <c r="C14482">
        <v>24.12</v>
      </c>
      <c r="D14482">
        <v>24.18</v>
      </c>
      <c r="E14482">
        <v>23.5</v>
      </c>
      <c r="F14482">
        <v>23.6</v>
      </c>
      <c r="G14482">
        <v>11536680</v>
      </c>
      <c r="H14482">
        <v>23.76</v>
      </c>
    </row>
    <row r="14483" spans="1:8" x14ac:dyDescent="0.3">
      <c r="A14483" t="s">
        <v>186</v>
      </c>
      <c r="B14483" t="s">
        <v>722</v>
      </c>
      <c r="C14483">
        <v>23.66</v>
      </c>
      <c r="D14483">
        <v>24.1</v>
      </c>
      <c r="E14483">
        <v>23.66</v>
      </c>
      <c r="F14483">
        <v>23.98</v>
      </c>
      <c r="G14483">
        <v>12911030</v>
      </c>
      <c r="H14483">
        <v>23.9133</v>
      </c>
    </row>
    <row r="14484" spans="1:8" x14ac:dyDescent="0.3">
      <c r="A14484" t="s">
        <v>186</v>
      </c>
      <c r="B14484" t="s">
        <v>164</v>
      </c>
      <c r="C14484">
        <v>23.98</v>
      </c>
      <c r="D14484">
        <v>24.08</v>
      </c>
      <c r="E14484">
        <v>23.48</v>
      </c>
      <c r="F14484">
        <v>23.52</v>
      </c>
      <c r="G14484">
        <v>8890559</v>
      </c>
      <c r="H14484">
        <v>23.693300000000001</v>
      </c>
    </row>
    <row r="14485" spans="1:8" x14ac:dyDescent="0.3">
      <c r="A14485" t="s">
        <v>186</v>
      </c>
      <c r="B14485" t="s">
        <v>723</v>
      </c>
      <c r="C14485">
        <v>24.44</v>
      </c>
      <c r="D14485">
        <v>25.48</v>
      </c>
      <c r="E14485">
        <v>24.22</v>
      </c>
      <c r="F14485">
        <v>25.16</v>
      </c>
      <c r="G14485">
        <v>28301060</v>
      </c>
      <c r="H14485">
        <v>24.953299999999999</v>
      </c>
    </row>
    <row r="14486" spans="1:8" x14ac:dyDescent="0.3">
      <c r="A14486" t="s">
        <v>186</v>
      </c>
      <c r="B14486" t="s">
        <v>724</v>
      </c>
      <c r="C14486">
        <v>25.16</v>
      </c>
      <c r="D14486">
        <v>25.28</v>
      </c>
      <c r="E14486">
        <v>24.96</v>
      </c>
      <c r="F14486">
        <v>25.14</v>
      </c>
      <c r="G14486">
        <v>11052680</v>
      </c>
      <c r="H14486">
        <v>25.1267</v>
      </c>
    </row>
    <row r="14487" spans="1:8" x14ac:dyDescent="0.3">
      <c r="A14487" t="s">
        <v>186</v>
      </c>
      <c r="B14487" t="s">
        <v>725</v>
      </c>
      <c r="C14487">
        <v>25.26</v>
      </c>
      <c r="D14487">
        <v>25.64</v>
      </c>
      <c r="E14487">
        <v>25.16</v>
      </c>
      <c r="F14487">
        <v>25.6</v>
      </c>
      <c r="G14487">
        <v>16775480</v>
      </c>
      <c r="H14487">
        <v>25.466699999999999</v>
      </c>
    </row>
    <row r="14488" spans="1:8" x14ac:dyDescent="0.3">
      <c r="A14488" t="s">
        <v>186</v>
      </c>
      <c r="B14488" t="s">
        <v>242</v>
      </c>
      <c r="C14488">
        <v>25.2</v>
      </c>
      <c r="D14488">
        <v>25.5</v>
      </c>
      <c r="E14488">
        <v>24.9</v>
      </c>
      <c r="F14488">
        <v>25.16</v>
      </c>
      <c r="G14488">
        <v>11719290</v>
      </c>
      <c r="H14488">
        <v>25.186699999999998</v>
      </c>
    </row>
    <row r="14489" spans="1:8" x14ac:dyDescent="0.3">
      <c r="A14489" t="s">
        <v>186</v>
      </c>
      <c r="B14489" t="s">
        <v>726</v>
      </c>
      <c r="C14489">
        <v>25.46</v>
      </c>
      <c r="D14489">
        <v>25.9</v>
      </c>
      <c r="E14489">
        <v>25.28</v>
      </c>
      <c r="F14489">
        <v>25.66</v>
      </c>
      <c r="G14489">
        <v>15474090</v>
      </c>
      <c r="H14489">
        <v>25.613299999999999</v>
      </c>
    </row>
    <row r="14490" spans="1:8" x14ac:dyDescent="0.3">
      <c r="A14490" t="s">
        <v>186</v>
      </c>
      <c r="B14490" t="s">
        <v>727</v>
      </c>
      <c r="C14490">
        <v>25.84</v>
      </c>
      <c r="D14490">
        <v>25.84</v>
      </c>
      <c r="E14490">
        <v>25.1</v>
      </c>
      <c r="F14490">
        <v>25.5</v>
      </c>
      <c r="G14490">
        <v>9591048</v>
      </c>
      <c r="H14490">
        <v>25.48</v>
      </c>
    </row>
    <row r="14491" spans="1:8" x14ac:dyDescent="0.3">
      <c r="A14491" t="s">
        <v>186</v>
      </c>
      <c r="B14491" t="s">
        <v>728</v>
      </c>
      <c r="C14491">
        <v>25.78</v>
      </c>
      <c r="D14491">
        <v>26.36</v>
      </c>
      <c r="E14491">
        <v>25.14</v>
      </c>
      <c r="F14491">
        <v>25.34</v>
      </c>
      <c r="G14491">
        <v>17067270</v>
      </c>
      <c r="H14491">
        <v>25.613299999999999</v>
      </c>
    </row>
    <row r="14492" spans="1:8" x14ac:dyDescent="0.3">
      <c r="A14492" t="s">
        <v>186</v>
      </c>
      <c r="B14492" t="s">
        <v>729</v>
      </c>
      <c r="C14492">
        <v>25.5</v>
      </c>
      <c r="D14492">
        <v>25.72</v>
      </c>
      <c r="E14492">
        <v>24.76</v>
      </c>
      <c r="F14492">
        <v>25.54</v>
      </c>
      <c r="G14492">
        <v>40412110</v>
      </c>
      <c r="H14492">
        <v>25.34</v>
      </c>
    </row>
    <row r="14493" spans="1:8" x14ac:dyDescent="0.3">
      <c r="A14493" t="s">
        <v>186</v>
      </c>
      <c r="B14493" t="s">
        <v>730</v>
      </c>
      <c r="C14493">
        <v>24.94</v>
      </c>
      <c r="D14493">
        <v>25.38</v>
      </c>
      <c r="E14493">
        <v>24.94</v>
      </c>
      <c r="F14493">
        <v>25.14</v>
      </c>
      <c r="G14493">
        <v>16412290</v>
      </c>
      <c r="H14493">
        <v>25.153300000000002</v>
      </c>
    </row>
    <row r="14494" spans="1:8" x14ac:dyDescent="0.3">
      <c r="A14494" t="s">
        <v>186</v>
      </c>
      <c r="B14494" t="s">
        <v>731</v>
      </c>
      <c r="C14494">
        <v>25.3</v>
      </c>
      <c r="D14494">
        <v>25.42</v>
      </c>
      <c r="E14494">
        <v>24.78</v>
      </c>
      <c r="F14494">
        <v>25</v>
      </c>
      <c r="G14494">
        <v>22484920</v>
      </c>
      <c r="H14494">
        <v>25.066700000000001</v>
      </c>
    </row>
    <row r="14495" spans="1:8" x14ac:dyDescent="0.3">
      <c r="A14495" t="s">
        <v>186</v>
      </c>
      <c r="B14495" t="s">
        <v>732</v>
      </c>
      <c r="C14495">
        <v>24.8</v>
      </c>
      <c r="D14495">
        <v>25.28</v>
      </c>
      <c r="E14495">
        <v>24.16</v>
      </c>
      <c r="F14495">
        <v>24.28</v>
      </c>
      <c r="G14495">
        <v>17733650</v>
      </c>
      <c r="H14495">
        <v>24.5733</v>
      </c>
    </row>
    <row r="14496" spans="1:8" x14ac:dyDescent="0.3">
      <c r="A14496" t="s">
        <v>186</v>
      </c>
      <c r="B14496" t="s">
        <v>733</v>
      </c>
      <c r="C14496">
        <v>24.2</v>
      </c>
      <c r="D14496">
        <v>24.38</v>
      </c>
      <c r="E14496">
        <v>24.06</v>
      </c>
      <c r="F14496">
        <v>24.24</v>
      </c>
      <c r="G14496">
        <v>10583660</v>
      </c>
      <c r="H14496">
        <v>24.226700000000001</v>
      </c>
    </row>
    <row r="14497" spans="1:8" x14ac:dyDescent="0.3">
      <c r="A14497" t="s">
        <v>186</v>
      </c>
      <c r="B14497" t="s">
        <v>734</v>
      </c>
      <c r="C14497">
        <v>24.32</v>
      </c>
      <c r="D14497">
        <v>24.66</v>
      </c>
      <c r="E14497">
        <v>24.28</v>
      </c>
      <c r="F14497">
        <v>24.56</v>
      </c>
      <c r="G14497">
        <v>16829950</v>
      </c>
      <c r="H14497">
        <v>24.5</v>
      </c>
    </row>
    <row r="14498" spans="1:8" x14ac:dyDescent="0.3">
      <c r="A14498" t="s">
        <v>186</v>
      </c>
      <c r="B14498" t="s">
        <v>735</v>
      </c>
      <c r="C14498">
        <v>24.6</v>
      </c>
      <c r="D14498">
        <v>24.6</v>
      </c>
      <c r="E14498">
        <v>24</v>
      </c>
      <c r="F14498">
        <v>24.08</v>
      </c>
      <c r="G14498">
        <v>7914187</v>
      </c>
      <c r="H14498">
        <v>24.226700000000001</v>
      </c>
    </row>
    <row r="14499" spans="1:8" x14ac:dyDescent="0.3">
      <c r="A14499" t="s">
        <v>639</v>
      </c>
      <c r="B14499" t="s">
        <v>696</v>
      </c>
      <c r="C14499">
        <v>44.3</v>
      </c>
      <c r="D14499">
        <v>45.2</v>
      </c>
      <c r="E14499">
        <v>43.16</v>
      </c>
      <c r="F14499">
        <v>44.48</v>
      </c>
      <c r="G14499">
        <v>476987</v>
      </c>
      <c r="H14499">
        <v>44.28</v>
      </c>
    </row>
    <row r="14500" spans="1:8" x14ac:dyDescent="0.3">
      <c r="A14500" t="s">
        <v>639</v>
      </c>
      <c r="B14500" t="s">
        <v>697</v>
      </c>
      <c r="C14500">
        <v>44.48</v>
      </c>
      <c r="D14500">
        <v>45.42</v>
      </c>
      <c r="E14500">
        <v>44.18</v>
      </c>
      <c r="F14500">
        <v>44.28</v>
      </c>
      <c r="G14500">
        <v>240977</v>
      </c>
      <c r="H14500">
        <v>44.6267</v>
      </c>
    </row>
    <row r="14501" spans="1:8" x14ac:dyDescent="0.3">
      <c r="A14501" t="s">
        <v>639</v>
      </c>
      <c r="B14501" t="s">
        <v>698</v>
      </c>
      <c r="C14501">
        <v>44.28</v>
      </c>
      <c r="D14501">
        <v>46.26</v>
      </c>
      <c r="E14501">
        <v>44.28</v>
      </c>
      <c r="F14501">
        <v>46.22</v>
      </c>
      <c r="G14501">
        <v>357821</v>
      </c>
      <c r="H14501">
        <v>45.5867</v>
      </c>
    </row>
    <row r="14502" spans="1:8" x14ac:dyDescent="0.3">
      <c r="A14502" t="s">
        <v>639</v>
      </c>
      <c r="B14502" t="s">
        <v>699</v>
      </c>
      <c r="C14502">
        <v>45.74</v>
      </c>
      <c r="D14502">
        <v>47.12</v>
      </c>
      <c r="E14502">
        <v>45.6</v>
      </c>
      <c r="F14502">
        <v>46.4</v>
      </c>
      <c r="G14502">
        <v>265606</v>
      </c>
      <c r="H14502">
        <v>46.3733</v>
      </c>
    </row>
    <row r="14503" spans="1:8" x14ac:dyDescent="0.3">
      <c r="A14503" t="s">
        <v>639</v>
      </c>
      <c r="B14503" t="s">
        <v>700</v>
      </c>
      <c r="C14503">
        <v>46.4</v>
      </c>
      <c r="D14503">
        <v>47.2</v>
      </c>
      <c r="E14503">
        <v>45.72</v>
      </c>
      <c r="F14503">
        <v>47.2</v>
      </c>
      <c r="G14503">
        <v>274048</v>
      </c>
      <c r="H14503">
        <v>46.706699999999998</v>
      </c>
    </row>
    <row r="14504" spans="1:8" x14ac:dyDescent="0.3">
      <c r="A14504" t="s">
        <v>639</v>
      </c>
      <c r="B14504" t="s">
        <v>77</v>
      </c>
      <c r="C14504">
        <v>48</v>
      </c>
      <c r="D14504">
        <v>50.3</v>
      </c>
      <c r="E14504">
        <v>47.1</v>
      </c>
      <c r="F14504">
        <v>48.58</v>
      </c>
      <c r="G14504">
        <v>990802</v>
      </c>
      <c r="H14504">
        <v>48.66</v>
      </c>
    </row>
    <row r="14505" spans="1:8" x14ac:dyDescent="0.3">
      <c r="A14505" t="s">
        <v>639</v>
      </c>
      <c r="B14505" t="s">
        <v>701</v>
      </c>
      <c r="C14505">
        <v>48.66</v>
      </c>
      <c r="D14505">
        <v>49.16</v>
      </c>
      <c r="E14505">
        <v>47.94</v>
      </c>
      <c r="F14505">
        <v>48.8</v>
      </c>
      <c r="G14505">
        <v>278100</v>
      </c>
      <c r="H14505">
        <v>48.633299999999998</v>
      </c>
    </row>
    <row r="14506" spans="1:8" x14ac:dyDescent="0.3">
      <c r="A14506" t="s">
        <v>639</v>
      </c>
      <c r="B14506" t="s">
        <v>702</v>
      </c>
      <c r="C14506">
        <v>48.8</v>
      </c>
      <c r="D14506">
        <v>50.35</v>
      </c>
      <c r="E14506">
        <v>48.8</v>
      </c>
      <c r="F14506">
        <v>49.3</v>
      </c>
      <c r="G14506">
        <v>278808</v>
      </c>
      <c r="H14506">
        <v>49.4833</v>
      </c>
    </row>
    <row r="14507" spans="1:8" x14ac:dyDescent="0.3">
      <c r="A14507" t="s">
        <v>639</v>
      </c>
      <c r="B14507" t="s">
        <v>139</v>
      </c>
      <c r="C14507">
        <v>49.3</v>
      </c>
      <c r="D14507">
        <v>50.45</v>
      </c>
      <c r="E14507">
        <v>47.56</v>
      </c>
      <c r="F14507">
        <v>48.1</v>
      </c>
      <c r="G14507">
        <v>282165</v>
      </c>
      <c r="H14507">
        <v>48.703299999999999</v>
      </c>
    </row>
    <row r="14508" spans="1:8" x14ac:dyDescent="0.3">
      <c r="A14508" t="s">
        <v>639</v>
      </c>
      <c r="B14508" t="s">
        <v>156</v>
      </c>
      <c r="C14508">
        <v>48.1</v>
      </c>
      <c r="D14508">
        <v>50</v>
      </c>
      <c r="E14508">
        <v>47.7</v>
      </c>
      <c r="F14508">
        <v>49.68</v>
      </c>
      <c r="G14508">
        <v>198786</v>
      </c>
      <c r="H14508">
        <v>49.1267</v>
      </c>
    </row>
    <row r="14509" spans="1:8" x14ac:dyDescent="0.3">
      <c r="A14509" t="s">
        <v>639</v>
      </c>
      <c r="B14509" t="s">
        <v>703</v>
      </c>
      <c r="C14509">
        <v>50.05</v>
      </c>
      <c r="D14509">
        <v>53.4</v>
      </c>
      <c r="E14509">
        <v>49.68</v>
      </c>
      <c r="F14509">
        <v>52.8</v>
      </c>
      <c r="G14509">
        <v>578367</v>
      </c>
      <c r="H14509">
        <v>51.96</v>
      </c>
    </row>
    <row r="14510" spans="1:8" x14ac:dyDescent="0.3">
      <c r="A14510" t="s">
        <v>639</v>
      </c>
      <c r="B14510" t="s">
        <v>223</v>
      </c>
      <c r="C14510">
        <v>52.8</v>
      </c>
      <c r="D14510">
        <v>55.5</v>
      </c>
      <c r="E14510">
        <v>50.3</v>
      </c>
      <c r="F14510">
        <v>54.3</v>
      </c>
      <c r="G14510">
        <v>524499</v>
      </c>
      <c r="H14510">
        <v>53.366700000000002</v>
      </c>
    </row>
    <row r="14511" spans="1:8" x14ac:dyDescent="0.3">
      <c r="A14511" t="s">
        <v>639</v>
      </c>
      <c r="B14511" t="s">
        <v>228</v>
      </c>
      <c r="C14511">
        <v>54.3</v>
      </c>
      <c r="D14511">
        <v>54.75</v>
      </c>
      <c r="E14511">
        <v>52.2</v>
      </c>
      <c r="F14511">
        <v>52.6</v>
      </c>
      <c r="G14511">
        <v>304817</v>
      </c>
      <c r="H14511">
        <v>53.183300000000003</v>
      </c>
    </row>
    <row r="14512" spans="1:8" x14ac:dyDescent="0.3">
      <c r="A14512" t="s">
        <v>639</v>
      </c>
      <c r="B14512" t="s">
        <v>704</v>
      </c>
      <c r="C14512">
        <v>52.65</v>
      </c>
      <c r="D14512">
        <v>54.1</v>
      </c>
      <c r="E14512">
        <v>51.95</v>
      </c>
      <c r="F14512">
        <v>53.3</v>
      </c>
      <c r="G14512">
        <v>355833</v>
      </c>
      <c r="H14512">
        <v>53.116700000000002</v>
      </c>
    </row>
    <row r="14513" spans="1:8" x14ac:dyDescent="0.3">
      <c r="A14513" t="s">
        <v>639</v>
      </c>
      <c r="B14513" t="s">
        <v>705</v>
      </c>
      <c r="C14513">
        <v>53.35</v>
      </c>
      <c r="D14513">
        <v>58</v>
      </c>
      <c r="E14513">
        <v>53.35</v>
      </c>
      <c r="F14513">
        <v>55.95</v>
      </c>
      <c r="G14513">
        <v>968135</v>
      </c>
      <c r="H14513">
        <v>55.7667</v>
      </c>
    </row>
    <row r="14514" spans="1:8" x14ac:dyDescent="0.3">
      <c r="A14514" t="s">
        <v>639</v>
      </c>
      <c r="B14514" t="s">
        <v>706</v>
      </c>
      <c r="C14514">
        <v>55.95</v>
      </c>
      <c r="D14514">
        <v>57.35</v>
      </c>
      <c r="E14514">
        <v>55.25</v>
      </c>
      <c r="F14514">
        <v>56.8</v>
      </c>
      <c r="G14514">
        <v>296317</v>
      </c>
      <c r="H14514">
        <v>56.466700000000003</v>
      </c>
    </row>
    <row r="14515" spans="1:8" x14ac:dyDescent="0.3">
      <c r="A14515" t="s">
        <v>639</v>
      </c>
      <c r="B14515" t="s">
        <v>265</v>
      </c>
      <c r="C14515">
        <v>62.45</v>
      </c>
      <c r="D14515">
        <v>62.45</v>
      </c>
      <c r="E14515">
        <v>59.4</v>
      </c>
      <c r="F14515">
        <v>62.45</v>
      </c>
      <c r="G14515">
        <v>1773247</v>
      </c>
      <c r="H14515">
        <v>61.433300000000003</v>
      </c>
    </row>
    <row r="14516" spans="1:8" x14ac:dyDescent="0.3">
      <c r="A14516" t="s">
        <v>639</v>
      </c>
      <c r="B14516" t="s">
        <v>707</v>
      </c>
      <c r="C14516">
        <v>64.25</v>
      </c>
      <c r="D14516">
        <v>66</v>
      </c>
      <c r="E14516">
        <v>62</v>
      </c>
      <c r="F14516">
        <v>62</v>
      </c>
      <c r="G14516">
        <v>2683836</v>
      </c>
      <c r="H14516">
        <v>63.333300000000001</v>
      </c>
    </row>
    <row r="14517" spans="1:8" x14ac:dyDescent="0.3">
      <c r="A14517" t="s">
        <v>639</v>
      </c>
      <c r="B14517" t="s">
        <v>271</v>
      </c>
      <c r="C14517">
        <v>61.9</v>
      </c>
      <c r="D14517">
        <v>64.2</v>
      </c>
      <c r="E14517">
        <v>60.05</v>
      </c>
      <c r="F14517">
        <v>62.5</v>
      </c>
      <c r="G14517">
        <v>1111575</v>
      </c>
      <c r="H14517">
        <v>62.25</v>
      </c>
    </row>
    <row r="14518" spans="1:8" x14ac:dyDescent="0.3">
      <c r="A14518" t="s">
        <v>639</v>
      </c>
      <c r="B14518" t="s">
        <v>708</v>
      </c>
      <c r="C14518">
        <v>63.75</v>
      </c>
      <c r="D14518">
        <v>63.75</v>
      </c>
      <c r="E14518">
        <v>59.4</v>
      </c>
      <c r="F14518">
        <v>61.8</v>
      </c>
      <c r="G14518">
        <v>514456</v>
      </c>
      <c r="H14518">
        <v>61.65</v>
      </c>
    </row>
    <row r="14519" spans="1:8" x14ac:dyDescent="0.3">
      <c r="A14519" t="s">
        <v>639</v>
      </c>
      <c r="B14519" t="s">
        <v>709</v>
      </c>
      <c r="C14519">
        <v>62.5</v>
      </c>
      <c r="D14519">
        <v>67.95</v>
      </c>
      <c r="E14519">
        <v>62.05</v>
      </c>
      <c r="F14519">
        <v>67.95</v>
      </c>
      <c r="G14519">
        <v>1196939</v>
      </c>
      <c r="H14519">
        <v>65.9833</v>
      </c>
    </row>
    <row r="14520" spans="1:8" x14ac:dyDescent="0.3">
      <c r="A14520" t="s">
        <v>639</v>
      </c>
      <c r="B14520" t="s">
        <v>283</v>
      </c>
      <c r="C14520">
        <v>71.599999999999994</v>
      </c>
      <c r="D14520">
        <v>74.400000000000006</v>
      </c>
      <c r="E14520">
        <v>68.099999999999994</v>
      </c>
      <c r="F14520">
        <v>73.95</v>
      </c>
      <c r="G14520">
        <v>2412979</v>
      </c>
      <c r="H14520">
        <v>72.150000000000006</v>
      </c>
    </row>
    <row r="14521" spans="1:8" x14ac:dyDescent="0.3">
      <c r="A14521" t="s">
        <v>639</v>
      </c>
      <c r="B14521" t="s">
        <v>290</v>
      </c>
      <c r="C14521">
        <v>74.75</v>
      </c>
      <c r="D14521">
        <v>75.95</v>
      </c>
      <c r="E14521">
        <v>66.599999999999994</v>
      </c>
      <c r="F14521">
        <v>66.599999999999994</v>
      </c>
      <c r="G14521">
        <v>2366918</v>
      </c>
      <c r="H14521">
        <v>69.716700000000003</v>
      </c>
    </row>
    <row r="14522" spans="1:8" x14ac:dyDescent="0.3">
      <c r="A14522" t="s">
        <v>639</v>
      </c>
      <c r="B14522" t="s">
        <v>710</v>
      </c>
      <c r="C14522">
        <v>66.599999999999994</v>
      </c>
      <c r="D14522">
        <v>70.150000000000006</v>
      </c>
      <c r="E14522">
        <v>61.8</v>
      </c>
      <c r="F14522">
        <v>62.2</v>
      </c>
      <c r="G14522">
        <v>1072395</v>
      </c>
      <c r="H14522">
        <v>64.716700000000003</v>
      </c>
    </row>
    <row r="14523" spans="1:8" x14ac:dyDescent="0.3">
      <c r="A14523" t="s">
        <v>639</v>
      </c>
      <c r="B14523" t="s">
        <v>512</v>
      </c>
      <c r="C14523">
        <v>62.55</v>
      </c>
      <c r="D14523">
        <v>68</v>
      </c>
      <c r="E14523">
        <v>60.45</v>
      </c>
      <c r="F14523">
        <v>62.6</v>
      </c>
      <c r="G14523">
        <v>1268473</v>
      </c>
      <c r="H14523">
        <v>63.683300000000003</v>
      </c>
    </row>
    <row r="14524" spans="1:8" x14ac:dyDescent="0.3">
      <c r="A14524" t="s">
        <v>639</v>
      </c>
      <c r="B14524" t="s">
        <v>91</v>
      </c>
      <c r="C14524">
        <v>58</v>
      </c>
      <c r="D14524">
        <v>64.099999999999994</v>
      </c>
      <c r="E14524">
        <v>56.55</v>
      </c>
      <c r="F14524">
        <v>61.3</v>
      </c>
      <c r="G14524">
        <v>841125</v>
      </c>
      <c r="H14524">
        <v>60.65</v>
      </c>
    </row>
    <row r="14525" spans="1:8" x14ac:dyDescent="0.3">
      <c r="A14525" t="s">
        <v>639</v>
      </c>
      <c r="B14525" t="s">
        <v>93</v>
      </c>
      <c r="C14525">
        <v>61.45</v>
      </c>
      <c r="D14525">
        <v>64.45</v>
      </c>
      <c r="E14525">
        <v>60.75</v>
      </c>
      <c r="F14525">
        <v>61.7</v>
      </c>
      <c r="G14525">
        <v>756076</v>
      </c>
      <c r="H14525">
        <v>62.3</v>
      </c>
    </row>
    <row r="14526" spans="1:8" x14ac:dyDescent="0.3">
      <c r="A14526" t="s">
        <v>639</v>
      </c>
      <c r="B14526" t="s">
        <v>711</v>
      </c>
      <c r="C14526">
        <v>62</v>
      </c>
      <c r="D14526">
        <v>64.5</v>
      </c>
      <c r="E14526">
        <v>61.5</v>
      </c>
      <c r="F14526">
        <v>63.5</v>
      </c>
      <c r="G14526">
        <v>1033890</v>
      </c>
      <c r="H14526">
        <v>63.166699999999999</v>
      </c>
    </row>
    <row r="14527" spans="1:8" x14ac:dyDescent="0.3">
      <c r="A14527" t="s">
        <v>639</v>
      </c>
      <c r="B14527" t="s">
        <v>712</v>
      </c>
      <c r="C14527">
        <v>63.25</v>
      </c>
      <c r="D14527">
        <v>64.7</v>
      </c>
      <c r="E14527">
        <v>62.5</v>
      </c>
      <c r="F14527">
        <v>63.95</v>
      </c>
      <c r="G14527">
        <v>930935</v>
      </c>
      <c r="H14527">
        <v>63.716700000000003</v>
      </c>
    </row>
    <row r="14528" spans="1:8" x14ac:dyDescent="0.3">
      <c r="A14528" t="s">
        <v>639</v>
      </c>
      <c r="B14528" t="s">
        <v>162</v>
      </c>
      <c r="C14528">
        <v>63.95</v>
      </c>
      <c r="D14528">
        <v>63.95</v>
      </c>
      <c r="E14528">
        <v>58.2</v>
      </c>
      <c r="F14528">
        <v>60.35</v>
      </c>
      <c r="G14528">
        <v>828296</v>
      </c>
      <c r="H14528">
        <v>60.833300000000001</v>
      </c>
    </row>
    <row r="14529" spans="1:8" x14ac:dyDescent="0.3">
      <c r="A14529" t="s">
        <v>639</v>
      </c>
      <c r="B14529" t="s">
        <v>220</v>
      </c>
      <c r="C14529">
        <v>57.5</v>
      </c>
      <c r="D14529">
        <v>60.7</v>
      </c>
      <c r="E14529">
        <v>57.15</v>
      </c>
      <c r="F14529">
        <v>60.7</v>
      </c>
      <c r="G14529">
        <v>503473</v>
      </c>
      <c r="H14529">
        <v>59.5167</v>
      </c>
    </row>
    <row r="14530" spans="1:8" x14ac:dyDescent="0.3">
      <c r="A14530" t="s">
        <v>639</v>
      </c>
      <c r="B14530" t="s">
        <v>713</v>
      </c>
      <c r="C14530">
        <v>61.6</v>
      </c>
      <c r="D14530">
        <v>63.25</v>
      </c>
      <c r="E14530">
        <v>60.9</v>
      </c>
      <c r="F14530">
        <v>63.25</v>
      </c>
      <c r="G14530">
        <v>663050</v>
      </c>
      <c r="H14530">
        <v>62.466700000000003</v>
      </c>
    </row>
    <row r="14531" spans="1:8" x14ac:dyDescent="0.3">
      <c r="A14531" t="s">
        <v>639</v>
      </c>
      <c r="B14531" t="s">
        <v>714</v>
      </c>
      <c r="C14531">
        <v>63.25</v>
      </c>
      <c r="D14531">
        <v>64.05</v>
      </c>
      <c r="E14531">
        <v>61.4</v>
      </c>
      <c r="F14531">
        <v>63.25</v>
      </c>
      <c r="G14531">
        <v>587359</v>
      </c>
      <c r="H14531">
        <v>62.9</v>
      </c>
    </row>
    <row r="14532" spans="1:8" x14ac:dyDescent="0.3">
      <c r="A14532" t="s">
        <v>639</v>
      </c>
      <c r="B14532" t="s">
        <v>715</v>
      </c>
      <c r="C14532">
        <v>62</v>
      </c>
      <c r="D14532">
        <v>64.2</v>
      </c>
      <c r="E14532">
        <v>62</v>
      </c>
      <c r="F14532">
        <v>63.5</v>
      </c>
      <c r="G14532">
        <v>574770</v>
      </c>
      <c r="H14532">
        <v>63.2333</v>
      </c>
    </row>
    <row r="14533" spans="1:8" x14ac:dyDescent="0.3">
      <c r="A14533" t="s">
        <v>639</v>
      </c>
      <c r="B14533" t="s">
        <v>235</v>
      </c>
      <c r="C14533">
        <v>63.7</v>
      </c>
      <c r="D14533">
        <v>63.9</v>
      </c>
      <c r="E14533">
        <v>62.35</v>
      </c>
      <c r="F14533">
        <v>63.6</v>
      </c>
      <c r="G14533">
        <v>295676</v>
      </c>
      <c r="H14533">
        <v>63.283299999999997</v>
      </c>
    </row>
    <row r="14534" spans="1:8" x14ac:dyDescent="0.3">
      <c r="A14534" t="s">
        <v>639</v>
      </c>
      <c r="B14534" t="s">
        <v>259</v>
      </c>
      <c r="C14534">
        <v>64.150000000000006</v>
      </c>
      <c r="D14534">
        <v>69</v>
      </c>
      <c r="E14534">
        <v>63</v>
      </c>
      <c r="F14534">
        <v>63.5</v>
      </c>
      <c r="G14534">
        <v>1347592</v>
      </c>
      <c r="H14534">
        <v>65.166700000000006</v>
      </c>
    </row>
    <row r="14535" spans="1:8" x14ac:dyDescent="0.3">
      <c r="A14535" t="s">
        <v>639</v>
      </c>
      <c r="B14535" t="s">
        <v>716</v>
      </c>
      <c r="C14535">
        <v>63.7</v>
      </c>
      <c r="D14535">
        <v>64.55</v>
      </c>
      <c r="E14535">
        <v>62</v>
      </c>
      <c r="F14535">
        <v>63.95</v>
      </c>
      <c r="G14535">
        <v>640490</v>
      </c>
      <c r="H14535">
        <v>63.5</v>
      </c>
    </row>
    <row r="14536" spans="1:8" x14ac:dyDescent="0.3">
      <c r="A14536" t="s">
        <v>639</v>
      </c>
      <c r="B14536" t="s">
        <v>269</v>
      </c>
      <c r="C14536">
        <v>63.95</v>
      </c>
      <c r="D14536">
        <v>65.8</v>
      </c>
      <c r="E14536">
        <v>62.2</v>
      </c>
      <c r="F14536">
        <v>63.3</v>
      </c>
      <c r="G14536">
        <v>669533</v>
      </c>
      <c r="H14536">
        <v>63.7667</v>
      </c>
    </row>
    <row r="14537" spans="1:8" x14ac:dyDescent="0.3">
      <c r="A14537" t="s">
        <v>639</v>
      </c>
      <c r="B14537" t="s">
        <v>282</v>
      </c>
      <c r="C14537">
        <v>63.2</v>
      </c>
      <c r="D14537">
        <v>64.400000000000006</v>
      </c>
      <c r="E14537">
        <v>62</v>
      </c>
      <c r="F14537">
        <v>64.400000000000006</v>
      </c>
      <c r="G14537">
        <v>160775</v>
      </c>
      <c r="H14537">
        <v>63.6</v>
      </c>
    </row>
    <row r="14538" spans="1:8" x14ac:dyDescent="0.3">
      <c r="A14538" t="s">
        <v>639</v>
      </c>
      <c r="B14538" t="s">
        <v>717</v>
      </c>
      <c r="C14538">
        <v>64.3</v>
      </c>
      <c r="D14538">
        <v>64.3</v>
      </c>
      <c r="E14538">
        <v>58.45</v>
      </c>
      <c r="F14538">
        <v>61.8</v>
      </c>
      <c r="G14538">
        <v>894394</v>
      </c>
      <c r="H14538">
        <v>61.5167</v>
      </c>
    </row>
    <row r="14539" spans="1:8" x14ac:dyDescent="0.3">
      <c r="A14539" t="s">
        <v>639</v>
      </c>
      <c r="B14539" t="s">
        <v>285</v>
      </c>
      <c r="C14539">
        <v>61.65</v>
      </c>
      <c r="D14539">
        <v>61.65</v>
      </c>
      <c r="E14539">
        <v>58.6</v>
      </c>
      <c r="F14539">
        <v>59.1</v>
      </c>
      <c r="G14539">
        <v>454544</v>
      </c>
      <c r="H14539">
        <v>59.783299999999997</v>
      </c>
    </row>
    <row r="14540" spans="1:8" x14ac:dyDescent="0.3">
      <c r="A14540" t="s">
        <v>639</v>
      </c>
      <c r="B14540" t="s">
        <v>718</v>
      </c>
      <c r="C14540">
        <v>59.1</v>
      </c>
      <c r="D14540">
        <v>61.1</v>
      </c>
      <c r="E14540">
        <v>57.9</v>
      </c>
      <c r="F14540">
        <v>57.9</v>
      </c>
      <c r="G14540">
        <v>341391</v>
      </c>
      <c r="H14540">
        <v>58.966700000000003</v>
      </c>
    </row>
    <row r="14541" spans="1:8" x14ac:dyDescent="0.3">
      <c r="A14541" t="s">
        <v>639</v>
      </c>
      <c r="B14541" t="s">
        <v>291</v>
      </c>
      <c r="C14541">
        <v>57.9</v>
      </c>
      <c r="D14541">
        <v>58.4</v>
      </c>
      <c r="E14541">
        <v>54.75</v>
      </c>
      <c r="F14541">
        <v>54.9</v>
      </c>
      <c r="G14541">
        <v>436591</v>
      </c>
      <c r="H14541">
        <v>56.0167</v>
      </c>
    </row>
    <row r="14542" spans="1:8" x14ac:dyDescent="0.3">
      <c r="A14542" t="s">
        <v>639</v>
      </c>
      <c r="B14542" t="s">
        <v>295</v>
      </c>
      <c r="C14542">
        <v>54.9</v>
      </c>
      <c r="D14542">
        <v>55.35</v>
      </c>
      <c r="E14542">
        <v>52.2</v>
      </c>
      <c r="F14542">
        <v>52.5</v>
      </c>
      <c r="G14542">
        <v>365396</v>
      </c>
      <c r="H14542">
        <v>53.35</v>
      </c>
    </row>
    <row r="14543" spans="1:8" x14ac:dyDescent="0.3">
      <c r="A14543" t="s">
        <v>639</v>
      </c>
      <c r="B14543" t="s">
        <v>298</v>
      </c>
      <c r="C14543">
        <v>52.5</v>
      </c>
      <c r="D14543">
        <v>52.5</v>
      </c>
      <c r="E14543">
        <v>50.45</v>
      </c>
      <c r="F14543">
        <v>50.75</v>
      </c>
      <c r="G14543">
        <v>545375</v>
      </c>
      <c r="H14543">
        <v>51.2333</v>
      </c>
    </row>
    <row r="14544" spans="1:8" x14ac:dyDescent="0.3">
      <c r="A14544" t="s">
        <v>639</v>
      </c>
      <c r="B14544" t="s">
        <v>719</v>
      </c>
      <c r="C14544">
        <v>51.25</v>
      </c>
      <c r="D14544">
        <v>51.85</v>
      </c>
      <c r="E14544">
        <v>50.6</v>
      </c>
      <c r="F14544">
        <v>51.1</v>
      </c>
      <c r="G14544">
        <v>267167</v>
      </c>
      <c r="H14544">
        <v>51.183300000000003</v>
      </c>
    </row>
    <row r="14545" spans="1:8" x14ac:dyDescent="0.3">
      <c r="A14545" t="s">
        <v>639</v>
      </c>
      <c r="B14545" t="s">
        <v>720</v>
      </c>
      <c r="C14545">
        <v>52.05</v>
      </c>
      <c r="D14545">
        <v>53.4</v>
      </c>
      <c r="E14545">
        <v>51.45</v>
      </c>
      <c r="F14545">
        <v>52.45</v>
      </c>
      <c r="G14545">
        <v>589940</v>
      </c>
      <c r="H14545">
        <v>52.433300000000003</v>
      </c>
    </row>
    <row r="14546" spans="1:8" x14ac:dyDescent="0.3">
      <c r="A14546" t="s">
        <v>639</v>
      </c>
      <c r="B14546" t="s">
        <v>721</v>
      </c>
      <c r="C14546">
        <v>51.95</v>
      </c>
      <c r="D14546">
        <v>53.8</v>
      </c>
      <c r="E14546">
        <v>51.3</v>
      </c>
      <c r="F14546">
        <v>52.6</v>
      </c>
      <c r="G14546">
        <v>419020</v>
      </c>
      <c r="H14546">
        <v>52.566699999999997</v>
      </c>
    </row>
    <row r="14547" spans="1:8" x14ac:dyDescent="0.3">
      <c r="A14547" t="s">
        <v>639</v>
      </c>
      <c r="B14547" t="s">
        <v>96</v>
      </c>
      <c r="C14547">
        <v>54</v>
      </c>
      <c r="D14547">
        <v>55.7</v>
      </c>
      <c r="E14547">
        <v>52.75</v>
      </c>
      <c r="F14547">
        <v>54.15</v>
      </c>
      <c r="G14547">
        <v>412270</v>
      </c>
      <c r="H14547">
        <v>54.2</v>
      </c>
    </row>
    <row r="14548" spans="1:8" x14ac:dyDescent="0.3">
      <c r="A14548" t="s">
        <v>639</v>
      </c>
      <c r="B14548" t="s">
        <v>722</v>
      </c>
      <c r="C14548">
        <v>55</v>
      </c>
      <c r="D14548">
        <v>58.85</v>
      </c>
      <c r="E14548">
        <v>54.5</v>
      </c>
      <c r="F14548">
        <v>57.35</v>
      </c>
      <c r="G14548">
        <v>911967</v>
      </c>
      <c r="H14548">
        <v>56.9</v>
      </c>
    </row>
    <row r="14549" spans="1:8" x14ac:dyDescent="0.3">
      <c r="A14549" t="s">
        <v>639</v>
      </c>
      <c r="B14549" t="s">
        <v>164</v>
      </c>
      <c r="C14549">
        <v>57.85</v>
      </c>
      <c r="D14549">
        <v>59.5</v>
      </c>
      <c r="E14549">
        <v>53</v>
      </c>
      <c r="F14549">
        <v>53.45</v>
      </c>
      <c r="G14549">
        <v>743445</v>
      </c>
      <c r="H14549">
        <v>55.316699999999997</v>
      </c>
    </row>
    <row r="14550" spans="1:8" x14ac:dyDescent="0.3">
      <c r="A14550" t="s">
        <v>639</v>
      </c>
      <c r="B14550" t="s">
        <v>723</v>
      </c>
      <c r="C14550">
        <v>56.3</v>
      </c>
      <c r="D14550">
        <v>56.9</v>
      </c>
      <c r="E14550">
        <v>54.9</v>
      </c>
      <c r="F14550">
        <v>56.1</v>
      </c>
      <c r="G14550">
        <v>498870</v>
      </c>
      <c r="H14550">
        <v>55.966700000000003</v>
      </c>
    </row>
    <row r="14551" spans="1:8" x14ac:dyDescent="0.3">
      <c r="A14551" t="s">
        <v>639</v>
      </c>
      <c r="B14551" t="s">
        <v>724</v>
      </c>
      <c r="C14551">
        <v>56.2</v>
      </c>
      <c r="D14551">
        <v>56.2</v>
      </c>
      <c r="E14551">
        <v>54.5</v>
      </c>
      <c r="F14551">
        <v>54.9</v>
      </c>
      <c r="G14551">
        <v>331459</v>
      </c>
      <c r="H14551">
        <v>55.2</v>
      </c>
    </row>
    <row r="14552" spans="1:8" x14ac:dyDescent="0.3">
      <c r="A14552" t="s">
        <v>639</v>
      </c>
      <c r="B14552" t="s">
        <v>725</v>
      </c>
      <c r="C14552">
        <v>54.9</v>
      </c>
      <c r="D14552">
        <v>55.6</v>
      </c>
      <c r="E14552">
        <v>54</v>
      </c>
      <c r="F14552">
        <v>54.75</v>
      </c>
      <c r="G14552">
        <v>453728</v>
      </c>
      <c r="H14552">
        <v>54.783299999999997</v>
      </c>
    </row>
    <row r="14553" spans="1:8" x14ac:dyDescent="0.3">
      <c r="A14553" t="s">
        <v>639</v>
      </c>
      <c r="B14553" t="s">
        <v>242</v>
      </c>
      <c r="C14553">
        <v>54</v>
      </c>
      <c r="D14553">
        <v>54.95</v>
      </c>
      <c r="E14553">
        <v>53.3</v>
      </c>
      <c r="F14553">
        <v>53.95</v>
      </c>
      <c r="G14553">
        <v>155336</v>
      </c>
      <c r="H14553">
        <v>54.066699999999997</v>
      </c>
    </row>
    <row r="14554" spans="1:8" x14ac:dyDescent="0.3">
      <c r="A14554" t="s">
        <v>639</v>
      </c>
      <c r="B14554" t="s">
        <v>726</v>
      </c>
      <c r="C14554">
        <v>54.55</v>
      </c>
      <c r="D14554">
        <v>56.65</v>
      </c>
      <c r="E14554">
        <v>54.45</v>
      </c>
      <c r="F14554">
        <v>55.8</v>
      </c>
      <c r="G14554">
        <v>363806</v>
      </c>
      <c r="H14554">
        <v>55.633299999999998</v>
      </c>
    </row>
    <row r="14555" spans="1:8" x14ac:dyDescent="0.3">
      <c r="A14555" t="s">
        <v>639</v>
      </c>
      <c r="B14555" t="s">
        <v>727</v>
      </c>
      <c r="C14555">
        <v>55.8</v>
      </c>
      <c r="D14555">
        <v>56.45</v>
      </c>
      <c r="E14555">
        <v>54.65</v>
      </c>
      <c r="F14555">
        <v>54.9</v>
      </c>
      <c r="G14555">
        <v>256195</v>
      </c>
      <c r="H14555">
        <v>55.333300000000001</v>
      </c>
    </row>
    <row r="14556" spans="1:8" x14ac:dyDescent="0.3">
      <c r="A14556" t="s">
        <v>639</v>
      </c>
      <c r="B14556" t="s">
        <v>728</v>
      </c>
      <c r="C14556">
        <v>55.5</v>
      </c>
      <c r="D14556">
        <v>55.6</v>
      </c>
      <c r="E14556">
        <v>54.05</v>
      </c>
      <c r="F14556">
        <v>54.4</v>
      </c>
      <c r="G14556">
        <v>163110</v>
      </c>
      <c r="H14556">
        <v>54.683300000000003</v>
      </c>
    </row>
    <row r="14557" spans="1:8" x14ac:dyDescent="0.3">
      <c r="A14557" t="s">
        <v>639</v>
      </c>
      <c r="B14557" t="s">
        <v>729</v>
      </c>
      <c r="C14557">
        <v>54.4</v>
      </c>
      <c r="D14557">
        <v>58</v>
      </c>
      <c r="E14557">
        <v>54.4</v>
      </c>
      <c r="F14557">
        <v>58</v>
      </c>
      <c r="G14557">
        <v>512013</v>
      </c>
      <c r="H14557">
        <v>56.8</v>
      </c>
    </row>
    <row r="14558" spans="1:8" x14ac:dyDescent="0.3">
      <c r="A14558" t="s">
        <v>639</v>
      </c>
      <c r="B14558" t="s">
        <v>730</v>
      </c>
      <c r="C14558">
        <v>57</v>
      </c>
      <c r="D14558">
        <v>60.35</v>
      </c>
      <c r="E14558">
        <v>54.15</v>
      </c>
      <c r="F14558">
        <v>58.25</v>
      </c>
      <c r="G14558">
        <v>585326</v>
      </c>
      <c r="H14558">
        <v>57.583300000000001</v>
      </c>
    </row>
    <row r="14559" spans="1:8" x14ac:dyDescent="0.3">
      <c r="A14559" t="s">
        <v>639</v>
      </c>
      <c r="B14559" t="s">
        <v>731</v>
      </c>
      <c r="C14559">
        <v>59</v>
      </c>
      <c r="D14559">
        <v>59.1</v>
      </c>
      <c r="E14559">
        <v>56.9</v>
      </c>
      <c r="F14559">
        <v>57</v>
      </c>
      <c r="G14559">
        <v>312655</v>
      </c>
      <c r="H14559">
        <v>57.666699999999999</v>
      </c>
    </row>
    <row r="14560" spans="1:8" x14ac:dyDescent="0.3">
      <c r="A14560" t="s">
        <v>639</v>
      </c>
      <c r="B14560" t="s">
        <v>732</v>
      </c>
      <c r="C14560">
        <v>57</v>
      </c>
      <c r="D14560">
        <v>57.9</v>
      </c>
      <c r="E14560">
        <v>56</v>
      </c>
      <c r="F14560">
        <v>56.55</v>
      </c>
      <c r="G14560">
        <v>262280</v>
      </c>
      <c r="H14560">
        <v>56.816699999999997</v>
      </c>
    </row>
    <row r="14561" spans="1:8" x14ac:dyDescent="0.3">
      <c r="A14561" t="s">
        <v>639</v>
      </c>
      <c r="B14561" t="s">
        <v>733</v>
      </c>
      <c r="C14561">
        <v>56.75</v>
      </c>
      <c r="D14561">
        <v>56.75</v>
      </c>
      <c r="E14561">
        <v>55.45</v>
      </c>
      <c r="F14561">
        <v>56.1</v>
      </c>
      <c r="G14561">
        <v>210269</v>
      </c>
      <c r="H14561">
        <v>56.1</v>
      </c>
    </row>
    <row r="14562" spans="1:8" x14ac:dyDescent="0.3">
      <c r="A14562" t="s">
        <v>639</v>
      </c>
      <c r="B14562" t="s">
        <v>734</v>
      </c>
      <c r="C14562">
        <v>56.15</v>
      </c>
      <c r="D14562">
        <v>58.85</v>
      </c>
      <c r="E14562">
        <v>54.2</v>
      </c>
      <c r="F14562">
        <v>56.25</v>
      </c>
      <c r="G14562">
        <v>458220</v>
      </c>
      <c r="H14562">
        <v>56.433300000000003</v>
      </c>
    </row>
    <row r="14563" spans="1:8" x14ac:dyDescent="0.3">
      <c r="A14563" t="s">
        <v>639</v>
      </c>
      <c r="B14563" t="s">
        <v>735</v>
      </c>
      <c r="C14563">
        <v>56.85</v>
      </c>
      <c r="D14563">
        <v>57.25</v>
      </c>
      <c r="E14563">
        <v>55.7</v>
      </c>
      <c r="F14563">
        <v>56.3</v>
      </c>
      <c r="G14563">
        <v>184311</v>
      </c>
      <c r="H14563">
        <v>56.416699999999999</v>
      </c>
    </row>
    <row r="14564" spans="1:8" x14ac:dyDescent="0.3">
      <c r="A14564" t="s">
        <v>80</v>
      </c>
      <c r="B14564" t="s">
        <v>696</v>
      </c>
      <c r="C14564">
        <v>2.1</v>
      </c>
      <c r="D14564">
        <v>2.1</v>
      </c>
      <c r="E14564">
        <v>2.0699999999999998</v>
      </c>
      <c r="F14564">
        <v>2.08</v>
      </c>
      <c r="G14564">
        <v>11550120</v>
      </c>
      <c r="H14564">
        <v>2.0832999999999999</v>
      </c>
    </row>
    <row r="14565" spans="1:8" x14ac:dyDescent="0.3">
      <c r="A14565" t="s">
        <v>80</v>
      </c>
      <c r="B14565" t="s">
        <v>697</v>
      </c>
      <c r="C14565">
        <v>2.09</v>
      </c>
      <c r="D14565">
        <v>2.11</v>
      </c>
      <c r="E14565">
        <v>2.0699999999999998</v>
      </c>
      <c r="F14565">
        <v>2.08</v>
      </c>
      <c r="G14565">
        <v>15421600</v>
      </c>
      <c r="H14565">
        <v>2.0867</v>
      </c>
    </row>
    <row r="14566" spans="1:8" x14ac:dyDescent="0.3">
      <c r="A14566" t="s">
        <v>80</v>
      </c>
      <c r="B14566" t="s">
        <v>698</v>
      </c>
      <c r="C14566">
        <v>2.08</v>
      </c>
      <c r="D14566">
        <v>2.1</v>
      </c>
      <c r="E14566">
        <v>2.0699999999999998</v>
      </c>
      <c r="F14566">
        <v>2.08</v>
      </c>
      <c r="G14566">
        <v>16106160</v>
      </c>
      <c r="H14566">
        <v>2.0832999999999999</v>
      </c>
    </row>
    <row r="14567" spans="1:8" x14ac:dyDescent="0.3">
      <c r="A14567" t="s">
        <v>80</v>
      </c>
      <c r="B14567" t="s">
        <v>699</v>
      </c>
      <c r="C14567">
        <v>2.09</v>
      </c>
      <c r="D14567">
        <v>2.17</v>
      </c>
      <c r="E14567">
        <v>2.0699999999999998</v>
      </c>
      <c r="F14567">
        <v>2.08</v>
      </c>
      <c r="G14567">
        <v>37179320</v>
      </c>
      <c r="H14567">
        <v>2.1067</v>
      </c>
    </row>
    <row r="14568" spans="1:8" x14ac:dyDescent="0.3">
      <c r="A14568" t="s">
        <v>80</v>
      </c>
      <c r="B14568" t="s">
        <v>700</v>
      </c>
      <c r="C14568">
        <v>2.08</v>
      </c>
      <c r="D14568">
        <v>2.13</v>
      </c>
      <c r="E14568">
        <v>2.04</v>
      </c>
      <c r="F14568">
        <v>2.11</v>
      </c>
      <c r="G14568">
        <v>23091040</v>
      </c>
      <c r="H14568">
        <v>2.0933000000000002</v>
      </c>
    </row>
    <row r="14569" spans="1:8" x14ac:dyDescent="0.3">
      <c r="A14569" t="s">
        <v>80</v>
      </c>
      <c r="B14569" t="s">
        <v>77</v>
      </c>
      <c r="C14569">
        <v>2.11</v>
      </c>
      <c r="D14569">
        <v>2.13</v>
      </c>
      <c r="E14569">
        <v>2.08</v>
      </c>
      <c r="F14569">
        <v>2.1</v>
      </c>
      <c r="G14569">
        <v>17155020</v>
      </c>
      <c r="H14569">
        <v>2.1032999999999999</v>
      </c>
    </row>
    <row r="14570" spans="1:8" x14ac:dyDescent="0.3">
      <c r="A14570" t="s">
        <v>80</v>
      </c>
      <c r="B14570" t="s">
        <v>701</v>
      </c>
      <c r="C14570">
        <v>2.1</v>
      </c>
      <c r="D14570">
        <v>2.15</v>
      </c>
      <c r="E14570">
        <v>2.09</v>
      </c>
      <c r="F14570">
        <v>2.1</v>
      </c>
      <c r="G14570">
        <v>14655770</v>
      </c>
      <c r="H14570">
        <v>2.1133000000000002</v>
      </c>
    </row>
    <row r="14571" spans="1:8" x14ac:dyDescent="0.3">
      <c r="A14571" t="s">
        <v>80</v>
      </c>
      <c r="B14571" t="s">
        <v>702</v>
      </c>
      <c r="C14571">
        <v>2.11</v>
      </c>
      <c r="D14571">
        <v>2.15</v>
      </c>
      <c r="E14571">
        <v>2.08</v>
      </c>
      <c r="F14571">
        <v>2.09</v>
      </c>
      <c r="G14571">
        <v>13783780</v>
      </c>
      <c r="H14571">
        <v>2.1067</v>
      </c>
    </row>
    <row r="14572" spans="1:8" x14ac:dyDescent="0.3">
      <c r="A14572" t="s">
        <v>80</v>
      </c>
      <c r="B14572" t="s">
        <v>139</v>
      </c>
      <c r="C14572">
        <v>2.1</v>
      </c>
      <c r="D14572">
        <v>2.11</v>
      </c>
      <c r="E14572">
        <v>2.06</v>
      </c>
      <c r="F14572">
        <v>2.06</v>
      </c>
      <c r="G14572">
        <v>15415050</v>
      </c>
      <c r="H14572">
        <v>2.0767000000000002</v>
      </c>
    </row>
    <row r="14573" spans="1:8" x14ac:dyDescent="0.3">
      <c r="A14573" t="s">
        <v>80</v>
      </c>
      <c r="B14573" t="s">
        <v>156</v>
      </c>
      <c r="C14573">
        <v>2.0699999999999998</v>
      </c>
      <c r="D14573">
        <v>2.08</v>
      </c>
      <c r="E14573">
        <v>2.04</v>
      </c>
      <c r="F14573">
        <v>2.06</v>
      </c>
      <c r="G14573">
        <v>9101332</v>
      </c>
      <c r="H14573">
        <v>2.06</v>
      </c>
    </row>
    <row r="14574" spans="1:8" x14ac:dyDescent="0.3">
      <c r="A14574" t="s">
        <v>80</v>
      </c>
      <c r="B14574" t="s">
        <v>703</v>
      </c>
      <c r="C14574">
        <v>2.0699999999999998</v>
      </c>
      <c r="D14574">
        <v>2.17</v>
      </c>
      <c r="E14574">
        <v>2.0699999999999998</v>
      </c>
      <c r="F14574">
        <v>2.17</v>
      </c>
      <c r="G14574">
        <v>21590290</v>
      </c>
      <c r="H14574">
        <v>2.1366999999999998</v>
      </c>
    </row>
    <row r="14575" spans="1:8" x14ac:dyDescent="0.3">
      <c r="A14575" t="s">
        <v>80</v>
      </c>
      <c r="B14575" t="s">
        <v>223</v>
      </c>
      <c r="C14575">
        <v>2.17</v>
      </c>
      <c r="D14575">
        <v>2.21</v>
      </c>
      <c r="E14575">
        <v>2.14</v>
      </c>
      <c r="F14575">
        <v>2.16</v>
      </c>
      <c r="G14575">
        <v>13435840</v>
      </c>
      <c r="H14575">
        <v>2.17</v>
      </c>
    </row>
    <row r="14576" spans="1:8" x14ac:dyDescent="0.3">
      <c r="A14576" t="s">
        <v>80</v>
      </c>
      <c r="B14576" t="s">
        <v>228</v>
      </c>
      <c r="C14576">
        <v>2.16</v>
      </c>
      <c r="D14576">
        <v>2.1800000000000002</v>
      </c>
      <c r="E14576">
        <v>2.14</v>
      </c>
      <c r="F14576">
        <v>2.15</v>
      </c>
      <c r="G14576">
        <v>7495393</v>
      </c>
      <c r="H14576">
        <v>2.1566999999999998</v>
      </c>
    </row>
    <row r="14577" spans="1:8" x14ac:dyDescent="0.3">
      <c r="A14577" t="s">
        <v>80</v>
      </c>
      <c r="B14577" t="s">
        <v>704</v>
      </c>
      <c r="C14577">
        <v>2.15</v>
      </c>
      <c r="D14577">
        <v>2.19</v>
      </c>
      <c r="E14577">
        <v>2.15</v>
      </c>
      <c r="F14577">
        <v>2.17</v>
      </c>
      <c r="G14577">
        <v>9252221</v>
      </c>
      <c r="H14577">
        <v>2.17</v>
      </c>
    </row>
    <row r="14578" spans="1:8" x14ac:dyDescent="0.3">
      <c r="A14578" t="s">
        <v>80</v>
      </c>
      <c r="B14578" t="s">
        <v>705</v>
      </c>
      <c r="C14578">
        <v>2.1800000000000002</v>
      </c>
      <c r="D14578">
        <v>2.25</v>
      </c>
      <c r="E14578">
        <v>2.16</v>
      </c>
      <c r="F14578">
        <v>2.25</v>
      </c>
      <c r="G14578">
        <v>15233110</v>
      </c>
      <c r="H14578">
        <v>2.2200000000000002</v>
      </c>
    </row>
    <row r="14579" spans="1:8" x14ac:dyDescent="0.3">
      <c r="A14579" t="s">
        <v>80</v>
      </c>
      <c r="B14579" t="s">
        <v>706</v>
      </c>
      <c r="C14579">
        <v>2.2999999999999998</v>
      </c>
      <c r="D14579">
        <v>2.33</v>
      </c>
      <c r="E14579">
        <v>2.2599999999999998</v>
      </c>
      <c r="F14579">
        <v>2.29</v>
      </c>
      <c r="G14579">
        <v>14178660</v>
      </c>
      <c r="H14579">
        <v>2.2932999999999999</v>
      </c>
    </row>
    <row r="14580" spans="1:8" x14ac:dyDescent="0.3">
      <c r="A14580" t="s">
        <v>80</v>
      </c>
      <c r="B14580" t="s">
        <v>265</v>
      </c>
      <c r="C14580">
        <v>2.2599999999999998</v>
      </c>
      <c r="D14580">
        <v>2.34</v>
      </c>
      <c r="E14580">
        <v>2.2599999999999998</v>
      </c>
      <c r="F14580">
        <v>2.29</v>
      </c>
      <c r="G14580">
        <v>12317480</v>
      </c>
      <c r="H14580">
        <v>2.2967</v>
      </c>
    </row>
    <row r="14581" spans="1:8" x14ac:dyDescent="0.3">
      <c r="A14581" t="s">
        <v>80</v>
      </c>
      <c r="B14581" t="s">
        <v>707</v>
      </c>
      <c r="C14581">
        <v>2.2999999999999998</v>
      </c>
      <c r="D14581">
        <v>2.31</v>
      </c>
      <c r="E14581">
        <v>2.19</v>
      </c>
      <c r="F14581">
        <v>2.19</v>
      </c>
      <c r="G14581">
        <v>11014260</v>
      </c>
      <c r="H14581">
        <v>2.23</v>
      </c>
    </row>
    <row r="14582" spans="1:8" x14ac:dyDescent="0.3">
      <c r="A14582" t="s">
        <v>80</v>
      </c>
      <c r="B14582" t="s">
        <v>271</v>
      </c>
      <c r="C14582">
        <v>2.21</v>
      </c>
      <c r="D14582">
        <v>2.2200000000000002</v>
      </c>
      <c r="E14582">
        <v>2.08</v>
      </c>
      <c r="F14582">
        <v>2.08</v>
      </c>
      <c r="G14582">
        <v>15734690</v>
      </c>
      <c r="H14582">
        <v>2.1267</v>
      </c>
    </row>
    <row r="14583" spans="1:8" x14ac:dyDescent="0.3">
      <c r="A14583" t="s">
        <v>80</v>
      </c>
      <c r="B14583" t="s">
        <v>708</v>
      </c>
      <c r="C14583">
        <v>2.09</v>
      </c>
      <c r="D14583">
        <v>2.12</v>
      </c>
      <c r="E14583">
        <v>2.06</v>
      </c>
      <c r="F14583">
        <v>2.08</v>
      </c>
      <c r="G14583">
        <v>9659350</v>
      </c>
      <c r="H14583">
        <v>2.0867</v>
      </c>
    </row>
    <row r="14584" spans="1:8" x14ac:dyDescent="0.3">
      <c r="A14584" t="s">
        <v>80</v>
      </c>
      <c r="B14584" t="s">
        <v>709</v>
      </c>
      <c r="C14584">
        <v>2.09</v>
      </c>
      <c r="D14584">
        <v>2.17</v>
      </c>
      <c r="E14584">
        <v>2.09</v>
      </c>
      <c r="F14584">
        <v>2.1</v>
      </c>
      <c r="G14584">
        <v>9971362</v>
      </c>
      <c r="H14584">
        <v>2.12</v>
      </c>
    </row>
    <row r="14585" spans="1:8" x14ac:dyDescent="0.3">
      <c r="A14585" t="s">
        <v>80</v>
      </c>
      <c r="B14585" t="s">
        <v>283</v>
      </c>
      <c r="C14585">
        <v>2.11</v>
      </c>
      <c r="D14585">
        <v>2.12</v>
      </c>
      <c r="E14585">
        <v>2.0699999999999998</v>
      </c>
      <c r="F14585">
        <v>2.08</v>
      </c>
      <c r="G14585">
        <v>6919413</v>
      </c>
      <c r="H14585">
        <v>2.09</v>
      </c>
    </row>
    <row r="14586" spans="1:8" x14ac:dyDescent="0.3">
      <c r="A14586" t="s">
        <v>80</v>
      </c>
      <c r="B14586" t="s">
        <v>290</v>
      </c>
      <c r="C14586">
        <v>2.08</v>
      </c>
      <c r="D14586">
        <v>2.09</v>
      </c>
      <c r="E14586">
        <v>2.0099999999999998</v>
      </c>
      <c r="F14586">
        <v>2.0099999999999998</v>
      </c>
      <c r="G14586">
        <v>12548570</v>
      </c>
      <c r="H14586">
        <v>2.0367000000000002</v>
      </c>
    </row>
    <row r="14587" spans="1:8" x14ac:dyDescent="0.3">
      <c r="A14587" t="s">
        <v>80</v>
      </c>
      <c r="B14587" t="s">
        <v>710</v>
      </c>
      <c r="C14587">
        <v>2.0099999999999998</v>
      </c>
      <c r="D14587">
        <v>2.06</v>
      </c>
      <c r="E14587">
        <v>2.0099999999999998</v>
      </c>
      <c r="F14587">
        <v>2.02</v>
      </c>
      <c r="G14587">
        <v>7258303</v>
      </c>
      <c r="H14587">
        <v>2.0299999999999998</v>
      </c>
    </row>
    <row r="14588" spans="1:8" x14ac:dyDescent="0.3">
      <c r="A14588" t="s">
        <v>80</v>
      </c>
      <c r="B14588" t="s">
        <v>512</v>
      </c>
      <c r="C14588">
        <v>2.0299999999999998</v>
      </c>
      <c r="D14588">
        <v>2.08</v>
      </c>
      <c r="E14588">
        <v>1.99</v>
      </c>
      <c r="F14588">
        <v>2.0099999999999998</v>
      </c>
      <c r="G14588">
        <v>8883234</v>
      </c>
      <c r="H14588">
        <v>2.0266999999999999</v>
      </c>
    </row>
    <row r="14589" spans="1:8" x14ac:dyDescent="0.3">
      <c r="A14589" t="s">
        <v>80</v>
      </c>
      <c r="B14589" t="s">
        <v>91</v>
      </c>
      <c r="C14589">
        <v>1.82</v>
      </c>
      <c r="D14589">
        <v>1.94</v>
      </c>
      <c r="E14589">
        <v>1.82</v>
      </c>
      <c r="F14589">
        <v>1.91</v>
      </c>
      <c r="G14589">
        <v>8945080</v>
      </c>
      <c r="H14589">
        <v>1.89</v>
      </c>
    </row>
    <row r="14590" spans="1:8" x14ac:dyDescent="0.3">
      <c r="A14590" t="s">
        <v>80</v>
      </c>
      <c r="B14590" t="s">
        <v>93</v>
      </c>
      <c r="C14590">
        <v>1.93</v>
      </c>
      <c r="D14590">
        <v>1.95</v>
      </c>
      <c r="E14590">
        <v>1.85</v>
      </c>
      <c r="F14590">
        <v>1.85</v>
      </c>
      <c r="G14590">
        <v>9778219</v>
      </c>
      <c r="H14590">
        <v>1.8833</v>
      </c>
    </row>
    <row r="14591" spans="1:8" x14ac:dyDescent="0.3">
      <c r="A14591" t="s">
        <v>80</v>
      </c>
      <c r="B14591" t="s">
        <v>711</v>
      </c>
      <c r="C14591">
        <v>1.87</v>
      </c>
      <c r="D14591">
        <v>1.9</v>
      </c>
      <c r="E14591">
        <v>1.86</v>
      </c>
      <c r="F14591">
        <v>1.88</v>
      </c>
      <c r="G14591">
        <v>7865004</v>
      </c>
      <c r="H14591">
        <v>1.88</v>
      </c>
    </row>
    <row r="14592" spans="1:8" x14ac:dyDescent="0.3">
      <c r="A14592" t="s">
        <v>80</v>
      </c>
      <c r="B14592" t="s">
        <v>712</v>
      </c>
      <c r="C14592">
        <v>1.9</v>
      </c>
      <c r="D14592">
        <v>1.96</v>
      </c>
      <c r="E14592">
        <v>1.9</v>
      </c>
      <c r="F14592">
        <v>1.93</v>
      </c>
      <c r="G14592">
        <v>6034967</v>
      </c>
      <c r="H14592">
        <v>1.93</v>
      </c>
    </row>
    <row r="14593" spans="1:8" x14ac:dyDescent="0.3">
      <c r="A14593" t="s">
        <v>80</v>
      </c>
      <c r="B14593" t="s">
        <v>162</v>
      </c>
      <c r="C14593">
        <v>2.0499999999999998</v>
      </c>
      <c r="D14593">
        <v>2.0499999999999998</v>
      </c>
      <c r="E14593">
        <v>1.94</v>
      </c>
      <c r="F14593">
        <v>1.98</v>
      </c>
      <c r="G14593">
        <v>17385180</v>
      </c>
      <c r="H14593">
        <v>1.99</v>
      </c>
    </row>
    <row r="14594" spans="1:8" x14ac:dyDescent="0.3">
      <c r="A14594" t="s">
        <v>80</v>
      </c>
      <c r="B14594" t="s">
        <v>220</v>
      </c>
      <c r="C14594">
        <v>1.94</v>
      </c>
      <c r="D14594">
        <v>2.02</v>
      </c>
      <c r="E14594">
        <v>1.9</v>
      </c>
      <c r="F14594">
        <v>1.99</v>
      </c>
      <c r="G14594">
        <v>7981305</v>
      </c>
      <c r="H14594">
        <v>1.97</v>
      </c>
    </row>
    <row r="14595" spans="1:8" x14ac:dyDescent="0.3">
      <c r="A14595" t="s">
        <v>80</v>
      </c>
      <c r="B14595" t="s">
        <v>713</v>
      </c>
      <c r="C14595">
        <v>2.0299999999999998</v>
      </c>
      <c r="D14595">
        <v>2.08</v>
      </c>
      <c r="E14595">
        <v>2.0099999999999998</v>
      </c>
      <c r="F14595">
        <v>2.0699999999999998</v>
      </c>
      <c r="G14595">
        <v>7016945</v>
      </c>
      <c r="H14595">
        <v>2.0533000000000001</v>
      </c>
    </row>
    <row r="14596" spans="1:8" x14ac:dyDescent="0.3">
      <c r="A14596" t="s">
        <v>80</v>
      </c>
      <c r="B14596" t="s">
        <v>714</v>
      </c>
      <c r="C14596">
        <v>2.1</v>
      </c>
      <c r="D14596">
        <v>2.11</v>
      </c>
      <c r="E14596">
        <v>2.04</v>
      </c>
      <c r="F14596">
        <v>2.08</v>
      </c>
      <c r="G14596">
        <v>7479495</v>
      </c>
      <c r="H14596">
        <v>2.0767000000000002</v>
      </c>
    </row>
    <row r="14597" spans="1:8" x14ac:dyDescent="0.3">
      <c r="A14597" t="s">
        <v>80</v>
      </c>
      <c r="B14597" t="s">
        <v>715</v>
      </c>
      <c r="C14597">
        <v>2.09</v>
      </c>
      <c r="D14597">
        <v>2.1</v>
      </c>
      <c r="E14597">
        <v>2.04</v>
      </c>
      <c r="F14597">
        <v>2.0499999999999998</v>
      </c>
      <c r="G14597">
        <v>6071319</v>
      </c>
      <c r="H14597">
        <v>2.0632999999999999</v>
      </c>
    </row>
    <row r="14598" spans="1:8" x14ac:dyDescent="0.3">
      <c r="A14598" t="s">
        <v>80</v>
      </c>
      <c r="B14598" t="s">
        <v>235</v>
      </c>
      <c r="C14598">
        <v>2.04</v>
      </c>
      <c r="D14598">
        <v>2.06</v>
      </c>
      <c r="E14598">
        <v>2.02</v>
      </c>
      <c r="F14598">
        <v>2.0299999999999998</v>
      </c>
      <c r="G14598">
        <v>5032372</v>
      </c>
      <c r="H14598">
        <v>2.0367000000000002</v>
      </c>
    </row>
    <row r="14599" spans="1:8" x14ac:dyDescent="0.3">
      <c r="A14599" t="s">
        <v>80</v>
      </c>
      <c r="B14599" t="s">
        <v>259</v>
      </c>
      <c r="C14599">
        <v>2.04</v>
      </c>
      <c r="D14599">
        <v>2.06</v>
      </c>
      <c r="E14599">
        <v>2.02</v>
      </c>
      <c r="F14599">
        <v>2.0499999999999998</v>
      </c>
      <c r="G14599">
        <v>5314628</v>
      </c>
      <c r="H14599">
        <v>2.0432999999999999</v>
      </c>
    </row>
    <row r="14600" spans="1:8" x14ac:dyDescent="0.3">
      <c r="A14600" t="s">
        <v>80</v>
      </c>
      <c r="B14600" t="s">
        <v>716</v>
      </c>
      <c r="C14600">
        <v>2.06</v>
      </c>
      <c r="D14600">
        <v>2.09</v>
      </c>
      <c r="E14600">
        <v>2.0499999999999998</v>
      </c>
      <c r="F14600">
        <v>2.0699999999999998</v>
      </c>
      <c r="G14600">
        <v>5293485</v>
      </c>
      <c r="H14600">
        <v>2.0699999999999998</v>
      </c>
    </row>
    <row r="14601" spans="1:8" x14ac:dyDescent="0.3">
      <c r="A14601" t="s">
        <v>80</v>
      </c>
      <c r="B14601" t="s">
        <v>269</v>
      </c>
      <c r="C14601">
        <v>2.08</v>
      </c>
      <c r="D14601">
        <v>2.1</v>
      </c>
      <c r="E14601">
        <v>2.02</v>
      </c>
      <c r="F14601">
        <v>2.04</v>
      </c>
      <c r="G14601">
        <v>5212060</v>
      </c>
      <c r="H14601">
        <v>2.0533000000000001</v>
      </c>
    </row>
    <row r="14602" spans="1:8" x14ac:dyDescent="0.3">
      <c r="A14602" t="s">
        <v>80</v>
      </c>
      <c r="B14602" t="s">
        <v>282</v>
      </c>
      <c r="C14602">
        <v>2.04</v>
      </c>
      <c r="D14602">
        <v>2.11</v>
      </c>
      <c r="E14602">
        <v>2.02</v>
      </c>
      <c r="F14602">
        <v>2.06</v>
      </c>
      <c r="G14602">
        <v>4998723</v>
      </c>
      <c r="H14602">
        <v>2.0632999999999999</v>
      </c>
    </row>
    <row r="14603" spans="1:8" x14ac:dyDescent="0.3">
      <c r="A14603" t="s">
        <v>80</v>
      </c>
      <c r="B14603" t="s">
        <v>717</v>
      </c>
      <c r="C14603">
        <v>2</v>
      </c>
      <c r="D14603">
        <v>2.06</v>
      </c>
      <c r="E14603">
        <v>1.95</v>
      </c>
      <c r="F14603">
        <v>2.04</v>
      </c>
      <c r="G14603">
        <v>12275950</v>
      </c>
      <c r="H14603">
        <v>2.0167000000000002</v>
      </c>
    </row>
    <row r="14604" spans="1:8" x14ac:dyDescent="0.3">
      <c r="A14604" t="s">
        <v>80</v>
      </c>
      <c r="B14604" t="s">
        <v>285</v>
      </c>
      <c r="C14604">
        <v>2.04</v>
      </c>
      <c r="D14604">
        <v>2.0499999999999998</v>
      </c>
      <c r="E14604">
        <v>1.98</v>
      </c>
      <c r="F14604">
        <v>1.99</v>
      </c>
      <c r="G14604">
        <v>6263382</v>
      </c>
      <c r="H14604">
        <v>2.0066999999999999</v>
      </c>
    </row>
    <row r="14605" spans="1:8" x14ac:dyDescent="0.3">
      <c r="A14605" t="s">
        <v>80</v>
      </c>
      <c r="B14605" t="s">
        <v>718</v>
      </c>
      <c r="C14605">
        <v>1.99</v>
      </c>
      <c r="D14605">
        <v>2.02</v>
      </c>
      <c r="E14605">
        <v>1.99</v>
      </c>
      <c r="F14605">
        <v>2</v>
      </c>
      <c r="G14605">
        <v>7124034</v>
      </c>
      <c r="H14605">
        <v>2.0032999999999999</v>
      </c>
    </row>
    <row r="14606" spans="1:8" x14ac:dyDescent="0.3">
      <c r="A14606" t="s">
        <v>80</v>
      </c>
      <c r="B14606" t="s">
        <v>291</v>
      </c>
      <c r="C14606">
        <v>2</v>
      </c>
      <c r="D14606">
        <v>2.02</v>
      </c>
      <c r="E14606">
        <v>1.97</v>
      </c>
      <c r="F14606">
        <v>1.98</v>
      </c>
      <c r="G14606">
        <v>7068273</v>
      </c>
      <c r="H14606">
        <v>1.99</v>
      </c>
    </row>
    <row r="14607" spans="1:8" x14ac:dyDescent="0.3">
      <c r="A14607" t="s">
        <v>80</v>
      </c>
      <c r="B14607" t="s">
        <v>295</v>
      </c>
      <c r="C14607">
        <v>1.99</v>
      </c>
      <c r="D14607">
        <v>1.99</v>
      </c>
      <c r="E14607">
        <v>1.93</v>
      </c>
      <c r="F14607">
        <v>1.93</v>
      </c>
      <c r="G14607">
        <v>9187332</v>
      </c>
      <c r="H14607">
        <v>1.95</v>
      </c>
    </row>
    <row r="14608" spans="1:8" x14ac:dyDescent="0.3">
      <c r="A14608" t="s">
        <v>80</v>
      </c>
      <c r="B14608" t="s">
        <v>298</v>
      </c>
      <c r="C14608">
        <v>1.94</v>
      </c>
      <c r="D14608">
        <v>1.95</v>
      </c>
      <c r="E14608">
        <v>1.91</v>
      </c>
      <c r="F14608">
        <v>1.91</v>
      </c>
      <c r="G14608">
        <v>7264570</v>
      </c>
      <c r="H14608">
        <v>1.9233</v>
      </c>
    </row>
    <row r="14609" spans="1:8" x14ac:dyDescent="0.3">
      <c r="A14609" t="s">
        <v>80</v>
      </c>
      <c r="B14609" t="s">
        <v>719</v>
      </c>
      <c r="C14609">
        <v>1.93</v>
      </c>
      <c r="D14609">
        <v>1.95</v>
      </c>
      <c r="E14609">
        <v>1.9</v>
      </c>
      <c r="F14609">
        <v>1.92</v>
      </c>
      <c r="G14609">
        <v>7928773</v>
      </c>
      <c r="H14609">
        <v>1.9233</v>
      </c>
    </row>
    <row r="14610" spans="1:8" x14ac:dyDescent="0.3">
      <c r="A14610" t="s">
        <v>80</v>
      </c>
      <c r="B14610" t="s">
        <v>720</v>
      </c>
      <c r="C14610">
        <v>1.95</v>
      </c>
      <c r="D14610">
        <v>2.0099999999999998</v>
      </c>
      <c r="E14610">
        <v>1.95</v>
      </c>
      <c r="F14610">
        <v>1.99</v>
      </c>
      <c r="G14610">
        <v>6803505</v>
      </c>
      <c r="H14610">
        <v>1.9833000000000001</v>
      </c>
    </row>
    <row r="14611" spans="1:8" x14ac:dyDescent="0.3">
      <c r="A14611" t="s">
        <v>80</v>
      </c>
      <c r="B14611" t="s">
        <v>721</v>
      </c>
      <c r="C14611">
        <v>2</v>
      </c>
      <c r="D14611">
        <v>2</v>
      </c>
      <c r="E14611">
        <v>1.96</v>
      </c>
      <c r="F14611">
        <v>1.98</v>
      </c>
      <c r="G14611">
        <v>3973750</v>
      </c>
      <c r="H14611">
        <v>1.98</v>
      </c>
    </row>
    <row r="14612" spans="1:8" x14ac:dyDescent="0.3">
      <c r="A14612" t="s">
        <v>80</v>
      </c>
      <c r="B14612" t="s">
        <v>96</v>
      </c>
      <c r="C14612">
        <v>1.99</v>
      </c>
      <c r="D14612">
        <v>2.02</v>
      </c>
      <c r="E14612">
        <v>1.98</v>
      </c>
      <c r="F14612">
        <v>1.99</v>
      </c>
      <c r="G14612">
        <v>5157320</v>
      </c>
      <c r="H14612">
        <v>1.9966999999999999</v>
      </c>
    </row>
    <row r="14613" spans="1:8" x14ac:dyDescent="0.3">
      <c r="A14613" t="s">
        <v>80</v>
      </c>
      <c r="B14613" t="s">
        <v>722</v>
      </c>
      <c r="C14613">
        <v>2</v>
      </c>
      <c r="D14613">
        <v>2.0299999999999998</v>
      </c>
      <c r="E14613">
        <v>2</v>
      </c>
      <c r="F14613">
        <v>2.0099999999999998</v>
      </c>
      <c r="G14613">
        <v>4706520</v>
      </c>
      <c r="H14613">
        <v>2.0133000000000001</v>
      </c>
    </row>
    <row r="14614" spans="1:8" x14ac:dyDescent="0.3">
      <c r="A14614" t="s">
        <v>80</v>
      </c>
      <c r="B14614" t="s">
        <v>164</v>
      </c>
      <c r="C14614">
        <v>1.99</v>
      </c>
      <c r="D14614">
        <v>2.02</v>
      </c>
      <c r="E14614">
        <v>1.91</v>
      </c>
      <c r="F14614">
        <v>1.91</v>
      </c>
      <c r="G14614">
        <v>10055050</v>
      </c>
      <c r="H14614">
        <v>1.9467000000000001</v>
      </c>
    </row>
    <row r="14615" spans="1:8" x14ac:dyDescent="0.3">
      <c r="A14615" t="s">
        <v>80</v>
      </c>
      <c r="B14615" t="s">
        <v>723</v>
      </c>
      <c r="C14615">
        <v>1.98</v>
      </c>
      <c r="D14615">
        <v>2.04</v>
      </c>
      <c r="E14615">
        <v>1.97</v>
      </c>
      <c r="F14615">
        <v>2</v>
      </c>
      <c r="G14615">
        <v>8551772</v>
      </c>
      <c r="H14615">
        <v>2.0032999999999999</v>
      </c>
    </row>
    <row r="14616" spans="1:8" x14ac:dyDescent="0.3">
      <c r="A14616" t="s">
        <v>80</v>
      </c>
      <c r="B14616" t="s">
        <v>724</v>
      </c>
      <c r="C14616">
        <v>2.0099999999999998</v>
      </c>
      <c r="D14616">
        <v>2.02</v>
      </c>
      <c r="E14616">
        <v>1.97</v>
      </c>
      <c r="F14616">
        <v>1.98</v>
      </c>
      <c r="G14616">
        <v>5605720</v>
      </c>
      <c r="H14616">
        <v>1.99</v>
      </c>
    </row>
    <row r="14617" spans="1:8" x14ac:dyDescent="0.3">
      <c r="A14617" t="s">
        <v>80</v>
      </c>
      <c r="B14617" t="s">
        <v>725</v>
      </c>
      <c r="C14617">
        <v>1.99</v>
      </c>
      <c r="D14617">
        <v>2.04</v>
      </c>
      <c r="E14617">
        <v>1.99</v>
      </c>
      <c r="F14617">
        <v>2.04</v>
      </c>
      <c r="G14617">
        <v>7277289</v>
      </c>
      <c r="H14617">
        <v>2.0232999999999999</v>
      </c>
    </row>
    <row r="14618" spans="1:8" x14ac:dyDescent="0.3">
      <c r="A14618" t="s">
        <v>80</v>
      </c>
      <c r="B14618" t="s">
        <v>242</v>
      </c>
      <c r="C14618">
        <v>2.04</v>
      </c>
      <c r="D14618">
        <v>2.04</v>
      </c>
      <c r="E14618">
        <v>1.97</v>
      </c>
      <c r="F14618">
        <v>1.97</v>
      </c>
      <c r="G14618">
        <v>9371910</v>
      </c>
      <c r="H14618">
        <v>1.9933000000000001</v>
      </c>
    </row>
    <row r="14619" spans="1:8" x14ac:dyDescent="0.3">
      <c r="A14619" t="s">
        <v>80</v>
      </c>
      <c r="B14619" t="s">
        <v>726</v>
      </c>
      <c r="C14619">
        <v>1.99</v>
      </c>
      <c r="D14619">
        <v>2.0499999999999998</v>
      </c>
      <c r="E14619">
        <v>1.99</v>
      </c>
      <c r="F14619">
        <v>2.02</v>
      </c>
      <c r="G14619">
        <v>8742053</v>
      </c>
      <c r="H14619">
        <v>2.02</v>
      </c>
    </row>
    <row r="14620" spans="1:8" x14ac:dyDescent="0.3">
      <c r="A14620" t="s">
        <v>80</v>
      </c>
      <c r="B14620" t="s">
        <v>727</v>
      </c>
      <c r="C14620">
        <v>2.0299999999999998</v>
      </c>
      <c r="D14620">
        <v>2.08</v>
      </c>
      <c r="E14620">
        <v>2.02</v>
      </c>
      <c r="F14620">
        <v>2.0499999999999998</v>
      </c>
      <c r="G14620">
        <v>8269823</v>
      </c>
      <c r="H14620">
        <v>2.0499999999999998</v>
      </c>
    </row>
    <row r="14621" spans="1:8" x14ac:dyDescent="0.3">
      <c r="A14621" t="s">
        <v>80</v>
      </c>
      <c r="B14621" t="s">
        <v>728</v>
      </c>
      <c r="C14621">
        <v>2.0699999999999998</v>
      </c>
      <c r="D14621">
        <v>2.08</v>
      </c>
      <c r="E14621">
        <v>2</v>
      </c>
      <c r="F14621">
        <v>2.0099999999999998</v>
      </c>
      <c r="G14621">
        <v>6934047</v>
      </c>
      <c r="H14621">
        <v>2.0299999999999998</v>
      </c>
    </row>
    <row r="14622" spans="1:8" x14ac:dyDescent="0.3">
      <c r="A14622" t="s">
        <v>80</v>
      </c>
      <c r="B14622" t="s">
        <v>729</v>
      </c>
      <c r="C14622">
        <v>2.02</v>
      </c>
      <c r="D14622">
        <v>2.1</v>
      </c>
      <c r="E14622">
        <v>2.0099999999999998</v>
      </c>
      <c r="F14622">
        <v>2.1</v>
      </c>
      <c r="G14622">
        <v>8497237</v>
      </c>
      <c r="H14622">
        <v>2.0699999999999998</v>
      </c>
    </row>
    <row r="14623" spans="1:8" x14ac:dyDescent="0.3">
      <c r="A14623" t="s">
        <v>80</v>
      </c>
      <c r="B14623" t="s">
        <v>730</v>
      </c>
      <c r="C14623">
        <v>2.09</v>
      </c>
      <c r="D14623">
        <v>2.2000000000000002</v>
      </c>
      <c r="E14623">
        <v>2.06</v>
      </c>
      <c r="F14623">
        <v>2.19</v>
      </c>
      <c r="G14623">
        <v>22597290</v>
      </c>
      <c r="H14623">
        <v>2.15</v>
      </c>
    </row>
    <row r="14624" spans="1:8" x14ac:dyDescent="0.3">
      <c r="A14624" t="s">
        <v>80</v>
      </c>
      <c r="B14624" t="s">
        <v>731</v>
      </c>
      <c r="C14624">
        <v>2.19</v>
      </c>
      <c r="D14624">
        <v>2.2200000000000002</v>
      </c>
      <c r="E14624">
        <v>2.09</v>
      </c>
      <c r="F14624">
        <v>2.1800000000000002</v>
      </c>
      <c r="G14624">
        <v>12263950</v>
      </c>
      <c r="H14624">
        <v>2.1633</v>
      </c>
    </row>
    <row r="14625" spans="1:8" x14ac:dyDescent="0.3">
      <c r="A14625" t="s">
        <v>80</v>
      </c>
      <c r="B14625" t="s">
        <v>732</v>
      </c>
      <c r="C14625">
        <v>2.1800000000000002</v>
      </c>
      <c r="D14625">
        <v>2.2000000000000002</v>
      </c>
      <c r="E14625">
        <v>2.13</v>
      </c>
      <c r="F14625">
        <v>2.15</v>
      </c>
      <c r="G14625">
        <v>7979642</v>
      </c>
      <c r="H14625">
        <v>2.16</v>
      </c>
    </row>
    <row r="14626" spans="1:8" x14ac:dyDescent="0.3">
      <c r="A14626" t="s">
        <v>80</v>
      </c>
      <c r="B14626" t="s">
        <v>733</v>
      </c>
      <c r="C14626">
        <v>2.15</v>
      </c>
      <c r="D14626">
        <v>2.16</v>
      </c>
      <c r="E14626">
        <v>2.11</v>
      </c>
      <c r="F14626">
        <v>2.16</v>
      </c>
      <c r="G14626">
        <v>4548031</v>
      </c>
      <c r="H14626">
        <v>2.1433</v>
      </c>
    </row>
    <row r="14627" spans="1:8" x14ac:dyDescent="0.3">
      <c r="A14627" t="s">
        <v>80</v>
      </c>
      <c r="B14627" t="s">
        <v>734</v>
      </c>
      <c r="C14627">
        <v>2.2000000000000002</v>
      </c>
      <c r="D14627">
        <v>2.2799999999999998</v>
      </c>
      <c r="E14627">
        <v>2.16</v>
      </c>
      <c r="F14627">
        <v>2.19</v>
      </c>
      <c r="G14627">
        <v>25560700</v>
      </c>
      <c r="H14627">
        <v>2.21</v>
      </c>
    </row>
    <row r="14628" spans="1:8" x14ac:dyDescent="0.3">
      <c r="A14628" t="s">
        <v>80</v>
      </c>
      <c r="B14628" t="s">
        <v>735</v>
      </c>
      <c r="C14628">
        <v>2.19</v>
      </c>
      <c r="D14628">
        <v>2.2200000000000002</v>
      </c>
      <c r="E14628">
        <v>2.16</v>
      </c>
      <c r="F14628">
        <v>2.1800000000000002</v>
      </c>
      <c r="G14628">
        <v>5968516</v>
      </c>
      <c r="H14628">
        <v>2.1867000000000001</v>
      </c>
    </row>
    <row r="14629" spans="1:8" x14ac:dyDescent="0.3">
      <c r="A14629" t="s">
        <v>278</v>
      </c>
      <c r="B14629" t="s">
        <v>696</v>
      </c>
      <c r="C14629">
        <v>90</v>
      </c>
      <c r="D14629">
        <v>90.2</v>
      </c>
      <c r="E14629">
        <v>87.95</v>
      </c>
      <c r="F14629">
        <v>89.05</v>
      </c>
      <c r="G14629">
        <v>84125</v>
      </c>
      <c r="H14629">
        <v>89.066699999999997</v>
      </c>
    </row>
    <row r="14630" spans="1:8" x14ac:dyDescent="0.3">
      <c r="A14630" t="s">
        <v>278</v>
      </c>
      <c r="B14630" t="s">
        <v>697</v>
      </c>
      <c r="C14630">
        <v>90.3</v>
      </c>
      <c r="D14630">
        <v>90.3</v>
      </c>
      <c r="E14630">
        <v>87.95</v>
      </c>
      <c r="F14630">
        <v>88.6</v>
      </c>
      <c r="G14630">
        <v>49072</v>
      </c>
      <c r="H14630">
        <v>88.95</v>
      </c>
    </row>
    <row r="14631" spans="1:8" x14ac:dyDescent="0.3">
      <c r="A14631" t="s">
        <v>278</v>
      </c>
      <c r="B14631" t="s">
        <v>698</v>
      </c>
      <c r="C14631">
        <v>88.6</v>
      </c>
      <c r="D14631">
        <v>90.55</v>
      </c>
      <c r="E14631">
        <v>87.5</v>
      </c>
      <c r="F14631">
        <v>89.35</v>
      </c>
      <c r="G14631">
        <v>145637</v>
      </c>
      <c r="H14631">
        <v>89.133300000000006</v>
      </c>
    </row>
    <row r="14632" spans="1:8" x14ac:dyDescent="0.3">
      <c r="A14632" t="s">
        <v>278</v>
      </c>
      <c r="B14632" t="s">
        <v>699</v>
      </c>
      <c r="C14632">
        <v>90.25</v>
      </c>
      <c r="D14632">
        <v>90.6</v>
      </c>
      <c r="E14632">
        <v>88.35</v>
      </c>
      <c r="F14632">
        <v>88.4</v>
      </c>
      <c r="G14632">
        <v>56766</v>
      </c>
      <c r="H14632">
        <v>89.116699999999994</v>
      </c>
    </row>
    <row r="14633" spans="1:8" x14ac:dyDescent="0.3">
      <c r="A14633" t="s">
        <v>278</v>
      </c>
      <c r="B14633" t="s">
        <v>700</v>
      </c>
      <c r="C14633">
        <v>89.45</v>
      </c>
      <c r="D14633">
        <v>89.95</v>
      </c>
      <c r="E14633">
        <v>88</v>
      </c>
      <c r="F14633">
        <v>89.15</v>
      </c>
      <c r="G14633">
        <v>118879</v>
      </c>
      <c r="H14633">
        <v>89.033299999999997</v>
      </c>
    </row>
    <row r="14634" spans="1:8" x14ac:dyDescent="0.3">
      <c r="A14634" t="s">
        <v>278</v>
      </c>
      <c r="B14634" t="s">
        <v>77</v>
      </c>
      <c r="C14634">
        <v>88</v>
      </c>
      <c r="D14634">
        <v>91</v>
      </c>
      <c r="E14634">
        <v>87</v>
      </c>
      <c r="F14634">
        <v>89.95</v>
      </c>
      <c r="G14634">
        <v>161786</v>
      </c>
      <c r="H14634">
        <v>89.316699999999997</v>
      </c>
    </row>
    <row r="14635" spans="1:8" x14ac:dyDescent="0.3">
      <c r="A14635" t="s">
        <v>278</v>
      </c>
      <c r="B14635" t="s">
        <v>701</v>
      </c>
      <c r="C14635">
        <v>89.95</v>
      </c>
      <c r="D14635">
        <v>91</v>
      </c>
      <c r="E14635">
        <v>88</v>
      </c>
      <c r="F14635">
        <v>90.35</v>
      </c>
      <c r="G14635">
        <v>88911</v>
      </c>
      <c r="H14635">
        <v>89.783299999999997</v>
      </c>
    </row>
    <row r="14636" spans="1:8" x14ac:dyDescent="0.3">
      <c r="A14636" t="s">
        <v>278</v>
      </c>
      <c r="B14636" t="s">
        <v>702</v>
      </c>
      <c r="C14636">
        <v>90.35</v>
      </c>
      <c r="D14636">
        <v>91.15</v>
      </c>
      <c r="E14636">
        <v>89.5</v>
      </c>
      <c r="F14636">
        <v>89.7</v>
      </c>
      <c r="G14636">
        <v>80318</v>
      </c>
      <c r="H14636">
        <v>90.116699999999994</v>
      </c>
    </row>
    <row r="14637" spans="1:8" x14ac:dyDescent="0.3">
      <c r="A14637" t="s">
        <v>278</v>
      </c>
      <c r="B14637" t="s">
        <v>139</v>
      </c>
      <c r="C14637">
        <v>90</v>
      </c>
      <c r="D14637">
        <v>90.1</v>
      </c>
      <c r="E14637">
        <v>88.1</v>
      </c>
      <c r="F14637">
        <v>88.15</v>
      </c>
      <c r="G14637">
        <v>103395</v>
      </c>
      <c r="H14637">
        <v>88.783299999999997</v>
      </c>
    </row>
    <row r="14638" spans="1:8" x14ac:dyDescent="0.3">
      <c r="A14638" t="s">
        <v>278</v>
      </c>
      <c r="B14638" t="s">
        <v>156</v>
      </c>
      <c r="C14638">
        <v>88.3</v>
      </c>
      <c r="D14638">
        <v>89.9</v>
      </c>
      <c r="E14638">
        <v>87</v>
      </c>
      <c r="F14638">
        <v>89.6</v>
      </c>
      <c r="G14638">
        <v>68826</v>
      </c>
      <c r="H14638">
        <v>88.833299999999994</v>
      </c>
    </row>
    <row r="14639" spans="1:8" x14ac:dyDescent="0.3">
      <c r="A14639" t="s">
        <v>278</v>
      </c>
      <c r="B14639" t="s">
        <v>703</v>
      </c>
      <c r="C14639">
        <v>90.5</v>
      </c>
      <c r="D14639">
        <v>94.4</v>
      </c>
      <c r="E14639">
        <v>88.05</v>
      </c>
      <c r="F14639">
        <v>93.65</v>
      </c>
      <c r="G14639">
        <v>242219</v>
      </c>
      <c r="H14639">
        <v>92.033299999999997</v>
      </c>
    </row>
    <row r="14640" spans="1:8" x14ac:dyDescent="0.3">
      <c r="A14640" t="s">
        <v>278</v>
      </c>
      <c r="B14640" t="s">
        <v>223</v>
      </c>
      <c r="C14640">
        <v>93.65</v>
      </c>
      <c r="D14640">
        <v>94.4</v>
      </c>
      <c r="E14640">
        <v>91</v>
      </c>
      <c r="F14640">
        <v>92.9</v>
      </c>
      <c r="G14640">
        <v>76593</v>
      </c>
      <c r="H14640">
        <v>92.7667</v>
      </c>
    </row>
    <row r="14641" spans="1:8" x14ac:dyDescent="0.3">
      <c r="A14641" t="s">
        <v>278</v>
      </c>
      <c r="B14641" t="s">
        <v>228</v>
      </c>
      <c r="C14641">
        <v>93.2</v>
      </c>
      <c r="D14641">
        <v>94.4</v>
      </c>
      <c r="E14641">
        <v>92.25</v>
      </c>
      <c r="F14641">
        <v>93.9</v>
      </c>
      <c r="G14641">
        <v>76422</v>
      </c>
      <c r="H14641">
        <v>93.5167</v>
      </c>
    </row>
    <row r="14642" spans="1:8" x14ac:dyDescent="0.3">
      <c r="A14642" t="s">
        <v>278</v>
      </c>
      <c r="B14642" t="s">
        <v>704</v>
      </c>
      <c r="C14642">
        <v>94.3</v>
      </c>
      <c r="D14642">
        <v>94.85</v>
      </c>
      <c r="E14642">
        <v>92.8</v>
      </c>
      <c r="F14642">
        <v>92.95</v>
      </c>
      <c r="G14642">
        <v>89891</v>
      </c>
      <c r="H14642">
        <v>93.533299999999997</v>
      </c>
    </row>
    <row r="14643" spans="1:8" x14ac:dyDescent="0.3">
      <c r="A14643" t="s">
        <v>278</v>
      </c>
      <c r="B14643" t="s">
        <v>705</v>
      </c>
      <c r="C14643">
        <v>92.65</v>
      </c>
      <c r="D14643">
        <v>96.2</v>
      </c>
      <c r="E14643">
        <v>92.5</v>
      </c>
      <c r="F14643">
        <v>96</v>
      </c>
      <c r="G14643">
        <v>102037</v>
      </c>
      <c r="H14643">
        <v>94.9</v>
      </c>
    </row>
    <row r="14644" spans="1:8" x14ac:dyDescent="0.3">
      <c r="A14644" t="s">
        <v>278</v>
      </c>
      <c r="B14644" t="s">
        <v>706</v>
      </c>
      <c r="C14644">
        <v>98</v>
      </c>
      <c r="D14644">
        <v>99</v>
      </c>
      <c r="E14644">
        <v>95.5</v>
      </c>
      <c r="F14644">
        <v>97.6</v>
      </c>
      <c r="G14644">
        <v>258633</v>
      </c>
      <c r="H14644">
        <v>97.366699999999994</v>
      </c>
    </row>
    <row r="14645" spans="1:8" x14ac:dyDescent="0.3">
      <c r="A14645" t="s">
        <v>278</v>
      </c>
      <c r="B14645" t="s">
        <v>265</v>
      </c>
      <c r="C14645">
        <v>98.45</v>
      </c>
      <c r="D14645">
        <v>100.6</v>
      </c>
      <c r="E14645">
        <v>96.9</v>
      </c>
      <c r="F14645">
        <v>99.45</v>
      </c>
      <c r="G14645">
        <v>133713</v>
      </c>
      <c r="H14645">
        <v>98.9833</v>
      </c>
    </row>
    <row r="14646" spans="1:8" x14ac:dyDescent="0.3">
      <c r="A14646" t="s">
        <v>278</v>
      </c>
      <c r="B14646" t="s">
        <v>707</v>
      </c>
      <c r="C14646">
        <v>98</v>
      </c>
      <c r="D14646">
        <v>103.3</v>
      </c>
      <c r="E14646">
        <v>98</v>
      </c>
      <c r="F14646">
        <v>100.3</v>
      </c>
      <c r="G14646">
        <v>218847</v>
      </c>
      <c r="H14646">
        <v>100.5333</v>
      </c>
    </row>
    <row r="14647" spans="1:8" x14ac:dyDescent="0.3">
      <c r="A14647" t="s">
        <v>278</v>
      </c>
      <c r="B14647" t="s">
        <v>271</v>
      </c>
      <c r="C14647">
        <v>100.3</v>
      </c>
      <c r="D14647">
        <v>102</v>
      </c>
      <c r="E14647">
        <v>95.3</v>
      </c>
      <c r="F14647">
        <v>95.3</v>
      </c>
      <c r="G14647">
        <v>109827</v>
      </c>
      <c r="H14647">
        <v>97.533299999999997</v>
      </c>
    </row>
    <row r="14648" spans="1:8" x14ac:dyDescent="0.3">
      <c r="A14648" t="s">
        <v>278</v>
      </c>
      <c r="B14648" t="s">
        <v>708</v>
      </c>
      <c r="C14648">
        <v>94.35</v>
      </c>
      <c r="D14648">
        <v>98</v>
      </c>
      <c r="E14648">
        <v>93.75</v>
      </c>
      <c r="F14648">
        <v>94.65</v>
      </c>
      <c r="G14648">
        <v>65815</v>
      </c>
      <c r="H14648">
        <v>95.466700000000003</v>
      </c>
    </row>
    <row r="14649" spans="1:8" x14ac:dyDescent="0.3">
      <c r="A14649" t="s">
        <v>278</v>
      </c>
      <c r="B14649" t="s">
        <v>709</v>
      </c>
      <c r="C14649">
        <v>95.3</v>
      </c>
      <c r="D14649">
        <v>102.6</v>
      </c>
      <c r="E14649">
        <v>92.65</v>
      </c>
      <c r="F14649">
        <v>95</v>
      </c>
      <c r="G14649">
        <v>94743</v>
      </c>
      <c r="H14649">
        <v>96.75</v>
      </c>
    </row>
    <row r="14650" spans="1:8" x14ac:dyDescent="0.3">
      <c r="A14650" t="s">
        <v>278</v>
      </c>
      <c r="B14650" t="s">
        <v>283</v>
      </c>
      <c r="C14650">
        <v>94.3</v>
      </c>
      <c r="D14650">
        <v>97.9</v>
      </c>
      <c r="E14650">
        <v>94.15</v>
      </c>
      <c r="F14650">
        <v>94.8</v>
      </c>
      <c r="G14650">
        <v>77718</v>
      </c>
      <c r="H14650">
        <v>95.616699999999994</v>
      </c>
    </row>
    <row r="14651" spans="1:8" x14ac:dyDescent="0.3">
      <c r="A14651" t="s">
        <v>278</v>
      </c>
      <c r="B14651" t="s">
        <v>290</v>
      </c>
      <c r="C14651">
        <v>94.7</v>
      </c>
      <c r="D14651">
        <v>96</v>
      </c>
      <c r="E14651">
        <v>92.5</v>
      </c>
      <c r="F14651">
        <v>94.5</v>
      </c>
      <c r="G14651">
        <v>78488</v>
      </c>
      <c r="H14651">
        <v>94.333299999999994</v>
      </c>
    </row>
    <row r="14652" spans="1:8" x14ac:dyDescent="0.3">
      <c r="A14652" t="s">
        <v>278</v>
      </c>
      <c r="B14652" t="s">
        <v>710</v>
      </c>
      <c r="C14652">
        <v>94.3</v>
      </c>
      <c r="D14652">
        <v>95.55</v>
      </c>
      <c r="E14652">
        <v>93.85</v>
      </c>
      <c r="F14652">
        <v>95.15</v>
      </c>
      <c r="G14652">
        <v>46492</v>
      </c>
      <c r="H14652">
        <v>94.85</v>
      </c>
    </row>
    <row r="14653" spans="1:8" x14ac:dyDescent="0.3">
      <c r="A14653" t="s">
        <v>278</v>
      </c>
      <c r="B14653" t="s">
        <v>512</v>
      </c>
      <c r="C14653">
        <v>95.15</v>
      </c>
      <c r="D14653">
        <v>97.4</v>
      </c>
      <c r="E14653">
        <v>92.65</v>
      </c>
      <c r="F14653">
        <v>92.85</v>
      </c>
      <c r="G14653">
        <v>147686</v>
      </c>
      <c r="H14653">
        <v>94.3</v>
      </c>
    </row>
    <row r="14654" spans="1:8" x14ac:dyDescent="0.3">
      <c r="A14654" t="s">
        <v>278</v>
      </c>
      <c r="B14654" t="s">
        <v>91</v>
      </c>
      <c r="C14654">
        <v>88</v>
      </c>
      <c r="D14654">
        <v>92</v>
      </c>
      <c r="E14654">
        <v>85.15</v>
      </c>
      <c r="F14654">
        <v>90.75</v>
      </c>
      <c r="G14654">
        <v>87512</v>
      </c>
      <c r="H14654">
        <v>89.3</v>
      </c>
    </row>
    <row r="14655" spans="1:8" x14ac:dyDescent="0.3">
      <c r="A14655" t="s">
        <v>278</v>
      </c>
      <c r="B14655" t="s">
        <v>93</v>
      </c>
      <c r="C14655">
        <v>90.45</v>
      </c>
      <c r="D14655">
        <v>92.3</v>
      </c>
      <c r="E14655">
        <v>86.6</v>
      </c>
      <c r="F14655">
        <v>87.15</v>
      </c>
      <c r="G14655">
        <v>172839</v>
      </c>
      <c r="H14655">
        <v>88.683300000000003</v>
      </c>
    </row>
    <row r="14656" spans="1:8" x14ac:dyDescent="0.3">
      <c r="A14656" t="s">
        <v>278</v>
      </c>
      <c r="B14656" t="s">
        <v>711</v>
      </c>
      <c r="C14656">
        <v>87.15</v>
      </c>
      <c r="D14656">
        <v>90</v>
      </c>
      <c r="E14656">
        <v>87.15</v>
      </c>
      <c r="F14656">
        <v>89.95</v>
      </c>
      <c r="G14656">
        <v>67377</v>
      </c>
      <c r="H14656">
        <v>89.033299999999997</v>
      </c>
    </row>
    <row r="14657" spans="1:8" x14ac:dyDescent="0.3">
      <c r="A14657" t="s">
        <v>278</v>
      </c>
      <c r="B14657" t="s">
        <v>712</v>
      </c>
      <c r="C14657">
        <v>91</v>
      </c>
      <c r="D14657">
        <v>92</v>
      </c>
      <c r="E14657">
        <v>89.9</v>
      </c>
      <c r="F14657">
        <v>91</v>
      </c>
      <c r="G14657">
        <v>32917</v>
      </c>
      <c r="H14657">
        <v>90.966700000000003</v>
      </c>
    </row>
    <row r="14658" spans="1:8" x14ac:dyDescent="0.3">
      <c r="A14658" t="s">
        <v>278</v>
      </c>
      <c r="B14658" t="s">
        <v>162</v>
      </c>
      <c r="C14658">
        <v>91</v>
      </c>
      <c r="D14658">
        <v>96.3</v>
      </c>
      <c r="E14658">
        <v>90</v>
      </c>
      <c r="F14658">
        <v>90.15</v>
      </c>
      <c r="G14658">
        <v>125683</v>
      </c>
      <c r="H14658">
        <v>92.15</v>
      </c>
    </row>
    <row r="14659" spans="1:8" x14ac:dyDescent="0.3">
      <c r="A14659" t="s">
        <v>278</v>
      </c>
      <c r="B14659" t="s">
        <v>220</v>
      </c>
      <c r="C14659">
        <v>90.15</v>
      </c>
      <c r="D14659">
        <v>90.55</v>
      </c>
      <c r="E14659">
        <v>86.45</v>
      </c>
      <c r="F14659">
        <v>88.4</v>
      </c>
      <c r="G14659">
        <v>138223</v>
      </c>
      <c r="H14659">
        <v>88.466700000000003</v>
      </c>
    </row>
    <row r="14660" spans="1:8" x14ac:dyDescent="0.3">
      <c r="A14660" t="s">
        <v>278</v>
      </c>
      <c r="B14660" t="s">
        <v>713</v>
      </c>
      <c r="C14660">
        <v>89.3</v>
      </c>
      <c r="D14660">
        <v>95</v>
      </c>
      <c r="E14660">
        <v>89.3</v>
      </c>
      <c r="F14660">
        <v>92.75</v>
      </c>
      <c r="G14660">
        <v>51466</v>
      </c>
      <c r="H14660">
        <v>92.35</v>
      </c>
    </row>
    <row r="14661" spans="1:8" x14ac:dyDescent="0.3">
      <c r="A14661" t="s">
        <v>278</v>
      </c>
      <c r="B14661" t="s">
        <v>714</v>
      </c>
      <c r="C14661">
        <v>100</v>
      </c>
      <c r="D14661">
        <v>100</v>
      </c>
      <c r="E14661">
        <v>94</v>
      </c>
      <c r="F14661">
        <v>94</v>
      </c>
      <c r="G14661">
        <v>303057</v>
      </c>
      <c r="H14661">
        <v>96</v>
      </c>
    </row>
    <row r="14662" spans="1:8" x14ac:dyDescent="0.3">
      <c r="A14662" t="s">
        <v>278</v>
      </c>
      <c r="B14662" t="s">
        <v>715</v>
      </c>
      <c r="C14662">
        <v>94.35</v>
      </c>
      <c r="D14662">
        <v>99</v>
      </c>
      <c r="E14662">
        <v>94.15</v>
      </c>
      <c r="F14662">
        <v>97.85</v>
      </c>
      <c r="G14662">
        <v>124686</v>
      </c>
      <c r="H14662">
        <v>97</v>
      </c>
    </row>
    <row r="14663" spans="1:8" x14ac:dyDescent="0.3">
      <c r="A14663" t="s">
        <v>278</v>
      </c>
      <c r="B14663" t="s">
        <v>235</v>
      </c>
      <c r="C14663">
        <v>99.1</v>
      </c>
      <c r="D14663">
        <v>106</v>
      </c>
      <c r="E14663">
        <v>97.85</v>
      </c>
      <c r="F14663">
        <v>104.2</v>
      </c>
      <c r="G14663">
        <v>426438</v>
      </c>
      <c r="H14663">
        <v>102.6833</v>
      </c>
    </row>
    <row r="14664" spans="1:8" x14ac:dyDescent="0.3">
      <c r="A14664" t="s">
        <v>278</v>
      </c>
      <c r="B14664" t="s">
        <v>259</v>
      </c>
      <c r="C14664">
        <v>105.3</v>
      </c>
      <c r="D14664">
        <v>105.8</v>
      </c>
      <c r="E14664">
        <v>99.5</v>
      </c>
      <c r="F14664">
        <v>100.4</v>
      </c>
      <c r="G14664">
        <v>218183</v>
      </c>
      <c r="H14664">
        <v>101.9</v>
      </c>
    </row>
    <row r="14665" spans="1:8" x14ac:dyDescent="0.3">
      <c r="A14665" t="s">
        <v>278</v>
      </c>
      <c r="B14665" t="s">
        <v>716</v>
      </c>
      <c r="C14665">
        <v>100.4</v>
      </c>
      <c r="D14665">
        <v>106.6</v>
      </c>
      <c r="E14665">
        <v>99.75</v>
      </c>
      <c r="F14665">
        <v>102.8</v>
      </c>
      <c r="G14665">
        <v>364266</v>
      </c>
      <c r="H14665">
        <v>103.05</v>
      </c>
    </row>
    <row r="14666" spans="1:8" x14ac:dyDescent="0.3">
      <c r="A14666" t="s">
        <v>278</v>
      </c>
      <c r="B14666" t="s">
        <v>269</v>
      </c>
      <c r="C14666">
        <v>102.8</v>
      </c>
      <c r="D14666">
        <v>104.7</v>
      </c>
      <c r="E14666">
        <v>102.1</v>
      </c>
      <c r="F14666">
        <v>102.1</v>
      </c>
      <c r="G14666">
        <v>227328</v>
      </c>
      <c r="H14666">
        <v>102.9667</v>
      </c>
    </row>
    <row r="14667" spans="1:8" x14ac:dyDescent="0.3">
      <c r="A14667" t="s">
        <v>278</v>
      </c>
      <c r="B14667" t="s">
        <v>282</v>
      </c>
      <c r="C14667">
        <v>102.1</v>
      </c>
      <c r="D14667">
        <v>108</v>
      </c>
      <c r="E14667">
        <v>101.5</v>
      </c>
      <c r="F14667">
        <v>108</v>
      </c>
      <c r="G14667">
        <v>128636</v>
      </c>
      <c r="H14667">
        <v>105.83329999999999</v>
      </c>
    </row>
    <row r="14668" spans="1:8" x14ac:dyDescent="0.3">
      <c r="A14668" t="s">
        <v>278</v>
      </c>
      <c r="B14668" t="s">
        <v>717</v>
      </c>
      <c r="C14668">
        <v>108.2</v>
      </c>
      <c r="D14668">
        <v>118.8</v>
      </c>
      <c r="E14668">
        <v>106.8</v>
      </c>
      <c r="F14668">
        <v>118.8</v>
      </c>
      <c r="G14668">
        <v>687370</v>
      </c>
      <c r="H14668">
        <v>114.8</v>
      </c>
    </row>
    <row r="14669" spans="1:8" x14ac:dyDescent="0.3">
      <c r="A14669" t="s">
        <v>278</v>
      </c>
      <c r="B14669" t="s">
        <v>285</v>
      </c>
      <c r="C14669">
        <v>127</v>
      </c>
      <c r="D14669">
        <v>129.5</v>
      </c>
      <c r="E14669">
        <v>111</v>
      </c>
      <c r="F14669">
        <v>117</v>
      </c>
      <c r="G14669">
        <v>942788</v>
      </c>
      <c r="H14669">
        <v>119.16670000000001</v>
      </c>
    </row>
    <row r="14670" spans="1:8" x14ac:dyDescent="0.3">
      <c r="A14670" t="s">
        <v>278</v>
      </c>
      <c r="B14670" t="s">
        <v>718</v>
      </c>
      <c r="C14670">
        <v>116.9</v>
      </c>
      <c r="D14670">
        <v>122.6</v>
      </c>
      <c r="E14670">
        <v>111.3</v>
      </c>
      <c r="F14670">
        <v>111.8</v>
      </c>
      <c r="G14670">
        <v>536580</v>
      </c>
      <c r="H14670">
        <v>115.2333</v>
      </c>
    </row>
    <row r="14671" spans="1:8" x14ac:dyDescent="0.3">
      <c r="A14671" t="s">
        <v>278</v>
      </c>
      <c r="B14671" t="s">
        <v>291</v>
      </c>
      <c r="C14671">
        <v>112</v>
      </c>
      <c r="D14671">
        <v>122.9</v>
      </c>
      <c r="E14671">
        <v>111.8</v>
      </c>
      <c r="F14671">
        <v>122.9</v>
      </c>
      <c r="G14671">
        <v>1229235</v>
      </c>
      <c r="H14671">
        <v>119.2</v>
      </c>
    </row>
    <row r="14672" spans="1:8" x14ac:dyDescent="0.3">
      <c r="A14672" t="s">
        <v>278</v>
      </c>
      <c r="B14672" t="s">
        <v>295</v>
      </c>
      <c r="C14672">
        <v>126.6</v>
      </c>
      <c r="D14672">
        <v>127.9</v>
      </c>
      <c r="E14672">
        <v>112.9</v>
      </c>
      <c r="F14672">
        <v>119.8</v>
      </c>
      <c r="G14672">
        <v>733023</v>
      </c>
      <c r="H14672">
        <v>120.2</v>
      </c>
    </row>
    <row r="14673" spans="1:8" x14ac:dyDescent="0.3">
      <c r="A14673" t="s">
        <v>278</v>
      </c>
      <c r="B14673" t="s">
        <v>298</v>
      </c>
      <c r="C14673">
        <v>116.7</v>
      </c>
      <c r="D14673">
        <v>123.8</v>
      </c>
      <c r="E14673">
        <v>112.9</v>
      </c>
      <c r="F14673">
        <v>113.5</v>
      </c>
      <c r="G14673">
        <v>225488</v>
      </c>
      <c r="H14673">
        <v>116.7333</v>
      </c>
    </row>
    <row r="14674" spans="1:8" x14ac:dyDescent="0.3">
      <c r="A14674" t="s">
        <v>278</v>
      </c>
      <c r="B14674" t="s">
        <v>719</v>
      </c>
      <c r="C14674">
        <v>113.8</v>
      </c>
      <c r="D14674">
        <v>124</v>
      </c>
      <c r="E14674">
        <v>113.2</v>
      </c>
      <c r="F14674">
        <v>119.5</v>
      </c>
      <c r="G14674">
        <v>413618</v>
      </c>
      <c r="H14674">
        <v>118.9</v>
      </c>
    </row>
    <row r="14675" spans="1:8" x14ac:dyDescent="0.3">
      <c r="A14675" t="s">
        <v>278</v>
      </c>
      <c r="B14675" t="s">
        <v>720</v>
      </c>
      <c r="C14675">
        <v>118.7</v>
      </c>
      <c r="D14675">
        <v>127.1</v>
      </c>
      <c r="E14675">
        <v>117.2</v>
      </c>
      <c r="F14675">
        <v>127.1</v>
      </c>
      <c r="G14675">
        <v>278884</v>
      </c>
      <c r="H14675">
        <v>123.8</v>
      </c>
    </row>
    <row r="14676" spans="1:8" x14ac:dyDescent="0.3">
      <c r="A14676" t="s">
        <v>278</v>
      </c>
      <c r="B14676" t="s">
        <v>721</v>
      </c>
      <c r="C14676">
        <v>127.1</v>
      </c>
      <c r="D14676">
        <v>127.1</v>
      </c>
      <c r="E14676">
        <v>115.1</v>
      </c>
      <c r="F14676">
        <v>119</v>
      </c>
      <c r="G14676">
        <v>714377</v>
      </c>
      <c r="H14676">
        <v>120.4</v>
      </c>
    </row>
    <row r="14677" spans="1:8" x14ac:dyDescent="0.3">
      <c r="A14677" t="s">
        <v>278</v>
      </c>
      <c r="B14677" t="s">
        <v>96</v>
      </c>
      <c r="C14677">
        <v>119.3</v>
      </c>
      <c r="D14677">
        <v>125.9</v>
      </c>
      <c r="E14677">
        <v>117.6</v>
      </c>
      <c r="F14677">
        <v>118.1</v>
      </c>
      <c r="G14677">
        <v>292510</v>
      </c>
      <c r="H14677">
        <v>120.5333</v>
      </c>
    </row>
    <row r="14678" spans="1:8" x14ac:dyDescent="0.3">
      <c r="A14678" t="s">
        <v>278</v>
      </c>
      <c r="B14678" t="s">
        <v>722</v>
      </c>
      <c r="C14678">
        <v>118.4</v>
      </c>
      <c r="D14678">
        <v>129.9</v>
      </c>
      <c r="E14678">
        <v>118.4</v>
      </c>
      <c r="F14678">
        <v>129.9</v>
      </c>
      <c r="G14678">
        <v>578874</v>
      </c>
      <c r="H14678">
        <v>126.0667</v>
      </c>
    </row>
    <row r="14679" spans="1:8" x14ac:dyDescent="0.3">
      <c r="A14679" t="s">
        <v>278</v>
      </c>
      <c r="B14679" t="s">
        <v>164</v>
      </c>
      <c r="C14679">
        <v>133.80000000000001</v>
      </c>
      <c r="D14679">
        <v>142</v>
      </c>
      <c r="E14679">
        <v>125</v>
      </c>
      <c r="F14679">
        <v>126.3</v>
      </c>
      <c r="G14679">
        <v>956770</v>
      </c>
      <c r="H14679">
        <v>131.1</v>
      </c>
    </row>
    <row r="14680" spans="1:8" x14ac:dyDescent="0.3">
      <c r="A14680" t="s">
        <v>278</v>
      </c>
      <c r="B14680" t="s">
        <v>723</v>
      </c>
      <c r="C14680">
        <v>130</v>
      </c>
      <c r="D14680">
        <v>134.30000000000001</v>
      </c>
      <c r="E14680">
        <v>127.3</v>
      </c>
      <c r="F14680">
        <v>128</v>
      </c>
      <c r="G14680">
        <v>410888</v>
      </c>
      <c r="H14680">
        <v>129.86670000000001</v>
      </c>
    </row>
    <row r="14681" spans="1:8" x14ac:dyDescent="0.3">
      <c r="A14681" t="s">
        <v>278</v>
      </c>
      <c r="B14681" t="s">
        <v>724</v>
      </c>
      <c r="C14681">
        <v>132</v>
      </c>
      <c r="D14681">
        <v>132</v>
      </c>
      <c r="E14681">
        <v>124</v>
      </c>
      <c r="F14681">
        <v>124.2</v>
      </c>
      <c r="G14681">
        <v>234657</v>
      </c>
      <c r="H14681">
        <v>126.7333</v>
      </c>
    </row>
    <row r="14682" spans="1:8" x14ac:dyDescent="0.3">
      <c r="A14682" t="s">
        <v>278</v>
      </c>
      <c r="B14682" t="s">
        <v>725</v>
      </c>
      <c r="C14682">
        <v>124.9</v>
      </c>
      <c r="D14682">
        <v>129.19999999999999</v>
      </c>
      <c r="E14682">
        <v>124.2</v>
      </c>
      <c r="F14682">
        <v>127.5</v>
      </c>
      <c r="G14682">
        <v>232687</v>
      </c>
      <c r="H14682">
        <v>126.9667</v>
      </c>
    </row>
    <row r="14683" spans="1:8" x14ac:dyDescent="0.3">
      <c r="A14683" t="s">
        <v>278</v>
      </c>
      <c r="B14683" t="s">
        <v>242</v>
      </c>
      <c r="C14683">
        <v>128</v>
      </c>
      <c r="D14683">
        <v>128</v>
      </c>
      <c r="E14683">
        <v>123.1</v>
      </c>
      <c r="F14683">
        <v>123.5</v>
      </c>
      <c r="G14683">
        <v>132642</v>
      </c>
      <c r="H14683">
        <v>124.86669999999999</v>
      </c>
    </row>
    <row r="14684" spans="1:8" x14ac:dyDescent="0.3">
      <c r="A14684" t="s">
        <v>278</v>
      </c>
      <c r="B14684" t="s">
        <v>726</v>
      </c>
      <c r="C14684">
        <v>124.3</v>
      </c>
      <c r="D14684">
        <v>129.1</v>
      </c>
      <c r="E14684">
        <v>124.3</v>
      </c>
      <c r="F14684">
        <v>126.4</v>
      </c>
      <c r="G14684">
        <v>333385</v>
      </c>
      <c r="H14684">
        <v>126.6</v>
      </c>
    </row>
    <row r="14685" spans="1:8" x14ac:dyDescent="0.3">
      <c r="A14685" t="s">
        <v>278</v>
      </c>
      <c r="B14685" t="s">
        <v>727</v>
      </c>
      <c r="C14685">
        <v>126.6</v>
      </c>
      <c r="D14685">
        <v>133.9</v>
      </c>
      <c r="E14685">
        <v>120.5</v>
      </c>
      <c r="F14685">
        <v>126</v>
      </c>
      <c r="G14685">
        <v>299299</v>
      </c>
      <c r="H14685">
        <v>126.8</v>
      </c>
    </row>
    <row r="14686" spans="1:8" x14ac:dyDescent="0.3">
      <c r="A14686" t="s">
        <v>278</v>
      </c>
      <c r="B14686" t="s">
        <v>728</v>
      </c>
      <c r="C14686">
        <v>127.6</v>
      </c>
      <c r="D14686">
        <v>128</v>
      </c>
      <c r="E14686">
        <v>124.7</v>
      </c>
      <c r="F14686">
        <v>127.3</v>
      </c>
      <c r="G14686">
        <v>105396</v>
      </c>
      <c r="H14686">
        <v>126.66670000000001</v>
      </c>
    </row>
    <row r="14687" spans="1:8" x14ac:dyDescent="0.3">
      <c r="A14687" t="s">
        <v>278</v>
      </c>
      <c r="B14687" t="s">
        <v>729</v>
      </c>
      <c r="C14687">
        <v>128</v>
      </c>
      <c r="D14687">
        <v>129.69999999999999</v>
      </c>
      <c r="E14687">
        <v>122.2</v>
      </c>
      <c r="F14687">
        <v>129.69999999999999</v>
      </c>
      <c r="G14687">
        <v>152168</v>
      </c>
      <c r="H14687">
        <v>127.2</v>
      </c>
    </row>
    <row r="14688" spans="1:8" x14ac:dyDescent="0.3">
      <c r="A14688" t="s">
        <v>278</v>
      </c>
      <c r="B14688" t="s">
        <v>730</v>
      </c>
      <c r="C14688">
        <v>125.2</v>
      </c>
      <c r="D14688">
        <v>128</v>
      </c>
      <c r="E14688">
        <v>125.2</v>
      </c>
      <c r="F14688">
        <v>126.5</v>
      </c>
      <c r="G14688">
        <v>75597</v>
      </c>
      <c r="H14688">
        <v>126.5667</v>
      </c>
    </row>
    <row r="14689" spans="1:8" x14ac:dyDescent="0.3">
      <c r="A14689" t="s">
        <v>278</v>
      </c>
      <c r="B14689" t="s">
        <v>731</v>
      </c>
      <c r="C14689">
        <v>126.5</v>
      </c>
      <c r="D14689">
        <v>127.9</v>
      </c>
      <c r="E14689">
        <v>125.6</v>
      </c>
      <c r="F14689">
        <v>126.1</v>
      </c>
      <c r="G14689">
        <v>96540</v>
      </c>
      <c r="H14689">
        <v>126.5333</v>
      </c>
    </row>
    <row r="14690" spans="1:8" x14ac:dyDescent="0.3">
      <c r="A14690" t="s">
        <v>278</v>
      </c>
      <c r="B14690" t="s">
        <v>732</v>
      </c>
      <c r="C14690">
        <v>126.2</v>
      </c>
      <c r="D14690">
        <v>128.6</v>
      </c>
      <c r="E14690">
        <v>125.5</v>
      </c>
      <c r="F14690">
        <v>126.7</v>
      </c>
      <c r="G14690">
        <v>108446</v>
      </c>
      <c r="H14690">
        <v>126.9333</v>
      </c>
    </row>
    <row r="14691" spans="1:8" x14ac:dyDescent="0.3">
      <c r="A14691" t="s">
        <v>278</v>
      </c>
      <c r="B14691" t="s">
        <v>733</v>
      </c>
      <c r="C14691">
        <v>127</v>
      </c>
      <c r="D14691">
        <v>135</v>
      </c>
      <c r="E14691">
        <v>125</v>
      </c>
      <c r="F14691">
        <v>127.5</v>
      </c>
      <c r="G14691">
        <v>292041</v>
      </c>
      <c r="H14691">
        <v>129.16669999999999</v>
      </c>
    </row>
    <row r="14692" spans="1:8" x14ac:dyDescent="0.3">
      <c r="A14692" t="s">
        <v>278</v>
      </c>
      <c r="B14692" t="s">
        <v>734</v>
      </c>
      <c r="C14692">
        <v>129.69999999999999</v>
      </c>
      <c r="D14692">
        <v>134.80000000000001</v>
      </c>
      <c r="E14692">
        <v>129.69999999999999</v>
      </c>
      <c r="F14692">
        <v>130.6</v>
      </c>
      <c r="G14692">
        <v>222359</v>
      </c>
      <c r="H14692">
        <v>131.69999999999999</v>
      </c>
    </row>
    <row r="14693" spans="1:8" x14ac:dyDescent="0.3">
      <c r="A14693" t="s">
        <v>278</v>
      </c>
      <c r="B14693" t="s">
        <v>735</v>
      </c>
      <c r="C14693">
        <v>130.69999999999999</v>
      </c>
      <c r="D14693">
        <v>132.5</v>
      </c>
      <c r="E14693">
        <v>130</v>
      </c>
      <c r="F14693">
        <v>131</v>
      </c>
      <c r="G14693">
        <v>71117</v>
      </c>
      <c r="H14693">
        <v>131.16669999999999</v>
      </c>
    </row>
    <row r="14694" spans="1:8" x14ac:dyDescent="0.3">
      <c r="A14694" t="s">
        <v>193</v>
      </c>
      <c r="B14694" t="s">
        <v>696</v>
      </c>
      <c r="C14694">
        <v>91</v>
      </c>
      <c r="D14694">
        <v>92.5</v>
      </c>
      <c r="E14694">
        <v>89.15</v>
      </c>
      <c r="F14694">
        <v>91.15</v>
      </c>
      <c r="G14694">
        <v>111338</v>
      </c>
      <c r="H14694">
        <v>90.933300000000003</v>
      </c>
    </row>
    <row r="14695" spans="1:8" x14ac:dyDescent="0.3">
      <c r="A14695" t="s">
        <v>193</v>
      </c>
      <c r="B14695" t="s">
        <v>697</v>
      </c>
      <c r="C14695">
        <v>89.95</v>
      </c>
      <c r="D14695">
        <v>94.8</v>
      </c>
      <c r="E14695">
        <v>89.95</v>
      </c>
      <c r="F14695">
        <v>92</v>
      </c>
      <c r="G14695">
        <v>148253</v>
      </c>
      <c r="H14695">
        <v>92.25</v>
      </c>
    </row>
    <row r="14696" spans="1:8" x14ac:dyDescent="0.3">
      <c r="A14696" t="s">
        <v>193</v>
      </c>
      <c r="B14696" t="s">
        <v>698</v>
      </c>
      <c r="C14696">
        <v>92.5</v>
      </c>
      <c r="D14696">
        <v>92.5</v>
      </c>
      <c r="E14696">
        <v>89.85</v>
      </c>
      <c r="F14696">
        <v>90.3</v>
      </c>
      <c r="G14696">
        <v>121565</v>
      </c>
      <c r="H14696">
        <v>90.883300000000006</v>
      </c>
    </row>
    <row r="14697" spans="1:8" x14ac:dyDescent="0.3">
      <c r="A14697" t="s">
        <v>193</v>
      </c>
      <c r="B14697" t="s">
        <v>699</v>
      </c>
      <c r="C14697">
        <v>90.3</v>
      </c>
      <c r="D14697">
        <v>91.85</v>
      </c>
      <c r="E14697">
        <v>89.7</v>
      </c>
      <c r="F14697">
        <v>90.3</v>
      </c>
      <c r="G14697">
        <v>94031</v>
      </c>
      <c r="H14697">
        <v>90.616699999999994</v>
      </c>
    </row>
    <row r="14698" spans="1:8" x14ac:dyDescent="0.3">
      <c r="A14698" t="s">
        <v>193</v>
      </c>
      <c r="B14698" t="s">
        <v>700</v>
      </c>
      <c r="C14698">
        <v>91.3</v>
      </c>
      <c r="D14698">
        <v>91.9</v>
      </c>
      <c r="E14698">
        <v>88.45</v>
      </c>
      <c r="F14698">
        <v>89</v>
      </c>
      <c r="G14698">
        <v>90596</v>
      </c>
      <c r="H14698">
        <v>89.783299999999997</v>
      </c>
    </row>
    <row r="14699" spans="1:8" x14ac:dyDescent="0.3">
      <c r="A14699" t="s">
        <v>193</v>
      </c>
      <c r="B14699" t="s">
        <v>77</v>
      </c>
      <c r="C14699">
        <v>88.4</v>
      </c>
      <c r="D14699">
        <v>90.8</v>
      </c>
      <c r="E14699">
        <v>87.25</v>
      </c>
      <c r="F14699">
        <v>90.1</v>
      </c>
      <c r="G14699">
        <v>104054</v>
      </c>
      <c r="H14699">
        <v>89.383300000000006</v>
      </c>
    </row>
    <row r="14700" spans="1:8" x14ac:dyDescent="0.3">
      <c r="A14700" t="s">
        <v>193</v>
      </c>
      <c r="B14700" t="s">
        <v>701</v>
      </c>
      <c r="C14700">
        <v>90.5</v>
      </c>
      <c r="D14700">
        <v>93</v>
      </c>
      <c r="E14700">
        <v>89.45</v>
      </c>
      <c r="F14700">
        <v>90.15</v>
      </c>
      <c r="G14700">
        <v>166110</v>
      </c>
      <c r="H14700">
        <v>90.866699999999994</v>
      </c>
    </row>
    <row r="14701" spans="1:8" x14ac:dyDescent="0.3">
      <c r="A14701" t="s">
        <v>193</v>
      </c>
      <c r="B14701" t="s">
        <v>702</v>
      </c>
      <c r="C14701">
        <v>90.15</v>
      </c>
      <c r="D14701">
        <v>93.5</v>
      </c>
      <c r="E14701">
        <v>89</v>
      </c>
      <c r="F14701">
        <v>90</v>
      </c>
      <c r="G14701">
        <v>181981</v>
      </c>
      <c r="H14701">
        <v>90.833299999999994</v>
      </c>
    </row>
    <row r="14702" spans="1:8" x14ac:dyDescent="0.3">
      <c r="A14702" t="s">
        <v>193</v>
      </c>
      <c r="B14702" t="s">
        <v>139</v>
      </c>
      <c r="C14702">
        <v>90</v>
      </c>
      <c r="D14702">
        <v>90</v>
      </c>
      <c r="E14702">
        <v>87.65</v>
      </c>
      <c r="F14702">
        <v>87.65</v>
      </c>
      <c r="G14702">
        <v>140972</v>
      </c>
      <c r="H14702">
        <v>88.433300000000003</v>
      </c>
    </row>
    <row r="14703" spans="1:8" x14ac:dyDescent="0.3">
      <c r="A14703" t="s">
        <v>193</v>
      </c>
      <c r="B14703" t="s">
        <v>156</v>
      </c>
      <c r="C14703">
        <v>87.65</v>
      </c>
      <c r="D14703">
        <v>89.2</v>
      </c>
      <c r="E14703">
        <v>87.15</v>
      </c>
      <c r="F14703">
        <v>88.05</v>
      </c>
      <c r="G14703">
        <v>86807</v>
      </c>
      <c r="H14703">
        <v>88.133300000000006</v>
      </c>
    </row>
    <row r="14704" spans="1:8" x14ac:dyDescent="0.3">
      <c r="A14704" t="s">
        <v>193</v>
      </c>
      <c r="B14704" t="s">
        <v>703</v>
      </c>
      <c r="C14704">
        <v>88.05</v>
      </c>
      <c r="D14704">
        <v>92.5</v>
      </c>
      <c r="E14704">
        <v>88.05</v>
      </c>
      <c r="F14704">
        <v>91.4</v>
      </c>
      <c r="G14704">
        <v>152573</v>
      </c>
      <c r="H14704">
        <v>90.65</v>
      </c>
    </row>
    <row r="14705" spans="1:8" x14ac:dyDescent="0.3">
      <c r="A14705" t="s">
        <v>193</v>
      </c>
      <c r="B14705" t="s">
        <v>223</v>
      </c>
      <c r="C14705">
        <v>91.1</v>
      </c>
      <c r="D14705">
        <v>92.15</v>
      </c>
      <c r="E14705">
        <v>88.5</v>
      </c>
      <c r="F14705">
        <v>90.25</v>
      </c>
      <c r="G14705">
        <v>79329</v>
      </c>
      <c r="H14705">
        <v>90.3</v>
      </c>
    </row>
    <row r="14706" spans="1:8" x14ac:dyDescent="0.3">
      <c r="A14706" t="s">
        <v>193</v>
      </c>
      <c r="B14706" t="s">
        <v>228</v>
      </c>
      <c r="C14706">
        <v>90.2</v>
      </c>
      <c r="D14706">
        <v>93</v>
      </c>
      <c r="E14706">
        <v>89.55</v>
      </c>
      <c r="F14706">
        <v>91.65</v>
      </c>
      <c r="G14706">
        <v>141316</v>
      </c>
      <c r="H14706">
        <v>91.4</v>
      </c>
    </row>
    <row r="14707" spans="1:8" x14ac:dyDescent="0.3">
      <c r="A14707" t="s">
        <v>193</v>
      </c>
      <c r="B14707" t="s">
        <v>704</v>
      </c>
      <c r="C14707">
        <v>92.05</v>
      </c>
      <c r="D14707">
        <v>93.4</v>
      </c>
      <c r="E14707">
        <v>90.3</v>
      </c>
      <c r="F14707">
        <v>91.55</v>
      </c>
      <c r="G14707">
        <v>107477</v>
      </c>
      <c r="H14707">
        <v>91.75</v>
      </c>
    </row>
    <row r="14708" spans="1:8" x14ac:dyDescent="0.3">
      <c r="A14708" t="s">
        <v>193</v>
      </c>
      <c r="B14708" t="s">
        <v>705</v>
      </c>
      <c r="C14708">
        <v>91.55</v>
      </c>
      <c r="D14708">
        <v>93.25</v>
      </c>
      <c r="E14708">
        <v>90.5</v>
      </c>
      <c r="F14708">
        <v>91.6</v>
      </c>
      <c r="G14708">
        <v>154171</v>
      </c>
      <c r="H14708">
        <v>91.783299999999997</v>
      </c>
    </row>
    <row r="14709" spans="1:8" x14ac:dyDescent="0.3">
      <c r="A14709" t="s">
        <v>193</v>
      </c>
      <c r="B14709" t="s">
        <v>706</v>
      </c>
      <c r="C14709">
        <v>93.35</v>
      </c>
      <c r="D14709">
        <v>94.1</v>
      </c>
      <c r="E14709">
        <v>88.85</v>
      </c>
      <c r="F14709">
        <v>92.35</v>
      </c>
      <c r="G14709">
        <v>152846</v>
      </c>
      <c r="H14709">
        <v>91.7667</v>
      </c>
    </row>
    <row r="14710" spans="1:8" x14ac:dyDescent="0.3">
      <c r="A14710" t="s">
        <v>193</v>
      </c>
      <c r="B14710" t="s">
        <v>265</v>
      </c>
      <c r="C14710">
        <v>93</v>
      </c>
      <c r="D14710">
        <v>95</v>
      </c>
      <c r="E14710">
        <v>91.4</v>
      </c>
      <c r="F14710">
        <v>93.85</v>
      </c>
      <c r="G14710">
        <v>171351</v>
      </c>
      <c r="H14710">
        <v>93.416700000000006</v>
      </c>
    </row>
    <row r="14711" spans="1:8" x14ac:dyDescent="0.3">
      <c r="A14711" t="s">
        <v>193</v>
      </c>
      <c r="B14711" t="s">
        <v>707</v>
      </c>
      <c r="C14711">
        <v>95</v>
      </c>
      <c r="D14711">
        <v>95.1</v>
      </c>
      <c r="E14711">
        <v>90.25</v>
      </c>
      <c r="F14711">
        <v>91.1</v>
      </c>
      <c r="G14711">
        <v>241049</v>
      </c>
      <c r="H14711">
        <v>92.15</v>
      </c>
    </row>
    <row r="14712" spans="1:8" x14ac:dyDescent="0.3">
      <c r="A14712" t="s">
        <v>193</v>
      </c>
      <c r="B14712" t="s">
        <v>271</v>
      </c>
      <c r="C14712">
        <v>91.1</v>
      </c>
      <c r="D14712">
        <v>92.5</v>
      </c>
      <c r="E14712">
        <v>87.35</v>
      </c>
      <c r="F14712">
        <v>87.7</v>
      </c>
      <c r="G14712">
        <v>137260</v>
      </c>
      <c r="H14712">
        <v>89.183300000000003</v>
      </c>
    </row>
    <row r="14713" spans="1:8" x14ac:dyDescent="0.3">
      <c r="A14713" t="s">
        <v>193</v>
      </c>
      <c r="B14713" t="s">
        <v>708</v>
      </c>
      <c r="C14713">
        <v>86</v>
      </c>
      <c r="D14713">
        <v>91</v>
      </c>
      <c r="E14713">
        <v>85.2</v>
      </c>
      <c r="F14713">
        <v>86.35</v>
      </c>
      <c r="G14713">
        <v>137486</v>
      </c>
      <c r="H14713">
        <v>87.5167</v>
      </c>
    </row>
    <row r="14714" spans="1:8" x14ac:dyDescent="0.3">
      <c r="A14714" t="s">
        <v>193</v>
      </c>
      <c r="B14714" t="s">
        <v>709</v>
      </c>
      <c r="C14714">
        <v>86.6</v>
      </c>
      <c r="D14714">
        <v>93</v>
      </c>
      <c r="E14714">
        <v>85.5</v>
      </c>
      <c r="F14714">
        <v>85.8</v>
      </c>
      <c r="G14714">
        <v>114573</v>
      </c>
      <c r="H14714">
        <v>88.1</v>
      </c>
    </row>
    <row r="14715" spans="1:8" x14ac:dyDescent="0.3">
      <c r="A14715" t="s">
        <v>193</v>
      </c>
      <c r="B14715" t="s">
        <v>283</v>
      </c>
      <c r="C14715">
        <v>85.8</v>
      </c>
      <c r="D14715">
        <v>90</v>
      </c>
      <c r="E14715">
        <v>82.5</v>
      </c>
      <c r="F14715">
        <v>84.55</v>
      </c>
      <c r="G14715">
        <v>136240</v>
      </c>
      <c r="H14715">
        <v>85.683300000000003</v>
      </c>
    </row>
    <row r="14716" spans="1:8" x14ac:dyDescent="0.3">
      <c r="A14716" t="s">
        <v>193</v>
      </c>
      <c r="B14716" t="s">
        <v>290</v>
      </c>
      <c r="C14716">
        <v>85</v>
      </c>
      <c r="D14716">
        <v>85</v>
      </c>
      <c r="E14716">
        <v>82.6</v>
      </c>
      <c r="F14716">
        <v>83.2</v>
      </c>
      <c r="G14716">
        <v>80186</v>
      </c>
      <c r="H14716">
        <v>83.6</v>
      </c>
    </row>
    <row r="14717" spans="1:8" x14ac:dyDescent="0.3">
      <c r="A14717" t="s">
        <v>193</v>
      </c>
      <c r="B14717" t="s">
        <v>710</v>
      </c>
      <c r="C14717">
        <v>83.45</v>
      </c>
      <c r="D14717">
        <v>83.6</v>
      </c>
      <c r="E14717">
        <v>82</v>
      </c>
      <c r="F14717">
        <v>82.6</v>
      </c>
      <c r="G14717">
        <v>79455</v>
      </c>
      <c r="H14717">
        <v>82.7333</v>
      </c>
    </row>
    <row r="14718" spans="1:8" x14ac:dyDescent="0.3">
      <c r="A14718" t="s">
        <v>193</v>
      </c>
      <c r="B14718" t="s">
        <v>512</v>
      </c>
      <c r="C14718">
        <v>81.599999999999994</v>
      </c>
      <c r="D14718">
        <v>83.7</v>
      </c>
      <c r="E14718">
        <v>81.5</v>
      </c>
      <c r="F14718">
        <v>82.85</v>
      </c>
      <c r="G14718">
        <v>75213</v>
      </c>
      <c r="H14718">
        <v>82.683300000000003</v>
      </c>
    </row>
    <row r="14719" spans="1:8" x14ac:dyDescent="0.3">
      <c r="A14719" t="s">
        <v>193</v>
      </c>
      <c r="B14719" t="s">
        <v>91</v>
      </c>
      <c r="C14719">
        <v>77.75</v>
      </c>
      <c r="D14719">
        <v>81.95</v>
      </c>
      <c r="E14719">
        <v>76.099999999999994</v>
      </c>
      <c r="F14719">
        <v>78</v>
      </c>
      <c r="G14719">
        <v>142817</v>
      </c>
      <c r="H14719">
        <v>78.683300000000003</v>
      </c>
    </row>
    <row r="14720" spans="1:8" x14ac:dyDescent="0.3">
      <c r="A14720" t="s">
        <v>193</v>
      </c>
      <c r="B14720" t="s">
        <v>93</v>
      </c>
      <c r="C14720">
        <v>77.5</v>
      </c>
      <c r="D14720">
        <v>81</v>
      </c>
      <c r="E14720">
        <v>77.5</v>
      </c>
      <c r="F14720">
        <v>78</v>
      </c>
      <c r="G14720">
        <v>150229</v>
      </c>
      <c r="H14720">
        <v>78.833299999999994</v>
      </c>
    </row>
    <row r="14721" spans="1:8" x14ac:dyDescent="0.3">
      <c r="A14721" t="s">
        <v>193</v>
      </c>
      <c r="B14721" t="s">
        <v>711</v>
      </c>
      <c r="C14721">
        <v>79.650000000000006</v>
      </c>
      <c r="D14721">
        <v>79.95</v>
      </c>
      <c r="E14721">
        <v>77.400000000000006</v>
      </c>
      <c r="F14721">
        <v>78.650000000000006</v>
      </c>
      <c r="G14721">
        <v>88962</v>
      </c>
      <c r="H14721">
        <v>78.666700000000006</v>
      </c>
    </row>
    <row r="14722" spans="1:8" x14ac:dyDescent="0.3">
      <c r="A14722" t="s">
        <v>193</v>
      </c>
      <c r="B14722" t="s">
        <v>712</v>
      </c>
      <c r="C14722">
        <v>79.400000000000006</v>
      </c>
      <c r="D14722">
        <v>81.400000000000006</v>
      </c>
      <c r="E14722">
        <v>79.349999999999994</v>
      </c>
      <c r="F14722">
        <v>80.2</v>
      </c>
      <c r="G14722">
        <v>70778</v>
      </c>
      <c r="H14722">
        <v>80.316699999999997</v>
      </c>
    </row>
    <row r="14723" spans="1:8" x14ac:dyDescent="0.3">
      <c r="A14723" t="s">
        <v>193</v>
      </c>
      <c r="B14723" t="s">
        <v>162</v>
      </c>
      <c r="C14723">
        <v>80.2</v>
      </c>
      <c r="D14723">
        <v>81.25</v>
      </c>
      <c r="E14723">
        <v>78.099999999999994</v>
      </c>
      <c r="F14723">
        <v>78.5</v>
      </c>
      <c r="G14723">
        <v>94912</v>
      </c>
      <c r="H14723">
        <v>79.283299999999997</v>
      </c>
    </row>
    <row r="14724" spans="1:8" x14ac:dyDescent="0.3">
      <c r="A14724" t="s">
        <v>193</v>
      </c>
      <c r="B14724" t="s">
        <v>220</v>
      </c>
      <c r="C14724">
        <v>78.05</v>
      </c>
      <c r="D14724">
        <v>80.099999999999994</v>
      </c>
      <c r="E14724">
        <v>76.3</v>
      </c>
      <c r="F14724">
        <v>78.650000000000006</v>
      </c>
      <c r="G14724">
        <v>83631</v>
      </c>
      <c r="H14724">
        <v>78.349999999999994</v>
      </c>
    </row>
    <row r="14725" spans="1:8" x14ac:dyDescent="0.3">
      <c r="A14725" t="s">
        <v>193</v>
      </c>
      <c r="B14725" t="s">
        <v>713</v>
      </c>
      <c r="C14725">
        <v>80</v>
      </c>
      <c r="D14725">
        <v>81.099999999999994</v>
      </c>
      <c r="E14725">
        <v>79.75</v>
      </c>
      <c r="F14725">
        <v>80.849999999999994</v>
      </c>
      <c r="G14725">
        <v>83563</v>
      </c>
      <c r="H14725">
        <v>80.566699999999997</v>
      </c>
    </row>
    <row r="14726" spans="1:8" x14ac:dyDescent="0.3">
      <c r="A14726" t="s">
        <v>193</v>
      </c>
      <c r="B14726" t="s">
        <v>714</v>
      </c>
      <c r="C14726">
        <v>80.849999999999994</v>
      </c>
      <c r="D14726">
        <v>83.95</v>
      </c>
      <c r="E14726">
        <v>80.8</v>
      </c>
      <c r="F14726">
        <v>83.3</v>
      </c>
      <c r="G14726">
        <v>144482</v>
      </c>
      <c r="H14726">
        <v>82.683300000000003</v>
      </c>
    </row>
    <row r="14727" spans="1:8" x14ac:dyDescent="0.3">
      <c r="A14727" t="s">
        <v>193</v>
      </c>
      <c r="B14727" t="s">
        <v>715</v>
      </c>
      <c r="C14727">
        <v>83.3</v>
      </c>
      <c r="D14727">
        <v>84.5</v>
      </c>
      <c r="E14727">
        <v>81.5</v>
      </c>
      <c r="F14727">
        <v>82.75</v>
      </c>
      <c r="G14727">
        <v>69393</v>
      </c>
      <c r="H14727">
        <v>82.916700000000006</v>
      </c>
    </row>
    <row r="14728" spans="1:8" x14ac:dyDescent="0.3">
      <c r="A14728" t="s">
        <v>193</v>
      </c>
      <c r="B14728" t="s">
        <v>235</v>
      </c>
      <c r="C14728">
        <v>82.8</v>
      </c>
      <c r="D14728">
        <v>82.95</v>
      </c>
      <c r="E14728">
        <v>81.05</v>
      </c>
      <c r="F14728">
        <v>82.1</v>
      </c>
      <c r="G14728">
        <v>53400</v>
      </c>
      <c r="H14728">
        <v>82.033299999999997</v>
      </c>
    </row>
    <row r="14729" spans="1:8" x14ac:dyDescent="0.3">
      <c r="A14729" t="s">
        <v>193</v>
      </c>
      <c r="B14729" t="s">
        <v>259</v>
      </c>
      <c r="C14729">
        <v>82.2</v>
      </c>
      <c r="D14729">
        <v>83</v>
      </c>
      <c r="E14729">
        <v>81</v>
      </c>
      <c r="F14729">
        <v>81.05</v>
      </c>
      <c r="G14729">
        <v>55203</v>
      </c>
      <c r="H14729">
        <v>81.683300000000003</v>
      </c>
    </row>
    <row r="14730" spans="1:8" x14ac:dyDescent="0.3">
      <c r="A14730" t="s">
        <v>193</v>
      </c>
      <c r="B14730" t="s">
        <v>716</v>
      </c>
      <c r="C14730">
        <v>81.099999999999994</v>
      </c>
      <c r="D14730">
        <v>88.25</v>
      </c>
      <c r="E14730">
        <v>81.099999999999994</v>
      </c>
      <c r="F14730">
        <v>83.1</v>
      </c>
      <c r="G14730">
        <v>122359</v>
      </c>
      <c r="H14730">
        <v>84.15</v>
      </c>
    </row>
    <row r="14731" spans="1:8" x14ac:dyDescent="0.3">
      <c r="A14731" t="s">
        <v>193</v>
      </c>
      <c r="B14731" t="s">
        <v>269</v>
      </c>
      <c r="C14731">
        <v>83.45</v>
      </c>
      <c r="D14731">
        <v>83.85</v>
      </c>
      <c r="E14731">
        <v>81.55</v>
      </c>
      <c r="F14731">
        <v>81.75</v>
      </c>
      <c r="G14731">
        <v>102077</v>
      </c>
      <c r="H14731">
        <v>82.383300000000006</v>
      </c>
    </row>
    <row r="14732" spans="1:8" x14ac:dyDescent="0.3">
      <c r="A14732" t="s">
        <v>193</v>
      </c>
      <c r="B14732" t="s">
        <v>282</v>
      </c>
      <c r="C14732">
        <v>81.400000000000006</v>
      </c>
      <c r="D14732">
        <v>83</v>
      </c>
      <c r="E14732">
        <v>81.400000000000006</v>
      </c>
      <c r="F14732">
        <v>82.1</v>
      </c>
      <c r="G14732">
        <v>19165</v>
      </c>
      <c r="H14732">
        <v>82.166700000000006</v>
      </c>
    </row>
    <row r="14733" spans="1:8" x14ac:dyDescent="0.3">
      <c r="A14733" t="s">
        <v>193</v>
      </c>
      <c r="B14733" t="s">
        <v>717</v>
      </c>
      <c r="C14733">
        <v>81.150000000000006</v>
      </c>
      <c r="D14733">
        <v>83.4</v>
      </c>
      <c r="E14733">
        <v>80.150000000000006</v>
      </c>
      <c r="F14733">
        <v>83</v>
      </c>
      <c r="G14733">
        <v>100675</v>
      </c>
      <c r="H14733">
        <v>82.183300000000003</v>
      </c>
    </row>
    <row r="14734" spans="1:8" x14ac:dyDescent="0.3">
      <c r="A14734" t="s">
        <v>193</v>
      </c>
      <c r="B14734" t="s">
        <v>285</v>
      </c>
      <c r="C14734">
        <v>83</v>
      </c>
      <c r="D14734">
        <v>83.4</v>
      </c>
      <c r="E14734">
        <v>79.05</v>
      </c>
      <c r="F14734">
        <v>81.25</v>
      </c>
      <c r="G14734">
        <v>52773</v>
      </c>
      <c r="H14734">
        <v>81.2333</v>
      </c>
    </row>
    <row r="14735" spans="1:8" x14ac:dyDescent="0.3">
      <c r="A14735" t="s">
        <v>193</v>
      </c>
      <c r="B14735" t="s">
        <v>718</v>
      </c>
      <c r="C14735">
        <v>81.400000000000006</v>
      </c>
      <c r="D14735">
        <v>82.45</v>
      </c>
      <c r="E14735">
        <v>79.55</v>
      </c>
      <c r="F14735">
        <v>79.7</v>
      </c>
      <c r="G14735">
        <v>140250</v>
      </c>
      <c r="H14735">
        <v>80.566699999999997</v>
      </c>
    </row>
    <row r="14736" spans="1:8" x14ac:dyDescent="0.3">
      <c r="A14736" t="s">
        <v>193</v>
      </c>
      <c r="B14736" t="s">
        <v>291</v>
      </c>
      <c r="C14736">
        <v>80.400000000000006</v>
      </c>
      <c r="D14736">
        <v>80.400000000000006</v>
      </c>
      <c r="E14736">
        <v>78.55</v>
      </c>
      <c r="F14736">
        <v>78.8</v>
      </c>
      <c r="G14736">
        <v>94063</v>
      </c>
      <c r="H14736">
        <v>79.25</v>
      </c>
    </row>
    <row r="14737" spans="1:8" x14ac:dyDescent="0.3">
      <c r="A14737" t="s">
        <v>193</v>
      </c>
      <c r="B14737" t="s">
        <v>295</v>
      </c>
      <c r="C14737">
        <v>78.8</v>
      </c>
      <c r="D14737">
        <v>79.95</v>
      </c>
      <c r="E14737">
        <v>78</v>
      </c>
      <c r="F14737">
        <v>78.599999999999994</v>
      </c>
      <c r="G14737">
        <v>76608</v>
      </c>
      <c r="H14737">
        <v>78.849999999999994</v>
      </c>
    </row>
    <row r="14738" spans="1:8" x14ac:dyDescent="0.3">
      <c r="A14738" t="s">
        <v>193</v>
      </c>
      <c r="B14738" t="s">
        <v>298</v>
      </c>
      <c r="C14738">
        <v>78.599999999999994</v>
      </c>
      <c r="D14738">
        <v>83.25</v>
      </c>
      <c r="E14738">
        <v>77.05</v>
      </c>
      <c r="F14738">
        <v>80.05</v>
      </c>
      <c r="G14738">
        <v>149252</v>
      </c>
      <c r="H14738">
        <v>80.116699999999994</v>
      </c>
    </row>
    <row r="14739" spans="1:8" x14ac:dyDescent="0.3">
      <c r="A14739" t="s">
        <v>193</v>
      </c>
      <c r="B14739" t="s">
        <v>719</v>
      </c>
      <c r="C14739">
        <v>80.95</v>
      </c>
      <c r="D14739">
        <v>80.95</v>
      </c>
      <c r="E14739">
        <v>79.55</v>
      </c>
      <c r="F14739">
        <v>80.400000000000006</v>
      </c>
      <c r="G14739">
        <v>83472</v>
      </c>
      <c r="H14739">
        <v>80.3</v>
      </c>
    </row>
    <row r="14740" spans="1:8" x14ac:dyDescent="0.3">
      <c r="A14740" t="s">
        <v>193</v>
      </c>
      <c r="B14740" t="s">
        <v>720</v>
      </c>
      <c r="C14740">
        <v>80.75</v>
      </c>
      <c r="D14740">
        <v>81.95</v>
      </c>
      <c r="E14740">
        <v>80.400000000000006</v>
      </c>
      <c r="F14740">
        <v>81</v>
      </c>
      <c r="G14740">
        <v>113203</v>
      </c>
      <c r="H14740">
        <v>81.116699999999994</v>
      </c>
    </row>
    <row r="14741" spans="1:8" x14ac:dyDescent="0.3">
      <c r="A14741" t="s">
        <v>193</v>
      </c>
      <c r="B14741" t="s">
        <v>721</v>
      </c>
      <c r="C14741">
        <v>81</v>
      </c>
      <c r="D14741">
        <v>83.25</v>
      </c>
      <c r="E14741">
        <v>80.150000000000006</v>
      </c>
      <c r="F14741">
        <v>81.05</v>
      </c>
      <c r="G14741">
        <v>92046</v>
      </c>
      <c r="H14741">
        <v>81.4833</v>
      </c>
    </row>
    <row r="14742" spans="1:8" x14ac:dyDescent="0.3">
      <c r="A14742" t="s">
        <v>193</v>
      </c>
      <c r="B14742" t="s">
        <v>96</v>
      </c>
      <c r="C14742">
        <v>81.2</v>
      </c>
      <c r="D14742">
        <v>83</v>
      </c>
      <c r="E14742">
        <v>81</v>
      </c>
      <c r="F14742">
        <v>81.099999999999994</v>
      </c>
      <c r="G14742">
        <v>70143</v>
      </c>
      <c r="H14742">
        <v>81.7</v>
      </c>
    </row>
    <row r="14743" spans="1:8" x14ac:dyDescent="0.3">
      <c r="A14743" t="s">
        <v>193</v>
      </c>
      <c r="B14743" t="s">
        <v>722</v>
      </c>
      <c r="C14743">
        <v>81.650000000000006</v>
      </c>
      <c r="D14743">
        <v>87</v>
      </c>
      <c r="E14743">
        <v>81.3</v>
      </c>
      <c r="F14743">
        <v>86.1</v>
      </c>
      <c r="G14743">
        <v>491011</v>
      </c>
      <c r="H14743">
        <v>84.8</v>
      </c>
    </row>
    <row r="14744" spans="1:8" x14ac:dyDescent="0.3">
      <c r="A14744" t="s">
        <v>193</v>
      </c>
      <c r="B14744" t="s">
        <v>164</v>
      </c>
      <c r="C14744">
        <v>87.3</v>
      </c>
      <c r="D14744">
        <v>87.45</v>
      </c>
      <c r="E14744">
        <v>81.599999999999994</v>
      </c>
      <c r="F14744">
        <v>82</v>
      </c>
      <c r="G14744">
        <v>255210</v>
      </c>
      <c r="H14744">
        <v>83.683300000000003</v>
      </c>
    </row>
    <row r="14745" spans="1:8" x14ac:dyDescent="0.3">
      <c r="A14745" t="s">
        <v>193</v>
      </c>
      <c r="B14745" t="s">
        <v>723</v>
      </c>
      <c r="C14745">
        <v>83.9</v>
      </c>
      <c r="D14745">
        <v>85.2</v>
      </c>
      <c r="E14745">
        <v>80.7</v>
      </c>
      <c r="F14745">
        <v>83.35</v>
      </c>
      <c r="G14745">
        <v>143506</v>
      </c>
      <c r="H14745">
        <v>83.083299999999994</v>
      </c>
    </row>
    <row r="14746" spans="1:8" x14ac:dyDescent="0.3">
      <c r="A14746" t="s">
        <v>193</v>
      </c>
      <c r="B14746" t="s">
        <v>724</v>
      </c>
      <c r="C14746">
        <v>83.6</v>
      </c>
      <c r="D14746">
        <v>84.3</v>
      </c>
      <c r="E14746">
        <v>82.6</v>
      </c>
      <c r="F14746">
        <v>82.95</v>
      </c>
      <c r="G14746">
        <v>83832</v>
      </c>
      <c r="H14746">
        <v>83.283299999999997</v>
      </c>
    </row>
    <row r="14747" spans="1:8" x14ac:dyDescent="0.3">
      <c r="A14747" t="s">
        <v>193</v>
      </c>
      <c r="B14747" t="s">
        <v>725</v>
      </c>
      <c r="C14747">
        <v>83.1</v>
      </c>
      <c r="D14747">
        <v>84.3</v>
      </c>
      <c r="E14747">
        <v>83</v>
      </c>
      <c r="F14747">
        <v>84.25</v>
      </c>
      <c r="G14747">
        <v>96527</v>
      </c>
      <c r="H14747">
        <v>83.85</v>
      </c>
    </row>
    <row r="14748" spans="1:8" x14ac:dyDescent="0.3">
      <c r="A14748" t="s">
        <v>193</v>
      </c>
      <c r="B14748" t="s">
        <v>242</v>
      </c>
      <c r="C14748">
        <v>83.75</v>
      </c>
      <c r="D14748">
        <v>83.75</v>
      </c>
      <c r="E14748">
        <v>81.2</v>
      </c>
      <c r="F14748">
        <v>82.35</v>
      </c>
      <c r="G14748">
        <v>83318</v>
      </c>
      <c r="H14748">
        <v>82.433300000000003</v>
      </c>
    </row>
    <row r="14749" spans="1:8" x14ac:dyDescent="0.3">
      <c r="A14749" t="s">
        <v>193</v>
      </c>
      <c r="B14749" t="s">
        <v>726</v>
      </c>
      <c r="C14749">
        <v>82.55</v>
      </c>
      <c r="D14749">
        <v>87.3</v>
      </c>
      <c r="E14749">
        <v>82.55</v>
      </c>
      <c r="F14749">
        <v>85.2</v>
      </c>
      <c r="G14749">
        <v>256033</v>
      </c>
      <c r="H14749">
        <v>85.0167</v>
      </c>
    </row>
    <row r="14750" spans="1:8" x14ac:dyDescent="0.3">
      <c r="A14750" t="s">
        <v>193</v>
      </c>
      <c r="B14750" t="s">
        <v>727</v>
      </c>
      <c r="C14750">
        <v>84.25</v>
      </c>
      <c r="D14750">
        <v>86.85</v>
      </c>
      <c r="E14750">
        <v>84.25</v>
      </c>
      <c r="F14750">
        <v>85.9</v>
      </c>
      <c r="G14750">
        <v>177734</v>
      </c>
      <c r="H14750">
        <v>85.666700000000006</v>
      </c>
    </row>
    <row r="14751" spans="1:8" x14ac:dyDescent="0.3">
      <c r="A14751" t="s">
        <v>193</v>
      </c>
      <c r="B14751" t="s">
        <v>728</v>
      </c>
      <c r="C14751">
        <v>85.9</v>
      </c>
      <c r="D14751">
        <v>89.45</v>
      </c>
      <c r="E14751">
        <v>84.05</v>
      </c>
      <c r="F14751">
        <v>84.15</v>
      </c>
      <c r="G14751">
        <v>207910</v>
      </c>
      <c r="H14751">
        <v>85.883300000000006</v>
      </c>
    </row>
    <row r="14752" spans="1:8" x14ac:dyDescent="0.3">
      <c r="A14752" t="s">
        <v>193</v>
      </c>
      <c r="B14752" t="s">
        <v>729</v>
      </c>
      <c r="C14752">
        <v>84.65</v>
      </c>
      <c r="D14752">
        <v>87.3</v>
      </c>
      <c r="E14752">
        <v>81.150000000000006</v>
      </c>
      <c r="F14752">
        <v>86.5</v>
      </c>
      <c r="G14752">
        <v>185625</v>
      </c>
      <c r="H14752">
        <v>84.9833</v>
      </c>
    </row>
    <row r="14753" spans="1:8" x14ac:dyDescent="0.3">
      <c r="A14753" t="s">
        <v>193</v>
      </c>
      <c r="B14753" t="s">
        <v>730</v>
      </c>
      <c r="C14753">
        <v>85.9</v>
      </c>
      <c r="D14753">
        <v>90.4</v>
      </c>
      <c r="E14753">
        <v>84.55</v>
      </c>
      <c r="F14753">
        <v>88.25</v>
      </c>
      <c r="G14753">
        <v>252228</v>
      </c>
      <c r="H14753">
        <v>87.7333</v>
      </c>
    </row>
    <row r="14754" spans="1:8" x14ac:dyDescent="0.3">
      <c r="A14754" t="s">
        <v>193</v>
      </c>
      <c r="B14754" t="s">
        <v>731</v>
      </c>
      <c r="C14754">
        <v>88.25</v>
      </c>
      <c r="D14754">
        <v>90.3</v>
      </c>
      <c r="E14754">
        <v>85</v>
      </c>
      <c r="F14754">
        <v>86.6</v>
      </c>
      <c r="G14754">
        <v>148592</v>
      </c>
      <c r="H14754">
        <v>87.3</v>
      </c>
    </row>
    <row r="14755" spans="1:8" x14ac:dyDescent="0.3">
      <c r="A14755" t="s">
        <v>193</v>
      </c>
      <c r="B14755" t="s">
        <v>732</v>
      </c>
      <c r="C14755">
        <v>86.95</v>
      </c>
      <c r="D14755">
        <v>95.25</v>
      </c>
      <c r="E14755">
        <v>86.95</v>
      </c>
      <c r="F14755">
        <v>90.95</v>
      </c>
      <c r="G14755">
        <v>1984524</v>
      </c>
      <c r="H14755">
        <v>91.05</v>
      </c>
    </row>
    <row r="14756" spans="1:8" x14ac:dyDescent="0.3">
      <c r="A14756" t="s">
        <v>193</v>
      </c>
      <c r="B14756" t="s">
        <v>733</v>
      </c>
      <c r="C14756">
        <v>90</v>
      </c>
      <c r="D14756">
        <v>99.5</v>
      </c>
      <c r="E14756">
        <v>86.5</v>
      </c>
      <c r="F14756">
        <v>97.3</v>
      </c>
      <c r="G14756">
        <v>1054071</v>
      </c>
      <c r="H14756">
        <v>94.433300000000003</v>
      </c>
    </row>
    <row r="14757" spans="1:8" x14ac:dyDescent="0.3">
      <c r="A14757" t="s">
        <v>193</v>
      </c>
      <c r="B14757" t="s">
        <v>734</v>
      </c>
      <c r="C14757">
        <v>99.9</v>
      </c>
      <c r="D14757">
        <v>103.7</v>
      </c>
      <c r="E14757">
        <v>91</v>
      </c>
      <c r="F14757">
        <v>92.7</v>
      </c>
      <c r="G14757">
        <v>1079435</v>
      </c>
      <c r="H14757">
        <v>95.8</v>
      </c>
    </row>
    <row r="14758" spans="1:8" x14ac:dyDescent="0.3">
      <c r="A14758" t="s">
        <v>193</v>
      </c>
      <c r="B14758" t="s">
        <v>735</v>
      </c>
      <c r="C14758">
        <v>94.9</v>
      </c>
      <c r="D14758">
        <v>96.55</v>
      </c>
      <c r="E14758">
        <v>91</v>
      </c>
      <c r="F14758">
        <v>91.45</v>
      </c>
      <c r="G14758">
        <v>465738</v>
      </c>
      <c r="H14758">
        <v>93</v>
      </c>
    </row>
    <row r="14759" spans="1:8" x14ac:dyDescent="0.3">
      <c r="A14759" t="s">
        <v>299</v>
      </c>
      <c r="B14759" t="s">
        <v>696</v>
      </c>
      <c r="C14759">
        <v>8.15</v>
      </c>
      <c r="D14759">
        <v>8.4600000000000009</v>
      </c>
      <c r="E14759">
        <v>8.1</v>
      </c>
      <c r="F14759">
        <v>8.4</v>
      </c>
      <c r="G14759">
        <v>6987430</v>
      </c>
      <c r="H14759">
        <v>8.32</v>
      </c>
    </row>
    <row r="14760" spans="1:8" x14ac:dyDescent="0.3">
      <c r="A14760" t="s">
        <v>299</v>
      </c>
      <c r="B14760" t="s">
        <v>697</v>
      </c>
      <c r="C14760">
        <v>8.43</v>
      </c>
      <c r="D14760">
        <v>8.65</v>
      </c>
      <c r="E14760">
        <v>8.3000000000000007</v>
      </c>
      <c r="F14760">
        <v>8.57</v>
      </c>
      <c r="G14760">
        <v>9763296</v>
      </c>
      <c r="H14760">
        <v>8.5067000000000004</v>
      </c>
    </row>
    <row r="14761" spans="1:8" x14ac:dyDescent="0.3">
      <c r="A14761" t="s">
        <v>299</v>
      </c>
      <c r="B14761" t="s">
        <v>698</v>
      </c>
      <c r="C14761">
        <v>8.6</v>
      </c>
      <c r="D14761">
        <v>8.82</v>
      </c>
      <c r="E14761">
        <v>8.4600000000000009</v>
      </c>
      <c r="F14761">
        <v>8.52</v>
      </c>
      <c r="G14761">
        <v>14493720</v>
      </c>
      <c r="H14761">
        <v>8.6</v>
      </c>
    </row>
    <row r="14762" spans="1:8" x14ac:dyDescent="0.3">
      <c r="A14762" t="s">
        <v>299</v>
      </c>
      <c r="B14762" t="s">
        <v>699</v>
      </c>
      <c r="C14762">
        <v>8.5500000000000007</v>
      </c>
      <c r="D14762">
        <v>8.84</v>
      </c>
      <c r="E14762">
        <v>8.4</v>
      </c>
      <c r="F14762">
        <v>8.6999999999999993</v>
      </c>
      <c r="G14762">
        <v>7854444</v>
      </c>
      <c r="H14762">
        <v>8.6466999999999992</v>
      </c>
    </row>
    <row r="14763" spans="1:8" x14ac:dyDescent="0.3">
      <c r="A14763" t="s">
        <v>299</v>
      </c>
      <c r="B14763" t="s">
        <v>700</v>
      </c>
      <c r="C14763">
        <v>8.6999999999999993</v>
      </c>
      <c r="D14763">
        <v>8.86</v>
      </c>
      <c r="E14763">
        <v>8.51</v>
      </c>
      <c r="F14763">
        <v>8.7200000000000006</v>
      </c>
      <c r="G14763">
        <v>5888291</v>
      </c>
      <c r="H14763">
        <v>8.6966999999999999</v>
      </c>
    </row>
    <row r="14764" spans="1:8" x14ac:dyDescent="0.3">
      <c r="A14764" t="s">
        <v>299</v>
      </c>
      <c r="B14764" t="s">
        <v>77</v>
      </c>
      <c r="C14764">
        <v>8.69</v>
      </c>
      <c r="D14764">
        <v>9.17</v>
      </c>
      <c r="E14764">
        <v>8.5500000000000007</v>
      </c>
      <c r="F14764">
        <v>8.84</v>
      </c>
      <c r="G14764">
        <v>13850310</v>
      </c>
      <c r="H14764">
        <v>8.8533000000000008</v>
      </c>
    </row>
    <row r="14765" spans="1:8" x14ac:dyDescent="0.3">
      <c r="A14765" t="s">
        <v>299</v>
      </c>
      <c r="B14765" t="s">
        <v>701</v>
      </c>
      <c r="C14765">
        <v>8.8699999999999992</v>
      </c>
      <c r="D14765">
        <v>9.0399999999999991</v>
      </c>
      <c r="E14765">
        <v>8.7899999999999991</v>
      </c>
      <c r="F14765">
        <v>8.86</v>
      </c>
      <c r="G14765">
        <v>5173415</v>
      </c>
      <c r="H14765">
        <v>8.8966999999999992</v>
      </c>
    </row>
    <row r="14766" spans="1:8" x14ac:dyDescent="0.3">
      <c r="A14766" t="s">
        <v>299</v>
      </c>
      <c r="B14766" t="s">
        <v>702</v>
      </c>
      <c r="C14766">
        <v>8.8800000000000008</v>
      </c>
      <c r="D14766">
        <v>8.92</v>
      </c>
      <c r="E14766">
        <v>8.76</v>
      </c>
      <c r="F14766">
        <v>8.76</v>
      </c>
      <c r="G14766">
        <v>3864854</v>
      </c>
      <c r="H14766">
        <v>8.8132999999999999</v>
      </c>
    </row>
    <row r="14767" spans="1:8" x14ac:dyDescent="0.3">
      <c r="A14767" t="s">
        <v>299</v>
      </c>
      <c r="B14767" t="s">
        <v>139</v>
      </c>
      <c r="C14767">
        <v>8.74</v>
      </c>
      <c r="D14767">
        <v>9.1199999999999992</v>
      </c>
      <c r="E14767">
        <v>8.6999999999999993</v>
      </c>
      <c r="F14767">
        <v>8.76</v>
      </c>
      <c r="G14767">
        <v>8371182</v>
      </c>
      <c r="H14767">
        <v>8.86</v>
      </c>
    </row>
    <row r="14768" spans="1:8" x14ac:dyDescent="0.3">
      <c r="A14768" t="s">
        <v>299</v>
      </c>
      <c r="B14768" t="s">
        <v>156</v>
      </c>
      <c r="C14768">
        <v>8.7899999999999991</v>
      </c>
      <c r="D14768">
        <v>8.83</v>
      </c>
      <c r="E14768">
        <v>8.69</v>
      </c>
      <c r="F14768">
        <v>8.75</v>
      </c>
      <c r="G14768">
        <v>2815719</v>
      </c>
      <c r="H14768">
        <v>8.7567000000000004</v>
      </c>
    </row>
    <row r="14769" spans="1:8" x14ac:dyDescent="0.3">
      <c r="A14769" t="s">
        <v>299</v>
      </c>
      <c r="B14769" t="s">
        <v>703</v>
      </c>
      <c r="C14769">
        <v>8.8000000000000007</v>
      </c>
      <c r="D14769">
        <v>9.19</v>
      </c>
      <c r="E14769">
        <v>8.8000000000000007</v>
      </c>
      <c r="F14769">
        <v>9.08</v>
      </c>
      <c r="G14769">
        <v>7409655</v>
      </c>
      <c r="H14769">
        <v>9.0233000000000008</v>
      </c>
    </row>
    <row r="14770" spans="1:8" x14ac:dyDescent="0.3">
      <c r="A14770" t="s">
        <v>299</v>
      </c>
      <c r="B14770" t="s">
        <v>223</v>
      </c>
      <c r="C14770">
        <v>9.35</v>
      </c>
      <c r="D14770">
        <v>9.5299999999999994</v>
      </c>
      <c r="E14770">
        <v>9.14</v>
      </c>
      <c r="F14770">
        <v>9.3000000000000007</v>
      </c>
      <c r="G14770">
        <v>13862720</v>
      </c>
      <c r="H14770">
        <v>9.3232999999999997</v>
      </c>
    </row>
    <row r="14771" spans="1:8" x14ac:dyDescent="0.3">
      <c r="A14771" t="s">
        <v>299</v>
      </c>
      <c r="B14771" t="s">
        <v>228</v>
      </c>
      <c r="C14771">
        <v>9.2899999999999991</v>
      </c>
      <c r="D14771">
        <v>9.67</v>
      </c>
      <c r="E14771">
        <v>9.18</v>
      </c>
      <c r="F14771">
        <v>9.19</v>
      </c>
      <c r="G14771">
        <v>12787840</v>
      </c>
      <c r="H14771">
        <v>9.3467000000000002</v>
      </c>
    </row>
    <row r="14772" spans="1:8" x14ac:dyDescent="0.3">
      <c r="A14772" t="s">
        <v>299</v>
      </c>
      <c r="B14772" t="s">
        <v>704</v>
      </c>
      <c r="C14772">
        <v>9.19</v>
      </c>
      <c r="D14772">
        <v>9.33</v>
      </c>
      <c r="E14772">
        <v>9.08</v>
      </c>
      <c r="F14772">
        <v>9.15</v>
      </c>
      <c r="G14772">
        <v>5128110</v>
      </c>
      <c r="H14772">
        <v>9.1867000000000001</v>
      </c>
    </row>
    <row r="14773" spans="1:8" x14ac:dyDescent="0.3">
      <c r="A14773" t="s">
        <v>299</v>
      </c>
      <c r="B14773" t="s">
        <v>705</v>
      </c>
      <c r="C14773">
        <v>9.17</v>
      </c>
      <c r="D14773">
        <v>9.35</v>
      </c>
      <c r="E14773">
        <v>9.1</v>
      </c>
      <c r="F14773">
        <v>9.25</v>
      </c>
      <c r="G14773">
        <v>6544389</v>
      </c>
      <c r="H14773">
        <v>9.2332999999999998</v>
      </c>
    </row>
    <row r="14774" spans="1:8" x14ac:dyDescent="0.3">
      <c r="A14774" t="s">
        <v>299</v>
      </c>
      <c r="B14774" t="s">
        <v>706</v>
      </c>
      <c r="C14774">
        <v>9.27</v>
      </c>
      <c r="D14774">
        <v>9.41</v>
      </c>
      <c r="E14774">
        <v>9.27</v>
      </c>
      <c r="F14774">
        <v>9.36</v>
      </c>
      <c r="G14774">
        <v>3700520</v>
      </c>
      <c r="H14774">
        <v>9.3467000000000002</v>
      </c>
    </row>
    <row r="14775" spans="1:8" x14ac:dyDescent="0.3">
      <c r="A14775" t="s">
        <v>299</v>
      </c>
      <c r="B14775" t="s">
        <v>265</v>
      </c>
      <c r="C14775">
        <v>9.3699999999999992</v>
      </c>
      <c r="D14775">
        <v>10.29</v>
      </c>
      <c r="E14775">
        <v>9.1999999999999993</v>
      </c>
      <c r="F14775">
        <v>10.29</v>
      </c>
      <c r="G14775">
        <v>20121920</v>
      </c>
      <c r="H14775">
        <v>9.9267000000000003</v>
      </c>
    </row>
    <row r="14776" spans="1:8" x14ac:dyDescent="0.3">
      <c r="A14776" t="s">
        <v>299</v>
      </c>
      <c r="B14776" t="s">
        <v>707</v>
      </c>
      <c r="C14776">
        <v>10.29</v>
      </c>
      <c r="D14776">
        <v>10.74</v>
      </c>
      <c r="E14776">
        <v>9.9700000000000006</v>
      </c>
      <c r="F14776">
        <v>10.050000000000001</v>
      </c>
      <c r="G14776">
        <v>23660380</v>
      </c>
      <c r="H14776">
        <v>10.253299999999999</v>
      </c>
    </row>
    <row r="14777" spans="1:8" x14ac:dyDescent="0.3">
      <c r="A14777" t="s">
        <v>299</v>
      </c>
      <c r="B14777" t="s">
        <v>271</v>
      </c>
      <c r="C14777">
        <v>10.06</v>
      </c>
      <c r="D14777">
        <v>10.17</v>
      </c>
      <c r="E14777">
        <v>9.66</v>
      </c>
      <c r="F14777">
        <v>9.69</v>
      </c>
      <c r="G14777">
        <v>7654462</v>
      </c>
      <c r="H14777">
        <v>9.84</v>
      </c>
    </row>
    <row r="14778" spans="1:8" x14ac:dyDescent="0.3">
      <c r="A14778" t="s">
        <v>299</v>
      </c>
      <c r="B14778" t="s">
        <v>708</v>
      </c>
      <c r="C14778">
        <v>9.74</v>
      </c>
      <c r="D14778">
        <v>9.81</v>
      </c>
      <c r="E14778">
        <v>9.4</v>
      </c>
      <c r="F14778">
        <v>9.48</v>
      </c>
      <c r="G14778">
        <v>5234640</v>
      </c>
      <c r="H14778">
        <v>9.5632999999999999</v>
      </c>
    </row>
    <row r="14779" spans="1:8" x14ac:dyDescent="0.3">
      <c r="A14779" t="s">
        <v>299</v>
      </c>
      <c r="B14779" t="s">
        <v>709</v>
      </c>
      <c r="C14779">
        <v>9.4499999999999993</v>
      </c>
      <c r="D14779">
        <v>9.9499999999999993</v>
      </c>
      <c r="E14779">
        <v>9.44</v>
      </c>
      <c r="F14779">
        <v>9.6</v>
      </c>
      <c r="G14779">
        <v>8714732</v>
      </c>
      <c r="H14779">
        <v>9.6632999999999996</v>
      </c>
    </row>
    <row r="14780" spans="1:8" x14ac:dyDescent="0.3">
      <c r="A14780" t="s">
        <v>299</v>
      </c>
      <c r="B14780" t="s">
        <v>283</v>
      </c>
      <c r="C14780">
        <v>9.6</v>
      </c>
      <c r="D14780">
        <v>9.6</v>
      </c>
      <c r="E14780">
        <v>9.2100000000000009</v>
      </c>
      <c r="F14780">
        <v>9.24</v>
      </c>
      <c r="G14780">
        <v>3466730</v>
      </c>
      <c r="H14780">
        <v>9.35</v>
      </c>
    </row>
    <row r="14781" spans="1:8" x14ac:dyDescent="0.3">
      <c r="A14781" t="s">
        <v>299</v>
      </c>
      <c r="B14781" t="s">
        <v>290</v>
      </c>
      <c r="C14781">
        <v>9.3000000000000007</v>
      </c>
      <c r="D14781">
        <v>9.42</v>
      </c>
      <c r="E14781">
        <v>9.1</v>
      </c>
      <c r="F14781">
        <v>9.11</v>
      </c>
      <c r="G14781">
        <v>4287339</v>
      </c>
      <c r="H14781">
        <v>9.2100000000000009</v>
      </c>
    </row>
    <row r="14782" spans="1:8" x14ac:dyDescent="0.3">
      <c r="A14782" t="s">
        <v>299</v>
      </c>
      <c r="B14782" t="s">
        <v>710</v>
      </c>
      <c r="C14782">
        <v>9.11</v>
      </c>
      <c r="D14782">
        <v>9.26</v>
      </c>
      <c r="E14782">
        <v>8.99</v>
      </c>
      <c r="F14782">
        <v>9.16</v>
      </c>
      <c r="G14782">
        <v>4282221</v>
      </c>
      <c r="H14782">
        <v>9.1366999999999994</v>
      </c>
    </row>
    <row r="14783" spans="1:8" x14ac:dyDescent="0.3">
      <c r="A14783" t="s">
        <v>299</v>
      </c>
      <c r="B14783" t="s">
        <v>512</v>
      </c>
      <c r="C14783">
        <v>9.17</v>
      </c>
      <c r="D14783">
        <v>9.5</v>
      </c>
      <c r="E14783">
        <v>9.09</v>
      </c>
      <c r="F14783">
        <v>9.18</v>
      </c>
      <c r="G14783">
        <v>5224196</v>
      </c>
      <c r="H14783">
        <v>9.2567000000000004</v>
      </c>
    </row>
    <row r="14784" spans="1:8" x14ac:dyDescent="0.3">
      <c r="A14784" t="s">
        <v>299</v>
      </c>
      <c r="B14784" t="s">
        <v>91</v>
      </c>
      <c r="C14784">
        <v>8.5</v>
      </c>
      <c r="D14784">
        <v>8.89</v>
      </c>
      <c r="E14784">
        <v>8.43</v>
      </c>
      <c r="F14784">
        <v>8.68</v>
      </c>
      <c r="G14784">
        <v>7259122</v>
      </c>
      <c r="H14784">
        <v>8.6667000000000005</v>
      </c>
    </row>
    <row r="14785" spans="1:8" x14ac:dyDescent="0.3">
      <c r="A14785" t="s">
        <v>299</v>
      </c>
      <c r="B14785" t="s">
        <v>93</v>
      </c>
      <c r="C14785">
        <v>8.65</v>
      </c>
      <c r="D14785">
        <v>8.85</v>
      </c>
      <c r="E14785">
        <v>8.58</v>
      </c>
      <c r="F14785">
        <v>8.59</v>
      </c>
      <c r="G14785">
        <v>3870682</v>
      </c>
      <c r="H14785">
        <v>8.6732999999999993</v>
      </c>
    </row>
    <row r="14786" spans="1:8" x14ac:dyDescent="0.3">
      <c r="A14786" t="s">
        <v>299</v>
      </c>
      <c r="B14786" t="s">
        <v>711</v>
      </c>
      <c r="C14786">
        <v>8.68</v>
      </c>
      <c r="D14786">
        <v>8.8000000000000007</v>
      </c>
      <c r="E14786">
        <v>8.59</v>
      </c>
      <c r="F14786">
        <v>8.6300000000000008</v>
      </c>
      <c r="G14786">
        <v>3988024</v>
      </c>
      <c r="H14786">
        <v>8.6732999999999993</v>
      </c>
    </row>
    <row r="14787" spans="1:8" x14ac:dyDescent="0.3">
      <c r="A14787" t="s">
        <v>299</v>
      </c>
      <c r="B14787" t="s">
        <v>712</v>
      </c>
      <c r="C14787">
        <v>8.6300000000000008</v>
      </c>
      <c r="D14787">
        <v>9.08</v>
      </c>
      <c r="E14787">
        <v>8.6300000000000008</v>
      </c>
      <c r="F14787">
        <v>9</v>
      </c>
      <c r="G14787">
        <v>3996458</v>
      </c>
      <c r="H14787">
        <v>8.9032999999999998</v>
      </c>
    </row>
    <row r="14788" spans="1:8" x14ac:dyDescent="0.3">
      <c r="A14788" t="s">
        <v>299</v>
      </c>
      <c r="B14788" t="s">
        <v>162</v>
      </c>
      <c r="C14788">
        <v>8.9600000000000009</v>
      </c>
      <c r="D14788">
        <v>9.06</v>
      </c>
      <c r="E14788">
        <v>8.77</v>
      </c>
      <c r="F14788">
        <v>8.7799999999999994</v>
      </c>
      <c r="G14788">
        <v>2914730</v>
      </c>
      <c r="H14788">
        <v>8.8699999999999992</v>
      </c>
    </row>
    <row r="14789" spans="1:8" x14ac:dyDescent="0.3">
      <c r="A14789" t="s">
        <v>299</v>
      </c>
      <c r="B14789" t="s">
        <v>220</v>
      </c>
      <c r="C14789">
        <v>8.68</v>
      </c>
      <c r="D14789">
        <v>9.1</v>
      </c>
      <c r="E14789">
        <v>8.5</v>
      </c>
      <c r="F14789">
        <v>8.84</v>
      </c>
      <c r="G14789">
        <v>6628866</v>
      </c>
      <c r="H14789">
        <v>8.8132999999999999</v>
      </c>
    </row>
    <row r="14790" spans="1:8" x14ac:dyDescent="0.3">
      <c r="A14790" t="s">
        <v>299</v>
      </c>
      <c r="B14790" t="s">
        <v>713</v>
      </c>
      <c r="C14790">
        <v>8.99</v>
      </c>
      <c r="D14790">
        <v>9.26</v>
      </c>
      <c r="E14790">
        <v>8.93</v>
      </c>
      <c r="F14790">
        <v>9.24</v>
      </c>
      <c r="G14790">
        <v>4694309</v>
      </c>
      <c r="H14790">
        <v>9.1433</v>
      </c>
    </row>
    <row r="14791" spans="1:8" x14ac:dyDescent="0.3">
      <c r="A14791" t="s">
        <v>299</v>
      </c>
      <c r="B14791" t="s">
        <v>714</v>
      </c>
      <c r="C14791">
        <v>9.24</v>
      </c>
      <c r="D14791">
        <v>9.2899999999999991</v>
      </c>
      <c r="E14791">
        <v>8.9499999999999993</v>
      </c>
      <c r="F14791">
        <v>8.9499999999999993</v>
      </c>
      <c r="G14791">
        <v>3070373</v>
      </c>
      <c r="H14791">
        <v>9.0632999999999999</v>
      </c>
    </row>
    <row r="14792" spans="1:8" x14ac:dyDescent="0.3">
      <c r="A14792" t="s">
        <v>299</v>
      </c>
      <c r="B14792" t="s">
        <v>715</v>
      </c>
      <c r="C14792">
        <v>8.81</v>
      </c>
      <c r="D14792">
        <v>8.98</v>
      </c>
      <c r="E14792">
        <v>8.6999999999999993</v>
      </c>
      <c r="F14792">
        <v>8.82</v>
      </c>
      <c r="G14792">
        <v>4432635</v>
      </c>
      <c r="H14792">
        <v>8.8332999999999995</v>
      </c>
    </row>
    <row r="14793" spans="1:8" x14ac:dyDescent="0.3">
      <c r="A14793" t="s">
        <v>299</v>
      </c>
      <c r="B14793" t="s">
        <v>235</v>
      </c>
      <c r="C14793">
        <v>8.83</v>
      </c>
      <c r="D14793">
        <v>8.93</v>
      </c>
      <c r="E14793">
        <v>8.7200000000000006</v>
      </c>
      <c r="F14793">
        <v>8.8000000000000007</v>
      </c>
      <c r="G14793">
        <v>4054255</v>
      </c>
      <c r="H14793">
        <v>8.8167000000000009</v>
      </c>
    </row>
    <row r="14794" spans="1:8" x14ac:dyDescent="0.3">
      <c r="A14794" t="s">
        <v>299</v>
      </c>
      <c r="B14794" t="s">
        <v>259</v>
      </c>
      <c r="C14794">
        <v>8.8000000000000007</v>
      </c>
      <c r="D14794">
        <v>8.85</v>
      </c>
      <c r="E14794">
        <v>8.6999999999999993</v>
      </c>
      <c r="F14794">
        <v>8.6999999999999993</v>
      </c>
      <c r="G14794">
        <v>3041998</v>
      </c>
      <c r="H14794">
        <v>8.75</v>
      </c>
    </row>
    <row r="14795" spans="1:8" x14ac:dyDescent="0.3">
      <c r="A14795" t="s">
        <v>299</v>
      </c>
      <c r="B14795" t="s">
        <v>716</v>
      </c>
      <c r="C14795">
        <v>8.73</v>
      </c>
      <c r="D14795">
        <v>8.8800000000000008</v>
      </c>
      <c r="E14795">
        <v>8.73</v>
      </c>
      <c r="F14795">
        <v>8.85</v>
      </c>
      <c r="G14795">
        <v>2826915</v>
      </c>
      <c r="H14795">
        <v>8.82</v>
      </c>
    </row>
    <row r="14796" spans="1:8" x14ac:dyDescent="0.3">
      <c r="A14796" t="s">
        <v>299</v>
      </c>
      <c r="B14796" t="s">
        <v>269</v>
      </c>
      <c r="C14796">
        <v>8.85</v>
      </c>
      <c r="D14796">
        <v>8.98</v>
      </c>
      <c r="E14796">
        <v>8.8000000000000007</v>
      </c>
      <c r="F14796">
        <v>8.92</v>
      </c>
      <c r="G14796">
        <v>4357282</v>
      </c>
      <c r="H14796">
        <v>8.9</v>
      </c>
    </row>
    <row r="14797" spans="1:8" x14ac:dyDescent="0.3">
      <c r="A14797" t="s">
        <v>299</v>
      </c>
      <c r="B14797" t="s">
        <v>282</v>
      </c>
      <c r="C14797">
        <v>8.8800000000000008</v>
      </c>
      <c r="D14797">
        <v>8.9499999999999993</v>
      </c>
      <c r="E14797">
        <v>8.85</v>
      </c>
      <c r="F14797">
        <v>8.9</v>
      </c>
      <c r="G14797">
        <v>1401326</v>
      </c>
      <c r="H14797">
        <v>8.9</v>
      </c>
    </row>
    <row r="14798" spans="1:8" x14ac:dyDescent="0.3">
      <c r="A14798" t="s">
        <v>299</v>
      </c>
      <c r="B14798" t="s">
        <v>717</v>
      </c>
      <c r="C14798">
        <v>8.8000000000000007</v>
      </c>
      <c r="D14798">
        <v>9.25</v>
      </c>
      <c r="E14798">
        <v>8.5500000000000007</v>
      </c>
      <c r="F14798">
        <v>9.25</v>
      </c>
      <c r="G14798">
        <v>8666134</v>
      </c>
      <c r="H14798">
        <v>9.0167000000000002</v>
      </c>
    </row>
    <row r="14799" spans="1:8" x14ac:dyDescent="0.3">
      <c r="A14799" t="s">
        <v>299</v>
      </c>
      <c r="B14799" t="s">
        <v>285</v>
      </c>
      <c r="C14799">
        <v>9.24</v>
      </c>
      <c r="D14799">
        <v>9.26</v>
      </c>
      <c r="E14799">
        <v>8.99</v>
      </c>
      <c r="F14799">
        <v>9.17</v>
      </c>
      <c r="G14799">
        <v>4756713</v>
      </c>
      <c r="H14799">
        <v>9.14</v>
      </c>
    </row>
    <row r="14800" spans="1:8" x14ac:dyDescent="0.3">
      <c r="A14800" t="s">
        <v>299</v>
      </c>
      <c r="B14800" t="s">
        <v>718</v>
      </c>
      <c r="C14800">
        <v>9.6999999999999993</v>
      </c>
      <c r="D14800">
        <v>9.75</v>
      </c>
      <c r="E14800">
        <v>8.99</v>
      </c>
      <c r="F14800">
        <v>9.06</v>
      </c>
      <c r="G14800">
        <v>15795510</v>
      </c>
      <c r="H14800">
        <v>9.2667000000000002</v>
      </c>
    </row>
    <row r="14801" spans="1:8" x14ac:dyDescent="0.3">
      <c r="A14801" t="s">
        <v>299</v>
      </c>
      <c r="B14801" t="s">
        <v>291</v>
      </c>
      <c r="C14801">
        <v>9.06</v>
      </c>
      <c r="D14801">
        <v>9.67</v>
      </c>
      <c r="E14801">
        <v>9.06</v>
      </c>
      <c r="F14801">
        <v>9.15</v>
      </c>
      <c r="G14801">
        <v>23912170</v>
      </c>
      <c r="H14801">
        <v>9.2933000000000003</v>
      </c>
    </row>
    <row r="14802" spans="1:8" x14ac:dyDescent="0.3">
      <c r="A14802" t="s">
        <v>299</v>
      </c>
      <c r="B14802" t="s">
        <v>295</v>
      </c>
      <c r="C14802">
        <v>9.19</v>
      </c>
      <c r="D14802">
        <v>10.06</v>
      </c>
      <c r="E14802">
        <v>9.1</v>
      </c>
      <c r="F14802">
        <v>10.06</v>
      </c>
      <c r="G14802">
        <v>73351470</v>
      </c>
      <c r="H14802">
        <v>9.74</v>
      </c>
    </row>
    <row r="14803" spans="1:8" x14ac:dyDescent="0.3">
      <c r="A14803" t="s">
        <v>299</v>
      </c>
      <c r="B14803" t="s">
        <v>298</v>
      </c>
      <c r="C14803">
        <v>10.43</v>
      </c>
      <c r="D14803">
        <v>11.02</v>
      </c>
      <c r="E14803">
        <v>9.44</v>
      </c>
      <c r="F14803">
        <v>9.4700000000000006</v>
      </c>
      <c r="G14803">
        <v>69504780</v>
      </c>
      <c r="H14803">
        <v>9.9766999999999992</v>
      </c>
    </row>
    <row r="14804" spans="1:8" x14ac:dyDescent="0.3">
      <c r="A14804" t="s">
        <v>299</v>
      </c>
      <c r="B14804" t="s">
        <v>719</v>
      </c>
      <c r="C14804">
        <v>9.41</v>
      </c>
      <c r="D14804">
        <v>10.41</v>
      </c>
      <c r="E14804">
        <v>9.31</v>
      </c>
      <c r="F14804">
        <v>10.41</v>
      </c>
      <c r="G14804">
        <v>45021640</v>
      </c>
      <c r="H14804">
        <v>10.0433</v>
      </c>
    </row>
    <row r="14805" spans="1:8" x14ac:dyDescent="0.3">
      <c r="A14805" t="s">
        <v>299</v>
      </c>
      <c r="B14805" t="s">
        <v>720</v>
      </c>
      <c r="C14805">
        <v>10.75</v>
      </c>
      <c r="D14805">
        <v>11.3</v>
      </c>
      <c r="E14805">
        <v>10.37</v>
      </c>
      <c r="F14805">
        <v>11.12</v>
      </c>
      <c r="G14805">
        <v>38573090</v>
      </c>
      <c r="H14805">
        <v>10.93</v>
      </c>
    </row>
    <row r="14806" spans="1:8" x14ac:dyDescent="0.3">
      <c r="A14806" t="s">
        <v>299</v>
      </c>
      <c r="B14806" t="s">
        <v>721</v>
      </c>
      <c r="C14806">
        <v>11</v>
      </c>
      <c r="D14806">
        <v>11.58</v>
      </c>
      <c r="E14806">
        <v>10.79</v>
      </c>
      <c r="F14806">
        <v>10.95</v>
      </c>
      <c r="G14806">
        <v>27223750</v>
      </c>
      <c r="H14806">
        <v>11.1067</v>
      </c>
    </row>
    <row r="14807" spans="1:8" x14ac:dyDescent="0.3">
      <c r="A14807" t="s">
        <v>299</v>
      </c>
      <c r="B14807" t="s">
        <v>96</v>
      </c>
      <c r="C14807">
        <v>11.01</v>
      </c>
      <c r="D14807">
        <v>11.46</v>
      </c>
      <c r="E14807">
        <v>10.27</v>
      </c>
      <c r="F14807">
        <v>10.37</v>
      </c>
      <c r="G14807">
        <v>32314160</v>
      </c>
      <c r="H14807">
        <v>10.7</v>
      </c>
    </row>
    <row r="14808" spans="1:8" x14ac:dyDescent="0.3">
      <c r="A14808" t="s">
        <v>299</v>
      </c>
      <c r="B14808" t="s">
        <v>722</v>
      </c>
      <c r="C14808">
        <v>10.47</v>
      </c>
      <c r="D14808">
        <v>10.6</v>
      </c>
      <c r="E14808">
        <v>10.1</v>
      </c>
      <c r="F14808">
        <v>10.1</v>
      </c>
      <c r="G14808">
        <v>19309980</v>
      </c>
      <c r="H14808">
        <v>10.2667</v>
      </c>
    </row>
    <row r="14809" spans="1:8" x14ac:dyDescent="0.3">
      <c r="A14809" t="s">
        <v>299</v>
      </c>
      <c r="B14809" t="s">
        <v>164</v>
      </c>
      <c r="C14809">
        <v>10.1</v>
      </c>
      <c r="D14809">
        <v>11.1</v>
      </c>
      <c r="E14809">
        <v>9.94</v>
      </c>
      <c r="F14809">
        <v>10.62</v>
      </c>
      <c r="G14809">
        <v>31367340</v>
      </c>
      <c r="H14809">
        <v>10.5533</v>
      </c>
    </row>
    <row r="14810" spans="1:8" x14ac:dyDescent="0.3">
      <c r="A14810" t="s">
        <v>299</v>
      </c>
      <c r="B14810" t="s">
        <v>723</v>
      </c>
      <c r="C14810">
        <v>10.9</v>
      </c>
      <c r="D14810">
        <v>11.04</v>
      </c>
      <c r="E14810">
        <v>10.36</v>
      </c>
      <c r="F14810">
        <v>10.57</v>
      </c>
      <c r="G14810">
        <v>25362010</v>
      </c>
      <c r="H14810">
        <v>10.656700000000001</v>
      </c>
    </row>
    <row r="14811" spans="1:8" x14ac:dyDescent="0.3">
      <c r="A14811" t="s">
        <v>299</v>
      </c>
      <c r="B14811" t="s">
        <v>724</v>
      </c>
      <c r="C14811">
        <v>10.6</v>
      </c>
      <c r="D14811">
        <v>10.63</v>
      </c>
      <c r="E14811">
        <v>10.1</v>
      </c>
      <c r="F14811">
        <v>10.119999999999999</v>
      </c>
      <c r="G14811">
        <v>15233910</v>
      </c>
      <c r="H14811">
        <v>10.283300000000001</v>
      </c>
    </row>
    <row r="14812" spans="1:8" x14ac:dyDescent="0.3">
      <c r="A14812" t="s">
        <v>299</v>
      </c>
      <c r="B14812" t="s">
        <v>725</v>
      </c>
      <c r="C14812">
        <v>10.24</v>
      </c>
      <c r="D14812">
        <v>10.4</v>
      </c>
      <c r="E14812">
        <v>10.06</v>
      </c>
      <c r="F14812">
        <v>10.17</v>
      </c>
      <c r="G14812">
        <v>11412790</v>
      </c>
      <c r="H14812">
        <v>10.210000000000001</v>
      </c>
    </row>
    <row r="14813" spans="1:8" x14ac:dyDescent="0.3">
      <c r="A14813" t="s">
        <v>299</v>
      </c>
      <c r="B14813" t="s">
        <v>242</v>
      </c>
      <c r="C14813">
        <v>10.43</v>
      </c>
      <c r="D14813">
        <v>10.43</v>
      </c>
      <c r="E14813">
        <v>9.91</v>
      </c>
      <c r="F14813">
        <v>9.9600000000000009</v>
      </c>
      <c r="G14813">
        <v>10953190</v>
      </c>
      <c r="H14813">
        <v>10.1</v>
      </c>
    </row>
    <row r="14814" spans="1:8" x14ac:dyDescent="0.3">
      <c r="A14814" t="s">
        <v>299</v>
      </c>
      <c r="B14814" t="s">
        <v>726</v>
      </c>
      <c r="C14814">
        <v>10.01</v>
      </c>
      <c r="D14814">
        <v>10.57</v>
      </c>
      <c r="E14814">
        <v>9.9600000000000009</v>
      </c>
      <c r="F14814">
        <v>10.34</v>
      </c>
      <c r="G14814">
        <v>22243400</v>
      </c>
      <c r="H14814">
        <v>10.29</v>
      </c>
    </row>
    <row r="14815" spans="1:8" x14ac:dyDescent="0.3">
      <c r="A14815" t="s">
        <v>299</v>
      </c>
      <c r="B14815" t="s">
        <v>727</v>
      </c>
      <c r="C14815">
        <v>10.4</v>
      </c>
      <c r="D14815">
        <v>10.61</v>
      </c>
      <c r="E14815">
        <v>10.26</v>
      </c>
      <c r="F14815">
        <v>10.55</v>
      </c>
      <c r="G14815">
        <v>18532170</v>
      </c>
      <c r="H14815">
        <v>10.4733</v>
      </c>
    </row>
    <row r="14816" spans="1:8" x14ac:dyDescent="0.3">
      <c r="A14816" t="s">
        <v>299</v>
      </c>
      <c r="B14816" t="s">
        <v>728</v>
      </c>
      <c r="C14816">
        <v>10.6</v>
      </c>
      <c r="D14816">
        <v>11.49</v>
      </c>
      <c r="E14816">
        <v>10.4</v>
      </c>
      <c r="F14816">
        <v>11.27</v>
      </c>
      <c r="G14816">
        <v>29205410</v>
      </c>
      <c r="H14816">
        <v>11.0533</v>
      </c>
    </row>
    <row r="14817" spans="1:8" x14ac:dyDescent="0.3">
      <c r="A14817" t="s">
        <v>299</v>
      </c>
      <c r="B14817" t="s">
        <v>729</v>
      </c>
      <c r="C14817">
        <v>11.28</v>
      </c>
      <c r="D14817">
        <v>11.89</v>
      </c>
      <c r="E14817">
        <v>11.28</v>
      </c>
      <c r="F14817">
        <v>11.59</v>
      </c>
      <c r="G14817">
        <v>26075830</v>
      </c>
      <c r="H14817">
        <v>11.5867</v>
      </c>
    </row>
    <row r="14818" spans="1:8" x14ac:dyDescent="0.3">
      <c r="A14818" t="s">
        <v>299</v>
      </c>
      <c r="B14818" t="s">
        <v>730</v>
      </c>
      <c r="C14818">
        <v>11.61</v>
      </c>
      <c r="D14818">
        <v>12.74</v>
      </c>
      <c r="E14818">
        <v>11.6</v>
      </c>
      <c r="F14818">
        <v>12.74</v>
      </c>
      <c r="G14818">
        <v>13280180</v>
      </c>
      <c r="H14818">
        <v>12.36</v>
      </c>
    </row>
    <row r="14819" spans="1:8" x14ac:dyDescent="0.3">
      <c r="A14819" t="s">
        <v>299</v>
      </c>
      <c r="B14819" t="s">
        <v>731</v>
      </c>
      <c r="C14819">
        <v>13.32</v>
      </c>
      <c r="D14819">
        <v>14.01</v>
      </c>
      <c r="E14819">
        <v>13.23</v>
      </c>
      <c r="F14819">
        <v>14.01</v>
      </c>
      <c r="G14819">
        <v>10880580</v>
      </c>
      <c r="H14819">
        <v>13.75</v>
      </c>
    </row>
    <row r="14820" spans="1:8" x14ac:dyDescent="0.3">
      <c r="A14820" t="s">
        <v>299</v>
      </c>
      <c r="B14820" t="s">
        <v>732</v>
      </c>
      <c r="C14820">
        <v>15.01</v>
      </c>
      <c r="D14820">
        <v>15.07</v>
      </c>
      <c r="E14820">
        <v>13.5</v>
      </c>
      <c r="F14820">
        <v>13.69</v>
      </c>
      <c r="G14820">
        <v>53903010</v>
      </c>
      <c r="H14820">
        <v>14.0867</v>
      </c>
    </row>
    <row r="14821" spans="1:8" x14ac:dyDescent="0.3">
      <c r="A14821" t="s">
        <v>299</v>
      </c>
      <c r="B14821" t="s">
        <v>733</v>
      </c>
      <c r="C14821">
        <v>13.7</v>
      </c>
      <c r="D14821">
        <v>15.05</v>
      </c>
      <c r="E14821">
        <v>12.48</v>
      </c>
      <c r="F14821">
        <v>15.05</v>
      </c>
      <c r="G14821">
        <v>45478230</v>
      </c>
      <c r="H14821">
        <v>14.193300000000001</v>
      </c>
    </row>
    <row r="14822" spans="1:8" x14ac:dyDescent="0.3">
      <c r="A14822" t="s">
        <v>299</v>
      </c>
      <c r="B14822" t="s">
        <v>734</v>
      </c>
      <c r="C14822">
        <v>15.4</v>
      </c>
      <c r="D14822">
        <v>15.94</v>
      </c>
      <c r="E14822">
        <v>14.31</v>
      </c>
      <c r="F14822">
        <v>14.8</v>
      </c>
      <c r="G14822">
        <v>41635710</v>
      </c>
      <c r="H14822">
        <v>15.0167</v>
      </c>
    </row>
    <row r="14823" spans="1:8" x14ac:dyDescent="0.3">
      <c r="A14823" t="s">
        <v>299</v>
      </c>
      <c r="B14823" t="s">
        <v>735</v>
      </c>
      <c r="C14823">
        <v>14.7</v>
      </c>
      <c r="D14823">
        <v>15.67</v>
      </c>
      <c r="E14823">
        <v>14.66</v>
      </c>
      <c r="F14823">
        <v>14.73</v>
      </c>
      <c r="G14823">
        <v>24274750</v>
      </c>
      <c r="H14823">
        <v>15.02</v>
      </c>
    </row>
    <row r="14824" spans="1:8" x14ac:dyDescent="0.3">
      <c r="A14824" t="s">
        <v>206</v>
      </c>
      <c r="B14824" t="s">
        <v>696</v>
      </c>
      <c r="C14824">
        <v>14.27</v>
      </c>
      <c r="D14824">
        <v>14.55</v>
      </c>
      <c r="E14824">
        <v>14.14</v>
      </c>
      <c r="F14824">
        <v>14.35</v>
      </c>
      <c r="G14824">
        <v>2506788</v>
      </c>
      <c r="H14824">
        <v>14.3467</v>
      </c>
    </row>
    <row r="14825" spans="1:8" x14ac:dyDescent="0.3">
      <c r="A14825" t="s">
        <v>206</v>
      </c>
      <c r="B14825" t="s">
        <v>697</v>
      </c>
      <c r="C14825">
        <v>14.35</v>
      </c>
      <c r="D14825">
        <v>14.44</v>
      </c>
      <c r="E14825">
        <v>14.15</v>
      </c>
      <c r="F14825">
        <v>14.16</v>
      </c>
      <c r="G14825">
        <v>2107332</v>
      </c>
      <c r="H14825">
        <v>14.25</v>
      </c>
    </row>
    <row r="14826" spans="1:8" x14ac:dyDescent="0.3">
      <c r="A14826" t="s">
        <v>206</v>
      </c>
      <c r="B14826" t="s">
        <v>698</v>
      </c>
      <c r="C14826">
        <v>14.16</v>
      </c>
      <c r="D14826">
        <v>14.44</v>
      </c>
      <c r="E14826">
        <v>14.16</v>
      </c>
      <c r="F14826">
        <v>14.36</v>
      </c>
      <c r="G14826">
        <v>1900912</v>
      </c>
      <c r="H14826">
        <v>14.32</v>
      </c>
    </row>
    <row r="14827" spans="1:8" x14ac:dyDescent="0.3">
      <c r="A14827" t="s">
        <v>206</v>
      </c>
      <c r="B14827" t="s">
        <v>699</v>
      </c>
      <c r="C14827">
        <v>14.42</v>
      </c>
      <c r="D14827">
        <v>14.47</v>
      </c>
      <c r="E14827">
        <v>14.18</v>
      </c>
      <c r="F14827">
        <v>14.29</v>
      </c>
      <c r="G14827">
        <v>3249338</v>
      </c>
      <c r="H14827">
        <v>14.3133</v>
      </c>
    </row>
    <row r="14828" spans="1:8" x14ac:dyDescent="0.3">
      <c r="A14828" t="s">
        <v>206</v>
      </c>
      <c r="B14828" t="s">
        <v>700</v>
      </c>
      <c r="C14828">
        <v>14.3</v>
      </c>
      <c r="D14828">
        <v>14.43</v>
      </c>
      <c r="E14828">
        <v>14.04</v>
      </c>
      <c r="F14828">
        <v>14.07</v>
      </c>
      <c r="G14828">
        <v>2396833</v>
      </c>
      <c r="H14828">
        <v>14.18</v>
      </c>
    </row>
    <row r="14829" spans="1:8" x14ac:dyDescent="0.3">
      <c r="A14829" t="s">
        <v>206</v>
      </c>
      <c r="B14829" t="s">
        <v>77</v>
      </c>
      <c r="C14829">
        <v>13.88</v>
      </c>
      <c r="D14829">
        <v>14.47</v>
      </c>
      <c r="E14829">
        <v>13.71</v>
      </c>
      <c r="F14829">
        <v>14.37</v>
      </c>
      <c r="G14829">
        <v>4074713</v>
      </c>
      <c r="H14829">
        <v>14.183299999999999</v>
      </c>
    </row>
    <row r="14830" spans="1:8" x14ac:dyDescent="0.3">
      <c r="A14830" t="s">
        <v>206</v>
      </c>
      <c r="B14830" t="s">
        <v>701</v>
      </c>
      <c r="C14830">
        <v>14.41</v>
      </c>
      <c r="D14830">
        <v>14.57</v>
      </c>
      <c r="E14830">
        <v>14.3</v>
      </c>
      <c r="F14830">
        <v>14.36</v>
      </c>
      <c r="G14830">
        <v>3015519</v>
      </c>
      <c r="H14830">
        <v>14.41</v>
      </c>
    </row>
    <row r="14831" spans="1:8" x14ac:dyDescent="0.3">
      <c r="A14831" t="s">
        <v>206</v>
      </c>
      <c r="B14831" t="s">
        <v>702</v>
      </c>
      <c r="C14831">
        <v>14.53</v>
      </c>
      <c r="D14831">
        <v>14.61</v>
      </c>
      <c r="E14831">
        <v>14.35</v>
      </c>
      <c r="F14831">
        <v>14.36</v>
      </c>
      <c r="G14831">
        <v>3286230</v>
      </c>
      <c r="H14831">
        <v>14.44</v>
      </c>
    </row>
    <row r="14832" spans="1:8" x14ac:dyDescent="0.3">
      <c r="A14832" t="s">
        <v>206</v>
      </c>
      <c r="B14832" t="s">
        <v>139</v>
      </c>
      <c r="C14832">
        <v>14.45</v>
      </c>
      <c r="D14832">
        <v>14.45</v>
      </c>
      <c r="E14832">
        <v>13.95</v>
      </c>
      <c r="F14832">
        <v>14</v>
      </c>
      <c r="G14832">
        <v>2153060</v>
      </c>
      <c r="H14832">
        <v>14.1333</v>
      </c>
    </row>
    <row r="14833" spans="1:8" x14ac:dyDescent="0.3">
      <c r="A14833" t="s">
        <v>206</v>
      </c>
      <c r="B14833" t="s">
        <v>156</v>
      </c>
      <c r="C14833">
        <v>13.92</v>
      </c>
      <c r="D14833">
        <v>14.09</v>
      </c>
      <c r="E14833">
        <v>13.85</v>
      </c>
      <c r="F14833">
        <v>13.99</v>
      </c>
      <c r="G14833">
        <v>1436955</v>
      </c>
      <c r="H14833">
        <v>13.976699999999999</v>
      </c>
    </row>
    <row r="14834" spans="1:8" x14ac:dyDescent="0.3">
      <c r="A14834" t="s">
        <v>206</v>
      </c>
      <c r="B14834" t="s">
        <v>703</v>
      </c>
      <c r="C14834">
        <v>14.05</v>
      </c>
      <c r="D14834">
        <v>14.38</v>
      </c>
      <c r="E14834">
        <v>14.05</v>
      </c>
      <c r="F14834">
        <v>14.37</v>
      </c>
      <c r="G14834">
        <v>1615852</v>
      </c>
      <c r="H14834">
        <v>14.2667</v>
      </c>
    </row>
    <row r="14835" spans="1:8" x14ac:dyDescent="0.3">
      <c r="A14835" t="s">
        <v>206</v>
      </c>
      <c r="B14835" t="s">
        <v>223</v>
      </c>
      <c r="C14835">
        <v>14.39</v>
      </c>
      <c r="D14835">
        <v>14.57</v>
      </c>
      <c r="E14835">
        <v>14.34</v>
      </c>
      <c r="F14835">
        <v>14.56</v>
      </c>
      <c r="G14835">
        <v>2855180</v>
      </c>
      <c r="H14835">
        <v>14.49</v>
      </c>
    </row>
    <row r="14836" spans="1:8" x14ac:dyDescent="0.3">
      <c r="A14836" t="s">
        <v>206</v>
      </c>
      <c r="B14836" t="s">
        <v>228</v>
      </c>
      <c r="C14836">
        <v>14.57</v>
      </c>
      <c r="D14836">
        <v>14.69</v>
      </c>
      <c r="E14836">
        <v>14.41</v>
      </c>
      <c r="F14836">
        <v>14.45</v>
      </c>
      <c r="G14836">
        <v>2688055</v>
      </c>
      <c r="H14836">
        <v>14.5167</v>
      </c>
    </row>
    <row r="14837" spans="1:8" x14ac:dyDescent="0.3">
      <c r="A14837" t="s">
        <v>206</v>
      </c>
      <c r="B14837" t="s">
        <v>704</v>
      </c>
      <c r="C14837">
        <v>14.41</v>
      </c>
      <c r="D14837">
        <v>14.7</v>
      </c>
      <c r="E14837">
        <v>14.39</v>
      </c>
      <c r="F14837">
        <v>14.63</v>
      </c>
      <c r="G14837">
        <v>2517570</v>
      </c>
      <c r="H14837">
        <v>14.5733</v>
      </c>
    </row>
    <row r="14838" spans="1:8" x14ac:dyDescent="0.3">
      <c r="A14838" t="s">
        <v>206</v>
      </c>
      <c r="B14838" t="s">
        <v>705</v>
      </c>
      <c r="C14838">
        <v>14.62</v>
      </c>
      <c r="D14838">
        <v>14.79</v>
      </c>
      <c r="E14838">
        <v>14.59</v>
      </c>
      <c r="F14838">
        <v>14.66</v>
      </c>
      <c r="G14838">
        <v>2798141</v>
      </c>
      <c r="H14838">
        <v>14.68</v>
      </c>
    </row>
    <row r="14839" spans="1:8" x14ac:dyDescent="0.3">
      <c r="A14839" t="s">
        <v>206</v>
      </c>
      <c r="B14839" t="s">
        <v>706</v>
      </c>
      <c r="C14839">
        <v>14.79</v>
      </c>
      <c r="D14839">
        <v>15.28</v>
      </c>
      <c r="E14839">
        <v>14.76</v>
      </c>
      <c r="F14839">
        <v>15.11</v>
      </c>
      <c r="G14839">
        <v>5533633</v>
      </c>
      <c r="H14839">
        <v>15.05</v>
      </c>
    </row>
    <row r="14840" spans="1:8" x14ac:dyDescent="0.3">
      <c r="A14840" t="s">
        <v>206</v>
      </c>
      <c r="B14840" t="s">
        <v>265</v>
      </c>
      <c r="C14840">
        <v>15.25</v>
      </c>
      <c r="D14840">
        <v>16.55</v>
      </c>
      <c r="E14840">
        <v>15.01</v>
      </c>
      <c r="F14840">
        <v>16.149999999999999</v>
      </c>
      <c r="G14840">
        <v>12042870</v>
      </c>
      <c r="H14840">
        <v>15.9033</v>
      </c>
    </row>
    <row r="14841" spans="1:8" x14ac:dyDescent="0.3">
      <c r="A14841" t="s">
        <v>206</v>
      </c>
      <c r="B14841" t="s">
        <v>707</v>
      </c>
      <c r="C14841">
        <v>15.75</v>
      </c>
      <c r="D14841">
        <v>16.75</v>
      </c>
      <c r="E14841">
        <v>15.46</v>
      </c>
      <c r="F14841">
        <v>15.47</v>
      </c>
      <c r="G14841">
        <v>14519680</v>
      </c>
      <c r="H14841">
        <v>15.8933</v>
      </c>
    </row>
    <row r="14842" spans="1:8" x14ac:dyDescent="0.3">
      <c r="A14842" t="s">
        <v>206</v>
      </c>
      <c r="B14842" t="s">
        <v>271</v>
      </c>
      <c r="C14842">
        <v>15.48</v>
      </c>
      <c r="D14842">
        <v>15.67</v>
      </c>
      <c r="E14842">
        <v>14.4</v>
      </c>
      <c r="F14842">
        <v>14.5</v>
      </c>
      <c r="G14842">
        <v>6319123</v>
      </c>
      <c r="H14842">
        <v>14.8567</v>
      </c>
    </row>
    <row r="14843" spans="1:8" x14ac:dyDescent="0.3">
      <c r="A14843" t="s">
        <v>206</v>
      </c>
      <c r="B14843" t="s">
        <v>708</v>
      </c>
      <c r="C14843">
        <v>14.5</v>
      </c>
      <c r="D14843">
        <v>14.84</v>
      </c>
      <c r="E14843">
        <v>14.4</v>
      </c>
      <c r="F14843">
        <v>14.6</v>
      </c>
      <c r="G14843">
        <v>3574821</v>
      </c>
      <c r="H14843">
        <v>14.613300000000001</v>
      </c>
    </row>
    <row r="14844" spans="1:8" x14ac:dyDescent="0.3">
      <c r="A14844" t="s">
        <v>206</v>
      </c>
      <c r="B14844" t="s">
        <v>709</v>
      </c>
      <c r="C14844">
        <v>14.65</v>
      </c>
      <c r="D14844">
        <v>15.57</v>
      </c>
      <c r="E14844">
        <v>14.65</v>
      </c>
      <c r="F14844">
        <v>15.2</v>
      </c>
      <c r="G14844">
        <v>10389520</v>
      </c>
      <c r="H14844">
        <v>15.14</v>
      </c>
    </row>
    <row r="14845" spans="1:8" x14ac:dyDescent="0.3">
      <c r="A14845" t="s">
        <v>206</v>
      </c>
      <c r="B14845" t="s">
        <v>283</v>
      </c>
      <c r="C14845">
        <v>15.2</v>
      </c>
      <c r="D14845">
        <v>15.42</v>
      </c>
      <c r="E14845">
        <v>14.75</v>
      </c>
      <c r="F14845">
        <v>14.95</v>
      </c>
      <c r="G14845">
        <v>6235363</v>
      </c>
      <c r="H14845">
        <v>15.04</v>
      </c>
    </row>
    <row r="14846" spans="1:8" x14ac:dyDescent="0.3">
      <c r="A14846" t="s">
        <v>206</v>
      </c>
      <c r="B14846" t="s">
        <v>290</v>
      </c>
      <c r="C14846">
        <v>14.95</v>
      </c>
      <c r="D14846">
        <v>15.02</v>
      </c>
      <c r="E14846">
        <v>14.27</v>
      </c>
      <c r="F14846">
        <v>14.27</v>
      </c>
      <c r="G14846">
        <v>4359179</v>
      </c>
      <c r="H14846">
        <v>14.52</v>
      </c>
    </row>
    <row r="14847" spans="1:8" x14ac:dyDescent="0.3">
      <c r="A14847" t="s">
        <v>206</v>
      </c>
      <c r="B14847" t="s">
        <v>710</v>
      </c>
      <c r="C14847">
        <v>14.27</v>
      </c>
      <c r="D14847">
        <v>14.31</v>
      </c>
      <c r="E14847">
        <v>13.99</v>
      </c>
      <c r="F14847">
        <v>14.05</v>
      </c>
      <c r="G14847">
        <v>2806301</v>
      </c>
      <c r="H14847">
        <v>14.1167</v>
      </c>
    </row>
    <row r="14848" spans="1:8" x14ac:dyDescent="0.3">
      <c r="A14848" t="s">
        <v>206</v>
      </c>
      <c r="B14848" t="s">
        <v>512</v>
      </c>
      <c r="C14848">
        <v>14.13</v>
      </c>
      <c r="D14848">
        <v>14.36</v>
      </c>
      <c r="E14848">
        <v>13.82</v>
      </c>
      <c r="F14848">
        <v>14.05</v>
      </c>
      <c r="G14848">
        <v>3367981</v>
      </c>
      <c r="H14848">
        <v>14.076700000000001</v>
      </c>
    </row>
    <row r="14849" spans="1:8" x14ac:dyDescent="0.3">
      <c r="A14849" t="s">
        <v>206</v>
      </c>
      <c r="B14849" t="s">
        <v>91</v>
      </c>
      <c r="C14849">
        <v>12.65</v>
      </c>
      <c r="D14849">
        <v>13.35</v>
      </c>
      <c r="E14849">
        <v>12.65</v>
      </c>
      <c r="F14849">
        <v>13.13</v>
      </c>
      <c r="G14849">
        <v>5628533</v>
      </c>
      <c r="H14849">
        <v>13.0433</v>
      </c>
    </row>
    <row r="14850" spans="1:8" x14ac:dyDescent="0.3">
      <c r="A14850" t="s">
        <v>206</v>
      </c>
      <c r="B14850" t="s">
        <v>93</v>
      </c>
      <c r="C14850">
        <v>13.13</v>
      </c>
      <c r="D14850">
        <v>13.55</v>
      </c>
      <c r="E14850">
        <v>12.99</v>
      </c>
      <c r="F14850">
        <v>13.04</v>
      </c>
      <c r="G14850">
        <v>3522021</v>
      </c>
      <c r="H14850">
        <v>13.193300000000001</v>
      </c>
    </row>
    <row r="14851" spans="1:8" x14ac:dyDescent="0.3">
      <c r="A14851" t="s">
        <v>206</v>
      </c>
      <c r="B14851" t="s">
        <v>711</v>
      </c>
      <c r="C14851">
        <v>13.06</v>
      </c>
      <c r="D14851">
        <v>13.57</v>
      </c>
      <c r="E14851">
        <v>12.97</v>
      </c>
      <c r="F14851">
        <v>13.19</v>
      </c>
      <c r="G14851">
        <v>3421838</v>
      </c>
      <c r="H14851">
        <v>13.2433</v>
      </c>
    </row>
    <row r="14852" spans="1:8" x14ac:dyDescent="0.3">
      <c r="A14852" t="s">
        <v>206</v>
      </c>
      <c r="B14852" t="s">
        <v>712</v>
      </c>
      <c r="C14852">
        <v>13.19</v>
      </c>
      <c r="D14852">
        <v>13.57</v>
      </c>
      <c r="E14852">
        <v>13.19</v>
      </c>
      <c r="F14852">
        <v>13.53</v>
      </c>
      <c r="G14852">
        <v>1755212</v>
      </c>
      <c r="H14852">
        <v>13.43</v>
      </c>
    </row>
    <row r="14853" spans="1:8" x14ac:dyDescent="0.3">
      <c r="A14853" t="s">
        <v>206</v>
      </c>
      <c r="B14853" t="s">
        <v>162</v>
      </c>
      <c r="C14853">
        <v>13.53</v>
      </c>
      <c r="D14853">
        <v>13.6</v>
      </c>
      <c r="E14853">
        <v>12.88</v>
      </c>
      <c r="F14853">
        <v>12.92</v>
      </c>
      <c r="G14853">
        <v>3760158</v>
      </c>
      <c r="H14853">
        <v>13.1333</v>
      </c>
    </row>
    <row r="14854" spans="1:8" x14ac:dyDescent="0.3">
      <c r="A14854" t="s">
        <v>206</v>
      </c>
      <c r="B14854" t="s">
        <v>220</v>
      </c>
      <c r="C14854">
        <v>12.87</v>
      </c>
      <c r="D14854">
        <v>12.88</v>
      </c>
      <c r="E14854">
        <v>12.49</v>
      </c>
      <c r="F14854">
        <v>12.83</v>
      </c>
      <c r="G14854">
        <v>3460941</v>
      </c>
      <c r="H14854">
        <v>12.7333</v>
      </c>
    </row>
    <row r="14855" spans="1:8" x14ac:dyDescent="0.3">
      <c r="A14855" t="s">
        <v>206</v>
      </c>
      <c r="B14855" t="s">
        <v>713</v>
      </c>
      <c r="C14855">
        <v>13.14</v>
      </c>
      <c r="D14855">
        <v>13.3</v>
      </c>
      <c r="E14855">
        <v>13</v>
      </c>
      <c r="F14855">
        <v>13.3</v>
      </c>
      <c r="G14855">
        <v>2234163</v>
      </c>
      <c r="H14855">
        <v>13.2</v>
      </c>
    </row>
    <row r="14856" spans="1:8" x14ac:dyDescent="0.3">
      <c r="A14856" t="s">
        <v>206</v>
      </c>
      <c r="B14856" t="s">
        <v>714</v>
      </c>
      <c r="C14856">
        <v>13.35</v>
      </c>
      <c r="D14856">
        <v>13.37</v>
      </c>
      <c r="E14856">
        <v>13</v>
      </c>
      <c r="F14856">
        <v>13.12</v>
      </c>
      <c r="G14856">
        <v>2669282</v>
      </c>
      <c r="H14856">
        <v>13.1633</v>
      </c>
    </row>
    <row r="14857" spans="1:8" x14ac:dyDescent="0.3">
      <c r="A14857" t="s">
        <v>206</v>
      </c>
      <c r="B14857" t="s">
        <v>715</v>
      </c>
      <c r="C14857">
        <v>13.12</v>
      </c>
      <c r="D14857">
        <v>13.61</v>
      </c>
      <c r="E14857">
        <v>13.01</v>
      </c>
      <c r="F14857">
        <v>13.45</v>
      </c>
      <c r="G14857">
        <v>3198755</v>
      </c>
      <c r="H14857">
        <v>13.3567</v>
      </c>
    </row>
    <row r="14858" spans="1:8" x14ac:dyDescent="0.3">
      <c r="A14858" t="s">
        <v>206</v>
      </c>
      <c r="B14858" t="s">
        <v>235</v>
      </c>
      <c r="C14858">
        <v>13.45</v>
      </c>
      <c r="D14858">
        <v>13.45</v>
      </c>
      <c r="E14858">
        <v>13.09</v>
      </c>
      <c r="F14858">
        <v>13.17</v>
      </c>
      <c r="G14858">
        <v>2306722</v>
      </c>
      <c r="H14858">
        <v>13.236700000000001</v>
      </c>
    </row>
    <row r="14859" spans="1:8" x14ac:dyDescent="0.3">
      <c r="A14859" t="s">
        <v>206</v>
      </c>
      <c r="B14859" t="s">
        <v>259</v>
      </c>
      <c r="C14859">
        <v>13.2</v>
      </c>
      <c r="D14859">
        <v>13.31</v>
      </c>
      <c r="E14859">
        <v>13.02</v>
      </c>
      <c r="F14859">
        <v>13.16</v>
      </c>
      <c r="G14859">
        <v>2194122</v>
      </c>
      <c r="H14859">
        <v>13.1633</v>
      </c>
    </row>
    <row r="14860" spans="1:8" x14ac:dyDescent="0.3">
      <c r="A14860" t="s">
        <v>206</v>
      </c>
      <c r="B14860" t="s">
        <v>716</v>
      </c>
      <c r="C14860">
        <v>13.2</v>
      </c>
      <c r="D14860">
        <v>13.4</v>
      </c>
      <c r="E14860">
        <v>13.2</v>
      </c>
      <c r="F14860">
        <v>13.4</v>
      </c>
      <c r="G14860">
        <v>1816575</v>
      </c>
      <c r="H14860">
        <v>13.333299999999999</v>
      </c>
    </row>
    <row r="14861" spans="1:8" x14ac:dyDescent="0.3">
      <c r="A14861" t="s">
        <v>206</v>
      </c>
      <c r="B14861" t="s">
        <v>269</v>
      </c>
      <c r="C14861">
        <v>13.41</v>
      </c>
      <c r="D14861">
        <v>13.52</v>
      </c>
      <c r="E14861">
        <v>13.31</v>
      </c>
      <c r="F14861">
        <v>13.32</v>
      </c>
      <c r="G14861">
        <v>2273465</v>
      </c>
      <c r="H14861">
        <v>13.3833</v>
      </c>
    </row>
    <row r="14862" spans="1:8" x14ac:dyDescent="0.3">
      <c r="A14862" t="s">
        <v>206</v>
      </c>
      <c r="B14862" t="s">
        <v>282</v>
      </c>
      <c r="C14862">
        <v>13.31</v>
      </c>
      <c r="D14862">
        <v>13.33</v>
      </c>
      <c r="E14862">
        <v>13.2</v>
      </c>
      <c r="F14862">
        <v>13.32</v>
      </c>
      <c r="G14862">
        <v>631052</v>
      </c>
      <c r="H14862">
        <v>13.283300000000001</v>
      </c>
    </row>
    <row r="14863" spans="1:8" x14ac:dyDescent="0.3">
      <c r="A14863" t="s">
        <v>206</v>
      </c>
      <c r="B14863" t="s">
        <v>717</v>
      </c>
      <c r="C14863">
        <v>13.2</v>
      </c>
      <c r="D14863">
        <v>13.4</v>
      </c>
      <c r="E14863">
        <v>12.9</v>
      </c>
      <c r="F14863">
        <v>13.36</v>
      </c>
      <c r="G14863">
        <v>2561009</v>
      </c>
      <c r="H14863">
        <v>13.22</v>
      </c>
    </row>
    <row r="14864" spans="1:8" x14ac:dyDescent="0.3">
      <c r="A14864" t="s">
        <v>206</v>
      </c>
      <c r="B14864" t="s">
        <v>285</v>
      </c>
      <c r="C14864">
        <v>13.36</v>
      </c>
      <c r="D14864">
        <v>13.36</v>
      </c>
      <c r="E14864">
        <v>13.07</v>
      </c>
      <c r="F14864">
        <v>13.1</v>
      </c>
      <c r="G14864">
        <v>1391434</v>
      </c>
      <c r="H14864">
        <v>13.1767</v>
      </c>
    </row>
    <row r="14865" spans="1:8" x14ac:dyDescent="0.3">
      <c r="A14865" t="s">
        <v>206</v>
      </c>
      <c r="B14865" t="s">
        <v>718</v>
      </c>
      <c r="C14865">
        <v>13.21</v>
      </c>
      <c r="D14865">
        <v>13.29</v>
      </c>
      <c r="E14865">
        <v>13.04</v>
      </c>
      <c r="F14865">
        <v>13.07</v>
      </c>
      <c r="G14865">
        <v>1076855</v>
      </c>
      <c r="H14865">
        <v>13.1333</v>
      </c>
    </row>
    <row r="14866" spans="1:8" x14ac:dyDescent="0.3">
      <c r="A14866" t="s">
        <v>206</v>
      </c>
      <c r="B14866" t="s">
        <v>291</v>
      </c>
      <c r="C14866">
        <v>13.07</v>
      </c>
      <c r="D14866">
        <v>13.18</v>
      </c>
      <c r="E14866">
        <v>12.88</v>
      </c>
      <c r="F14866">
        <v>12.9</v>
      </c>
      <c r="G14866">
        <v>1339273</v>
      </c>
      <c r="H14866">
        <v>12.986700000000001</v>
      </c>
    </row>
    <row r="14867" spans="1:8" x14ac:dyDescent="0.3">
      <c r="A14867" t="s">
        <v>206</v>
      </c>
      <c r="B14867" t="s">
        <v>295</v>
      </c>
      <c r="C14867">
        <v>12.96</v>
      </c>
      <c r="D14867">
        <v>13.08</v>
      </c>
      <c r="E14867">
        <v>12.7</v>
      </c>
      <c r="F14867">
        <v>12.79</v>
      </c>
      <c r="G14867">
        <v>2108782</v>
      </c>
      <c r="H14867">
        <v>12.8567</v>
      </c>
    </row>
    <row r="14868" spans="1:8" x14ac:dyDescent="0.3">
      <c r="A14868" t="s">
        <v>206</v>
      </c>
      <c r="B14868" t="s">
        <v>298</v>
      </c>
      <c r="C14868">
        <v>12.79</v>
      </c>
      <c r="D14868">
        <v>12.8</v>
      </c>
      <c r="E14868">
        <v>12.63</v>
      </c>
      <c r="F14868">
        <v>12.67</v>
      </c>
      <c r="G14868">
        <v>1863170</v>
      </c>
      <c r="H14868">
        <v>12.7</v>
      </c>
    </row>
    <row r="14869" spans="1:8" x14ac:dyDescent="0.3">
      <c r="A14869" t="s">
        <v>206</v>
      </c>
      <c r="B14869" t="s">
        <v>719</v>
      </c>
      <c r="C14869">
        <v>12.69</v>
      </c>
      <c r="D14869">
        <v>12.88</v>
      </c>
      <c r="E14869">
        <v>12.68</v>
      </c>
      <c r="F14869">
        <v>12.77</v>
      </c>
      <c r="G14869">
        <v>1953270</v>
      </c>
      <c r="H14869">
        <v>12.7767</v>
      </c>
    </row>
    <row r="14870" spans="1:8" x14ac:dyDescent="0.3">
      <c r="A14870" t="s">
        <v>206</v>
      </c>
      <c r="B14870" t="s">
        <v>720</v>
      </c>
      <c r="C14870">
        <v>13.14</v>
      </c>
      <c r="D14870">
        <v>13.14</v>
      </c>
      <c r="E14870">
        <v>12.88</v>
      </c>
      <c r="F14870">
        <v>13.06</v>
      </c>
      <c r="G14870">
        <v>1977264</v>
      </c>
      <c r="H14870">
        <v>13.0267</v>
      </c>
    </row>
    <row r="14871" spans="1:8" x14ac:dyDescent="0.3">
      <c r="A14871" t="s">
        <v>206</v>
      </c>
      <c r="B14871" t="s">
        <v>721</v>
      </c>
      <c r="C14871">
        <v>13.03</v>
      </c>
      <c r="D14871">
        <v>13.04</v>
      </c>
      <c r="E14871">
        <v>12.85</v>
      </c>
      <c r="F14871">
        <v>12.95</v>
      </c>
      <c r="G14871">
        <v>2434666</v>
      </c>
      <c r="H14871">
        <v>12.9467</v>
      </c>
    </row>
    <row r="14872" spans="1:8" x14ac:dyDescent="0.3">
      <c r="A14872" t="s">
        <v>206</v>
      </c>
      <c r="B14872" t="s">
        <v>96</v>
      </c>
      <c r="C14872">
        <v>12.96</v>
      </c>
      <c r="D14872">
        <v>13.23</v>
      </c>
      <c r="E14872">
        <v>12.95</v>
      </c>
      <c r="F14872">
        <v>13.12</v>
      </c>
      <c r="G14872">
        <v>2117223</v>
      </c>
      <c r="H14872">
        <v>13.1</v>
      </c>
    </row>
    <row r="14873" spans="1:8" x14ac:dyDescent="0.3">
      <c r="A14873" t="s">
        <v>206</v>
      </c>
      <c r="B14873" t="s">
        <v>722</v>
      </c>
      <c r="C14873">
        <v>13.14</v>
      </c>
      <c r="D14873">
        <v>13.27</v>
      </c>
      <c r="E14873">
        <v>13.13</v>
      </c>
      <c r="F14873">
        <v>13.17</v>
      </c>
      <c r="G14873">
        <v>1844541</v>
      </c>
      <c r="H14873">
        <v>13.19</v>
      </c>
    </row>
    <row r="14874" spans="1:8" x14ac:dyDescent="0.3">
      <c r="A14874" t="s">
        <v>206</v>
      </c>
      <c r="B14874" t="s">
        <v>164</v>
      </c>
      <c r="C14874">
        <v>13.17</v>
      </c>
      <c r="D14874">
        <v>13.21</v>
      </c>
      <c r="E14874">
        <v>12.78</v>
      </c>
      <c r="F14874">
        <v>12.83</v>
      </c>
      <c r="G14874">
        <v>2910690</v>
      </c>
      <c r="H14874">
        <v>12.94</v>
      </c>
    </row>
    <row r="14875" spans="1:8" x14ac:dyDescent="0.3">
      <c r="A14875" t="s">
        <v>206</v>
      </c>
      <c r="B14875" t="s">
        <v>723</v>
      </c>
      <c r="C14875">
        <v>13.25</v>
      </c>
      <c r="D14875">
        <v>13.43</v>
      </c>
      <c r="E14875">
        <v>13.15</v>
      </c>
      <c r="F14875">
        <v>13.16</v>
      </c>
      <c r="G14875">
        <v>2518151</v>
      </c>
      <c r="H14875">
        <v>13.246700000000001</v>
      </c>
    </row>
    <row r="14876" spans="1:8" x14ac:dyDescent="0.3">
      <c r="A14876" t="s">
        <v>206</v>
      </c>
      <c r="B14876" t="s">
        <v>724</v>
      </c>
      <c r="C14876">
        <v>13.14</v>
      </c>
      <c r="D14876">
        <v>13.22</v>
      </c>
      <c r="E14876">
        <v>13.04</v>
      </c>
      <c r="F14876">
        <v>13.16</v>
      </c>
      <c r="G14876">
        <v>1816145</v>
      </c>
      <c r="H14876">
        <v>13.14</v>
      </c>
    </row>
    <row r="14877" spans="1:8" x14ac:dyDescent="0.3">
      <c r="A14877" t="s">
        <v>206</v>
      </c>
      <c r="B14877" t="s">
        <v>725</v>
      </c>
      <c r="C14877">
        <v>13.3</v>
      </c>
      <c r="D14877">
        <v>13.5</v>
      </c>
      <c r="E14877">
        <v>13.19</v>
      </c>
      <c r="F14877">
        <v>13.4</v>
      </c>
      <c r="G14877">
        <v>3485273</v>
      </c>
      <c r="H14877">
        <v>13.363300000000001</v>
      </c>
    </row>
    <row r="14878" spans="1:8" x14ac:dyDescent="0.3">
      <c r="A14878" t="s">
        <v>206</v>
      </c>
      <c r="B14878" t="s">
        <v>242</v>
      </c>
      <c r="C14878">
        <v>13.16</v>
      </c>
      <c r="D14878">
        <v>13.21</v>
      </c>
      <c r="E14878">
        <v>13.04</v>
      </c>
      <c r="F14878">
        <v>13.18</v>
      </c>
      <c r="G14878">
        <v>2041734</v>
      </c>
      <c r="H14878">
        <v>13.1433</v>
      </c>
    </row>
    <row r="14879" spans="1:8" x14ac:dyDescent="0.3">
      <c r="A14879" t="s">
        <v>206</v>
      </c>
      <c r="B14879" t="s">
        <v>726</v>
      </c>
      <c r="C14879">
        <v>13.21</v>
      </c>
      <c r="D14879">
        <v>13.57</v>
      </c>
      <c r="E14879">
        <v>13.21</v>
      </c>
      <c r="F14879">
        <v>13.46</v>
      </c>
      <c r="G14879">
        <v>4330777</v>
      </c>
      <c r="H14879">
        <v>13.4133</v>
      </c>
    </row>
    <row r="14880" spans="1:8" x14ac:dyDescent="0.3">
      <c r="A14880" t="s">
        <v>206</v>
      </c>
      <c r="B14880" t="s">
        <v>727</v>
      </c>
      <c r="C14880">
        <v>13.6</v>
      </c>
      <c r="D14880">
        <v>14.39</v>
      </c>
      <c r="E14880">
        <v>13.52</v>
      </c>
      <c r="F14880">
        <v>14.17</v>
      </c>
      <c r="G14880">
        <v>11412990</v>
      </c>
      <c r="H14880">
        <v>14.0267</v>
      </c>
    </row>
    <row r="14881" spans="1:8" x14ac:dyDescent="0.3">
      <c r="A14881" t="s">
        <v>206</v>
      </c>
      <c r="B14881" t="s">
        <v>728</v>
      </c>
      <c r="C14881">
        <v>14.22</v>
      </c>
      <c r="D14881">
        <v>15</v>
      </c>
      <c r="E14881">
        <v>14.07</v>
      </c>
      <c r="F14881">
        <v>14.27</v>
      </c>
      <c r="G14881">
        <v>9957712</v>
      </c>
      <c r="H14881">
        <v>14.4467</v>
      </c>
    </row>
    <row r="14882" spans="1:8" x14ac:dyDescent="0.3">
      <c r="A14882" t="s">
        <v>206</v>
      </c>
      <c r="B14882" t="s">
        <v>729</v>
      </c>
      <c r="C14882">
        <v>14.33</v>
      </c>
      <c r="D14882">
        <v>14.43</v>
      </c>
      <c r="E14882">
        <v>14.03</v>
      </c>
      <c r="F14882">
        <v>14.33</v>
      </c>
      <c r="G14882">
        <v>4535644</v>
      </c>
      <c r="H14882">
        <v>14.263299999999999</v>
      </c>
    </row>
    <row r="14883" spans="1:8" x14ac:dyDescent="0.3">
      <c r="A14883" t="s">
        <v>206</v>
      </c>
      <c r="B14883" t="s">
        <v>730</v>
      </c>
      <c r="C14883">
        <v>14.3</v>
      </c>
      <c r="D14883">
        <v>14.47</v>
      </c>
      <c r="E14883">
        <v>14.07</v>
      </c>
      <c r="F14883">
        <v>14.17</v>
      </c>
      <c r="G14883">
        <v>4104134</v>
      </c>
      <c r="H14883">
        <v>14.236700000000001</v>
      </c>
    </row>
    <row r="14884" spans="1:8" x14ac:dyDescent="0.3">
      <c r="A14884" t="s">
        <v>206</v>
      </c>
      <c r="B14884" t="s">
        <v>731</v>
      </c>
      <c r="C14884">
        <v>14.2</v>
      </c>
      <c r="D14884">
        <v>14.69</v>
      </c>
      <c r="E14884">
        <v>14.13</v>
      </c>
      <c r="F14884">
        <v>14.55</v>
      </c>
      <c r="G14884">
        <v>6151002</v>
      </c>
      <c r="H14884">
        <v>14.4567</v>
      </c>
    </row>
    <row r="14885" spans="1:8" x14ac:dyDescent="0.3">
      <c r="A14885" t="s">
        <v>206</v>
      </c>
      <c r="B14885" t="s">
        <v>732</v>
      </c>
      <c r="C14885">
        <v>14.55</v>
      </c>
      <c r="D14885">
        <v>14.64</v>
      </c>
      <c r="E14885">
        <v>14.1</v>
      </c>
      <c r="F14885">
        <v>14.25</v>
      </c>
      <c r="G14885">
        <v>4133054</v>
      </c>
      <c r="H14885">
        <v>14.33</v>
      </c>
    </row>
    <row r="14886" spans="1:8" x14ac:dyDescent="0.3">
      <c r="A14886" t="s">
        <v>206</v>
      </c>
      <c r="B14886" t="s">
        <v>733</v>
      </c>
      <c r="C14886">
        <v>14.25</v>
      </c>
      <c r="D14886">
        <v>14.42</v>
      </c>
      <c r="E14886">
        <v>14.05</v>
      </c>
      <c r="F14886">
        <v>14.32</v>
      </c>
      <c r="G14886">
        <v>3386309</v>
      </c>
      <c r="H14886">
        <v>14.263299999999999</v>
      </c>
    </row>
    <row r="14887" spans="1:8" x14ac:dyDescent="0.3">
      <c r="A14887" t="s">
        <v>206</v>
      </c>
      <c r="B14887" t="s">
        <v>734</v>
      </c>
      <c r="C14887">
        <v>14.32</v>
      </c>
      <c r="D14887">
        <v>14.5</v>
      </c>
      <c r="E14887">
        <v>14.28</v>
      </c>
      <c r="F14887">
        <v>14.32</v>
      </c>
      <c r="G14887">
        <v>3326965</v>
      </c>
      <c r="H14887">
        <v>14.3667</v>
      </c>
    </row>
    <row r="14888" spans="1:8" x14ac:dyDescent="0.3">
      <c r="A14888" t="s">
        <v>206</v>
      </c>
      <c r="B14888" t="s">
        <v>735</v>
      </c>
      <c r="C14888">
        <v>14.32</v>
      </c>
      <c r="D14888">
        <v>14.63</v>
      </c>
      <c r="E14888">
        <v>14.21</v>
      </c>
      <c r="F14888">
        <v>14.27</v>
      </c>
      <c r="G14888">
        <v>2953437</v>
      </c>
      <c r="H14888">
        <v>14.37</v>
      </c>
    </row>
    <row r="14889" spans="1:8" x14ac:dyDescent="0.3">
      <c r="A14889" t="s">
        <v>643</v>
      </c>
      <c r="B14889" t="s">
        <v>696</v>
      </c>
      <c r="C14889">
        <v>17.86</v>
      </c>
      <c r="D14889">
        <v>18.2</v>
      </c>
      <c r="E14889">
        <v>17.77</v>
      </c>
      <c r="F14889">
        <v>18.2</v>
      </c>
      <c r="G14889">
        <v>59679340</v>
      </c>
      <c r="H14889">
        <v>18.056699999999999</v>
      </c>
    </row>
    <row r="14890" spans="1:8" x14ac:dyDescent="0.3">
      <c r="A14890" t="s">
        <v>643</v>
      </c>
      <c r="B14890" t="s">
        <v>697</v>
      </c>
      <c r="C14890">
        <v>18.2</v>
      </c>
      <c r="D14890">
        <v>18.22</v>
      </c>
      <c r="E14890">
        <v>17.87</v>
      </c>
      <c r="F14890">
        <v>17.940000000000001</v>
      </c>
      <c r="G14890">
        <v>53517610</v>
      </c>
      <c r="H14890">
        <v>18.010000000000002</v>
      </c>
    </row>
    <row r="14891" spans="1:8" x14ac:dyDescent="0.3">
      <c r="A14891" t="s">
        <v>643</v>
      </c>
      <c r="B14891" t="s">
        <v>698</v>
      </c>
      <c r="C14891">
        <v>17.940000000000001</v>
      </c>
      <c r="D14891">
        <v>18.34</v>
      </c>
      <c r="E14891">
        <v>17.91</v>
      </c>
      <c r="F14891">
        <v>18.21</v>
      </c>
      <c r="G14891">
        <v>67649510</v>
      </c>
      <c r="H14891">
        <v>18.153300000000002</v>
      </c>
    </row>
    <row r="14892" spans="1:8" x14ac:dyDescent="0.3">
      <c r="A14892" t="s">
        <v>643</v>
      </c>
      <c r="B14892" t="s">
        <v>699</v>
      </c>
      <c r="C14892">
        <v>18.350000000000001</v>
      </c>
      <c r="D14892">
        <v>18.72</v>
      </c>
      <c r="E14892">
        <v>18.21</v>
      </c>
      <c r="F14892">
        <v>18.52</v>
      </c>
      <c r="G14892">
        <v>90728210</v>
      </c>
      <c r="H14892">
        <v>18.4833</v>
      </c>
    </row>
    <row r="14893" spans="1:8" x14ac:dyDescent="0.3">
      <c r="A14893" t="s">
        <v>643</v>
      </c>
      <c r="B14893" t="s">
        <v>700</v>
      </c>
      <c r="C14893">
        <v>18.54</v>
      </c>
      <c r="D14893">
        <v>18.82</v>
      </c>
      <c r="E14893">
        <v>18.2</v>
      </c>
      <c r="F14893">
        <v>18.440000000000001</v>
      </c>
      <c r="G14893">
        <v>81089870</v>
      </c>
      <c r="H14893">
        <v>18.486699999999999</v>
      </c>
    </row>
    <row r="14894" spans="1:8" x14ac:dyDescent="0.3">
      <c r="A14894" t="s">
        <v>643</v>
      </c>
      <c r="B14894" t="s">
        <v>77</v>
      </c>
      <c r="C14894">
        <v>18.2</v>
      </c>
      <c r="D14894">
        <v>18.22</v>
      </c>
      <c r="E14894">
        <v>17.510000000000002</v>
      </c>
      <c r="F14894">
        <v>17.82</v>
      </c>
      <c r="G14894">
        <v>74948940</v>
      </c>
      <c r="H14894">
        <v>17.850000000000001</v>
      </c>
    </row>
    <row r="14895" spans="1:8" x14ac:dyDescent="0.3">
      <c r="A14895" t="s">
        <v>643</v>
      </c>
      <c r="B14895" t="s">
        <v>701</v>
      </c>
      <c r="C14895">
        <v>17.86</v>
      </c>
      <c r="D14895">
        <v>18.46</v>
      </c>
      <c r="E14895">
        <v>17.809999999999999</v>
      </c>
      <c r="F14895">
        <v>18.38</v>
      </c>
      <c r="G14895">
        <v>77504460</v>
      </c>
      <c r="H14895">
        <v>18.216699999999999</v>
      </c>
    </row>
    <row r="14896" spans="1:8" x14ac:dyDescent="0.3">
      <c r="A14896" t="s">
        <v>643</v>
      </c>
      <c r="B14896" t="s">
        <v>702</v>
      </c>
      <c r="C14896">
        <v>18.440000000000001</v>
      </c>
      <c r="D14896">
        <v>18.559999999999999</v>
      </c>
      <c r="E14896">
        <v>18.2</v>
      </c>
      <c r="F14896">
        <v>18.36</v>
      </c>
      <c r="G14896">
        <v>50105640</v>
      </c>
      <c r="H14896">
        <v>18.3733</v>
      </c>
    </row>
    <row r="14897" spans="1:8" x14ac:dyDescent="0.3">
      <c r="A14897" t="s">
        <v>643</v>
      </c>
      <c r="B14897" t="s">
        <v>139</v>
      </c>
      <c r="C14897">
        <v>18.36</v>
      </c>
      <c r="D14897">
        <v>18.38</v>
      </c>
      <c r="E14897">
        <v>17.84</v>
      </c>
      <c r="F14897">
        <v>17.850000000000001</v>
      </c>
      <c r="G14897">
        <v>73766660</v>
      </c>
      <c r="H14897">
        <v>18.023299999999999</v>
      </c>
    </row>
    <row r="14898" spans="1:8" x14ac:dyDescent="0.3">
      <c r="A14898" t="s">
        <v>643</v>
      </c>
      <c r="B14898" t="s">
        <v>156</v>
      </c>
      <c r="C14898">
        <v>17.87</v>
      </c>
      <c r="D14898">
        <v>17.88</v>
      </c>
      <c r="E14898">
        <v>17.41</v>
      </c>
      <c r="F14898">
        <v>17.71</v>
      </c>
      <c r="G14898">
        <v>51694480</v>
      </c>
      <c r="H14898">
        <v>17.666699999999999</v>
      </c>
    </row>
    <row r="14899" spans="1:8" x14ac:dyDescent="0.3">
      <c r="A14899" t="s">
        <v>643</v>
      </c>
      <c r="B14899" t="s">
        <v>703</v>
      </c>
      <c r="C14899">
        <v>17.91</v>
      </c>
      <c r="D14899">
        <v>18.809999999999999</v>
      </c>
      <c r="E14899">
        <v>17.91</v>
      </c>
      <c r="F14899">
        <v>18.73</v>
      </c>
      <c r="G14899">
        <v>94816540</v>
      </c>
      <c r="H14899">
        <v>18.4833</v>
      </c>
    </row>
    <row r="14900" spans="1:8" x14ac:dyDescent="0.3">
      <c r="A14900" t="s">
        <v>643</v>
      </c>
      <c r="B14900" t="s">
        <v>223</v>
      </c>
      <c r="C14900">
        <v>18.96</v>
      </c>
      <c r="D14900">
        <v>19.27</v>
      </c>
      <c r="E14900">
        <v>18.66</v>
      </c>
      <c r="F14900">
        <v>18.920000000000002</v>
      </c>
      <c r="G14900">
        <v>101257400</v>
      </c>
      <c r="H14900">
        <v>18.95</v>
      </c>
    </row>
    <row r="14901" spans="1:8" x14ac:dyDescent="0.3">
      <c r="A14901" t="s">
        <v>643</v>
      </c>
      <c r="B14901" t="s">
        <v>228</v>
      </c>
      <c r="C14901">
        <v>18.79</v>
      </c>
      <c r="D14901">
        <v>19.04</v>
      </c>
      <c r="E14901">
        <v>18.670000000000002</v>
      </c>
      <c r="F14901">
        <v>18.75</v>
      </c>
      <c r="G14901">
        <v>68778060</v>
      </c>
      <c r="H14901">
        <v>18.82</v>
      </c>
    </row>
    <row r="14902" spans="1:8" x14ac:dyDescent="0.3">
      <c r="A14902" t="s">
        <v>643</v>
      </c>
      <c r="B14902" t="s">
        <v>704</v>
      </c>
      <c r="C14902">
        <v>18.809999999999999</v>
      </c>
      <c r="D14902">
        <v>19.25</v>
      </c>
      <c r="E14902">
        <v>18.8</v>
      </c>
      <c r="F14902">
        <v>19.21</v>
      </c>
      <c r="G14902">
        <v>71898530</v>
      </c>
      <c r="H14902">
        <v>19.0867</v>
      </c>
    </row>
    <row r="14903" spans="1:8" x14ac:dyDescent="0.3">
      <c r="A14903" t="s">
        <v>643</v>
      </c>
      <c r="B14903" t="s">
        <v>705</v>
      </c>
      <c r="C14903">
        <v>19.18</v>
      </c>
      <c r="D14903">
        <v>19.309999999999999</v>
      </c>
      <c r="E14903">
        <v>18.91</v>
      </c>
      <c r="F14903">
        <v>19.16</v>
      </c>
      <c r="G14903">
        <v>78446290</v>
      </c>
      <c r="H14903">
        <v>19.1267</v>
      </c>
    </row>
    <row r="14904" spans="1:8" x14ac:dyDescent="0.3">
      <c r="A14904" t="s">
        <v>643</v>
      </c>
      <c r="B14904" t="s">
        <v>706</v>
      </c>
      <c r="C14904">
        <v>19.29</v>
      </c>
      <c r="D14904">
        <v>19.559999999999999</v>
      </c>
      <c r="E14904">
        <v>19.190000000000001</v>
      </c>
      <c r="F14904">
        <v>19.46</v>
      </c>
      <c r="G14904">
        <v>74381880</v>
      </c>
      <c r="H14904">
        <v>19.403300000000002</v>
      </c>
    </row>
    <row r="14905" spans="1:8" x14ac:dyDescent="0.3">
      <c r="A14905" t="s">
        <v>643</v>
      </c>
      <c r="B14905" t="s">
        <v>265</v>
      </c>
      <c r="C14905">
        <v>19.440000000000001</v>
      </c>
      <c r="D14905">
        <v>19.510000000000002</v>
      </c>
      <c r="E14905">
        <v>19.02</v>
      </c>
      <c r="F14905">
        <v>19.079999999999998</v>
      </c>
      <c r="G14905">
        <v>61131100</v>
      </c>
      <c r="H14905">
        <v>19.203299999999999</v>
      </c>
    </row>
    <row r="14906" spans="1:8" x14ac:dyDescent="0.3">
      <c r="A14906" t="s">
        <v>643</v>
      </c>
      <c r="B14906" t="s">
        <v>707</v>
      </c>
      <c r="C14906">
        <v>19.149999999999999</v>
      </c>
      <c r="D14906">
        <v>19.25</v>
      </c>
      <c r="E14906">
        <v>18.350000000000001</v>
      </c>
      <c r="F14906">
        <v>18.5</v>
      </c>
      <c r="G14906">
        <v>108567600</v>
      </c>
      <c r="H14906">
        <v>18.7</v>
      </c>
    </row>
    <row r="14907" spans="1:8" x14ac:dyDescent="0.3">
      <c r="A14907" t="s">
        <v>643</v>
      </c>
      <c r="B14907" t="s">
        <v>271</v>
      </c>
      <c r="C14907">
        <v>18.61</v>
      </c>
      <c r="D14907">
        <v>18.63</v>
      </c>
      <c r="E14907">
        <v>17.309999999999999</v>
      </c>
      <c r="F14907">
        <v>17.38</v>
      </c>
      <c r="G14907">
        <v>64251070</v>
      </c>
      <c r="H14907">
        <v>17.773299999999999</v>
      </c>
    </row>
    <row r="14908" spans="1:8" x14ac:dyDescent="0.3">
      <c r="A14908" t="s">
        <v>643</v>
      </c>
      <c r="B14908" t="s">
        <v>708</v>
      </c>
      <c r="C14908">
        <v>17.420000000000002</v>
      </c>
      <c r="D14908">
        <v>17.55</v>
      </c>
      <c r="E14908">
        <v>17.12</v>
      </c>
      <c r="F14908">
        <v>17.39</v>
      </c>
      <c r="G14908">
        <v>51745240</v>
      </c>
      <c r="H14908">
        <v>17.353300000000001</v>
      </c>
    </row>
    <row r="14909" spans="1:8" x14ac:dyDescent="0.3">
      <c r="A14909" t="s">
        <v>643</v>
      </c>
      <c r="B14909" t="s">
        <v>709</v>
      </c>
      <c r="C14909">
        <v>17.57</v>
      </c>
      <c r="D14909">
        <v>18.11</v>
      </c>
      <c r="E14909">
        <v>17.57</v>
      </c>
      <c r="F14909">
        <v>18</v>
      </c>
      <c r="G14909">
        <v>74802260</v>
      </c>
      <c r="H14909">
        <v>17.8933</v>
      </c>
    </row>
    <row r="14910" spans="1:8" x14ac:dyDescent="0.3">
      <c r="A14910" t="s">
        <v>643</v>
      </c>
      <c r="B14910" t="s">
        <v>283</v>
      </c>
      <c r="C14910">
        <v>17.93</v>
      </c>
      <c r="D14910">
        <v>18.13</v>
      </c>
      <c r="E14910">
        <v>17.64</v>
      </c>
      <c r="F14910">
        <v>17.97</v>
      </c>
      <c r="G14910">
        <v>44509960</v>
      </c>
      <c r="H14910">
        <v>17.9133</v>
      </c>
    </row>
    <row r="14911" spans="1:8" x14ac:dyDescent="0.3">
      <c r="A14911" t="s">
        <v>643</v>
      </c>
      <c r="B14911" t="s">
        <v>290</v>
      </c>
      <c r="C14911">
        <v>17.97</v>
      </c>
      <c r="D14911">
        <v>18.02</v>
      </c>
      <c r="E14911">
        <v>17.510000000000002</v>
      </c>
      <c r="F14911">
        <v>17.649999999999999</v>
      </c>
      <c r="G14911">
        <v>37269810</v>
      </c>
      <c r="H14911">
        <v>17.726700000000001</v>
      </c>
    </row>
    <row r="14912" spans="1:8" x14ac:dyDescent="0.3">
      <c r="A14912" t="s">
        <v>643</v>
      </c>
      <c r="B14912" t="s">
        <v>710</v>
      </c>
      <c r="C14912">
        <v>17.7</v>
      </c>
      <c r="D14912">
        <v>17.829999999999998</v>
      </c>
      <c r="E14912">
        <v>17.46</v>
      </c>
      <c r="F14912">
        <v>17.72</v>
      </c>
      <c r="G14912">
        <v>57600340</v>
      </c>
      <c r="H14912">
        <v>17.670000000000002</v>
      </c>
    </row>
    <row r="14913" spans="1:8" x14ac:dyDescent="0.3">
      <c r="A14913" t="s">
        <v>643</v>
      </c>
      <c r="B14913" t="s">
        <v>512</v>
      </c>
      <c r="C14913">
        <v>17.79</v>
      </c>
      <c r="D14913">
        <v>17.88</v>
      </c>
      <c r="E14913">
        <v>17.09</v>
      </c>
      <c r="F14913">
        <v>17.29</v>
      </c>
      <c r="G14913">
        <v>56521090</v>
      </c>
      <c r="H14913">
        <v>17.420000000000002</v>
      </c>
    </row>
    <row r="14914" spans="1:8" x14ac:dyDescent="0.3">
      <c r="A14914" t="s">
        <v>643</v>
      </c>
      <c r="B14914" t="s">
        <v>91</v>
      </c>
      <c r="C14914">
        <v>16.5</v>
      </c>
      <c r="D14914">
        <v>18.39</v>
      </c>
      <c r="E14914">
        <v>16.5</v>
      </c>
      <c r="F14914">
        <v>17.850000000000001</v>
      </c>
      <c r="G14914">
        <v>145547300</v>
      </c>
      <c r="H14914">
        <v>17.579999999999998</v>
      </c>
    </row>
    <row r="14915" spans="1:8" x14ac:dyDescent="0.3">
      <c r="A14915" t="s">
        <v>643</v>
      </c>
      <c r="B14915" t="s">
        <v>93</v>
      </c>
      <c r="C14915">
        <v>18.100000000000001</v>
      </c>
      <c r="D14915">
        <v>19.559999999999999</v>
      </c>
      <c r="E14915">
        <v>18.100000000000001</v>
      </c>
      <c r="F14915">
        <v>19.149999999999999</v>
      </c>
      <c r="G14915">
        <v>171690200</v>
      </c>
      <c r="H14915">
        <v>18.936699999999998</v>
      </c>
    </row>
    <row r="14916" spans="1:8" x14ac:dyDescent="0.3">
      <c r="A14916" t="s">
        <v>643</v>
      </c>
      <c r="B14916" t="s">
        <v>711</v>
      </c>
      <c r="C14916">
        <v>19.47</v>
      </c>
      <c r="D14916">
        <v>19.510000000000002</v>
      </c>
      <c r="E14916">
        <v>18.43</v>
      </c>
      <c r="F14916">
        <v>18.670000000000002</v>
      </c>
      <c r="G14916">
        <v>151881300</v>
      </c>
      <c r="H14916">
        <v>18.87</v>
      </c>
    </row>
    <row r="14917" spans="1:8" x14ac:dyDescent="0.3">
      <c r="A14917" t="s">
        <v>643</v>
      </c>
      <c r="B14917" t="s">
        <v>712</v>
      </c>
      <c r="C14917">
        <v>18.7</v>
      </c>
      <c r="D14917">
        <v>19.73</v>
      </c>
      <c r="E14917">
        <v>18.690000000000001</v>
      </c>
      <c r="F14917">
        <v>19.38</v>
      </c>
      <c r="G14917">
        <v>141029400</v>
      </c>
      <c r="H14917">
        <v>19.2667</v>
      </c>
    </row>
    <row r="14918" spans="1:8" x14ac:dyDescent="0.3">
      <c r="A14918" t="s">
        <v>643</v>
      </c>
      <c r="B14918" t="s">
        <v>162</v>
      </c>
      <c r="C14918">
        <v>19.38</v>
      </c>
      <c r="D14918">
        <v>20.059999999999999</v>
      </c>
      <c r="E14918">
        <v>18.2</v>
      </c>
      <c r="F14918">
        <v>18.399999999999999</v>
      </c>
      <c r="G14918">
        <v>160836700</v>
      </c>
      <c r="H14918">
        <v>18.886700000000001</v>
      </c>
    </row>
    <row r="14919" spans="1:8" x14ac:dyDescent="0.3">
      <c r="A14919" t="s">
        <v>643</v>
      </c>
      <c r="B14919" t="s">
        <v>220</v>
      </c>
      <c r="C14919">
        <v>19.27</v>
      </c>
      <c r="D14919">
        <v>19.489999999999998</v>
      </c>
      <c r="E14919">
        <v>17.57</v>
      </c>
      <c r="F14919">
        <v>17.63</v>
      </c>
      <c r="G14919">
        <v>148468200</v>
      </c>
      <c r="H14919">
        <v>18.23</v>
      </c>
    </row>
    <row r="14920" spans="1:8" x14ac:dyDescent="0.3">
      <c r="A14920" t="s">
        <v>643</v>
      </c>
      <c r="B14920" t="s">
        <v>713</v>
      </c>
      <c r="C14920">
        <v>17.649999999999999</v>
      </c>
      <c r="D14920">
        <v>17.77</v>
      </c>
      <c r="E14920">
        <v>17.37</v>
      </c>
      <c r="F14920">
        <v>17.77</v>
      </c>
      <c r="G14920">
        <v>88180870</v>
      </c>
      <c r="H14920">
        <v>17.636700000000001</v>
      </c>
    </row>
    <row r="14921" spans="1:8" x14ac:dyDescent="0.3">
      <c r="A14921" t="s">
        <v>643</v>
      </c>
      <c r="B14921" t="s">
        <v>714</v>
      </c>
      <c r="C14921">
        <v>17.8</v>
      </c>
      <c r="D14921">
        <v>18.11</v>
      </c>
      <c r="E14921">
        <v>17.63</v>
      </c>
      <c r="F14921">
        <v>17.760000000000002</v>
      </c>
      <c r="G14921">
        <v>74068980</v>
      </c>
      <c r="H14921">
        <v>17.833300000000001</v>
      </c>
    </row>
    <row r="14922" spans="1:8" x14ac:dyDescent="0.3">
      <c r="A14922" t="s">
        <v>643</v>
      </c>
      <c r="B14922" t="s">
        <v>715</v>
      </c>
      <c r="C14922">
        <v>18.100000000000001</v>
      </c>
      <c r="D14922">
        <v>19.13</v>
      </c>
      <c r="E14922">
        <v>17.96</v>
      </c>
      <c r="F14922">
        <v>18.899999999999999</v>
      </c>
      <c r="G14922">
        <v>147280100</v>
      </c>
      <c r="H14922">
        <v>18.6633</v>
      </c>
    </row>
    <row r="14923" spans="1:8" x14ac:dyDescent="0.3">
      <c r="A14923" t="s">
        <v>643</v>
      </c>
      <c r="B14923" t="s">
        <v>235</v>
      </c>
      <c r="C14923">
        <v>18.88</v>
      </c>
      <c r="D14923">
        <v>20.78</v>
      </c>
      <c r="E14923">
        <v>18.86</v>
      </c>
      <c r="F14923">
        <v>20.14</v>
      </c>
      <c r="G14923">
        <v>197479700</v>
      </c>
      <c r="H14923">
        <v>19.9267</v>
      </c>
    </row>
    <row r="14924" spans="1:8" x14ac:dyDescent="0.3">
      <c r="A14924" t="s">
        <v>643</v>
      </c>
      <c r="B14924" t="s">
        <v>259</v>
      </c>
      <c r="C14924">
        <v>20.440000000000001</v>
      </c>
      <c r="D14924">
        <v>20.74</v>
      </c>
      <c r="E14924">
        <v>19.5</v>
      </c>
      <c r="F14924">
        <v>19.8</v>
      </c>
      <c r="G14924">
        <v>116469700</v>
      </c>
      <c r="H14924">
        <v>20.013300000000001</v>
      </c>
    </row>
    <row r="14925" spans="1:8" x14ac:dyDescent="0.3">
      <c r="A14925" t="s">
        <v>643</v>
      </c>
      <c r="B14925" t="s">
        <v>716</v>
      </c>
      <c r="C14925">
        <v>19.95</v>
      </c>
      <c r="D14925">
        <v>20.68</v>
      </c>
      <c r="E14925">
        <v>19.88</v>
      </c>
      <c r="F14925">
        <v>20.34</v>
      </c>
      <c r="G14925">
        <v>99733040</v>
      </c>
      <c r="H14925">
        <v>20.3</v>
      </c>
    </row>
    <row r="14926" spans="1:8" x14ac:dyDescent="0.3">
      <c r="A14926" t="s">
        <v>643</v>
      </c>
      <c r="B14926" t="s">
        <v>269</v>
      </c>
      <c r="C14926">
        <v>20.12</v>
      </c>
      <c r="D14926">
        <v>20.82</v>
      </c>
      <c r="E14926">
        <v>19.989999999999998</v>
      </c>
      <c r="F14926">
        <v>20.239999999999998</v>
      </c>
      <c r="G14926">
        <v>113864100</v>
      </c>
      <c r="H14926">
        <v>20.350000000000001</v>
      </c>
    </row>
    <row r="14927" spans="1:8" x14ac:dyDescent="0.3">
      <c r="A14927" t="s">
        <v>643</v>
      </c>
      <c r="B14927" t="s">
        <v>282</v>
      </c>
      <c r="C14927">
        <v>20.6</v>
      </c>
      <c r="D14927">
        <v>20.82</v>
      </c>
      <c r="E14927">
        <v>20.16</v>
      </c>
      <c r="F14927">
        <v>20.32</v>
      </c>
      <c r="G14927">
        <v>50512750</v>
      </c>
      <c r="H14927">
        <v>20.433299999999999</v>
      </c>
    </row>
    <row r="14928" spans="1:8" x14ac:dyDescent="0.3">
      <c r="A14928" t="s">
        <v>643</v>
      </c>
      <c r="B14928" t="s">
        <v>717</v>
      </c>
      <c r="C14928">
        <v>20.48</v>
      </c>
      <c r="D14928">
        <v>22.32</v>
      </c>
      <c r="E14928">
        <v>19.38</v>
      </c>
      <c r="F14928">
        <v>19.55</v>
      </c>
      <c r="G14928">
        <v>339252800</v>
      </c>
      <c r="H14928">
        <v>20.416699999999999</v>
      </c>
    </row>
    <row r="14929" spans="1:8" x14ac:dyDescent="0.3">
      <c r="A14929" t="s">
        <v>643</v>
      </c>
      <c r="B14929" t="s">
        <v>285</v>
      </c>
      <c r="C14929">
        <v>20</v>
      </c>
      <c r="D14929">
        <v>20.16</v>
      </c>
      <c r="E14929">
        <v>19.39</v>
      </c>
      <c r="F14929">
        <v>19.55</v>
      </c>
      <c r="G14929">
        <v>117933800</v>
      </c>
      <c r="H14929">
        <v>19.7</v>
      </c>
    </row>
    <row r="14930" spans="1:8" x14ac:dyDescent="0.3">
      <c r="A14930" t="s">
        <v>643</v>
      </c>
      <c r="B14930" t="s">
        <v>718</v>
      </c>
      <c r="C14930">
        <v>19.22</v>
      </c>
      <c r="D14930">
        <v>19.8</v>
      </c>
      <c r="E14930">
        <v>18.8</v>
      </c>
      <c r="F14930">
        <v>19.03</v>
      </c>
      <c r="G14930">
        <v>156383500</v>
      </c>
      <c r="H14930">
        <v>19.21</v>
      </c>
    </row>
    <row r="14931" spans="1:8" x14ac:dyDescent="0.3">
      <c r="A14931" t="s">
        <v>643</v>
      </c>
      <c r="B14931" t="s">
        <v>291</v>
      </c>
      <c r="C14931">
        <v>19.260000000000002</v>
      </c>
      <c r="D14931">
        <v>19.5</v>
      </c>
      <c r="E14931">
        <v>18.97</v>
      </c>
      <c r="F14931">
        <v>19.170000000000002</v>
      </c>
      <c r="G14931">
        <v>105130700</v>
      </c>
      <c r="H14931">
        <v>19.2133</v>
      </c>
    </row>
    <row r="14932" spans="1:8" x14ac:dyDescent="0.3">
      <c r="A14932" t="s">
        <v>643</v>
      </c>
      <c r="B14932" t="s">
        <v>295</v>
      </c>
      <c r="C14932">
        <v>19.05</v>
      </c>
      <c r="D14932">
        <v>19.97</v>
      </c>
      <c r="E14932">
        <v>18.760000000000002</v>
      </c>
      <c r="F14932">
        <v>19.2</v>
      </c>
      <c r="G14932">
        <v>134993900</v>
      </c>
      <c r="H14932">
        <v>19.309999999999999</v>
      </c>
    </row>
    <row r="14933" spans="1:8" x14ac:dyDescent="0.3">
      <c r="A14933" t="s">
        <v>643</v>
      </c>
      <c r="B14933" t="s">
        <v>298</v>
      </c>
      <c r="C14933">
        <v>19.850000000000001</v>
      </c>
      <c r="D14933">
        <v>20.72</v>
      </c>
      <c r="E14933">
        <v>19.600000000000001</v>
      </c>
      <c r="F14933">
        <v>20.5</v>
      </c>
      <c r="G14933">
        <v>135908700</v>
      </c>
      <c r="H14933">
        <v>20.273299999999999</v>
      </c>
    </row>
    <row r="14934" spans="1:8" x14ac:dyDescent="0.3">
      <c r="A14934" t="s">
        <v>643</v>
      </c>
      <c r="B14934" t="s">
        <v>719</v>
      </c>
      <c r="C14934">
        <v>20.38</v>
      </c>
      <c r="D14934">
        <v>21.36</v>
      </c>
      <c r="E14934">
        <v>20</v>
      </c>
      <c r="F14934">
        <v>21.22</v>
      </c>
      <c r="G14934">
        <v>124863400</v>
      </c>
      <c r="H14934">
        <v>20.86</v>
      </c>
    </row>
    <row r="14935" spans="1:8" x14ac:dyDescent="0.3">
      <c r="A14935" t="s">
        <v>643</v>
      </c>
      <c r="B14935" t="s">
        <v>720</v>
      </c>
      <c r="C14935">
        <v>20.58</v>
      </c>
      <c r="D14935">
        <v>21.5</v>
      </c>
      <c r="E14935">
        <v>20.16</v>
      </c>
      <c r="F14935">
        <v>20.34</v>
      </c>
      <c r="G14935">
        <v>153072200</v>
      </c>
      <c r="H14935">
        <v>20.666699999999999</v>
      </c>
    </row>
    <row r="14936" spans="1:8" x14ac:dyDescent="0.3">
      <c r="A14936" t="s">
        <v>643</v>
      </c>
      <c r="B14936" t="s">
        <v>721</v>
      </c>
      <c r="C14936">
        <v>21</v>
      </c>
      <c r="D14936">
        <v>21.44</v>
      </c>
      <c r="E14936">
        <v>19.95</v>
      </c>
      <c r="F14936">
        <v>20</v>
      </c>
      <c r="G14936">
        <v>121307200</v>
      </c>
      <c r="H14936">
        <v>20.4633</v>
      </c>
    </row>
    <row r="14937" spans="1:8" x14ac:dyDescent="0.3">
      <c r="A14937" t="s">
        <v>643</v>
      </c>
      <c r="B14937" t="s">
        <v>96</v>
      </c>
      <c r="C14937">
        <v>20.079999999999998</v>
      </c>
      <c r="D14937">
        <v>20.440000000000001</v>
      </c>
      <c r="E14937">
        <v>19.739999999999998</v>
      </c>
      <c r="F14937">
        <v>19.88</v>
      </c>
      <c r="G14937">
        <v>87024660</v>
      </c>
      <c r="H14937">
        <v>20.02</v>
      </c>
    </row>
    <row r="14938" spans="1:8" x14ac:dyDescent="0.3">
      <c r="A14938" t="s">
        <v>643</v>
      </c>
      <c r="B14938" t="s">
        <v>722</v>
      </c>
      <c r="C14938">
        <v>20.32</v>
      </c>
      <c r="D14938">
        <v>21.06</v>
      </c>
      <c r="E14938">
        <v>19.96</v>
      </c>
      <c r="F14938">
        <v>20.86</v>
      </c>
      <c r="G14938">
        <v>143974100</v>
      </c>
      <c r="H14938">
        <v>20.6267</v>
      </c>
    </row>
    <row r="14939" spans="1:8" x14ac:dyDescent="0.3">
      <c r="A14939" t="s">
        <v>643</v>
      </c>
      <c r="B14939" t="s">
        <v>164</v>
      </c>
      <c r="C14939">
        <v>21.28</v>
      </c>
      <c r="D14939">
        <v>22.12</v>
      </c>
      <c r="E14939">
        <v>21.22</v>
      </c>
      <c r="F14939">
        <v>21.92</v>
      </c>
      <c r="G14939">
        <v>122568500</v>
      </c>
      <c r="H14939">
        <v>21.753299999999999</v>
      </c>
    </row>
    <row r="14940" spans="1:8" x14ac:dyDescent="0.3">
      <c r="A14940" t="s">
        <v>643</v>
      </c>
      <c r="B14940" t="s">
        <v>723</v>
      </c>
      <c r="C14940">
        <v>20.28</v>
      </c>
      <c r="D14940">
        <v>20.96</v>
      </c>
      <c r="E14940">
        <v>20.12</v>
      </c>
      <c r="F14940">
        <v>20.8</v>
      </c>
      <c r="G14940">
        <v>278609200</v>
      </c>
      <c r="H14940">
        <v>20.6267</v>
      </c>
    </row>
    <row r="14941" spans="1:8" x14ac:dyDescent="0.3">
      <c r="A14941" t="s">
        <v>643</v>
      </c>
      <c r="B14941" t="s">
        <v>724</v>
      </c>
      <c r="C14941">
        <v>21.2</v>
      </c>
      <c r="D14941">
        <v>21.4</v>
      </c>
      <c r="E14941">
        <v>20.74</v>
      </c>
      <c r="F14941">
        <v>21.4</v>
      </c>
      <c r="G14941">
        <v>142721500</v>
      </c>
      <c r="H14941">
        <v>21.18</v>
      </c>
    </row>
    <row r="14942" spans="1:8" x14ac:dyDescent="0.3">
      <c r="A14942" t="s">
        <v>643</v>
      </c>
      <c r="B14942" t="s">
        <v>725</v>
      </c>
      <c r="C14942">
        <v>21.22</v>
      </c>
      <c r="D14942">
        <v>21.96</v>
      </c>
      <c r="E14942">
        <v>21.14</v>
      </c>
      <c r="F14942">
        <v>21.36</v>
      </c>
      <c r="G14942">
        <v>132058800</v>
      </c>
      <c r="H14942">
        <v>21.486699999999999</v>
      </c>
    </row>
    <row r="14943" spans="1:8" x14ac:dyDescent="0.3">
      <c r="A14943" t="s">
        <v>643</v>
      </c>
      <c r="B14943" t="s">
        <v>242</v>
      </c>
      <c r="C14943">
        <v>22.1</v>
      </c>
      <c r="D14943">
        <v>22.48</v>
      </c>
      <c r="E14943">
        <v>21.78</v>
      </c>
      <c r="F14943">
        <v>22.2</v>
      </c>
      <c r="G14943">
        <v>173511400</v>
      </c>
      <c r="H14943">
        <v>22.153300000000002</v>
      </c>
    </row>
    <row r="14944" spans="1:8" x14ac:dyDescent="0.3">
      <c r="A14944" t="s">
        <v>643</v>
      </c>
      <c r="B14944" t="s">
        <v>726</v>
      </c>
      <c r="C14944">
        <v>21.9</v>
      </c>
      <c r="D14944">
        <v>22.44</v>
      </c>
      <c r="E14944">
        <v>21.8</v>
      </c>
      <c r="F14944">
        <v>22.06</v>
      </c>
      <c r="G14944">
        <v>163062700</v>
      </c>
      <c r="H14944">
        <v>22.1</v>
      </c>
    </row>
    <row r="14945" spans="1:8" x14ac:dyDescent="0.3">
      <c r="A14945" t="s">
        <v>643</v>
      </c>
      <c r="B14945" t="s">
        <v>727</v>
      </c>
      <c r="C14945">
        <v>21.98</v>
      </c>
      <c r="D14945">
        <v>22.34</v>
      </c>
      <c r="E14945">
        <v>21.66</v>
      </c>
      <c r="F14945">
        <v>22</v>
      </c>
      <c r="G14945">
        <v>90639300</v>
      </c>
      <c r="H14945">
        <v>22</v>
      </c>
    </row>
    <row r="14946" spans="1:8" x14ac:dyDescent="0.3">
      <c r="A14946" t="s">
        <v>643</v>
      </c>
      <c r="B14946" t="s">
        <v>728</v>
      </c>
      <c r="C14946">
        <v>22.04</v>
      </c>
      <c r="D14946">
        <v>22.96</v>
      </c>
      <c r="E14946">
        <v>22.02</v>
      </c>
      <c r="F14946">
        <v>22.68</v>
      </c>
      <c r="G14946">
        <v>124779200</v>
      </c>
      <c r="H14946">
        <v>22.5533</v>
      </c>
    </row>
    <row r="14947" spans="1:8" x14ac:dyDescent="0.3">
      <c r="A14947" t="s">
        <v>643</v>
      </c>
      <c r="B14947" t="s">
        <v>729</v>
      </c>
      <c r="C14947">
        <v>22.72</v>
      </c>
      <c r="D14947">
        <v>23.12</v>
      </c>
      <c r="E14947">
        <v>21.3</v>
      </c>
      <c r="F14947">
        <v>21.98</v>
      </c>
      <c r="G14947">
        <v>167132200</v>
      </c>
      <c r="H14947">
        <v>22.133299999999998</v>
      </c>
    </row>
    <row r="14948" spans="1:8" x14ac:dyDescent="0.3">
      <c r="A14948" t="s">
        <v>643</v>
      </c>
      <c r="B14948" t="s">
        <v>730</v>
      </c>
      <c r="C14948">
        <v>22.74</v>
      </c>
      <c r="D14948">
        <v>23.28</v>
      </c>
      <c r="E14948">
        <v>21.92</v>
      </c>
      <c r="F14948">
        <v>22.48</v>
      </c>
      <c r="G14948">
        <v>166719900</v>
      </c>
      <c r="H14948">
        <v>22.56</v>
      </c>
    </row>
    <row r="14949" spans="1:8" x14ac:dyDescent="0.3">
      <c r="A14949" t="s">
        <v>643</v>
      </c>
      <c r="B14949" t="s">
        <v>731</v>
      </c>
      <c r="C14949">
        <v>22.48</v>
      </c>
      <c r="D14949">
        <v>23.6</v>
      </c>
      <c r="E14949">
        <v>22.48</v>
      </c>
      <c r="F14949">
        <v>22.92</v>
      </c>
      <c r="G14949">
        <v>146859000</v>
      </c>
      <c r="H14949">
        <v>23</v>
      </c>
    </row>
    <row r="14950" spans="1:8" x14ac:dyDescent="0.3">
      <c r="A14950" t="s">
        <v>643</v>
      </c>
      <c r="B14950" t="s">
        <v>732</v>
      </c>
      <c r="C14950">
        <v>22.94</v>
      </c>
      <c r="D14950">
        <v>23.32</v>
      </c>
      <c r="E14950">
        <v>22.66</v>
      </c>
      <c r="F14950">
        <v>23</v>
      </c>
      <c r="G14950">
        <v>88672090</v>
      </c>
      <c r="H14950">
        <v>22.993300000000001</v>
      </c>
    </row>
    <row r="14951" spans="1:8" x14ac:dyDescent="0.3">
      <c r="A14951" t="s">
        <v>643</v>
      </c>
      <c r="B14951" t="s">
        <v>733</v>
      </c>
      <c r="C14951">
        <v>23.26</v>
      </c>
      <c r="D14951">
        <v>23.54</v>
      </c>
      <c r="E14951">
        <v>22.88</v>
      </c>
      <c r="F14951">
        <v>23.16</v>
      </c>
      <c r="G14951">
        <v>80349600</v>
      </c>
      <c r="H14951">
        <v>23.193300000000001</v>
      </c>
    </row>
    <row r="14952" spans="1:8" x14ac:dyDescent="0.3">
      <c r="A14952" t="s">
        <v>643</v>
      </c>
      <c r="B14952" t="s">
        <v>734</v>
      </c>
      <c r="C14952">
        <v>23.2</v>
      </c>
      <c r="D14952">
        <v>23.84</v>
      </c>
      <c r="E14952">
        <v>23.08</v>
      </c>
      <c r="F14952">
        <v>23.74</v>
      </c>
      <c r="G14952">
        <v>88183620</v>
      </c>
      <c r="H14952">
        <v>23.5533</v>
      </c>
    </row>
    <row r="14953" spans="1:8" x14ac:dyDescent="0.3">
      <c r="A14953" t="s">
        <v>643</v>
      </c>
      <c r="B14953" t="s">
        <v>735</v>
      </c>
      <c r="C14953">
        <v>24</v>
      </c>
      <c r="D14953">
        <v>24.5</v>
      </c>
      <c r="E14953">
        <v>23.86</v>
      </c>
      <c r="F14953">
        <v>24.42</v>
      </c>
      <c r="G14953">
        <v>54386185</v>
      </c>
      <c r="H14953">
        <v>24.26</v>
      </c>
    </row>
    <row r="14954" spans="1:8" x14ac:dyDescent="0.3">
      <c r="A14954" t="s">
        <v>145</v>
      </c>
      <c r="B14954" t="s">
        <v>696</v>
      </c>
      <c r="C14954">
        <v>202.2</v>
      </c>
      <c r="D14954">
        <v>204</v>
      </c>
      <c r="E14954">
        <v>200</v>
      </c>
      <c r="F14954">
        <v>201.1</v>
      </c>
      <c r="G14954">
        <v>22601630</v>
      </c>
      <c r="H14954">
        <v>201.7</v>
      </c>
    </row>
    <row r="14955" spans="1:8" x14ac:dyDescent="0.3">
      <c r="A14955" t="s">
        <v>145</v>
      </c>
      <c r="B14955" t="s">
        <v>697</v>
      </c>
      <c r="C14955">
        <v>201.4</v>
      </c>
      <c r="D14955">
        <v>202.2</v>
      </c>
      <c r="E14955">
        <v>197.2</v>
      </c>
      <c r="F14955">
        <v>197.2</v>
      </c>
      <c r="G14955">
        <v>24096310</v>
      </c>
      <c r="H14955">
        <v>198.86670000000001</v>
      </c>
    </row>
    <row r="14956" spans="1:8" x14ac:dyDescent="0.3">
      <c r="A14956" t="s">
        <v>145</v>
      </c>
      <c r="B14956" t="s">
        <v>698</v>
      </c>
      <c r="C14956">
        <v>197.5</v>
      </c>
      <c r="D14956">
        <v>201.6</v>
      </c>
      <c r="E14956">
        <v>197.5</v>
      </c>
      <c r="F14956">
        <v>198.9</v>
      </c>
      <c r="G14956">
        <v>33373280</v>
      </c>
      <c r="H14956">
        <v>199.33330000000001</v>
      </c>
    </row>
    <row r="14957" spans="1:8" x14ac:dyDescent="0.3">
      <c r="A14957" t="s">
        <v>145</v>
      </c>
      <c r="B14957" t="s">
        <v>699</v>
      </c>
      <c r="C14957">
        <v>200.5</v>
      </c>
      <c r="D14957">
        <v>205</v>
      </c>
      <c r="E14957">
        <v>199.7</v>
      </c>
      <c r="F14957">
        <v>201.7</v>
      </c>
      <c r="G14957">
        <v>42987310</v>
      </c>
      <c r="H14957">
        <v>202.13329999999999</v>
      </c>
    </row>
    <row r="14958" spans="1:8" x14ac:dyDescent="0.3">
      <c r="A14958" t="s">
        <v>145</v>
      </c>
      <c r="B14958" t="s">
        <v>700</v>
      </c>
      <c r="C14958">
        <v>202</v>
      </c>
      <c r="D14958">
        <v>204.3</v>
      </c>
      <c r="E14958">
        <v>199.4</v>
      </c>
      <c r="F14958">
        <v>203.5</v>
      </c>
      <c r="G14958">
        <v>37468400</v>
      </c>
      <c r="H14958">
        <v>202.4</v>
      </c>
    </row>
    <row r="14959" spans="1:8" x14ac:dyDescent="0.3">
      <c r="A14959" t="s">
        <v>145</v>
      </c>
      <c r="B14959" t="s">
        <v>77</v>
      </c>
      <c r="C14959">
        <v>202</v>
      </c>
      <c r="D14959">
        <v>205.8</v>
      </c>
      <c r="E14959">
        <v>198.8</v>
      </c>
      <c r="F14959">
        <v>202.7</v>
      </c>
      <c r="G14959">
        <v>41128730</v>
      </c>
      <c r="H14959">
        <v>202.4333</v>
      </c>
    </row>
    <row r="14960" spans="1:8" x14ac:dyDescent="0.3">
      <c r="A14960" t="s">
        <v>145</v>
      </c>
      <c r="B14960" t="s">
        <v>701</v>
      </c>
      <c r="C14960">
        <v>204</v>
      </c>
      <c r="D14960">
        <v>209.7</v>
      </c>
      <c r="E14960">
        <v>203.9</v>
      </c>
      <c r="F14960">
        <v>209.4</v>
      </c>
      <c r="G14960">
        <v>40984660</v>
      </c>
      <c r="H14960">
        <v>207.66669999999999</v>
      </c>
    </row>
    <row r="14961" spans="1:8" x14ac:dyDescent="0.3">
      <c r="A14961" t="s">
        <v>145</v>
      </c>
      <c r="B14961" t="s">
        <v>702</v>
      </c>
      <c r="C14961">
        <v>211</v>
      </c>
      <c r="D14961">
        <v>211.4</v>
      </c>
      <c r="E14961">
        <v>205.9</v>
      </c>
      <c r="F14961">
        <v>207.5</v>
      </c>
      <c r="G14961">
        <v>39403580</v>
      </c>
      <c r="H14961">
        <v>208.26669999999999</v>
      </c>
    </row>
    <row r="14962" spans="1:8" x14ac:dyDescent="0.3">
      <c r="A14962" t="s">
        <v>145</v>
      </c>
      <c r="B14962" t="s">
        <v>139</v>
      </c>
      <c r="C14962">
        <v>207.3</v>
      </c>
      <c r="D14962">
        <v>208.2</v>
      </c>
      <c r="E14962">
        <v>204.9</v>
      </c>
      <c r="F14962">
        <v>205.2</v>
      </c>
      <c r="G14962">
        <v>28770710</v>
      </c>
      <c r="H14962">
        <v>206.1</v>
      </c>
    </row>
    <row r="14963" spans="1:8" x14ac:dyDescent="0.3">
      <c r="A14963" t="s">
        <v>145</v>
      </c>
      <c r="B14963" t="s">
        <v>156</v>
      </c>
      <c r="C14963">
        <v>205</v>
      </c>
      <c r="D14963">
        <v>207.7</v>
      </c>
      <c r="E14963">
        <v>200.9</v>
      </c>
      <c r="F14963">
        <v>207</v>
      </c>
      <c r="G14963">
        <v>32983460</v>
      </c>
      <c r="H14963">
        <v>205.2</v>
      </c>
    </row>
    <row r="14964" spans="1:8" x14ac:dyDescent="0.3">
      <c r="A14964" t="s">
        <v>145</v>
      </c>
      <c r="B14964" t="s">
        <v>703</v>
      </c>
      <c r="C14964">
        <v>209</v>
      </c>
      <c r="D14964">
        <v>210.4</v>
      </c>
      <c r="E14964">
        <v>207.7</v>
      </c>
      <c r="F14964">
        <v>209.2</v>
      </c>
      <c r="G14964">
        <v>31649940</v>
      </c>
      <c r="H14964">
        <v>209.1</v>
      </c>
    </row>
    <row r="14965" spans="1:8" x14ac:dyDescent="0.3">
      <c r="A14965" t="s">
        <v>145</v>
      </c>
      <c r="B14965" t="s">
        <v>223</v>
      </c>
      <c r="C14965">
        <v>209.5</v>
      </c>
      <c r="D14965">
        <v>211.5</v>
      </c>
      <c r="E14965">
        <v>207.2</v>
      </c>
      <c r="F14965">
        <v>207.8</v>
      </c>
      <c r="G14965">
        <v>28685410</v>
      </c>
      <c r="H14965">
        <v>208.83330000000001</v>
      </c>
    </row>
    <row r="14966" spans="1:8" x14ac:dyDescent="0.3">
      <c r="A14966" t="s">
        <v>145</v>
      </c>
      <c r="B14966" t="s">
        <v>228</v>
      </c>
      <c r="C14966">
        <v>206.3</v>
      </c>
      <c r="D14966">
        <v>209.3</v>
      </c>
      <c r="E14966">
        <v>205.2</v>
      </c>
      <c r="F14966">
        <v>207</v>
      </c>
      <c r="G14966">
        <v>29992260</v>
      </c>
      <c r="H14966">
        <v>207.16669999999999</v>
      </c>
    </row>
    <row r="14967" spans="1:8" x14ac:dyDescent="0.3">
      <c r="A14967" t="s">
        <v>145</v>
      </c>
      <c r="B14967" t="s">
        <v>704</v>
      </c>
      <c r="C14967">
        <v>208.2</v>
      </c>
      <c r="D14967">
        <v>221.1</v>
      </c>
      <c r="E14967">
        <v>208.2</v>
      </c>
      <c r="F14967">
        <v>217.5</v>
      </c>
      <c r="G14967">
        <v>59896690</v>
      </c>
      <c r="H14967">
        <v>215.6</v>
      </c>
    </row>
    <row r="14968" spans="1:8" x14ac:dyDescent="0.3">
      <c r="A14968" t="s">
        <v>145</v>
      </c>
      <c r="B14968" t="s">
        <v>705</v>
      </c>
      <c r="C14968">
        <v>217.5</v>
      </c>
      <c r="D14968">
        <v>221.5</v>
      </c>
      <c r="E14968">
        <v>216.7</v>
      </c>
      <c r="F14968">
        <v>218.1</v>
      </c>
      <c r="G14968">
        <v>49699900</v>
      </c>
      <c r="H14968">
        <v>218.76669999999999</v>
      </c>
    </row>
    <row r="14969" spans="1:8" x14ac:dyDescent="0.3">
      <c r="A14969" t="s">
        <v>145</v>
      </c>
      <c r="B14969" t="s">
        <v>706</v>
      </c>
      <c r="C14969">
        <v>220.3</v>
      </c>
      <c r="D14969">
        <v>226.1</v>
      </c>
      <c r="E14969">
        <v>219.9</v>
      </c>
      <c r="F14969">
        <v>224</v>
      </c>
      <c r="G14969">
        <v>47308950</v>
      </c>
      <c r="H14969">
        <v>223.33330000000001</v>
      </c>
    </row>
    <row r="14970" spans="1:8" x14ac:dyDescent="0.3">
      <c r="A14970" t="s">
        <v>145</v>
      </c>
      <c r="B14970" t="s">
        <v>265</v>
      </c>
      <c r="C14970">
        <v>223.7</v>
      </c>
      <c r="D14970">
        <v>224.9</v>
      </c>
      <c r="E14970">
        <v>219.6</v>
      </c>
      <c r="F14970">
        <v>223</v>
      </c>
      <c r="G14970">
        <v>44930320</v>
      </c>
      <c r="H14970">
        <v>222.5</v>
      </c>
    </row>
    <row r="14971" spans="1:8" x14ac:dyDescent="0.3">
      <c r="A14971" t="s">
        <v>145</v>
      </c>
      <c r="B14971" t="s">
        <v>707</v>
      </c>
      <c r="C14971">
        <v>223.3</v>
      </c>
      <c r="D14971">
        <v>224.1</v>
      </c>
      <c r="E14971">
        <v>210.9</v>
      </c>
      <c r="F14971">
        <v>211</v>
      </c>
      <c r="G14971">
        <v>56037000</v>
      </c>
      <c r="H14971">
        <v>215.33330000000001</v>
      </c>
    </row>
    <row r="14972" spans="1:8" x14ac:dyDescent="0.3">
      <c r="A14972" t="s">
        <v>145</v>
      </c>
      <c r="B14972" t="s">
        <v>271</v>
      </c>
      <c r="C14972">
        <v>212.3</v>
      </c>
      <c r="D14972">
        <v>212.8</v>
      </c>
      <c r="E14972">
        <v>201.9</v>
      </c>
      <c r="F14972">
        <v>202</v>
      </c>
      <c r="G14972">
        <v>40688280</v>
      </c>
      <c r="H14972">
        <v>205.5667</v>
      </c>
    </row>
    <row r="14973" spans="1:8" x14ac:dyDescent="0.3">
      <c r="A14973" t="s">
        <v>145</v>
      </c>
      <c r="B14973" t="s">
        <v>708</v>
      </c>
      <c r="C14973">
        <v>202.9</v>
      </c>
      <c r="D14973">
        <v>204.9</v>
      </c>
      <c r="E14973">
        <v>200.6</v>
      </c>
      <c r="F14973">
        <v>204.2</v>
      </c>
      <c r="G14973">
        <v>32137310</v>
      </c>
      <c r="H14973">
        <v>203.23330000000001</v>
      </c>
    </row>
    <row r="14974" spans="1:8" x14ac:dyDescent="0.3">
      <c r="A14974" t="s">
        <v>145</v>
      </c>
      <c r="B14974" t="s">
        <v>709</v>
      </c>
      <c r="C14974">
        <v>208</v>
      </c>
      <c r="D14974">
        <v>208.4</v>
      </c>
      <c r="E14974">
        <v>202.3</v>
      </c>
      <c r="F14974">
        <v>203.3</v>
      </c>
      <c r="G14974">
        <v>22981090</v>
      </c>
      <c r="H14974">
        <v>204.66669999999999</v>
      </c>
    </row>
    <row r="14975" spans="1:8" x14ac:dyDescent="0.3">
      <c r="A14975" t="s">
        <v>145</v>
      </c>
      <c r="B14975" t="s">
        <v>283</v>
      </c>
      <c r="C14975">
        <v>203</v>
      </c>
      <c r="D14975">
        <v>203.2</v>
      </c>
      <c r="E14975">
        <v>199.5</v>
      </c>
      <c r="F14975">
        <v>199.7</v>
      </c>
      <c r="G14975">
        <v>21929020</v>
      </c>
      <c r="H14975">
        <v>200.8</v>
      </c>
    </row>
    <row r="14976" spans="1:8" x14ac:dyDescent="0.3">
      <c r="A14976" t="s">
        <v>145</v>
      </c>
      <c r="B14976" t="s">
        <v>290</v>
      </c>
      <c r="C14976">
        <v>200.7</v>
      </c>
      <c r="D14976">
        <v>201.7</v>
      </c>
      <c r="E14976">
        <v>198.3</v>
      </c>
      <c r="F14976">
        <v>198.3</v>
      </c>
      <c r="G14976">
        <v>20084630</v>
      </c>
      <c r="H14976">
        <v>199.4333</v>
      </c>
    </row>
    <row r="14977" spans="1:8" x14ac:dyDescent="0.3">
      <c r="A14977" t="s">
        <v>145</v>
      </c>
      <c r="B14977" t="s">
        <v>710</v>
      </c>
      <c r="C14977">
        <v>198.7</v>
      </c>
      <c r="D14977">
        <v>205.3</v>
      </c>
      <c r="E14977">
        <v>197.2</v>
      </c>
      <c r="F14977">
        <v>202.2</v>
      </c>
      <c r="G14977">
        <v>25662240</v>
      </c>
      <c r="H14977">
        <v>201.5667</v>
      </c>
    </row>
    <row r="14978" spans="1:8" x14ac:dyDescent="0.3">
      <c r="A14978" t="s">
        <v>145</v>
      </c>
      <c r="B14978" t="s">
        <v>512</v>
      </c>
      <c r="C14978">
        <v>203.9</v>
      </c>
      <c r="D14978">
        <v>204.2</v>
      </c>
      <c r="E14978">
        <v>196.5</v>
      </c>
      <c r="F14978">
        <v>196.5</v>
      </c>
      <c r="G14978">
        <v>28260030</v>
      </c>
      <c r="H14978">
        <v>199.0667</v>
      </c>
    </row>
    <row r="14979" spans="1:8" x14ac:dyDescent="0.3">
      <c r="A14979" t="s">
        <v>145</v>
      </c>
      <c r="B14979" t="s">
        <v>91</v>
      </c>
      <c r="C14979">
        <v>178.2</v>
      </c>
      <c r="D14979">
        <v>186.6</v>
      </c>
      <c r="E14979">
        <v>178.2</v>
      </c>
      <c r="F14979">
        <v>185.1</v>
      </c>
      <c r="G14979">
        <v>20724670</v>
      </c>
      <c r="H14979">
        <v>183.3</v>
      </c>
    </row>
    <row r="14980" spans="1:8" x14ac:dyDescent="0.3">
      <c r="A14980" t="s">
        <v>145</v>
      </c>
      <c r="B14980" t="s">
        <v>93</v>
      </c>
      <c r="C14980">
        <v>183.3</v>
      </c>
      <c r="D14980">
        <v>188.9</v>
      </c>
      <c r="E14980">
        <v>181.3</v>
      </c>
      <c r="F14980">
        <v>181.4</v>
      </c>
      <c r="G14980">
        <v>22148230</v>
      </c>
      <c r="H14980">
        <v>183.86670000000001</v>
      </c>
    </row>
    <row r="14981" spans="1:8" x14ac:dyDescent="0.3">
      <c r="A14981" t="s">
        <v>145</v>
      </c>
      <c r="B14981" t="s">
        <v>711</v>
      </c>
      <c r="C14981">
        <v>181</v>
      </c>
      <c r="D14981">
        <v>183.7</v>
      </c>
      <c r="E14981">
        <v>178.9</v>
      </c>
      <c r="F14981">
        <v>181.8</v>
      </c>
      <c r="G14981">
        <v>19770460</v>
      </c>
      <c r="H14981">
        <v>181.4667</v>
      </c>
    </row>
    <row r="14982" spans="1:8" x14ac:dyDescent="0.3">
      <c r="A14982" t="s">
        <v>145</v>
      </c>
      <c r="B14982" t="s">
        <v>712</v>
      </c>
      <c r="C14982">
        <v>183.4</v>
      </c>
      <c r="D14982">
        <v>184.7</v>
      </c>
      <c r="E14982">
        <v>180.7</v>
      </c>
      <c r="F14982">
        <v>180.7</v>
      </c>
      <c r="G14982">
        <v>12212760</v>
      </c>
      <c r="H14982">
        <v>182.0333</v>
      </c>
    </row>
    <row r="14983" spans="1:8" x14ac:dyDescent="0.3">
      <c r="A14983" t="s">
        <v>145</v>
      </c>
      <c r="B14983" t="s">
        <v>162</v>
      </c>
      <c r="C14983">
        <v>180.7</v>
      </c>
      <c r="D14983">
        <v>182.3</v>
      </c>
      <c r="E14983">
        <v>175.6</v>
      </c>
      <c r="F14983">
        <v>177.2</v>
      </c>
      <c r="G14983">
        <v>16142230</v>
      </c>
      <c r="H14983">
        <v>178.36670000000001</v>
      </c>
    </row>
    <row r="14984" spans="1:8" x14ac:dyDescent="0.3">
      <c r="A14984" t="s">
        <v>145</v>
      </c>
      <c r="B14984" t="s">
        <v>220</v>
      </c>
      <c r="C14984">
        <v>173</v>
      </c>
      <c r="D14984">
        <v>174.6</v>
      </c>
      <c r="E14984">
        <v>167.3</v>
      </c>
      <c r="F14984">
        <v>173.6</v>
      </c>
      <c r="G14984">
        <v>27347010</v>
      </c>
      <c r="H14984">
        <v>171.83330000000001</v>
      </c>
    </row>
    <row r="14985" spans="1:8" x14ac:dyDescent="0.3">
      <c r="A14985" t="s">
        <v>145</v>
      </c>
      <c r="B14985" t="s">
        <v>713</v>
      </c>
      <c r="C14985">
        <v>182</v>
      </c>
      <c r="D14985">
        <v>182.6</v>
      </c>
      <c r="E14985">
        <v>178</v>
      </c>
      <c r="F14985">
        <v>179.4</v>
      </c>
      <c r="G14985">
        <v>25306920</v>
      </c>
      <c r="H14985">
        <v>180</v>
      </c>
    </row>
    <row r="14986" spans="1:8" x14ac:dyDescent="0.3">
      <c r="A14986" t="s">
        <v>145</v>
      </c>
      <c r="B14986" t="s">
        <v>714</v>
      </c>
      <c r="C14986">
        <v>179.5</v>
      </c>
      <c r="D14986">
        <v>180.3</v>
      </c>
      <c r="E14986">
        <v>176.5</v>
      </c>
      <c r="F14986">
        <v>180</v>
      </c>
      <c r="G14986">
        <v>13373580</v>
      </c>
      <c r="H14986">
        <v>178.9333</v>
      </c>
    </row>
    <row r="14987" spans="1:8" x14ac:dyDescent="0.3">
      <c r="A14987" t="s">
        <v>145</v>
      </c>
      <c r="B14987" t="s">
        <v>715</v>
      </c>
      <c r="C14987">
        <v>178.5</v>
      </c>
      <c r="D14987">
        <v>181.4</v>
      </c>
      <c r="E14987">
        <v>177.5</v>
      </c>
      <c r="F14987">
        <v>179</v>
      </c>
      <c r="G14987">
        <v>15562810</v>
      </c>
      <c r="H14987">
        <v>179.3</v>
      </c>
    </row>
    <row r="14988" spans="1:8" x14ac:dyDescent="0.3">
      <c r="A14988" t="s">
        <v>145</v>
      </c>
      <c r="B14988" t="s">
        <v>235</v>
      </c>
      <c r="C14988">
        <v>178.7</v>
      </c>
      <c r="D14988">
        <v>178.7</v>
      </c>
      <c r="E14988">
        <v>174.7</v>
      </c>
      <c r="F14988">
        <v>177.3</v>
      </c>
      <c r="G14988">
        <v>11289920</v>
      </c>
      <c r="H14988">
        <v>176.9</v>
      </c>
    </row>
    <row r="14989" spans="1:8" x14ac:dyDescent="0.3">
      <c r="A14989" t="s">
        <v>145</v>
      </c>
      <c r="B14989" t="s">
        <v>259</v>
      </c>
      <c r="C14989">
        <v>177.3</v>
      </c>
      <c r="D14989">
        <v>177.9</v>
      </c>
      <c r="E14989">
        <v>174.6</v>
      </c>
      <c r="F14989">
        <v>176.9</v>
      </c>
      <c r="G14989">
        <v>7860643</v>
      </c>
      <c r="H14989">
        <v>176.4667</v>
      </c>
    </row>
    <row r="14990" spans="1:8" x14ac:dyDescent="0.3">
      <c r="A14990" t="s">
        <v>145</v>
      </c>
      <c r="B14990" t="s">
        <v>716</v>
      </c>
      <c r="C14990">
        <v>177.5</v>
      </c>
      <c r="D14990">
        <v>180.2</v>
      </c>
      <c r="E14990">
        <v>176.8</v>
      </c>
      <c r="F14990">
        <v>179.9</v>
      </c>
      <c r="G14990">
        <v>9212884</v>
      </c>
      <c r="H14990">
        <v>178.9667</v>
      </c>
    </row>
    <row r="14991" spans="1:8" x14ac:dyDescent="0.3">
      <c r="A14991" t="s">
        <v>145</v>
      </c>
      <c r="B14991" t="s">
        <v>269</v>
      </c>
      <c r="C14991">
        <v>181.2</v>
      </c>
      <c r="D14991">
        <v>181.6</v>
      </c>
      <c r="E14991">
        <v>176.9</v>
      </c>
      <c r="F14991">
        <v>178.5</v>
      </c>
      <c r="G14991">
        <v>7090342</v>
      </c>
      <c r="H14991">
        <v>179</v>
      </c>
    </row>
    <row r="14992" spans="1:8" x14ac:dyDescent="0.3">
      <c r="A14992" t="s">
        <v>145</v>
      </c>
      <c r="B14992" t="s">
        <v>282</v>
      </c>
      <c r="C14992">
        <v>176.7</v>
      </c>
      <c r="D14992">
        <v>177.8</v>
      </c>
      <c r="E14992">
        <v>176.5</v>
      </c>
      <c r="F14992">
        <v>177.5</v>
      </c>
      <c r="G14992">
        <v>3243073</v>
      </c>
      <c r="H14992">
        <v>177.26669999999999</v>
      </c>
    </row>
    <row r="14993" spans="1:8" x14ac:dyDescent="0.3">
      <c r="A14993" t="s">
        <v>145</v>
      </c>
      <c r="B14993" t="s">
        <v>717</v>
      </c>
      <c r="C14993">
        <v>173.8</v>
      </c>
      <c r="D14993">
        <v>181.5</v>
      </c>
      <c r="E14993">
        <v>169.1</v>
      </c>
      <c r="F14993">
        <v>181.5</v>
      </c>
      <c r="G14993">
        <v>25873110</v>
      </c>
      <c r="H14993">
        <v>177.36670000000001</v>
      </c>
    </row>
    <row r="14994" spans="1:8" x14ac:dyDescent="0.3">
      <c r="A14994" t="s">
        <v>145</v>
      </c>
      <c r="B14994" t="s">
        <v>285</v>
      </c>
      <c r="C14994">
        <v>180</v>
      </c>
      <c r="D14994">
        <v>181.7</v>
      </c>
      <c r="E14994">
        <v>178.1</v>
      </c>
      <c r="F14994">
        <v>179</v>
      </c>
      <c r="G14994">
        <v>10504750</v>
      </c>
      <c r="H14994">
        <v>179.6</v>
      </c>
    </row>
    <row r="14995" spans="1:8" x14ac:dyDescent="0.3">
      <c r="A14995" t="s">
        <v>145</v>
      </c>
      <c r="B14995" t="s">
        <v>718</v>
      </c>
      <c r="C14995">
        <v>181.8</v>
      </c>
      <c r="D14995">
        <v>183.2</v>
      </c>
      <c r="E14995">
        <v>178.5</v>
      </c>
      <c r="F14995">
        <v>180</v>
      </c>
      <c r="G14995">
        <v>18272540</v>
      </c>
      <c r="H14995">
        <v>180.5667</v>
      </c>
    </row>
    <row r="14996" spans="1:8" x14ac:dyDescent="0.3">
      <c r="A14996" t="s">
        <v>145</v>
      </c>
      <c r="B14996" t="s">
        <v>291</v>
      </c>
      <c r="C14996">
        <v>179.4</v>
      </c>
      <c r="D14996">
        <v>180.4</v>
      </c>
      <c r="E14996">
        <v>177.4</v>
      </c>
      <c r="F14996">
        <v>177.6</v>
      </c>
      <c r="G14996">
        <v>9288261</v>
      </c>
      <c r="H14996">
        <v>178.4667</v>
      </c>
    </row>
    <row r="14997" spans="1:8" x14ac:dyDescent="0.3">
      <c r="A14997" t="s">
        <v>145</v>
      </c>
      <c r="B14997" t="s">
        <v>295</v>
      </c>
      <c r="C14997">
        <v>178</v>
      </c>
      <c r="D14997">
        <v>178.4</v>
      </c>
      <c r="E14997">
        <v>174.7</v>
      </c>
      <c r="F14997">
        <v>177</v>
      </c>
      <c r="G14997">
        <v>7664200</v>
      </c>
      <c r="H14997">
        <v>176.7</v>
      </c>
    </row>
    <row r="14998" spans="1:8" x14ac:dyDescent="0.3">
      <c r="A14998" t="s">
        <v>145</v>
      </c>
      <c r="B14998" t="s">
        <v>298</v>
      </c>
      <c r="C14998">
        <v>175.9</v>
      </c>
      <c r="D14998">
        <v>176</v>
      </c>
      <c r="E14998">
        <v>174</v>
      </c>
      <c r="F14998">
        <v>174.6</v>
      </c>
      <c r="G14998">
        <v>7566692</v>
      </c>
      <c r="H14998">
        <v>174.86670000000001</v>
      </c>
    </row>
    <row r="14999" spans="1:8" x14ac:dyDescent="0.3">
      <c r="A14999" t="s">
        <v>145</v>
      </c>
      <c r="B14999" t="s">
        <v>719</v>
      </c>
      <c r="C14999">
        <v>174.5</v>
      </c>
      <c r="D14999">
        <v>176.8</v>
      </c>
      <c r="E14999">
        <v>174.2</v>
      </c>
      <c r="F14999">
        <v>175.5</v>
      </c>
      <c r="G14999">
        <v>14540520</v>
      </c>
      <c r="H14999">
        <v>175.5</v>
      </c>
    </row>
    <row r="15000" spans="1:8" x14ac:dyDescent="0.3">
      <c r="A15000" t="s">
        <v>145</v>
      </c>
      <c r="B15000" t="s">
        <v>720</v>
      </c>
      <c r="C15000">
        <v>182</v>
      </c>
      <c r="D15000">
        <v>182.5</v>
      </c>
      <c r="E15000">
        <v>178.1</v>
      </c>
      <c r="F15000">
        <v>179.4</v>
      </c>
      <c r="G15000">
        <v>14789690</v>
      </c>
      <c r="H15000">
        <v>180</v>
      </c>
    </row>
    <row r="15001" spans="1:8" x14ac:dyDescent="0.3">
      <c r="A15001" t="s">
        <v>145</v>
      </c>
      <c r="B15001" t="s">
        <v>721</v>
      </c>
      <c r="C15001">
        <v>176.8</v>
      </c>
      <c r="D15001">
        <v>179.4</v>
      </c>
      <c r="E15001">
        <v>175.2</v>
      </c>
      <c r="F15001">
        <v>178.9</v>
      </c>
      <c r="G15001">
        <v>11688360</v>
      </c>
      <c r="H15001">
        <v>177.83330000000001</v>
      </c>
    </row>
    <row r="15002" spans="1:8" x14ac:dyDescent="0.3">
      <c r="A15002" t="s">
        <v>145</v>
      </c>
      <c r="B15002" t="s">
        <v>96</v>
      </c>
      <c r="C15002">
        <v>178.5</v>
      </c>
      <c r="D15002">
        <v>179.1</v>
      </c>
      <c r="E15002">
        <v>176.3</v>
      </c>
      <c r="F15002">
        <v>176.6</v>
      </c>
      <c r="G15002">
        <v>7770031</v>
      </c>
      <c r="H15002">
        <v>177.33330000000001</v>
      </c>
    </row>
    <row r="15003" spans="1:8" x14ac:dyDescent="0.3">
      <c r="A15003" t="s">
        <v>145</v>
      </c>
      <c r="B15003" t="s">
        <v>722</v>
      </c>
      <c r="C15003">
        <v>177</v>
      </c>
      <c r="D15003">
        <v>180.1</v>
      </c>
      <c r="E15003">
        <v>176.6</v>
      </c>
      <c r="F15003">
        <v>178.4</v>
      </c>
      <c r="G15003">
        <v>13171660</v>
      </c>
      <c r="H15003">
        <v>178.36670000000001</v>
      </c>
    </row>
    <row r="15004" spans="1:8" x14ac:dyDescent="0.3">
      <c r="A15004" t="s">
        <v>145</v>
      </c>
      <c r="B15004" t="s">
        <v>164</v>
      </c>
      <c r="C15004">
        <v>178</v>
      </c>
      <c r="D15004">
        <v>179.1</v>
      </c>
      <c r="E15004">
        <v>174.2</v>
      </c>
      <c r="F15004">
        <v>175</v>
      </c>
      <c r="G15004">
        <v>9918002</v>
      </c>
      <c r="H15004">
        <v>176.1</v>
      </c>
    </row>
    <row r="15005" spans="1:8" x14ac:dyDescent="0.3">
      <c r="A15005" t="s">
        <v>145</v>
      </c>
      <c r="B15005" t="s">
        <v>723</v>
      </c>
      <c r="C15005">
        <v>185.2</v>
      </c>
      <c r="D15005">
        <v>190.6</v>
      </c>
      <c r="E15005">
        <v>184.1</v>
      </c>
      <c r="F15005">
        <v>186</v>
      </c>
      <c r="G15005">
        <v>32599540</v>
      </c>
      <c r="H15005">
        <v>186.9</v>
      </c>
    </row>
    <row r="15006" spans="1:8" x14ac:dyDescent="0.3">
      <c r="A15006" t="s">
        <v>145</v>
      </c>
      <c r="B15006" t="s">
        <v>724</v>
      </c>
      <c r="C15006">
        <v>185</v>
      </c>
      <c r="D15006">
        <v>186.6</v>
      </c>
      <c r="E15006">
        <v>183.5</v>
      </c>
      <c r="F15006">
        <v>185.3</v>
      </c>
      <c r="G15006">
        <v>16750460</v>
      </c>
      <c r="H15006">
        <v>185.13329999999999</v>
      </c>
    </row>
    <row r="15007" spans="1:8" x14ac:dyDescent="0.3">
      <c r="A15007" t="s">
        <v>145</v>
      </c>
      <c r="B15007" t="s">
        <v>725</v>
      </c>
      <c r="C15007">
        <v>187</v>
      </c>
      <c r="D15007">
        <v>188.6</v>
      </c>
      <c r="E15007">
        <v>186.5</v>
      </c>
      <c r="F15007">
        <v>188.4</v>
      </c>
      <c r="G15007">
        <v>16415390</v>
      </c>
      <c r="H15007">
        <v>187.83330000000001</v>
      </c>
    </row>
    <row r="15008" spans="1:8" x14ac:dyDescent="0.3">
      <c r="A15008" t="s">
        <v>145</v>
      </c>
      <c r="B15008" t="s">
        <v>242</v>
      </c>
      <c r="C15008">
        <v>184.8</v>
      </c>
      <c r="D15008">
        <v>184.8</v>
      </c>
      <c r="E15008">
        <v>182.6</v>
      </c>
      <c r="F15008">
        <v>183.7</v>
      </c>
      <c r="G15008">
        <v>13856570</v>
      </c>
      <c r="H15008">
        <v>183.7</v>
      </c>
    </row>
    <row r="15009" spans="1:8" x14ac:dyDescent="0.3">
      <c r="A15009" t="s">
        <v>145</v>
      </c>
      <c r="B15009" t="s">
        <v>726</v>
      </c>
      <c r="C15009">
        <v>185.9</v>
      </c>
      <c r="D15009">
        <v>188.8</v>
      </c>
      <c r="E15009">
        <v>185.5</v>
      </c>
      <c r="F15009">
        <v>187.1</v>
      </c>
      <c r="G15009">
        <v>20505620</v>
      </c>
      <c r="H15009">
        <v>187.13329999999999</v>
      </c>
    </row>
    <row r="15010" spans="1:8" x14ac:dyDescent="0.3">
      <c r="A15010" t="s">
        <v>145</v>
      </c>
      <c r="B15010" t="s">
        <v>727</v>
      </c>
      <c r="C15010">
        <v>188.8</v>
      </c>
      <c r="D15010">
        <v>190.5</v>
      </c>
      <c r="E15010">
        <v>187.9</v>
      </c>
      <c r="F15010">
        <v>188.3</v>
      </c>
      <c r="G15010">
        <v>18342360</v>
      </c>
      <c r="H15010">
        <v>188.9</v>
      </c>
    </row>
    <row r="15011" spans="1:8" x14ac:dyDescent="0.3">
      <c r="A15011" t="s">
        <v>145</v>
      </c>
      <c r="B15011" t="s">
        <v>728</v>
      </c>
      <c r="C15011">
        <v>190.1</v>
      </c>
      <c r="D15011">
        <v>191.4</v>
      </c>
      <c r="E15011">
        <v>184.9</v>
      </c>
      <c r="F15011">
        <v>186</v>
      </c>
      <c r="G15011">
        <v>15848060</v>
      </c>
      <c r="H15011">
        <v>187.4333</v>
      </c>
    </row>
    <row r="15012" spans="1:8" x14ac:dyDescent="0.3">
      <c r="A15012" t="s">
        <v>145</v>
      </c>
      <c r="B15012" t="s">
        <v>729</v>
      </c>
      <c r="C15012">
        <v>186.5</v>
      </c>
      <c r="D15012">
        <v>198</v>
      </c>
      <c r="E15012">
        <v>185.5</v>
      </c>
      <c r="F15012">
        <v>196.9</v>
      </c>
      <c r="G15012">
        <v>32820720</v>
      </c>
      <c r="H15012">
        <v>193.4667</v>
      </c>
    </row>
    <row r="15013" spans="1:8" x14ac:dyDescent="0.3">
      <c r="A15013" t="s">
        <v>145</v>
      </c>
      <c r="B15013" t="s">
        <v>730</v>
      </c>
      <c r="C15013">
        <v>191</v>
      </c>
      <c r="D15013">
        <v>195.3</v>
      </c>
      <c r="E15013">
        <v>190.7</v>
      </c>
      <c r="F15013">
        <v>193.5</v>
      </c>
      <c r="G15013">
        <v>21385260</v>
      </c>
      <c r="H15013">
        <v>193.16669999999999</v>
      </c>
    </row>
    <row r="15014" spans="1:8" x14ac:dyDescent="0.3">
      <c r="A15014" t="s">
        <v>145</v>
      </c>
      <c r="B15014" t="s">
        <v>731</v>
      </c>
      <c r="C15014">
        <v>193.9</v>
      </c>
      <c r="D15014">
        <v>195.1</v>
      </c>
      <c r="E15014">
        <v>190.1</v>
      </c>
      <c r="F15014">
        <v>190.2</v>
      </c>
      <c r="G15014">
        <v>16887090</v>
      </c>
      <c r="H15014">
        <v>191.8</v>
      </c>
    </row>
    <row r="15015" spans="1:8" x14ac:dyDescent="0.3">
      <c r="A15015" t="s">
        <v>145</v>
      </c>
      <c r="B15015" t="s">
        <v>732</v>
      </c>
      <c r="C15015">
        <v>191.6</v>
      </c>
      <c r="D15015">
        <v>192.5</v>
      </c>
      <c r="E15015">
        <v>187.5</v>
      </c>
      <c r="F15015">
        <v>190.2</v>
      </c>
      <c r="G15015">
        <v>9994246</v>
      </c>
      <c r="H15015">
        <v>190.0667</v>
      </c>
    </row>
    <row r="15016" spans="1:8" x14ac:dyDescent="0.3">
      <c r="A15016" t="s">
        <v>145</v>
      </c>
      <c r="B15016" t="s">
        <v>733</v>
      </c>
      <c r="C15016">
        <v>189.8</v>
      </c>
      <c r="D15016">
        <v>190.4</v>
      </c>
      <c r="E15016">
        <v>186.6</v>
      </c>
      <c r="F15016">
        <v>189.1</v>
      </c>
      <c r="G15016">
        <v>13563870</v>
      </c>
      <c r="H15016">
        <v>188.7</v>
      </c>
    </row>
    <row r="15017" spans="1:8" x14ac:dyDescent="0.3">
      <c r="A15017" t="s">
        <v>145</v>
      </c>
      <c r="B15017" t="s">
        <v>734</v>
      </c>
      <c r="C15017">
        <v>188.4</v>
      </c>
      <c r="D15017">
        <v>189.8</v>
      </c>
      <c r="E15017">
        <v>185.6</v>
      </c>
      <c r="F15017">
        <v>186</v>
      </c>
      <c r="G15017">
        <v>12094920</v>
      </c>
      <c r="H15017">
        <v>187.13329999999999</v>
      </c>
    </row>
    <row r="15018" spans="1:8" x14ac:dyDescent="0.3">
      <c r="A15018" t="s">
        <v>145</v>
      </c>
      <c r="B15018" t="s">
        <v>735</v>
      </c>
      <c r="C15018">
        <v>185.8</v>
      </c>
      <c r="D15018">
        <v>185.9</v>
      </c>
      <c r="E15018">
        <v>181.2</v>
      </c>
      <c r="F15018">
        <v>181.4</v>
      </c>
      <c r="G15018">
        <v>6898179</v>
      </c>
      <c r="H15018">
        <v>182.83330000000001</v>
      </c>
    </row>
    <row r="15019" spans="1:8" x14ac:dyDescent="0.3">
      <c r="A15019" t="s">
        <v>154</v>
      </c>
      <c r="B15019" t="s">
        <v>696</v>
      </c>
      <c r="C15019">
        <v>11.59</v>
      </c>
      <c r="D15019">
        <v>11.59</v>
      </c>
      <c r="E15019">
        <v>11.36</v>
      </c>
      <c r="F15019">
        <v>11.46</v>
      </c>
      <c r="G15019">
        <v>5752471</v>
      </c>
      <c r="H15019">
        <v>11.47</v>
      </c>
    </row>
    <row r="15020" spans="1:8" x14ac:dyDescent="0.3">
      <c r="A15020" t="s">
        <v>154</v>
      </c>
      <c r="B15020" t="s">
        <v>697</v>
      </c>
      <c r="C15020">
        <v>11.46</v>
      </c>
      <c r="D15020">
        <v>11.47</v>
      </c>
      <c r="E15020">
        <v>11.25</v>
      </c>
      <c r="F15020">
        <v>11.32</v>
      </c>
      <c r="G15020">
        <v>4576787</v>
      </c>
      <c r="H15020">
        <v>11.3467</v>
      </c>
    </row>
    <row r="15021" spans="1:8" x14ac:dyDescent="0.3">
      <c r="A15021" t="s">
        <v>154</v>
      </c>
      <c r="B15021" t="s">
        <v>698</v>
      </c>
      <c r="C15021">
        <v>11.32</v>
      </c>
      <c r="D15021">
        <v>11.39</v>
      </c>
      <c r="E15021">
        <v>11.27</v>
      </c>
      <c r="F15021">
        <v>11.31</v>
      </c>
      <c r="G15021">
        <v>3373021</v>
      </c>
      <c r="H15021">
        <v>11.3233</v>
      </c>
    </row>
    <row r="15022" spans="1:8" x14ac:dyDescent="0.3">
      <c r="A15022" t="s">
        <v>154</v>
      </c>
      <c r="B15022" t="s">
        <v>699</v>
      </c>
      <c r="C15022">
        <v>11.31</v>
      </c>
      <c r="D15022">
        <v>11.33</v>
      </c>
      <c r="E15022">
        <v>11.13</v>
      </c>
      <c r="F15022">
        <v>11.24</v>
      </c>
      <c r="G15022">
        <v>5038244</v>
      </c>
      <c r="H15022">
        <v>11.2333</v>
      </c>
    </row>
    <row r="15023" spans="1:8" x14ac:dyDescent="0.3">
      <c r="A15023" t="s">
        <v>154</v>
      </c>
      <c r="B15023" t="s">
        <v>700</v>
      </c>
      <c r="C15023">
        <v>11.24</v>
      </c>
      <c r="D15023">
        <v>12.04</v>
      </c>
      <c r="E15023">
        <v>11.24</v>
      </c>
      <c r="F15023">
        <v>11.52</v>
      </c>
      <c r="G15023">
        <v>20966650</v>
      </c>
      <c r="H15023">
        <v>11.6</v>
      </c>
    </row>
    <row r="15024" spans="1:8" x14ac:dyDescent="0.3">
      <c r="A15024" t="s">
        <v>154</v>
      </c>
      <c r="B15024" t="s">
        <v>77</v>
      </c>
      <c r="C15024">
        <v>11.52</v>
      </c>
      <c r="D15024">
        <v>12.44</v>
      </c>
      <c r="E15024">
        <v>11.43</v>
      </c>
      <c r="F15024">
        <v>11.75</v>
      </c>
      <c r="G15024">
        <v>21130930</v>
      </c>
      <c r="H15024">
        <v>11.8733</v>
      </c>
    </row>
    <row r="15025" spans="1:8" x14ac:dyDescent="0.3">
      <c r="A15025" t="s">
        <v>154</v>
      </c>
      <c r="B15025" t="s">
        <v>701</v>
      </c>
      <c r="C15025">
        <v>11.79</v>
      </c>
      <c r="D15025">
        <v>11.84</v>
      </c>
      <c r="E15025">
        <v>11.44</v>
      </c>
      <c r="F15025">
        <v>11.5</v>
      </c>
      <c r="G15025">
        <v>8441056</v>
      </c>
      <c r="H15025">
        <v>11.593299999999999</v>
      </c>
    </row>
    <row r="15026" spans="1:8" x14ac:dyDescent="0.3">
      <c r="A15026" t="s">
        <v>154</v>
      </c>
      <c r="B15026" t="s">
        <v>702</v>
      </c>
      <c r="C15026">
        <v>11.67</v>
      </c>
      <c r="D15026">
        <v>11.68</v>
      </c>
      <c r="E15026">
        <v>11.39</v>
      </c>
      <c r="F15026">
        <v>11.42</v>
      </c>
      <c r="G15026">
        <v>3971391</v>
      </c>
      <c r="H15026">
        <v>11.496700000000001</v>
      </c>
    </row>
    <row r="15027" spans="1:8" x14ac:dyDescent="0.3">
      <c r="A15027" t="s">
        <v>154</v>
      </c>
      <c r="B15027" t="s">
        <v>139</v>
      </c>
      <c r="C15027">
        <v>11.42</v>
      </c>
      <c r="D15027">
        <v>11.54</v>
      </c>
      <c r="E15027">
        <v>11.31</v>
      </c>
      <c r="F15027">
        <v>11.34</v>
      </c>
      <c r="G15027">
        <v>3359634</v>
      </c>
      <c r="H15027">
        <v>11.396699999999999</v>
      </c>
    </row>
    <row r="15028" spans="1:8" x14ac:dyDescent="0.3">
      <c r="A15028" t="s">
        <v>154</v>
      </c>
      <c r="B15028" t="s">
        <v>156</v>
      </c>
      <c r="C15028">
        <v>11.34</v>
      </c>
      <c r="D15028">
        <v>11.79</v>
      </c>
      <c r="E15028">
        <v>11.29</v>
      </c>
      <c r="F15028">
        <v>11.39</v>
      </c>
      <c r="G15028">
        <v>6698719</v>
      </c>
      <c r="H15028">
        <v>11.49</v>
      </c>
    </row>
    <row r="15029" spans="1:8" x14ac:dyDescent="0.3">
      <c r="A15029" t="s">
        <v>154</v>
      </c>
      <c r="B15029" t="s">
        <v>703</v>
      </c>
      <c r="C15029">
        <v>11.39</v>
      </c>
      <c r="D15029">
        <v>11.52</v>
      </c>
      <c r="E15029">
        <v>11.38</v>
      </c>
      <c r="F15029">
        <v>11.47</v>
      </c>
      <c r="G15029">
        <v>3015661</v>
      </c>
      <c r="H15029">
        <v>11.4567</v>
      </c>
    </row>
    <row r="15030" spans="1:8" x14ac:dyDescent="0.3">
      <c r="A15030" t="s">
        <v>154</v>
      </c>
      <c r="B15030" t="s">
        <v>223</v>
      </c>
      <c r="C15030">
        <v>11.47</v>
      </c>
      <c r="D15030">
        <v>11.5</v>
      </c>
      <c r="E15030">
        <v>11.38</v>
      </c>
      <c r="F15030">
        <v>11.38</v>
      </c>
      <c r="G15030">
        <v>2835422</v>
      </c>
      <c r="H15030">
        <v>11.42</v>
      </c>
    </row>
    <row r="15031" spans="1:8" x14ac:dyDescent="0.3">
      <c r="A15031" t="s">
        <v>154</v>
      </c>
      <c r="B15031" t="s">
        <v>228</v>
      </c>
      <c r="C15031">
        <v>11.38</v>
      </c>
      <c r="D15031">
        <v>11.42</v>
      </c>
      <c r="E15031">
        <v>11.29</v>
      </c>
      <c r="F15031">
        <v>11.3</v>
      </c>
      <c r="G15031">
        <v>2999206</v>
      </c>
      <c r="H15031">
        <v>11.3367</v>
      </c>
    </row>
    <row r="15032" spans="1:8" x14ac:dyDescent="0.3">
      <c r="A15032" t="s">
        <v>154</v>
      </c>
      <c r="B15032" t="s">
        <v>704</v>
      </c>
      <c r="C15032">
        <v>11.4</v>
      </c>
      <c r="D15032">
        <v>11.47</v>
      </c>
      <c r="E15032">
        <v>11.3</v>
      </c>
      <c r="F15032">
        <v>11.42</v>
      </c>
      <c r="G15032">
        <v>3617316</v>
      </c>
      <c r="H15032">
        <v>11.396699999999999</v>
      </c>
    </row>
    <row r="15033" spans="1:8" x14ac:dyDescent="0.3">
      <c r="A15033" t="s">
        <v>154</v>
      </c>
      <c r="B15033" t="s">
        <v>705</v>
      </c>
      <c r="C15033">
        <v>11.42</v>
      </c>
      <c r="D15033">
        <v>11.47</v>
      </c>
      <c r="E15033">
        <v>11.36</v>
      </c>
      <c r="F15033">
        <v>11.4</v>
      </c>
      <c r="G15033">
        <v>2824004</v>
      </c>
      <c r="H15033">
        <v>11.41</v>
      </c>
    </row>
    <row r="15034" spans="1:8" x14ac:dyDescent="0.3">
      <c r="A15034" t="s">
        <v>154</v>
      </c>
      <c r="B15034" t="s">
        <v>706</v>
      </c>
      <c r="C15034">
        <v>11.4</v>
      </c>
      <c r="D15034">
        <v>11.63</v>
      </c>
      <c r="E15034">
        <v>11.4</v>
      </c>
      <c r="F15034">
        <v>11.47</v>
      </c>
      <c r="G15034">
        <v>4254372</v>
      </c>
      <c r="H15034">
        <v>11.5</v>
      </c>
    </row>
    <row r="15035" spans="1:8" x14ac:dyDescent="0.3">
      <c r="A15035" t="s">
        <v>154</v>
      </c>
      <c r="B15035" t="s">
        <v>265</v>
      </c>
      <c r="C15035">
        <v>11.47</v>
      </c>
      <c r="D15035">
        <v>11.8</v>
      </c>
      <c r="E15035">
        <v>11.42</v>
      </c>
      <c r="F15035">
        <v>11.54</v>
      </c>
      <c r="G15035">
        <v>7248718</v>
      </c>
      <c r="H15035">
        <v>11.5867</v>
      </c>
    </row>
    <row r="15036" spans="1:8" x14ac:dyDescent="0.3">
      <c r="A15036" t="s">
        <v>154</v>
      </c>
      <c r="B15036" t="s">
        <v>707</v>
      </c>
      <c r="C15036">
        <v>11.47</v>
      </c>
      <c r="D15036">
        <v>11.6</v>
      </c>
      <c r="E15036">
        <v>11.32</v>
      </c>
      <c r="F15036">
        <v>11.33</v>
      </c>
      <c r="G15036">
        <v>5764285</v>
      </c>
      <c r="H15036">
        <v>11.416700000000001</v>
      </c>
    </row>
    <row r="15037" spans="1:8" x14ac:dyDescent="0.3">
      <c r="A15037" t="s">
        <v>154</v>
      </c>
      <c r="B15037" t="s">
        <v>271</v>
      </c>
      <c r="C15037">
        <v>11.33</v>
      </c>
      <c r="D15037">
        <v>11.39</v>
      </c>
      <c r="E15037">
        <v>10.83</v>
      </c>
      <c r="F15037">
        <v>10.85</v>
      </c>
      <c r="G15037">
        <v>3272321</v>
      </c>
      <c r="H15037">
        <v>11.023300000000001</v>
      </c>
    </row>
    <row r="15038" spans="1:8" x14ac:dyDescent="0.3">
      <c r="A15038" t="s">
        <v>154</v>
      </c>
      <c r="B15038" t="s">
        <v>708</v>
      </c>
      <c r="C15038">
        <v>10.85</v>
      </c>
      <c r="D15038">
        <v>11.07</v>
      </c>
      <c r="E15038">
        <v>10.84</v>
      </c>
      <c r="F15038">
        <v>10.94</v>
      </c>
      <c r="G15038">
        <v>2514539</v>
      </c>
      <c r="H15038">
        <v>10.95</v>
      </c>
    </row>
    <row r="15039" spans="1:8" x14ac:dyDescent="0.3">
      <c r="A15039" t="s">
        <v>154</v>
      </c>
      <c r="B15039" t="s">
        <v>709</v>
      </c>
      <c r="C15039">
        <v>11</v>
      </c>
      <c r="D15039">
        <v>11.13</v>
      </c>
      <c r="E15039">
        <v>10.92</v>
      </c>
      <c r="F15039">
        <v>10.93</v>
      </c>
      <c r="G15039">
        <v>2487083</v>
      </c>
      <c r="H15039">
        <v>10.9933</v>
      </c>
    </row>
    <row r="15040" spans="1:8" x14ac:dyDescent="0.3">
      <c r="A15040" t="s">
        <v>154</v>
      </c>
      <c r="B15040" t="s">
        <v>283</v>
      </c>
      <c r="C15040">
        <v>10.98</v>
      </c>
      <c r="D15040">
        <v>10.98</v>
      </c>
      <c r="E15040">
        <v>10.65</v>
      </c>
      <c r="F15040">
        <v>10.71</v>
      </c>
      <c r="G15040">
        <v>1591562</v>
      </c>
      <c r="H15040">
        <v>10.78</v>
      </c>
    </row>
    <row r="15041" spans="1:8" x14ac:dyDescent="0.3">
      <c r="A15041" t="s">
        <v>154</v>
      </c>
      <c r="B15041" t="s">
        <v>290</v>
      </c>
      <c r="C15041">
        <v>10.71</v>
      </c>
      <c r="D15041">
        <v>10.77</v>
      </c>
      <c r="E15041">
        <v>10.3</v>
      </c>
      <c r="F15041">
        <v>10.3</v>
      </c>
      <c r="G15041">
        <v>2790854</v>
      </c>
      <c r="H15041">
        <v>10.4567</v>
      </c>
    </row>
    <row r="15042" spans="1:8" x14ac:dyDescent="0.3">
      <c r="A15042" t="s">
        <v>154</v>
      </c>
      <c r="B15042" t="s">
        <v>710</v>
      </c>
      <c r="C15042">
        <v>10.3</v>
      </c>
      <c r="D15042">
        <v>10.45</v>
      </c>
      <c r="E15042">
        <v>10.119999999999999</v>
      </c>
      <c r="F15042">
        <v>10.28</v>
      </c>
      <c r="G15042">
        <v>2391661</v>
      </c>
      <c r="H15042">
        <v>10.283300000000001</v>
      </c>
    </row>
    <row r="15043" spans="1:8" x14ac:dyDescent="0.3">
      <c r="A15043" t="s">
        <v>154</v>
      </c>
      <c r="B15043" t="s">
        <v>512</v>
      </c>
      <c r="C15043">
        <v>10.28</v>
      </c>
      <c r="D15043">
        <v>10.47</v>
      </c>
      <c r="E15043">
        <v>9.9</v>
      </c>
      <c r="F15043">
        <v>9.9499999999999993</v>
      </c>
      <c r="G15043">
        <v>2814169</v>
      </c>
      <c r="H15043">
        <v>10.1067</v>
      </c>
    </row>
    <row r="15044" spans="1:8" x14ac:dyDescent="0.3">
      <c r="A15044" t="s">
        <v>154</v>
      </c>
      <c r="B15044" t="s">
        <v>91</v>
      </c>
      <c r="C15044">
        <v>9.1199999999999992</v>
      </c>
      <c r="D15044">
        <v>9.8000000000000007</v>
      </c>
      <c r="E15044">
        <v>9.01</v>
      </c>
      <c r="F15044">
        <v>9.51</v>
      </c>
      <c r="G15044">
        <v>3466478</v>
      </c>
      <c r="H15044">
        <v>9.44</v>
      </c>
    </row>
    <row r="15045" spans="1:8" x14ac:dyDescent="0.3">
      <c r="A15045" t="s">
        <v>154</v>
      </c>
      <c r="B15045" t="s">
        <v>93</v>
      </c>
      <c r="C15045">
        <v>9.51</v>
      </c>
      <c r="D15045">
        <v>10.23</v>
      </c>
      <c r="E15045">
        <v>9.51</v>
      </c>
      <c r="F15045">
        <v>9.75</v>
      </c>
      <c r="G15045">
        <v>4234480</v>
      </c>
      <c r="H15045">
        <v>9.83</v>
      </c>
    </row>
    <row r="15046" spans="1:8" x14ac:dyDescent="0.3">
      <c r="A15046" t="s">
        <v>154</v>
      </c>
      <c r="B15046" t="s">
        <v>711</v>
      </c>
      <c r="C15046">
        <v>9.75</v>
      </c>
      <c r="D15046">
        <v>9.9</v>
      </c>
      <c r="E15046">
        <v>9.68</v>
      </c>
      <c r="F15046">
        <v>9.76</v>
      </c>
      <c r="G15046">
        <v>1679824</v>
      </c>
      <c r="H15046">
        <v>9.7799999999999994</v>
      </c>
    </row>
    <row r="15047" spans="1:8" x14ac:dyDescent="0.3">
      <c r="A15047" t="s">
        <v>154</v>
      </c>
      <c r="B15047" t="s">
        <v>712</v>
      </c>
      <c r="C15047">
        <v>9.82</v>
      </c>
      <c r="D15047">
        <v>10.09</v>
      </c>
      <c r="E15047">
        <v>9.8000000000000007</v>
      </c>
      <c r="F15047">
        <v>9.98</v>
      </c>
      <c r="G15047">
        <v>1647688</v>
      </c>
      <c r="H15047">
        <v>9.9566999999999997</v>
      </c>
    </row>
    <row r="15048" spans="1:8" x14ac:dyDescent="0.3">
      <c r="A15048" t="s">
        <v>154</v>
      </c>
      <c r="B15048" t="s">
        <v>162</v>
      </c>
      <c r="C15048">
        <v>9.98</v>
      </c>
      <c r="D15048">
        <v>10.1</v>
      </c>
      <c r="E15048">
        <v>9.74</v>
      </c>
      <c r="F15048">
        <v>9.75</v>
      </c>
      <c r="G15048">
        <v>1387323</v>
      </c>
      <c r="H15048">
        <v>9.8633000000000006</v>
      </c>
    </row>
    <row r="15049" spans="1:8" x14ac:dyDescent="0.3">
      <c r="A15049" t="s">
        <v>154</v>
      </c>
      <c r="B15049" t="s">
        <v>220</v>
      </c>
      <c r="C15049">
        <v>9.8000000000000007</v>
      </c>
      <c r="D15049">
        <v>10.72</v>
      </c>
      <c r="E15049">
        <v>9.8000000000000007</v>
      </c>
      <c r="F15049">
        <v>10.72</v>
      </c>
      <c r="G15049">
        <v>4224568</v>
      </c>
      <c r="H15049">
        <v>10.4133</v>
      </c>
    </row>
    <row r="15050" spans="1:8" x14ac:dyDescent="0.3">
      <c r="A15050" t="s">
        <v>154</v>
      </c>
      <c r="B15050" t="s">
        <v>713</v>
      </c>
      <c r="C15050">
        <v>11.29</v>
      </c>
      <c r="D15050">
        <v>11.6</v>
      </c>
      <c r="E15050">
        <v>10.81</v>
      </c>
      <c r="F15050">
        <v>10.81</v>
      </c>
      <c r="G15050">
        <v>13474980</v>
      </c>
      <c r="H15050">
        <v>11.0733</v>
      </c>
    </row>
    <row r="15051" spans="1:8" x14ac:dyDescent="0.3">
      <c r="A15051" t="s">
        <v>154</v>
      </c>
      <c r="B15051" t="s">
        <v>714</v>
      </c>
      <c r="C15051">
        <v>10.81</v>
      </c>
      <c r="D15051">
        <v>10.95</v>
      </c>
      <c r="E15051">
        <v>10.36</v>
      </c>
      <c r="F15051">
        <v>10.38</v>
      </c>
      <c r="G15051">
        <v>4012632</v>
      </c>
      <c r="H15051">
        <v>10.5633</v>
      </c>
    </row>
    <row r="15052" spans="1:8" x14ac:dyDescent="0.3">
      <c r="A15052" t="s">
        <v>154</v>
      </c>
      <c r="B15052" t="s">
        <v>715</v>
      </c>
      <c r="C15052">
        <v>10.38</v>
      </c>
      <c r="D15052">
        <v>11.41</v>
      </c>
      <c r="E15052">
        <v>10.38</v>
      </c>
      <c r="F15052">
        <v>11.06</v>
      </c>
      <c r="G15052">
        <v>23404660</v>
      </c>
      <c r="H15052">
        <v>10.95</v>
      </c>
    </row>
    <row r="15053" spans="1:8" x14ac:dyDescent="0.3">
      <c r="A15053" t="s">
        <v>154</v>
      </c>
      <c r="B15053" t="s">
        <v>235</v>
      </c>
      <c r="C15053">
        <v>11.29</v>
      </c>
      <c r="D15053">
        <v>11.7</v>
      </c>
      <c r="E15053">
        <v>11.1</v>
      </c>
      <c r="F15053">
        <v>11.19</v>
      </c>
      <c r="G15053">
        <v>11408070</v>
      </c>
      <c r="H15053">
        <v>11.33</v>
      </c>
    </row>
    <row r="15054" spans="1:8" x14ac:dyDescent="0.3">
      <c r="A15054" t="s">
        <v>154</v>
      </c>
      <c r="B15054" t="s">
        <v>259</v>
      </c>
      <c r="C15054">
        <v>11.3</v>
      </c>
      <c r="D15054">
        <v>11.47</v>
      </c>
      <c r="E15054">
        <v>10.98</v>
      </c>
      <c r="F15054">
        <v>11</v>
      </c>
      <c r="G15054">
        <v>5646770</v>
      </c>
      <c r="H15054">
        <v>11.15</v>
      </c>
    </row>
    <row r="15055" spans="1:8" x14ac:dyDescent="0.3">
      <c r="A15055" t="s">
        <v>154</v>
      </c>
      <c r="B15055" t="s">
        <v>716</v>
      </c>
      <c r="C15055">
        <v>11</v>
      </c>
      <c r="D15055">
        <v>11.09</v>
      </c>
      <c r="E15055">
        <v>10.82</v>
      </c>
      <c r="F15055">
        <v>10.9</v>
      </c>
      <c r="G15055">
        <v>5312262</v>
      </c>
      <c r="H15055">
        <v>10.9367</v>
      </c>
    </row>
    <row r="15056" spans="1:8" x14ac:dyDescent="0.3">
      <c r="A15056" t="s">
        <v>154</v>
      </c>
      <c r="B15056" t="s">
        <v>269</v>
      </c>
      <c r="C15056">
        <v>10.93</v>
      </c>
      <c r="D15056">
        <v>11.03</v>
      </c>
      <c r="E15056">
        <v>10.61</v>
      </c>
      <c r="F15056">
        <v>10.62</v>
      </c>
      <c r="G15056">
        <v>2688459</v>
      </c>
      <c r="H15056">
        <v>10.753299999999999</v>
      </c>
    </row>
    <row r="15057" spans="1:8" x14ac:dyDescent="0.3">
      <c r="A15057" t="s">
        <v>154</v>
      </c>
      <c r="B15057" t="s">
        <v>282</v>
      </c>
      <c r="C15057">
        <v>10.62</v>
      </c>
      <c r="D15057">
        <v>11.17</v>
      </c>
      <c r="E15057">
        <v>10.6</v>
      </c>
      <c r="F15057">
        <v>10.79</v>
      </c>
      <c r="G15057">
        <v>3698800</v>
      </c>
      <c r="H15057">
        <v>10.853300000000001</v>
      </c>
    </row>
    <row r="15058" spans="1:8" x14ac:dyDescent="0.3">
      <c r="A15058" t="s">
        <v>154</v>
      </c>
      <c r="B15058" t="s">
        <v>717</v>
      </c>
      <c r="C15058">
        <v>11.35</v>
      </c>
      <c r="D15058">
        <v>11.86</v>
      </c>
      <c r="E15058">
        <v>11.33</v>
      </c>
      <c r="F15058">
        <v>11.86</v>
      </c>
      <c r="G15058">
        <v>39225320</v>
      </c>
      <c r="H15058">
        <v>11.683299999999999</v>
      </c>
    </row>
    <row r="15059" spans="1:8" x14ac:dyDescent="0.3">
      <c r="A15059" t="s">
        <v>154</v>
      </c>
      <c r="B15059" t="s">
        <v>285</v>
      </c>
      <c r="C15059">
        <v>12.19</v>
      </c>
      <c r="D15059">
        <v>12.74</v>
      </c>
      <c r="E15059">
        <v>11.58</v>
      </c>
      <c r="F15059">
        <v>11.65</v>
      </c>
      <c r="G15059">
        <v>34029340</v>
      </c>
      <c r="H15059">
        <v>11.99</v>
      </c>
    </row>
    <row r="15060" spans="1:8" x14ac:dyDescent="0.3">
      <c r="A15060" t="s">
        <v>154</v>
      </c>
      <c r="B15060" t="s">
        <v>718</v>
      </c>
      <c r="C15060">
        <v>11.65</v>
      </c>
      <c r="D15060">
        <v>12.09</v>
      </c>
      <c r="E15060">
        <v>11.46</v>
      </c>
      <c r="F15060">
        <v>11.69</v>
      </c>
      <c r="G15060">
        <v>10277270</v>
      </c>
      <c r="H15060">
        <v>11.746700000000001</v>
      </c>
    </row>
    <row r="15061" spans="1:8" x14ac:dyDescent="0.3">
      <c r="A15061" t="s">
        <v>154</v>
      </c>
      <c r="B15061" t="s">
        <v>291</v>
      </c>
      <c r="C15061">
        <v>11.7</v>
      </c>
      <c r="D15061">
        <v>11.77</v>
      </c>
      <c r="E15061">
        <v>11.25</v>
      </c>
      <c r="F15061">
        <v>11.3</v>
      </c>
      <c r="G15061">
        <v>6056224</v>
      </c>
      <c r="H15061">
        <v>11.44</v>
      </c>
    </row>
    <row r="15062" spans="1:8" x14ac:dyDescent="0.3">
      <c r="A15062" t="s">
        <v>154</v>
      </c>
      <c r="B15062" t="s">
        <v>295</v>
      </c>
      <c r="C15062">
        <v>11.3</v>
      </c>
      <c r="D15062">
        <v>11.95</v>
      </c>
      <c r="E15062">
        <v>11.08</v>
      </c>
      <c r="F15062">
        <v>11.46</v>
      </c>
      <c r="G15062">
        <v>11570900</v>
      </c>
      <c r="H15062">
        <v>11.496700000000001</v>
      </c>
    </row>
    <row r="15063" spans="1:8" x14ac:dyDescent="0.3">
      <c r="A15063" t="s">
        <v>154</v>
      </c>
      <c r="B15063" t="s">
        <v>298</v>
      </c>
      <c r="C15063">
        <v>11.82</v>
      </c>
      <c r="D15063">
        <v>12.4</v>
      </c>
      <c r="E15063">
        <v>11.75</v>
      </c>
      <c r="F15063">
        <v>11.9</v>
      </c>
      <c r="G15063">
        <v>18619400</v>
      </c>
      <c r="H15063">
        <v>12.0167</v>
      </c>
    </row>
    <row r="15064" spans="1:8" x14ac:dyDescent="0.3">
      <c r="A15064" t="s">
        <v>154</v>
      </c>
      <c r="B15064" t="s">
        <v>719</v>
      </c>
      <c r="C15064">
        <v>11.79</v>
      </c>
      <c r="D15064">
        <v>11.8</v>
      </c>
      <c r="E15064">
        <v>11.38</v>
      </c>
      <c r="F15064">
        <v>11.49</v>
      </c>
      <c r="G15064">
        <v>9034555</v>
      </c>
      <c r="H15064">
        <v>11.556699999999999</v>
      </c>
    </row>
    <row r="15065" spans="1:8" x14ac:dyDescent="0.3">
      <c r="A15065" t="s">
        <v>154</v>
      </c>
      <c r="B15065" t="s">
        <v>720</v>
      </c>
      <c r="C15065">
        <v>11.49</v>
      </c>
      <c r="D15065">
        <v>11.55</v>
      </c>
      <c r="E15065">
        <v>11.34</v>
      </c>
      <c r="F15065">
        <v>11.4</v>
      </c>
      <c r="G15065">
        <v>5651535</v>
      </c>
      <c r="H15065">
        <v>11.43</v>
      </c>
    </row>
    <row r="15066" spans="1:8" x14ac:dyDescent="0.3">
      <c r="A15066" t="s">
        <v>154</v>
      </c>
      <c r="B15066" t="s">
        <v>721</v>
      </c>
      <c r="C15066">
        <v>11.41</v>
      </c>
      <c r="D15066">
        <v>11.99</v>
      </c>
      <c r="E15066">
        <v>11.21</v>
      </c>
      <c r="F15066">
        <v>11.63</v>
      </c>
      <c r="G15066">
        <v>14218160</v>
      </c>
      <c r="H15066">
        <v>11.61</v>
      </c>
    </row>
    <row r="15067" spans="1:8" x14ac:dyDescent="0.3">
      <c r="A15067" t="s">
        <v>154</v>
      </c>
      <c r="B15067" t="s">
        <v>96</v>
      </c>
      <c r="C15067">
        <v>11.57</v>
      </c>
      <c r="D15067">
        <v>11.83</v>
      </c>
      <c r="E15067">
        <v>11.46</v>
      </c>
      <c r="F15067">
        <v>11.51</v>
      </c>
      <c r="G15067">
        <v>7874280</v>
      </c>
      <c r="H15067">
        <v>11.6</v>
      </c>
    </row>
    <row r="15068" spans="1:8" x14ac:dyDescent="0.3">
      <c r="A15068" t="s">
        <v>154</v>
      </c>
      <c r="B15068" t="s">
        <v>722</v>
      </c>
      <c r="C15068">
        <v>11.55</v>
      </c>
      <c r="D15068">
        <v>11.78</v>
      </c>
      <c r="E15068">
        <v>11.44</v>
      </c>
      <c r="F15068">
        <v>11.61</v>
      </c>
      <c r="G15068">
        <v>8500999</v>
      </c>
      <c r="H15068">
        <v>11.61</v>
      </c>
    </row>
    <row r="15069" spans="1:8" x14ac:dyDescent="0.3">
      <c r="A15069" t="s">
        <v>154</v>
      </c>
      <c r="B15069" t="s">
        <v>164</v>
      </c>
      <c r="C15069">
        <v>11.61</v>
      </c>
      <c r="D15069">
        <v>12.14</v>
      </c>
      <c r="E15069">
        <v>11.59</v>
      </c>
      <c r="F15069">
        <v>11.96</v>
      </c>
      <c r="G15069">
        <v>15864770</v>
      </c>
      <c r="H15069">
        <v>11.896699999999999</v>
      </c>
    </row>
    <row r="15070" spans="1:8" x14ac:dyDescent="0.3">
      <c r="A15070" t="s">
        <v>154</v>
      </c>
      <c r="B15070" t="s">
        <v>723</v>
      </c>
      <c r="C15070">
        <v>11.84</v>
      </c>
      <c r="D15070">
        <v>12.04</v>
      </c>
      <c r="E15070">
        <v>11.63</v>
      </c>
      <c r="F15070">
        <v>11.87</v>
      </c>
      <c r="G15070">
        <v>14248800</v>
      </c>
      <c r="H15070">
        <v>11.8467</v>
      </c>
    </row>
    <row r="15071" spans="1:8" x14ac:dyDescent="0.3">
      <c r="A15071" t="s">
        <v>154</v>
      </c>
      <c r="B15071" t="s">
        <v>724</v>
      </c>
      <c r="C15071">
        <v>11.87</v>
      </c>
      <c r="D15071">
        <v>12.05</v>
      </c>
      <c r="E15071">
        <v>11.7</v>
      </c>
      <c r="F15071">
        <v>11.83</v>
      </c>
      <c r="G15071">
        <v>7174179</v>
      </c>
      <c r="H15071">
        <v>11.86</v>
      </c>
    </row>
    <row r="15072" spans="1:8" x14ac:dyDescent="0.3">
      <c r="A15072" t="s">
        <v>154</v>
      </c>
      <c r="B15072" t="s">
        <v>725</v>
      </c>
      <c r="C15072">
        <v>11.82</v>
      </c>
      <c r="D15072">
        <v>12.11</v>
      </c>
      <c r="E15072">
        <v>11.82</v>
      </c>
      <c r="F15072">
        <v>12.04</v>
      </c>
      <c r="G15072">
        <v>7509359</v>
      </c>
      <c r="H15072">
        <v>11.99</v>
      </c>
    </row>
    <row r="15073" spans="1:8" x14ac:dyDescent="0.3">
      <c r="A15073" t="s">
        <v>154</v>
      </c>
      <c r="B15073" t="s">
        <v>242</v>
      </c>
      <c r="C15073">
        <v>12.04</v>
      </c>
      <c r="D15073">
        <v>13.02</v>
      </c>
      <c r="E15073">
        <v>12</v>
      </c>
      <c r="F15073">
        <v>12.97</v>
      </c>
      <c r="G15073">
        <v>30531420</v>
      </c>
      <c r="H15073">
        <v>12.6633</v>
      </c>
    </row>
    <row r="15074" spans="1:8" x14ac:dyDescent="0.3">
      <c r="A15074" t="s">
        <v>154</v>
      </c>
      <c r="B15074" t="s">
        <v>726</v>
      </c>
      <c r="C15074">
        <v>12.97</v>
      </c>
      <c r="D15074">
        <v>13.17</v>
      </c>
      <c r="E15074">
        <v>12.45</v>
      </c>
      <c r="F15074">
        <v>13.08</v>
      </c>
      <c r="G15074">
        <v>17663480</v>
      </c>
      <c r="H15074">
        <v>12.9</v>
      </c>
    </row>
    <row r="15075" spans="1:8" x14ac:dyDescent="0.3">
      <c r="A15075" t="s">
        <v>154</v>
      </c>
      <c r="B15075" t="s">
        <v>727</v>
      </c>
      <c r="C15075">
        <v>13.08</v>
      </c>
      <c r="D15075">
        <v>13.15</v>
      </c>
      <c r="E15075">
        <v>12.62</v>
      </c>
      <c r="F15075">
        <v>12.63</v>
      </c>
      <c r="G15075">
        <v>7516399</v>
      </c>
      <c r="H15075">
        <v>12.8</v>
      </c>
    </row>
    <row r="15076" spans="1:8" x14ac:dyDescent="0.3">
      <c r="A15076" t="s">
        <v>154</v>
      </c>
      <c r="B15076" t="s">
        <v>728</v>
      </c>
      <c r="C15076">
        <v>12.62</v>
      </c>
      <c r="D15076">
        <v>12.76</v>
      </c>
      <c r="E15076">
        <v>12.46</v>
      </c>
      <c r="F15076">
        <v>12.55</v>
      </c>
      <c r="G15076">
        <v>5115204</v>
      </c>
      <c r="H15076">
        <v>12.59</v>
      </c>
    </row>
    <row r="15077" spans="1:8" x14ac:dyDescent="0.3">
      <c r="A15077" t="s">
        <v>154</v>
      </c>
      <c r="B15077" t="s">
        <v>729</v>
      </c>
      <c r="C15077">
        <v>12.55</v>
      </c>
      <c r="D15077">
        <v>12.69</v>
      </c>
      <c r="E15077">
        <v>12.35</v>
      </c>
      <c r="F15077">
        <v>12.62</v>
      </c>
      <c r="G15077">
        <v>6503442</v>
      </c>
      <c r="H15077">
        <v>12.5533</v>
      </c>
    </row>
    <row r="15078" spans="1:8" x14ac:dyDescent="0.3">
      <c r="A15078" t="s">
        <v>154</v>
      </c>
      <c r="B15078" t="s">
        <v>730</v>
      </c>
      <c r="C15078">
        <v>12.64</v>
      </c>
      <c r="D15078">
        <v>12.75</v>
      </c>
      <c r="E15078">
        <v>12.47</v>
      </c>
      <c r="F15078">
        <v>12.49</v>
      </c>
      <c r="G15078">
        <v>5675164</v>
      </c>
      <c r="H15078">
        <v>12.57</v>
      </c>
    </row>
    <row r="15079" spans="1:8" x14ac:dyDescent="0.3">
      <c r="A15079" t="s">
        <v>154</v>
      </c>
      <c r="B15079" t="s">
        <v>731</v>
      </c>
      <c r="C15079">
        <v>12.51</v>
      </c>
      <c r="D15079">
        <v>12.55</v>
      </c>
      <c r="E15079">
        <v>12.14</v>
      </c>
      <c r="F15079">
        <v>12.46</v>
      </c>
      <c r="G15079">
        <v>4402761</v>
      </c>
      <c r="H15079">
        <v>12.3833</v>
      </c>
    </row>
    <row r="15080" spans="1:8" x14ac:dyDescent="0.3">
      <c r="A15080" t="s">
        <v>154</v>
      </c>
      <c r="B15080" t="s">
        <v>732</v>
      </c>
      <c r="C15080">
        <v>12.45</v>
      </c>
      <c r="D15080">
        <v>12.48</v>
      </c>
      <c r="E15080">
        <v>12.09</v>
      </c>
      <c r="F15080">
        <v>12.2</v>
      </c>
      <c r="G15080">
        <v>3737671</v>
      </c>
      <c r="H15080">
        <v>12.2567</v>
      </c>
    </row>
    <row r="15081" spans="1:8" x14ac:dyDescent="0.3">
      <c r="A15081" t="s">
        <v>154</v>
      </c>
      <c r="B15081" t="s">
        <v>733</v>
      </c>
      <c r="C15081">
        <v>12.2</v>
      </c>
      <c r="D15081">
        <v>12.29</v>
      </c>
      <c r="E15081">
        <v>11.6</v>
      </c>
      <c r="F15081">
        <v>12.03</v>
      </c>
      <c r="G15081">
        <v>3093108</v>
      </c>
      <c r="H15081">
        <v>11.9733</v>
      </c>
    </row>
    <row r="15082" spans="1:8" x14ac:dyDescent="0.3">
      <c r="A15082" t="s">
        <v>154</v>
      </c>
      <c r="B15082" t="s">
        <v>734</v>
      </c>
      <c r="C15082">
        <v>12.04</v>
      </c>
      <c r="D15082">
        <v>12.25</v>
      </c>
      <c r="E15082">
        <v>11.99</v>
      </c>
      <c r="F15082">
        <v>12.11</v>
      </c>
      <c r="G15082">
        <v>3350107</v>
      </c>
      <c r="H15082">
        <v>12.1167</v>
      </c>
    </row>
    <row r="15083" spans="1:8" x14ac:dyDescent="0.3">
      <c r="A15083" t="s">
        <v>154</v>
      </c>
      <c r="B15083" t="s">
        <v>735</v>
      </c>
      <c r="C15083">
        <v>12.11</v>
      </c>
      <c r="D15083">
        <v>12.2</v>
      </c>
      <c r="E15083">
        <v>11.82</v>
      </c>
      <c r="F15083">
        <v>11.98</v>
      </c>
      <c r="G15083">
        <v>1993553</v>
      </c>
      <c r="H15083">
        <v>12</v>
      </c>
    </row>
    <row r="15084" spans="1:8" x14ac:dyDescent="0.3">
      <c r="A15084" t="s">
        <v>645</v>
      </c>
      <c r="B15084" t="s">
        <v>696</v>
      </c>
      <c r="C15084">
        <v>6460</v>
      </c>
      <c r="D15084">
        <v>7260</v>
      </c>
      <c r="E15084">
        <v>6460</v>
      </c>
      <c r="F15084">
        <v>7100</v>
      </c>
      <c r="G15084">
        <v>47295</v>
      </c>
      <c r="H15084">
        <v>6940</v>
      </c>
    </row>
    <row r="15085" spans="1:8" x14ac:dyDescent="0.3">
      <c r="A15085" t="s">
        <v>645</v>
      </c>
      <c r="B15085" t="s">
        <v>697</v>
      </c>
      <c r="C15085">
        <v>7000</v>
      </c>
      <c r="D15085">
        <v>7410</v>
      </c>
      <c r="E15085">
        <v>6460</v>
      </c>
      <c r="F15085">
        <v>6475</v>
      </c>
      <c r="G15085">
        <v>99472</v>
      </c>
      <c r="H15085">
        <v>6781.6666999999998</v>
      </c>
    </row>
    <row r="15086" spans="1:8" x14ac:dyDescent="0.3">
      <c r="A15086" t="s">
        <v>645</v>
      </c>
      <c r="B15086" t="s">
        <v>698</v>
      </c>
      <c r="C15086">
        <v>6500</v>
      </c>
      <c r="D15086">
        <v>6625</v>
      </c>
      <c r="E15086">
        <v>6397.5</v>
      </c>
      <c r="F15086">
        <v>6517.5</v>
      </c>
      <c r="G15086">
        <v>32142</v>
      </c>
      <c r="H15086">
        <v>6513.3333000000002</v>
      </c>
    </row>
    <row r="15087" spans="1:8" x14ac:dyDescent="0.3">
      <c r="A15087" t="s">
        <v>645</v>
      </c>
      <c r="B15087" t="s">
        <v>699</v>
      </c>
      <c r="C15087">
        <v>6620</v>
      </c>
      <c r="D15087">
        <v>6642.5</v>
      </c>
      <c r="E15087">
        <v>6450</v>
      </c>
      <c r="F15087">
        <v>6455</v>
      </c>
      <c r="G15087">
        <v>28694</v>
      </c>
      <c r="H15087">
        <v>6515.8333000000002</v>
      </c>
    </row>
    <row r="15088" spans="1:8" x14ac:dyDescent="0.3">
      <c r="A15088" t="s">
        <v>645</v>
      </c>
      <c r="B15088" t="s">
        <v>700</v>
      </c>
      <c r="C15088">
        <v>6480</v>
      </c>
      <c r="D15088">
        <v>6500</v>
      </c>
      <c r="E15088">
        <v>6280</v>
      </c>
      <c r="F15088">
        <v>6307.5</v>
      </c>
      <c r="G15088">
        <v>24182</v>
      </c>
      <c r="H15088">
        <v>6362.5</v>
      </c>
    </row>
    <row r="15089" spans="1:8" x14ac:dyDescent="0.3">
      <c r="A15089" t="s">
        <v>645</v>
      </c>
      <c r="B15089" t="s">
        <v>77</v>
      </c>
      <c r="C15089">
        <v>6290</v>
      </c>
      <c r="D15089">
        <v>6360</v>
      </c>
      <c r="E15089">
        <v>6200</v>
      </c>
      <c r="F15089">
        <v>6260</v>
      </c>
      <c r="G15089">
        <v>18973</v>
      </c>
      <c r="H15089">
        <v>6273.3333000000002</v>
      </c>
    </row>
    <row r="15090" spans="1:8" x14ac:dyDescent="0.3">
      <c r="A15090" t="s">
        <v>645</v>
      </c>
      <c r="B15090" t="s">
        <v>701</v>
      </c>
      <c r="C15090">
        <v>6270</v>
      </c>
      <c r="D15090">
        <v>6532.5</v>
      </c>
      <c r="E15090">
        <v>6270</v>
      </c>
      <c r="F15090">
        <v>6332.5</v>
      </c>
      <c r="G15090">
        <v>21104</v>
      </c>
      <c r="H15090">
        <v>6378.3333000000002</v>
      </c>
    </row>
    <row r="15091" spans="1:8" x14ac:dyDescent="0.3">
      <c r="A15091" t="s">
        <v>645</v>
      </c>
      <c r="B15091" t="s">
        <v>702</v>
      </c>
      <c r="C15091">
        <v>6332.5</v>
      </c>
      <c r="D15091">
        <v>6352.5</v>
      </c>
      <c r="E15091">
        <v>6270</v>
      </c>
      <c r="F15091">
        <v>6300</v>
      </c>
      <c r="G15091">
        <v>12066</v>
      </c>
      <c r="H15091">
        <v>6307.5</v>
      </c>
    </row>
    <row r="15092" spans="1:8" x14ac:dyDescent="0.3">
      <c r="A15092" t="s">
        <v>645</v>
      </c>
      <c r="B15092" t="s">
        <v>139</v>
      </c>
      <c r="C15092">
        <v>6300</v>
      </c>
      <c r="D15092">
        <v>6345</v>
      </c>
      <c r="E15092">
        <v>6225</v>
      </c>
      <c r="F15092">
        <v>6277.5</v>
      </c>
      <c r="G15092">
        <v>14919</v>
      </c>
      <c r="H15092">
        <v>6282.5</v>
      </c>
    </row>
    <row r="15093" spans="1:8" x14ac:dyDescent="0.3">
      <c r="A15093" t="s">
        <v>645</v>
      </c>
      <c r="B15093" t="s">
        <v>156</v>
      </c>
      <c r="C15093">
        <v>6277.5</v>
      </c>
      <c r="D15093">
        <v>6350</v>
      </c>
      <c r="E15093">
        <v>6202.5</v>
      </c>
      <c r="F15093">
        <v>6295</v>
      </c>
      <c r="G15093">
        <v>13040</v>
      </c>
      <c r="H15093">
        <v>6282.5</v>
      </c>
    </row>
    <row r="15094" spans="1:8" x14ac:dyDescent="0.3">
      <c r="A15094" t="s">
        <v>645</v>
      </c>
      <c r="B15094" t="s">
        <v>703</v>
      </c>
      <c r="C15094">
        <v>6295</v>
      </c>
      <c r="D15094">
        <v>6387.5</v>
      </c>
      <c r="E15094">
        <v>6260</v>
      </c>
      <c r="F15094">
        <v>6327.5</v>
      </c>
      <c r="G15094">
        <v>12391</v>
      </c>
      <c r="H15094">
        <v>6325</v>
      </c>
    </row>
    <row r="15095" spans="1:8" x14ac:dyDescent="0.3">
      <c r="A15095" t="s">
        <v>645</v>
      </c>
      <c r="B15095" t="s">
        <v>223</v>
      </c>
      <c r="C15095">
        <v>6327.5</v>
      </c>
      <c r="D15095">
        <v>6447.5</v>
      </c>
      <c r="E15095">
        <v>6270</v>
      </c>
      <c r="F15095">
        <v>6360</v>
      </c>
      <c r="G15095">
        <v>19349</v>
      </c>
      <c r="H15095">
        <v>6359.1666999999998</v>
      </c>
    </row>
    <row r="15096" spans="1:8" x14ac:dyDescent="0.3">
      <c r="A15096" t="s">
        <v>645</v>
      </c>
      <c r="B15096" t="s">
        <v>228</v>
      </c>
      <c r="C15096">
        <v>6370</v>
      </c>
      <c r="D15096">
        <v>6372.5</v>
      </c>
      <c r="E15096">
        <v>6275</v>
      </c>
      <c r="F15096">
        <v>6285</v>
      </c>
      <c r="G15096">
        <v>12108</v>
      </c>
      <c r="H15096">
        <v>6310.8333000000002</v>
      </c>
    </row>
    <row r="15097" spans="1:8" x14ac:dyDescent="0.3">
      <c r="A15097" t="s">
        <v>645</v>
      </c>
      <c r="B15097" t="s">
        <v>704</v>
      </c>
      <c r="C15097">
        <v>6295</v>
      </c>
      <c r="D15097">
        <v>6337.5</v>
      </c>
      <c r="E15097">
        <v>6270</v>
      </c>
      <c r="F15097">
        <v>6325</v>
      </c>
      <c r="G15097">
        <v>13427</v>
      </c>
      <c r="H15097">
        <v>6310.8333000000002</v>
      </c>
    </row>
    <row r="15098" spans="1:8" x14ac:dyDescent="0.3">
      <c r="A15098" t="s">
        <v>645</v>
      </c>
      <c r="B15098" t="s">
        <v>705</v>
      </c>
      <c r="C15098">
        <v>6327.5</v>
      </c>
      <c r="D15098">
        <v>6375</v>
      </c>
      <c r="E15098">
        <v>6247.5</v>
      </c>
      <c r="F15098">
        <v>6305</v>
      </c>
      <c r="G15098">
        <v>13360</v>
      </c>
      <c r="H15098">
        <v>6309.1666999999998</v>
      </c>
    </row>
    <row r="15099" spans="1:8" x14ac:dyDescent="0.3">
      <c r="A15099" t="s">
        <v>645</v>
      </c>
      <c r="B15099" t="s">
        <v>706</v>
      </c>
      <c r="C15099">
        <v>6305</v>
      </c>
      <c r="D15099">
        <v>6467.5</v>
      </c>
      <c r="E15099">
        <v>6305</v>
      </c>
      <c r="F15099">
        <v>6360</v>
      </c>
      <c r="G15099">
        <v>17887</v>
      </c>
      <c r="H15099">
        <v>6377.5</v>
      </c>
    </row>
    <row r="15100" spans="1:8" x14ac:dyDescent="0.3">
      <c r="A15100" t="s">
        <v>645</v>
      </c>
      <c r="B15100" t="s">
        <v>265</v>
      </c>
      <c r="C15100">
        <v>6370</v>
      </c>
      <c r="D15100">
        <v>6532.5</v>
      </c>
      <c r="E15100">
        <v>6352.5</v>
      </c>
      <c r="F15100">
        <v>6402.5</v>
      </c>
      <c r="G15100">
        <v>19085</v>
      </c>
      <c r="H15100">
        <v>6429.1666999999998</v>
      </c>
    </row>
    <row r="15101" spans="1:8" x14ac:dyDescent="0.3">
      <c r="A15101" t="s">
        <v>645</v>
      </c>
      <c r="B15101" t="s">
        <v>707</v>
      </c>
      <c r="C15101">
        <v>6402.5</v>
      </c>
      <c r="D15101">
        <v>6437.5</v>
      </c>
      <c r="E15101">
        <v>6250</v>
      </c>
      <c r="F15101">
        <v>6250</v>
      </c>
      <c r="G15101">
        <v>18281</v>
      </c>
      <c r="H15101">
        <v>6312.5</v>
      </c>
    </row>
    <row r="15102" spans="1:8" x14ac:dyDescent="0.3">
      <c r="A15102" t="s">
        <v>645</v>
      </c>
      <c r="B15102" t="s">
        <v>271</v>
      </c>
      <c r="C15102">
        <v>6250</v>
      </c>
      <c r="D15102">
        <v>6297.5</v>
      </c>
      <c r="E15102">
        <v>6052.5</v>
      </c>
      <c r="F15102">
        <v>6100</v>
      </c>
      <c r="G15102">
        <v>15917</v>
      </c>
      <c r="H15102">
        <v>6150</v>
      </c>
    </row>
    <row r="15103" spans="1:8" x14ac:dyDescent="0.3">
      <c r="A15103" t="s">
        <v>645</v>
      </c>
      <c r="B15103" t="s">
        <v>708</v>
      </c>
      <c r="C15103">
        <v>6100</v>
      </c>
      <c r="D15103">
        <v>6175</v>
      </c>
      <c r="E15103">
        <v>6040</v>
      </c>
      <c r="F15103">
        <v>6100</v>
      </c>
      <c r="G15103">
        <v>11625</v>
      </c>
      <c r="H15103">
        <v>6105</v>
      </c>
    </row>
    <row r="15104" spans="1:8" x14ac:dyDescent="0.3">
      <c r="A15104" t="s">
        <v>645</v>
      </c>
      <c r="B15104" t="s">
        <v>709</v>
      </c>
      <c r="C15104">
        <v>6142.5</v>
      </c>
      <c r="D15104">
        <v>6217.5</v>
      </c>
      <c r="E15104">
        <v>6067.5</v>
      </c>
      <c r="F15104">
        <v>6070</v>
      </c>
      <c r="G15104">
        <v>12181</v>
      </c>
      <c r="H15104">
        <v>6118.3333000000002</v>
      </c>
    </row>
    <row r="15105" spans="1:8" x14ac:dyDescent="0.3">
      <c r="A15105" t="s">
        <v>645</v>
      </c>
      <c r="B15105" t="s">
        <v>283</v>
      </c>
      <c r="C15105">
        <v>6075</v>
      </c>
      <c r="D15105">
        <v>6102.5</v>
      </c>
      <c r="E15105">
        <v>6002.5</v>
      </c>
      <c r="F15105">
        <v>6012.5</v>
      </c>
      <c r="G15105">
        <v>10395</v>
      </c>
      <c r="H15105">
        <v>6039.1666999999998</v>
      </c>
    </row>
    <row r="15106" spans="1:8" x14ac:dyDescent="0.3">
      <c r="A15106" t="s">
        <v>645</v>
      </c>
      <c r="B15106" t="s">
        <v>290</v>
      </c>
      <c r="C15106">
        <v>6000</v>
      </c>
      <c r="D15106">
        <v>6380</v>
      </c>
      <c r="E15106">
        <v>6000</v>
      </c>
      <c r="F15106">
        <v>6092.5</v>
      </c>
      <c r="G15106">
        <v>38237</v>
      </c>
      <c r="H15106">
        <v>6157.5</v>
      </c>
    </row>
    <row r="15107" spans="1:8" x14ac:dyDescent="0.3">
      <c r="A15107" t="s">
        <v>645</v>
      </c>
      <c r="B15107" t="s">
        <v>710</v>
      </c>
      <c r="C15107">
        <v>6022.5</v>
      </c>
      <c r="D15107">
        <v>6220</v>
      </c>
      <c r="E15107">
        <v>6000</v>
      </c>
      <c r="F15107">
        <v>6040</v>
      </c>
      <c r="G15107">
        <v>17509</v>
      </c>
      <c r="H15107">
        <v>6086.6666999999998</v>
      </c>
    </row>
    <row r="15108" spans="1:8" x14ac:dyDescent="0.3">
      <c r="A15108" t="s">
        <v>645</v>
      </c>
      <c r="B15108" t="s">
        <v>512</v>
      </c>
      <c r="C15108">
        <v>6005</v>
      </c>
      <c r="D15108">
        <v>6097.5</v>
      </c>
      <c r="E15108">
        <v>6000</v>
      </c>
      <c r="F15108">
        <v>6000</v>
      </c>
      <c r="G15108">
        <v>14942</v>
      </c>
      <c r="H15108">
        <v>6032.5</v>
      </c>
    </row>
    <row r="15109" spans="1:8" x14ac:dyDescent="0.3">
      <c r="A15109" t="s">
        <v>645</v>
      </c>
      <c r="B15109" t="s">
        <v>91</v>
      </c>
      <c r="C15109">
        <v>5497.5</v>
      </c>
      <c r="D15109">
        <v>5750</v>
      </c>
      <c r="E15109">
        <v>5407.5</v>
      </c>
      <c r="F15109">
        <v>5702.5</v>
      </c>
      <c r="G15109">
        <v>20696</v>
      </c>
      <c r="H15109">
        <v>5620</v>
      </c>
    </row>
    <row r="15110" spans="1:8" x14ac:dyDescent="0.3">
      <c r="A15110" t="s">
        <v>645</v>
      </c>
      <c r="B15110" t="s">
        <v>93</v>
      </c>
      <c r="C15110">
        <v>5702.5</v>
      </c>
      <c r="D15110">
        <v>5825</v>
      </c>
      <c r="E15110">
        <v>5490</v>
      </c>
      <c r="F15110">
        <v>5492.5</v>
      </c>
      <c r="G15110">
        <v>16276</v>
      </c>
      <c r="H15110">
        <v>5602.5</v>
      </c>
    </row>
    <row r="15111" spans="1:8" x14ac:dyDescent="0.3">
      <c r="A15111" t="s">
        <v>645</v>
      </c>
      <c r="B15111" t="s">
        <v>711</v>
      </c>
      <c r="C15111">
        <v>5492.5</v>
      </c>
      <c r="D15111">
        <v>5592.5</v>
      </c>
      <c r="E15111">
        <v>5365</v>
      </c>
      <c r="F15111">
        <v>5472.5</v>
      </c>
      <c r="G15111">
        <v>17372</v>
      </c>
      <c r="H15111">
        <v>5476.6666999999998</v>
      </c>
    </row>
    <row r="15112" spans="1:8" x14ac:dyDescent="0.3">
      <c r="A15112" t="s">
        <v>645</v>
      </c>
      <c r="B15112" t="s">
        <v>712</v>
      </c>
      <c r="C15112">
        <v>5500</v>
      </c>
      <c r="D15112">
        <v>5835</v>
      </c>
      <c r="E15112">
        <v>5500</v>
      </c>
      <c r="F15112">
        <v>5677.5</v>
      </c>
      <c r="G15112">
        <v>23135</v>
      </c>
      <c r="H15112">
        <v>5670.8333000000002</v>
      </c>
    </row>
    <row r="15113" spans="1:8" x14ac:dyDescent="0.3">
      <c r="A15113" t="s">
        <v>645</v>
      </c>
      <c r="B15113" t="s">
        <v>162</v>
      </c>
      <c r="C15113">
        <v>5695</v>
      </c>
      <c r="D15113">
        <v>5697.5</v>
      </c>
      <c r="E15113">
        <v>5395</v>
      </c>
      <c r="F15113">
        <v>5415</v>
      </c>
      <c r="G15113">
        <v>13956</v>
      </c>
      <c r="H15113">
        <v>5502.5</v>
      </c>
    </row>
    <row r="15114" spans="1:8" x14ac:dyDescent="0.3">
      <c r="A15114" t="s">
        <v>645</v>
      </c>
      <c r="B15114" t="s">
        <v>220</v>
      </c>
      <c r="C15114">
        <v>5415</v>
      </c>
      <c r="D15114">
        <v>5415</v>
      </c>
      <c r="E15114">
        <v>5140</v>
      </c>
      <c r="F15114">
        <v>5260</v>
      </c>
      <c r="G15114">
        <v>16221</v>
      </c>
      <c r="H15114">
        <v>5271.6666999999998</v>
      </c>
    </row>
    <row r="15115" spans="1:8" x14ac:dyDescent="0.3">
      <c r="A15115" t="s">
        <v>645</v>
      </c>
      <c r="B15115" t="s">
        <v>713</v>
      </c>
      <c r="C15115">
        <v>5300</v>
      </c>
      <c r="D15115">
        <v>5475</v>
      </c>
      <c r="E15115">
        <v>5267.5</v>
      </c>
      <c r="F15115">
        <v>5297.5</v>
      </c>
      <c r="G15115">
        <v>14780</v>
      </c>
      <c r="H15115">
        <v>5346.6666999999998</v>
      </c>
    </row>
    <row r="15116" spans="1:8" x14ac:dyDescent="0.3">
      <c r="A15116" t="s">
        <v>645</v>
      </c>
      <c r="B15116" t="s">
        <v>714</v>
      </c>
      <c r="C15116">
        <v>5300</v>
      </c>
      <c r="D15116">
        <v>5312.5</v>
      </c>
      <c r="E15116">
        <v>5077.5</v>
      </c>
      <c r="F15116">
        <v>5085</v>
      </c>
      <c r="G15116">
        <v>15328</v>
      </c>
      <c r="H15116">
        <v>5158.3333000000002</v>
      </c>
    </row>
    <row r="15117" spans="1:8" x14ac:dyDescent="0.3">
      <c r="A15117" t="s">
        <v>645</v>
      </c>
      <c r="B15117" t="s">
        <v>715</v>
      </c>
      <c r="C15117">
        <v>5085</v>
      </c>
      <c r="D15117">
        <v>5200</v>
      </c>
      <c r="E15117">
        <v>5045</v>
      </c>
      <c r="F15117">
        <v>5130</v>
      </c>
      <c r="G15117">
        <v>13261</v>
      </c>
      <c r="H15117">
        <v>5125</v>
      </c>
    </row>
    <row r="15118" spans="1:8" x14ac:dyDescent="0.3">
      <c r="A15118" t="s">
        <v>645</v>
      </c>
      <c r="B15118" t="s">
        <v>235</v>
      </c>
      <c r="C15118">
        <v>5130</v>
      </c>
      <c r="D15118">
        <v>5130</v>
      </c>
      <c r="E15118">
        <v>5000</v>
      </c>
      <c r="F15118">
        <v>5027.5</v>
      </c>
      <c r="G15118">
        <v>10121</v>
      </c>
      <c r="H15118">
        <v>5052.5</v>
      </c>
    </row>
    <row r="15119" spans="1:8" x14ac:dyDescent="0.3">
      <c r="A15119" t="s">
        <v>645</v>
      </c>
      <c r="B15119" t="s">
        <v>259</v>
      </c>
      <c r="C15119">
        <v>5045</v>
      </c>
      <c r="D15119">
        <v>5082.5</v>
      </c>
      <c r="E15119">
        <v>5020</v>
      </c>
      <c r="F15119">
        <v>5030</v>
      </c>
      <c r="G15119">
        <v>9597</v>
      </c>
      <c r="H15119">
        <v>5044.1666999999998</v>
      </c>
    </row>
    <row r="15120" spans="1:8" x14ac:dyDescent="0.3">
      <c r="A15120" t="s">
        <v>645</v>
      </c>
      <c r="B15120" t="s">
        <v>716</v>
      </c>
      <c r="C15120">
        <v>5040</v>
      </c>
      <c r="D15120">
        <v>5100</v>
      </c>
      <c r="E15120">
        <v>4982.5</v>
      </c>
      <c r="F15120">
        <v>5062.5</v>
      </c>
      <c r="G15120">
        <v>10787</v>
      </c>
      <c r="H15120">
        <v>5048.3333000000002</v>
      </c>
    </row>
    <row r="15121" spans="1:8" x14ac:dyDescent="0.3">
      <c r="A15121" t="s">
        <v>645</v>
      </c>
      <c r="B15121" t="s">
        <v>269</v>
      </c>
      <c r="C15121">
        <v>5065</v>
      </c>
      <c r="D15121">
        <v>5087.5</v>
      </c>
      <c r="E15121">
        <v>4975</v>
      </c>
      <c r="F15121">
        <v>5025</v>
      </c>
      <c r="G15121">
        <v>12352</v>
      </c>
      <c r="H15121">
        <v>5029.1666999999998</v>
      </c>
    </row>
    <row r="15122" spans="1:8" x14ac:dyDescent="0.3">
      <c r="A15122" t="s">
        <v>645</v>
      </c>
      <c r="B15122" t="s">
        <v>282</v>
      </c>
      <c r="C15122">
        <v>5050</v>
      </c>
      <c r="D15122">
        <v>5050</v>
      </c>
      <c r="E15122">
        <v>4960</v>
      </c>
      <c r="F15122">
        <v>4997.5</v>
      </c>
      <c r="G15122">
        <v>4605</v>
      </c>
      <c r="H15122">
        <v>5002.5</v>
      </c>
    </row>
    <row r="15123" spans="1:8" x14ac:dyDescent="0.3">
      <c r="A15123" t="s">
        <v>645</v>
      </c>
      <c r="B15123" t="s">
        <v>717</v>
      </c>
      <c r="C15123">
        <v>4937.5</v>
      </c>
      <c r="D15123">
        <v>5167.5</v>
      </c>
      <c r="E15123">
        <v>4705</v>
      </c>
      <c r="F15123">
        <v>5147.5</v>
      </c>
      <c r="G15123">
        <v>24635</v>
      </c>
      <c r="H15123">
        <v>5006.6666999999998</v>
      </c>
    </row>
    <row r="15124" spans="1:8" x14ac:dyDescent="0.3">
      <c r="A15124" t="s">
        <v>645</v>
      </c>
      <c r="B15124" t="s">
        <v>285</v>
      </c>
      <c r="C15124">
        <v>5147.5</v>
      </c>
      <c r="D15124">
        <v>5147.5</v>
      </c>
      <c r="E15124">
        <v>4972.5</v>
      </c>
      <c r="F15124">
        <v>4975</v>
      </c>
      <c r="G15124">
        <v>12508</v>
      </c>
      <c r="H15124">
        <v>5031.6666999999998</v>
      </c>
    </row>
    <row r="15125" spans="1:8" x14ac:dyDescent="0.3">
      <c r="A15125" t="s">
        <v>645</v>
      </c>
      <c r="B15125" t="s">
        <v>718</v>
      </c>
      <c r="C15125">
        <v>5000</v>
      </c>
      <c r="D15125">
        <v>5090</v>
      </c>
      <c r="E15125">
        <v>4972.5</v>
      </c>
      <c r="F15125">
        <v>5000</v>
      </c>
      <c r="G15125">
        <v>12191</v>
      </c>
      <c r="H15125">
        <v>5020.8333000000002</v>
      </c>
    </row>
    <row r="15126" spans="1:8" x14ac:dyDescent="0.3">
      <c r="A15126" t="s">
        <v>645</v>
      </c>
      <c r="B15126" t="s">
        <v>291</v>
      </c>
      <c r="C15126">
        <v>5000</v>
      </c>
      <c r="D15126">
        <v>5025</v>
      </c>
      <c r="E15126">
        <v>4905</v>
      </c>
      <c r="F15126">
        <v>4957.5</v>
      </c>
      <c r="G15126">
        <v>11380</v>
      </c>
      <c r="H15126">
        <v>4962.5</v>
      </c>
    </row>
    <row r="15127" spans="1:8" x14ac:dyDescent="0.3">
      <c r="A15127" t="s">
        <v>645</v>
      </c>
      <c r="B15127" t="s">
        <v>295</v>
      </c>
      <c r="C15127">
        <v>4922.5</v>
      </c>
      <c r="D15127">
        <v>4970</v>
      </c>
      <c r="E15127">
        <v>4800</v>
      </c>
      <c r="F15127">
        <v>4812.5</v>
      </c>
      <c r="G15127">
        <v>9685</v>
      </c>
      <c r="H15127">
        <v>4860.8333000000002</v>
      </c>
    </row>
    <row r="15128" spans="1:8" x14ac:dyDescent="0.3">
      <c r="A15128" t="s">
        <v>645</v>
      </c>
      <c r="B15128" t="s">
        <v>298</v>
      </c>
      <c r="C15128">
        <v>4812.5</v>
      </c>
      <c r="D15128">
        <v>4822.5</v>
      </c>
      <c r="E15128">
        <v>4700</v>
      </c>
      <c r="F15128">
        <v>4760</v>
      </c>
      <c r="G15128">
        <v>10486</v>
      </c>
      <c r="H15128">
        <v>4760.8333000000002</v>
      </c>
    </row>
    <row r="15129" spans="1:8" x14ac:dyDescent="0.3">
      <c r="A15129" t="s">
        <v>645</v>
      </c>
      <c r="B15129" t="s">
        <v>719</v>
      </c>
      <c r="C15129">
        <v>4767.5</v>
      </c>
      <c r="D15129">
        <v>5045</v>
      </c>
      <c r="E15129">
        <v>4767.5</v>
      </c>
      <c r="F15129">
        <v>4857.5</v>
      </c>
      <c r="G15129">
        <v>16786</v>
      </c>
      <c r="H15129">
        <v>4890</v>
      </c>
    </row>
    <row r="15130" spans="1:8" x14ac:dyDescent="0.3">
      <c r="A15130" t="s">
        <v>645</v>
      </c>
      <c r="B15130" t="s">
        <v>720</v>
      </c>
      <c r="C15130">
        <v>4897.5</v>
      </c>
      <c r="D15130">
        <v>5137.5</v>
      </c>
      <c r="E15130">
        <v>4882.5</v>
      </c>
      <c r="F15130">
        <v>5075</v>
      </c>
      <c r="G15130">
        <v>25120</v>
      </c>
      <c r="H15130">
        <v>5031.6666999999998</v>
      </c>
    </row>
    <row r="15131" spans="1:8" x14ac:dyDescent="0.3">
      <c r="A15131" t="s">
        <v>645</v>
      </c>
      <c r="B15131" t="s">
        <v>721</v>
      </c>
      <c r="C15131">
        <v>5062.5</v>
      </c>
      <c r="D15131">
        <v>5140</v>
      </c>
      <c r="E15131">
        <v>4962.5</v>
      </c>
      <c r="F15131">
        <v>5020</v>
      </c>
      <c r="G15131">
        <v>13617</v>
      </c>
      <c r="H15131">
        <v>5040.8333000000002</v>
      </c>
    </row>
    <row r="15132" spans="1:8" x14ac:dyDescent="0.3">
      <c r="A15132" t="s">
        <v>645</v>
      </c>
      <c r="B15132" t="s">
        <v>96</v>
      </c>
      <c r="C15132">
        <v>5052.5</v>
      </c>
      <c r="D15132">
        <v>5520</v>
      </c>
      <c r="E15132">
        <v>5032.5</v>
      </c>
      <c r="F15132">
        <v>5450</v>
      </c>
      <c r="G15132">
        <v>56660</v>
      </c>
      <c r="H15132">
        <v>5334.1666999999998</v>
      </c>
    </row>
    <row r="15133" spans="1:8" x14ac:dyDescent="0.3">
      <c r="A15133" t="s">
        <v>645</v>
      </c>
      <c r="B15133" t="s">
        <v>722</v>
      </c>
      <c r="C15133">
        <v>5452.5</v>
      </c>
      <c r="D15133">
        <v>5750</v>
      </c>
      <c r="E15133">
        <v>5290</v>
      </c>
      <c r="F15133">
        <v>5300</v>
      </c>
      <c r="G15133">
        <v>29685</v>
      </c>
      <c r="H15133">
        <v>5446.6666999999998</v>
      </c>
    </row>
    <row r="15134" spans="1:8" x14ac:dyDescent="0.3">
      <c r="A15134" t="s">
        <v>645</v>
      </c>
      <c r="B15134" t="s">
        <v>164</v>
      </c>
      <c r="C15134">
        <v>5302.5</v>
      </c>
      <c r="D15134">
        <v>5350</v>
      </c>
      <c r="E15134">
        <v>4870</v>
      </c>
      <c r="F15134">
        <v>4900</v>
      </c>
      <c r="G15134">
        <v>21983</v>
      </c>
      <c r="H15134">
        <v>5040</v>
      </c>
    </row>
    <row r="15135" spans="1:8" x14ac:dyDescent="0.3">
      <c r="A15135" t="s">
        <v>645</v>
      </c>
      <c r="B15135" t="s">
        <v>723</v>
      </c>
      <c r="C15135">
        <v>5057.5</v>
      </c>
      <c r="D15135">
        <v>5192.5</v>
      </c>
      <c r="E15135">
        <v>5040</v>
      </c>
      <c r="F15135">
        <v>5065</v>
      </c>
      <c r="G15135">
        <v>12339</v>
      </c>
      <c r="H15135">
        <v>5099.1666999999998</v>
      </c>
    </row>
    <row r="15136" spans="1:8" x14ac:dyDescent="0.3">
      <c r="A15136" t="s">
        <v>645</v>
      </c>
      <c r="B15136" t="s">
        <v>724</v>
      </c>
      <c r="C15136">
        <v>5120</v>
      </c>
      <c r="D15136">
        <v>5122.5</v>
      </c>
      <c r="E15136">
        <v>5000</v>
      </c>
      <c r="F15136">
        <v>5015</v>
      </c>
      <c r="G15136">
        <v>8822</v>
      </c>
      <c r="H15136">
        <v>5045.8333000000002</v>
      </c>
    </row>
    <row r="15137" spans="1:8" x14ac:dyDescent="0.3">
      <c r="A15137" t="s">
        <v>645</v>
      </c>
      <c r="B15137" t="s">
        <v>725</v>
      </c>
      <c r="C15137">
        <v>5077.5</v>
      </c>
      <c r="D15137">
        <v>5277.5</v>
      </c>
      <c r="E15137">
        <v>5032.5</v>
      </c>
      <c r="F15137">
        <v>5195</v>
      </c>
      <c r="G15137">
        <v>19000</v>
      </c>
      <c r="H15137">
        <v>5168.3333000000002</v>
      </c>
    </row>
    <row r="15138" spans="1:8" x14ac:dyDescent="0.3">
      <c r="A15138" t="s">
        <v>645</v>
      </c>
      <c r="B15138" t="s">
        <v>242</v>
      </c>
      <c r="C15138">
        <v>5167.5</v>
      </c>
      <c r="D15138">
        <v>5190</v>
      </c>
      <c r="E15138">
        <v>5000</v>
      </c>
      <c r="F15138">
        <v>5050</v>
      </c>
      <c r="G15138">
        <v>13956</v>
      </c>
      <c r="H15138">
        <v>5080</v>
      </c>
    </row>
    <row r="15139" spans="1:8" x14ac:dyDescent="0.3">
      <c r="A15139" t="s">
        <v>645</v>
      </c>
      <c r="B15139" t="s">
        <v>726</v>
      </c>
      <c r="C15139">
        <v>5097.5</v>
      </c>
      <c r="D15139">
        <v>5255</v>
      </c>
      <c r="E15139">
        <v>5097.5</v>
      </c>
      <c r="F15139">
        <v>5207.5</v>
      </c>
      <c r="G15139">
        <v>12364</v>
      </c>
      <c r="H15139">
        <v>5186.6666999999998</v>
      </c>
    </row>
    <row r="15140" spans="1:8" x14ac:dyDescent="0.3">
      <c r="A15140" t="s">
        <v>645</v>
      </c>
      <c r="B15140" t="s">
        <v>727</v>
      </c>
      <c r="C15140">
        <v>5207.5</v>
      </c>
      <c r="D15140">
        <v>5440</v>
      </c>
      <c r="E15140">
        <v>5185</v>
      </c>
      <c r="F15140">
        <v>5400</v>
      </c>
      <c r="G15140">
        <v>17666</v>
      </c>
      <c r="H15140">
        <v>5341.6666999999998</v>
      </c>
    </row>
    <row r="15141" spans="1:8" x14ac:dyDescent="0.3">
      <c r="A15141" t="s">
        <v>645</v>
      </c>
      <c r="B15141" t="s">
        <v>728</v>
      </c>
      <c r="C15141">
        <v>5407.5</v>
      </c>
      <c r="D15141">
        <v>5800</v>
      </c>
      <c r="E15141">
        <v>5400</v>
      </c>
      <c r="F15141">
        <v>5617.5</v>
      </c>
      <c r="G15141">
        <v>27292</v>
      </c>
      <c r="H15141">
        <v>5605.8333000000002</v>
      </c>
    </row>
    <row r="15142" spans="1:8" x14ac:dyDescent="0.3">
      <c r="A15142" t="s">
        <v>645</v>
      </c>
      <c r="B15142" t="s">
        <v>729</v>
      </c>
      <c r="C15142">
        <v>5750</v>
      </c>
      <c r="D15142">
        <v>6107.5</v>
      </c>
      <c r="E15142">
        <v>5605</v>
      </c>
      <c r="F15142">
        <v>6060</v>
      </c>
      <c r="G15142">
        <v>42239</v>
      </c>
      <c r="H15142">
        <v>5924.1666999999998</v>
      </c>
    </row>
    <row r="15143" spans="1:8" x14ac:dyDescent="0.3">
      <c r="A15143" t="s">
        <v>645</v>
      </c>
      <c r="B15143" t="s">
        <v>730</v>
      </c>
      <c r="C15143">
        <v>5847.5</v>
      </c>
      <c r="D15143">
        <v>5950</v>
      </c>
      <c r="E15143">
        <v>5705</v>
      </c>
      <c r="F15143">
        <v>5780</v>
      </c>
      <c r="G15143">
        <v>22447</v>
      </c>
      <c r="H15143">
        <v>5811.6666999999998</v>
      </c>
    </row>
    <row r="15144" spans="1:8" x14ac:dyDescent="0.3">
      <c r="A15144" t="s">
        <v>645</v>
      </c>
      <c r="B15144" t="s">
        <v>731</v>
      </c>
      <c r="C15144">
        <v>5795</v>
      </c>
      <c r="D15144">
        <v>5927.5</v>
      </c>
      <c r="E15144">
        <v>5620</v>
      </c>
      <c r="F15144">
        <v>5685</v>
      </c>
      <c r="G15144">
        <v>18135</v>
      </c>
      <c r="H15144">
        <v>5744.1666999999998</v>
      </c>
    </row>
    <row r="15145" spans="1:8" x14ac:dyDescent="0.3">
      <c r="A15145" t="s">
        <v>645</v>
      </c>
      <c r="B15145" t="s">
        <v>732</v>
      </c>
      <c r="C15145">
        <v>5715</v>
      </c>
      <c r="D15145">
        <v>5795</v>
      </c>
      <c r="E15145">
        <v>5512.5</v>
      </c>
      <c r="F15145">
        <v>5600</v>
      </c>
      <c r="G15145">
        <v>11062</v>
      </c>
      <c r="H15145">
        <v>5635.8333000000002</v>
      </c>
    </row>
    <row r="15146" spans="1:8" x14ac:dyDescent="0.3">
      <c r="A15146" t="s">
        <v>645</v>
      </c>
      <c r="B15146" t="s">
        <v>733</v>
      </c>
      <c r="C15146">
        <v>5600</v>
      </c>
      <c r="D15146">
        <v>5850</v>
      </c>
      <c r="E15146">
        <v>5532.5</v>
      </c>
      <c r="F15146">
        <v>5737.5</v>
      </c>
      <c r="G15146">
        <v>16827</v>
      </c>
      <c r="H15146">
        <v>5706.6666999999998</v>
      </c>
    </row>
    <row r="15147" spans="1:8" x14ac:dyDescent="0.3">
      <c r="A15147" t="s">
        <v>645</v>
      </c>
      <c r="B15147" t="s">
        <v>734</v>
      </c>
      <c r="C15147">
        <v>5812.5</v>
      </c>
      <c r="D15147">
        <v>5815</v>
      </c>
      <c r="E15147">
        <v>5572.5</v>
      </c>
      <c r="F15147">
        <v>5620</v>
      </c>
      <c r="G15147">
        <v>11843</v>
      </c>
      <c r="H15147">
        <v>5669.1666999999998</v>
      </c>
    </row>
    <row r="15148" spans="1:8" x14ac:dyDescent="0.3">
      <c r="A15148" t="s">
        <v>645</v>
      </c>
      <c r="B15148" t="s">
        <v>735</v>
      </c>
      <c r="C15148">
        <v>5620</v>
      </c>
      <c r="D15148">
        <v>5630</v>
      </c>
      <c r="E15148">
        <v>5422.5</v>
      </c>
      <c r="F15148">
        <v>5450</v>
      </c>
      <c r="G15148">
        <v>6317</v>
      </c>
      <c r="H15148">
        <v>5500.8333000000002</v>
      </c>
    </row>
    <row r="15149" spans="1:8" x14ac:dyDescent="0.3">
      <c r="A15149" t="s">
        <v>646</v>
      </c>
      <c r="B15149" t="s">
        <v>696</v>
      </c>
      <c r="C15149">
        <v>12.99</v>
      </c>
      <c r="D15149">
        <v>13.05</v>
      </c>
      <c r="E15149">
        <v>12.59</v>
      </c>
      <c r="F15149">
        <v>12.63</v>
      </c>
      <c r="G15149">
        <v>523603</v>
      </c>
      <c r="H15149">
        <v>12.7567</v>
      </c>
    </row>
    <row r="15150" spans="1:8" x14ac:dyDescent="0.3">
      <c r="A15150" t="s">
        <v>646</v>
      </c>
      <c r="B15150" t="s">
        <v>697</v>
      </c>
      <c r="C15150">
        <v>12.65</v>
      </c>
      <c r="D15150">
        <v>12.77</v>
      </c>
      <c r="E15150">
        <v>12.32</v>
      </c>
      <c r="F15150">
        <v>12.72</v>
      </c>
      <c r="G15150">
        <v>781537</v>
      </c>
      <c r="H15150">
        <v>12.603300000000001</v>
      </c>
    </row>
    <row r="15151" spans="1:8" x14ac:dyDescent="0.3">
      <c r="A15151" t="s">
        <v>646</v>
      </c>
      <c r="B15151" t="s">
        <v>698</v>
      </c>
      <c r="C15151">
        <v>12.68</v>
      </c>
      <c r="D15151">
        <v>13.03</v>
      </c>
      <c r="E15151">
        <v>12.54</v>
      </c>
      <c r="F15151">
        <v>12.97</v>
      </c>
      <c r="G15151">
        <v>933920</v>
      </c>
      <c r="H15151">
        <v>12.8467</v>
      </c>
    </row>
    <row r="15152" spans="1:8" x14ac:dyDescent="0.3">
      <c r="A15152" t="s">
        <v>646</v>
      </c>
      <c r="B15152" t="s">
        <v>699</v>
      </c>
      <c r="C15152">
        <v>12.94</v>
      </c>
      <c r="D15152">
        <v>13.2</v>
      </c>
      <c r="E15152">
        <v>12.31</v>
      </c>
      <c r="F15152">
        <v>12.9</v>
      </c>
      <c r="G15152">
        <v>879811</v>
      </c>
      <c r="H15152">
        <v>12.8033</v>
      </c>
    </row>
    <row r="15153" spans="1:8" x14ac:dyDescent="0.3">
      <c r="A15153" t="s">
        <v>646</v>
      </c>
      <c r="B15153" t="s">
        <v>700</v>
      </c>
      <c r="C15153">
        <v>12.85</v>
      </c>
      <c r="D15153">
        <v>12.89</v>
      </c>
      <c r="E15153">
        <v>12.57</v>
      </c>
      <c r="F15153">
        <v>12.76</v>
      </c>
      <c r="G15153">
        <v>375264</v>
      </c>
      <c r="H15153">
        <v>12.74</v>
      </c>
    </row>
    <row r="15154" spans="1:8" x14ac:dyDescent="0.3">
      <c r="A15154" t="s">
        <v>646</v>
      </c>
      <c r="B15154" t="s">
        <v>77</v>
      </c>
      <c r="C15154">
        <v>12.76</v>
      </c>
      <c r="D15154">
        <v>12.99</v>
      </c>
      <c r="E15154">
        <v>12.2</v>
      </c>
      <c r="F15154">
        <v>12.98</v>
      </c>
      <c r="G15154">
        <v>738012</v>
      </c>
      <c r="H15154">
        <v>12.7233</v>
      </c>
    </row>
    <row r="15155" spans="1:8" x14ac:dyDescent="0.3">
      <c r="A15155" t="s">
        <v>646</v>
      </c>
      <c r="B15155" t="s">
        <v>701</v>
      </c>
      <c r="C15155">
        <v>12.96</v>
      </c>
      <c r="D15155">
        <v>13.95</v>
      </c>
      <c r="E15155">
        <v>12.69</v>
      </c>
      <c r="F15155">
        <v>13.17</v>
      </c>
      <c r="G15155">
        <v>898696</v>
      </c>
      <c r="H15155">
        <v>13.27</v>
      </c>
    </row>
    <row r="15156" spans="1:8" x14ac:dyDescent="0.3">
      <c r="A15156" t="s">
        <v>646</v>
      </c>
      <c r="B15156" t="s">
        <v>702</v>
      </c>
      <c r="C15156">
        <v>12.6</v>
      </c>
      <c r="D15156">
        <v>13.06</v>
      </c>
      <c r="E15156">
        <v>12.3</v>
      </c>
      <c r="F15156">
        <v>12.3</v>
      </c>
      <c r="G15156">
        <v>1877536</v>
      </c>
      <c r="H15156">
        <v>12.5533</v>
      </c>
    </row>
    <row r="15157" spans="1:8" x14ac:dyDescent="0.3">
      <c r="A15157" t="s">
        <v>646</v>
      </c>
      <c r="B15157" t="s">
        <v>139</v>
      </c>
      <c r="C15157">
        <v>12.25</v>
      </c>
      <c r="D15157">
        <v>12.25</v>
      </c>
      <c r="E15157">
        <v>11.07</v>
      </c>
      <c r="F15157">
        <v>11.07</v>
      </c>
      <c r="G15157">
        <v>1729097</v>
      </c>
      <c r="H15157">
        <v>11.4633</v>
      </c>
    </row>
    <row r="15158" spans="1:8" x14ac:dyDescent="0.3">
      <c r="A15158" t="s">
        <v>646</v>
      </c>
      <c r="B15158" t="s">
        <v>156</v>
      </c>
      <c r="C15158">
        <v>10.9</v>
      </c>
      <c r="D15158">
        <v>11.76</v>
      </c>
      <c r="E15158">
        <v>10.8</v>
      </c>
      <c r="F15158">
        <v>11.64</v>
      </c>
      <c r="G15158">
        <v>1297790</v>
      </c>
      <c r="H15158">
        <v>11.4</v>
      </c>
    </row>
    <row r="15159" spans="1:8" x14ac:dyDescent="0.3">
      <c r="A15159" t="s">
        <v>646</v>
      </c>
      <c r="B15159" t="s">
        <v>703</v>
      </c>
      <c r="C15159">
        <v>11.48</v>
      </c>
      <c r="D15159">
        <v>11.97</v>
      </c>
      <c r="E15159">
        <v>11.36</v>
      </c>
      <c r="F15159">
        <v>11.85</v>
      </c>
      <c r="G15159">
        <v>898618</v>
      </c>
      <c r="H15159">
        <v>11.726699999999999</v>
      </c>
    </row>
    <row r="15160" spans="1:8" x14ac:dyDescent="0.3">
      <c r="A15160" t="s">
        <v>646</v>
      </c>
      <c r="B15160" t="s">
        <v>223</v>
      </c>
      <c r="C15160">
        <v>11.73</v>
      </c>
      <c r="D15160">
        <v>11.93</v>
      </c>
      <c r="E15160">
        <v>11.32</v>
      </c>
      <c r="F15160">
        <v>11.64</v>
      </c>
      <c r="G15160">
        <v>739577</v>
      </c>
      <c r="H15160">
        <v>11.63</v>
      </c>
    </row>
    <row r="15161" spans="1:8" x14ac:dyDescent="0.3">
      <c r="A15161" t="s">
        <v>646</v>
      </c>
      <c r="B15161" t="s">
        <v>228</v>
      </c>
      <c r="C15161">
        <v>11.5</v>
      </c>
      <c r="D15161">
        <v>11.5</v>
      </c>
      <c r="E15161">
        <v>11.05</v>
      </c>
      <c r="F15161">
        <v>11.2</v>
      </c>
      <c r="G15161">
        <v>618388</v>
      </c>
      <c r="H15161">
        <v>11.25</v>
      </c>
    </row>
    <row r="15162" spans="1:8" x14ac:dyDescent="0.3">
      <c r="A15162" t="s">
        <v>646</v>
      </c>
      <c r="B15162" t="s">
        <v>704</v>
      </c>
      <c r="C15162">
        <v>11.15</v>
      </c>
      <c r="D15162">
        <v>11.55</v>
      </c>
      <c r="E15162">
        <v>10.75</v>
      </c>
      <c r="F15162">
        <v>11.21</v>
      </c>
      <c r="G15162">
        <v>884582</v>
      </c>
      <c r="H15162">
        <v>11.17</v>
      </c>
    </row>
    <row r="15163" spans="1:8" x14ac:dyDescent="0.3">
      <c r="A15163" t="s">
        <v>646</v>
      </c>
      <c r="B15163" t="s">
        <v>705</v>
      </c>
      <c r="C15163">
        <v>11.21</v>
      </c>
      <c r="D15163">
        <v>11.4</v>
      </c>
      <c r="E15163">
        <v>10.93</v>
      </c>
      <c r="F15163">
        <v>11.14</v>
      </c>
      <c r="G15163">
        <v>951295</v>
      </c>
      <c r="H15163">
        <v>11.156700000000001</v>
      </c>
    </row>
    <row r="15164" spans="1:8" x14ac:dyDescent="0.3">
      <c r="A15164" t="s">
        <v>646</v>
      </c>
      <c r="B15164" t="s">
        <v>706</v>
      </c>
      <c r="C15164">
        <v>11.2</v>
      </c>
      <c r="D15164">
        <v>11.26</v>
      </c>
      <c r="E15164">
        <v>10.92</v>
      </c>
      <c r="F15164">
        <v>10.96</v>
      </c>
      <c r="G15164">
        <v>716205</v>
      </c>
      <c r="H15164">
        <v>11.0467</v>
      </c>
    </row>
    <row r="15165" spans="1:8" x14ac:dyDescent="0.3">
      <c r="A15165" t="s">
        <v>646</v>
      </c>
      <c r="B15165" t="s">
        <v>265</v>
      </c>
      <c r="C15165">
        <v>11.04</v>
      </c>
      <c r="D15165">
        <v>11.6</v>
      </c>
      <c r="E15165">
        <v>10.91</v>
      </c>
      <c r="F15165">
        <v>11.46</v>
      </c>
      <c r="G15165">
        <v>1605944</v>
      </c>
      <c r="H15165">
        <v>11.3233</v>
      </c>
    </row>
    <row r="15166" spans="1:8" x14ac:dyDescent="0.3">
      <c r="A15166" t="s">
        <v>646</v>
      </c>
      <c r="B15166" t="s">
        <v>707</v>
      </c>
      <c r="C15166">
        <v>11.46</v>
      </c>
      <c r="D15166">
        <v>12.28</v>
      </c>
      <c r="E15166">
        <v>11.1</v>
      </c>
      <c r="F15166">
        <v>11.97</v>
      </c>
      <c r="G15166">
        <v>1571621</v>
      </c>
      <c r="H15166">
        <v>11.783300000000001</v>
      </c>
    </row>
    <row r="15167" spans="1:8" x14ac:dyDescent="0.3">
      <c r="A15167" t="s">
        <v>646</v>
      </c>
      <c r="B15167" t="s">
        <v>271</v>
      </c>
      <c r="C15167">
        <v>11.97</v>
      </c>
      <c r="D15167">
        <v>12.17</v>
      </c>
      <c r="E15167">
        <v>10.85</v>
      </c>
      <c r="F15167">
        <v>11.69</v>
      </c>
      <c r="G15167">
        <v>1096891</v>
      </c>
      <c r="H15167">
        <v>11.57</v>
      </c>
    </row>
    <row r="15168" spans="1:8" x14ac:dyDescent="0.3">
      <c r="A15168" t="s">
        <v>646</v>
      </c>
      <c r="B15168" t="s">
        <v>708</v>
      </c>
      <c r="C15168">
        <v>11</v>
      </c>
      <c r="D15168">
        <v>11.73</v>
      </c>
      <c r="E15168">
        <v>11</v>
      </c>
      <c r="F15168">
        <v>11.73</v>
      </c>
      <c r="G15168">
        <v>579079</v>
      </c>
      <c r="H15168">
        <v>11.486700000000001</v>
      </c>
    </row>
    <row r="15169" spans="1:8" x14ac:dyDescent="0.3">
      <c r="A15169" t="s">
        <v>646</v>
      </c>
      <c r="B15169" t="s">
        <v>709</v>
      </c>
      <c r="C15169">
        <v>11.73</v>
      </c>
      <c r="D15169">
        <v>12.33</v>
      </c>
      <c r="E15169">
        <v>11.73</v>
      </c>
      <c r="F15169">
        <v>12.09</v>
      </c>
      <c r="G15169">
        <v>938176</v>
      </c>
      <c r="H15169">
        <v>12.05</v>
      </c>
    </row>
    <row r="15170" spans="1:8" x14ac:dyDescent="0.3">
      <c r="A15170" t="s">
        <v>646</v>
      </c>
      <c r="B15170" t="s">
        <v>283</v>
      </c>
      <c r="C15170">
        <v>12.09</v>
      </c>
      <c r="D15170">
        <v>12.28</v>
      </c>
      <c r="E15170">
        <v>12.08</v>
      </c>
      <c r="F15170">
        <v>12.17</v>
      </c>
      <c r="G15170">
        <v>611404</v>
      </c>
      <c r="H15170">
        <v>12.1767</v>
      </c>
    </row>
    <row r="15171" spans="1:8" x14ac:dyDescent="0.3">
      <c r="A15171" t="s">
        <v>646</v>
      </c>
      <c r="B15171" t="s">
        <v>290</v>
      </c>
      <c r="C15171">
        <v>12.17</v>
      </c>
      <c r="D15171">
        <v>12.45</v>
      </c>
      <c r="E15171">
        <v>11.99</v>
      </c>
      <c r="F15171">
        <v>12.28</v>
      </c>
      <c r="G15171">
        <v>906244</v>
      </c>
      <c r="H15171">
        <v>12.24</v>
      </c>
    </row>
    <row r="15172" spans="1:8" x14ac:dyDescent="0.3">
      <c r="A15172" t="s">
        <v>646</v>
      </c>
      <c r="B15172" t="s">
        <v>710</v>
      </c>
      <c r="C15172">
        <v>12.49</v>
      </c>
      <c r="D15172">
        <v>12.54</v>
      </c>
      <c r="E15172">
        <v>12.2</v>
      </c>
      <c r="F15172">
        <v>12.45</v>
      </c>
      <c r="G15172">
        <v>549148</v>
      </c>
      <c r="H15172">
        <v>12.396699999999999</v>
      </c>
    </row>
    <row r="15173" spans="1:8" x14ac:dyDescent="0.3">
      <c r="A15173" t="s">
        <v>646</v>
      </c>
      <c r="B15173" t="s">
        <v>512</v>
      </c>
      <c r="C15173">
        <v>12.45</v>
      </c>
      <c r="D15173">
        <v>13.12</v>
      </c>
      <c r="E15173">
        <v>12.28</v>
      </c>
      <c r="F15173">
        <v>13.01</v>
      </c>
      <c r="G15173">
        <v>1575402</v>
      </c>
      <c r="H15173">
        <v>12.8033</v>
      </c>
    </row>
    <row r="15174" spans="1:8" x14ac:dyDescent="0.3">
      <c r="A15174" t="s">
        <v>646</v>
      </c>
      <c r="B15174" t="s">
        <v>91</v>
      </c>
      <c r="C15174">
        <v>12.45</v>
      </c>
      <c r="D15174">
        <v>12.88</v>
      </c>
      <c r="E15174">
        <v>12.01</v>
      </c>
      <c r="F15174">
        <v>12.78</v>
      </c>
      <c r="G15174">
        <v>1091644</v>
      </c>
      <c r="H15174">
        <v>12.556699999999999</v>
      </c>
    </row>
    <row r="15175" spans="1:8" x14ac:dyDescent="0.3">
      <c r="A15175" t="s">
        <v>646</v>
      </c>
      <c r="B15175" t="s">
        <v>93</v>
      </c>
      <c r="C15175">
        <v>12.76</v>
      </c>
      <c r="D15175">
        <v>13.5</v>
      </c>
      <c r="E15175">
        <v>12.42</v>
      </c>
      <c r="F15175">
        <v>12.91</v>
      </c>
      <c r="G15175">
        <v>938677</v>
      </c>
      <c r="H15175">
        <v>12.943300000000001</v>
      </c>
    </row>
    <row r="15176" spans="1:8" x14ac:dyDescent="0.3">
      <c r="A15176" t="s">
        <v>646</v>
      </c>
      <c r="B15176" t="s">
        <v>711</v>
      </c>
      <c r="C15176">
        <v>12.93</v>
      </c>
      <c r="D15176">
        <v>13.65</v>
      </c>
      <c r="E15176">
        <v>12.89</v>
      </c>
      <c r="F15176">
        <v>13.43</v>
      </c>
      <c r="G15176">
        <v>1229623</v>
      </c>
      <c r="H15176">
        <v>13.3233</v>
      </c>
    </row>
    <row r="15177" spans="1:8" x14ac:dyDescent="0.3">
      <c r="A15177" t="s">
        <v>646</v>
      </c>
      <c r="B15177" t="s">
        <v>712</v>
      </c>
      <c r="C15177">
        <v>13.43</v>
      </c>
      <c r="D15177">
        <v>13.66</v>
      </c>
      <c r="E15177">
        <v>13.27</v>
      </c>
      <c r="F15177">
        <v>13.62</v>
      </c>
      <c r="G15177">
        <v>467802</v>
      </c>
      <c r="H15177">
        <v>13.5167</v>
      </c>
    </row>
    <row r="15178" spans="1:8" x14ac:dyDescent="0.3">
      <c r="A15178" t="s">
        <v>646</v>
      </c>
      <c r="B15178" t="s">
        <v>162</v>
      </c>
      <c r="C15178">
        <v>13.49</v>
      </c>
      <c r="D15178">
        <v>13.94</v>
      </c>
      <c r="E15178">
        <v>13.3</v>
      </c>
      <c r="F15178">
        <v>13.89</v>
      </c>
      <c r="G15178">
        <v>826631</v>
      </c>
      <c r="H15178">
        <v>13.71</v>
      </c>
    </row>
    <row r="15179" spans="1:8" x14ac:dyDescent="0.3">
      <c r="A15179" t="s">
        <v>646</v>
      </c>
      <c r="B15179" t="s">
        <v>220</v>
      </c>
      <c r="C15179">
        <v>13.89</v>
      </c>
      <c r="D15179">
        <v>15.27</v>
      </c>
      <c r="E15179">
        <v>13.89</v>
      </c>
      <c r="F15179">
        <v>15.27</v>
      </c>
      <c r="G15179">
        <v>2149129</v>
      </c>
      <c r="H15179">
        <v>14.81</v>
      </c>
    </row>
    <row r="15180" spans="1:8" x14ac:dyDescent="0.3">
      <c r="A15180" t="s">
        <v>646</v>
      </c>
      <c r="B15180" t="s">
        <v>713</v>
      </c>
      <c r="C15180">
        <v>15.27</v>
      </c>
      <c r="D15180">
        <v>15.8</v>
      </c>
      <c r="E15180">
        <v>14.52</v>
      </c>
      <c r="F15180">
        <v>15.25</v>
      </c>
      <c r="G15180">
        <v>1560503</v>
      </c>
      <c r="H15180">
        <v>15.19</v>
      </c>
    </row>
    <row r="15181" spans="1:8" x14ac:dyDescent="0.3">
      <c r="A15181" t="s">
        <v>646</v>
      </c>
      <c r="B15181" t="s">
        <v>714</v>
      </c>
      <c r="C15181">
        <v>15.48</v>
      </c>
      <c r="D15181">
        <v>15.5</v>
      </c>
      <c r="E15181">
        <v>14.71</v>
      </c>
      <c r="F15181">
        <v>15.14</v>
      </c>
      <c r="G15181">
        <v>911379</v>
      </c>
      <c r="H15181">
        <v>15.1167</v>
      </c>
    </row>
    <row r="15182" spans="1:8" x14ac:dyDescent="0.3">
      <c r="A15182" t="s">
        <v>646</v>
      </c>
      <c r="B15182" t="s">
        <v>715</v>
      </c>
      <c r="C15182">
        <v>15.3</v>
      </c>
      <c r="D15182">
        <v>16.2</v>
      </c>
      <c r="E15182">
        <v>15.01</v>
      </c>
      <c r="F15182">
        <v>15.6</v>
      </c>
      <c r="G15182">
        <v>2614278</v>
      </c>
      <c r="H15182">
        <v>15.603300000000001</v>
      </c>
    </row>
    <row r="15183" spans="1:8" x14ac:dyDescent="0.3">
      <c r="A15183" t="s">
        <v>646</v>
      </c>
      <c r="B15183" t="s">
        <v>235</v>
      </c>
      <c r="C15183">
        <v>15.6</v>
      </c>
      <c r="D15183">
        <v>16.13</v>
      </c>
      <c r="E15183">
        <v>14.82</v>
      </c>
      <c r="F15183">
        <v>15.65</v>
      </c>
      <c r="G15183">
        <v>1504735</v>
      </c>
      <c r="H15183">
        <v>15.533300000000001</v>
      </c>
    </row>
    <row r="15184" spans="1:8" x14ac:dyDescent="0.3">
      <c r="A15184" t="s">
        <v>646</v>
      </c>
      <c r="B15184" t="s">
        <v>259</v>
      </c>
      <c r="C15184">
        <v>15.4</v>
      </c>
      <c r="D15184">
        <v>15.96</v>
      </c>
      <c r="E15184">
        <v>15.22</v>
      </c>
      <c r="F15184">
        <v>15.7</v>
      </c>
      <c r="G15184">
        <v>1028500</v>
      </c>
      <c r="H15184">
        <v>15.6267</v>
      </c>
    </row>
    <row r="15185" spans="1:8" x14ac:dyDescent="0.3">
      <c r="A15185" t="s">
        <v>646</v>
      </c>
      <c r="B15185" t="s">
        <v>716</v>
      </c>
      <c r="C15185">
        <v>15.69</v>
      </c>
      <c r="D15185">
        <v>15.93</v>
      </c>
      <c r="E15185">
        <v>15.45</v>
      </c>
      <c r="F15185">
        <v>15.8</v>
      </c>
      <c r="G15185">
        <v>1858450</v>
      </c>
      <c r="H15185">
        <v>15.726699999999999</v>
      </c>
    </row>
    <row r="15186" spans="1:8" x14ac:dyDescent="0.3">
      <c r="A15186" t="s">
        <v>646</v>
      </c>
      <c r="B15186" t="s">
        <v>269</v>
      </c>
      <c r="C15186">
        <v>15.81</v>
      </c>
      <c r="D15186">
        <v>16</v>
      </c>
      <c r="E15186">
        <v>15.02</v>
      </c>
      <c r="F15186">
        <v>15.78</v>
      </c>
      <c r="G15186">
        <v>2321662</v>
      </c>
      <c r="H15186">
        <v>15.6</v>
      </c>
    </row>
    <row r="15187" spans="1:8" x14ac:dyDescent="0.3">
      <c r="A15187" t="s">
        <v>646</v>
      </c>
      <c r="B15187" t="s">
        <v>282</v>
      </c>
      <c r="C15187">
        <v>15.78</v>
      </c>
      <c r="D15187">
        <v>15.92</v>
      </c>
      <c r="E15187">
        <v>15</v>
      </c>
      <c r="F15187">
        <v>15.9</v>
      </c>
      <c r="G15187">
        <v>1356942</v>
      </c>
      <c r="H15187">
        <v>15.6067</v>
      </c>
    </row>
    <row r="15188" spans="1:8" x14ac:dyDescent="0.3">
      <c r="A15188" t="s">
        <v>646</v>
      </c>
      <c r="B15188" t="s">
        <v>717</v>
      </c>
      <c r="C15188">
        <v>16.8</v>
      </c>
      <c r="D15188">
        <v>17.46</v>
      </c>
      <c r="E15188">
        <v>16</v>
      </c>
      <c r="F15188">
        <v>16.88</v>
      </c>
      <c r="G15188">
        <v>2329550</v>
      </c>
      <c r="H15188">
        <v>16.78</v>
      </c>
    </row>
    <row r="15189" spans="1:8" x14ac:dyDescent="0.3">
      <c r="A15189" t="s">
        <v>646</v>
      </c>
      <c r="B15189" t="s">
        <v>285</v>
      </c>
      <c r="C15189">
        <v>16.7</v>
      </c>
      <c r="D15189">
        <v>16.7</v>
      </c>
      <c r="E15189">
        <v>15.78</v>
      </c>
      <c r="F15189">
        <v>16.05</v>
      </c>
      <c r="G15189">
        <v>1223120</v>
      </c>
      <c r="H15189">
        <v>16.1767</v>
      </c>
    </row>
    <row r="15190" spans="1:8" x14ac:dyDescent="0.3">
      <c r="A15190" t="s">
        <v>646</v>
      </c>
      <c r="B15190" t="s">
        <v>718</v>
      </c>
      <c r="C15190">
        <v>15.75</v>
      </c>
      <c r="D15190">
        <v>17.14</v>
      </c>
      <c r="E15190">
        <v>15.12</v>
      </c>
      <c r="F15190">
        <v>17.010000000000002</v>
      </c>
      <c r="G15190">
        <v>1789809</v>
      </c>
      <c r="H15190">
        <v>16.423300000000001</v>
      </c>
    </row>
    <row r="15191" spans="1:8" x14ac:dyDescent="0.3">
      <c r="A15191" t="s">
        <v>646</v>
      </c>
      <c r="B15191" t="s">
        <v>291</v>
      </c>
      <c r="C15191">
        <v>16.72</v>
      </c>
      <c r="D15191">
        <v>17.440000000000001</v>
      </c>
      <c r="E15191">
        <v>16.54</v>
      </c>
      <c r="F15191">
        <v>16.95</v>
      </c>
      <c r="G15191">
        <v>864846</v>
      </c>
      <c r="H15191">
        <v>16.976700000000001</v>
      </c>
    </row>
    <row r="15192" spans="1:8" x14ac:dyDescent="0.3">
      <c r="A15192" t="s">
        <v>646</v>
      </c>
      <c r="B15192" t="s">
        <v>295</v>
      </c>
      <c r="C15192">
        <v>16.95</v>
      </c>
      <c r="D15192">
        <v>17.260000000000002</v>
      </c>
      <c r="E15192">
        <v>16.11</v>
      </c>
      <c r="F15192">
        <v>16.399999999999999</v>
      </c>
      <c r="G15192">
        <v>562035</v>
      </c>
      <c r="H15192">
        <v>16.59</v>
      </c>
    </row>
    <row r="15193" spans="1:8" x14ac:dyDescent="0.3">
      <c r="A15193" t="s">
        <v>646</v>
      </c>
      <c r="B15193" t="s">
        <v>298</v>
      </c>
      <c r="C15193">
        <v>16.2</v>
      </c>
      <c r="D15193">
        <v>16.3</v>
      </c>
      <c r="E15193">
        <v>15.38</v>
      </c>
      <c r="F15193">
        <v>15.69</v>
      </c>
      <c r="G15193">
        <v>826268</v>
      </c>
      <c r="H15193">
        <v>15.79</v>
      </c>
    </row>
    <row r="15194" spans="1:8" x14ac:dyDescent="0.3">
      <c r="A15194" t="s">
        <v>646</v>
      </c>
      <c r="B15194" t="s">
        <v>719</v>
      </c>
      <c r="C15194">
        <v>15.68</v>
      </c>
      <c r="D15194">
        <v>15.68</v>
      </c>
      <c r="E15194">
        <v>14.45</v>
      </c>
      <c r="F15194">
        <v>14.65</v>
      </c>
      <c r="G15194">
        <v>1105829</v>
      </c>
      <c r="H15194">
        <v>14.9267</v>
      </c>
    </row>
    <row r="15195" spans="1:8" x14ac:dyDescent="0.3">
      <c r="A15195" t="s">
        <v>646</v>
      </c>
      <c r="B15195" t="s">
        <v>720</v>
      </c>
      <c r="C15195">
        <v>13.9</v>
      </c>
      <c r="D15195">
        <v>14.69</v>
      </c>
      <c r="E15195">
        <v>13.9</v>
      </c>
      <c r="F15195">
        <v>14.5</v>
      </c>
      <c r="G15195">
        <v>951894</v>
      </c>
      <c r="H15195">
        <v>14.363300000000001</v>
      </c>
    </row>
    <row r="15196" spans="1:8" x14ac:dyDescent="0.3">
      <c r="A15196" t="s">
        <v>646</v>
      </c>
      <c r="B15196" t="s">
        <v>721</v>
      </c>
      <c r="C15196">
        <v>14.03</v>
      </c>
      <c r="D15196">
        <v>14.78</v>
      </c>
      <c r="E15196">
        <v>14.03</v>
      </c>
      <c r="F15196">
        <v>14.45</v>
      </c>
      <c r="G15196">
        <v>662844</v>
      </c>
      <c r="H15196">
        <v>14.42</v>
      </c>
    </row>
    <row r="15197" spans="1:8" x14ac:dyDescent="0.3">
      <c r="A15197" t="s">
        <v>646</v>
      </c>
      <c r="B15197" t="s">
        <v>96</v>
      </c>
      <c r="C15197">
        <v>14.45</v>
      </c>
      <c r="D15197">
        <v>14.49</v>
      </c>
      <c r="E15197">
        <v>14.04</v>
      </c>
      <c r="F15197">
        <v>14.27</v>
      </c>
      <c r="G15197">
        <v>738537</v>
      </c>
      <c r="H15197">
        <v>14.2667</v>
      </c>
    </row>
    <row r="15198" spans="1:8" x14ac:dyDescent="0.3">
      <c r="A15198" t="s">
        <v>646</v>
      </c>
      <c r="B15198" t="s">
        <v>722</v>
      </c>
      <c r="C15198">
        <v>14.23</v>
      </c>
      <c r="D15198">
        <v>14.23</v>
      </c>
      <c r="E15198">
        <v>13.52</v>
      </c>
      <c r="F15198">
        <v>13.98</v>
      </c>
      <c r="G15198">
        <v>1249778</v>
      </c>
      <c r="H15198">
        <v>13.91</v>
      </c>
    </row>
    <row r="15199" spans="1:8" x14ac:dyDescent="0.3">
      <c r="A15199" t="s">
        <v>646</v>
      </c>
      <c r="B15199" t="s">
        <v>164</v>
      </c>
      <c r="C15199">
        <v>13.88</v>
      </c>
      <c r="D15199">
        <v>14.1</v>
      </c>
      <c r="E15199">
        <v>13.32</v>
      </c>
      <c r="F15199">
        <v>13.45</v>
      </c>
      <c r="G15199">
        <v>664736</v>
      </c>
      <c r="H15199">
        <v>13.6233</v>
      </c>
    </row>
    <row r="15200" spans="1:8" x14ac:dyDescent="0.3">
      <c r="A15200" t="s">
        <v>646</v>
      </c>
      <c r="B15200" t="s">
        <v>723</v>
      </c>
      <c r="C15200">
        <v>13.45</v>
      </c>
      <c r="D15200">
        <v>14.09</v>
      </c>
      <c r="E15200">
        <v>13.45</v>
      </c>
      <c r="F15200">
        <v>13.7</v>
      </c>
      <c r="G15200">
        <v>701281</v>
      </c>
      <c r="H15200">
        <v>13.746700000000001</v>
      </c>
    </row>
    <row r="15201" spans="1:8" x14ac:dyDescent="0.3">
      <c r="A15201" t="s">
        <v>646</v>
      </c>
      <c r="B15201" t="s">
        <v>724</v>
      </c>
      <c r="C15201">
        <v>13.64</v>
      </c>
      <c r="D15201">
        <v>14.09</v>
      </c>
      <c r="E15201">
        <v>13.4</v>
      </c>
      <c r="F15201">
        <v>13.98</v>
      </c>
      <c r="G15201">
        <v>762274</v>
      </c>
      <c r="H15201">
        <v>13.8233</v>
      </c>
    </row>
    <row r="15202" spans="1:8" x14ac:dyDescent="0.3">
      <c r="A15202" t="s">
        <v>646</v>
      </c>
      <c r="B15202" t="s">
        <v>725</v>
      </c>
      <c r="C15202">
        <v>13.98</v>
      </c>
      <c r="D15202">
        <v>14.27</v>
      </c>
      <c r="E15202">
        <v>13.78</v>
      </c>
      <c r="F15202">
        <v>14.01</v>
      </c>
      <c r="G15202">
        <v>428442</v>
      </c>
      <c r="H15202">
        <v>14.02</v>
      </c>
    </row>
    <row r="15203" spans="1:8" x14ac:dyDescent="0.3">
      <c r="A15203" t="s">
        <v>646</v>
      </c>
      <c r="B15203" t="s">
        <v>242</v>
      </c>
      <c r="C15203">
        <v>13.85</v>
      </c>
      <c r="D15203">
        <v>14.31</v>
      </c>
      <c r="E15203">
        <v>13.85</v>
      </c>
      <c r="F15203">
        <v>14.15</v>
      </c>
      <c r="G15203">
        <v>595184</v>
      </c>
      <c r="H15203">
        <v>14.103300000000001</v>
      </c>
    </row>
    <row r="15204" spans="1:8" x14ac:dyDescent="0.3">
      <c r="A15204" t="s">
        <v>646</v>
      </c>
      <c r="B15204" t="s">
        <v>726</v>
      </c>
      <c r="C15204">
        <v>14.15</v>
      </c>
      <c r="D15204">
        <v>14.75</v>
      </c>
      <c r="E15204">
        <v>14.14</v>
      </c>
      <c r="F15204">
        <v>14.67</v>
      </c>
      <c r="G15204">
        <v>678767</v>
      </c>
      <c r="H15204">
        <v>14.52</v>
      </c>
    </row>
    <row r="15205" spans="1:8" x14ac:dyDescent="0.3">
      <c r="A15205" t="s">
        <v>646</v>
      </c>
      <c r="B15205" t="s">
        <v>727</v>
      </c>
      <c r="C15205">
        <v>14.66</v>
      </c>
      <c r="D15205">
        <v>15.37</v>
      </c>
      <c r="E15205">
        <v>14.4</v>
      </c>
      <c r="F15205">
        <v>15.17</v>
      </c>
      <c r="G15205">
        <v>1365133</v>
      </c>
      <c r="H15205">
        <v>14.98</v>
      </c>
    </row>
    <row r="15206" spans="1:8" x14ac:dyDescent="0.3">
      <c r="A15206" t="s">
        <v>646</v>
      </c>
      <c r="B15206" t="s">
        <v>728</v>
      </c>
      <c r="C15206">
        <v>15.31</v>
      </c>
      <c r="D15206">
        <v>16.68</v>
      </c>
      <c r="E15206">
        <v>15.29</v>
      </c>
      <c r="F15206">
        <v>16.68</v>
      </c>
      <c r="G15206">
        <v>2901630</v>
      </c>
      <c r="H15206">
        <v>16.216699999999999</v>
      </c>
    </row>
    <row r="15207" spans="1:8" x14ac:dyDescent="0.3">
      <c r="A15207" t="s">
        <v>646</v>
      </c>
      <c r="B15207" t="s">
        <v>729</v>
      </c>
      <c r="C15207">
        <v>16.68</v>
      </c>
      <c r="D15207">
        <v>18.329999999999998</v>
      </c>
      <c r="E15207">
        <v>16.68</v>
      </c>
      <c r="F15207">
        <v>17.7</v>
      </c>
      <c r="G15207">
        <v>5396213</v>
      </c>
      <c r="H15207">
        <v>17.57</v>
      </c>
    </row>
    <row r="15208" spans="1:8" x14ac:dyDescent="0.3">
      <c r="A15208" t="s">
        <v>646</v>
      </c>
      <c r="B15208" t="s">
        <v>730</v>
      </c>
      <c r="C15208">
        <v>17.7</v>
      </c>
      <c r="D15208">
        <v>19.47</v>
      </c>
      <c r="E15208">
        <v>17.2</v>
      </c>
      <c r="F15208">
        <v>19.440000000000001</v>
      </c>
      <c r="G15208">
        <v>5046695</v>
      </c>
      <c r="H15208">
        <v>18.703299999999999</v>
      </c>
    </row>
    <row r="15209" spans="1:8" x14ac:dyDescent="0.3">
      <c r="A15209" t="s">
        <v>646</v>
      </c>
      <c r="B15209" t="s">
        <v>731</v>
      </c>
      <c r="C15209">
        <v>19.440000000000001</v>
      </c>
      <c r="D15209">
        <v>21.38</v>
      </c>
      <c r="E15209">
        <v>18.5</v>
      </c>
      <c r="F15209">
        <v>21.38</v>
      </c>
      <c r="G15209">
        <v>5913666</v>
      </c>
      <c r="H15209">
        <v>20.420000000000002</v>
      </c>
    </row>
    <row r="15210" spans="1:8" x14ac:dyDescent="0.3">
      <c r="A15210" t="s">
        <v>646</v>
      </c>
      <c r="B15210" t="s">
        <v>732</v>
      </c>
      <c r="C15210">
        <v>21.96</v>
      </c>
      <c r="D15210">
        <v>23.5</v>
      </c>
      <c r="E15210">
        <v>21.96</v>
      </c>
      <c r="F15210">
        <v>23.5</v>
      </c>
      <c r="G15210">
        <v>1494709</v>
      </c>
      <c r="H15210">
        <v>22.986699999999999</v>
      </c>
    </row>
    <row r="15211" spans="1:8" x14ac:dyDescent="0.3">
      <c r="A15211" t="s">
        <v>646</v>
      </c>
      <c r="B15211" t="s">
        <v>733</v>
      </c>
      <c r="C15211">
        <v>25.84</v>
      </c>
      <c r="D15211">
        <v>25.84</v>
      </c>
      <c r="E15211">
        <v>25.02</v>
      </c>
      <c r="F15211">
        <v>25.84</v>
      </c>
      <c r="G15211">
        <v>3225150</v>
      </c>
      <c r="H15211">
        <v>25.566700000000001</v>
      </c>
    </row>
    <row r="15212" spans="1:8" x14ac:dyDescent="0.3">
      <c r="A15212" t="s">
        <v>646</v>
      </c>
      <c r="B15212" t="s">
        <v>734</v>
      </c>
      <c r="C15212">
        <v>24.18</v>
      </c>
      <c r="D15212">
        <v>27</v>
      </c>
      <c r="E15212">
        <v>24.18</v>
      </c>
      <c r="F15212">
        <v>27</v>
      </c>
      <c r="G15212">
        <v>1668145</v>
      </c>
      <c r="H15212">
        <v>26.06</v>
      </c>
    </row>
    <row r="15213" spans="1:8" x14ac:dyDescent="0.3">
      <c r="A15213" t="s">
        <v>646</v>
      </c>
      <c r="B15213" t="s">
        <v>735</v>
      </c>
      <c r="C15213">
        <v>25.98</v>
      </c>
      <c r="D15213">
        <v>25.98</v>
      </c>
      <c r="E15213">
        <v>24.3</v>
      </c>
      <c r="F15213">
        <v>24.3</v>
      </c>
      <c r="G15213">
        <v>385475</v>
      </c>
      <c r="H15213">
        <v>24.86</v>
      </c>
    </row>
    <row r="15214" spans="1:8" x14ac:dyDescent="0.3">
      <c r="A15214" t="s">
        <v>647</v>
      </c>
      <c r="B15214" t="s">
        <v>696</v>
      </c>
      <c r="C15214">
        <v>182</v>
      </c>
      <c r="D15214">
        <v>188</v>
      </c>
      <c r="E15214">
        <v>165.2</v>
      </c>
      <c r="F15214">
        <v>186</v>
      </c>
      <c r="G15214">
        <v>4079849</v>
      </c>
      <c r="H15214">
        <v>179.73330000000001</v>
      </c>
    </row>
    <row r="15215" spans="1:8" x14ac:dyDescent="0.3">
      <c r="A15215" t="s">
        <v>647</v>
      </c>
      <c r="B15215" t="s">
        <v>697</v>
      </c>
      <c r="C15215">
        <v>184</v>
      </c>
      <c r="D15215">
        <v>189.9</v>
      </c>
      <c r="E15215">
        <v>182.1</v>
      </c>
      <c r="F15215">
        <v>186.1</v>
      </c>
      <c r="G15215">
        <v>963431</v>
      </c>
      <c r="H15215">
        <v>186.0333</v>
      </c>
    </row>
    <row r="15216" spans="1:8" x14ac:dyDescent="0.3">
      <c r="A15216" t="s">
        <v>647</v>
      </c>
      <c r="B15216" t="s">
        <v>698</v>
      </c>
      <c r="C15216">
        <v>185</v>
      </c>
      <c r="D15216">
        <v>191.6</v>
      </c>
      <c r="E15216">
        <v>181.6</v>
      </c>
      <c r="F15216">
        <v>186.2</v>
      </c>
      <c r="G15216">
        <v>2121505</v>
      </c>
      <c r="H15216">
        <v>186.4667</v>
      </c>
    </row>
    <row r="15217" spans="1:8" x14ac:dyDescent="0.3">
      <c r="A15217" t="s">
        <v>647</v>
      </c>
      <c r="B15217" t="s">
        <v>699</v>
      </c>
      <c r="C15217">
        <v>185</v>
      </c>
      <c r="D15217">
        <v>189.9</v>
      </c>
      <c r="E15217">
        <v>184.8</v>
      </c>
      <c r="F15217">
        <v>186.4</v>
      </c>
      <c r="G15217">
        <v>616016</v>
      </c>
      <c r="H15217">
        <v>187.0333</v>
      </c>
    </row>
    <row r="15218" spans="1:8" x14ac:dyDescent="0.3">
      <c r="A15218" t="s">
        <v>647</v>
      </c>
      <c r="B15218" t="s">
        <v>700</v>
      </c>
      <c r="C15218">
        <v>186.7</v>
      </c>
      <c r="D15218">
        <v>192.3</v>
      </c>
      <c r="E15218">
        <v>186.4</v>
      </c>
      <c r="F15218">
        <v>187.7</v>
      </c>
      <c r="G15218">
        <v>794215</v>
      </c>
      <c r="H15218">
        <v>188.8</v>
      </c>
    </row>
    <row r="15219" spans="1:8" x14ac:dyDescent="0.3">
      <c r="A15219" t="s">
        <v>647</v>
      </c>
      <c r="B15219" t="s">
        <v>77</v>
      </c>
      <c r="C15219">
        <v>188</v>
      </c>
      <c r="D15219">
        <v>192.7</v>
      </c>
      <c r="E15219">
        <v>184.8</v>
      </c>
      <c r="F15219">
        <v>188.1</v>
      </c>
      <c r="G15219">
        <v>636211</v>
      </c>
      <c r="H15219">
        <v>188.5333</v>
      </c>
    </row>
    <row r="15220" spans="1:8" x14ac:dyDescent="0.3">
      <c r="A15220" t="s">
        <v>647</v>
      </c>
      <c r="B15220" t="s">
        <v>701</v>
      </c>
      <c r="C15220">
        <v>188.1</v>
      </c>
      <c r="D15220">
        <v>189.1</v>
      </c>
      <c r="E15220">
        <v>179.1</v>
      </c>
      <c r="F15220">
        <v>180.7</v>
      </c>
      <c r="G15220">
        <v>1344682</v>
      </c>
      <c r="H15220">
        <v>182.9667</v>
      </c>
    </row>
    <row r="15221" spans="1:8" x14ac:dyDescent="0.3">
      <c r="A15221" t="s">
        <v>647</v>
      </c>
      <c r="B15221" t="s">
        <v>702</v>
      </c>
      <c r="C15221">
        <v>180.7</v>
      </c>
      <c r="D15221">
        <v>180.9</v>
      </c>
      <c r="E15221">
        <v>172.1</v>
      </c>
      <c r="F15221">
        <v>175.6</v>
      </c>
      <c r="G15221">
        <v>1406916</v>
      </c>
      <c r="H15221">
        <v>176.2</v>
      </c>
    </row>
    <row r="15222" spans="1:8" x14ac:dyDescent="0.3">
      <c r="A15222" t="s">
        <v>647</v>
      </c>
      <c r="B15222" t="s">
        <v>139</v>
      </c>
      <c r="C15222">
        <v>175.6</v>
      </c>
      <c r="D15222">
        <v>178</v>
      </c>
      <c r="E15222">
        <v>164.6</v>
      </c>
      <c r="F15222">
        <v>175.5</v>
      </c>
      <c r="G15222">
        <v>1551764</v>
      </c>
      <c r="H15222">
        <v>172.7</v>
      </c>
    </row>
    <row r="15223" spans="1:8" x14ac:dyDescent="0.3">
      <c r="A15223" t="s">
        <v>647</v>
      </c>
      <c r="B15223" t="s">
        <v>156</v>
      </c>
      <c r="C15223">
        <v>177</v>
      </c>
      <c r="D15223">
        <v>177.5</v>
      </c>
      <c r="E15223">
        <v>168.6</v>
      </c>
      <c r="F15223">
        <v>168.6</v>
      </c>
      <c r="G15223">
        <v>10781820</v>
      </c>
      <c r="H15223">
        <v>171.5667</v>
      </c>
    </row>
    <row r="15224" spans="1:8" x14ac:dyDescent="0.3">
      <c r="A15224" t="s">
        <v>647</v>
      </c>
      <c r="B15224" t="s">
        <v>703</v>
      </c>
      <c r="C15224">
        <v>168.9</v>
      </c>
      <c r="D15224">
        <v>179.1</v>
      </c>
      <c r="E15224">
        <v>167.6</v>
      </c>
      <c r="F15224">
        <v>173.5</v>
      </c>
      <c r="G15224">
        <v>1240260</v>
      </c>
      <c r="H15224">
        <v>173.4</v>
      </c>
    </row>
    <row r="15225" spans="1:8" x14ac:dyDescent="0.3">
      <c r="A15225" t="s">
        <v>647</v>
      </c>
      <c r="B15225" t="s">
        <v>223</v>
      </c>
      <c r="C15225">
        <v>173.5</v>
      </c>
      <c r="D15225">
        <v>179.4</v>
      </c>
      <c r="E15225">
        <v>169.7</v>
      </c>
      <c r="F15225">
        <v>177.6</v>
      </c>
      <c r="G15225">
        <v>4206377</v>
      </c>
      <c r="H15225">
        <v>175.5667</v>
      </c>
    </row>
    <row r="15226" spans="1:8" x14ac:dyDescent="0.3">
      <c r="A15226" t="s">
        <v>647</v>
      </c>
      <c r="B15226" t="s">
        <v>228</v>
      </c>
      <c r="C15226">
        <v>175.8</v>
      </c>
      <c r="D15226">
        <v>178.1</v>
      </c>
      <c r="E15226">
        <v>173</v>
      </c>
      <c r="F15226">
        <v>175</v>
      </c>
      <c r="G15226">
        <v>590878</v>
      </c>
      <c r="H15226">
        <v>175.36670000000001</v>
      </c>
    </row>
    <row r="15227" spans="1:8" x14ac:dyDescent="0.3">
      <c r="A15227" t="s">
        <v>647</v>
      </c>
      <c r="B15227" t="s">
        <v>704</v>
      </c>
      <c r="C15227">
        <v>175</v>
      </c>
      <c r="D15227">
        <v>178.4</v>
      </c>
      <c r="E15227">
        <v>174</v>
      </c>
      <c r="F15227">
        <v>175.1</v>
      </c>
      <c r="G15227">
        <v>530660</v>
      </c>
      <c r="H15227">
        <v>175.83330000000001</v>
      </c>
    </row>
    <row r="15228" spans="1:8" x14ac:dyDescent="0.3">
      <c r="A15228" t="s">
        <v>647</v>
      </c>
      <c r="B15228" t="s">
        <v>705</v>
      </c>
      <c r="C15228">
        <v>175.1</v>
      </c>
      <c r="D15228">
        <v>177.1</v>
      </c>
      <c r="E15228">
        <v>172.5</v>
      </c>
      <c r="F15228">
        <v>172.5</v>
      </c>
      <c r="G15228">
        <v>496130</v>
      </c>
      <c r="H15228">
        <v>174.0333</v>
      </c>
    </row>
    <row r="15229" spans="1:8" x14ac:dyDescent="0.3">
      <c r="A15229" t="s">
        <v>647</v>
      </c>
      <c r="B15229" t="s">
        <v>706</v>
      </c>
      <c r="C15229">
        <v>173</v>
      </c>
      <c r="D15229">
        <v>173.2</v>
      </c>
      <c r="E15229">
        <v>170.4</v>
      </c>
      <c r="F15229">
        <v>170.4</v>
      </c>
      <c r="G15229">
        <v>417065</v>
      </c>
      <c r="H15229">
        <v>171.33330000000001</v>
      </c>
    </row>
    <row r="15230" spans="1:8" x14ac:dyDescent="0.3">
      <c r="A15230" t="s">
        <v>647</v>
      </c>
      <c r="B15230" t="s">
        <v>265</v>
      </c>
      <c r="C15230">
        <v>170.4</v>
      </c>
      <c r="D15230">
        <v>171</v>
      </c>
      <c r="E15230">
        <v>165.8</v>
      </c>
      <c r="F15230">
        <v>165.8</v>
      </c>
      <c r="G15230">
        <v>436371</v>
      </c>
      <c r="H15230">
        <v>167.5333</v>
      </c>
    </row>
    <row r="15231" spans="1:8" x14ac:dyDescent="0.3">
      <c r="A15231" t="s">
        <v>647</v>
      </c>
      <c r="B15231" t="s">
        <v>707</v>
      </c>
      <c r="C15231">
        <v>165.8</v>
      </c>
      <c r="D15231">
        <v>166.6</v>
      </c>
      <c r="E15231">
        <v>161</v>
      </c>
      <c r="F15231">
        <v>163.4</v>
      </c>
      <c r="G15231">
        <v>1039603</v>
      </c>
      <c r="H15231">
        <v>163.66669999999999</v>
      </c>
    </row>
    <row r="15232" spans="1:8" x14ac:dyDescent="0.3">
      <c r="A15232" t="s">
        <v>647</v>
      </c>
      <c r="B15232" t="s">
        <v>271</v>
      </c>
      <c r="C15232">
        <v>163.5</v>
      </c>
      <c r="D15232">
        <v>163.9</v>
      </c>
      <c r="E15232">
        <v>151</v>
      </c>
      <c r="F15232">
        <v>151.19999999999999</v>
      </c>
      <c r="G15232">
        <v>873455</v>
      </c>
      <c r="H15232">
        <v>155.36670000000001</v>
      </c>
    </row>
    <row r="15233" spans="1:8" x14ac:dyDescent="0.3">
      <c r="A15233" t="s">
        <v>647</v>
      </c>
      <c r="B15233" t="s">
        <v>708</v>
      </c>
      <c r="C15233">
        <v>151.19999999999999</v>
      </c>
      <c r="D15233">
        <v>152.5</v>
      </c>
      <c r="E15233">
        <v>144.6</v>
      </c>
      <c r="F15233">
        <v>149.19999999999999</v>
      </c>
      <c r="G15233">
        <v>783344</v>
      </c>
      <c r="H15233">
        <v>148.76669999999999</v>
      </c>
    </row>
    <row r="15234" spans="1:8" x14ac:dyDescent="0.3">
      <c r="A15234" t="s">
        <v>647</v>
      </c>
      <c r="B15234" t="s">
        <v>709</v>
      </c>
      <c r="C15234">
        <v>149.30000000000001</v>
      </c>
      <c r="D15234">
        <v>154.69999999999999</v>
      </c>
      <c r="E15234">
        <v>145.1</v>
      </c>
      <c r="F15234">
        <v>150.5</v>
      </c>
      <c r="G15234">
        <v>1201612</v>
      </c>
      <c r="H15234">
        <v>150.1</v>
      </c>
    </row>
    <row r="15235" spans="1:8" x14ac:dyDescent="0.3">
      <c r="A15235" t="s">
        <v>647</v>
      </c>
      <c r="B15235" t="s">
        <v>283</v>
      </c>
      <c r="C15235">
        <v>151</v>
      </c>
      <c r="D15235">
        <v>160.9</v>
      </c>
      <c r="E15235">
        <v>145.5</v>
      </c>
      <c r="F15235">
        <v>155.19999999999999</v>
      </c>
      <c r="G15235">
        <v>2309894</v>
      </c>
      <c r="H15235">
        <v>153.86670000000001</v>
      </c>
    </row>
    <row r="15236" spans="1:8" x14ac:dyDescent="0.3">
      <c r="A15236" t="s">
        <v>647</v>
      </c>
      <c r="B15236" t="s">
        <v>290</v>
      </c>
      <c r="C15236">
        <v>154</v>
      </c>
      <c r="D15236">
        <v>163.1</v>
      </c>
      <c r="E15236">
        <v>150.1</v>
      </c>
      <c r="F15236">
        <v>156.5</v>
      </c>
      <c r="G15236">
        <v>2637546</v>
      </c>
      <c r="H15236">
        <v>156.5667</v>
      </c>
    </row>
    <row r="15237" spans="1:8" x14ac:dyDescent="0.3">
      <c r="A15237" t="s">
        <v>647</v>
      </c>
      <c r="B15237" t="s">
        <v>710</v>
      </c>
      <c r="C15237">
        <v>156.5</v>
      </c>
      <c r="D15237">
        <v>163.5</v>
      </c>
      <c r="E15237">
        <v>151.9</v>
      </c>
      <c r="F15237">
        <v>154.4</v>
      </c>
      <c r="G15237">
        <v>1780109</v>
      </c>
      <c r="H15237">
        <v>156.6</v>
      </c>
    </row>
    <row r="15238" spans="1:8" x14ac:dyDescent="0.3">
      <c r="A15238" t="s">
        <v>647</v>
      </c>
      <c r="B15238" t="s">
        <v>512</v>
      </c>
      <c r="C15238">
        <v>154</v>
      </c>
      <c r="D15238">
        <v>156.6</v>
      </c>
      <c r="E15238">
        <v>149.9</v>
      </c>
      <c r="F15238">
        <v>156.5</v>
      </c>
      <c r="G15238">
        <v>1416392</v>
      </c>
      <c r="H15238">
        <v>154.33330000000001</v>
      </c>
    </row>
    <row r="15239" spans="1:8" x14ac:dyDescent="0.3">
      <c r="A15239" t="s">
        <v>647</v>
      </c>
      <c r="B15239" t="s">
        <v>91</v>
      </c>
      <c r="C15239">
        <v>150</v>
      </c>
      <c r="D15239">
        <v>152.1</v>
      </c>
      <c r="E15239">
        <v>142.6</v>
      </c>
      <c r="F15239">
        <v>150.69999999999999</v>
      </c>
      <c r="G15239">
        <v>2037814</v>
      </c>
      <c r="H15239">
        <v>148.4667</v>
      </c>
    </row>
    <row r="15240" spans="1:8" x14ac:dyDescent="0.3">
      <c r="A15240" t="s">
        <v>647</v>
      </c>
      <c r="B15240" t="s">
        <v>93</v>
      </c>
      <c r="C15240">
        <v>148.1</v>
      </c>
      <c r="D15240">
        <v>155.5</v>
      </c>
      <c r="E15240">
        <v>146.30000000000001</v>
      </c>
      <c r="F15240">
        <v>150.5</v>
      </c>
      <c r="G15240">
        <v>820568</v>
      </c>
      <c r="H15240">
        <v>150.76669999999999</v>
      </c>
    </row>
    <row r="15241" spans="1:8" x14ac:dyDescent="0.3">
      <c r="A15241" t="s">
        <v>647</v>
      </c>
      <c r="B15241" t="s">
        <v>711</v>
      </c>
      <c r="C15241">
        <v>150.6</v>
      </c>
      <c r="D15241">
        <v>153.4</v>
      </c>
      <c r="E15241">
        <v>145</v>
      </c>
      <c r="F15241">
        <v>145.19999999999999</v>
      </c>
      <c r="G15241">
        <v>804679</v>
      </c>
      <c r="H15241">
        <v>147.86670000000001</v>
      </c>
    </row>
    <row r="15242" spans="1:8" x14ac:dyDescent="0.3">
      <c r="A15242" t="s">
        <v>647</v>
      </c>
      <c r="B15242" t="s">
        <v>712</v>
      </c>
      <c r="C15242">
        <v>145.80000000000001</v>
      </c>
      <c r="D15242">
        <v>148.6</v>
      </c>
      <c r="E15242">
        <v>138.9</v>
      </c>
      <c r="F15242">
        <v>143</v>
      </c>
      <c r="G15242">
        <v>1027083</v>
      </c>
      <c r="H15242">
        <v>143.5</v>
      </c>
    </row>
    <row r="15243" spans="1:8" x14ac:dyDescent="0.3">
      <c r="A15243" t="s">
        <v>647</v>
      </c>
      <c r="B15243" t="s">
        <v>162</v>
      </c>
      <c r="C15243">
        <v>144</v>
      </c>
      <c r="D15243">
        <v>152.19999999999999</v>
      </c>
      <c r="E15243">
        <v>139.80000000000001</v>
      </c>
      <c r="F15243">
        <v>146</v>
      </c>
      <c r="G15243">
        <v>1526682</v>
      </c>
      <c r="H15243">
        <v>146</v>
      </c>
    </row>
    <row r="15244" spans="1:8" x14ac:dyDescent="0.3">
      <c r="A15244" t="s">
        <v>647</v>
      </c>
      <c r="B15244" t="s">
        <v>220</v>
      </c>
      <c r="C15244">
        <v>142</v>
      </c>
      <c r="D15244">
        <v>145.6</v>
      </c>
      <c r="E15244">
        <v>135.19999999999999</v>
      </c>
      <c r="F15244">
        <v>138</v>
      </c>
      <c r="G15244">
        <v>963617</v>
      </c>
      <c r="H15244">
        <v>139.6</v>
      </c>
    </row>
    <row r="15245" spans="1:8" x14ac:dyDescent="0.3">
      <c r="A15245" t="s">
        <v>647</v>
      </c>
      <c r="B15245" t="s">
        <v>713</v>
      </c>
      <c r="C15245">
        <v>139.19999999999999</v>
      </c>
      <c r="D15245">
        <v>143.30000000000001</v>
      </c>
      <c r="E15245">
        <v>136.30000000000001</v>
      </c>
      <c r="F15245">
        <v>140</v>
      </c>
      <c r="G15245">
        <v>1384871</v>
      </c>
      <c r="H15245">
        <v>139.86670000000001</v>
      </c>
    </row>
    <row r="15246" spans="1:8" x14ac:dyDescent="0.3">
      <c r="A15246" t="s">
        <v>647</v>
      </c>
      <c r="B15246" t="s">
        <v>714</v>
      </c>
      <c r="C15246">
        <v>140.1</v>
      </c>
      <c r="D15246">
        <v>145.1</v>
      </c>
      <c r="E15246">
        <v>135</v>
      </c>
      <c r="F15246">
        <v>143.30000000000001</v>
      </c>
      <c r="G15246">
        <v>1118961</v>
      </c>
      <c r="H15246">
        <v>141.13329999999999</v>
      </c>
    </row>
    <row r="15247" spans="1:8" x14ac:dyDescent="0.3">
      <c r="A15247" t="s">
        <v>647</v>
      </c>
      <c r="B15247" t="s">
        <v>715</v>
      </c>
      <c r="C15247">
        <v>142.6</v>
      </c>
      <c r="D15247">
        <v>144.80000000000001</v>
      </c>
      <c r="E15247">
        <v>138.19999999999999</v>
      </c>
      <c r="F15247">
        <v>138.19999999999999</v>
      </c>
      <c r="G15247">
        <v>852210</v>
      </c>
      <c r="H15247">
        <v>140.4</v>
      </c>
    </row>
    <row r="15248" spans="1:8" x14ac:dyDescent="0.3">
      <c r="A15248" t="s">
        <v>647</v>
      </c>
      <c r="B15248" t="s">
        <v>235</v>
      </c>
      <c r="C15248">
        <v>138</v>
      </c>
      <c r="D15248">
        <v>141.6</v>
      </c>
      <c r="E15248">
        <v>134.4</v>
      </c>
      <c r="F15248">
        <v>139.80000000000001</v>
      </c>
      <c r="G15248">
        <v>5441000</v>
      </c>
      <c r="H15248">
        <v>138.6</v>
      </c>
    </row>
    <row r="15249" spans="1:8" x14ac:dyDescent="0.3">
      <c r="A15249" t="s">
        <v>647</v>
      </c>
      <c r="B15249" t="s">
        <v>259</v>
      </c>
      <c r="C15249">
        <v>139.80000000000001</v>
      </c>
      <c r="D15249">
        <v>141.5</v>
      </c>
      <c r="E15249">
        <v>136.4</v>
      </c>
      <c r="F15249">
        <v>141</v>
      </c>
      <c r="G15249">
        <v>2104901</v>
      </c>
      <c r="H15249">
        <v>139.63329999999999</v>
      </c>
    </row>
    <row r="15250" spans="1:8" x14ac:dyDescent="0.3">
      <c r="A15250" t="s">
        <v>647</v>
      </c>
      <c r="B15250" t="s">
        <v>716</v>
      </c>
      <c r="C15250">
        <v>141</v>
      </c>
      <c r="D15250">
        <v>141.30000000000001</v>
      </c>
      <c r="E15250">
        <v>134.4</v>
      </c>
      <c r="F15250">
        <v>135.30000000000001</v>
      </c>
      <c r="G15250">
        <v>1375368</v>
      </c>
      <c r="H15250">
        <v>137</v>
      </c>
    </row>
    <row r="15251" spans="1:8" x14ac:dyDescent="0.3">
      <c r="A15251" t="s">
        <v>647</v>
      </c>
      <c r="B15251" t="s">
        <v>269</v>
      </c>
      <c r="C15251">
        <v>135.5</v>
      </c>
      <c r="D15251">
        <v>139.6</v>
      </c>
      <c r="E15251">
        <v>134.5</v>
      </c>
      <c r="F15251">
        <v>136.80000000000001</v>
      </c>
      <c r="G15251">
        <v>1067232</v>
      </c>
      <c r="H15251">
        <v>136.9667</v>
      </c>
    </row>
    <row r="15252" spans="1:8" x14ac:dyDescent="0.3">
      <c r="A15252" t="s">
        <v>647</v>
      </c>
      <c r="B15252" t="s">
        <v>282</v>
      </c>
      <c r="C15252">
        <v>136.19999999999999</v>
      </c>
      <c r="D15252">
        <v>140.4</v>
      </c>
      <c r="E15252">
        <v>135.4</v>
      </c>
      <c r="F15252">
        <v>139.5</v>
      </c>
      <c r="G15252">
        <v>386350</v>
      </c>
      <c r="H15252">
        <v>138.4333</v>
      </c>
    </row>
    <row r="15253" spans="1:8" x14ac:dyDescent="0.3">
      <c r="A15253" t="s">
        <v>647</v>
      </c>
      <c r="B15253" t="s">
        <v>717</v>
      </c>
      <c r="C15253">
        <v>138.1</v>
      </c>
      <c r="D15253">
        <v>153.4</v>
      </c>
      <c r="E15253">
        <v>133.69999999999999</v>
      </c>
      <c r="F15253">
        <v>153.4</v>
      </c>
      <c r="G15253">
        <v>6993495</v>
      </c>
      <c r="H15253">
        <v>146.83330000000001</v>
      </c>
    </row>
    <row r="15254" spans="1:8" x14ac:dyDescent="0.3">
      <c r="A15254" t="s">
        <v>647</v>
      </c>
      <c r="B15254" t="s">
        <v>285</v>
      </c>
      <c r="C15254">
        <v>159.9</v>
      </c>
      <c r="D15254">
        <v>166.3</v>
      </c>
      <c r="E15254">
        <v>159.6</v>
      </c>
      <c r="F15254">
        <v>160.1</v>
      </c>
      <c r="G15254">
        <v>3681249</v>
      </c>
      <c r="H15254">
        <v>162</v>
      </c>
    </row>
    <row r="15255" spans="1:8" x14ac:dyDescent="0.3">
      <c r="A15255" t="s">
        <v>647</v>
      </c>
      <c r="B15255" t="s">
        <v>718</v>
      </c>
      <c r="C15255">
        <v>161</v>
      </c>
      <c r="D15255">
        <v>176.1</v>
      </c>
      <c r="E15255">
        <v>160.6</v>
      </c>
      <c r="F15255">
        <v>176.1</v>
      </c>
      <c r="G15255">
        <v>1975751</v>
      </c>
      <c r="H15255">
        <v>170.9333</v>
      </c>
    </row>
    <row r="15256" spans="1:8" x14ac:dyDescent="0.3">
      <c r="A15256" t="s">
        <v>647</v>
      </c>
      <c r="B15256" t="s">
        <v>291</v>
      </c>
      <c r="C15256">
        <v>183</v>
      </c>
      <c r="D15256">
        <v>193.7</v>
      </c>
      <c r="E15256">
        <v>183</v>
      </c>
      <c r="F15256">
        <v>193.7</v>
      </c>
      <c r="G15256">
        <v>1533076</v>
      </c>
      <c r="H15256">
        <v>190.13329999999999</v>
      </c>
    </row>
    <row r="15257" spans="1:8" x14ac:dyDescent="0.3">
      <c r="A15257" t="s">
        <v>647</v>
      </c>
      <c r="B15257" t="s">
        <v>295</v>
      </c>
      <c r="C15257">
        <v>206</v>
      </c>
      <c r="D15257">
        <v>213</v>
      </c>
      <c r="E15257">
        <v>196.1</v>
      </c>
      <c r="F15257">
        <v>213</v>
      </c>
      <c r="G15257">
        <v>5922865</v>
      </c>
      <c r="H15257">
        <v>207.36670000000001</v>
      </c>
    </row>
    <row r="15258" spans="1:8" x14ac:dyDescent="0.3">
      <c r="A15258" t="s">
        <v>647</v>
      </c>
      <c r="B15258" t="s">
        <v>298</v>
      </c>
      <c r="C15258">
        <v>214.8</v>
      </c>
      <c r="D15258">
        <v>234.3</v>
      </c>
      <c r="E15258">
        <v>208.9</v>
      </c>
      <c r="F15258">
        <v>224</v>
      </c>
      <c r="G15258">
        <v>5554011</v>
      </c>
      <c r="H15258">
        <v>222.4</v>
      </c>
    </row>
    <row r="15259" spans="1:8" x14ac:dyDescent="0.3">
      <c r="A15259" t="s">
        <v>647</v>
      </c>
      <c r="B15259" t="s">
        <v>719</v>
      </c>
      <c r="C15259">
        <v>224</v>
      </c>
      <c r="D15259">
        <v>227.5</v>
      </c>
      <c r="E15259">
        <v>201.6</v>
      </c>
      <c r="F15259">
        <v>201.6</v>
      </c>
      <c r="G15259">
        <v>5150258</v>
      </c>
      <c r="H15259">
        <v>210.23330000000001</v>
      </c>
    </row>
    <row r="15260" spans="1:8" x14ac:dyDescent="0.3">
      <c r="A15260" t="s">
        <v>647</v>
      </c>
      <c r="B15260" t="s">
        <v>720</v>
      </c>
      <c r="C15260">
        <v>197</v>
      </c>
      <c r="D15260">
        <v>204.5</v>
      </c>
      <c r="E15260">
        <v>189.3</v>
      </c>
      <c r="F15260">
        <v>192</v>
      </c>
      <c r="G15260">
        <v>3362345</v>
      </c>
      <c r="H15260">
        <v>195.26669999999999</v>
      </c>
    </row>
    <row r="15261" spans="1:8" x14ac:dyDescent="0.3">
      <c r="A15261" t="s">
        <v>647</v>
      </c>
      <c r="B15261" t="s">
        <v>721</v>
      </c>
      <c r="C15261">
        <v>189</v>
      </c>
      <c r="D15261">
        <v>206.4</v>
      </c>
      <c r="E15261">
        <v>186.8</v>
      </c>
      <c r="F15261">
        <v>198.4</v>
      </c>
      <c r="G15261">
        <v>3931893</v>
      </c>
      <c r="H15261">
        <v>197.2</v>
      </c>
    </row>
    <row r="15262" spans="1:8" x14ac:dyDescent="0.3">
      <c r="A15262" t="s">
        <v>647</v>
      </c>
      <c r="B15262" t="s">
        <v>96</v>
      </c>
      <c r="C15262">
        <v>198.5</v>
      </c>
      <c r="D15262">
        <v>205</v>
      </c>
      <c r="E15262">
        <v>196.3</v>
      </c>
      <c r="F15262">
        <v>201.5</v>
      </c>
      <c r="G15262">
        <v>1660070</v>
      </c>
      <c r="H15262">
        <v>200.9333</v>
      </c>
    </row>
    <row r="15263" spans="1:8" x14ac:dyDescent="0.3">
      <c r="A15263" t="s">
        <v>647</v>
      </c>
      <c r="B15263" t="s">
        <v>722</v>
      </c>
      <c r="C15263">
        <v>201.5</v>
      </c>
      <c r="D15263">
        <v>204.3</v>
      </c>
      <c r="E15263">
        <v>198</v>
      </c>
      <c r="F15263">
        <v>200.6</v>
      </c>
      <c r="G15263">
        <v>1265268</v>
      </c>
      <c r="H15263">
        <v>200.9667</v>
      </c>
    </row>
    <row r="15264" spans="1:8" x14ac:dyDescent="0.3">
      <c r="A15264" t="s">
        <v>647</v>
      </c>
      <c r="B15264" t="s">
        <v>164</v>
      </c>
      <c r="C15264">
        <v>201</v>
      </c>
      <c r="D15264">
        <v>219.7</v>
      </c>
      <c r="E15264">
        <v>199</v>
      </c>
      <c r="F15264">
        <v>211</v>
      </c>
      <c r="G15264">
        <v>2684265</v>
      </c>
      <c r="H15264">
        <v>209.9</v>
      </c>
    </row>
    <row r="15265" spans="1:8" x14ac:dyDescent="0.3">
      <c r="A15265" t="s">
        <v>647</v>
      </c>
      <c r="B15265" t="s">
        <v>723</v>
      </c>
      <c r="C15265">
        <v>216.3</v>
      </c>
      <c r="D15265">
        <v>232.1</v>
      </c>
      <c r="E15265">
        <v>211.4</v>
      </c>
      <c r="F15265">
        <v>232.1</v>
      </c>
      <c r="G15265">
        <v>1669098</v>
      </c>
      <c r="H15265">
        <v>225.2</v>
      </c>
    </row>
    <row r="15266" spans="1:8" x14ac:dyDescent="0.3">
      <c r="A15266" t="s">
        <v>647</v>
      </c>
      <c r="B15266" t="s">
        <v>724</v>
      </c>
      <c r="C15266">
        <v>235.8</v>
      </c>
      <c r="D15266">
        <v>255.25</v>
      </c>
      <c r="E15266">
        <v>227</v>
      </c>
      <c r="F15266">
        <v>240.7</v>
      </c>
      <c r="G15266">
        <v>5703442</v>
      </c>
      <c r="H15266">
        <v>240.98330000000001</v>
      </c>
    </row>
    <row r="15267" spans="1:8" x14ac:dyDescent="0.3">
      <c r="A15267" t="s">
        <v>647</v>
      </c>
      <c r="B15267" t="s">
        <v>725</v>
      </c>
      <c r="C15267">
        <v>242</v>
      </c>
      <c r="D15267">
        <v>264</v>
      </c>
      <c r="E15267">
        <v>241.5</v>
      </c>
      <c r="F15267">
        <v>262.75</v>
      </c>
      <c r="G15267">
        <v>2551326</v>
      </c>
      <c r="H15267">
        <v>256.08330000000001</v>
      </c>
    </row>
    <row r="15268" spans="1:8" x14ac:dyDescent="0.3">
      <c r="A15268" t="s">
        <v>647</v>
      </c>
      <c r="B15268" t="s">
        <v>242</v>
      </c>
      <c r="C15268">
        <v>264.75</v>
      </c>
      <c r="D15268">
        <v>276.5</v>
      </c>
      <c r="E15268">
        <v>254.25</v>
      </c>
      <c r="F15268">
        <v>256.25</v>
      </c>
      <c r="G15268">
        <v>2568738</v>
      </c>
      <c r="H15268">
        <v>262.33330000000001</v>
      </c>
    </row>
    <row r="15269" spans="1:8" x14ac:dyDescent="0.3">
      <c r="A15269" t="s">
        <v>647</v>
      </c>
      <c r="B15269" t="s">
        <v>726</v>
      </c>
      <c r="C15269">
        <v>256.25</v>
      </c>
      <c r="D15269">
        <v>281.75</v>
      </c>
      <c r="E15269">
        <v>243.9</v>
      </c>
      <c r="F15269">
        <v>281.75</v>
      </c>
      <c r="G15269">
        <v>2583542</v>
      </c>
      <c r="H15269">
        <v>269.13330000000002</v>
      </c>
    </row>
    <row r="15270" spans="1:8" x14ac:dyDescent="0.3">
      <c r="A15270" t="s">
        <v>647</v>
      </c>
      <c r="B15270" t="s">
        <v>727</v>
      </c>
      <c r="C15270">
        <v>282</v>
      </c>
      <c r="D15270">
        <v>295.5</v>
      </c>
      <c r="E15270">
        <v>258.75</v>
      </c>
      <c r="F15270">
        <v>282.25</v>
      </c>
      <c r="G15270">
        <v>4194326</v>
      </c>
      <c r="H15270">
        <v>278.83330000000001</v>
      </c>
    </row>
    <row r="15271" spans="1:8" x14ac:dyDescent="0.3">
      <c r="A15271" t="s">
        <v>647</v>
      </c>
      <c r="B15271" t="s">
        <v>728</v>
      </c>
      <c r="C15271">
        <v>283</v>
      </c>
      <c r="D15271">
        <v>310.25</v>
      </c>
      <c r="E15271">
        <v>283</v>
      </c>
      <c r="F15271">
        <v>310.25</v>
      </c>
      <c r="G15271">
        <v>3154305</v>
      </c>
      <c r="H15271">
        <v>301.16669999999999</v>
      </c>
    </row>
    <row r="15272" spans="1:8" x14ac:dyDescent="0.3">
      <c r="A15272" t="s">
        <v>647</v>
      </c>
      <c r="B15272" t="s">
        <v>729</v>
      </c>
      <c r="C15272">
        <v>319.75</v>
      </c>
      <c r="D15272">
        <v>327</v>
      </c>
      <c r="E15272">
        <v>306.25</v>
      </c>
      <c r="F15272">
        <v>319.75</v>
      </c>
      <c r="G15272">
        <v>2617358</v>
      </c>
      <c r="H15272">
        <v>317.66669999999999</v>
      </c>
    </row>
    <row r="15273" spans="1:8" x14ac:dyDescent="0.3">
      <c r="A15273" t="s">
        <v>647</v>
      </c>
      <c r="B15273" t="s">
        <v>730</v>
      </c>
      <c r="C15273">
        <v>313.5</v>
      </c>
      <c r="D15273">
        <v>351</v>
      </c>
      <c r="E15273">
        <v>313.5</v>
      </c>
      <c r="F15273">
        <v>337.25</v>
      </c>
      <c r="G15273">
        <v>2044429</v>
      </c>
      <c r="H15273">
        <v>333.91669999999999</v>
      </c>
    </row>
    <row r="15274" spans="1:8" x14ac:dyDescent="0.3">
      <c r="A15274" t="s">
        <v>647</v>
      </c>
      <c r="B15274" t="s">
        <v>731</v>
      </c>
      <c r="C15274">
        <v>340</v>
      </c>
      <c r="D15274">
        <v>346.25</v>
      </c>
      <c r="E15274">
        <v>323.75</v>
      </c>
      <c r="F15274">
        <v>325</v>
      </c>
      <c r="G15274">
        <v>1628621</v>
      </c>
      <c r="H15274">
        <v>331.66669999999999</v>
      </c>
    </row>
    <row r="15275" spans="1:8" x14ac:dyDescent="0.3">
      <c r="A15275" t="s">
        <v>647</v>
      </c>
      <c r="B15275" t="s">
        <v>732</v>
      </c>
      <c r="C15275">
        <v>325</v>
      </c>
      <c r="D15275">
        <v>340</v>
      </c>
      <c r="E15275">
        <v>318.5</v>
      </c>
      <c r="F15275">
        <v>326.5</v>
      </c>
      <c r="G15275">
        <v>1558640</v>
      </c>
      <c r="H15275">
        <v>328.33330000000001</v>
      </c>
    </row>
    <row r="15276" spans="1:8" x14ac:dyDescent="0.3">
      <c r="A15276" t="s">
        <v>647</v>
      </c>
      <c r="B15276" t="s">
        <v>733</v>
      </c>
      <c r="C15276">
        <v>326.5</v>
      </c>
      <c r="D15276">
        <v>339</v>
      </c>
      <c r="E15276">
        <v>312.25</v>
      </c>
      <c r="F15276">
        <v>333</v>
      </c>
      <c r="G15276">
        <v>2913617</v>
      </c>
      <c r="H15276">
        <v>328.08330000000001</v>
      </c>
    </row>
    <row r="15277" spans="1:8" x14ac:dyDescent="0.3">
      <c r="A15277" t="s">
        <v>647</v>
      </c>
      <c r="B15277" t="s">
        <v>734</v>
      </c>
      <c r="C15277">
        <v>333</v>
      </c>
      <c r="D15277">
        <v>343</v>
      </c>
      <c r="E15277">
        <v>331.25</v>
      </c>
      <c r="F15277">
        <v>338.5</v>
      </c>
      <c r="G15277">
        <v>933339</v>
      </c>
      <c r="H15277">
        <v>337.58330000000001</v>
      </c>
    </row>
    <row r="15278" spans="1:8" x14ac:dyDescent="0.3">
      <c r="A15278" t="s">
        <v>647</v>
      </c>
      <c r="B15278" t="s">
        <v>735</v>
      </c>
      <c r="C15278">
        <v>335</v>
      </c>
      <c r="D15278">
        <v>364</v>
      </c>
      <c r="E15278">
        <v>333.75</v>
      </c>
      <c r="F15278">
        <v>364</v>
      </c>
      <c r="G15278">
        <v>994172</v>
      </c>
      <c r="H15278">
        <v>353.91669999999999</v>
      </c>
    </row>
    <row r="15279" spans="1:8" x14ac:dyDescent="0.3">
      <c r="A15279" t="s">
        <v>230</v>
      </c>
      <c r="B15279" t="s">
        <v>696</v>
      </c>
      <c r="C15279">
        <v>228</v>
      </c>
      <c r="D15279">
        <v>229.1</v>
      </c>
      <c r="E15279">
        <v>223</v>
      </c>
      <c r="F15279">
        <v>227.3</v>
      </c>
      <c r="G15279">
        <v>368026</v>
      </c>
      <c r="H15279">
        <v>226.4667</v>
      </c>
    </row>
    <row r="15280" spans="1:8" x14ac:dyDescent="0.3">
      <c r="A15280" t="s">
        <v>230</v>
      </c>
      <c r="B15280" t="s">
        <v>697</v>
      </c>
      <c r="C15280">
        <v>227.3</v>
      </c>
      <c r="D15280">
        <v>228.5</v>
      </c>
      <c r="E15280">
        <v>224.7</v>
      </c>
      <c r="F15280">
        <v>225.1</v>
      </c>
      <c r="G15280">
        <v>345301</v>
      </c>
      <c r="H15280">
        <v>226.1</v>
      </c>
    </row>
    <row r="15281" spans="1:8" x14ac:dyDescent="0.3">
      <c r="A15281" t="s">
        <v>230</v>
      </c>
      <c r="B15281" t="s">
        <v>698</v>
      </c>
      <c r="C15281">
        <v>225</v>
      </c>
      <c r="D15281">
        <v>226.8</v>
      </c>
      <c r="E15281">
        <v>224.6</v>
      </c>
      <c r="F15281">
        <v>225.2</v>
      </c>
      <c r="G15281">
        <v>268601</v>
      </c>
      <c r="H15281">
        <v>225.5333</v>
      </c>
    </row>
    <row r="15282" spans="1:8" x14ac:dyDescent="0.3">
      <c r="A15282" t="s">
        <v>230</v>
      </c>
      <c r="B15282" t="s">
        <v>699</v>
      </c>
      <c r="C15282">
        <v>226</v>
      </c>
      <c r="D15282">
        <v>226.5</v>
      </c>
      <c r="E15282">
        <v>222.4</v>
      </c>
      <c r="F15282">
        <v>223.4</v>
      </c>
      <c r="G15282">
        <v>329956</v>
      </c>
      <c r="H15282">
        <v>224.1</v>
      </c>
    </row>
    <row r="15283" spans="1:8" x14ac:dyDescent="0.3">
      <c r="A15283" t="s">
        <v>230</v>
      </c>
      <c r="B15283" t="s">
        <v>700</v>
      </c>
      <c r="C15283">
        <v>223.4</v>
      </c>
      <c r="D15283">
        <v>225.8</v>
      </c>
      <c r="E15283">
        <v>221.5</v>
      </c>
      <c r="F15283">
        <v>224</v>
      </c>
      <c r="G15283">
        <v>240104</v>
      </c>
      <c r="H15283">
        <v>223.76669999999999</v>
      </c>
    </row>
    <row r="15284" spans="1:8" x14ac:dyDescent="0.3">
      <c r="A15284" t="s">
        <v>230</v>
      </c>
      <c r="B15284" t="s">
        <v>77</v>
      </c>
      <c r="C15284">
        <v>224</v>
      </c>
      <c r="D15284">
        <v>228.2</v>
      </c>
      <c r="E15284">
        <v>217.6</v>
      </c>
      <c r="F15284">
        <v>223.3</v>
      </c>
      <c r="G15284">
        <v>255560</v>
      </c>
      <c r="H15284">
        <v>223.0333</v>
      </c>
    </row>
    <row r="15285" spans="1:8" x14ac:dyDescent="0.3">
      <c r="A15285" t="s">
        <v>230</v>
      </c>
      <c r="B15285" t="s">
        <v>701</v>
      </c>
      <c r="C15285">
        <v>223.3</v>
      </c>
      <c r="D15285">
        <v>230</v>
      </c>
      <c r="E15285">
        <v>223.3</v>
      </c>
      <c r="F15285">
        <v>225.6</v>
      </c>
      <c r="G15285">
        <v>331913</v>
      </c>
      <c r="H15285">
        <v>226.3</v>
      </c>
    </row>
    <row r="15286" spans="1:8" x14ac:dyDescent="0.3">
      <c r="A15286" t="s">
        <v>230</v>
      </c>
      <c r="B15286" t="s">
        <v>702</v>
      </c>
      <c r="C15286">
        <v>232</v>
      </c>
      <c r="D15286">
        <v>232</v>
      </c>
      <c r="E15286">
        <v>224.8</v>
      </c>
      <c r="F15286">
        <v>225.4</v>
      </c>
      <c r="G15286">
        <v>203854</v>
      </c>
      <c r="H15286">
        <v>227.4</v>
      </c>
    </row>
    <row r="15287" spans="1:8" x14ac:dyDescent="0.3">
      <c r="A15287" t="s">
        <v>230</v>
      </c>
      <c r="B15287" t="s">
        <v>139</v>
      </c>
      <c r="C15287">
        <v>224.7</v>
      </c>
      <c r="D15287">
        <v>227.7</v>
      </c>
      <c r="E15287">
        <v>222.1</v>
      </c>
      <c r="F15287">
        <v>223.2</v>
      </c>
      <c r="G15287">
        <v>183673</v>
      </c>
      <c r="H15287">
        <v>224.33330000000001</v>
      </c>
    </row>
    <row r="15288" spans="1:8" x14ac:dyDescent="0.3">
      <c r="A15288" t="s">
        <v>230</v>
      </c>
      <c r="B15288" t="s">
        <v>156</v>
      </c>
      <c r="C15288">
        <v>224.1</v>
      </c>
      <c r="D15288">
        <v>226.6</v>
      </c>
      <c r="E15288">
        <v>218.9</v>
      </c>
      <c r="F15288">
        <v>220.8</v>
      </c>
      <c r="G15288">
        <v>201287</v>
      </c>
      <c r="H15288">
        <v>222.1</v>
      </c>
    </row>
    <row r="15289" spans="1:8" x14ac:dyDescent="0.3">
      <c r="A15289" t="s">
        <v>230</v>
      </c>
      <c r="B15289" t="s">
        <v>703</v>
      </c>
      <c r="C15289">
        <v>221.2</v>
      </c>
      <c r="D15289">
        <v>227</v>
      </c>
      <c r="E15289">
        <v>221.2</v>
      </c>
      <c r="F15289">
        <v>226</v>
      </c>
      <c r="G15289">
        <v>198859</v>
      </c>
      <c r="H15289">
        <v>224.73330000000001</v>
      </c>
    </row>
    <row r="15290" spans="1:8" x14ac:dyDescent="0.3">
      <c r="A15290" t="s">
        <v>230</v>
      </c>
      <c r="B15290" t="s">
        <v>223</v>
      </c>
      <c r="C15290">
        <v>225.8</v>
      </c>
      <c r="D15290">
        <v>239.8</v>
      </c>
      <c r="E15290">
        <v>225.1</v>
      </c>
      <c r="F15290">
        <v>233</v>
      </c>
      <c r="G15290">
        <v>1044318</v>
      </c>
      <c r="H15290">
        <v>232.63329999999999</v>
      </c>
    </row>
    <row r="15291" spans="1:8" x14ac:dyDescent="0.3">
      <c r="A15291" t="s">
        <v>230</v>
      </c>
      <c r="B15291" t="s">
        <v>228</v>
      </c>
      <c r="C15291">
        <v>233</v>
      </c>
      <c r="D15291">
        <v>233.6</v>
      </c>
      <c r="E15291">
        <v>228.2</v>
      </c>
      <c r="F15291">
        <v>228.2</v>
      </c>
      <c r="G15291">
        <v>367880</v>
      </c>
      <c r="H15291">
        <v>230</v>
      </c>
    </row>
    <row r="15292" spans="1:8" x14ac:dyDescent="0.3">
      <c r="A15292" t="s">
        <v>230</v>
      </c>
      <c r="B15292" t="s">
        <v>704</v>
      </c>
      <c r="C15292">
        <v>228.2</v>
      </c>
      <c r="D15292">
        <v>233.7</v>
      </c>
      <c r="E15292">
        <v>227.7</v>
      </c>
      <c r="F15292">
        <v>231</v>
      </c>
      <c r="G15292">
        <v>361017</v>
      </c>
      <c r="H15292">
        <v>230.8</v>
      </c>
    </row>
    <row r="15293" spans="1:8" x14ac:dyDescent="0.3">
      <c r="A15293" t="s">
        <v>230</v>
      </c>
      <c r="B15293" t="s">
        <v>705</v>
      </c>
      <c r="C15293">
        <v>231</v>
      </c>
      <c r="D15293">
        <v>234.2</v>
      </c>
      <c r="E15293">
        <v>229.6</v>
      </c>
      <c r="F15293">
        <v>230.9</v>
      </c>
      <c r="G15293">
        <v>281721</v>
      </c>
      <c r="H15293">
        <v>231.5667</v>
      </c>
    </row>
    <row r="15294" spans="1:8" x14ac:dyDescent="0.3">
      <c r="A15294" t="s">
        <v>230</v>
      </c>
      <c r="B15294" t="s">
        <v>706</v>
      </c>
      <c r="C15294">
        <v>230.8</v>
      </c>
      <c r="D15294">
        <v>234.2</v>
      </c>
      <c r="E15294">
        <v>219.3</v>
      </c>
      <c r="F15294">
        <v>232.5</v>
      </c>
      <c r="G15294">
        <v>462694</v>
      </c>
      <c r="H15294">
        <v>228.66669999999999</v>
      </c>
    </row>
    <row r="15295" spans="1:8" x14ac:dyDescent="0.3">
      <c r="A15295" t="s">
        <v>230</v>
      </c>
      <c r="B15295" t="s">
        <v>265</v>
      </c>
      <c r="C15295">
        <v>234.3</v>
      </c>
      <c r="D15295">
        <v>255.5</v>
      </c>
      <c r="E15295">
        <v>233.6</v>
      </c>
      <c r="F15295">
        <v>250</v>
      </c>
      <c r="G15295">
        <v>1480881</v>
      </c>
      <c r="H15295">
        <v>246.36670000000001</v>
      </c>
    </row>
    <row r="15296" spans="1:8" x14ac:dyDescent="0.3">
      <c r="A15296" t="s">
        <v>230</v>
      </c>
      <c r="B15296" t="s">
        <v>707</v>
      </c>
      <c r="C15296">
        <v>250</v>
      </c>
      <c r="D15296">
        <v>253</v>
      </c>
      <c r="E15296">
        <v>233.9</v>
      </c>
      <c r="F15296">
        <v>237</v>
      </c>
      <c r="G15296">
        <v>1443028</v>
      </c>
      <c r="H15296">
        <v>241.3</v>
      </c>
    </row>
    <row r="15297" spans="1:8" x14ac:dyDescent="0.3">
      <c r="A15297" t="s">
        <v>230</v>
      </c>
      <c r="B15297" t="s">
        <v>271</v>
      </c>
      <c r="C15297">
        <v>237.1</v>
      </c>
      <c r="D15297">
        <v>238.3</v>
      </c>
      <c r="E15297">
        <v>221.4</v>
      </c>
      <c r="F15297">
        <v>222.3</v>
      </c>
      <c r="G15297">
        <v>533541</v>
      </c>
      <c r="H15297">
        <v>227.33330000000001</v>
      </c>
    </row>
    <row r="15298" spans="1:8" x14ac:dyDescent="0.3">
      <c r="A15298" t="s">
        <v>230</v>
      </c>
      <c r="B15298" t="s">
        <v>708</v>
      </c>
      <c r="C15298">
        <v>222.3</v>
      </c>
      <c r="D15298">
        <v>242</v>
      </c>
      <c r="E15298">
        <v>221.9</v>
      </c>
      <c r="F15298">
        <v>230.5</v>
      </c>
      <c r="G15298">
        <v>942073</v>
      </c>
      <c r="H15298">
        <v>231.4667</v>
      </c>
    </row>
    <row r="15299" spans="1:8" x14ac:dyDescent="0.3">
      <c r="A15299" t="s">
        <v>230</v>
      </c>
      <c r="B15299" t="s">
        <v>709</v>
      </c>
      <c r="C15299">
        <v>231</v>
      </c>
      <c r="D15299">
        <v>236.7</v>
      </c>
      <c r="E15299">
        <v>229.3</v>
      </c>
      <c r="F15299">
        <v>231.4</v>
      </c>
      <c r="G15299">
        <v>515368</v>
      </c>
      <c r="H15299">
        <v>232.4667</v>
      </c>
    </row>
    <row r="15300" spans="1:8" x14ac:dyDescent="0.3">
      <c r="A15300" t="s">
        <v>230</v>
      </c>
      <c r="B15300" t="s">
        <v>283</v>
      </c>
      <c r="C15300">
        <v>231.5</v>
      </c>
      <c r="D15300">
        <v>231.6</v>
      </c>
      <c r="E15300">
        <v>224.1</v>
      </c>
      <c r="F15300">
        <v>225.6</v>
      </c>
      <c r="G15300">
        <v>342092</v>
      </c>
      <c r="H15300">
        <v>227.1</v>
      </c>
    </row>
    <row r="15301" spans="1:8" x14ac:dyDescent="0.3">
      <c r="A15301" t="s">
        <v>230</v>
      </c>
      <c r="B15301" t="s">
        <v>290</v>
      </c>
      <c r="C15301">
        <v>225.7</v>
      </c>
      <c r="D15301">
        <v>244.1</v>
      </c>
      <c r="E15301">
        <v>220</v>
      </c>
      <c r="F15301">
        <v>235.2</v>
      </c>
      <c r="G15301">
        <v>653947</v>
      </c>
      <c r="H15301">
        <v>233.1</v>
      </c>
    </row>
    <row r="15302" spans="1:8" x14ac:dyDescent="0.3">
      <c r="A15302" t="s">
        <v>230</v>
      </c>
      <c r="B15302" t="s">
        <v>710</v>
      </c>
      <c r="C15302">
        <v>238.2</v>
      </c>
      <c r="D15302">
        <v>243.9</v>
      </c>
      <c r="E15302">
        <v>226.3</v>
      </c>
      <c r="F15302">
        <v>226.5</v>
      </c>
      <c r="G15302">
        <v>665616</v>
      </c>
      <c r="H15302">
        <v>232.23330000000001</v>
      </c>
    </row>
    <row r="15303" spans="1:8" x14ac:dyDescent="0.3">
      <c r="A15303" t="s">
        <v>230</v>
      </c>
      <c r="B15303" t="s">
        <v>512</v>
      </c>
      <c r="C15303">
        <v>227.5</v>
      </c>
      <c r="D15303">
        <v>229.9</v>
      </c>
      <c r="E15303">
        <v>219</v>
      </c>
      <c r="F15303">
        <v>220.3</v>
      </c>
      <c r="G15303">
        <v>490174</v>
      </c>
      <c r="H15303">
        <v>223.0667</v>
      </c>
    </row>
    <row r="15304" spans="1:8" x14ac:dyDescent="0.3">
      <c r="A15304" t="s">
        <v>230</v>
      </c>
      <c r="B15304" t="s">
        <v>91</v>
      </c>
      <c r="C15304">
        <v>198.5</v>
      </c>
      <c r="D15304">
        <v>209</v>
      </c>
      <c r="E15304">
        <v>198.4</v>
      </c>
      <c r="F15304">
        <v>206.8</v>
      </c>
      <c r="G15304">
        <v>578721</v>
      </c>
      <c r="H15304">
        <v>204.73330000000001</v>
      </c>
    </row>
    <row r="15305" spans="1:8" x14ac:dyDescent="0.3">
      <c r="A15305" t="s">
        <v>230</v>
      </c>
      <c r="B15305" t="s">
        <v>93</v>
      </c>
      <c r="C15305">
        <v>206.6</v>
      </c>
      <c r="D15305">
        <v>209</v>
      </c>
      <c r="E15305">
        <v>199.2</v>
      </c>
      <c r="F15305">
        <v>200</v>
      </c>
      <c r="G15305">
        <v>450813</v>
      </c>
      <c r="H15305">
        <v>202.73330000000001</v>
      </c>
    </row>
    <row r="15306" spans="1:8" x14ac:dyDescent="0.3">
      <c r="A15306" t="s">
        <v>230</v>
      </c>
      <c r="B15306" t="s">
        <v>711</v>
      </c>
      <c r="C15306">
        <v>200</v>
      </c>
      <c r="D15306">
        <v>203.7</v>
      </c>
      <c r="E15306">
        <v>198.8</v>
      </c>
      <c r="F15306">
        <v>199.6</v>
      </c>
      <c r="G15306">
        <v>441308</v>
      </c>
      <c r="H15306">
        <v>200.7</v>
      </c>
    </row>
    <row r="15307" spans="1:8" x14ac:dyDescent="0.3">
      <c r="A15307" t="s">
        <v>230</v>
      </c>
      <c r="B15307" t="s">
        <v>712</v>
      </c>
      <c r="C15307">
        <v>201.5</v>
      </c>
      <c r="D15307">
        <v>207.4</v>
      </c>
      <c r="E15307">
        <v>201.1</v>
      </c>
      <c r="F15307">
        <v>203.1</v>
      </c>
      <c r="G15307">
        <v>341082</v>
      </c>
      <c r="H15307">
        <v>203.86670000000001</v>
      </c>
    </row>
    <row r="15308" spans="1:8" x14ac:dyDescent="0.3">
      <c r="A15308" t="s">
        <v>230</v>
      </c>
      <c r="B15308" t="s">
        <v>162</v>
      </c>
      <c r="C15308">
        <v>203.5</v>
      </c>
      <c r="D15308">
        <v>205.2</v>
      </c>
      <c r="E15308">
        <v>197.6</v>
      </c>
      <c r="F15308">
        <v>198.8</v>
      </c>
      <c r="G15308">
        <v>252371</v>
      </c>
      <c r="H15308">
        <v>200.5333</v>
      </c>
    </row>
    <row r="15309" spans="1:8" x14ac:dyDescent="0.3">
      <c r="A15309" t="s">
        <v>230</v>
      </c>
      <c r="B15309" t="s">
        <v>220</v>
      </c>
      <c r="C15309">
        <v>198.8</v>
      </c>
      <c r="D15309">
        <v>198.8</v>
      </c>
      <c r="E15309">
        <v>188.2</v>
      </c>
      <c r="F15309">
        <v>193.8</v>
      </c>
      <c r="G15309">
        <v>368524</v>
      </c>
      <c r="H15309">
        <v>193.6</v>
      </c>
    </row>
    <row r="15310" spans="1:8" x14ac:dyDescent="0.3">
      <c r="A15310" t="s">
        <v>230</v>
      </c>
      <c r="B15310" t="s">
        <v>713</v>
      </c>
      <c r="C15310">
        <v>197.6</v>
      </c>
      <c r="D15310">
        <v>200.5</v>
      </c>
      <c r="E15310">
        <v>196.5</v>
      </c>
      <c r="F15310">
        <v>200.5</v>
      </c>
      <c r="G15310">
        <v>285377</v>
      </c>
      <c r="H15310">
        <v>199.16669999999999</v>
      </c>
    </row>
    <row r="15311" spans="1:8" x14ac:dyDescent="0.3">
      <c r="A15311" t="s">
        <v>230</v>
      </c>
      <c r="B15311" t="s">
        <v>714</v>
      </c>
      <c r="C15311">
        <v>202.5</v>
      </c>
      <c r="D15311">
        <v>203</v>
      </c>
      <c r="E15311">
        <v>197.8</v>
      </c>
      <c r="F15311">
        <v>199.7</v>
      </c>
      <c r="G15311">
        <v>141335</v>
      </c>
      <c r="H15311">
        <v>200.16669999999999</v>
      </c>
    </row>
    <row r="15312" spans="1:8" x14ac:dyDescent="0.3">
      <c r="A15312" t="s">
        <v>230</v>
      </c>
      <c r="B15312" t="s">
        <v>715</v>
      </c>
      <c r="C15312">
        <v>199.6</v>
      </c>
      <c r="D15312">
        <v>206.5</v>
      </c>
      <c r="E15312">
        <v>198.5</v>
      </c>
      <c r="F15312">
        <v>202</v>
      </c>
      <c r="G15312">
        <v>343103</v>
      </c>
      <c r="H15312">
        <v>202.33330000000001</v>
      </c>
    </row>
    <row r="15313" spans="1:8" x14ac:dyDescent="0.3">
      <c r="A15313" t="s">
        <v>230</v>
      </c>
      <c r="B15313" t="s">
        <v>235</v>
      </c>
      <c r="C15313">
        <v>202</v>
      </c>
      <c r="D15313">
        <v>204.5</v>
      </c>
      <c r="E15313">
        <v>196.8</v>
      </c>
      <c r="F15313">
        <v>201.6</v>
      </c>
      <c r="G15313">
        <v>235818</v>
      </c>
      <c r="H15313">
        <v>200.9667</v>
      </c>
    </row>
    <row r="15314" spans="1:8" x14ac:dyDescent="0.3">
      <c r="A15314" t="s">
        <v>230</v>
      </c>
      <c r="B15314" t="s">
        <v>259</v>
      </c>
      <c r="C15314">
        <v>201.6</v>
      </c>
      <c r="D15314">
        <v>202.7</v>
      </c>
      <c r="E15314">
        <v>198</v>
      </c>
      <c r="F15314">
        <v>199.2</v>
      </c>
      <c r="G15314">
        <v>137222</v>
      </c>
      <c r="H15314">
        <v>199.9667</v>
      </c>
    </row>
    <row r="15315" spans="1:8" x14ac:dyDescent="0.3">
      <c r="A15315" t="s">
        <v>230</v>
      </c>
      <c r="B15315" t="s">
        <v>716</v>
      </c>
      <c r="C15315">
        <v>200</v>
      </c>
      <c r="D15315">
        <v>204</v>
      </c>
      <c r="E15315">
        <v>199.9</v>
      </c>
      <c r="F15315">
        <v>202.9</v>
      </c>
      <c r="G15315">
        <v>268861</v>
      </c>
      <c r="H15315">
        <v>202.26669999999999</v>
      </c>
    </row>
    <row r="15316" spans="1:8" x14ac:dyDescent="0.3">
      <c r="A15316" t="s">
        <v>230</v>
      </c>
      <c r="B15316" t="s">
        <v>269</v>
      </c>
      <c r="C15316">
        <v>204.9</v>
      </c>
      <c r="D15316">
        <v>204.9</v>
      </c>
      <c r="E15316">
        <v>199.6</v>
      </c>
      <c r="F15316">
        <v>201.9</v>
      </c>
      <c r="G15316">
        <v>185115</v>
      </c>
      <c r="H15316">
        <v>202.13329999999999</v>
      </c>
    </row>
    <row r="15317" spans="1:8" x14ac:dyDescent="0.3">
      <c r="A15317" t="s">
        <v>230</v>
      </c>
      <c r="B15317" t="s">
        <v>282</v>
      </c>
      <c r="C15317">
        <v>199.8</v>
      </c>
      <c r="D15317">
        <v>201.4</v>
      </c>
      <c r="E15317">
        <v>198</v>
      </c>
      <c r="F15317">
        <v>201</v>
      </c>
      <c r="G15317">
        <v>63328</v>
      </c>
      <c r="H15317">
        <v>200.13329999999999</v>
      </c>
    </row>
    <row r="15318" spans="1:8" x14ac:dyDescent="0.3">
      <c r="A15318" t="s">
        <v>230</v>
      </c>
      <c r="B15318" t="s">
        <v>717</v>
      </c>
      <c r="C15318">
        <v>196.4</v>
      </c>
      <c r="D15318">
        <v>202</v>
      </c>
      <c r="E15318">
        <v>194.6</v>
      </c>
      <c r="F15318">
        <v>200.8</v>
      </c>
      <c r="G15318">
        <v>345655</v>
      </c>
      <c r="H15318">
        <v>199.13329999999999</v>
      </c>
    </row>
    <row r="15319" spans="1:8" x14ac:dyDescent="0.3">
      <c r="A15319" t="s">
        <v>230</v>
      </c>
      <c r="B15319" t="s">
        <v>285</v>
      </c>
      <c r="C15319">
        <v>200.8</v>
      </c>
      <c r="D15319">
        <v>200.8</v>
      </c>
      <c r="E15319">
        <v>197</v>
      </c>
      <c r="F15319">
        <v>197.7</v>
      </c>
      <c r="G15319">
        <v>175638</v>
      </c>
      <c r="H15319">
        <v>198.5</v>
      </c>
    </row>
    <row r="15320" spans="1:8" x14ac:dyDescent="0.3">
      <c r="A15320" t="s">
        <v>230</v>
      </c>
      <c r="B15320" t="s">
        <v>718</v>
      </c>
      <c r="C15320">
        <v>198.5</v>
      </c>
      <c r="D15320">
        <v>200</v>
      </c>
      <c r="E15320">
        <v>196.8</v>
      </c>
      <c r="F15320">
        <v>197.8</v>
      </c>
      <c r="G15320">
        <v>164971</v>
      </c>
      <c r="H15320">
        <v>198.2</v>
      </c>
    </row>
    <row r="15321" spans="1:8" x14ac:dyDescent="0.3">
      <c r="A15321" t="s">
        <v>230</v>
      </c>
      <c r="B15321" t="s">
        <v>291</v>
      </c>
      <c r="C15321">
        <v>198</v>
      </c>
      <c r="D15321">
        <v>198.3</v>
      </c>
      <c r="E15321">
        <v>193</v>
      </c>
      <c r="F15321">
        <v>193</v>
      </c>
      <c r="G15321">
        <v>147665</v>
      </c>
      <c r="H15321">
        <v>194.76669999999999</v>
      </c>
    </row>
    <row r="15322" spans="1:8" x14ac:dyDescent="0.3">
      <c r="A15322" t="s">
        <v>230</v>
      </c>
      <c r="B15322" t="s">
        <v>295</v>
      </c>
      <c r="C15322">
        <v>191.2</v>
      </c>
      <c r="D15322">
        <v>194.8</v>
      </c>
      <c r="E15322">
        <v>190.9</v>
      </c>
      <c r="F15322">
        <v>193</v>
      </c>
      <c r="G15322">
        <v>144933</v>
      </c>
      <c r="H15322">
        <v>192.9</v>
      </c>
    </row>
    <row r="15323" spans="1:8" x14ac:dyDescent="0.3">
      <c r="A15323" t="s">
        <v>230</v>
      </c>
      <c r="B15323" t="s">
        <v>298</v>
      </c>
      <c r="C15323">
        <v>192</v>
      </c>
      <c r="D15323">
        <v>192.9</v>
      </c>
      <c r="E15323">
        <v>189.2</v>
      </c>
      <c r="F15323">
        <v>189.9</v>
      </c>
      <c r="G15323">
        <v>136489</v>
      </c>
      <c r="H15323">
        <v>190.66669999999999</v>
      </c>
    </row>
    <row r="15324" spans="1:8" x14ac:dyDescent="0.3">
      <c r="A15324" t="s">
        <v>230</v>
      </c>
      <c r="B15324" t="s">
        <v>719</v>
      </c>
      <c r="C15324">
        <v>190.2</v>
      </c>
      <c r="D15324">
        <v>191.7</v>
      </c>
      <c r="E15324">
        <v>189.5</v>
      </c>
      <c r="F15324">
        <v>191.1</v>
      </c>
      <c r="G15324">
        <v>166351</v>
      </c>
      <c r="H15324">
        <v>190.76669999999999</v>
      </c>
    </row>
    <row r="15325" spans="1:8" x14ac:dyDescent="0.3">
      <c r="A15325" t="s">
        <v>230</v>
      </c>
      <c r="B15325" t="s">
        <v>720</v>
      </c>
      <c r="C15325">
        <v>192</v>
      </c>
      <c r="D15325">
        <v>199</v>
      </c>
      <c r="E15325">
        <v>192</v>
      </c>
      <c r="F15325">
        <v>194.7</v>
      </c>
      <c r="G15325">
        <v>241534</v>
      </c>
      <c r="H15325">
        <v>195.23330000000001</v>
      </c>
    </row>
    <row r="15326" spans="1:8" x14ac:dyDescent="0.3">
      <c r="A15326" t="s">
        <v>230</v>
      </c>
      <c r="B15326" t="s">
        <v>721</v>
      </c>
      <c r="C15326">
        <v>194.7</v>
      </c>
      <c r="D15326">
        <v>194.7</v>
      </c>
      <c r="E15326">
        <v>191.1</v>
      </c>
      <c r="F15326">
        <v>192.5</v>
      </c>
      <c r="G15326">
        <v>176423</v>
      </c>
      <c r="H15326">
        <v>192.76669999999999</v>
      </c>
    </row>
    <row r="15327" spans="1:8" x14ac:dyDescent="0.3">
      <c r="A15327" t="s">
        <v>230</v>
      </c>
      <c r="B15327" t="s">
        <v>96</v>
      </c>
      <c r="C15327">
        <v>194</v>
      </c>
      <c r="D15327">
        <v>196.1</v>
      </c>
      <c r="E15327">
        <v>192.1</v>
      </c>
      <c r="F15327">
        <v>193</v>
      </c>
      <c r="G15327">
        <v>133994</v>
      </c>
      <c r="H15327">
        <v>193.73330000000001</v>
      </c>
    </row>
    <row r="15328" spans="1:8" x14ac:dyDescent="0.3">
      <c r="A15328" t="s">
        <v>230</v>
      </c>
      <c r="B15328" t="s">
        <v>722</v>
      </c>
      <c r="C15328">
        <v>193</v>
      </c>
      <c r="D15328">
        <v>196</v>
      </c>
      <c r="E15328">
        <v>193</v>
      </c>
      <c r="F15328">
        <v>194.5</v>
      </c>
      <c r="G15328">
        <v>221681</v>
      </c>
      <c r="H15328">
        <v>194.5</v>
      </c>
    </row>
    <row r="15329" spans="1:8" x14ac:dyDescent="0.3">
      <c r="A15329" t="s">
        <v>230</v>
      </c>
      <c r="B15329" t="s">
        <v>164</v>
      </c>
      <c r="C15329">
        <v>195.9</v>
      </c>
      <c r="D15329">
        <v>195.9</v>
      </c>
      <c r="E15329">
        <v>187.3</v>
      </c>
      <c r="F15329">
        <v>187.4</v>
      </c>
      <c r="G15329">
        <v>347736</v>
      </c>
      <c r="H15329">
        <v>190.2</v>
      </c>
    </row>
    <row r="15330" spans="1:8" x14ac:dyDescent="0.3">
      <c r="A15330" t="s">
        <v>230</v>
      </c>
      <c r="B15330" t="s">
        <v>723</v>
      </c>
      <c r="C15330">
        <v>193.3</v>
      </c>
      <c r="D15330">
        <v>196.1</v>
      </c>
      <c r="E15330">
        <v>193</v>
      </c>
      <c r="F15330">
        <v>193.2</v>
      </c>
      <c r="G15330">
        <v>224904</v>
      </c>
      <c r="H15330">
        <v>194.1</v>
      </c>
    </row>
    <row r="15331" spans="1:8" x14ac:dyDescent="0.3">
      <c r="A15331" t="s">
        <v>230</v>
      </c>
      <c r="B15331" t="s">
        <v>724</v>
      </c>
      <c r="C15331">
        <v>193.2</v>
      </c>
      <c r="D15331">
        <v>193.8</v>
      </c>
      <c r="E15331">
        <v>191.1</v>
      </c>
      <c r="F15331">
        <v>191.2</v>
      </c>
      <c r="G15331">
        <v>131941</v>
      </c>
      <c r="H15331">
        <v>192.0333</v>
      </c>
    </row>
    <row r="15332" spans="1:8" x14ac:dyDescent="0.3">
      <c r="A15332" t="s">
        <v>230</v>
      </c>
      <c r="B15332" t="s">
        <v>725</v>
      </c>
      <c r="C15332">
        <v>192</v>
      </c>
      <c r="D15332">
        <v>196.6</v>
      </c>
      <c r="E15332">
        <v>192</v>
      </c>
      <c r="F15332">
        <v>196</v>
      </c>
      <c r="G15332">
        <v>256305</v>
      </c>
      <c r="H15332">
        <v>194.86670000000001</v>
      </c>
    </row>
    <row r="15333" spans="1:8" x14ac:dyDescent="0.3">
      <c r="A15333" t="s">
        <v>230</v>
      </c>
      <c r="B15333" t="s">
        <v>242</v>
      </c>
      <c r="C15333">
        <v>193</v>
      </c>
      <c r="D15333">
        <v>193.9</v>
      </c>
      <c r="E15333">
        <v>188</v>
      </c>
      <c r="F15333">
        <v>192.2</v>
      </c>
      <c r="G15333">
        <v>218950</v>
      </c>
      <c r="H15333">
        <v>191.36670000000001</v>
      </c>
    </row>
    <row r="15334" spans="1:8" x14ac:dyDescent="0.3">
      <c r="A15334" t="s">
        <v>230</v>
      </c>
      <c r="B15334" t="s">
        <v>726</v>
      </c>
      <c r="C15334">
        <v>194.1</v>
      </c>
      <c r="D15334">
        <v>199.9</v>
      </c>
      <c r="E15334">
        <v>193.5</v>
      </c>
      <c r="F15334">
        <v>197.9</v>
      </c>
      <c r="G15334">
        <v>369707</v>
      </c>
      <c r="H15334">
        <v>197.1</v>
      </c>
    </row>
    <row r="15335" spans="1:8" x14ac:dyDescent="0.3">
      <c r="A15335" t="s">
        <v>230</v>
      </c>
      <c r="B15335" t="s">
        <v>727</v>
      </c>
      <c r="C15335">
        <v>198</v>
      </c>
      <c r="D15335">
        <v>204.1</v>
      </c>
      <c r="E15335">
        <v>197.9</v>
      </c>
      <c r="F15335">
        <v>203.4</v>
      </c>
      <c r="G15335">
        <v>475229</v>
      </c>
      <c r="H15335">
        <v>201.8</v>
      </c>
    </row>
    <row r="15336" spans="1:8" x14ac:dyDescent="0.3">
      <c r="A15336" t="s">
        <v>230</v>
      </c>
      <c r="B15336" t="s">
        <v>728</v>
      </c>
      <c r="C15336">
        <v>204</v>
      </c>
      <c r="D15336">
        <v>206.5</v>
      </c>
      <c r="E15336">
        <v>201.5</v>
      </c>
      <c r="F15336">
        <v>202.4</v>
      </c>
      <c r="G15336">
        <v>286175</v>
      </c>
      <c r="H15336">
        <v>203.4667</v>
      </c>
    </row>
    <row r="15337" spans="1:8" x14ac:dyDescent="0.3">
      <c r="A15337" t="s">
        <v>230</v>
      </c>
      <c r="B15337" t="s">
        <v>729</v>
      </c>
      <c r="C15337">
        <v>203</v>
      </c>
      <c r="D15337">
        <v>220</v>
      </c>
      <c r="E15337">
        <v>202.1</v>
      </c>
      <c r="F15337">
        <v>217.2</v>
      </c>
      <c r="G15337">
        <v>792321</v>
      </c>
      <c r="H15337">
        <v>213.1</v>
      </c>
    </row>
    <row r="15338" spans="1:8" x14ac:dyDescent="0.3">
      <c r="A15338" t="s">
        <v>230</v>
      </c>
      <c r="B15338" t="s">
        <v>730</v>
      </c>
      <c r="C15338">
        <v>213.9</v>
      </c>
      <c r="D15338">
        <v>218.4</v>
      </c>
      <c r="E15338">
        <v>209.1</v>
      </c>
      <c r="F15338">
        <v>212.3</v>
      </c>
      <c r="G15338">
        <v>451115</v>
      </c>
      <c r="H15338">
        <v>213.26669999999999</v>
      </c>
    </row>
    <row r="15339" spans="1:8" x14ac:dyDescent="0.3">
      <c r="A15339" t="s">
        <v>230</v>
      </c>
      <c r="B15339" t="s">
        <v>731</v>
      </c>
      <c r="C15339">
        <v>212.4</v>
      </c>
      <c r="D15339">
        <v>217.9</v>
      </c>
      <c r="E15339">
        <v>210</v>
      </c>
      <c r="F15339">
        <v>210</v>
      </c>
      <c r="G15339">
        <v>278684</v>
      </c>
      <c r="H15339">
        <v>212.63329999999999</v>
      </c>
    </row>
    <row r="15340" spans="1:8" x14ac:dyDescent="0.3">
      <c r="A15340" t="s">
        <v>230</v>
      </c>
      <c r="B15340" t="s">
        <v>732</v>
      </c>
      <c r="C15340">
        <v>210</v>
      </c>
      <c r="D15340">
        <v>212.7</v>
      </c>
      <c r="E15340">
        <v>207.8</v>
      </c>
      <c r="F15340">
        <v>209.7</v>
      </c>
      <c r="G15340">
        <v>181199</v>
      </c>
      <c r="H15340">
        <v>210.0667</v>
      </c>
    </row>
    <row r="15341" spans="1:8" x14ac:dyDescent="0.3">
      <c r="A15341" t="s">
        <v>230</v>
      </c>
      <c r="B15341" t="s">
        <v>733</v>
      </c>
      <c r="C15341">
        <v>209.7</v>
      </c>
      <c r="D15341">
        <v>210.7</v>
      </c>
      <c r="E15341">
        <v>205.5</v>
      </c>
      <c r="F15341">
        <v>206</v>
      </c>
      <c r="G15341">
        <v>153326</v>
      </c>
      <c r="H15341">
        <v>207.4</v>
      </c>
    </row>
    <row r="15342" spans="1:8" x14ac:dyDescent="0.3">
      <c r="A15342" t="s">
        <v>230</v>
      </c>
      <c r="B15342" t="s">
        <v>734</v>
      </c>
      <c r="C15342">
        <v>205.4</v>
      </c>
      <c r="D15342">
        <v>210.6</v>
      </c>
      <c r="E15342">
        <v>205.4</v>
      </c>
      <c r="F15342">
        <v>207.3</v>
      </c>
      <c r="G15342">
        <v>187201</v>
      </c>
      <c r="H15342">
        <v>207.76669999999999</v>
      </c>
    </row>
    <row r="15343" spans="1:8" x14ac:dyDescent="0.3">
      <c r="A15343" t="s">
        <v>230</v>
      </c>
      <c r="B15343" t="s">
        <v>735</v>
      </c>
      <c r="C15343">
        <v>215.3</v>
      </c>
      <c r="D15343">
        <v>218.4</v>
      </c>
      <c r="E15343">
        <v>206</v>
      </c>
      <c r="F15343">
        <v>207</v>
      </c>
      <c r="G15343">
        <v>310679</v>
      </c>
      <c r="H15343">
        <v>210.4667</v>
      </c>
    </row>
    <row r="15344" spans="1:8" x14ac:dyDescent="0.3">
      <c r="A15344" t="s">
        <v>273</v>
      </c>
      <c r="B15344" t="s">
        <v>696</v>
      </c>
      <c r="C15344">
        <v>156.4</v>
      </c>
      <c r="D15344">
        <v>158.80000000000001</v>
      </c>
      <c r="E15344">
        <v>154.19999999999999</v>
      </c>
      <c r="F15344">
        <v>158</v>
      </c>
      <c r="G15344">
        <v>1308300</v>
      </c>
      <c r="H15344">
        <v>157</v>
      </c>
    </row>
    <row r="15345" spans="1:8" x14ac:dyDescent="0.3">
      <c r="A15345" t="s">
        <v>273</v>
      </c>
      <c r="B15345" t="s">
        <v>697</v>
      </c>
      <c r="C15345">
        <v>158.19999999999999</v>
      </c>
      <c r="D15345">
        <v>162.9</v>
      </c>
      <c r="E15345">
        <v>157.80000000000001</v>
      </c>
      <c r="F15345">
        <v>161.30000000000001</v>
      </c>
      <c r="G15345">
        <v>977966</v>
      </c>
      <c r="H15345">
        <v>160.66669999999999</v>
      </c>
    </row>
    <row r="15346" spans="1:8" x14ac:dyDescent="0.3">
      <c r="A15346" t="s">
        <v>273</v>
      </c>
      <c r="B15346" t="s">
        <v>698</v>
      </c>
      <c r="C15346">
        <v>161.30000000000001</v>
      </c>
      <c r="D15346">
        <v>164.8</v>
      </c>
      <c r="E15346">
        <v>161</v>
      </c>
      <c r="F15346">
        <v>164.5</v>
      </c>
      <c r="G15346">
        <v>1082505</v>
      </c>
      <c r="H15346">
        <v>163.4333</v>
      </c>
    </row>
    <row r="15347" spans="1:8" x14ac:dyDescent="0.3">
      <c r="A15347" t="s">
        <v>273</v>
      </c>
      <c r="B15347" t="s">
        <v>699</v>
      </c>
      <c r="C15347">
        <v>164.8</v>
      </c>
      <c r="D15347">
        <v>166</v>
      </c>
      <c r="E15347">
        <v>161.69999999999999</v>
      </c>
      <c r="F15347">
        <v>161.9</v>
      </c>
      <c r="G15347">
        <v>1156746</v>
      </c>
      <c r="H15347">
        <v>163.19999999999999</v>
      </c>
    </row>
    <row r="15348" spans="1:8" x14ac:dyDescent="0.3">
      <c r="A15348" t="s">
        <v>273</v>
      </c>
      <c r="B15348" t="s">
        <v>700</v>
      </c>
      <c r="C15348">
        <v>162.1</v>
      </c>
      <c r="D15348">
        <v>162.1</v>
      </c>
      <c r="E15348">
        <v>159.19999999999999</v>
      </c>
      <c r="F15348">
        <v>161.69999999999999</v>
      </c>
      <c r="G15348">
        <v>998280</v>
      </c>
      <c r="H15348">
        <v>161</v>
      </c>
    </row>
    <row r="15349" spans="1:8" x14ac:dyDescent="0.3">
      <c r="A15349" t="s">
        <v>273</v>
      </c>
      <c r="B15349" t="s">
        <v>77</v>
      </c>
      <c r="C15349">
        <v>159.5</v>
      </c>
      <c r="D15349">
        <v>160.80000000000001</v>
      </c>
      <c r="E15349">
        <v>156.5</v>
      </c>
      <c r="F15349">
        <v>157.80000000000001</v>
      </c>
      <c r="G15349">
        <v>1909386</v>
      </c>
      <c r="H15349">
        <v>158.36670000000001</v>
      </c>
    </row>
    <row r="15350" spans="1:8" x14ac:dyDescent="0.3">
      <c r="A15350" t="s">
        <v>273</v>
      </c>
      <c r="B15350" t="s">
        <v>701</v>
      </c>
      <c r="C15350">
        <v>158.5</v>
      </c>
      <c r="D15350">
        <v>158.6</v>
      </c>
      <c r="E15350">
        <v>154.80000000000001</v>
      </c>
      <c r="F15350">
        <v>155.30000000000001</v>
      </c>
      <c r="G15350">
        <v>1929531</v>
      </c>
      <c r="H15350">
        <v>156.23330000000001</v>
      </c>
    </row>
    <row r="15351" spans="1:8" x14ac:dyDescent="0.3">
      <c r="A15351" t="s">
        <v>273</v>
      </c>
      <c r="B15351" t="s">
        <v>702</v>
      </c>
      <c r="C15351">
        <v>155.4</v>
      </c>
      <c r="D15351">
        <v>157.6</v>
      </c>
      <c r="E15351">
        <v>153.1</v>
      </c>
      <c r="F15351">
        <v>153.5</v>
      </c>
      <c r="G15351">
        <v>1742569</v>
      </c>
      <c r="H15351">
        <v>154.73330000000001</v>
      </c>
    </row>
    <row r="15352" spans="1:8" x14ac:dyDescent="0.3">
      <c r="A15352" t="s">
        <v>273</v>
      </c>
      <c r="B15352" t="s">
        <v>139</v>
      </c>
      <c r="C15352">
        <v>153.5</v>
      </c>
      <c r="D15352">
        <v>156.30000000000001</v>
      </c>
      <c r="E15352">
        <v>152.80000000000001</v>
      </c>
      <c r="F15352">
        <v>154</v>
      </c>
      <c r="G15352">
        <v>1085372</v>
      </c>
      <c r="H15352">
        <v>154.36670000000001</v>
      </c>
    </row>
    <row r="15353" spans="1:8" x14ac:dyDescent="0.3">
      <c r="A15353" t="s">
        <v>273</v>
      </c>
      <c r="B15353" t="s">
        <v>156</v>
      </c>
      <c r="C15353">
        <v>154</v>
      </c>
      <c r="D15353">
        <v>154.30000000000001</v>
      </c>
      <c r="E15353">
        <v>150.9</v>
      </c>
      <c r="F15353">
        <v>153.30000000000001</v>
      </c>
      <c r="G15353">
        <v>838548</v>
      </c>
      <c r="H15353">
        <v>152.83330000000001</v>
      </c>
    </row>
    <row r="15354" spans="1:8" x14ac:dyDescent="0.3">
      <c r="A15354" t="s">
        <v>273</v>
      </c>
      <c r="B15354" t="s">
        <v>703</v>
      </c>
      <c r="C15354">
        <v>153.69999999999999</v>
      </c>
      <c r="D15354">
        <v>157.4</v>
      </c>
      <c r="E15354">
        <v>153.5</v>
      </c>
      <c r="F15354">
        <v>156.5</v>
      </c>
      <c r="G15354">
        <v>999495</v>
      </c>
      <c r="H15354">
        <v>155.80000000000001</v>
      </c>
    </row>
    <row r="15355" spans="1:8" x14ac:dyDescent="0.3">
      <c r="A15355" t="s">
        <v>273</v>
      </c>
      <c r="B15355" t="s">
        <v>223</v>
      </c>
      <c r="C15355">
        <v>156.30000000000001</v>
      </c>
      <c r="D15355">
        <v>159.9</v>
      </c>
      <c r="E15355">
        <v>156.30000000000001</v>
      </c>
      <c r="F15355">
        <v>158.6</v>
      </c>
      <c r="G15355">
        <v>852982</v>
      </c>
      <c r="H15355">
        <v>158.26669999999999</v>
      </c>
    </row>
    <row r="15356" spans="1:8" x14ac:dyDescent="0.3">
      <c r="A15356" t="s">
        <v>273</v>
      </c>
      <c r="B15356" t="s">
        <v>228</v>
      </c>
      <c r="C15356">
        <v>158</v>
      </c>
      <c r="D15356">
        <v>158</v>
      </c>
      <c r="E15356">
        <v>156.19999999999999</v>
      </c>
      <c r="F15356">
        <v>156.69999999999999</v>
      </c>
      <c r="G15356">
        <v>845473</v>
      </c>
      <c r="H15356">
        <v>156.9667</v>
      </c>
    </row>
    <row r="15357" spans="1:8" x14ac:dyDescent="0.3">
      <c r="A15357" t="s">
        <v>273</v>
      </c>
      <c r="B15357" t="s">
        <v>704</v>
      </c>
      <c r="C15357">
        <v>157.5</v>
      </c>
      <c r="D15357">
        <v>160.1</v>
      </c>
      <c r="E15357">
        <v>156</v>
      </c>
      <c r="F15357">
        <v>159.80000000000001</v>
      </c>
      <c r="G15357">
        <v>1115669</v>
      </c>
      <c r="H15357">
        <v>158.63329999999999</v>
      </c>
    </row>
    <row r="15358" spans="1:8" x14ac:dyDescent="0.3">
      <c r="A15358" t="s">
        <v>273</v>
      </c>
      <c r="B15358" t="s">
        <v>705</v>
      </c>
      <c r="C15358">
        <v>159.80000000000001</v>
      </c>
      <c r="D15358">
        <v>162.1</v>
      </c>
      <c r="E15358">
        <v>159.69999999999999</v>
      </c>
      <c r="F15358">
        <v>161.80000000000001</v>
      </c>
      <c r="G15358">
        <v>497007</v>
      </c>
      <c r="H15358">
        <v>161.19999999999999</v>
      </c>
    </row>
    <row r="15359" spans="1:8" x14ac:dyDescent="0.3">
      <c r="A15359" t="s">
        <v>273</v>
      </c>
      <c r="B15359" t="s">
        <v>706</v>
      </c>
      <c r="C15359">
        <v>162.19999999999999</v>
      </c>
      <c r="D15359">
        <v>165.7</v>
      </c>
      <c r="E15359">
        <v>162.19999999999999</v>
      </c>
      <c r="F15359">
        <v>164.5</v>
      </c>
      <c r="G15359">
        <v>1196545</v>
      </c>
      <c r="H15359">
        <v>164.13329999999999</v>
      </c>
    </row>
    <row r="15360" spans="1:8" x14ac:dyDescent="0.3">
      <c r="A15360" t="s">
        <v>273</v>
      </c>
      <c r="B15360" t="s">
        <v>265</v>
      </c>
      <c r="C15360">
        <v>164.6</v>
      </c>
      <c r="D15360">
        <v>168</v>
      </c>
      <c r="E15360">
        <v>163.5</v>
      </c>
      <c r="F15360">
        <v>165.6</v>
      </c>
      <c r="G15360">
        <v>1103078</v>
      </c>
      <c r="H15360">
        <v>165.7</v>
      </c>
    </row>
    <row r="15361" spans="1:8" x14ac:dyDescent="0.3">
      <c r="A15361" t="s">
        <v>273</v>
      </c>
      <c r="B15361" t="s">
        <v>707</v>
      </c>
      <c r="C15361">
        <v>166.2</v>
      </c>
      <c r="D15361">
        <v>168.9</v>
      </c>
      <c r="E15361">
        <v>163.6</v>
      </c>
      <c r="F15361">
        <v>163.80000000000001</v>
      </c>
      <c r="G15361">
        <v>1435330</v>
      </c>
      <c r="H15361">
        <v>165.4333</v>
      </c>
    </row>
    <row r="15362" spans="1:8" x14ac:dyDescent="0.3">
      <c r="A15362" t="s">
        <v>273</v>
      </c>
      <c r="B15362" t="s">
        <v>271</v>
      </c>
      <c r="C15362">
        <v>163.80000000000001</v>
      </c>
      <c r="D15362">
        <v>164.9</v>
      </c>
      <c r="E15362">
        <v>158.80000000000001</v>
      </c>
      <c r="F15362">
        <v>160</v>
      </c>
      <c r="G15362">
        <v>1042056</v>
      </c>
      <c r="H15362">
        <v>161.23330000000001</v>
      </c>
    </row>
    <row r="15363" spans="1:8" x14ac:dyDescent="0.3">
      <c r="A15363" t="s">
        <v>273</v>
      </c>
      <c r="B15363" t="s">
        <v>708</v>
      </c>
      <c r="C15363">
        <v>160.19999999999999</v>
      </c>
      <c r="D15363">
        <v>161.1</v>
      </c>
      <c r="E15363">
        <v>155.9</v>
      </c>
      <c r="F15363">
        <v>159.19999999999999</v>
      </c>
      <c r="G15363">
        <v>1296276</v>
      </c>
      <c r="H15363">
        <v>158.73330000000001</v>
      </c>
    </row>
    <row r="15364" spans="1:8" x14ac:dyDescent="0.3">
      <c r="A15364" t="s">
        <v>273</v>
      </c>
      <c r="B15364" t="s">
        <v>709</v>
      </c>
      <c r="C15364">
        <v>160.30000000000001</v>
      </c>
      <c r="D15364">
        <v>163.5</v>
      </c>
      <c r="E15364">
        <v>160.19999999999999</v>
      </c>
      <c r="F15364">
        <v>161.80000000000001</v>
      </c>
      <c r="G15364">
        <v>645325</v>
      </c>
      <c r="H15364">
        <v>161.83330000000001</v>
      </c>
    </row>
    <row r="15365" spans="1:8" x14ac:dyDescent="0.3">
      <c r="A15365" t="s">
        <v>273</v>
      </c>
      <c r="B15365" t="s">
        <v>283</v>
      </c>
      <c r="C15365">
        <v>161.80000000000001</v>
      </c>
      <c r="D15365">
        <v>162.6</v>
      </c>
      <c r="E15365">
        <v>159.80000000000001</v>
      </c>
      <c r="F15365">
        <v>161.5</v>
      </c>
      <c r="G15365">
        <v>540300</v>
      </c>
      <c r="H15365">
        <v>161.30000000000001</v>
      </c>
    </row>
    <row r="15366" spans="1:8" x14ac:dyDescent="0.3">
      <c r="A15366" t="s">
        <v>273</v>
      </c>
      <c r="B15366" t="s">
        <v>290</v>
      </c>
      <c r="C15366">
        <v>161.6</v>
      </c>
      <c r="D15366">
        <v>164</v>
      </c>
      <c r="E15366">
        <v>159.19999999999999</v>
      </c>
      <c r="F15366">
        <v>162.80000000000001</v>
      </c>
      <c r="G15366">
        <v>1371315</v>
      </c>
      <c r="H15366">
        <v>162</v>
      </c>
    </row>
    <row r="15367" spans="1:8" x14ac:dyDescent="0.3">
      <c r="A15367" t="s">
        <v>273</v>
      </c>
      <c r="B15367" t="s">
        <v>710</v>
      </c>
      <c r="C15367">
        <v>162.80000000000001</v>
      </c>
      <c r="D15367">
        <v>163.9</v>
      </c>
      <c r="E15367">
        <v>158.19999999999999</v>
      </c>
      <c r="F15367">
        <v>159</v>
      </c>
      <c r="G15367">
        <v>2540194</v>
      </c>
      <c r="H15367">
        <v>160.36670000000001</v>
      </c>
    </row>
    <row r="15368" spans="1:8" x14ac:dyDescent="0.3">
      <c r="A15368" t="s">
        <v>273</v>
      </c>
      <c r="B15368" t="s">
        <v>512</v>
      </c>
      <c r="C15368">
        <v>160.69999999999999</v>
      </c>
      <c r="D15368">
        <v>174.9</v>
      </c>
      <c r="E15368">
        <v>160.30000000000001</v>
      </c>
      <c r="F15368">
        <v>167.6</v>
      </c>
      <c r="G15368">
        <v>6412883</v>
      </c>
      <c r="H15368">
        <v>167.6</v>
      </c>
    </row>
    <row r="15369" spans="1:8" x14ac:dyDescent="0.3">
      <c r="A15369" t="s">
        <v>273</v>
      </c>
      <c r="B15369" t="s">
        <v>91</v>
      </c>
      <c r="C15369">
        <v>156</v>
      </c>
      <c r="D15369">
        <v>165.8</v>
      </c>
      <c r="E15369">
        <v>155</v>
      </c>
      <c r="F15369">
        <v>162.80000000000001</v>
      </c>
      <c r="G15369">
        <v>1812833</v>
      </c>
      <c r="H15369">
        <v>161.19999999999999</v>
      </c>
    </row>
    <row r="15370" spans="1:8" x14ac:dyDescent="0.3">
      <c r="A15370" t="s">
        <v>273</v>
      </c>
      <c r="B15370" t="s">
        <v>93</v>
      </c>
      <c r="C15370">
        <v>162.80000000000001</v>
      </c>
      <c r="D15370">
        <v>163.9</v>
      </c>
      <c r="E15370">
        <v>158.1</v>
      </c>
      <c r="F15370">
        <v>158.1</v>
      </c>
      <c r="G15370">
        <v>1299534</v>
      </c>
      <c r="H15370">
        <v>160.0333</v>
      </c>
    </row>
    <row r="15371" spans="1:8" x14ac:dyDescent="0.3">
      <c r="A15371" t="s">
        <v>273</v>
      </c>
      <c r="B15371" t="s">
        <v>711</v>
      </c>
      <c r="C15371">
        <v>159</v>
      </c>
      <c r="D15371">
        <v>161.5</v>
      </c>
      <c r="E15371">
        <v>157.5</v>
      </c>
      <c r="F15371">
        <v>160</v>
      </c>
      <c r="G15371">
        <v>1524585</v>
      </c>
      <c r="H15371">
        <v>159.66669999999999</v>
      </c>
    </row>
    <row r="15372" spans="1:8" x14ac:dyDescent="0.3">
      <c r="A15372" t="s">
        <v>273</v>
      </c>
      <c r="B15372" t="s">
        <v>712</v>
      </c>
      <c r="C15372">
        <v>160.30000000000001</v>
      </c>
      <c r="D15372">
        <v>163.5</v>
      </c>
      <c r="E15372">
        <v>156.30000000000001</v>
      </c>
      <c r="F15372">
        <v>159.5</v>
      </c>
      <c r="G15372">
        <v>2081527</v>
      </c>
      <c r="H15372">
        <v>159.76669999999999</v>
      </c>
    </row>
    <row r="15373" spans="1:8" x14ac:dyDescent="0.3">
      <c r="A15373" t="s">
        <v>273</v>
      </c>
      <c r="B15373" t="s">
        <v>162</v>
      </c>
      <c r="C15373">
        <v>158</v>
      </c>
      <c r="D15373">
        <v>159.30000000000001</v>
      </c>
      <c r="E15373">
        <v>153.6</v>
      </c>
      <c r="F15373">
        <v>155.30000000000001</v>
      </c>
      <c r="G15373">
        <v>1190936</v>
      </c>
      <c r="H15373">
        <v>156.0667</v>
      </c>
    </row>
    <row r="15374" spans="1:8" x14ac:dyDescent="0.3">
      <c r="A15374" t="s">
        <v>273</v>
      </c>
      <c r="B15374" t="s">
        <v>220</v>
      </c>
      <c r="C15374">
        <v>152.1</v>
      </c>
      <c r="D15374">
        <v>153.80000000000001</v>
      </c>
      <c r="E15374">
        <v>147.69999999999999</v>
      </c>
      <c r="F15374">
        <v>153.80000000000001</v>
      </c>
      <c r="G15374">
        <v>1643824</v>
      </c>
      <c r="H15374">
        <v>151.76669999999999</v>
      </c>
    </row>
    <row r="15375" spans="1:8" x14ac:dyDescent="0.3">
      <c r="A15375" t="s">
        <v>273</v>
      </c>
      <c r="B15375" t="s">
        <v>713</v>
      </c>
      <c r="C15375">
        <v>159.80000000000001</v>
      </c>
      <c r="D15375">
        <v>159.80000000000001</v>
      </c>
      <c r="E15375">
        <v>154.6</v>
      </c>
      <c r="F15375">
        <v>156.9</v>
      </c>
      <c r="G15375">
        <v>1626937</v>
      </c>
      <c r="H15375">
        <v>157.1</v>
      </c>
    </row>
    <row r="15376" spans="1:8" x14ac:dyDescent="0.3">
      <c r="A15376" t="s">
        <v>273</v>
      </c>
      <c r="B15376" t="s">
        <v>714</v>
      </c>
      <c r="C15376">
        <v>156.9</v>
      </c>
      <c r="D15376">
        <v>158.9</v>
      </c>
      <c r="E15376">
        <v>155.6</v>
      </c>
      <c r="F15376">
        <v>158.9</v>
      </c>
      <c r="G15376">
        <v>838441</v>
      </c>
      <c r="H15376">
        <v>157.80000000000001</v>
      </c>
    </row>
    <row r="15377" spans="1:8" x14ac:dyDescent="0.3">
      <c r="A15377" t="s">
        <v>273</v>
      </c>
      <c r="B15377" t="s">
        <v>715</v>
      </c>
      <c r="C15377">
        <v>157.5</v>
      </c>
      <c r="D15377">
        <v>162.30000000000001</v>
      </c>
      <c r="E15377">
        <v>157</v>
      </c>
      <c r="F15377">
        <v>159.5</v>
      </c>
      <c r="G15377">
        <v>1229968</v>
      </c>
      <c r="H15377">
        <v>159.6</v>
      </c>
    </row>
    <row r="15378" spans="1:8" x14ac:dyDescent="0.3">
      <c r="A15378" t="s">
        <v>273</v>
      </c>
      <c r="B15378" t="s">
        <v>235</v>
      </c>
      <c r="C15378">
        <v>159.5</v>
      </c>
      <c r="D15378">
        <v>160.69999999999999</v>
      </c>
      <c r="E15378">
        <v>156.30000000000001</v>
      </c>
      <c r="F15378">
        <v>159.4</v>
      </c>
      <c r="G15378">
        <v>1120089</v>
      </c>
      <c r="H15378">
        <v>158.80000000000001</v>
      </c>
    </row>
    <row r="15379" spans="1:8" x14ac:dyDescent="0.3">
      <c r="A15379" t="s">
        <v>273</v>
      </c>
      <c r="B15379" t="s">
        <v>259</v>
      </c>
      <c r="C15379">
        <v>159.80000000000001</v>
      </c>
      <c r="D15379">
        <v>161.80000000000001</v>
      </c>
      <c r="E15379">
        <v>156</v>
      </c>
      <c r="F15379">
        <v>158.30000000000001</v>
      </c>
      <c r="G15379">
        <v>877448</v>
      </c>
      <c r="H15379">
        <v>158.69999999999999</v>
      </c>
    </row>
    <row r="15380" spans="1:8" x14ac:dyDescent="0.3">
      <c r="A15380" t="s">
        <v>273</v>
      </c>
      <c r="B15380" t="s">
        <v>716</v>
      </c>
      <c r="C15380">
        <v>158.19999999999999</v>
      </c>
      <c r="D15380">
        <v>160.80000000000001</v>
      </c>
      <c r="E15380">
        <v>156.9</v>
      </c>
      <c r="F15380">
        <v>158.6</v>
      </c>
      <c r="G15380">
        <v>954847</v>
      </c>
      <c r="H15380">
        <v>158.76669999999999</v>
      </c>
    </row>
    <row r="15381" spans="1:8" x14ac:dyDescent="0.3">
      <c r="A15381" t="s">
        <v>273</v>
      </c>
      <c r="B15381" t="s">
        <v>269</v>
      </c>
      <c r="C15381">
        <v>159.30000000000001</v>
      </c>
      <c r="D15381">
        <v>159.80000000000001</v>
      </c>
      <c r="E15381">
        <v>157.4</v>
      </c>
      <c r="F15381">
        <v>159.69999999999999</v>
      </c>
      <c r="G15381">
        <v>759015</v>
      </c>
      <c r="H15381">
        <v>158.9667</v>
      </c>
    </row>
    <row r="15382" spans="1:8" x14ac:dyDescent="0.3">
      <c r="A15382" t="s">
        <v>273</v>
      </c>
      <c r="B15382" t="s">
        <v>282</v>
      </c>
      <c r="C15382">
        <v>159</v>
      </c>
      <c r="D15382">
        <v>160.6</v>
      </c>
      <c r="E15382">
        <v>157.6</v>
      </c>
      <c r="F15382">
        <v>160.6</v>
      </c>
      <c r="G15382">
        <v>471082</v>
      </c>
      <c r="H15382">
        <v>159.6</v>
      </c>
    </row>
    <row r="15383" spans="1:8" x14ac:dyDescent="0.3">
      <c r="A15383" t="s">
        <v>273</v>
      </c>
      <c r="B15383" t="s">
        <v>717</v>
      </c>
      <c r="C15383">
        <v>158.69999999999999</v>
      </c>
      <c r="D15383">
        <v>158.69999999999999</v>
      </c>
      <c r="E15383">
        <v>153</v>
      </c>
      <c r="F15383">
        <v>156.30000000000001</v>
      </c>
      <c r="G15383">
        <v>1784115</v>
      </c>
      <c r="H15383">
        <v>156</v>
      </c>
    </row>
    <row r="15384" spans="1:8" x14ac:dyDescent="0.3">
      <c r="A15384" t="s">
        <v>273</v>
      </c>
      <c r="B15384" t="s">
        <v>285</v>
      </c>
      <c r="C15384">
        <v>156</v>
      </c>
      <c r="D15384">
        <v>156</v>
      </c>
      <c r="E15384">
        <v>151.30000000000001</v>
      </c>
      <c r="F15384">
        <v>152.80000000000001</v>
      </c>
      <c r="G15384">
        <v>1101016</v>
      </c>
      <c r="H15384">
        <v>153.36670000000001</v>
      </c>
    </row>
    <row r="15385" spans="1:8" x14ac:dyDescent="0.3">
      <c r="A15385" t="s">
        <v>273</v>
      </c>
      <c r="B15385" t="s">
        <v>718</v>
      </c>
      <c r="C15385">
        <v>153.6</v>
      </c>
      <c r="D15385">
        <v>157.4</v>
      </c>
      <c r="E15385">
        <v>153.19999999999999</v>
      </c>
      <c r="F15385">
        <v>155.1</v>
      </c>
      <c r="G15385">
        <v>1350730</v>
      </c>
      <c r="H15385">
        <v>155.23330000000001</v>
      </c>
    </row>
    <row r="15386" spans="1:8" x14ac:dyDescent="0.3">
      <c r="A15386" t="s">
        <v>273</v>
      </c>
      <c r="B15386" t="s">
        <v>291</v>
      </c>
      <c r="C15386">
        <v>155.30000000000001</v>
      </c>
      <c r="D15386">
        <v>157.69999999999999</v>
      </c>
      <c r="E15386">
        <v>154</v>
      </c>
      <c r="F15386">
        <v>154</v>
      </c>
      <c r="G15386">
        <v>1186834</v>
      </c>
      <c r="H15386">
        <v>155.23330000000001</v>
      </c>
    </row>
    <row r="15387" spans="1:8" x14ac:dyDescent="0.3">
      <c r="A15387" t="s">
        <v>273</v>
      </c>
      <c r="B15387" t="s">
        <v>295</v>
      </c>
      <c r="C15387">
        <v>155.5</v>
      </c>
      <c r="D15387">
        <v>157.30000000000001</v>
      </c>
      <c r="E15387">
        <v>154.6</v>
      </c>
      <c r="F15387">
        <v>156</v>
      </c>
      <c r="G15387">
        <v>1754803</v>
      </c>
      <c r="H15387">
        <v>155.9667</v>
      </c>
    </row>
    <row r="15388" spans="1:8" x14ac:dyDescent="0.3">
      <c r="A15388" t="s">
        <v>273</v>
      </c>
      <c r="B15388" t="s">
        <v>298</v>
      </c>
      <c r="C15388">
        <v>156.69999999999999</v>
      </c>
      <c r="D15388">
        <v>156.80000000000001</v>
      </c>
      <c r="E15388">
        <v>151.9</v>
      </c>
      <c r="F15388">
        <v>156.19999999999999</v>
      </c>
      <c r="G15388">
        <v>1514053</v>
      </c>
      <c r="H15388">
        <v>154.9667</v>
      </c>
    </row>
    <row r="15389" spans="1:8" x14ac:dyDescent="0.3">
      <c r="A15389" t="s">
        <v>273</v>
      </c>
      <c r="B15389" t="s">
        <v>719</v>
      </c>
      <c r="C15389">
        <v>156.30000000000001</v>
      </c>
      <c r="D15389">
        <v>157.5</v>
      </c>
      <c r="E15389">
        <v>154.6</v>
      </c>
      <c r="F15389">
        <v>157.30000000000001</v>
      </c>
      <c r="G15389">
        <v>885448</v>
      </c>
      <c r="H15389">
        <v>156.4667</v>
      </c>
    </row>
    <row r="15390" spans="1:8" x14ac:dyDescent="0.3">
      <c r="A15390" t="s">
        <v>273</v>
      </c>
      <c r="B15390" t="s">
        <v>720</v>
      </c>
      <c r="C15390">
        <v>159.4</v>
      </c>
      <c r="D15390">
        <v>162.4</v>
      </c>
      <c r="E15390">
        <v>157.9</v>
      </c>
      <c r="F15390">
        <v>160.9</v>
      </c>
      <c r="G15390">
        <v>1034197</v>
      </c>
      <c r="H15390">
        <v>160.4</v>
      </c>
    </row>
    <row r="15391" spans="1:8" x14ac:dyDescent="0.3">
      <c r="A15391" t="s">
        <v>273</v>
      </c>
      <c r="B15391" t="s">
        <v>721</v>
      </c>
      <c r="C15391">
        <v>159</v>
      </c>
      <c r="D15391">
        <v>163.80000000000001</v>
      </c>
      <c r="E15391">
        <v>159</v>
      </c>
      <c r="F15391">
        <v>163.19999999999999</v>
      </c>
      <c r="G15391">
        <v>815691</v>
      </c>
      <c r="H15391">
        <v>162</v>
      </c>
    </row>
    <row r="15392" spans="1:8" x14ac:dyDescent="0.3">
      <c r="A15392" t="s">
        <v>273</v>
      </c>
      <c r="B15392" t="s">
        <v>96</v>
      </c>
      <c r="C15392">
        <v>163.6</v>
      </c>
      <c r="D15392">
        <v>167.6</v>
      </c>
      <c r="E15392">
        <v>162.19999999999999</v>
      </c>
      <c r="F15392">
        <v>166</v>
      </c>
      <c r="G15392">
        <v>885196</v>
      </c>
      <c r="H15392">
        <v>165.26669999999999</v>
      </c>
    </row>
    <row r="15393" spans="1:8" x14ac:dyDescent="0.3">
      <c r="A15393" t="s">
        <v>273</v>
      </c>
      <c r="B15393" t="s">
        <v>722</v>
      </c>
      <c r="C15393">
        <v>166.5</v>
      </c>
      <c r="D15393">
        <v>167.9</v>
      </c>
      <c r="E15393">
        <v>163.9</v>
      </c>
      <c r="F15393">
        <v>166.1</v>
      </c>
      <c r="G15393">
        <v>871780</v>
      </c>
      <c r="H15393">
        <v>165.9667</v>
      </c>
    </row>
    <row r="15394" spans="1:8" x14ac:dyDescent="0.3">
      <c r="A15394" t="s">
        <v>273</v>
      </c>
      <c r="B15394" t="s">
        <v>164</v>
      </c>
      <c r="C15394">
        <v>166.1</v>
      </c>
      <c r="D15394">
        <v>168</v>
      </c>
      <c r="E15394">
        <v>165.5</v>
      </c>
      <c r="F15394">
        <v>167.6</v>
      </c>
      <c r="G15394">
        <v>1251634</v>
      </c>
      <c r="H15394">
        <v>167.0333</v>
      </c>
    </row>
    <row r="15395" spans="1:8" x14ac:dyDescent="0.3">
      <c r="A15395" t="s">
        <v>273</v>
      </c>
      <c r="B15395" t="s">
        <v>723</v>
      </c>
      <c r="C15395">
        <v>175.4</v>
      </c>
      <c r="D15395">
        <v>175.4</v>
      </c>
      <c r="E15395">
        <v>169.2</v>
      </c>
      <c r="F15395">
        <v>171</v>
      </c>
      <c r="G15395">
        <v>2167132</v>
      </c>
      <c r="H15395">
        <v>171.86670000000001</v>
      </c>
    </row>
    <row r="15396" spans="1:8" x14ac:dyDescent="0.3">
      <c r="A15396" t="s">
        <v>273</v>
      </c>
      <c r="B15396" t="s">
        <v>724</v>
      </c>
      <c r="C15396">
        <v>171</v>
      </c>
      <c r="D15396">
        <v>173.4</v>
      </c>
      <c r="E15396">
        <v>169.9</v>
      </c>
      <c r="F15396">
        <v>172.3</v>
      </c>
      <c r="G15396">
        <v>684317</v>
      </c>
      <c r="H15396">
        <v>171.86670000000001</v>
      </c>
    </row>
    <row r="15397" spans="1:8" x14ac:dyDescent="0.3">
      <c r="A15397" t="s">
        <v>273</v>
      </c>
      <c r="B15397" t="s">
        <v>725</v>
      </c>
      <c r="C15397">
        <v>173.9</v>
      </c>
      <c r="D15397">
        <v>175.3</v>
      </c>
      <c r="E15397">
        <v>170.8</v>
      </c>
      <c r="F15397">
        <v>175.1</v>
      </c>
      <c r="G15397">
        <v>903845</v>
      </c>
      <c r="H15397">
        <v>173.73330000000001</v>
      </c>
    </row>
    <row r="15398" spans="1:8" x14ac:dyDescent="0.3">
      <c r="A15398" t="s">
        <v>273</v>
      </c>
      <c r="B15398" t="s">
        <v>242</v>
      </c>
      <c r="C15398">
        <v>173.9</v>
      </c>
      <c r="D15398">
        <v>179.3</v>
      </c>
      <c r="E15398">
        <v>172</v>
      </c>
      <c r="F15398">
        <v>179</v>
      </c>
      <c r="G15398">
        <v>1329559</v>
      </c>
      <c r="H15398">
        <v>176.76669999999999</v>
      </c>
    </row>
    <row r="15399" spans="1:8" x14ac:dyDescent="0.3">
      <c r="A15399" t="s">
        <v>273</v>
      </c>
      <c r="B15399" t="s">
        <v>726</v>
      </c>
      <c r="C15399">
        <v>181.8</v>
      </c>
      <c r="D15399">
        <v>182.7</v>
      </c>
      <c r="E15399">
        <v>180</v>
      </c>
      <c r="F15399">
        <v>181.3</v>
      </c>
      <c r="G15399">
        <v>1259475</v>
      </c>
      <c r="H15399">
        <v>181.33330000000001</v>
      </c>
    </row>
    <row r="15400" spans="1:8" x14ac:dyDescent="0.3">
      <c r="A15400" t="s">
        <v>273</v>
      </c>
      <c r="B15400" t="s">
        <v>727</v>
      </c>
      <c r="C15400">
        <v>182.1</v>
      </c>
      <c r="D15400">
        <v>183.8</v>
      </c>
      <c r="E15400">
        <v>178.1</v>
      </c>
      <c r="F15400">
        <v>183.4</v>
      </c>
      <c r="G15400">
        <v>854415</v>
      </c>
      <c r="H15400">
        <v>181.76669999999999</v>
      </c>
    </row>
    <row r="15401" spans="1:8" x14ac:dyDescent="0.3">
      <c r="A15401" t="s">
        <v>273</v>
      </c>
      <c r="B15401" t="s">
        <v>728</v>
      </c>
      <c r="C15401">
        <v>185.4</v>
      </c>
      <c r="D15401">
        <v>186.2</v>
      </c>
      <c r="E15401">
        <v>182.7</v>
      </c>
      <c r="F15401">
        <v>184.6</v>
      </c>
      <c r="G15401">
        <v>1008557</v>
      </c>
      <c r="H15401">
        <v>184.5</v>
      </c>
    </row>
    <row r="15402" spans="1:8" x14ac:dyDescent="0.3">
      <c r="A15402" t="s">
        <v>273</v>
      </c>
      <c r="B15402" t="s">
        <v>729</v>
      </c>
      <c r="C15402">
        <v>184.1</v>
      </c>
      <c r="D15402">
        <v>187.2</v>
      </c>
      <c r="E15402">
        <v>181.8</v>
      </c>
      <c r="F15402">
        <v>185.5</v>
      </c>
      <c r="G15402">
        <v>1143422</v>
      </c>
      <c r="H15402">
        <v>184.83330000000001</v>
      </c>
    </row>
    <row r="15403" spans="1:8" x14ac:dyDescent="0.3">
      <c r="A15403" t="s">
        <v>273</v>
      </c>
      <c r="B15403" t="s">
        <v>730</v>
      </c>
      <c r="C15403">
        <v>185.5</v>
      </c>
      <c r="D15403">
        <v>189.4</v>
      </c>
      <c r="E15403">
        <v>183.6</v>
      </c>
      <c r="F15403">
        <v>188</v>
      </c>
      <c r="G15403">
        <v>878368</v>
      </c>
      <c r="H15403">
        <v>187</v>
      </c>
    </row>
    <row r="15404" spans="1:8" x14ac:dyDescent="0.3">
      <c r="A15404" t="s">
        <v>273</v>
      </c>
      <c r="B15404" t="s">
        <v>731</v>
      </c>
      <c r="C15404">
        <v>188.5</v>
      </c>
      <c r="D15404">
        <v>192.5</v>
      </c>
      <c r="E15404">
        <v>187</v>
      </c>
      <c r="F15404">
        <v>189.1</v>
      </c>
      <c r="G15404">
        <v>1145450</v>
      </c>
      <c r="H15404">
        <v>189.5333</v>
      </c>
    </row>
    <row r="15405" spans="1:8" x14ac:dyDescent="0.3">
      <c r="A15405" t="s">
        <v>273</v>
      </c>
      <c r="B15405" t="s">
        <v>732</v>
      </c>
      <c r="C15405">
        <v>190</v>
      </c>
      <c r="D15405">
        <v>192.7</v>
      </c>
      <c r="E15405">
        <v>187.3</v>
      </c>
      <c r="F15405">
        <v>189</v>
      </c>
      <c r="G15405">
        <v>1120628</v>
      </c>
      <c r="H15405">
        <v>189.66669999999999</v>
      </c>
    </row>
    <row r="15406" spans="1:8" x14ac:dyDescent="0.3">
      <c r="A15406" t="s">
        <v>273</v>
      </c>
      <c r="B15406" t="s">
        <v>733</v>
      </c>
      <c r="C15406">
        <v>189</v>
      </c>
      <c r="D15406">
        <v>189.8</v>
      </c>
      <c r="E15406">
        <v>186.1</v>
      </c>
      <c r="F15406">
        <v>189</v>
      </c>
      <c r="G15406">
        <v>994307</v>
      </c>
      <c r="H15406">
        <v>188.3</v>
      </c>
    </row>
    <row r="15407" spans="1:8" x14ac:dyDescent="0.3">
      <c r="A15407" t="s">
        <v>273</v>
      </c>
      <c r="B15407" t="s">
        <v>734</v>
      </c>
      <c r="C15407">
        <v>189</v>
      </c>
      <c r="D15407">
        <v>191</v>
      </c>
      <c r="E15407">
        <v>187.5</v>
      </c>
      <c r="F15407">
        <v>189.7</v>
      </c>
      <c r="G15407">
        <v>1017119</v>
      </c>
      <c r="H15407">
        <v>189.4</v>
      </c>
    </row>
    <row r="15408" spans="1:8" x14ac:dyDescent="0.3">
      <c r="A15408" t="s">
        <v>273</v>
      </c>
      <c r="B15408" t="s">
        <v>735</v>
      </c>
      <c r="C15408">
        <v>189.7</v>
      </c>
      <c r="D15408">
        <v>191</v>
      </c>
      <c r="E15408">
        <v>187.5</v>
      </c>
      <c r="F15408">
        <v>188</v>
      </c>
      <c r="G15408">
        <v>504862</v>
      </c>
      <c r="H15408">
        <v>188.83330000000001</v>
      </c>
    </row>
    <row r="15409" spans="1:8" x14ac:dyDescent="0.3">
      <c r="A15409" t="s">
        <v>648</v>
      </c>
      <c r="B15409" t="s">
        <v>696</v>
      </c>
      <c r="C15409">
        <v>27.22</v>
      </c>
      <c r="D15409">
        <v>28.56</v>
      </c>
      <c r="E15409">
        <v>26.96</v>
      </c>
      <c r="F15409">
        <v>27.98</v>
      </c>
      <c r="G15409">
        <v>4184628</v>
      </c>
      <c r="H15409">
        <v>27.833300000000001</v>
      </c>
    </row>
    <row r="15410" spans="1:8" x14ac:dyDescent="0.3">
      <c r="A15410" t="s">
        <v>648</v>
      </c>
      <c r="B15410" t="s">
        <v>697</v>
      </c>
      <c r="C15410">
        <v>27.98</v>
      </c>
      <c r="D15410">
        <v>28.6</v>
      </c>
      <c r="E15410">
        <v>27.88</v>
      </c>
      <c r="F15410">
        <v>28.14</v>
      </c>
      <c r="G15410">
        <v>2381683</v>
      </c>
      <c r="H15410">
        <v>28.206700000000001</v>
      </c>
    </row>
    <row r="15411" spans="1:8" x14ac:dyDescent="0.3">
      <c r="A15411" t="s">
        <v>648</v>
      </c>
      <c r="B15411" t="s">
        <v>698</v>
      </c>
      <c r="C15411">
        <v>28.14</v>
      </c>
      <c r="D15411">
        <v>28.44</v>
      </c>
      <c r="E15411">
        <v>27.86</v>
      </c>
      <c r="F15411">
        <v>27.98</v>
      </c>
      <c r="G15411">
        <v>2091024</v>
      </c>
      <c r="H15411">
        <v>28.093299999999999</v>
      </c>
    </row>
    <row r="15412" spans="1:8" x14ac:dyDescent="0.3">
      <c r="A15412" t="s">
        <v>648</v>
      </c>
      <c r="B15412" t="s">
        <v>699</v>
      </c>
      <c r="C15412">
        <v>27.94</v>
      </c>
      <c r="D15412">
        <v>28.12</v>
      </c>
      <c r="E15412">
        <v>27.66</v>
      </c>
      <c r="F15412">
        <v>27.92</v>
      </c>
      <c r="G15412">
        <v>2696384</v>
      </c>
      <c r="H15412">
        <v>27.9</v>
      </c>
    </row>
    <row r="15413" spans="1:8" x14ac:dyDescent="0.3">
      <c r="A15413" t="s">
        <v>648</v>
      </c>
      <c r="B15413" t="s">
        <v>700</v>
      </c>
      <c r="C15413">
        <v>28</v>
      </c>
      <c r="D15413">
        <v>29.16</v>
      </c>
      <c r="E15413">
        <v>27.92</v>
      </c>
      <c r="F15413">
        <v>28.24</v>
      </c>
      <c r="G15413">
        <v>5075473</v>
      </c>
      <c r="H15413">
        <v>28.44</v>
      </c>
    </row>
    <row r="15414" spans="1:8" x14ac:dyDescent="0.3">
      <c r="A15414" t="s">
        <v>648</v>
      </c>
      <c r="B15414" t="s">
        <v>77</v>
      </c>
      <c r="C15414">
        <v>28.22</v>
      </c>
      <c r="D15414">
        <v>28.78</v>
      </c>
      <c r="E15414">
        <v>27.8</v>
      </c>
      <c r="F15414">
        <v>28.34</v>
      </c>
      <c r="G15414">
        <v>3236001</v>
      </c>
      <c r="H15414">
        <v>28.306699999999999</v>
      </c>
    </row>
    <row r="15415" spans="1:8" x14ac:dyDescent="0.3">
      <c r="A15415" t="s">
        <v>648</v>
      </c>
      <c r="B15415" t="s">
        <v>701</v>
      </c>
      <c r="C15415">
        <v>28.34</v>
      </c>
      <c r="D15415">
        <v>29.3</v>
      </c>
      <c r="E15415">
        <v>28.22</v>
      </c>
      <c r="F15415">
        <v>28.7</v>
      </c>
      <c r="G15415">
        <v>3154625</v>
      </c>
      <c r="H15415">
        <v>28.74</v>
      </c>
    </row>
    <row r="15416" spans="1:8" x14ac:dyDescent="0.3">
      <c r="A15416" t="s">
        <v>648</v>
      </c>
      <c r="B15416" t="s">
        <v>702</v>
      </c>
      <c r="C15416">
        <v>29.04</v>
      </c>
      <c r="D15416">
        <v>29.2</v>
      </c>
      <c r="E15416">
        <v>28.6</v>
      </c>
      <c r="F15416">
        <v>28.74</v>
      </c>
      <c r="G15416">
        <v>2241685</v>
      </c>
      <c r="H15416">
        <v>28.846699999999998</v>
      </c>
    </row>
    <row r="15417" spans="1:8" x14ac:dyDescent="0.3">
      <c r="A15417" t="s">
        <v>648</v>
      </c>
      <c r="B15417" t="s">
        <v>139</v>
      </c>
      <c r="C15417">
        <v>28.74</v>
      </c>
      <c r="D15417">
        <v>29.46</v>
      </c>
      <c r="E15417">
        <v>28.44</v>
      </c>
      <c r="F15417">
        <v>29.28</v>
      </c>
      <c r="G15417">
        <v>4130151</v>
      </c>
      <c r="H15417">
        <v>29.06</v>
      </c>
    </row>
    <row r="15418" spans="1:8" x14ac:dyDescent="0.3">
      <c r="A15418" t="s">
        <v>648</v>
      </c>
      <c r="B15418" t="s">
        <v>156</v>
      </c>
      <c r="C15418">
        <v>29.32</v>
      </c>
      <c r="D15418">
        <v>29.88</v>
      </c>
      <c r="E15418">
        <v>29.04</v>
      </c>
      <c r="F15418">
        <v>29.4</v>
      </c>
      <c r="G15418">
        <v>4236583</v>
      </c>
      <c r="H15418">
        <v>29.44</v>
      </c>
    </row>
    <row r="15419" spans="1:8" x14ac:dyDescent="0.3">
      <c r="A15419" t="s">
        <v>648</v>
      </c>
      <c r="B15419" t="s">
        <v>703</v>
      </c>
      <c r="C15419">
        <v>29.58</v>
      </c>
      <c r="D15419">
        <v>30.38</v>
      </c>
      <c r="E15419">
        <v>29.34</v>
      </c>
      <c r="F15419">
        <v>30.14</v>
      </c>
      <c r="G15419">
        <v>4888903</v>
      </c>
      <c r="H15419">
        <v>29.953299999999999</v>
      </c>
    </row>
    <row r="15420" spans="1:8" x14ac:dyDescent="0.3">
      <c r="A15420" t="s">
        <v>648</v>
      </c>
      <c r="B15420" t="s">
        <v>223</v>
      </c>
      <c r="C15420">
        <v>30.24</v>
      </c>
      <c r="D15420">
        <v>30.6</v>
      </c>
      <c r="E15420">
        <v>29.78</v>
      </c>
      <c r="F15420">
        <v>30.6</v>
      </c>
      <c r="G15420">
        <v>3279972</v>
      </c>
      <c r="H15420">
        <v>30.326699999999999</v>
      </c>
    </row>
    <row r="15421" spans="1:8" x14ac:dyDescent="0.3">
      <c r="A15421" t="s">
        <v>648</v>
      </c>
      <c r="B15421" t="s">
        <v>228</v>
      </c>
      <c r="C15421">
        <v>30.5</v>
      </c>
      <c r="D15421">
        <v>30.84</v>
      </c>
      <c r="E15421">
        <v>30.18</v>
      </c>
      <c r="F15421">
        <v>30.62</v>
      </c>
      <c r="G15421">
        <v>2476829</v>
      </c>
      <c r="H15421">
        <v>30.546700000000001</v>
      </c>
    </row>
    <row r="15422" spans="1:8" x14ac:dyDescent="0.3">
      <c r="A15422" t="s">
        <v>648</v>
      </c>
      <c r="B15422" t="s">
        <v>704</v>
      </c>
      <c r="C15422">
        <v>30.78</v>
      </c>
      <c r="D15422">
        <v>30.98</v>
      </c>
      <c r="E15422">
        <v>30.54</v>
      </c>
      <c r="F15422">
        <v>30.6</v>
      </c>
      <c r="G15422">
        <v>1725062</v>
      </c>
      <c r="H15422">
        <v>30.706700000000001</v>
      </c>
    </row>
    <row r="15423" spans="1:8" x14ac:dyDescent="0.3">
      <c r="A15423" t="s">
        <v>648</v>
      </c>
      <c r="B15423" t="s">
        <v>705</v>
      </c>
      <c r="C15423">
        <v>30.66</v>
      </c>
      <c r="D15423">
        <v>30.82</v>
      </c>
      <c r="E15423">
        <v>29.46</v>
      </c>
      <c r="F15423">
        <v>29.82</v>
      </c>
      <c r="G15423">
        <v>2830870</v>
      </c>
      <c r="H15423">
        <v>30.033300000000001</v>
      </c>
    </row>
    <row r="15424" spans="1:8" x14ac:dyDescent="0.3">
      <c r="A15424" t="s">
        <v>648</v>
      </c>
      <c r="B15424" t="s">
        <v>706</v>
      </c>
      <c r="C15424">
        <v>29.82</v>
      </c>
      <c r="D15424">
        <v>30.68</v>
      </c>
      <c r="E15424">
        <v>29.82</v>
      </c>
      <c r="F15424">
        <v>30.34</v>
      </c>
      <c r="G15424">
        <v>2554474</v>
      </c>
      <c r="H15424">
        <v>30.28</v>
      </c>
    </row>
    <row r="15425" spans="1:8" x14ac:dyDescent="0.3">
      <c r="A15425" t="s">
        <v>648</v>
      </c>
      <c r="B15425" t="s">
        <v>265</v>
      </c>
      <c r="C15425">
        <v>30.42</v>
      </c>
      <c r="D15425">
        <v>30.68</v>
      </c>
      <c r="E15425">
        <v>29.98</v>
      </c>
      <c r="F15425">
        <v>30.26</v>
      </c>
      <c r="G15425">
        <v>2065732</v>
      </c>
      <c r="H15425">
        <v>30.306699999999999</v>
      </c>
    </row>
    <row r="15426" spans="1:8" x14ac:dyDescent="0.3">
      <c r="A15426" t="s">
        <v>648</v>
      </c>
      <c r="B15426" t="s">
        <v>707</v>
      </c>
      <c r="C15426">
        <v>30.36</v>
      </c>
      <c r="D15426">
        <v>30.82</v>
      </c>
      <c r="E15426">
        <v>29.88</v>
      </c>
      <c r="F15426">
        <v>29.98</v>
      </c>
      <c r="G15426">
        <v>2639206</v>
      </c>
      <c r="H15426">
        <v>30.226700000000001</v>
      </c>
    </row>
    <row r="15427" spans="1:8" x14ac:dyDescent="0.3">
      <c r="A15427" t="s">
        <v>648</v>
      </c>
      <c r="B15427" t="s">
        <v>271</v>
      </c>
      <c r="C15427">
        <v>30.08</v>
      </c>
      <c r="D15427">
        <v>30.18</v>
      </c>
      <c r="E15427">
        <v>28.2</v>
      </c>
      <c r="F15427">
        <v>28.56</v>
      </c>
      <c r="G15427">
        <v>3651449</v>
      </c>
      <c r="H15427">
        <v>28.98</v>
      </c>
    </row>
    <row r="15428" spans="1:8" x14ac:dyDescent="0.3">
      <c r="A15428" t="s">
        <v>648</v>
      </c>
      <c r="B15428" t="s">
        <v>708</v>
      </c>
      <c r="C15428">
        <v>28.56</v>
      </c>
      <c r="D15428">
        <v>29.2</v>
      </c>
      <c r="E15428">
        <v>28.24</v>
      </c>
      <c r="F15428">
        <v>28.54</v>
      </c>
      <c r="G15428">
        <v>1422009</v>
      </c>
      <c r="H15428">
        <v>28.66</v>
      </c>
    </row>
    <row r="15429" spans="1:8" x14ac:dyDescent="0.3">
      <c r="A15429" t="s">
        <v>648</v>
      </c>
      <c r="B15429" t="s">
        <v>709</v>
      </c>
      <c r="C15429">
        <v>28.56</v>
      </c>
      <c r="D15429">
        <v>30.84</v>
      </c>
      <c r="E15429">
        <v>28.56</v>
      </c>
      <c r="F15429">
        <v>30.76</v>
      </c>
      <c r="G15429">
        <v>3474459</v>
      </c>
      <c r="H15429">
        <v>30.0533</v>
      </c>
    </row>
    <row r="15430" spans="1:8" x14ac:dyDescent="0.3">
      <c r="A15430" t="s">
        <v>648</v>
      </c>
      <c r="B15430" t="s">
        <v>283</v>
      </c>
      <c r="C15430">
        <v>30.5</v>
      </c>
      <c r="D15430">
        <v>32.1</v>
      </c>
      <c r="E15430">
        <v>30.48</v>
      </c>
      <c r="F15430">
        <v>30.84</v>
      </c>
      <c r="G15430">
        <v>3703382</v>
      </c>
      <c r="H15430">
        <v>31.14</v>
      </c>
    </row>
    <row r="15431" spans="1:8" x14ac:dyDescent="0.3">
      <c r="A15431" t="s">
        <v>648</v>
      </c>
      <c r="B15431" t="s">
        <v>290</v>
      </c>
      <c r="C15431">
        <v>30.84</v>
      </c>
      <c r="D15431">
        <v>31.7</v>
      </c>
      <c r="E15431">
        <v>30.6</v>
      </c>
      <c r="F15431">
        <v>30.64</v>
      </c>
      <c r="G15431">
        <v>2229170</v>
      </c>
      <c r="H15431">
        <v>30.98</v>
      </c>
    </row>
    <row r="15432" spans="1:8" x14ac:dyDescent="0.3">
      <c r="A15432" t="s">
        <v>648</v>
      </c>
      <c r="B15432" t="s">
        <v>710</v>
      </c>
      <c r="C15432">
        <v>30.78</v>
      </c>
      <c r="D15432">
        <v>31.88</v>
      </c>
      <c r="E15432">
        <v>30.7</v>
      </c>
      <c r="F15432">
        <v>31.76</v>
      </c>
      <c r="G15432">
        <v>3777624</v>
      </c>
      <c r="H15432">
        <v>31.4467</v>
      </c>
    </row>
    <row r="15433" spans="1:8" x14ac:dyDescent="0.3">
      <c r="A15433" t="s">
        <v>648</v>
      </c>
      <c r="B15433" t="s">
        <v>512</v>
      </c>
      <c r="C15433">
        <v>31.76</v>
      </c>
      <c r="D15433">
        <v>34.299999999999997</v>
      </c>
      <c r="E15433">
        <v>31.74</v>
      </c>
      <c r="F15433">
        <v>32.36</v>
      </c>
      <c r="G15433">
        <v>11339210</v>
      </c>
      <c r="H15433">
        <v>32.799999999999997</v>
      </c>
    </row>
    <row r="15434" spans="1:8" x14ac:dyDescent="0.3">
      <c r="A15434" t="s">
        <v>648</v>
      </c>
      <c r="B15434" t="s">
        <v>91</v>
      </c>
      <c r="C15434">
        <v>29.6</v>
      </c>
      <c r="D15434">
        <v>31.14</v>
      </c>
      <c r="E15434">
        <v>29.48</v>
      </c>
      <c r="F15434">
        <v>30.08</v>
      </c>
      <c r="G15434">
        <v>4899803</v>
      </c>
      <c r="H15434">
        <v>30.2333</v>
      </c>
    </row>
    <row r="15435" spans="1:8" x14ac:dyDescent="0.3">
      <c r="A15435" t="s">
        <v>648</v>
      </c>
      <c r="B15435" t="s">
        <v>93</v>
      </c>
      <c r="C15435">
        <v>30.08</v>
      </c>
      <c r="D15435">
        <v>30.74</v>
      </c>
      <c r="E15435">
        <v>29.54</v>
      </c>
      <c r="F15435">
        <v>29.56</v>
      </c>
      <c r="G15435">
        <v>3057181</v>
      </c>
      <c r="H15435">
        <v>29.9467</v>
      </c>
    </row>
    <row r="15436" spans="1:8" x14ac:dyDescent="0.3">
      <c r="A15436" t="s">
        <v>648</v>
      </c>
      <c r="B15436" t="s">
        <v>711</v>
      </c>
      <c r="C15436">
        <v>29.74</v>
      </c>
      <c r="D15436">
        <v>30.38</v>
      </c>
      <c r="E15436">
        <v>29.5</v>
      </c>
      <c r="F15436">
        <v>29.9</v>
      </c>
      <c r="G15436">
        <v>2574273</v>
      </c>
      <c r="H15436">
        <v>29.9267</v>
      </c>
    </row>
    <row r="15437" spans="1:8" x14ac:dyDescent="0.3">
      <c r="A15437" t="s">
        <v>648</v>
      </c>
      <c r="B15437" t="s">
        <v>712</v>
      </c>
      <c r="C15437">
        <v>30.02</v>
      </c>
      <c r="D15437">
        <v>30.8</v>
      </c>
      <c r="E15437">
        <v>29.9</v>
      </c>
      <c r="F15437">
        <v>30.66</v>
      </c>
      <c r="G15437">
        <v>2811898</v>
      </c>
      <c r="H15437">
        <v>30.453299999999999</v>
      </c>
    </row>
    <row r="15438" spans="1:8" x14ac:dyDescent="0.3">
      <c r="A15438" t="s">
        <v>648</v>
      </c>
      <c r="B15438" t="s">
        <v>162</v>
      </c>
      <c r="C15438">
        <v>30.66</v>
      </c>
      <c r="D15438">
        <v>31.48</v>
      </c>
      <c r="E15438">
        <v>29.6</v>
      </c>
      <c r="F15438">
        <v>30.04</v>
      </c>
      <c r="G15438">
        <v>4632215</v>
      </c>
      <c r="H15438">
        <v>30.3733</v>
      </c>
    </row>
    <row r="15439" spans="1:8" x14ac:dyDescent="0.3">
      <c r="A15439" t="s">
        <v>648</v>
      </c>
      <c r="B15439" t="s">
        <v>220</v>
      </c>
      <c r="C15439">
        <v>29.62</v>
      </c>
      <c r="D15439">
        <v>31.44</v>
      </c>
      <c r="E15439">
        <v>29.4</v>
      </c>
      <c r="F15439">
        <v>30.98</v>
      </c>
      <c r="G15439">
        <v>3476365</v>
      </c>
      <c r="H15439">
        <v>30.6067</v>
      </c>
    </row>
    <row r="15440" spans="1:8" x14ac:dyDescent="0.3">
      <c r="A15440" t="s">
        <v>648</v>
      </c>
      <c r="B15440" t="s">
        <v>713</v>
      </c>
      <c r="C15440">
        <v>31.28</v>
      </c>
      <c r="D15440">
        <v>32.5</v>
      </c>
      <c r="E15440">
        <v>31.02</v>
      </c>
      <c r="F15440">
        <v>32.479999999999997</v>
      </c>
      <c r="G15440">
        <v>4362453</v>
      </c>
      <c r="H15440">
        <v>32</v>
      </c>
    </row>
    <row r="15441" spans="1:8" x14ac:dyDescent="0.3">
      <c r="A15441" t="s">
        <v>648</v>
      </c>
      <c r="B15441" t="s">
        <v>714</v>
      </c>
      <c r="C15441">
        <v>32.5</v>
      </c>
      <c r="D15441">
        <v>33.200000000000003</v>
      </c>
      <c r="E15441">
        <v>31.98</v>
      </c>
      <c r="F15441">
        <v>32.4</v>
      </c>
      <c r="G15441">
        <v>3448684</v>
      </c>
      <c r="H15441">
        <v>32.526699999999998</v>
      </c>
    </row>
    <row r="15442" spans="1:8" x14ac:dyDescent="0.3">
      <c r="A15442" t="s">
        <v>648</v>
      </c>
      <c r="B15442" t="s">
        <v>715</v>
      </c>
      <c r="C15442">
        <v>32.54</v>
      </c>
      <c r="D15442">
        <v>32.700000000000003</v>
      </c>
      <c r="E15442">
        <v>31.62</v>
      </c>
      <c r="F15442">
        <v>32.18</v>
      </c>
      <c r="G15442">
        <v>2974597</v>
      </c>
      <c r="H15442">
        <v>32.166699999999999</v>
      </c>
    </row>
    <row r="15443" spans="1:8" x14ac:dyDescent="0.3">
      <c r="A15443" t="s">
        <v>648</v>
      </c>
      <c r="B15443" t="s">
        <v>235</v>
      </c>
      <c r="C15443">
        <v>32.18</v>
      </c>
      <c r="D15443">
        <v>32.6</v>
      </c>
      <c r="E15443">
        <v>32.06</v>
      </c>
      <c r="F15443">
        <v>32.44</v>
      </c>
      <c r="G15443">
        <v>1947985</v>
      </c>
      <c r="H15443">
        <v>32.366700000000002</v>
      </c>
    </row>
    <row r="15444" spans="1:8" x14ac:dyDescent="0.3">
      <c r="A15444" t="s">
        <v>648</v>
      </c>
      <c r="B15444" t="s">
        <v>259</v>
      </c>
      <c r="C15444">
        <v>32.44</v>
      </c>
      <c r="D15444">
        <v>32.74</v>
      </c>
      <c r="E15444">
        <v>31.36</v>
      </c>
      <c r="F15444">
        <v>32.08</v>
      </c>
      <c r="G15444">
        <v>3112542</v>
      </c>
      <c r="H15444">
        <v>32.06</v>
      </c>
    </row>
    <row r="15445" spans="1:8" x14ac:dyDescent="0.3">
      <c r="A15445" t="s">
        <v>648</v>
      </c>
      <c r="B15445" t="s">
        <v>716</v>
      </c>
      <c r="C15445">
        <v>32.28</v>
      </c>
      <c r="D15445">
        <v>32.380000000000003</v>
      </c>
      <c r="E15445">
        <v>31.56</v>
      </c>
      <c r="F15445">
        <v>31.56</v>
      </c>
      <c r="G15445">
        <v>2140500</v>
      </c>
      <c r="H15445">
        <v>31.833300000000001</v>
      </c>
    </row>
    <row r="15446" spans="1:8" x14ac:dyDescent="0.3">
      <c r="A15446" t="s">
        <v>648</v>
      </c>
      <c r="B15446" t="s">
        <v>269</v>
      </c>
      <c r="C15446">
        <v>31.8</v>
      </c>
      <c r="D15446">
        <v>31.88</v>
      </c>
      <c r="E15446">
        <v>30.82</v>
      </c>
      <c r="F15446">
        <v>31.56</v>
      </c>
      <c r="G15446">
        <v>2241287</v>
      </c>
      <c r="H15446">
        <v>31.42</v>
      </c>
    </row>
    <row r="15447" spans="1:8" x14ac:dyDescent="0.3">
      <c r="A15447" t="s">
        <v>648</v>
      </c>
      <c r="B15447" t="s">
        <v>282</v>
      </c>
      <c r="C15447">
        <v>31.52</v>
      </c>
      <c r="D15447">
        <v>32</v>
      </c>
      <c r="E15447">
        <v>31.1</v>
      </c>
      <c r="F15447">
        <v>32</v>
      </c>
      <c r="G15447">
        <v>2583140</v>
      </c>
      <c r="H15447">
        <v>31.7</v>
      </c>
    </row>
    <row r="15448" spans="1:8" x14ac:dyDescent="0.3">
      <c r="A15448" t="s">
        <v>648</v>
      </c>
      <c r="B15448" t="s">
        <v>717</v>
      </c>
      <c r="C15448">
        <v>32</v>
      </c>
      <c r="D15448">
        <v>34</v>
      </c>
      <c r="E15448">
        <v>31.6</v>
      </c>
      <c r="F15448">
        <v>33.92</v>
      </c>
      <c r="G15448">
        <v>5659630</v>
      </c>
      <c r="H15448">
        <v>33.173299999999998</v>
      </c>
    </row>
    <row r="15449" spans="1:8" x14ac:dyDescent="0.3">
      <c r="A15449" t="s">
        <v>648</v>
      </c>
      <c r="B15449" t="s">
        <v>285</v>
      </c>
      <c r="C15449">
        <v>33.6</v>
      </c>
      <c r="D15449">
        <v>35.159999999999997</v>
      </c>
      <c r="E15449">
        <v>33.6</v>
      </c>
      <c r="F15449">
        <v>35.14</v>
      </c>
      <c r="G15449">
        <v>4425098</v>
      </c>
      <c r="H15449">
        <v>34.633299999999998</v>
      </c>
    </row>
    <row r="15450" spans="1:8" x14ac:dyDescent="0.3">
      <c r="A15450" t="s">
        <v>648</v>
      </c>
      <c r="B15450" t="s">
        <v>718</v>
      </c>
      <c r="C15450">
        <v>35.4</v>
      </c>
      <c r="D15450">
        <v>36.56</v>
      </c>
      <c r="E15450">
        <v>35.14</v>
      </c>
      <c r="F15450">
        <v>35.979999999999997</v>
      </c>
      <c r="G15450">
        <v>5059387</v>
      </c>
      <c r="H15450">
        <v>35.893300000000004</v>
      </c>
    </row>
    <row r="15451" spans="1:8" x14ac:dyDescent="0.3">
      <c r="A15451" t="s">
        <v>648</v>
      </c>
      <c r="B15451" t="s">
        <v>291</v>
      </c>
      <c r="C15451">
        <v>36</v>
      </c>
      <c r="D15451">
        <v>36.4</v>
      </c>
      <c r="E15451">
        <v>33.119999999999997</v>
      </c>
      <c r="F15451">
        <v>33.119999999999997</v>
      </c>
      <c r="G15451">
        <v>5100025</v>
      </c>
      <c r="H15451">
        <v>34.213299999999997</v>
      </c>
    </row>
    <row r="15452" spans="1:8" x14ac:dyDescent="0.3">
      <c r="A15452" t="s">
        <v>648</v>
      </c>
      <c r="B15452" t="s">
        <v>295</v>
      </c>
      <c r="C15452">
        <v>33.36</v>
      </c>
      <c r="D15452">
        <v>33.56</v>
      </c>
      <c r="E15452">
        <v>31.88</v>
      </c>
      <c r="F15452">
        <v>32</v>
      </c>
      <c r="G15452">
        <v>4397495</v>
      </c>
      <c r="H15452">
        <v>32.479999999999997</v>
      </c>
    </row>
    <row r="15453" spans="1:8" x14ac:dyDescent="0.3">
      <c r="A15453" t="s">
        <v>648</v>
      </c>
      <c r="B15453" t="s">
        <v>298</v>
      </c>
      <c r="C15453">
        <v>32</v>
      </c>
      <c r="D15453">
        <v>32.26</v>
      </c>
      <c r="E15453">
        <v>30.02</v>
      </c>
      <c r="F15453">
        <v>30.02</v>
      </c>
      <c r="G15453">
        <v>4557107</v>
      </c>
      <c r="H15453">
        <v>30.7667</v>
      </c>
    </row>
    <row r="15454" spans="1:8" x14ac:dyDescent="0.3">
      <c r="A15454" t="s">
        <v>648</v>
      </c>
      <c r="B15454" t="s">
        <v>719</v>
      </c>
      <c r="C15454">
        <v>31</v>
      </c>
      <c r="D15454">
        <v>31.22</v>
      </c>
      <c r="E15454">
        <v>29.18</v>
      </c>
      <c r="F15454">
        <v>29.24</v>
      </c>
      <c r="G15454">
        <v>4778702</v>
      </c>
      <c r="H15454">
        <v>29.88</v>
      </c>
    </row>
    <row r="15455" spans="1:8" x14ac:dyDescent="0.3">
      <c r="A15455" t="s">
        <v>648</v>
      </c>
      <c r="B15455" t="s">
        <v>720</v>
      </c>
      <c r="C15455">
        <v>29.52</v>
      </c>
      <c r="D15455">
        <v>30.72</v>
      </c>
      <c r="E15455">
        <v>29.52</v>
      </c>
      <c r="F15455">
        <v>29.76</v>
      </c>
      <c r="G15455">
        <v>4335689</v>
      </c>
      <c r="H15455">
        <v>30</v>
      </c>
    </row>
    <row r="15456" spans="1:8" x14ac:dyDescent="0.3">
      <c r="A15456" t="s">
        <v>648</v>
      </c>
      <c r="B15456" t="s">
        <v>721</v>
      </c>
      <c r="C15456">
        <v>29.6</v>
      </c>
      <c r="D15456">
        <v>30.36</v>
      </c>
      <c r="E15456">
        <v>29.4</v>
      </c>
      <c r="F15456">
        <v>30.28</v>
      </c>
      <c r="G15456">
        <v>1774084</v>
      </c>
      <c r="H15456">
        <v>30.013300000000001</v>
      </c>
    </row>
    <row r="15457" spans="1:8" x14ac:dyDescent="0.3">
      <c r="A15457" t="s">
        <v>648</v>
      </c>
      <c r="B15457" t="s">
        <v>96</v>
      </c>
      <c r="C15457">
        <v>29.9</v>
      </c>
      <c r="D15457">
        <v>30.56</v>
      </c>
      <c r="E15457">
        <v>29.88</v>
      </c>
      <c r="F15457">
        <v>30.36</v>
      </c>
      <c r="G15457">
        <v>2364020</v>
      </c>
      <c r="H15457">
        <v>30.2667</v>
      </c>
    </row>
    <row r="15458" spans="1:8" x14ac:dyDescent="0.3">
      <c r="A15458" t="s">
        <v>648</v>
      </c>
      <c r="B15458" t="s">
        <v>722</v>
      </c>
      <c r="C15458">
        <v>30.44</v>
      </c>
      <c r="D15458">
        <v>31.54</v>
      </c>
      <c r="E15458">
        <v>30.3</v>
      </c>
      <c r="F15458">
        <v>31.18</v>
      </c>
      <c r="G15458">
        <v>3309088</v>
      </c>
      <c r="H15458">
        <v>31.006699999999999</v>
      </c>
    </row>
    <row r="15459" spans="1:8" x14ac:dyDescent="0.3">
      <c r="A15459" t="s">
        <v>648</v>
      </c>
      <c r="B15459" t="s">
        <v>164</v>
      </c>
      <c r="C15459">
        <v>31.16</v>
      </c>
      <c r="D15459">
        <v>32.54</v>
      </c>
      <c r="E15459">
        <v>30.84</v>
      </c>
      <c r="F15459">
        <v>31.6</v>
      </c>
      <c r="G15459">
        <v>3865758</v>
      </c>
      <c r="H15459">
        <v>31.66</v>
      </c>
    </row>
    <row r="15460" spans="1:8" x14ac:dyDescent="0.3">
      <c r="A15460" t="s">
        <v>648</v>
      </c>
      <c r="B15460" t="s">
        <v>723</v>
      </c>
      <c r="C15460">
        <v>32.78</v>
      </c>
      <c r="D15460">
        <v>32.78</v>
      </c>
      <c r="E15460">
        <v>31.94</v>
      </c>
      <c r="F15460">
        <v>32.08</v>
      </c>
      <c r="G15460">
        <v>2202352</v>
      </c>
      <c r="H15460">
        <v>32.2667</v>
      </c>
    </row>
    <row r="15461" spans="1:8" x14ac:dyDescent="0.3">
      <c r="A15461" t="s">
        <v>648</v>
      </c>
      <c r="B15461" t="s">
        <v>724</v>
      </c>
      <c r="C15461">
        <v>32.08</v>
      </c>
      <c r="D15461">
        <v>34.340000000000003</v>
      </c>
      <c r="E15461">
        <v>31.96</v>
      </c>
      <c r="F15461">
        <v>33.74</v>
      </c>
      <c r="G15461">
        <v>4288907</v>
      </c>
      <c r="H15461">
        <v>33.346699999999998</v>
      </c>
    </row>
    <row r="15462" spans="1:8" x14ac:dyDescent="0.3">
      <c r="A15462" t="s">
        <v>648</v>
      </c>
      <c r="B15462" t="s">
        <v>725</v>
      </c>
      <c r="C15462">
        <v>33.840000000000003</v>
      </c>
      <c r="D15462">
        <v>34.44</v>
      </c>
      <c r="E15462">
        <v>33.14</v>
      </c>
      <c r="F15462">
        <v>33.54</v>
      </c>
      <c r="G15462">
        <v>2691608</v>
      </c>
      <c r="H15462">
        <v>33.706699999999998</v>
      </c>
    </row>
    <row r="15463" spans="1:8" x14ac:dyDescent="0.3">
      <c r="A15463" t="s">
        <v>648</v>
      </c>
      <c r="B15463" t="s">
        <v>242</v>
      </c>
      <c r="C15463">
        <v>33.5</v>
      </c>
      <c r="D15463">
        <v>34.44</v>
      </c>
      <c r="E15463">
        <v>31.6</v>
      </c>
      <c r="F15463">
        <v>34.44</v>
      </c>
      <c r="G15463">
        <v>7328328</v>
      </c>
      <c r="H15463">
        <v>33.493299999999998</v>
      </c>
    </row>
    <row r="15464" spans="1:8" x14ac:dyDescent="0.3">
      <c r="A15464" t="s">
        <v>648</v>
      </c>
      <c r="B15464" t="s">
        <v>726</v>
      </c>
      <c r="C15464">
        <v>34.4</v>
      </c>
      <c r="D15464">
        <v>35.18</v>
      </c>
      <c r="E15464">
        <v>33.700000000000003</v>
      </c>
      <c r="F15464">
        <v>34.26</v>
      </c>
      <c r="G15464">
        <v>3832764</v>
      </c>
      <c r="H15464">
        <v>34.380000000000003</v>
      </c>
    </row>
    <row r="15465" spans="1:8" x14ac:dyDescent="0.3">
      <c r="A15465" t="s">
        <v>648</v>
      </c>
      <c r="B15465" t="s">
        <v>727</v>
      </c>
      <c r="C15465">
        <v>34.26</v>
      </c>
      <c r="D15465">
        <v>34.58</v>
      </c>
      <c r="E15465">
        <v>33.64</v>
      </c>
      <c r="F15465">
        <v>33.64</v>
      </c>
      <c r="G15465">
        <v>1941178</v>
      </c>
      <c r="H15465">
        <v>33.953299999999999</v>
      </c>
    </row>
    <row r="15466" spans="1:8" x14ac:dyDescent="0.3">
      <c r="A15466" t="s">
        <v>648</v>
      </c>
      <c r="B15466" t="s">
        <v>728</v>
      </c>
      <c r="C15466">
        <v>33.659999999999997</v>
      </c>
      <c r="D15466">
        <v>33.82</v>
      </c>
      <c r="E15466">
        <v>32.08</v>
      </c>
      <c r="F15466">
        <v>32.42</v>
      </c>
      <c r="G15466">
        <v>3011885</v>
      </c>
      <c r="H15466">
        <v>32.773299999999999</v>
      </c>
    </row>
    <row r="15467" spans="1:8" x14ac:dyDescent="0.3">
      <c r="A15467" t="s">
        <v>648</v>
      </c>
      <c r="B15467" t="s">
        <v>729</v>
      </c>
      <c r="C15467">
        <v>32.46</v>
      </c>
      <c r="D15467">
        <v>33.799999999999997</v>
      </c>
      <c r="E15467">
        <v>32.4</v>
      </c>
      <c r="F15467">
        <v>33.799999999999997</v>
      </c>
      <c r="G15467">
        <v>2437400</v>
      </c>
      <c r="H15467">
        <v>33.333300000000001</v>
      </c>
    </row>
    <row r="15468" spans="1:8" x14ac:dyDescent="0.3">
      <c r="A15468" t="s">
        <v>648</v>
      </c>
      <c r="B15468" t="s">
        <v>730</v>
      </c>
      <c r="C15468">
        <v>33.64</v>
      </c>
      <c r="D15468">
        <v>34.08</v>
      </c>
      <c r="E15468">
        <v>32.700000000000003</v>
      </c>
      <c r="F15468">
        <v>32.72</v>
      </c>
      <c r="G15468">
        <v>3422555</v>
      </c>
      <c r="H15468">
        <v>33.166699999999999</v>
      </c>
    </row>
    <row r="15469" spans="1:8" x14ac:dyDescent="0.3">
      <c r="A15469" t="s">
        <v>648</v>
      </c>
      <c r="B15469" t="s">
        <v>731</v>
      </c>
      <c r="C15469">
        <v>32.799999999999997</v>
      </c>
      <c r="D15469">
        <v>32.96</v>
      </c>
      <c r="E15469">
        <v>32.340000000000003</v>
      </c>
      <c r="F15469">
        <v>32.4</v>
      </c>
      <c r="G15469">
        <v>2204519</v>
      </c>
      <c r="H15469">
        <v>32.566699999999997</v>
      </c>
    </row>
    <row r="15470" spans="1:8" x14ac:dyDescent="0.3">
      <c r="A15470" t="s">
        <v>648</v>
      </c>
      <c r="B15470" t="s">
        <v>732</v>
      </c>
      <c r="C15470">
        <v>32.5</v>
      </c>
      <c r="D15470">
        <v>32.56</v>
      </c>
      <c r="E15470">
        <v>31.9</v>
      </c>
      <c r="F15470">
        <v>32</v>
      </c>
      <c r="G15470">
        <v>2028264</v>
      </c>
      <c r="H15470">
        <v>32.153300000000002</v>
      </c>
    </row>
    <row r="15471" spans="1:8" x14ac:dyDescent="0.3">
      <c r="A15471" t="s">
        <v>648</v>
      </c>
      <c r="B15471" t="s">
        <v>733</v>
      </c>
      <c r="C15471">
        <v>32.08</v>
      </c>
      <c r="D15471">
        <v>32.64</v>
      </c>
      <c r="E15471">
        <v>31.58</v>
      </c>
      <c r="F15471">
        <v>32.299999999999997</v>
      </c>
      <c r="G15471">
        <v>2392303</v>
      </c>
      <c r="H15471">
        <v>32.173299999999998</v>
      </c>
    </row>
    <row r="15472" spans="1:8" x14ac:dyDescent="0.3">
      <c r="A15472" t="s">
        <v>648</v>
      </c>
      <c r="B15472" t="s">
        <v>734</v>
      </c>
      <c r="C15472">
        <v>32.4</v>
      </c>
      <c r="D15472">
        <v>32.5</v>
      </c>
      <c r="E15472">
        <v>31.5</v>
      </c>
      <c r="F15472">
        <v>31.6</v>
      </c>
      <c r="G15472">
        <v>3318491</v>
      </c>
      <c r="H15472">
        <v>31.866700000000002</v>
      </c>
    </row>
    <row r="15473" spans="1:8" x14ac:dyDescent="0.3">
      <c r="A15473" t="s">
        <v>648</v>
      </c>
      <c r="B15473" t="s">
        <v>735</v>
      </c>
      <c r="C15473">
        <v>31.72</v>
      </c>
      <c r="D15473">
        <v>32.020000000000003</v>
      </c>
      <c r="E15473">
        <v>31.4</v>
      </c>
      <c r="F15473">
        <v>31.62</v>
      </c>
      <c r="G15473">
        <v>1077073</v>
      </c>
      <c r="H15473">
        <v>31.68</v>
      </c>
    </row>
    <row r="15474" spans="1:8" x14ac:dyDescent="0.3">
      <c r="A15474" t="s">
        <v>294</v>
      </c>
      <c r="B15474" t="s">
        <v>696</v>
      </c>
      <c r="C15474">
        <v>29.62</v>
      </c>
      <c r="D15474">
        <v>29.82</v>
      </c>
      <c r="E15474">
        <v>28.74</v>
      </c>
      <c r="F15474">
        <v>29.42</v>
      </c>
      <c r="G15474">
        <v>4760671</v>
      </c>
      <c r="H15474">
        <v>29.326699999999999</v>
      </c>
    </row>
    <row r="15475" spans="1:8" x14ac:dyDescent="0.3">
      <c r="A15475" t="s">
        <v>294</v>
      </c>
      <c r="B15475" t="s">
        <v>697</v>
      </c>
      <c r="C15475">
        <v>29.38</v>
      </c>
      <c r="D15475">
        <v>30.74</v>
      </c>
      <c r="E15475">
        <v>29.12</v>
      </c>
      <c r="F15475">
        <v>30.52</v>
      </c>
      <c r="G15475">
        <v>9318661</v>
      </c>
      <c r="H15475">
        <v>30.1267</v>
      </c>
    </row>
    <row r="15476" spans="1:8" x14ac:dyDescent="0.3">
      <c r="A15476" t="s">
        <v>294</v>
      </c>
      <c r="B15476" t="s">
        <v>698</v>
      </c>
      <c r="C15476">
        <v>30.52</v>
      </c>
      <c r="D15476">
        <v>30.52</v>
      </c>
      <c r="E15476">
        <v>29.76</v>
      </c>
      <c r="F15476">
        <v>30.1</v>
      </c>
      <c r="G15476">
        <v>6526355</v>
      </c>
      <c r="H15476">
        <v>30.1267</v>
      </c>
    </row>
    <row r="15477" spans="1:8" x14ac:dyDescent="0.3">
      <c r="A15477" t="s">
        <v>294</v>
      </c>
      <c r="B15477" t="s">
        <v>699</v>
      </c>
      <c r="C15477">
        <v>30</v>
      </c>
      <c r="D15477">
        <v>30.06</v>
      </c>
      <c r="E15477">
        <v>28.72</v>
      </c>
      <c r="F15477">
        <v>29.38</v>
      </c>
      <c r="G15477">
        <v>4854777</v>
      </c>
      <c r="H15477">
        <v>29.386700000000001</v>
      </c>
    </row>
    <row r="15478" spans="1:8" x14ac:dyDescent="0.3">
      <c r="A15478" t="s">
        <v>294</v>
      </c>
      <c r="B15478" t="s">
        <v>700</v>
      </c>
      <c r="C15478">
        <v>29.5</v>
      </c>
      <c r="D15478">
        <v>29.5</v>
      </c>
      <c r="E15478">
        <v>28.58</v>
      </c>
      <c r="F15478">
        <v>29.5</v>
      </c>
      <c r="G15478">
        <v>3656092</v>
      </c>
      <c r="H15478">
        <v>29.193300000000001</v>
      </c>
    </row>
    <row r="15479" spans="1:8" x14ac:dyDescent="0.3">
      <c r="A15479" t="s">
        <v>294</v>
      </c>
      <c r="B15479" t="s">
        <v>77</v>
      </c>
      <c r="C15479">
        <v>29.82</v>
      </c>
      <c r="D15479">
        <v>30.04</v>
      </c>
      <c r="E15479">
        <v>27.96</v>
      </c>
      <c r="F15479">
        <v>28.48</v>
      </c>
      <c r="G15479">
        <v>8586973</v>
      </c>
      <c r="H15479">
        <v>28.826699999999999</v>
      </c>
    </row>
    <row r="15480" spans="1:8" x14ac:dyDescent="0.3">
      <c r="A15480" t="s">
        <v>294</v>
      </c>
      <c r="B15480" t="s">
        <v>701</v>
      </c>
      <c r="C15480">
        <v>28.48</v>
      </c>
      <c r="D15480">
        <v>28.62</v>
      </c>
      <c r="E15480">
        <v>26.66</v>
      </c>
      <c r="F15480">
        <v>28</v>
      </c>
      <c r="G15480">
        <v>8505962</v>
      </c>
      <c r="H15480">
        <v>27.76</v>
      </c>
    </row>
    <row r="15481" spans="1:8" x14ac:dyDescent="0.3">
      <c r="A15481" t="s">
        <v>294</v>
      </c>
      <c r="B15481" t="s">
        <v>702</v>
      </c>
      <c r="C15481">
        <v>27.98</v>
      </c>
      <c r="D15481">
        <v>28.74</v>
      </c>
      <c r="E15481">
        <v>27.28</v>
      </c>
      <c r="F15481">
        <v>28.08</v>
      </c>
      <c r="G15481">
        <v>9709833</v>
      </c>
      <c r="H15481">
        <v>28.033300000000001</v>
      </c>
    </row>
    <row r="15482" spans="1:8" x14ac:dyDescent="0.3">
      <c r="A15482" t="s">
        <v>294</v>
      </c>
      <c r="B15482" t="s">
        <v>139</v>
      </c>
      <c r="C15482">
        <v>28.4</v>
      </c>
      <c r="D15482">
        <v>28.44</v>
      </c>
      <c r="E15482">
        <v>27.5</v>
      </c>
      <c r="F15482">
        <v>27.72</v>
      </c>
      <c r="G15482">
        <v>5142707</v>
      </c>
      <c r="H15482">
        <v>27.886700000000001</v>
      </c>
    </row>
    <row r="15483" spans="1:8" x14ac:dyDescent="0.3">
      <c r="A15483" t="s">
        <v>294</v>
      </c>
      <c r="B15483" t="s">
        <v>156</v>
      </c>
      <c r="C15483">
        <v>27.9</v>
      </c>
      <c r="D15483">
        <v>29.72</v>
      </c>
      <c r="E15483">
        <v>27.9</v>
      </c>
      <c r="F15483">
        <v>29.22</v>
      </c>
      <c r="G15483">
        <v>14007800</v>
      </c>
      <c r="H15483">
        <v>28.9467</v>
      </c>
    </row>
    <row r="15484" spans="1:8" x14ac:dyDescent="0.3">
      <c r="A15484" t="s">
        <v>294</v>
      </c>
      <c r="B15484" t="s">
        <v>703</v>
      </c>
      <c r="C15484">
        <v>29.22</v>
      </c>
      <c r="D15484">
        <v>29.5</v>
      </c>
      <c r="E15484">
        <v>28.08</v>
      </c>
      <c r="F15484">
        <v>28.36</v>
      </c>
      <c r="G15484">
        <v>9355118</v>
      </c>
      <c r="H15484">
        <v>28.646699999999999</v>
      </c>
    </row>
    <row r="15485" spans="1:8" x14ac:dyDescent="0.3">
      <c r="A15485" t="s">
        <v>294</v>
      </c>
      <c r="B15485" t="s">
        <v>223</v>
      </c>
      <c r="C15485">
        <v>28.5</v>
      </c>
      <c r="D15485">
        <v>28.7</v>
      </c>
      <c r="E15485">
        <v>27.8</v>
      </c>
      <c r="F15485">
        <v>28.04</v>
      </c>
      <c r="G15485">
        <v>5473702</v>
      </c>
      <c r="H15485">
        <v>28.18</v>
      </c>
    </row>
    <row r="15486" spans="1:8" x14ac:dyDescent="0.3">
      <c r="A15486" t="s">
        <v>294</v>
      </c>
      <c r="B15486" t="s">
        <v>228</v>
      </c>
      <c r="C15486">
        <v>28.2</v>
      </c>
      <c r="D15486">
        <v>28.54</v>
      </c>
      <c r="E15486">
        <v>27.98</v>
      </c>
      <c r="F15486">
        <v>28.22</v>
      </c>
      <c r="G15486">
        <v>4139285</v>
      </c>
      <c r="H15486">
        <v>28.246700000000001</v>
      </c>
    </row>
    <row r="15487" spans="1:8" x14ac:dyDescent="0.3">
      <c r="A15487" t="s">
        <v>294</v>
      </c>
      <c r="B15487" t="s">
        <v>704</v>
      </c>
      <c r="C15487">
        <v>28.24</v>
      </c>
      <c r="D15487">
        <v>28.66</v>
      </c>
      <c r="E15487">
        <v>27.94</v>
      </c>
      <c r="F15487">
        <v>28.42</v>
      </c>
      <c r="G15487">
        <v>5587909</v>
      </c>
      <c r="H15487">
        <v>28.34</v>
      </c>
    </row>
    <row r="15488" spans="1:8" x14ac:dyDescent="0.3">
      <c r="A15488" t="s">
        <v>294</v>
      </c>
      <c r="B15488" t="s">
        <v>705</v>
      </c>
      <c r="C15488">
        <v>28.4</v>
      </c>
      <c r="D15488">
        <v>28.48</v>
      </c>
      <c r="E15488">
        <v>27.72</v>
      </c>
      <c r="F15488">
        <v>27.72</v>
      </c>
      <c r="G15488">
        <v>5855643</v>
      </c>
      <c r="H15488">
        <v>27.973299999999998</v>
      </c>
    </row>
    <row r="15489" spans="1:8" x14ac:dyDescent="0.3">
      <c r="A15489" t="s">
        <v>294</v>
      </c>
      <c r="B15489" t="s">
        <v>706</v>
      </c>
      <c r="C15489">
        <v>28.08</v>
      </c>
      <c r="D15489">
        <v>29.64</v>
      </c>
      <c r="E15489">
        <v>28.08</v>
      </c>
      <c r="F15489">
        <v>29.36</v>
      </c>
      <c r="G15489">
        <v>11696870</v>
      </c>
      <c r="H15489">
        <v>29.026700000000002</v>
      </c>
    </row>
    <row r="15490" spans="1:8" x14ac:dyDescent="0.3">
      <c r="A15490" t="s">
        <v>294</v>
      </c>
      <c r="B15490" t="s">
        <v>265</v>
      </c>
      <c r="C15490">
        <v>29.2</v>
      </c>
      <c r="D15490">
        <v>29.9</v>
      </c>
      <c r="E15490">
        <v>29</v>
      </c>
      <c r="F15490">
        <v>29.58</v>
      </c>
      <c r="G15490">
        <v>8377208</v>
      </c>
      <c r="H15490">
        <v>29.493300000000001</v>
      </c>
    </row>
    <row r="15491" spans="1:8" x14ac:dyDescent="0.3">
      <c r="A15491" t="s">
        <v>294</v>
      </c>
      <c r="B15491" t="s">
        <v>707</v>
      </c>
      <c r="C15491">
        <v>29.6</v>
      </c>
      <c r="D15491">
        <v>30.32</v>
      </c>
      <c r="E15491">
        <v>29.44</v>
      </c>
      <c r="F15491">
        <v>30.08</v>
      </c>
      <c r="G15491">
        <v>11316400</v>
      </c>
      <c r="H15491">
        <v>29.9467</v>
      </c>
    </row>
    <row r="15492" spans="1:8" x14ac:dyDescent="0.3">
      <c r="A15492" t="s">
        <v>294</v>
      </c>
      <c r="B15492" t="s">
        <v>271</v>
      </c>
      <c r="C15492">
        <v>30.08</v>
      </c>
      <c r="D15492">
        <v>30.26</v>
      </c>
      <c r="E15492">
        <v>28.62</v>
      </c>
      <c r="F15492">
        <v>29.34</v>
      </c>
      <c r="G15492">
        <v>7863693</v>
      </c>
      <c r="H15492">
        <v>29.406700000000001</v>
      </c>
    </row>
    <row r="15493" spans="1:8" x14ac:dyDescent="0.3">
      <c r="A15493" t="s">
        <v>294</v>
      </c>
      <c r="B15493" t="s">
        <v>708</v>
      </c>
      <c r="C15493">
        <v>29.38</v>
      </c>
      <c r="D15493">
        <v>30</v>
      </c>
      <c r="E15493">
        <v>29.2</v>
      </c>
      <c r="F15493">
        <v>29.82</v>
      </c>
      <c r="G15493">
        <v>5675924</v>
      </c>
      <c r="H15493">
        <v>29.673300000000001</v>
      </c>
    </row>
    <row r="15494" spans="1:8" x14ac:dyDescent="0.3">
      <c r="A15494" t="s">
        <v>294</v>
      </c>
      <c r="B15494" t="s">
        <v>709</v>
      </c>
      <c r="C15494">
        <v>29.92</v>
      </c>
      <c r="D15494">
        <v>30.26</v>
      </c>
      <c r="E15494">
        <v>28.06</v>
      </c>
      <c r="F15494">
        <v>28.18</v>
      </c>
      <c r="G15494">
        <v>4399691</v>
      </c>
      <c r="H15494">
        <v>28.833300000000001</v>
      </c>
    </row>
    <row r="15495" spans="1:8" x14ac:dyDescent="0.3">
      <c r="A15495" t="s">
        <v>294</v>
      </c>
      <c r="B15495" t="s">
        <v>283</v>
      </c>
      <c r="C15495">
        <v>28.18</v>
      </c>
      <c r="D15495">
        <v>28.18</v>
      </c>
      <c r="E15495">
        <v>26.76</v>
      </c>
      <c r="F15495">
        <v>27.12</v>
      </c>
      <c r="G15495">
        <v>5191144</v>
      </c>
      <c r="H15495">
        <v>27.353300000000001</v>
      </c>
    </row>
    <row r="15496" spans="1:8" x14ac:dyDescent="0.3">
      <c r="A15496" t="s">
        <v>294</v>
      </c>
      <c r="B15496" t="s">
        <v>290</v>
      </c>
      <c r="C15496">
        <v>27.2</v>
      </c>
      <c r="D15496">
        <v>27.38</v>
      </c>
      <c r="E15496">
        <v>26.48</v>
      </c>
      <c r="F15496">
        <v>27.3</v>
      </c>
      <c r="G15496">
        <v>5118371</v>
      </c>
      <c r="H15496">
        <v>27.0533</v>
      </c>
    </row>
    <row r="15497" spans="1:8" x14ac:dyDescent="0.3">
      <c r="A15497" t="s">
        <v>294</v>
      </c>
      <c r="B15497" t="s">
        <v>710</v>
      </c>
      <c r="C15497">
        <v>27.32</v>
      </c>
      <c r="D15497">
        <v>28.08</v>
      </c>
      <c r="E15497">
        <v>26.98</v>
      </c>
      <c r="F15497">
        <v>26.98</v>
      </c>
      <c r="G15497">
        <v>4546335</v>
      </c>
      <c r="H15497">
        <v>27.346699999999998</v>
      </c>
    </row>
    <row r="15498" spans="1:8" x14ac:dyDescent="0.3">
      <c r="A15498" t="s">
        <v>294</v>
      </c>
      <c r="B15498" t="s">
        <v>512</v>
      </c>
      <c r="C15498">
        <v>27.66</v>
      </c>
      <c r="D15498">
        <v>27.66</v>
      </c>
      <c r="E15498">
        <v>25.96</v>
      </c>
      <c r="F15498">
        <v>25.96</v>
      </c>
      <c r="G15498">
        <v>4161489</v>
      </c>
      <c r="H15498">
        <v>26.526700000000002</v>
      </c>
    </row>
    <row r="15499" spans="1:8" x14ac:dyDescent="0.3">
      <c r="A15499" t="s">
        <v>294</v>
      </c>
      <c r="B15499" t="s">
        <v>91</v>
      </c>
      <c r="C15499">
        <v>23.42</v>
      </c>
      <c r="D15499">
        <v>24.6</v>
      </c>
      <c r="E15499">
        <v>23.4</v>
      </c>
      <c r="F15499">
        <v>24.18</v>
      </c>
      <c r="G15499">
        <v>6190167</v>
      </c>
      <c r="H15499">
        <v>24.06</v>
      </c>
    </row>
    <row r="15500" spans="1:8" x14ac:dyDescent="0.3">
      <c r="A15500" t="s">
        <v>294</v>
      </c>
      <c r="B15500" t="s">
        <v>93</v>
      </c>
      <c r="C15500">
        <v>24.18</v>
      </c>
      <c r="D15500">
        <v>24.46</v>
      </c>
      <c r="E15500">
        <v>23.76</v>
      </c>
      <c r="F15500">
        <v>24.18</v>
      </c>
      <c r="G15500">
        <v>3978243</v>
      </c>
      <c r="H15500">
        <v>24.133299999999998</v>
      </c>
    </row>
    <row r="15501" spans="1:8" x14ac:dyDescent="0.3">
      <c r="A15501" t="s">
        <v>294</v>
      </c>
      <c r="B15501" t="s">
        <v>711</v>
      </c>
      <c r="C15501">
        <v>24.18</v>
      </c>
      <c r="D15501">
        <v>25.1</v>
      </c>
      <c r="E15501">
        <v>23.82</v>
      </c>
      <c r="F15501">
        <v>24.86</v>
      </c>
      <c r="G15501">
        <v>3762053</v>
      </c>
      <c r="H15501">
        <v>24.593299999999999</v>
      </c>
    </row>
    <row r="15502" spans="1:8" x14ac:dyDescent="0.3">
      <c r="A15502" t="s">
        <v>294</v>
      </c>
      <c r="B15502" t="s">
        <v>712</v>
      </c>
      <c r="C15502">
        <v>24.88</v>
      </c>
      <c r="D15502">
        <v>26.2</v>
      </c>
      <c r="E15502">
        <v>24.88</v>
      </c>
      <c r="F15502">
        <v>25.9</v>
      </c>
      <c r="G15502">
        <v>4144762</v>
      </c>
      <c r="H15502">
        <v>25.66</v>
      </c>
    </row>
    <row r="15503" spans="1:8" x14ac:dyDescent="0.3">
      <c r="A15503" t="s">
        <v>294</v>
      </c>
      <c r="B15503" t="s">
        <v>162</v>
      </c>
      <c r="C15503">
        <v>25.9</v>
      </c>
      <c r="D15503">
        <v>27.06</v>
      </c>
      <c r="E15503">
        <v>25.72</v>
      </c>
      <c r="F15503">
        <v>26.42</v>
      </c>
      <c r="G15503">
        <v>5030353</v>
      </c>
      <c r="H15503">
        <v>26.4</v>
      </c>
    </row>
    <row r="15504" spans="1:8" x14ac:dyDescent="0.3">
      <c r="A15504" t="s">
        <v>294</v>
      </c>
      <c r="B15504" t="s">
        <v>220</v>
      </c>
      <c r="C15504">
        <v>26.42</v>
      </c>
      <c r="D15504">
        <v>27.48</v>
      </c>
      <c r="E15504">
        <v>25.6</v>
      </c>
      <c r="F15504">
        <v>26.72</v>
      </c>
      <c r="G15504">
        <v>5596130</v>
      </c>
      <c r="H15504">
        <v>26.6</v>
      </c>
    </row>
    <row r="15505" spans="1:8" x14ac:dyDescent="0.3">
      <c r="A15505" t="s">
        <v>294</v>
      </c>
      <c r="B15505" t="s">
        <v>713</v>
      </c>
      <c r="C15505">
        <v>27.2</v>
      </c>
      <c r="D15505">
        <v>27.36</v>
      </c>
      <c r="E15505">
        <v>26.72</v>
      </c>
      <c r="F15505">
        <v>27.14</v>
      </c>
      <c r="G15505">
        <v>3158742</v>
      </c>
      <c r="H15505">
        <v>27.0733</v>
      </c>
    </row>
    <row r="15506" spans="1:8" x14ac:dyDescent="0.3">
      <c r="A15506" t="s">
        <v>294</v>
      </c>
      <c r="B15506" t="s">
        <v>714</v>
      </c>
      <c r="C15506">
        <v>27.2</v>
      </c>
      <c r="D15506">
        <v>27.28</v>
      </c>
      <c r="E15506">
        <v>26.2</v>
      </c>
      <c r="F15506">
        <v>26.34</v>
      </c>
      <c r="G15506">
        <v>2311427</v>
      </c>
      <c r="H15506">
        <v>26.6067</v>
      </c>
    </row>
    <row r="15507" spans="1:8" x14ac:dyDescent="0.3">
      <c r="A15507" t="s">
        <v>294</v>
      </c>
      <c r="B15507" t="s">
        <v>715</v>
      </c>
      <c r="C15507">
        <v>26.48</v>
      </c>
      <c r="D15507">
        <v>26.48</v>
      </c>
      <c r="E15507">
        <v>25.74</v>
      </c>
      <c r="F15507">
        <v>26.04</v>
      </c>
      <c r="G15507">
        <v>1945438</v>
      </c>
      <c r="H15507">
        <v>26.0867</v>
      </c>
    </row>
    <row r="15508" spans="1:8" x14ac:dyDescent="0.3">
      <c r="A15508" t="s">
        <v>294</v>
      </c>
      <c r="B15508" t="s">
        <v>235</v>
      </c>
      <c r="C15508">
        <v>26</v>
      </c>
      <c r="D15508">
        <v>26.14</v>
      </c>
      <c r="E15508">
        <v>25.34</v>
      </c>
      <c r="F15508">
        <v>25.9</v>
      </c>
      <c r="G15508">
        <v>2400500</v>
      </c>
      <c r="H15508">
        <v>25.793299999999999</v>
      </c>
    </row>
    <row r="15509" spans="1:8" x14ac:dyDescent="0.3">
      <c r="A15509" t="s">
        <v>294</v>
      </c>
      <c r="B15509" t="s">
        <v>259</v>
      </c>
      <c r="C15509">
        <v>26.3</v>
      </c>
      <c r="D15509">
        <v>26.3</v>
      </c>
      <c r="E15509">
        <v>25.04</v>
      </c>
      <c r="F15509">
        <v>25.5</v>
      </c>
      <c r="G15509">
        <v>2792148</v>
      </c>
      <c r="H15509">
        <v>25.613299999999999</v>
      </c>
    </row>
    <row r="15510" spans="1:8" x14ac:dyDescent="0.3">
      <c r="A15510" t="s">
        <v>294</v>
      </c>
      <c r="B15510" t="s">
        <v>716</v>
      </c>
      <c r="C15510">
        <v>25.5</v>
      </c>
      <c r="D15510">
        <v>26.18</v>
      </c>
      <c r="E15510">
        <v>25.1</v>
      </c>
      <c r="F15510">
        <v>25.76</v>
      </c>
      <c r="G15510">
        <v>4336179</v>
      </c>
      <c r="H15510">
        <v>25.68</v>
      </c>
    </row>
    <row r="15511" spans="1:8" x14ac:dyDescent="0.3">
      <c r="A15511" t="s">
        <v>294</v>
      </c>
      <c r="B15511" t="s">
        <v>269</v>
      </c>
      <c r="C15511">
        <v>25.8</v>
      </c>
      <c r="D15511">
        <v>25.94</v>
      </c>
      <c r="E15511">
        <v>25.16</v>
      </c>
      <c r="F15511">
        <v>25.5</v>
      </c>
      <c r="G15511">
        <v>4289567</v>
      </c>
      <c r="H15511">
        <v>25.533300000000001</v>
      </c>
    </row>
    <row r="15512" spans="1:8" x14ac:dyDescent="0.3">
      <c r="A15512" t="s">
        <v>294</v>
      </c>
      <c r="B15512" t="s">
        <v>282</v>
      </c>
      <c r="C15512">
        <v>25.38</v>
      </c>
      <c r="D15512">
        <v>25.98</v>
      </c>
      <c r="E15512">
        <v>25</v>
      </c>
      <c r="F15512">
        <v>25.76</v>
      </c>
      <c r="G15512">
        <v>1477541</v>
      </c>
      <c r="H15512">
        <v>25.58</v>
      </c>
    </row>
    <row r="15513" spans="1:8" x14ac:dyDescent="0.3">
      <c r="A15513" t="s">
        <v>294</v>
      </c>
      <c r="B15513" t="s">
        <v>717</v>
      </c>
      <c r="C15513">
        <v>25.6</v>
      </c>
      <c r="D15513">
        <v>25.86</v>
      </c>
      <c r="E15513">
        <v>24.8</v>
      </c>
      <c r="F15513">
        <v>25.54</v>
      </c>
      <c r="G15513">
        <v>7193023</v>
      </c>
      <c r="H15513">
        <v>25.4</v>
      </c>
    </row>
    <row r="15514" spans="1:8" x14ac:dyDescent="0.3">
      <c r="A15514" t="s">
        <v>294</v>
      </c>
      <c r="B15514" t="s">
        <v>285</v>
      </c>
      <c r="C15514">
        <v>25.68</v>
      </c>
      <c r="D15514">
        <v>25.78</v>
      </c>
      <c r="E15514">
        <v>25.18</v>
      </c>
      <c r="F15514">
        <v>25.56</v>
      </c>
      <c r="G15514">
        <v>3513788</v>
      </c>
      <c r="H15514">
        <v>25.506699999999999</v>
      </c>
    </row>
    <row r="15515" spans="1:8" x14ac:dyDescent="0.3">
      <c r="A15515" t="s">
        <v>294</v>
      </c>
      <c r="B15515" t="s">
        <v>718</v>
      </c>
      <c r="C15515">
        <v>25.7</v>
      </c>
      <c r="D15515">
        <v>26.58</v>
      </c>
      <c r="E15515">
        <v>25.62</v>
      </c>
      <c r="F15515">
        <v>26.04</v>
      </c>
      <c r="G15515">
        <v>9341152</v>
      </c>
      <c r="H15515">
        <v>26.08</v>
      </c>
    </row>
    <row r="15516" spans="1:8" x14ac:dyDescent="0.3">
      <c r="A15516" t="s">
        <v>294</v>
      </c>
      <c r="B15516" t="s">
        <v>291</v>
      </c>
      <c r="C15516">
        <v>26.24</v>
      </c>
      <c r="D15516">
        <v>27.72</v>
      </c>
      <c r="E15516">
        <v>25.64</v>
      </c>
      <c r="F15516">
        <v>25.64</v>
      </c>
      <c r="G15516">
        <v>11380860</v>
      </c>
      <c r="H15516">
        <v>26.333300000000001</v>
      </c>
    </row>
    <row r="15517" spans="1:8" x14ac:dyDescent="0.3">
      <c r="A15517" t="s">
        <v>294</v>
      </c>
      <c r="B15517" t="s">
        <v>295</v>
      </c>
      <c r="C15517">
        <v>26.1</v>
      </c>
      <c r="D15517">
        <v>28.2</v>
      </c>
      <c r="E15517">
        <v>26.1</v>
      </c>
      <c r="F15517">
        <v>28.06</v>
      </c>
      <c r="G15517">
        <v>20391380</v>
      </c>
      <c r="H15517">
        <v>27.453299999999999</v>
      </c>
    </row>
    <row r="15518" spans="1:8" x14ac:dyDescent="0.3">
      <c r="A15518" t="s">
        <v>294</v>
      </c>
      <c r="B15518" t="s">
        <v>298</v>
      </c>
      <c r="C15518">
        <v>28.7</v>
      </c>
      <c r="D15518">
        <v>29.5</v>
      </c>
      <c r="E15518">
        <v>28.14</v>
      </c>
      <c r="F15518">
        <v>29.24</v>
      </c>
      <c r="G15518">
        <v>13382630</v>
      </c>
      <c r="H15518">
        <v>28.96</v>
      </c>
    </row>
    <row r="15519" spans="1:8" x14ac:dyDescent="0.3">
      <c r="A15519" t="s">
        <v>294</v>
      </c>
      <c r="B15519" t="s">
        <v>719</v>
      </c>
      <c r="C15519">
        <v>29.64</v>
      </c>
      <c r="D15519">
        <v>29.76</v>
      </c>
      <c r="E15519">
        <v>28.5</v>
      </c>
      <c r="F15519">
        <v>29.4</v>
      </c>
      <c r="G15519">
        <v>8686444</v>
      </c>
      <c r="H15519">
        <v>29.22</v>
      </c>
    </row>
    <row r="15520" spans="1:8" x14ac:dyDescent="0.3">
      <c r="A15520" t="s">
        <v>294</v>
      </c>
      <c r="B15520" t="s">
        <v>720</v>
      </c>
      <c r="C15520">
        <v>29.66</v>
      </c>
      <c r="D15520">
        <v>29.66</v>
      </c>
      <c r="E15520">
        <v>27.24</v>
      </c>
      <c r="F15520">
        <v>27.24</v>
      </c>
      <c r="G15520">
        <v>9398075</v>
      </c>
      <c r="H15520">
        <v>28.046700000000001</v>
      </c>
    </row>
    <row r="15521" spans="1:8" x14ac:dyDescent="0.3">
      <c r="A15521" t="s">
        <v>294</v>
      </c>
      <c r="B15521" t="s">
        <v>721</v>
      </c>
      <c r="C15521">
        <v>27.18</v>
      </c>
      <c r="D15521">
        <v>28.5</v>
      </c>
      <c r="E15521">
        <v>26.68</v>
      </c>
      <c r="F15521">
        <v>28.18</v>
      </c>
      <c r="G15521">
        <v>9016869</v>
      </c>
      <c r="H15521">
        <v>27.7867</v>
      </c>
    </row>
    <row r="15522" spans="1:8" x14ac:dyDescent="0.3">
      <c r="A15522" t="s">
        <v>294</v>
      </c>
      <c r="B15522" t="s">
        <v>96</v>
      </c>
      <c r="C15522">
        <v>28.04</v>
      </c>
      <c r="D15522">
        <v>28.58</v>
      </c>
      <c r="E15522">
        <v>27.66</v>
      </c>
      <c r="F15522">
        <v>27.82</v>
      </c>
      <c r="G15522">
        <v>4820653</v>
      </c>
      <c r="H15522">
        <v>28.02</v>
      </c>
    </row>
    <row r="15523" spans="1:8" x14ac:dyDescent="0.3">
      <c r="A15523" t="s">
        <v>294</v>
      </c>
      <c r="B15523" t="s">
        <v>722</v>
      </c>
      <c r="C15523">
        <v>27.9</v>
      </c>
      <c r="D15523">
        <v>28.2</v>
      </c>
      <c r="E15523">
        <v>27.26</v>
      </c>
      <c r="F15523">
        <v>27.42</v>
      </c>
      <c r="G15523">
        <v>3955419</v>
      </c>
      <c r="H15523">
        <v>27.6267</v>
      </c>
    </row>
    <row r="15524" spans="1:8" x14ac:dyDescent="0.3">
      <c r="A15524" t="s">
        <v>294</v>
      </c>
      <c r="B15524" t="s">
        <v>164</v>
      </c>
      <c r="C15524">
        <v>27.4</v>
      </c>
      <c r="D15524">
        <v>27.5</v>
      </c>
      <c r="E15524">
        <v>25.16</v>
      </c>
      <c r="F15524">
        <v>25.32</v>
      </c>
      <c r="G15524">
        <v>8163900</v>
      </c>
      <c r="H15524">
        <v>25.993300000000001</v>
      </c>
    </row>
    <row r="15525" spans="1:8" x14ac:dyDescent="0.3">
      <c r="A15525" t="s">
        <v>294</v>
      </c>
      <c r="B15525" t="s">
        <v>723</v>
      </c>
      <c r="C15525">
        <v>26.02</v>
      </c>
      <c r="D15525">
        <v>26.24</v>
      </c>
      <c r="E15525">
        <v>25.54</v>
      </c>
      <c r="F15525">
        <v>25.9</v>
      </c>
      <c r="G15525">
        <v>7212835</v>
      </c>
      <c r="H15525">
        <v>25.8933</v>
      </c>
    </row>
    <row r="15526" spans="1:8" x14ac:dyDescent="0.3">
      <c r="A15526" t="s">
        <v>294</v>
      </c>
      <c r="B15526" t="s">
        <v>724</v>
      </c>
      <c r="C15526">
        <v>26.1</v>
      </c>
      <c r="D15526">
        <v>26.24</v>
      </c>
      <c r="E15526">
        <v>25.74</v>
      </c>
      <c r="F15526">
        <v>25.96</v>
      </c>
      <c r="G15526">
        <v>5327403</v>
      </c>
      <c r="H15526">
        <v>25.98</v>
      </c>
    </row>
    <row r="15527" spans="1:8" x14ac:dyDescent="0.3">
      <c r="A15527" t="s">
        <v>294</v>
      </c>
      <c r="B15527" t="s">
        <v>725</v>
      </c>
      <c r="C15527">
        <v>26</v>
      </c>
      <c r="D15527">
        <v>26.66</v>
      </c>
      <c r="E15527">
        <v>25.6</v>
      </c>
      <c r="F15527">
        <v>26.6</v>
      </c>
      <c r="G15527">
        <v>7762220</v>
      </c>
      <c r="H15527">
        <v>26.2867</v>
      </c>
    </row>
    <row r="15528" spans="1:8" x14ac:dyDescent="0.3">
      <c r="A15528" t="s">
        <v>294</v>
      </c>
      <c r="B15528" t="s">
        <v>242</v>
      </c>
      <c r="C15528">
        <v>26.4</v>
      </c>
      <c r="D15528">
        <v>27.22</v>
      </c>
      <c r="E15528">
        <v>25.96</v>
      </c>
      <c r="F15528">
        <v>27.02</v>
      </c>
      <c r="G15528">
        <v>7813499</v>
      </c>
      <c r="H15528">
        <v>26.7333</v>
      </c>
    </row>
    <row r="15529" spans="1:8" x14ac:dyDescent="0.3">
      <c r="A15529" t="s">
        <v>294</v>
      </c>
      <c r="B15529" t="s">
        <v>726</v>
      </c>
      <c r="C15529">
        <v>27.14</v>
      </c>
      <c r="D15529">
        <v>27.32</v>
      </c>
      <c r="E15529">
        <v>26.3</v>
      </c>
      <c r="F15529">
        <v>26.66</v>
      </c>
      <c r="G15529">
        <v>8213823</v>
      </c>
      <c r="H15529">
        <v>26.76</v>
      </c>
    </row>
    <row r="15530" spans="1:8" x14ac:dyDescent="0.3">
      <c r="A15530" t="s">
        <v>294</v>
      </c>
      <c r="B15530" t="s">
        <v>727</v>
      </c>
      <c r="C15530">
        <v>26.8</v>
      </c>
      <c r="D15530">
        <v>26.8</v>
      </c>
      <c r="E15530">
        <v>26.28</v>
      </c>
      <c r="F15530">
        <v>26.28</v>
      </c>
      <c r="G15530">
        <v>3878870</v>
      </c>
      <c r="H15530">
        <v>26.453299999999999</v>
      </c>
    </row>
    <row r="15531" spans="1:8" x14ac:dyDescent="0.3">
      <c r="A15531" t="s">
        <v>294</v>
      </c>
      <c r="B15531" t="s">
        <v>728</v>
      </c>
      <c r="C15531">
        <v>26.44</v>
      </c>
      <c r="D15531">
        <v>26.8</v>
      </c>
      <c r="E15531">
        <v>26.02</v>
      </c>
      <c r="F15531">
        <v>26.64</v>
      </c>
      <c r="G15531">
        <v>6528983</v>
      </c>
      <c r="H15531">
        <v>26.486699999999999</v>
      </c>
    </row>
    <row r="15532" spans="1:8" x14ac:dyDescent="0.3">
      <c r="A15532" t="s">
        <v>294</v>
      </c>
      <c r="B15532" t="s">
        <v>729</v>
      </c>
      <c r="C15532">
        <v>26.48</v>
      </c>
      <c r="D15532">
        <v>26.72</v>
      </c>
      <c r="E15532">
        <v>26.12</v>
      </c>
      <c r="F15532">
        <v>26.3</v>
      </c>
      <c r="G15532">
        <v>5321254</v>
      </c>
      <c r="H15532">
        <v>26.38</v>
      </c>
    </row>
    <row r="15533" spans="1:8" x14ac:dyDescent="0.3">
      <c r="A15533" t="s">
        <v>294</v>
      </c>
      <c r="B15533" t="s">
        <v>730</v>
      </c>
      <c r="C15533">
        <v>26.28</v>
      </c>
      <c r="D15533">
        <v>26.48</v>
      </c>
      <c r="E15533">
        <v>25.8</v>
      </c>
      <c r="F15533">
        <v>26.32</v>
      </c>
      <c r="G15533">
        <v>5173764</v>
      </c>
      <c r="H15533">
        <v>26.2</v>
      </c>
    </row>
    <row r="15534" spans="1:8" x14ac:dyDescent="0.3">
      <c r="A15534" t="s">
        <v>294</v>
      </c>
      <c r="B15534" t="s">
        <v>731</v>
      </c>
      <c r="C15534">
        <v>26.32</v>
      </c>
      <c r="D15534">
        <v>26.56</v>
      </c>
      <c r="E15534">
        <v>25.74</v>
      </c>
      <c r="F15534">
        <v>25.88</v>
      </c>
      <c r="G15534">
        <v>4375855</v>
      </c>
      <c r="H15534">
        <v>26.06</v>
      </c>
    </row>
    <row r="15535" spans="1:8" x14ac:dyDescent="0.3">
      <c r="A15535" t="s">
        <v>294</v>
      </c>
      <c r="B15535" t="s">
        <v>732</v>
      </c>
      <c r="C15535">
        <v>25.88</v>
      </c>
      <c r="D15535">
        <v>26.1</v>
      </c>
      <c r="E15535">
        <v>25.08</v>
      </c>
      <c r="F15535">
        <v>25.16</v>
      </c>
      <c r="G15535">
        <v>5645303</v>
      </c>
      <c r="H15535">
        <v>25.4467</v>
      </c>
    </row>
    <row r="15536" spans="1:8" x14ac:dyDescent="0.3">
      <c r="A15536" t="s">
        <v>294</v>
      </c>
      <c r="B15536" t="s">
        <v>733</v>
      </c>
      <c r="C15536">
        <v>25.16</v>
      </c>
      <c r="D15536">
        <v>25.78</v>
      </c>
      <c r="E15536">
        <v>25.06</v>
      </c>
      <c r="F15536">
        <v>25.6</v>
      </c>
      <c r="G15536">
        <v>4035449</v>
      </c>
      <c r="H15536">
        <v>25.48</v>
      </c>
    </row>
    <row r="15537" spans="1:8" x14ac:dyDescent="0.3">
      <c r="A15537" t="s">
        <v>294</v>
      </c>
      <c r="B15537" t="s">
        <v>734</v>
      </c>
      <c r="C15537">
        <v>25.74</v>
      </c>
      <c r="D15537">
        <v>26.64</v>
      </c>
      <c r="E15537">
        <v>25.68</v>
      </c>
      <c r="F15537">
        <v>26.34</v>
      </c>
      <c r="G15537">
        <v>7473001</v>
      </c>
      <c r="H15537">
        <v>26.22</v>
      </c>
    </row>
    <row r="15538" spans="1:8" x14ac:dyDescent="0.3">
      <c r="A15538" t="s">
        <v>294</v>
      </c>
      <c r="B15538" t="s">
        <v>735</v>
      </c>
      <c r="C15538">
        <v>26.34</v>
      </c>
      <c r="D15538">
        <v>26.76</v>
      </c>
      <c r="E15538">
        <v>25.8</v>
      </c>
      <c r="F15538">
        <v>25.86</v>
      </c>
      <c r="G15538">
        <v>3546094</v>
      </c>
      <c r="H15538">
        <v>26.14</v>
      </c>
    </row>
    <row r="15539" spans="1:8" x14ac:dyDescent="0.3">
      <c r="A15539" t="s">
        <v>1000</v>
      </c>
      <c r="B15539" t="s">
        <v>696</v>
      </c>
      <c r="C15539">
        <v>94.875699999999995</v>
      </c>
      <c r="D15539">
        <v>97.139399999999995</v>
      </c>
      <c r="E15539">
        <v>94.137600000000006</v>
      </c>
      <c r="F15539">
        <v>97.139399999999995</v>
      </c>
      <c r="G15539">
        <v>36997380</v>
      </c>
      <c r="H15539">
        <v>96.138800000000003</v>
      </c>
    </row>
    <row r="15540" spans="1:8" x14ac:dyDescent="0.3">
      <c r="A15540" t="s">
        <v>1000</v>
      </c>
      <c r="B15540" t="s">
        <v>697</v>
      </c>
      <c r="C15540">
        <v>97.385400000000004</v>
      </c>
      <c r="D15540">
        <v>99.599800000000002</v>
      </c>
      <c r="E15540">
        <v>96.204400000000007</v>
      </c>
      <c r="F15540">
        <v>99.107699999999994</v>
      </c>
      <c r="G15540">
        <v>54848590</v>
      </c>
      <c r="H15540">
        <v>98.304000000000002</v>
      </c>
    </row>
    <row r="15541" spans="1:8" x14ac:dyDescent="0.3">
      <c r="A15541" t="s">
        <v>1000</v>
      </c>
      <c r="B15541" t="s">
        <v>698</v>
      </c>
      <c r="C15541">
        <v>101.8635</v>
      </c>
      <c r="D15541">
        <v>104.9144</v>
      </c>
      <c r="E15541">
        <v>101.5682</v>
      </c>
      <c r="F15541">
        <v>103.7334</v>
      </c>
      <c r="G15541">
        <v>60586680</v>
      </c>
      <c r="H15541">
        <v>103.4053</v>
      </c>
    </row>
    <row r="15542" spans="1:8" x14ac:dyDescent="0.3">
      <c r="A15542" t="s">
        <v>1000</v>
      </c>
      <c r="B15542" t="s">
        <v>699</v>
      </c>
      <c r="C15542">
        <v>104.2255</v>
      </c>
      <c r="D15542">
        <v>108.2607</v>
      </c>
      <c r="E15542">
        <v>102.25709999999999</v>
      </c>
      <c r="F15542">
        <v>108.2607</v>
      </c>
      <c r="G15542">
        <v>73883630</v>
      </c>
      <c r="H15542">
        <v>106.2595</v>
      </c>
    </row>
    <row r="15543" spans="1:8" x14ac:dyDescent="0.3">
      <c r="A15543" t="s">
        <v>1000</v>
      </c>
      <c r="B15543" t="s">
        <v>700</v>
      </c>
      <c r="C15543">
        <v>107.867</v>
      </c>
      <c r="D15543">
        <v>109.048</v>
      </c>
      <c r="E15543">
        <v>105.8986</v>
      </c>
      <c r="F15543">
        <v>107.76860000000001</v>
      </c>
      <c r="G15543">
        <v>53534510</v>
      </c>
      <c r="H15543">
        <v>107.57170000000001</v>
      </c>
    </row>
    <row r="15544" spans="1:8" x14ac:dyDescent="0.3">
      <c r="A15544" t="s">
        <v>1000</v>
      </c>
      <c r="B15544" t="s">
        <v>77</v>
      </c>
      <c r="C15544">
        <v>104.32389999999999</v>
      </c>
      <c r="D15544">
        <v>108.55589999999999</v>
      </c>
      <c r="E15544">
        <v>102.25709999999999</v>
      </c>
      <c r="F15544">
        <v>106.48909999999999</v>
      </c>
      <c r="G15544">
        <v>56096120</v>
      </c>
      <c r="H15544">
        <v>105.76739999999999</v>
      </c>
    </row>
    <row r="15545" spans="1:8" x14ac:dyDescent="0.3">
      <c r="A15545" t="s">
        <v>1000</v>
      </c>
      <c r="B15545" t="s">
        <v>701</v>
      </c>
      <c r="C15545">
        <v>107.0797</v>
      </c>
      <c r="D15545">
        <v>109.1465</v>
      </c>
      <c r="E15545">
        <v>105.505</v>
      </c>
      <c r="F15545">
        <v>108.1623</v>
      </c>
      <c r="G15545">
        <v>58421200</v>
      </c>
      <c r="H15545">
        <v>107.6046</v>
      </c>
    </row>
    <row r="15546" spans="1:8" x14ac:dyDescent="0.3">
      <c r="A15546" t="s">
        <v>1000</v>
      </c>
      <c r="B15546" t="s">
        <v>702</v>
      </c>
      <c r="C15546">
        <v>108.85120000000001</v>
      </c>
      <c r="D15546">
        <v>109.048</v>
      </c>
      <c r="E15546">
        <v>105.2097</v>
      </c>
      <c r="F15546">
        <v>105.2097</v>
      </c>
      <c r="G15546">
        <v>34977140</v>
      </c>
      <c r="H15546">
        <v>106.48909999999999</v>
      </c>
    </row>
    <row r="15547" spans="1:8" x14ac:dyDescent="0.3">
      <c r="A15547" t="s">
        <v>1000</v>
      </c>
      <c r="B15547" t="s">
        <v>139</v>
      </c>
      <c r="C15547">
        <v>104.61920000000001</v>
      </c>
      <c r="D15547">
        <v>105.2097</v>
      </c>
      <c r="E15547">
        <v>101.8635</v>
      </c>
      <c r="F15547">
        <v>102.0603</v>
      </c>
      <c r="G15547">
        <v>41265340</v>
      </c>
      <c r="H15547">
        <v>103.0445</v>
      </c>
    </row>
    <row r="15548" spans="1:8" x14ac:dyDescent="0.3">
      <c r="A15548" t="s">
        <v>1000</v>
      </c>
      <c r="B15548" t="s">
        <v>156</v>
      </c>
      <c r="C15548">
        <v>101.6666</v>
      </c>
      <c r="D15548">
        <v>102.45399999999999</v>
      </c>
      <c r="E15548">
        <v>100.0919</v>
      </c>
      <c r="F15548">
        <v>101.765</v>
      </c>
      <c r="G15548">
        <v>31405520</v>
      </c>
      <c r="H15548">
        <v>101.437</v>
      </c>
    </row>
    <row r="15549" spans="1:8" x14ac:dyDescent="0.3">
      <c r="A15549" t="s">
        <v>1000</v>
      </c>
      <c r="B15549" t="s">
        <v>703</v>
      </c>
      <c r="C15549">
        <v>102.8476</v>
      </c>
      <c r="D15549">
        <v>104.2255</v>
      </c>
      <c r="E15549">
        <v>102.55240000000001</v>
      </c>
      <c r="F15549">
        <v>103.8318</v>
      </c>
      <c r="G15549">
        <v>40321320</v>
      </c>
      <c r="H15549">
        <v>103.53660000000001</v>
      </c>
    </row>
    <row r="15550" spans="1:8" x14ac:dyDescent="0.3">
      <c r="A15550" t="s">
        <v>1000</v>
      </c>
      <c r="B15550" t="s">
        <v>223</v>
      </c>
      <c r="C15550">
        <v>104.0287</v>
      </c>
      <c r="D15550">
        <v>104.9144</v>
      </c>
      <c r="E15550">
        <v>101.37139999999999</v>
      </c>
      <c r="F15550">
        <v>101.9619</v>
      </c>
      <c r="G15550">
        <v>32086590</v>
      </c>
      <c r="H15550">
        <v>102.7492</v>
      </c>
    </row>
    <row r="15551" spans="1:8" x14ac:dyDescent="0.3">
      <c r="A15551" t="s">
        <v>1000</v>
      </c>
      <c r="B15551" t="s">
        <v>228</v>
      </c>
      <c r="C15551">
        <v>100.7809</v>
      </c>
      <c r="D15551">
        <v>102.8476</v>
      </c>
      <c r="E15551">
        <v>100.28879999999999</v>
      </c>
      <c r="F15551">
        <v>102.25709999999999</v>
      </c>
      <c r="G15551">
        <v>38515600</v>
      </c>
      <c r="H15551">
        <v>101.7978</v>
      </c>
    </row>
    <row r="15552" spans="1:8" x14ac:dyDescent="0.3">
      <c r="A15552" t="s">
        <v>1000</v>
      </c>
      <c r="B15552" t="s">
        <v>704</v>
      </c>
      <c r="C15552">
        <v>102.9461</v>
      </c>
      <c r="D15552">
        <v>110.0322</v>
      </c>
      <c r="E15552">
        <v>102.6508</v>
      </c>
      <c r="F15552">
        <v>108.2607</v>
      </c>
      <c r="G15552">
        <v>72444030</v>
      </c>
      <c r="H15552">
        <v>106.9812</v>
      </c>
    </row>
    <row r="15553" spans="1:8" x14ac:dyDescent="0.3">
      <c r="A15553" t="s">
        <v>1000</v>
      </c>
      <c r="B15553" t="s">
        <v>705</v>
      </c>
      <c r="C15553">
        <v>108.0638</v>
      </c>
      <c r="D15553">
        <v>110.91800000000001</v>
      </c>
      <c r="E15553">
        <v>107.67019999999999</v>
      </c>
      <c r="F15553">
        <v>109.63849999999999</v>
      </c>
      <c r="G15553">
        <v>46528150</v>
      </c>
      <c r="H15553">
        <v>109.4089</v>
      </c>
    </row>
    <row r="15554" spans="1:8" x14ac:dyDescent="0.3">
      <c r="A15554" t="s">
        <v>1000</v>
      </c>
      <c r="B15554" t="s">
        <v>706</v>
      </c>
      <c r="C15554">
        <v>110.7212</v>
      </c>
      <c r="D15554">
        <v>113.1816</v>
      </c>
      <c r="E15554">
        <v>108.9496</v>
      </c>
      <c r="F15554">
        <v>110.81959999999999</v>
      </c>
      <c r="G15554">
        <v>61371580</v>
      </c>
      <c r="H15554">
        <v>110.9836</v>
      </c>
    </row>
    <row r="15555" spans="1:8" x14ac:dyDescent="0.3">
      <c r="A15555" t="s">
        <v>1000</v>
      </c>
      <c r="B15555" t="s">
        <v>265</v>
      </c>
      <c r="C15555">
        <v>110.0322</v>
      </c>
      <c r="D15555">
        <v>110.5243</v>
      </c>
      <c r="E15555">
        <v>108.2607</v>
      </c>
      <c r="F15555">
        <v>108.2607</v>
      </c>
      <c r="G15555">
        <v>42800790</v>
      </c>
      <c r="H15555">
        <v>109.01519999999999</v>
      </c>
    </row>
    <row r="15556" spans="1:8" x14ac:dyDescent="0.3">
      <c r="A15556" t="s">
        <v>1000</v>
      </c>
      <c r="B15556" t="s">
        <v>707</v>
      </c>
      <c r="C15556">
        <v>108.75279999999999</v>
      </c>
      <c r="D15556">
        <v>111.5085</v>
      </c>
      <c r="E15556">
        <v>106.68600000000001</v>
      </c>
      <c r="F15556">
        <v>107.2765</v>
      </c>
      <c r="G15556">
        <v>62952540</v>
      </c>
      <c r="H15556">
        <v>108.4903</v>
      </c>
    </row>
    <row r="15557" spans="1:8" x14ac:dyDescent="0.3">
      <c r="A15557" t="s">
        <v>1000</v>
      </c>
      <c r="B15557" t="s">
        <v>271</v>
      </c>
      <c r="C15557">
        <v>107.76860000000001</v>
      </c>
      <c r="D15557">
        <v>107.76860000000001</v>
      </c>
      <c r="E15557">
        <v>101.37139999999999</v>
      </c>
      <c r="F15557">
        <v>102.45399999999999</v>
      </c>
      <c r="G15557">
        <v>42071350</v>
      </c>
      <c r="H15557">
        <v>103.8647</v>
      </c>
    </row>
    <row r="15558" spans="1:8" x14ac:dyDescent="0.3">
      <c r="A15558" t="s">
        <v>1000</v>
      </c>
      <c r="B15558" t="s">
        <v>708</v>
      </c>
      <c r="C15558">
        <v>102.45399999999999</v>
      </c>
      <c r="D15558">
        <v>104.0287</v>
      </c>
      <c r="E15558">
        <v>101.46980000000001</v>
      </c>
      <c r="F15558">
        <v>103.63500000000001</v>
      </c>
      <c r="G15558">
        <v>37232920</v>
      </c>
      <c r="H15558">
        <v>103.0445</v>
      </c>
    </row>
    <row r="15559" spans="1:8" x14ac:dyDescent="0.3">
      <c r="A15559" t="s">
        <v>1000</v>
      </c>
      <c r="B15559" t="s">
        <v>709</v>
      </c>
      <c r="C15559">
        <v>105.2097</v>
      </c>
      <c r="D15559">
        <v>105.8002</v>
      </c>
      <c r="E15559">
        <v>104.0287</v>
      </c>
      <c r="F15559">
        <v>104.61920000000001</v>
      </c>
      <c r="G15559">
        <v>36131280</v>
      </c>
      <c r="H15559">
        <v>104.816</v>
      </c>
    </row>
    <row r="15560" spans="1:8" x14ac:dyDescent="0.3">
      <c r="A15560" t="s">
        <v>1000</v>
      </c>
      <c r="B15560" t="s">
        <v>283</v>
      </c>
      <c r="C15560">
        <v>104.2255</v>
      </c>
      <c r="D15560">
        <v>105.60339999999999</v>
      </c>
      <c r="E15560">
        <v>102.8476</v>
      </c>
      <c r="F15560">
        <v>104.61920000000001</v>
      </c>
      <c r="G15560">
        <v>47810040</v>
      </c>
      <c r="H15560">
        <v>104.3567</v>
      </c>
    </row>
    <row r="15561" spans="1:8" x14ac:dyDescent="0.3">
      <c r="A15561" t="s">
        <v>1000</v>
      </c>
      <c r="B15561" t="s">
        <v>290</v>
      </c>
      <c r="C15561">
        <v>104.816</v>
      </c>
      <c r="D15561">
        <v>105.505</v>
      </c>
      <c r="E15561">
        <v>101.765</v>
      </c>
      <c r="F15561">
        <v>102.0603</v>
      </c>
      <c r="G15561">
        <v>41231180</v>
      </c>
      <c r="H15561">
        <v>103.1101</v>
      </c>
    </row>
    <row r="15562" spans="1:8" x14ac:dyDescent="0.3">
      <c r="A15562" t="s">
        <v>1000</v>
      </c>
      <c r="B15562" t="s">
        <v>710</v>
      </c>
      <c r="C15562">
        <v>101.9619</v>
      </c>
      <c r="D15562">
        <v>104.61920000000001</v>
      </c>
      <c r="E15562">
        <v>100.38720000000001</v>
      </c>
      <c r="F15562">
        <v>103.33969999999999</v>
      </c>
      <c r="G15562">
        <v>36105460</v>
      </c>
      <c r="H15562">
        <v>102.782</v>
      </c>
    </row>
    <row r="15563" spans="1:8" x14ac:dyDescent="0.3">
      <c r="A15563" t="s">
        <v>1000</v>
      </c>
      <c r="B15563" t="s">
        <v>512</v>
      </c>
      <c r="C15563">
        <v>103.7334</v>
      </c>
      <c r="D15563">
        <v>104.0287</v>
      </c>
      <c r="E15563">
        <v>98.418800000000005</v>
      </c>
      <c r="F15563">
        <v>99.206199999999995</v>
      </c>
      <c r="G15563">
        <v>67946370</v>
      </c>
      <c r="H15563">
        <v>100.55119999999999</v>
      </c>
    </row>
    <row r="15564" spans="1:8" x14ac:dyDescent="0.3">
      <c r="A15564" t="s">
        <v>1000</v>
      </c>
      <c r="B15564" t="s">
        <v>91</v>
      </c>
      <c r="C15564">
        <v>94.482100000000003</v>
      </c>
      <c r="D15564">
        <v>96.598100000000002</v>
      </c>
      <c r="E15564">
        <v>92.710499999999996</v>
      </c>
      <c r="F15564">
        <v>94.531300000000002</v>
      </c>
      <c r="G15564">
        <v>49148460</v>
      </c>
      <c r="H15564">
        <v>94.613299999999995</v>
      </c>
    </row>
    <row r="15565" spans="1:8" x14ac:dyDescent="0.3">
      <c r="A15565" t="s">
        <v>1000</v>
      </c>
      <c r="B15565" t="s">
        <v>93</v>
      </c>
      <c r="C15565">
        <v>93.645499999999998</v>
      </c>
      <c r="D15565">
        <v>95.466200000000001</v>
      </c>
      <c r="E15565">
        <v>90.151600000000002</v>
      </c>
      <c r="F15565">
        <v>90.545299999999997</v>
      </c>
      <c r="G15565">
        <v>48459030</v>
      </c>
      <c r="H15565">
        <v>92.054400000000001</v>
      </c>
    </row>
    <row r="15566" spans="1:8" x14ac:dyDescent="0.3">
      <c r="A15566" t="s">
        <v>1000</v>
      </c>
      <c r="B15566" t="s">
        <v>711</v>
      </c>
      <c r="C15566">
        <v>90.545299999999997</v>
      </c>
      <c r="D15566">
        <v>92.710499999999996</v>
      </c>
      <c r="E15566">
        <v>89.511899999999997</v>
      </c>
      <c r="F15566">
        <v>92.316800000000001</v>
      </c>
      <c r="G15566">
        <v>47522220</v>
      </c>
      <c r="H15566">
        <v>91.513099999999994</v>
      </c>
    </row>
    <row r="15567" spans="1:8" x14ac:dyDescent="0.3">
      <c r="A15567" t="s">
        <v>1000</v>
      </c>
      <c r="B15567" t="s">
        <v>712</v>
      </c>
      <c r="C15567">
        <v>94.236000000000004</v>
      </c>
      <c r="D15567">
        <v>94.678899999999999</v>
      </c>
      <c r="E15567">
        <v>91.775499999999994</v>
      </c>
      <c r="F15567">
        <v>91.923199999999994</v>
      </c>
      <c r="G15567">
        <v>39197550</v>
      </c>
      <c r="H15567">
        <v>92.792500000000004</v>
      </c>
    </row>
    <row r="15568" spans="1:8" x14ac:dyDescent="0.3">
      <c r="A15568" t="s">
        <v>1000</v>
      </c>
      <c r="B15568" t="s">
        <v>162</v>
      </c>
      <c r="C15568">
        <v>91.431100000000001</v>
      </c>
      <c r="D15568">
        <v>92.366100000000003</v>
      </c>
      <c r="E15568">
        <v>88.576899999999995</v>
      </c>
      <c r="F15568">
        <v>88.576899999999995</v>
      </c>
      <c r="G15568">
        <v>33154320</v>
      </c>
      <c r="H15568">
        <v>89.84</v>
      </c>
    </row>
    <row r="15569" spans="1:8" x14ac:dyDescent="0.3">
      <c r="A15569" t="s">
        <v>1000</v>
      </c>
      <c r="B15569" t="s">
        <v>220</v>
      </c>
      <c r="C15569">
        <v>85.624399999999994</v>
      </c>
      <c r="D15569">
        <v>89.757999999999996</v>
      </c>
      <c r="E15569">
        <v>84.738600000000005</v>
      </c>
      <c r="F15569">
        <v>89.610299999999995</v>
      </c>
      <c r="G15569">
        <v>47238500</v>
      </c>
      <c r="H15569">
        <v>88.035600000000002</v>
      </c>
    </row>
    <row r="15570" spans="1:8" x14ac:dyDescent="0.3">
      <c r="A15570" t="s">
        <v>1000</v>
      </c>
      <c r="B15570" t="s">
        <v>713</v>
      </c>
      <c r="C15570">
        <v>92.5137</v>
      </c>
      <c r="D15570">
        <v>94.4328</v>
      </c>
      <c r="E15570">
        <v>91.381900000000002</v>
      </c>
      <c r="F15570">
        <v>94.186800000000005</v>
      </c>
      <c r="G15570">
        <v>45072950</v>
      </c>
      <c r="H15570">
        <v>93.333799999999997</v>
      </c>
    </row>
    <row r="15571" spans="1:8" x14ac:dyDescent="0.3">
      <c r="A15571" t="s">
        <v>1000</v>
      </c>
      <c r="B15571" t="s">
        <v>714</v>
      </c>
      <c r="C15571">
        <v>93.940799999999996</v>
      </c>
      <c r="D15571">
        <v>94.482100000000003</v>
      </c>
      <c r="E15571">
        <v>92.366100000000003</v>
      </c>
      <c r="F15571">
        <v>94.482100000000003</v>
      </c>
      <c r="G15571">
        <v>26403340</v>
      </c>
      <c r="H15571">
        <v>93.776700000000005</v>
      </c>
    </row>
    <row r="15572" spans="1:8" x14ac:dyDescent="0.3">
      <c r="A15572" t="s">
        <v>1000</v>
      </c>
      <c r="B15572" t="s">
        <v>715</v>
      </c>
      <c r="C15572">
        <v>93.448700000000002</v>
      </c>
      <c r="D15572">
        <v>96.302800000000005</v>
      </c>
      <c r="E15572">
        <v>93.005799999999994</v>
      </c>
      <c r="F15572">
        <v>94.088399999999993</v>
      </c>
      <c r="G15572">
        <v>34948220</v>
      </c>
      <c r="H15572">
        <v>94.465699999999998</v>
      </c>
    </row>
    <row r="15573" spans="1:8" x14ac:dyDescent="0.3">
      <c r="A15573" t="s">
        <v>1000</v>
      </c>
      <c r="B15573" t="s">
        <v>235</v>
      </c>
      <c r="C15573">
        <v>93.202600000000004</v>
      </c>
      <c r="D15573">
        <v>93.891499999999994</v>
      </c>
      <c r="E15573">
        <v>91.234200000000001</v>
      </c>
      <c r="F15573">
        <v>93.3994</v>
      </c>
      <c r="G15573">
        <v>26500190</v>
      </c>
      <c r="H15573">
        <v>92.841700000000003</v>
      </c>
    </row>
    <row r="15574" spans="1:8" x14ac:dyDescent="0.3">
      <c r="A15574" t="s">
        <v>1000</v>
      </c>
      <c r="B15574" t="s">
        <v>259</v>
      </c>
      <c r="C15574">
        <v>93.694699999999997</v>
      </c>
      <c r="D15574">
        <v>94.285200000000003</v>
      </c>
      <c r="E15574">
        <v>91.234200000000001</v>
      </c>
      <c r="F15574">
        <v>92.562899999999999</v>
      </c>
      <c r="G15574">
        <v>31721700</v>
      </c>
      <c r="H15574">
        <v>92.694100000000006</v>
      </c>
    </row>
    <row r="15575" spans="1:8" x14ac:dyDescent="0.3">
      <c r="A15575" t="s">
        <v>1000</v>
      </c>
      <c r="B15575" t="s">
        <v>716</v>
      </c>
      <c r="C15575">
        <v>93.005799999999994</v>
      </c>
      <c r="D15575">
        <v>94.728099999999998</v>
      </c>
      <c r="E15575">
        <v>92.12</v>
      </c>
      <c r="F15575">
        <v>94.383600000000001</v>
      </c>
      <c r="G15575">
        <v>35221830</v>
      </c>
      <c r="H15575">
        <v>93.743899999999996</v>
      </c>
    </row>
    <row r="15576" spans="1:8" x14ac:dyDescent="0.3">
      <c r="A15576" t="s">
        <v>1000</v>
      </c>
      <c r="B15576" t="s">
        <v>269</v>
      </c>
      <c r="C15576">
        <v>94.678899999999999</v>
      </c>
      <c r="D15576">
        <v>95.072599999999994</v>
      </c>
      <c r="E15576">
        <v>91.332700000000003</v>
      </c>
      <c r="F15576">
        <v>91.726299999999995</v>
      </c>
      <c r="G15576">
        <v>25545050</v>
      </c>
      <c r="H15576">
        <v>92.710499999999996</v>
      </c>
    </row>
    <row r="15577" spans="1:8" x14ac:dyDescent="0.3">
      <c r="A15577" t="s">
        <v>1000</v>
      </c>
      <c r="B15577" t="s">
        <v>282</v>
      </c>
      <c r="C15577">
        <v>90.938999999999993</v>
      </c>
      <c r="D15577">
        <v>91.627899999999997</v>
      </c>
      <c r="E15577">
        <v>90.594499999999996</v>
      </c>
      <c r="F15577">
        <v>91.086600000000004</v>
      </c>
      <c r="G15577">
        <v>10374110</v>
      </c>
      <c r="H15577">
        <v>91.102999999999994</v>
      </c>
    </row>
    <row r="15578" spans="1:8" x14ac:dyDescent="0.3">
      <c r="A15578" t="s">
        <v>1000</v>
      </c>
      <c r="B15578" t="s">
        <v>717</v>
      </c>
      <c r="C15578">
        <v>88.183300000000003</v>
      </c>
      <c r="D15578">
        <v>92.12</v>
      </c>
      <c r="E15578">
        <v>85.919600000000003</v>
      </c>
      <c r="F15578">
        <v>91.972399999999993</v>
      </c>
      <c r="G15578">
        <v>64913500</v>
      </c>
      <c r="H15578">
        <v>90.004000000000005</v>
      </c>
    </row>
    <row r="15579" spans="1:8" x14ac:dyDescent="0.3">
      <c r="A15579" t="s">
        <v>1000</v>
      </c>
      <c r="B15579" t="s">
        <v>285</v>
      </c>
      <c r="C15579">
        <v>91.431100000000001</v>
      </c>
      <c r="D15579">
        <v>92.169200000000004</v>
      </c>
      <c r="E15579">
        <v>88.183300000000003</v>
      </c>
      <c r="F15579">
        <v>88.527699999999996</v>
      </c>
      <c r="G15579">
        <v>37804350</v>
      </c>
      <c r="H15579">
        <v>89.6267</v>
      </c>
    </row>
    <row r="15580" spans="1:8" x14ac:dyDescent="0.3">
      <c r="A15580" t="s">
        <v>1000</v>
      </c>
      <c r="B15580" t="s">
        <v>718</v>
      </c>
      <c r="C15580">
        <v>89.905600000000007</v>
      </c>
      <c r="D15580">
        <v>91.2834</v>
      </c>
      <c r="E15580">
        <v>89.462699999999998</v>
      </c>
      <c r="F15580">
        <v>89.708699999999993</v>
      </c>
      <c r="G15580">
        <v>31192330</v>
      </c>
      <c r="H15580">
        <v>90.151600000000002</v>
      </c>
    </row>
    <row r="15581" spans="1:8" x14ac:dyDescent="0.3">
      <c r="A15581" t="s">
        <v>1000</v>
      </c>
      <c r="B15581" t="s">
        <v>291</v>
      </c>
      <c r="C15581">
        <v>89.462699999999998</v>
      </c>
      <c r="D15581">
        <v>90.250100000000003</v>
      </c>
      <c r="E15581">
        <v>87.789599999999993</v>
      </c>
      <c r="F15581">
        <v>88.527699999999996</v>
      </c>
      <c r="G15581">
        <v>24295370</v>
      </c>
      <c r="H15581">
        <v>88.855800000000002</v>
      </c>
    </row>
    <row r="15582" spans="1:8" x14ac:dyDescent="0.3">
      <c r="A15582" t="s">
        <v>1000</v>
      </c>
      <c r="B15582" t="s">
        <v>295</v>
      </c>
      <c r="C15582">
        <v>89.019800000000004</v>
      </c>
      <c r="D15582">
        <v>89.265900000000002</v>
      </c>
      <c r="E15582">
        <v>87.002200000000002</v>
      </c>
      <c r="F15582">
        <v>87.691199999999995</v>
      </c>
      <c r="G15582">
        <v>27674750</v>
      </c>
      <c r="H15582">
        <v>87.986400000000003</v>
      </c>
    </row>
    <row r="15583" spans="1:8" x14ac:dyDescent="0.3">
      <c r="A15583" t="s">
        <v>1000</v>
      </c>
      <c r="B15583" t="s">
        <v>298</v>
      </c>
      <c r="C15583">
        <v>87.1006</v>
      </c>
      <c r="D15583">
        <v>88.724599999999995</v>
      </c>
      <c r="E15583">
        <v>86.460899999999995</v>
      </c>
      <c r="F15583">
        <v>87.494299999999996</v>
      </c>
      <c r="G15583">
        <v>27458400</v>
      </c>
      <c r="H15583">
        <v>87.559899999999999</v>
      </c>
    </row>
    <row r="15584" spans="1:8" x14ac:dyDescent="0.3">
      <c r="A15584" t="s">
        <v>1000</v>
      </c>
      <c r="B15584" t="s">
        <v>719</v>
      </c>
      <c r="C15584">
        <v>87.838800000000006</v>
      </c>
      <c r="D15584">
        <v>89.315100000000001</v>
      </c>
      <c r="E15584">
        <v>87.494299999999996</v>
      </c>
      <c r="F15584">
        <v>87.986400000000003</v>
      </c>
      <c r="G15584">
        <v>35591730</v>
      </c>
      <c r="H15584">
        <v>88.265299999999996</v>
      </c>
    </row>
    <row r="15585" spans="1:8" x14ac:dyDescent="0.3">
      <c r="A15585" t="s">
        <v>1000</v>
      </c>
      <c r="B15585" t="s">
        <v>720</v>
      </c>
      <c r="C15585">
        <v>91.1</v>
      </c>
      <c r="D15585">
        <v>91.4</v>
      </c>
      <c r="E15585">
        <v>89.8</v>
      </c>
      <c r="F15585">
        <v>90.55</v>
      </c>
      <c r="G15585">
        <v>32186450</v>
      </c>
      <c r="H15585">
        <v>90.583299999999994</v>
      </c>
    </row>
    <row r="15586" spans="1:8" x14ac:dyDescent="0.3">
      <c r="A15586" t="s">
        <v>1000</v>
      </c>
      <c r="B15586" t="s">
        <v>721</v>
      </c>
      <c r="C15586">
        <v>88.9</v>
      </c>
      <c r="D15586">
        <v>90.4</v>
      </c>
      <c r="E15586">
        <v>88.55</v>
      </c>
      <c r="F15586">
        <v>90.1</v>
      </c>
      <c r="G15586">
        <v>23570720</v>
      </c>
      <c r="H15586">
        <v>89.683300000000003</v>
      </c>
    </row>
    <row r="15587" spans="1:8" x14ac:dyDescent="0.3">
      <c r="A15587" t="s">
        <v>1000</v>
      </c>
      <c r="B15587" t="s">
        <v>96</v>
      </c>
      <c r="C15587">
        <v>90.1</v>
      </c>
      <c r="D15587">
        <v>90.75</v>
      </c>
      <c r="E15587">
        <v>88.55</v>
      </c>
      <c r="F15587">
        <v>89</v>
      </c>
      <c r="G15587">
        <v>28121520</v>
      </c>
      <c r="H15587">
        <v>89.433300000000003</v>
      </c>
    </row>
    <row r="15588" spans="1:8" x14ac:dyDescent="0.3">
      <c r="A15588" t="s">
        <v>1000</v>
      </c>
      <c r="B15588" t="s">
        <v>722</v>
      </c>
      <c r="C15588">
        <v>88.95</v>
      </c>
      <c r="D15588">
        <v>92.6</v>
      </c>
      <c r="E15588">
        <v>88.8</v>
      </c>
      <c r="F15588">
        <v>91.75</v>
      </c>
      <c r="G15588">
        <v>39348140</v>
      </c>
      <c r="H15588">
        <v>91.05</v>
      </c>
    </row>
    <row r="15589" spans="1:8" x14ac:dyDescent="0.3">
      <c r="A15589" t="s">
        <v>1000</v>
      </c>
      <c r="B15589" t="s">
        <v>164</v>
      </c>
      <c r="C15589">
        <v>91.5</v>
      </c>
      <c r="D15589">
        <v>92.95</v>
      </c>
      <c r="E15589">
        <v>88.8</v>
      </c>
      <c r="F15589">
        <v>89.3</v>
      </c>
      <c r="G15589">
        <v>36482380</v>
      </c>
      <c r="H15589">
        <v>90.35</v>
      </c>
    </row>
    <row r="15590" spans="1:8" x14ac:dyDescent="0.3">
      <c r="A15590" t="s">
        <v>1000</v>
      </c>
      <c r="B15590" t="s">
        <v>723</v>
      </c>
      <c r="C15590">
        <v>95</v>
      </c>
      <c r="D15590">
        <v>98.15</v>
      </c>
      <c r="E15590">
        <v>93.7</v>
      </c>
      <c r="F15590">
        <v>96.35</v>
      </c>
      <c r="G15590">
        <v>64177930</v>
      </c>
      <c r="H15590">
        <v>96.066699999999997</v>
      </c>
    </row>
    <row r="15591" spans="1:8" x14ac:dyDescent="0.3">
      <c r="A15591" t="s">
        <v>1000</v>
      </c>
      <c r="B15591" t="s">
        <v>724</v>
      </c>
      <c r="C15591">
        <v>95.85</v>
      </c>
      <c r="D15591">
        <v>98.1</v>
      </c>
      <c r="E15591">
        <v>95.45</v>
      </c>
      <c r="F15591">
        <v>97.55</v>
      </c>
      <c r="G15591">
        <v>35303830</v>
      </c>
      <c r="H15591">
        <v>97.033299999999997</v>
      </c>
    </row>
    <row r="15592" spans="1:8" x14ac:dyDescent="0.3">
      <c r="A15592" t="s">
        <v>1000</v>
      </c>
      <c r="B15592" t="s">
        <v>725</v>
      </c>
      <c r="C15592">
        <v>98</v>
      </c>
      <c r="D15592">
        <v>102</v>
      </c>
      <c r="E15592">
        <v>98</v>
      </c>
      <c r="F15592">
        <v>102</v>
      </c>
      <c r="G15592">
        <v>44501080</v>
      </c>
      <c r="H15592">
        <v>100.66670000000001</v>
      </c>
    </row>
    <row r="15593" spans="1:8" x14ac:dyDescent="0.3">
      <c r="A15593" t="s">
        <v>1000</v>
      </c>
      <c r="B15593" t="s">
        <v>242</v>
      </c>
      <c r="C15593">
        <v>100</v>
      </c>
      <c r="D15593">
        <v>100</v>
      </c>
      <c r="E15593">
        <v>97.85</v>
      </c>
      <c r="F15593">
        <v>99.1</v>
      </c>
      <c r="G15593">
        <v>57217400</v>
      </c>
      <c r="H15593">
        <v>98.9833</v>
      </c>
    </row>
    <row r="15594" spans="1:8" x14ac:dyDescent="0.3">
      <c r="A15594" t="s">
        <v>1000</v>
      </c>
      <c r="B15594" t="s">
        <v>726</v>
      </c>
      <c r="C15594">
        <v>100</v>
      </c>
      <c r="D15594">
        <v>101.9</v>
      </c>
      <c r="E15594">
        <v>99.35</v>
      </c>
      <c r="F15594">
        <v>100.5</v>
      </c>
      <c r="G15594">
        <v>52115310</v>
      </c>
      <c r="H15594">
        <v>100.58329999999999</v>
      </c>
    </row>
    <row r="15595" spans="1:8" x14ac:dyDescent="0.3">
      <c r="A15595" t="s">
        <v>1000</v>
      </c>
      <c r="B15595" t="s">
        <v>727</v>
      </c>
      <c r="C15595">
        <v>100.9</v>
      </c>
      <c r="D15595">
        <v>101.5</v>
      </c>
      <c r="E15595">
        <v>99.6</v>
      </c>
      <c r="F15595">
        <v>100.6</v>
      </c>
      <c r="G15595">
        <v>30380940</v>
      </c>
      <c r="H15595">
        <v>100.5667</v>
      </c>
    </row>
    <row r="15596" spans="1:8" x14ac:dyDescent="0.3">
      <c r="A15596" t="s">
        <v>1000</v>
      </c>
      <c r="B15596" t="s">
        <v>728</v>
      </c>
      <c r="C15596">
        <v>101.2</v>
      </c>
      <c r="D15596">
        <v>102.2</v>
      </c>
      <c r="E15596">
        <v>98.7</v>
      </c>
      <c r="F15596">
        <v>99.5</v>
      </c>
      <c r="G15596">
        <v>33217350</v>
      </c>
      <c r="H15596">
        <v>100.13330000000001</v>
      </c>
    </row>
    <row r="15597" spans="1:8" x14ac:dyDescent="0.3">
      <c r="A15597" t="s">
        <v>1000</v>
      </c>
      <c r="B15597" t="s">
        <v>729</v>
      </c>
      <c r="C15597">
        <v>99.5</v>
      </c>
      <c r="D15597">
        <v>105.8</v>
      </c>
      <c r="E15597">
        <v>99.1</v>
      </c>
      <c r="F15597">
        <v>105.1</v>
      </c>
      <c r="G15597">
        <v>53494470</v>
      </c>
      <c r="H15597">
        <v>103.33329999999999</v>
      </c>
    </row>
    <row r="15598" spans="1:8" x14ac:dyDescent="0.3">
      <c r="A15598" t="s">
        <v>1000</v>
      </c>
      <c r="B15598" t="s">
        <v>730</v>
      </c>
      <c r="C15598">
        <v>103.8</v>
      </c>
      <c r="D15598">
        <v>104.9</v>
      </c>
      <c r="E15598">
        <v>102.6</v>
      </c>
      <c r="F15598">
        <v>102.9</v>
      </c>
      <c r="G15598">
        <v>38545750</v>
      </c>
      <c r="H15598">
        <v>103.4667</v>
      </c>
    </row>
    <row r="15599" spans="1:8" x14ac:dyDescent="0.3">
      <c r="A15599" t="s">
        <v>1000</v>
      </c>
      <c r="B15599" t="s">
        <v>731</v>
      </c>
      <c r="C15599">
        <v>103.3</v>
      </c>
      <c r="D15599">
        <v>103.8</v>
      </c>
      <c r="E15599">
        <v>100.5</v>
      </c>
      <c r="F15599">
        <v>101</v>
      </c>
      <c r="G15599">
        <v>30980390</v>
      </c>
      <c r="H15599">
        <v>101.7667</v>
      </c>
    </row>
    <row r="15600" spans="1:8" x14ac:dyDescent="0.3">
      <c r="A15600" t="s">
        <v>1000</v>
      </c>
      <c r="B15600" t="s">
        <v>732</v>
      </c>
      <c r="C15600">
        <v>101.7</v>
      </c>
      <c r="D15600">
        <v>101.7</v>
      </c>
      <c r="E15600">
        <v>98.8</v>
      </c>
      <c r="F15600">
        <v>98.9</v>
      </c>
      <c r="G15600">
        <v>35549060</v>
      </c>
      <c r="H15600">
        <v>99.8</v>
      </c>
    </row>
    <row r="15601" spans="1:8" x14ac:dyDescent="0.3">
      <c r="A15601" t="s">
        <v>1000</v>
      </c>
      <c r="B15601" t="s">
        <v>733</v>
      </c>
      <c r="C15601">
        <v>98.5</v>
      </c>
      <c r="D15601">
        <v>99.35</v>
      </c>
      <c r="E15601">
        <v>97.4</v>
      </c>
      <c r="F15601">
        <v>98.8</v>
      </c>
      <c r="G15601">
        <v>22352080</v>
      </c>
      <c r="H15601">
        <v>98.5167</v>
      </c>
    </row>
    <row r="15602" spans="1:8" x14ac:dyDescent="0.3">
      <c r="A15602" t="s">
        <v>1000</v>
      </c>
      <c r="B15602" t="s">
        <v>734</v>
      </c>
      <c r="C15602">
        <v>98.95</v>
      </c>
      <c r="D15602">
        <v>100.2</v>
      </c>
      <c r="E15602">
        <v>97.7</v>
      </c>
      <c r="F15602">
        <v>98.15</v>
      </c>
      <c r="G15602">
        <v>22437770</v>
      </c>
      <c r="H15602">
        <v>98.683300000000003</v>
      </c>
    </row>
    <row r="15603" spans="1:8" x14ac:dyDescent="0.3">
      <c r="A15603" t="s">
        <v>1000</v>
      </c>
      <c r="B15603" t="s">
        <v>735</v>
      </c>
      <c r="C15603">
        <v>97.95</v>
      </c>
      <c r="D15603">
        <v>98</v>
      </c>
      <c r="E15603">
        <v>96.4</v>
      </c>
      <c r="F15603">
        <v>96.8</v>
      </c>
      <c r="G15603">
        <v>12449284</v>
      </c>
      <c r="H15603">
        <v>97.066699999999997</v>
      </c>
    </row>
    <row r="15604" spans="1:8" x14ac:dyDescent="0.3">
      <c r="A15604" t="s">
        <v>649</v>
      </c>
      <c r="B15604" t="s">
        <v>696</v>
      </c>
      <c r="C15604">
        <v>5.87</v>
      </c>
      <c r="D15604">
        <v>6.22</v>
      </c>
      <c r="E15604">
        <v>5.79</v>
      </c>
      <c r="F15604">
        <v>6.01</v>
      </c>
      <c r="G15604">
        <v>2009384</v>
      </c>
      <c r="H15604">
        <v>6.0067000000000004</v>
      </c>
    </row>
    <row r="15605" spans="1:8" x14ac:dyDescent="0.3">
      <c r="A15605" t="s">
        <v>649</v>
      </c>
      <c r="B15605" t="s">
        <v>697</v>
      </c>
      <c r="C15605">
        <v>5.99</v>
      </c>
      <c r="D15605">
        <v>5.99</v>
      </c>
      <c r="E15605">
        <v>5.84</v>
      </c>
      <c r="F15605">
        <v>5.89</v>
      </c>
      <c r="G15605">
        <v>1385970</v>
      </c>
      <c r="H15605">
        <v>5.9066999999999998</v>
      </c>
    </row>
    <row r="15606" spans="1:8" x14ac:dyDescent="0.3">
      <c r="A15606" t="s">
        <v>649</v>
      </c>
      <c r="B15606" t="s">
        <v>698</v>
      </c>
      <c r="C15606">
        <v>5.98</v>
      </c>
      <c r="D15606">
        <v>6.1</v>
      </c>
      <c r="E15606">
        <v>5.84</v>
      </c>
      <c r="F15606">
        <v>5.89</v>
      </c>
      <c r="G15606">
        <v>1514975</v>
      </c>
      <c r="H15606">
        <v>5.9432999999999998</v>
      </c>
    </row>
    <row r="15607" spans="1:8" x14ac:dyDescent="0.3">
      <c r="A15607" t="s">
        <v>649</v>
      </c>
      <c r="B15607" t="s">
        <v>699</v>
      </c>
      <c r="C15607">
        <v>5.99</v>
      </c>
      <c r="D15607">
        <v>5.99</v>
      </c>
      <c r="E15607">
        <v>5.83</v>
      </c>
      <c r="F15607">
        <v>5.88</v>
      </c>
      <c r="G15607">
        <v>1187134</v>
      </c>
      <c r="H15607">
        <v>5.9</v>
      </c>
    </row>
    <row r="15608" spans="1:8" x14ac:dyDescent="0.3">
      <c r="A15608" t="s">
        <v>649</v>
      </c>
      <c r="B15608" t="s">
        <v>700</v>
      </c>
      <c r="C15608">
        <v>5.87</v>
      </c>
      <c r="D15608">
        <v>5.92</v>
      </c>
      <c r="E15608">
        <v>5.73</v>
      </c>
      <c r="F15608">
        <v>5.78</v>
      </c>
      <c r="G15608">
        <v>1569039</v>
      </c>
      <c r="H15608">
        <v>5.81</v>
      </c>
    </row>
    <row r="15609" spans="1:8" x14ac:dyDescent="0.3">
      <c r="A15609" t="s">
        <v>649</v>
      </c>
      <c r="B15609" t="s">
        <v>77</v>
      </c>
      <c r="C15609">
        <v>5.78</v>
      </c>
      <c r="D15609">
        <v>5.78</v>
      </c>
      <c r="E15609">
        <v>5.65</v>
      </c>
      <c r="F15609">
        <v>5.75</v>
      </c>
      <c r="G15609">
        <v>888422</v>
      </c>
      <c r="H15609">
        <v>5.7267000000000001</v>
      </c>
    </row>
    <row r="15610" spans="1:8" x14ac:dyDescent="0.3">
      <c r="A15610" t="s">
        <v>649</v>
      </c>
      <c r="B15610" t="s">
        <v>701</v>
      </c>
      <c r="C15610">
        <v>5.79</v>
      </c>
      <c r="D15610">
        <v>5.79</v>
      </c>
      <c r="E15610">
        <v>5.65</v>
      </c>
      <c r="F15610">
        <v>5.75</v>
      </c>
      <c r="G15610">
        <v>874511</v>
      </c>
      <c r="H15610">
        <v>5.73</v>
      </c>
    </row>
    <row r="15611" spans="1:8" x14ac:dyDescent="0.3">
      <c r="A15611" t="s">
        <v>649</v>
      </c>
      <c r="B15611" t="s">
        <v>702</v>
      </c>
      <c r="C15611">
        <v>5.75</v>
      </c>
      <c r="D15611">
        <v>5.77</v>
      </c>
      <c r="E15611">
        <v>5.7</v>
      </c>
      <c r="F15611">
        <v>5.75</v>
      </c>
      <c r="G15611">
        <v>1252299</v>
      </c>
      <c r="H15611">
        <v>5.74</v>
      </c>
    </row>
    <row r="15612" spans="1:8" x14ac:dyDescent="0.3">
      <c r="A15612" t="s">
        <v>649</v>
      </c>
      <c r="B15612" t="s">
        <v>139</v>
      </c>
      <c r="C15612">
        <v>5.75</v>
      </c>
      <c r="D15612">
        <v>5.85</v>
      </c>
      <c r="E15612">
        <v>5.7</v>
      </c>
      <c r="F15612">
        <v>5.71</v>
      </c>
      <c r="G15612">
        <v>870151</v>
      </c>
      <c r="H15612">
        <v>5.7533000000000003</v>
      </c>
    </row>
    <row r="15613" spans="1:8" x14ac:dyDescent="0.3">
      <c r="A15613" t="s">
        <v>649</v>
      </c>
      <c r="B15613" t="s">
        <v>156</v>
      </c>
      <c r="C15613">
        <v>5.71</v>
      </c>
      <c r="D15613">
        <v>5.84</v>
      </c>
      <c r="E15613">
        <v>5.69</v>
      </c>
      <c r="F15613">
        <v>5.75</v>
      </c>
      <c r="G15613">
        <v>673900</v>
      </c>
      <c r="H15613">
        <v>5.76</v>
      </c>
    </row>
    <row r="15614" spans="1:8" x14ac:dyDescent="0.3">
      <c r="A15614" t="s">
        <v>649</v>
      </c>
      <c r="B15614" t="s">
        <v>703</v>
      </c>
      <c r="C15614">
        <v>5.75</v>
      </c>
      <c r="D15614">
        <v>6</v>
      </c>
      <c r="E15614">
        <v>5.75</v>
      </c>
      <c r="F15614">
        <v>5.92</v>
      </c>
      <c r="G15614">
        <v>1554934</v>
      </c>
      <c r="H15614">
        <v>5.89</v>
      </c>
    </row>
    <row r="15615" spans="1:8" x14ac:dyDescent="0.3">
      <c r="A15615" t="s">
        <v>649</v>
      </c>
      <c r="B15615" t="s">
        <v>223</v>
      </c>
      <c r="C15615">
        <v>6</v>
      </c>
      <c r="D15615">
        <v>6.25</v>
      </c>
      <c r="E15615">
        <v>5.86</v>
      </c>
      <c r="F15615">
        <v>6.23</v>
      </c>
      <c r="G15615">
        <v>3565906</v>
      </c>
      <c r="H15615">
        <v>6.1132999999999997</v>
      </c>
    </row>
    <row r="15616" spans="1:8" x14ac:dyDescent="0.3">
      <c r="A15616" t="s">
        <v>649</v>
      </c>
      <c r="B15616" t="s">
        <v>228</v>
      </c>
      <c r="C15616">
        <v>6.23</v>
      </c>
      <c r="D15616">
        <v>6.85</v>
      </c>
      <c r="E15616">
        <v>6.09</v>
      </c>
      <c r="F15616">
        <v>6.4</v>
      </c>
      <c r="G15616">
        <v>5117968</v>
      </c>
      <c r="H15616">
        <v>6.4466999999999999</v>
      </c>
    </row>
    <row r="15617" spans="1:8" x14ac:dyDescent="0.3">
      <c r="A15617" t="s">
        <v>649</v>
      </c>
      <c r="B15617" t="s">
        <v>704</v>
      </c>
      <c r="C15617">
        <v>6.3</v>
      </c>
      <c r="D15617">
        <v>6.51</v>
      </c>
      <c r="E15617">
        <v>6.21</v>
      </c>
      <c r="F15617">
        <v>6.32</v>
      </c>
      <c r="G15617">
        <v>2291624</v>
      </c>
      <c r="H15617">
        <v>6.3467000000000002</v>
      </c>
    </row>
    <row r="15618" spans="1:8" x14ac:dyDescent="0.3">
      <c r="A15618" t="s">
        <v>649</v>
      </c>
      <c r="B15618" t="s">
        <v>705</v>
      </c>
      <c r="C15618">
        <v>6.39</v>
      </c>
      <c r="D15618">
        <v>6.4</v>
      </c>
      <c r="E15618">
        <v>6.18</v>
      </c>
      <c r="F15618">
        <v>6.25</v>
      </c>
      <c r="G15618">
        <v>1624168</v>
      </c>
      <c r="H15618">
        <v>6.2766999999999999</v>
      </c>
    </row>
    <row r="15619" spans="1:8" x14ac:dyDescent="0.3">
      <c r="A15619" t="s">
        <v>649</v>
      </c>
      <c r="B15619" t="s">
        <v>706</v>
      </c>
      <c r="C15619">
        <v>6.29</v>
      </c>
      <c r="D15619">
        <v>6.38</v>
      </c>
      <c r="E15619">
        <v>6.18</v>
      </c>
      <c r="F15619">
        <v>6.3</v>
      </c>
      <c r="G15619">
        <v>1509790</v>
      </c>
      <c r="H15619">
        <v>6.2866999999999997</v>
      </c>
    </row>
    <row r="15620" spans="1:8" x14ac:dyDescent="0.3">
      <c r="A15620" t="s">
        <v>649</v>
      </c>
      <c r="B15620" t="s">
        <v>265</v>
      </c>
      <c r="C15620">
        <v>6.3</v>
      </c>
      <c r="D15620">
        <v>6.47</v>
      </c>
      <c r="E15620">
        <v>6.18</v>
      </c>
      <c r="F15620">
        <v>6.21</v>
      </c>
      <c r="G15620">
        <v>812927</v>
      </c>
      <c r="H15620">
        <v>6.2866999999999997</v>
      </c>
    </row>
    <row r="15621" spans="1:8" x14ac:dyDescent="0.3">
      <c r="A15621" t="s">
        <v>649</v>
      </c>
      <c r="B15621" t="s">
        <v>707</v>
      </c>
      <c r="C15621">
        <v>6.23</v>
      </c>
      <c r="D15621">
        <v>6.28</v>
      </c>
      <c r="E15621">
        <v>5.94</v>
      </c>
      <c r="F15621">
        <v>6.03</v>
      </c>
      <c r="G15621">
        <v>1993946</v>
      </c>
      <c r="H15621">
        <v>6.0833000000000004</v>
      </c>
    </row>
    <row r="15622" spans="1:8" x14ac:dyDescent="0.3">
      <c r="A15622" t="s">
        <v>649</v>
      </c>
      <c r="B15622" t="s">
        <v>271</v>
      </c>
      <c r="C15622">
        <v>6.09</v>
      </c>
      <c r="D15622">
        <v>6.11</v>
      </c>
      <c r="E15622">
        <v>5.79</v>
      </c>
      <c r="F15622">
        <v>5.83</v>
      </c>
      <c r="G15622">
        <v>1034041</v>
      </c>
      <c r="H15622">
        <v>5.91</v>
      </c>
    </row>
    <row r="15623" spans="1:8" x14ac:dyDescent="0.3">
      <c r="A15623" t="s">
        <v>649</v>
      </c>
      <c r="B15623" t="s">
        <v>708</v>
      </c>
      <c r="C15623">
        <v>5.86</v>
      </c>
      <c r="D15623">
        <v>5.92</v>
      </c>
      <c r="E15623">
        <v>5.72</v>
      </c>
      <c r="F15623">
        <v>5.87</v>
      </c>
      <c r="G15623">
        <v>1060187</v>
      </c>
      <c r="H15623">
        <v>5.8367000000000004</v>
      </c>
    </row>
    <row r="15624" spans="1:8" x14ac:dyDescent="0.3">
      <c r="A15624" t="s">
        <v>649</v>
      </c>
      <c r="B15624" t="s">
        <v>709</v>
      </c>
      <c r="C15624">
        <v>5.93</v>
      </c>
      <c r="D15624">
        <v>5.99</v>
      </c>
      <c r="E15624">
        <v>5.81</v>
      </c>
      <c r="F15624">
        <v>5.89</v>
      </c>
      <c r="G15624">
        <v>818151</v>
      </c>
      <c r="H15624">
        <v>5.8967000000000001</v>
      </c>
    </row>
    <row r="15625" spans="1:8" x14ac:dyDescent="0.3">
      <c r="A15625" t="s">
        <v>649</v>
      </c>
      <c r="B15625" t="s">
        <v>283</v>
      </c>
      <c r="C15625">
        <v>5.87</v>
      </c>
      <c r="D15625">
        <v>5.87</v>
      </c>
      <c r="E15625">
        <v>5.77</v>
      </c>
      <c r="F15625">
        <v>5.8</v>
      </c>
      <c r="G15625">
        <v>541966</v>
      </c>
      <c r="H15625">
        <v>5.8132999999999999</v>
      </c>
    </row>
    <row r="15626" spans="1:8" x14ac:dyDescent="0.3">
      <c r="A15626" t="s">
        <v>649</v>
      </c>
      <c r="B15626" t="s">
        <v>290</v>
      </c>
      <c r="C15626">
        <v>5.8</v>
      </c>
      <c r="D15626">
        <v>5.88</v>
      </c>
      <c r="E15626">
        <v>5.65</v>
      </c>
      <c r="F15626">
        <v>5.76</v>
      </c>
      <c r="G15626">
        <v>598850</v>
      </c>
      <c r="H15626">
        <v>5.7633000000000001</v>
      </c>
    </row>
    <row r="15627" spans="1:8" x14ac:dyDescent="0.3">
      <c r="A15627" t="s">
        <v>649</v>
      </c>
      <c r="B15627" t="s">
        <v>710</v>
      </c>
      <c r="C15627">
        <v>5.76</v>
      </c>
      <c r="D15627">
        <v>5.77</v>
      </c>
      <c r="E15627">
        <v>5.66</v>
      </c>
      <c r="F15627">
        <v>5.74</v>
      </c>
      <c r="G15627">
        <v>490138</v>
      </c>
      <c r="H15627">
        <v>5.7233000000000001</v>
      </c>
    </row>
    <row r="15628" spans="1:8" x14ac:dyDescent="0.3">
      <c r="A15628" t="s">
        <v>649</v>
      </c>
      <c r="B15628" t="s">
        <v>512</v>
      </c>
      <c r="C15628">
        <v>5.87</v>
      </c>
      <c r="D15628">
        <v>5.96</v>
      </c>
      <c r="E15628">
        <v>5.7</v>
      </c>
      <c r="F15628">
        <v>5.76</v>
      </c>
      <c r="G15628">
        <v>775039</v>
      </c>
      <c r="H15628">
        <v>5.8067000000000002</v>
      </c>
    </row>
    <row r="15629" spans="1:8" x14ac:dyDescent="0.3">
      <c r="A15629" t="s">
        <v>649</v>
      </c>
      <c r="B15629" t="s">
        <v>91</v>
      </c>
      <c r="C15629">
        <v>5.2</v>
      </c>
      <c r="D15629">
        <v>5.46</v>
      </c>
      <c r="E15629">
        <v>5.19</v>
      </c>
      <c r="F15629">
        <v>5.31</v>
      </c>
      <c r="G15629">
        <v>1038531</v>
      </c>
      <c r="H15629">
        <v>5.32</v>
      </c>
    </row>
    <row r="15630" spans="1:8" x14ac:dyDescent="0.3">
      <c r="A15630" t="s">
        <v>649</v>
      </c>
      <c r="B15630" t="s">
        <v>93</v>
      </c>
      <c r="C15630">
        <v>5.2</v>
      </c>
      <c r="D15630">
        <v>5.5</v>
      </c>
      <c r="E15630">
        <v>5.2</v>
      </c>
      <c r="F15630">
        <v>5.35</v>
      </c>
      <c r="G15630">
        <v>572314</v>
      </c>
      <c r="H15630">
        <v>5.35</v>
      </c>
    </row>
    <row r="15631" spans="1:8" x14ac:dyDescent="0.3">
      <c r="A15631" t="s">
        <v>649</v>
      </c>
      <c r="B15631" t="s">
        <v>711</v>
      </c>
      <c r="C15631">
        <v>5.72</v>
      </c>
      <c r="D15631">
        <v>5.72</v>
      </c>
      <c r="E15631">
        <v>5.4</v>
      </c>
      <c r="F15631">
        <v>5.58</v>
      </c>
      <c r="G15631">
        <v>962376</v>
      </c>
      <c r="H15631">
        <v>5.5667</v>
      </c>
    </row>
    <row r="15632" spans="1:8" x14ac:dyDescent="0.3">
      <c r="A15632" t="s">
        <v>649</v>
      </c>
      <c r="B15632" t="s">
        <v>712</v>
      </c>
      <c r="C15632">
        <v>5.69</v>
      </c>
      <c r="D15632">
        <v>5.91</v>
      </c>
      <c r="E15632">
        <v>5.45</v>
      </c>
      <c r="F15632">
        <v>5.73</v>
      </c>
      <c r="G15632">
        <v>3039164</v>
      </c>
      <c r="H15632">
        <v>5.6966999999999999</v>
      </c>
    </row>
    <row r="15633" spans="1:8" x14ac:dyDescent="0.3">
      <c r="A15633" t="s">
        <v>649</v>
      </c>
      <c r="B15633" t="s">
        <v>162</v>
      </c>
      <c r="C15633">
        <v>5.72</v>
      </c>
      <c r="D15633">
        <v>5.8</v>
      </c>
      <c r="E15633">
        <v>5.45</v>
      </c>
      <c r="F15633">
        <v>5.58</v>
      </c>
      <c r="G15633">
        <v>814122</v>
      </c>
      <c r="H15633">
        <v>5.61</v>
      </c>
    </row>
    <row r="15634" spans="1:8" x14ac:dyDescent="0.3">
      <c r="A15634" t="s">
        <v>649</v>
      </c>
      <c r="B15634" t="s">
        <v>220</v>
      </c>
      <c r="C15634">
        <v>5.58</v>
      </c>
      <c r="D15634">
        <v>5.58</v>
      </c>
      <c r="E15634">
        <v>5.23</v>
      </c>
      <c r="F15634">
        <v>5.45</v>
      </c>
      <c r="G15634">
        <v>1105846</v>
      </c>
      <c r="H15634">
        <v>5.42</v>
      </c>
    </row>
    <row r="15635" spans="1:8" x14ac:dyDescent="0.3">
      <c r="A15635" t="s">
        <v>649</v>
      </c>
      <c r="B15635" t="s">
        <v>713</v>
      </c>
      <c r="C15635">
        <v>5.55</v>
      </c>
      <c r="D15635">
        <v>5.61</v>
      </c>
      <c r="E15635">
        <v>5.42</v>
      </c>
      <c r="F15635">
        <v>5.53</v>
      </c>
      <c r="G15635">
        <v>635545</v>
      </c>
      <c r="H15635">
        <v>5.52</v>
      </c>
    </row>
    <row r="15636" spans="1:8" x14ac:dyDescent="0.3">
      <c r="A15636" t="s">
        <v>649</v>
      </c>
      <c r="B15636" t="s">
        <v>714</v>
      </c>
      <c r="C15636">
        <v>5.51</v>
      </c>
      <c r="D15636">
        <v>5.6</v>
      </c>
      <c r="E15636">
        <v>5.32</v>
      </c>
      <c r="F15636">
        <v>5.47</v>
      </c>
      <c r="G15636">
        <v>712843</v>
      </c>
      <c r="H15636">
        <v>5.4633000000000003</v>
      </c>
    </row>
    <row r="15637" spans="1:8" x14ac:dyDescent="0.3">
      <c r="A15637" t="s">
        <v>649</v>
      </c>
      <c r="B15637" t="s">
        <v>715</v>
      </c>
      <c r="C15637">
        <v>5.37</v>
      </c>
      <c r="D15637">
        <v>5.53</v>
      </c>
      <c r="E15637">
        <v>5.35</v>
      </c>
      <c r="F15637">
        <v>5.42</v>
      </c>
      <c r="G15637">
        <v>503621</v>
      </c>
      <c r="H15637">
        <v>5.4333</v>
      </c>
    </row>
    <row r="15638" spans="1:8" x14ac:dyDescent="0.3">
      <c r="A15638" t="s">
        <v>649</v>
      </c>
      <c r="B15638" t="s">
        <v>235</v>
      </c>
      <c r="C15638">
        <v>5.53</v>
      </c>
      <c r="D15638">
        <v>5.53</v>
      </c>
      <c r="E15638">
        <v>5.37</v>
      </c>
      <c r="F15638">
        <v>5.42</v>
      </c>
      <c r="G15638">
        <v>546756</v>
      </c>
      <c r="H15638">
        <v>5.44</v>
      </c>
    </row>
    <row r="15639" spans="1:8" x14ac:dyDescent="0.3">
      <c r="A15639" t="s">
        <v>649</v>
      </c>
      <c r="B15639" t="s">
        <v>259</v>
      </c>
      <c r="C15639">
        <v>5.35</v>
      </c>
      <c r="D15639">
        <v>5.5</v>
      </c>
      <c r="E15639">
        <v>5.3</v>
      </c>
      <c r="F15639">
        <v>5.38</v>
      </c>
      <c r="G15639">
        <v>788409</v>
      </c>
      <c r="H15639">
        <v>5.3933</v>
      </c>
    </row>
    <row r="15640" spans="1:8" x14ac:dyDescent="0.3">
      <c r="A15640" t="s">
        <v>649</v>
      </c>
      <c r="B15640" t="s">
        <v>716</v>
      </c>
      <c r="C15640">
        <v>5.3</v>
      </c>
      <c r="D15640">
        <v>5.44</v>
      </c>
      <c r="E15640">
        <v>5.3</v>
      </c>
      <c r="F15640">
        <v>5.4</v>
      </c>
      <c r="G15640">
        <v>581091</v>
      </c>
      <c r="H15640">
        <v>5.38</v>
      </c>
    </row>
    <row r="15641" spans="1:8" x14ac:dyDescent="0.3">
      <c r="A15641" t="s">
        <v>649</v>
      </c>
      <c r="B15641" t="s">
        <v>269</v>
      </c>
      <c r="C15641">
        <v>5.32</v>
      </c>
      <c r="D15641">
        <v>5.43</v>
      </c>
      <c r="E15641">
        <v>5.25</v>
      </c>
      <c r="F15641">
        <v>5.35</v>
      </c>
      <c r="G15641">
        <v>506896</v>
      </c>
      <c r="H15641">
        <v>5.3433000000000002</v>
      </c>
    </row>
    <row r="15642" spans="1:8" x14ac:dyDescent="0.3">
      <c r="A15642" t="s">
        <v>649</v>
      </c>
      <c r="B15642" t="s">
        <v>282</v>
      </c>
      <c r="C15642">
        <v>5.4</v>
      </c>
      <c r="D15642">
        <v>5.4</v>
      </c>
      <c r="E15642">
        <v>5.27</v>
      </c>
      <c r="F15642">
        <v>5.36</v>
      </c>
      <c r="G15642">
        <v>164232</v>
      </c>
      <c r="H15642">
        <v>5.3433000000000002</v>
      </c>
    </row>
    <row r="15643" spans="1:8" x14ac:dyDescent="0.3">
      <c r="A15643" t="s">
        <v>649</v>
      </c>
      <c r="B15643" t="s">
        <v>717</v>
      </c>
      <c r="C15643">
        <v>5.3</v>
      </c>
      <c r="D15643">
        <v>5.4</v>
      </c>
      <c r="E15643">
        <v>5.0999999999999996</v>
      </c>
      <c r="F15643">
        <v>5.38</v>
      </c>
      <c r="G15643">
        <v>1474868</v>
      </c>
      <c r="H15643">
        <v>5.2933000000000003</v>
      </c>
    </row>
    <row r="15644" spans="1:8" x14ac:dyDescent="0.3">
      <c r="A15644" t="s">
        <v>649</v>
      </c>
      <c r="B15644" t="s">
        <v>285</v>
      </c>
      <c r="C15644">
        <v>5.3</v>
      </c>
      <c r="D15644">
        <v>5.41</v>
      </c>
      <c r="E15644">
        <v>5.28</v>
      </c>
      <c r="F15644">
        <v>5.33</v>
      </c>
      <c r="G15644">
        <v>673603</v>
      </c>
      <c r="H15644">
        <v>5.34</v>
      </c>
    </row>
    <row r="15645" spans="1:8" x14ac:dyDescent="0.3">
      <c r="A15645" t="s">
        <v>649</v>
      </c>
      <c r="B15645" t="s">
        <v>718</v>
      </c>
      <c r="C15645">
        <v>5.34</v>
      </c>
      <c r="D15645">
        <v>5.4</v>
      </c>
      <c r="E15645">
        <v>5.31</v>
      </c>
      <c r="F15645">
        <v>5.36</v>
      </c>
      <c r="G15645">
        <v>603104</v>
      </c>
      <c r="H15645">
        <v>5.3567</v>
      </c>
    </row>
    <row r="15646" spans="1:8" x14ac:dyDescent="0.3">
      <c r="A15646" t="s">
        <v>649</v>
      </c>
      <c r="B15646" t="s">
        <v>291</v>
      </c>
      <c r="C15646">
        <v>5.25</v>
      </c>
      <c r="D15646">
        <v>5.45</v>
      </c>
      <c r="E15646">
        <v>5.25</v>
      </c>
      <c r="F15646">
        <v>5.38</v>
      </c>
      <c r="G15646">
        <v>807138</v>
      </c>
      <c r="H15646">
        <v>5.36</v>
      </c>
    </row>
    <row r="15647" spans="1:8" x14ac:dyDescent="0.3">
      <c r="A15647" t="s">
        <v>649</v>
      </c>
      <c r="B15647" t="s">
        <v>295</v>
      </c>
      <c r="C15647">
        <v>5.37</v>
      </c>
      <c r="D15647">
        <v>5.39</v>
      </c>
      <c r="E15647">
        <v>5.25</v>
      </c>
      <c r="F15647">
        <v>5.32</v>
      </c>
      <c r="G15647">
        <v>438640</v>
      </c>
      <c r="H15647">
        <v>5.32</v>
      </c>
    </row>
    <row r="15648" spans="1:8" x14ac:dyDescent="0.3">
      <c r="A15648" t="s">
        <v>649</v>
      </c>
      <c r="B15648" t="s">
        <v>298</v>
      </c>
      <c r="C15648">
        <v>5.32</v>
      </c>
      <c r="D15648">
        <v>5.38</v>
      </c>
      <c r="E15648">
        <v>5.17</v>
      </c>
      <c r="F15648">
        <v>5.18</v>
      </c>
      <c r="G15648">
        <v>732839</v>
      </c>
      <c r="H15648">
        <v>5.2432999999999996</v>
      </c>
    </row>
    <row r="15649" spans="1:8" x14ac:dyDescent="0.3">
      <c r="A15649" t="s">
        <v>649</v>
      </c>
      <c r="B15649" t="s">
        <v>719</v>
      </c>
      <c r="C15649">
        <v>5.25</v>
      </c>
      <c r="D15649">
        <v>5.25</v>
      </c>
      <c r="E15649">
        <v>5.15</v>
      </c>
      <c r="F15649">
        <v>5.2</v>
      </c>
      <c r="G15649">
        <v>371965</v>
      </c>
      <c r="H15649">
        <v>5.2</v>
      </c>
    </row>
    <row r="15650" spans="1:8" x14ac:dyDescent="0.3">
      <c r="A15650" t="s">
        <v>649</v>
      </c>
      <c r="B15650" t="s">
        <v>720</v>
      </c>
      <c r="C15650">
        <v>5.21</v>
      </c>
      <c r="D15650">
        <v>5.29</v>
      </c>
      <c r="E15650">
        <v>5.21</v>
      </c>
      <c r="F15650">
        <v>5.28</v>
      </c>
      <c r="G15650">
        <v>301905</v>
      </c>
      <c r="H15650">
        <v>5.26</v>
      </c>
    </row>
    <row r="15651" spans="1:8" x14ac:dyDescent="0.3">
      <c r="A15651" t="s">
        <v>649</v>
      </c>
      <c r="B15651" t="s">
        <v>721</v>
      </c>
      <c r="C15651">
        <v>5.27</v>
      </c>
      <c r="D15651">
        <v>5.47</v>
      </c>
      <c r="E15651">
        <v>5.22</v>
      </c>
      <c r="F15651">
        <v>5.46</v>
      </c>
      <c r="G15651">
        <v>1128313</v>
      </c>
      <c r="H15651">
        <v>5.3833000000000002</v>
      </c>
    </row>
    <row r="15652" spans="1:8" x14ac:dyDescent="0.3">
      <c r="A15652" t="s">
        <v>649</v>
      </c>
      <c r="B15652" t="s">
        <v>96</v>
      </c>
      <c r="C15652">
        <v>5.46</v>
      </c>
      <c r="D15652">
        <v>5.51</v>
      </c>
      <c r="E15652">
        <v>5.35</v>
      </c>
      <c r="F15652">
        <v>5.4</v>
      </c>
      <c r="G15652">
        <v>755440</v>
      </c>
      <c r="H15652">
        <v>5.42</v>
      </c>
    </row>
    <row r="15653" spans="1:8" x14ac:dyDescent="0.3">
      <c r="A15653" t="s">
        <v>649</v>
      </c>
      <c r="B15653" t="s">
        <v>722</v>
      </c>
      <c r="C15653">
        <v>5.4</v>
      </c>
      <c r="D15653">
        <v>5.64</v>
      </c>
      <c r="E15653">
        <v>5.36</v>
      </c>
      <c r="F15653">
        <v>5.57</v>
      </c>
      <c r="G15653">
        <v>1094456</v>
      </c>
      <c r="H15653">
        <v>5.5232999999999999</v>
      </c>
    </row>
    <row r="15654" spans="1:8" x14ac:dyDescent="0.3">
      <c r="A15654" t="s">
        <v>649</v>
      </c>
      <c r="B15654" t="s">
        <v>164</v>
      </c>
      <c r="C15654">
        <v>5.56</v>
      </c>
      <c r="D15654">
        <v>5.7</v>
      </c>
      <c r="E15654">
        <v>5.41</v>
      </c>
      <c r="F15654">
        <v>5.47</v>
      </c>
      <c r="G15654">
        <v>676045</v>
      </c>
      <c r="H15654">
        <v>5.5266999999999999</v>
      </c>
    </row>
    <row r="15655" spans="1:8" x14ac:dyDescent="0.3">
      <c r="A15655" t="s">
        <v>649</v>
      </c>
      <c r="B15655" t="s">
        <v>723</v>
      </c>
      <c r="C15655">
        <v>5.6</v>
      </c>
      <c r="D15655">
        <v>5.7</v>
      </c>
      <c r="E15655">
        <v>5.5</v>
      </c>
      <c r="F15655">
        <v>5.56</v>
      </c>
      <c r="G15655">
        <v>708225</v>
      </c>
      <c r="H15655">
        <v>5.5867000000000004</v>
      </c>
    </row>
    <row r="15656" spans="1:8" x14ac:dyDescent="0.3">
      <c r="A15656" t="s">
        <v>649</v>
      </c>
      <c r="B15656" t="s">
        <v>724</v>
      </c>
      <c r="C15656">
        <v>5.57</v>
      </c>
      <c r="D15656">
        <v>5.58</v>
      </c>
      <c r="E15656">
        <v>5.43</v>
      </c>
      <c r="F15656">
        <v>5.46</v>
      </c>
      <c r="G15656">
        <v>577395</v>
      </c>
      <c r="H15656">
        <v>5.49</v>
      </c>
    </row>
    <row r="15657" spans="1:8" x14ac:dyDescent="0.3">
      <c r="A15657" t="s">
        <v>649</v>
      </c>
      <c r="B15657" t="s">
        <v>725</v>
      </c>
      <c r="C15657">
        <v>5.43</v>
      </c>
      <c r="D15657">
        <v>5.47</v>
      </c>
      <c r="E15657">
        <v>5.25</v>
      </c>
      <c r="F15657">
        <v>5.39</v>
      </c>
      <c r="G15657">
        <v>2007162</v>
      </c>
      <c r="H15657">
        <v>5.37</v>
      </c>
    </row>
    <row r="15658" spans="1:8" x14ac:dyDescent="0.3">
      <c r="A15658" t="s">
        <v>649</v>
      </c>
      <c r="B15658" t="s">
        <v>242</v>
      </c>
      <c r="C15658">
        <v>5.35</v>
      </c>
      <c r="D15658">
        <v>5.35</v>
      </c>
      <c r="E15658">
        <v>5.09</v>
      </c>
      <c r="F15658">
        <v>5.22</v>
      </c>
      <c r="G15658">
        <v>2069390</v>
      </c>
      <c r="H15658">
        <v>5.22</v>
      </c>
    </row>
    <row r="15659" spans="1:8" x14ac:dyDescent="0.3">
      <c r="A15659" t="s">
        <v>649</v>
      </c>
      <c r="B15659" t="s">
        <v>726</v>
      </c>
      <c r="C15659">
        <v>5.22</v>
      </c>
      <c r="D15659">
        <v>5.27</v>
      </c>
      <c r="E15659">
        <v>5.19</v>
      </c>
      <c r="F15659">
        <v>5.27</v>
      </c>
      <c r="G15659">
        <v>1610090</v>
      </c>
      <c r="H15659">
        <v>5.2432999999999996</v>
      </c>
    </row>
    <row r="15660" spans="1:8" x14ac:dyDescent="0.3">
      <c r="A15660" t="s">
        <v>649</v>
      </c>
      <c r="B15660" t="s">
        <v>727</v>
      </c>
      <c r="C15660">
        <v>5.27</v>
      </c>
      <c r="D15660">
        <v>5.43</v>
      </c>
      <c r="E15660">
        <v>5.27</v>
      </c>
      <c r="F15660">
        <v>5.36</v>
      </c>
      <c r="G15660">
        <v>1789338</v>
      </c>
      <c r="H15660">
        <v>5.3532999999999999</v>
      </c>
    </row>
    <row r="15661" spans="1:8" x14ac:dyDescent="0.3">
      <c r="A15661" t="s">
        <v>649</v>
      </c>
      <c r="B15661" t="s">
        <v>728</v>
      </c>
      <c r="C15661">
        <v>5.3</v>
      </c>
      <c r="D15661">
        <v>5.42</v>
      </c>
      <c r="E15661">
        <v>5.3</v>
      </c>
      <c r="F15661">
        <v>5.35</v>
      </c>
      <c r="G15661">
        <v>1648408</v>
      </c>
      <c r="H15661">
        <v>5.3567</v>
      </c>
    </row>
    <row r="15662" spans="1:8" x14ac:dyDescent="0.3">
      <c r="A15662" t="s">
        <v>649</v>
      </c>
      <c r="B15662" t="s">
        <v>729</v>
      </c>
      <c r="C15662">
        <v>5.3</v>
      </c>
      <c r="D15662">
        <v>5.63</v>
      </c>
      <c r="E15662">
        <v>5.3</v>
      </c>
      <c r="F15662">
        <v>5.5</v>
      </c>
      <c r="G15662">
        <v>2197799</v>
      </c>
      <c r="H15662">
        <v>5.4767000000000001</v>
      </c>
    </row>
    <row r="15663" spans="1:8" x14ac:dyDescent="0.3">
      <c r="A15663" t="s">
        <v>649</v>
      </c>
      <c r="B15663" t="s">
        <v>730</v>
      </c>
      <c r="C15663">
        <v>5.5</v>
      </c>
      <c r="D15663">
        <v>5.56</v>
      </c>
      <c r="E15663">
        <v>5.41</v>
      </c>
      <c r="F15663">
        <v>5.5</v>
      </c>
      <c r="G15663">
        <v>1427589</v>
      </c>
      <c r="H15663">
        <v>5.49</v>
      </c>
    </row>
    <row r="15664" spans="1:8" x14ac:dyDescent="0.3">
      <c r="A15664" t="s">
        <v>649</v>
      </c>
      <c r="B15664" t="s">
        <v>731</v>
      </c>
      <c r="C15664">
        <v>5.56</v>
      </c>
      <c r="D15664">
        <v>5.81</v>
      </c>
      <c r="E15664">
        <v>5.52</v>
      </c>
      <c r="F15664">
        <v>5.77</v>
      </c>
      <c r="G15664">
        <v>4140348</v>
      </c>
      <c r="H15664">
        <v>5.7</v>
      </c>
    </row>
    <row r="15665" spans="1:8" x14ac:dyDescent="0.3">
      <c r="A15665" t="s">
        <v>649</v>
      </c>
      <c r="B15665" t="s">
        <v>732</v>
      </c>
      <c r="C15665">
        <v>5.74</v>
      </c>
      <c r="D15665">
        <v>5.78</v>
      </c>
      <c r="E15665">
        <v>5.52</v>
      </c>
      <c r="F15665">
        <v>5.6</v>
      </c>
      <c r="G15665">
        <v>2892081</v>
      </c>
      <c r="H15665">
        <v>5.6333000000000002</v>
      </c>
    </row>
    <row r="15666" spans="1:8" x14ac:dyDescent="0.3">
      <c r="A15666" t="s">
        <v>649</v>
      </c>
      <c r="B15666" t="s">
        <v>733</v>
      </c>
      <c r="C15666">
        <v>5.6</v>
      </c>
      <c r="D15666">
        <v>5.7</v>
      </c>
      <c r="E15666">
        <v>5.45</v>
      </c>
      <c r="F15666">
        <v>5.58</v>
      </c>
      <c r="G15666">
        <v>1215206</v>
      </c>
      <c r="H15666">
        <v>5.5766999999999998</v>
      </c>
    </row>
    <row r="15667" spans="1:8" x14ac:dyDescent="0.3">
      <c r="A15667" t="s">
        <v>649</v>
      </c>
      <c r="B15667" t="s">
        <v>734</v>
      </c>
      <c r="C15667">
        <v>5.58</v>
      </c>
      <c r="D15667">
        <v>5.6</v>
      </c>
      <c r="E15667">
        <v>5.36</v>
      </c>
      <c r="F15667">
        <v>5.57</v>
      </c>
      <c r="G15667">
        <v>1435373</v>
      </c>
      <c r="H15667">
        <v>5.51</v>
      </c>
    </row>
    <row r="15668" spans="1:8" x14ac:dyDescent="0.3">
      <c r="A15668" t="s">
        <v>649</v>
      </c>
      <c r="B15668" t="s">
        <v>735</v>
      </c>
      <c r="C15668">
        <v>5.47</v>
      </c>
      <c r="D15668">
        <v>5.55</v>
      </c>
      <c r="E15668">
        <v>5.43</v>
      </c>
      <c r="F15668">
        <v>5.45</v>
      </c>
      <c r="G15668">
        <v>680118</v>
      </c>
      <c r="H15668">
        <v>5.4767000000000001</v>
      </c>
    </row>
    <row r="15669" spans="1:8" x14ac:dyDescent="0.3">
      <c r="A15669" t="s">
        <v>650</v>
      </c>
      <c r="B15669" t="s">
        <v>696</v>
      </c>
      <c r="C15669">
        <v>35.479999999999997</v>
      </c>
      <c r="D15669">
        <v>35.479999999999997</v>
      </c>
      <c r="E15669">
        <v>33.72</v>
      </c>
      <c r="F15669">
        <v>34.08</v>
      </c>
      <c r="G15669">
        <v>425052</v>
      </c>
      <c r="H15669">
        <v>34.426699999999997</v>
      </c>
    </row>
    <row r="15670" spans="1:8" x14ac:dyDescent="0.3">
      <c r="A15670" t="s">
        <v>650</v>
      </c>
      <c r="B15670" t="s">
        <v>697</v>
      </c>
      <c r="C15670">
        <v>34.08</v>
      </c>
      <c r="D15670">
        <v>34.78</v>
      </c>
      <c r="E15670">
        <v>33.32</v>
      </c>
      <c r="F15670">
        <v>33.799999999999997</v>
      </c>
      <c r="G15670">
        <v>324685</v>
      </c>
      <c r="H15670">
        <v>33.966700000000003</v>
      </c>
    </row>
    <row r="15671" spans="1:8" x14ac:dyDescent="0.3">
      <c r="A15671" t="s">
        <v>650</v>
      </c>
      <c r="B15671" t="s">
        <v>698</v>
      </c>
      <c r="C15671">
        <v>34.4</v>
      </c>
      <c r="D15671">
        <v>34.4</v>
      </c>
      <c r="E15671">
        <v>33.299999999999997</v>
      </c>
      <c r="F15671">
        <v>33.5</v>
      </c>
      <c r="G15671">
        <v>380044</v>
      </c>
      <c r="H15671">
        <v>33.7333</v>
      </c>
    </row>
    <row r="15672" spans="1:8" x14ac:dyDescent="0.3">
      <c r="A15672" t="s">
        <v>650</v>
      </c>
      <c r="B15672" t="s">
        <v>699</v>
      </c>
      <c r="C15672">
        <v>33.94</v>
      </c>
      <c r="D15672">
        <v>33.94</v>
      </c>
      <c r="E15672">
        <v>31.52</v>
      </c>
      <c r="F15672">
        <v>32.58</v>
      </c>
      <c r="G15672">
        <v>482885</v>
      </c>
      <c r="H15672">
        <v>32.68</v>
      </c>
    </row>
    <row r="15673" spans="1:8" x14ac:dyDescent="0.3">
      <c r="A15673" t="s">
        <v>650</v>
      </c>
      <c r="B15673" t="s">
        <v>700</v>
      </c>
      <c r="C15673">
        <v>32.56</v>
      </c>
      <c r="D15673">
        <v>32.56</v>
      </c>
      <c r="E15673">
        <v>31.2</v>
      </c>
      <c r="F15673">
        <v>32</v>
      </c>
      <c r="G15673">
        <v>351092</v>
      </c>
      <c r="H15673">
        <v>31.92</v>
      </c>
    </row>
    <row r="15674" spans="1:8" x14ac:dyDescent="0.3">
      <c r="A15674" t="s">
        <v>650</v>
      </c>
      <c r="B15674" t="s">
        <v>77</v>
      </c>
      <c r="C15674">
        <v>31.92</v>
      </c>
      <c r="D15674">
        <v>35.200000000000003</v>
      </c>
      <c r="E15674">
        <v>31</v>
      </c>
      <c r="F15674">
        <v>35.200000000000003</v>
      </c>
      <c r="G15674">
        <v>709117</v>
      </c>
      <c r="H15674">
        <v>33.799999999999997</v>
      </c>
    </row>
    <row r="15675" spans="1:8" x14ac:dyDescent="0.3">
      <c r="A15675" t="s">
        <v>650</v>
      </c>
      <c r="B15675" t="s">
        <v>701</v>
      </c>
      <c r="C15675">
        <v>38.72</v>
      </c>
      <c r="D15675">
        <v>38.72</v>
      </c>
      <c r="E15675">
        <v>36.799999999999997</v>
      </c>
      <c r="F15675">
        <v>38.72</v>
      </c>
      <c r="G15675">
        <v>899673</v>
      </c>
      <c r="H15675">
        <v>38.08</v>
      </c>
    </row>
    <row r="15676" spans="1:8" x14ac:dyDescent="0.3">
      <c r="A15676" t="s">
        <v>650</v>
      </c>
      <c r="B15676" t="s">
        <v>702</v>
      </c>
      <c r="C15676">
        <v>39.9</v>
      </c>
      <c r="D15676">
        <v>39.94</v>
      </c>
      <c r="E15676">
        <v>36.22</v>
      </c>
      <c r="F15676">
        <v>37.9</v>
      </c>
      <c r="G15676">
        <v>940143</v>
      </c>
      <c r="H15676">
        <v>38.020000000000003</v>
      </c>
    </row>
    <row r="15677" spans="1:8" x14ac:dyDescent="0.3">
      <c r="A15677" t="s">
        <v>650</v>
      </c>
      <c r="B15677" t="s">
        <v>139</v>
      </c>
      <c r="C15677">
        <v>38.9</v>
      </c>
      <c r="D15677">
        <v>41.68</v>
      </c>
      <c r="E15677">
        <v>38.1</v>
      </c>
      <c r="F15677">
        <v>41.68</v>
      </c>
      <c r="G15677">
        <v>785284</v>
      </c>
      <c r="H15677">
        <v>40.486699999999999</v>
      </c>
    </row>
    <row r="15678" spans="1:8" x14ac:dyDescent="0.3">
      <c r="A15678" t="s">
        <v>650</v>
      </c>
      <c r="B15678" t="s">
        <v>156</v>
      </c>
      <c r="C15678">
        <v>42.02</v>
      </c>
      <c r="D15678">
        <v>44.46</v>
      </c>
      <c r="E15678">
        <v>40</v>
      </c>
      <c r="F15678">
        <v>42.28</v>
      </c>
      <c r="G15678">
        <v>825470</v>
      </c>
      <c r="H15678">
        <v>42.246699999999997</v>
      </c>
    </row>
    <row r="15679" spans="1:8" x14ac:dyDescent="0.3">
      <c r="A15679" t="s">
        <v>650</v>
      </c>
      <c r="B15679" t="s">
        <v>703</v>
      </c>
      <c r="C15679">
        <v>42.28</v>
      </c>
      <c r="D15679">
        <v>42.28</v>
      </c>
      <c r="E15679">
        <v>38.9</v>
      </c>
      <c r="F15679">
        <v>39.32</v>
      </c>
      <c r="G15679">
        <v>597827</v>
      </c>
      <c r="H15679">
        <v>40.166699999999999</v>
      </c>
    </row>
    <row r="15680" spans="1:8" x14ac:dyDescent="0.3">
      <c r="A15680" t="s">
        <v>650</v>
      </c>
      <c r="B15680" t="s">
        <v>223</v>
      </c>
      <c r="C15680">
        <v>39</v>
      </c>
      <c r="D15680">
        <v>41.2</v>
      </c>
      <c r="E15680">
        <v>37.979999999999997</v>
      </c>
      <c r="F15680">
        <v>40.299999999999997</v>
      </c>
      <c r="G15680">
        <v>581569</v>
      </c>
      <c r="H15680">
        <v>39.826700000000002</v>
      </c>
    </row>
    <row r="15681" spans="1:8" x14ac:dyDescent="0.3">
      <c r="A15681" t="s">
        <v>650</v>
      </c>
      <c r="B15681" t="s">
        <v>228</v>
      </c>
      <c r="C15681">
        <v>39.08</v>
      </c>
      <c r="D15681">
        <v>44.32</v>
      </c>
      <c r="E15681">
        <v>37.44</v>
      </c>
      <c r="F15681">
        <v>42.22</v>
      </c>
      <c r="G15681">
        <v>753556</v>
      </c>
      <c r="H15681">
        <v>41.326700000000002</v>
      </c>
    </row>
    <row r="15682" spans="1:8" x14ac:dyDescent="0.3">
      <c r="A15682" t="s">
        <v>650</v>
      </c>
      <c r="B15682" t="s">
        <v>704</v>
      </c>
      <c r="C15682">
        <v>40.880000000000003</v>
      </c>
      <c r="D15682">
        <v>43.02</v>
      </c>
      <c r="E15682">
        <v>39.78</v>
      </c>
      <c r="F15682">
        <v>42.14</v>
      </c>
      <c r="G15682">
        <v>521093</v>
      </c>
      <c r="H15682">
        <v>41.646700000000003</v>
      </c>
    </row>
    <row r="15683" spans="1:8" x14ac:dyDescent="0.3">
      <c r="A15683" t="s">
        <v>650</v>
      </c>
      <c r="B15683" t="s">
        <v>705</v>
      </c>
      <c r="C15683">
        <v>40.98</v>
      </c>
      <c r="D15683">
        <v>42.42</v>
      </c>
      <c r="E15683">
        <v>39.9</v>
      </c>
      <c r="F15683">
        <v>40.659999999999997</v>
      </c>
      <c r="G15683">
        <v>223458</v>
      </c>
      <c r="H15683">
        <v>40.993299999999998</v>
      </c>
    </row>
    <row r="15684" spans="1:8" x14ac:dyDescent="0.3">
      <c r="A15684" t="s">
        <v>650</v>
      </c>
      <c r="B15684" t="s">
        <v>706</v>
      </c>
      <c r="C15684">
        <v>42.44</v>
      </c>
      <c r="D15684">
        <v>42.44</v>
      </c>
      <c r="E15684">
        <v>39.94</v>
      </c>
      <c r="F15684">
        <v>40.520000000000003</v>
      </c>
      <c r="G15684">
        <v>294214</v>
      </c>
      <c r="H15684">
        <v>40.966700000000003</v>
      </c>
    </row>
    <row r="15685" spans="1:8" x14ac:dyDescent="0.3">
      <c r="A15685" t="s">
        <v>650</v>
      </c>
      <c r="B15685" t="s">
        <v>265</v>
      </c>
      <c r="C15685">
        <v>40.520000000000003</v>
      </c>
      <c r="D15685">
        <v>41.84</v>
      </c>
      <c r="E15685">
        <v>39.74</v>
      </c>
      <c r="F15685">
        <v>39.94</v>
      </c>
      <c r="G15685">
        <v>304932</v>
      </c>
      <c r="H15685">
        <v>40.506700000000002</v>
      </c>
    </row>
    <row r="15686" spans="1:8" x14ac:dyDescent="0.3">
      <c r="A15686" t="s">
        <v>650</v>
      </c>
      <c r="B15686" t="s">
        <v>707</v>
      </c>
      <c r="C15686">
        <v>39.94</v>
      </c>
      <c r="D15686">
        <v>42</v>
      </c>
      <c r="E15686">
        <v>39.6</v>
      </c>
      <c r="F15686">
        <v>40.04</v>
      </c>
      <c r="G15686">
        <v>278999</v>
      </c>
      <c r="H15686">
        <v>40.546700000000001</v>
      </c>
    </row>
    <row r="15687" spans="1:8" x14ac:dyDescent="0.3">
      <c r="A15687" t="s">
        <v>650</v>
      </c>
      <c r="B15687" t="s">
        <v>271</v>
      </c>
      <c r="C15687">
        <v>38.76</v>
      </c>
      <c r="D15687">
        <v>41.52</v>
      </c>
      <c r="E15687">
        <v>38.020000000000003</v>
      </c>
      <c r="F15687">
        <v>39.42</v>
      </c>
      <c r="G15687">
        <v>340382</v>
      </c>
      <c r="H15687">
        <v>39.653300000000002</v>
      </c>
    </row>
    <row r="15688" spans="1:8" x14ac:dyDescent="0.3">
      <c r="A15688" t="s">
        <v>650</v>
      </c>
      <c r="B15688" t="s">
        <v>708</v>
      </c>
      <c r="C15688">
        <v>38.119999999999997</v>
      </c>
      <c r="D15688">
        <v>40.56</v>
      </c>
      <c r="E15688">
        <v>38.119999999999997</v>
      </c>
      <c r="F15688">
        <v>38.96</v>
      </c>
      <c r="G15688">
        <v>140180</v>
      </c>
      <c r="H15688">
        <v>39.213299999999997</v>
      </c>
    </row>
    <row r="15689" spans="1:8" x14ac:dyDescent="0.3">
      <c r="A15689" t="s">
        <v>650</v>
      </c>
      <c r="B15689" t="s">
        <v>709</v>
      </c>
      <c r="C15689">
        <v>38.96</v>
      </c>
      <c r="D15689">
        <v>40.020000000000003</v>
      </c>
      <c r="E15689">
        <v>38.700000000000003</v>
      </c>
      <c r="F15689">
        <v>39.380000000000003</v>
      </c>
      <c r="G15689">
        <v>188629</v>
      </c>
      <c r="H15689">
        <v>39.366700000000002</v>
      </c>
    </row>
    <row r="15690" spans="1:8" x14ac:dyDescent="0.3">
      <c r="A15690" t="s">
        <v>650</v>
      </c>
      <c r="B15690" t="s">
        <v>283</v>
      </c>
      <c r="C15690">
        <v>39.380000000000003</v>
      </c>
      <c r="D15690">
        <v>40</v>
      </c>
      <c r="E15690">
        <v>38.04</v>
      </c>
      <c r="F15690">
        <v>38.880000000000003</v>
      </c>
      <c r="G15690">
        <v>104796</v>
      </c>
      <c r="H15690">
        <v>38.973300000000002</v>
      </c>
    </row>
    <row r="15691" spans="1:8" x14ac:dyDescent="0.3">
      <c r="A15691" t="s">
        <v>650</v>
      </c>
      <c r="B15691" t="s">
        <v>290</v>
      </c>
      <c r="C15691">
        <v>35</v>
      </c>
      <c r="D15691">
        <v>38.86</v>
      </c>
      <c r="E15691">
        <v>35</v>
      </c>
      <c r="F15691">
        <v>37.9</v>
      </c>
      <c r="G15691">
        <v>200993</v>
      </c>
      <c r="H15691">
        <v>37.253300000000003</v>
      </c>
    </row>
    <row r="15692" spans="1:8" x14ac:dyDescent="0.3">
      <c r="A15692" t="s">
        <v>650</v>
      </c>
      <c r="B15692" t="s">
        <v>710</v>
      </c>
      <c r="C15692">
        <v>36</v>
      </c>
      <c r="D15692">
        <v>38</v>
      </c>
      <c r="E15692">
        <v>36</v>
      </c>
      <c r="F15692">
        <v>37.82</v>
      </c>
      <c r="G15692">
        <v>212090</v>
      </c>
      <c r="H15692">
        <v>37.273299999999999</v>
      </c>
    </row>
    <row r="15693" spans="1:8" x14ac:dyDescent="0.3">
      <c r="A15693" t="s">
        <v>650</v>
      </c>
      <c r="B15693" t="s">
        <v>512</v>
      </c>
      <c r="C15693">
        <v>37.82</v>
      </c>
      <c r="D15693">
        <v>38.5</v>
      </c>
      <c r="E15693">
        <v>36.020000000000003</v>
      </c>
      <c r="F15693">
        <v>36.340000000000003</v>
      </c>
      <c r="G15693">
        <v>252906</v>
      </c>
      <c r="H15693">
        <v>36.953299999999999</v>
      </c>
    </row>
    <row r="15694" spans="1:8" x14ac:dyDescent="0.3">
      <c r="A15694" t="s">
        <v>650</v>
      </c>
      <c r="B15694" t="s">
        <v>91</v>
      </c>
      <c r="C15694">
        <v>32.72</v>
      </c>
      <c r="D15694">
        <v>35</v>
      </c>
      <c r="E15694">
        <v>32.72</v>
      </c>
      <c r="F15694">
        <v>34.700000000000003</v>
      </c>
      <c r="G15694">
        <v>921191</v>
      </c>
      <c r="H15694">
        <v>34.14</v>
      </c>
    </row>
    <row r="15695" spans="1:8" x14ac:dyDescent="0.3">
      <c r="A15695" t="s">
        <v>650</v>
      </c>
      <c r="B15695" t="s">
        <v>93</v>
      </c>
      <c r="C15695">
        <v>31.24</v>
      </c>
      <c r="D15695">
        <v>33.9</v>
      </c>
      <c r="E15695">
        <v>31.24</v>
      </c>
      <c r="F15695">
        <v>33.04</v>
      </c>
      <c r="G15695">
        <v>407668</v>
      </c>
      <c r="H15695">
        <v>32.726700000000001</v>
      </c>
    </row>
    <row r="15696" spans="1:8" x14ac:dyDescent="0.3">
      <c r="A15696" t="s">
        <v>650</v>
      </c>
      <c r="B15696" t="s">
        <v>711</v>
      </c>
      <c r="C15696">
        <v>32.479999999999997</v>
      </c>
      <c r="D15696">
        <v>36.340000000000003</v>
      </c>
      <c r="E15696">
        <v>32.14</v>
      </c>
      <c r="F15696">
        <v>36</v>
      </c>
      <c r="G15696">
        <v>426960</v>
      </c>
      <c r="H15696">
        <v>34.826700000000002</v>
      </c>
    </row>
    <row r="15697" spans="1:8" x14ac:dyDescent="0.3">
      <c r="A15697" t="s">
        <v>650</v>
      </c>
      <c r="B15697" t="s">
        <v>712</v>
      </c>
      <c r="C15697">
        <v>36</v>
      </c>
      <c r="D15697">
        <v>38</v>
      </c>
      <c r="E15697">
        <v>34.22</v>
      </c>
      <c r="F15697">
        <v>36.119999999999997</v>
      </c>
      <c r="G15697">
        <v>332926</v>
      </c>
      <c r="H15697">
        <v>36.113300000000002</v>
      </c>
    </row>
    <row r="15698" spans="1:8" x14ac:dyDescent="0.3">
      <c r="A15698" t="s">
        <v>650</v>
      </c>
      <c r="B15698" t="s">
        <v>162</v>
      </c>
      <c r="C15698">
        <v>35</v>
      </c>
      <c r="D15698">
        <v>36.119999999999997</v>
      </c>
      <c r="E15698">
        <v>34.72</v>
      </c>
      <c r="F15698">
        <v>35.14</v>
      </c>
      <c r="G15698">
        <v>293604</v>
      </c>
      <c r="H15698">
        <v>35.326700000000002</v>
      </c>
    </row>
    <row r="15699" spans="1:8" x14ac:dyDescent="0.3">
      <c r="A15699" t="s">
        <v>650</v>
      </c>
      <c r="B15699" t="s">
        <v>220</v>
      </c>
      <c r="C15699">
        <v>35.14</v>
      </c>
      <c r="D15699">
        <v>36.020000000000003</v>
      </c>
      <c r="E15699">
        <v>34.36</v>
      </c>
      <c r="F15699">
        <v>36</v>
      </c>
      <c r="G15699">
        <v>276153</v>
      </c>
      <c r="H15699">
        <v>35.46</v>
      </c>
    </row>
    <row r="15700" spans="1:8" x14ac:dyDescent="0.3">
      <c r="A15700" t="s">
        <v>650</v>
      </c>
      <c r="B15700" t="s">
        <v>713</v>
      </c>
      <c r="C15700">
        <v>39.6</v>
      </c>
      <c r="D15700">
        <v>39.6</v>
      </c>
      <c r="E15700">
        <v>36.22</v>
      </c>
      <c r="F15700">
        <v>37.479999999999997</v>
      </c>
      <c r="G15700">
        <v>495024</v>
      </c>
      <c r="H15700">
        <v>37.7667</v>
      </c>
    </row>
    <row r="15701" spans="1:8" x14ac:dyDescent="0.3">
      <c r="A15701" t="s">
        <v>650</v>
      </c>
      <c r="B15701" t="s">
        <v>714</v>
      </c>
      <c r="C15701">
        <v>37</v>
      </c>
      <c r="D15701">
        <v>37.68</v>
      </c>
      <c r="E15701">
        <v>35.22</v>
      </c>
      <c r="F15701">
        <v>36.9</v>
      </c>
      <c r="G15701">
        <v>496169</v>
      </c>
      <c r="H15701">
        <v>36.6</v>
      </c>
    </row>
    <row r="15702" spans="1:8" x14ac:dyDescent="0.3">
      <c r="A15702" t="s">
        <v>650</v>
      </c>
      <c r="B15702" t="s">
        <v>715</v>
      </c>
      <c r="C15702">
        <v>35.4</v>
      </c>
      <c r="D15702">
        <v>36.96</v>
      </c>
      <c r="E15702">
        <v>35.299999999999997</v>
      </c>
      <c r="F15702">
        <v>36.58</v>
      </c>
      <c r="G15702">
        <v>351183</v>
      </c>
      <c r="H15702">
        <v>36.28</v>
      </c>
    </row>
    <row r="15703" spans="1:8" x14ac:dyDescent="0.3">
      <c r="A15703" t="s">
        <v>650</v>
      </c>
      <c r="B15703" t="s">
        <v>235</v>
      </c>
      <c r="C15703">
        <v>36.58</v>
      </c>
      <c r="D15703">
        <v>36.700000000000003</v>
      </c>
      <c r="E15703">
        <v>35.479999999999997</v>
      </c>
      <c r="F15703">
        <v>36.200000000000003</v>
      </c>
      <c r="G15703">
        <v>199006</v>
      </c>
      <c r="H15703">
        <v>36.1267</v>
      </c>
    </row>
    <row r="15704" spans="1:8" x14ac:dyDescent="0.3">
      <c r="A15704" t="s">
        <v>650</v>
      </c>
      <c r="B15704" t="s">
        <v>259</v>
      </c>
      <c r="C15704">
        <v>36.880000000000003</v>
      </c>
      <c r="D15704">
        <v>36.880000000000003</v>
      </c>
      <c r="E15704">
        <v>34.979999999999997</v>
      </c>
      <c r="F15704">
        <v>35.04</v>
      </c>
      <c r="G15704">
        <v>284014</v>
      </c>
      <c r="H15704">
        <v>35.633299999999998</v>
      </c>
    </row>
    <row r="15705" spans="1:8" x14ac:dyDescent="0.3">
      <c r="A15705" t="s">
        <v>650</v>
      </c>
      <c r="B15705" t="s">
        <v>716</v>
      </c>
      <c r="C15705">
        <v>35.42</v>
      </c>
      <c r="D15705">
        <v>35.880000000000003</v>
      </c>
      <c r="E15705">
        <v>34.68</v>
      </c>
      <c r="F15705">
        <v>35.200000000000003</v>
      </c>
      <c r="G15705">
        <v>223050</v>
      </c>
      <c r="H15705">
        <v>35.253300000000003</v>
      </c>
    </row>
    <row r="15706" spans="1:8" x14ac:dyDescent="0.3">
      <c r="A15706" t="s">
        <v>650</v>
      </c>
      <c r="B15706" t="s">
        <v>269</v>
      </c>
      <c r="C15706">
        <v>35.18</v>
      </c>
      <c r="D15706">
        <v>36.42</v>
      </c>
      <c r="E15706">
        <v>35.020000000000003</v>
      </c>
      <c r="F15706">
        <v>35.6</v>
      </c>
      <c r="G15706">
        <v>289511</v>
      </c>
      <c r="H15706">
        <v>35.68</v>
      </c>
    </row>
    <row r="15707" spans="1:8" x14ac:dyDescent="0.3">
      <c r="A15707" t="s">
        <v>650</v>
      </c>
      <c r="B15707" t="s">
        <v>282</v>
      </c>
      <c r="C15707">
        <v>35.6</v>
      </c>
      <c r="D15707">
        <v>37.340000000000003</v>
      </c>
      <c r="E15707">
        <v>35.6</v>
      </c>
      <c r="F15707">
        <v>36.119999999999997</v>
      </c>
      <c r="G15707">
        <v>76013</v>
      </c>
      <c r="H15707">
        <v>36.353299999999997</v>
      </c>
    </row>
    <row r="15708" spans="1:8" x14ac:dyDescent="0.3">
      <c r="A15708" t="s">
        <v>650</v>
      </c>
      <c r="B15708" t="s">
        <v>717</v>
      </c>
      <c r="C15708">
        <v>35.96</v>
      </c>
      <c r="D15708">
        <v>35.96</v>
      </c>
      <c r="E15708">
        <v>34.56</v>
      </c>
      <c r="F15708">
        <v>34.840000000000003</v>
      </c>
      <c r="G15708">
        <v>381945</v>
      </c>
      <c r="H15708">
        <v>35.119999999999997</v>
      </c>
    </row>
    <row r="15709" spans="1:8" x14ac:dyDescent="0.3">
      <c r="A15709" t="s">
        <v>650</v>
      </c>
      <c r="B15709" t="s">
        <v>285</v>
      </c>
      <c r="C15709">
        <v>34.840000000000003</v>
      </c>
      <c r="D15709">
        <v>35.5</v>
      </c>
      <c r="E15709">
        <v>34.6</v>
      </c>
      <c r="F15709">
        <v>35</v>
      </c>
      <c r="G15709">
        <v>222465</v>
      </c>
      <c r="H15709">
        <v>35.033299999999997</v>
      </c>
    </row>
    <row r="15710" spans="1:8" x14ac:dyDescent="0.3">
      <c r="A15710" t="s">
        <v>650</v>
      </c>
      <c r="B15710" t="s">
        <v>718</v>
      </c>
      <c r="C15710">
        <v>35</v>
      </c>
      <c r="D15710">
        <v>36.22</v>
      </c>
      <c r="E15710">
        <v>34.64</v>
      </c>
      <c r="F15710">
        <v>35.28</v>
      </c>
      <c r="G15710">
        <v>276344</v>
      </c>
      <c r="H15710">
        <v>35.380000000000003</v>
      </c>
    </row>
    <row r="15711" spans="1:8" x14ac:dyDescent="0.3">
      <c r="A15711" t="s">
        <v>650</v>
      </c>
      <c r="B15711" t="s">
        <v>291</v>
      </c>
      <c r="C15711">
        <v>35.28</v>
      </c>
      <c r="D15711">
        <v>35.4</v>
      </c>
      <c r="E15711">
        <v>34.200000000000003</v>
      </c>
      <c r="F15711">
        <v>34.82</v>
      </c>
      <c r="G15711">
        <v>231285</v>
      </c>
      <c r="H15711">
        <v>34.806699999999999</v>
      </c>
    </row>
    <row r="15712" spans="1:8" x14ac:dyDescent="0.3">
      <c r="A15712" t="s">
        <v>650</v>
      </c>
      <c r="B15712" t="s">
        <v>295</v>
      </c>
      <c r="C15712">
        <v>34.82</v>
      </c>
      <c r="D15712">
        <v>35.200000000000003</v>
      </c>
      <c r="E15712">
        <v>33.700000000000003</v>
      </c>
      <c r="F15712">
        <v>33.72</v>
      </c>
      <c r="G15712">
        <v>231538</v>
      </c>
      <c r="H15712">
        <v>34.206699999999998</v>
      </c>
    </row>
    <row r="15713" spans="1:8" x14ac:dyDescent="0.3">
      <c r="A15713" t="s">
        <v>650</v>
      </c>
      <c r="B15713" t="s">
        <v>298</v>
      </c>
      <c r="C15713">
        <v>33.72</v>
      </c>
      <c r="D15713">
        <v>35.54</v>
      </c>
      <c r="E15713">
        <v>32.18</v>
      </c>
      <c r="F15713">
        <v>35.54</v>
      </c>
      <c r="G15713">
        <v>323069</v>
      </c>
      <c r="H15713">
        <v>34.42</v>
      </c>
    </row>
    <row r="15714" spans="1:8" x14ac:dyDescent="0.3">
      <c r="A15714" t="s">
        <v>650</v>
      </c>
      <c r="B15714" t="s">
        <v>719</v>
      </c>
      <c r="C15714">
        <v>34.340000000000003</v>
      </c>
      <c r="D15714">
        <v>35.880000000000003</v>
      </c>
      <c r="E15714">
        <v>34.24</v>
      </c>
      <c r="F15714">
        <v>34.96</v>
      </c>
      <c r="G15714">
        <v>204447</v>
      </c>
      <c r="H15714">
        <v>35.026699999999998</v>
      </c>
    </row>
    <row r="15715" spans="1:8" x14ac:dyDescent="0.3">
      <c r="A15715" t="s">
        <v>650</v>
      </c>
      <c r="B15715" t="s">
        <v>720</v>
      </c>
      <c r="C15715">
        <v>34.96</v>
      </c>
      <c r="D15715">
        <v>35.380000000000003</v>
      </c>
      <c r="E15715">
        <v>33.32</v>
      </c>
      <c r="F15715">
        <v>34.880000000000003</v>
      </c>
      <c r="G15715">
        <v>206027</v>
      </c>
      <c r="H15715">
        <v>34.526699999999998</v>
      </c>
    </row>
    <row r="15716" spans="1:8" x14ac:dyDescent="0.3">
      <c r="A15716" t="s">
        <v>650</v>
      </c>
      <c r="B15716" t="s">
        <v>721</v>
      </c>
      <c r="C15716">
        <v>34.96</v>
      </c>
      <c r="D15716">
        <v>34.979999999999997</v>
      </c>
      <c r="E15716">
        <v>33.76</v>
      </c>
      <c r="F15716">
        <v>34.26</v>
      </c>
      <c r="G15716">
        <v>210282</v>
      </c>
      <c r="H15716">
        <v>34.333300000000001</v>
      </c>
    </row>
    <row r="15717" spans="1:8" x14ac:dyDescent="0.3">
      <c r="A15717" t="s">
        <v>650</v>
      </c>
      <c r="B15717" t="s">
        <v>96</v>
      </c>
      <c r="C15717">
        <v>34</v>
      </c>
      <c r="D15717">
        <v>34.76</v>
      </c>
      <c r="E15717">
        <v>33.86</v>
      </c>
      <c r="F15717">
        <v>34.1</v>
      </c>
      <c r="G15717">
        <v>249678</v>
      </c>
      <c r="H15717">
        <v>34.24</v>
      </c>
    </row>
    <row r="15718" spans="1:8" x14ac:dyDescent="0.3">
      <c r="A15718" t="s">
        <v>650</v>
      </c>
      <c r="B15718" t="s">
        <v>722</v>
      </c>
      <c r="C15718">
        <v>34.1</v>
      </c>
      <c r="D15718">
        <v>34.42</v>
      </c>
      <c r="E15718">
        <v>33.46</v>
      </c>
      <c r="F15718">
        <v>34.119999999999997</v>
      </c>
      <c r="G15718">
        <v>296010</v>
      </c>
      <c r="H15718">
        <v>34</v>
      </c>
    </row>
    <row r="15719" spans="1:8" x14ac:dyDescent="0.3">
      <c r="A15719" t="s">
        <v>650</v>
      </c>
      <c r="B15719" t="s">
        <v>164</v>
      </c>
      <c r="C15719">
        <v>34</v>
      </c>
      <c r="D15719">
        <v>34.18</v>
      </c>
      <c r="E15719">
        <v>32.880000000000003</v>
      </c>
      <c r="F15719">
        <v>33.56</v>
      </c>
      <c r="G15719">
        <v>209522</v>
      </c>
      <c r="H15719">
        <v>33.54</v>
      </c>
    </row>
    <row r="15720" spans="1:8" x14ac:dyDescent="0.3">
      <c r="A15720" t="s">
        <v>650</v>
      </c>
      <c r="B15720" t="s">
        <v>723</v>
      </c>
      <c r="C15720">
        <v>34</v>
      </c>
      <c r="D15720">
        <v>34.5</v>
      </c>
      <c r="E15720">
        <v>33.78</v>
      </c>
      <c r="F15720">
        <v>33.92</v>
      </c>
      <c r="G15720">
        <v>270143</v>
      </c>
      <c r="H15720">
        <v>34.066699999999997</v>
      </c>
    </row>
    <row r="15721" spans="1:8" x14ac:dyDescent="0.3">
      <c r="A15721" t="s">
        <v>650</v>
      </c>
      <c r="B15721" t="s">
        <v>724</v>
      </c>
      <c r="C15721">
        <v>33.94</v>
      </c>
      <c r="D15721">
        <v>33.94</v>
      </c>
      <c r="E15721">
        <v>33.119999999999997</v>
      </c>
      <c r="F15721">
        <v>33.68</v>
      </c>
      <c r="G15721">
        <v>334245</v>
      </c>
      <c r="H15721">
        <v>33.58</v>
      </c>
    </row>
    <row r="15722" spans="1:8" x14ac:dyDescent="0.3">
      <c r="A15722" t="s">
        <v>650</v>
      </c>
      <c r="B15722" t="s">
        <v>725</v>
      </c>
      <c r="C15722">
        <v>33.72</v>
      </c>
      <c r="D15722">
        <v>35.380000000000003</v>
      </c>
      <c r="E15722">
        <v>33.380000000000003</v>
      </c>
      <c r="F15722">
        <v>34.5</v>
      </c>
      <c r="G15722">
        <v>397232</v>
      </c>
      <c r="H15722">
        <v>34.42</v>
      </c>
    </row>
    <row r="15723" spans="1:8" x14ac:dyDescent="0.3">
      <c r="A15723" t="s">
        <v>650</v>
      </c>
      <c r="B15723" t="s">
        <v>242</v>
      </c>
      <c r="C15723">
        <v>34</v>
      </c>
      <c r="D15723">
        <v>34.4</v>
      </c>
      <c r="E15723">
        <v>33.26</v>
      </c>
      <c r="F15723">
        <v>33.76</v>
      </c>
      <c r="G15723">
        <v>238777</v>
      </c>
      <c r="H15723">
        <v>33.806699999999999</v>
      </c>
    </row>
    <row r="15724" spans="1:8" x14ac:dyDescent="0.3">
      <c r="A15724" t="s">
        <v>650</v>
      </c>
      <c r="B15724" t="s">
        <v>726</v>
      </c>
      <c r="C15724">
        <v>33.799999999999997</v>
      </c>
      <c r="D15724">
        <v>37.119999999999997</v>
      </c>
      <c r="E15724">
        <v>33.799999999999997</v>
      </c>
      <c r="F15724">
        <v>37.119999999999997</v>
      </c>
      <c r="G15724">
        <v>804983</v>
      </c>
      <c r="H15724">
        <v>36.013300000000001</v>
      </c>
    </row>
    <row r="15725" spans="1:8" x14ac:dyDescent="0.3">
      <c r="A15725" t="s">
        <v>650</v>
      </c>
      <c r="B15725" t="s">
        <v>727</v>
      </c>
      <c r="C15725">
        <v>37.4</v>
      </c>
      <c r="D15725">
        <v>40</v>
      </c>
      <c r="E15725">
        <v>36.96</v>
      </c>
      <c r="F15725">
        <v>38.32</v>
      </c>
      <c r="G15725">
        <v>870373</v>
      </c>
      <c r="H15725">
        <v>38.426699999999997</v>
      </c>
    </row>
    <row r="15726" spans="1:8" x14ac:dyDescent="0.3">
      <c r="A15726" t="s">
        <v>650</v>
      </c>
      <c r="B15726" t="s">
        <v>728</v>
      </c>
      <c r="C15726">
        <v>37.200000000000003</v>
      </c>
      <c r="D15726">
        <v>38.200000000000003</v>
      </c>
      <c r="E15726">
        <v>34.76</v>
      </c>
      <c r="F15726">
        <v>36.299999999999997</v>
      </c>
      <c r="G15726">
        <v>823834</v>
      </c>
      <c r="H15726">
        <v>36.42</v>
      </c>
    </row>
    <row r="15727" spans="1:8" x14ac:dyDescent="0.3">
      <c r="A15727" t="s">
        <v>650</v>
      </c>
      <c r="B15727" t="s">
        <v>729</v>
      </c>
      <c r="C15727">
        <v>36</v>
      </c>
      <c r="D15727">
        <v>36</v>
      </c>
      <c r="E15727">
        <v>34.54</v>
      </c>
      <c r="F15727">
        <v>35.6</v>
      </c>
      <c r="G15727">
        <v>483694</v>
      </c>
      <c r="H15727">
        <v>35.380000000000003</v>
      </c>
    </row>
    <row r="15728" spans="1:8" x14ac:dyDescent="0.3">
      <c r="A15728" t="s">
        <v>650</v>
      </c>
      <c r="B15728" t="s">
        <v>730</v>
      </c>
      <c r="C15728">
        <v>34.92</v>
      </c>
      <c r="D15728">
        <v>35.380000000000003</v>
      </c>
      <c r="E15728">
        <v>34.5</v>
      </c>
      <c r="F15728">
        <v>34.9</v>
      </c>
      <c r="G15728">
        <v>422937</v>
      </c>
      <c r="H15728">
        <v>34.926699999999997</v>
      </c>
    </row>
    <row r="15729" spans="1:8" x14ac:dyDescent="0.3">
      <c r="A15729" t="s">
        <v>650</v>
      </c>
      <c r="B15729" t="s">
        <v>731</v>
      </c>
      <c r="C15729">
        <v>34.880000000000003</v>
      </c>
      <c r="D15729">
        <v>36.880000000000003</v>
      </c>
      <c r="E15729">
        <v>34.6</v>
      </c>
      <c r="F15729">
        <v>36.1</v>
      </c>
      <c r="G15729">
        <v>517031</v>
      </c>
      <c r="H15729">
        <v>35.86</v>
      </c>
    </row>
    <row r="15730" spans="1:8" x14ac:dyDescent="0.3">
      <c r="A15730" t="s">
        <v>650</v>
      </c>
      <c r="B15730" t="s">
        <v>732</v>
      </c>
      <c r="C15730">
        <v>35.92</v>
      </c>
      <c r="D15730">
        <v>36.1</v>
      </c>
      <c r="E15730">
        <v>35.06</v>
      </c>
      <c r="F15730">
        <v>35.14</v>
      </c>
      <c r="G15730">
        <v>326118</v>
      </c>
      <c r="H15730">
        <v>35.433300000000003</v>
      </c>
    </row>
    <row r="15731" spans="1:8" x14ac:dyDescent="0.3">
      <c r="A15731" t="s">
        <v>650</v>
      </c>
      <c r="B15731" t="s">
        <v>733</v>
      </c>
      <c r="C15731">
        <v>35.14</v>
      </c>
      <c r="D15731">
        <v>35.799999999999997</v>
      </c>
      <c r="E15731">
        <v>34.299999999999997</v>
      </c>
      <c r="F15731">
        <v>34.96</v>
      </c>
      <c r="G15731">
        <v>350149</v>
      </c>
      <c r="H15731">
        <v>35.020000000000003</v>
      </c>
    </row>
    <row r="15732" spans="1:8" x14ac:dyDescent="0.3">
      <c r="A15732" t="s">
        <v>650</v>
      </c>
      <c r="B15732" t="s">
        <v>734</v>
      </c>
      <c r="C15732">
        <v>35.06</v>
      </c>
      <c r="D15732">
        <v>35.380000000000003</v>
      </c>
      <c r="E15732">
        <v>34.340000000000003</v>
      </c>
      <c r="F15732">
        <v>34.72</v>
      </c>
      <c r="G15732">
        <v>288777</v>
      </c>
      <c r="H15732">
        <v>34.813299999999998</v>
      </c>
    </row>
    <row r="15733" spans="1:8" x14ac:dyDescent="0.3">
      <c r="A15733" t="s">
        <v>650</v>
      </c>
      <c r="B15733" t="s">
        <v>735</v>
      </c>
      <c r="C15733">
        <v>34.72</v>
      </c>
      <c r="D15733">
        <v>34.96</v>
      </c>
      <c r="E15733">
        <v>34.28</v>
      </c>
      <c r="F15733">
        <v>34.76</v>
      </c>
      <c r="G15733">
        <v>116185</v>
      </c>
      <c r="H15733">
        <v>34.666699999999999</v>
      </c>
    </row>
    <row r="15734" spans="1:8" x14ac:dyDescent="0.3">
      <c r="A15734" t="s">
        <v>651</v>
      </c>
      <c r="B15734" t="s">
        <v>696</v>
      </c>
      <c r="C15734">
        <v>7.17</v>
      </c>
      <c r="D15734">
        <v>7.86</v>
      </c>
      <c r="E15734">
        <v>7.1</v>
      </c>
      <c r="F15734">
        <v>7.86</v>
      </c>
      <c r="G15734">
        <v>16143200</v>
      </c>
      <c r="H15734">
        <v>7.6067</v>
      </c>
    </row>
    <row r="15735" spans="1:8" x14ac:dyDescent="0.3">
      <c r="A15735" t="s">
        <v>651</v>
      </c>
      <c r="B15735" t="s">
        <v>697</v>
      </c>
      <c r="C15735">
        <v>7.97</v>
      </c>
      <c r="D15735">
        <v>8.07</v>
      </c>
      <c r="E15735">
        <v>7.45</v>
      </c>
      <c r="F15735">
        <v>7.64</v>
      </c>
      <c r="G15735">
        <v>31261680</v>
      </c>
      <c r="H15735">
        <v>7.72</v>
      </c>
    </row>
    <row r="15736" spans="1:8" x14ac:dyDescent="0.3">
      <c r="A15736" t="s">
        <v>651</v>
      </c>
      <c r="B15736" t="s">
        <v>698</v>
      </c>
      <c r="C15736">
        <v>7.64</v>
      </c>
      <c r="D15736">
        <v>8</v>
      </c>
      <c r="E15736">
        <v>7.45</v>
      </c>
      <c r="F15736">
        <v>7.6</v>
      </c>
      <c r="G15736">
        <v>31386660</v>
      </c>
      <c r="H15736">
        <v>7.6833</v>
      </c>
    </row>
    <row r="15737" spans="1:8" x14ac:dyDescent="0.3">
      <c r="A15737" t="s">
        <v>651</v>
      </c>
      <c r="B15737" t="s">
        <v>699</v>
      </c>
      <c r="C15737">
        <v>7.6</v>
      </c>
      <c r="D15737">
        <v>7.68</v>
      </c>
      <c r="E15737">
        <v>7.32</v>
      </c>
      <c r="F15737">
        <v>7.66</v>
      </c>
      <c r="G15737">
        <v>9422880</v>
      </c>
      <c r="H15737">
        <v>7.5533000000000001</v>
      </c>
    </row>
    <row r="15738" spans="1:8" x14ac:dyDescent="0.3">
      <c r="A15738" t="s">
        <v>651</v>
      </c>
      <c r="B15738" t="s">
        <v>700</v>
      </c>
      <c r="C15738">
        <v>7.65</v>
      </c>
      <c r="D15738">
        <v>7.66</v>
      </c>
      <c r="E15738">
        <v>7.3</v>
      </c>
      <c r="F15738">
        <v>7.39</v>
      </c>
      <c r="G15738">
        <v>6993739</v>
      </c>
      <c r="H15738">
        <v>7.45</v>
      </c>
    </row>
    <row r="15739" spans="1:8" x14ac:dyDescent="0.3">
      <c r="A15739" t="s">
        <v>651</v>
      </c>
      <c r="B15739" t="s">
        <v>77</v>
      </c>
      <c r="C15739">
        <v>7.32</v>
      </c>
      <c r="D15739">
        <v>7.57</v>
      </c>
      <c r="E15739">
        <v>7.28</v>
      </c>
      <c r="F15739">
        <v>7.5</v>
      </c>
      <c r="G15739">
        <v>7883359</v>
      </c>
      <c r="H15739">
        <v>7.45</v>
      </c>
    </row>
    <row r="15740" spans="1:8" x14ac:dyDescent="0.3">
      <c r="A15740" t="s">
        <v>651</v>
      </c>
      <c r="B15740" t="s">
        <v>701</v>
      </c>
      <c r="C15740">
        <v>7.49</v>
      </c>
      <c r="D15740">
        <v>7.54</v>
      </c>
      <c r="E15740">
        <v>7.4</v>
      </c>
      <c r="F15740">
        <v>7.4</v>
      </c>
      <c r="G15740">
        <v>6089640</v>
      </c>
      <c r="H15740">
        <v>7.4466999999999999</v>
      </c>
    </row>
    <row r="15741" spans="1:8" x14ac:dyDescent="0.3">
      <c r="A15741" t="s">
        <v>651</v>
      </c>
      <c r="B15741" t="s">
        <v>702</v>
      </c>
      <c r="C15741">
        <v>7.41</v>
      </c>
      <c r="D15741">
        <v>7.67</v>
      </c>
      <c r="E15741">
        <v>7.4</v>
      </c>
      <c r="F15741">
        <v>7.41</v>
      </c>
      <c r="G15741">
        <v>9462830</v>
      </c>
      <c r="H15741">
        <v>7.4932999999999996</v>
      </c>
    </row>
    <row r="15742" spans="1:8" x14ac:dyDescent="0.3">
      <c r="A15742" t="s">
        <v>651</v>
      </c>
      <c r="B15742" t="s">
        <v>139</v>
      </c>
      <c r="C15742">
        <v>7.45</v>
      </c>
      <c r="D15742">
        <v>7.54</v>
      </c>
      <c r="E15742">
        <v>7.32</v>
      </c>
      <c r="F15742">
        <v>7.32</v>
      </c>
      <c r="G15742">
        <v>6818889</v>
      </c>
      <c r="H15742">
        <v>7.3933</v>
      </c>
    </row>
    <row r="15743" spans="1:8" x14ac:dyDescent="0.3">
      <c r="A15743" t="s">
        <v>651</v>
      </c>
      <c r="B15743" t="s">
        <v>156</v>
      </c>
      <c r="C15743">
        <v>7.38</v>
      </c>
      <c r="D15743">
        <v>7.39</v>
      </c>
      <c r="E15743">
        <v>7.11</v>
      </c>
      <c r="F15743">
        <v>7.24</v>
      </c>
      <c r="G15743">
        <v>5179440</v>
      </c>
      <c r="H15743">
        <v>7.2466999999999997</v>
      </c>
    </row>
    <row r="15744" spans="1:8" x14ac:dyDescent="0.3">
      <c r="A15744" t="s">
        <v>651</v>
      </c>
      <c r="B15744" t="s">
        <v>703</v>
      </c>
      <c r="C15744">
        <v>7.3</v>
      </c>
      <c r="D15744">
        <v>7.64</v>
      </c>
      <c r="E15744">
        <v>7.3</v>
      </c>
      <c r="F15744">
        <v>7.34</v>
      </c>
      <c r="G15744">
        <v>11548280</v>
      </c>
      <c r="H15744">
        <v>7.4267000000000003</v>
      </c>
    </row>
    <row r="15745" spans="1:8" x14ac:dyDescent="0.3">
      <c r="A15745" t="s">
        <v>651</v>
      </c>
      <c r="B15745" t="s">
        <v>223</v>
      </c>
      <c r="C15745">
        <v>7.38</v>
      </c>
      <c r="D15745">
        <v>7.43</v>
      </c>
      <c r="E15745">
        <v>7.27</v>
      </c>
      <c r="F15745">
        <v>7.32</v>
      </c>
      <c r="G15745">
        <v>5766117</v>
      </c>
      <c r="H15745">
        <v>7.34</v>
      </c>
    </row>
    <row r="15746" spans="1:8" x14ac:dyDescent="0.3">
      <c r="A15746" t="s">
        <v>651</v>
      </c>
      <c r="B15746" t="s">
        <v>228</v>
      </c>
      <c r="C15746">
        <v>7.32</v>
      </c>
      <c r="D15746">
        <v>7.45</v>
      </c>
      <c r="E15746">
        <v>7.25</v>
      </c>
      <c r="F15746">
        <v>7.26</v>
      </c>
      <c r="G15746">
        <v>5579030</v>
      </c>
      <c r="H15746">
        <v>7.32</v>
      </c>
    </row>
    <row r="15747" spans="1:8" x14ac:dyDescent="0.3">
      <c r="A15747" t="s">
        <v>651</v>
      </c>
      <c r="B15747" t="s">
        <v>704</v>
      </c>
      <c r="C15747">
        <v>7.28</v>
      </c>
      <c r="D15747">
        <v>7.49</v>
      </c>
      <c r="E15747">
        <v>7.21</v>
      </c>
      <c r="F15747">
        <v>7.43</v>
      </c>
      <c r="G15747">
        <v>8889420</v>
      </c>
      <c r="H15747">
        <v>7.3766999999999996</v>
      </c>
    </row>
    <row r="15748" spans="1:8" x14ac:dyDescent="0.3">
      <c r="A15748" t="s">
        <v>651</v>
      </c>
      <c r="B15748" t="s">
        <v>705</v>
      </c>
      <c r="C15748">
        <v>7.43</v>
      </c>
      <c r="D15748">
        <v>7.44</v>
      </c>
      <c r="E15748">
        <v>7.19</v>
      </c>
      <c r="F15748">
        <v>7.22</v>
      </c>
      <c r="G15748">
        <v>9091422</v>
      </c>
      <c r="H15748">
        <v>7.2832999999999997</v>
      </c>
    </row>
    <row r="15749" spans="1:8" x14ac:dyDescent="0.3">
      <c r="A15749" t="s">
        <v>651</v>
      </c>
      <c r="B15749" t="s">
        <v>706</v>
      </c>
      <c r="C15749">
        <v>7.39</v>
      </c>
      <c r="D15749">
        <v>7.53</v>
      </c>
      <c r="E15749">
        <v>7.29</v>
      </c>
      <c r="F15749">
        <v>7.44</v>
      </c>
      <c r="G15749">
        <v>18467980</v>
      </c>
      <c r="H15749">
        <v>7.42</v>
      </c>
    </row>
    <row r="15750" spans="1:8" x14ac:dyDescent="0.3">
      <c r="A15750" t="s">
        <v>651</v>
      </c>
      <c r="B15750" t="s">
        <v>265</v>
      </c>
      <c r="C15750">
        <v>7.43</v>
      </c>
      <c r="D15750">
        <v>7.73</v>
      </c>
      <c r="E15750">
        <v>7.35</v>
      </c>
      <c r="F15750">
        <v>7.6</v>
      </c>
      <c r="G15750">
        <v>20475200</v>
      </c>
      <c r="H15750">
        <v>7.56</v>
      </c>
    </row>
    <row r="15751" spans="1:8" x14ac:dyDescent="0.3">
      <c r="A15751" t="s">
        <v>651</v>
      </c>
      <c r="B15751" t="s">
        <v>707</v>
      </c>
      <c r="C15751">
        <v>7.6</v>
      </c>
      <c r="D15751">
        <v>7.61</v>
      </c>
      <c r="E15751">
        <v>7.23</v>
      </c>
      <c r="F15751">
        <v>7.29</v>
      </c>
      <c r="G15751">
        <v>12225000</v>
      </c>
      <c r="H15751">
        <v>7.3766999999999996</v>
      </c>
    </row>
    <row r="15752" spans="1:8" x14ac:dyDescent="0.3">
      <c r="A15752" t="s">
        <v>651</v>
      </c>
      <c r="B15752" t="s">
        <v>271</v>
      </c>
      <c r="C15752">
        <v>7.29</v>
      </c>
      <c r="D15752">
        <v>7.32</v>
      </c>
      <c r="E15752">
        <v>6.87</v>
      </c>
      <c r="F15752">
        <v>6.91</v>
      </c>
      <c r="G15752">
        <v>12824330</v>
      </c>
      <c r="H15752">
        <v>7.0332999999999997</v>
      </c>
    </row>
    <row r="15753" spans="1:8" x14ac:dyDescent="0.3">
      <c r="A15753" t="s">
        <v>651</v>
      </c>
      <c r="B15753" t="s">
        <v>708</v>
      </c>
      <c r="C15753">
        <v>6.95</v>
      </c>
      <c r="D15753">
        <v>7.12</v>
      </c>
      <c r="E15753">
        <v>6.89</v>
      </c>
      <c r="F15753">
        <v>7.12</v>
      </c>
      <c r="G15753">
        <v>6047482</v>
      </c>
      <c r="H15753">
        <v>7.0433000000000003</v>
      </c>
    </row>
    <row r="15754" spans="1:8" x14ac:dyDescent="0.3">
      <c r="A15754" t="s">
        <v>651</v>
      </c>
      <c r="B15754" t="s">
        <v>709</v>
      </c>
      <c r="C15754">
        <v>7.25</v>
      </c>
      <c r="D15754">
        <v>7.35</v>
      </c>
      <c r="E15754">
        <v>7.15</v>
      </c>
      <c r="F15754">
        <v>7.2</v>
      </c>
      <c r="G15754">
        <v>6456928</v>
      </c>
      <c r="H15754">
        <v>7.2332999999999998</v>
      </c>
    </row>
    <row r="15755" spans="1:8" x14ac:dyDescent="0.3">
      <c r="A15755" t="s">
        <v>651</v>
      </c>
      <c r="B15755" t="s">
        <v>283</v>
      </c>
      <c r="C15755">
        <v>7.2</v>
      </c>
      <c r="D15755">
        <v>7.47</v>
      </c>
      <c r="E15755">
        <v>7.14</v>
      </c>
      <c r="F15755">
        <v>7.24</v>
      </c>
      <c r="G15755">
        <v>13288450</v>
      </c>
      <c r="H15755">
        <v>7.2832999999999997</v>
      </c>
    </row>
    <row r="15756" spans="1:8" x14ac:dyDescent="0.3">
      <c r="A15756" t="s">
        <v>651</v>
      </c>
      <c r="B15756" t="s">
        <v>290</v>
      </c>
      <c r="C15756">
        <v>7.22</v>
      </c>
      <c r="D15756">
        <v>7.57</v>
      </c>
      <c r="E15756">
        <v>7.04</v>
      </c>
      <c r="F15756">
        <v>7.4</v>
      </c>
      <c r="G15756">
        <v>15717650</v>
      </c>
      <c r="H15756">
        <v>7.3367000000000004</v>
      </c>
    </row>
    <row r="15757" spans="1:8" x14ac:dyDescent="0.3">
      <c r="A15757" t="s">
        <v>651</v>
      </c>
      <c r="B15757" t="s">
        <v>710</v>
      </c>
      <c r="C15757">
        <v>7.4</v>
      </c>
      <c r="D15757">
        <v>7.9</v>
      </c>
      <c r="E15757">
        <v>7.4</v>
      </c>
      <c r="F15757">
        <v>7.76</v>
      </c>
      <c r="G15757">
        <v>25209790</v>
      </c>
      <c r="H15757">
        <v>7.6867000000000001</v>
      </c>
    </row>
    <row r="15758" spans="1:8" x14ac:dyDescent="0.3">
      <c r="A15758" t="s">
        <v>651</v>
      </c>
      <c r="B15758" t="s">
        <v>512</v>
      </c>
      <c r="C15758">
        <v>7.8</v>
      </c>
      <c r="D15758">
        <v>8.23</v>
      </c>
      <c r="E15758">
        <v>7.76</v>
      </c>
      <c r="F15758">
        <v>7.76</v>
      </c>
      <c r="G15758">
        <v>23847210</v>
      </c>
      <c r="H15758">
        <v>7.9166999999999996</v>
      </c>
    </row>
    <row r="15759" spans="1:8" x14ac:dyDescent="0.3">
      <c r="A15759" t="s">
        <v>651</v>
      </c>
      <c r="B15759" t="s">
        <v>91</v>
      </c>
      <c r="C15759">
        <v>7.01</v>
      </c>
      <c r="D15759">
        <v>7.46</v>
      </c>
      <c r="E15759">
        <v>7.01</v>
      </c>
      <c r="F15759">
        <v>7.28</v>
      </c>
      <c r="G15759">
        <v>12717110</v>
      </c>
      <c r="H15759">
        <v>7.25</v>
      </c>
    </row>
    <row r="15760" spans="1:8" x14ac:dyDescent="0.3">
      <c r="A15760" t="s">
        <v>651</v>
      </c>
      <c r="B15760" t="s">
        <v>93</v>
      </c>
      <c r="C15760">
        <v>7.15</v>
      </c>
      <c r="D15760">
        <v>7.45</v>
      </c>
      <c r="E15760">
        <v>7.14</v>
      </c>
      <c r="F15760">
        <v>7.18</v>
      </c>
      <c r="G15760">
        <v>10466220</v>
      </c>
      <c r="H15760">
        <v>7.2567000000000004</v>
      </c>
    </row>
    <row r="15761" spans="1:8" x14ac:dyDescent="0.3">
      <c r="A15761" t="s">
        <v>651</v>
      </c>
      <c r="B15761" t="s">
        <v>711</v>
      </c>
      <c r="C15761">
        <v>7.05</v>
      </c>
      <c r="D15761">
        <v>7.25</v>
      </c>
      <c r="E15761">
        <v>7.05</v>
      </c>
      <c r="F15761">
        <v>7.2</v>
      </c>
      <c r="G15761">
        <v>8331165</v>
      </c>
      <c r="H15761">
        <v>7.1666999999999996</v>
      </c>
    </row>
    <row r="15762" spans="1:8" x14ac:dyDescent="0.3">
      <c r="A15762" t="s">
        <v>651</v>
      </c>
      <c r="B15762" t="s">
        <v>712</v>
      </c>
      <c r="C15762">
        <v>7.3</v>
      </c>
      <c r="D15762">
        <v>7.66</v>
      </c>
      <c r="E15762">
        <v>7.25</v>
      </c>
      <c r="F15762">
        <v>7.42</v>
      </c>
      <c r="G15762">
        <v>14000780</v>
      </c>
      <c r="H15762">
        <v>7.4432999999999998</v>
      </c>
    </row>
    <row r="15763" spans="1:8" x14ac:dyDescent="0.3">
      <c r="A15763" t="s">
        <v>651</v>
      </c>
      <c r="B15763" t="s">
        <v>162</v>
      </c>
      <c r="C15763">
        <v>7.58</v>
      </c>
      <c r="D15763">
        <v>7.58</v>
      </c>
      <c r="E15763">
        <v>7.04</v>
      </c>
      <c r="F15763">
        <v>7.1</v>
      </c>
      <c r="G15763">
        <v>13362830</v>
      </c>
      <c r="H15763">
        <v>7.24</v>
      </c>
    </row>
    <row r="15764" spans="1:8" x14ac:dyDescent="0.3">
      <c r="A15764" t="s">
        <v>651</v>
      </c>
      <c r="B15764" t="s">
        <v>220</v>
      </c>
      <c r="C15764">
        <v>7.01</v>
      </c>
      <c r="D15764">
        <v>7.06</v>
      </c>
      <c r="E15764">
        <v>6.63</v>
      </c>
      <c r="F15764">
        <v>6.81</v>
      </c>
      <c r="G15764">
        <v>10884010</v>
      </c>
      <c r="H15764">
        <v>6.8333000000000004</v>
      </c>
    </row>
    <row r="15765" spans="1:8" x14ac:dyDescent="0.3">
      <c r="A15765" t="s">
        <v>651</v>
      </c>
      <c r="B15765" t="s">
        <v>713</v>
      </c>
      <c r="C15765">
        <v>6.92</v>
      </c>
      <c r="D15765">
        <v>7.14</v>
      </c>
      <c r="E15765">
        <v>6.9</v>
      </c>
      <c r="F15765">
        <v>7.07</v>
      </c>
      <c r="G15765">
        <v>5885889</v>
      </c>
      <c r="H15765">
        <v>7.0366999999999997</v>
      </c>
    </row>
    <row r="15766" spans="1:8" x14ac:dyDescent="0.3">
      <c r="A15766" t="s">
        <v>651</v>
      </c>
      <c r="B15766" t="s">
        <v>714</v>
      </c>
      <c r="C15766">
        <v>7</v>
      </c>
      <c r="D15766">
        <v>7.2</v>
      </c>
      <c r="E15766">
        <v>6.96</v>
      </c>
      <c r="F15766">
        <v>7</v>
      </c>
      <c r="G15766">
        <v>5961135</v>
      </c>
      <c r="H15766">
        <v>7.0533000000000001</v>
      </c>
    </row>
    <row r="15767" spans="1:8" x14ac:dyDescent="0.3">
      <c r="A15767" t="s">
        <v>651</v>
      </c>
      <c r="B15767" t="s">
        <v>715</v>
      </c>
      <c r="C15767">
        <v>7</v>
      </c>
      <c r="D15767">
        <v>7.1</v>
      </c>
      <c r="E15767">
        <v>6.89</v>
      </c>
      <c r="F15767">
        <v>6.94</v>
      </c>
      <c r="G15767">
        <v>7067517</v>
      </c>
      <c r="H15767">
        <v>6.9767000000000001</v>
      </c>
    </row>
    <row r="15768" spans="1:8" x14ac:dyDescent="0.3">
      <c r="A15768" t="s">
        <v>651</v>
      </c>
      <c r="B15768" t="s">
        <v>235</v>
      </c>
      <c r="C15768">
        <v>6.94</v>
      </c>
      <c r="D15768">
        <v>6.94</v>
      </c>
      <c r="E15768">
        <v>6.73</v>
      </c>
      <c r="F15768">
        <v>6.78</v>
      </c>
      <c r="G15768">
        <v>4507086</v>
      </c>
      <c r="H15768">
        <v>6.8167</v>
      </c>
    </row>
    <row r="15769" spans="1:8" x14ac:dyDescent="0.3">
      <c r="A15769" t="s">
        <v>651</v>
      </c>
      <c r="B15769" t="s">
        <v>259</v>
      </c>
      <c r="C15769">
        <v>6.9</v>
      </c>
      <c r="D15769">
        <v>6.9</v>
      </c>
      <c r="E15769">
        <v>6.7</v>
      </c>
      <c r="F15769">
        <v>6.75</v>
      </c>
      <c r="G15769">
        <v>4544256</v>
      </c>
      <c r="H15769">
        <v>6.7832999999999997</v>
      </c>
    </row>
    <row r="15770" spans="1:8" x14ac:dyDescent="0.3">
      <c r="A15770" t="s">
        <v>651</v>
      </c>
      <c r="B15770" t="s">
        <v>716</v>
      </c>
      <c r="C15770">
        <v>6.77</v>
      </c>
      <c r="D15770">
        <v>6.88</v>
      </c>
      <c r="E15770">
        <v>6.74</v>
      </c>
      <c r="F15770">
        <v>6.79</v>
      </c>
      <c r="G15770">
        <v>3742203</v>
      </c>
      <c r="H15770">
        <v>6.8033000000000001</v>
      </c>
    </row>
    <row r="15771" spans="1:8" x14ac:dyDescent="0.3">
      <c r="A15771" t="s">
        <v>651</v>
      </c>
      <c r="B15771" t="s">
        <v>269</v>
      </c>
      <c r="C15771">
        <v>6.79</v>
      </c>
      <c r="D15771">
        <v>7.16</v>
      </c>
      <c r="E15771">
        <v>6.77</v>
      </c>
      <c r="F15771">
        <v>7.09</v>
      </c>
      <c r="G15771">
        <v>10674170</v>
      </c>
      <c r="H15771">
        <v>7.0067000000000004</v>
      </c>
    </row>
    <row r="15772" spans="1:8" x14ac:dyDescent="0.3">
      <c r="A15772" t="s">
        <v>651</v>
      </c>
      <c r="B15772" t="s">
        <v>282</v>
      </c>
      <c r="C15772">
        <v>7.04</v>
      </c>
      <c r="D15772">
        <v>7.08</v>
      </c>
      <c r="E15772">
        <v>6.96</v>
      </c>
      <c r="F15772">
        <v>6.97</v>
      </c>
      <c r="G15772">
        <v>1582664</v>
      </c>
      <c r="H15772">
        <v>7.0033000000000003</v>
      </c>
    </row>
    <row r="15773" spans="1:8" x14ac:dyDescent="0.3">
      <c r="A15773" t="s">
        <v>651</v>
      </c>
      <c r="B15773" t="s">
        <v>717</v>
      </c>
      <c r="C15773">
        <v>6.95</v>
      </c>
      <c r="D15773">
        <v>7.66</v>
      </c>
      <c r="E15773">
        <v>6.8</v>
      </c>
      <c r="F15773">
        <v>7.11</v>
      </c>
      <c r="G15773">
        <v>10550210</v>
      </c>
      <c r="H15773">
        <v>7.19</v>
      </c>
    </row>
    <row r="15774" spans="1:8" x14ac:dyDescent="0.3">
      <c r="A15774" t="s">
        <v>651</v>
      </c>
      <c r="B15774" t="s">
        <v>285</v>
      </c>
      <c r="C15774">
        <v>7.15</v>
      </c>
      <c r="D15774">
        <v>7.33</v>
      </c>
      <c r="E15774">
        <v>6.98</v>
      </c>
      <c r="F15774">
        <v>7.12</v>
      </c>
      <c r="G15774">
        <v>9432570</v>
      </c>
      <c r="H15774">
        <v>7.1433</v>
      </c>
    </row>
    <row r="15775" spans="1:8" x14ac:dyDescent="0.3">
      <c r="A15775" t="s">
        <v>651</v>
      </c>
      <c r="B15775" t="s">
        <v>718</v>
      </c>
      <c r="C15775">
        <v>7.14</v>
      </c>
      <c r="D15775">
        <v>7.4</v>
      </c>
      <c r="E15775">
        <v>7.11</v>
      </c>
      <c r="F15775">
        <v>7.19</v>
      </c>
      <c r="G15775">
        <v>11834990</v>
      </c>
      <c r="H15775">
        <v>7.2332999999999998</v>
      </c>
    </row>
    <row r="15776" spans="1:8" x14ac:dyDescent="0.3">
      <c r="A15776" t="s">
        <v>651</v>
      </c>
      <c r="B15776" t="s">
        <v>291</v>
      </c>
      <c r="C15776">
        <v>7.2</v>
      </c>
      <c r="D15776">
        <v>7.9</v>
      </c>
      <c r="E15776">
        <v>7.15</v>
      </c>
      <c r="F15776">
        <v>7.53</v>
      </c>
      <c r="G15776">
        <v>36949170</v>
      </c>
      <c r="H15776">
        <v>7.5266999999999999</v>
      </c>
    </row>
    <row r="15777" spans="1:8" x14ac:dyDescent="0.3">
      <c r="A15777" t="s">
        <v>651</v>
      </c>
      <c r="B15777" t="s">
        <v>295</v>
      </c>
      <c r="C15777">
        <v>7.59</v>
      </c>
      <c r="D15777">
        <v>7.87</v>
      </c>
      <c r="E15777">
        <v>7.52</v>
      </c>
      <c r="F15777">
        <v>7.68</v>
      </c>
      <c r="G15777">
        <v>19619900</v>
      </c>
      <c r="H15777">
        <v>7.69</v>
      </c>
    </row>
    <row r="15778" spans="1:8" x14ac:dyDescent="0.3">
      <c r="A15778" t="s">
        <v>651</v>
      </c>
      <c r="B15778" t="s">
        <v>298</v>
      </c>
      <c r="C15778">
        <v>7.72</v>
      </c>
      <c r="D15778">
        <v>7.8</v>
      </c>
      <c r="E15778">
        <v>7.21</v>
      </c>
      <c r="F15778">
        <v>7.27</v>
      </c>
      <c r="G15778">
        <v>15219920</v>
      </c>
      <c r="H15778">
        <v>7.4267000000000003</v>
      </c>
    </row>
    <row r="15779" spans="1:8" x14ac:dyDescent="0.3">
      <c r="A15779" t="s">
        <v>651</v>
      </c>
      <c r="B15779" t="s">
        <v>719</v>
      </c>
      <c r="C15779">
        <v>7.27</v>
      </c>
      <c r="D15779">
        <v>7.53</v>
      </c>
      <c r="E15779">
        <v>7.16</v>
      </c>
      <c r="F15779">
        <v>7.5</v>
      </c>
      <c r="G15779">
        <v>10080060</v>
      </c>
      <c r="H15779">
        <v>7.3967000000000001</v>
      </c>
    </row>
    <row r="15780" spans="1:8" x14ac:dyDescent="0.3">
      <c r="A15780" t="s">
        <v>651</v>
      </c>
      <c r="B15780" t="s">
        <v>720</v>
      </c>
      <c r="C15780">
        <v>7.65</v>
      </c>
      <c r="D15780">
        <v>7.74</v>
      </c>
      <c r="E15780">
        <v>7.5</v>
      </c>
      <c r="F15780">
        <v>7.52</v>
      </c>
      <c r="G15780">
        <v>11014050</v>
      </c>
      <c r="H15780">
        <v>7.5867000000000004</v>
      </c>
    </row>
    <row r="15781" spans="1:8" x14ac:dyDescent="0.3">
      <c r="A15781" t="s">
        <v>651</v>
      </c>
      <c r="B15781" t="s">
        <v>721</v>
      </c>
      <c r="C15781">
        <v>7.48</v>
      </c>
      <c r="D15781">
        <v>7.78</v>
      </c>
      <c r="E15781">
        <v>7.42</v>
      </c>
      <c r="F15781">
        <v>7.65</v>
      </c>
      <c r="G15781">
        <v>12561920</v>
      </c>
      <c r="H15781">
        <v>7.6166999999999998</v>
      </c>
    </row>
    <row r="15782" spans="1:8" x14ac:dyDescent="0.3">
      <c r="A15782" t="s">
        <v>651</v>
      </c>
      <c r="B15782" t="s">
        <v>96</v>
      </c>
      <c r="C15782">
        <v>7.65</v>
      </c>
      <c r="D15782">
        <v>7.95</v>
      </c>
      <c r="E15782">
        <v>7.59</v>
      </c>
      <c r="F15782">
        <v>7.69</v>
      </c>
      <c r="G15782">
        <v>14947740</v>
      </c>
      <c r="H15782">
        <v>7.7432999999999996</v>
      </c>
    </row>
    <row r="15783" spans="1:8" x14ac:dyDescent="0.3">
      <c r="A15783" t="s">
        <v>651</v>
      </c>
      <c r="B15783" t="s">
        <v>722</v>
      </c>
      <c r="C15783">
        <v>7.69</v>
      </c>
      <c r="D15783">
        <v>7.87</v>
      </c>
      <c r="E15783">
        <v>7.63</v>
      </c>
      <c r="F15783">
        <v>7.81</v>
      </c>
      <c r="G15783">
        <v>9513527</v>
      </c>
      <c r="H15783">
        <v>7.77</v>
      </c>
    </row>
    <row r="15784" spans="1:8" x14ac:dyDescent="0.3">
      <c r="A15784" t="s">
        <v>651</v>
      </c>
      <c r="B15784" t="s">
        <v>164</v>
      </c>
      <c r="C15784">
        <v>7.9</v>
      </c>
      <c r="D15784">
        <v>8.23</v>
      </c>
      <c r="E15784">
        <v>7.62</v>
      </c>
      <c r="F15784">
        <v>7.93</v>
      </c>
      <c r="G15784">
        <v>44784740</v>
      </c>
      <c r="H15784">
        <v>7.9267000000000003</v>
      </c>
    </row>
    <row r="15785" spans="1:8" x14ac:dyDescent="0.3">
      <c r="A15785" t="s">
        <v>651</v>
      </c>
      <c r="B15785" t="s">
        <v>723</v>
      </c>
      <c r="C15785">
        <v>8.08</v>
      </c>
      <c r="D15785">
        <v>8.2200000000000006</v>
      </c>
      <c r="E15785">
        <v>7.91</v>
      </c>
      <c r="F15785">
        <v>8.01</v>
      </c>
      <c r="G15785">
        <v>21198680</v>
      </c>
      <c r="H15785">
        <v>8.0466999999999995</v>
      </c>
    </row>
    <row r="15786" spans="1:8" x14ac:dyDescent="0.3">
      <c r="A15786" t="s">
        <v>651</v>
      </c>
      <c r="B15786" t="s">
        <v>724</v>
      </c>
      <c r="C15786">
        <v>8.0399999999999991</v>
      </c>
      <c r="D15786">
        <v>8.81</v>
      </c>
      <c r="E15786">
        <v>7.94</v>
      </c>
      <c r="F15786">
        <v>8.6999999999999993</v>
      </c>
      <c r="G15786">
        <v>59483940</v>
      </c>
      <c r="H15786">
        <v>8.4832999999999998</v>
      </c>
    </row>
    <row r="15787" spans="1:8" x14ac:dyDescent="0.3">
      <c r="A15787" t="s">
        <v>651</v>
      </c>
      <c r="B15787" t="s">
        <v>725</v>
      </c>
      <c r="C15787">
        <v>8.7100000000000009</v>
      </c>
      <c r="D15787">
        <v>9.1199999999999992</v>
      </c>
      <c r="E15787">
        <v>8.56</v>
      </c>
      <c r="F15787">
        <v>8.6999999999999993</v>
      </c>
      <c r="G15787">
        <v>35705130</v>
      </c>
      <c r="H15787">
        <v>8.7933000000000003</v>
      </c>
    </row>
    <row r="15788" spans="1:8" x14ac:dyDescent="0.3">
      <c r="A15788" t="s">
        <v>651</v>
      </c>
      <c r="B15788" t="s">
        <v>242</v>
      </c>
      <c r="C15788">
        <v>8.9</v>
      </c>
      <c r="D15788">
        <v>9.17</v>
      </c>
      <c r="E15788">
        <v>8.64</v>
      </c>
      <c r="F15788">
        <v>8.8000000000000007</v>
      </c>
      <c r="G15788">
        <v>34611850</v>
      </c>
      <c r="H15788">
        <v>8.8699999999999992</v>
      </c>
    </row>
    <row r="15789" spans="1:8" x14ac:dyDescent="0.3">
      <c r="A15789" t="s">
        <v>651</v>
      </c>
      <c r="B15789" t="s">
        <v>726</v>
      </c>
      <c r="C15789">
        <v>8.85</v>
      </c>
      <c r="D15789">
        <v>9.08</v>
      </c>
      <c r="E15789">
        <v>8.4</v>
      </c>
      <c r="F15789">
        <v>8.85</v>
      </c>
      <c r="G15789">
        <v>37799750</v>
      </c>
      <c r="H15789">
        <v>8.7766999999999999</v>
      </c>
    </row>
    <row r="15790" spans="1:8" x14ac:dyDescent="0.3">
      <c r="A15790" t="s">
        <v>651</v>
      </c>
      <c r="B15790" t="s">
        <v>727</v>
      </c>
      <c r="C15790">
        <v>8.85</v>
      </c>
      <c r="D15790">
        <v>9.16</v>
      </c>
      <c r="E15790">
        <v>8.81</v>
      </c>
      <c r="F15790">
        <v>8.9</v>
      </c>
      <c r="G15790">
        <v>17783260</v>
      </c>
      <c r="H15790">
        <v>8.9566999999999997</v>
      </c>
    </row>
    <row r="15791" spans="1:8" x14ac:dyDescent="0.3">
      <c r="A15791" t="s">
        <v>651</v>
      </c>
      <c r="B15791" t="s">
        <v>728</v>
      </c>
      <c r="C15791">
        <v>8.99</v>
      </c>
      <c r="D15791">
        <v>9.18</v>
      </c>
      <c r="E15791">
        <v>8.58</v>
      </c>
      <c r="F15791">
        <v>8.6999999999999993</v>
      </c>
      <c r="G15791">
        <v>25275860</v>
      </c>
      <c r="H15791">
        <v>8.82</v>
      </c>
    </row>
    <row r="15792" spans="1:8" x14ac:dyDescent="0.3">
      <c r="A15792" t="s">
        <v>651</v>
      </c>
      <c r="B15792" t="s">
        <v>729</v>
      </c>
      <c r="C15792">
        <v>8.69</v>
      </c>
      <c r="D15792">
        <v>8.69</v>
      </c>
      <c r="E15792">
        <v>8.4499999999999993</v>
      </c>
      <c r="F15792">
        <v>8.51</v>
      </c>
      <c r="G15792">
        <v>17613150</v>
      </c>
      <c r="H15792">
        <v>8.5500000000000007</v>
      </c>
    </row>
    <row r="15793" spans="1:8" x14ac:dyDescent="0.3">
      <c r="A15793" t="s">
        <v>651</v>
      </c>
      <c r="B15793" t="s">
        <v>730</v>
      </c>
      <c r="C15793">
        <v>8.49</v>
      </c>
      <c r="D15793">
        <v>8.5500000000000007</v>
      </c>
      <c r="E15793">
        <v>7.88</v>
      </c>
      <c r="F15793">
        <v>7.95</v>
      </c>
      <c r="G15793">
        <v>43131190</v>
      </c>
      <c r="H15793">
        <v>8.1266999999999996</v>
      </c>
    </row>
    <row r="15794" spans="1:8" x14ac:dyDescent="0.3">
      <c r="A15794" t="s">
        <v>651</v>
      </c>
      <c r="B15794" t="s">
        <v>731</v>
      </c>
      <c r="C15794">
        <v>7.83</v>
      </c>
      <c r="D15794">
        <v>7.99</v>
      </c>
      <c r="E15794">
        <v>7.6</v>
      </c>
      <c r="F15794">
        <v>7.66</v>
      </c>
      <c r="G15794">
        <v>20593180</v>
      </c>
      <c r="H15794">
        <v>7.75</v>
      </c>
    </row>
    <row r="15795" spans="1:8" x14ac:dyDescent="0.3">
      <c r="A15795" t="s">
        <v>651</v>
      </c>
      <c r="B15795" t="s">
        <v>732</v>
      </c>
      <c r="C15795">
        <v>7.7</v>
      </c>
      <c r="D15795">
        <v>7.74</v>
      </c>
      <c r="E15795">
        <v>7.55</v>
      </c>
      <c r="F15795">
        <v>7.55</v>
      </c>
      <c r="G15795">
        <v>9886785</v>
      </c>
      <c r="H15795">
        <v>7.6132999999999997</v>
      </c>
    </row>
    <row r="15796" spans="1:8" x14ac:dyDescent="0.3">
      <c r="A15796" t="s">
        <v>651</v>
      </c>
      <c r="B15796" t="s">
        <v>733</v>
      </c>
      <c r="C15796">
        <v>7.55</v>
      </c>
      <c r="D15796">
        <v>7.65</v>
      </c>
      <c r="E15796">
        <v>7.18</v>
      </c>
      <c r="F15796">
        <v>7.45</v>
      </c>
      <c r="G15796">
        <v>20024120</v>
      </c>
      <c r="H15796">
        <v>7.4267000000000003</v>
      </c>
    </row>
    <row r="15797" spans="1:8" x14ac:dyDescent="0.3">
      <c r="A15797" t="s">
        <v>651</v>
      </c>
      <c r="B15797" t="s">
        <v>734</v>
      </c>
      <c r="C15797">
        <v>7.54</v>
      </c>
      <c r="D15797">
        <v>7.58</v>
      </c>
      <c r="E15797">
        <v>7.37</v>
      </c>
      <c r="F15797">
        <v>7.44</v>
      </c>
      <c r="G15797">
        <v>11139840</v>
      </c>
      <c r="H15797">
        <v>7.4633000000000003</v>
      </c>
    </row>
    <row r="15798" spans="1:8" x14ac:dyDescent="0.3">
      <c r="A15798" t="s">
        <v>651</v>
      </c>
      <c r="B15798" t="s">
        <v>735</v>
      </c>
      <c r="C15798">
        <v>7.46</v>
      </c>
      <c r="D15798">
        <v>7.47</v>
      </c>
      <c r="E15798">
        <v>7.31</v>
      </c>
      <c r="F15798">
        <v>7.35</v>
      </c>
      <c r="G15798">
        <v>3754661</v>
      </c>
      <c r="H15798">
        <v>7.3766999999999996</v>
      </c>
    </row>
    <row r="15799" spans="1:8" x14ac:dyDescent="0.3">
      <c r="A15799" t="s">
        <v>187</v>
      </c>
      <c r="B15799" t="s">
        <v>696</v>
      </c>
      <c r="C15799">
        <v>22.12</v>
      </c>
      <c r="D15799">
        <v>22.24</v>
      </c>
      <c r="E15799">
        <v>21.86</v>
      </c>
      <c r="F15799">
        <v>21.98</v>
      </c>
      <c r="G15799">
        <v>553876</v>
      </c>
      <c r="H15799">
        <v>22.026700000000002</v>
      </c>
    </row>
    <row r="15800" spans="1:8" x14ac:dyDescent="0.3">
      <c r="A15800" t="s">
        <v>187</v>
      </c>
      <c r="B15800" t="s">
        <v>697</v>
      </c>
      <c r="C15800">
        <v>21.98</v>
      </c>
      <c r="D15800">
        <v>22.12</v>
      </c>
      <c r="E15800">
        <v>21.74</v>
      </c>
      <c r="F15800">
        <v>21.74</v>
      </c>
      <c r="G15800">
        <v>682124</v>
      </c>
      <c r="H15800">
        <v>21.866700000000002</v>
      </c>
    </row>
    <row r="15801" spans="1:8" x14ac:dyDescent="0.3">
      <c r="A15801" t="s">
        <v>187</v>
      </c>
      <c r="B15801" t="s">
        <v>698</v>
      </c>
      <c r="C15801">
        <v>21.74</v>
      </c>
      <c r="D15801">
        <v>22.22</v>
      </c>
      <c r="E15801">
        <v>21.74</v>
      </c>
      <c r="F15801">
        <v>22.1</v>
      </c>
      <c r="G15801">
        <v>495716</v>
      </c>
      <c r="H15801">
        <v>22.02</v>
      </c>
    </row>
    <row r="15802" spans="1:8" x14ac:dyDescent="0.3">
      <c r="A15802" t="s">
        <v>187</v>
      </c>
      <c r="B15802" t="s">
        <v>699</v>
      </c>
      <c r="C15802">
        <v>22.14</v>
      </c>
      <c r="D15802">
        <v>22.32</v>
      </c>
      <c r="E15802">
        <v>21.86</v>
      </c>
      <c r="F15802">
        <v>22</v>
      </c>
      <c r="G15802">
        <v>876399</v>
      </c>
      <c r="H15802">
        <v>22.06</v>
      </c>
    </row>
    <row r="15803" spans="1:8" x14ac:dyDescent="0.3">
      <c r="A15803" t="s">
        <v>187</v>
      </c>
      <c r="B15803" t="s">
        <v>700</v>
      </c>
      <c r="C15803">
        <v>22</v>
      </c>
      <c r="D15803">
        <v>22.84</v>
      </c>
      <c r="E15803">
        <v>21.9</v>
      </c>
      <c r="F15803">
        <v>22.48</v>
      </c>
      <c r="G15803">
        <v>1542328</v>
      </c>
      <c r="H15803">
        <v>22.406700000000001</v>
      </c>
    </row>
    <row r="15804" spans="1:8" x14ac:dyDescent="0.3">
      <c r="A15804" t="s">
        <v>187</v>
      </c>
      <c r="B15804" t="s">
        <v>77</v>
      </c>
      <c r="C15804">
        <v>22.4</v>
      </c>
      <c r="D15804">
        <v>22.68</v>
      </c>
      <c r="E15804">
        <v>21.86</v>
      </c>
      <c r="F15804">
        <v>22.36</v>
      </c>
      <c r="G15804">
        <v>968757</v>
      </c>
      <c r="H15804">
        <v>22.3</v>
      </c>
    </row>
    <row r="15805" spans="1:8" x14ac:dyDescent="0.3">
      <c r="A15805" t="s">
        <v>187</v>
      </c>
      <c r="B15805" t="s">
        <v>701</v>
      </c>
      <c r="C15805">
        <v>22.36</v>
      </c>
      <c r="D15805">
        <v>23</v>
      </c>
      <c r="E15805">
        <v>22.26</v>
      </c>
      <c r="F15805">
        <v>22.36</v>
      </c>
      <c r="G15805">
        <v>603532</v>
      </c>
      <c r="H15805">
        <v>22.54</v>
      </c>
    </row>
    <row r="15806" spans="1:8" x14ac:dyDescent="0.3">
      <c r="A15806" t="s">
        <v>187</v>
      </c>
      <c r="B15806" t="s">
        <v>702</v>
      </c>
      <c r="C15806">
        <v>22.52</v>
      </c>
      <c r="D15806">
        <v>22.72</v>
      </c>
      <c r="E15806">
        <v>22.34</v>
      </c>
      <c r="F15806">
        <v>22.54</v>
      </c>
      <c r="G15806">
        <v>723916</v>
      </c>
      <c r="H15806">
        <v>22.533300000000001</v>
      </c>
    </row>
    <row r="15807" spans="1:8" x14ac:dyDescent="0.3">
      <c r="A15807" t="s">
        <v>187</v>
      </c>
      <c r="B15807" t="s">
        <v>139</v>
      </c>
      <c r="C15807">
        <v>22.6</v>
      </c>
      <c r="D15807">
        <v>22.9</v>
      </c>
      <c r="E15807">
        <v>22.34</v>
      </c>
      <c r="F15807">
        <v>22.36</v>
      </c>
      <c r="G15807">
        <v>569856</v>
      </c>
      <c r="H15807">
        <v>22.533300000000001</v>
      </c>
    </row>
    <row r="15808" spans="1:8" x14ac:dyDescent="0.3">
      <c r="A15808" t="s">
        <v>187</v>
      </c>
      <c r="B15808" t="s">
        <v>156</v>
      </c>
      <c r="C15808">
        <v>22.34</v>
      </c>
      <c r="D15808">
        <v>22.36</v>
      </c>
      <c r="E15808">
        <v>22.06</v>
      </c>
      <c r="F15808">
        <v>22.16</v>
      </c>
      <c r="G15808">
        <v>474562</v>
      </c>
      <c r="H15808">
        <v>22.193300000000001</v>
      </c>
    </row>
    <row r="15809" spans="1:8" x14ac:dyDescent="0.3">
      <c r="A15809" t="s">
        <v>187</v>
      </c>
      <c r="B15809" t="s">
        <v>703</v>
      </c>
      <c r="C15809">
        <v>22.2</v>
      </c>
      <c r="D15809">
        <v>23</v>
      </c>
      <c r="E15809">
        <v>22.2</v>
      </c>
      <c r="F15809">
        <v>22.76</v>
      </c>
      <c r="G15809">
        <v>1018912</v>
      </c>
      <c r="H15809">
        <v>22.653300000000002</v>
      </c>
    </row>
    <row r="15810" spans="1:8" x14ac:dyDescent="0.3">
      <c r="A15810" t="s">
        <v>187</v>
      </c>
      <c r="B15810" t="s">
        <v>223</v>
      </c>
      <c r="C15810">
        <v>22.88</v>
      </c>
      <c r="D15810">
        <v>22.88</v>
      </c>
      <c r="E15810">
        <v>22.4</v>
      </c>
      <c r="F15810">
        <v>22.52</v>
      </c>
      <c r="G15810">
        <v>519653</v>
      </c>
      <c r="H15810">
        <v>22.6</v>
      </c>
    </row>
    <row r="15811" spans="1:8" x14ac:dyDescent="0.3">
      <c r="A15811" t="s">
        <v>187</v>
      </c>
      <c r="B15811" t="s">
        <v>228</v>
      </c>
      <c r="C15811">
        <v>22.48</v>
      </c>
      <c r="D15811">
        <v>22.62</v>
      </c>
      <c r="E15811">
        <v>22.26</v>
      </c>
      <c r="F15811">
        <v>22.3</v>
      </c>
      <c r="G15811">
        <v>547260</v>
      </c>
      <c r="H15811">
        <v>22.3933</v>
      </c>
    </row>
    <row r="15812" spans="1:8" x14ac:dyDescent="0.3">
      <c r="A15812" t="s">
        <v>187</v>
      </c>
      <c r="B15812" t="s">
        <v>704</v>
      </c>
      <c r="C15812">
        <v>22.44</v>
      </c>
      <c r="D15812">
        <v>22.82</v>
      </c>
      <c r="E15812">
        <v>22.32</v>
      </c>
      <c r="F15812">
        <v>22.5</v>
      </c>
      <c r="G15812">
        <v>557867</v>
      </c>
      <c r="H15812">
        <v>22.546700000000001</v>
      </c>
    </row>
    <row r="15813" spans="1:8" x14ac:dyDescent="0.3">
      <c r="A15813" t="s">
        <v>187</v>
      </c>
      <c r="B15813" t="s">
        <v>705</v>
      </c>
      <c r="C15813">
        <v>22.56</v>
      </c>
      <c r="D15813">
        <v>22.74</v>
      </c>
      <c r="E15813">
        <v>22.5</v>
      </c>
      <c r="F15813">
        <v>22.72</v>
      </c>
      <c r="G15813">
        <v>435572</v>
      </c>
      <c r="H15813">
        <v>22.653300000000002</v>
      </c>
    </row>
    <row r="15814" spans="1:8" x14ac:dyDescent="0.3">
      <c r="A15814" t="s">
        <v>187</v>
      </c>
      <c r="B15814" t="s">
        <v>706</v>
      </c>
      <c r="C15814">
        <v>22.84</v>
      </c>
      <c r="D15814">
        <v>23.2</v>
      </c>
      <c r="E15814">
        <v>22.8</v>
      </c>
      <c r="F15814">
        <v>23.08</v>
      </c>
      <c r="G15814">
        <v>456464</v>
      </c>
      <c r="H15814">
        <v>23.026700000000002</v>
      </c>
    </row>
    <row r="15815" spans="1:8" x14ac:dyDescent="0.3">
      <c r="A15815" t="s">
        <v>187</v>
      </c>
      <c r="B15815" t="s">
        <v>265</v>
      </c>
      <c r="C15815">
        <v>23.28</v>
      </c>
      <c r="D15815">
        <v>23.46</v>
      </c>
      <c r="E15815">
        <v>22.78</v>
      </c>
      <c r="F15815">
        <v>23.1</v>
      </c>
      <c r="G15815">
        <v>498961</v>
      </c>
      <c r="H15815">
        <v>23.113299999999999</v>
      </c>
    </row>
    <row r="15816" spans="1:8" x14ac:dyDescent="0.3">
      <c r="A15816" t="s">
        <v>187</v>
      </c>
      <c r="B15816" t="s">
        <v>707</v>
      </c>
      <c r="C15816">
        <v>23.1</v>
      </c>
      <c r="D15816">
        <v>23.34</v>
      </c>
      <c r="E15816">
        <v>22.54</v>
      </c>
      <c r="F15816">
        <v>22.58</v>
      </c>
      <c r="G15816">
        <v>734311</v>
      </c>
      <c r="H15816">
        <v>22.82</v>
      </c>
    </row>
    <row r="15817" spans="1:8" x14ac:dyDescent="0.3">
      <c r="A15817" t="s">
        <v>187</v>
      </c>
      <c r="B15817" t="s">
        <v>271</v>
      </c>
      <c r="C15817">
        <v>22.8</v>
      </c>
      <c r="D15817">
        <v>22.82</v>
      </c>
      <c r="E15817">
        <v>21.72</v>
      </c>
      <c r="F15817">
        <v>21.72</v>
      </c>
      <c r="G15817">
        <v>623068</v>
      </c>
      <c r="H15817">
        <v>22.0867</v>
      </c>
    </row>
    <row r="15818" spans="1:8" x14ac:dyDescent="0.3">
      <c r="A15818" t="s">
        <v>187</v>
      </c>
      <c r="B15818" t="s">
        <v>708</v>
      </c>
      <c r="C15818">
        <v>21.84</v>
      </c>
      <c r="D15818">
        <v>22.24</v>
      </c>
      <c r="E15818">
        <v>21.76</v>
      </c>
      <c r="F15818">
        <v>22.02</v>
      </c>
      <c r="G15818">
        <v>415759</v>
      </c>
      <c r="H15818">
        <v>22.006699999999999</v>
      </c>
    </row>
    <row r="15819" spans="1:8" x14ac:dyDescent="0.3">
      <c r="A15819" t="s">
        <v>187</v>
      </c>
      <c r="B15819" t="s">
        <v>709</v>
      </c>
      <c r="C15819">
        <v>22.36</v>
      </c>
      <c r="D15819">
        <v>22.82</v>
      </c>
      <c r="E15819">
        <v>22.18</v>
      </c>
      <c r="F15819">
        <v>22.24</v>
      </c>
      <c r="G15819">
        <v>574986</v>
      </c>
      <c r="H15819">
        <v>22.4133</v>
      </c>
    </row>
    <row r="15820" spans="1:8" x14ac:dyDescent="0.3">
      <c r="A15820" t="s">
        <v>187</v>
      </c>
      <c r="B15820" t="s">
        <v>283</v>
      </c>
      <c r="C15820">
        <v>22.26</v>
      </c>
      <c r="D15820">
        <v>22.26</v>
      </c>
      <c r="E15820">
        <v>21.9</v>
      </c>
      <c r="F15820">
        <v>21.94</v>
      </c>
      <c r="G15820">
        <v>251408</v>
      </c>
      <c r="H15820">
        <v>22.033300000000001</v>
      </c>
    </row>
    <row r="15821" spans="1:8" x14ac:dyDescent="0.3">
      <c r="A15821" t="s">
        <v>187</v>
      </c>
      <c r="B15821" t="s">
        <v>290</v>
      </c>
      <c r="C15821">
        <v>21.94</v>
      </c>
      <c r="D15821">
        <v>22.14</v>
      </c>
      <c r="E15821">
        <v>21.54</v>
      </c>
      <c r="F15821">
        <v>21.68</v>
      </c>
      <c r="G15821">
        <v>270301</v>
      </c>
      <c r="H15821">
        <v>21.7867</v>
      </c>
    </row>
    <row r="15822" spans="1:8" x14ac:dyDescent="0.3">
      <c r="A15822" t="s">
        <v>187</v>
      </c>
      <c r="B15822" t="s">
        <v>710</v>
      </c>
      <c r="C15822">
        <v>21.68</v>
      </c>
      <c r="D15822">
        <v>22.2</v>
      </c>
      <c r="E15822">
        <v>21.44</v>
      </c>
      <c r="F15822">
        <v>21.46</v>
      </c>
      <c r="G15822">
        <v>233230</v>
      </c>
      <c r="H15822">
        <v>21.7</v>
      </c>
    </row>
    <row r="15823" spans="1:8" x14ac:dyDescent="0.3">
      <c r="A15823" t="s">
        <v>187</v>
      </c>
      <c r="B15823" t="s">
        <v>512</v>
      </c>
      <c r="C15823">
        <v>21.52</v>
      </c>
      <c r="D15823">
        <v>21.54</v>
      </c>
      <c r="E15823">
        <v>20.52</v>
      </c>
      <c r="F15823">
        <v>20.74</v>
      </c>
      <c r="G15823">
        <v>555203</v>
      </c>
      <c r="H15823">
        <v>20.933299999999999</v>
      </c>
    </row>
    <row r="15824" spans="1:8" x14ac:dyDescent="0.3">
      <c r="A15824" t="s">
        <v>187</v>
      </c>
      <c r="B15824" t="s">
        <v>91</v>
      </c>
      <c r="C15824">
        <v>19.53</v>
      </c>
      <c r="D15824">
        <v>20.18</v>
      </c>
      <c r="E15824">
        <v>19.2</v>
      </c>
      <c r="F15824">
        <v>19.72</v>
      </c>
      <c r="G15824">
        <v>719013</v>
      </c>
      <c r="H15824">
        <v>19.7</v>
      </c>
    </row>
    <row r="15825" spans="1:8" x14ac:dyDescent="0.3">
      <c r="A15825" t="s">
        <v>187</v>
      </c>
      <c r="B15825" t="s">
        <v>93</v>
      </c>
      <c r="C15825">
        <v>19.920000000000002</v>
      </c>
      <c r="D15825">
        <v>20.079999999999998</v>
      </c>
      <c r="E15825">
        <v>19.5</v>
      </c>
      <c r="F15825">
        <v>19.73</v>
      </c>
      <c r="G15825">
        <v>549541</v>
      </c>
      <c r="H15825">
        <v>19.77</v>
      </c>
    </row>
    <row r="15826" spans="1:8" x14ac:dyDescent="0.3">
      <c r="A15826" t="s">
        <v>187</v>
      </c>
      <c r="B15826" t="s">
        <v>711</v>
      </c>
      <c r="C15826">
        <v>19.7</v>
      </c>
      <c r="D15826">
        <v>20.100000000000001</v>
      </c>
      <c r="E15826">
        <v>19.64</v>
      </c>
      <c r="F15826">
        <v>19.89</v>
      </c>
      <c r="G15826">
        <v>332195</v>
      </c>
      <c r="H15826">
        <v>19.8767</v>
      </c>
    </row>
    <row r="15827" spans="1:8" x14ac:dyDescent="0.3">
      <c r="A15827" t="s">
        <v>187</v>
      </c>
      <c r="B15827" t="s">
        <v>712</v>
      </c>
      <c r="C15827">
        <v>19.89</v>
      </c>
      <c r="D15827">
        <v>20.98</v>
      </c>
      <c r="E15827">
        <v>19.89</v>
      </c>
      <c r="F15827">
        <v>20.420000000000002</v>
      </c>
      <c r="G15827">
        <v>716637</v>
      </c>
      <c r="H15827">
        <v>20.43</v>
      </c>
    </row>
    <row r="15828" spans="1:8" x14ac:dyDescent="0.3">
      <c r="A15828" t="s">
        <v>187</v>
      </c>
      <c r="B15828" t="s">
        <v>162</v>
      </c>
      <c r="C15828">
        <v>20.5</v>
      </c>
      <c r="D15828">
        <v>20.66</v>
      </c>
      <c r="E15828">
        <v>19.920000000000002</v>
      </c>
      <c r="F15828">
        <v>20.079999999999998</v>
      </c>
      <c r="G15828">
        <v>237078</v>
      </c>
      <c r="H15828">
        <v>20.22</v>
      </c>
    </row>
    <row r="15829" spans="1:8" x14ac:dyDescent="0.3">
      <c r="A15829" t="s">
        <v>187</v>
      </c>
      <c r="B15829" t="s">
        <v>220</v>
      </c>
      <c r="C15829">
        <v>19.89</v>
      </c>
      <c r="D15829">
        <v>20.02</v>
      </c>
      <c r="E15829">
        <v>19.5</v>
      </c>
      <c r="F15829">
        <v>19.7</v>
      </c>
      <c r="G15829">
        <v>568481</v>
      </c>
      <c r="H15829">
        <v>19.739999999999998</v>
      </c>
    </row>
    <row r="15830" spans="1:8" x14ac:dyDescent="0.3">
      <c r="A15830" t="s">
        <v>187</v>
      </c>
      <c r="B15830" t="s">
        <v>713</v>
      </c>
      <c r="C15830">
        <v>19.78</v>
      </c>
      <c r="D15830">
        <v>20.94</v>
      </c>
      <c r="E15830">
        <v>19.78</v>
      </c>
      <c r="F15830">
        <v>20.399999999999999</v>
      </c>
      <c r="G15830">
        <v>337130</v>
      </c>
      <c r="H15830">
        <v>20.3733</v>
      </c>
    </row>
    <row r="15831" spans="1:8" x14ac:dyDescent="0.3">
      <c r="A15831" t="s">
        <v>187</v>
      </c>
      <c r="B15831" t="s">
        <v>714</v>
      </c>
      <c r="C15831">
        <v>20.399999999999999</v>
      </c>
      <c r="D15831">
        <v>20.68</v>
      </c>
      <c r="E15831">
        <v>20.22</v>
      </c>
      <c r="F15831">
        <v>20.36</v>
      </c>
      <c r="G15831">
        <v>182648</v>
      </c>
      <c r="H15831">
        <v>20.420000000000002</v>
      </c>
    </row>
    <row r="15832" spans="1:8" x14ac:dyDescent="0.3">
      <c r="A15832" t="s">
        <v>187</v>
      </c>
      <c r="B15832" t="s">
        <v>715</v>
      </c>
      <c r="C15832">
        <v>20.420000000000002</v>
      </c>
      <c r="D15832">
        <v>20.62</v>
      </c>
      <c r="E15832">
        <v>20.260000000000002</v>
      </c>
      <c r="F15832">
        <v>20.3</v>
      </c>
      <c r="G15832">
        <v>261387</v>
      </c>
      <c r="H15832">
        <v>20.3933</v>
      </c>
    </row>
    <row r="15833" spans="1:8" x14ac:dyDescent="0.3">
      <c r="A15833" t="s">
        <v>187</v>
      </c>
      <c r="B15833" t="s">
        <v>235</v>
      </c>
      <c r="C15833">
        <v>20.3</v>
      </c>
      <c r="D15833">
        <v>20.38</v>
      </c>
      <c r="E15833">
        <v>20.079999999999998</v>
      </c>
      <c r="F15833">
        <v>20.100000000000001</v>
      </c>
      <c r="G15833">
        <v>449352</v>
      </c>
      <c r="H15833">
        <v>20.186699999999998</v>
      </c>
    </row>
    <row r="15834" spans="1:8" x14ac:dyDescent="0.3">
      <c r="A15834" t="s">
        <v>187</v>
      </c>
      <c r="B15834" t="s">
        <v>259</v>
      </c>
      <c r="C15834">
        <v>20.100000000000001</v>
      </c>
      <c r="D15834">
        <v>20.239999999999998</v>
      </c>
      <c r="E15834">
        <v>19.87</v>
      </c>
      <c r="F15834">
        <v>20</v>
      </c>
      <c r="G15834">
        <v>456478</v>
      </c>
      <c r="H15834">
        <v>20.0367</v>
      </c>
    </row>
    <row r="15835" spans="1:8" x14ac:dyDescent="0.3">
      <c r="A15835" t="s">
        <v>187</v>
      </c>
      <c r="B15835" t="s">
        <v>716</v>
      </c>
      <c r="C15835">
        <v>20</v>
      </c>
      <c r="D15835">
        <v>20.3</v>
      </c>
      <c r="E15835">
        <v>20</v>
      </c>
      <c r="F15835">
        <v>20.14</v>
      </c>
      <c r="G15835">
        <v>217600</v>
      </c>
      <c r="H15835">
        <v>20.146699999999999</v>
      </c>
    </row>
    <row r="15836" spans="1:8" x14ac:dyDescent="0.3">
      <c r="A15836" t="s">
        <v>187</v>
      </c>
      <c r="B15836" t="s">
        <v>269</v>
      </c>
      <c r="C15836">
        <v>20.260000000000002</v>
      </c>
      <c r="D15836">
        <v>20.399999999999999</v>
      </c>
      <c r="E15836">
        <v>20</v>
      </c>
      <c r="F15836">
        <v>20.079999999999998</v>
      </c>
      <c r="G15836">
        <v>265252</v>
      </c>
      <c r="H15836">
        <v>20.16</v>
      </c>
    </row>
    <row r="15837" spans="1:8" x14ac:dyDescent="0.3">
      <c r="A15837" t="s">
        <v>187</v>
      </c>
      <c r="B15837" t="s">
        <v>282</v>
      </c>
      <c r="C15837">
        <v>20.12</v>
      </c>
      <c r="D15837">
        <v>20.239999999999998</v>
      </c>
      <c r="E15837">
        <v>19.88</v>
      </c>
      <c r="F15837">
        <v>20.12</v>
      </c>
      <c r="G15837">
        <v>79572</v>
      </c>
      <c r="H15837">
        <v>20.079999999999998</v>
      </c>
    </row>
    <row r="15838" spans="1:8" x14ac:dyDescent="0.3">
      <c r="A15838" t="s">
        <v>187</v>
      </c>
      <c r="B15838" t="s">
        <v>717</v>
      </c>
      <c r="C15838">
        <v>19.899999999999999</v>
      </c>
      <c r="D15838">
        <v>20</v>
      </c>
      <c r="E15838">
        <v>19.399999999999999</v>
      </c>
      <c r="F15838">
        <v>19.899999999999999</v>
      </c>
      <c r="G15838">
        <v>850505</v>
      </c>
      <c r="H15838">
        <v>19.7667</v>
      </c>
    </row>
    <row r="15839" spans="1:8" x14ac:dyDescent="0.3">
      <c r="A15839" t="s">
        <v>187</v>
      </c>
      <c r="B15839" t="s">
        <v>285</v>
      </c>
      <c r="C15839">
        <v>19.920000000000002</v>
      </c>
      <c r="D15839">
        <v>19.989999999999998</v>
      </c>
      <c r="E15839">
        <v>19.54</v>
      </c>
      <c r="F15839">
        <v>19.559999999999999</v>
      </c>
      <c r="G15839">
        <v>241640</v>
      </c>
      <c r="H15839">
        <v>19.6967</v>
      </c>
    </row>
    <row r="15840" spans="1:8" x14ac:dyDescent="0.3">
      <c r="A15840" t="s">
        <v>187</v>
      </c>
      <c r="B15840" t="s">
        <v>718</v>
      </c>
      <c r="C15840">
        <v>19.600000000000001</v>
      </c>
      <c r="D15840">
        <v>19.75</v>
      </c>
      <c r="E15840">
        <v>19.489999999999998</v>
      </c>
      <c r="F15840">
        <v>19.52</v>
      </c>
      <c r="G15840">
        <v>425334</v>
      </c>
      <c r="H15840">
        <v>19.5867</v>
      </c>
    </row>
    <row r="15841" spans="1:8" x14ac:dyDescent="0.3">
      <c r="A15841" t="s">
        <v>187</v>
      </c>
      <c r="B15841" t="s">
        <v>291</v>
      </c>
      <c r="C15841">
        <v>19.52</v>
      </c>
      <c r="D15841">
        <v>19.75</v>
      </c>
      <c r="E15841">
        <v>18.649999999999999</v>
      </c>
      <c r="F15841">
        <v>19.04</v>
      </c>
      <c r="G15841">
        <v>367194</v>
      </c>
      <c r="H15841">
        <v>19.146699999999999</v>
      </c>
    </row>
    <row r="15842" spans="1:8" x14ac:dyDescent="0.3">
      <c r="A15842" t="s">
        <v>187</v>
      </c>
      <c r="B15842" t="s">
        <v>295</v>
      </c>
      <c r="C15842">
        <v>19.14</v>
      </c>
      <c r="D15842">
        <v>19.7</v>
      </c>
      <c r="E15842">
        <v>18.88</v>
      </c>
      <c r="F15842">
        <v>19.25</v>
      </c>
      <c r="G15842">
        <v>630972</v>
      </c>
      <c r="H15842">
        <v>19.276700000000002</v>
      </c>
    </row>
    <row r="15843" spans="1:8" x14ac:dyDescent="0.3">
      <c r="A15843" t="s">
        <v>187</v>
      </c>
      <c r="B15843" t="s">
        <v>298</v>
      </c>
      <c r="C15843">
        <v>19.25</v>
      </c>
      <c r="D15843">
        <v>19.559999999999999</v>
      </c>
      <c r="E15843">
        <v>19</v>
      </c>
      <c r="F15843">
        <v>19.2</v>
      </c>
      <c r="G15843">
        <v>250515</v>
      </c>
      <c r="H15843">
        <v>19.253299999999999</v>
      </c>
    </row>
    <row r="15844" spans="1:8" x14ac:dyDescent="0.3">
      <c r="A15844" t="s">
        <v>187</v>
      </c>
      <c r="B15844" t="s">
        <v>719</v>
      </c>
      <c r="C15844">
        <v>19.38</v>
      </c>
      <c r="D15844">
        <v>19.62</v>
      </c>
      <c r="E15844">
        <v>18.98</v>
      </c>
      <c r="F15844">
        <v>19.25</v>
      </c>
      <c r="G15844">
        <v>419764</v>
      </c>
      <c r="H15844">
        <v>19.283300000000001</v>
      </c>
    </row>
    <row r="15845" spans="1:8" x14ac:dyDescent="0.3">
      <c r="A15845" t="s">
        <v>187</v>
      </c>
      <c r="B15845" t="s">
        <v>720</v>
      </c>
      <c r="C15845">
        <v>19.55</v>
      </c>
      <c r="D15845">
        <v>19.8</v>
      </c>
      <c r="E15845">
        <v>19.39</v>
      </c>
      <c r="F15845">
        <v>19.649999999999999</v>
      </c>
      <c r="G15845">
        <v>647572</v>
      </c>
      <c r="H15845">
        <v>19.613299999999999</v>
      </c>
    </row>
    <row r="15846" spans="1:8" x14ac:dyDescent="0.3">
      <c r="A15846" t="s">
        <v>187</v>
      </c>
      <c r="B15846" t="s">
        <v>721</v>
      </c>
      <c r="C15846">
        <v>19.600000000000001</v>
      </c>
      <c r="D15846">
        <v>19.649999999999999</v>
      </c>
      <c r="E15846">
        <v>19.420000000000002</v>
      </c>
      <c r="F15846">
        <v>19.57</v>
      </c>
      <c r="G15846">
        <v>249632</v>
      </c>
      <c r="H15846">
        <v>19.546700000000001</v>
      </c>
    </row>
    <row r="15847" spans="1:8" x14ac:dyDescent="0.3">
      <c r="A15847" t="s">
        <v>187</v>
      </c>
      <c r="B15847" t="s">
        <v>96</v>
      </c>
      <c r="C15847">
        <v>19.579999999999998</v>
      </c>
      <c r="D15847">
        <v>21.38</v>
      </c>
      <c r="E15847">
        <v>19.53</v>
      </c>
      <c r="F15847">
        <v>20.34</v>
      </c>
      <c r="G15847">
        <v>1605967</v>
      </c>
      <c r="H15847">
        <v>20.416699999999999</v>
      </c>
    </row>
    <row r="15848" spans="1:8" x14ac:dyDescent="0.3">
      <c r="A15848" t="s">
        <v>187</v>
      </c>
      <c r="B15848" t="s">
        <v>722</v>
      </c>
      <c r="C15848">
        <v>21.12</v>
      </c>
      <c r="D15848">
        <v>21.18</v>
      </c>
      <c r="E15848">
        <v>20.14</v>
      </c>
      <c r="F15848">
        <v>20.16</v>
      </c>
      <c r="G15848">
        <v>1330979</v>
      </c>
      <c r="H15848">
        <v>20.493300000000001</v>
      </c>
    </row>
    <row r="15849" spans="1:8" x14ac:dyDescent="0.3">
      <c r="A15849" t="s">
        <v>187</v>
      </c>
      <c r="B15849" t="s">
        <v>164</v>
      </c>
      <c r="C15849">
        <v>20.02</v>
      </c>
      <c r="D15849">
        <v>20.28</v>
      </c>
      <c r="E15849">
        <v>19.190000000000001</v>
      </c>
      <c r="F15849">
        <v>19.62</v>
      </c>
      <c r="G15849">
        <v>455109</v>
      </c>
      <c r="H15849">
        <v>19.6967</v>
      </c>
    </row>
    <row r="15850" spans="1:8" x14ac:dyDescent="0.3">
      <c r="A15850" t="s">
        <v>187</v>
      </c>
      <c r="B15850" t="s">
        <v>723</v>
      </c>
      <c r="C15850">
        <v>20.16</v>
      </c>
      <c r="D15850">
        <v>20.6</v>
      </c>
      <c r="E15850">
        <v>19.88</v>
      </c>
      <c r="F15850">
        <v>20.32</v>
      </c>
      <c r="G15850">
        <v>771901</v>
      </c>
      <c r="H15850">
        <v>20.2667</v>
      </c>
    </row>
    <row r="15851" spans="1:8" x14ac:dyDescent="0.3">
      <c r="A15851" t="s">
        <v>187</v>
      </c>
      <c r="B15851" t="s">
        <v>724</v>
      </c>
      <c r="C15851">
        <v>20.36</v>
      </c>
      <c r="D15851">
        <v>20.76</v>
      </c>
      <c r="E15851">
        <v>20.079999999999998</v>
      </c>
      <c r="F15851">
        <v>20.22</v>
      </c>
      <c r="G15851">
        <v>512655</v>
      </c>
      <c r="H15851">
        <v>20.353300000000001</v>
      </c>
    </row>
    <row r="15852" spans="1:8" x14ac:dyDescent="0.3">
      <c r="A15852" t="s">
        <v>187</v>
      </c>
      <c r="B15852" t="s">
        <v>725</v>
      </c>
      <c r="C15852">
        <v>20.260000000000002</v>
      </c>
      <c r="D15852">
        <v>21.1</v>
      </c>
      <c r="E15852">
        <v>20.260000000000002</v>
      </c>
      <c r="F15852">
        <v>21</v>
      </c>
      <c r="G15852">
        <v>675948</v>
      </c>
      <c r="H15852">
        <v>20.7867</v>
      </c>
    </row>
    <row r="15853" spans="1:8" x14ac:dyDescent="0.3">
      <c r="A15853" t="s">
        <v>187</v>
      </c>
      <c r="B15853" t="s">
        <v>242</v>
      </c>
      <c r="C15853">
        <v>20.8</v>
      </c>
      <c r="D15853">
        <v>20.8</v>
      </c>
      <c r="E15853">
        <v>19.77</v>
      </c>
      <c r="F15853">
        <v>20.34</v>
      </c>
      <c r="G15853">
        <v>367188</v>
      </c>
      <c r="H15853">
        <v>20.3033</v>
      </c>
    </row>
    <row r="15854" spans="1:8" x14ac:dyDescent="0.3">
      <c r="A15854" t="s">
        <v>187</v>
      </c>
      <c r="B15854" t="s">
        <v>726</v>
      </c>
      <c r="C15854">
        <v>20.36</v>
      </c>
      <c r="D15854">
        <v>21.86</v>
      </c>
      <c r="E15854">
        <v>20.36</v>
      </c>
      <c r="F15854">
        <v>20.78</v>
      </c>
      <c r="G15854">
        <v>1347722</v>
      </c>
      <c r="H15854">
        <v>21</v>
      </c>
    </row>
    <row r="15855" spans="1:8" x14ac:dyDescent="0.3">
      <c r="A15855" t="s">
        <v>187</v>
      </c>
      <c r="B15855" t="s">
        <v>727</v>
      </c>
      <c r="C15855">
        <v>20.8</v>
      </c>
      <c r="D15855">
        <v>22.08</v>
      </c>
      <c r="E15855">
        <v>20.66</v>
      </c>
      <c r="F15855">
        <v>21.52</v>
      </c>
      <c r="G15855">
        <v>1182759</v>
      </c>
      <c r="H15855">
        <v>21.42</v>
      </c>
    </row>
    <row r="15856" spans="1:8" x14ac:dyDescent="0.3">
      <c r="A15856" t="s">
        <v>187</v>
      </c>
      <c r="B15856" t="s">
        <v>728</v>
      </c>
      <c r="C15856">
        <v>21.94</v>
      </c>
      <c r="D15856">
        <v>22.5</v>
      </c>
      <c r="E15856">
        <v>21.3</v>
      </c>
      <c r="F15856">
        <v>22.5</v>
      </c>
      <c r="G15856">
        <v>1035493</v>
      </c>
      <c r="H15856">
        <v>22.1</v>
      </c>
    </row>
    <row r="15857" spans="1:8" x14ac:dyDescent="0.3">
      <c r="A15857" t="s">
        <v>187</v>
      </c>
      <c r="B15857" t="s">
        <v>729</v>
      </c>
      <c r="C15857">
        <v>22.48</v>
      </c>
      <c r="D15857">
        <v>23.18</v>
      </c>
      <c r="E15857">
        <v>22.26</v>
      </c>
      <c r="F15857">
        <v>22.82</v>
      </c>
      <c r="G15857">
        <v>1395147</v>
      </c>
      <c r="H15857">
        <v>22.753299999999999</v>
      </c>
    </row>
    <row r="15858" spans="1:8" x14ac:dyDescent="0.3">
      <c r="A15858" t="s">
        <v>187</v>
      </c>
      <c r="B15858" t="s">
        <v>730</v>
      </c>
      <c r="C15858">
        <v>22.82</v>
      </c>
      <c r="D15858">
        <v>22.94</v>
      </c>
      <c r="E15858">
        <v>22.36</v>
      </c>
      <c r="F15858">
        <v>22.9</v>
      </c>
      <c r="G15858">
        <v>526380</v>
      </c>
      <c r="H15858">
        <v>22.7333</v>
      </c>
    </row>
    <row r="15859" spans="1:8" x14ac:dyDescent="0.3">
      <c r="A15859" t="s">
        <v>187</v>
      </c>
      <c r="B15859" t="s">
        <v>731</v>
      </c>
      <c r="C15859">
        <v>22.9</v>
      </c>
      <c r="D15859">
        <v>23.3</v>
      </c>
      <c r="E15859">
        <v>22.24</v>
      </c>
      <c r="F15859">
        <v>22.26</v>
      </c>
      <c r="G15859">
        <v>462566</v>
      </c>
      <c r="H15859">
        <v>22.6</v>
      </c>
    </row>
    <row r="15860" spans="1:8" x14ac:dyDescent="0.3">
      <c r="A15860" t="s">
        <v>187</v>
      </c>
      <c r="B15860" t="s">
        <v>732</v>
      </c>
      <c r="C15860">
        <v>22.34</v>
      </c>
      <c r="D15860">
        <v>23</v>
      </c>
      <c r="E15860">
        <v>22.06</v>
      </c>
      <c r="F15860">
        <v>22.6</v>
      </c>
      <c r="G15860">
        <v>840379</v>
      </c>
      <c r="H15860">
        <v>22.5533</v>
      </c>
    </row>
    <row r="15861" spans="1:8" x14ac:dyDescent="0.3">
      <c r="A15861" t="s">
        <v>187</v>
      </c>
      <c r="B15861" t="s">
        <v>733</v>
      </c>
      <c r="C15861">
        <v>23</v>
      </c>
      <c r="D15861">
        <v>23.46</v>
      </c>
      <c r="E15861">
        <v>22.62</v>
      </c>
      <c r="F15861">
        <v>23.18</v>
      </c>
      <c r="G15861">
        <v>1261486</v>
      </c>
      <c r="H15861">
        <v>23.0867</v>
      </c>
    </row>
    <row r="15862" spans="1:8" x14ac:dyDescent="0.3">
      <c r="A15862" t="s">
        <v>187</v>
      </c>
      <c r="B15862" t="s">
        <v>734</v>
      </c>
      <c r="C15862">
        <v>23.46</v>
      </c>
      <c r="D15862">
        <v>23.7</v>
      </c>
      <c r="E15862">
        <v>22.82</v>
      </c>
      <c r="F15862">
        <v>22.86</v>
      </c>
      <c r="G15862">
        <v>924048</v>
      </c>
      <c r="H15862">
        <v>23.1267</v>
      </c>
    </row>
    <row r="15863" spans="1:8" x14ac:dyDescent="0.3">
      <c r="A15863" t="s">
        <v>187</v>
      </c>
      <c r="B15863" t="s">
        <v>735</v>
      </c>
      <c r="C15863">
        <v>22.9</v>
      </c>
      <c r="D15863">
        <v>23.46</v>
      </c>
      <c r="E15863">
        <v>22.66</v>
      </c>
      <c r="F15863">
        <v>23.36</v>
      </c>
      <c r="G15863">
        <v>648908</v>
      </c>
      <c r="H15863">
        <v>23.16</v>
      </c>
    </row>
    <row r="15864" spans="1:8" x14ac:dyDescent="0.3">
      <c r="A15864" t="s">
        <v>652</v>
      </c>
      <c r="B15864" t="s">
        <v>696</v>
      </c>
      <c r="C15864">
        <v>36.1</v>
      </c>
      <c r="D15864">
        <v>38.799999999999997</v>
      </c>
      <c r="E15864">
        <v>36.06</v>
      </c>
      <c r="F15864">
        <v>38.799999999999997</v>
      </c>
      <c r="G15864">
        <v>37636290</v>
      </c>
      <c r="H15864">
        <v>37.886699999999998</v>
      </c>
    </row>
    <row r="15865" spans="1:8" x14ac:dyDescent="0.3">
      <c r="A15865" t="s">
        <v>652</v>
      </c>
      <c r="B15865" t="s">
        <v>697</v>
      </c>
      <c r="C15865">
        <v>40.1</v>
      </c>
      <c r="D15865">
        <v>42.68</v>
      </c>
      <c r="E15865">
        <v>40.1</v>
      </c>
      <c r="F15865">
        <v>42.68</v>
      </c>
      <c r="G15865">
        <v>43030100</v>
      </c>
      <c r="H15865">
        <v>41.82</v>
      </c>
    </row>
    <row r="15866" spans="1:8" x14ac:dyDescent="0.3">
      <c r="A15866" t="s">
        <v>652</v>
      </c>
      <c r="B15866" t="s">
        <v>698</v>
      </c>
      <c r="C15866">
        <v>45.98</v>
      </c>
      <c r="D15866">
        <v>46.94</v>
      </c>
      <c r="E15866">
        <v>45.02</v>
      </c>
      <c r="F15866">
        <v>46.94</v>
      </c>
      <c r="G15866">
        <v>19898300</v>
      </c>
      <c r="H15866">
        <v>46.3</v>
      </c>
    </row>
    <row r="15867" spans="1:8" x14ac:dyDescent="0.3">
      <c r="A15867" t="s">
        <v>652</v>
      </c>
      <c r="B15867" t="s">
        <v>699</v>
      </c>
      <c r="C15867">
        <v>50.9</v>
      </c>
      <c r="D15867">
        <v>51.6</v>
      </c>
      <c r="E15867">
        <v>47.02</v>
      </c>
      <c r="F15867">
        <v>51.6</v>
      </c>
      <c r="G15867">
        <v>71781390</v>
      </c>
      <c r="H15867">
        <v>50.073300000000003</v>
      </c>
    </row>
    <row r="15868" spans="1:8" x14ac:dyDescent="0.3">
      <c r="A15868" t="s">
        <v>652</v>
      </c>
      <c r="B15868" t="s">
        <v>700</v>
      </c>
      <c r="C15868">
        <v>49</v>
      </c>
      <c r="D15868">
        <v>49</v>
      </c>
      <c r="E15868">
        <v>46.44</v>
      </c>
      <c r="F15868">
        <v>46.44</v>
      </c>
      <c r="G15868">
        <v>6508926</v>
      </c>
      <c r="H15868">
        <v>47.293300000000002</v>
      </c>
    </row>
    <row r="15869" spans="1:8" x14ac:dyDescent="0.3">
      <c r="A15869" t="s">
        <v>652</v>
      </c>
      <c r="B15869" t="s">
        <v>77</v>
      </c>
      <c r="C15869">
        <v>41.8</v>
      </c>
      <c r="D15869">
        <v>41.8</v>
      </c>
      <c r="E15869">
        <v>41.8</v>
      </c>
      <c r="F15869">
        <v>41.8</v>
      </c>
      <c r="G15869">
        <v>11263070</v>
      </c>
      <c r="H15869">
        <v>41.8</v>
      </c>
    </row>
    <row r="15870" spans="1:8" x14ac:dyDescent="0.3">
      <c r="A15870" t="s">
        <v>652</v>
      </c>
      <c r="B15870" t="s">
        <v>701</v>
      </c>
      <c r="C15870">
        <v>42</v>
      </c>
      <c r="D15870">
        <v>45.98</v>
      </c>
      <c r="E15870">
        <v>42</v>
      </c>
      <c r="F15870">
        <v>45.98</v>
      </c>
      <c r="G15870">
        <v>64319000</v>
      </c>
      <c r="H15870">
        <v>44.653300000000002</v>
      </c>
    </row>
    <row r="15871" spans="1:8" x14ac:dyDescent="0.3">
      <c r="A15871" t="s">
        <v>652</v>
      </c>
      <c r="B15871" t="s">
        <v>702</v>
      </c>
      <c r="C15871">
        <v>47.82</v>
      </c>
      <c r="D15871">
        <v>50.55</v>
      </c>
      <c r="E15871">
        <v>42.66</v>
      </c>
      <c r="F15871">
        <v>43</v>
      </c>
      <c r="G15871">
        <v>76891950</v>
      </c>
      <c r="H15871">
        <v>45.403300000000002</v>
      </c>
    </row>
    <row r="15872" spans="1:8" x14ac:dyDescent="0.3">
      <c r="A15872" t="s">
        <v>652</v>
      </c>
      <c r="B15872" t="s">
        <v>139</v>
      </c>
      <c r="C15872">
        <v>41.02</v>
      </c>
      <c r="D15872">
        <v>43.92</v>
      </c>
      <c r="E15872">
        <v>40</v>
      </c>
      <c r="F15872">
        <v>40.840000000000003</v>
      </c>
      <c r="G15872">
        <v>51970140</v>
      </c>
      <c r="H15872">
        <v>41.5867</v>
      </c>
    </row>
    <row r="15873" spans="1:8" x14ac:dyDescent="0.3">
      <c r="A15873" t="s">
        <v>652</v>
      </c>
      <c r="B15873" t="s">
        <v>156</v>
      </c>
      <c r="C15873">
        <v>40.98</v>
      </c>
      <c r="D15873">
        <v>43</v>
      </c>
      <c r="E15873">
        <v>39.340000000000003</v>
      </c>
      <c r="F15873">
        <v>40.86</v>
      </c>
      <c r="G15873">
        <v>44519860</v>
      </c>
      <c r="H15873">
        <v>41.066699999999997</v>
      </c>
    </row>
    <row r="15874" spans="1:8" x14ac:dyDescent="0.3">
      <c r="A15874" t="s">
        <v>652</v>
      </c>
      <c r="B15874" t="s">
        <v>703</v>
      </c>
      <c r="C15874">
        <v>42.38</v>
      </c>
      <c r="D15874">
        <v>44.28</v>
      </c>
      <c r="E15874">
        <v>41.62</v>
      </c>
      <c r="F15874">
        <v>42.36</v>
      </c>
      <c r="G15874">
        <v>37479740</v>
      </c>
      <c r="H15874">
        <v>42.753300000000003</v>
      </c>
    </row>
    <row r="15875" spans="1:8" x14ac:dyDescent="0.3">
      <c r="A15875" t="s">
        <v>652</v>
      </c>
      <c r="B15875" t="s">
        <v>223</v>
      </c>
      <c r="C15875">
        <v>42.36</v>
      </c>
      <c r="D15875">
        <v>42.4</v>
      </c>
      <c r="E15875">
        <v>40.4</v>
      </c>
      <c r="F15875">
        <v>41.02</v>
      </c>
      <c r="G15875">
        <v>19832910</v>
      </c>
      <c r="H15875">
        <v>41.273299999999999</v>
      </c>
    </row>
    <row r="15876" spans="1:8" x14ac:dyDescent="0.3">
      <c r="A15876" t="s">
        <v>652</v>
      </c>
      <c r="B15876" t="s">
        <v>228</v>
      </c>
      <c r="C15876">
        <v>41</v>
      </c>
      <c r="D15876">
        <v>42.48</v>
      </c>
      <c r="E15876">
        <v>40.44</v>
      </c>
      <c r="F15876">
        <v>41.74</v>
      </c>
      <c r="G15876">
        <v>34734590</v>
      </c>
      <c r="H15876">
        <v>41.5533</v>
      </c>
    </row>
    <row r="15877" spans="1:8" x14ac:dyDescent="0.3">
      <c r="A15877" t="s">
        <v>652</v>
      </c>
      <c r="B15877" t="s">
        <v>704</v>
      </c>
      <c r="C15877">
        <v>41.54</v>
      </c>
      <c r="D15877">
        <v>41.54</v>
      </c>
      <c r="E15877">
        <v>40.08</v>
      </c>
      <c r="F15877">
        <v>40.14</v>
      </c>
      <c r="G15877">
        <v>17028440</v>
      </c>
      <c r="H15877">
        <v>40.5867</v>
      </c>
    </row>
    <row r="15878" spans="1:8" x14ac:dyDescent="0.3">
      <c r="A15878" t="s">
        <v>652</v>
      </c>
      <c r="B15878" t="s">
        <v>705</v>
      </c>
      <c r="C15878">
        <v>39.119999999999997</v>
      </c>
      <c r="D15878">
        <v>39.5</v>
      </c>
      <c r="E15878">
        <v>37.54</v>
      </c>
      <c r="F15878">
        <v>38.1</v>
      </c>
      <c r="G15878">
        <v>28272240</v>
      </c>
      <c r="H15878">
        <v>38.380000000000003</v>
      </c>
    </row>
    <row r="15879" spans="1:8" x14ac:dyDescent="0.3">
      <c r="A15879" t="s">
        <v>652</v>
      </c>
      <c r="B15879" t="s">
        <v>706</v>
      </c>
      <c r="C15879">
        <v>38.1</v>
      </c>
      <c r="D15879">
        <v>38.380000000000003</v>
      </c>
      <c r="E15879">
        <v>36.08</v>
      </c>
      <c r="F15879">
        <v>36.54</v>
      </c>
      <c r="G15879">
        <v>25816530</v>
      </c>
      <c r="H15879">
        <v>37</v>
      </c>
    </row>
    <row r="15880" spans="1:8" x14ac:dyDescent="0.3">
      <c r="A15880" t="s">
        <v>652</v>
      </c>
      <c r="B15880" t="s">
        <v>265</v>
      </c>
      <c r="C15880">
        <v>36.54</v>
      </c>
      <c r="D15880">
        <v>37.82</v>
      </c>
      <c r="E15880">
        <v>35.299999999999997</v>
      </c>
      <c r="F15880">
        <v>36.1</v>
      </c>
      <c r="G15880">
        <v>25107590</v>
      </c>
      <c r="H15880">
        <v>36.406700000000001</v>
      </c>
    </row>
    <row r="15881" spans="1:8" x14ac:dyDescent="0.3">
      <c r="A15881" t="s">
        <v>652</v>
      </c>
      <c r="B15881" t="s">
        <v>707</v>
      </c>
      <c r="C15881">
        <v>36.119999999999997</v>
      </c>
      <c r="D15881">
        <v>38.520000000000003</v>
      </c>
      <c r="E15881">
        <v>36.1</v>
      </c>
      <c r="F15881">
        <v>37.700000000000003</v>
      </c>
      <c r="G15881">
        <v>26619760</v>
      </c>
      <c r="H15881">
        <v>37.44</v>
      </c>
    </row>
    <row r="15882" spans="1:8" x14ac:dyDescent="0.3">
      <c r="A15882" t="s">
        <v>652</v>
      </c>
      <c r="B15882" t="s">
        <v>271</v>
      </c>
      <c r="C15882">
        <v>37.94</v>
      </c>
      <c r="D15882">
        <v>40.54</v>
      </c>
      <c r="E15882">
        <v>36.799999999999997</v>
      </c>
      <c r="F15882">
        <v>37.58</v>
      </c>
      <c r="G15882">
        <v>37312900</v>
      </c>
      <c r="H15882">
        <v>38.306699999999999</v>
      </c>
    </row>
    <row r="15883" spans="1:8" x14ac:dyDescent="0.3">
      <c r="A15883" t="s">
        <v>652</v>
      </c>
      <c r="B15883" t="s">
        <v>708</v>
      </c>
      <c r="C15883">
        <v>38</v>
      </c>
      <c r="D15883">
        <v>39</v>
      </c>
      <c r="E15883">
        <v>36.76</v>
      </c>
      <c r="F15883">
        <v>37.479999999999997</v>
      </c>
      <c r="G15883">
        <v>15134160</v>
      </c>
      <c r="H15883">
        <v>37.746699999999997</v>
      </c>
    </row>
    <row r="15884" spans="1:8" x14ac:dyDescent="0.3">
      <c r="A15884" t="s">
        <v>652</v>
      </c>
      <c r="B15884" t="s">
        <v>709</v>
      </c>
      <c r="C15884">
        <v>38.64</v>
      </c>
      <c r="D15884">
        <v>40.6</v>
      </c>
      <c r="E15884">
        <v>38.520000000000003</v>
      </c>
      <c r="F15884">
        <v>39.24</v>
      </c>
      <c r="G15884">
        <v>24941400</v>
      </c>
      <c r="H15884">
        <v>39.453299999999999</v>
      </c>
    </row>
    <row r="15885" spans="1:8" x14ac:dyDescent="0.3">
      <c r="A15885" t="s">
        <v>652</v>
      </c>
      <c r="B15885" t="s">
        <v>283</v>
      </c>
      <c r="C15885">
        <v>39.380000000000003</v>
      </c>
      <c r="D15885">
        <v>39.42</v>
      </c>
      <c r="E15885">
        <v>37.5</v>
      </c>
      <c r="F15885">
        <v>37.74</v>
      </c>
      <c r="G15885">
        <v>15033040</v>
      </c>
      <c r="H15885">
        <v>38.22</v>
      </c>
    </row>
    <row r="15886" spans="1:8" x14ac:dyDescent="0.3">
      <c r="A15886" t="s">
        <v>652</v>
      </c>
      <c r="B15886" t="s">
        <v>290</v>
      </c>
      <c r="C15886">
        <v>38.1</v>
      </c>
      <c r="D15886">
        <v>38.92</v>
      </c>
      <c r="E15886">
        <v>36.200000000000003</v>
      </c>
      <c r="F15886">
        <v>37.799999999999997</v>
      </c>
      <c r="G15886">
        <v>19453800</v>
      </c>
      <c r="H15886">
        <v>37.64</v>
      </c>
    </row>
    <row r="15887" spans="1:8" x14ac:dyDescent="0.3">
      <c r="A15887" t="s">
        <v>652</v>
      </c>
      <c r="B15887" t="s">
        <v>710</v>
      </c>
      <c r="C15887">
        <v>37.74</v>
      </c>
      <c r="D15887">
        <v>38</v>
      </c>
      <c r="E15887">
        <v>36.72</v>
      </c>
      <c r="F15887">
        <v>37.020000000000003</v>
      </c>
      <c r="G15887">
        <v>10103350</v>
      </c>
      <c r="H15887">
        <v>37.246699999999997</v>
      </c>
    </row>
    <row r="15888" spans="1:8" x14ac:dyDescent="0.3">
      <c r="A15888" t="s">
        <v>652</v>
      </c>
      <c r="B15888" t="s">
        <v>512</v>
      </c>
      <c r="C15888">
        <v>37.5</v>
      </c>
      <c r="D15888">
        <v>38.1</v>
      </c>
      <c r="E15888">
        <v>36.659999999999997</v>
      </c>
      <c r="F15888">
        <v>37.06</v>
      </c>
      <c r="G15888">
        <v>12927220</v>
      </c>
      <c r="H15888">
        <v>37.273299999999999</v>
      </c>
    </row>
    <row r="15889" spans="1:8" x14ac:dyDescent="0.3">
      <c r="A15889" t="s">
        <v>652</v>
      </c>
      <c r="B15889" t="s">
        <v>91</v>
      </c>
      <c r="C15889">
        <v>36.6</v>
      </c>
      <c r="D15889">
        <v>39.08</v>
      </c>
      <c r="E15889">
        <v>34.799999999999997</v>
      </c>
      <c r="F15889">
        <v>35.22</v>
      </c>
      <c r="G15889">
        <v>20059810</v>
      </c>
      <c r="H15889">
        <v>36.366700000000002</v>
      </c>
    </row>
    <row r="15890" spans="1:8" x14ac:dyDescent="0.3">
      <c r="A15890" t="s">
        <v>652</v>
      </c>
      <c r="B15890" t="s">
        <v>93</v>
      </c>
      <c r="C15890">
        <v>34.799999999999997</v>
      </c>
      <c r="D15890">
        <v>36</v>
      </c>
      <c r="E15890">
        <v>32.56</v>
      </c>
      <c r="F15890">
        <v>32.64</v>
      </c>
      <c r="G15890">
        <v>13737900</v>
      </c>
      <c r="H15890">
        <v>33.7333</v>
      </c>
    </row>
    <row r="15891" spans="1:8" x14ac:dyDescent="0.3">
      <c r="A15891" t="s">
        <v>652</v>
      </c>
      <c r="B15891" t="s">
        <v>711</v>
      </c>
      <c r="C15891">
        <v>32.78</v>
      </c>
      <c r="D15891">
        <v>34.32</v>
      </c>
      <c r="E15891">
        <v>32.64</v>
      </c>
      <c r="F15891">
        <v>34.06</v>
      </c>
      <c r="G15891">
        <v>12541730</v>
      </c>
      <c r="H15891">
        <v>33.673299999999998</v>
      </c>
    </row>
    <row r="15892" spans="1:8" x14ac:dyDescent="0.3">
      <c r="A15892" t="s">
        <v>652</v>
      </c>
      <c r="B15892" t="s">
        <v>712</v>
      </c>
      <c r="C15892">
        <v>34.06</v>
      </c>
      <c r="D15892">
        <v>35.1</v>
      </c>
      <c r="E15892">
        <v>32.840000000000003</v>
      </c>
      <c r="F15892">
        <v>32.9</v>
      </c>
      <c r="G15892">
        <v>11294840</v>
      </c>
      <c r="H15892">
        <v>33.613300000000002</v>
      </c>
    </row>
    <row r="15893" spans="1:8" x14ac:dyDescent="0.3">
      <c r="A15893" t="s">
        <v>652</v>
      </c>
      <c r="B15893" t="s">
        <v>162</v>
      </c>
      <c r="C15893">
        <v>32.92</v>
      </c>
      <c r="D15893">
        <v>33.200000000000003</v>
      </c>
      <c r="E15893">
        <v>31.24</v>
      </c>
      <c r="F15893">
        <v>31.34</v>
      </c>
      <c r="G15893">
        <v>9071983</v>
      </c>
      <c r="H15893">
        <v>31.9267</v>
      </c>
    </row>
    <row r="15894" spans="1:8" x14ac:dyDescent="0.3">
      <c r="A15894" t="s">
        <v>652</v>
      </c>
      <c r="B15894" t="s">
        <v>220</v>
      </c>
      <c r="C15894">
        <v>29.02</v>
      </c>
      <c r="D15894">
        <v>31.22</v>
      </c>
      <c r="E15894">
        <v>29.02</v>
      </c>
      <c r="F15894">
        <v>30</v>
      </c>
      <c r="G15894">
        <v>9726467</v>
      </c>
      <c r="H15894">
        <v>30.08</v>
      </c>
    </row>
    <row r="15895" spans="1:8" x14ac:dyDescent="0.3">
      <c r="A15895" t="s">
        <v>652</v>
      </c>
      <c r="B15895" t="s">
        <v>713</v>
      </c>
      <c r="C15895">
        <v>30.9</v>
      </c>
      <c r="D15895">
        <v>33</v>
      </c>
      <c r="E15895">
        <v>30.54</v>
      </c>
      <c r="F15895">
        <v>33</v>
      </c>
      <c r="G15895">
        <v>16643210</v>
      </c>
      <c r="H15895">
        <v>32.18</v>
      </c>
    </row>
    <row r="15896" spans="1:8" x14ac:dyDescent="0.3">
      <c r="A15896" t="s">
        <v>652</v>
      </c>
      <c r="B15896" t="s">
        <v>714</v>
      </c>
      <c r="C15896">
        <v>33.04</v>
      </c>
      <c r="D15896">
        <v>33.96</v>
      </c>
      <c r="E15896">
        <v>31.42</v>
      </c>
      <c r="F15896">
        <v>31.7</v>
      </c>
      <c r="G15896">
        <v>10114460</v>
      </c>
      <c r="H15896">
        <v>32.36</v>
      </c>
    </row>
    <row r="15897" spans="1:8" x14ac:dyDescent="0.3">
      <c r="A15897" t="s">
        <v>652</v>
      </c>
      <c r="B15897" t="s">
        <v>715</v>
      </c>
      <c r="C15897">
        <v>31.52</v>
      </c>
      <c r="D15897">
        <v>31.6</v>
      </c>
      <c r="E15897">
        <v>30.58</v>
      </c>
      <c r="F15897">
        <v>30.72</v>
      </c>
      <c r="G15897">
        <v>8227836</v>
      </c>
      <c r="H15897">
        <v>30.966699999999999</v>
      </c>
    </row>
    <row r="15898" spans="1:8" x14ac:dyDescent="0.3">
      <c r="A15898" t="s">
        <v>652</v>
      </c>
      <c r="B15898" t="s">
        <v>235</v>
      </c>
      <c r="C15898">
        <v>30.7</v>
      </c>
      <c r="D15898">
        <v>30.7</v>
      </c>
      <c r="E15898">
        <v>29.84</v>
      </c>
      <c r="F15898">
        <v>30.1</v>
      </c>
      <c r="G15898">
        <v>4457616</v>
      </c>
      <c r="H15898">
        <v>30.2133</v>
      </c>
    </row>
    <row r="15899" spans="1:8" x14ac:dyDescent="0.3">
      <c r="A15899" t="s">
        <v>652</v>
      </c>
      <c r="B15899" t="s">
        <v>259</v>
      </c>
      <c r="C15899">
        <v>30.1</v>
      </c>
      <c r="D15899">
        <v>30.34</v>
      </c>
      <c r="E15899">
        <v>29</v>
      </c>
      <c r="F15899">
        <v>29.76</v>
      </c>
      <c r="G15899">
        <v>5874668</v>
      </c>
      <c r="H15899">
        <v>29.7</v>
      </c>
    </row>
    <row r="15900" spans="1:8" x14ac:dyDescent="0.3">
      <c r="A15900" t="s">
        <v>652</v>
      </c>
      <c r="B15900" t="s">
        <v>716</v>
      </c>
      <c r="C15900">
        <v>29.94</v>
      </c>
      <c r="D15900">
        <v>30.08</v>
      </c>
      <c r="E15900">
        <v>29.38</v>
      </c>
      <c r="F15900">
        <v>29.68</v>
      </c>
      <c r="G15900">
        <v>4654411</v>
      </c>
      <c r="H15900">
        <v>29.7133</v>
      </c>
    </row>
    <row r="15901" spans="1:8" x14ac:dyDescent="0.3">
      <c r="A15901" t="s">
        <v>652</v>
      </c>
      <c r="B15901" t="s">
        <v>269</v>
      </c>
      <c r="C15901">
        <v>29.68</v>
      </c>
      <c r="D15901">
        <v>29.72</v>
      </c>
      <c r="E15901">
        <v>28.92</v>
      </c>
      <c r="F15901">
        <v>29.44</v>
      </c>
      <c r="G15901">
        <v>5479436</v>
      </c>
      <c r="H15901">
        <v>29.36</v>
      </c>
    </row>
    <row r="15902" spans="1:8" x14ac:dyDescent="0.3">
      <c r="A15902" t="s">
        <v>652</v>
      </c>
      <c r="B15902" t="s">
        <v>282</v>
      </c>
      <c r="C15902">
        <v>29.34</v>
      </c>
      <c r="D15902">
        <v>29.34</v>
      </c>
      <c r="E15902">
        <v>27.7</v>
      </c>
      <c r="F15902">
        <v>27.7</v>
      </c>
      <c r="G15902">
        <v>2645111</v>
      </c>
      <c r="H15902">
        <v>28.246700000000001</v>
      </c>
    </row>
    <row r="15903" spans="1:8" x14ac:dyDescent="0.3">
      <c r="A15903" t="s">
        <v>652</v>
      </c>
      <c r="B15903" t="s">
        <v>717</v>
      </c>
      <c r="C15903">
        <v>27.64</v>
      </c>
      <c r="D15903">
        <v>30.2</v>
      </c>
      <c r="E15903">
        <v>25.76</v>
      </c>
      <c r="F15903">
        <v>29.54</v>
      </c>
      <c r="G15903">
        <v>20705600</v>
      </c>
      <c r="H15903">
        <v>28.5</v>
      </c>
    </row>
    <row r="15904" spans="1:8" x14ac:dyDescent="0.3">
      <c r="A15904" t="s">
        <v>652</v>
      </c>
      <c r="B15904" t="s">
        <v>285</v>
      </c>
      <c r="C15904">
        <v>29.54</v>
      </c>
      <c r="D15904">
        <v>29.68</v>
      </c>
      <c r="E15904">
        <v>27.56</v>
      </c>
      <c r="F15904">
        <v>27.72</v>
      </c>
      <c r="G15904">
        <v>8057094</v>
      </c>
      <c r="H15904">
        <v>28.32</v>
      </c>
    </row>
    <row r="15905" spans="1:8" x14ac:dyDescent="0.3">
      <c r="A15905" t="s">
        <v>652</v>
      </c>
      <c r="B15905" t="s">
        <v>718</v>
      </c>
      <c r="C15905">
        <v>28.02</v>
      </c>
      <c r="D15905">
        <v>29.14</v>
      </c>
      <c r="E15905">
        <v>27.56</v>
      </c>
      <c r="F15905">
        <v>27.64</v>
      </c>
      <c r="G15905">
        <v>10958020</v>
      </c>
      <c r="H15905">
        <v>28.113299999999999</v>
      </c>
    </row>
    <row r="15906" spans="1:8" x14ac:dyDescent="0.3">
      <c r="A15906" t="s">
        <v>652</v>
      </c>
      <c r="B15906" t="s">
        <v>291</v>
      </c>
      <c r="C15906">
        <v>27.64</v>
      </c>
      <c r="D15906">
        <v>28.3</v>
      </c>
      <c r="E15906">
        <v>27.22</v>
      </c>
      <c r="F15906">
        <v>27.46</v>
      </c>
      <c r="G15906">
        <v>8517976</v>
      </c>
      <c r="H15906">
        <v>27.66</v>
      </c>
    </row>
    <row r="15907" spans="1:8" x14ac:dyDescent="0.3">
      <c r="A15907" t="s">
        <v>652</v>
      </c>
      <c r="B15907" t="s">
        <v>295</v>
      </c>
      <c r="C15907">
        <v>27.7</v>
      </c>
      <c r="D15907">
        <v>27.98</v>
      </c>
      <c r="E15907">
        <v>26</v>
      </c>
      <c r="F15907">
        <v>26.46</v>
      </c>
      <c r="G15907">
        <v>7399133</v>
      </c>
      <c r="H15907">
        <v>26.813300000000002</v>
      </c>
    </row>
    <row r="15908" spans="1:8" x14ac:dyDescent="0.3">
      <c r="A15908" t="s">
        <v>652</v>
      </c>
      <c r="B15908" t="s">
        <v>298</v>
      </c>
      <c r="C15908">
        <v>26.46</v>
      </c>
      <c r="D15908">
        <v>27.56</v>
      </c>
      <c r="E15908">
        <v>26.02</v>
      </c>
      <c r="F15908">
        <v>26.4</v>
      </c>
      <c r="G15908">
        <v>9573231</v>
      </c>
      <c r="H15908">
        <v>26.66</v>
      </c>
    </row>
    <row r="15909" spans="1:8" x14ac:dyDescent="0.3">
      <c r="A15909" t="s">
        <v>652</v>
      </c>
      <c r="B15909" t="s">
        <v>719</v>
      </c>
      <c r="C15909">
        <v>26.74</v>
      </c>
      <c r="D15909">
        <v>27.68</v>
      </c>
      <c r="E15909">
        <v>26.66</v>
      </c>
      <c r="F15909">
        <v>26.98</v>
      </c>
      <c r="G15909">
        <v>9768983</v>
      </c>
      <c r="H15909">
        <v>27.1067</v>
      </c>
    </row>
    <row r="15910" spans="1:8" x14ac:dyDescent="0.3">
      <c r="A15910" t="s">
        <v>652</v>
      </c>
      <c r="B15910" t="s">
        <v>720</v>
      </c>
      <c r="C15910">
        <v>28.28</v>
      </c>
      <c r="D15910">
        <v>29.38</v>
      </c>
      <c r="E15910">
        <v>27.3</v>
      </c>
      <c r="F15910">
        <v>27.54</v>
      </c>
      <c r="G15910">
        <v>18717490</v>
      </c>
      <c r="H15910">
        <v>28.0733</v>
      </c>
    </row>
    <row r="15911" spans="1:8" x14ac:dyDescent="0.3">
      <c r="A15911" t="s">
        <v>652</v>
      </c>
      <c r="B15911" t="s">
        <v>721</v>
      </c>
      <c r="C15911">
        <v>27</v>
      </c>
      <c r="D15911">
        <v>27.34</v>
      </c>
      <c r="E15911">
        <v>26.38</v>
      </c>
      <c r="F15911">
        <v>27.22</v>
      </c>
      <c r="G15911">
        <v>8867102</v>
      </c>
      <c r="H15911">
        <v>26.98</v>
      </c>
    </row>
    <row r="15912" spans="1:8" x14ac:dyDescent="0.3">
      <c r="A15912" t="s">
        <v>652</v>
      </c>
      <c r="B15912" t="s">
        <v>96</v>
      </c>
      <c r="C15912">
        <v>27.5</v>
      </c>
      <c r="D15912">
        <v>27.58</v>
      </c>
      <c r="E15912">
        <v>26.82</v>
      </c>
      <c r="F15912">
        <v>26.96</v>
      </c>
      <c r="G15912">
        <v>4862502</v>
      </c>
      <c r="H15912">
        <v>27.12</v>
      </c>
    </row>
    <row r="15913" spans="1:8" x14ac:dyDescent="0.3">
      <c r="A15913" t="s">
        <v>652</v>
      </c>
      <c r="B15913" t="s">
        <v>722</v>
      </c>
      <c r="C15913">
        <v>27.02</v>
      </c>
      <c r="D15913">
        <v>27.6</v>
      </c>
      <c r="E15913">
        <v>26.7</v>
      </c>
      <c r="F15913">
        <v>26.86</v>
      </c>
      <c r="G15913">
        <v>5738445</v>
      </c>
      <c r="H15913">
        <v>27.0533</v>
      </c>
    </row>
    <row r="15914" spans="1:8" x14ac:dyDescent="0.3">
      <c r="A15914" t="s">
        <v>652</v>
      </c>
      <c r="B15914" t="s">
        <v>164</v>
      </c>
      <c r="C15914">
        <v>26.84</v>
      </c>
      <c r="D15914">
        <v>27.1</v>
      </c>
      <c r="E15914">
        <v>25.86</v>
      </c>
      <c r="F15914">
        <v>26</v>
      </c>
      <c r="G15914">
        <v>5210999</v>
      </c>
      <c r="H15914">
        <v>26.32</v>
      </c>
    </row>
    <row r="15915" spans="1:8" x14ac:dyDescent="0.3">
      <c r="A15915" t="s">
        <v>652</v>
      </c>
      <c r="B15915" t="s">
        <v>723</v>
      </c>
      <c r="C15915">
        <v>28</v>
      </c>
      <c r="D15915">
        <v>28.04</v>
      </c>
      <c r="E15915">
        <v>27.34</v>
      </c>
      <c r="F15915">
        <v>27.54</v>
      </c>
      <c r="G15915">
        <v>11289860</v>
      </c>
      <c r="H15915">
        <v>27.64</v>
      </c>
    </row>
    <row r="15916" spans="1:8" x14ac:dyDescent="0.3">
      <c r="A15916" t="s">
        <v>652</v>
      </c>
      <c r="B15916" t="s">
        <v>724</v>
      </c>
      <c r="C15916">
        <v>27.4</v>
      </c>
      <c r="D15916">
        <v>29.22</v>
      </c>
      <c r="E15916">
        <v>27.34</v>
      </c>
      <c r="F15916">
        <v>28</v>
      </c>
      <c r="G15916">
        <v>16852660</v>
      </c>
      <c r="H15916">
        <v>28.186699999999998</v>
      </c>
    </row>
    <row r="15917" spans="1:8" x14ac:dyDescent="0.3">
      <c r="A15917" t="s">
        <v>652</v>
      </c>
      <c r="B15917" t="s">
        <v>725</v>
      </c>
      <c r="C15917">
        <v>28.2</v>
      </c>
      <c r="D15917">
        <v>28.64</v>
      </c>
      <c r="E15917">
        <v>27.86</v>
      </c>
      <c r="F15917">
        <v>28.08</v>
      </c>
      <c r="G15917">
        <v>8291621</v>
      </c>
      <c r="H15917">
        <v>28.193300000000001</v>
      </c>
    </row>
    <row r="15918" spans="1:8" x14ac:dyDescent="0.3">
      <c r="A15918" t="s">
        <v>652</v>
      </c>
      <c r="B15918" t="s">
        <v>242</v>
      </c>
      <c r="C15918">
        <v>27.74</v>
      </c>
      <c r="D15918">
        <v>27.96</v>
      </c>
      <c r="E15918">
        <v>26.86</v>
      </c>
      <c r="F15918">
        <v>27.96</v>
      </c>
      <c r="G15918">
        <v>11303150</v>
      </c>
      <c r="H15918">
        <v>27.593299999999999</v>
      </c>
    </row>
    <row r="15919" spans="1:8" x14ac:dyDescent="0.3">
      <c r="A15919" t="s">
        <v>652</v>
      </c>
      <c r="B15919" t="s">
        <v>726</v>
      </c>
      <c r="C15919">
        <v>28.52</v>
      </c>
      <c r="D15919">
        <v>29.3</v>
      </c>
      <c r="E15919">
        <v>27.96</v>
      </c>
      <c r="F15919">
        <v>28.42</v>
      </c>
      <c r="G15919">
        <v>12517450</v>
      </c>
      <c r="H15919">
        <v>28.56</v>
      </c>
    </row>
    <row r="15920" spans="1:8" x14ac:dyDescent="0.3">
      <c r="A15920" t="s">
        <v>652</v>
      </c>
      <c r="B15920" t="s">
        <v>727</v>
      </c>
      <c r="C15920">
        <v>28.52</v>
      </c>
      <c r="D15920">
        <v>29.78</v>
      </c>
      <c r="E15920">
        <v>28.52</v>
      </c>
      <c r="F15920">
        <v>29.32</v>
      </c>
      <c r="G15920">
        <v>11837560</v>
      </c>
      <c r="H15920">
        <v>29.206700000000001</v>
      </c>
    </row>
    <row r="15921" spans="1:8" x14ac:dyDescent="0.3">
      <c r="A15921" t="s">
        <v>652</v>
      </c>
      <c r="B15921" t="s">
        <v>728</v>
      </c>
      <c r="C15921">
        <v>29.62</v>
      </c>
      <c r="D15921">
        <v>30.3</v>
      </c>
      <c r="E15921">
        <v>28.26</v>
      </c>
      <c r="F15921">
        <v>28.3</v>
      </c>
      <c r="G15921">
        <v>10530020</v>
      </c>
      <c r="H15921">
        <v>28.953299999999999</v>
      </c>
    </row>
    <row r="15922" spans="1:8" x14ac:dyDescent="0.3">
      <c r="A15922" t="s">
        <v>652</v>
      </c>
      <c r="B15922" t="s">
        <v>729</v>
      </c>
      <c r="C15922">
        <v>28.4</v>
      </c>
      <c r="D15922">
        <v>30.52</v>
      </c>
      <c r="E15922">
        <v>28</v>
      </c>
      <c r="F15922">
        <v>30.32</v>
      </c>
      <c r="G15922">
        <v>16389600</v>
      </c>
      <c r="H15922">
        <v>29.613299999999999</v>
      </c>
    </row>
    <row r="15923" spans="1:8" x14ac:dyDescent="0.3">
      <c r="A15923" t="s">
        <v>652</v>
      </c>
      <c r="B15923" t="s">
        <v>730</v>
      </c>
      <c r="C15923">
        <v>29.5</v>
      </c>
      <c r="D15923">
        <v>29.72</v>
      </c>
      <c r="E15923">
        <v>28.86</v>
      </c>
      <c r="F15923">
        <v>29.14</v>
      </c>
      <c r="G15923">
        <v>12030660</v>
      </c>
      <c r="H15923">
        <v>29.24</v>
      </c>
    </row>
    <row r="15924" spans="1:8" x14ac:dyDescent="0.3">
      <c r="A15924" t="s">
        <v>652</v>
      </c>
      <c r="B15924" t="s">
        <v>731</v>
      </c>
      <c r="C15924">
        <v>29.14</v>
      </c>
      <c r="D15924">
        <v>29.54</v>
      </c>
      <c r="E15924">
        <v>28.2</v>
      </c>
      <c r="F15924">
        <v>28.22</v>
      </c>
      <c r="G15924">
        <v>11118290</v>
      </c>
      <c r="H15924">
        <v>28.653300000000002</v>
      </c>
    </row>
    <row r="15925" spans="1:8" x14ac:dyDescent="0.3">
      <c r="A15925" t="s">
        <v>652</v>
      </c>
      <c r="B15925" t="s">
        <v>732</v>
      </c>
      <c r="C15925">
        <v>28.34</v>
      </c>
      <c r="D15925">
        <v>28.74</v>
      </c>
      <c r="E15925">
        <v>27.52</v>
      </c>
      <c r="F15925">
        <v>27.76</v>
      </c>
      <c r="G15925">
        <v>8264308</v>
      </c>
      <c r="H15925">
        <v>28.006699999999999</v>
      </c>
    </row>
    <row r="15926" spans="1:8" x14ac:dyDescent="0.3">
      <c r="A15926" t="s">
        <v>652</v>
      </c>
      <c r="B15926" t="s">
        <v>733</v>
      </c>
      <c r="C15926">
        <v>27.76</v>
      </c>
      <c r="D15926">
        <v>27.76</v>
      </c>
      <c r="E15926">
        <v>27.04</v>
      </c>
      <c r="F15926">
        <v>27.16</v>
      </c>
      <c r="G15926">
        <v>7378108</v>
      </c>
      <c r="H15926">
        <v>27.32</v>
      </c>
    </row>
    <row r="15927" spans="1:8" x14ac:dyDescent="0.3">
      <c r="A15927" t="s">
        <v>652</v>
      </c>
      <c r="B15927" t="s">
        <v>734</v>
      </c>
      <c r="C15927">
        <v>27.16</v>
      </c>
      <c r="D15927">
        <v>27.5</v>
      </c>
      <c r="E15927">
        <v>26.52</v>
      </c>
      <c r="F15927">
        <v>26.52</v>
      </c>
      <c r="G15927">
        <v>7871565</v>
      </c>
      <c r="H15927">
        <v>26.846699999999998</v>
      </c>
    </row>
    <row r="15928" spans="1:8" x14ac:dyDescent="0.3">
      <c r="A15928" t="s">
        <v>652</v>
      </c>
      <c r="B15928" t="s">
        <v>735</v>
      </c>
      <c r="C15928">
        <v>26.52</v>
      </c>
      <c r="D15928">
        <v>26.74</v>
      </c>
      <c r="E15928">
        <v>26.14</v>
      </c>
      <c r="F15928">
        <v>26.3</v>
      </c>
      <c r="G15928">
        <v>5074329</v>
      </c>
      <c r="H15928">
        <v>26.3933</v>
      </c>
    </row>
    <row r="15929" spans="1:8" x14ac:dyDescent="0.3">
      <c r="A15929" t="s">
        <v>1001</v>
      </c>
      <c r="B15929" t="s">
        <v>696</v>
      </c>
      <c r="C15929">
        <v>2.39</v>
      </c>
      <c r="D15929">
        <v>2.52</v>
      </c>
      <c r="E15929">
        <v>2.37</v>
      </c>
      <c r="F15929">
        <v>2.5</v>
      </c>
      <c r="G15929">
        <v>4163365000</v>
      </c>
      <c r="H15929">
        <v>2.4632999999999998</v>
      </c>
    </row>
    <row r="15930" spans="1:8" x14ac:dyDescent="0.3">
      <c r="A15930" t="s">
        <v>1001</v>
      </c>
      <c r="B15930" t="s">
        <v>697</v>
      </c>
      <c r="C15930">
        <v>2.5</v>
      </c>
      <c r="D15930">
        <v>2.52</v>
      </c>
      <c r="E15930">
        <v>2.4500000000000002</v>
      </c>
      <c r="F15930">
        <v>2.4700000000000002</v>
      </c>
      <c r="G15930">
        <v>2048650000</v>
      </c>
      <c r="H15930">
        <v>2.48</v>
      </c>
    </row>
    <row r="15931" spans="1:8" x14ac:dyDescent="0.3">
      <c r="A15931" t="s">
        <v>1001</v>
      </c>
      <c r="B15931" t="s">
        <v>698</v>
      </c>
      <c r="C15931">
        <v>2.48</v>
      </c>
      <c r="D15931">
        <v>2.62</v>
      </c>
      <c r="E15931">
        <v>2.4700000000000002</v>
      </c>
      <c r="F15931">
        <v>2.57</v>
      </c>
      <c r="G15931">
        <v>5734558000</v>
      </c>
      <c r="H15931">
        <v>2.5533000000000001</v>
      </c>
    </row>
    <row r="15932" spans="1:8" x14ac:dyDescent="0.3">
      <c r="A15932" t="s">
        <v>1001</v>
      </c>
      <c r="B15932" t="s">
        <v>699</v>
      </c>
      <c r="C15932">
        <v>2.58</v>
      </c>
      <c r="D15932">
        <v>2.66</v>
      </c>
      <c r="E15932">
        <v>2.5499999999999998</v>
      </c>
      <c r="F15932">
        <v>2.6</v>
      </c>
      <c r="G15932">
        <v>5246957000</v>
      </c>
      <c r="H15932">
        <v>2.6032999999999999</v>
      </c>
    </row>
    <row r="15933" spans="1:8" x14ac:dyDescent="0.3">
      <c r="A15933" t="s">
        <v>1001</v>
      </c>
      <c r="B15933" t="s">
        <v>700</v>
      </c>
      <c r="C15933">
        <v>2.61</v>
      </c>
      <c r="D15933">
        <v>2.66</v>
      </c>
      <c r="E15933">
        <v>2.54</v>
      </c>
      <c r="F15933">
        <v>2.5499999999999998</v>
      </c>
      <c r="G15933">
        <v>2942506000</v>
      </c>
      <c r="H15933">
        <v>2.5832999999999999</v>
      </c>
    </row>
    <row r="15934" spans="1:8" x14ac:dyDescent="0.3">
      <c r="A15934" t="s">
        <v>1001</v>
      </c>
      <c r="B15934" t="s">
        <v>77</v>
      </c>
      <c r="C15934">
        <v>2.52</v>
      </c>
      <c r="D15934">
        <v>2.57</v>
      </c>
      <c r="E15934">
        <v>2.4500000000000002</v>
      </c>
      <c r="F15934">
        <v>2.54</v>
      </c>
      <c r="G15934">
        <v>2324254000</v>
      </c>
      <c r="H15934">
        <v>2.52</v>
      </c>
    </row>
    <row r="15935" spans="1:8" x14ac:dyDescent="0.3">
      <c r="A15935" t="s">
        <v>1001</v>
      </c>
      <c r="B15935" t="s">
        <v>701</v>
      </c>
      <c r="C15935">
        <v>2.5499999999999998</v>
      </c>
      <c r="D15935">
        <v>2.62</v>
      </c>
      <c r="E15935">
        <v>2.5299999999999998</v>
      </c>
      <c r="F15935">
        <v>2.56</v>
      </c>
      <c r="G15935">
        <v>2716098000</v>
      </c>
      <c r="H15935">
        <v>2.57</v>
      </c>
    </row>
    <row r="15936" spans="1:8" x14ac:dyDescent="0.3">
      <c r="A15936" t="s">
        <v>1001</v>
      </c>
      <c r="B15936" t="s">
        <v>702</v>
      </c>
      <c r="C15936">
        <v>2.57</v>
      </c>
      <c r="D15936">
        <v>2.61</v>
      </c>
      <c r="E15936">
        <v>2.56</v>
      </c>
      <c r="F15936">
        <v>2.56</v>
      </c>
      <c r="G15936">
        <v>2126016000</v>
      </c>
      <c r="H15936">
        <v>2.5767000000000002</v>
      </c>
    </row>
    <row r="15937" spans="1:8" x14ac:dyDescent="0.3">
      <c r="A15937" t="s">
        <v>1001</v>
      </c>
      <c r="B15937" t="s">
        <v>139</v>
      </c>
      <c r="C15937">
        <v>2.56</v>
      </c>
      <c r="D15937">
        <v>2.56</v>
      </c>
      <c r="E15937">
        <v>2.4900000000000002</v>
      </c>
      <c r="F15937">
        <v>2.4900000000000002</v>
      </c>
      <c r="G15937">
        <v>2191420000</v>
      </c>
      <c r="H15937">
        <v>2.5133000000000001</v>
      </c>
    </row>
    <row r="15938" spans="1:8" x14ac:dyDescent="0.3">
      <c r="A15938" t="s">
        <v>1001</v>
      </c>
      <c r="B15938" t="s">
        <v>156</v>
      </c>
      <c r="C15938">
        <v>2.4900000000000002</v>
      </c>
      <c r="D15938">
        <v>2.5</v>
      </c>
      <c r="E15938">
        <v>2.36</v>
      </c>
      <c r="F15938">
        <v>2.42</v>
      </c>
      <c r="G15938">
        <v>2293243000</v>
      </c>
      <c r="H15938">
        <v>2.4266999999999999</v>
      </c>
    </row>
    <row r="15939" spans="1:8" x14ac:dyDescent="0.3">
      <c r="A15939" t="s">
        <v>1001</v>
      </c>
      <c r="B15939" t="s">
        <v>703</v>
      </c>
      <c r="C15939">
        <v>2.44</v>
      </c>
      <c r="D15939">
        <v>2.5499999999999998</v>
      </c>
      <c r="E15939">
        <v>2.4300000000000002</v>
      </c>
      <c r="F15939">
        <v>2.5299999999999998</v>
      </c>
      <c r="G15939">
        <v>3104338000</v>
      </c>
      <c r="H15939">
        <v>2.5032999999999999</v>
      </c>
    </row>
    <row r="15940" spans="1:8" x14ac:dyDescent="0.3">
      <c r="A15940" t="s">
        <v>1001</v>
      </c>
      <c r="B15940" t="s">
        <v>223</v>
      </c>
      <c r="C15940">
        <v>2.54</v>
      </c>
      <c r="D15940">
        <v>2.58</v>
      </c>
      <c r="E15940">
        <v>2.5</v>
      </c>
      <c r="F15940">
        <v>2.5099999999999998</v>
      </c>
      <c r="G15940">
        <v>1788406000</v>
      </c>
      <c r="H15940">
        <v>2.5299999999999998</v>
      </c>
    </row>
    <row r="15941" spans="1:8" x14ac:dyDescent="0.3">
      <c r="A15941" t="s">
        <v>1001</v>
      </c>
      <c r="B15941" t="s">
        <v>228</v>
      </c>
      <c r="C15941">
        <v>2.52</v>
      </c>
      <c r="D15941">
        <v>2.67</v>
      </c>
      <c r="E15941">
        <v>2.5</v>
      </c>
      <c r="F15941">
        <v>2.54</v>
      </c>
      <c r="G15941">
        <v>6412831000</v>
      </c>
      <c r="H15941">
        <v>2.57</v>
      </c>
    </row>
    <row r="15942" spans="1:8" x14ac:dyDescent="0.3">
      <c r="A15942" t="s">
        <v>1001</v>
      </c>
      <c r="B15942" t="s">
        <v>704</v>
      </c>
      <c r="C15942">
        <v>2.5499999999999998</v>
      </c>
      <c r="D15942">
        <v>2.73</v>
      </c>
      <c r="E15942">
        <v>2.54</v>
      </c>
      <c r="F15942">
        <v>2.71</v>
      </c>
      <c r="G15942">
        <v>5042465000</v>
      </c>
      <c r="H15942">
        <v>2.66</v>
      </c>
    </row>
    <row r="15943" spans="1:8" x14ac:dyDescent="0.3">
      <c r="A15943" t="s">
        <v>1001</v>
      </c>
      <c r="B15943" t="s">
        <v>705</v>
      </c>
      <c r="C15943">
        <v>2.71</v>
      </c>
      <c r="D15943">
        <v>2.75</v>
      </c>
      <c r="E15943">
        <v>2.68</v>
      </c>
      <c r="F15943">
        <v>2.7</v>
      </c>
      <c r="G15943">
        <v>2784333000</v>
      </c>
      <c r="H15943">
        <v>2.71</v>
      </c>
    </row>
    <row r="15944" spans="1:8" x14ac:dyDescent="0.3">
      <c r="A15944" t="s">
        <v>1001</v>
      </c>
      <c r="B15944" t="s">
        <v>706</v>
      </c>
      <c r="C15944">
        <v>2.72</v>
      </c>
      <c r="D15944">
        <v>2.79</v>
      </c>
      <c r="E15944">
        <v>2.71</v>
      </c>
      <c r="F15944">
        <v>2.77</v>
      </c>
      <c r="G15944">
        <v>3045805000</v>
      </c>
      <c r="H15944">
        <v>2.7566999999999999</v>
      </c>
    </row>
    <row r="15945" spans="1:8" x14ac:dyDescent="0.3">
      <c r="A15945" t="s">
        <v>1001</v>
      </c>
      <c r="B15945" t="s">
        <v>265</v>
      </c>
      <c r="C15945">
        <v>2.76</v>
      </c>
      <c r="D15945">
        <v>2.78</v>
      </c>
      <c r="E15945">
        <v>2.62</v>
      </c>
      <c r="F15945">
        <v>2.64</v>
      </c>
      <c r="G15945">
        <v>3801311000</v>
      </c>
      <c r="H15945">
        <v>2.68</v>
      </c>
    </row>
    <row r="15946" spans="1:8" x14ac:dyDescent="0.3">
      <c r="A15946" t="s">
        <v>1001</v>
      </c>
      <c r="B15946" t="s">
        <v>707</v>
      </c>
      <c r="C15946">
        <v>2.6</v>
      </c>
      <c r="D15946">
        <v>2.67</v>
      </c>
      <c r="E15946">
        <v>2.57</v>
      </c>
      <c r="F15946">
        <v>2.6</v>
      </c>
      <c r="G15946">
        <v>4240208000</v>
      </c>
      <c r="H15946">
        <v>2.6133000000000002</v>
      </c>
    </row>
    <row r="15947" spans="1:8" x14ac:dyDescent="0.3">
      <c r="A15947" t="s">
        <v>1001</v>
      </c>
      <c r="B15947" t="s">
        <v>271</v>
      </c>
      <c r="C15947">
        <v>2.61</v>
      </c>
      <c r="D15947">
        <v>2.63</v>
      </c>
      <c r="E15947">
        <v>2.48</v>
      </c>
      <c r="F15947">
        <v>2.52</v>
      </c>
      <c r="G15947">
        <v>2797989000</v>
      </c>
      <c r="H15947">
        <v>2.5432999999999999</v>
      </c>
    </row>
    <row r="15948" spans="1:8" x14ac:dyDescent="0.3">
      <c r="A15948" t="s">
        <v>1001</v>
      </c>
      <c r="B15948" t="s">
        <v>708</v>
      </c>
      <c r="C15948">
        <v>2.52</v>
      </c>
      <c r="D15948">
        <v>2.5299999999999998</v>
      </c>
      <c r="E15948">
        <v>2.39</v>
      </c>
      <c r="F15948">
        <v>2.42</v>
      </c>
      <c r="G15948">
        <v>4177076000</v>
      </c>
      <c r="H15948">
        <v>2.4466999999999999</v>
      </c>
    </row>
    <row r="15949" spans="1:8" x14ac:dyDescent="0.3">
      <c r="A15949" t="s">
        <v>1001</v>
      </c>
      <c r="B15949" t="s">
        <v>709</v>
      </c>
      <c r="C15949">
        <v>2.44</v>
      </c>
      <c r="D15949">
        <v>2.4900000000000002</v>
      </c>
      <c r="E15949">
        <v>2.42</v>
      </c>
      <c r="F15949">
        <v>2.4300000000000002</v>
      </c>
      <c r="G15949">
        <v>2032446000</v>
      </c>
      <c r="H15949">
        <v>2.4466999999999999</v>
      </c>
    </row>
    <row r="15950" spans="1:8" x14ac:dyDescent="0.3">
      <c r="A15950" t="s">
        <v>1001</v>
      </c>
      <c r="B15950" t="s">
        <v>283</v>
      </c>
      <c r="C15950">
        <v>2.44</v>
      </c>
      <c r="D15950">
        <v>2.4500000000000002</v>
      </c>
      <c r="E15950">
        <v>2.39</v>
      </c>
      <c r="F15950">
        <v>2.4</v>
      </c>
      <c r="G15950">
        <v>1719343000</v>
      </c>
      <c r="H15950">
        <v>2.4133</v>
      </c>
    </row>
    <row r="15951" spans="1:8" x14ac:dyDescent="0.3">
      <c r="A15951" t="s">
        <v>1001</v>
      </c>
      <c r="B15951" t="s">
        <v>290</v>
      </c>
      <c r="C15951">
        <v>2.41</v>
      </c>
      <c r="D15951">
        <v>2.42</v>
      </c>
      <c r="E15951">
        <v>2.36</v>
      </c>
      <c r="F15951">
        <v>2.37</v>
      </c>
      <c r="G15951">
        <v>1564694000</v>
      </c>
      <c r="H15951">
        <v>2.3833000000000002</v>
      </c>
    </row>
    <row r="15952" spans="1:8" x14ac:dyDescent="0.3">
      <c r="A15952" t="s">
        <v>1001</v>
      </c>
      <c r="B15952" t="s">
        <v>710</v>
      </c>
      <c r="C15952">
        <v>2.38</v>
      </c>
      <c r="D15952">
        <v>2.5099999999999998</v>
      </c>
      <c r="E15952">
        <v>2.38</v>
      </c>
      <c r="F15952">
        <v>2.4300000000000002</v>
      </c>
      <c r="G15952">
        <v>3134540000</v>
      </c>
      <c r="H15952">
        <v>2.44</v>
      </c>
    </row>
    <row r="15953" spans="1:8" x14ac:dyDescent="0.3">
      <c r="A15953" t="s">
        <v>1001</v>
      </c>
      <c r="B15953" t="s">
        <v>512</v>
      </c>
      <c r="C15953">
        <v>2.4500000000000002</v>
      </c>
      <c r="D15953">
        <v>2.4700000000000002</v>
      </c>
      <c r="E15953">
        <v>2.4</v>
      </c>
      <c r="F15953">
        <v>2.4700000000000002</v>
      </c>
      <c r="G15953">
        <v>2910002000</v>
      </c>
      <c r="H15953">
        <v>2.4466999999999999</v>
      </c>
    </row>
    <row r="15954" spans="1:8" x14ac:dyDescent="0.3">
      <c r="A15954" t="s">
        <v>1001</v>
      </c>
      <c r="B15954" t="s">
        <v>91</v>
      </c>
      <c r="C15954">
        <v>2.34</v>
      </c>
      <c r="D15954">
        <v>2.37</v>
      </c>
      <c r="E15954">
        <v>2.2999999999999998</v>
      </c>
      <c r="F15954">
        <v>2.35</v>
      </c>
      <c r="G15954">
        <v>1463571000</v>
      </c>
      <c r="H15954">
        <v>2.34</v>
      </c>
    </row>
    <row r="15955" spans="1:8" x14ac:dyDescent="0.3">
      <c r="A15955" t="s">
        <v>1001</v>
      </c>
      <c r="B15955" t="s">
        <v>93</v>
      </c>
      <c r="C15955">
        <v>2.34</v>
      </c>
      <c r="D15955">
        <v>2.39</v>
      </c>
      <c r="E15955">
        <v>2.27</v>
      </c>
      <c r="F15955">
        <v>2.2799999999999998</v>
      </c>
      <c r="G15955">
        <v>1646188000</v>
      </c>
      <c r="H15955">
        <v>2.3132999999999999</v>
      </c>
    </row>
    <row r="15956" spans="1:8" x14ac:dyDescent="0.3">
      <c r="A15956" t="s">
        <v>1001</v>
      </c>
      <c r="B15956" t="s">
        <v>711</v>
      </c>
      <c r="C15956">
        <v>2.29</v>
      </c>
      <c r="D15956">
        <v>2.33</v>
      </c>
      <c r="E15956">
        <v>2.27</v>
      </c>
      <c r="F15956">
        <v>2.29</v>
      </c>
      <c r="G15956">
        <v>1282980000</v>
      </c>
      <c r="H15956">
        <v>2.2967</v>
      </c>
    </row>
    <row r="15957" spans="1:8" x14ac:dyDescent="0.3">
      <c r="A15957" t="s">
        <v>1001</v>
      </c>
      <c r="B15957" t="s">
        <v>712</v>
      </c>
      <c r="C15957">
        <v>2.31</v>
      </c>
      <c r="D15957">
        <v>2.33</v>
      </c>
      <c r="E15957">
        <v>2.2799999999999998</v>
      </c>
      <c r="F15957">
        <v>2.2799999999999998</v>
      </c>
      <c r="G15957">
        <v>929766800</v>
      </c>
      <c r="H15957">
        <v>2.2967</v>
      </c>
    </row>
    <row r="15958" spans="1:8" x14ac:dyDescent="0.3">
      <c r="A15958" t="s">
        <v>1001</v>
      </c>
      <c r="B15958" t="s">
        <v>162</v>
      </c>
      <c r="C15958">
        <v>2.2799999999999998</v>
      </c>
      <c r="D15958">
        <v>2.2999999999999998</v>
      </c>
      <c r="E15958">
        <v>2.2200000000000002</v>
      </c>
      <c r="F15958">
        <v>2.2200000000000002</v>
      </c>
      <c r="G15958">
        <v>992706800</v>
      </c>
      <c r="H15958">
        <v>2.2467000000000001</v>
      </c>
    </row>
    <row r="15959" spans="1:8" x14ac:dyDescent="0.3">
      <c r="A15959" t="s">
        <v>1001</v>
      </c>
      <c r="B15959" t="s">
        <v>220</v>
      </c>
      <c r="C15959">
        <v>2.17</v>
      </c>
      <c r="D15959">
        <v>2.2000000000000002</v>
      </c>
      <c r="E15959">
        <v>2.13</v>
      </c>
      <c r="F15959">
        <v>2.1800000000000002</v>
      </c>
      <c r="G15959">
        <v>1547805000</v>
      </c>
      <c r="H15959">
        <v>2.17</v>
      </c>
    </row>
    <row r="15960" spans="1:8" x14ac:dyDescent="0.3">
      <c r="A15960" t="s">
        <v>1001</v>
      </c>
      <c r="B15960" t="s">
        <v>713</v>
      </c>
      <c r="C15960">
        <v>2.21</v>
      </c>
      <c r="D15960">
        <v>2.2599999999999998</v>
      </c>
      <c r="E15960">
        <v>2.19</v>
      </c>
      <c r="F15960">
        <v>2.2599999999999998</v>
      </c>
      <c r="G15960">
        <v>1230020000</v>
      </c>
      <c r="H15960">
        <v>2.2366999999999999</v>
      </c>
    </row>
    <row r="15961" spans="1:8" x14ac:dyDescent="0.3">
      <c r="A15961" t="s">
        <v>1001</v>
      </c>
      <c r="B15961" t="s">
        <v>714</v>
      </c>
      <c r="C15961">
        <v>2.25</v>
      </c>
      <c r="D15961">
        <v>2.27</v>
      </c>
      <c r="E15961">
        <v>2.1800000000000002</v>
      </c>
      <c r="F15961">
        <v>2.2000000000000002</v>
      </c>
      <c r="G15961">
        <v>1521813000</v>
      </c>
      <c r="H15961">
        <v>2.2166999999999999</v>
      </c>
    </row>
    <row r="15962" spans="1:8" x14ac:dyDescent="0.3">
      <c r="A15962" t="s">
        <v>1001</v>
      </c>
      <c r="B15962" t="s">
        <v>715</v>
      </c>
      <c r="C15962">
        <v>2.2000000000000002</v>
      </c>
      <c r="D15962">
        <v>2.42</v>
      </c>
      <c r="E15962">
        <v>2.19</v>
      </c>
      <c r="F15962">
        <v>2.42</v>
      </c>
      <c r="G15962">
        <v>2888865000</v>
      </c>
      <c r="H15962">
        <v>2.3433000000000002</v>
      </c>
    </row>
    <row r="15963" spans="1:8" x14ac:dyDescent="0.3">
      <c r="A15963" t="s">
        <v>1001</v>
      </c>
      <c r="B15963" t="s">
        <v>235</v>
      </c>
      <c r="C15963">
        <v>2.4300000000000002</v>
      </c>
      <c r="D15963">
        <v>2.62</v>
      </c>
      <c r="E15963">
        <v>2.4</v>
      </c>
      <c r="F15963">
        <v>2.46</v>
      </c>
      <c r="G15963">
        <v>5324124000</v>
      </c>
      <c r="H15963">
        <v>2.4933000000000001</v>
      </c>
    </row>
    <row r="15964" spans="1:8" x14ac:dyDescent="0.3">
      <c r="A15964" t="s">
        <v>1001</v>
      </c>
      <c r="B15964" t="s">
        <v>259</v>
      </c>
      <c r="C15964">
        <v>2.4900000000000002</v>
      </c>
      <c r="D15964">
        <v>2.56</v>
      </c>
      <c r="E15964">
        <v>2.4500000000000002</v>
      </c>
      <c r="F15964">
        <v>2.48</v>
      </c>
      <c r="G15964">
        <v>2518696000</v>
      </c>
      <c r="H15964">
        <v>2.4967000000000001</v>
      </c>
    </row>
    <row r="15965" spans="1:8" x14ac:dyDescent="0.3">
      <c r="A15965" t="s">
        <v>1001</v>
      </c>
      <c r="B15965" t="s">
        <v>716</v>
      </c>
      <c r="C15965">
        <v>2.52</v>
      </c>
      <c r="D15965">
        <v>2.54</v>
      </c>
      <c r="E15965">
        <v>2.4500000000000002</v>
      </c>
      <c r="F15965">
        <v>2.46</v>
      </c>
      <c r="G15965">
        <v>1647843000</v>
      </c>
      <c r="H15965">
        <v>2.4832999999999998</v>
      </c>
    </row>
    <row r="15966" spans="1:8" x14ac:dyDescent="0.3">
      <c r="A15966" t="s">
        <v>1001</v>
      </c>
      <c r="B15966" t="s">
        <v>269</v>
      </c>
      <c r="C15966">
        <v>2.4700000000000002</v>
      </c>
      <c r="D15966">
        <v>2.5</v>
      </c>
      <c r="E15966">
        <v>2.4</v>
      </c>
      <c r="F15966">
        <v>2.41</v>
      </c>
      <c r="G15966">
        <v>2134272000</v>
      </c>
      <c r="H15966">
        <v>2.4367000000000001</v>
      </c>
    </row>
    <row r="15967" spans="1:8" x14ac:dyDescent="0.3">
      <c r="A15967" t="s">
        <v>1001</v>
      </c>
      <c r="B15967" t="s">
        <v>282</v>
      </c>
      <c r="C15967">
        <v>2.4</v>
      </c>
      <c r="D15967">
        <v>2.4500000000000002</v>
      </c>
      <c r="E15967">
        <v>2.4</v>
      </c>
      <c r="F15967">
        <v>2.42</v>
      </c>
      <c r="G15967">
        <v>450987300</v>
      </c>
      <c r="H15967">
        <v>2.4232999999999998</v>
      </c>
    </row>
    <row r="15968" spans="1:8" x14ac:dyDescent="0.3">
      <c r="A15968" t="s">
        <v>1001</v>
      </c>
      <c r="B15968" t="s">
        <v>717</v>
      </c>
      <c r="C15968">
        <v>2.4300000000000002</v>
      </c>
      <c r="D15968">
        <v>2.5</v>
      </c>
      <c r="E15968">
        <v>2.4300000000000002</v>
      </c>
      <c r="F15968">
        <v>2.46</v>
      </c>
      <c r="G15968">
        <v>2725534000</v>
      </c>
      <c r="H15968">
        <v>2.4632999999999998</v>
      </c>
    </row>
    <row r="15969" spans="1:8" x14ac:dyDescent="0.3">
      <c r="A15969" t="s">
        <v>1001</v>
      </c>
      <c r="B15969" t="s">
        <v>285</v>
      </c>
      <c r="C15969">
        <v>2.46</v>
      </c>
      <c r="D15969">
        <v>2.4900000000000002</v>
      </c>
      <c r="E15969">
        <v>2.34</v>
      </c>
      <c r="F15969">
        <v>2.38</v>
      </c>
      <c r="G15969">
        <v>1565815000</v>
      </c>
      <c r="H15969">
        <v>2.4033000000000002</v>
      </c>
    </row>
    <row r="15970" spans="1:8" x14ac:dyDescent="0.3">
      <c r="A15970" t="s">
        <v>1001</v>
      </c>
      <c r="B15970" t="s">
        <v>718</v>
      </c>
      <c r="C15970">
        <v>2.4</v>
      </c>
      <c r="D15970">
        <v>2.41</v>
      </c>
      <c r="E15970">
        <v>2.35</v>
      </c>
      <c r="F15970">
        <v>2.36</v>
      </c>
      <c r="G15970">
        <v>1203124000</v>
      </c>
      <c r="H15970">
        <v>2.3733</v>
      </c>
    </row>
    <row r="15971" spans="1:8" x14ac:dyDescent="0.3">
      <c r="A15971" t="s">
        <v>1001</v>
      </c>
      <c r="B15971" t="s">
        <v>291</v>
      </c>
      <c r="C15971">
        <v>2.37</v>
      </c>
      <c r="D15971">
        <v>2.4500000000000002</v>
      </c>
      <c r="E15971">
        <v>2.37</v>
      </c>
      <c r="F15971">
        <v>2.39</v>
      </c>
      <c r="G15971">
        <v>2871668000</v>
      </c>
      <c r="H15971">
        <v>2.4033000000000002</v>
      </c>
    </row>
    <row r="15972" spans="1:8" x14ac:dyDescent="0.3">
      <c r="A15972" t="s">
        <v>1001</v>
      </c>
      <c r="B15972" t="s">
        <v>295</v>
      </c>
      <c r="C15972">
        <v>2.4</v>
      </c>
      <c r="D15972">
        <v>2.41</v>
      </c>
      <c r="E15972">
        <v>2.29</v>
      </c>
      <c r="F15972">
        <v>2.33</v>
      </c>
      <c r="G15972">
        <v>1477510000</v>
      </c>
      <c r="H15972">
        <v>2.3433000000000002</v>
      </c>
    </row>
    <row r="15973" spans="1:8" x14ac:dyDescent="0.3">
      <c r="A15973" t="s">
        <v>1001</v>
      </c>
      <c r="B15973" t="s">
        <v>298</v>
      </c>
      <c r="C15973">
        <v>2.35</v>
      </c>
      <c r="D15973">
        <v>2.35</v>
      </c>
      <c r="E15973">
        <v>2.31</v>
      </c>
      <c r="F15973">
        <v>2.33</v>
      </c>
      <c r="G15973">
        <v>644639500</v>
      </c>
      <c r="H15973">
        <v>2.33</v>
      </c>
    </row>
    <row r="15974" spans="1:8" x14ac:dyDescent="0.3">
      <c r="A15974" t="s">
        <v>1001</v>
      </c>
      <c r="B15974" t="s">
        <v>719</v>
      </c>
      <c r="C15974">
        <v>2.34</v>
      </c>
      <c r="D15974">
        <v>2.36</v>
      </c>
      <c r="E15974">
        <v>2.2999999999999998</v>
      </c>
      <c r="F15974">
        <v>2.34</v>
      </c>
      <c r="G15974">
        <v>1100120000</v>
      </c>
      <c r="H15974">
        <v>2.3332999999999999</v>
      </c>
    </row>
    <row r="15975" spans="1:8" x14ac:dyDescent="0.3">
      <c r="A15975" t="s">
        <v>1001</v>
      </c>
      <c r="B15975" t="s">
        <v>720</v>
      </c>
      <c r="C15975">
        <v>2.37</v>
      </c>
      <c r="D15975">
        <v>2.44</v>
      </c>
      <c r="E15975">
        <v>2.35</v>
      </c>
      <c r="F15975">
        <v>2.42</v>
      </c>
      <c r="G15975">
        <v>1696256000</v>
      </c>
      <c r="H15975">
        <v>2.4033000000000002</v>
      </c>
    </row>
    <row r="15976" spans="1:8" x14ac:dyDescent="0.3">
      <c r="A15976" t="s">
        <v>1001</v>
      </c>
      <c r="B15976" t="s">
        <v>721</v>
      </c>
      <c r="C15976">
        <v>2.38</v>
      </c>
      <c r="D15976">
        <v>2.52</v>
      </c>
      <c r="E15976">
        <v>2.37</v>
      </c>
      <c r="F15976">
        <v>2.44</v>
      </c>
      <c r="G15976">
        <v>2684663000</v>
      </c>
      <c r="H15976">
        <v>2.4432999999999998</v>
      </c>
    </row>
    <row r="15977" spans="1:8" x14ac:dyDescent="0.3">
      <c r="A15977" t="s">
        <v>1001</v>
      </c>
      <c r="B15977" t="s">
        <v>96</v>
      </c>
      <c r="C15977">
        <v>2.4500000000000002</v>
      </c>
      <c r="D15977">
        <v>2.4900000000000002</v>
      </c>
      <c r="E15977">
        <v>2.36</v>
      </c>
      <c r="F15977">
        <v>2.37</v>
      </c>
      <c r="G15977">
        <v>1449527000</v>
      </c>
      <c r="H15977">
        <v>2.4066999999999998</v>
      </c>
    </row>
    <row r="15978" spans="1:8" x14ac:dyDescent="0.3">
      <c r="A15978" t="s">
        <v>1001</v>
      </c>
      <c r="B15978" t="s">
        <v>722</v>
      </c>
      <c r="C15978">
        <v>2.37</v>
      </c>
      <c r="D15978">
        <v>2.5099999999999998</v>
      </c>
      <c r="E15978">
        <v>2.37</v>
      </c>
      <c r="F15978">
        <v>2.48</v>
      </c>
      <c r="G15978">
        <v>2036244000</v>
      </c>
      <c r="H15978">
        <v>2.4533</v>
      </c>
    </row>
    <row r="15979" spans="1:8" x14ac:dyDescent="0.3">
      <c r="A15979" t="s">
        <v>1001</v>
      </c>
      <c r="B15979" t="s">
        <v>164</v>
      </c>
      <c r="C15979">
        <v>2.4900000000000002</v>
      </c>
      <c r="D15979">
        <v>2.52</v>
      </c>
      <c r="E15979">
        <v>2.41</v>
      </c>
      <c r="F15979">
        <v>2.4300000000000002</v>
      </c>
      <c r="G15979">
        <v>1442749000</v>
      </c>
      <c r="H15979">
        <v>2.4533</v>
      </c>
    </row>
    <row r="15980" spans="1:8" x14ac:dyDescent="0.3">
      <c r="A15980" t="s">
        <v>1001</v>
      </c>
      <c r="B15980" t="s">
        <v>723</v>
      </c>
      <c r="C15980">
        <v>2.5</v>
      </c>
      <c r="D15980">
        <v>2.5299999999999998</v>
      </c>
      <c r="E15980">
        <v>2.46</v>
      </c>
      <c r="F15980">
        <v>2.48</v>
      </c>
      <c r="G15980">
        <v>2485398000</v>
      </c>
      <c r="H15980">
        <v>2.4900000000000002</v>
      </c>
    </row>
    <row r="15981" spans="1:8" x14ac:dyDescent="0.3">
      <c r="A15981" t="s">
        <v>1001</v>
      </c>
      <c r="B15981" t="s">
        <v>724</v>
      </c>
      <c r="C15981">
        <v>2.4900000000000002</v>
      </c>
      <c r="D15981">
        <v>2.5099999999999998</v>
      </c>
      <c r="E15981">
        <v>2.4300000000000002</v>
      </c>
      <c r="F15981">
        <v>2.4500000000000002</v>
      </c>
      <c r="G15981">
        <v>1931062000</v>
      </c>
      <c r="H15981">
        <v>2.4632999999999998</v>
      </c>
    </row>
    <row r="15982" spans="1:8" x14ac:dyDescent="0.3">
      <c r="A15982" t="s">
        <v>1001</v>
      </c>
      <c r="B15982" t="s">
        <v>725</v>
      </c>
      <c r="C15982">
        <v>2.4700000000000002</v>
      </c>
      <c r="D15982">
        <v>2.64</v>
      </c>
      <c r="E15982">
        <v>2.4500000000000002</v>
      </c>
      <c r="F15982">
        <v>2.62</v>
      </c>
      <c r="G15982">
        <v>4550805000</v>
      </c>
      <c r="H15982">
        <v>2.57</v>
      </c>
    </row>
    <row r="15983" spans="1:8" x14ac:dyDescent="0.3">
      <c r="A15983" t="s">
        <v>1001</v>
      </c>
      <c r="B15983" t="s">
        <v>242</v>
      </c>
      <c r="C15983">
        <v>2.6</v>
      </c>
      <c r="D15983">
        <v>2.67</v>
      </c>
      <c r="E15983">
        <v>2.57</v>
      </c>
      <c r="F15983">
        <v>2.6</v>
      </c>
      <c r="G15983">
        <v>3598827000</v>
      </c>
      <c r="H15983">
        <v>2.6133000000000002</v>
      </c>
    </row>
    <row r="15984" spans="1:8" x14ac:dyDescent="0.3">
      <c r="A15984" t="s">
        <v>1001</v>
      </c>
      <c r="B15984" t="s">
        <v>726</v>
      </c>
      <c r="C15984">
        <v>2.63</v>
      </c>
      <c r="D15984">
        <v>2.74</v>
      </c>
      <c r="E15984">
        <v>2.59</v>
      </c>
      <c r="F15984">
        <v>2.72</v>
      </c>
      <c r="G15984">
        <v>4709915000</v>
      </c>
      <c r="H15984">
        <v>2.6833</v>
      </c>
    </row>
    <row r="15985" spans="1:8" x14ac:dyDescent="0.3">
      <c r="A15985" t="s">
        <v>1001</v>
      </c>
      <c r="B15985" t="s">
        <v>727</v>
      </c>
      <c r="C15985">
        <v>2.72</v>
      </c>
      <c r="D15985">
        <v>2.99</v>
      </c>
      <c r="E15985">
        <v>2.7</v>
      </c>
      <c r="F15985">
        <v>2.99</v>
      </c>
      <c r="G15985">
        <v>6255467000</v>
      </c>
      <c r="H15985">
        <v>2.8933</v>
      </c>
    </row>
    <row r="15986" spans="1:8" x14ac:dyDescent="0.3">
      <c r="A15986" t="s">
        <v>1001</v>
      </c>
      <c r="B15986" t="s">
        <v>728</v>
      </c>
      <c r="C15986">
        <v>3.01</v>
      </c>
      <c r="D15986">
        <v>3.19</v>
      </c>
      <c r="E15986">
        <v>3</v>
      </c>
      <c r="F15986">
        <v>3.06</v>
      </c>
      <c r="G15986">
        <v>6713639000</v>
      </c>
      <c r="H15986">
        <v>3.0832999999999999</v>
      </c>
    </row>
    <row r="15987" spans="1:8" x14ac:dyDescent="0.3">
      <c r="A15987" t="s">
        <v>1001</v>
      </c>
      <c r="B15987" t="s">
        <v>729</v>
      </c>
      <c r="C15987">
        <v>3.07</v>
      </c>
      <c r="D15987">
        <v>3.32</v>
      </c>
      <c r="E15987">
        <v>3.03</v>
      </c>
      <c r="F15987">
        <v>3.14</v>
      </c>
      <c r="G15987">
        <v>10661910000</v>
      </c>
      <c r="H15987">
        <v>3.1633</v>
      </c>
    </row>
    <row r="15988" spans="1:8" x14ac:dyDescent="0.3">
      <c r="A15988" t="s">
        <v>1001</v>
      </c>
      <c r="B15988" t="s">
        <v>730</v>
      </c>
      <c r="C15988">
        <v>3.16</v>
      </c>
      <c r="D15988">
        <v>3.23</v>
      </c>
      <c r="E15988">
        <v>3.05</v>
      </c>
      <c r="F15988">
        <v>3.08</v>
      </c>
      <c r="G15988">
        <v>5282491000</v>
      </c>
      <c r="H15988">
        <v>3.12</v>
      </c>
    </row>
    <row r="15989" spans="1:8" x14ac:dyDescent="0.3">
      <c r="A15989" t="s">
        <v>1001</v>
      </c>
      <c r="B15989" t="s">
        <v>731</v>
      </c>
      <c r="C15989">
        <v>3.09</v>
      </c>
      <c r="D15989">
        <v>3.12</v>
      </c>
      <c r="E15989">
        <v>2.94</v>
      </c>
      <c r="F15989">
        <v>3.03</v>
      </c>
      <c r="G15989">
        <v>5083004000</v>
      </c>
      <c r="H15989">
        <v>3.03</v>
      </c>
    </row>
    <row r="15990" spans="1:8" x14ac:dyDescent="0.3">
      <c r="A15990" t="s">
        <v>1001</v>
      </c>
      <c r="B15990" t="s">
        <v>732</v>
      </c>
      <c r="C15990">
        <v>3.09</v>
      </c>
      <c r="D15990">
        <v>3.1</v>
      </c>
      <c r="E15990">
        <v>2.96</v>
      </c>
      <c r="F15990">
        <v>2.97</v>
      </c>
      <c r="G15990">
        <v>2718343000</v>
      </c>
      <c r="H15990">
        <v>3.01</v>
      </c>
    </row>
    <row r="15991" spans="1:8" x14ac:dyDescent="0.3">
      <c r="A15991" t="s">
        <v>1001</v>
      </c>
      <c r="B15991" t="s">
        <v>733</v>
      </c>
      <c r="C15991">
        <v>3.01</v>
      </c>
      <c r="D15991">
        <v>3.2</v>
      </c>
      <c r="E15991">
        <v>2.98</v>
      </c>
      <c r="F15991">
        <v>3.16</v>
      </c>
      <c r="G15991">
        <v>3844541000</v>
      </c>
      <c r="H15991">
        <v>3.1133000000000002</v>
      </c>
    </row>
    <row r="15992" spans="1:8" x14ac:dyDescent="0.3">
      <c r="A15992" t="s">
        <v>1001</v>
      </c>
      <c r="B15992" t="s">
        <v>734</v>
      </c>
      <c r="C15992">
        <v>3.2</v>
      </c>
      <c r="D15992">
        <v>3.41</v>
      </c>
      <c r="E15992">
        <v>3.18</v>
      </c>
      <c r="F15992">
        <v>3.33</v>
      </c>
      <c r="G15992">
        <v>6682986000</v>
      </c>
      <c r="H15992">
        <v>3.3067000000000002</v>
      </c>
    </row>
    <row r="15993" spans="1:8" x14ac:dyDescent="0.3">
      <c r="A15993" t="s">
        <v>1001</v>
      </c>
      <c r="B15993" t="s">
        <v>735</v>
      </c>
      <c r="C15993">
        <v>3.31</v>
      </c>
      <c r="D15993">
        <v>3.47</v>
      </c>
      <c r="E15993">
        <v>3.21</v>
      </c>
      <c r="F15993">
        <v>3.27</v>
      </c>
      <c r="G15993">
        <v>5109416350</v>
      </c>
      <c r="H15993">
        <v>3.3167</v>
      </c>
    </row>
    <row r="15994" spans="1:8" x14ac:dyDescent="0.3">
      <c r="A15994" t="s">
        <v>143</v>
      </c>
      <c r="B15994" t="s">
        <v>696</v>
      </c>
      <c r="C15994">
        <v>40.04</v>
      </c>
      <c r="D15994">
        <v>40.98</v>
      </c>
      <c r="E15994">
        <v>39.799999999999997</v>
      </c>
      <c r="F15994">
        <v>40.32</v>
      </c>
      <c r="G15994">
        <v>930897</v>
      </c>
      <c r="H15994">
        <v>40.366700000000002</v>
      </c>
    </row>
    <row r="15995" spans="1:8" x14ac:dyDescent="0.3">
      <c r="A15995" t="s">
        <v>143</v>
      </c>
      <c r="B15995" t="s">
        <v>697</v>
      </c>
      <c r="C15995">
        <v>40.32</v>
      </c>
      <c r="D15995">
        <v>41.74</v>
      </c>
      <c r="E15995">
        <v>40.22</v>
      </c>
      <c r="F15995">
        <v>40.659999999999997</v>
      </c>
      <c r="G15995">
        <v>1359782</v>
      </c>
      <c r="H15995">
        <v>40.8733</v>
      </c>
    </row>
    <row r="15996" spans="1:8" x14ac:dyDescent="0.3">
      <c r="A15996" t="s">
        <v>143</v>
      </c>
      <c r="B15996" t="s">
        <v>698</v>
      </c>
      <c r="C15996">
        <v>40.659999999999997</v>
      </c>
      <c r="D15996">
        <v>40.96</v>
      </c>
      <c r="E15996">
        <v>40.26</v>
      </c>
      <c r="F15996">
        <v>40.479999999999997</v>
      </c>
      <c r="G15996">
        <v>894421</v>
      </c>
      <c r="H15996">
        <v>40.566699999999997</v>
      </c>
    </row>
    <row r="15997" spans="1:8" x14ac:dyDescent="0.3">
      <c r="A15997" t="s">
        <v>143</v>
      </c>
      <c r="B15997" t="s">
        <v>699</v>
      </c>
      <c r="C15997">
        <v>40.520000000000003</v>
      </c>
      <c r="D15997">
        <v>40.840000000000003</v>
      </c>
      <c r="E15997">
        <v>39.76</v>
      </c>
      <c r="F15997">
        <v>40.5</v>
      </c>
      <c r="G15997">
        <v>941086</v>
      </c>
      <c r="H15997">
        <v>40.366700000000002</v>
      </c>
    </row>
    <row r="15998" spans="1:8" x14ac:dyDescent="0.3">
      <c r="A15998" t="s">
        <v>143</v>
      </c>
      <c r="B15998" t="s">
        <v>700</v>
      </c>
      <c r="C15998">
        <v>40.5</v>
      </c>
      <c r="D15998">
        <v>40.82</v>
      </c>
      <c r="E15998">
        <v>39.700000000000003</v>
      </c>
      <c r="F15998">
        <v>40</v>
      </c>
      <c r="G15998">
        <v>625126</v>
      </c>
      <c r="H15998">
        <v>40.173299999999998</v>
      </c>
    </row>
    <row r="15999" spans="1:8" x14ac:dyDescent="0.3">
      <c r="A15999" t="s">
        <v>143</v>
      </c>
      <c r="B15999" t="s">
        <v>77</v>
      </c>
      <c r="C15999">
        <v>39.9</v>
      </c>
      <c r="D15999">
        <v>40.479999999999997</v>
      </c>
      <c r="E15999">
        <v>39.299999999999997</v>
      </c>
      <c r="F15999">
        <v>39.799999999999997</v>
      </c>
      <c r="G15999">
        <v>595425</v>
      </c>
      <c r="H15999">
        <v>39.86</v>
      </c>
    </row>
    <row r="16000" spans="1:8" x14ac:dyDescent="0.3">
      <c r="A16000" t="s">
        <v>143</v>
      </c>
      <c r="B16000" t="s">
        <v>701</v>
      </c>
      <c r="C16000">
        <v>39.799999999999997</v>
      </c>
      <c r="D16000">
        <v>40.22</v>
      </c>
      <c r="E16000">
        <v>39.700000000000003</v>
      </c>
      <c r="F16000">
        <v>40</v>
      </c>
      <c r="G16000">
        <v>841710</v>
      </c>
      <c r="H16000">
        <v>39.973300000000002</v>
      </c>
    </row>
    <row r="16001" spans="1:8" x14ac:dyDescent="0.3">
      <c r="A16001" t="s">
        <v>143</v>
      </c>
      <c r="B16001" t="s">
        <v>702</v>
      </c>
      <c r="C16001">
        <v>41.3</v>
      </c>
      <c r="D16001">
        <v>43</v>
      </c>
      <c r="E16001">
        <v>40</v>
      </c>
      <c r="F16001">
        <v>41.4</v>
      </c>
      <c r="G16001">
        <v>3745871</v>
      </c>
      <c r="H16001">
        <v>41.466700000000003</v>
      </c>
    </row>
    <row r="16002" spans="1:8" x14ac:dyDescent="0.3">
      <c r="A16002" t="s">
        <v>143</v>
      </c>
      <c r="B16002" t="s">
        <v>139</v>
      </c>
      <c r="C16002">
        <v>41.4</v>
      </c>
      <c r="D16002">
        <v>41.88</v>
      </c>
      <c r="E16002">
        <v>40.26</v>
      </c>
      <c r="F16002">
        <v>40.520000000000003</v>
      </c>
      <c r="G16002">
        <v>1369715</v>
      </c>
      <c r="H16002">
        <v>40.886699999999998</v>
      </c>
    </row>
    <row r="16003" spans="1:8" x14ac:dyDescent="0.3">
      <c r="A16003" t="s">
        <v>143</v>
      </c>
      <c r="B16003" t="s">
        <v>156</v>
      </c>
      <c r="C16003">
        <v>40.119999999999997</v>
      </c>
      <c r="D16003">
        <v>40.479999999999997</v>
      </c>
      <c r="E16003">
        <v>39.74</v>
      </c>
      <c r="F16003">
        <v>40.06</v>
      </c>
      <c r="G16003">
        <v>1039398</v>
      </c>
      <c r="H16003">
        <v>40.093299999999999</v>
      </c>
    </row>
    <row r="16004" spans="1:8" x14ac:dyDescent="0.3">
      <c r="A16004" t="s">
        <v>143</v>
      </c>
      <c r="B16004" t="s">
        <v>703</v>
      </c>
      <c r="C16004">
        <v>40.119999999999997</v>
      </c>
      <c r="D16004">
        <v>41.82</v>
      </c>
      <c r="E16004">
        <v>40.119999999999997</v>
      </c>
      <c r="F16004">
        <v>41.8</v>
      </c>
      <c r="G16004">
        <v>997614</v>
      </c>
      <c r="H16004">
        <v>41.246699999999997</v>
      </c>
    </row>
    <row r="16005" spans="1:8" x14ac:dyDescent="0.3">
      <c r="A16005" t="s">
        <v>143</v>
      </c>
      <c r="B16005" t="s">
        <v>223</v>
      </c>
      <c r="C16005">
        <v>42</v>
      </c>
      <c r="D16005">
        <v>45.98</v>
      </c>
      <c r="E16005">
        <v>41.7</v>
      </c>
      <c r="F16005">
        <v>45.98</v>
      </c>
      <c r="G16005">
        <v>3439395</v>
      </c>
      <c r="H16005">
        <v>44.5533</v>
      </c>
    </row>
    <row r="16006" spans="1:8" x14ac:dyDescent="0.3">
      <c r="A16006" t="s">
        <v>143</v>
      </c>
      <c r="B16006" t="s">
        <v>228</v>
      </c>
      <c r="C16006">
        <v>46.9</v>
      </c>
      <c r="D16006">
        <v>49.46</v>
      </c>
      <c r="E16006">
        <v>45.06</v>
      </c>
      <c r="F16006">
        <v>45.4</v>
      </c>
      <c r="G16006">
        <v>6652607</v>
      </c>
      <c r="H16006">
        <v>46.64</v>
      </c>
    </row>
    <row r="16007" spans="1:8" x14ac:dyDescent="0.3">
      <c r="A16007" t="s">
        <v>143</v>
      </c>
      <c r="B16007" t="s">
        <v>704</v>
      </c>
      <c r="C16007">
        <v>45.18</v>
      </c>
      <c r="D16007">
        <v>47.84</v>
      </c>
      <c r="E16007">
        <v>45.12</v>
      </c>
      <c r="F16007">
        <v>45.66</v>
      </c>
      <c r="G16007">
        <v>2111994</v>
      </c>
      <c r="H16007">
        <v>46.206699999999998</v>
      </c>
    </row>
    <row r="16008" spans="1:8" x14ac:dyDescent="0.3">
      <c r="A16008" t="s">
        <v>143</v>
      </c>
      <c r="B16008" t="s">
        <v>705</v>
      </c>
      <c r="C16008">
        <v>45.68</v>
      </c>
      <c r="D16008">
        <v>47</v>
      </c>
      <c r="E16008">
        <v>44.52</v>
      </c>
      <c r="F16008">
        <v>45.56</v>
      </c>
      <c r="G16008">
        <v>2410376</v>
      </c>
      <c r="H16008">
        <v>45.693300000000001</v>
      </c>
    </row>
    <row r="16009" spans="1:8" x14ac:dyDescent="0.3">
      <c r="A16009" t="s">
        <v>143</v>
      </c>
      <c r="B16009" t="s">
        <v>706</v>
      </c>
      <c r="C16009">
        <v>45.68</v>
      </c>
      <c r="D16009">
        <v>46.08</v>
      </c>
      <c r="E16009">
        <v>44.7</v>
      </c>
      <c r="F16009">
        <v>44.84</v>
      </c>
      <c r="G16009">
        <v>1234920</v>
      </c>
      <c r="H16009">
        <v>45.206699999999998</v>
      </c>
    </row>
    <row r="16010" spans="1:8" x14ac:dyDescent="0.3">
      <c r="A16010" t="s">
        <v>143</v>
      </c>
      <c r="B16010" t="s">
        <v>265</v>
      </c>
      <c r="C16010">
        <v>44.92</v>
      </c>
      <c r="D16010">
        <v>47</v>
      </c>
      <c r="E16010">
        <v>44.78</v>
      </c>
      <c r="F16010">
        <v>45.9</v>
      </c>
      <c r="G16010">
        <v>1786664</v>
      </c>
      <c r="H16010">
        <v>45.893300000000004</v>
      </c>
    </row>
    <row r="16011" spans="1:8" x14ac:dyDescent="0.3">
      <c r="A16011" t="s">
        <v>143</v>
      </c>
      <c r="B16011" t="s">
        <v>707</v>
      </c>
      <c r="C16011">
        <v>45.94</v>
      </c>
      <c r="D16011">
        <v>46.74</v>
      </c>
      <c r="E16011">
        <v>44.08</v>
      </c>
      <c r="F16011">
        <v>44.08</v>
      </c>
      <c r="G16011">
        <v>1105551</v>
      </c>
      <c r="H16011">
        <v>44.966700000000003</v>
      </c>
    </row>
    <row r="16012" spans="1:8" x14ac:dyDescent="0.3">
      <c r="A16012" t="s">
        <v>143</v>
      </c>
      <c r="B16012" t="s">
        <v>271</v>
      </c>
      <c r="C16012">
        <v>44.08</v>
      </c>
      <c r="D16012">
        <v>44.5</v>
      </c>
      <c r="E16012">
        <v>40.96</v>
      </c>
      <c r="F16012">
        <v>41.4</v>
      </c>
      <c r="G16012">
        <v>1158424</v>
      </c>
      <c r="H16012">
        <v>42.286700000000003</v>
      </c>
    </row>
    <row r="16013" spans="1:8" x14ac:dyDescent="0.3">
      <c r="A16013" t="s">
        <v>143</v>
      </c>
      <c r="B16013" t="s">
        <v>708</v>
      </c>
      <c r="C16013">
        <v>44.5</v>
      </c>
      <c r="D16013">
        <v>44.5</v>
      </c>
      <c r="E16013">
        <v>41.68</v>
      </c>
      <c r="F16013">
        <v>42.82</v>
      </c>
      <c r="G16013">
        <v>1312273</v>
      </c>
      <c r="H16013">
        <v>43</v>
      </c>
    </row>
    <row r="16014" spans="1:8" x14ac:dyDescent="0.3">
      <c r="A16014" t="s">
        <v>143</v>
      </c>
      <c r="B16014" t="s">
        <v>709</v>
      </c>
      <c r="C16014">
        <v>42.82</v>
      </c>
      <c r="D16014">
        <v>43.74</v>
      </c>
      <c r="E16014">
        <v>41.92</v>
      </c>
      <c r="F16014">
        <v>41.92</v>
      </c>
      <c r="G16014">
        <v>1022171</v>
      </c>
      <c r="H16014">
        <v>42.526699999999998</v>
      </c>
    </row>
    <row r="16015" spans="1:8" x14ac:dyDescent="0.3">
      <c r="A16015" t="s">
        <v>143</v>
      </c>
      <c r="B16015" t="s">
        <v>283</v>
      </c>
      <c r="C16015">
        <v>42.06</v>
      </c>
      <c r="D16015">
        <v>42.36</v>
      </c>
      <c r="E16015">
        <v>41.44</v>
      </c>
      <c r="F16015">
        <v>41.66</v>
      </c>
      <c r="G16015">
        <v>691894</v>
      </c>
      <c r="H16015">
        <v>41.82</v>
      </c>
    </row>
    <row r="16016" spans="1:8" x14ac:dyDescent="0.3">
      <c r="A16016" t="s">
        <v>143</v>
      </c>
      <c r="B16016" t="s">
        <v>290</v>
      </c>
      <c r="C16016">
        <v>41.8</v>
      </c>
      <c r="D16016">
        <v>42.08</v>
      </c>
      <c r="E16016">
        <v>40.82</v>
      </c>
      <c r="F16016">
        <v>41.5</v>
      </c>
      <c r="G16016">
        <v>610353</v>
      </c>
      <c r="H16016">
        <v>41.466700000000003</v>
      </c>
    </row>
    <row r="16017" spans="1:8" x14ac:dyDescent="0.3">
      <c r="A16017" t="s">
        <v>143</v>
      </c>
      <c r="B16017" t="s">
        <v>710</v>
      </c>
      <c r="C16017">
        <v>41</v>
      </c>
      <c r="D16017">
        <v>41.78</v>
      </c>
      <c r="E16017">
        <v>40.56</v>
      </c>
      <c r="F16017">
        <v>40.659999999999997</v>
      </c>
      <c r="G16017">
        <v>568364</v>
      </c>
      <c r="H16017">
        <v>41</v>
      </c>
    </row>
    <row r="16018" spans="1:8" x14ac:dyDescent="0.3">
      <c r="A16018" t="s">
        <v>143</v>
      </c>
      <c r="B16018" t="s">
        <v>512</v>
      </c>
      <c r="C16018">
        <v>40.659999999999997</v>
      </c>
      <c r="D16018">
        <v>41.56</v>
      </c>
      <c r="E16018">
        <v>39.9</v>
      </c>
      <c r="F16018">
        <v>40.32</v>
      </c>
      <c r="G16018">
        <v>736929</v>
      </c>
      <c r="H16018">
        <v>40.593299999999999</v>
      </c>
    </row>
    <row r="16019" spans="1:8" x14ac:dyDescent="0.3">
      <c r="A16019" t="s">
        <v>143</v>
      </c>
      <c r="B16019" t="s">
        <v>91</v>
      </c>
      <c r="C16019">
        <v>36.76</v>
      </c>
      <c r="D16019">
        <v>39</v>
      </c>
      <c r="E16019">
        <v>36.76</v>
      </c>
      <c r="F16019">
        <v>38.24</v>
      </c>
      <c r="G16019">
        <v>800779</v>
      </c>
      <c r="H16019">
        <v>38</v>
      </c>
    </row>
    <row r="16020" spans="1:8" x14ac:dyDescent="0.3">
      <c r="A16020" t="s">
        <v>143</v>
      </c>
      <c r="B16020" t="s">
        <v>93</v>
      </c>
      <c r="C16020">
        <v>38</v>
      </c>
      <c r="D16020">
        <v>38.72</v>
      </c>
      <c r="E16020">
        <v>36.9</v>
      </c>
      <c r="F16020">
        <v>36.9</v>
      </c>
      <c r="G16020">
        <v>1042386</v>
      </c>
      <c r="H16020">
        <v>37.506700000000002</v>
      </c>
    </row>
    <row r="16021" spans="1:8" x14ac:dyDescent="0.3">
      <c r="A16021" t="s">
        <v>143</v>
      </c>
      <c r="B16021" t="s">
        <v>711</v>
      </c>
      <c r="C16021">
        <v>37</v>
      </c>
      <c r="D16021">
        <v>37.76</v>
      </c>
      <c r="E16021">
        <v>36.4</v>
      </c>
      <c r="F16021">
        <v>36.82</v>
      </c>
      <c r="G16021">
        <v>927374</v>
      </c>
      <c r="H16021">
        <v>36.993299999999998</v>
      </c>
    </row>
    <row r="16022" spans="1:8" x14ac:dyDescent="0.3">
      <c r="A16022" t="s">
        <v>143</v>
      </c>
      <c r="B16022" t="s">
        <v>712</v>
      </c>
      <c r="C16022">
        <v>36.979999999999997</v>
      </c>
      <c r="D16022">
        <v>38.18</v>
      </c>
      <c r="E16022">
        <v>36.979999999999997</v>
      </c>
      <c r="F16022">
        <v>37.92</v>
      </c>
      <c r="G16022">
        <v>710405</v>
      </c>
      <c r="H16022">
        <v>37.693300000000001</v>
      </c>
    </row>
    <row r="16023" spans="1:8" x14ac:dyDescent="0.3">
      <c r="A16023" t="s">
        <v>143</v>
      </c>
      <c r="B16023" t="s">
        <v>162</v>
      </c>
      <c r="C16023">
        <v>37.96</v>
      </c>
      <c r="D16023">
        <v>38.08</v>
      </c>
      <c r="E16023">
        <v>37</v>
      </c>
      <c r="F16023">
        <v>37.5</v>
      </c>
      <c r="G16023">
        <v>921029</v>
      </c>
      <c r="H16023">
        <v>37.526699999999998</v>
      </c>
    </row>
    <row r="16024" spans="1:8" x14ac:dyDescent="0.3">
      <c r="A16024" t="s">
        <v>143</v>
      </c>
      <c r="B16024" t="s">
        <v>220</v>
      </c>
      <c r="C16024">
        <v>37.9</v>
      </c>
      <c r="D16024">
        <v>39.22</v>
      </c>
      <c r="E16024">
        <v>37.24</v>
      </c>
      <c r="F16024">
        <v>38.74</v>
      </c>
      <c r="G16024">
        <v>1679650</v>
      </c>
      <c r="H16024">
        <v>38.4</v>
      </c>
    </row>
    <row r="16025" spans="1:8" x14ac:dyDescent="0.3">
      <c r="A16025" t="s">
        <v>143</v>
      </c>
      <c r="B16025" t="s">
        <v>713</v>
      </c>
      <c r="C16025">
        <v>39.18</v>
      </c>
      <c r="D16025">
        <v>40.119999999999997</v>
      </c>
      <c r="E16025">
        <v>39</v>
      </c>
      <c r="F16025">
        <v>39.9</v>
      </c>
      <c r="G16025">
        <v>897339</v>
      </c>
      <c r="H16025">
        <v>39.673299999999998</v>
      </c>
    </row>
    <row r="16026" spans="1:8" x14ac:dyDescent="0.3">
      <c r="A16026" t="s">
        <v>143</v>
      </c>
      <c r="B16026" t="s">
        <v>714</v>
      </c>
      <c r="C16026">
        <v>40.1</v>
      </c>
      <c r="D16026">
        <v>42</v>
      </c>
      <c r="E16026">
        <v>39.28</v>
      </c>
      <c r="F16026">
        <v>40.520000000000003</v>
      </c>
      <c r="G16026">
        <v>1271444</v>
      </c>
      <c r="H16026">
        <v>40.6</v>
      </c>
    </row>
    <row r="16027" spans="1:8" x14ac:dyDescent="0.3">
      <c r="A16027" t="s">
        <v>143</v>
      </c>
      <c r="B16027" t="s">
        <v>715</v>
      </c>
      <c r="C16027">
        <v>41</v>
      </c>
      <c r="D16027">
        <v>42.08</v>
      </c>
      <c r="E16027">
        <v>40.200000000000003</v>
      </c>
      <c r="F16027">
        <v>41.1</v>
      </c>
      <c r="G16027">
        <v>792176</v>
      </c>
      <c r="H16027">
        <v>41.1267</v>
      </c>
    </row>
    <row r="16028" spans="1:8" x14ac:dyDescent="0.3">
      <c r="A16028" t="s">
        <v>143</v>
      </c>
      <c r="B16028" t="s">
        <v>235</v>
      </c>
      <c r="C16028">
        <v>41.2</v>
      </c>
      <c r="D16028">
        <v>44.9</v>
      </c>
      <c r="E16028">
        <v>40.299999999999997</v>
      </c>
      <c r="F16028">
        <v>43.9</v>
      </c>
      <c r="G16028">
        <v>2173457</v>
      </c>
      <c r="H16028">
        <v>43.033299999999997</v>
      </c>
    </row>
    <row r="16029" spans="1:8" x14ac:dyDescent="0.3">
      <c r="A16029" t="s">
        <v>143</v>
      </c>
      <c r="B16029" t="s">
        <v>259</v>
      </c>
      <c r="C16029">
        <v>45</v>
      </c>
      <c r="D16029">
        <v>46.42</v>
      </c>
      <c r="E16029">
        <v>43.1</v>
      </c>
      <c r="F16029">
        <v>43.14</v>
      </c>
      <c r="G16029">
        <v>1755109</v>
      </c>
      <c r="H16029">
        <v>44.22</v>
      </c>
    </row>
    <row r="16030" spans="1:8" x14ac:dyDescent="0.3">
      <c r="A16030" t="s">
        <v>143</v>
      </c>
      <c r="B16030" t="s">
        <v>716</v>
      </c>
      <c r="C16030">
        <v>43.2</v>
      </c>
      <c r="D16030">
        <v>45.3</v>
      </c>
      <c r="E16030">
        <v>42.72</v>
      </c>
      <c r="F16030">
        <v>44.66</v>
      </c>
      <c r="G16030">
        <v>1423634</v>
      </c>
      <c r="H16030">
        <v>44.226700000000001</v>
      </c>
    </row>
    <row r="16031" spans="1:8" x14ac:dyDescent="0.3">
      <c r="A16031" t="s">
        <v>143</v>
      </c>
      <c r="B16031" t="s">
        <v>269</v>
      </c>
      <c r="C16031">
        <v>44.8</v>
      </c>
      <c r="D16031">
        <v>45.94</v>
      </c>
      <c r="E16031">
        <v>43.34</v>
      </c>
      <c r="F16031">
        <v>43.54</v>
      </c>
      <c r="G16031">
        <v>1217093</v>
      </c>
      <c r="H16031">
        <v>44.273299999999999</v>
      </c>
    </row>
    <row r="16032" spans="1:8" x14ac:dyDescent="0.3">
      <c r="A16032" t="s">
        <v>143</v>
      </c>
      <c r="B16032" t="s">
        <v>282</v>
      </c>
      <c r="C16032">
        <v>43.3</v>
      </c>
      <c r="D16032">
        <v>44.26</v>
      </c>
      <c r="E16032">
        <v>42.48</v>
      </c>
      <c r="F16032">
        <v>42.48</v>
      </c>
      <c r="G16032">
        <v>420425</v>
      </c>
      <c r="H16032">
        <v>43.073300000000003</v>
      </c>
    </row>
    <row r="16033" spans="1:8" x14ac:dyDescent="0.3">
      <c r="A16033" t="s">
        <v>143</v>
      </c>
      <c r="B16033" t="s">
        <v>717</v>
      </c>
      <c r="C16033">
        <v>42.44</v>
      </c>
      <c r="D16033">
        <v>43.5</v>
      </c>
      <c r="E16033">
        <v>40.94</v>
      </c>
      <c r="F16033">
        <v>43.1</v>
      </c>
      <c r="G16033">
        <v>967302</v>
      </c>
      <c r="H16033">
        <v>42.513300000000001</v>
      </c>
    </row>
    <row r="16034" spans="1:8" x14ac:dyDescent="0.3">
      <c r="A16034" t="s">
        <v>143</v>
      </c>
      <c r="B16034" t="s">
        <v>285</v>
      </c>
      <c r="C16034">
        <v>43.1</v>
      </c>
      <c r="D16034">
        <v>43.92</v>
      </c>
      <c r="E16034">
        <v>42.52</v>
      </c>
      <c r="F16034">
        <v>43.3</v>
      </c>
      <c r="G16034">
        <v>609059</v>
      </c>
      <c r="H16034">
        <v>43.246699999999997</v>
      </c>
    </row>
    <row r="16035" spans="1:8" x14ac:dyDescent="0.3">
      <c r="A16035" t="s">
        <v>143</v>
      </c>
      <c r="B16035" t="s">
        <v>718</v>
      </c>
      <c r="C16035">
        <v>44</v>
      </c>
      <c r="D16035">
        <v>44.14</v>
      </c>
      <c r="E16035">
        <v>42.32</v>
      </c>
      <c r="F16035">
        <v>42.6</v>
      </c>
      <c r="G16035">
        <v>932963</v>
      </c>
      <c r="H16035">
        <v>43.02</v>
      </c>
    </row>
    <row r="16036" spans="1:8" x14ac:dyDescent="0.3">
      <c r="A16036" t="s">
        <v>143</v>
      </c>
      <c r="B16036" t="s">
        <v>291</v>
      </c>
      <c r="C16036">
        <v>42.6</v>
      </c>
      <c r="D16036">
        <v>42.74</v>
      </c>
      <c r="E16036">
        <v>41.38</v>
      </c>
      <c r="F16036">
        <v>41.4</v>
      </c>
      <c r="G16036">
        <v>554099</v>
      </c>
      <c r="H16036">
        <v>41.84</v>
      </c>
    </row>
    <row r="16037" spans="1:8" x14ac:dyDescent="0.3">
      <c r="A16037" t="s">
        <v>143</v>
      </c>
      <c r="B16037" t="s">
        <v>295</v>
      </c>
      <c r="C16037">
        <v>41.48</v>
      </c>
      <c r="D16037">
        <v>42.18</v>
      </c>
      <c r="E16037">
        <v>39.86</v>
      </c>
      <c r="F16037">
        <v>39.96</v>
      </c>
      <c r="G16037">
        <v>654723</v>
      </c>
      <c r="H16037">
        <v>40.666699999999999</v>
      </c>
    </row>
    <row r="16038" spans="1:8" x14ac:dyDescent="0.3">
      <c r="A16038" t="s">
        <v>143</v>
      </c>
      <c r="B16038" t="s">
        <v>298</v>
      </c>
      <c r="C16038">
        <v>39.6</v>
      </c>
      <c r="D16038">
        <v>41.32</v>
      </c>
      <c r="E16038">
        <v>38.76</v>
      </c>
      <c r="F16038">
        <v>40.24</v>
      </c>
      <c r="G16038">
        <v>1111966</v>
      </c>
      <c r="H16038">
        <v>40.106699999999996</v>
      </c>
    </row>
    <row r="16039" spans="1:8" x14ac:dyDescent="0.3">
      <c r="A16039" t="s">
        <v>143</v>
      </c>
      <c r="B16039" t="s">
        <v>719</v>
      </c>
      <c r="C16039">
        <v>39.9</v>
      </c>
      <c r="D16039">
        <v>40.68</v>
      </c>
      <c r="E16039">
        <v>39.299999999999997</v>
      </c>
      <c r="F16039">
        <v>39.979999999999997</v>
      </c>
      <c r="G16039">
        <v>797591</v>
      </c>
      <c r="H16039">
        <v>39.986699999999999</v>
      </c>
    </row>
    <row r="16040" spans="1:8" x14ac:dyDescent="0.3">
      <c r="A16040" t="s">
        <v>143</v>
      </c>
      <c r="B16040" t="s">
        <v>720</v>
      </c>
      <c r="C16040">
        <v>40.159999999999997</v>
      </c>
      <c r="D16040">
        <v>41.16</v>
      </c>
      <c r="E16040">
        <v>39.86</v>
      </c>
      <c r="F16040">
        <v>40</v>
      </c>
      <c r="G16040">
        <v>897427</v>
      </c>
      <c r="H16040">
        <v>40.340000000000003</v>
      </c>
    </row>
    <row r="16041" spans="1:8" x14ac:dyDescent="0.3">
      <c r="A16041" t="s">
        <v>143</v>
      </c>
      <c r="B16041" t="s">
        <v>721</v>
      </c>
      <c r="C16041">
        <v>40.04</v>
      </c>
      <c r="D16041">
        <v>41.6</v>
      </c>
      <c r="E16041">
        <v>39.520000000000003</v>
      </c>
      <c r="F16041">
        <v>41</v>
      </c>
      <c r="G16041">
        <v>908205</v>
      </c>
      <c r="H16041">
        <v>40.706699999999998</v>
      </c>
    </row>
    <row r="16042" spans="1:8" x14ac:dyDescent="0.3">
      <c r="A16042" t="s">
        <v>143</v>
      </c>
      <c r="B16042" t="s">
        <v>96</v>
      </c>
      <c r="C16042">
        <v>42.4</v>
      </c>
      <c r="D16042">
        <v>42.98</v>
      </c>
      <c r="E16042">
        <v>40.700000000000003</v>
      </c>
      <c r="F16042">
        <v>40.76</v>
      </c>
      <c r="G16042">
        <v>1629399</v>
      </c>
      <c r="H16042">
        <v>41.48</v>
      </c>
    </row>
    <row r="16043" spans="1:8" x14ac:dyDescent="0.3">
      <c r="A16043" t="s">
        <v>143</v>
      </c>
      <c r="B16043" t="s">
        <v>722</v>
      </c>
      <c r="C16043">
        <v>40.76</v>
      </c>
      <c r="D16043">
        <v>42</v>
      </c>
      <c r="E16043">
        <v>40.74</v>
      </c>
      <c r="F16043">
        <v>41.06</v>
      </c>
      <c r="G16043">
        <v>567104</v>
      </c>
      <c r="H16043">
        <v>41.2667</v>
      </c>
    </row>
    <row r="16044" spans="1:8" x14ac:dyDescent="0.3">
      <c r="A16044" t="s">
        <v>143</v>
      </c>
      <c r="B16044" t="s">
        <v>164</v>
      </c>
      <c r="C16044">
        <v>41.04</v>
      </c>
      <c r="D16044">
        <v>41.38</v>
      </c>
      <c r="E16044">
        <v>39.42</v>
      </c>
      <c r="F16044">
        <v>39.46</v>
      </c>
      <c r="G16044">
        <v>728210</v>
      </c>
      <c r="H16044">
        <v>40.0867</v>
      </c>
    </row>
    <row r="16045" spans="1:8" x14ac:dyDescent="0.3">
      <c r="A16045" t="s">
        <v>143</v>
      </c>
      <c r="B16045" t="s">
        <v>723</v>
      </c>
      <c r="C16045">
        <v>40.74</v>
      </c>
      <c r="D16045">
        <v>41.68</v>
      </c>
      <c r="E16045">
        <v>40.619999999999997</v>
      </c>
      <c r="F16045">
        <v>41.06</v>
      </c>
      <c r="G16045">
        <v>817036</v>
      </c>
      <c r="H16045">
        <v>41.12</v>
      </c>
    </row>
    <row r="16046" spans="1:8" x14ac:dyDescent="0.3">
      <c r="A16046" t="s">
        <v>143</v>
      </c>
      <c r="B16046" t="s">
        <v>724</v>
      </c>
      <c r="C16046">
        <v>40.700000000000003</v>
      </c>
      <c r="D16046">
        <v>41.5</v>
      </c>
      <c r="E16046">
        <v>40.56</v>
      </c>
      <c r="F16046">
        <v>40.86</v>
      </c>
      <c r="G16046">
        <v>641923</v>
      </c>
      <c r="H16046">
        <v>40.973300000000002</v>
      </c>
    </row>
    <row r="16047" spans="1:8" x14ac:dyDescent="0.3">
      <c r="A16047" t="s">
        <v>143</v>
      </c>
      <c r="B16047" t="s">
        <v>725</v>
      </c>
      <c r="C16047">
        <v>40.86</v>
      </c>
      <c r="D16047">
        <v>42.02</v>
      </c>
      <c r="E16047">
        <v>40.86</v>
      </c>
      <c r="F16047">
        <v>41.8</v>
      </c>
      <c r="G16047">
        <v>637775</v>
      </c>
      <c r="H16047">
        <v>41.56</v>
      </c>
    </row>
    <row r="16048" spans="1:8" x14ac:dyDescent="0.3">
      <c r="A16048" t="s">
        <v>143</v>
      </c>
      <c r="B16048" t="s">
        <v>242</v>
      </c>
      <c r="C16048">
        <v>41.74</v>
      </c>
      <c r="D16048">
        <v>41.78</v>
      </c>
      <c r="E16048">
        <v>40.5</v>
      </c>
      <c r="F16048">
        <v>40.94</v>
      </c>
      <c r="G16048">
        <v>453534</v>
      </c>
      <c r="H16048">
        <v>41.073300000000003</v>
      </c>
    </row>
    <row r="16049" spans="1:8" x14ac:dyDescent="0.3">
      <c r="A16049" t="s">
        <v>143</v>
      </c>
      <c r="B16049" t="s">
        <v>726</v>
      </c>
      <c r="C16049">
        <v>41.08</v>
      </c>
      <c r="D16049">
        <v>41.92</v>
      </c>
      <c r="E16049">
        <v>41.08</v>
      </c>
      <c r="F16049">
        <v>41.66</v>
      </c>
      <c r="G16049">
        <v>488324</v>
      </c>
      <c r="H16049">
        <v>41.5533</v>
      </c>
    </row>
    <row r="16050" spans="1:8" x14ac:dyDescent="0.3">
      <c r="A16050" t="s">
        <v>143</v>
      </c>
      <c r="B16050" t="s">
        <v>727</v>
      </c>
      <c r="C16050">
        <v>41.68</v>
      </c>
      <c r="D16050">
        <v>44.5</v>
      </c>
      <c r="E16050">
        <v>41.66</v>
      </c>
      <c r="F16050">
        <v>43.2</v>
      </c>
      <c r="G16050">
        <v>2170773</v>
      </c>
      <c r="H16050">
        <v>43.12</v>
      </c>
    </row>
    <row r="16051" spans="1:8" x14ac:dyDescent="0.3">
      <c r="A16051" t="s">
        <v>143</v>
      </c>
      <c r="B16051" t="s">
        <v>728</v>
      </c>
      <c r="C16051">
        <v>43.56</v>
      </c>
      <c r="D16051">
        <v>44.7</v>
      </c>
      <c r="E16051">
        <v>43.1</v>
      </c>
      <c r="F16051">
        <v>43.6</v>
      </c>
      <c r="G16051">
        <v>1377207</v>
      </c>
      <c r="H16051">
        <v>43.8</v>
      </c>
    </row>
    <row r="16052" spans="1:8" x14ac:dyDescent="0.3">
      <c r="A16052" t="s">
        <v>143</v>
      </c>
      <c r="B16052" t="s">
        <v>729</v>
      </c>
      <c r="C16052">
        <v>43.66</v>
      </c>
      <c r="D16052">
        <v>44.8</v>
      </c>
      <c r="E16052">
        <v>43.22</v>
      </c>
      <c r="F16052">
        <v>44.18</v>
      </c>
      <c r="G16052">
        <v>865032</v>
      </c>
      <c r="H16052">
        <v>44.066699999999997</v>
      </c>
    </row>
    <row r="16053" spans="1:8" x14ac:dyDescent="0.3">
      <c r="A16053" t="s">
        <v>143</v>
      </c>
      <c r="B16053" t="s">
        <v>730</v>
      </c>
      <c r="C16053">
        <v>44.18</v>
      </c>
      <c r="D16053">
        <v>45.94</v>
      </c>
      <c r="E16053">
        <v>43.72</v>
      </c>
      <c r="F16053">
        <v>44.68</v>
      </c>
      <c r="G16053">
        <v>1074973</v>
      </c>
      <c r="H16053">
        <v>44.78</v>
      </c>
    </row>
    <row r="16054" spans="1:8" x14ac:dyDescent="0.3">
      <c r="A16054" t="s">
        <v>143</v>
      </c>
      <c r="B16054" t="s">
        <v>731</v>
      </c>
      <c r="C16054">
        <v>44.68</v>
      </c>
      <c r="D16054">
        <v>45.8</v>
      </c>
      <c r="E16054">
        <v>43.86</v>
      </c>
      <c r="F16054">
        <v>43.92</v>
      </c>
      <c r="G16054">
        <v>829816</v>
      </c>
      <c r="H16054">
        <v>44.526699999999998</v>
      </c>
    </row>
    <row r="16055" spans="1:8" x14ac:dyDescent="0.3">
      <c r="A16055" t="s">
        <v>143</v>
      </c>
      <c r="B16055" t="s">
        <v>732</v>
      </c>
      <c r="C16055">
        <v>43.96</v>
      </c>
      <c r="D16055">
        <v>46.02</v>
      </c>
      <c r="E16055">
        <v>43.32</v>
      </c>
      <c r="F16055">
        <v>43.44</v>
      </c>
      <c r="G16055">
        <v>1001728</v>
      </c>
      <c r="H16055">
        <v>44.26</v>
      </c>
    </row>
    <row r="16056" spans="1:8" x14ac:dyDescent="0.3">
      <c r="A16056" t="s">
        <v>143</v>
      </c>
      <c r="B16056" t="s">
        <v>733</v>
      </c>
      <c r="C16056">
        <v>43.7</v>
      </c>
      <c r="D16056">
        <v>45.5</v>
      </c>
      <c r="E16056">
        <v>43.46</v>
      </c>
      <c r="F16056">
        <v>44.48</v>
      </c>
      <c r="G16056">
        <v>1742155</v>
      </c>
      <c r="H16056">
        <v>44.48</v>
      </c>
    </row>
    <row r="16057" spans="1:8" x14ac:dyDescent="0.3">
      <c r="A16057" t="s">
        <v>143</v>
      </c>
      <c r="B16057" t="s">
        <v>734</v>
      </c>
      <c r="C16057">
        <v>45.94</v>
      </c>
      <c r="D16057">
        <v>46.88</v>
      </c>
      <c r="E16057">
        <v>45.08</v>
      </c>
      <c r="F16057">
        <v>46.1</v>
      </c>
      <c r="G16057">
        <v>1750487</v>
      </c>
      <c r="H16057">
        <v>46.02</v>
      </c>
    </row>
    <row r="16058" spans="1:8" x14ac:dyDescent="0.3">
      <c r="A16058" t="s">
        <v>143</v>
      </c>
      <c r="B16058" t="s">
        <v>735</v>
      </c>
      <c r="C16058">
        <v>46.56</v>
      </c>
      <c r="D16058">
        <v>48.36</v>
      </c>
      <c r="E16058">
        <v>45.98</v>
      </c>
      <c r="F16058">
        <v>48.02</v>
      </c>
      <c r="G16058">
        <v>1812384</v>
      </c>
      <c r="H16058">
        <v>47.453299999999999</v>
      </c>
    </row>
    <row r="16059" spans="1:8" x14ac:dyDescent="0.3">
      <c r="A16059" t="s">
        <v>654</v>
      </c>
      <c r="B16059" t="s">
        <v>696</v>
      </c>
      <c r="C16059">
        <v>8.35</v>
      </c>
      <c r="D16059">
        <v>8.4600000000000009</v>
      </c>
      <c r="E16059">
        <v>8.2899999999999991</v>
      </c>
      <c r="F16059">
        <v>8.43</v>
      </c>
      <c r="G16059">
        <v>640307</v>
      </c>
      <c r="H16059">
        <v>8.3933</v>
      </c>
    </row>
    <row r="16060" spans="1:8" x14ac:dyDescent="0.3">
      <c r="A16060" t="s">
        <v>654</v>
      </c>
      <c r="B16060" t="s">
        <v>697</v>
      </c>
      <c r="C16060">
        <v>8.3800000000000008</v>
      </c>
      <c r="D16060">
        <v>8.83</v>
      </c>
      <c r="E16060">
        <v>8.35</v>
      </c>
      <c r="F16060">
        <v>8.7200000000000006</v>
      </c>
      <c r="G16060">
        <v>1709630</v>
      </c>
      <c r="H16060">
        <v>8.6333000000000002</v>
      </c>
    </row>
    <row r="16061" spans="1:8" x14ac:dyDescent="0.3">
      <c r="A16061" t="s">
        <v>654</v>
      </c>
      <c r="B16061" t="s">
        <v>698</v>
      </c>
      <c r="C16061">
        <v>8.65</v>
      </c>
      <c r="D16061">
        <v>8.99</v>
      </c>
      <c r="E16061">
        <v>8.6300000000000008</v>
      </c>
      <c r="F16061">
        <v>8.7899999999999991</v>
      </c>
      <c r="G16061">
        <v>647127</v>
      </c>
      <c r="H16061">
        <v>8.8033000000000001</v>
      </c>
    </row>
    <row r="16062" spans="1:8" x14ac:dyDescent="0.3">
      <c r="A16062" t="s">
        <v>654</v>
      </c>
      <c r="B16062" t="s">
        <v>699</v>
      </c>
      <c r="C16062">
        <v>8.7799999999999994</v>
      </c>
      <c r="D16062">
        <v>9.36</v>
      </c>
      <c r="E16062">
        <v>8.6199999999999992</v>
      </c>
      <c r="F16062">
        <v>9.14</v>
      </c>
      <c r="G16062">
        <v>1544382</v>
      </c>
      <c r="H16062">
        <v>9.0399999999999991</v>
      </c>
    </row>
    <row r="16063" spans="1:8" x14ac:dyDescent="0.3">
      <c r="A16063" t="s">
        <v>654</v>
      </c>
      <c r="B16063" t="s">
        <v>700</v>
      </c>
      <c r="C16063">
        <v>9.1</v>
      </c>
      <c r="D16063">
        <v>9.31</v>
      </c>
      <c r="E16063">
        <v>8.83</v>
      </c>
      <c r="F16063">
        <v>9.01</v>
      </c>
      <c r="G16063">
        <v>728009</v>
      </c>
      <c r="H16063">
        <v>9.0500000000000007</v>
      </c>
    </row>
    <row r="16064" spans="1:8" x14ac:dyDescent="0.3">
      <c r="A16064" t="s">
        <v>654</v>
      </c>
      <c r="B16064" t="s">
        <v>77</v>
      </c>
      <c r="C16064">
        <v>8.99</v>
      </c>
      <c r="D16064">
        <v>9.33</v>
      </c>
      <c r="E16064">
        <v>8.73</v>
      </c>
      <c r="F16064">
        <v>9.15</v>
      </c>
      <c r="G16064">
        <v>1048355</v>
      </c>
      <c r="H16064">
        <v>9.07</v>
      </c>
    </row>
    <row r="16065" spans="1:8" x14ac:dyDescent="0.3">
      <c r="A16065" t="s">
        <v>654</v>
      </c>
      <c r="B16065" t="s">
        <v>701</v>
      </c>
      <c r="C16065">
        <v>9.1</v>
      </c>
      <c r="D16065">
        <v>9.1999999999999993</v>
      </c>
      <c r="E16065">
        <v>8.65</v>
      </c>
      <c r="F16065">
        <v>9.1999999999999993</v>
      </c>
      <c r="G16065">
        <v>582666</v>
      </c>
      <c r="H16065">
        <v>9.0167000000000002</v>
      </c>
    </row>
    <row r="16066" spans="1:8" x14ac:dyDescent="0.3">
      <c r="A16066" t="s">
        <v>654</v>
      </c>
      <c r="B16066" t="s">
        <v>702</v>
      </c>
      <c r="C16066">
        <v>9.18</v>
      </c>
      <c r="D16066">
        <v>10.119999999999999</v>
      </c>
      <c r="E16066">
        <v>9.0399999999999991</v>
      </c>
      <c r="F16066">
        <v>10.119999999999999</v>
      </c>
      <c r="G16066">
        <v>4029802</v>
      </c>
      <c r="H16066">
        <v>9.76</v>
      </c>
    </row>
    <row r="16067" spans="1:8" x14ac:dyDescent="0.3">
      <c r="A16067" t="s">
        <v>654</v>
      </c>
      <c r="B16067" t="s">
        <v>139</v>
      </c>
      <c r="C16067">
        <v>10.130000000000001</v>
      </c>
      <c r="D16067">
        <v>10.68</v>
      </c>
      <c r="E16067">
        <v>9.99</v>
      </c>
      <c r="F16067">
        <v>10.35</v>
      </c>
      <c r="G16067">
        <v>2429867</v>
      </c>
      <c r="H16067">
        <v>10.34</v>
      </c>
    </row>
    <row r="16068" spans="1:8" x14ac:dyDescent="0.3">
      <c r="A16068" t="s">
        <v>654</v>
      </c>
      <c r="B16068" t="s">
        <v>156</v>
      </c>
      <c r="C16068">
        <v>10.17</v>
      </c>
      <c r="D16068">
        <v>10.33</v>
      </c>
      <c r="E16068">
        <v>9.6999999999999993</v>
      </c>
      <c r="F16068">
        <v>10.3</v>
      </c>
      <c r="G16068">
        <v>1464223</v>
      </c>
      <c r="H16068">
        <v>10.11</v>
      </c>
    </row>
    <row r="16069" spans="1:8" x14ac:dyDescent="0.3">
      <c r="A16069" t="s">
        <v>654</v>
      </c>
      <c r="B16069" t="s">
        <v>703</v>
      </c>
      <c r="C16069">
        <v>10</v>
      </c>
      <c r="D16069">
        <v>10.09</v>
      </c>
      <c r="E16069">
        <v>9.51</v>
      </c>
      <c r="F16069">
        <v>9.94</v>
      </c>
      <c r="G16069">
        <v>1856808</v>
      </c>
      <c r="H16069">
        <v>9.8467000000000002</v>
      </c>
    </row>
    <row r="16070" spans="1:8" x14ac:dyDescent="0.3">
      <c r="A16070" t="s">
        <v>654</v>
      </c>
      <c r="B16070" t="s">
        <v>223</v>
      </c>
      <c r="C16070">
        <v>9.83</v>
      </c>
      <c r="D16070">
        <v>9.83</v>
      </c>
      <c r="E16070">
        <v>9.3000000000000007</v>
      </c>
      <c r="F16070">
        <v>9.64</v>
      </c>
      <c r="G16070">
        <v>2480439</v>
      </c>
      <c r="H16070">
        <v>9.59</v>
      </c>
    </row>
    <row r="16071" spans="1:8" x14ac:dyDescent="0.3">
      <c r="A16071" t="s">
        <v>654</v>
      </c>
      <c r="B16071" t="s">
        <v>228</v>
      </c>
      <c r="C16071">
        <v>9.4499999999999993</v>
      </c>
      <c r="D16071">
        <v>9.59</v>
      </c>
      <c r="E16071">
        <v>9.24</v>
      </c>
      <c r="F16071">
        <v>9.5399999999999991</v>
      </c>
      <c r="G16071">
        <v>2638419</v>
      </c>
      <c r="H16071">
        <v>9.4566999999999997</v>
      </c>
    </row>
    <row r="16072" spans="1:8" x14ac:dyDescent="0.3">
      <c r="A16072" t="s">
        <v>654</v>
      </c>
      <c r="B16072" t="s">
        <v>704</v>
      </c>
      <c r="C16072">
        <v>9.5399999999999991</v>
      </c>
      <c r="D16072">
        <v>9.66</v>
      </c>
      <c r="E16072">
        <v>9.36</v>
      </c>
      <c r="F16072">
        <v>9.6</v>
      </c>
      <c r="G16072">
        <v>1347675</v>
      </c>
      <c r="H16072">
        <v>9.5399999999999991</v>
      </c>
    </row>
    <row r="16073" spans="1:8" x14ac:dyDescent="0.3">
      <c r="A16073" t="s">
        <v>654</v>
      </c>
      <c r="B16073" t="s">
        <v>705</v>
      </c>
      <c r="C16073">
        <v>9.6</v>
      </c>
      <c r="D16073">
        <v>9.93</v>
      </c>
      <c r="E16073">
        <v>9.49</v>
      </c>
      <c r="F16073">
        <v>9.84</v>
      </c>
      <c r="G16073">
        <v>1210134</v>
      </c>
      <c r="H16073">
        <v>9.7532999999999994</v>
      </c>
    </row>
    <row r="16074" spans="1:8" x14ac:dyDescent="0.3">
      <c r="A16074" t="s">
        <v>654</v>
      </c>
      <c r="B16074" t="s">
        <v>706</v>
      </c>
      <c r="C16074">
        <v>9.84</v>
      </c>
      <c r="D16074">
        <v>9.99</v>
      </c>
      <c r="E16074">
        <v>9.69</v>
      </c>
      <c r="F16074">
        <v>9.86</v>
      </c>
      <c r="G16074">
        <v>826479</v>
      </c>
      <c r="H16074">
        <v>9.8467000000000002</v>
      </c>
    </row>
    <row r="16075" spans="1:8" x14ac:dyDescent="0.3">
      <c r="A16075" t="s">
        <v>654</v>
      </c>
      <c r="B16075" t="s">
        <v>265</v>
      </c>
      <c r="C16075">
        <v>9.8000000000000007</v>
      </c>
      <c r="D16075">
        <v>9.86</v>
      </c>
      <c r="E16075">
        <v>9.61</v>
      </c>
      <c r="F16075">
        <v>9.76</v>
      </c>
      <c r="G16075">
        <v>968270</v>
      </c>
      <c r="H16075">
        <v>9.7432999999999996</v>
      </c>
    </row>
    <row r="16076" spans="1:8" x14ac:dyDescent="0.3">
      <c r="A16076" t="s">
        <v>654</v>
      </c>
      <c r="B16076" t="s">
        <v>707</v>
      </c>
      <c r="C16076">
        <v>9.75</v>
      </c>
      <c r="D16076">
        <v>9.81</v>
      </c>
      <c r="E16076">
        <v>9.69</v>
      </c>
      <c r="F16076">
        <v>9.7200000000000006</v>
      </c>
      <c r="G16076">
        <v>838546</v>
      </c>
      <c r="H16076">
        <v>9.74</v>
      </c>
    </row>
    <row r="16077" spans="1:8" x14ac:dyDescent="0.3">
      <c r="A16077" t="s">
        <v>654</v>
      </c>
      <c r="B16077" t="s">
        <v>271</v>
      </c>
      <c r="C16077">
        <v>9.68</v>
      </c>
      <c r="D16077">
        <v>9.8000000000000007</v>
      </c>
      <c r="E16077">
        <v>9.1999999999999993</v>
      </c>
      <c r="F16077">
        <v>9.32</v>
      </c>
      <c r="G16077">
        <v>1300846</v>
      </c>
      <c r="H16077">
        <v>9.44</v>
      </c>
    </row>
    <row r="16078" spans="1:8" x14ac:dyDescent="0.3">
      <c r="A16078" t="s">
        <v>654</v>
      </c>
      <c r="B16078" t="s">
        <v>708</v>
      </c>
      <c r="C16078">
        <v>9.33</v>
      </c>
      <c r="D16078">
        <v>9.91</v>
      </c>
      <c r="E16078">
        <v>9.3000000000000007</v>
      </c>
      <c r="F16078">
        <v>9.9</v>
      </c>
      <c r="G16078">
        <v>1803545</v>
      </c>
      <c r="H16078">
        <v>9.7033000000000005</v>
      </c>
    </row>
    <row r="16079" spans="1:8" x14ac:dyDescent="0.3">
      <c r="A16079" t="s">
        <v>654</v>
      </c>
      <c r="B16079" t="s">
        <v>709</v>
      </c>
      <c r="C16079">
        <v>9.9</v>
      </c>
      <c r="D16079">
        <v>10.34</v>
      </c>
      <c r="E16079">
        <v>9.74</v>
      </c>
      <c r="F16079">
        <v>10.119999999999999</v>
      </c>
      <c r="G16079">
        <v>1637177</v>
      </c>
      <c r="H16079">
        <v>10.066700000000001</v>
      </c>
    </row>
    <row r="16080" spans="1:8" x14ac:dyDescent="0.3">
      <c r="A16080" t="s">
        <v>654</v>
      </c>
      <c r="B16080" t="s">
        <v>283</v>
      </c>
      <c r="C16080">
        <v>10.119999999999999</v>
      </c>
      <c r="D16080">
        <v>10.119999999999999</v>
      </c>
      <c r="E16080">
        <v>9.8000000000000007</v>
      </c>
      <c r="F16080">
        <v>9.81</v>
      </c>
      <c r="G16080">
        <v>881497</v>
      </c>
      <c r="H16080">
        <v>9.91</v>
      </c>
    </row>
    <row r="16081" spans="1:8" x14ac:dyDescent="0.3">
      <c r="A16081" t="s">
        <v>654</v>
      </c>
      <c r="B16081" t="s">
        <v>290</v>
      </c>
      <c r="C16081">
        <v>9.9</v>
      </c>
      <c r="D16081">
        <v>10.06</v>
      </c>
      <c r="E16081">
        <v>9.61</v>
      </c>
      <c r="F16081">
        <v>10.050000000000001</v>
      </c>
      <c r="G16081">
        <v>1918230</v>
      </c>
      <c r="H16081">
        <v>9.9067000000000007</v>
      </c>
    </row>
    <row r="16082" spans="1:8" x14ac:dyDescent="0.3">
      <c r="A16082" t="s">
        <v>654</v>
      </c>
      <c r="B16082" t="s">
        <v>710</v>
      </c>
      <c r="C16082">
        <v>10.050000000000001</v>
      </c>
      <c r="D16082">
        <v>10.37</v>
      </c>
      <c r="E16082">
        <v>9.98</v>
      </c>
      <c r="F16082">
        <v>10.32</v>
      </c>
      <c r="G16082">
        <v>1047670</v>
      </c>
      <c r="H16082">
        <v>10.2233</v>
      </c>
    </row>
    <row r="16083" spans="1:8" x14ac:dyDescent="0.3">
      <c r="A16083" t="s">
        <v>654</v>
      </c>
      <c r="B16083" t="s">
        <v>512</v>
      </c>
      <c r="C16083">
        <v>10.32</v>
      </c>
      <c r="D16083">
        <v>10.33</v>
      </c>
      <c r="E16083">
        <v>9.85</v>
      </c>
      <c r="F16083">
        <v>10.15</v>
      </c>
      <c r="G16083">
        <v>1066492</v>
      </c>
      <c r="H16083">
        <v>10.11</v>
      </c>
    </row>
    <row r="16084" spans="1:8" x14ac:dyDescent="0.3">
      <c r="A16084" t="s">
        <v>654</v>
      </c>
      <c r="B16084" t="s">
        <v>91</v>
      </c>
      <c r="C16084">
        <v>9.14</v>
      </c>
      <c r="D16084">
        <v>9.99</v>
      </c>
      <c r="E16084">
        <v>9.14</v>
      </c>
      <c r="F16084">
        <v>9.6</v>
      </c>
      <c r="G16084">
        <v>896297</v>
      </c>
      <c r="H16084">
        <v>9.5767000000000007</v>
      </c>
    </row>
    <row r="16085" spans="1:8" x14ac:dyDescent="0.3">
      <c r="A16085" t="s">
        <v>654</v>
      </c>
      <c r="B16085" t="s">
        <v>93</v>
      </c>
      <c r="C16085">
        <v>9.41</v>
      </c>
      <c r="D16085">
        <v>9.69</v>
      </c>
      <c r="E16085">
        <v>9.4</v>
      </c>
      <c r="F16085">
        <v>9.52</v>
      </c>
      <c r="G16085">
        <v>439004</v>
      </c>
      <c r="H16085">
        <v>9.5366999999999997</v>
      </c>
    </row>
    <row r="16086" spans="1:8" x14ac:dyDescent="0.3">
      <c r="A16086" t="s">
        <v>654</v>
      </c>
      <c r="B16086" t="s">
        <v>711</v>
      </c>
      <c r="C16086">
        <v>9.52</v>
      </c>
      <c r="D16086">
        <v>9.9600000000000009</v>
      </c>
      <c r="E16086">
        <v>9.2899999999999991</v>
      </c>
      <c r="F16086">
        <v>9.8800000000000008</v>
      </c>
      <c r="G16086">
        <v>589977</v>
      </c>
      <c r="H16086">
        <v>9.7100000000000009</v>
      </c>
    </row>
    <row r="16087" spans="1:8" x14ac:dyDescent="0.3">
      <c r="A16087" t="s">
        <v>654</v>
      </c>
      <c r="B16087" t="s">
        <v>712</v>
      </c>
      <c r="C16087">
        <v>10</v>
      </c>
      <c r="D16087">
        <v>10.09</v>
      </c>
      <c r="E16087">
        <v>9.8000000000000007</v>
      </c>
      <c r="F16087">
        <v>9.89</v>
      </c>
      <c r="G16087">
        <v>541351</v>
      </c>
      <c r="H16087">
        <v>9.9267000000000003</v>
      </c>
    </row>
    <row r="16088" spans="1:8" x14ac:dyDescent="0.3">
      <c r="A16088" t="s">
        <v>654</v>
      </c>
      <c r="B16088" t="s">
        <v>162</v>
      </c>
      <c r="C16088">
        <v>9.82</v>
      </c>
      <c r="D16088">
        <v>9.9499999999999993</v>
      </c>
      <c r="E16088">
        <v>9.5</v>
      </c>
      <c r="F16088">
        <v>9.76</v>
      </c>
      <c r="G16088">
        <v>529233</v>
      </c>
      <c r="H16088">
        <v>9.7367000000000008</v>
      </c>
    </row>
    <row r="16089" spans="1:8" x14ac:dyDescent="0.3">
      <c r="A16089" t="s">
        <v>654</v>
      </c>
      <c r="B16089" t="s">
        <v>220</v>
      </c>
      <c r="C16089">
        <v>9.52</v>
      </c>
      <c r="D16089">
        <v>9.7799999999999994</v>
      </c>
      <c r="E16089">
        <v>9.4700000000000006</v>
      </c>
      <c r="F16089">
        <v>9.7799999999999994</v>
      </c>
      <c r="G16089">
        <v>440753</v>
      </c>
      <c r="H16089">
        <v>9.6767000000000003</v>
      </c>
    </row>
    <row r="16090" spans="1:8" x14ac:dyDescent="0.3">
      <c r="A16090" t="s">
        <v>654</v>
      </c>
      <c r="B16090" t="s">
        <v>713</v>
      </c>
      <c r="C16090">
        <v>9.67</v>
      </c>
      <c r="D16090">
        <v>10</v>
      </c>
      <c r="E16090">
        <v>9.67</v>
      </c>
      <c r="F16090">
        <v>9.94</v>
      </c>
      <c r="G16090">
        <v>780642</v>
      </c>
      <c r="H16090">
        <v>9.8699999999999992</v>
      </c>
    </row>
    <row r="16091" spans="1:8" x14ac:dyDescent="0.3">
      <c r="A16091" t="s">
        <v>654</v>
      </c>
      <c r="B16091" t="s">
        <v>714</v>
      </c>
      <c r="C16091">
        <v>9.94</v>
      </c>
      <c r="D16091">
        <v>10.14</v>
      </c>
      <c r="E16091">
        <v>9.7799999999999994</v>
      </c>
      <c r="F16091">
        <v>10.06</v>
      </c>
      <c r="G16091">
        <v>785045</v>
      </c>
      <c r="H16091">
        <v>9.9932999999999996</v>
      </c>
    </row>
    <row r="16092" spans="1:8" x14ac:dyDescent="0.3">
      <c r="A16092" t="s">
        <v>654</v>
      </c>
      <c r="B16092" t="s">
        <v>715</v>
      </c>
      <c r="C16092">
        <v>10.08</v>
      </c>
      <c r="D16092">
        <v>10.17</v>
      </c>
      <c r="E16092">
        <v>9.92</v>
      </c>
      <c r="F16092">
        <v>10.130000000000001</v>
      </c>
      <c r="G16092">
        <v>942074</v>
      </c>
      <c r="H16092">
        <v>10.0733</v>
      </c>
    </row>
    <row r="16093" spans="1:8" x14ac:dyDescent="0.3">
      <c r="A16093" t="s">
        <v>654</v>
      </c>
      <c r="B16093" t="s">
        <v>235</v>
      </c>
      <c r="C16093">
        <v>9.99</v>
      </c>
      <c r="D16093">
        <v>10.68</v>
      </c>
      <c r="E16093">
        <v>9.85</v>
      </c>
      <c r="F16093">
        <v>10.25</v>
      </c>
      <c r="G16093">
        <v>898366</v>
      </c>
      <c r="H16093">
        <v>10.26</v>
      </c>
    </row>
    <row r="16094" spans="1:8" x14ac:dyDescent="0.3">
      <c r="A16094" t="s">
        <v>654</v>
      </c>
      <c r="B16094" t="s">
        <v>259</v>
      </c>
      <c r="C16094">
        <v>10.25</v>
      </c>
      <c r="D16094">
        <v>10.42</v>
      </c>
      <c r="E16094">
        <v>10.15</v>
      </c>
      <c r="F16094">
        <v>10.32</v>
      </c>
      <c r="G16094">
        <v>415757</v>
      </c>
      <c r="H16094">
        <v>10.2967</v>
      </c>
    </row>
    <row r="16095" spans="1:8" x14ac:dyDescent="0.3">
      <c r="A16095" t="s">
        <v>654</v>
      </c>
      <c r="B16095" t="s">
        <v>716</v>
      </c>
      <c r="C16095">
        <v>10.32</v>
      </c>
      <c r="D16095">
        <v>10.48</v>
      </c>
      <c r="E16095">
        <v>10.16</v>
      </c>
      <c r="F16095">
        <v>10.41</v>
      </c>
      <c r="G16095">
        <v>509900</v>
      </c>
      <c r="H16095">
        <v>10.35</v>
      </c>
    </row>
    <row r="16096" spans="1:8" x14ac:dyDescent="0.3">
      <c r="A16096" t="s">
        <v>654</v>
      </c>
      <c r="B16096" t="s">
        <v>269</v>
      </c>
      <c r="C16096">
        <v>10.41</v>
      </c>
      <c r="D16096">
        <v>10.49</v>
      </c>
      <c r="E16096">
        <v>10.050000000000001</v>
      </c>
      <c r="F16096">
        <v>10.199999999999999</v>
      </c>
      <c r="G16096">
        <v>351997</v>
      </c>
      <c r="H16096">
        <v>10.246700000000001</v>
      </c>
    </row>
    <row r="16097" spans="1:8" x14ac:dyDescent="0.3">
      <c r="A16097" t="s">
        <v>654</v>
      </c>
      <c r="B16097" t="s">
        <v>282</v>
      </c>
      <c r="C16097">
        <v>10.050000000000001</v>
      </c>
      <c r="D16097">
        <v>10.5</v>
      </c>
      <c r="E16097">
        <v>10.029999999999999</v>
      </c>
      <c r="F16097">
        <v>10.29</v>
      </c>
      <c r="G16097">
        <v>435424</v>
      </c>
      <c r="H16097">
        <v>10.273300000000001</v>
      </c>
    </row>
    <row r="16098" spans="1:8" x14ac:dyDescent="0.3">
      <c r="A16098" t="s">
        <v>654</v>
      </c>
      <c r="B16098" t="s">
        <v>717</v>
      </c>
      <c r="C16098">
        <v>10.45</v>
      </c>
      <c r="D16098">
        <v>10.45</v>
      </c>
      <c r="E16098">
        <v>9.91</v>
      </c>
      <c r="F16098">
        <v>10.1</v>
      </c>
      <c r="G16098">
        <v>762288</v>
      </c>
      <c r="H16098">
        <v>10.1533</v>
      </c>
    </row>
    <row r="16099" spans="1:8" x14ac:dyDescent="0.3">
      <c r="A16099" t="s">
        <v>654</v>
      </c>
      <c r="B16099" t="s">
        <v>285</v>
      </c>
      <c r="C16099">
        <v>10.050000000000001</v>
      </c>
      <c r="D16099">
        <v>10.07</v>
      </c>
      <c r="E16099">
        <v>9.8699999999999992</v>
      </c>
      <c r="F16099">
        <v>9.89</v>
      </c>
      <c r="G16099">
        <v>376616</v>
      </c>
      <c r="H16099">
        <v>9.9433000000000007</v>
      </c>
    </row>
    <row r="16100" spans="1:8" x14ac:dyDescent="0.3">
      <c r="A16100" t="s">
        <v>654</v>
      </c>
      <c r="B16100" t="s">
        <v>718</v>
      </c>
      <c r="C16100">
        <v>9.99</v>
      </c>
      <c r="D16100">
        <v>9.99</v>
      </c>
      <c r="E16100">
        <v>9.7799999999999994</v>
      </c>
      <c r="F16100">
        <v>9.9</v>
      </c>
      <c r="G16100">
        <v>459959</v>
      </c>
      <c r="H16100">
        <v>9.89</v>
      </c>
    </row>
    <row r="16101" spans="1:8" x14ac:dyDescent="0.3">
      <c r="A16101" t="s">
        <v>654</v>
      </c>
      <c r="B16101" t="s">
        <v>291</v>
      </c>
      <c r="C16101">
        <v>9.86</v>
      </c>
      <c r="D16101">
        <v>9.92</v>
      </c>
      <c r="E16101">
        <v>9.7200000000000006</v>
      </c>
      <c r="F16101">
        <v>9.7899999999999991</v>
      </c>
      <c r="G16101">
        <v>1092881</v>
      </c>
      <c r="H16101">
        <v>9.81</v>
      </c>
    </row>
    <row r="16102" spans="1:8" x14ac:dyDescent="0.3">
      <c r="A16102" t="s">
        <v>654</v>
      </c>
      <c r="B16102" t="s">
        <v>295</v>
      </c>
      <c r="C16102">
        <v>9.75</v>
      </c>
      <c r="D16102">
        <v>9.92</v>
      </c>
      <c r="E16102">
        <v>9.75</v>
      </c>
      <c r="F16102">
        <v>9.92</v>
      </c>
      <c r="G16102">
        <v>464924</v>
      </c>
      <c r="H16102">
        <v>9.8633000000000006</v>
      </c>
    </row>
    <row r="16103" spans="1:8" x14ac:dyDescent="0.3">
      <c r="A16103" t="s">
        <v>654</v>
      </c>
      <c r="B16103" t="s">
        <v>298</v>
      </c>
      <c r="C16103">
        <v>9.86</v>
      </c>
      <c r="D16103">
        <v>10.119999999999999</v>
      </c>
      <c r="E16103">
        <v>9.86</v>
      </c>
      <c r="F16103">
        <v>10.119999999999999</v>
      </c>
      <c r="G16103">
        <v>589698</v>
      </c>
      <c r="H16103">
        <v>10.033300000000001</v>
      </c>
    </row>
    <row r="16104" spans="1:8" x14ac:dyDescent="0.3">
      <c r="A16104" t="s">
        <v>654</v>
      </c>
      <c r="B16104" t="s">
        <v>719</v>
      </c>
      <c r="C16104">
        <v>10.1</v>
      </c>
      <c r="D16104">
        <v>10.6</v>
      </c>
      <c r="E16104">
        <v>10.029999999999999</v>
      </c>
      <c r="F16104">
        <v>10.6</v>
      </c>
      <c r="G16104">
        <v>707926</v>
      </c>
      <c r="H16104">
        <v>10.41</v>
      </c>
    </row>
    <row r="16105" spans="1:8" x14ac:dyDescent="0.3">
      <c r="A16105" t="s">
        <v>654</v>
      </c>
      <c r="B16105" t="s">
        <v>720</v>
      </c>
      <c r="C16105">
        <v>10.6</v>
      </c>
      <c r="D16105">
        <v>11.66</v>
      </c>
      <c r="E16105">
        <v>10.6</v>
      </c>
      <c r="F16105">
        <v>11.2</v>
      </c>
      <c r="G16105">
        <v>1598384</v>
      </c>
      <c r="H16105">
        <v>11.1533</v>
      </c>
    </row>
    <row r="16106" spans="1:8" x14ac:dyDescent="0.3">
      <c r="A16106" t="s">
        <v>654</v>
      </c>
      <c r="B16106" t="s">
        <v>721</v>
      </c>
      <c r="C16106">
        <v>10.97</v>
      </c>
      <c r="D16106">
        <v>10.97</v>
      </c>
      <c r="E16106">
        <v>10.48</v>
      </c>
      <c r="F16106">
        <v>10.65</v>
      </c>
      <c r="G16106">
        <v>1088817</v>
      </c>
      <c r="H16106">
        <v>10.7</v>
      </c>
    </row>
    <row r="16107" spans="1:8" x14ac:dyDescent="0.3">
      <c r="A16107" t="s">
        <v>654</v>
      </c>
      <c r="B16107" t="s">
        <v>96</v>
      </c>
      <c r="C16107">
        <v>10.65</v>
      </c>
      <c r="D16107">
        <v>10.65</v>
      </c>
      <c r="E16107">
        <v>10.27</v>
      </c>
      <c r="F16107">
        <v>10.42</v>
      </c>
      <c r="G16107">
        <v>475920</v>
      </c>
      <c r="H16107">
        <v>10.4467</v>
      </c>
    </row>
    <row r="16108" spans="1:8" x14ac:dyDescent="0.3">
      <c r="A16108" t="s">
        <v>654</v>
      </c>
      <c r="B16108" t="s">
        <v>722</v>
      </c>
      <c r="C16108">
        <v>10.46</v>
      </c>
      <c r="D16108">
        <v>10.67</v>
      </c>
      <c r="E16108">
        <v>10.4</v>
      </c>
      <c r="F16108">
        <v>10.6</v>
      </c>
      <c r="G16108">
        <v>299014</v>
      </c>
      <c r="H16108">
        <v>10.556699999999999</v>
      </c>
    </row>
    <row r="16109" spans="1:8" x14ac:dyDescent="0.3">
      <c r="A16109" t="s">
        <v>654</v>
      </c>
      <c r="B16109" t="s">
        <v>164</v>
      </c>
      <c r="C16109">
        <v>10.64</v>
      </c>
      <c r="D16109">
        <v>11.5</v>
      </c>
      <c r="E16109">
        <v>10.58</v>
      </c>
      <c r="F16109">
        <v>10.95</v>
      </c>
      <c r="G16109">
        <v>1165550</v>
      </c>
      <c r="H16109">
        <v>11.01</v>
      </c>
    </row>
    <row r="16110" spans="1:8" x14ac:dyDescent="0.3">
      <c r="A16110" t="s">
        <v>654</v>
      </c>
      <c r="B16110" t="s">
        <v>723</v>
      </c>
      <c r="C16110">
        <v>11.1</v>
      </c>
      <c r="D16110">
        <v>11.5</v>
      </c>
      <c r="E16110">
        <v>10.8</v>
      </c>
      <c r="F16110">
        <v>11.33</v>
      </c>
      <c r="G16110">
        <v>1028420</v>
      </c>
      <c r="H16110">
        <v>11.21</v>
      </c>
    </row>
    <row r="16111" spans="1:8" x14ac:dyDescent="0.3">
      <c r="A16111" t="s">
        <v>654</v>
      </c>
      <c r="B16111" t="s">
        <v>724</v>
      </c>
      <c r="C16111">
        <v>11.33</v>
      </c>
      <c r="D16111">
        <v>11.33</v>
      </c>
      <c r="E16111">
        <v>10.77</v>
      </c>
      <c r="F16111">
        <v>11.03</v>
      </c>
      <c r="G16111">
        <v>797024</v>
      </c>
      <c r="H16111">
        <v>11.0433</v>
      </c>
    </row>
    <row r="16112" spans="1:8" x14ac:dyDescent="0.3">
      <c r="A16112" t="s">
        <v>654</v>
      </c>
      <c r="B16112" t="s">
        <v>725</v>
      </c>
      <c r="C16112">
        <v>11.02</v>
      </c>
      <c r="D16112">
        <v>11.19</v>
      </c>
      <c r="E16112">
        <v>10.93</v>
      </c>
      <c r="F16112">
        <v>11.09</v>
      </c>
      <c r="G16112">
        <v>549666</v>
      </c>
      <c r="H16112">
        <v>11.07</v>
      </c>
    </row>
    <row r="16113" spans="1:8" x14ac:dyDescent="0.3">
      <c r="A16113" t="s">
        <v>654</v>
      </c>
      <c r="B16113" t="s">
        <v>242</v>
      </c>
      <c r="C16113">
        <v>10.95</v>
      </c>
      <c r="D16113">
        <v>11.02</v>
      </c>
      <c r="E16113">
        <v>10.88</v>
      </c>
      <c r="F16113">
        <v>10.94</v>
      </c>
      <c r="G16113">
        <v>952743</v>
      </c>
      <c r="H16113">
        <v>10.9467</v>
      </c>
    </row>
    <row r="16114" spans="1:8" x14ac:dyDescent="0.3">
      <c r="A16114" t="s">
        <v>654</v>
      </c>
      <c r="B16114" t="s">
        <v>726</v>
      </c>
      <c r="C16114">
        <v>10.94</v>
      </c>
      <c r="D16114">
        <v>11.09</v>
      </c>
      <c r="E16114">
        <v>10.9</v>
      </c>
      <c r="F16114">
        <v>10.92</v>
      </c>
      <c r="G16114">
        <v>314074</v>
      </c>
      <c r="H16114">
        <v>10.97</v>
      </c>
    </row>
    <row r="16115" spans="1:8" x14ac:dyDescent="0.3">
      <c r="A16115" t="s">
        <v>654</v>
      </c>
      <c r="B16115" t="s">
        <v>727</v>
      </c>
      <c r="C16115">
        <v>11.04</v>
      </c>
      <c r="D16115">
        <v>11.19</v>
      </c>
      <c r="E16115">
        <v>10.88</v>
      </c>
      <c r="F16115">
        <v>11.1</v>
      </c>
      <c r="G16115">
        <v>740500</v>
      </c>
      <c r="H16115">
        <v>11.056699999999999</v>
      </c>
    </row>
    <row r="16116" spans="1:8" x14ac:dyDescent="0.3">
      <c r="A16116" t="s">
        <v>654</v>
      </c>
      <c r="B16116" t="s">
        <v>728</v>
      </c>
      <c r="C16116">
        <v>11.01</v>
      </c>
      <c r="D16116">
        <v>11.12</v>
      </c>
      <c r="E16116">
        <v>10.81</v>
      </c>
      <c r="F16116">
        <v>11.04</v>
      </c>
      <c r="G16116">
        <v>387240</v>
      </c>
      <c r="H16116">
        <v>10.99</v>
      </c>
    </row>
    <row r="16117" spans="1:8" x14ac:dyDescent="0.3">
      <c r="A16117" t="s">
        <v>654</v>
      </c>
      <c r="B16117" t="s">
        <v>729</v>
      </c>
      <c r="C16117">
        <v>10.91</v>
      </c>
      <c r="D16117">
        <v>11.14</v>
      </c>
      <c r="E16117">
        <v>10.89</v>
      </c>
      <c r="F16117">
        <v>11.05</v>
      </c>
      <c r="G16117">
        <v>388914</v>
      </c>
      <c r="H16117">
        <v>11.0267</v>
      </c>
    </row>
    <row r="16118" spans="1:8" x14ac:dyDescent="0.3">
      <c r="A16118" t="s">
        <v>654</v>
      </c>
      <c r="B16118" t="s">
        <v>730</v>
      </c>
      <c r="C16118">
        <v>11.05</v>
      </c>
      <c r="D16118">
        <v>11.09</v>
      </c>
      <c r="E16118">
        <v>10.62</v>
      </c>
      <c r="F16118">
        <v>10.7</v>
      </c>
      <c r="G16118">
        <v>646353</v>
      </c>
      <c r="H16118">
        <v>10.8033</v>
      </c>
    </row>
    <row r="16119" spans="1:8" x14ac:dyDescent="0.3">
      <c r="A16119" t="s">
        <v>654</v>
      </c>
      <c r="B16119" t="s">
        <v>731</v>
      </c>
      <c r="C16119">
        <v>10.82</v>
      </c>
      <c r="D16119">
        <v>11.1</v>
      </c>
      <c r="E16119">
        <v>10.59</v>
      </c>
      <c r="F16119">
        <v>11.02</v>
      </c>
      <c r="G16119">
        <v>757642</v>
      </c>
      <c r="H16119">
        <v>10.9033</v>
      </c>
    </row>
    <row r="16120" spans="1:8" x14ac:dyDescent="0.3">
      <c r="A16120" t="s">
        <v>654</v>
      </c>
      <c r="B16120" t="s">
        <v>732</v>
      </c>
      <c r="C16120">
        <v>11.02</v>
      </c>
      <c r="D16120">
        <v>11.47</v>
      </c>
      <c r="E16120">
        <v>10.85</v>
      </c>
      <c r="F16120">
        <v>11.35</v>
      </c>
      <c r="G16120">
        <v>637865</v>
      </c>
      <c r="H16120">
        <v>11.2233</v>
      </c>
    </row>
    <row r="16121" spans="1:8" x14ac:dyDescent="0.3">
      <c r="A16121" t="s">
        <v>654</v>
      </c>
      <c r="B16121" t="s">
        <v>733</v>
      </c>
      <c r="C16121">
        <v>11.35</v>
      </c>
      <c r="D16121">
        <v>11.42</v>
      </c>
      <c r="E16121">
        <v>11.09</v>
      </c>
      <c r="F16121">
        <v>11.16</v>
      </c>
      <c r="G16121">
        <v>243454</v>
      </c>
      <c r="H16121">
        <v>11.2233</v>
      </c>
    </row>
    <row r="16122" spans="1:8" x14ac:dyDescent="0.3">
      <c r="A16122" t="s">
        <v>654</v>
      </c>
      <c r="B16122" t="s">
        <v>734</v>
      </c>
      <c r="C16122">
        <v>11.16</v>
      </c>
      <c r="D16122">
        <v>11.29</v>
      </c>
      <c r="E16122">
        <v>11.02</v>
      </c>
      <c r="F16122">
        <v>11.12</v>
      </c>
      <c r="G16122">
        <v>395643</v>
      </c>
      <c r="H16122">
        <v>11.1433</v>
      </c>
    </row>
    <row r="16123" spans="1:8" x14ac:dyDescent="0.3">
      <c r="A16123" t="s">
        <v>654</v>
      </c>
      <c r="B16123" t="s">
        <v>735</v>
      </c>
      <c r="C16123">
        <v>11.19</v>
      </c>
      <c r="D16123">
        <v>11.19</v>
      </c>
      <c r="E16123">
        <v>10.99</v>
      </c>
      <c r="F16123">
        <v>11.03</v>
      </c>
      <c r="G16123">
        <v>128634</v>
      </c>
      <c r="H16123">
        <v>11.07</v>
      </c>
    </row>
    <row r="16124" spans="1:8" x14ac:dyDescent="0.3">
      <c r="A16124" t="s">
        <v>655</v>
      </c>
      <c r="B16124" t="s">
        <v>696</v>
      </c>
      <c r="C16124">
        <v>3.72</v>
      </c>
      <c r="D16124">
        <v>3.88</v>
      </c>
      <c r="E16124">
        <v>3.69</v>
      </c>
      <c r="F16124">
        <v>3.74</v>
      </c>
      <c r="G16124">
        <v>1709128</v>
      </c>
      <c r="H16124">
        <v>3.77</v>
      </c>
    </row>
    <row r="16125" spans="1:8" x14ac:dyDescent="0.3">
      <c r="A16125" t="s">
        <v>655</v>
      </c>
      <c r="B16125" t="s">
        <v>697</v>
      </c>
      <c r="C16125">
        <v>3.76</v>
      </c>
      <c r="D16125">
        <v>3.76</v>
      </c>
      <c r="E16125">
        <v>3.61</v>
      </c>
      <c r="F16125">
        <v>3.67</v>
      </c>
      <c r="G16125">
        <v>1442681</v>
      </c>
      <c r="H16125">
        <v>3.68</v>
      </c>
    </row>
    <row r="16126" spans="1:8" x14ac:dyDescent="0.3">
      <c r="A16126" t="s">
        <v>655</v>
      </c>
      <c r="B16126" t="s">
        <v>698</v>
      </c>
      <c r="C16126">
        <v>3.7</v>
      </c>
      <c r="D16126">
        <v>3.7</v>
      </c>
      <c r="E16126">
        <v>3.57</v>
      </c>
      <c r="F16126">
        <v>3.64</v>
      </c>
      <c r="G16126">
        <v>1904409</v>
      </c>
      <c r="H16126">
        <v>3.6366999999999998</v>
      </c>
    </row>
    <row r="16127" spans="1:8" x14ac:dyDescent="0.3">
      <c r="A16127" t="s">
        <v>655</v>
      </c>
      <c r="B16127" t="s">
        <v>699</v>
      </c>
      <c r="C16127">
        <v>3.64</v>
      </c>
      <c r="D16127">
        <v>3.64</v>
      </c>
      <c r="E16127">
        <v>3.54</v>
      </c>
      <c r="F16127">
        <v>3.58</v>
      </c>
      <c r="G16127">
        <v>1824911</v>
      </c>
      <c r="H16127">
        <v>3.5867</v>
      </c>
    </row>
    <row r="16128" spans="1:8" x14ac:dyDescent="0.3">
      <c r="A16128" t="s">
        <v>655</v>
      </c>
      <c r="B16128" t="s">
        <v>700</v>
      </c>
      <c r="C16128">
        <v>3.58</v>
      </c>
      <c r="D16128">
        <v>3.58</v>
      </c>
      <c r="E16128">
        <v>3.52</v>
      </c>
      <c r="F16128">
        <v>3.53</v>
      </c>
      <c r="G16128">
        <v>1057322</v>
      </c>
      <c r="H16128">
        <v>3.5432999999999999</v>
      </c>
    </row>
    <row r="16129" spans="1:8" x14ac:dyDescent="0.3">
      <c r="A16129" t="s">
        <v>655</v>
      </c>
      <c r="B16129" t="s">
        <v>77</v>
      </c>
      <c r="C16129">
        <v>3.54</v>
      </c>
      <c r="D16129">
        <v>3.55</v>
      </c>
      <c r="E16129">
        <v>3.45</v>
      </c>
      <c r="F16129">
        <v>3.53</v>
      </c>
      <c r="G16129">
        <v>1417864</v>
      </c>
      <c r="H16129">
        <v>3.51</v>
      </c>
    </row>
    <row r="16130" spans="1:8" x14ac:dyDescent="0.3">
      <c r="A16130" t="s">
        <v>655</v>
      </c>
      <c r="B16130" t="s">
        <v>701</v>
      </c>
      <c r="C16130">
        <v>3.52</v>
      </c>
      <c r="D16130">
        <v>3.88</v>
      </c>
      <c r="E16130">
        <v>3.5</v>
      </c>
      <c r="F16130">
        <v>3.88</v>
      </c>
      <c r="G16130">
        <v>5469306</v>
      </c>
      <c r="H16130">
        <v>3.7532999999999999</v>
      </c>
    </row>
    <row r="16131" spans="1:8" x14ac:dyDescent="0.3">
      <c r="A16131" t="s">
        <v>655</v>
      </c>
      <c r="B16131" t="s">
        <v>702</v>
      </c>
      <c r="C16131">
        <v>3.88</v>
      </c>
      <c r="D16131">
        <v>4.26</v>
      </c>
      <c r="E16131">
        <v>3.81</v>
      </c>
      <c r="F16131">
        <v>4.26</v>
      </c>
      <c r="G16131">
        <v>3702394</v>
      </c>
      <c r="H16131">
        <v>4.1100000000000003</v>
      </c>
    </row>
    <row r="16132" spans="1:8" x14ac:dyDescent="0.3">
      <c r="A16132" t="s">
        <v>655</v>
      </c>
      <c r="B16132" t="s">
        <v>139</v>
      </c>
      <c r="C16132">
        <v>4.51</v>
      </c>
      <c r="D16132">
        <v>4.68</v>
      </c>
      <c r="E16132">
        <v>4.3</v>
      </c>
      <c r="F16132">
        <v>4.68</v>
      </c>
      <c r="G16132">
        <v>10503830</v>
      </c>
      <c r="H16132">
        <v>4.5533000000000001</v>
      </c>
    </row>
    <row r="16133" spans="1:8" x14ac:dyDescent="0.3">
      <c r="A16133" t="s">
        <v>655</v>
      </c>
      <c r="B16133" t="s">
        <v>156</v>
      </c>
      <c r="C16133">
        <v>4.5999999999999996</v>
      </c>
      <c r="D16133">
        <v>4.8899999999999997</v>
      </c>
      <c r="E16133">
        <v>4.42</v>
      </c>
      <c r="F16133">
        <v>4.71</v>
      </c>
      <c r="G16133">
        <v>8495980</v>
      </c>
      <c r="H16133">
        <v>4.6733000000000002</v>
      </c>
    </row>
    <row r="16134" spans="1:8" x14ac:dyDescent="0.3">
      <c r="A16134" t="s">
        <v>655</v>
      </c>
      <c r="B16134" t="s">
        <v>703</v>
      </c>
      <c r="C16134">
        <v>4.76</v>
      </c>
      <c r="D16134">
        <v>5.12</v>
      </c>
      <c r="E16134">
        <v>4.54</v>
      </c>
      <c r="F16134">
        <v>5.12</v>
      </c>
      <c r="G16134">
        <v>7913695</v>
      </c>
      <c r="H16134">
        <v>4.9267000000000003</v>
      </c>
    </row>
    <row r="16135" spans="1:8" x14ac:dyDescent="0.3">
      <c r="A16135" t="s">
        <v>655</v>
      </c>
      <c r="B16135" t="s">
        <v>223</v>
      </c>
      <c r="C16135">
        <v>5.29</v>
      </c>
      <c r="D16135">
        <v>5.33</v>
      </c>
      <c r="E16135">
        <v>4.91</v>
      </c>
      <c r="F16135">
        <v>4.95</v>
      </c>
      <c r="G16135">
        <v>4482629</v>
      </c>
      <c r="H16135">
        <v>5.0632999999999999</v>
      </c>
    </row>
    <row r="16136" spans="1:8" x14ac:dyDescent="0.3">
      <c r="A16136" t="s">
        <v>655</v>
      </c>
      <c r="B16136" t="s">
        <v>228</v>
      </c>
      <c r="C16136">
        <v>4.9000000000000004</v>
      </c>
      <c r="D16136">
        <v>5.08</v>
      </c>
      <c r="E16136">
        <v>4.76</v>
      </c>
      <c r="F16136">
        <v>4.99</v>
      </c>
      <c r="G16136">
        <v>2821004</v>
      </c>
      <c r="H16136">
        <v>4.9432999999999998</v>
      </c>
    </row>
    <row r="16137" spans="1:8" x14ac:dyDescent="0.3">
      <c r="A16137" t="s">
        <v>655</v>
      </c>
      <c r="B16137" t="s">
        <v>704</v>
      </c>
      <c r="C16137">
        <v>5</v>
      </c>
      <c r="D16137">
        <v>5.2</v>
      </c>
      <c r="E16137">
        <v>4.8</v>
      </c>
      <c r="F16137">
        <v>5.12</v>
      </c>
      <c r="G16137">
        <v>2663914</v>
      </c>
      <c r="H16137">
        <v>5.04</v>
      </c>
    </row>
    <row r="16138" spans="1:8" x14ac:dyDescent="0.3">
      <c r="A16138" t="s">
        <v>655</v>
      </c>
      <c r="B16138" t="s">
        <v>705</v>
      </c>
      <c r="C16138">
        <v>5.12</v>
      </c>
      <c r="D16138">
        <v>5.21</v>
      </c>
      <c r="E16138">
        <v>4.9400000000000004</v>
      </c>
      <c r="F16138">
        <v>5</v>
      </c>
      <c r="G16138">
        <v>2061180</v>
      </c>
      <c r="H16138">
        <v>5.05</v>
      </c>
    </row>
    <row r="16139" spans="1:8" x14ac:dyDescent="0.3">
      <c r="A16139" t="s">
        <v>655</v>
      </c>
      <c r="B16139" t="s">
        <v>706</v>
      </c>
      <c r="C16139">
        <v>5.0599999999999996</v>
      </c>
      <c r="D16139">
        <v>5.23</v>
      </c>
      <c r="E16139">
        <v>4.88</v>
      </c>
      <c r="F16139">
        <v>5.09</v>
      </c>
      <c r="G16139">
        <v>2387724</v>
      </c>
      <c r="H16139">
        <v>5.0667</v>
      </c>
    </row>
    <row r="16140" spans="1:8" x14ac:dyDescent="0.3">
      <c r="A16140" t="s">
        <v>655</v>
      </c>
      <c r="B16140" t="s">
        <v>265</v>
      </c>
      <c r="C16140">
        <v>5.2</v>
      </c>
      <c r="D16140">
        <v>5.25</v>
      </c>
      <c r="E16140">
        <v>4.97</v>
      </c>
      <c r="F16140">
        <v>5.25</v>
      </c>
      <c r="G16140">
        <v>4454775</v>
      </c>
      <c r="H16140">
        <v>5.1566999999999998</v>
      </c>
    </row>
    <row r="16141" spans="1:8" x14ac:dyDescent="0.3">
      <c r="A16141" t="s">
        <v>655</v>
      </c>
      <c r="B16141" t="s">
        <v>707</v>
      </c>
      <c r="C16141">
        <v>5.3</v>
      </c>
      <c r="D16141">
        <v>5.49</v>
      </c>
      <c r="E16141">
        <v>5.08</v>
      </c>
      <c r="F16141">
        <v>5.3</v>
      </c>
      <c r="G16141">
        <v>3918250</v>
      </c>
      <c r="H16141">
        <v>5.29</v>
      </c>
    </row>
    <row r="16142" spans="1:8" x14ac:dyDescent="0.3">
      <c r="A16142" t="s">
        <v>655</v>
      </c>
      <c r="B16142" t="s">
        <v>271</v>
      </c>
      <c r="C16142">
        <v>5.29</v>
      </c>
      <c r="D16142">
        <v>5.38</v>
      </c>
      <c r="E16142">
        <v>4.93</v>
      </c>
      <c r="F16142">
        <v>5.0199999999999996</v>
      </c>
      <c r="G16142">
        <v>2906871</v>
      </c>
      <c r="H16142">
        <v>5.1100000000000003</v>
      </c>
    </row>
    <row r="16143" spans="1:8" x14ac:dyDescent="0.3">
      <c r="A16143" t="s">
        <v>655</v>
      </c>
      <c r="B16143" t="s">
        <v>708</v>
      </c>
      <c r="C16143">
        <v>5.16</v>
      </c>
      <c r="D16143">
        <v>5.52</v>
      </c>
      <c r="E16143">
        <v>4.8600000000000003</v>
      </c>
      <c r="F16143">
        <v>5.52</v>
      </c>
      <c r="G16143">
        <v>5531222</v>
      </c>
      <c r="H16143">
        <v>5.3</v>
      </c>
    </row>
    <row r="16144" spans="1:8" x14ac:dyDescent="0.3">
      <c r="A16144" t="s">
        <v>655</v>
      </c>
      <c r="B16144" t="s">
        <v>709</v>
      </c>
      <c r="C16144">
        <v>5.94</v>
      </c>
      <c r="D16144">
        <v>6.07</v>
      </c>
      <c r="E16144">
        <v>5.79</v>
      </c>
      <c r="F16144">
        <v>6.07</v>
      </c>
      <c r="G16144">
        <v>12381810</v>
      </c>
      <c r="H16144">
        <v>5.9767000000000001</v>
      </c>
    </row>
    <row r="16145" spans="1:8" x14ac:dyDescent="0.3">
      <c r="A16145" t="s">
        <v>655</v>
      </c>
      <c r="B16145" t="s">
        <v>283</v>
      </c>
      <c r="C16145">
        <v>5.85</v>
      </c>
      <c r="D16145">
        <v>6.22</v>
      </c>
      <c r="E16145">
        <v>5.58</v>
      </c>
      <c r="F16145">
        <v>5.8</v>
      </c>
      <c r="G16145">
        <v>7602344</v>
      </c>
      <c r="H16145">
        <v>5.8666999999999998</v>
      </c>
    </row>
    <row r="16146" spans="1:8" x14ac:dyDescent="0.3">
      <c r="A16146" t="s">
        <v>655</v>
      </c>
      <c r="B16146" t="s">
        <v>290</v>
      </c>
      <c r="C16146">
        <v>5.67</v>
      </c>
      <c r="D16146">
        <v>6.33</v>
      </c>
      <c r="E16146">
        <v>5.41</v>
      </c>
      <c r="F16146">
        <v>5.93</v>
      </c>
      <c r="G16146">
        <v>7327480</v>
      </c>
      <c r="H16146">
        <v>5.89</v>
      </c>
    </row>
    <row r="16147" spans="1:8" x14ac:dyDescent="0.3">
      <c r="A16147" t="s">
        <v>655</v>
      </c>
      <c r="B16147" t="s">
        <v>710</v>
      </c>
      <c r="C16147">
        <v>5.86</v>
      </c>
      <c r="D16147">
        <v>6</v>
      </c>
      <c r="E16147">
        <v>5.62</v>
      </c>
      <c r="F16147">
        <v>5.81</v>
      </c>
      <c r="G16147">
        <v>2292697</v>
      </c>
      <c r="H16147">
        <v>5.81</v>
      </c>
    </row>
    <row r="16148" spans="1:8" x14ac:dyDescent="0.3">
      <c r="A16148" t="s">
        <v>655</v>
      </c>
      <c r="B16148" t="s">
        <v>512</v>
      </c>
      <c r="C16148">
        <v>5.8</v>
      </c>
      <c r="D16148">
        <v>6.04</v>
      </c>
      <c r="E16148">
        <v>5.6</v>
      </c>
      <c r="F16148">
        <v>5.6</v>
      </c>
      <c r="G16148">
        <v>2919817</v>
      </c>
      <c r="H16148">
        <v>5.7466999999999997</v>
      </c>
    </row>
    <row r="16149" spans="1:8" x14ac:dyDescent="0.3">
      <c r="A16149" t="s">
        <v>655</v>
      </c>
      <c r="B16149" t="s">
        <v>91</v>
      </c>
      <c r="C16149">
        <v>5.05</v>
      </c>
      <c r="D16149">
        <v>5.52</v>
      </c>
      <c r="E16149">
        <v>5.05</v>
      </c>
      <c r="F16149">
        <v>5.51</v>
      </c>
      <c r="G16149">
        <v>5289173</v>
      </c>
      <c r="H16149">
        <v>5.36</v>
      </c>
    </row>
    <row r="16150" spans="1:8" x14ac:dyDescent="0.3">
      <c r="A16150" t="s">
        <v>655</v>
      </c>
      <c r="B16150" t="s">
        <v>93</v>
      </c>
      <c r="C16150">
        <v>5.28</v>
      </c>
      <c r="D16150">
        <v>5.46</v>
      </c>
      <c r="E16150">
        <v>5.22</v>
      </c>
      <c r="F16150">
        <v>5.38</v>
      </c>
      <c r="G16150">
        <v>1559531</v>
      </c>
      <c r="H16150">
        <v>5.3532999999999999</v>
      </c>
    </row>
    <row r="16151" spans="1:8" x14ac:dyDescent="0.3">
      <c r="A16151" t="s">
        <v>655</v>
      </c>
      <c r="B16151" t="s">
        <v>711</v>
      </c>
      <c r="C16151">
        <v>5.24</v>
      </c>
      <c r="D16151">
        <v>5.33</v>
      </c>
      <c r="E16151">
        <v>5.1100000000000003</v>
      </c>
      <c r="F16151">
        <v>5.18</v>
      </c>
      <c r="G16151">
        <v>2050737</v>
      </c>
      <c r="H16151">
        <v>5.2066999999999997</v>
      </c>
    </row>
    <row r="16152" spans="1:8" x14ac:dyDescent="0.3">
      <c r="A16152" t="s">
        <v>655</v>
      </c>
      <c r="B16152" t="s">
        <v>712</v>
      </c>
      <c r="C16152">
        <v>5.19</v>
      </c>
      <c r="D16152">
        <v>5.62</v>
      </c>
      <c r="E16152">
        <v>5.17</v>
      </c>
      <c r="F16152">
        <v>5.58</v>
      </c>
      <c r="G16152">
        <v>2313569</v>
      </c>
      <c r="H16152">
        <v>5.4566999999999997</v>
      </c>
    </row>
    <row r="16153" spans="1:8" x14ac:dyDescent="0.3">
      <c r="A16153" t="s">
        <v>655</v>
      </c>
      <c r="B16153" t="s">
        <v>162</v>
      </c>
      <c r="C16153">
        <v>5.37</v>
      </c>
      <c r="D16153">
        <v>5.67</v>
      </c>
      <c r="E16153">
        <v>5.37</v>
      </c>
      <c r="F16153">
        <v>5.51</v>
      </c>
      <c r="G16153">
        <v>2068474</v>
      </c>
      <c r="H16153">
        <v>5.5167000000000002</v>
      </c>
    </row>
    <row r="16154" spans="1:8" x14ac:dyDescent="0.3">
      <c r="A16154" t="s">
        <v>655</v>
      </c>
      <c r="B16154" t="s">
        <v>220</v>
      </c>
      <c r="C16154">
        <v>5.36</v>
      </c>
      <c r="D16154">
        <v>5.42</v>
      </c>
      <c r="E16154">
        <v>5.21</v>
      </c>
      <c r="F16154">
        <v>5.25</v>
      </c>
      <c r="G16154">
        <v>1843242</v>
      </c>
      <c r="H16154">
        <v>5.2933000000000003</v>
      </c>
    </row>
    <row r="16155" spans="1:8" x14ac:dyDescent="0.3">
      <c r="A16155" t="s">
        <v>655</v>
      </c>
      <c r="B16155" t="s">
        <v>713</v>
      </c>
      <c r="C16155">
        <v>5.3</v>
      </c>
      <c r="D16155">
        <v>5.75</v>
      </c>
      <c r="E16155">
        <v>5.24</v>
      </c>
      <c r="F16155">
        <v>5.7</v>
      </c>
      <c r="G16155">
        <v>2755977</v>
      </c>
      <c r="H16155">
        <v>5.5632999999999999</v>
      </c>
    </row>
    <row r="16156" spans="1:8" x14ac:dyDescent="0.3">
      <c r="A16156" t="s">
        <v>655</v>
      </c>
      <c r="B16156" t="s">
        <v>714</v>
      </c>
      <c r="C16156">
        <v>5.6</v>
      </c>
      <c r="D16156">
        <v>5.75</v>
      </c>
      <c r="E16156">
        <v>5.46</v>
      </c>
      <c r="F16156">
        <v>5.46</v>
      </c>
      <c r="G16156">
        <v>1244051</v>
      </c>
      <c r="H16156">
        <v>5.5567000000000002</v>
      </c>
    </row>
    <row r="16157" spans="1:8" x14ac:dyDescent="0.3">
      <c r="A16157" t="s">
        <v>655</v>
      </c>
      <c r="B16157" t="s">
        <v>715</v>
      </c>
      <c r="C16157">
        <v>5.46</v>
      </c>
      <c r="D16157">
        <v>5.88</v>
      </c>
      <c r="E16157">
        <v>5.46</v>
      </c>
      <c r="F16157">
        <v>5.64</v>
      </c>
      <c r="G16157">
        <v>2238016</v>
      </c>
      <c r="H16157">
        <v>5.66</v>
      </c>
    </row>
    <row r="16158" spans="1:8" x14ac:dyDescent="0.3">
      <c r="A16158" t="s">
        <v>655</v>
      </c>
      <c r="B16158" t="s">
        <v>235</v>
      </c>
      <c r="C16158">
        <v>5.55</v>
      </c>
      <c r="D16158">
        <v>6</v>
      </c>
      <c r="E16158">
        <v>5.52</v>
      </c>
      <c r="F16158">
        <v>5.74</v>
      </c>
      <c r="G16158">
        <v>2109900</v>
      </c>
      <c r="H16158">
        <v>5.7533000000000003</v>
      </c>
    </row>
    <row r="16159" spans="1:8" x14ac:dyDescent="0.3">
      <c r="A16159" t="s">
        <v>655</v>
      </c>
      <c r="B16159" t="s">
        <v>259</v>
      </c>
      <c r="C16159">
        <v>5.74</v>
      </c>
      <c r="D16159">
        <v>6.09</v>
      </c>
      <c r="E16159">
        <v>5.62</v>
      </c>
      <c r="F16159">
        <v>5.95</v>
      </c>
      <c r="G16159">
        <v>2244898</v>
      </c>
      <c r="H16159">
        <v>5.8867000000000003</v>
      </c>
    </row>
    <row r="16160" spans="1:8" x14ac:dyDescent="0.3">
      <c r="A16160" t="s">
        <v>655</v>
      </c>
      <c r="B16160" t="s">
        <v>716</v>
      </c>
      <c r="C16160">
        <v>5.95</v>
      </c>
      <c r="D16160">
        <v>6.2</v>
      </c>
      <c r="E16160">
        <v>5.9</v>
      </c>
      <c r="F16160">
        <v>6.13</v>
      </c>
      <c r="G16160">
        <v>2436804</v>
      </c>
      <c r="H16160">
        <v>6.0766999999999998</v>
      </c>
    </row>
    <row r="16161" spans="1:8" x14ac:dyDescent="0.3">
      <c r="A16161" t="s">
        <v>655</v>
      </c>
      <c r="B16161" t="s">
        <v>269</v>
      </c>
      <c r="C16161">
        <v>6.13</v>
      </c>
      <c r="D16161">
        <v>6.3</v>
      </c>
      <c r="E16161">
        <v>6.03</v>
      </c>
      <c r="F16161">
        <v>6.07</v>
      </c>
      <c r="G16161">
        <v>1564799</v>
      </c>
      <c r="H16161">
        <v>6.1333000000000002</v>
      </c>
    </row>
    <row r="16162" spans="1:8" x14ac:dyDescent="0.3">
      <c r="A16162" t="s">
        <v>655</v>
      </c>
      <c r="B16162" t="s">
        <v>282</v>
      </c>
      <c r="C16162">
        <v>6.05</v>
      </c>
      <c r="D16162">
        <v>6.15</v>
      </c>
      <c r="E16162">
        <v>6.01</v>
      </c>
      <c r="F16162">
        <v>6.15</v>
      </c>
      <c r="G16162">
        <v>569046</v>
      </c>
      <c r="H16162">
        <v>6.1032999999999999</v>
      </c>
    </row>
    <row r="16163" spans="1:8" x14ac:dyDescent="0.3">
      <c r="A16163" t="s">
        <v>655</v>
      </c>
      <c r="B16163" t="s">
        <v>717</v>
      </c>
      <c r="C16163">
        <v>6.1</v>
      </c>
      <c r="D16163">
        <v>6.1</v>
      </c>
      <c r="E16163">
        <v>5.67</v>
      </c>
      <c r="F16163">
        <v>6.03</v>
      </c>
      <c r="G16163">
        <v>2156342</v>
      </c>
      <c r="H16163">
        <v>5.9333</v>
      </c>
    </row>
    <row r="16164" spans="1:8" x14ac:dyDescent="0.3">
      <c r="A16164" t="s">
        <v>655</v>
      </c>
      <c r="B16164" t="s">
        <v>285</v>
      </c>
      <c r="C16164">
        <v>5.96</v>
      </c>
      <c r="D16164">
        <v>5.96</v>
      </c>
      <c r="E16164">
        <v>5.67</v>
      </c>
      <c r="F16164">
        <v>5.75</v>
      </c>
      <c r="G16164">
        <v>1626218</v>
      </c>
      <c r="H16164">
        <v>5.7933000000000003</v>
      </c>
    </row>
    <row r="16165" spans="1:8" x14ac:dyDescent="0.3">
      <c r="A16165" t="s">
        <v>655</v>
      </c>
      <c r="B16165" t="s">
        <v>718</v>
      </c>
      <c r="C16165">
        <v>5.83</v>
      </c>
      <c r="D16165">
        <v>5.86</v>
      </c>
      <c r="E16165">
        <v>5.55</v>
      </c>
      <c r="F16165">
        <v>5.64</v>
      </c>
      <c r="G16165">
        <v>1579418</v>
      </c>
      <c r="H16165">
        <v>5.6833</v>
      </c>
    </row>
    <row r="16166" spans="1:8" x14ac:dyDescent="0.3">
      <c r="A16166" t="s">
        <v>655</v>
      </c>
      <c r="B16166" t="s">
        <v>291</v>
      </c>
      <c r="C16166">
        <v>5.64</v>
      </c>
      <c r="D16166">
        <v>5.78</v>
      </c>
      <c r="E16166">
        <v>5.36</v>
      </c>
      <c r="F16166">
        <v>5.36</v>
      </c>
      <c r="G16166">
        <v>1604029</v>
      </c>
      <c r="H16166">
        <v>5.5</v>
      </c>
    </row>
    <row r="16167" spans="1:8" x14ac:dyDescent="0.3">
      <c r="A16167" t="s">
        <v>655</v>
      </c>
      <c r="B16167" t="s">
        <v>295</v>
      </c>
      <c r="C16167">
        <v>5.38</v>
      </c>
      <c r="D16167">
        <v>5.86</v>
      </c>
      <c r="E16167">
        <v>5.24</v>
      </c>
      <c r="F16167">
        <v>5.71</v>
      </c>
      <c r="G16167">
        <v>2333667</v>
      </c>
      <c r="H16167">
        <v>5.6032999999999999</v>
      </c>
    </row>
    <row r="16168" spans="1:8" x14ac:dyDescent="0.3">
      <c r="A16168" t="s">
        <v>655</v>
      </c>
      <c r="B16168" t="s">
        <v>298</v>
      </c>
      <c r="C16168">
        <v>5.74</v>
      </c>
      <c r="D16168">
        <v>6.28</v>
      </c>
      <c r="E16168">
        <v>5.61</v>
      </c>
      <c r="F16168">
        <v>6.28</v>
      </c>
      <c r="G16168">
        <v>6758710</v>
      </c>
      <c r="H16168">
        <v>6.0567000000000002</v>
      </c>
    </row>
    <row r="16169" spans="1:8" x14ac:dyDescent="0.3">
      <c r="A16169" t="s">
        <v>655</v>
      </c>
      <c r="B16169" t="s">
        <v>719</v>
      </c>
      <c r="C16169">
        <v>6.28</v>
      </c>
      <c r="D16169">
        <v>6.9</v>
      </c>
      <c r="E16169">
        <v>6.27</v>
      </c>
      <c r="F16169">
        <v>6.9</v>
      </c>
      <c r="G16169">
        <v>6273881</v>
      </c>
      <c r="H16169">
        <v>6.69</v>
      </c>
    </row>
    <row r="16170" spans="1:8" x14ac:dyDescent="0.3">
      <c r="A16170" t="s">
        <v>655</v>
      </c>
      <c r="B16170" t="s">
        <v>720</v>
      </c>
      <c r="C16170">
        <v>6.9</v>
      </c>
      <c r="D16170">
        <v>7.58</v>
      </c>
      <c r="E16170">
        <v>6.61</v>
      </c>
      <c r="F16170">
        <v>7.53</v>
      </c>
      <c r="G16170">
        <v>6280692</v>
      </c>
      <c r="H16170">
        <v>7.24</v>
      </c>
    </row>
    <row r="16171" spans="1:8" x14ac:dyDescent="0.3">
      <c r="A16171" t="s">
        <v>655</v>
      </c>
      <c r="B16171" t="s">
        <v>721</v>
      </c>
      <c r="C16171">
        <v>7.21</v>
      </c>
      <c r="D16171">
        <v>7.96</v>
      </c>
      <c r="E16171">
        <v>7.06</v>
      </c>
      <c r="F16171">
        <v>7.5</v>
      </c>
      <c r="G16171">
        <v>6239894</v>
      </c>
      <c r="H16171">
        <v>7.5067000000000004</v>
      </c>
    </row>
    <row r="16172" spans="1:8" x14ac:dyDescent="0.3">
      <c r="A16172" t="s">
        <v>655</v>
      </c>
      <c r="B16172" t="s">
        <v>96</v>
      </c>
      <c r="C16172">
        <v>7.25</v>
      </c>
      <c r="D16172">
        <v>7.54</v>
      </c>
      <c r="E16172">
        <v>6.9</v>
      </c>
      <c r="F16172">
        <v>7.27</v>
      </c>
      <c r="G16172">
        <v>2933918</v>
      </c>
      <c r="H16172">
        <v>7.2366999999999999</v>
      </c>
    </row>
    <row r="16173" spans="1:8" x14ac:dyDescent="0.3">
      <c r="A16173" t="s">
        <v>655</v>
      </c>
      <c r="B16173" t="s">
        <v>722</v>
      </c>
      <c r="C16173">
        <v>7.27</v>
      </c>
      <c r="D16173">
        <v>7.41</v>
      </c>
      <c r="E16173">
        <v>7</v>
      </c>
      <c r="F16173">
        <v>7.16</v>
      </c>
      <c r="G16173">
        <v>2810102</v>
      </c>
      <c r="H16173">
        <v>7.19</v>
      </c>
    </row>
    <row r="16174" spans="1:8" x14ac:dyDescent="0.3">
      <c r="A16174" t="s">
        <v>655</v>
      </c>
      <c r="B16174" t="s">
        <v>164</v>
      </c>
      <c r="C16174">
        <v>7.18</v>
      </c>
      <c r="D16174">
        <v>7.31</v>
      </c>
      <c r="E16174">
        <v>6.8</v>
      </c>
      <c r="F16174">
        <v>7.14</v>
      </c>
      <c r="G16174">
        <v>2142471</v>
      </c>
      <c r="H16174">
        <v>7.0833000000000004</v>
      </c>
    </row>
    <row r="16175" spans="1:8" x14ac:dyDescent="0.3">
      <c r="A16175" t="s">
        <v>655</v>
      </c>
      <c r="B16175" t="s">
        <v>723</v>
      </c>
      <c r="C16175">
        <v>7.25</v>
      </c>
      <c r="D16175">
        <v>7.85</v>
      </c>
      <c r="E16175">
        <v>7.1</v>
      </c>
      <c r="F16175">
        <v>7.75</v>
      </c>
      <c r="G16175">
        <v>4080870</v>
      </c>
      <c r="H16175">
        <v>7.5667</v>
      </c>
    </row>
    <row r="16176" spans="1:8" x14ac:dyDescent="0.3">
      <c r="A16176" t="s">
        <v>655</v>
      </c>
      <c r="B16176" t="s">
        <v>724</v>
      </c>
      <c r="C16176">
        <v>7.6</v>
      </c>
      <c r="D16176">
        <v>8.1999999999999993</v>
      </c>
      <c r="E16176">
        <v>7.49</v>
      </c>
      <c r="F16176">
        <v>8.1999999999999993</v>
      </c>
      <c r="G16176">
        <v>2889496</v>
      </c>
      <c r="H16176">
        <v>7.9633000000000003</v>
      </c>
    </row>
    <row r="16177" spans="1:8" x14ac:dyDescent="0.3">
      <c r="A16177" t="s">
        <v>655</v>
      </c>
      <c r="B16177" t="s">
        <v>725</v>
      </c>
      <c r="C16177">
        <v>8.18</v>
      </c>
      <c r="D16177">
        <v>8.4</v>
      </c>
      <c r="E16177">
        <v>7.86</v>
      </c>
      <c r="F16177">
        <v>8.2899999999999991</v>
      </c>
      <c r="G16177">
        <v>3418469</v>
      </c>
      <c r="H16177">
        <v>8.1832999999999991</v>
      </c>
    </row>
    <row r="16178" spans="1:8" x14ac:dyDescent="0.3">
      <c r="A16178" t="s">
        <v>655</v>
      </c>
      <c r="B16178" t="s">
        <v>242</v>
      </c>
      <c r="C16178">
        <v>8.25</v>
      </c>
      <c r="D16178">
        <v>8.25</v>
      </c>
      <c r="E16178">
        <v>7.9</v>
      </c>
      <c r="F16178">
        <v>8.0500000000000007</v>
      </c>
      <c r="G16178">
        <v>2230786</v>
      </c>
      <c r="H16178">
        <v>8.0667000000000009</v>
      </c>
    </row>
    <row r="16179" spans="1:8" x14ac:dyDescent="0.3">
      <c r="A16179" t="s">
        <v>655</v>
      </c>
      <c r="B16179" t="s">
        <v>726</v>
      </c>
      <c r="C16179">
        <v>8.4</v>
      </c>
      <c r="D16179">
        <v>8.4</v>
      </c>
      <c r="E16179">
        <v>8</v>
      </c>
      <c r="F16179">
        <v>8.25</v>
      </c>
      <c r="G16179">
        <v>2961064</v>
      </c>
      <c r="H16179">
        <v>8.2166999999999994</v>
      </c>
    </row>
    <row r="16180" spans="1:8" x14ac:dyDescent="0.3">
      <c r="A16180" t="s">
        <v>655</v>
      </c>
      <c r="B16180" t="s">
        <v>727</v>
      </c>
      <c r="C16180">
        <v>8.25</v>
      </c>
      <c r="D16180">
        <v>8.2899999999999991</v>
      </c>
      <c r="E16180">
        <v>8.0299999999999994</v>
      </c>
      <c r="F16180">
        <v>8.08</v>
      </c>
      <c r="G16180">
        <v>1659134</v>
      </c>
      <c r="H16180">
        <v>8.1333000000000002</v>
      </c>
    </row>
    <row r="16181" spans="1:8" x14ac:dyDescent="0.3">
      <c r="A16181" t="s">
        <v>655</v>
      </c>
      <c r="B16181" t="s">
        <v>728</v>
      </c>
      <c r="C16181">
        <v>8.08</v>
      </c>
      <c r="D16181">
        <v>8.09</v>
      </c>
      <c r="E16181">
        <v>7.53</v>
      </c>
      <c r="F16181">
        <v>7.8</v>
      </c>
      <c r="G16181">
        <v>4105822</v>
      </c>
      <c r="H16181">
        <v>7.8067000000000002</v>
      </c>
    </row>
    <row r="16182" spans="1:8" x14ac:dyDescent="0.3">
      <c r="A16182" t="s">
        <v>655</v>
      </c>
      <c r="B16182" t="s">
        <v>729</v>
      </c>
      <c r="C16182">
        <v>7.74</v>
      </c>
      <c r="D16182">
        <v>7.87</v>
      </c>
      <c r="E16182">
        <v>7.23</v>
      </c>
      <c r="F16182">
        <v>7.75</v>
      </c>
      <c r="G16182">
        <v>3664356</v>
      </c>
      <c r="H16182">
        <v>7.6166999999999998</v>
      </c>
    </row>
    <row r="16183" spans="1:8" x14ac:dyDescent="0.3">
      <c r="A16183" t="s">
        <v>655</v>
      </c>
      <c r="B16183" t="s">
        <v>730</v>
      </c>
      <c r="C16183">
        <v>7.6</v>
      </c>
      <c r="D16183">
        <v>7.96</v>
      </c>
      <c r="E16183">
        <v>7.42</v>
      </c>
      <c r="F16183">
        <v>7.66</v>
      </c>
      <c r="G16183">
        <v>3177787</v>
      </c>
      <c r="H16183">
        <v>7.68</v>
      </c>
    </row>
    <row r="16184" spans="1:8" x14ac:dyDescent="0.3">
      <c r="A16184" t="s">
        <v>655</v>
      </c>
      <c r="B16184" t="s">
        <v>731</v>
      </c>
      <c r="C16184">
        <v>7.56</v>
      </c>
      <c r="D16184">
        <v>7.77</v>
      </c>
      <c r="E16184">
        <v>7.48</v>
      </c>
      <c r="F16184">
        <v>7.59</v>
      </c>
      <c r="G16184">
        <v>2063749</v>
      </c>
      <c r="H16184">
        <v>7.6132999999999997</v>
      </c>
    </row>
    <row r="16185" spans="1:8" x14ac:dyDescent="0.3">
      <c r="A16185" t="s">
        <v>655</v>
      </c>
      <c r="B16185" t="s">
        <v>732</v>
      </c>
      <c r="C16185">
        <v>7.59</v>
      </c>
      <c r="D16185">
        <v>7.94</v>
      </c>
      <c r="E16185">
        <v>7.5</v>
      </c>
      <c r="F16185">
        <v>7.86</v>
      </c>
      <c r="G16185">
        <v>1909562</v>
      </c>
      <c r="H16185">
        <v>7.7667000000000002</v>
      </c>
    </row>
    <row r="16186" spans="1:8" x14ac:dyDescent="0.3">
      <c r="A16186" t="s">
        <v>655</v>
      </c>
      <c r="B16186" t="s">
        <v>733</v>
      </c>
      <c r="C16186">
        <v>8.34</v>
      </c>
      <c r="D16186">
        <v>8.64</v>
      </c>
      <c r="E16186">
        <v>8.06</v>
      </c>
      <c r="F16186">
        <v>8.64</v>
      </c>
      <c r="G16186">
        <v>6090317</v>
      </c>
      <c r="H16186">
        <v>8.4466999999999999</v>
      </c>
    </row>
    <row r="16187" spans="1:8" x14ac:dyDescent="0.3">
      <c r="A16187" t="s">
        <v>655</v>
      </c>
      <c r="B16187" t="s">
        <v>734</v>
      </c>
      <c r="C16187">
        <v>8.64</v>
      </c>
      <c r="D16187">
        <v>8.8000000000000007</v>
      </c>
      <c r="E16187">
        <v>7.99</v>
      </c>
      <c r="F16187">
        <v>8.33</v>
      </c>
      <c r="G16187">
        <v>8381692</v>
      </c>
      <c r="H16187">
        <v>8.3733000000000004</v>
      </c>
    </row>
    <row r="16188" spans="1:8" x14ac:dyDescent="0.3">
      <c r="A16188" t="s">
        <v>655</v>
      </c>
      <c r="B16188" t="s">
        <v>735</v>
      </c>
      <c r="C16188">
        <v>8.16</v>
      </c>
      <c r="D16188">
        <v>8.31</v>
      </c>
      <c r="E16188">
        <v>7.88</v>
      </c>
      <c r="F16188">
        <v>8.1</v>
      </c>
      <c r="G16188">
        <v>2782152</v>
      </c>
      <c r="H16188">
        <v>8.0967000000000002</v>
      </c>
    </row>
    <row r="16189" spans="1:8" x14ac:dyDescent="0.3">
      <c r="A16189" t="s">
        <v>188</v>
      </c>
      <c r="B16189" t="s">
        <v>696</v>
      </c>
      <c r="C16189">
        <v>82.342699999999994</v>
      </c>
      <c r="D16189">
        <v>83.636300000000006</v>
      </c>
      <c r="E16189">
        <v>81.447199999999995</v>
      </c>
      <c r="F16189">
        <v>82.740799999999993</v>
      </c>
      <c r="G16189">
        <v>1199775</v>
      </c>
      <c r="H16189">
        <v>82.608099999999993</v>
      </c>
    </row>
    <row r="16190" spans="1:8" x14ac:dyDescent="0.3">
      <c r="A16190" t="s">
        <v>188</v>
      </c>
      <c r="B16190" t="s">
        <v>697</v>
      </c>
      <c r="C16190">
        <v>82.740799999999993</v>
      </c>
      <c r="D16190">
        <v>82.989500000000007</v>
      </c>
      <c r="E16190">
        <v>80.551599999999993</v>
      </c>
      <c r="F16190">
        <v>81.994500000000002</v>
      </c>
      <c r="G16190">
        <v>1004748</v>
      </c>
      <c r="H16190">
        <v>81.845200000000006</v>
      </c>
    </row>
    <row r="16191" spans="1:8" x14ac:dyDescent="0.3">
      <c r="A16191" t="s">
        <v>188</v>
      </c>
      <c r="B16191" t="s">
        <v>698</v>
      </c>
      <c r="C16191">
        <v>81.994500000000002</v>
      </c>
      <c r="D16191">
        <v>82.541799999999995</v>
      </c>
      <c r="E16191">
        <v>80.352599999999995</v>
      </c>
      <c r="F16191">
        <v>80.700900000000004</v>
      </c>
      <c r="G16191">
        <v>751125</v>
      </c>
      <c r="H16191">
        <v>81.198400000000007</v>
      </c>
    </row>
    <row r="16192" spans="1:8" x14ac:dyDescent="0.3">
      <c r="A16192" t="s">
        <v>188</v>
      </c>
      <c r="B16192" t="s">
        <v>699</v>
      </c>
      <c r="C16192">
        <v>81.0989</v>
      </c>
      <c r="D16192">
        <v>81.248199999999997</v>
      </c>
      <c r="E16192">
        <v>79.855000000000004</v>
      </c>
      <c r="F16192">
        <v>80.302800000000005</v>
      </c>
      <c r="G16192">
        <v>1413875</v>
      </c>
      <c r="H16192">
        <v>80.468699999999998</v>
      </c>
    </row>
    <row r="16193" spans="1:8" x14ac:dyDescent="0.3">
      <c r="A16193" t="s">
        <v>188</v>
      </c>
      <c r="B16193" t="s">
        <v>700</v>
      </c>
      <c r="C16193">
        <v>80.302800000000005</v>
      </c>
      <c r="D16193">
        <v>80.302800000000005</v>
      </c>
      <c r="E16193">
        <v>78.760499999999993</v>
      </c>
      <c r="F16193">
        <v>79.954499999999996</v>
      </c>
      <c r="G16193">
        <v>1526573</v>
      </c>
      <c r="H16193">
        <v>79.672600000000003</v>
      </c>
    </row>
    <row r="16194" spans="1:8" x14ac:dyDescent="0.3">
      <c r="A16194" t="s">
        <v>188</v>
      </c>
      <c r="B16194" t="s">
        <v>77</v>
      </c>
      <c r="C16194">
        <v>78.312700000000007</v>
      </c>
      <c r="D16194">
        <v>79.5565</v>
      </c>
      <c r="E16194">
        <v>77.964399999999998</v>
      </c>
      <c r="F16194">
        <v>78.660899999999998</v>
      </c>
      <c r="G16194">
        <v>712558</v>
      </c>
      <c r="H16194">
        <v>78.7273</v>
      </c>
    </row>
    <row r="16195" spans="1:8" x14ac:dyDescent="0.3">
      <c r="A16195" t="s">
        <v>188</v>
      </c>
      <c r="B16195" t="s">
        <v>701</v>
      </c>
      <c r="C16195">
        <v>78.660899999999998</v>
      </c>
      <c r="D16195">
        <v>79.506799999999998</v>
      </c>
      <c r="E16195">
        <v>77.516599999999997</v>
      </c>
      <c r="F16195">
        <v>79.158500000000004</v>
      </c>
      <c r="G16195">
        <v>837849</v>
      </c>
      <c r="H16195">
        <v>78.7273</v>
      </c>
    </row>
    <row r="16196" spans="1:8" x14ac:dyDescent="0.3">
      <c r="A16196" t="s">
        <v>188</v>
      </c>
      <c r="B16196" t="s">
        <v>702</v>
      </c>
      <c r="C16196">
        <v>79.257999999999996</v>
      </c>
      <c r="D16196">
        <v>82.790499999999994</v>
      </c>
      <c r="E16196">
        <v>78.660899999999998</v>
      </c>
      <c r="F16196">
        <v>82.392499999999998</v>
      </c>
      <c r="G16196">
        <v>2207317</v>
      </c>
      <c r="H16196">
        <v>81.281300000000002</v>
      </c>
    </row>
    <row r="16197" spans="1:8" x14ac:dyDescent="0.3">
      <c r="A16197" t="s">
        <v>188</v>
      </c>
      <c r="B16197" t="s">
        <v>139</v>
      </c>
      <c r="C16197">
        <v>82.392499999999998</v>
      </c>
      <c r="D16197">
        <v>82.591499999999996</v>
      </c>
      <c r="E16197">
        <v>81.347700000000003</v>
      </c>
      <c r="F16197">
        <v>81.347700000000003</v>
      </c>
      <c r="G16197">
        <v>930982</v>
      </c>
      <c r="H16197">
        <v>81.762299999999996</v>
      </c>
    </row>
    <row r="16198" spans="1:8" x14ac:dyDescent="0.3">
      <c r="A16198" t="s">
        <v>188</v>
      </c>
      <c r="B16198" t="s">
        <v>156</v>
      </c>
      <c r="C16198">
        <v>81.347700000000003</v>
      </c>
      <c r="D16198">
        <v>82.641300000000001</v>
      </c>
      <c r="E16198">
        <v>79.755499999999998</v>
      </c>
      <c r="F16198">
        <v>80.203299999999999</v>
      </c>
      <c r="G16198">
        <v>960589</v>
      </c>
      <c r="H16198">
        <v>80.866699999999994</v>
      </c>
    </row>
    <row r="16199" spans="1:8" x14ac:dyDescent="0.3">
      <c r="A16199" t="s">
        <v>188</v>
      </c>
      <c r="B16199" t="s">
        <v>703</v>
      </c>
      <c r="C16199">
        <v>80.601399999999998</v>
      </c>
      <c r="D16199">
        <v>84.880200000000002</v>
      </c>
      <c r="E16199">
        <v>80.501800000000003</v>
      </c>
      <c r="F16199">
        <v>83.885099999999994</v>
      </c>
      <c r="G16199">
        <v>1898912</v>
      </c>
      <c r="H16199">
        <v>83.088999999999999</v>
      </c>
    </row>
    <row r="16200" spans="1:8" x14ac:dyDescent="0.3">
      <c r="A16200" t="s">
        <v>188</v>
      </c>
      <c r="B16200" t="s">
        <v>223</v>
      </c>
      <c r="C16200">
        <v>85.576700000000002</v>
      </c>
      <c r="D16200">
        <v>85.576700000000002</v>
      </c>
      <c r="E16200">
        <v>83.188599999999994</v>
      </c>
      <c r="F16200">
        <v>84.780699999999996</v>
      </c>
      <c r="G16200">
        <v>1532599</v>
      </c>
      <c r="H16200">
        <v>84.515299999999996</v>
      </c>
    </row>
    <row r="16201" spans="1:8" x14ac:dyDescent="0.3">
      <c r="A16201" t="s">
        <v>188</v>
      </c>
      <c r="B16201" t="s">
        <v>228</v>
      </c>
      <c r="C16201">
        <v>86.671300000000002</v>
      </c>
      <c r="D16201">
        <v>88.711200000000005</v>
      </c>
      <c r="E16201">
        <v>85.775800000000004</v>
      </c>
      <c r="F16201">
        <v>87.666399999999996</v>
      </c>
      <c r="G16201">
        <v>3065462</v>
      </c>
      <c r="H16201">
        <v>87.384500000000003</v>
      </c>
    </row>
    <row r="16202" spans="1:8" x14ac:dyDescent="0.3">
      <c r="A16202" t="s">
        <v>188</v>
      </c>
      <c r="B16202" t="s">
        <v>704</v>
      </c>
      <c r="C16202">
        <v>87.666399999999996</v>
      </c>
      <c r="D16202">
        <v>89.656599999999997</v>
      </c>
      <c r="E16202">
        <v>87.318100000000001</v>
      </c>
      <c r="F16202">
        <v>88.711200000000005</v>
      </c>
      <c r="G16202">
        <v>1842345</v>
      </c>
      <c r="H16202">
        <v>88.561999999999998</v>
      </c>
    </row>
    <row r="16203" spans="1:8" x14ac:dyDescent="0.3">
      <c r="A16203" t="s">
        <v>188</v>
      </c>
      <c r="B16203" t="s">
        <v>705</v>
      </c>
      <c r="C16203">
        <v>88.711200000000005</v>
      </c>
      <c r="D16203">
        <v>91.348200000000006</v>
      </c>
      <c r="E16203">
        <v>87.318100000000001</v>
      </c>
      <c r="F16203">
        <v>91.149199999999993</v>
      </c>
      <c r="G16203">
        <v>1961664</v>
      </c>
      <c r="H16203">
        <v>89.938500000000005</v>
      </c>
    </row>
    <row r="16204" spans="1:8" x14ac:dyDescent="0.3">
      <c r="A16204" t="s">
        <v>188</v>
      </c>
      <c r="B16204" t="s">
        <v>706</v>
      </c>
      <c r="C16204">
        <v>91.547200000000004</v>
      </c>
      <c r="D16204">
        <v>91.796000000000006</v>
      </c>
      <c r="E16204">
        <v>90.253600000000006</v>
      </c>
      <c r="F16204">
        <v>91.547200000000004</v>
      </c>
      <c r="G16204">
        <v>1661463</v>
      </c>
      <c r="H16204">
        <v>91.198899999999995</v>
      </c>
    </row>
    <row r="16205" spans="1:8" x14ac:dyDescent="0.3">
      <c r="A16205" t="s">
        <v>188</v>
      </c>
      <c r="B16205" t="s">
        <v>265</v>
      </c>
      <c r="C16205">
        <v>91.547200000000004</v>
      </c>
      <c r="D16205">
        <v>91.547200000000004</v>
      </c>
      <c r="E16205">
        <v>89.109300000000005</v>
      </c>
      <c r="F16205">
        <v>90.552099999999996</v>
      </c>
      <c r="G16205">
        <v>1047287</v>
      </c>
      <c r="H16205">
        <v>90.402900000000002</v>
      </c>
    </row>
    <row r="16206" spans="1:8" x14ac:dyDescent="0.3">
      <c r="A16206" t="s">
        <v>188</v>
      </c>
      <c r="B16206" t="s">
        <v>707</v>
      </c>
      <c r="C16206">
        <v>89.507300000000001</v>
      </c>
      <c r="D16206">
        <v>89.507300000000001</v>
      </c>
      <c r="E16206">
        <v>82.591499999999996</v>
      </c>
      <c r="F16206">
        <v>87.566900000000004</v>
      </c>
      <c r="G16206">
        <v>2389645</v>
      </c>
      <c r="H16206">
        <v>86.555199999999999</v>
      </c>
    </row>
    <row r="16207" spans="1:8" x14ac:dyDescent="0.3">
      <c r="A16207" t="s">
        <v>188</v>
      </c>
      <c r="B16207" t="s">
        <v>271</v>
      </c>
      <c r="C16207">
        <v>88.561999999999998</v>
      </c>
      <c r="D16207">
        <v>88.561999999999998</v>
      </c>
      <c r="E16207">
        <v>84.133899999999997</v>
      </c>
      <c r="F16207">
        <v>85.377700000000004</v>
      </c>
      <c r="G16207">
        <v>905795</v>
      </c>
      <c r="H16207">
        <v>86.024500000000003</v>
      </c>
    </row>
    <row r="16208" spans="1:8" x14ac:dyDescent="0.3">
      <c r="A16208" t="s">
        <v>188</v>
      </c>
      <c r="B16208" t="s">
        <v>708</v>
      </c>
      <c r="C16208">
        <v>85.576700000000002</v>
      </c>
      <c r="D16208">
        <v>87.566900000000004</v>
      </c>
      <c r="E16208">
        <v>84.880200000000002</v>
      </c>
      <c r="F16208">
        <v>86.8703</v>
      </c>
      <c r="G16208">
        <v>1111284</v>
      </c>
      <c r="H16208">
        <v>86.439099999999996</v>
      </c>
    </row>
    <row r="16209" spans="1:8" x14ac:dyDescent="0.3">
      <c r="A16209" t="s">
        <v>188</v>
      </c>
      <c r="B16209" t="s">
        <v>709</v>
      </c>
      <c r="C16209">
        <v>88.412700000000001</v>
      </c>
      <c r="D16209">
        <v>88.96</v>
      </c>
      <c r="E16209">
        <v>87.716200000000001</v>
      </c>
      <c r="F16209">
        <v>88.064400000000006</v>
      </c>
      <c r="G16209">
        <v>583699</v>
      </c>
      <c r="H16209">
        <v>88.246899999999997</v>
      </c>
    </row>
    <row r="16210" spans="1:8" x14ac:dyDescent="0.3">
      <c r="A16210" t="s">
        <v>188</v>
      </c>
      <c r="B16210" t="s">
        <v>283</v>
      </c>
      <c r="C16210">
        <v>88.114199999999997</v>
      </c>
      <c r="D16210">
        <v>88.114199999999997</v>
      </c>
      <c r="E16210">
        <v>86.372799999999998</v>
      </c>
      <c r="F16210">
        <v>86.422600000000003</v>
      </c>
      <c r="G16210">
        <v>589777</v>
      </c>
      <c r="H16210">
        <v>86.969800000000006</v>
      </c>
    </row>
    <row r="16211" spans="1:8" x14ac:dyDescent="0.3">
      <c r="A16211" t="s">
        <v>188</v>
      </c>
      <c r="B16211" t="s">
        <v>290</v>
      </c>
      <c r="C16211">
        <v>86.671300000000002</v>
      </c>
      <c r="D16211">
        <v>87.119100000000003</v>
      </c>
      <c r="E16211">
        <v>84.979699999999994</v>
      </c>
      <c r="F16211">
        <v>85.676299999999998</v>
      </c>
      <c r="G16211">
        <v>930170</v>
      </c>
      <c r="H16211">
        <v>85.924999999999997</v>
      </c>
    </row>
    <row r="16212" spans="1:8" x14ac:dyDescent="0.3">
      <c r="A16212" t="s">
        <v>188</v>
      </c>
      <c r="B16212" t="s">
        <v>710</v>
      </c>
      <c r="C16212">
        <v>85.676299999999998</v>
      </c>
      <c r="D16212">
        <v>87.467399999999998</v>
      </c>
      <c r="E16212">
        <v>84.283100000000005</v>
      </c>
      <c r="F16212">
        <v>86.571799999999996</v>
      </c>
      <c r="G16212">
        <v>484130</v>
      </c>
      <c r="H16212">
        <v>86.107399999999998</v>
      </c>
    </row>
    <row r="16213" spans="1:8" x14ac:dyDescent="0.3">
      <c r="A16213" t="s">
        <v>188</v>
      </c>
      <c r="B16213" t="s">
        <v>512</v>
      </c>
      <c r="C16213">
        <v>86.671300000000002</v>
      </c>
      <c r="D16213">
        <v>88.512200000000007</v>
      </c>
      <c r="E16213">
        <v>84.382599999999996</v>
      </c>
      <c r="F16213">
        <v>84.581699999999998</v>
      </c>
      <c r="G16213">
        <v>784254</v>
      </c>
      <c r="H16213">
        <v>85.825500000000005</v>
      </c>
    </row>
    <row r="16214" spans="1:8" x14ac:dyDescent="0.3">
      <c r="A16214" t="s">
        <v>188</v>
      </c>
      <c r="B16214" t="s">
        <v>91</v>
      </c>
      <c r="C16214">
        <v>76.6708</v>
      </c>
      <c r="D16214">
        <v>83.039299999999997</v>
      </c>
      <c r="E16214">
        <v>76.6708</v>
      </c>
      <c r="F16214">
        <v>81.0989</v>
      </c>
      <c r="G16214">
        <v>563947</v>
      </c>
      <c r="H16214">
        <v>80.2697</v>
      </c>
    </row>
    <row r="16215" spans="1:8" x14ac:dyDescent="0.3">
      <c r="A16215" t="s">
        <v>188</v>
      </c>
      <c r="B16215" t="s">
        <v>93</v>
      </c>
      <c r="C16215">
        <v>80.601399999999998</v>
      </c>
      <c r="D16215">
        <v>82.4422</v>
      </c>
      <c r="E16215">
        <v>80.352599999999995</v>
      </c>
      <c r="F16215">
        <v>82.342699999999994</v>
      </c>
      <c r="G16215">
        <v>552533</v>
      </c>
      <c r="H16215">
        <v>81.712500000000006</v>
      </c>
    </row>
    <row r="16216" spans="1:8" x14ac:dyDescent="0.3">
      <c r="A16216" t="s">
        <v>188</v>
      </c>
      <c r="B16216" t="s">
        <v>711</v>
      </c>
      <c r="C16216">
        <v>82.093999999999994</v>
      </c>
      <c r="D16216">
        <v>84.531899999999993</v>
      </c>
      <c r="E16216">
        <v>80.899900000000002</v>
      </c>
      <c r="F16216">
        <v>84.531899999999993</v>
      </c>
      <c r="G16216">
        <v>361372</v>
      </c>
      <c r="H16216">
        <v>83.321200000000005</v>
      </c>
    </row>
    <row r="16217" spans="1:8" x14ac:dyDescent="0.3">
      <c r="A16217" t="s">
        <v>188</v>
      </c>
      <c r="B16217" t="s">
        <v>712</v>
      </c>
      <c r="C16217">
        <v>84.830399999999997</v>
      </c>
      <c r="D16217">
        <v>85.477199999999996</v>
      </c>
      <c r="E16217">
        <v>82.989500000000007</v>
      </c>
      <c r="F16217">
        <v>84.233400000000003</v>
      </c>
      <c r="G16217">
        <v>440510</v>
      </c>
      <c r="H16217">
        <v>84.233400000000003</v>
      </c>
    </row>
    <row r="16218" spans="1:8" x14ac:dyDescent="0.3">
      <c r="A16218" t="s">
        <v>188</v>
      </c>
      <c r="B16218" t="s">
        <v>162</v>
      </c>
      <c r="C16218">
        <v>84.233400000000003</v>
      </c>
      <c r="D16218">
        <v>84.233400000000003</v>
      </c>
      <c r="E16218">
        <v>78.511700000000005</v>
      </c>
      <c r="F16218">
        <v>80.103800000000007</v>
      </c>
      <c r="G16218">
        <v>775756</v>
      </c>
      <c r="H16218">
        <v>80.949600000000004</v>
      </c>
    </row>
    <row r="16219" spans="1:8" x14ac:dyDescent="0.3">
      <c r="A16219" t="s">
        <v>188</v>
      </c>
      <c r="B16219" t="s">
        <v>220</v>
      </c>
      <c r="C16219">
        <v>76.620999999999995</v>
      </c>
      <c r="D16219">
        <v>78.959500000000006</v>
      </c>
      <c r="E16219">
        <v>74.780100000000004</v>
      </c>
      <c r="F16219">
        <v>77.616100000000003</v>
      </c>
      <c r="G16219">
        <v>2117416</v>
      </c>
      <c r="H16219">
        <v>77.118600000000001</v>
      </c>
    </row>
    <row r="16220" spans="1:8" x14ac:dyDescent="0.3">
      <c r="A16220" t="s">
        <v>188</v>
      </c>
      <c r="B16220" t="s">
        <v>713</v>
      </c>
      <c r="C16220">
        <v>78.611199999999997</v>
      </c>
      <c r="D16220">
        <v>81.994500000000002</v>
      </c>
      <c r="E16220">
        <v>78.611199999999997</v>
      </c>
      <c r="F16220">
        <v>79.755499999999998</v>
      </c>
      <c r="G16220">
        <v>578288</v>
      </c>
      <c r="H16220">
        <v>80.120400000000004</v>
      </c>
    </row>
    <row r="16221" spans="1:8" x14ac:dyDescent="0.3">
      <c r="A16221" t="s">
        <v>188</v>
      </c>
      <c r="B16221" t="s">
        <v>714</v>
      </c>
      <c r="C16221">
        <v>79.755499999999998</v>
      </c>
      <c r="D16221">
        <v>82.243200000000002</v>
      </c>
      <c r="E16221">
        <v>79.009200000000007</v>
      </c>
      <c r="F16221">
        <v>80.103800000000007</v>
      </c>
      <c r="G16221">
        <v>743354</v>
      </c>
      <c r="H16221">
        <v>80.452100000000002</v>
      </c>
    </row>
    <row r="16222" spans="1:8" x14ac:dyDescent="0.3">
      <c r="A16222" t="s">
        <v>188</v>
      </c>
      <c r="B16222" t="s">
        <v>715</v>
      </c>
      <c r="C16222">
        <v>81.596400000000003</v>
      </c>
      <c r="D16222">
        <v>83.188599999999994</v>
      </c>
      <c r="E16222">
        <v>79.257999999999996</v>
      </c>
      <c r="F16222">
        <v>82.691000000000003</v>
      </c>
      <c r="G16222">
        <v>1902681</v>
      </c>
      <c r="H16222">
        <v>81.712500000000006</v>
      </c>
    </row>
    <row r="16223" spans="1:8" x14ac:dyDescent="0.3">
      <c r="A16223" t="s">
        <v>188</v>
      </c>
      <c r="B16223" t="s">
        <v>235</v>
      </c>
      <c r="C16223">
        <v>83.088999999999999</v>
      </c>
      <c r="D16223">
        <v>83.885099999999994</v>
      </c>
      <c r="E16223">
        <v>79.755499999999998</v>
      </c>
      <c r="F16223">
        <v>83.039299999999997</v>
      </c>
      <c r="G16223">
        <v>1126583</v>
      </c>
      <c r="H16223">
        <v>82.226600000000005</v>
      </c>
    </row>
    <row r="16224" spans="1:8" x14ac:dyDescent="0.3">
      <c r="A16224" t="s">
        <v>188</v>
      </c>
      <c r="B16224" t="s">
        <v>259</v>
      </c>
      <c r="C16224">
        <v>83.2881</v>
      </c>
      <c r="D16224">
        <v>83.835400000000007</v>
      </c>
      <c r="E16224">
        <v>79.257999999999996</v>
      </c>
      <c r="F16224">
        <v>81.447199999999995</v>
      </c>
      <c r="G16224">
        <v>778288</v>
      </c>
      <c r="H16224">
        <v>81.513499999999993</v>
      </c>
    </row>
    <row r="16225" spans="1:8" x14ac:dyDescent="0.3">
      <c r="A16225" t="s">
        <v>188</v>
      </c>
      <c r="B16225" t="s">
        <v>716</v>
      </c>
      <c r="C16225">
        <v>81.994500000000002</v>
      </c>
      <c r="D16225">
        <v>83.088999999999999</v>
      </c>
      <c r="E16225">
        <v>80.999399999999994</v>
      </c>
      <c r="F16225">
        <v>83.088999999999999</v>
      </c>
      <c r="G16225">
        <v>466584</v>
      </c>
      <c r="H16225">
        <v>82.392499999999998</v>
      </c>
    </row>
    <row r="16226" spans="1:8" x14ac:dyDescent="0.3">
      <c r="A16226" t="s">
        <v>188</v>
      </c>
      <c r="B16226" t="s">
        <v>269</v>
      </c>
      <c r="C16226">
        <v>83.586600000000004</v>
      </c>
      <c r="D16226">
        <v>83.586600000000004</v>
      </c>
      <c r="E16226">
        <v>79.656000000000006</v>
      </c>
      <c r="F16226">
        <v>79.656000000000006</v>
      </c>
      <c r="G16226">
        <v>754082</v>
      </c>
      <c r="H16226">
        <v>80.966200000000001</v>
      </c>
    </row>
    <row r="16227" spans="1:8" x14ac:dyDescent="0.3">
      <c r="A16227" t="s">
        <v>188</v>
      </c>
      <c r="B16227" t="s">
        <v>282</v>
      </c>
      <c r="C16227">
        <v>79.705799999999996</v>
      </c>
      <c r="D16227">
        <v>80.302800000000005</v>
      </c>
      <c r="E16227">
        <v>78.760499999999993</v>
      </c>
      <c r="F16227">
        <v>79.755499999999998</v>
      </c>
      <c r="G16227">
        <v>152614</v>
      </c>
      <c r="H16227">
        <v>79.606300000000005</v>
      </c>
    </row>
    <row r="16228" spans="1:8" x14ac:dyDescent="0.3">
      <c r="A16228" t="s">
        <v>188</v>
      </c>
      <c r="B16228" t="s">
        <v>717</v>
      </c>
      <c r="C16228">
        <v>79.755499999999998</v>
      </c>
      <c r="D16228">
        <v>82.591499999999996</v>
      </c>
      <c r="E16228">
        <v>77.068799999999996</v>
      </c>
      <c r="F16228">
        <v>82.591499999999996</v>
      </c>
      <c r="G16228">
        <v>2044394</v>
      </c>
      <c r="H16228">
        <v>80.750600000000006</v>
      </c>
    </row>
    <row r="16229" spans="1:8" x14ac:dyDescent="0.3">
      <c r="A16229" t="s">
        <v>188</v>
      </c>
      <c r="B16229" t="s">
        <v>285</v>
      </c>
      <c r="C16229">
        <v>82.492000000000004</v>
      </c>
      <c r="D16229">
        <v>82.492000000000004</v>
      </c>
      <c r="E16229">
        <v>80.501800000000003</v>
      </c>
      <c r="F16229">
        <v>80.850099999999998</v>
      </c>
      <c r="G16229">
        <v>753380</v>
      </c>
      <c r="H16229">
        <v>81.281300000000002</v>
      </c>
    </row>
    <row r="16230" spans="1:8" x14ac:dyDescent="0.3">
      <c r="A16230" t="s">
        <v>188</v>
      </c>
      <c r="B16230" t="s">
        <v>718</v>
      </c>
      <c r="C16230">
        <v>81.0989</v>
      </c>
      <c r="D16230">
        <v>81.695899999999995</v>
      </c>
      <c r="E16230">
        <v>79.208200000000005</v>
      </c>
      <c r="F16230">
        <v>79.506799999999998</v>
      </c>
      <c r="G16230">
        <v>855148</v>
      </c>
      <c r="H16230">
        <v>80.137</v>
      </c>
    </row>
    <row r="16231" spans="1:8" x14ac:dyDescent="0.3">
      <c r="A16231" t="s">
        <v>188</v>
      </c>
      <c r="B16231" t="s">
        <v>291</v>
      </c>
      <c r="C16231">
        <v>79.506799999999998</v>
      </c>
      <c r="D16231">
        <v>80.601399999999998</v>
      </c>
      <c r="E16231">
        <v>78.4619</v>
      </c>
      <c r="F16231">
        <v>80.601399999999998</v>
      </c>
      <c r="G16231">
        <v>494035</v>
      </c>
      <c r="H16231">
        <v>79.888199999999998</v>
      </c>
    </row>
    <row r="16232" spans="1:8" x14ac:dyDescent="0.3">
      <c r="A16232" t="s">
        <v>188</v>
      </c>
      <c r="B16232" t="s">
        <v>295</v>
      </c>
      <c r="C16232">
        <v>80.800399999999996</v>
      </c>
      <c r="D16232">
        <v>81.0989</v>
      </c>
      <c r="E16232">
        <v>78.86</v>
      </c>
      <c r="F16232">
        <v>81.0989</v>
      </c>
      <c r="G16232">
        <v>635879</v>
      </c>
      <c r="H16232">
        <v>80.352599999999995</v>
      </c>
    </row>
    <row r="16233" spans="1:8" x14ac:dyDescent="0.3">
      <c r="A16233" t="s">
        <v>188</v>
      </c>
      <c r="B16233" t="s">
        <v>298</v>
      </c>
      <c r="C16233">
        <v>81.347700000000003</v>
      </c>
      <c r="D16233">
        <v>81.496899999999997</v>
      </c>
      <c r="E16233">
        <v>79.208200000000005</v>
      </c>
      <c r="F16233">
        <v>79.755499999999998</v>
      </c>
      <c r="G16233">
        <v>908563</v>
      </c>
      <c r="H16233">
        <v>80.153599999999997</v>
      </c>
    </row>
    <row r="16234" spans="1:8" x14ac:dyDescent="0.3">
      <c r="A16234" t="s">
        <v>188</v>
      </c>
      <c r="B16234" t="s">
        <v>719</v>
      </c>
      <c r="C16234">
        <v>79.805300000000003</v>
      </c>
      <c r="D16234">
        <v>80.999399999999994</v>
      </c>
      <c r="E16234">
        <v>79.158500000000004</v>
      </c>
      <c r="F16234">
        <v>80.103800000000007</v>
      </c>
      <c r="G16234">
        <v>768278</v>
      </c>
      <c r="H16234">
        <v>80.087199999999996</v>
      </c>
    </row>
    <row r="16235" spans="1:8" x14ac:dyDescent="0.3">
      <c r="A16235" t="s">
        <v>188</v>
      </c>
      <c r="B16235" t="s">
        <v>720</v>
      </c>
      <c r="C16235">
        <v>80.601399999999998</v>
      </c>
      <c r="D16235">
        <v>81.447199999999995</v>
      </c>
      <c r="E16235">
        <v>79.5565</v>
      </c>
      <c r="F16235">
        <v>79.656000000000006</v>
      </c>
      <c r="G16235">
        <v>1106598</v>
      </c>
      <c r="H16235">
        <v>80.219899999999996</v>
      </c>
    </row>
    <row r="16236" spans="1:8" x14ac:dyDescent="0.3">
      <c r="A16236" t="s">
        <v>188</v>
      </c>
      <c r="B16236" t="s">
        <v>721</v>
      </c>
      <c r="C16236">
        <v>79.108699999999999</v>
      </c>
      <c r="D16236">
        <v>80.850099999999998</v>
      </c>
      <c r="E16236">
        <v>79.009200000000007</v>
      </c>
      <c r="F16236">
        <v>80.800399999999996</v>
      </c>
      <c r="G16236">
        <v>411878</v>
      </c>
      <c r="H16236">
        <v>80.219899999999996</v>
      </c>
    </row>
    <row r="16237" spans="1:8" x14ac:dyDescent="0.3">
      <c r="A16237" t="s">
        <v>188</v>
      </c>
      <c r="B16237" t="s">
        <v>96</v>
      </c>
      <c r="C16237">
        <v>80.352599999999995</v>
      </c>
      <c r="D16237">
        <v>82.691000000000003</v>
      </c>
      <c r="E16237">
        <v>79.755499999999998</v>
      </c>
      <c r="F16237">
        <v>81.795400000000001</v>
      </c>
      <c r="G16237">
        <v>1973482</v>
      </c>
      <c r="H16237">
        <v>81.414000000000001</v>
      </c>
    </row>
    <row r="16238" spans="1:8" x14ac:dyDescent="0.3">
      <c r="A16238" t="s">
        <v>188</v>
      </c>
      <c r="B16238" t="s">
        <v>722</v>
      </c>
      <c r="C16238">
        <v>82.093999999999994</v>
      </c>
      <c r="D16238">
        <v>83.088999999999999</v>
      </c>
      <c r="E16238">
        <v>81.745699999999999</v>
      </c>
      <c r="F16238">
        <v>82.044200000000004</v>
      </c>
      <c r="G16238">
        <v>610313</v>
      </c>
      <c r="H16238">
        <v>82.293000000000006</v>
      </c>
    </row>
    <row r="16239" spans="1:8" x14ac:dyDescent="0.3">
      <c r="A16239" t="s">
        <v>188</v>
      </c>
      <c r="B16239" t="s">
        <v>164</v>
      </c>
      <c r="C16239">
        <v>82.044200000000004</v>
      </c>
      <c r="D16239">
        <v>82.093999999999994</v>
      </c>
      <c r="E16239">
        <v>79.855000000000004</v>
      </c>
      <c r="F16239">
        <v>80.352599999999995</v>
      </c>
      <c r="G16239">
        <v>445295</v>
      </c>
      <c r="H16239">
        <v>80.767200000000003</v>
      </c>
    </row>
    <row r="16240" spans="1:8" x14ac:dyDescent="0.3">
      <c r="A16240" t="s">
        <v>188</v>
      </c>
      <c r="B16240" t="s">
        <v>723</v>
      </c>
      <c r="C16240">
        <v>82.591499999999996</v>
      </c>
      <c r="D16240">
        <v>86.024500000000003</v>
      </c>
      <c r="E16240">
        <v>80.601399999999998</v>
      </c>
      <c r="F16240">
        <v>84.929900000000004</v>
      </c>
      <c r="G16240">
        <v>1755685</v>
      </c>
      <c r="H16240">
        <v>83.851900000000001</v>
      </c>
    </row>
    <row r="16241" spans="1:8" x14ac:dyDescent="0.3">
      <c r="A16241" t="s">
        <v>188</v>
      </c>
      <c r="B16241" t="s">
        <v>724</v>
      </c>
      <c r="C16241">
        <v>84.233400000000003</v>
      </c>
      <c r="D16241">
        <v>85.427499999999995</v>
      </c>
      <c r="E16241">
        <v>83.636300000000006</v>
      </c>
      <c r="F16241">
        <v>84.929900000000004</v>
      </c>
      <c r="G16241">
        <v>647624</v>
      </c>
      <c r="H16241">
        <v>84.664599999999993</v>
      </c>
    </row>
    <row r="16242" spans="1:8" x14ac:dyDescent="0.3">
      <c r="A16242" t="s">
        <v>188</v>
      </c>
      <c r="B16242" t="s">
        <v>725</v>
      </c>
      <c r="C16242">
        <v>85.129000000000005</v>
      </c>
      <c r="D16242">
        <v>86.721100000000007</v>
      </c>
      <c r="E16242">
        <v>84.432400000000001</v>
      </c>
      <c r="F16242">
        <v>85.825500000000005</v>
      </c>
      <c r="G16242">
        <v>1131566</v>
      </c>
      <c r="H16242">
        <v>85.659700000000001</v>
      </c>
    </row>
    <row r="16243" spans="1:8" x14ac:dyDescent="0.3">
      <c r="A16243" t="s">
        <v>188</v>
      </c>
      <c r="B16243" t="s">
        <v>242</v>
      </c>
      <c r="C16243">
        <v>84.581699999999998</v>
      </c>
      <c r="D16243">
        <v>87.019599999999997</v>
      </c>
      <c r="E16243">
        <v>82.4422</v>
      </c>
      <c r="F16243">
        <v>86.820599999999999</v>
      </c>
      <c r="G16243">
        <v>1096641</v>
      </c>
      <c r="H16243">
        <v>85.427499999999995</v>
      </c>
    </row>
    <row r="16244" spans="1:8" x14ac:dyDescent="0.3">
      <c r="A16244" t="s">
        <v>188</v>
      </c>
      <c r="B16244" t="s">
        <v>726</v>
      </c>
      <c r="C16244">
        <v>89.457499999999996</v>
      </c>
      <c r="D16244">
        <v>90.004800000000003</v>
      </c>
      <c r="E16244">
        <v>87.417599999999993</v>
      </c>
      <c r="F16244">
        <v>87.716200000000001</v>
      </c>
      <c r="G16244">
        <v>1456997</v>
      </c>
      <c r="H16244">
        <v>88.379499999999993</v>
      </c>
    </row>
    <row r="16245" spans="1:8" x14ac:dyDescent="0.3">
      <c r="A16245" t="s">
        <v>188</v>
      </c>
      <c r="B16245" t="s">
        <v>727</v>
      </c>
      <c r="C16245">
        <v>88.462500000000006</v>
      </c>
      <c r="D16245">
        <v>89.656599999999997</v>
      </c>
      <c r="E16245">
        <v>87.616699999999994</v>
      </c>
      <c r="F16245">
        <v>89.159000000000006</v>
      </c>
      <c r="G16245">
        <v>504851</v>
      </c>
      <c r="H16245">
        <v>88.810699999999997</v>
      </c>
    </row>
    <row r="16246" spans="1:8" x14ac:dyDescent="0.3">
      <c r="A16246" t="s">
        <v>188</v>
      </c>
      <c r="B16246" t="s">
        <v>728</v>
      </c>
      <c r="C16246">
        <v>89.557100000000005</v>
      </c>
      <c r="D16246">
        <v>90.651600000000002</v>
      </c>
      <c r="E16246">
        <v>88.96</v>
      </c>
      <c r="F16246">
        <v>88.96</v>
      </c>
      <c r="G16246">
        <v>796368</v>
      </c>
      <c r="H16246">
        <v>89.523899999999998</v>
      </c>
    </row>
    <row r="16247" spans="1:8" x14ac:dyDescent="0.3">
      <c r="A16247" t="s">
        <v>188</v>
      </c>
      <c r="B16247" t="s">
        <v>729</v>
      </c>
      <c r="C16247">
        <v>88.8</v>
      </c>
      <c r="D16247">
        <v>90.45</v>
      </c>
      <c r="E16247">
        <v>88.05</v>
      </c>
      <c r="F16247">
        <v>90.4</v>
      </c>
      <c r="G16247">
        <v>623497</v>
      </c>
      <c r="H16247">
        <v>89.633300000000006</v>
      </c>
    </row>
    <row r="16248" spans="1:8" x14ac:dyDescent="0.3">
      <c r="A16248" t="s">
        <v>188</v>
      </c>
      <c r="B16248" t="s">
        <v>730</v>
      </c>
      <c r="C16248">
        <v>90.25</v>
      </c>
      <c r="D16248">
        <v>90.7</v>
      </c>
      <c r="E16248">
        <v>88.05</v>
      </c>
      <c r="F16248">
        <v>89.5</v>
      </c>
      <c r="G16248">
        <v>894636</v>
      </c>
      <c r="H16248">
        <v>89.416700000000006</v>
      </c>
    </row>
    <row r="16249" spans="1:8" x14ac:dyDescent="0.3">
      <c r="A16249" t="s">
        <v>188</v>
      </c>
      <c r="B16249" t="s">
        <v>731</v>
      </c>
      <c r="C16249">
        <v>89.85</v>
      </c>
      <c r="D16249">
        <v>90.6</v>
      </c>
      <c r="E16249">
        <v>87.2</v>
      </c>
      <c r="F16249">
        <v>88.5</v>
      </c>
      <c r="G16249">
        <v>791329</v>
      </c>
      <c r="H16249">
        <v>88.7667</v>
      </c>
    </row>
    <row r="16250" spans="1:8" x14ac:dyDescent="0.3">
      <c r="A16250" t="s">
        <v>188</v>
      </c>
      <c r="B16250" t="s">
        <v>732</v>
      </c>
      <c r="C16250">
        <v>89</v>
      </c>
      <c r="D16250">
        <v>91.6</v>
      </c>
      <c r="E16250">
        <v>88.25</v>
      </c>
      <c r="F16250">
        <v>90.2</v>
      </c>
      <c r="G16250">
        <v>2031719</v>
      </c>
      <c r="H16250">
        <v>90.0167</v>
      </c>
    </row>
    <row r="16251" spans="1:8" x14ac:dyDescent="0.3">
      <c r="A16251" t="s">
        <v>188</v>
      </c>
      <c r="B16251" t="s">
        <v>733</v>
      </c>
      <c r="C16251">
        <v>90.2</v>
      </c>
      <c r="D16251">
        <v>93.15</v>
      </c>
      <c r="E16251">
        <v>89.15</v>
      </c>
      <c r="F16251">
        <v>92</v>
      </c>
      <c r="G16251">
        <v>1544521</v>
      </c>
      <c r="H16251">
        <v>91.433300000000003</v>
      </c>
    </row>
    <row r="16252" spans="1:8" x14ac:dyDescent="0.3">
      <c r="A16252" t="s">
        <v>188</v>
      </c>
      <c r="B16252" t="s">
        <v>734</v>
      </c>
      <c r="C16252">
        <v>94.05</v>
      </c>
      <c r="D16252">
        <v>101.2</v>
      </c>
      <c r="E16252">
        <v>93.25</v>
      </c>
      <c r="F16252">
        <v>99.5</v>
      </c>
      <c r="G16252">
        <v>3090351</v>
      </c>
      <c r="H16252">
        <v>97.9833</v>
      </c>
    </row>
    <row r="16253" spans="1:8" x14ac:dyDescent="0.3">
      <c r="A16253" t="s">
        <v>188</v>
      </c>
      <c r="B16253" t="s">
        <v>735</v>
      </c>
      <c r="C16253">
        <v>100.5</v>
      </c>
      <c r="D16253">
        <v>100.5</v>
      </c>
      <c r="E16253">
        <v>95.8</v>
      </c>
      <c r="F16253">
        <v>97.85</v>
      </c>
      <c r="G16253">
        <v>3388629</v>
      </c>
      <c r="H16253">
        <v>98.05</v>
      </c>
    </row>
    <row r="16254" spans="1:8" x14ac:dyDescent="0.3">
      <c r="A16254" t="s">
        <v>267</v>
      </c>
      <c r="B16254" t="s">
        <v>696</v>
      </c>
      <c r="C16254">
        <v>2.85</v>
      </c>
      <c r="D16254">
        <v>2.95</v>
      </c>
      <c r="E16254">
        <v>2.81</v>
      </c>
      <c r="F16254">
        <v>2.95</v>
      </c>
      <c r="G16254">
        <v>6029156</v>
      </c>
      <c r="H16254">
        <v>2.9033000000000002</v>
      </c>
    </row>
    <row r="16255" spans="1:8" x14ac:dyDescent="0.3">
      <c r="A16255" t="s">
        <v>267</v>
      </c>
      <c r="B16255" t="s">
        <v>697</v>
      </c>
      <c r="C16255">
        <v>2.95</v>
      </c>
      <c r="D16255">
        <v>3.15</v>
      </c>
      <c r="E16255">
        <v>2.87</v>
      </c>
      <c r="F16255">
        <v>3.1</v>
      </c>
      <c r="G16255">
        <v>12881030</v>
      </c>
      <c r="H16255">
        <v>3.04</v>
      </c>
    </row>
    <row r="16256" spans="1:8" x14ac:dyDescent="0.3">
      <c r="A16256" t="s">
        <v>267</v>
      </c>
      <c r="B16256" t="s">
        <v>698</v>
      </c>
      <c r="C16256">
        <v>3.09</v>
      </c>
      <c r="D16256">
        <v>3.13</v>
      </c>
      <c r="E16256">
        <v>2.95</v>
      </c>
      <c r="F16256">
        <v>2.95</v>
      </c>
      <c r="G16256">
        <v>10260630</v>
      </c>
      <c r="H16256">
        <v>3.01</v>
      </c>
    </row>
    <row r="16257" spans="1:8" x14ac:dyDescent="0.3">
      <c r="A16257" t="s">
        <v>267</v>
      </c>
      <c r="B16257" t="s">
        <v>699</v>
      </c>
      <c r="C16257">
        <v>2.95</v>
      </c>
      <c r="D16257">
        <v>2.98</v>
      </c>
      <c r="E16257">
        <v>2.82</v>
      </c>
      <c r="F16257">
        <v>2.87</v>
      </c>
      <c r="G16257">
        <v>6899070</v>
      </c>
      <c r="H16257">
        <v>2.89</v>
      </c>
    </row>
    <row r="16258" spans="1:8" x14ac:dyDescent="0.3">
      <c r="A16258" t="s">
        <v>267</v>
      </c>
      <c r="B16258" t="s">
        <v>700</v>
      </c>
      <c r="C16258">
        <v>2.87</v>
      </c>
      <c r="D16258">
        <v>2.88</v>
      </c>
      <c r="E16258">
        <v>2.8</v>
      </c>
      <c r="F16258">
        <v>2.83</v>
      </c>
      <c r="G16258">
        <v>4304008</v>
      </c>
      <c r="H16258">
        <v>2.8367</v>
      </c>
    </row>
    <row r="16259" spans="1:8" x14ac:dyDescent="0.3">
      <c r="A16259" t="s">
        <v>267</v>
      </c>
      <c r="B16259" t="s">
        <v>77</v>
      </c>
      <c r="C16259">
        <v>2.81</v>
      </c>
      <c r="D16259">
        <v>3.03</v>
      </c>
      <c r="E16259">
        <v>2.75</v>
      </c>
      <c r="F16259">
        <v>2.92</v>
      </c>
      <c r="G16259">
        <v>9171357</v>
      </c>
      <c r="H16259">
        <v>2.9</v>
      </c>
    </row>
    <row r="16260" spans="1:8" x14ac:dyDescent="0.3">
      <c r="A16260" t="s">
        <v>267</v>
      </c>
      <c r="B16260" t="s">
        <v>701</v>
      </c>
      <c r="C16260">
        <v>2.93</v>
      </c>
      <c r="D16260">
        <v>3.01</v>
      </c>
      <c r="E16260">
        <v>2.86</v>
      </c>
      <c r="F16260">
        <v>2.95</v>
      </c>
      <c r="G16260">
        <v>4444849</v>
      </c>
      <c r="H16260">
        <v>2.94</v>
      </c>
    </row>
    <row r="16261" spans="1:8" x14ac:dyDescent="0.3">
      <c r="A16261" t="s">
        <v>267</v>
      </c>
      <c r="B16261" t="s">
        <v>702</v>
      </c>
      <c r="C16261">
        <v>2.86</v>
      </c>
      <c r="D16261">
        <v>2.96</v>
      </c>
      <c r="E16261">
        <v>2.85</v>
      </c>
      <c r="F16261">
        <v>2.87</v>
      </c>
      <c r="G16261">
        <v>3747847</v>
      </c>
      <c r="H16261">
        <v>2.8933</v>
      </c>
    </row>
    <row r="16262" spans="1:8" x14ac:dyDescent="0.3">
      <c r="A16262" t="s">
        <v>267</v>
      </c>
      <c r="B16262" t="s">
        <v>139</v>
      </c>
      <c r="C16262">
        <v>2.91</v>
      </c>
      <c r="D16262">
        <v>2.92</v>
      </c>
      <c r="E16262">
        <v>2.79</v>
      </c>
      <c r="F16262">
        <v>2.88</v>
      </c>
      <c r="G16262">
        <v>3020256</v>
      </c>
      <c r="H16262">
        <v>2.8633000000000002</v>
      </c>
    </row>
    <row r="16263" spans="1:8" x14ac:dyDescent="0.3">
      <c r="A16263" t="s">
        <v>267</v>
      </c>
      <c r="B16263" t="s">
        <v>156</v>
      </c>
      <c r="C16263">
        <v>2.86</v>
      </c>
      <c r="D16263">
        <v>2.9</v>
      </c>
      <c r="E16263">
        <v>2.8</v>
      </c>
      <c r="F16263">
        <v>2.82</v>
      </c>
      <c r="G16263">
        <v>2086997</v>
      </c>
      <c r="H16263">
        <v>2.84</v>
      </c>
    </row>
    <row r="16264" spans="1:8" x14ac:dyDescent="0.3">
      <c r="A16264" t="s">
        <v>267</v>
      </c>
      <c r="B16264" t="s">
        <v>703</v>
      </c>
      <c r="C16264">
        <v>2.82</v>
      </c>
      <c r="D16264">
        <v>2.91</v>
      </c>
      <c r="E16264">
        <v>2.8</v>
      </c>
      <c r="F16264">
        <v>2.88</v>
      </c>
      <c r="G16264">
        <v>2871450</v>
      </c>
      <c r="H16264">
        <v>2.8633000000000002</v>
      </c>
    </row>
    <row r="16265" spans="1:8" x14ac:dyDescent="0.3">
      <c r="A16265" t="s">
        <v>267</v>
      </c>
      <c r="B16265" t="s">
        <v>223</v>
      </c>
      <c r="C16265">
        <v>2.82</v>
      </c>
      <c r="D16265">
        <v>2.87</v>
      </c>
      <c r="E16265">
        <v>2.82</v>
      </c>
      <c r="F16265">
        <v>2.84</v>
      </c>
      <c r="G16265">
        <v>3077494</v>
      </c>
      <c r="H16265">
        <v>2.8433000000000002</v>
      </c>
    </row>
    <row r="16266" spans="1:8" x14ac:dyDescent="0.3">
      <c r="A16266" t="s">
        <v>267</v>
      </c>
      <c r="B16266" t="s">
        <v>228</v>
      </c>
      <c r="C16266">
        <v>2.83</v>
      </c>
      <c r="D16266">
        <v>2.89</v>
      </c>
      <c r="E16266">
        <v>2.8</v>
      </c>
      <c r="F16266">
        <v>2.84</v>
      </c>
      <c r="G16266">
        <v>2231126</v>
      </c>
      <c r="H16266">
        <v>2.8433000000000002</v>
      </c>
    </row>
    <row r="16267" spans="1:8" x14ac:dyDescent="0.3">
      <c r="A16267" t="s">
        <v>267</v>
      </c>
      <c r="B16267" t="s">
        <v>704</v>
      </c>
      <c r="C16267">
        <v>2.84</v>
      </c>
      <c r="D16267">
        <v>2.88</v>
      </c>
      <c r="E16267">
        <v>2.82</v>
      </c>
      <c r="F16267">
        <v>2.86</v>
      </c>
      <c r="G16267">
        <v>2064627</v>
      </c>
      <c r="H16267">
        <v>2.8532999999999999</v>
      </c>
    </row>
    <row r="16268" spans="1:8" x14ac:dyDescent="0.3">
      <c r="A16268" t="s">
        <v>267</v>
      </c>
      <c r="B16268" t="s">
        <v>705</v>
      </c>
      <c r="C16268">
        <v>2.87</v>
      </c>
      <c r="D16268">
        <v>2.9</v>
      </c>
      <c r="E16268">
        <v>2.84</v>
      </c>
      <c r="F16268">
        <v>2.85</v>
      </c>
      <c r="G16268">
        <v>2993486</v>
      </c>
      <c r="H16268">
        <v>2.8633000000000002</v>
      </c>
    </row>
    <row r="16269" spans="1:8" x14ac:dyDescent="0.3">
      <c r="A16269" t="s">
        <v>267</v>
      </c>
      <c r="B16269" t="s">
        <v>706</v>
      </c>
      <c r="C16269">
        <v>2.86</v>
      </c>
      <c r="D16269">
        <v>2.96</v>
      </c>
      <c r="E16269">
        <v>2.83</v>
      </c>
      <c r="F16269">
        <v>2.88</v>
      </c>
      <c r="G16269">
        <v>3330954</v>
      </c>
      <c r="H16269">
        <v>2.89</v>
      </c>
    </row>
    <row r="16270" spans="1:8" x14ac:dyDescent="0.3">
      <c r="A16270" t="s">
        <v>267</v>
      </c>
      <c r="B16270" t="s">
        <v>265</v>
      </c>
      <c r="C16270">
        <v>2.88</v>
      </c>
      <c r="D16270">
        <v>2.91</v>
      </c>
      <c r="E16270">
        <v>2.85</v>
      </c>
      <c r="F16270">
        <v>2.87</v>
      </c>
      <c r="G16270">
        <v>3040779</v>
      </c>
      <c r="H16270">
        <v>2.8767</v>
      </c>
    </row>
    <row r="16271" spans="1:8" x14ac:dyDescent="0.3">
      <c r="A16271" t="s">
        <v>267</v>
      </c>
      <c r="B16271" t="s">
        <v>707</v>
      </c>
      <c r="C16271">
        <v>2.9</v>
      </c>
      <c r="D16271">
        <v>2.9</v>
      </c>
      <c r="E16271">
        <v>2.75</v>
      </c>
      <c r="F16271">
        <v>2.88</v>
      </c>
      <c r="G16271">
        <v>6050432</v>
      </c>
      <c r="H16271">
        <v>2.8433000000000002</v>
      </c>
    </row>
    <row r="16272" spans="1:8" x14ac:dyDescent="0.3">
      <c r="A16272" t="s">
        <v>267</v>
      </c>
      <c r="B16272" t="s">
        <v>271</v>
      </c>
      <c r="C16272">
        <v>2.86</v>
      </c>
      <c r="D16272">
        <v>2.86</v>
      </c>
      <c r="E16272">
        <v>2.71</v>
      </c>
      <c r="F16272">
        <v>2.73</v>
      </c>
      <c r="G16272">
        <v>2577794</v>
      </c>
      <c r="H16272">
        <v>2.7667000000000002</v>
      </c>
    </row>
    <row r="16273" spans="1:8" x14ac:dyDescent="0.3">
      <c r="A16273" t="s">
        <v>267</v>
      </c>
      <c r="B16273" t="s">
        <v>708</v>
      </c>
      <c r="C16273">
        <v>2.74</v>
      </c>
      <c r="D16273">
        <v>2.77</v>
      </c>
      <c r="E16273">
        <v>2.69</v>
      </c>
      <c r="F16273">
        <v>2.74</v>
      </c>
      <c r="G16273">
        <v>2780036</v>
      </c>
      <c r="H16273">
        <v>2.7332999999999998</v>
      </c>
    </row>
    <row r="16274" spans="1:8" x14ac:dyDescent="0.3">
      <c r="A16274" t="s">
        <v>267</v>
      </c>
      <c r="B16274" t="s">
        <v>709</v>
      </c>
      <c r="C16274">
        <v>2.75</v>
      </c>
      <c r="D16274">
        <v>2.78</v>
      </c>
      <c r="E16274">
        <v>2.71</v>
      </c>
      <c r="F16274">
        <v>2.74</v>
      </c>
      <c r="G16274">
        <v>3114751</v>
      </c>
      <c r="H16274">
        <v>2.7433000000000001</v>
      </c>
    </row>
    <row r="16275" spans="1:8" x14ac:dyDescent="0.3">
      <c r="A16275" t="s">
        <v>267</v>
      </c>
      <c r="B16275" t="s">
        <v>283</v>
      </c>
      <c r="C16275">
        <v>2.74</v>
      </c>
      <c r="D16275">
        <v>2.74</v>
      </c>
      <c r="E16275">
        <v>2.69</v>
      </c>
      <c r="F16275">
        <v>2.69</v>
      </c>
      <c r="G16275">
        <v>1200368</v>
      </c>
      <c r="H16275">
        <v>2.7067000000000001</v>
      </c>
    </row>
    <row r="16276" spans="1:8" x14ac:dyDescent="0.3">
      <c r="A16276" t="s">
        <v>267</v>
      </c>
      <c r="B16276" t="s">
        <v>290</v>
      </c>
      <c r="C16276">
        <v>2.69</v>
      </c>
      <c r="D16276">
        <v>2.71</v>
      </c>
      <c r="E16276">
        <v>2.61</v>
      </c>
      <c r="F16276">
        <v>2.62</v>
      </c>
      <c r="G16276">
        <v>2147349</v>
      </c>
      <c r="H16276">
        <v>2.6467000000000001</v>
      </c>
    </row>
    <row r="16277" spans="1:8" x14ac:dyDescent="0.3">
      <c r="A16277" t="s">
        <v>267</v>
      </c>
      <c r="B16277" t="s">
        <v>710</v>
      </c>
      <c r="C16277">
        <v>2.62</v>
      </c>
      <c r="D16277">
        <v>2.65</v>
      </c>
      <c r="E16277">
        <v>2.59</v>
      </c>
      <c r="F16277">
        <v>2.63</v>
      </c>
      <c r="G16277">
        <v>1853987</v>
      </c>
      <c r="H16277">
        <v>2.6233</v>
      </c>
    </row>
    <row r="16278" spans="1:8" x14ac:dyDescent="0.3">
      <c r="A16278" t="s">
        <v>267</v>
      </c>
      <c r="B16278" t="s">
        <v>512</v>
      </c>
      <c r="C16278">
        <v>2.66</v>
      </c>
      <c r="D16278">
        <v>2.7</v>
      </c>
      <c r="E16278">
        <v>2.57</v>
      </c>
      <c r="F16278">
        <v>2.59</v>
      </c>
      <c r="G16278">
        <v>2138538</v>
      </c>
      <c r="H16278">
        <v>2.62</v>
      </c>
    </row>
    <row r="16279" spans="1:8" x14ac:dyDescent="0.3">
      <c r="A16279" t="s">
        <v>267</v>
      </c>
      <c r="B16279" t="s">
        <v>91</v>
      </c>
      <c r="C16279">
        <v>2.4</v>
      </c>
      <c r="D16279">
        <v>2.5499999999999998</v>
      </c>
      <c r="E16279">
        <v>2.34</v>
      </c>
      <c r="F16279">
        <v>2.48</v>
      </c>
      <c r="G16279">
        <v>2010586</v>
      </c>
      <c r="H16279">
        <v>2.4567000000000001</v>
      </c>
    </row>
    <row r="16280" spans="1:8" x14ac:dyDescent="0.3">
      <c r="A16280" t="s">
        <v>267</v>
      </c>
      <c r="B16280" t="s">
        <v>93</v>
      </c>
      <c r="C16280">
        <v>2.5</v>
      </c>
      <c r="D16280">
        <v>2.57</v>
      </c>
      <c r="E16280">
        <v>2.4500000000000002</v>
      </c>
      <c r="F16280">
        <v>2.5</v>
      </c>
      <c r="G16280">
        <v>1578832</v>
      </c>
      <c r="H16280">
        <v>2.5066999999999999</v>
      </c>
    </row>
    <row r="16281" spans="1:8" x14ac:dyDescent="0.3">
      <c r="A16281" t="s">
        <v>267</v>
      </c>
      <c r="B16281" t="s">
        <v>711</v>
      </c>
      <c r="C16281">
        <v>2.52</v>
      </c>
      <c r="D16281">
        <v>2.52</v>
      </c>
      <c r="E16281">
        <v>2.46</v>
      </c>
      <c r="F16281">
        <v>2.48</v>
      </c>
      <c r="G16281">
        <v>1188541</v>
      </c>
      <c r="H16281">
        <v>2.4866999999999999</v>
      </c>
    </row>
    <row r="16282" spans="1:8" x14ac:dyDescent="0.3">
      <c r="A16282" t="s">
        <v>267</v>
      </c>
      <c r="B16282" t="s">
        <v>712</v>
      </c>
      <c r="C16282">
        <v>2.52</v>
      </c>
      <c r="D16282">
        <v>2.5299999999999998</v>
      </c>
      <c r="E16282">
        <v>2.46</v>
      </c>
      <c r="F16282">
        <v>2.5099999999999998</v>
      </c>
      <c r="G16282">
        <v>1326883</v>
      </c>
      <c r="H16282">
        <v>2.5</v>
      </c>
    </row>
    <row r="16283" spans="1:8" x14ac:dyDescent="0.3">
      <c r="A16283" t="s">
        <v>267</v>
      </c>
      <c r="B16283" t="s">
        <v>162</v>
      </c>
      <c r="C16283">
        <v>2.5299999999999998</v>
      </c>
      <c r="D16283">
        <v>2.5299999999999998</v>
      </c>
      <c r="E16283">
        <v>2.44</v>
      </c>
      <c r="F16283">
        <v>2.46</v>
      </c>
      <c r="G16283">
        <v>972492</v>
      </c>
      <c r="H16283">
        <v>2.4767000000000001</v>
      </c>
    </row>
    <row r="16284" spans="1:8" x14ac:dyDescent="0.3">
      <c r="A16284" t="s">
        <v>267</v>
      </c>
      <c r="B16284" t="s">
        <v>220</v>
      </c>
      <c r="C16284">
        <v>2.5</v>
      </c>
      <c r="D16284">
        <v>2.5</v>
      </c>
      <c r="E16284">
        <v>2.38</v>
      </c>
      <c r="F16284">
        <v>2.4</v>
      </c>
      <c r="G16284">
        <v>1661631</v>
      </c>
      <c r="H16284">
        <v>2.4266999999999999</v>
      </c>
    </row>
    <row r="16285" spans="1:8" x14ac:dyDescent="0.3">
      <c r="A16285" t="s">
        <v>267</v>
      </c>
      <c r="B16285" t="s">
        <v>713</v>
      </c>
      <c r="C16285">
        <v>2.4900000000000002</v>
      </c>
      <c r="D16285">
        <v>2.54</v>
      </c>
      <c r="E16285">
        <v>2.41</v>
      </c>
      <c r="F16285">
        <v>2.52</v>
      </c>
      <c r="G16285">
        <v>3215268</v>
      </c>
      <c r="H16285">
        <v>2.4900000000000002</v>
      </c>
    </row>
    <row r="16286" spans="1:8" x14ac:dyDescent="0.3">
      <c r="A16286" t="s">
        <v>267</v>
      </c>
      <c r="B16286" t="s">
        <v>714</v>
      </c>
      <c r="C16286">
        <v>2.5099999999999998</v>
      </c>
      <c r="D16286">
        <v>2.5099999999999998</v>
      </c>
      <c r="E16286">
        <v>2.44</v>
      </c>
      <c r="F16286">
        <v>2.4700000000000002</v>
      </c>
      <c r="G16286">
        <v>1837822</v>
      </c>
      <c r="H16286">
        <v>2.4733000000000001</v>
      </c>
    </row>
    <row r="16287" spans="1:8" x14ac:dyDescent="0.3">
      <c r="A16287" t="s">
        <v>267</v>
      </c>
      <c r="B16287" t="s">
        <v>715</v>
      </c>
      <c r="C16287">
        <v>2.44</v>
      </c>
      <c r="D16287">
        <v>2.5</v>
      </c>
      <c r="E16287">
        <v>2.44</v>
      </c>
      <c r="F16287">
        <v>2.4700000000000002</v>
      </c>
      <c r="G16287">
        <v>1593419</v>
      </c>
      <c r="H16287">
        <v>2.4700000000000002</v>
      </c>
    </row>
    <row r="16288" spans="1:8" x14ac:dyDescent="0.3">
      <c r="A16288" t="s">
        <v>267</v>
      </c>
      <c r="B16288" t="s">
        <v>235</v>
      </c>
      <c r="C16288">
        <v>2.44</v>
      </c>
      <c r="D16288">
        <v>2.71</v>
      </c>
      <c r="E16288">
        <v>2.4300000000000002</v>
      </c>
      <c r="F16288">
        <v>2.71</v>
      </c>
      <c r="G16288">
        <v>7883468</v>
      </c>
      <c r="H16288">
        <v>2.6166999999999998</v>
      </c>
    </row>
    <row r="16289" spans="1:8" x14ac:dyDescent="0.3">
      <c r="A16289" t="s">
        <v>267</v>
      </c>
      <c r="B16289" t="s">
        <v>259</v>
      </c>
      <c r="C16289">
        <v>2.5499999999999998</v>
      </c>
      <c r="D16289">
        <v>2.76</v>
      </c>
      <c r="E16289">
        <v>2.5</v>
      </c>
      <c r="F16289">
        <v>2.5</v>
      </c>
      <c r="G16289">
        <v>3314533</v>
      </c>
      <c r="H16289">
        <v>2.5867</v>
      </c>
    </row>
    <row r="16290" spans="1:8" x14ac:dyDescent="0.3">
      <c r="A16290" t="s">
        <v>267</v>
      </c>
      <c r="B16290" t="s">
        <v>716</v>
      </c>
      <c r="C16290">
        <v>2.56</v>
      </c>
      <c r="D16290">
        <v>2.56</v>
      </c>
      <c r="E16290">
        <v>2.4700000000000002</v>
      </c>
      <c r="F16290">
        <v>2.5099999999999998</v>
      </c>
      <c r="G16290">
        <v>3692961</v>
      </c>
      <c r="H16290">
        <v>2.5133000000000001</v>
      </c>
    </row>
    <row r="16291" spans="1:8" x14ac:dyDescent="0.3">
      <c r="A16291" t="s">
        <v>267</v>
      </c>
      <c r="B16291" t="s">
        <v>269</v>
      </c>
      <c r="C16291">
        <v>2.5099999999999998</v>
      </c>
      <c r="D16291">
        <v>2.54</v>
      </c>
      <c r="E16291">
        <v>2.4900000000000002</v>
      </c>
      <c r="F16291">
        <v>2.52</v>
      </c>
      <c r="G16291">
        <v>1180855</v>
      </c>
      <c r="H16291">
        <v>2.5167000000000002</v>
      </c>
    </row>
    <row r="16292" spans="1:8" x14ac:dyDescent="0.3">
      <c r="A16292" t="s">
        <v>267</v>
      </c>
      <c r="B16292" t="s">
        <v>282</v>
      </c>
      <c r="C16292">
        <v>2.4900000000000002</v>
      </c>
      <c r="D16292">
        <v>2.54</v>
      </c>
      <c r="E16292">
        <v>2.4700000000000002</v>
      </c>
      <c r="F16292">
        <v>2.52</v>
      </c>
      <c r="G16292">
        <v>833157</v>
      </c>
      <c r="H16292">
        <v>2.5099999999999998</v>
      </c>
    </row>
    <row r="16293" spans="1:8" x14ac:dyDescent="0.3">
      <c r="A16293" t="s">
        <v>267</v>
      </c>
      <c r="B16293" t="s">
        <v>717</v>
      </c>
      <c r="C16293">
        <v>2.52</v>
      </c>
      <c r="D16293">
        <v>2.5299999999999998</v>
      </c>
      <c r="E16293">
        <v>2.44</v>
      </c>
      <c r="F16293">
        <v>2.52</v>
      </c>
      <c r="G16293">
        <v>2072996</v>
      </c>
      <c r="H16293">
        <v>2.4967000000000001</v>
      </c>
    </row>
    <row r="16294" spans="1:8" x14ac:dyDescent="0.3">
      <c r="A16294" t="s">
        <v>267</v>
      </c>
      <c r="B16294" t="s">
        <v>285</v>
      </c>
      <c r="C16294">
        <v>2.5099999999999998</v>
      </c>
      <c r="D16294">
        <v>2.5099999999999998</v>
      </c>
      <c r="E16294">
        <v>2.41</v>
      </c>
      <c r="F16294">
        <v>2.41</v>
      </c>
      <c r="G16294">
        <v>2082588</v>
      </c>
      <c r="H16294">
        <v>2.4432999999999998</v>
      </c>
    </row>
    <row r="16295" spans="1:8" x14ac:dyDescent="0.3">
      <c r="A16295" t="s">
        <v>267</v>
      </c>
      <c r="B16295" t="s">
        <v>718</v>
      </c>
      <c r="C16295">
        <v>2.44</v>
      </c>
      <c r="D16295">
        <v>2.46</v>
      </c>
      <c r="E16295">
        <v>2.41</v>
      </c>
      <c r="F16295">
        <v>2.42</v>
      </c>
      <c r="G16295">
        <v>2165989</v>
      </c>
      <c r="H16295">
        <v>2.4300000000000002</v>
      </c>
    </row>
    <row r="16296" spans="1:8" x14ac:dyDescent="0.3">
      <c r="A16296" t="s">
        <v>267</v>
      </c>
      <c r="B16296" t="s">
        <v>291</v>
      </c>
      <c r="C16296">
        <v>2.42</v>
      </c>
      <c r="D16296">
        <v>2.4500000000000002</v>
      </c>
      <c r="E16296">
        <v>2.39</v>
      </c>
      <c r="F16296">
        <v>2.41</v>
      </c>
      <c r="G16296">
        <v>1374796</v>
      </c>
      <c r="H16296">
        <v>2.4167000000000001</v>
      </c>
    </row>
    <row r="16297" spans="1:8" x14ac:dyDescent="0.3">
      <c r="A16297" t="s">
        <v>267</v>
      </c>
      <c r="B16297" t="s">
        <v>295</v>
      </c>
      <c r="C16297">
        <v>2.41</v>
      </c>
      <c r="D16297">
        <v>2.4300000000000002</v>
      </c>
      <c r="E16297">
        <v>2.38</v>
      </c>
      <c r="F16297">
        <v>2.4</v>
      </c>
      <c r="G16297">
        <v>1213457</v>
      </c>
      <c r="H16297">
        <v>2.4033000000000002</v>
      </c>
    </row>
    <row r="16298" spans="1:8" x14ac:dyDescent="0.3">
      <c r="A16298" t="s">
        <v>267</v>
      </c>
      <c r="B16298" t="s">
        <v>298</v>
      </c>
      <c r="C16298">
        <v>2.4</v>
      </c>
      <c r="D16298">
        <v>2.4</v>
      </c>
      <c r="E16298">
        <v>2.33</v>
      </c>
      <c r="F16298">
        <v>2.33</v>
      </c>
      <c r="G16298">
        <v>2170021</v>
      </c>
      <c r="H16298">
        <v>2.3532999999999999</v>
      </c>
    </row>
    <row r="16299" spans="1:8" x14ac:dyDescent="0.3">
      <c r="A16299" t="s">
        <v>267</v>
      </c>
      <c r="B16299" t="s">
        <v>719</v>
      </c>
      <c r="C16299">
        <v>2.3199999999999998</v>
      </c>
      <c r="D16299">
        <v>2.52</v>
      </c>
      <c r="E16299">
        <v>2.21</v>
      </c>
      <c r="F16299">
        <v>2.52</v>
      </c>
      <c r="G16299">
        <v>3569866</v>
      </c>
      <c r="H16299">
        <v>2.4167000000000001</v>
      </c>
    </row>
    <row r="16300" spans="1:8" x14ac:dyDescent="0.3">
      <c r="A16300" t="s">
        <v>267</v>
      </c>
      <c r="B16300" t="s">
        <v>720</v>
      </c>
      <c r="C16300">
        <v>2.46</v>
      </c>
      <c r="D16300">
        <v>2.6</v>
      </c>
      <c r="E16300">
        <v>2.44</v>
      </c>
      <c r="F16300">
        <v>2.54</v>
      </c>
      <c r="G16300">
        <v>3644440</v>
      </c>
      <c r="H16300">
        <v>2.5266999999999999</v>
      </c>
    </row>
    <row r="16301" spans="1:8" x14ac:dyDescent="0.3">
      <c r="A16301" t="s">
        <v>267</v>
      </c>
      <c r="B16301" t="s">
        <v>721</v>
      </c>
      <c r="C16301">
        <v>2.48</v>
      </c>
      <c r="D16301">
        <v>2.7</v>
      </c>
      <c r="E16301">
        <v>2.44</v>
      </c>
      <c r="F16301">
        <v>2.56</v>
      </c>
      <c r="G16301">
        <v>3717584</v>
      </c>
      <c r="H16301">
        <v>2.5667</v>
      </c>
    </row>
    <row r="16302" spans="1:8" x14ac:dyDescent="0.3">
      <c r="A16302" t="s">
        <v>267</v>
      </c>
      <c r="B16302" t="s">
        <v>96</v>
      </c>
      <c r="C16302">
        <v>2.5499999999999998</v>
      </c>
      <c r="D16302">
        <v>2.5499999999999998</v>
      </c>
      <c r="E16302">
        <v>2.4500000000000002</v>
      </c>
      <c r="F16302">
        <v>2.4700000000000002</v>
      </c>
      <c r="G16302">
        <v>2809500</v>
      </c>
      <c r="H16302">
        <v>2.4900000000000002</v>
      </c>
    </row>
    <row r="16303" spans="1:8" x14ac:dyDescent="0.3">
      <c r="A16303" t="s">
        <v>267</v>
      </c>
      <c r="B16303" t="s">
        <v>722</v>
      </c>
      <c r="C16303">
        <v>2.5099999999999998</v>
      </c>
      <c r="D16303">
        <v>2.5499999999999998</v>
      </c>
      <c r="E16303">
        <v>2.4500000000000002</v>
      </c>
      <c r="F16303">
        <v>2.5</v>
      </c>
      <c r="G16303">
        <v>1828193</v>
      </c>
      <c r="H16303">
        <v>2.5</v>
      </c>
    </row>
    <row r="16304" spans="1:8" x14ac:dyDescent="0.3">
      <c r="A16304" t="s">
        <v>267</v>
      </c>
      <c r="B16304" t="s">
        <v>164</v>
      </c>
      <c r="C16304">
        <v>2.5099999999999998</v>
      </c>
      <c r="D16304">
        <v>2.5099999999999998</v>
      </c>
      <c r="E16304">
        <v>2.4</v>
      </c>
      <c r="F16304">
        <v>2.4</v>
      </c>
      <c r="G16304">
        <v>2321047</v>
      </c>
      <c r="H16304">
        <v>2.4367000000000001</v>
      </c>
    </row>
    <row r="16305" spans="1:8" x14ac:dyDescent="0.3">
      <c r="A16305" t="s">
        <v>267</v>
      </c>
      <c r="B16305" t="s">
        <v>723</v>
      </c>
      <c r="C16305">
        <v>2.46</v>
      </c>
      <c r="D16305">
        <v>2.4700000000000002</v>
      </c>
      <c r="E16305">
        <v>2.4300000000000002</v>
      </c>
      <c r="F16305">
        <v>2.4500000000000002</v>
      </c>
      <c r="G16305">
        <v>1771870</v>
      </c>
      <c r="H16305">
        <v>2.4500000000000002</v>
      </c>
    </row>
    <row r="16306" spans="1:8" x14ac:dyDescent="0.3">
      <c r="A16306" t="s">
        <v>267</v>
      </c>
      <c r="B16306" t="s">
        <v>724</v>
      </c>
      <c r="C16306">
        <v>2.46</v>
      </c>
      <c r="D16306">
        <v>2.59</v>
      </c>
      <c r="E16306">
        <v>2.4300000000000002</v>
      </c>
      <c r="F16306">
        <v>2.52</v>
      </c>
      <c r="G16306">
        <v>3406555</v>
      </c>
      <c r="H16306">
        <v>2.5133000000000001</v>
      </c>
    </row>
    <row r="16307" spans="1:8" x14ac:dyDescent="0.3">
      <c r="A16307" t="s">
        <v>267</v>
      </c>
      <c r="B16307" t="s">
        <v>725</v>
      </c>
      <c r="C16307">
        <v>2.5</v>
      </c>
      <c r="D16307">
        <v>2.6</v>
      </c>
      <c r="E16307">
        <v>2.46</v>
      </c>
      <c r="F16307">
        <v>2.5299999999999998</v>
      </c>
      <c r="G16307">
        <v>3608517</v>
      </c>
      <c r="H16307">
        <v>2.5299999999999998</v>
      </c>
    </row>
    <row r="16308" spans="1:8" x14ac:dyDescent="0.3">
      <c r="A16308" t="s">
        <v>267</v>
      </c>
      <c r="B16308" t="s">
        <v>242</v>
      </c>
      <c r="C16308">
        <v>2.5299999999999998</v>
      </c>
      <c r="D16308">
        <v>2.5299999999999998</v>
      </c>
      <c r="E16308">
        <v>2.4500000000000002</v>
      </c>
      <c r="F16308">
        <v>2.46</v>
      </c>
      <c r="G16308">
        <v>2165487</v>
      </c>
      <c r="H16308">
        <v>2.48</v>
      </c>
    </row>
    <row r="16309" spans="1:8" x14ac:dyDescent="0.3">
      <c r="A16309" t="s">
        <v>267</v>
      </c>
      <c r="B16309" t="s">
        <v>726</v>
      </c>
      <c r="C16309">
        <v>2.48</v>
      </c>
      <c r="D16309">
        <v>2.65</v>
      </c>
      <c r="E16309">
        <v>2.44</v>
      </c>
      <c r="F16309">
        <v>2.5099999999999998</v>
      </c>
      <c r="G16309">
        <v>3453865</v>
      </c>
      <c r="H16309">
        <v>2.5333000000000001</v>
      </c>
    </row>
    <row r="16310" spans="1:8" x14ac:dyDescent="0.3">
      <c r="A16310" t="s">
        <v>267</v>
      </c>
      <c r="B16310" t="s">
        <v>727</v>
      </c>
      <c r="C16310">
        <v>2.52</v>
      </c>
      <c r="D16310">
        <v>2.56</v>
      </c>
      <c r="E16310">
        <v>2.4700000000000002</v>
      </c>
      <c r="F16310">
        <v>2.5099999999999998</v>
      </c>
      <c r="G16310">
        <v>3158448</v>
      </c>
      <c r="H16310">
        <v>2.5133000000000001</v>
      </c>
    </row>
    <row r="16311" spans="1:8" x14ac:dyDescent="0.3">
      <c r="A16311" t="s">
        <v>267</v>
      </c>
      <c r="B16311" t="s">
        <v>728</v>
      </c>
      <c r="C16311">
        <v>2.5</v>
      </c>
      <c r="D16311">
        <v>2.5299999999999998</v>
      </c>
      <c r="E16311">
        <v>2.4900000000000002</v>
      </c>
      <c r="F16311">
        <v>2.52</v>
      </c>
      <c r="G16311">
        <v>2505592</v>
      </c>
      <c r="H16311">
        <v>2.5133000000000001</v>
      </c>
    </row>
    <row r="16312" spans="1:8" x14ac:dyDescent="0.3">
      <c r="A16312" t="s">
        <v>267</v>
      </c>
      <c r="B16312" t="s">
        <v>729</v>
      </c>
      <c r="C16312">
        <v>2.52</v>
      </c>
      <c r="D16312">
        <v>2.67</v>
      </c>
      <c r="E16312">
        <v>2.5</v>
      </c>
      <c r="F16312">
        <v>2.6</v>
      </c>
      <c r="G16312">
        <v>6799728</v>
      </c>
      <c r="H16312">
        <v>2.59</v>
      </c>
    </row>
    <row r="16313" spans="1:8" x14ac:dyDescent="0.3">
      <c r="A16313" t="s">
        <v>267</v>
      </c>
      <c r="B16313" t="s">
        <v>730</v>
      </c>
      <c r="C16313">
        <v>2.58</v>
      </c>
      <c r="D16313">
        <v>2.72</v>
      </c>
      <c r="E16313">
        <v>2.56</v>
      </c>
      <c r="F16313">
        <v>2.68</v>
      </c>
      <c r="G16313">
        <v>6633348</v>
      </c>
      <c r="H16313">
        <v>2.6533000000000002</v>
      </c>
    </row>
    <row r="16314" spans="1:8" x14ac:dyDescent="0.3">
      <c r="A16314" t="s">
        <v>267</v>
      </c>
      <c r="B16314" t="s">
        <v>731</v>
      </c>
      <c r="C16314">
        <v>2.68</v>
      </c>
      <c r="D16314">
        <v>2.72</v>
      </c>
      <c r="E16314">
        <v>2.5499999999999998</v>
      </c>
      <c r="F16314">
        <v>2.61</v>
      </c>
      <c r="G16314">
        <v>7555830</v>
      </c>
      <c r="H16314">
        <v>2.6267</v>
      </c>
    </row>
    <row r="16315" spans="1:8" x14ac:dyDescent="0.3">
      <c r="A16315" t="s">
        <v>267</v>
      </c>
      <c r="B16315" t="s">
        <v>732</v>
      </c>
      <c r="C16315">
        <v>2.59</v>
      </c>
      <c r="D16315">
        <v>2.59</v>
      </c>
      <c r="E16315">
        <v>2.5099999999999998</v>
      </c>
      <c r="F16315">
        <v>2.54</v>
      </c>
      <c r="G16315">
        <v>2936277</v>
      </c>
      <c r="H16315">
        <v>2.5467</v>
      </c>
    </row>
    <row r="16316" spans="1:8" x14ac:dyDescent="0.3">
      <c r="A16316" t="s">
        <v>267</v>
      </c>
      <c r="B16316" t="s">
        <v>733</v>
      </c>
      <c r="C16316">
        <v>2.54</v>
      </c>
      <c r="D16316">
        <v>2.57</v>
      </c>
      <c r="E16316">
        <v>2.5099999999999998</v>
      </c>
      <c r="F16316">
        <v>2.5299999999999998</v>
      </c>
      <c r="G16316">
        <v>1698105</v>
      </c>
      <c r="H16316">
        <v>2.5367000000000002</v>
      </c>
    </row>
    <row r="16317" spans="1:8" x14ac:dyDescent="0.3">
      <c r="A16317" t="s">
        <v>267</v>
      </c>
      <c r="B16317" t="s">
        <v>734</v>
      </c>
      <c r="C16317">
        <v>2.54</v>
      </c>
      <c r="D16317">
        <v>2.57</v>
      </c>
      <c r="E16317">
        <v>2.5099999999999998</v>
      </c>
      <c r="F16317">
        <v>2.56</v>
      </c>
      <c r="G16317">
        <v>2731185</v>
      </c>
      <c r="H16317">
        <v>2.5467</v>
      </c>
    </row>
    <row r="16318" spans="1:8" x14ac:dyDescent="0.3">
      <c r="A16318" t="s">
        <v>267</v>
      </c>
      <c r="B16318" t="s">
        <v>735</v>
      </c>
      <c r="C16318">
        <v>2.56</v>
      </c>
      <c r="D16318">
        <v>2.56</v>
      </c>
      <c r="E16318">
        <v>2.5099999999999998</v>
      </c>
      <c r="F16318">
        <v>2.54</v>
      </c>
      <c r="G16318">
        <v>2171696</v>
      </c>
      <c r="H16318">
        <v>2.5367000000000002</v>
      </c>
    </row>
    <row r="16319" spans="1:8" x14ac:dyDescent="0.3">
      <c r="A16319" t="s">
        <v>656</v>
      </c>
      <c r="B16319" t="s">
        <v>696</v>
      </c>
      <c r="C16319">
        <v>7.95</v>
      </c>
      <c r="D16319">
        <v>8.1</v>
      </c>
      <c r="E16319">
        <v>7.94</v>
      </c>
      <c r="F16319">
        <v>8.01</v>
      </c>
      <c r="G16319">
        <v>30788910</v>
      </c>
      <c r="H16319">
        <v>8.0167000000000002</v>
      </c>
    </row>
    <row r="16320" spans="1:8" x14ac:dyDescent="0.3">
      <c r="A16320" t="s">
        <v>656</v>
      </c>
      <c r="B16320" t="s">
        <v>697</v>
      </c>
      <c r="C16320">
        <v>8.0500000000000007</v>
      </c>
      <c r="D16320">
        <v>8.19</v>
      </c>
      <c r="E16320">
        <v>8.01</v>
      </c>
      <c r="F16320">
        <v>8.1</v>
      </c>
      <c r="G16320">
        <v>43958070</v>
      </c>
      <c r="H16320">
        <v>8.1</v>
      </c>
    </row>
    <row r="16321" spans="1:8" x14ac:dyDescent="0.3">
      <c r="A16321" t="s">
        <v>656</v>
      </c>
      <c r="B16321" t="s">
        <v>698</v>
      </c>
      <c r="C16321">
        <v>8.1199999999999992</v>
      </c>
      <c r="D16321">
        <v>8.18</v>
      </c>
      <c r="E16321">
        <v>8</v>
      </c>
      <c r="F16321">
        <v>8.1300000000000008</v>
      </c>
      <c r="G16321">
        <v>46004420</v>
      </c>
      <c r="H16321">
        <v>8.1033000000000008</v>
      </c>
    </row>
    <row r="16322" spans="1:8" x14ac:dyDescent="0.3">
      <c r="A16322" t="s">
        <v>656</v>
      </c>
      <c r="B16322" t="s">
        <v>699</v>
      </c>
      <c r="C16322">
        <v>8.17</v>
      </c>
      <c r="D16322">
        <v>8.52</v>
      </c>
      <c r="E16322">
        <v>8.17</v>
      </c>
      <c r="F16322">
        <v>8.33</v>
      </c>
      <c r="G16322">
        <v>99278920</v>
      </c>
      <c r="H16322">
        <v>8.34</v>
      </c>
    </row>
    <row r="16323" spans="1:8" x14ac:dyDescent="0.3">
      <c r="A16323" t="s">
        <v>656</v>
      </c>
      <c r="B16323" t="s">
        <v>700</v>
      </c>
      <c r="C16323">
        <v>8.3800000000000008</v>
      </c>
      <c r="D16323">
        <v>9.16</v>
      </c>
      <c r="E16323">
        <v>8.3000000000000007</v>
      </c>
      <c r="F16323">
        <v>9.14</v>
      </c>
      <c r="G16323">
        <v>142635400</v>
      </c>
      <c r="H16323">
        <v>8.8666999999999998</v>
      </c>
    </row>
    <row r="16324" spans="1:8" x14ac:dyDescent="0.3">
      <c r="A16324" t="s">
        <v>656</v>
      </c>
      <c r="B16324" t="s">
        <v>77</v>
      </c>
      <c r="C16324">
        <v>8.9</v>
      </c>
      <c r="D16324">
        <v>9.09</v>
      </c>
      <c r="E16324">
        <v>8.7799999999999994</v>
      </c>
      <c r="F16324">
        <v>8.7799999999999994</v>
      </c>
      <c r="G16324">
        <v>51790770</v>
      </c>
      <c r="H16324">
        <v>8.8833000000000002</v>
      </c>
    </row>
    <row r="16325" spans="1:8" x14ac:dyDescent="0.3">
      <c r="A16325" t="s">
        <v>656</v>
      </c>
      <c r="B16325" t="s">
        <v>701</v>
      </c>
      <c r="C16325">
        <v>8.9</v>
      </c>
      <c r="D16325">
        <v>9.08</v>
      </c>
      <c r="E16325">
        <v>8.6999999999999993</v>
      </c>
      <c r="F16325">
        <v>8.89</v>
      </c>
      <c r="G16325">
        <v>64574350</v>
      </c>
      <c r="H16325">
        <v>8.89</v>
      </c>
    </row>
    <row r="16326" spans="1:8" x14ac:dyDescent="0.3">
      <c r="A16326" t="s">
        <v>656</v>
      </c>
      <c r="B16326" t="s">
        <v>702</v>
      </c>
      <c r="C16326">
        <v>8.9</v>
      </c>
      <c r="D16326">
        <v>9.07</v>
      </c>
      <c r="E16326">
        <v>8.8699999999999992</v>
      </c>
      <c r="F16326">
        <v>8.9</v>
      </c>
      <c r="G16326">
        <v>40031930</v>
      </c>
      <c r="H16326">
        <v>8.9466999999999999</v>
      </c>
    </row>
    <row r="16327" spans="1:8" x14ac:dyDescent="0.3">
      <c r="A16327" t="s">
        <v>656</v>
      </c>
      <c r="B16327" t="s">
        <v>139</v>
      </c>
      <c r="C16327">
        <v>8.92</v>
      </c>
      <c r="D16327">
        <v>9.42</v>
      </c>
      <c r="E16327">
        <v>8.82</v>
      </c>
      <c r="F16327">
        <v>9.24</v>
      </c>
      <c r="G16327">
        <v>79621500</v>
      </c>
      <c r="H16327">
        <v>9.16</v>
      </c>
    </row>
    <row r="16328" spans="1:8" x14ac:dyDescent="0.3">
      <c r="A16328" t="s">
        <v>656</v>
      </c>
      <c r="B16328" t="s">
        <v>156</v>
      </c>
      <c r="C16328">
        <v>9.25</v>
      </c>
      <c r="D16328">
        <v>9.4600000000000009</v>
      </c>
      <c r="E16328">
        <v>9.0399999999999991</v>
      </c>
      <c r="F16328">
        <v>9.1</v>
      </c>
      <c r="G16328">
        <v>50211480</v>
      </c>
      <c r="H16328">
        <v>9.1999999999999993</v>
      </c>
    </row>
    <row r="16329" spans="1:8" x14ac:dyDescent="0.3">
      <c r="A16329" t="s">
        <v>656</v>
      </c>
      <c r="B16329" t="s">
        <v>703</v>
      </c>
      <c r="C16329">
        <v>9.26</v>
      </c>
      <c r="D16329">
        <v>9.7899999999999991</v>
      </c>
      <c r="E16329">
        <v>9.26</v>
      </c>
      <c r="F16329">
        <v>9.75</v>
      </c>
      <c r="G16329">
        <v>67747730</v>
      </c>
      <c r="H16329">
        <v>9.6</v>
      </c>
    </row>
    <row r="16330" spans="1:8" x14ac:dyDescent="0.3">
      <c r="A16330" t="s">
        <v>656</v>
      </c>
      <c r="B16330" t="s">
        <v>223</v>
      </c>
      <c r="C16330">
        <v>9.8000000000000007</v>
      </c>
      <c r="D16330">
        <v>9.91</v>
      </c>
      <c r="E16330">
        <v>9.59</v>
      </c>
      <c r="F16330">
        <v>9.86</v>
      </c>
      <c r="G16330">
        <v>58514180</v>
      </c>
      <c r="H16330">
        <v>9.7866999999999997</v>
      </c>
    </row>
    <row r="16331" spans="1:8" x14ac:dyDescent="0.3">
      <c r="A16331" t="s">
        <v>656</v>
      </c>
      <c r="B16331" t="s">
        <v>228</v>
      </c>
      <c r="C16331">
        <v>9.85</v>
      </c>
      <c r="D16331">
        <v>10.31</v>
      </c>
      <c r="E16331">
        <v>9.83</v>
      </c>
      <c r="F16331">
        <v>10.14</v>
      </c>
      <c r="G16331">
        <v>57698620</v>
      </c>
      <c r="H16331">
        <v>10.093299999999999</v>
      </c>
    </row>
    <row r="16332" spans="1:8" x14ac:dyDescent="0.3">
      <c r="A16332" t="s">
        <v>656</v>
      </c>
      <c r="B16332" t="s">
        <v>704</v>
      </c>
      <c r="C16332">
        <v>10.26</v>
      </c>
      <c r="D16332">
        <v>10.6</v>
      </c>
      <c r="E16332">
        <v>10.23</v>
      </c>
      <c r="F16332">
        <v>10.56</v>
      </c>
      <c r="G16332">
        <v>64254720</v>
      </c>
      <c r="H16332">
        <v>10.4633</v>
      </c>
    </row>
    <row r="16333" spans="1:8" x14ac:dyDescent="0.3">
      <c r="A16333" t="s">
        <v>656</v>
      </c>
      <c r="B16333" t="s">
        <v>705</v>
      </c>
      <c r="C16333">
        <v>10.63</v>
      </c>
      <c r="D16333">
        <v>11.04</v>
      </c>
      <c r="E16333">
        <v>10.47</v>
      </c>
      <c r="F16333">
        <v>11.01</v>
      </c>
      <c r="G16333">
        <v>77104770</v>
      </c>
      <c r="H16333">
        <v>10.84</v>
      </c>
    </row>
    <row r="16334" spans="1:8" x14ac:dyDescent="0.3">
      <c r="A16334" t="s">
        <v>656</v>
      </c>
      <c r="B16334" t="s">
        <v>706</v>
      </c>
      <c r="C16334">
        <v>10.9</v>
      </c>
      <c r="D16334">
        <v>11.02</v>
      </c>
      <c r="E16334">
        <v>10.76</v>
      </c>
      <c r="F16334">
        <v>10.81</v>
      </c>
      <c r="G16334">
        <v>52934530</v>
      </c>
      <c r="H16334">
        <v>10.863300000000001</v>
      </c>
    </row>
    <row r="16335" spans="1:8" x14ac:dyDescent="0.3">
      <c r="A16335" t="s">
        <v>656</v>
      </c>
      <c r="B16335" t="s">
        <v>265</v>
      </c>
      <c r="C16335">
        <v>10.95</v>
      </c>
      <c r="D16335">
        <v>11.35</v>
      </c>
      <c r="E16335">
        <v>10.72</v>
      </c>
      <c r="F16335">
        <v>11.1</v>
      </c>
      <c r="G16335">
        <v>54658810</v>
      </c>
      <c r="H16335">
        <v>11.056699999999999</v>
      </c>
    </row>
    <row r="16336" spans="1:8" x14ac:dyDescent="0.3">
      <c r="A16336" t="s">
        <v>656</v>
      </c>
      <c r="B16336" t="s">
        <v>707</v>
      </c>
      <c r="C16336">
        <v>11.21</v>
      </c>
      <c r="D16336">
        <v>11.53</v>
      </c>
      <c r="E16336">
        <v>11.05</v>
      </c>
      <c r="F16336">
        <v>11.34</v>
      </c>
      <c r="G16336">
        <v>53600670</v>
      </c>
      <c r="H16336">
        <v>11.306699999999999</v>
      </c>
    </row>
    <row r="16337" spans="1:8" x14ac:dyDescent="0.3">
      <c r="A16337" t="s">
        <v>656</v>
      </c>
      <c r="B16337" t="s">
        <v>271</v>
      </c>
      <c r="C16337">
        <v>11.41</v>
      </c>
      <c r="D16337">
        <v>11.45</v>
      </c>
      <c r="E16337">
        <v>10.93</v>
      </c>
      <c r="F16337">
        <v>11.12</v>
      </c>
      <c r="G16337">
        <v>47794200</v>
      </c>
      <c r="H16337">
        <v>11.166700000000001</v>
      </c>
    </row>
    <row r="16338" spans="1:8" x14ac:dyDescent="0.3">
      <c r="A16338" t="s">
        <v>656</v>
      </c>
      <c r="B16338" t="s">
        <v>708</v>
      </c>
      <c r="C16338">
        <v>11.13</v>
      </c>
      <c r="D16338">
        <v>11.64</v>
      </c>
      <c r="E16338">
        <v>11.13</v>
      </c>
      <c r="F16338">
        <v>11.61</v>
      </c>
      <c r="G16338">
        <v>47823740</v>
      </c>
      <c r="H16338">
        <v>11.46</v>
      </c>
    </row>
    <row r="16339" spans="1:8" x14ac:dyDescent="0.3">
      <c r="A16339" t="s">
        <v>656</v>
      </c>
      <c r="B16339" t="s">
        <v>709</v>
      </c>
      <c r="C16339">
        <v>11.75</v>
      </c>
      <c r="D16339">
        <v>12.55</v>
      </c>
      <c r="E16339">
        <v>11.64</v>
      </c>
      <c r="F16339">
        <v>12.46</v>
      </c>
      <c r="G16339">
        <v>51915220</v>
      </c>
      <c r="H16339">
        <v>12.216699999999999</v>
      </c>
    </row>
    <row r="16340" spans="1:8" x14ac:dyDescent="0.3">
      <c r="A16340" t="s">
        <v>656</v>
      </c>
      <c r="B16340" t="s">
        <v>283</v>
      </c>
      <c r="C16340">
        <v>12.4</v>
      </c>
      <c r="D16340">
        <v>12.74</v>
      </c>
      <c r="E16340">
        <v>12.21</v>
      </c>
      <c r="F16340">
        <v>12.37</v>
      </c>
      <c r="G16340">
        <v>52537220</v>
      </c>
      <c r="H16340">
        <v>12.44</v>
      </c>
    </row>
    <row r="16341" spans="1:8" x14ac:dyDescent="0.3">
      <c r="A16341" t="s">
        <v>656</v>
      </c>
      <c r="B16341" t="s">
        <v>290</v>
      </c>
      <c r="C16341">
        <v>12.43</v>
      </c>
      <c r="D16341">
        <v>12.63</v>
      </c>
      <c r="E16341">
        <v>11.85</v>
      </c>
      <c r="F16341">
        <v>12.38</v>
      </c>
      <c r="G16341">
        <v>48774280</v>
      </c>
      <c r="H16341">
        <v>12.2867</v>
      </c>
    </row>
    <row r="16342" spans="1:8" x14ac:dyDescent="0.3">
      <c r="A16342" t="s">
        <v>656</v>
      </c>
      <c r="B16342" t="s">
        <v>710</v>
      </c>
      <c r="C16342">
        <v>12.38</v>
      </c>
      <c r="D16342">
        <v>12.56</v>
      </c>
      <c r="E16342">
        <v>12.27</v>
      </c>
      <c r="F16342">
        <v>12.34</v>
      </c>
      <c r="G16342">
        <v>27078560</v>
      </c>
      <c r="H16342">
        <v>12.39</v>
      </c>
    </row>
    <row r="16343" spans="1:8" x14ac:dyDescent="0.3">
      <c r="A16343" t="s">
        <v>656</v>
      </c>
      <c r="B16343" t="s">
        <v>512</v>
      </c>
      <c r="C16343">
        <v>12.41</v>
      </c>
      <c r="D16343">
        <v>12.6</v>
      </c>
      <c r="E16343">
        <v>12.06</v>
      </c>
      <c r="F16343">
        <v>12.2</v>
      </c>
      <c r="G16343">
        <v>31121040</v>
      </c>
      <c r="H16343">
        <v>12.2867</v>
      </c>
    </row>
    <row r="16344" spans="1:8" x14ac:dyDescent="0.3">
      <c r="A16344" t="s">
        <v>656</v>
      </c>
      <c r="B16344" t="s">
        <v>91</v>
      </c>
      <c r="C16344">
        <v>11.25</v>
      </c>
      <c r="D16344">
        <v>11.94</v>
      </c>
      <c r="E16344">
        <v>11.16</v>
      </c>
      <c r="F16344">
        <v>11.2</v>
      </c>
      <c r="G16344">
        <v>46928060</v>
      </c>
      <c r="H16344">
        <v>11.433299999999999</v>
      </c>
    </row>
    <row r="16345" spans="1:8" x14ac:dyDescent="0.3">
      <c r="A16345" t="s">
        <v>656</v>
      </c>
      <c r="B16345" t="s">
        <v>93</v>
      </c>
      <c r="C16345">
        <v>11.2</v>
      </c>
      <c r="D16345">
        <v>11.45</v>
      </c>
      <c r="E16345">
        <v>10.81</v>
      </c>
      <c r="F16345">
        <v>11.04</v>
      </c>
      <c r="G16345">
        <v>51317540</v>
      </c>
      <c r="H16345">
        <v>11.1</v>
      </c>
    </row>
    <row r="16346" spans="1:8" x14ac:dyDescent="0.3">
      <c r="A16346" t="s">
        <v>656</v>
      </c>
      <c r="B16346" t="s">
        <v>711</v>
      </c>
      <c r="C16346">
        <v>11.05</v>
      </c>
      <c r="D16346">
        <v>11.09</v>
      </c>
      <c r="E16346">
        <v>10.65</v>
      </c>
      <c r="F16346">
        <v>10.67</v>
      </c>
      <c r="G16346">
        <v>43493310</v>
      </c>
      <c r="H16346">
        <v>10.8033</v>
      </c>
    </row>
    <row r="16347" spans="1:8" x14ac:dyDescent="0.3">
      <c r="A16347" t="s">
        <v>656</v>
      </c>
      <c r="B16347" t="s">
        <v>712</v>
      </c>
      <c r="C16347">
        <v>10.8</v>
      </c>
      <c r="D16347">
        <v>11.08</v>
      </c>
      <c r="E16347">
        <v>10.53</v>
      </c>
      <c r="F16347">
        <v>10.85</v>
      </c>
      <c r="G16347">
        <v>57520320</v>
      </c>
      <c r="H16347">
        <v>10.82</v>
      </c>
    </row>
    <row r="16348" spans="1:8" x14ac:dyDescent="0.3">
      <c r="A16348" t="s">
        <v>656</v>
      </c>
      <c r="B16348" t="s">
        <v>162</v>
      </c>
      <c r="C16348">
        <v>10.79</v>
      </c>
      <c r="D16348">
        <v>11.28</v>
      </c>
      <c r="E16348">
        <v>10.34</v>
      </c>
      <c r="F16348">
        <v>10.5</v>
      </c>
      <c r="G16348">
        <v>45377150</v>
      </c>
      <c r="H16348">
        <v>10.7067</v>
      </c>
    </row>
    <row r="16349" spans="1:8" x14ac:dyDescent="0.3">
      <c r="A16349" t="s">
        <v>656</v>
      </c>
      <c r="B16349" t="s">
        <v>220</v>
      </c>
      <c r="C16349">
        <v>10.4</v>
      </c>
      <c r="D16349">
        <v>10.45</v>
      </c>
      <c r="E16349">
        <v>9.6</v>
      </c>
      <c r="F16349">
        <v>10.26</v>
      </c>
      <c r="G16349">
        <v>49529860</v>
      </c>
      <c r="H16349">
        <v>10.103300000000001</v>
      </c>
    </row>
    <row r="16350" spans="1:8" x14ac:dyDescent="0.3">
      <c r="A16350" t="s">
        <v>656</v>
      </c>
      <c r="B16350" t="s">
        <v>713</v>
      </c>
      <c r="C16350">
        <v>10.77</v>
      </c>
      <c r="D16350">
        <v>10.77</v>
      </c>
      <c r="E16350">
        <v>10.25</v>
      </c>
      <c r="F16350">
        <v>10.49</v>
      </c>
      <c r="G16350">
        <v>44169330</v>
      </c>
      <c r="H16350">
        <v>10.503299999999999</v>
      </c>
    </row>
    <row r="16351" spans="1:8" x14ac:dyDescent="0.3">
      <c r="A16351" t="s">
        <v>656</v>
      </c>
      <c r="B16351" t="s">
        <v>714</v>
      </c>
      <c r="C16351">
        <v>10.49</v>
      </c>
      <c r="D16351">
        <v>10.88</v>
      </c>
      <c r="E16351">
        <v>10.4</v>
      </c>
      <c r="F16351">
        <v>10.82</v>
      </c>
      <c r="G16351">
        <v>31626680</v>
      </c>
      <c r="H16351">
        <v>10.7</v>
      </c>
    </row>
    <row r="16352" spans="1:8" x14ac:dyDescent="0.3">
      <c r="A16352" t="s">
        <v>656</v>
      </c>
      <c r="B16352" t="s">
        <v>715</v>
      </c>
      <c r="C16352">
        <v>10.8</v>
      </c>
      <c r="D16352">
        <v>11.44</v>
      </c>
      <c r="E16352">
        <v>10.67</v>
      </c>
      <c r="F16352">
        <v>11.06</v>
      </c>
      <c r="G16352">
        <v>46574580</v>
      </c>
      <c r="H16352">
        <v>11.056699999999999</v>
      </c>
    </row>
    <row r="16353" spans="1:8" x14ac:dyDescent="0.3">
      <c r="A16353" t="s">
        <v>656</v>
      </c>
      <c r="B16353" t="s">
        <v>235</v>
      </c>
      <c r="C16353">
        <v>11.04</v>
      </c>
      <c r="D16353">
        <v>11.15</v>
      </c>
      <c r="E16353">
        <v>10.68</v>
      </c>
      <c r="F16353">
        <v>10.95</v>
      </c>
      <c r="G16353">
        <v>33676890</v>
      </c>
      <c r="H16353">
        <v>10.9267</v>
      </c>
    </row>
    <row r="16354" spans="1:8" x14ac:dyDescent="0.3">
      <c r="A16354" t="s">
        <v>656</v>
      </c>
      <c r="B16354" t="s">
        <v>259</v>
      </c>
      <c r="C16354">
        <v>10.99</v>
      </c>
      <c r="D16354">
        <v>11.01</v>
      </c>
      <c r="E16354">
        <v>10.68</v>
      </c>
      <c r="F16354">
        <v>10.9</v>
      </c>
      <c r="G16354">
        <v>30958400</v>
      </c>
      <c r="H16354">
        <v>10.863300000000001</v>
      </c>
    </row>
    <row r="16355" spans="1:8" x14ac:dyDescent="0.3">
      <c r="A16355" t="s">
        <v>656</v>
      </c>
      <c r="B16355" t="s">
        <v>716</v>
      </c>
      <c r="C16355">
        <v>10.9</v>
      </c>
      <c r="D16355">
        <v>11.17</v>
      </c>
      <c r="E16355">
        <v>10.83</v>
      </c>
      <c r="F16355">
        <v>11.1</v>
      </c>
      <c r="G16355">
        <v>42232400</v>
      </c>
      <c r="H16355">
        <v>11.033300000000001</v>
      </c>
    </row>
    <row r="16356" spans="1:8" x14ac:dyDescent="0.3">
      <c r="A16356" t="s">
        <v>656</v>
      </c>
      <c r="B16356" t="s">
        <v>269</v>
      </c>
      <c r="C16356">
        <v>11.14</v>
      </c>
      <c r="D16356">
        <v>11.21</v>
      </c>
      <c r="E16356">
        <v>10.71</v>
      </c>
      <c r="F16356">
        <v>10.83</v>
      </c>
      <c r="G16356">
        <v>29450990</v>
      </c>
      <c r="H16356">
        <v>10.916700000000001</v>
      </c>
    </row>
    <row r="16357" spans="1:8" x14ac:dyDescent="0.3">
      <c r="A16357" t="s">
        <v>656</v>
      </c>
      <c r="B16357" t="s">
        <v>282</v>
      </c>
      <c r="C16357">
        <v>10.79</v>
      </c>
      <c r="D16357">
        <v>10.82</v>
      </c>
      <c r="E16357">
        <v>10.62</v>
      </c>
      <c r="F16357">
        <v>10.64</v>
      </c>
      <c r="G16357">
        <v>10304610</v>
      </c>
      <c r="H16357">
        <v>10.693300000000001</v>
      </c>
    </row>
    <row r="16358" spans="1:8" x14ac:dyDescent="0.3">
      <c r="A16358" t="s">
        <v>656</v>
      </c>
      <c r="B16358" t="s">
        <v>717</v>
      </c>
      <c r="C16358">
        <v>10.41</v>
      </c>
      <c r="D16358">
        <v>10.53</v>
      </c>
      <c r="E16358">
        <v>9.94</v>
      </c>
      <c r="F16358">
        <v>10.45</v>
      </c>
      <c r="G16358">
        <v>48039720</v>
      </c>
      <c r="H16358">
        <v>10.306699999999999</v>
      </c>
    </row>
    <row r="16359" spans="1:8" x14ac:dyDescent="0.3">
      <c r="A16359" t="s">
        <v>656</v>
      </c>
      <c r="B16359" t="s">
        <v>285</v>
      </c>
      <c r="C16359">
        <v>10.4</v>
      </c>
      <c r="D16359">
        <v>10.4</v>
      </c>
      <c r="E16359">
        <v>10.1</v>
      </c>
      <c r="F16359">
        <v>10.19</v>
      </c>
      <c r="G16359">
        <v>26611440</v>
      </c>
      <c r="H16359">
        <v>10.23</v>
      </c>
    </row>
    <row r="16360" spans="1:8" x14ac:dyDescent="0.3">
      <c r="A16360" t="s">
        <v>656</v>
      </c>
      <c r="B16360" t="s">
        <v>718</v>
      </c>
      <c r="C16360">
        <v>10.31</v>
      </c>
      <c r="D16360">
        <v>10.64</v>
      </c>
      <c r="E16360">
        <v>10.3</v>
      </c>
      <c r="F16360">
        <v>10.32</v>
      </c>
      <c r="G16360">
        <v>27127130</v>
      </c>
      <c r="H16360">
        <v>10.42</v>
      </c>
    </row>
    <row r="16361" spans="1:8" x14ac:dyDescent="0.3">
      <c r="A16361" t="s">
        <v>656</v>
      </c>
      <c r="B16361" t="s">
        <v>291</v>
      </c>
      <c r="C16361">
        <v>10.29</v>
      </c>
      <c r="D16361">
        <v>10.4</v>
      </c>
      <c r="E16361">
        <v>10.1</v>
      </c>
      <c r="F16361">
        <v>10.14</v>
      </c>
      <c r="G16361">
        <v>19278000</v>
      </c>
      <c r="H16361">
        <v>10.2133</v>
      </c>
    </row>
    <row r="16362" spans="1:8" x14ac:dyDescent="0.3">
      <c r="A16362" t="s">
        <v>656</v>
      </c>
      <c r="B16362" t="s">
        <v>295</v>
      </c>
      <c r="C16362">
        <v>10.23</v>
      </c>
      <c r="D16362">
        <v>10.36</v>
      </c>
      <c r="E16362">
        <v>10.01</v>
      </c>
      <c r="F16362">
        <v>10.130000000000001</v>
      </c>
      <c r="G16362">
        <v>22706320</v>
      </c>
      <c r="H16362">
        <v>10.166700000000001</v>
      </c>
    </row>
    <row r="16363" spans="1:8" x14ac:dyDescent="0.3">
      <c r="A16363" t="s">
        <v>656</v>
      </c>
      <c r="B16363" t="s">
        <v>298</v>
      </c>
      <c r="C16363">
        <v>10.119999999999999</v>
      </c>
      <c r="D16363">
        <v>10.52</v>
      </c>
      <c r="E16363">
        <v>9.89</v>
      </c>
      <c r="F16363">
        <v>10.4</v>
      </c>
      <c r="G16363">
        <v>36106510</v>
      </c>
      <c r="H16363">
        <v>10.27</v>
      </c>
    </row>
    <row r="16364" spans="1:8" x14ac:dyDescent="0.3">
      <c r="A16364" t="s">
        <v>656</v>
      </c>
      <c r="B16364" t="s">
        <v>719</v>
      </c>
      <c r="C16364">
        <v>10.44</v>
      </c>
      <c r="D16364">
        <v>10.91</v>
      </c>
      <c r="E16364">
        <v>10.43</v>
      </c>
      <c r="F16364">
        <v>10.62</v>
      </c>
      <c r="G16364">
        <v>38494230</v>
      </c>
      <c r="H16364">
        <v>10.6533</v>
      </c>
    </row>
    <row r="16365" spans="1:8" x14ac:dyDescent="0.3">
      <c r="A16365" t="s">
        <v>656</v>
      </c>
      <c r="B16365" t="s">
        <v>720</v>
      </c>
      <c r="C16365">
        <v>10.85</v>
      </c>
      <c r="D16365">
        <v>10.92</v>
      </c>
      <c r="E16365">
        <v>10.57</v>
      </c>
      <c r="F16365">
        <v>10.6</v>
      </c>
      <c r="G16365">
        <v>31544560</v>
      </c>
      <c r="H16365">
        <v>10.6967</v>
      </c>
    </row>
    <row r="16366" spans="1:8" x14ac:dyDescent="0.3">
      <c r="A16366" t="s">
        <v>656</v>
      </c>
      <c r="B16366" t="s">
        <v>721</v>
      </c>
      <c r="C16366">
        <v>10.48</v>
      </c>
      <c r="D16366">
        <v>10.59</v>
      </c>
      <c r="E16366">
        <v>10.35</v>
      </c>
      <c r="F16366">
        <v>10.59</v>
      </c>
      <c r="G16366">
        <v>24993290</v>
      </c>
      <c r="H16366">
        <v>10.51</v>
      </c>
    </row>
    <row r="16367" spans="1:8" x14ac:dyDescent="0.3">
      <c r="A16367" t="s">
        <v>656</v>
      </c>
      <c r="B16367" t="s">
        <v>96</v>
      </c>
      <c r="C16367">
        <v>10.59</v>
      </c>
      <c r="D16367">
        <v>10.87</v>
      </c>
      <c r="E16367">
        <v>10.52</v>
      </c>
      <c r="F16367">
        <v>10.83</v>
      </c>
      <c r="G16367">
        <v>36670830</v>
      </c>
      <c r="H16367">
        <v>10.74</v>
      </c>
    </row>
    <row r="16368" spans="1:8" x14ac:dyDescent="0.3">
      <c r="A16368" t="s">
        <v>656</v>
      </c>
      <c r="B16368" t="s">
        <v>722</v>
      </c>
      <c r="C16368">
        <v>10.86</v>
      </c>
      <c r="D16368">
        <v>11.1</v>
      </c>
      <c r="E16368">
        <v>10.83</v>
      </c>
      <c r="F16368">
        <v>10.99</v>
      </c>
      <c r="G16368">
        <v>63310260</v>
      </c>
      <c r="H16368">
        <v>10.9733</v>
      </c>
    </row>
    <row r="16369" spans="1:8" x14ac:dyDescent="0.3">
      <c r="A16369" t="s">
        <v>656</v>
      </c>
      <c r="B16369" t="s">
        <v>164</v>
      </c>
      <c r="C16369">
        <v>10.92</v>
      </c>
      <c r="D16369">
        <v>11.49</v>
      </c>
      <c r="E16369">
        <v>10.92</v>
      </c>
      <c r="F16369">
        <v>11.25</v>
      </c>
      <c r="G16369">
        <v>111232700</v>
      </c>
      <c r="H16369">
        <v>11.22</v>
      </c>
    </row>
    <row r="16370" spans="1:8" x14ac:dyDescent="0.3">
      <c r="A16370" t="s">
        <v>656</v>
      </c>
      <c r="B16370" t="s">
        <v>723</v>
      </c>
      <c r="C16370">
        <v>11.25</v>
      </c>
      <c r="D16370">
        <v>12.2</v>
      </c>
      <c r="E16370">
        <v>11.25</v>
      </c>
      <c r="F16370">
        <v>12.08</v>
      </c>
      <c r="G16370">
        <v>112567400</v>
      </c>
      <c r="H16370">
        <v>11.843299999999999</v>
      </c>
    </row>
    <row r="16371" spans="1:8" x14ac:dyDescent="0.3">
      <c r="A16371" t="s">
        <v>656</v>
      </c>
      <c r="B16371" t="s">
        <v>724</v>
      </c>
      <c r="C16371">
        <v>12.06</v>
      </c>
      <c r="D16371">
        <v>12.1</v>
      </c>
      <c r="E16371">
        <v>11.76</v>
      </c>
      <c r="F16371">
        <v>11.91</v>
      </c>
      <c r="G16371">
        <v>49219760</v>
      </c>
      <c r="H16371">
        <v>11.923299999999999</v>
      </c>
    </row>
    <row r="16372" spans="1:8" x14ac:dyDescent="0.3">
      <c r="A16372" t="s">
        <v>656</v>
      </c>
      <c r="B16372" t="s">
        <v>725</v>
      </c>
      <c r="C16372">
        <v>12</v>
      </c>
      <c r="D16372">
        <v>12.18</v>
      </c>
      <c r="E16372">
        <v>11.95</v>
      </c>
      <c r="F16372">
        <v>12.14</v>
      </c>
      <c r="G16372">
        <v>58983840</v>
      </c>
      <c r="H16372">
        <v>12.09</v>
      </c>
    </row>
    <row r="16373" spans="1:8" x14ac:dyDescent="0.3">
      <c r="A16373" t="s">
        <v>656</v>
      </c>
      <c r="B16373" t="s">
        <v>242</v>
      </c>
      <c r="C16373">
        <v>12.06</v>
      </c>
      <c r="D16373">
        <v>12.5</v>
      </c>
      <c r="E16373">
        <v>11.8</v>
      </c>
      <c r="F16373">
        <v>12.49</v>
      </c>
      <c r="G16373">
        <v>75954050</v>
      </c>
      <c r="H16373">
        <v>12.263299999999999</v>
      </c>
    </row>
    <row r="16374" spans="1:8" x14ac:dyDescent="0.3">
      <c r="A16374" t="s">
        <v>656</v>
      </c>
      <c r="B16374" t="s">
        <v>726</v>
      </c>
      <c r="C16374">
        <v>12.51</v>
      </c>
      <c r="D16374">
        <v>12.85</v>
      </c>
      <c r="E16374">
        <v>12.51</v>
      </c>
      <c r="F16374">
        <v>12.7</v>
      </c>
      <c r="G16374">
        <v>46413960</v>
      </c>
      <c r="H16374">
        <v>12.6867</v>
      </c>
    </row>
    <row r="16375" spans="1:8" x14ac:dyDescent="0.3">
      <c r="A16375" t="s">
        <v>656</v>
      </c>
      <c r="B16375" t="s">
        <v>727</v>
      </c>
      <c r="C16375">
        <v>12.75</v>
      </c>
      <c r="D16375">
        <v>13</v>
      </c>
      <c r="E16375">
        <v>12.58</v>
      </c>
      <c r="F16375">
        <v>12.93</v>
      </c>
      <c r="G16375">
        <v>34319610</v>
      </c>
      <c r="H16375">
        <v>12.8367</v>
      </c>
    </row>
    <row r="16376" spans="1:8" x14ac:dyDescent="0.3">
      <c r="A16376" t="s">
        <v>656</v>
      </c>
      <c r="B16376" t="s">
        <v>728</v>
      </c>
      <c r="C16376">
        <v>13</v>
      </c>
      <c r="D16376">
        <v>13.11</v>
      </c>
      <c r="E16376">
        <v>12.76</v>
      </c>
      <c r="F16376">
        <v>12.9</v>
      </c>
      <c r="G16376">
        <v>24162080</v>
      </c>
      <c r="H16376">
        <v>12.923299999999999</v>
      </c>
    </row>
    <row r="16377" spans="1:8" x14ac:dyDescent="0.3">
      <c r="A16377" t="s">
        <v>656</v>
      </c>
      <c r="B16377" t="s">
        <v>729</v>
      </c>
      <c r="C16377">
        <v>12.98</v>
      </c>
      <c r="D16377">
        <v>13.22</v>
      </c>
      <c r="E16377">
        <v>12.73</v>
      </c>
      <c r="F16377">
        <v>13.2</v>
      </c>
      <c r="G16377">
        <v>55932600</v>
      </c>
      <c r="H16377">
        <v>13.05</v>
      </c>
    </row>
    <row r="16378" spans="1:8" x14ac:dyDescent="0.3">
      <c r="A16378" t="s">
        <v>656</v>
      </c>
      <c r="B16378" t="s">
        <v>730</v>
      </c>
      <c r="C16378">
        <v>13.05</v>
      </c>
      <c r="D16378">
        <v>13.66</v>
      </c>
      <c r="E16378">
        <v>12.86</v>
      </c>
      <c r="F16378">
        <v>13.2</v>
      </c>
      <c r="G16378">
        <v>65174680</v>
      </c>
      <c r="H16378">
        <v>13.24</v>
      </c>
    </row>
    <row r="16379" spans="1:8" x14ac:dyDescent="0.3">
      <c r="A16379" t="s">
        <v>656</v>
      </c>
      <c r="B16379" t="s">
        <v>731</v>
      </c>
      <c r="C16379">
        <v>13.25</v>
      </c>
      <c r="D16379">
        <v>13.46</v>
      </c>
      <c r="E16379">
        <v>13.17</v>
      </c>
      <c r="F16379">
        <v>13.25</v>
      </c>
      <c r="G16379">
        <v>56162240</v>
      </c>
      <c r="H16379">
        <v>13.2933</v>
      </c>
    </row>
    <row r="16380" spans="1:8" x14ac:dyDescent="0.3">
      <c r="A16380" t="s">
        <v>656</v>
      </c>
      <c r="B16380" t="s">
        <v>732</v>
      </c>
      <c r="C16380">
        <v>13.35</v>
      </c>
      <c r="D16380">
        <v>13.37</v>
      </c>
      <c r="E16380">
        <v>12.95</v>
      </c>
      <c r="F16380">
        <v>13.01</v>
      </c>
      <c r="G16380">
        <v>36094080</v>
      </c>
      <c r="H16380">
        <v>13.11</v>
      </c>
    </row>
    <row r="16381" spans="1:8" x14ac:dyDescent="0.3">
      <c r="A16381" t="s">
        <v>656</v>
      </c>
      <c r="B16381" t="s">
        <v>733</v>
      </c>
      <c r="C16381">
        <v>12.97</v>
      </c>
      <c r="D16381">
        <v>12.97</v>
      </c>
      <c r="E16381">
        <v>12.54</v>
      </c>
      <c r="F16381">
        <v>12.65</v>
      </c>
      <c r="G16381">
        <v>30031680</v>
      </c>
      <c r="H16381">
        <v>12.72</v>
      </c>
    </row>
    <row r="16382" spans="1:8" x14ac:dyDescent="0.3">
      <c r="A16382" t="s">
        <v>656</v>
      </c>
      <c r="B16382" t="s">
        <v>734</v>
      </c>
      <c r="C16382">
        <v>12.68</v>
      </c>
      <c r="D16382">
        <v>12.69</v>
      </c>
      <c r="E16382">
        <v>12.48</v>
      </c>
      <c r="F16382">
        <v>12.53</v>
      </c>
      <c r="G16382">
        <v>24232220</v>
      </c>
      <c r="H16382">
        <v>12.566700000000001</v>
      </c>
    </row>
    <row r="16383" spans="1:8" x14ac:dyDescent="0.3">
      <c r="A16383" t="s">
        <v>656</v>
      </c>
      <c r="B16383" t="s">
        <v>735</v>
      </c>
      <c r="C16383">
        <v>12.52</v>
      </c>
      <c r="D16383">
        <v>12.79</v>
      </c>
      <c r="E16383">
        <v>12.47</v>
      </c>
      <c r="F16383">
        <v>12.61</v>
      </c>
      <c r="G16383">
        <v>26107955</v>
      </c>
      <c r="H16383">
        <v>12.6233</v>
      </c>
    </row>
    <row r="16384" spans="1:8" x14ac:dyDescent="0.3">
      <c r="A16384" t="s">
        <v>657</v>
      </c>
      <c r="B16384" t="s">
        <v>696</v>
      </c>
      <c r="C16384">
        <v>4.16</v>
      </c>
      <c r="D16384">
        <v>4.16</v>
      </c>
      <c r="E16384">
        <v>4.03</v>
      </c>
      <c r="F16384">
        <v>4.05</v>
      </c>
      <c r="G16384">
        <v>11991010</v>
      </c>
      <c r="H16384">
        <v>4.08</v>
      </c>
    </row>
    <row r="16385" spans="1:8" x14ac:dyDescent="0.3">
      <c r="A16385" t="s">
        <v>657</v>
      </c>
      <c r="B16385" t="s">
        <v>697</v>
      </c>
      <c r="C16385">
        <v>4.07</v>
      </c>
      <c r="D16385">
        <v>4.2300000000000004</v>
      </c>
      <c r="E16385">
        <v>4.0599999999999996</v>
      </c>
      <c r="F16385">
        <v>4.12</v>
      </c>
      <c r="G16385">
        <v>11599960</v>
      </c>
      <c r="H16385">
        <v>4.1367000000000003</v>
      </c>
    </row>
    <row r="16386" spans="1:8" x14ac:dyDescent="0.3">
      <c r="A16386" t="s">
        <v>657</v>
      </c>
      <c r="B16386" t="s">
        <v>698</v>
      </c>
      <c r="C16386">
        <v>4.0999999999999996</v>
      </c>
      <c r="D16386">
        <v>4.28</v>
      </c>
      <c r="E16386">
        <v>4.05</v>
      </c>
      <c r="F16386">
        <v>4.1100000000000003</v>
      </c>
      <c r="G16386">
        <v>14466630</v>
      </c>
      <c r="H16386">
        <v>4.1467000000000001</v>
      </c>
    </row>
    <row r="16387" spans="1:8" x14ac:dyDescent="0.3">
      <c r="A16387" t="s">
        <v>657</v>
      </c>
      <c r="B16387" t="s">
        <v>699</v>
      </c>
      <c r="C16387">
        <v>4.1100000000000003</v>
      </c>
      <c r="D16387">
        <v>4.1500000000000004</v>
      </c>
      <c r="E16387">
        <v>4</v>
      </c>
      <c r="F16387">
        <v>4.03</v>
      </c>
      <c r="G16387">
        <v>10509430</v>
      </c>
      <c r="H16387">
        <v>4.0599999999999996</v>
      </c>
    </row>
    <row r="16388" spans="1:8" x14ac:dyDescent="0.3">
      <c r="A16388" t="s">
        <v>657</v>
      </c>
      <c r="B16388" t="s">
        <v>700</v>
      </c>
      <c r="C16388">
        <v>4.01</v>
      </c>
      <c r="D16388">
        <v>4.09</v>
      </c>
      <c r="E16388">
        <v>3.95</v>
      </c>
      <c r="F16388">
        <v>3.96</v>
      </c>
      <c r="G16388">
        <v>9150328</v>
      </c>
      <c r="H16388">
        <v>4</v>
      </c>
    </row>
    <row r="16389" spans="1:8" x14ac:dyDescent="0.3">
      <c r="A16389" t="s">
        <v>657</v>
      </c>
      <c r="B16389" t="s">
        <v>77</v>
      </c>
      <c r="C16389">
        <v>3.94</v>
      </c>
      <c r="D16389">
        <v>4</v>
      </c>
      <c r="E16389">
        <v>3.84</v>
      </c>
      <c r="F16389">
        <v>3.92</v>
      </c>
      <c r="G16389">
        <v>9362580</v>
      </c>
      <c r="H16389">
        <v>3.92</v>
      </c>
    </row>
    <row r="16390" spans="1:8" x14ac:dyDescent="0.3">
      <c r="A16390" t="s">
        <v>657</v>
      </c>
      <c r="B16390" t="s">
        <v>701</v>
      </c>
      <c r="C16390">
        <v>3.92</v>
      </c>
      <c r="D16390">
        <v>3.93</v>
      </c>
      <c r="E16390">
        <v>3.77</v>
      </c>
      <c r="F16390">
        <v>3.85</v>
      </c>
      <c r="G16390">
        <v>15900740</v>
      </c>
      <c r="H16390">
        <v>3.85</v>
      </c>
    </row>
    <row r="16391" spans="1:8" x14ac:dyDescent="0.3">
      <c r="A16391" t="s">
        <v>657</v>
      </c>
      <c r="B16391" t="s">
        <v>702</v>
      </c>
      <c r="C16391">
        <v>3.86</v>
      </c>
      <c r="D16391">
        <v>3.89</v>
      </c>
      <c r="E16391">
        <v>3.77</v>
      </c>
      <c r="F16391">
        <v>3.79</v>
      </c>
      <c r="G16391">
        <v>10380220</v>
      </c>
      <c r="H16391">
        <v>3.8167</v>
      </c>
    </row>
    <row r="16392" spans="1:8" x14ac:dyDescent="0.3">
      <c r="A16392" t="s">
        <v>657</v>
      </c>
      <c r="B16392" t="s">
        <v>139</v>
      </c>
      <c r="C16392">
        <v>3.8</v>
      </c>
      <c r="D16392">
        <v>3.86</v>
      </c>
      <c r="E16392">
        <v>3.71</v>
      </c>
      <c r="F16392">
        <v>3.74</v>
      </c>
      <c r="G16392">
        <v>8873445</v>
      </c>
      <c r="H16392">
        <v>3.77</v>
      </c>
    </row>
    <row r="16393" spans="1:8" x14ac:dyDescent="0.3">
      <c r="A16393" t="s">
        <v>657</v>
      </c>
      <c r="B16393" t="s">
        <v>156</v>
      </c>
      <c r="C16393">
        <v>3.8</v>
      </c>
      <c r="D16393">
        <v>3.81</v>
      </c>
      <c r="E16393">
        <v>3.71</v>
      </c>
      <c r="F16393">
        <v>3.75</v>
      </c>
      <c r="G16393">
        <v>7200108</v>
      </c>
      <c r="H16393">
        <v>3.7566999999999999</v>
      </c>
    </row>
    <row r="16394" spans="1:8" x14ac:dyDescent="0.3">
      <c r="A16394" t="s">
        <v>657</v>
      </c>
      <c r="B16394" t="s">
        <v>703</v>
      </c>
      <c r="C16394">
        <v>3.78</v>
      </c>
      <c r="D16394">
        <v>3.86</v>
      </c>
      <c r="E16394">
        <v>3.78</v>
      </c>
      <c r="F16394">
        <v>3.82</v>
      </c>
      <c r="G16394">
        <v>7751179</v>
      </c>
      <c r="H16394">
        <v>3.82</v>
      </c>
    </row>
    <row r="16395" spans="1:8" x14ac:dyDescent="0.3">
      <c r="A16395" t="s">
        <v>657</v>
      </c>
      <c r="B16395" t="s">
        <v>223</v>
      </c>
      <c r="C16395">
        <v>3.83</v>
      </c>
      <c r="D16395">
        <v>3.93</v>
      </c>
      <c r="E16395">
        <v>3.82</v>
      </c>
      <c r="F16395">
        <v>3.92</v>
      </c>
      <c r="G16395">
        <v>7839072</v>
      </c>
      <c r="H16395">
        <v>3.89</v>
      </c>
    </row>
    <row r="16396" spans="1:8" x14ac:dyDescent="0.3">
      <c r="A16396" t="s">
        <v>657</v>
      </c>
      <c r="B16396" t="s">
        <v>228</v>
      </c>
      <c r="C16396">
        <v>3.92</v>
      </c>
      <c r="D16396">
        <v>3.92</v>
      </c>
      <c r="E16396">
        <v>3.83</v>
      </c>
      <c r="F16396">
        <v>3.84</v>
      </c>
      <c r="G16396">
        <v>5770596</v>
      </c>
      <c r="H16396">
        <v>3.8633000000000002</v>
      </c>
    </row>
    <row r="16397" spans="1:8" x14ac:dyDescent="0.3">
      <c r="A16397" t="s">
        <v>657</v>
      </c>
      <c r="B16397" t="s">
        <v>704</v>
      </c>
      <c r="C16397">
        <v>3.84</v>
      </c>
      <c r="D16397">
        <v>3.97</v>
      </c>
      <c r="E16397">
        <v>3.8</v>
      </c>
      <c r="F16397">
        <v>3.91</v>
      </c>
      <c r="G16397">
        <v>14281740</v>
      </c>
      <c r="H16397">
        <v>3.8933</v>
      </c>
    </row>
    <row r="16398" spans="1:8" x14ac:dyDescent="0.3">
      <c r="A16398" t="s">
        <v>657</v>
      </c>
      <c r="B16398" t="s">
        <v>705</v>
      </c>
      <c r="C16398">
        <v>3.91</v>
      </c>
      <c r="D16398">
        <v>4.0999999999999996</v>
      </c>
      <c r="E16398">
        <v>3.86</v>
      </c>
      <c r="F16398">
        <v>4</v>
      </c>
      <c r="G16398">
        <v>18544220</v>
      </c>
      <c r="H16398">
        <v>3.9866999999999999</v>
      </c>
    </row>
    <row r="16399" spans="1:8" x14ac:dyDescent="0.3">
      <c r="A16399" t="s">
        <v>657</v>
      </c>
      <c r="B16399" t="s">
        <v>706</v>
      </c>
      <c r="C16399">
        <v>4.04</v>
      </c>
      <c r="D16399">
        <v>4.22</v>
      </c>
      <c r="E16399">
        <v>4.04</v>
      </c>
      <c r="F16399">
        <v>4.09</v>
      </c>
      <c r="G16399">
        <v>19271160</v>
      </c>
      <c r="H16399">
        <v>4.1166999999999998</v>
      </c>
    </row>
    <row r="16400" spans="1:8" x14ac:dyDescent="0.3">
      <c r="A16400" t="s">
        <v>657</v>
      </c>
      <c r="B16400" t="s">
        <v>265</v>
      </c>
      <c r="C16400">
        <v>4.09</v>
      </c>
      <c r="D16400">
        <v>4.22</v>
      </c>
      <c r="E16400">
        <v>4.01</v>
      </c>
      <c r="F16400">
        <v>4.03</v>
      </c>
      <c r="G16400">
        <v>16558530</v>
      </c>
      <c r="H16400">
        <v>4.0867000000000004</v>
      </c>
    </row>
    <row r="16401" spans="1:8" x14ac:dyDescent="0.3">
      <c r="A16401" t="s">
        <v>657</v>
      </c>
      <c r="B16401" t="s">
        <v>707</v>
      </c>
      <c r="C16401">
        <v>3.99</v>
      </c>
      <c r="D16401">
        <v>3.99</v>
      </c>
      <c r="E16401">
        <v>3.81</v>
      </c>
      <c r="F16401">
        <v>3.83</v>
      </c>
      <c r="G16401">
        <v>14426140</v>
      </c>
      <c r="H16401">
        <v>3.8767</v>
      </c>
    </row>
    <row r="16402" spans="1:8" x14ac:dyDescent="0.3">
      <c r="A16402" t="s">
        <v>657</v>
      </c>
      <c r="B16402" t="s">
        <v>271</v>
      </c>
      <c r="C16402">
        <v>3.85</v>
      </c>
      <c r="D16402">
        <v>3.86</v>
      </c>
      <c r="E16402">
        <v>3.48</v>
      </c>
      <c r="F16402">
        <v>3.65</v>
      </c>
      <c r="G16402">
        <v>11137500</v>
      </c>
      <c r="H16402">
        <v>3.6633</v>
      </c>
    </row>
    <row r="16403" spans="1:8" x14ac:dyDescent="0.3">
      <c r="A16403" t="s">
        <v>657</v>
      </c>
      <c r="B16403" t="s">
        <v>708</v>
      </c>
      <c r="C16403">
        <v>3.63</v>
      </c>
      <c r="D16403">
        <v>3.7</v>
      </c>
      <c r="E16403">
        <v>3.56</v>
      </c>
      <c r="F16403">
        <v>3.59</v>
      </c>
      <c r="G16403">
        <v>6434419</v>
      </c>
      <c r="H16403">
        <v>3.6166999999999998</v>
      </c>
    </row>
    <row r="16404" spans="1:8" x14ac:dyDescent="0.3">
      <c r="A16404" t="s">
        <v>657</v>
      </c>
      <c r="B16404" t="s">
        <v>709</v>
      </c>
      <c r="C16404">
        <v>3.65</v>
      </c>
      <c r="D16404">
        <v>3.66</v>
      </c>
      <c r="E16404">
        <v>3.55</v>
      </c>
      <c r="F16404">
        <v>3.57</v>
      </c>
      <c r="G16404">
        <v>7484495</v>
      </c>
      <c r="H16404">
        <v>3.5933000000000002</v>
      </c>
    </row>
    <row r="16405" spans="1:8" x14ac:dyDescent="0.3">
      <c r="A16405" t="s">
        <v>657</v>
      </c>
      <c r="B16405" t="s">
        <v>283</v>
      </c>
      <c r="C16405">
        <v>3.58</v>
      </c>
      <c r="D16405">
        <v>3.59</v>
      </c>
      <c r="E16405">
        <v>3.5</v>
      </c>
      <c r="F16405">
        <v>3.57</v>
      </c>
      <c r="G16405">
        <v>6032465</v>
      </c>
      <c r="H16405">
        <v>3.5533000000000001</v>
      </c>
    </row>
    <row r="16406" spans="1:8" x14ac:dyDescent="0.3">
      <c r="A16406" t="s">
        <v>657</v>
      </c>
      <c r="B16406" t="s">
        <v>290</v>
      </c>
      <c r="C16406">
        <v>3.57</v>
      </c>
      <c r="D16406">
        <v>3.57</v>
      </c>
      <c r="E16406">
        <v>3.44</v>
      </c>
      <c r="F16406">
        <v>3.44</v>
      </c>
      <c r="G16406">
        <v>10249980</v>
      </c>
      <c r="H16406">
        <v>3.4832999999999998</v>
      </c>
    </row>
    <row r="16407" spans="1:8" x14ac:dyDescent="0.3">
      <c r="A16407" t="s">
        <v>657</v>
      </c>
      <c r="B16407" t="s">
        <v>710</v>
      </c>
      <c r="C16407">
        <v>3.46</v>
      </c>
      <c r="D16407">
        <v>3.77</v>
      </c>
      <c r="E16407">
        <v>3.4</v>
      </c>
      <c r="F16407">
        <v>3.5</v>
      </c>
      <c r="G16407">
        <v>10599550</v>
      </c>
      <c r="H16407">
        <v>3.5567000000000002</v>
      </c>
    </row>
    <row r="16408" spans="1:8" x14ac:dyDescent="0.3">
      <c r="A16408" t="s">
        <v>657</v>
      </c>
      <c r="B16408" t="s">
        <v>512</v>
      </c>
      <c r="C16408">
        <v>3.54</v>
      </c>
      <c r="D16408">
        <v>3.56</v>
      </c>
      <c r="E16408">
        <v>3.33</v>
      </c>
      <c r="F16408">
        <v>3.36</v>
      </c>
      <c r="G16408">
        <v>7411179</v>
      </c>
      <c r="H16408">
        <v>3.4167000000000001</v>
      </c>
    </row>
    <row r="16409" spans="1:8" x14ac:dyDescent="0.3">
      <c r="A16409" t="s">
        <v>657</v>
      </c>
      <c r="B16409" t="s">
        <v>91</v>
      </c>
      <c r="C16409">
        <v>3.07</v>
      </c>
      <c r="D16409">
        <v>3.2</v>
      </c>
      <c r="E16409">
        <v>3.07</v>
      </c>
      <c r="F16409">
        <v>3.17</v>
      </c>
      <c r="G16409">
        <v>10124510</v>
      </c>
      <c r="H16409">
        <v>3.1467000000000001</v>
      </c>
    </row>
    <row r="16410" spans="1:8" x14ac:dyDescent="0.3">
      <c r="A16410" t="s">
        <v>657</v>
      </c>
      <c r="B16410" t="s">
        <v>93</v>
      </c>
      <c r="C16410">
        <v>3.17</v>
      </c>
      <c r="D16410">
        <v>3.26</v>
      </c>
      <c r="E16410">
        <v>3.12</v>
      </c>
      <c r="F16410">
        <v>3.12</v>
      </c>
      <c r="G16410">
        <v>5733512</v>
      </c>
      <c r="H16410">
        <v>3.1667000000000001</v>
      </c>
    </row>
    <row r="16411" spans="1:8" x14ac:dyDescent="0.3">
      <c r="A16411" t="s">
        <v>657</v>
      </c>
      <c r="B16411" t="s">
        <v>711</v>
      </c>
      <c r="C16411">
        <v>3.13</v>
      </c>
      <c r="D16411">
        <v>3.22</v>
      </c>
      <c r="E16411">
        <v>3.12</v>
      </c>
      <c r="F16411">
        <v>3.14</v>
      </c>
      <c r="G16411">
        <v>6385270</v>
      </c>
      <c r="H16411">
        <v>3.16</v>
      </c>
    </row>
    <row r="16412" spans="1:8" x14ac:dyDescent="0.3">
      <c r="A16412" t="s">
        <v>657</v>
      </c>
      <c r="B16412" t="s">
        <v>712</v>
      </c>
      <c r="C16412">
        <v>3.12</v>
      </c>
      <c r="D16412">
        <v>3.45</v>
      </c>
      <c r="E16412">
        <v>3.11</v>
      </c>
      <c r="F16412">
        <v>3.42</v>
      </c>
      <c r="G16412">
        <v>33211210</v>
      </c>
      <c r="H16412">
        <v>3.3267000000000002</v>
      </c>
    </row>
    <row r="16413" spans="1:8" x14ac:dyDescent="0.3">
      <c r="A16413" t="s">
        <v>657</v>
      </c>
      <c r="B16413" t="s">
        <v>162</v>
      </c>
      <c r="C16413">
        <v>3.36</v>
      </c>
      <c r="D16413">
        <v>3.59</v>
      </c>
      <c r="E16413">
        <v>3.27</v>
      </c>
      <c r="F16413">
        <v>3.31</v>
      </c>
      <c r="G16413">
        <v>20557220</v>
      </c>
      <c r="H16413">
        <v>3.39</v>
      </c>
    </row>
    <row r="16414" spans="1:8" x14ac:dyDescent="0.3">
      <c r="A16414" t="s">
        <v>657</v>
      </c>
      <c r="B16414" t="s">
        <v>220</v>
      </c>
      <c r="C16414">
        <v>3.28</v>
      </c>
      <c r="D16414">
        <v>3.4</v>
      </c>
      <c r="E16414">
        <v>3.18</v>
      </c>
      <c r="F16414">
        <v>3.35</v>
      </c>
      <c r="G16414">
        <v>14097690</v>
      </c>
      <c r="H16414">
        <v>3.31</v>
      </c>
    </row>
    <row r="16415" spans="1:8" x14ac:dyDescent="0.3">
      <c r="A16415" t="s">
        <v>657</v>
      </c>
      <c r="B16415" t="s">
        <v>713</v>
      </c>
      <c r="C16415">
        <v>3.44</v>
      </c>
      <c r="D16415">
        <v>3.44</v>
      </c>
      <c r="E16415">
        <v>3.31</v>
      </c>
      <c r="F16415">
        <v>3.36</v>
      </c>
      <c r="G16415">
        <v>11153300</v>
      </c>
      <c r="H16415">
        <v>3.37</v>
      </c>
    </row>
    <row r="16416" spans="1:8" x14ac:dyDescent="0.3">
      <c r="A16416" t="s">
        <v>657</v>
      </c>
      <c r="B16416" t="s">
        <v>714</v>
      </c>
      <c r="C16416">
        <v>3.38</v>
      </c>
      <c r="D16416">
        <v>3.38</v>
      </c>
      <c r="E16416">
        <v>3.27</v>
      </c>
      <c r="F16416">
        <v>3.29</v>
      </c>
      <c r="G16416">
        <v>5840879</v>
      </c>
      <c r="H16416">
        <v>3.3132999999999999</v>
      </c>
    </row>
    <row r="16417" spans="1:8" x14ac:dyDescent="0.3">
      <c r="A16417" t="s">
        <v>657</v>
      </c>
      <c r="B16417" t="s">
        <v>715</v>
      </c>
      <c r="C16417">
        <v>3.29</v>
      </c>
      <c r="D16417">
        <v>3.35</v>
      </c>
      <c r="E16417">
        <v>3.26</v>
      </c>
      <c r="F16417">
        <v>3.28</v>
      </c>
      <c r="G16417">
        <v>7528481</v>
      </c>
      <c r="H16417">
        <v>3.2967</v>
      </c>
    </row>
    <row r="16418" spans="1:8" x14ac:dyDescent="0.3">
      <c r="A16418" t="s">
        <v>657</v>
      </c>
      <c r="B16418" t="s">
        <v>235</v>
      </c>
      <c r="C16418">
        <v>3.29</v>
      </c>
      <c r="D16418">
        <v>3.29</v>
      </c>
      <c r="E16418">
        <v>3.2</v>
      </c>
      <c r="F16418">
        <v>3.22</v>
      </c>
      <c r="G16418">
        <v>5628405</v>
      </c>
      <c r="H16418">
        <v>3.2366999999999999</v>
      </c>
    </row>
    <row r="16419" spans="1:8" x14ac:dyDescent="0.3">
      <c r="A16419" t="s">
        <v>657</v>
      </c>
      <c r="B16419" t="s">
        <v>259</v>
      </c>
      <c r="C16419">
        <v>3.23</v>
      </c>
      <c r="D16419">
        <v>3.27</v>
      </c>
      <c r="E16419">
        <v>3.18</v>
      </c>
      <c r="F16419">
        <v>3.19</v>
      </c>
      <c r="G16419">
        <v>3548370</v>
      </c>
      <c r="H16419">
        <v>3.2132999999999998</v>
      </c>
    </row>
    <row r="16420" spans="1:8" x14ac:dyDescent="0.3">
      <c r="A16420" t="s">
        <v>657</v>
      </c>
      <c r="B16420" t="s">
        <v>716</v>
      </c>
      <c r="C16420">
        <v>3.2</v>
      </c>
      <c r="D16420">
        <v>3.27</v>
      </c>
      <c r="E16420">
        <v>3.2</v>
      </c>
      <c r="F16420">
        <v>3.24</v>
      </c>
      <c r="G16420">
        <v>5129611</v>
      </c>
      <c r="H16420">
        <v>3.2366999999999999</v>
      </c>
    </row>
    <row r="16421" spans="1:8" x14ac:dyDescent="0.3">
      <c r="A16421" t="s">
        <v>657</v>
      </c>
      <c r="B16421" t="s">
        <v>269</v>
      </c>
      <c r="C16421">
        <v>3.25</v>
      </c>
      <c r="D16421">
        <v>3.33</v>
      </c>
      <c r="E16421">
        <v>3.2</v>
      </c>
      <c r="F16421">
        <v>3.21</v>
      </c>
      <c r="G16421">
        <v>3428500</v>
      </c>
      <c r="H16421">
        <v>3.2467000000000001</v>
      </c>
    </row>
    <row r="16422" spans="1:8" x14ac:dyDescent="0.3">
      <c r="A16422" t="s">
        <v>657</v>
      </c>
      <c r="B16422" t="s">
        <v>282</v>
      </c>
      <c r="C16422">
        <v>3.2</v>
      </c>
      <c r="D16422">
        <v>3.21</v>
      </c>
      <c r="E16422">
        <v>3.15</v>
      </c>
      <c r="F16422">
        <v>3.18</v>
      </c>
      <c r="G16422">
        <v>2768657</v>
      </c>
      <c r="H16422">
        <v>3.18</v>
      </c>
    </row>
    <row r="16423" spans="1:8" x14ac:dyDescent="0.3">
      <c r="A16423" t="s">
        <v>657</v>
      </c>
      <c r="B16423" t="s">
        <v>717</v>
      </c>
      <c r="C16423">
        <v>3.19</v>
      </c>
      <c r="D16423">
        <v>3.19</v>
      </c>
      <c r="E16423">
        <v>3.01</v>
      </c>
      <c r="F16423">
        <v>3.12</v>
      </c>
      <c r="G16423">
        <v>8709919</v>
      </c>
      <c r="H16423">
        <v>3.1067</v>
      </c>
    </row>
    <row r="16424" spans="1:8" x14ac:dyDescent="0.3">
      <c r="A16424" t="s">
        <v>657</v>
      </c>
      <c r="B16424" t="s">
        <v>285</v>
      </c>
      <c r="C16424">
        <v>3.12</v>
      </c>
      <c r="D16424">
        <v>3.12</v>
      </c>
      <c r="E16424">
        <v>3.06</v>
      </c>
      <c r="F16424">
        <v>3.06</v>
      </c>
      <c r="G16424">
        <v>3895807</v>
      </c>
      <c r="H16424">
        <v>3.08</v>
      </c>
    </row>
    <row r="16425" spans="1:8" x14ac:dyDescent="0.3">
      <c r="A16425" t="s">
        <v>657</v>
      </c>
      <c r="B16425" t="s">
        <v>718</v>
      </c>
      <c r="C16425">
        <v>3.06</v>
      </c>
      <c r="D16425">
        <v>3.1</v>
      </c>
      <c r="E16425">
        <v>3.03</v>
      </c>
      <c r="F16425">
        <v>3.05</v>
      </c>
      <c r="G16425">
        <v>6960063</v>
      </c>
      <c r="H16425">
        <v>3.06</v>
      </c>
    </row>
    <row r="16426" spans="1:8" x14ac:dyDescent="0.3">
      <c r="A16426" t="s">
        <v>657</v>
      </c>
      <c r="B16426" t="s">
        <v>291</v>
      </c>
      <c r="C16426">
        <v>3.06</v>
      </c>
      <c r="D16426">
        <v>3.08</v>
      </c>
      <c r="E16426">
        <v>2.96</v>
      </c>
      <c r="F16426">
        <v>2.96</v>
      </c>
      <c r="G16426">
        <v>6810569</v>
      </c>
      <c r="H16426">
        <v>3</v>
      </c>
    </row>
    <row r="16427" spans="1:8" x14ac:dyDescent="0.3">
      <c r="A16427" t="s">
        <v>657</v>
      </c>
      <c r="B16427" t="s">
        <v>295</v>
      </c>
      <c r="C16427">
        <v>2.97</v>
      </c>
      <c r="D16427">
        <v>2.99</v>
      </c>
      <c r="E16427">
        <v>2.84</v>
      </c>
      <c r="F16427">
        <v>2.84</v>
      </c>
      <c r="G16427">
        <v>7488315</v>
      </c>
      <c r="H16427">
        <v>2.89</v>
      </c>
    </row>
    <row r="16428" spans="1:8" x14ac:dyDescent="0.3">
      <c r="A16428" t="s">
        <v>657</v>
      </c>
      <c r="B16428" t="s">
        <v>298</v>
      </c>
      <c r="C16428">
        <v>2.86</v>
      </c>
      <c r="D16428">
        <v>3.11</v>
      </c>
      <c r="E16428">
        <v>2.8</v>
      </c>
      <c r="F16428">
        <v>2.88</v>
      </c>
      <c r="G16428">
        <v>7941489</v>
      </c>
      <c r="H16428">
        <v>2.93</v>
      </c>
    </row>
    <row r="16429" spans="1:8" x14ac:dyDescent="0.3">
      <c r="A16429" t="s">
        <v>657</v>
      </c>
      <c r="B16429" t="s">
        <v>719</v>
      </c>
      <c r="C16429">
        <v>2.9</v>
      </c>
      <c r="D16429">
        <v>2.91</v>
      </c>
      <c r="E16429">
        <v>2.86</v>
      </c>
      <c r="F16429">
        <v>2.86</v>
      </c>
      <c r="G16429">
        <v>6818736</v>
      </c>
      <c r="H16429">
        <v>2.8767</v>
      </c>
    </row>
    <row r="16430" spans="1:8" x14ac:dyDescent="0.3">
      <c r="A16430" t="s">
        <v>657</v>
      </c>
      <c r="B16430" t="s">
        <v>720</v>
      </c>
      <c r="C16430">
        <v>2.9</v>
      </c>
      <c r="D16430">
        <v>2.93</v>
      </c>
      <c r="E16430">
        <v>2.86</v>
      </c>
      <c r="F16430">
        <v>2.89</v>
      </c>
      <c r="G16430">
        <v>10214280</v>
      </c>
      <c r="H16430">
        <v>2.8933</v>
      </c>
    </row>
    <row r="16431" spans="1:8" x14ac:dyDescent="0.3">
      <c r="A16431" t="s">
        <v>657</v>
      </c>
      <c r="B16431" t="s">
        <v>721</v>
      </c>
      <c r="C16431">
        <v>2.89</v>
      </c>
      <c r="D16431">
        <v>2.91</v>
      </c>
      <c r="E16431">
        <v>2.79</v>
      </c>
      <c r="F16431">
        <v>2.87</v>
      </c>
      <c r="G16431">
        <v>5539192</v>
      </c>
      <c r="H16431">
        <v>2.8567</v>
      </c>
    </row>
    <row r="16432" spans="1:8" x14ac:dyDescent="0.3">
      <c r="A16432" t="s">
        <v>657</v>
      </c>
      <c r="B16432" t="s">
        <v>96</v>
      </c>
      <c r="C16432">
        <v>2.89</v>
      </c>
      <c r="D16432">
        <v>2.93</v>
      </c>
      <c r="E16432">
        <v>2.88</v>
      </c>
      <c r="F16432">
        <v>2.93</v>
      </c>
      <c r="G16432">
        <v>6477087</v>
      </c>
      <c r="H16432">
        <v>2.9133</v>
      </c>
    </row>
    <row r="16433" spans="1:8" x14ac:dyDescent="0.3">
      <c r="A16433" t="s">
        <v>657</v>
      </c>
      <c r="B16433" t="s">
        <v>722</v>
      </c>
      <c r="C16433">
        <v>2.94</v>
      </c>
      <c r="D16433">
        <v>3.22</v>
      </c>
      <c r="E16433">
        <v>2.92</v>
      </c>
      <c r="F16433">
        <v>3.16</v>
      </c>
      <c r="G16433">
        <v>55208140</v>
      </c>
      <c r="H16433">
        <v>3.1</v>
      </c>
    </row>
    <row r="16434" spans="1:8" x14ac:dyDescent="0.3">
      <c r="A16434" t="s">
        <v>657</v>
      </c>
      <c r="B16434" t="s">
        <v>164</v>
      </c>
      <c r="C16434">
        <v>3.11</v>
      </c>
      <c r="D16434">
        <v>3.23</v>
      </c>
      <c r="E16434">
        <v>2.98</v>
      </c>
      <c r="F16434">
        <v>3</v>
      </c>
      <c r="G16434">
        <v>17301380</v>
      </c>
      <c r="H16434">
        <v>3.07</v>
      </c>
    </row>
    <row r="16435" spans="1:8" x14ac:dyDescent="0.3">
      <c r="A16435" t="s">
        <v>657</v>
      </c>
      <c r="B16435" t="s">
        <v>723</v>
      </c>
      <c r="C16435">
        <v>3.07</v>
      </c>
      <c r="D16435">
        <v>3.13</v>
      </c>
      <c r="E16435">
        <v>3.06</v>
      </c>
      <c r="F16435">
        <v>3.1</v>
      </c>
      <c r="G16435">
        <v>12139980</v>
      </c>
      <c r="H16435">
        <v>3.0966999999999998</v>
      </c>
    </row>
    <row r="16436" spans="1:8" x14ac:dyDescent="0.3">
      <c r="A16436" t="s">
        <v>657</v>
      </c>
      <c r="B16436" t="s">
        <v>724</v>
      </c>
      <c r="C16436">
        <v>3.08</v>
      </c>
      <c r="D16436">
        <v>3.21</v>
      </c>
      <c r="E16436">
        <v>3.05</v>
      </c>
      <c r="F16436">
        <v>3.07</v>
      </c>
      <c r="G16436">
        <v>10491720</v>
      </c>
      <c r="H16436">
        <v>3.11</v>
      </c>
    </row>
    <row r="16437" spans="1:8" x14ac:dyDescent="0.3">
      <c r="A16437" t="s">
        <v>657</v>
      </c>
      <c r="B16437" t="s">
        <v>725</v>
      </c>
      <c r="C16437">
        <v>3.09</v>
      </c>
      <c r="D16437">
        <v>3.11</v>
      </c>
      <c r="E16437">
        <v>3.07</v>
      </c>
      <c r="F16437">
        <v>3.08</v>
      </c>
      <c r="G16437">
        <v>7705252</v>
      </c>
      <c r="H16437">
        <v>3.0867</v>
      </c>
    </row>
    <row r="16438" spans="1:8" x14ac:dyDescent="0.3">
      <c r="A16438" t="s">
        <v>657</v>
      </c>
      <c r="B16438" t="s">
        <v>242</v>
      </c>
      <c r="C16438">
        <v>3.08</v>
      </c>
      <c r="D16438">
        <v>3.08</v>
      </c>
      <c r="E16438">
        <v>2.99</v>
      </c>
      <c r="F16438">
        <v>3.04</v>
      </c>
      <c r="G16438">
        <v>6036679</v>
      </c>
      <c r="H16438">
        <v>3.0367000000000002</v>
      </c>
    </row>
    <row r="16439" spans="1:8" x14ac:dyDescent="0.3">
      <c r="A16439" t="s">
        <v>657</v>
      </c>
      <c r="B16439" t="s">
        <v>726</v>
      </c>
      <c r="C16439">
        <v>3.05</v>
      </c>
      <c r="D16439">
        <v>3.34</v>
      </c>
      <c r="E16439">
        <v>3.05</v>
      </c>
      <c r="F16439">
        <v>3.3</v>
      </c>
      <c r="G16439">
        <v>31553100</v>
      </c>
      <c r="H16439">
        <v>3.23</v>
      </c>
    </row>
    <row r="16440" spans="1:8" x14ac:dyDescent="0.3">
      <c r="A16440" t="s">
        <v>657</v>
      </c>
      <c r="B16440" t="s">
        <v>727</v>
      </c>
      <c r="C16440">
        <v>3.26</v>
      </c>
      <c r="D16440">
        <v>3.39</v>
      </c>
      <c r="E16440">
        <v>3.24</v>
      </c>
      <c r="F16440">
        <v>3.26</v>
      </c>
      <c r="G16440">
        <v>13888920</v>
      </c>
      <c r="H16440">
        <v>3.2967</v>
      </c>
    </row>
    <row r="16441" spans="1:8" x14ac:dyDescent="0.3">
      <c r="A16441" t="s">
        <v>657</v>
      </c>
      <c r="B16441" t="s">
        <v>728</v>
      </c>
      <c r="C16441">
        <v>3.28</v>
      </c>
      <c r="D16441">
        <v>3.3</v>
      </c>
      <c r="E16441">
        <v>3.19</v>
      </c>
      <c r="F16441">
        <v>3.19</v>
      </c>
      <c r="G16441">
        <v>7722759</v>
      </c>
      <c r="H16441">
        <v>3.2267000000000001</v>
      </c>
    </row>
    <row r="16442" spans="1:8" x14ac:dyDescent="0.3">
      <c r="A16442" t="s">
        <v>657</v>
      </c>
      <c r="B16442" t="s">
        <v>729</v>
      </c>
      <c r="C16442">
        <v>3.21</v>
      </c>
      <c r="D16442">
        <v>3.39</v>
      </c>
      <c r="E16442">
        <v>3.19</v>
      </c>
      <c r="F16442">
        <v>3.38</v>
      </c>
      <c r="G16442">
        <v>18062310</v>
      </c>
      <c r="H16442">
        <v>3.32</v>
      </c>
    </row>
    <row r="16443" spans="1:8" x14ac:dyDescent="0.3">
      <c r="A16443" t="s">
        <v>657</v>
      </c>
      <c r="B16443" t="s">
        <v>730</v>
      </c>
      <c r="C16443">
        <v>3.37</v>
      </c>
      <c r="D16443">
        <v>3.42</v>
      </c>
      <c r="E16443">
        <v>3.3</v>
      </c>
      <c r="F16443">
        <v>3.32</v>
      </c>
      <c r="G16443">
        <v>9677680</v>
      </c>
      <c r="H16443">
        <v>3.3466999999999998</v>
      </c>
    </row>
    <row r="16444" spans="1:8" x14ac:dyDescent="0.3">
      <c r="A16444" t="s">
        <v>657</v>
      </c>
      <c r="B16444" t="s">
        <v>731</v>
      </c>
      <c r="C16444">
        <v>3.32</v>
      </c>
      <c r="D16444">
        <v>3.4</v>
      </c>
      <c r="E16444">
        <v>3.24</v>
      </c>
      <c r="F16444">
        <v>3.24</v>
      </c>
      <c r="G16444">
        <v>7221485</v>
      </c>
      <c r="H16444">
        <v>3.2932999999999999</v>
      </c>
    </row>
    <row r="16445" spans="1:8" x14ac:dyDescent="0.3">
      <c r="A16445" t="s">
        <v>657</v>
      </c>
      <c r="B16445" t="s">
        <v>732</v>
      </c>
      <c r="C16445">
        <v>3.25</v>
      </c>
      <c r="D16445">
        <v>3.48</v>
      </c>
      <c r="E16445">
        <v>3.25</v>
      </c>
      <c r="F16445">
        <v>3.3</v>
      </c>
      <c r="G16445">
        <v>14372650</v>
      </c>
      <c r="H16445">
        <v>3.3433000000000002</v>
      </c>
    </row>
    <row r="16446" spans="1:8" x14ac:dyDescent="0.3">
      <c r="A16446" t="s">
        <v>657</v>
      </c>
      <c r="B16446" t="s">
        <v>733</v>
      </c>
      <c r="C16446">
        <v>3.31</v>
      </c>
      <c r="D16446">
        <v>3.33</v>
      </c>
      <c r="E16446">
        <v>3.21</v>
      </c>
      <c r="F16446">
        <v>3.21</v>
      </c>
      <c r="G16446">
        <v>6577426</v>
      </c>
      <c r="H16446">
        <v>3.25</v>
      </c>
    </row>
    <row r="16447" spans="1:8" x14ac:dyDescent="0.3">
      <c r="A16447" t="s">
        <v>657</v>
      </c>
      <c r="B16447" t="s">
        <v>734</v>
      </c>
      <c r="C16447">
        <v>3.23</v>
      </c>
      <c r="D16447">
        <v>3.33</v>
      </c>
      <c r="E16447">
        <v>3.23</v>
      </c>
      <c r="F16447">
        <v>3.25</v>
      </c>
      <c r="G16447">
        <v>5625677</v>
      </c>
      <c r="H16447">
        <v>3.27</v>
      </c>
    </row>
    <row r="16448" spans="1:8" x14ac:dyDescent="0.3">
      <c r="A16448" t="s">
        <v>657</v>
      </c>
      <c r="B16448" t="s">
        <v>735</v>
      </c>
      <c r="C16448">
        <v>3.26</v>
      </c>
      <c r="D16448">
        <v>3.27</v>
      </c>
      <c r="E16448">
        <v>3.16</v>
      </c>
      <c r="F16448">
        <v>3.19</v>
      </c>
      <c r="G16448">
        <v>4493339</v>
      </c>
      <c r="H16448">
        <v>3.2067000000000001</v>
      </c>
    </row>
    <row r="16449" spans="1:8" x14ac:dyDescent="0.3">
      <c r="A16449" t="s">
        <v>95</v>
      </c>
      <c r="B16449" t="s">
        <v>696</v>
      </c>
      <c r="C16449">
        <v>23.76</v>
      </c>
      <c r="D16449">
        <v>24.3</v>
      </c>
      <c r="E16449">
        <v>23.58</v>
      </c>
      <c r="F16449">
        <v>24.08</v>
      </c>
      <c r="G16449">
        <v>1015906</v>
      </c>
      <c r="H16449">
        <v>23.986699999999999</v>
      </c>
    </row>
    <row r="16450" spans="1:8" x14ac:dyDescent="0.3">
      <c r="A16450" t="s">
        <v>95</v>
      </c>
      <c r="B16450" t="s">
        <v>697</v>
      </c>
      <c r="C16450">
        <v>24.12</v>
      </c>
      <c r="D16450">
        <v>24.34</v>
      </c>
      <c r="E16450">
        <v>23.78</v>
      </c>
      <c r="F16450">
        <v>23.94</v>
      </c>
      <c r="G16450">
        <v>831883</v>
      </c>
      <c r="H16450">
        <v>24.02</v>
      </c>
    </row>
    <row r="16451" spans="1:8" x14ac:dyDescent="0.3">
      <c r="A16451" t="s">
        <v>95</v>
      </c>
      <c r="B16451" t="s">
        <v>698</v>
      </c>
      <c r="C16451">
        <v>24</v>
      </c>
      <c r="D16451">
        <v>24.1</v>
      </c>
      <c r="E16451">
        <v>23.62</v>
      </c>
      <c r="F16451">
        <v>23.84</v>
      </c>
      <c r="G16451">
        <v>1094385</v>
      </c>
      <c r="H16451">
        <v>23.853300000000001</v>
      </c>
    </row>
    <row r="16452" spans="1:8" x14ac:dyDescent="0.3">
      <c r="A16452" t="s">
        <v>95</v>
      </c>
      <c r="B16452" t="s">
        <v>699</v>
      </c>
      <c r="C16452">
        <v>23.92</v>
      </c>
      <c r="D16452">
        <v>24.02</v>
      </c>
      <c r="E16452">
        <v>23.54</v>
      </c>
      <c r="F16452">
        <v>23.66</v>
      </c>
      <c r="G16452">
        <v>861288</v>
      </c>
      <c r="H16452">
        <v>23.74</v>
      </c>
    </row>
    <row r="16453" spans="1:8" x14ac:dyDescent="0.3">
      <c r="A16453" t="s">
        <v>95</v>
      </c>
      <c r="B16453" t="s">
        <v>700</v>
      </c>
      <c r="C16453">
        <v>23.76</v>
      </c>
      <c r="D16453">
        <v>23.94</v>
      </c>
      <c r="E16453">
        <v>23.44</v>
      </c>
      <c r="F16453">
        <v>23.48</v>
      </c>
      <c r="G16453">
        <v>824795</v>
      </c>
      <c r="H16453">
        <v>23.62</v>
      </c>
    </row>
    <row r="16454" spans="1:8" x14ac:dyDescent="0.3">
      <c r="A16454" t="s">
        <v>95</v>
      </c>
      <c r="B16454" t="s">
        <v>77</v>
      </c>
      <c r="C16454">
        <v>23.48</v>
      </c>
      <c r="D16454">
        <v>23.48</v>
      </c>
      <c r="E16454">
        <v>22.86</v>
      </c>
      <c r="F16454">
        <v>22.88</v>
      </c>
      <c r="G16454">
        <v>919518</v>
      </c>
      <c r="H16454">
        <v>23.0733</v>
      </c>
    </row>
    <row r="16455" spans="1:8" x14ac:dyDescent="0.3">
      <c r="A16455" t="s">
        <v>95</v>
      </c>
      <c r="B16455" t="s">
        <v>701</v>
      </c>
      <c r="C16455">
        <v>22.92</v>
      </c>
      <c r="D16455">
        <v>23.18</v>
      </c>
      <c r="E16455">
        <v>22.78</v>
      </c>
      <c r="F16455">
        <v>22.82</v>
      </c>
      <c r="G16455">
        <v>777528</v>
      </c>
      <c r="H16455">
        <v>22.9267</v>
      </c>
    </row>
    <row r="16456" spans="1:8" x14ac:dyDescent="0.3">
      <c r="A16456" t="s">
        <v>95</v>
      </c>
      <c r="B16456" t="s">
        <v>702</v>
      </c>
      <c r="C16456">
        <v>23.08</v>
      </c>
      <c r="D16456">
        <v>23.7</v>
      </c>
      <c r="E16456">
        <v>22.6</v>
      </c>
      <c r="F16456">
        <v>22.9</v>
      </c>
      <c r="G16456">
        <v>1041752</v>
      </c>
      <c r="H16456">
        <v>23.066700000000001</v>
      </c>
    </row>
    <row r="16457" spans="1:8" x14ac:dyDescent="0.3">
      <c r="A16457" t="s">
        <v>95</v>
      </c>
      <c r="B16457" t="s">
        <v>139</v>
      </c>
      <c r="C16457">
        <v>22.96</v>
      </c>
      <c r="D16457">
        <v>23.34</v>
      </c>
      <c r="E16457">
        <v>22.76</v>
      </c>
      <c r="F16457">
        <v>22.84</v>
      </c>
      <c r="G16457">
        <v>829606</v>
      </c>
      <c r="H16457">
        <v>22.98</v>
      </c>
    </row>
    <row r="16458" spans="1:8" x14ac:dyDescent="0.3">
      <c r="A16458" t="s">
        <v>95</v>
      </c>
      <c r="B16458" t="s">
        <v>156</v>
      </c>
      <c r="C16458">
        <v>22.62</v>
      </c>
      <c r="D16458">
        <v>23.16</v>
      </c>
      <c r="E16458">
        <v>22.5</v>
      </c>
      <c r="F16458">
        <v>22.8</v>
      </c>
      <c r="G16458">
        <v>587500</v>
      </c>
      <c r="H16458">
        <v>22.82</v>
      </c>
    </row>
    <row r="16459" spans="1:8" x14ac:dyDescent="0.3">
      <c r="A16459" t="s">
        <v>95</v>
      </c>
      <c r="B16459" t="s">
        <v>703</v>
      </c>
      <c r="C16459">
        <v>22.9</v>
      </c>
      <c r="D16459">
        <v>23.64</v>
      </c>
      <c r="E16459">
        <v>22.9</v>
      </c>
      <c r="F16459">
        <v>23.38</v>
      </c>
      <c r="G16459">
        <v>785383</v>
      </c>
      <c r="H16459">
        <v>23.306699999999999</v>
      </c>
    </row>
    <row r="16460" spans="1:8" x14ac:dyDescent="0.3">
      <c r="A16460" t="s">
        <v>95</v>
      </c>
      <c r="B16460" t="s">
        <v>223</v>
      </c>
      <c r="C16460">
        <v>23.2</v>
      </c>
      <c r="D16460">
        <v>24.02</v>
      </c>
      <c r="E16460">
        <v>23.2</v>
      </c>
      <c r="F16460">
        <v>23.88</v>
      </c>
      <c r="G16460">
        <v>731053</v>
      </c>
      <c r="H16460">
        <v>23.7</v>
      </c>
    </row>
    <row r="16461" spans="1:8" x14ac:dyDescent="0.3">
      <c r="A16461" t="s">
        <v>95</v>
      </c>
      <c r="B16461" t="s">
        <v>228</v>
      </c>
      <c r="C16461">
        <v>26.26</v>
      </c>
      <c r="D16461">
        <v>26.26</v>
      </c>
      <c r="E16461">
        <v>25.48</v>
      </c>
      <c r="F16461">
        <v>26.26</v>
      </c>
      <c r="G16461">
        <v>5959940</v>
      </c>
      <c r="H16461">
        <v>26</v>
      </c>
    </row>
    <row r="16462" spans="1:8" x14ac:dyDescent="0.3">
      <c r="A16462" t="s">
        <v>95</v>
      </c>
      <c r="B16462" t="s">
        <v>704</v>
      </c>
      <c r="C16462">
        <v>28.88</v>
      </c>
      <c r="D16462">
        <v>28.88</v>
      </c>
      <c r="E16462">
        <v>27.64</v>
      </c>
      <c r="F16462">
        <v>28.88</v>
      </c>
      <c r="G16462">
        <v>2744537</v>
      </c>
      <c r="H16462">
        <v>28.466699999999999</v>
      </c>
    </row>
    <row r="16463" spans="1:8" x14ac:dyDescent="0.3">
      <c r="A16463" t="s">
        <v>95</v>
      </c>
      <c r="B16463" t="s">
        <v>705</v>
      </c>
      <c r="C16463">
        <v>31.76</v>
      </c>
      <c r="D16463">
        <v>31.76</v>
      </c>
      <c r="E16463">
        <v>31.76</v>
      </c>
      <c r="F16463">
        <v>31.76</v>
      </c>
      <c r="G16463">
        <v>1223677</v>
      </c>
      <c r="H16463">
        <v>31.76</v>
      </c>
    </row>
    <row r="16464" spans="1:8" x14ac:dyDescent="0.3">
      <c r="A16464" t="s">
        <v>95</v>
      </c>
      <c r="B16464" t="s">
        <v>706</v>
      </c>
      <c r="C16464">
        <v>31.76</v>
      </c>
      <c r="D16464">
        <v>34</v>
      </c>
      <c r="E16464">
        <v>29.94</v>
      </c>
      <c r="F16464">
        <v>32.200000000000003</v>
      </c>
      <c r="G16464">
        <v>17957820</v>
      </c>
      <c r="H16464">
        <v>32.046700000000001</v>
      </c>
    </row>
    <row r="16465" spans="1:8" x14ac:dyDescent="0.3">
      <c r="A16465" t="s">
        <v>95</v>
      </c>
      <c r="B16465" t="s">
        <v>265</v>
      </c>
      <c r="C16465">
        <v>32.299999999999997</v>
      </c>
      <c r="D16465">
        <v>33.32</v>
      </c>
      <c r="E16465">
        <v>31.06</v>
      </c>
      <c r="F16465">
        <v>32.1</v>
      </c>
      <c r="G16465">
        <v>7206003</v>
      </c>
      <c r="H16465">
        <v>32.159999999999997</v>
      </c>
    </row>
    <row r="16466" spans="1:8" x14ac:dyDescent="0.3">
      <c r="A16466" t="s">
        <v>95</v>
      </c>
      <c r="B16466" t="s">
        <v>707</v>
      </c>
      <c r="C16466">
        <v>31.3</v>
      </c>
      <c r="D16466">
        <v>31.82</v>
      </c>
      <c r="E16466">
        <v>28.9</v>
      </c>
      <c r="F16466">
        <v>28.9</v>
      </c>
      <c r="G16466">
        <v>14377530</v>
      </c>
      <c r="H16466">
        <v>29.8733</v>
      </c>
    </row>
    <row r="16467" spans="1:8" x14ac:dyDescent="0.3">
      <c r="A16467" t="s">
        <v>95</v>
      </c>
      <c r="B16467" t="s">
        <v>271</v>
      </c>
      <c r="C16467">
        <v>28.04</v>
      </c>
      <c r="D16467">
        <v>28.04</v>
      </c>
      <c r="E16467">
        <v>26.02</v>
      </c>
      <c r="F16467">
        <v>26.02</v>
      </c>
      <c r="G16467">
        <v>7345202</v>
      </c>
      <c r="H16467">
        <v>26.693300000000001</v>
      </c>
    </row>
    <row r="16468" spans="1:8" x14ac:dyDescent="0.3">
      <c r="A16468" t="s">
        <v>95</v>
      </c>
      <c r="B16468" t="s">
        <v>708</v>
      </c>
      <c r="C16468">
        <v>26.16</v>
      </c>
      <c r="D16468">
        <v>28.62</v>
      </c>
      <c r="E16468">
        <v>26.04</v>
      </c>
      <c r="F16468">
        <v>28</v>
      </c>
      <c r="G16468">
        <v>12394100</v>
      </c>
      <c r="H16468">
        <v>27.5533</v>
      </c>
    </row>
    <row r="16469" spans="1:8" x14ac:dyDescent="0.3">
      <c r="A16469" t="s">
        <v>95</v>
      </c>
      <c r="B16469" t="s">
        <v>709</v>
      </c>
      <c r="C16469">
        <v>28.2</v>
      </c>
      <c r="D16469">
        <v>30.8</v>
      </c>
      <c r="E16469">
        <v>28.2</v>
      </c>
      <c r="F16469">
        <v>30.8</v>
      </c>
      <c r="G16469">
        <v>6852805</v>
      </c>
      <c r="H16469">
        <v>29.933299999999999</v>
      </c>
    </row>
    <row r="16470" spans="1:8" x14ac:dyDescent="0.3">
      <c r="A16470" t="s">
        <v>95</v>
      </c>
      <c r="B16470" t="s">
        <v>283</v>
      </c>
      <c r="C16470">
        <v>31.5</v>
      </c>
      <c r="D16470">
        <v>32.799999999999997</v>
      </c>
      <c r="E16470">
        <v>30.02</v>
      </c>
      <c r="F16470">
        <v>31</v>
      </c>
      <c r="G16470">
        <v>13746120</v>
      </c>
      <c r="H16470">
        <v>31.273299999999999</v>
      </c>
    </row>
    <row r="16471" spans="1:8" x14ac:dyDescent="0.3">
      <c r="A16471" t="s">
        <v>95</v>
      </c>
      <c r="B16471" t="s">
        <v>290</v>
      </c>
      <c r="C16471">
        <v>30</v>
      </c>
      <c r="D16471">
        <v>31.5</v>
      </c>
      <c r="E16471">
        <v>29</v>
      </c>
      <c r="F16471">
        <v>29.88</v>
      </c>
      <c r="G16471">
        <v>4758577</v>
      </c>
      <c r="H16471">
        <v>30.1267</v>
      </c>
    </row>
    <row r="16472" spans="1:8" x14ac:dyDescent="0.3">
      <c r="A16472" t="s">
        <v>95</v>
      </c>
      <c r="B16472" t="s">
        <v>710</v>
      </c>
      <c r="C16472">
        <v>30.1</v>
      </c>
      <c r="D16472">
        <v>32.86</v>
      </c>
      <c r="E16472">
        <v>30.1</v>
      </c>
      <c r="F16472">
        <v>32.86</v>
      </c>
      <c r="G16472">
        <v>4714260</v>
      </c>
      <c r="H16472">
        <v>31.94</v>
      </c>
    </row>
    <row r="16473" spans="1:8" x14ac:dyDescent="0.3">
      <c r="A16473" t="s">
        <v>95</v>
      </c>
      <c r="B16473" t="s">
        <v>512</v>
      </c>
      <c r="C16473">
        <v>36.14</v>
      </c>
      <c r="D16473">
        <v>36.14</v>
      </c>
      <c r="E16473">
        <v>36.14</v>
      </c>
      <c r="F16473">
        <v>36.14</v>
      </c>
      <c r="G16473">
        <v>1800403</v>
      </c>
      <c r="H16473">
        <v>36.14</v>
      </c>
    </row>
    <row r="16474" spans="1:8" x14ac:dyDescent="0.3">
      <c r="A16474" t="s">
        <v>95</v>
      </c>
      <c r="B16474" t="s">
        <v>91</v>
      </c>
      <c r="C16474">
        <v>33.020000000000003</v>
      </c>
      <c r="D16474">
        <v>38.6</v>
      </c>
      <c r="E16474">
        <v>32.54</v>
      </c>
      <c r="F16474">
        <v>32.54</v>
      </c>
      <c r="G16474">
        <v>17714750</v>
      </c>
      <c r="H16474">
        <v>34.56</v>
      </c>
    </row>
    <row r="16475" spans="1:8" x14ac:dyDescent="0.3">
      <c r="A16475" t="s">
        <v>95</v>
      </c>
      <c r="B16475" t="s">
        <v>93</v>
      </c>
      <c r="C16475">
        <v>31</v>
      </c>
      <c r="D16475">
        <v>33.5</v>
      </c>
      <c r="E16475">
        <v>30.78</v>
      </c>
      <c r="F16475">
        <v>31.98</v>
      </c>
      <c r="G16475">
        <v>11457910</v>
      </c>
      <c r="H16475">
        <v>32.0867</v>
      </c>
    </row>
    <row r="16476" spans="1:8" x14ac:dyDescent="0.3">
      <c r="A16476" t="s">
        <v>95</v>
      </c>
      <c r="B16476" t="s">
        <v>711</v>
      </c>
      <c r="C16476">
        <v>31.88</v>
      </c>
      <c r="D16476">
        <v>35.159999999999997</v>
      </c>
      <c r="E16476">
        <v>31.68</v>
      </c>
      <c r="F16476">
        <v>35.159999999999997</v>
      </c>
      <c r="G16476">
        <v>11220260</v>
      </c>
      <c r="H16476">
        <v>34</v>
      </c>
    </row>
    <row r="16477" spans="1:8" x14ac:dyDescent="0.3">
      <c r="A16477" t="s">
        <v>95</v>
      </c>
      <c r="B16477" t="s">
        <v>712</v>
      </c>
      <c r="C16477">
        <v>36.6</v>
      </c>
      <c r="D16477">
        <v>38.659999999999997</v>
      </c>
      <c r="E16477">
        <v>36.44</v>
      </c>
      <c r="F16477">
        <v>38.659999999999997</v>
      </c>
      <c r="G16477">
        <v>7878643</v>
      </c>
      <c r="H16477">
        <v>37.92</v>
      </c>
    </row>
    <row r="16478" spans="1:8" x14ac:dyDescent="0.3">
      <c r="A16478" t="s">
        <v>95</v>
      </c>
      <c r="B16478" t="s">
        <v>162</v>
      </c>
      <c r="C16478">
        <v>40.299999999999997</v>
      </c>
      <c r="D16478">
        <v>42.52</v>
      </c>
      <c r="E16478">
        <v>36.880000000000003</v>
      </c>
      <c r="F16478">
        <v>39</v>
      </c>
      <c r="G16478">
        <v>22424350</v>
      </c>
      <c r="H16478">
        <v>39.466700000000003</v>
      </c>
    </row>
    <row r="16479" spans="1:8" x14ac:dyDescent="0.3">
      <c r="A16479" t="s">
        <v>95</v>
      </c>
      <c r="B16479" t="s">
        <v>220</v>
      </c>
      <c r="C16479">
        <v>39</v>
      </c>
      <c r="D16479">
        <v>41.48</v>
      </c>
      <c r="E16479">
        <v>35.42</v>
      </c>
      <c r="F16479">
        <v>38</v>
      </c>
      <c r="G16479">
        <v>12887430</v>
      </c>
      <c r="H16479">
        <v>38.299999999999997</v>
      </c>
    </row>
    <row r="16480" spans="1:8" x14ac:dyDescent="0.3">
      <c r="A16480" t="s">
        <v>95</v>
      </c>
      <c r="B16480" t="s">
        <v>713</v>
      </c>
      <c r="C16480">
        <v>38</v>
      </c>
      <c r="D16480">
        <v>40.44</v>
      </c>
      <c r="E16480">
        <v>37.9</v>
      </c>
      <c r="F16480">
        <v>39.020000000000003</v>
      </c>
      <c r="G16480">
        <v>7107287</v>
      </c>
      <c r="H16480">
        <v>39.119999999999997</v>
      </c>
    </row>
    <row r="16481" spans="1:8" x14ac:dyDescent="0.3">
      <c r="A16481" t="s">
        <v>95</v>
      </c>
      <c r="B16481" t="s">
        <v>714</v>
      </c>
      <c r="C16481">
        <v>38.64</v>
      </c>
      <c r="D16481">
        <v>40.6</v>
      </c>
      <c r="E16481">
        <v>35.119999999999997</v>
      </c>
      <c r="F16481">
        <v>35.119999999999997</v>
      </c>
      <c r="G16481">
        <v>8533539</v>
      </c>
      <c r="H16481">
        <v>36.9467</v>
      </c>
    </row>
    <row r="16482" spans="1:8" x14ac:dyDescent="0.3">
      <c r="A16482" t="s">
        <v>95</v>
      </c>
      <c r="B16482" t="s">
        <v>715</v>
      </c>
      <c r="C16482">
        <v>35.119999999999997</v>
      </c>
      <c r="D16482">
        <v>36.46</v>
      </c>
      <c r="E16482">
        <v>34.36</v>
      </c>
      <c r="F16482">
        <v>34.78</v>
      </c>
      <c r="G16482">
        <v>7101750</v>
      </c>
      <c r="H16482">
        <v>35.200000000000003</v>
      </c>
    </row>
    <row r="16483" spans="1:8" x14ac:dyDescent="0.3">
      <c r="A16483" t="s">
        <v>95</v>
      </c>
      <c r="B16483" t="s">
        <v>235</v>
      </c>
      <c r="C16483">
        <v>34.96</v>
      </c>
      <c r="D16483">
        <v>36.119999999999997</v>
      </c>
      <c r="E16483">
        <v>32.36</v>
      </c>
      <c r="F16483">
        <v>33.96</v>
      </c>
      <c r="G16483">
        <v>7237336</v>
      </c>
      <c r="H16483">
        <v>34.146700000000003</v>
      </c>
    </row>
    <row r="16484" spans="1:8" x14ac:dyDescent="0.3">
      <c r="A16484" t="s">
        <v>95</v>
      </c>
      <c r="B16484" t="s">
        <v>259</v>
      </c>
      <c r="C16484">
        <v>33.799999999999997</v>
      </c>
      <c r="D16484">
        <v>36.46</v>
      </c>
      <c r="E16484">
        <v>32.880000000000003</v>
      </c>
      <c r="F16484">
        <v>34.9</v>
      </c>
      <c r="G16484">
        <v>7650874</v>
      </c>
      <c r="H16484">
        <v>34.746699999999997</v>
      </c>
    </row>
    <row r="16485" spans="1:8" x14ac:dyDescent="0.3">
      <c r="A16485" t="s">
        <v>95</v>
      </c>
      <c r="B16485" t="s">
        <v>716</v>
      </c>
      <c r="C16485">
        <v>34.9</v>
      </c>
      <c r="D16485">
        <v>35.64</v>
      </c>
      <c r="E16485">
        <v>34</v>
      </c>
      <c r="F16485">
        <v>34.54</v>
      </c>
      <c r="G16485">
        <v>5857874</v>
      </c>
      <c r="H16485">
        <v>34.726700000000001</v>
      </c>
    </row>
    <row r="16486" spans="1:8" x14ac:dyDescent="0.3">
      <c r="A16486" t="s">
        <v>95</v>
      </c>
      <c r="B16486" t="s">
        <v>269</v>
      </c>
      <c r="C16486">
        <v>34.5</v>
      </c>
      <c r="D16486">
        <v>35.9</v>
      </c>
      <c r="E16486">
        <v>32.799999999999997</v>
      </c>
      <c r="F16486">
        <v>33.840000000000003</v>
      </c>
      <c r="G16486">
        <v>7317739</v>
      </c>
      <c r="H16486">
        <v>34.18</v>
      </c>
    </row>
    <row r="16487" spans="1:8" x14ac:dyDescent="0.3">
      <c r="A16487" t="s">
        <v>95</v>
      </c>
      <c r="B16487" t="s">
        <v>282</v>
      </c>
      <c r="C16487">
        <v>33.840000000000003</v>
      </c>
      <c r="D16487">
        <v>36.6</v>
      </c>
      <c r="E16487">
        <v>33.840000000000003</v>
      </c>
      <c r="F16487">
        <v>34.700000000000003</v>
      </c>
      <c r="G16487">
        <v>5361191</v>
      </c>
      <c r="H16487">
        <v>35.046700000000001</v>
      </c>
    </row>
    <row r="16488" spans="1:8" x14ac:dyDescent="0.3">
      <c r="A16488" t="s">
        <v>95</v>
      </c>
      <c r="B16488" t="s">
        <v>717</v>
      </c>
      <c r="C16488">
        <v>34.700000000000003</v>
      </c>
      <c r="D16488">
        <v>35.5</v>
      </c>
      <c r="E16488">
        <v>32.979999999999997</v>
      </c>
      <c r="F16488">
        <v>33.72</v>
      </c>
      <c r="G16488">
        <v>5526171</v>
      </c>
      <c r="H16488">
        <v>34.066699999999997</v>
      </c>
    </row>
    <row r="16489" spans="1:8" x14ac:dyDescent="0.3">
      <c r="A16489" t="s">
        <v>95</v>
      </c>
      <c r="B16489" t="s">
        <v>285</v>
      </c>
      <c r="C16489">
        <v>33.799999999999997</v>
      </c>
      <c r="D16489">
        <v>34.1</v>
      </c>
      <c r="E16489">
        <v>31.76</v>
      </c>
      <c r="F16489">
        <v>31.98</v>
      </c>
      <c r="G16489">
        <v>2992565</v>
      </c>
      <c r="H16489">
        <v>32.613300000000002</v>
      </c>
    </row>
    <row r="16490" spans="1:8" x14ac:dyDescent="0.3">
      <c r="A16490" t="s">
        <v>95</v>
      </c>
      <c r="B16490" t="s">
        <v>718</v>
      </c>
      <c r="C16490">
        <v>32.14</v>
      </c>
      <c r="D16490">
        <v>33.700000000000003</v>
      </c>
      <c r="E16490">
        <v>32.14</v>
      </c>
      <c r="F16490">
        <v>32.74</v>
      </c>
      <c r="G16490">
        <v>3943025</v>
      </c>
      <c r="H16490">
        <v>32.86</v>
      </c>
    </row>
    <row r="16491" spans="1:8" x14ac:dyDescent="0.3">
      <c r="A16491" t="s">
        <v>95</v>
      </c>
      <c r="B16491" t="s">
        <v>291</v>
      </c>
      <c r="C16491">
        <v>32.74</v>
      </c>
      <c r="D16491">
        <v>33.78</v>
      </c>
      <c r="E16491">
        <v>31.76</v>
      </c>
      <c r="F16491">
        <v>31.78</v>
      </c>
      <c r="G16491">
        <v>3937727</v>
      </c>
      <c r="H16491">
        <v>32.44</v>
      </c>
    </row>
    <row r="16492" spans="1:8" x14ac:dyDescent="0.3">
      <c r="A16492" t="s">
        <v>95</v>
      </c>
      <c r="B16492" t="s">
        <v>295</v>
      </c>
      <c r="C16492">
        <v>31.6</v>
      </c>
      <c r="D16492">
        <v>32.74</v>
      </c>
      <c r="E16492">
        <v>30.12</v>
      </c>
      <c r="F16492">
        <v>31.2</v>
      </c>
      <c r="G16492">
        <v>5142094</v>
      </c>
      <c r="H16492">
        <v>31.353300000000001</v>
      </c>
    </row>
    <row r="16493" spans="1:8" x14ac:dyDescent="0.3">
      <c r="A16493" t="s">
        <v>95</v>
      </c>
      <c r="B16493" t="s">
        <v>298</v>
      </c>
      <c r="C16493">
        <v>31</v>
      </c>
      <c r="D16493">
        <v>31.74</v>
      </c>
      <c r="E16493">
        <v>30.76</v>
      </c>
      <c r="F16493">
        <v>30.92</v>
      </c>
      <c r="G16493">
        <v>2592639</v>
      </c>
      <c r="H16493">
        <v>31.14</v>
      </c>
    </row>
    <row r="16494" spans="1:8" x14ac:dyDescent="0.3">
      <c r="A16494" t="s">
        <v>95</v>
      </c>
      <c r="B16494" t="s">
        <v>719</v>
      </c>
      <c r="C16494">
        <v>31.24</v>
      </c>
      <c r="D16494">
        <v>31.24</v>
      </c>
      <c r="E16494">
        <v>30.46</v>
      </c>
      <c r="F16494">
        <v>31</v>
      </c>
      <c r="G16494">
        <v>4029317</v>
      </c>
      <c r="H16494">
        <v>30.9</v>
      </c>
    </row>
    <row r="16495" spans="1:8" x14ac:dyDescent="0.3">
      <c r="A16495" t="s">
        <v>95</v>
      </c>
      <c r="B16495" t="s">
        <v>720</v>
      </c>
      <c r="C16495">
        <v>31.32</v>
      </c>
      <c r="D16495">
        <v>31.86</v>
      </c>
      <c r="E16495">
        <v>30.9</v>
      </c>
      <c r="F16495">
        <v>31.56</v>
      </c>
      <c r="G16495">
        <v>2629061</v>
      </c>
      <c r="H16495">
        <v>31.44</v>
      </c>
    </row>
    <row r="16496" spans="1:8" x14ac:dyDescent="0.3">
      <c r="A16496" t="s">
        <v>95</v>
      </c>
      <c r="B16496" t="s">
        <v>721</v>
      </c>
      <c r="C16496">
        <v>31.2</v>
      </c>
      <c r="D16496">
        <v>31.9</v>
      </c>
      <c r="E16496">
        <v>30.66</v>
      </c>
      <c r="F16496">
        <v>31.12</v>
      </c>
      <c r="G16496">
        <v>4713954</v>
      </c>
      <c r="H16496">
        <v>31.226700000000001</v>
      </c>
    </row>
    <row r="16497" spans="1:8" x14ac:dyDescent="0.3">
      <c r="A16497" t="s">
        <v>95</v>
      </c>
      <c r="B16497" t="s">
        <v>96</v>
      </c>
      <c r="C16497">
        <v>31.16</v>
      </c>
      <c r="D16497">
        <v>31.44</v>
      </c>
      <c r="E16497">
        <v>30.56</v>
      </c>
      <c r="F16497">
        <v>30.66</v>
      </c>
      <c r="G16497">
        <v>2777867</v>
      </c>
      <c r="H16497">
        <v>30.886700000000001</v>
      </c>
    </row>
    <row r="16498" spans="1:8" x14ac:dyDescent="0.3">
      <c r="A16498" t="s">
        <v>95</v>
      </c>
      <c r="B16498" t="s">
        <v>722</v>
      </c>
      <c r="C16498">
        <v>31.34</v>
      </c>
      <c r="D16498">
        <v>31.88</v>
      </c>
      <c r="E16498">
        <v>30.8</v>
      </c>
      <c r="F16498">
        <v>31.84</v>
      </c>
      <c r="G16498">
        <v>5359248</v>
      </c>
      <c r="H16498">
        <v>31.506699999999999</v>
      </c>
    </row>
    <row r="16499" spans="1:8" x14ac:dyDescent="0.3">
      <c r="A16499" t="s">
        <v>95</v>
      </c>
      <c r="B16499" t="s">
        <v>164</v>
      </c>
      <c r="C16499">
        <v>31.9</v>
      </c>
      <c r="D16499">
        <v>32.840000000000003</v>
      </c>
      <c r="E16499">
        <v>31.06</v>
      </c>
      <c r="F16499">
        <v>31.14</v>
      </c>
      <c r="G16499">
        <v>4875482</v>
      </c>
      <c r="H16499">
        <v>31.68</v>
      </c>
    </row>
    <row r="16500" spans="1:8" x14ac:dyDescent="0.3">
      <c r="A16500" t="s">
        <v>95</v>
      </c>
      <c r="B16500" t="s">
        <v>723</v>
      </c>
      <c r="C16500">
        <v>32.08</v>
      </c>
      <c r="D16500">
        <v>34.24</v>
      </c>
      <c r="E16500">
        <v>31.88</v>
      </c>
      <c r="F16500">
        <v>34.24</v>
      </c>
      <c r="G16500">
        <v>6349266</v>
      </c>
      <c r="H16500">
        <v>33.453299999999999</v>
      </c>
    </row>
    <row r="16501" spans="1:8" x14ac:dyDescent="0.3">
      <c r="A16501" t="s">
        <v>95</v>
      </c>
      <c r="B16501" t="s">
        <v>724</v>
      </c>
      <c r="C16501">
        <v>35</v>
      </c>
      <c r="D16501">
        <v>35</v>
      </c>
      <c r="E16501">
        <v>32.26</v>
      </c>
      <c r="F16501">
        <v>32.5</v>
      </c>
      <c r="G16501">
        <v>5350295</v>
      </c>
      <c r="H16501">
        <v>33.253300000000003</v>
      </c>
    </row>
    <row r="16502" spans="1:8" x14ac:dyDescent="0.3">
      <c r="A16502" t="s">
        <v>95</v>
      </c>
      <c r="B16502" t="s">
        <v>725</v>
      </c>
      <c r="C16502">
        <v>32.5</v>
      </c>
      <c r="D16502">
        <v>33.340000000000003</v>
      </c>
      <c r="E16502">
        <v>32.32</v>
      </c>
      <c r="F16502">
        <v>32.96</v>
      </c>
      <c r="G16502">
        <v>2961706</v>
      </c>
      <c r="H16502">
        <v>32.8733</v>
      </c>
    </row>
    <row r="16503" spans="1:8" x14ac:dyDescent="0.3">
      <c r="A16503" t="s">
        <v>95</v>
      </c>
      <c r="B16503" t="s">
        <v>242</v>
      </c>
      <c r="C16503">
        <v>32.72</v>
      </c>
      <c r="D16503">
        <v>32.72</v>
      </c>
      <c r="E16503">
        <v>31.6</v>
      </c>
      <c r="F16503">
        <v>31.74</v>
      </c>
      <c r="G16503">
        <v>2272911</v>
      </c>
      <c r="H16503">
        <v>32.020000000000003</v>
      </c>
    </row>
    <row r="16504" spans="1:8" x14ac:dyDescent="0.3">
      <c r="A16504" t="s">
        <v>95</v>
      </c>
      <c r="B16504" t="s">
        <v>726</v>
      </c>
      <c r="C16504">
        <v>31.84</v>
      </c>
      <c r="D16504">
        <v>34.9</v>
      </c>
      <c r="E16504">
        <v>31.74</v>
      </c>
      <c r="F16504">
        <v>34.9</v>
      </c>
      <c r="G16504">
        <v>4770917</v>
      </c>
      <c r="H16504">
        <v>33.846699999999998</v>
      </c>
    </row>
    <row r="16505" spans="1:8" x14ac:dyDescent="0.3">
      <c r="A16505" t="s">
        <v>95</v>
      </c>
      <c r="B16505" t="s">
        <v>727</v>
      </c>
      <c r="C16505">
        <v>35.04</v>
      </c>
      <c r="D16505">
        <v>37.58</v>
      </c>
      <c r="E16505">
        <v>35.04</v>
      </c>
      <c r="F16505">
        <v>36.020000000000003</v>
      </c>
      <c r="G16505">
        <v>11094080</v>
      </c>
      <c r="H16505">
        <v>36.213299999999997</v>
      </c>
    </row>
    <row r="16506" spans="1:8" x14ac:dyDescent="0.3">
      <c r="A16506" t="s">
        <v>95</v>
      </c>
      <c r="B16506" t="s">
        <v>728</v>
      </c>
      <c r="C16506">
        <v>36.020000000000003</v>
      </c>
      <c r="D16506">
        <v>36.64</v>
      </c>
      <c r="E16506">
        <v>34.9</v>
      </c>
      <c r="F16506">
        <v>36.119999999999997</v>
      </c>
      <c r="G16506">
        <v>4865383</v>
      </c>
      <c r="H16506">
        <v>35.886699999999998</v>
      </c>
    </row>
    <row r="16507" spans="1:8" x14ac:dyDescent="0.3">
      <c r="A16507" t="s">
        <v>95</v>
      </c>
      <c r="B16507" t="s">
        <v>729</v>
      </c>
      <c r="C16507">
        <v>35.08</v>
      </c>
      <c r="D16507">
        <v>36.119999999999997</v>
      </c>
      <c r="E16507">
        <v>34.6</v>
      </c>
      <c r="F16507">
        <v>34.78</v>
      </c>
      <c r="G16507">
        <v>3916740</v>
      </c>
      <c r="H16507">
        <v>35.166699999999999</v>
      </c>
    </row>
    <row r="16508" spans="1:8" x14ac:dyDescent="0.3">
      <c r="A16508" t="s">
        <v>95</v>
      </c>
      <c r="B16508" t="s">
        <v>730</v>
      </c>
      <c r="C16508">
        <v>34.78</v>
      </c>
      <c r="D16508">
        <v>37.659999999999997</v>
      </c>
      <c r="E16508">
        <v>34.5</v>
      </c>
      <c r="F16508">
        <v>37.08</v>
      </c>
      <c r="G16508">
        <v>8449751</v>
      </c>
      <c r="H16508">
        <v>36.4133</v>
      </c>
    </row>
    <row r="16509" spans="1:8" x14ac:dyDescent="0.3">
      <c r="A16509" t="s">
        <v>95</v>
      </c>
      <c r="B16509" t="s">
        <v>731</v>
      </c>
      <c r="C16509">
        <v>37.479999999999997</v>
      </c>
      <c r="D16509">
        <v>37.479999999999997</v>
      </c>
      <c r="E16509">
        <v>35.159999999999997</v>
      </c>
      <c r="F16509">
        <v>35.18</v>
      </c>
      <c r="G16509">
        <v>4293882</v>
      </c>
      <c r="H16509">
        <v>35.94</v>
      </c>
    </row>
    <row r="16510" spans="1:8" x14ac:dyDescent="0.3">
      <c r="A16510" t="s">
        <v>95</v>
      </c>
      <c r="B16510" t="s">
        <v>732</v>
      </c>
      <c r="C16510">
        <v>35.700000000000003</v>
      </c>
      <c r="D16510">
        <v>35.700000000000003</v>
      </c>
      <c r="E16510">
        <v>33.799999999999997</v>
      </c>
      <c r="F16510">
        <v>34</v>
      </c>
      <c r="G16510">
        <v>3913094</v>
      </c>
      <c r="H16510">
        <v>34.5</v>
      </c>
    </row>
    <row r="16511" spans="1:8" x14ac:dyDescent="0.3">
      <c r="A16511" t="s">
        <v>95</v>
      </c>
      <c r="B16511" t="s">
        <v>733</v>
      </c>
      <c r="C16511">
        <v>34</v>
      </c>
      <c r="D16511">
        <v>34.58</v>
      </c>
      <c r="E16511">
        <v>33.6</v>
      </c>
      <c r="F16511">
        <v>33.700000000000003</v>
      </c>
      <c r="G16511">
        <v>2363814</v>
      </c>
      <c r="H16511">
        <v>33.96</v>
      </c>
    </row>
    <row r="16512" spans="1:8" x14ac:dyDescent="0.3">
      <c r="A16512" t="s">
        <v>95</v>
      </c>
      <c r="B16512" t="s">
        <v>734</v>
      </c>
      <c r="C16512">
        <v>33.26</v>
      </c>
      <c r="D16512">
        <v>35.1</v>
      </c>
      <c r="E16512">
        <v>33.26</v>
      </c>
      <c r="F16512">
        <v>34.380000000000003</v>
      </c>
      <c r="G16512">
        <v>3102943</v>
      </c>
      <c r="H16512">
        <v>34.246699999999997</v>
      </c>
    </row>
    <row r="16513" spans="1:8" x14ac:dyDescent="0.3">
      <c r="A16513" t="s">
        <v>95</v>
      </c>
      <c r="B16513" t="s">
        <v>735</v>
      </c>
      <c r="C16513">
        <v>34.44</v>
      </c>
      <c r="D16513">
        <v>37.799999999999997</v>
      </c>
      <c r="E16513">
        <v>33.96</v>
      </c>
      <c r="F16513">
        <v>36.200000000000003</v>
      </c>
      <c r="G16513">
        <v>4419167</v>
      </c>
      <c r="H16513">
        <v>35.986699999999999</v>
      </c>
    </row>
    <row r="16514" spans="1:8" x14ac:dyDescent="0.3">
      <c r="A16514" t="s">
        <v>212</v>
      </c>
      <c r="B16514" t="s">
        <v>696</v>
      </c>
      <c r="C16514">
        <v>5.14</v>
      </c>
      <c r="D16514">
        <v>5.23</v>
      </c>
      <c r="E16514">
        <v>5.13</v>
      </c>
      <c r="F16514">
        <v>5.15</v>
      </c>
      <c r="G16514">
        <v>24187980</v>
      </c>
      <c r="H16514">
        <v>5.17</v>
      </c>
    </row>
    <row r="16515" spans="1:8" x14ac:dyDescent="0.3">
      <c r="A16515" t="s">
        <v>212</v>
      </c>
      <c r="B16515" t="s">
        <v>697</v>
      </c>
      <c r="C16515">
        <v>5.13</v>
      </c>
      <c r="D16515">
        <v>5.23</v>
      </c>
      <c r="E16515">
        <v>5.08</v>
      </c>
      <c r="F16515">
        <v>5.14</v>
      </c>
      <c r="G16515">
        <v>33236310</v>
      </c>
      <c r="H16515">
        <v>5.15</v>
      </c>
    </row>
    <row r="16516" spans="1:8" x14ac:dyDescent="0.3">
      <c r="A16516" t="s">
        <v>212</v>
      </c>
      <c r="B16516" t="s">
        <v>698</v>
      </c>
      <c r="C16516">
        <v>5.14</v>
      </c>
      <c r="D16516">
        <v>5.21</v>
      </c>
      <c r="E16516">
        <v>5.04</v>
      </c>
      <c r="F16516">
        <v>5.2</v>
      </c>
      <c r="G16516">
        <v>39512870</v>
      </c>
      <c r="H16516">
        <v>5.15</v>
      </c>
    </row>
    <row r="16517" spans="1:8" x14ac:dyDescent="0.3">
      <c r="A16517" t="s">
        <v>212</v>
      </c>
      <c r="B16517" t="s">
        <v>699</v>
      </c>
      <c r="C16517">
        <v>5.28</v>
      </c>
      <c r="D16517">
        <v>5.32</v>
      </c>
      <c r="E16517">
        <v>5.2</v>
      </c>
      <c r="F16517">
        <v>5.29</v>
      </c>
      <c r="G16517">
        <v>40864040</v>
      </c>
      <c r="H16517">
        <v>5.27</v>
      </c>
    </row>
    <row r="16518" spans="1:8" x14ac:dyDescent="0.3">
      <c r="A16518" t="s">
        <v>212</v>
      </c>
      <c r="B16518" t="s">
        <v>700</v>
      </c>
      <c r="C16518">
        <v>5.31</v>
      </c>
      <c r="D16518">
        <v>5.45</v>
      </c>
      <c r="E16518">
        <v>5.25</v>
      </c>
      <c r="F16518">
        <v>5.27</v>
      </c>
      <c r="G16518">
        <v>36187070</v>
      </c>
      <c r="H16518">
        <v>5.3232999999999997</v>
      </c>
    </row>
    <row r="16519" spans="1:8" x14ac:dyDescent="0.3">
      <c r="A16519" t="s">
        <v>212</v>
      </c>
      <c r="B16519" t="s">
        <v>77</v>
      </c>
      <c r="C16519">
        <v>5.22</v>
      </c>
      <c r="D16519">
        <v>5.27</v>
      </c>
      <c r="E16519">
        <v>5.0999999999999996</v>
      </c>
      <c r="F16519">
        <v>5.12</v>
      </c>
      <c r="G16519">
        <v>42008820</v>
      </c>
      <c r="H16519">
        <v>5.1632999999999996</v>
      </c>
    </row>
    <row r="16520" spans="1:8" x14ac:dyDescent="0.3">
      <c r="A16520" t="s">
        <v>212</v>
      </c>
      <c r="B16520" t="s">
        <v>701</v>
      </c>
      <c r="C16520">
        <v>5.13</v>
      </c>
      <c r="D16520">
        <v>5.27</v>
      </c>
      <c r="E16520">
        <v>5.07</v>
      </c>
      <c r="F16520">
        <v>5.14</v>
      </c>
      <c r="G16520">
        <v>52309890</v>
      </c>
      <c r="H16520">
        <v>5.16</v>
      </c>
    </row>
    <row r="16521" spans="1:8" x14ac:dyDescent="0.3">
      <c r="A16521" t="s">
        <v>212</v>
      </c>
      <c r="B16521" t="s">
        <v>702</v>
      </c>
      <c r="C16521">
        <v>5.18</v>
      </c>
      <c r="D16521">
        <v>5.2</v>
      </c>
      <c r="E16521">
        <v>4.8899999999999997</v>
      </c>
      <c r="F16521">
        <v>4.9000000000000004</v>
      </c>
      <c r="G16521">
        <v>84001980</v>
      </c>
      <c r="H16521">
        <v>4.9966999999999997</v>
      </c>
    </row>
    <row r="16522" spans="1:8" x14ac:dyDescent="0.3">
      <c r="A16522" t="s">
        <v>212</v>
      </c>
      <c r="B16522" t="s">
        <v>139</v>
      </c>
      <c r="C16522">
        <v>4.91</v>
      </c>
      <c r="D16522">
        <v>5.01</v>
      </c>
      <c r="E16522">
        <v>4.7699999999999996</v>
      </c>
      <c r="F16522">
        <v>4.7699999999999996</v>
      </c>
      <c r="G16522">
        <v>60908360</v>
      </c>
      <c r="H16522">
        <v>4.8499999999999996</v>
      </c>
    </row>
    <row r="16523" spans="1:8" x14ac:dyDescent="0.3">
      <c r="A16523" t="s">
        <v>212</v>
      </c>
      <c r="B16523" t="s">
        <v>156</v>
      </c>
      <c r="C16523">
        <v>4.7699999999999996</v>
      </c>
      <c r="D16523">
        <v>4.8499999999999996</v>
      </c>
      <c r="E16523">
        <v>4.6900000000000004</v>
      </c>
      <c r="F16523">
        <v>4.8</v>
      </c>
      <c r="G16523">
        <v>31265690</v>
      </c>
      <c r="H16523">
        <v>4.78</v>
      </c>
    </row>
    <row r="16524" spans="1:8" x14ac:dyDescent="0.3">
      <c r="A16524" t="s">
        <v>212</v>
      </c>
      <c r="B16524" t="s">
        <v>703</v>
      </c>
      <c r="C16524">
        <v>4.82</v>
      </c>
      <c r="D16524">
        <v>5.04</v>
      </c>
      <c r="E16524">
        <v>4.82</v>
      </c>
      <c r="F16524">
        <v>5.03</v>
      </c>
      <c r="G16524">
        <v>23952910</v>
      </c>
      <c r="H16524">
        <v>4.9633000000000003</v>
      </c>
    </row>
    <row r="16525" spans="1:8" x14ac:dyDescent="0.3">
      <c r="A16525" t="s">
        <v>212</v>
      </c>
      <c r="B16525" t="s">
        <v>223</v>
      </c>
      <c r="C16525">
        <v>5.0199999999999996</v>
      </c>
      <c r="D16525">
        <v>5.09</v>
      </c>
      <c r="E16525">
        <v>4.99</v>
      </c>
      <c r="F16525">
        <v>5.0599999999999996</v>
      </c>
      <c r="G16525">
        <v>25443890</v>
      </c>
      <c r="H16525">
        <v>5.0467000000000004</v>
      </c>
    </row>
    <row r="16526" spans="1:8" x14ac:dyDescent="0.3">
      <c r="A16526" t="s">
        <v>212</v>
      </c>
      <c r="B16526" t="s">
        <v>228</v>
      </c>
      <c r="C16526">
        <v>5.04</v>
      </c>
      <c r="D16526">
        <v>5.09</v>
      </c>
      <c r="E16526">
        <v>5</v>
      </c>
      <c r="F16526">
        <v>5.04</v>
      </c>
      <c r="G16526">
        <v>17336460</v>
      </c>
      <c r="H16526">
        <v>5.0433000000000003</v>
      </c>
    </row>
    <row r="16527" spans="1:8" x14ac:dyDescent="0.3">
      <c r="A16527" t="s">
        <v>212</v>
      </c>
      <c r="B16527" t="s">
        <v>704</v>
      </c>
      <c r="C16527">
        <v>5.05</v>
      </c>
      <c r="D16527">
        <v>5.2</v>
      </c>
      <c r="E16527">
        <v>5.05</v>
      </c>
      <c r="F16527">
        <v>5.19</v>
      </c>
      <c r="G16527">
        <v>31306780</v>
      </c>
      <c r="H16527">
        <v>5.1467000000000001</v>
      </c>
    </row>
    <row r="16528" spans="1:8" x14ac:dyDescent="0.3">
      <c r="A16528" t="s">
        <v>212</v>
      </c>
      <c r="B16528" t="s">
        <v>705</v>
      </c>
      <c r="C16528">
        <v>5.19</v>
      </c>
      <c r="D16528">
        <v>5.2</v>
      </c>
      <c r="E16528">
        <v>5.1100000000000003</v>
      </c>
      <c r="F16528">
        <v>5.17</v>
      </c>
      <c r="G16528">
        <v>24708120</v>
      </c>
      <c r="H16528">
        <v>5.16</v>
      </c>
    </row>
    <row r="16529" spans="1:8" x14ac:dyDescent="0.3">
      <c r="A16529" t="s">
        <v>212</v>
      </c>
      <c r="B16529" t="s">
        <v>706</v>
      </c>
      <c r="C16529">
        <v>5.21</v>
      </c>
      <c r="D16529">
        <v>5.3</v>
      </c>
      <c r="E16529">
        <v>5.18</v>
      </c>
      <c r="F16529">
        <v>5.23</v>
      </c>
      <c r="G16529">
        <v>37058470</v>
      </c>
      <c r="H16529">
        <v>5.2366999999999999</v>
      </c>
    </row>
    <row r="16530" spans="1:8" x14ac:dyDescent="0.3">
      <c r="A16530" t="s">
        <v>212</v>
      </c>
      <c r="B16530" t="s">
        <v>265</v>
      </c>
      <c r="C16530">
        <v>5.23</v>
      </c>
      <c r="D16530">
        <v>5.26</v>
      </c>
      <c r="E16530">
        <v>5.16</v>
      </c>
      <c r="F16530">
        <v>5.19</v>
      </c>
      <c r="G16530">
        <v>22785690</v>
      </c>
      <c r="H16530">
        <v>5.2032999999999996</v>
      </c>
    </row>
    <row r="16531" spans="1:8" x14ac:dyDescent="0.3">
      <c r="A16531" t="s">
        <v>212</v>
      </c>
      <c r="B16531" t="s">
        <v>707</v>
      </c>
      <c r="C16531">
        <v>5.19</v>
      </c>
      <c r="D16531">
        <v>5.22</v>
      </c>
      <c r="E16531">
        <v>5.0199999999999996</v>
      </c>
      <c r="F16531">
        <v>5.04</v>
      </c>
      <c r="G16531">
        <v>40667510</v>
      </c>
      <c r="H16531">
        <v>5.0933000000000002</v>
      </c>
    </row>
    <row r="16532" spans="1:8" x14ac:dyDescent="0.3">
      <c r="A16532" t="s">
        <v>212</v>
      </c>
      <c r="B16532" t="s">
        <v>271</v>
      </c>
      <c r="C16532">
        <v>5.05</v>
      </c>
      <c r="D16532">
        <v>5.0599999999999996</v>
      </c>
      <c r="E16532">
        <v>4.71</v>
      </c>
      <c r="F16532">
        <v>4.75</v>
      </c>
      <c r="G16532">
        <v>36889400</v>
      </c>
      <c r="H16532">
        <v>4.84</v>
      </c>
    </row>
    <row r="16533" spans="1:8" x14ac:dyDescent="0.3">
      <c r="A16533" t="s">
        <v>212</v>
      </c>
      <c r="B16533" t="s">
        <v>708</v>
      </c>
      <c r="C16533">
        <v>4.76</v>
      </c>
      <c r="D16533">
        <v>4.8600000000000003</v>
      </c>
      <c r="E16533">
        <v>4.74</v>
      </c>
      <c r="F16533">
        <v>4.8099999999999996</v>
      </c>
      <c r="G16533">
        <v>28646280</v>
      </c>
      <c r="H16533">
        <v>4.8033000000000001</v>
      </c>
    </row>
    <row r="16534" spans="1:8" x14ac:dyDescent="0.3">
      <c r="A16534" t="s">
        <v>212</v>
      </c>
      <c r="B16534" t="s">
        <v>709</v>
      </c>
      <c r="C16534">
        <v>4.83</v>
      </c>
      <c r="D16534">
        <v>4.96</v>
      </c>
      <c r="E16534">
        <v>4.83</v>
      </c>
      <c r="F16534">
        <v>4.84</v>
      </c>
      <c r="G16534">
        <v>19727640</v>
      </c>
      <c r="H16534">
        <v>4.8766999999999996</v>
      </c>
    </row>
    <row r="16535" spans="1:8" x14ac:dyDescent="0.3">
      <c r="A16535" t="s">
        <v>212</v>
      </c>
      <c r="B16535" t="s">
        <v>283</v>
      </c>
      <c r="C16535">
        <v>4.8499999999999996</v>
      </c>
      <c r="D16535">
        <v>4.8600000000000003</v>
      </c>
      <c r="E16535">
        <v>4.68</v>
      </c>
      <c r="F16535">
        <v>4.71</v>
      </c>
      <c r="G16535">
        <v>22229460</v>
      </c>
      <c r="H16535">
        <v>4.75</v>
      </c>
    </row>
    <row r="16536" spans="1:8" x14ac:dyDescent="0.3">
      <c r="A16536" t="s">
        <v>212</v>
      </c>
      <c r="B16536" t="s">
        <v>290</v>
      </c>
      <c r="C16536">
        <v>4.71</v>
      </c>
      <c r="D16536">
        <v>4.7699999999999996</v>
      </c>
      <c r="E16536">
        <v>4.53</v>
      </c>
      <c r="F16536">
        <v>4.53</v>
      </c>
      <c r="G16536">
        <v>36708120</v>
      </c>
      <c r="H16536">
        <v>4.6100000000000003</v>
      </c>
    </row>
    <row r="16537" spans="1:8" x14ac:dyDescent="0.3">
      <c r="A16537" t="s">
        <v>212</v>
      </c>
      <c r="B16537" t="s">
        <v>710</v>
      </c>
      <c r="C16537">
        <v>4.54</v>
      </c>
      <c r="D16537">
        <v>4.59</v>
      </c>
      <c r="E16537">
        <v>4.41</v>
      </c>
      <c r="F16537">
        <v>4.5</v>
      </c>
      <c r="G16537">
        <v>30949160</v>
      </c>
      <c r="H16537">
        <v>4.5</v>
      </c>
    </row>
    <row r="16538" spans="1:8" x14ac:dyDescent="0.3">
      <c r="A16538" t="s">
        <v>212</v>
      </c>
      <c r="B16538" t="s">
        <v>512</v>
      </c>
      <c r="C16538">
        <v>4.53</v>
      </c>
      <c r="D16538">
        <v>4.59</v>
      </c>
      <c r="E16538">
        <v>4.42</v>
      </c>
      <c r="F16538">
        <v>4.5199999999999996</v>
      </c>
      <c r="G16538">
        <v>26136250</v>
      </c>
      <c r="H16538">
        <v>4.51</v>
      </c>
    </row>
    <row r="16539" spans="1:8" x14ac:dyDescent="0.3">
      <c r="A16539" t="s">
        <v>212</v>
      </c>
      <c r="B16539" t="s">
        <v>91</v>
      </c>
      <c r="C16539">
        <v>4.28</v>
      </c>
      <c r="D16539">
        <v>4.43</v>
      </c>
      <c r="E16539">
        <v>4.21</v>
      </c>
      <c r="F16539">
        <v>4.3499999999999996</v>
      </c>
      <c r="G16539">
        <v>46193070</v>
      </c>
      <c r="H16539">
        <v>4.33</v>
      </c>
    </row>
    <row r="16540" spans="1:8" x14ac:dyDescent="0.3">
      <c r="A16540" t="s">
        <v>212</v>
      </c>
      <c r="B16540" t="s">
        <v>93</v>
      </c>
      <c r="C16540">
        <v>4.3499999999999996</v>
      </c>
      <c r="D16540">
        <v>4.42</v>
      </c>
      <c r="E16540">
        <v>4.2</v>
      </c>
      <c r="F16540">
        <v>4.22</v>
      </c>
      <c r="G16540">
        <v>32865610</v>
      </c>
      <c r="H16540">
        <v>4.28</v>
      </c>
    </row>
    <row r="16541" spans="1:8" x14ac:dyDescent="0.3">
      <c r="A16541" t="s">
        <v>212</v>
      </c>
      <c r="B16541" t="s">
        <v>711</v>
      </c>
      <c r="C16541">
        <v>4.26</v>
      </c>
      <c r="D16541">
        <v>4.32</v>
      </c>
      <c r="E16541">
        <v>4.2</v>
      </c>
      <c r="F16541">
        <v>4.22</v>
      </c>
      <c r="G16541">
        <v>25640450</v>
      </c>
      <c r="H16541">
        <v>4.2466999999999997</v>
      </c>
    </row>
    <row r="16542" spans="1:8" x14ac:dyDescent="0.3">
      <c r="A16542" t="s">
        <v>212</v>
      </c>
      <c r="B16542" t="s">
        <v>712</v>
      </c>
      <c r="C16542">
        <v>4.26</v>
      </c>
      <c r="D16542">
        <v>4.37</v>
      </c>
      <c r="E16542">
        <v>4.26</v>
      </c>
      <c r="F16542">
        <v>4.3099999999999996</v>
      </c>
      <c r="G16542">
        <v>18903920</v>
      </c>
      <c r="H16542">
        <v>4.3132999999999999</v>
      </c>
    </row>
    <row r="16543" spans="1:8" x14ac:dyDescent="0.3">
      <c r="A16543" t="s">
        <v>212</v>
      </c>
      <c r="B16543" t="s">
        <v>162</v>
      </c>
      <c r="C16543">
        <v>4.3099999999999996</v>
      </c>
      <c r="D16543">
        <v>4.41</v>
      </c>
      <c r="E16543">
        <v>4.2</v>
      </c>
      <c r="F16543">
        <v>4.28</v>
      </c>
      <c r="G16543">
        <v>25991460</v>
      </c>
      <c r="H16543">
        <v>4.2967000000000004</v>
      </c>
    </row>
    <row r="16544" spans="1:8" x14ac:dyDescent="0.3">
      <c r="A16544" t="s">
        <v>212</v>
      </c>
      <c r="B16544" t="s">
        <v>220</v>
      </c>
      <c r="C16544">
        <v>4.07</v>
      </c>
      <c r="D16544">
        <v>4.28</v>
      </c>
      <c r="E16544">
        <v>4.05</v>
      </c>
      <c r="F16544">
        <v>4.22</v>
      </c>
      <c r="G16544">
        <v>37533800</v>
      </c>
      <c r="H16544">
        <v>4.1833</v>
      </c>
    </row>
    <row r="16545" spans="1:8" x14ac:dyDescent="0.3">
      <c r="A16545" t="s">
        <v>212</v>
      </c>
      <c r="B16545" t="s">
        <v>713</v>
      </c>
      <c r="C16545">
        <v>4.32</v>
      </c>
      <c r="D16545">
        <v>4.5</v>
      </c>
      <c r="E16545">
        <v>4.28</v>
      </c>
      <c r="F16545">
        <v>4.45</v>
      </c>
      <c r="G16545">
        <v>30377020</v>
      </c>
      <c r="H16545">
        <v>4.41</v>
      </c>
    </row>
    <row r="16546" spans="1:8" x14ac:dyDescent="0.3">
      <c r="A16546" t="s">
        <v>212</v>
      </c>
      <c r="B16546" t="s">
        <v>714</v>
      </c>
      <c r="C16546">
        <v>4.47</v>
      </c>
      <c r="D16546">
        <v>4.5599999999999996</v>
      </c>
      <c r="E16546">
        <v>4.3</v>
      </c>
      <c r="F16546">
        <v>4.51</v>
      </c>
      <c r="G16546">
        <v>32033200</v>
      </c>
      <c r="H16546">
        <v>4.4566999999999997</v>
      </c>
    </row>
    <row r="16547" spans="1:8" x14ac:dyDescent="0.3">
      <c r="A16547" t="s">
        <v>212</v>
      </c>
      <c r="B16547" t="s">
        <v>715</v>
      </c>
      <c r="C16547">
        <v>4.17</v>
      </c>
      <c r="D16547">
        <v>4.24</v>
      </c>
      <c r="E16547">
        <v>4.0599999999999996</v>
      </c>
      <c r="F16547">
        <v>4.0599999999999996</v>
      </c>
      <c r="G16547">
        <v>121845100</v>
      </c>
      <c r="H16547">
        <v>4.12</v>
      </c>
    </row>
    <row r="16548" spans="1:8" x14ac:dyDescent="0.3">
      <c r="A16548" t="s">
        <v>212</v>
      </c>
      <c r="B16548" t="s">
        <v>235</v>
      </c>
      <c r="C16548">
        <v>3.94</v>
      </c>
      <c r="D16548">
        <v>4.0199999999999996</v>
      </c>
      <c r="E16548">
        <v>3.86</v>
      </c>
      <c r="F16548">
        <v>3.88</v>
      </c>
      <c r="G16548">
        <v>72548380</v>
      </c>
      <c r="H16548">
        <v>3.92</v>
      </c>
    </row>
    <row r="16549" spans="1:8" x14ac:dyDescent="0.3">
      <c r="A16549" t="s">
        <v>212</v>
      </c>
      <c r="B16549" t="s">
        <v>259</v>
      </c>
      <c r="C16549">
        <v>3.89</v>
      </c>
      <c r="D16549">
        <v>3.92</v>
      </c>
      <c r="E16549">
        <v>3.7</v>
      </c>
      <c r="F16549">
        <v>3.75</v>
      </c>
      <c r="G16549">
        <v>59600440</v>
      </c>
      <c r="H16549">
        <v>3.79</v>
      </c>
    </row>
    <row r="16550" spans="1:8" x14ac:dyDescent="0.3">
      <c r="A16550" t="s">
        <v>212</v>
      </c>
      <c r="B16550" t="s">
        <v>716</v>
      </c>
      <c r="C16550">
        <v>3.77</v>
      </c>
      <c r="D16550">
        <v>4.03</v>
      </c>
      <c r="E16550">
        <v>3.76</v>
      </c>
      <c r="F16550">
        <v>4.03</v>
      </c>
      <c r="G16550">
        <v>51213770</v>
      </c>
      <c r="H16550">
        <v>3.94</v>
      </c>
    </row>
    <row r="16551" spans="1:8" x14ac:dyDescent="0.3">
      <c r="A16551" t="s">
        <v>212</v>
      </c>
      <c r="B16551" t="s">
        <v>269</v>
      </c>
      <c r="C16551">
        <v>4.0199999999999996</v>
      </c>
      <c r="D16551">
        <v>4.13</v>
      </c>
      <c r="E16551">
        <v>3.89</v>
      </c>
      <c r="F16551">
        <v>3.89</v>
      </c>
      <c r="G16551">
        <v>28565680</v>
      </c>
      <c r="H16551">
        <v>3.97</v>
      </c>
    </row>
    <row r="16552" spans="1:8" x14ac:dyDescent="0.3">
      <c r="A16552" t="s">
        <v>212</v>
      </c>
      <c r="B16552" t="s">
        <v>282</v>
      </c>
      <c r="C16552">
        <v>3.82</v>
      </c>
      <c r="D16552">
        <v>3.92</v>
      </c>
      <c r="E16552">
        <v>3.82</v>
      </c>
      <c r="F16552">
        <v>3.86</v>
      </c>
      <c r="G16552">
        <v>9310041</v>
      </c>
      <c r="H16552">
        <v>3.8666999999999998</v>
      </c>
    </row>
    <row r="16553" spans="1:8" x14ac:dyDescent="0.3">
      <c r="A16553" t="s">
        <v>212</v>
      </c>
      <c r="B16553" t="s">
        <v>717</v>
      </c>
      <c r="C16553">
        <v>3.84</v>
      </c>
      <c r="D16553">
        <v>3.84</v>
      </c>
      <c r="E16553">
        <v>3.65</v>
      </c>
      <c r="F16553">
        <v>3.79</v>
      </c>
      <c r="G16553">
        <v>60822760</v>
      </c>
      <c r="H16553">
        <v>3.76</v>
      </c>
    </row>
    <row r="16554" spans="1:8" x14ac:dyDescent="0.3">
      <c r="A16554" t="s">
        <v>212</v>
      </c>
      <c r="B16554" t="s">
        <v>285</v>
      </c>
      <c r="C16554">
        <v>3.8</v>
      </c>
      <c r="D16554">
        <v>3.81</v>
      </c>
      <c r="E16554">
        <v>3.64</v>
      </c>
      <c r="F16554">
        <v>3.67</v>
      </c>
      <c r="G16554">
        <v>44193940</v>
      </c>
      <c r="H16554">
        <v>3.7067000000000001</v>
      </c>
    </row>
    <row r="16555" spans="1:8" x14ac:dyDescent="0.3">
      <c r="A16555" t="s">
        <v>212</v>
      </c>
      <c r="B16555" t="s">
        <v>718</v>
      </c>
      <c r="C16555">
        <v>3.7</v>
      </c>
      <c r="D16555">
        <v>3.73</v>
      </c>
      <c r="E16555">
        <v>3.6</v>
      </c>
      <c r="F16555">
        <v>3.64</v>
      </c>
      <c r="G16555">
        <v>44861080</v>
      </c>
      <c r="H16555">
        <v>3.6566999999999998</v>
      </c>
    </row>
    <row r="16556" spans="1:8" x14ac:dyDescent="0.3">
      <c r="A16556" t="s">
        <v>212</v>
      </c>
      <c r="B16556" t="s">
        <v>291</v>
      </c>
      <c r="C16556">
        <v>3.62</v>
      </c>
      <c r="D16556">
        <v>3.68</v>
      </c>
      <c r="E16556">
        <v>3.54</v>
      </c>
      <c r="F16556">
        <v>3.55</v>
      </c>
      <c r="G16556">
        <v>52481820</v>
      </c>
      <c r="H16556">
        <v>3.59</v>
      </c>
    </row>
    <row r="16557" spans="1:8" x14ac:dyDescent="0.3">
      <c r="A16557" t="s">
        <v>212</v>
      </c>
      <c r="B16557" t="s">
        <v>295</v>
      </c>
      <c r="C16557">
        <v>3.56</v>
      </c>
      <c r="D16557">
        <v>3.59</v>
      </c>
      <c r="E16557">
        <v>3.35</v>
      </c>
      <c r="F16557">
        <v>3.42</v>
      </c>
      <c r="G16557">
        <v>102436000</v>
      </c>
      <c r="H16557">
        <v>3.4533</v>
      </c>
    </row>
    <row r="16558" spans="1:8" x14ac:dyDescent="0.3">
      <c r="A16558" t="s">
        <v>212</v>
      </c>
      <c r="B16558" t="s">
        <v>298</v>
      </c>
      <c r="C16558">
        <v>3.42</v>
      </c>
      <c r="D16558">
        <v>3.47</v>
      </c>
      <c r="E16558">
        <v>3.3</v>
      </c>
      <c r="F16558">
        <v>3.4</v>
      </c>
      <c r="G16558">
        <v>52090710</v>
      </c>
      <c r="H16558">
        <v>3.39</v>
      </c>
    </row>
    <row r="16559" spans="1:8" x14ac:dyDescent="0.3">
      <c r="A16559" t="s">
        <v>212</v>
      </c>
      <c r="B16559" t="s">
        <v>719</v>
      </c>
      <c r="C16559">
        <v>3.42</v>
      </c>
      <c r="D16559">
        <v>3.47</v>
      </c>
      <c r="E16559">
        <v>3.39</v>
      </c>
      <c r="F16559">
        <v>3.41</v>
      </c>
      <c r="G16559">
        <v>29833220</v>
      </c>
      <c r="H16559">
        <v>3.4232999999999998</v>
      </c>
    </row>
    <row r="16560" spans="1:8" x14ac:dyDescent="0.3">
      <c r="A16560" t="s">
        <v>212</v>
      </c>
      <c r="B16560" t="s">
        <v>720</v>
      </c>
      <c r="C16560">
        <v>3.45</v>
      </c>
      <c r="D16560">
        <v>3.53</v>
      </c>
      <c r="E16560">
        <v>3.45</v>
      </c>
      <c r="F16560">
        <v>3.5</v>
      </c>
      <c r="G16560">
        <v>25873300</v>
      </c>
      <c r="H16560">
        <v>3.4933000000000001</v>
      </c>
    </row>
    <row r="16561" spans="1:8" x14ac:dyDescent="0.3">
      <c r="A16561" t="s">
        <v>212</v>
      </c>
      <c r="B16561" t="s">
        <v>721</v>
      </c>
      <c r="C16561">
        <v>3.46</v>
      </c>
      <c r="D16561">
        <v>3.57</v>
      </c>
      <c r="E16561">
        <v>3.42</v>
      </c>
      <c r="F16561">
        <v>3.54</v>
      </c>
      <c r="G16561">
        <v>28909630</v>
      </c>
      <c r="H16561">
        <v>3.51</v>
      </c>
    </row>
    <row r="16562" spans="1:8" x14ac:dyDescent="0.3">
      <c r="A16562" t="s">
        <v>212</v>
      </c>
      <c r="B16562" t="s">
        <v>96</v>
      </c>
      <c r="C16562">
        <v>3.55</v>
      </c>
      <c r="D16562">
        <v>3.63</v>
      </c>
      <c r="E16562">
        <v>3.53</v>
      </c>
      <c r="F16562">
        <v>3.58</v>
      </c>
      <c r="G16562">
        <v>30527980</v>
      </c>
      <c r="H16562">
        <v>3.58</v>
      </c>
    </row>
    <row r="16563" spans="1:8" x14ac:dyDescent="0.3">
      <c r="A16563" t="s">
        <v>212</v>
      </c>
      <c r="B16563" t="s">
        <v>722</v>
      </c>
      <c r="C16563">
        <v>3.58</v>
      </c>
      <c r="D16563">
        <v>3.61</v>
      </c>
      <c r="E16563">
        <v>3.52</v>
      </c>
      <c r="F16563">
        <v>3.59</v>
      </c>
      <c r="G16563">
        <v>22880860</v>
      </c>
      <c r="H16563">
        <v>3.5733000000000001</v>
      </c>
    </row>
    <row r="16564" spans="1:8" x14ac:dyDescent="0.3">
      <c r="A16564" t="s">
        <v>212</v>
      </c>
      <c r="B16564" t="s">
        <v>164</v>
      </c>
      <c r="C16564">
        <v>3.59</v>
      </c>
      <c r="D16564">
        <v>3.62</v>
      </c>
      <c r="E16564">
        <v>3.44</v>
      </c>
      <c r="F16564">
        <v>3.45</v>
      </c>
      <c r="G16564">
        <v>31889870</v>
      </c>
      <c r="H16564">
        <v>3.5032999999999999</v>
      </c>
    </row>
    <row r="16565" spans="1:8" x14ac:dyDescent="0.3">
      <c r="A16565" t="s">
        <v>212</v>
      </c>
      <c r="B16565" t="s">
        <v>723</v>
      </c>
      <c r="C16565">
        <v>3.61</v>
      </c>
      <c r="D16565">
        <v>3.7</v>
      </c>
      <c r="E16565">
        <v>3.56</v>
      </c>
      <c r="F16565">
        <v>3.63</v>
      </c>
      <c r="G16565">
        <v>35848590</v>
      </c>
      <c r="H16565">
        <v>3.63</v>
      </c>
    </row>
    <row r="16566" spans="1:8" x14ac:dyDescent="0.3">
      <c r="A16566" t="s">
        <v>212</v>
      </c>
      <c r="B16566" t="s">
        <v>724</v>
      </c>
      <c r="C16566">
        <v>3.62</v>
      </c>
      <c r="D16566">
        <v>3.63</v>
      </c>
      <c r="E16566">
        <v>3.55</v>
      </c>
      <c r="F16566">
        <v>3.6</v>
      </c>
      <c r="G16566">
        <v>25457260</v>
      </c>
      <c r="H16566">
        <v>3.5933000000000002</v>
      </c>
    </row>
    <row r="16567" spans="1:8" x14ac:dyDescent="0.3">
      <c r="A16567" t="s">
        <v>212</v>
      </c>
      <c r="B16567" t="s">
        <v>725</v>
      </c>
      <c r="C16567">
        <v>3.61</v>
      </c>
      <c r="D16567">
        <v>3.85</v>
      </c>
      <c r="E16567">
        <v>3.6</v>
      </c>
      <c r="F16567">
        <v>3.74</v>
      </c>
      <c r="G16567">
        <v>61783580</v>
      </c>
      <c r="H16567">
        <v>3.73</v>
      </c>
    </row>
    <row r="16568" spans="1:8" x14ac:dyDescent="0.3">
      <c r="A16568" t="s">
        <v>212</v>
      </c>
      <c r="B16568" t="s">
        <v>242</v>
      </c>
      <c r="C16568">
        <v>3.69</v>
      </c>
      <c r="D16568">
        <v>3.69</v>
      </c>
      <c r="E16568">
        <v>3.6</v>
      </c>
      <c r="F16568">
        <v>3.63</v>
      </c>
      <c r="G16568">
        <v>31456280</v>
      </c>
      <c r="H16568">
        <v>3.64</v>
      </c>
    </row>
    <row r="16569" spans="1:8" x14ac:dyDescent="0.3">
      <c r="A16569" t="s">
        <v>212</v>
      </c>
      <c r="B16569" t="s">
        <v>726</v>
      </c>
      <c r="C16569">
        <v>3.66</v>
      </c>
      <c r="D16569">
        <v>3.72</v>
      </c>
      <c r="E16569">
        <v>3.65</v>
      </c>
      <c r="F16569">
        <v>3.66</v>
      </c>
      <c r="G16569">
        <v>22406590</v>
      </c>
      <c r="H16569">
        <v>3.6766999999999999</v>
      </c>
    </row>
    <row r="16570" spans="1:8" x14ac:dyDescent="0.3">
      <c r="A16570" t="s">
        <v>212</v>
      </c>
      <c r="B16570" t="s">
        <v>727</v>
      </c>
      <c r="C16570">
        <v>3.67</v>
      </c>
      <c r="D16570">
        <v>3.72</v>
      </c>
      <c r="E16570">
        <v>3.67</v>
      </c>
      <c r="F16570">
        <v>3.68</v>
      </c>
      <c r="G16570">
        <v>16614960</v>
      </c>
      <c r="H16570">
        <v>3.69</v>
      </c>
    </row>
    <row r="16571" spans="1:8" x14ac:dyDescent="0.3">
      <c r="A16571" t="s">
        <v>212</v>
      </c>
      <c r="B16571" t="s">
        <v>728</v>
      </c>
      <c r="C16571">
        <v>3.69</v>
      </c>
      <c r="D16571">
        <v>3.74</v>
      </c>
      <c r="E16571">
        <v>3.63</v>
      </c>
      <c r="F16571">
        <v>3.63</v>
      </c>
      <c r="G16571">
        <v>17621580</v>
      </c>
      <c r="H16571">
        <v>3.6667000000000001</v>
      </c>
    </row>
    <row r="16572" spans="1:8" x14ac:dyDescent="0.3">
      <c r="A16572" t="s">
        <v>212</v>
      </c>
      <c r="B16572" t="s">
        <v>729</v>
      </c>
      <c r="C16572">
        <v>3.64</v>
      </c>
      <c r="D16572">
        <v>3.81</v>
      </c>
      <c r="E16572">
        <v>3.63</v>
      </c>
      <c r="F16572">
        <v>3.8</v>
      </c>
      <c r="G16572">
        <v>32486080</v>
      </c>
      <c r="H16572">
        <v>3.7467000000000001</v>
      </c>
    </row>
    <row r="16573" spans="1:8" x14ac:dyDescent="0.3">
      <c r="A16573" t="s">
        <v>212</v>
      </c>
      <c r="B16573" t="s">
        <v>730</v>
      </c>
      <c r="C16573">
        <v>3.77</v>
      </c>
      <c r="D16573">
        <v>3.81</v>
      </c>
      <c r="E16573">
        <v>3.71</v>
      </c>
      <c r="F16573">
        <v>3.75</v>
      </c>
      <c r="G16573">
        <v>28749480</v>
      </c>
      <c r="H16573">
        <v>3.7566999999999999</v>
      </c>
    </row>
    <row r="16574" spans="1:8" x14ac:dyDescent="0.3">
      <c r="A16574" t="s">
        <v>212</v>
      </c>
      <c r="B16574" t="s">
        <v>731</v>
      </c>
      <c r="C16574">
        <v>3.81</v>
      </c>
      <c r="D16574">
        <v>3.81</v>
      </c>
      <c r="E16574">
        <v>3.66</v>
      </c>
      <c r="F16574">
        <v>3.69</v>
      </c>
      <c r="G16574">
        <v>30439100</v>
      </c>
      <c r="H16574">
        <v>3.72</v>
      </c>
    </row>
    <row r="16575" spans="1:8" x14ac:dyDescent="0.3">
      <c r="A16575" t="s">
        <v>212</v>
      </c>
      <c r="B16575" t="s">
        <v>732</v>
      </c>
      <c r="C16575">
        <v>3.7</v>
      </c>
      <c r="D16575">
        <v>3.74</v>
      </c>
      <c r="E16575">
        <v>3.64</v>
      </c>
      <c r="F16575">
        <v>3.66</v>
      </c>
      <c r="G16575">
        <v>20358240</v>
      </c>
      <c r="H16575">
        <v>3.68</v>
      </c>
    </row>
    <row r="16576" spans="1:8" x14ac:dyDescent="0.3">
      <c r="A16576" t="s">
        <v>212</v>
      </c>
      <c r="B16576" t="s">
        <v>733</v>
      </c>
      <c r="C16576">
        <v>3.66</v>
      </c>
      <c r="D16576">
        <v>3.77</v>
      </c>
      <c r="E16576">
        <v>3.61</v>
      </c>
      <c r="F16576">
        <v>3.73</v>
      </c>
      <c r="G16576">
        <v>32869980</v>
      </c>
      <c r="H16576">
        <v>3.7033</v>
      </c>
    </row>
    <row r="16577" spans="1:8" x14ac:dyDescent="0.3">
      <c r="A16577" t="s">
        <v>212</v>
      </c>
      <c r="B16577" t="s">
        <v>734</v>
      </c>
      <c r="C16577">
        <v>3.73</v>
      </c>
      <c r="D16577">
        <v>3.82</v>
      </c>
      <c r="E16577">
        <v>3.7</v>
      </c>
      <c r="F16577">
        <v>3.78</v>
      </c>
      <c r="G16577">
        <v>58967890</v>
      </c>
      <c r="H16577">
        <v>3.7667000000000002</v>
      </c>
    </row>
    <row r="16578" spans="1:8" x14ac:dyDescent="0.3">
      <c r="A16578" t="s">
        <v>212</v>
      </c>
      <c r="B16578" t="s">
        <v>735</v>
      </c>
      <c r="C16578">
        <v>3.8</v>
      </c>
      <c r="D16578">
        <v>3.82</v>
      </c>
      <c r="E16578">
        <v>3.72</v>
      </c>
      <c r="F16578">
        <v>3.79</v>
      </c>
      <c r="G16578">
        <v>48432860</v>
      </c>
      <c r="H16578">
        <v>3.7766999999999999</v>
      </c>
    </row>
    <row r="16579" spans="1:8" x14ac:dyDescent="0.3">
      <c r="A16579" t="s">
        <v>659</v>
      </c>
      <c r="B16579" t="s">
        <v>696</v>
      </c>
      <c r="C16579">
        <v>62.35</v>
      </c>
      <c r="D16579">
        <v>63.6</v>
      </c>
      <c r="E16579">
        <v>62</v>
      </c>
      <c r="F16579">
        <v>63.55</v>
      </c>
      <c r="G16579">
        <v>4625593</v>
      </c>
      <c r="H16579">
        <v>63.05</v>
      </c>
    </row>
    <row r="16580" spans="1:8" x14ac:dyDescent="0.3">
      <c r="A16580" t="s">
        <v>659</v>
      </c>
      <c r="B16580" t="s">
        <v>697</v>
      </c>
      <c r="C16580">
        <v>63.75</v>
      </c>
      <c r="D16580">
        <v>63.75</v>
      </c>
      <c r="E16580">
        <v>61.95</v>
      </c>
      <c r="F16580">
        <v>62.9</v>
      </c>
      <c r="G16580">
        <v>4550535</v>
      </c>
      <c r="H16580">
        <v>62.866700000000002</v>
      </c>
    </row>
    <row r="16581" spans="1:8" x14ac:dyDescent="0.3">
      <c r="A16581" t="s">
        <v>659</v>
      </c>
      <c r="B16581" t="s">
        <v>698</v>
      </c>
      <c r="C16581">
        <v>62.65</v>
      </c>
      <c r="D16581">
        <v>63.3</v>
      </c>
      <c r="E16581">
        <v>62.15</v>
      </c>
      <c r="F16581">
        <v>63.15</v>
      </c>
      <c r="G16581">
        <v>4720786</v>
      </c>
      <c r="H16581">
        <v>62.866700000000002</v>
      </c>
    </row>
    <row r="16582" spans="1:8" x14ac:dyDescent="0.3">
      <c r="A16582" t="s">
        <v>659</v>
      </c>
      <c r="B16582" t="s">
        <v>699</v>
      </c>
      <c r="C16582">
        <v>63.4</v>
      </c>
      <c r="D16582">
        <v>65.7</v>
      </c>
      <c r="E16582">
        <v>62.8</v>
      </c>
      <c r="F16582">
        <v>64.75</v>
      </c>
      <c r="G16582">
        <v>7953960</v>
      </c>
      <c r="H16582">
        <v>64.416700000000006</v>
      </c>
    </row>
    <row r="16583" spans="1:8" x14ac:dyDescent="0.3">
      <c r="A16583" t="s">
        <v>659</v>
      </c>
      <c r="B16583" t="s">
        <v>700</v>
      </c>
      <c r="C16583">
        <v>64.95</v>
      </c>
      <c r="D16583">
        <v>65.3</v>
      </c>
      <c r="E16583">
        <v>63.7</v>
      </c>
      <c r="F16583">
        <v>64.849999999999994</v>
      </c>
      <c r="G16583">
        <v>6039183</v>
      </c>
      <c r="H16583">
        <v>64.616699999999994</v>
      </c>
    </row>
    <row r="16584" spans="1:8" x14ac:dyDescent="0.3">
      <c r="A16584" t="s">
        <v>659</v>
      </c>
      <c r="B16584" t="s">
        <v>77</v>
      </c>
      <c r="C16584">
        <v>63.3</v>
      </c>
      <c r="D16584">
        <v>65.849999999999994</v>
      </c>
      <c r="E16584">
        <v>62.65</v>
      </c>
      <c r="F16584">
        <v>64.95</v>
      </c>
      <c r="G16584">
        <v>3909795</v>
      </c>
      <c r="H16584">
        <v>64.4833</v>
      </c>
    </row>
    <row r="16585" spans="1:8" x14ac:dyDescent="0.3">
      <c r="A16585" t="s">
        <v>659</v>
      </c>
      <c r="B16585" t="s">
        <v>701</v>
      </c>
      <c r="C16585">
        <v>64.95</v>
      </c>
      <c r="D16585">
        <v>67.400000000000006</v>
      </c>
      <c r="E16585">
        <v>64.55</v>
      </c>
      <c r="F16585">
        <v>66.400000000000006</v>
      </c>
      <c r="G16585">
        <v>13574900</v>
      </c>
      <c r="H16585">
        <v>66.116699999999994</v>
      </c>
    </row>
    <row r="16586" spans="1:8" x14ac:dyDescent="0.3">
      <c r="A16586" t="s">
        <v>659</v>
      </c>
      <c r="B16586" t="s">
        <v>702</v>
      </c>
      <c r="C16586">
        <v>66.8</v>
      </c>
      <c r="D16586">
        <v>67</v>
      </c>
      <c r="E16586">
        <v>65.55</v>
      </c>
      <c r="F16586">
        <v>65.55</v>
      </c>
      <c r="G16586">
        <v>4397482</v>
      </c>
      <c r="H16586">
        <v>66.033299999999997</v>
      </c>
    </row>
    <row r="16587" spans="1:8" x14ac:dyDescent="0.3">
      <c r="A16587" t="s">
        <v>659</v>
      </c>
      <c r="B16587" t="s">
        <v>139</v>
      </c>
      <c r="C16587">
        <v>65.05</v>
      </c>
      <c r="D16587">
        <v>65.8</v>
      </c>
      <c r="E16587">
        <v>63.3</v>
      </c>
      <c r="F16587">
        <v>63.3</v>
      </c>
      <c r="G16587">
        <v>3816781</v>
      </c>
      <c r="H16587">
        <v>64.133300000000006</v>
      </c>
    </row>
    <row r="16588" spans="1:8" x14ac:dyDescent="0.3">
      <c r="A16588" t="s">
        <v>659</v>
      </c>
      <c r="B16588" t="s">
        <v>156</v>
      </c>
      <c r="C16588">
        <v>63.05</v>
      </c>
      <c r="D16588">
        <v>63.65</v>
      </c>
      <c r="E16588">
        <v>61.6</v>
      </c>
      <c r="F16588">
        <v>62.55</v>
      </c>
      <c r="G16588">
        <v>5487232</v>
      </c>
      <c r="H16588">
        <v>62.6</v>
      </c>
    </row>
    <row r="16589" spans="1:8" x14ac:dyDescent="0.3">
      <c r="A16589" t="s">
        <v>659</v>
      </c>
      <c r="B16589" t="s">
        <v>703</v>
      </c>
      <c r="C16589">
        <v>63.1</v>
      </c>
      <c r="D16589">
        <v>64.900000000000006</v>
      </c>
      <c r="E16589">
        <v>63.1</v>
      </c>
      <c r="F16589">
        <v>64.900000000000006</v>
      </c>
      <c r="G16589">
        <v>3882751</v>
      </c>
      <c r="H16589">
        <v>64.3</v>
      </c>
    </row>
    <row r="16590" spans="1:8" x14ac:dyDescent="0.3">
      <c r="A16590" t="s">
        <v>659</v>
      </c>
      <c r="B16590" t="s">
        <v>223</v>
      </c>
      <c r="C16590">
        <v>65</v>
      </c>
      <c r="D16590">
        <v>66.7</v>
      </c>
      <c r="E16590">
        <v>63.6</v>
      </c>
      <c r="F16590">
        <v>66.2</v>
      </c>
      <c r="G16590">
        <v>6161403</v>
      </c>
      <c r="H16590">
        <v>65.5</v>
      </c>
    </row>
    <row r="16591" spans="1:8" x14ac:dyDescent="0.3">
      <c r="A16591" t="s">
        <v>659</v>
      </c>
      <c r="B16591" t="s">
        <v>228</v>
      </c>
      <c r="C16591">
        <v>65.400000000000006</v>
      </c>
      <c r="D16591">
        <v>66.2</v>
      </c>
      <c r="E16591">
        <v>65</v>
      </c>
      <c r="F16591">
        <v>65.349999999999994</v>
      </c>
      <c r="G16591">
        <v>4202388</v>
      </c>
      <c r="H16591">
        <v>65.5167</v>
      </c>
    </row>
    <row r="16592" spans="1:8" x14ac:dyDescent="0.3">
      <c r="A16592" t="s">
        <v>659</v>
      </c>
      <c r="B16592" t="s">
        <v>704</v>
      </c>
      <c r="C16592">
        <v>65.45</v>
      </c>
      <c r="D16592">
        <v>67.099999999999994</v>
      </c>
      <c r="E16592">
        <v>65.400000000000006</v>
      </c>
      <c r="F16592">
        <v>66.95</v>
      </c>
      <c r="G16592">
        <v>4960784</v>
      </c>
      <c r="H16592">
        <v>66.4833</v>
      </c>
    </row>
    <row r="16593" spans="1:8" x14ac:dyDescent="0.3">
      <c r="A16593" t="s">
        <v>659</v>
      </c>
      <c r="B16593" t="s">
        <v>705</v>
      </c>
      <c r="C16593">
        <v>67</v>
      </c>
      <c r="D16593">
        <v>68.650000000000006</v>
      </c>
      <c r="E16593">
        <v>67</v>
      </c>
      <c r="F16593">
        <v>68.650000000000006</v>
      </c>
      <c r="G16593">
        <v>4544058</v>
      </c>
      <c r="H16593">
        <v>68.099999999999994</v>
      </c>
    </row>
    <row r="16594" spans="1:8" x14ac:dyDescent="0.3">
      <c r="A16594" t="s">
        <v>659</v>
      </c>
      <c r="B16594" t="s">
        <v>706</v>
      </c>
      <c r="C16594">
        <v>69.2</v>
      </c>
      <c r="D16594">
        <v>70.150000000000006</v>
      </c>
      <c r="E16594">
        <v>68.7</v>
      </c>
      <c r="F16594">
        <v>69.599999999999994</v>
      </c>
      <c r="G16594">
        <v>5473363</v>
      </c>
      <c r="H16594">
        <v>69.4833</v>
      </c>
    </row>
    <row r="16595" spans="1:8" x14ac:dyDescent="0.3">
      <c r="A16595" t="s">
        <v>659</v>
      </c>
      <c r="B16595" t="s">
        <v>265</v>
      </c>
      <c r="C16595">
        <v>69.599999999999994</v>
      </c>
      <c r="D16595">
        <v>69.75</v>
      </c>
      <c r="E16595">
        <v>68.400000000000006</v>
      </c>
      <c r="F16595">
        <v>68.400000000000006</v>
      </c>
      <c r="G16595">
        <v>2443268</v>
      </c>
      <c r="H16595">
        <v>68.849999999999994</v>
      </c>
    </row>
    <row r="16596" spans="1:8" x14ac:dyDescent="0.3">
      <c r="A16596" t="s">
        <v>659</v>
      </c>
      <c r="B16596" t="s">
        <v>707</v>
      </c>
      <c r="C16596">
        <v>68.25</v>
      </c>
      <c r="D16596">
        <v>68.95</v>
      </c>
      <c r="E16596">
        <v>66.849999999999994</v>
      </c>
      <c r="F16596">
        <v>67.95</v>
      </c>
      <c r="G16596">
        <v>3931420</v>
      </c>
      <c r="H16596">
        <v>67.916700000000006</v>
      </c>
    </row>
    <row r="16597" spans="1:8" x14ac:dyDescent="0.3">
      <c r="A16597" t="s">
        <v>659</v>
      </c>
      <c r="B16597" t="s">
        <v>271</v>
      </c>
      <c r="C16597">
        <v>68.099999999999994</v>
      </c>
      <c r="D16597">
        <v>68.900000000000006</v>
      </c>
      <c r="E16597">
        <v>67</v>
      </c>
      <c r="F16597">
        <v>67.55</v>
      </c>
      <c r="G16597">
        <v>6187628</v>
      </c>
      <c r="H16597">
        <v>67.816699999999997</v>
      </c>
    </row>
    <row r="16598" spans="1:8" x14ac:dyDescent="0.3">
      <c r="A16598" t="s">
        <v>659</v>
      </c>
      <c r="B16598" t="s">
        <v>708</v>
      </c>
      <c r="C16598">
        <v>67.3</v>
      </c>
      <c r="D16598">
        <v>68.849999999999994</v>
      </c>
      <c r="E16598">
        <v>66.8</v>
      </c>
      <c r="F16598">
        <v>68.7</v>
      </c>
      <c r="G16598">
        <v>3817229</v>
      </c>
      <c r="H16598">
        <v>68.116699999999994</v>
      </c>
    </row>
    <row r="16599" spans="1:8" x14ac:dyDescent="0.3">
      <c r="A16599" t="s">
        <v>659</v>
      </c>
      <c r="B16599" t="s">
        <v>709</v>
      </c>
      <c r="C16599">
        <v>70.05</v>
      </c>
      <c r="D16599">
        <v>70.2</v>
      </c>
      <c r="E16599">
        <v>68</v>
      </c>
      <c r="F16599">
        <v>68.3</v>
      </c>
      <c r="G16599">
        <v>2848249</v>
      </c>
      <c r="H16599">
        <v>68.833299999999994</v>
      </c>
    </row>
    <row r="16600" spans="1:8" x14ac:dyDescent="0.3">
      <c r="A16600" t="s">
        <v>659</v>
      </c>
      <c r="B16600" t="s">
        <v>283</v>
      </c>
      <c r="C16600">
        <v>68</v>
      </c>
      <c r="D16600">
        <v>70.25</v>
      </c>
      <c r="E16600">
        <v>67.349999999999994</v>
      </c>
      <c r="F16600">
        <v>70</v>
      </c>
      <c r="G16600">
        <v>6321151</v>
      </c>
      <c r="H16600">
        <v>69.2</v>
      </c>
    </row>
    <row r="16601" spans="1:8" x14ac:dyDescent="0.3">
      <c r="A16601" t="s">
        <v>659</v>
      </c>
      <c r="B16601" t="s">
        <v>290</v>
      </c>
      <c r="C16601">
        <v>70</v>
      </c>
      <c r="D16601">
        <v>70.099999999999994</v>
      </c>
      <c r="E16601">
        <v>68.099999999999994</v>
      </c>
      <c r="F16601">
        <v>69</v>
      </c>
      <c r="G16601">
        <v>2875920</v>
      </c>
      <c r="H16601">
        <v>69.066699999999997</v>
      </c>
    </row>
    <row r="16602" spans="1:8" x14ac:dyDescent="0.3">
      <c r="A16602" t="s">
        <v>659</v>
      </c>
      <c r="B16602" t="s">
        <v>710</v>
      </c>
      <c r="C16602">
        <v>69</v>
      </c>
      <c r="D16602">
        <v>69</v>
      </c>
      <c r="E16602">
        <v>65.599999999999994</v>
      </c>
      <c r="F16602">
        <v>66.3</v>
      </c>
      <c r="G16602">
        <v>6308941</v>
      </c>
      <c r="H16602">
        <v>66.966700000000003</v>
      </c>
    </row>
    <row r="16603" spans="1:8" x14ac:dyDescent="0.3">
      <c r="A16603" t="s">
        <v>659</v>
      </c>
      <c r="B16603" t="s">
        <v>512</v>
      </c>
      <c r="C16603">
        <v>66.900000000000006</v>
      </c>
      <c r="D16603">
        <v>66.95</v>
      </c>
      <c r="E16603">
        <v>62.8</v>
      </c>
      <c r="F16603">
        <v>63.75</v>
      </c>
      <c r="G16603">
        <v>5780289</v>
      </c>
      <c r="H16603">
        <v>64.5</v>
      </c>
    </row>
    <row r="16604" spans="1:8" x14ac:dyDescent="0.3">
      <c r="A16604" t="s">
        <v>659</v>
      </c>
      <c r="B16604" t="s">
        <v>91</v>
      </c>
      <c r="C16604">
        <v>59</v>
      </c>
      <c r="D16604">
        <v>64.599999999999994</v>
      </c>
      <c r="E16604">
        <v>59</v>
      </c>
      <c r="F16604">
        <v>63.85</v>
      </c>
      <c r="G16604">
        <v>5799496</v>
      </c>
      <c r="H16604">
        <v>62.4833</v>
      </c>
    </row>
    <row r="16605" spans="1:8" x14ac:dyDescent="0.3">
      <c r="A16605" t="s">
        <v>659</v>
      </c>
      <c r="B16605" t="s">
        <v>93</v>
      </c>
      <c r="C16605">
        <v>63.7</v>
      </c>
      <c r="D16605">
        <v>64.599999999999994</v>
      </c>
      <c r="E16605">
        <v>62</v>
      </c>
      <c r="F16605">
        <v>62.5</v>
      </c>
      <c r="G16605">
        <v>2785732</v>
      </c>
      <c r="H16605">
        <v>63.033299999999997</v>
      </c>
    </row>
    <row r="16606" spans="1:8" x14ac:dyDescent="0.3">
      <c r="A16606" t="s">
        <v>659</v>
      </c>
      <c r="B16606" t="s">
        <v>711</v>
      </c>
      <c r="C16606">
        <v>62.35</v>
      </c>
      <c r="D16606">
        <v>62.65</v>
      </c>
      <c r="E16606">
        <v>60.75</v>
      </c>
      <c r="F16606">
        <v>61.05</v>
      </c>
      <c r="G16606">
        <v>4805988</v>
      </c>
      <c r="H16606">
        <v>61.4833</v>
      </c>
    </row>
    <row r="16607" spans="1:8" x14ac:dyDescent="0.3">
      <c r="A16607" t="s">
        <v>659</v>
      </c>
      <c r="B16607" t="s">
        <v>712</v>
      </c>
      <c r="C16607">
        <v>61.85</v>
      </c>
      <c r="D16607">
        <v>62.5</v>
      </c>
      <c r="E16607">
        <v>60.55</v>
      </c>
      <c r="F16607">
        <v>60.85</v>
      </c>
      <c r="G16607">
        <v>2599134</v>
      </c>
      <c r="H16607">
        <v>61.3</v>
      </c>
    </row>
    <row r="16608" spans="1:8" x14ac:dyDescent="0.3">
      <c r="A16608" t="s">
        <v>659</v>
      </c>
      <c r="B16608" t="s">
        <v>162</v>
      </c>
      <c r="C16608">
        <v>60.4</v>
      </c>
      <c r="D16608">
        <v>61.4</v>
      </c>
      <c r="E16608">
        <v>59.55</v>
      </c>
      <c r="F16608">
        <v>59.75</v>
      </c>
      <c r="G16608">
        <v>2483502</v>
      </c>
      <c r="H16608">
        <v>60.2333</v>
      </c>
    </row>
    <row r="16609" spans="1:8" x14ac:dyDescent="0.3">
      <c r="A16609" t="s">
        <v>659</v>
      </c>
      <c r="B16609" t="s">
        <v>220</v>
      </c>
      <c r="C16609">
        <v>58.3</v>
      </c>
      <c r="D16609">
        <v>59.15</v>
      </c>
      <c r="E16609">
        <v>55.65</v>
      </c>
      <c r="F16609">
        <v>59.15</v>
      </c>
      <c r="G16609">
        <v>7453307</v>
      </c>
      <c r="H16609">
        <v>57.9833</v>
      </c>
    </row>
    <row r="16610" spans="1:8" x14ac:dyDescent="0.3">
      <c r="A16610" t="s">
        <v>659</v>
      </c>
      <c r="B16610" t="s">
        <v>713</v>
      </c>
      <c r="C16610">
        <v>59.1</v>
      </c>
      <c r="D16610">
        <v>59.6</v>
      </c>
      <c r="E16610">
        <v>57.2</v>
      </c>
      <c r="F16610">
        <v>58.6</v>
      </c>
      <c r="G16610">
        <v>14758460</v>
      </c>
      <c r="H16610">
        <v>58.466700000000003</v>
      </c>
    </row>
    <row r="16611" spans="1:8" x14ac:dyDescent="0.3">
      <c r="A16611" t="s">
        <v>659</v>
      </c>
      <c r="B16611" t="s">
        <v>714</v>
      </c>
      <c r="C16611">
        <v>59</v>
      </c>
      <c r="D16611">
        <v>60.25</v>
      </c>
      <c r="E16611">
        <v>56.05</v>
      </c>
      <c r="F16611">
        <v>57.1</v>
      </c>
      <c r="G16611">
        <v>9691380</v>
      </c>
      <c r="H16611">
        <v>57.8</v>
      </c>
    </row>
    <row r="16612" spans="1:8" x14ac:dyDescent="0.3">
      <c r="A16612" t="s">
        <v>659</v>
      </c>
      <c r="B16612" t="s">
        <v>715</v>
      </c>
      <c r="C16612">
        <v>56.85</v>
      </c>
      <c r="D16612">
        <v>58.1</v>
      </c>
      <c r="E16612">
        <v>55.9</v>
      </c>
      <c r="F16612">
        <v>56.95</v>
      </c>
      <c r="G16612">
        <v>5074214</v>
      </c>
      <c r="H16612">
        <v>56.9833</v>
      </c>
    </row>
    <row r="16613" spans="1:8" x14ac:dyDescent="0.3">
      <c r="A16613" t="s">
        <v>659</v>
      </c>
      <c r="B16613" t="s">
        <v>235</v>
      </c>
      <c r="C16613">
        <v>56.8</v>
      </c>
      <c r="D16613">
        <v>57</v>
      </c>
      <c r="E16613">
        <v>54.8</v>
      </c>
      <c r="F16613">
        <v>54.8</v>
      </c>
      <c r="G16613">
        <v>5410308</v>
      </c>
      <c r="H16613">
        <v>55.533299999999997</v>
      </c>
    </row>
    <row r="16614" spans="1:8" x14ac:dyDescent="0.3">
      <c r="A16614" t="s">
        <v>659</v>
      </c>
      <c r="B16614" t="s">
        <v>259</v>
      </c>
      <c r="C16614">
        <v>55</v>
      </c>
      <c r="D16614">
        <v>55.2</v>
      </c>
      <c r="E16614">
        <v>53.2</v>
      </c>
      <c r="F16614">
        <v>53.35</v>
      </c>
      <c r="G16614">
        <v>3919906</v>
      </c>
      <c r="H16614">
        <v>53.916699999999999</v>
      </c>
    </row>
    <row r="16615" spans="1:8" x14ac:dyDescent="0.3">
      <c r="A16615" t="s">
        <v>659</v>
      </c>
      <c r="B16615" t="s">
        <v>716</v>
      </c>
      <c r="C16615">
        <v>53.55</v>
      </c>
      <c r="D16615">
        <v>54.6</v>
      </c>
      <c r="E16615">
        <v>52.75</v>
      </c>
      <c r="F16615">
        <v>54.05</v>
      </c>
      <c r="G16615">
        <v>4000519</v>
      </c>
      <c r="H16615">
        <v>53.8</v>
      </c>
    </row>
    <row r="16616" spans="1:8" x14ac:dyDescent="0.3">
      <c r="A16616" t="s">
        <v>659</v>
      </c>
      <c r="B16616" t="s">
        <v>269</v>
      </c>
      <c r="C16616">
        <v>54.4</v>
      </c>
      <c r="D16616">
        <v>54.5</v>
      </c>
      <c r="E16616">
        <v>52.2</v>
      </c>
      <c r="F16616">
        <v>53.3</v>
      </c>
      <c r="G16616">
        <v>5331873</v>
      </c>
      <c r="H16616">
        <v>53.333300000000001</v>
      </c>
    </row>
    <row r="16617" spans="1:8" x14ac:dyDescent="0.3">
      <c r="A16617" t="s">
        <v>659</v>
      </c>
      <c r="B16617" t="s">
        <v>282</v>
      </c>
      <c r="C16617">
        <v>52.85</v>
      </c>
      <c r="D16617">
        <v>54.9</v>
      </c>
      <c r="E16617">
        <v>51.8</v>
      </c>
      <c r="F16617">
        <v>52.6</v>
      </c>
      <c r="G16617">
        <v>2487420</v>
      </c>
      <c r="H16617">
        <v>53.1</v>
      </c>
    </row>
    <row r="16618" spans="1:8" x14ac:dyDescent="0.3">
      <c r="A16618" t="s">
        <v>659</v>
      </c>
      <c r="B16618" t="s">
        <v>717</v>
      </c>
      <c r="C16618">
        <v>52.5</v>
      </c>
      <c r="D16618">
        <v>52.55</v>
      </c>
      <c r="E16618">
        <v>49.6</v>
      </c>
      <c r="F16618">
        <v>51.95</v>
      </c>
      <c r="G16618">
        <v>8773488</v>
      </c>
      <c r="H16618">
        <v>51.366700000000002</v>
      </c>
    </row>
    <row r="16619" spans="1:8" x14ac:dyDescent="0.3">
      <c r="A16619" t="s">
        <v>659</v>
      </c>
      <c r="B16619" t="s">
        <v>285</v>
      </c>
      <c r="C16619">
        <v>51.85</v>
      </c>
      <c r="D16619">
        <v>51.85</v>
      </c>
      <c r="E16619">
        <v>49.94</v>
      </c>
      <c r="F16619">
        <v>50.6</v>
      </c>
      <c r="G16619">
        <v>5804317</v>
      </c>
      <c r="H16619">
        <v>50.796700000000001</v>
      </c>
    </row>
    <row r="16620" spans="1:8" x14ac:dyDescent="0.3">
      <c r="A16620" t="s">
        <v>659</v>
      </c>
      <c r="B16620" t="s">
        <v>718</v>
      </c>
      <c r="C16620">
        <v>51</v>
      </c>
      <c r="D16620">
        <v>51.75</v>
      </c>
      <c r="E16620">
        <v>50.6</v>
      </c>
      <c r="F16620">
        <v>51</v>
      </c>
      <c r="G16620">
        <v>7608404</v>
      </c>
      <c r="H16620">
        <v>51.116700000000002</v>
      </c>
    </row>
    <row r="16621" spans="1:8" x14ac:dyDescent="0.3">
      <c r="A16621" t="s">
        <v>659</v>
      </c>
      <c r="B16621" t="s">
        <v>291</v>
      </c>
      <c r="C16621">
        <v>50.8</v>
      </c>
      <c r="D16621">
        <v>50.95</v>
      </c>
      <c r="E16621">
        <v>48</v>
      </c>
      <c r="F16621">
        <v>48</v>
      </c>
      <c r="G16621">
        <v>11355920</v>
      </c>
      <c r="H16621">
        <v>48.9833</v>
      </c>
    </row>
    <row r="16622" spans="1:8" x14ac:dyDescent="0.3">
      <c r="A16622" t="s">
        <v>659</v>
      </c>
      <c r="B16622" t="s">
        <v>295</v>
      </c>
      <c r="C16622">
        <v>48.14</v>
      </c>
      <c r="D16622">
        <v>48.64</v>
      </c>
      <c r="E16622">
        <v>47.28</v>
      </c>
      <c r="F16622">
        <v>48.18</v>
      </c>
      <c r="G16622">
        <v>8097553</v>
      </c>
      <c r="H16622">
        <v>48.033299999999997</v>
      </c>
    </row>
    <row r="16623" spans="1:8" x14ac:dyDescent="0.3">
      <c r="A16623" t="s">
        <v>659</v>
      </c>
      <c r="B16623" t="s">
        <v>298</v>
      </c>
      <c r="C16623">
        <v>47.98</v>
      </c>
      <c r="D16623">
        <v>49.68</v>
      </c>
      <c r="E16623">
        <v>47.52</v>
      </c>
      <c r="F16623">
        <v>49.04</v>
      </c>
      <c r="G16623">
        <v>10413040</v>
      </c>
      <c r="H16623">
        <v>48.746699999999997</v>
      </c>
    </row>
    <row r="16624" spans="1:8" x14ac:dyDescent="0.3">
      <c r="A16624" t="s">
        <v>659</v>
      </c>
      <c r="B16624" t="s">
        <v>719</v>
      </c>
      <c r="C16624">
        <v>49.32</v>
      </c>
      <c r="D16624">
        <v>49.46</v>
      </c>
      <c r="E16624">
        <v>48.46</v>
      </c>
      <c r="F16624">
        <v>48.92</v>
      </c>
      <c r="G16624">
        <v>8609595</v>
      </c>
      <c r="H16624">
        <v>48.9467</v>
      </c>
    </row>
    <row r="16625" spans="1:8" x14ac:dyDescent="0.3">
      <c r="A16625" t="s">
        <v>659</v>
      </c>
      <c r="B16625" t="s">
        <v>720</v>
      </c>
      <c r="C16625">
        <v>50</v>
      </c>
      <c r="D16625">
        <v>50.9</v>
      </c>
      <c r="E16625">
        <v>49.52</v>
      </c>
      <c r="F16625">
        <v>50.5</v>
      </c>
      <c r="G16625">
        <v>6230359</v>
      </c>
      <c r="H16625">
        <v>50.306699999999999</v>
      </c>
    </row>
    <row r="16626" spans="1:8" x14ac:dyDescent="0.3">
      <c r="A16626" t="s">
        <v>659</v>
      </c>
      <c r="B16626" t="s">
        <v>721</v>
      </c>
      <c r="C16626">
        <v>49.84</v>
      </c>
      <c r="D16626">
        <v>53.1</v>
      </c>
      <c r="E16626">
        <v>49.58</v>
      </c>
      <c r="F16626">
        <v>53.1</v>
      </c>
      <c r="G16626">
        <v>12424670</v>
      </c>
      <c r="H16626">
        <v>51.926699999999997</v>
      </c>
    </row>
    <row r="16627" spans="1:8" x14ac:dyDescent="0.3">
      <c r="A16627" t="s">
        <v>659</v>
      </c>
      <c r="B16627" t="s">
        <v>96</v>
      </c>
      <c r="C16627">
        <v>53.5</v>
      </c>
      <c r="D16627">
        <v>53.7</v>
      </c>
      <c r="E16627">
        <v>51.85</v>
      </c>
      <c r="F16627">
        <v>52.05</v>
      </c>
      <c r="G16627">
        <v>5145287</v>
      </c>
      <c r="H16627">
        <v>52.533299999999997</v>
      </c>
    </row>
    <row r="16628" spans="1:8" x14ac:dyDescent="0.3">
      <c r="A16628" t="s">
        <v>659</v>
      </c>
      <c r="B16628" t="s">
        <v>722</v>
      </c>
      <c r="C16628">
        <v>52.1</v>
      </c>
      <c r="D16628">
        <v>52.8</v>
      </c>
      <c r="E16628">
        <v>51.1</v>
      </c>
      <c r="F16628">
        <v>51.85</v>
      </c>
      <c r="G16628">
        <v>5395481</v>
      </c>
      <c r="H16628">
        <v>51.916699999999999</v>
      </c>
    </row>
    <row r="16629" spans="1:8" x14ac:dyDescent="0.3">
      <c r="A16629" t="s">
        <v>659</v>
      </c>
      <c r="B16629" t="s">
        <v>164</v>
      </c>
      <c r="C16629">
        <v>51.85</v>
      </c>
      <c r="D16629">
        <v>52.2</v>
      </c>
      <c r="E16629">
        <v>50.6</v>
      </c>
      <c r="F16629">
        <v>51</v>
      </c>
      <c r="G16629">
        <v>4066830</v>
      </c>
      <c r="H16629">
        <v>51.2667</v>
      </c>
    </row>
    <row r="16630" spans="1:8" x14ac:dyDescent="0.3">
      <c r="A16630" t="s">
        <v>659</v>
      </c>
      <c r="B16630" t="s">
        <v>723</v>
      </c>
      <c r="C16630">
        <v>52.8</v>
      </c>
      <c r="D16630">
        <v>53.85</v>
      </c>
      <c r="E16630">
        <v>52.4</v>
      </c>
      <c r="F16630">
        <v>53.1</v>
      </c>
      <c r="G16630">
        <v>6307358</v>
      </c>
      <c r="H16630">
        <v>53.116700000000002</v>
      </c>
    </row>
    <row r="16631" spans="1:8" x14ac:dyDescent="0.3">
      <c r="A16631" t="s">
        <v>659</v>
      </c>
      <c r="B16631" t="s">
        <v>724</v>
      </c>
      <c r="C16631">
        <v>53.1</v>
      </c>
      <c r="D16631">
        <v>54.95</v>
      </c>
      <c r="E16631">
        <v>52.95</v>
      </c>
      <c r="F16631">
        <v>54.95</v>
      </c>
      <c r="G16631">
        <v>4123923</v>
      </c>
      <c r="H16631">
        <v>54.283299999999997</v>
      </c>
    </row>
    <row r="16632" spans="1:8" x14ac:dyDescent="0.3">
      <c r="A16632" t="s">
        <v>659</v>
      </c>
      <c r="B16632" t="s">
        <v>725</v>
      </c>
      <c r="C16632">
        <v>55.2</v>
      </c>
      <c r="D16632">
        <v>56.5</v>
      </c>
      <c r="E16632">
        <v>54.4</v>
      </c>
      <c r="F16632">
        <v>56.35</v>
      </c>
      <c r="G16632">
        <v>6713324</v>
      </c>
      <c r="H16632">
        <v>55.75</v>
      </c>
    </row>
    <row r="16633" spans="1:8" x14ac:dyDescent="0.3">
      <c r="A16633" t="s">
        <v>659</v>
      </c>
      <c r="B16633" t="s">
        <v>242</v>
      </c>
      <c r="C16633">
        <v>55.3</v>
      </c>
      <c r="D16633">
        <v>55.35</v>
      </c>
      <c r="E16633">
        <v>52.55</v>
      </c>
      <c r="F16633">
        <v>53.55</v>
      </c>
      <c r="G16633">
        <v>9460856</v>
      </c>
      <c r="H16633">
        <v>53.816699999999997</v>
      </c>
    </row>
    <row r="16634" spans="1:8" x14ac:dyDescent="0.3">
      <c r="A16634" t="s">
        <v>659</v>
      </c>
      <c r="B16634" t="s">
        <v>726</v>
      </c>
      <c r="C16634">
        <v>53.85</v>
      </c>
      <c r="D16634">
        <v>54.3</v>
      </c>
      <c r="E16634">
        <v>52.5</v>
      </c>
      <c r="F16634">
        <v>53.15</v>
      </c>
      <c r="G16634">
        <v>9367789</v>
      </c>
      <c r="H16634">
        <v>53.316699999999997</v>
      </c>
    </row>
    <row r="16635" spans="1:8" x14ac:dyDescent="0.3">
      <c r="A16635" t="s">
        <v>659</v>
      </c>
      <c r="B16635" t="s">
        <v>727</v>
      </c>
      <c r="C16635">
        <v>53.65</v>
      </c>
      <c r="D16635">
        <v>53.7</v>
      </c>
      <c r="E16635">
        <v>51.5</v>
      </c>
      <c r="F16635">
        <v>51.55</v>
      </c>
      <c r="G16635">
        <v>9404585</v>
      </c>
      <c r="H16635">
        <v>52.25</v>
      </c>
    </row>
    <row r="16636" spans="1:8" x14ac:dyDescent="0.3">
      <c r="A16636" t="s">
        <v>659</v>
      </c>
      <c r="B16636" t="s">
        <v>728</v>
      </c>
      <c r="C16636">
        <v>52.6</v>
      </c>
      <c r="D16636">
        <v>53.2</v>
      </c>
      <c r="E16636">
        <v>50.9</v>
      </c>
      <c r="F16636">
        <v>50.9</v>
      </c>
      <c r="G16636">
        <v>16535320</v>
      </c>
      <c r="H16636">
        <v>51.666699999999999</v>
      </c>
    </row>
    <row r="16637" spans="1:8" x14ac:dyDescent="0.3">
      <c r="A16637" t="s">
        <v>659</v>
      </c>
      <c r="B16637" t="s">
        <v>729</v>
      </c>
      <c r="C16637">
        <v>51.05</v>
      </c>
      <c r="D16637">
        <v>52.8</v>
      </c>
      <c r="E16637">
        <v>51</v>
      </c>
      <c r="F16637">
        <v>52.75</v>
      </c>
      <c r="G16637">
        <v>15334500</v>
      </c>
      <c r="H16637">
        <v>52.183300000000003</v>
      </c>
    </row>
    <row r="16638" spans="1:8" x14ac:dyDescent="0.3">
      <c r="A16638" t="s">
        <v>659</v>
      </c>
      <c r="B16638" t="s">
        <v>730</v>
      </c>
      <c r="C16638">
        <v>51.85</v>
      </c>
      <c r="D16638">
        <v>52.35</v>
      </c>
      <c r="E16638">
        <v>51.15</v>
      </c>
      <c r="F16638">
        <v>51.45</v>
      </c>
      <c r="G16638">
        <v>10975670</v>
      </c>
      <c r="H16638">
        <v>51.65</v>
      </c>
    </row>
    <row r="16639" spans="1:8" x14ac:dyDescent="0.3">
      <c r="A16639" t="s">
        <v>659</v>
      </c>
      <c r="B16639" t="s">
        <v>731</v>
      </c>
      <c r="C16639">
        <v>51.65</v>
      </c>
      <c r="D16639">
        <v>52.05</v>
      </c>
      <c r="E16639">
        <v>50.95</v>
      </c>
      <c r="F16639">
        <v>51</v>
      </c>
      <c r="G16639">
        <v>7533067</v>
      </c>
      <c r="H16639">
        <v>51.333300000000001</v>
      </c>
    </row>
    <row r="16640" spans="1:8" x14ac:dyDescent="0.3">
      <c r="A16640" t="s">
        <v>659</v>
      </c>
      <c r="B16640" t="s">
        <v>732</v>
      </c>
      <c r="C16640">
        <v>51.4</v>
      </c>
      <c r="D16640">
        <v>51.7</v>
      </c>
      <c r="E16640">
        <v>50.2</v>
      </c>
      <c r="F16640">
        <v>50.5</v>
      </c>
      <c r="G16640">
        <v>5837229</v>
      </c>
      <c r="H16640">
        <v>50.8</v>
      </c>
    </row>
    <row r="16641" spans="1:8" x14ac:dyDescent="0.3">
      <c r="A16641" t="s">
        <v>659</v>
      </c>
      <c r="B16641" t="s">
        <v>733</v>
      </c>
      <c r="C16641">
        <v>50.4</v>
      </c>
      <c r="D16641">
        <v>50.4</v>
      </c>
      <c r="E16641">
        <v>49.2</v>
      </c>
      <c r="F16641">
        <v>49.46</v>
      </c>
      <c r="G16641">
        <v>9057590</v>
      </c>
      <c r="H16641">
        <v>49.686700000000002</v>
      </c>
    </row>
    <row r="16642" spans="1:8" x14ac:dyDescent="0.3">
      <c r="A16642" t="s">
        <v>659</v>
      </c>
      <c r="B16642" t="s">
        <v>734</v>
      </c>
      <c r="C16642">
        <v>49.72</v>
      </c>
      <c r="D16642">
        <v>50.1</v>
      </c>
      <c r="E16642">
        <v>49.22</v>
      </c>
      <c r="F16642">
        <v>49.36</v>
      </c>
      <c r="G16642">
        <v>8369511</v>
      </c>
      <c r="H16642">
        <v>49.56</v>
      </c>
    </row>
    <row r="16643" spans="1:8" x14ac:dyDescent="0.3">
      <c r="A16643" t="s">
        <v>659</v>
      </c>
      <c r="B16643" t="s">
        <v>735</v>
      </c>
      <c r="C16643">
        <v>49.42</v>
      </c>
      <c r="D16643">
        <v>49.48</v>
      </c>
      <c r="E16643">
        <v>48.5</v>
      </c>
      <c r="F16643">
        <v>48.74</v>
      </c>
      <c r="G16643">
        <v>3683209</v>
      </c>
      <c r="H16643">
        <v>48.906700000000001</v>
      </c>
    </row>
    <row r="16644" spans="1:8" x14ac:dyDescent="0.3">
      <c r="A16644" t="s">
        <v>660</v>
      </c>
      <c r="B16644" t="s">
        <v>696</v>
      </c>
      <c r="C16644">
        <v>171.8</v>
      </c>
      <c r="D16644">
        <v>172</v>
      </c>
      <c r="E16644">
        <v>167.9</v>
      </c>
      <c r="F16644">
        <v>170.9</v>
      </c>
      <c r="G16644">
        <v>49207</v>
      </c>
      <c r="H16644">
        <v>170.26669999999999</v>
      </c>
    </row>
    <row r="16645" spans="1:8" x14ac:dyDescent="0.3">
      <c r="A16645" t="s">
        <v>660</v>
      </c>
      <c r="B16645" t="s">
        <v>697</v>
      </c>
      <c r="C16645">
        <v>169</v>
      </c>
      <c r="D16645">
        <v>171.9</v>
      </c>
      <c r="E16645">
        <v>167.7</v>
      </c>
      <c r="F16645">
        <v>167.7</v>
      </c>
      <c r="G16645">
        <v>36991</v>
      </c>
      <c r="H16645">
        <v>169.1</v>
      </c>
    </row>
    <row r="16646" spans="1:8" x14ac:dyDescent="0.3">
      <c r="A16646" t="s">
        <v>660</v>
      </c>
      <c r="B16646" t="s">
        <v>698</v>
      </c>
      <c r="C16646">
        <v>168.9</v>
      </c>
      <c r="D16646">
        <v>171.4</v>
      </c>
      <c r="E16646">
        <v>163.30000000000001</v>
      </c>
      <c r="F16646">
        <v>164.3</v>
      </c>
      <c r="G16646">
        <v>59560</v>
      </c>
      <c r="H16646">
        <v>166.33330000000001</v>
      </c>
    </row>
    <row r="16647" spans="1:8" x14ac:dyDescent="0.3">
      <c r="A16647" t="s">
        <v>660</v>
      </c>
      <c r="B16647" t="s">
        <v>699</v>
      </c>
      <c r="C16647">
        <v>165</v>
      </c>
      <c r="D16647">
        <v>169.3</v>
      </c>
      <c r="E16647">
        <v>162.30000000000001</v>
      </c>
      <c r="F16647">
        <v>163.19999999999999</v>
      </c>
      <c r="G16647">
        <v>62615</v>
      </c>
      <c r="H16647">
        <v>164.9333</v>
      </c>
    </row>
    <row r="16648" spans="1:8" x14ac:dyDescent="0.3">
      <c r="A16648" t="s">
        <v>660</v>
      </c>
      <c r="B16648" t="s">
        <v>700</v>
      </c>
      <c r="C16648">
        <v>163.19999999999999</v>
      </c>
      <c r="D16648">
        <v>164</v>
      </c>
      <c r="E16648">
        <v>158.1</v>
      </c>
      <c r="F16648">
        <v>158.9</v>
      </c>
      <c r="G16648">
        <v>60651</v>
      </c>
      <c r="H16648">
        <v>160.33330000000001</v>
      </c>
    </row>
    <row r="16649" spans="1:8" x14ac:dyDescent="0.3">
      <c r="A16649" t="s">
        <v>660</v>
      </c>
      <c r="B16649" t="s">
        <v>77</v>
      </c>
      <c r="C16649">
        <v>157.19999999999999</v>
      </c>
      <c r="D16649">
        <v>160.80000000000001</v>
      </c>
      <c r="E16649">
        <v>151.5</v>
      </c>
      <c r="F16649">
        <v>158.4</v>
      </c>
      <c r="G16649">
        <v>56173</v>
      </c>
      <c r="H16649">
        <v>156.9</v>
      </c>
    </row>
    <row r="16650" spans="1:8" x14ac:dyDescent="0.3">
      <c r="A16650" t="s">
        <v>660</v>
      </c>
      <c r="B16650" t="s">
        <v>701</v>
      </c>
      <c r="C16650">
        <v>158.80000000000001</v>
      </c>
      <c r="D16650">
        <v>162.69999999999999</v>
      </c>
      <c r="E16650">
        <v>155</v>
      </c>
      <c r="F16650">
        <v>159.1</v>
      </c>
      <c r="G16650">
        <v>35149</v>
      </c>
      <c r="H16650">
        <v>158.9333</v>
      </c>
    </row>
    <row r="16651" spans="1:8" x14ac:dyDescent="0.3">
      <c r="A16651" t="s">
        <v>660</v>
      </c>
      <c r="B16651" t="s">
        <v>702</v>
      </c>
      <c r="C16651">
        <v>159.1</v>
      </c>
      <c r="D16651">
        <v>163.5</v>
      </c>
      <c r="E16651">
        <v>157.30000000000001</v>
      </c>
      <c r="F16651">
        <v>160.4</v>
      </c>
      <c r="G16651">
        <v>43819</v>
      </c>
      <c r="H16651">
        <v>160.4</v>
      </c>
    </row>
    <row r="16652" spans="1:8" x14ac:dyDescent="0.3">
      <c r="A16652" t="s">
        <v>660</v>
      </c>
      <c r="B16652" t="s">
        <v>139</v>
      </c>
      <c r="C16652">
        <v>162.5</v>
      </c>
      <c r="D16652">
        <v>162.80000000000001</v>
      </c>
      <c r="E16652">
        <v>156.1</v>
      </c>
      <c r="F16652">
        <v>156.1</v>
      </c>
      <c r="G16652">
        <v>49668</v>
      </c>
      <c r="H16652">
        <v>158.33330000000001</v>
      </c>
    </row>
    <row r="16653" spans="1:8" x14ac:dyDescent="0.3">
      <c r="A16653" t="s">
        <v>660</v>
      </c>
      <c r="B16653" t="s">
        <v>156</v>
      </c>
      <c r="C16653">
        <v>156.1</v>
      </c>
      <c r="D16653">
        <v>157.9</v>
      </c>
      <c r="E16653">
        <v>154</v>
      </c>
      <c r="F16653">
        <v>155.1</v>
      </c>
      <c r="G16653">
        <v>35202</v>
      </c>
      <c r="H16653">
        <v>155.66669999999999</v>
      </c>
    </row>
    <row r="16654" spans="1:8" x14ac:dyDescent="0.3">
      <c r="A16654" t="s">
        <v>660</v>
      </c>
      <c r="B16654" t="s">
        <v>703</v>
      </c>
      <c r="C16654">
        <v>155</v>
      </c>
      <c r="D16654">
        <v>157.6</v>
      </c>
      <c r="E16654">
        <v>154.80000000000001</v>
      </c>
      <c r="F16654">
        <v>156.1</v>
      </c>
      <c r="G16654">
        <v>45260</v>
      </c>
      <c r="H16654">
        <v>156.16669999999999</v>
      </c>
    </row>
    <row r="16655" spans="1:8" x14ac:dyDescent="0.3">
      <c r="A16655" t="s">
        <v>660</v>
      </c>
      <c r="B16655" t="s">
        <v>223</v>
      </c>
      <c r="C16655">
        <v>157.6</v>
      </c>
      <c r="D16655">
        <v>157.80000000000001</v>
      </c>
      <c r="E16655">
        <v>154</v>
      </c>
      <c r="F16655">
        <v>154.80000000000001</v>
      </c>
      <c r="G16655">
        <v>46869</v>
      </c>
      <c r="H16655">
        <v>155.5333</v>
      </c>
    </row>
    <row r="16656" spans="1:8" x14ac:dyDescent="0.3">
      <c r="A16656" t="s">
        <v>660</v>
      </c>
      <c r="B16656" t="s">
        <v>228</v>
      </c>
      <c r="C16656">
        <v>152.4</v>
      </c>
      <c r="D16656">
        <v>156.5</v>
      </c>
      <c r="E16656">
        <v>152.4</v>
      </c>
      <c r="F16656">
        <v>155.1</v>
      </c>
      <c r="G16656">
        <v>44501</v>
      </c>
      <c r="H16656">
        <v>154.66669999999999</v>
      </c>
    </row>
    <row r="16657" spans="1:8" x14ac:dyDescent="0.3">
      <c r="A16657" t="s">
        <v>660</v>
      </c>
      <c r="B16657" t="s">
        <v>704</v>
      </c>
      <c r="C16657">
        <v>157.6</v>
      </c>
      <c r="D16657">
        <v>164.8</v>
      </c>
      <c r="E16657">
        <v>155.4</v>
      </c>
      <c r="F16657">
        <v>162.5</v>
      </c>
      <c r="G16657">
        <v>56784</v>
      </c>
      <c r="H16657">
        <v>160.9</v>
      </c>
    </row>
    <row r="16658" spans="1:8" x14ac:dyDescent="0.3">
      <c r="A16658" t="s">
        <v>660</v>
      </c>
      <c r="B16658" t="s">
        <v>705</v>
      </c>
      <c r="C16658">
        <v>163.9</v>
      </c>
      <c r="D16658">
        <v>163.9</v>
      </c>
      <c r="E16658">
        <v>157.69999999999999</v>
      </c>
      <c r="F16658">
        <v>158.4</v>
      </c>
      <c r="G16658">
        <v>33596</v>
      </c>
      <c r="H16658">
        <v>160</v>
      </c>
    </row>
    <row r="16659" spans="1:8" x14ac:dyDescent="0.3">
      <c r="A16659" t="s">
        <v>660</v>
      </c>
      <c r="B16659" t="s">
        <v>706</v>
      </c>
      <c r="C16659">
        <v>159.69999999999999</v>
      </c>
      <c r="D16659">
        <v>160</v>
      </c>
      <c r="E16659">
        <v>154.6</v>
      </c>
      <c r="F16659">
        <v>155.6</v>
      </c>
      <c r="G16659">
        <v>70018</v>
      </c>
      <c r="H16659">
        <v>156.73330000000001</v>
      </c>
    </row>
    <row r="16660" spans="1:8" x14ac:dyDescent="0.3">
      <c r="A16660" t="s">
        <v>660</v>
      </c>
      <c r="B16660" t="s">
        <v>265</v>
      </c>
      <c r="C16660">
        <v>157.19999999999999</v>
      </c>
      <c r="D16660">
        <v>160</v>
      </c>
      <c r="E16660">
        <v>155.1</v>
      </c>
      <c r="F16660">
        <v>158.69999999999999</v>
      </c>
      <c r="G16660">
        <v>41269</v>
      </c>
      <c r="H16660">
        <v>157.9333</v>
      </c>
    </row>
    <row r="16661" spans="1:8" x14ac:dyDescent="0.3">
      <c r="A16661" t="s">
        <v>660</v>
      </c>
      <c r="B16661" t="s">
        <v>707</v>
      </c>
      <c r="C16661">
        <v>158.69999999999999</v>
      </c>
      <c r="D16661">
        <v>160</v>
      </c>
      <c r="E16661">
        <v>155.1</v>
      </c>
      <c r="F16661">
        <v>156</v>
      </c>
      <c r="G16661">
        <v>49965</v>
      </c>
      <c r="H16661">
        <v>157.0333</v>
      </c>
    </row>
    <row r="16662" spans="1:8" x14ac:dyDescent="0.3">
      <c r="A16662" t="s">
        <v>660</v>
      </c>
      <c r="B16662" t="s">
        <v>271</v>
      </c>
      <c r="C16662">
        <v>156.9</v>
      </c>
      <c r="D16662">
        <v>156.9</v>
      </c>
      <c r="E16662">
        <v>149.1</v>
      </c>
      <c r="F16662">
        <v>150.69999999999999</v>
      </c>
      <c r="G16662">
        <v>40773</v>
      </c>
      <c r="H16662">
        <v>152.23330000000001</v>
      </c>
    </row>
    <row r="16663" spans="1:8" x14ac:dyDescent="0.3">
      <c r="A16663" t="s">
        <v>660</v>
      </c>
      <c r="B16663" t="s">
        <v>708</v>
      </c>
      <c r="C16663">
        <v>152.4</v>
      </c>
      <c r="D16663">
        <v>152.4</v>
      </c>
      <c r="E16663">
        <v>148.19999999999999</v>
      </c>
      <c r="F16663">
        <v>151</v>
      </c>
      <c r="G16663">
        <v>30665</v>
      </c>
      <c r="H16663">
        <v>150.5333</v>
      </c>
    </row>
    <row r="16664" spans="1:8" x14ac:dyDescent="0.3">
      <c r="A16664" t="s">
        <v>660</v>
      </c>
      <c r="B16664" t="s">
        <v>709</v>
      </c>
      <c r="C16664">
        <v>151.30000000000001</v>
      </c>
      <c r="D16664">
        <v>152.1</v>
      </c>
      <c r="E16664">
        <v>148.5</v>
      </c>
      <c r="F16664">
        <v>150.80000000000001</v>
      </c>
      <c r="G16664">
        <v>21729</v>
      </c>
      <c r="H16664">
        <v>150.4667</v>
      </c>
    </row>
    <row r="16665" spans="1:8" x14ac:dyDescent="0.3">
      <c r="A16665" t="s">
        <v>660</v>
      </c>
      <c r="B16665" t="s">
        <v>283</v>
      </c>
      <c r="C16665">
        <v>150.5</v>
      </c>
      <c r="D16665">
        <v>150.80000000000001</v>
      </c>
      <c r="E16665">
        <v>148.4</v>
      </c>
      <c r="F16665">
        <v>150</v>
      </c>
      <c r="G16665">
        <v>24887</v>
      </c>
      <c r="H16665">
        <v>149.73330000000001</v>
      </c>
    </row>
    <row r="16666" spans="1:8" x14ac:dyDescent="0.3">
      <c r="A16666" t="s">
        <v>660</v>
      </c>
      <c r="B16666" t="s">
        <v>290</v>
      </c>
      <c r="C16666">
        <v>151</v>
      </c>
      <c r="D16666">
        <v>151</v>
      </c>
      <c r="E16666">
        <v>144.6</v>
      </c>
      <c r="F16666">
        <v>145.5</v>
      </c>
      <c r="G16666">
        <v>34463</v>
      </c>
      <c r="H16666">
        <v>147.0333</v>
      </c>
    </row>
    <row r="16667" spans="1:8" x14ac:dyDescent="0.3">
      <c r="A16667" t="s">
        <v>660</v>
      </c>
      <c r="B16667" t="s">
        <v>710</v>
      </c>
      <c r="C16667">
        <v>146.80000000000001</v>
      </c>
      <c r="D16667">
        <v>153.30000000000001</v>
      </c>
      <c r="E16667">
        <v>145</v>
      </c>
      <c r="F16667">
        <v>152.9</v>
      </c>
      <c r="G16667">
        <v>33098</v>
      </c>
      <c r="H16667">
        <v>150.4</v>
      </c>
    </row>
    <row r="16668" spans="1:8" x14ac:dyDescent="0.3">
      <c r="A16668" t="s">
        <v>660</v>
      </c>
      <c r="B16668" t="s">
        <v>512</v>
      </c>
      <c r="C16668">
        <v>154.6</v>
      </c>
      <c r="D16668">
        <v>158.1</v>
      </c>
      <c r="E16668">
        <v>152</v>
      </c>
      <c r="F16668">
        <v>154</v>
      </c>
      <c r="G16668">
        <v>30024</v>
      </c>
      <c r="H16668">
        <v>154.69999999999999</v>
      </c>
    </row>
    <row r="16669" spans="1:8" x14ac:dyDescent="0.3">
      <c r="A16669" t="s">
        <v>660</v>
      </c>
      <c r="B16669" t="s">
        <v>91</v>
      </c>
      <c r="C16669">
        <v>138.6</v>
      </c>
      <c r="D16669">
        <v>147.9</v>
      </c>
      <c r="E16669">
        <v>138.6</v>
      </c>
      <c r="F16669">
        <v>142.80000000000001</v>
      </c>
      <c r="G16669">
        <v>48525</v>
      </c>
      <c r="H16669">
        <v>143.1</v>
      </c>
    </row>
    <row r="16670" spans="1:8" x14ac:dyDescent="0.3">
      <c r="A16670" t="s">
        <v>660</v>
      </c>
      <c r="B16670" t="s">
        <v>93</v>
      </c>
      <c r="C16670">
        <v>138.5</v>
      </c>
      <c r="D16670">
        <v>143.9</v>
      </c>
      <c r="E16670">
        <v>136</v>
      </c>
      <c r="F16670">
        <v>141</v>
      </c>
      <c r="G16670">
        <v>24881</v>
      </c>
      <c r="H16670">
        <v>140.30000000000001</v>
      </c>
    </row>
    <row r="16671" spans="1:8" x14ac:dyDescent="0.3">
      <c r="A16671" t="s">
        <v>660</v>
      </c>
      <c r="B16671" t="s">
        <v>711</v>
      </c>
      <c r="C16671">
        <v>141.4</v>
      </c>
      <c r="D16671">
        <v>141.69999999999999</v>
      </c>
      <c r="E16671">
        <v>138</v>
      </c>
      <c r="F16671">
        <v>140.9</v>
      </c>
      <c r="G16671">
        <v>26080</v>
      </c>
      <c r="H16671">
        <v>140.19999999999999</v>
      </c>
    </row>
    <row r="16672" spans="1:8" x14ac:dyDescent="0.3">
      <c r="A16672" t="s">
        <v>660</v>
      </c>
      <c r="B16672" t="s">
        <v>712</v>
      </c>
      <c r="C16672">
        <v>141.69999999999999</v>
      </c>
      <c r="D16672">
        <v>148.69999999999999</v>
      </c>
      <c r="E16672">
        <v>141</v>
      </c>
      <c r="F16672">
        <v>147</v>
      </c>
      <c r="G16672">
        <v>39890</v>
      </c>
      <c r="H16672">
        <v>145.5667</v>
      </c>
    </row>
    <row r="16673" spans="1:8" x14ac:dyDescent="0.3">
      <c r="A16673" t="s">
        <v>660</v>
      </c>
      <c r="B16673" t="s">
        <v>162</v>
      </c>
      <c r="C16673">
        <v>145.9</v>
      </c>
      <c r="D16673">
        <v>149.1</v>
      </c>
      <c r="E16673">
        <v>142.5</v>
      </c>
      <c r="F16673">
        <v>145.80000000000001</v>
      </c>
      <c r="G16673">
        <v>20274</v>
      </c>
      <c r="H16673">
        <v>145.80000000000001</v>
      </c>
    </row>
    <row r="16674" spans="1:8" x14ac:dyDescent="0.3">
      <c r="A16674" t="s">
        <v>660</v>
      </c>
      <c r="B16674" t="s">
        <v>220</v>
      </c>
      <c r="C16674">
        <v>142.80000000000001</v>
      </c>
      <c r="D16674">
        <v>159</v>
      </c>
      <c r="E16674">
        <v>142.80000000000001</v>
      </c>
      <c r="F16674">
        <v>153.30000000000001</v>
      </c>
      <c r="G16674">
        <v>57191</v>
      </c>
      <c r="H16674">
        <v>151.69999999999999</v>
      </c>
    </row>
    <row r="16675" spans="1:8" x14ac:dyDescent="0.3">
      <c r="A16675" t="s">
        <v>660</v>
      </c>
      <c r="B16675" t="s">
        <v>713</v>
      </c>
      <c r="C16675">
        <v>157.30000000000001</v>
      </c>
      <c r="D16675">
        <v>159</v>
      </c>
      <c r="E16675">
        <v>153.30000000000001</v>
      </c>
      <c r="F16675">
        <v>156.30000000000001</v>
      </c>
      <c r="G16675">
        <v>19230</v>
      </c>
      <c r="H16675">
        <v>156.19999999999999</v>
      </c>
    </row>
    <row r="16676" spans="1:8" x14ac:dyDescent="0.3">
      <c r="A16676" t="s">
        <v>660</v>
      </c>
      <c r="B16676" t="s">
        <v>714</v>
      </c>
      <c r="C16676">
        <v>156.30000000000001</v>
      </c>
      <c r="D16676">
        <v>157.30000000000001</v>
      </c>
      <c r="E16676">
        <v>150.5</v>
      </c>
      <c r="F16676">
        <v>150.9</v>
      </c>
      <c r="G16676">
        <v>20794</v>
      </c>
      <c r="H16676">
        <v>152.9</v>
      </c>
    </row>
    <row r="16677" spans="1:8" x14ac:dyDescent="0.3">
      <c r="A16677" t="s">
        <v>660</v>
      </c>
      <c r="B16677" t="s">
        <v>715</v>
      </c>
      <c r="C16677">
        <v>150</v>
      </c>
      <c r="D16677">
        <v>154.5</v>
      </c>
      <c r="E16677">
        <v>149.30000000000001</v>
      </c>
      <c r="F16677">
        <v>152.30000000000001</v>
      </c>
      <c r="G16677">
        <v>15613</v>
      </c>
      <c r="H16677">
        <v>152.0333</v>
      </c>
    </row>
    <row r="16678" spans="1:8" x14ac:dyDescent="0.3">
      <c r="A16678" t="s">
        <v>660</v>
      </c>
      <c r="B16678" t="s">
        <v>235</v>
      </c>
      <c r="C16678">
        <v>152.6</v>
      </c>
      <c r="D16678">
        <v>154.6</v>
      </c>
      <c r="E16678">
        <v>149.5</v>
      </c>
      <c r="F16678">
        <v>151.69999999999999</v>
      </c>
      <c r="G16678">
        <v>12442</v>
      </c>
      <c r="H16678">
        <v>151.9333</v>
      </c>
    </row>
    <row r="16679" spans="1:8" x14ac:dyDescent="0.3">
      <c r="A16679" t="s">
        <v>660</v>
      </c>
      <c r="B16679" t="s">
        <v>259</v>
      </c>
      <c r="C16679">
        <v>151.69999999999999</v>
      </c>
      <c r="D16679">
        <v>153.9</v>
      </c>
      <c r="E16679">
        <v>149</v>
      </c>
      <c r="F16679">
        <v>150</v>
      </c>
      <c r="G16679">
        <v>19179</v>
      </c>
      <c r="H16679">
        <v>150.9667</v>
      </c>
    </row>
    <row r="16680" spans="1:8" x14ac:dyDescent="0.3">
      <c r="A16680" t="s">
        <v>660</v>
      </c>
      <c r="B16680" t="s">
        <v>716</v>
      </c>
      <c r="C16680">
        <v>149.9</v>
      </c>
      <c r="D16680">
        <v>153.80000000000001</v>
      </c>
      <c r="E16680">
        <v>148.30000000000001</v>
      </c>
      <c r="F16680">
        <v>150.1</v>
      </c>
      <c r="G16680">
        <v>13735</v>
      </c>
      <c r="H16680">
        <v>150.73330000000001</v>
      </c>
    </row>
    <row r="16681" spans="1:8" x14ac:dyDescent="0.3">
      <c r="A16681" t="s">
        <v>660</v>
      </c>
      <c r="B16681" t="s">
        <v>269</v>
      </c>
      <c r="C16681">
        <v>150</v>
      </c>
      <c r="D16681">
        <v>152.30000000000001</v>
      </c>
      <c r="E16681">
        <v>147.6</v>
      </c>
      <c r="F16681">
        <v>148.6</v>
      </c>
      <c r="G16681">
        <v>37956</v>
      </c>
      <c r="H16681">
        <v>149.5</v>
      </c>
    </row>
    <row r="16682" spans="1:8" x14ac:dyDescent="0.3">
      <c r="A16682" t="s">
        <v>660</v>
      </c>
      <c r="B16682" t="s">
        <v>282</v>
      </c>
      <c r="C16682">
        <v>151.9</v>
      </c>
      <c r="D16682">
        <v>151.9</v>
      </c>
      <c r="E16682">
        <v>149.4</v>
      </c>
      <c r="F16682">
        <v>151.9</v>
      </c>
      <c r="G16682">
        <v>12115</v>
      </c>
      <c r="H16682">
        <v>151.0667</v>
      </c>
    </row>
    <row r="16683" spans="1:8" x14ac:dyDescent="0.3">
      <c r="A16683" t="s">
        <v>660</v>
      </c>
      <c r="B16683" t="s">
        <v>717</v>
      </c>
      <c r="C16683">
        <v>150.80000000000001</v>
      </c>
      <c r="D16683">
        <v>151</v>
      </c>
      <c r="E16683">
        <v>147</v>
      </c>
      <c r="F16683">
        <v>149.5</v>
      </c>
      <c r="G16683">
        <v>24072</v>
      </c>
      <c r="H16683">
        <v>149.16669999999999</v>
      </c>
    </row>
    <row r="16684" spans="1:8" x14ac:dyDescent="0.3">
      <c r="A16684" t="s">
        <v>660</v>
      </c>
      <c r="B16684" t="s">
        <v>285</v>
      </c>
      <c r="C16684">
        <v>148.80000000000001</v>
      </c>
      <c r="D16684">
        <v>150.4</v>
      </c>
      <c r="E16684">
        <v>145.9</v>
      </c>
      <c r="F16684">
        <v>146.5</v>
      </c>
      <c r="G16684">
        <v>22007</v>
      </c>
      <c r="H16684">
        <v>147.6</v>
      </c>
    </row>
    <row r="16685" spans="1:8" x14ac:dyDescent="0.3">
      <c r="A16685" t="s">
        <v>660</v>
      </c>
      <c r="B16685" t="s">
        <v>718</v>
      </c>
      <c r="C16685">
        <v>146.5</v>
      </c>
      <c r="D16685">
        <v>148.9</v>
      </c>
      <c r="E16685">
        <v>145.30000000000001</v>
      </c>
      <c r="F16685">
        <v>146</v>
      </c>
      <c r="G16685">
        <v>18733</v>
      </c>
      <c r="H16685">
        <v>146.73330000000001</v>
      </c>
    </row>
    <row r="16686" spans="1:8" x14ac:dyDescent="0.3">
      <c r="A16686" t="s">
        <v>660</v>
      </c>
      <c r="B16686" t="s">
        <v>291</v>
      </c>
      <c r="C16686">
        <v>149.30000000000001</v>
      </c>
      <c r="D16686">
        <v>149.30000000000001</v>
      </c>
      <c r="E16686">
        <v>144</v>
      </c>
      <c r="F16686">
        <v>145</v>
      </c>
      <c r="G16686">
        <v>20981</v>
      </c>
      <c r="H16686">
        <v>146.1</v>
      </c>
    </row>
    <row r="16687" spans="1:8" x14ac:dyDescent="0.3">
      <c r="A16687" t="s">
        <v>660</v>
      </c>
      <c r="B16687" t="s">
        <v>295</v>
      </c>
      <c r="C16687">
        <v>145</v>
      </c>
      <c r="D16687">
        <v>145.6</v>
      </c>
      <c r="E16687">
        <v>139</v>
      </c>
      <c r="F16687">
        <v>142.30000000000001</v>
      </c>
      <c r="G16687">
        <v>23405</v>
      </c>
      <c r="H16687">
        <v>142.30000000000001</v>
      </c>
    </row>
    <row r="16688" spans="1:8" x14ac:dyDescent="0.3">
      <c r="A16688" t="s">
        <v>660</v>
      </c>
      <c r="B16688" t="s">
        <v>298</v>
      </c>
      <c r="C16688">
        <v>142.19999999999999</v>
      </c>
      <c r="D16688">
        <v>142.19999999999999</v>
      </c>
      <c r="E16688">
        <v>136.5</v>
      </c>
      <c r="F16688">
        <v>139.1</v>
      </c>
      <c r="G16688">
        <v>30906</v>
      </c>
      <c r="H16688">
        <v>139.26669999999999</v>
      </c>
    </row>
    <row r="16689" spans="1:8" x14ac:dyDescent="0.3">
      <c r="A16689" t="s">
        <v>660</v>
      </c>
      <c r="B16689" t="s">
        <v>719</v>
      </c>
      <c r="C16689">
        <v>136.5</v>
      </c>
      <c r="D16689">
        <v>142</v>
      </c>
      <c r="E16689">
        <v>136.5</v>
      </c>
      <c r="F16689">
        <v>138.5</v>
      </c>
      <c r="G16689">
        <v>13916</v>
      </c>
      <c r="H16689">
        <v>139</v>
      </c>
    </row>
    <row r="16690" spans="1:8" x14ac:dyDescent="0.3">
      <c r="A16690" t="s">
        <v>660</v>
      </c>
      <c r="B16690" t="s">
        <v>720</v>
      </c>
      <c r="C16690">
        <v>140.9</v>
      </c>
      <c r="D16690">
        <v>141.80000000000001</v>
      </c>
      <c r="E16690">
        <v>137.30000000000001</v>
      </c>
      <c r="F16690">
        <v>141.1</v>
      </c>
      <c r="G16690">
        <v>25551</v>
      </c>
      <c r="H16690">
        <v>140.0667</v>
      </c>
    </row>
    <row r="16691" spans="1:8" x14ac:dyDescent="0.3">
      <c r="A16691" t="s">
        <v>660</v>
      </c>
      <c r="B16691" t="s">
        <v>721</v>
      </c>
      <c r="C16691">
        <v>139.80000000000001</v>
      </c>
      <c r="D16691">
        <v>140.80000000000001</v>
      </c>
      <c r="E16691">
        <v>138.19999999999999</v>
      </c>
      <c r="F16691">
        <v>139.9</v>
      </c>
      <c r="G16691">
        <v>12916</v>
      </c>
      <c r="H16691">
        <v>139.63329999999999</v>
      </c>
    </row>
    <row r="16692" spans="1:8" x14ac:dyDescent="0.3">
      <c r="A16692" t="s">
        <v>660</v>
      </c>
      <c r="B16692" t="s">
        <v>96</v>
      </c>
      <c r="C16692">
        <v>139.69999999999999</v>
      </c>
      <c r="D16692">
        <v>139.69999999999999</v>
      </c>
      <c r="E16692">
        <v>135.1</v>
      </c>
      <c r="F16692">
        <v>138.9</v>
      </c>
      <c r="G16692">
        <v>28094</v>
      </c>
      <c r="H16692">
        <v>137.9</v>
      </c>
    </row>
    <row r="16693" spans="1:8" x14ac:dyDescent="0.3">
      <c r="A16693" t="s">
        <v>660</v>
      </c>
      <c r="B16693" t="s">
        <v>722</v>
      </c>
      <c r="C16693">
        <v>138.9</v>
      </c>
      <c r="D16693">
        <v>144.5</v>
      </c>
      <c r="E16693">
        <v>138</v>
      </c>
      <c r="F16693">
        <v>140.80000000000001</v>
      </c>
      <c r="G16693">
        <v>17616</v>
      </c>
      <c r="H16693">
        <v>141.1</v>
      </c>
    </row>
    <row r="16694" spans="1:8" x14ac:dyDescent="0.3">
      <c r="A16694" t="s">
        <v>660</v>
      </c>
      <c r="B16694" t="s">
        <v>164</v>
      </c>
      <c r="C16694">
        <v>140.6</v>
      </c>
      <c r="D16694">
        <v>142.9</v>
      </c>
      <c r="E16694">
        <v>135</v>
      </c>
      <c r="F16694">
        <v>137.9</v>
      </c>
      <c r="G16694">
        <v>32993</v>
      </c>
      <c r="H16694">
        <v>138.6</v>
      </c>
    </row>
    <row r="16695" spans="1:8" x14ac:dyDescent="0.3">
      <c r="A16695" t="s">
        <v>660</v>
      </c>
      <c r="B16695" t="s">
        <v>723</v>
      </c>
      <c r="C16695">
        <v>137.9</v>
      </c>
      <c r="D16695">
        <v>141.5</v>
      </c>
      <c r="E16695">
        <v>137</v>
      </c>
      <c r="F16695">
        <v>141</v>
      </c>
      <c r="G16695">
        <v>45155</v>
      </c>
      <c r="H16695">
        <v>139.83330000000001</v>
      </c>
    </row>
    <row r="16696" spans="1:8" x14ac:dyDescent="0.3">
      <c r="A16696" t="s">
        <v>660</v>
      </c>
      <c r="B16696" t="s">
        <v>724</v>
      </c>
      <c r="C16696">
        <v>141.6</v>
      </c>
      <c r="D16696">
        <v>141.6</v>
      </c>
      <c r="E16696">
        <v>137.5</v>
      </c>
      <c r="F16696">
        <v>140.4</v>
      </c>
      <c r="G16696">
        <v>25117</v>
      </c>
      <c r="H16696">
        <v>139.83330000000001</v>
      </c>
    </row>
    <row r="16697" spans="1:8" x14ac:dyDescent="0.3">
      <c r="A16697" t="s">
        <v>660</v>
      </c>
      <c r="B16697" t="s">
        <v>725</v>
      </c>
      <c r="C16697">
        <v>140.4</v>
      </c>
      <c r="D16697">
        <v>140.4</v>
      </c>
      <c r="E16697">
        <v>137</v>
      </c>
      <c r="F16697">
        <v>139.19999999999999</v>
      </c>
      <c r="G16697">
        <v>43267</v>
      </c>
      <c r="H16697">
        <v>138.86670000000001</v>
      </c>
    </row>
    <row r="16698" spans="1:8" x14ac:dyDescent="0.3">
      <c r="A16698" t="s">
        <v>660</v>
      </c>
      <c r="B16698" t="s">
        <v>242</v>
      </c>
      <c r="C16698">
        <v>138.5</v>
      </c>
      <c r="D16698">
        <v>138.5</v>
      </c>
      <c r="E16698">
        <v>134.80000000000001</v>
      </c>
      <c r="F16698">
        <v>136.9</v>
      </c>
      <c r="G16698">
        <v>52312</v>
      </c>
      <c r="H16698">
        <v>136.73330000000001</v>
      </c>
    </row>
    <row r="16699" spans="1:8" x14ac:dyDescent="0.3">
      <c r="A16699" t="s">
        <v>660</v>
      </c>
      <c r="B16699" t="s">
        <v>726</v>
      </c>
      <c r="C16699">
        <v>136.30000000000001</v>
      </c>
      <c r="D16699">
        <v>139</v>
      </c>
      <c r="E16699">
        <v>134.9</v>
      </c>
      <c r="F16699">
        <v>136.30000000000001</v>
      </c>
      <c r="G16699">
        <v>71073</v>
      </c>
      <c r="H16699">
        <v>136.73330000000001</v>
      </c>
    </row>
    <row r="16700" spans="1:8" x14ac:dyDescent="0.3">
      <c r="A16700" t="s">
        <v>660</v>
      </c>
      <c r="B16700" t="s">
        <v>727</v>
      </c>
      <c r="C16700">
        <v>138.30000000000001</v>
      </c>
      <c r="D16700">
        <v>149.69999999999999</v>
      </c>
      <c r="E16700">
        <v>136.4</v>
      </c>
      <c r="F16700">
        <v>146.4</v>
      </c>
      <c r="G16700">
        <v>90250</v>
      </c>
      <c r="H16700">
        <v>144.16669999999999</v>
      </c>
    </row>
    <row r="16701" spans="1:8" x14ac:dyDescent="0.3">
      <c r="A16701" t="s">
        <v>660</v>
      </c>
      <c r="B16701" t="s">
        <v>728</v>
      </c>
      <c r="C16701">
        <v>144</v>
      </c>
      <c r="D16701">
        <v>155.1</v>
      </c>
      <c r="E16701">
        <v>142</v>
      </c>
      <c r="F16701">
        <v>149</v>
      </c>
      <c r="G16701">
        <v>89970</v>
      </c>
      <c r="H16701">
        <v>148.69999999999999</v>
      </c>
    </row>
    <row r="16702" spans="1:8" x14ac:dyDescent="0.3">
      <c r="A16702" t="s">
        <v>660</v>
      </c>
      <c r="B16702" t="s">
        <v>729</v>
      </c>
      <c r="C16702">
        <v>147</v>
      </c>
      <c r="D16702">
        <v>150</v>
      </c>
      <c r="E16702">
        <v>143.1</v>
      </c>
      <c r="F16702">
        <v>146.30000000000001</v>
      </c>
      <c r="G16702">
        <v>58662</v>
      </c>
      <c r="H16702">
        <v>146.4667</v>
      </c>
    </row>
    <row r="16703" spans="1:8" x14ac:dyDescent="0.3">
      <c r="A16703" t="s">
        <v>660</v>
      </c>
      <c r="B16703" t="s">
        <v>730</v>
      </c>
      <c r="C16703">
        <v>145.6</v>
      </c>
      <c r="D16703">
        <v>145.6</v>
      </c>
      <c r="E16703">
        <v>140</v>
      </c>
      <c r="F16703">
        <v>142</v>
      </c>
      <c r="G16703">
        <v>44353</v>
      </c>
      <c r="H16703">
        <v>142.5333</v>
      </c>
    </row>
    <row r="16704" spans="1:8" x14ac:dyDescent="0.3">
      <c r="A16704" t="s">
        <v>660</v>
      </c>
      <c r="B16704" t="s">
        <v>731</v>
      </c>
      <c r="C16704">
        <v>141.80000000000001</v>
      </c>
      <c r="D16704">
        <v>144.80000000000001</v>
      </c>
      <c r="E16704">
        <v>139</v>
      </c>
      <c r="F16704">
        <v>139.9</v>
      </c>
      <c r="G16704">
        <v>57430</v>
      </c>
      <c r="H16704">
        <v>141.23330000000001</v>
      </c>
    </row>
    <row r="16705" spans="1:8" x14ac:dyDescent="0.3">
      <c r="A16705" t="s">
        <v>660</v>
      </c>
      <c r="B16705" t="s">
        <v>732</v>
      </c>
      <c r="C16705">
        <v>140.6</v>
      </c>
      <c r="D16705">
        <v>143.5</v>
      </c>
      <c r="E16705">
        <v>137.5</v>
      </c>
      <c r="F16705">
        <v>140.19999999999999</v>
      </c>
      <c r="G16705">
        <v>50115</v>
      </c>
      <c r="H16705">
        <v>140.4</v>
      </c>
    </row>
    <row r="16706" spans="1:8" x14ac:dyDescent="0.3">
      <c r="A16706" t="s">
        <v>660</v>
      </c>
      <c r="B16706" t="s">
        <v>733</v>
      </c>
      <c r="C16706">
        <v>140.19999999999999</v>
      </c>
      <c r="D16706">
        <v>140.5</v>
      </c>
      <c r="E16706">
        <v>137</v>
      </c>
      <c r="F16706">
        <v>138.69999999999999</v>
      </c>
      <c r="G16706">
        <v>33807</v>
      </c>
      <c r="H16706">
        <v>138.73330000000001</v>
      </c>
    </row>
    <row r="16707" spans="1:8" x14ac:dyDescent="0.3">
      <c r="A16707" t="s">
        <v>660</v>
      </c>
      <c r="B16707" t="s">
        <v>734</v>
      </c>
      <c r="C16707">
        <v>138.4</v>
      </c>
      <c r="D16707">
        <v>143.1</v>
      </c>
      <c r="E16707">
        <v>137</v>
      </c>
      <c r="F16707">
        <v>140</v>
      </c>
      <c r="G16707">
        <v>36773</v>
      </c>
      <c r="H16707">
        <v>140.0333</v>
      </c>
    </row>
    <row r="16708" spans="1:8" x14ac:dyDescent="0.3">
      <c r="A16708" t="s">
        <v>660</v>
      </c>
      <c r="B16708" t="s">
        <v>735</v>
      </c>
      <c r="C16708">
        <v>140</v>
      </c>
      <c r="D16708">
        <v>143</v>
      </c>
      <c r="E16708">
        <v>137</v>
      </c>
      <c r="F16708">
        <v>139.4</v>
      </c>
      <c r="G16708">
        <v>35677</v>
      </c>
      <c r="H16708">
        <v>139.80000000000001</v>
      </c>
    </row>
    <row r="16709" spans="1:8" x14ac:dyDescent="0.3">
      <c r="A16709" t="s">
        <v>241</v>
      </c>
      <c r="B16709" t="s">
        <v>696</v>
      </c>
      <c r="C16709">
        <v>278</v>
      </c>
      <c r="D16709">
        <v>280</v>
      </c>
      <c r="E16709">
        <v>278</v>
      </c>
      <c r="F16709">
        <v>279</v>
      </c>
      <c r="G16709">
        <v>4435</v>
      </c>
      <c r="H16709">
        <v>279</v>
      </c>
    </row>
    <row r="16710" spans="1:8" x14ac:dyDescent="0.3">
      <c r="A16710" t="s">
        <v>241</v>
      </c>
      <c r="B16710" t="s">
        <v>697</v>
      </c>
      <c r="C16710">
        <v>278</v>
      </c>
      <c r="D16710">
        <v>278</v>
      </c>
      <c r="E16710">
        <v>276</v>
      </c>
      <c r="F16710">
        <v>278</v>
      </c>
      <c r="G16710">
        <v>1601</v>
      </c>
      <c r="H16710">
        <v>277.33330000000001</v>
      </c>
    </row>
    <row r="16711" spans="1:8" x14ac:dyDescent="0.3">
      <c r="A16711" t="s">
        <v>241</v>
      </c>
      <c r="B16711" t="s">
        <v>698</v>
      </c>
      <c r="C16711">
        <v>278</v>
      </c>
      <c r="D16711">
        <v>278</v>
      </c>
      <c r="E16711">
        <v>276</v>
      </c>
      <c r="F16711">
        <v>276</v>
      </c>
      <c r="G16711">
        <v>3660</v>
      </c>
      <c r="H16711">
        <v>276.66669999999999</v>
      </c>
    </row>
    <row r="16712" spans="1:8" x14ac:dyDescent="0.3">
      <c r="A16712" t="s">
        <v>241</v>
      </c>
      <c r="B16712" t="s">
        <v>699</v>
      </c>
      <c r="C16712">
        <v>279</v>
      </c>
      <c r="D16712">
        <v>279</v>
      </c>
      <c r="E16712">
        <v>275.5</v>
      </c>
      <c r="F16712">
        <v>275.5</v>
      </c>
      <c r="G16712">
        <v>2149</v>
      </c>
      <c r="H16712">
        <v>276.66669999999999</v>
      </c>
    </row>
    <row r="16713" spans="1:8" x14ac:dyDescent="0.3">
      <c r="A16713" t="s">
        <v>241</v>
      </c>
      <c r="B16713" t="s">
        <v>700</v>
      </c>
      <c r="C16713">
        <v>275.5</v>
      </c>
      <c r="D16713">
        <v>275.5</v>
      </c>
      <c r="E16713">
        <v>273</v>
      </c>
      <c r="F16713">
        <v>273.75</v>
      </c>
      <c r="G16713">
        <v>4093</v>
      </c>
      <c r="H16713">
        <v>274.08330000000001</v>
      </c>
    </row>
    <row r="16714" spans="1:8" x14ac:dyDescent="0.3">
      <c r="A16714" t="s">
        <v>241</v>
      </c>
      <c r="B16714" t="s">
        <v>77</v>
      </c>
      <c r="C16714">
        <v>273.75</v>
      </c>
      <c r="D16714">
        <v>273.75</v>
      </c>
      <c r="E16714">
        <v>270</v>
      </c>
      <c r="F16714">
        <v>270</v>
      </c>
      <c r="G16714">
        <v>3646</v>
      </c>
      <c r="H16714">
        <v>271.25</v>
      </c>
    </row>
    <row r="16715" spans="1:8" x14ac:dyDescent="0.3">
      <c r="A16715" t="s">
        <v>241</v>
      </c>
      <c r="B16715" t="s">
        <v>701</v>
      </c>
      <c r="C16715">
        <v>278.75</v>
      </c>
      <c r="D16715">
        <v>278.75</v>
      </c>
      <c r="E16715">
        <v>277.5</v>
      </c>
      <c r="F16715">
        <v>277.5</v>
      </c>
      <c r="G16715">
        <v>2166</v>
      </c>
      <c r="H16715">
        <v>277.91669999999999</v>
      </c>
    </row>
    <row r="16716" spans="1:8" x14ac:dyDescent="0.3">
      <c r="A16716" t="s">
        <v>241</v>
      </c>
      <c r="B16716" t="s">
        <v>702</v>
      </c>
      <c r="C16716">
        <v>277</v>
      </c>
      <c r="D16716">
        <v>277.5</v>
      </c>
      <c r="E16716">
        <v>275</v>
      </c>
      <c r="F16716">
        <v>277.5</v>
      </c>
      <c r="G16716">
        <v>3238</v>
      </c>
      <c r="H16716">
        <v>276.66669999999999</v>
      </c>
    </row>
    <row r="16717" spans="1:8" x14ac:dyDescent="0.3">
      <c r="A16717" t="s">
        <v>241</v>
      </c>
      <c r="B16717" t="s">
        <v>139</v>
      </c>
      <c r="C16717">
        <v>285</v>
      </c>
      <c r="D16717">
        <v>299.75</v>
      </c>
      <c r="E16717">
        <v>285</v>
      </c>
      <c r="F16717">
        <v>297.25</v>
      </c>
      <c r="G16717">
        <v>10118</v>
      </c>
      <c r="H16717">
        <v>294</v>
      </c>
    </row>
    <row r="16718" spans="1:8" x14ac:dyDescent="0.3">
      <c r="A16718" t="s">
        <v>241</v>
      </c>
      <c r="B16718" t="s">
        <v>156</v>
      </c>
      <c r="C16718">
        <v>297.25</v>
      </c>
      <c r="D16718">
        <v>297.25</v>
      </c>
      <c r="E16718">
        <v>296</v>
      </c>
      <c r="F16718">
        <v>296</v>
      </c>
      <c r="G16718">
        <v>6549</v>
      </c>
      <c r="H16718">
        <v>296.41669999999999</v>
      </c>
    </row>
    <row r="16719" spans="1:8" x14ac:dyDescent="0.3">
      <c r="A16719" t="s">
        <v>241</v>
      </c>
      <c r="B16719" t="s">
        <v>703</v>
      </c>
      <c r="C16719">
        <v>297</v>
      </c>
      <c r="D16719">
        <v>297</v>
      </c>
      <c r="E16719">
        <v>296</v>
      </c>
      <c r="F16719">
        <v>296</v>
      </c>
      <c r="G16719">
        <v>3173</v>
      </c>
      <c r="H16719">
        <v>296.33330000000001</v>
      </c>
    </row>
    <row r="16720" spans="1:8" x14ac:dyDescent="0.3">
      <c r="A16720" t="s">
        <v>241</v>
      </c>
      <c r="B16720" t="s">
        <v>223</v>
      </c>
      <c r="C16720">
        <v>286</v>
      </c>
      <c r="D16720">
        <v>294</v>
      </c>
      <c r="E16720">
        <v>286</v>
      </c>
      <c r="F16720">
        <v>294</v>
      </c>
      <c r="G16720">
        <v>2718</v>
      </c>
      <c r="H16720">
        <v>291.33330000000001</v>
      </c>
    </row>
    <row r="16721" spans="1:8" x14ac:dyDescent="0.3">
      <c r="A16721" t="s">
        <v>241</v>
      </c>
      <c r="B16721" t="s">
        <v>228</v>
      </c>
      <c r="C16721">
        <v>292</v>
      </c>
      <c r="D16721">
        <v>297</v>
      </c>
      <c r="E16721">
        <v>292</v>
      </c>
      <c r="F16721">
        <v>292</v>
      </c>
      <c r="G16721">
        <v>3225</v>
      </c>
      <c r="H16721">
        <v>293.66669999999999</v>
      </c>
    </row>
    <row r="16722" spans="1:8" x14ac:dyDescent="0.3">
      <c r="A16722" t="s">
        <v>241</v>
      </c>
      <c r="B16722" t="s">
        <v>704</v>
      </c>
      <c r="C16722">
        <v>286</v>
      </c>
      <c r="D16722">
        <v>286</v>
      </c>
      <c r="E16722">
        <v>285.5</v>
      </c>
      <c r="F16722">
        <v>286</v>
      </c>
      <c r="G16722">
        <v>5369</v>
      </c>
      <c r="H16722">
        <v>285.83330000000001</v>
      </c>
    </row>
    <row r="16723" spans="1:8" x14ac:dyDescent="0.3">
      <c r="A16723" t="s">
        <v>241</v>
      </c>
      <c r="B16723" t="s">
        <v>705</v>
      </c>
      <c r="C16723">
        <v>290.25</v>
      </c>
      <c r="D16723">
        <v>290.25</v>
      </c>
      <c r="E16723">
        <v>280</v>
      </c>
      <c r="F16723">
        <v>281</v>
      </c>
      <c r="G16723">
        <v>4510</v>
      </c>
      <c r="H16723">
        <v>283.75</v>
      </c>
    </row>
    <row r="16724" spans="1:8" x14ac:dyDescent="0.3">
      <c r="A16724" t="s">
        <v>241</v>
      </c>
      <c r="B16724" t="s">
        <v>706</v>
      </c>
      <c r="C16724">
        <v>281</v>
      </c>
      <c r="D16724">
        <v>288</v>
      </c>
      <c r="E16724">
        <v>281</v>
      </c>
      <c r="F16724">
        <v>288</v>
      </c>
      <c r="G16724">
        <v>6559</v>
      </c>
      <c r="H16724">
        <v>285.66669999999999</v>
      </c>
    </row>
    <row r="16725" spans="1:8" x14ac:dyDescent="0.3">
      <c r="A16725" t="s">
        <v>241</v>
      </c>
      <c r="B16725" t="s">
        <v>265</v>
      </c>
      <c r="C16725">
        <v>288</v>
      </c>
      <c r="D16725">
        <v>290.5</v>
      </c>
      <c r="E16725">
        <v>288</v>
      </c>
      <c r="F16725">
        <v>288</v>
      </c>
      <c r="G16725">
        <v>4542</v>
      </c>
      <c r="H16725">
        <v>288.83330000000001</v>
      </c>
    </row>
    <row r="16726" spans="1:8" x14ac:dyDescent="0.3">
      <c r="A16726" t="s">
        <v>241</v>
      </c>
      <c r="B16726" t="s">
        <v>707</v>
      </c>
      <c r="C16726">
        <v>288</v>
      </c>
      <c r="D16726">
        <v>288</v>
      </c>
      <c r="E16726">
        <v>276.25</v>
      </c>
      <c r="F16726">
        <v>279</v>
      </c>
      <c r="G16726">
        <v>3372</v>
      </c>
      <c r="H16726">
        <v>281.08330000000001</v>
      </c>
    </row>
    <row r="16727" spans="1:8" x14ac:dyDescent="0.3">
      <c r="A16727" t="s">
        <v>241</v>
      </c>
      <c r="B16727" t="s">
        <v>271</v>
      </c>
      <c r="C16727">
        <v>279</v>
      </c>
      <c r="D16727">
        <v>279</v>
      </c>
      <c r="E16727">
        <v>276</v>
      </c>
      <c r="F16727">
        <v>276</v>
      </c>
      <c r="G16727">
        <v>2217</v>
      </c>
      <c r="H16727">
        <v>277</v>
      </c>
    </row>
    <row r="16728" spans="1:8" x14ac:dyDescent="0.3">
      <c r="A16728" t="s">
        <v>241</v>
      </c>
      <c r="B16728" t="s">
        <v>708</v>
      </c>
      <c r="C16728">
        <v>275.75</v>
      </c>
      <c r="D16728">
        <v>279</v>
      </c>
      <c r="E16728">
        <v>275.75</v>
      </c>
      <c r="F16728">
        <v>279</v>
      </c>
      <c r="G16728">
        <v>1205</v>
      </c>
      <c r="H16728">
        <v>277.91669999999999</v>
      </c>
    </row>
    <row r="16729" spans="1:8" x14ac:dyDescent="0.3">
      <c r="A16729" t="s">
        <v>241</v>
      </c>
      <c r="B16729" t="s">
        <v>709</v>
      </c>
      <c r="C16729">
        <v>276.75</v>
      </c>
      <c r="D16729">
        <v>276.75</v>
      </c>
      <c r="E16729">
        <v>273</v>
      </c>
      <c r="F16729">
        <v>276.75</v>
      </c>
      <c r="G16729">
        <v>3705</v>
      </c>
      <c r="H16729">
        <v>275.5</v>
      </c>
    </row>
    <row r="16730" spans="1:8" x14ac:dyDescent="0.3">
      <c r="A16730" t="s">
        <v>241</v>
      </c>
      <c r="B16730" t="s">
        <v>283</v>
      </c>
      <c r="C16730">
        <v>277</v>
      </c>
      <c r="D16730">
        <v>277</v>
      </c>
      <c r="E16730">
        <v>273.25</v>
      </c>
      <c r="F16730">
        <v>276.75</v>
      </c>
      <c r="G16730">
        <v>4015</v>
      </c>
      <c r="H16730">
        <v>275.66669999999999</v>
      </c>
    </row>
    <row r="16731" spans="1:8" x14ac:dyDescent="0.3">
      <c r="A16731" t="s">
        <v>241</v>
      </c>
      <c r="B16731" t="s">
        <v>290</v>
      </c>
      <c r="C16731">
        <v>276.75</v>
      </c>
      <c r="D16731">
        <v>276.75</v>
      </c>
      <c r="E16731">
        <v>271</v>
      </c>
      <c r="F16731">
        <v>275.25</v>
      </c>
      <c r="G16731">
        <v>3071</v>
      </c>
      <c r="H16731">
        <v>274.33330000000001</v>
      </c>
    </row>
    <row r="16732" spans="1:8" x14ac:dyDescent="0.3">
      <c r="A16732" t="s">
        <v>241</v>
      </c>
      <c r="B16732" t="s">
        <v>710</v>
      </c>
      <c r="C16732">
        <v>261.5</v>
      </c>
      <c r="D16732">
        <v>277.75</v>
      </c>
      <c r="E16732">
        <v>261.5</v>
      </c>
      <c r="F16732">
        <v>274.75</v>
      </c>
      <c r="G16732">
        <v>6345</v>
      </c>
      <c r="H16732">
        <v>271.33330000000001</v>
      </c>
    </row>
    <row r="16733" spans="1:8" x14ac:dyDescent="0.3">
      <c r="A16733" t="s">
        <v>241</v>
      </c>
      <c r="B16733" t="s">
        <v>512</v>
      </c>
      <c r="C16733">
        <v>271.75</v>
      </c>
      <c r="D16733">
        <v>273</v>
      </c>
      <c r="E16733">
        <v>270.5</v>
      </c>
      <c r="F16733">
        <v>270.5</v>
      </c>
      <c r="G16733">
        <v>3743</v>
      </c>
      <c r="H16733">
        <v>271.33330000000001</v>
      </c>
    </row>
    <row r="16734" spans="1:8" x14ac:dyDescent="0.3">
      <c r="A16734" t="s">
        <v>241</v>
      </c>
      <c r="B16734" t="s">
        <v>91</v>
      </c>
      <c r="C16734">
        <v>260.75</v>
      </c>
      <c r="D16734">
        <v>269</v>
      </c>
      <c r="E16734">
        <v>260.5</v>
      </c>
      <c r="F16734">
        <v>269</v>
      </c>
      <c r="G16734">
        <v>5600</v>
      </c>
      <c r="H16734">
        <v>266.16669999999999</v>
      </c>
    </row>
    <row r="16735" spans="1:8" x14ac:dyDescent="0.3">
      <c r="A16735" t="s">
        <v>241</v>
      </c>
      <c r="B16735" t="s">
        <v>93</v>
      </c>
      <c r="C16735">
        <v>269</v>
      </c>
      <c r="D16735">
        <v>269</v>
      </c>
      <c r="E16735">
        <v>263</v>
      </c>
      <c r="F16735">
        <v>263</v>
      </c>
      <c r="G16735">
        <v>2192</v>
      </c>
      <c r="H16735">
        <v>265</v>
      </c>
    </row>
    <row r="16736" spans="1:8" x14ac:dyDescent="0.3">
      <c r="A16736" t="s">
        <v>241</v>
      </c>
      <c r="B16736" t="s">
        <v>711</v>
      </c>
      <c r="C16736">
        <v>260.25</v>
      </c>
      <c r="D16736">
        <v>268</v>
      </c>
      <c r="E16736">
        <v>260.25</v>
      </c>
      <c r="F16736">
        <v>268</v>
      </c>
      <c r="G16736">
        <v>3215</v>
      </c>
      <c r="H16736">
        <v>265.41669999999999</v>
      </c>
    </row>
    <row r="16737" spans="1:8" x14ac:dyDescent="0.3">
      <c r="A16737" t="s">
        <v>241</v>
      </c>
      <c r="B16737" t="s">
        <v>712</v>
      </c>
      <c r="C16737">
        <v>262</v>
      </c>
      <c r="D16737">
        <v>274</v>
      </c>
      <c r="E16737">
        <v>262</v>
      </c>
      <c r="F16737">
        <v>273.25</v>
      </c>
      <c r="G16737">
        <v>1467</v>
      </c>
      <c r="H16737">
        <v>269.75</v>
      </c>
    </row>
    <row r="16738" spans="1:8" x14ac:dyDescent="0.3">
      <c r="A16738" t="s">
        <v>241</v>
      </c>
      <c r="B16738" t="s">
        <v>162</v>
      </c>
      <c r="C16738">
        <v>270.25</v>
      </c>
      <c r="D16738">
        <v>270.25</v>
      </c>
      <c r="E16738">
        <v>266.25</v>
      </c>
      <c r="F16738">
        <v>266.25</v>
      </c>
      <c r="G16738">
        <v>1510</v>
      </c>
      <c r="H16738">
        <v>267.58330000000001</v>
      </c>
    </row>
    <row r="16739" spans="1:8" x14ac:dyDescent="0.3">
      <c r="A16739" t="s">
        <v>241</v>
      </c>
      <c r="B16739" t="s">
        <v>220</v>
      </c>
      <c r="C16739">
        <v>263</v>
      </c>
      <c r="D16739">
        <v>263</v>
      </c>
      <c r="E16739">
        <v>260</v>
      </c>
      <c r="F16739">
        <v>262.25</v>
      </c>
      <c r="G16739">
        <v>2332</v>
      </c>
      <c r="H16739">
        <v>261.75</v>
      </c>
    </row>
    <row r="16740" spans="1:8" x14ac:dyDescent="0.3">
      <c r="A16740" t="s">
        <v>241</v>
      </c>
      <c r="B16740" t="s">
        <v>713</v>
      </c>
      <c r="C16740">
        <v>264</v>
      </c>
      <c r="D16740">
        <v>285</v>
      </c>
      <c r="E16740">
        <v>264</v>
      </c>
      <c r="F16740">
        <v>283.75</v>
      </c>
      <c r="G16740">
        <v>1799</v>
      </c>
      <c r="H16740">
        <v>277.58330000000001</v>
      </c>
    </row>
    <row r="16741" spans="1:8" x14ac:dyDescent="0.3">
      <c r="A16741" t="s">
        <v>241</v>
      </c>
      <c r="B16741" t="s">
        <v>714</v>
      </c>
      <c r="C16741">
        <v>270.5</v>
      </c>
      <c r="D16741">
        <v>280</v>
      </c>
      <c r="E16741">
        <v>270.5</v>
      </c>
      <c r="F16741">
        <v>279</v>
      </c>
      <c r="G16741">
        <v>1183</v>
      </c>
      <c r="H16741">
        <v>276.5</v>
      </c>
    </row>
    <row r="16742" spans="1:8" x14ac:dyDescent="0.3">
      <c r="A16742" t="s">
        <v>241</v>
      </c>
      <c r="B16742" t="s">
        <v>715</v>
      </c>
      <c r="C16742">
        <v>272.25</v>
      </c>
      <c r="D16742">
        <v>278</v>
      </c>
      <c r="E16742">
        <v>272.25</v>
      </c>
      <c r="F16742">
        <v>277.5</v>
      </c>
      <c r="G16742">
        <v>1756</v>
      </c>
      <c r="H16742">
        <v>275.91669999999999</v>
      </c>
    </row>
    <row r="16743" spans="1:8" x14ac:dyDescent="0.3">
      <c r="A16743" t="s">
        <v>241</v>
      </c>
      <c r="B16743" t="s">
        <v>235</v>
      </c>
      <c r="C16743">
        <v>274.25</v>
      </c>
      <c r="D16743">
        <v>274.25</v>
      </c>
      <c r="E16743">
        <v>270</v>
      </c>
      <c r="F16743">
        <v>270</v>
      </c>
      <c r="G16743">
        <v>2950</v>
      </c>
      <c r="H16743">
        <v>271.41669999999999</v>
      </c>
    </row>
    <row r="16744" spans="1:8" x14ac:dyDescent="0.3">
      <c r="A16744" t="s">
        <v>241</v>
      </c>
      <c r="B16744" t="s">
        <v>259</v>
      </c>
      <c r="C16744">
        <v>268</v>
      </c>
      <c r="D16744">
        <v>268</v>
      </c>
      <c r="E16744">
        <v>260</v>
      </c>
      <c r="F16744">
        <v>265</v>
      </c>
      <c r="G16744">
        <v>7418</v>
      </c>
      <c r="H16744">
        <v>264.33330000000001</v>
      </c>
    </row>
    <row r="16745" spans="1:8" x14ac:dyDescent="0.3">
      <c r="A16745" t="s">
        <v>241</v>
      </c>
      <c r="B16745" t="s">
        <v>716</v>
      </c>
      <c r="C16745">
        <v>265</v>
      </c>
      <c r="D16745">
        <v>265</v>
      </c>
      <c r="E16745">
        <v>262.5</v>
      </c>
      <c r="F16745">
        <v>262.75</v>
      </c>
      <c r="G16745">
        <v>4091</v>
      </c>
      <c r="H16745">
        <v>263.41669999999999</v>
      </c>
    </row>
    <row r="16746" spans="1:8" x14ac:dyDescent="0.3">
      <c r="A16746" t="s">
        <v>241</v>
      </c>
      <c r="B16746" t="s">
        <v>269</v>
      </c>
      <c r="C16746">
        <v>263</v>
      </c>
      <c r="D16746">
        <v>263.25</v>
      </c>
      <c r="E16746">
        <v>261</v>
      </c>
      <c r="F16746">
        <v>261</v>
      </c>
      <c r="G16746">
        <v>4296</v>
      </c>
      <c r="H16746">
        <v>261.75</v>
      </c>
    </row>
    <row r="16747" spans="1:8" x14ac:dyDescent="0.3">
      <c r="A16747" t="s">
        <v>241</v>
      </c>
      <c r="B16747" t="s">
        <v>282</v>
      </c>
      <c r="C16747">
        <v>258.25</v>
      </c>
      <c r="D16747">
        <v>263</v>
      </c>
      <c r="E16747">
        <v>258.25</v>
      </c>
      <c r="F16747">
        <v>263</v>
      </c>
      <c r="G16747">
        <v>502</v>
      </c>
      <c r="H16747">
        <v>261.41669999999999</v>
      </c>
    </row>
    <row r="16748" spans="1:8" x14ac:dyDescent="0.3">
      <c r="A16748" t="s">
        <v>241</v>
      </c>
      <c r="B16748" t="s">
        <v>717</v>
      </c>
      <c r="C16748">
        <v>280</v>
      </c>
      <c r="D16748">
        <v>280</v>
      </c>
      <c r="E16748">
        <v>260.25</v>
      </c>
      <c r="F16748">
        <v>263.75</v>
      </c>
      <c r="G16748">
        <v>4687</v>
      </c>
      <c r="H16748">
        <v>268</v>
      </c>
    </row>
    <row r="16749" spans="1:8" x14ac:dyDescent="0.3">
      <c r="A16749" t="s">
        <v>241</v>
      </c>
      <c r="B16749" t="s">
        <v>285</v>
      </c>
      <c r="C16749">
        <v>260.5</v>
      </c>
      <c r="D16749">
        <v>263.5</v>
      </c>
      <c r="E16749">
        <v>260.5</v>
      </c>
      <c r="F16749">
        <v>262.25</v>
      </c>
      <c r="G16749">
        <v>2385</v>
      </c>
      <c r="H16749">
        <v>262.08330000000001</v>
      </c>
    </row>
    <row r="16750" spans="1:8" x14ac:dyDescent="0.3">
      <c r="A16750" t="s">
        <v>241</v>
      </c>
      <c r="B16750" t="s">
        <v>718</v>
      </c>
      <c r="C16750">
        <v>262.5</v>
      </c>
      <c r="D16750">
        <v>262.75</v>
      </c>
      <c r="E16750">
        <v>260.75</v>
      </c>
      <c r="F16750">
        <v>261.5</v>
      </c>
      <c r="G16750">
        <v>2472</v>
      </c>
      <c r="H16750">
        <v>261.66669999999999</v>
      </c>
    </row>
    <row r="16751" spans="1:8" x14ac:dyDescent="0.3">
      <c r="A16751" t="s">
        <v>241</v>
      </c>
      <c r="B16751" t="s">
        <v>291</v>
      </c>
      <c r="C16751">
        <v>262.75</v>
      </c>
      <c r="D16751">
        <v>264</v>
      </c>
      <c r="E16751">
        <v>261</v>
      </c>
      <c r="F16751">
        <v>261</v>
      </c>
      <c r="G16751">
        <v>2089</v>
      </c>
      <c r="H16751">
        <v>262</v>
      </c>
    </row>
    <row r="16752" spans="1:8" x14ac:dyDescent="0.3">
      <c r="A16752" t="s">
        <v>241</v>
      </c>
      <c r="B16752" t="s">
        <v>295</v>
      </c>
      <c r="C16752">
        <v>264.75</v>
      </c>
      <c r="D16752">
        <v>264.75</v>
      </c>
      <c r="E16752">
        <v>260.25</v>
      </c>
      <c r="F16752">
        <v>260.5</v>
      </c>
      <c r="G16752">
        <v>2516</v>
      </c>
      <c r="H16752">
        <v>261.83330000000001</v>
      </c>
    </row>
    <row r="16753" spans="1:8" x14ac:dyDescent="0.3">
      <c r="A16753" t="s">
        <v>241</v>
      </c>
      <c r="B16753" t="s">
        <v>298</v>
      </c>
      <c r="C16753">
        <v>262</v>
      </c>
      <c r="D16753">
        <v>262</v>
      </c>
      <c r="E16753">
        <v>259.25</v>
      </c>
      <c r="F16753">
        <v>259.75</v>
      </c>
      <c r="G16753">
        <v>1868</v>
      </c>
      <c r="H16753">
        <v>260.33330000000001</v>
      </c>
    </row>
    <row r="16754" spans="1:8" x14ac:dyDescent="0.3">
      <c r="A16754" t="s">
        <v>241</v>
      </c>
      <c r="B16754" t="s">
        <v>719</v>
      </c>
      <c r="C16754">
        <v>261</v>
      </c>
      <c r="D16754">
        <v>261</v>
      </c>
      <c r="E16754">
        <v>256.5</v>
      </c>
      <c r="F16754">
        <v>256.5</v>
      </c>
      <c r="G16754">
        <v>3066</v>
      </c>
      <c r="H16754">
        <v>258</v>
      </c>
    </row>
    <row r="16755" spans="1:8" x14ac:dyDescent="0.3">
      <c r="A16755" t="s">
        <v>241</v>
      </c>
      <c r="B16755" t="s">
        <v>720</v>
      </c>
      <c r="C16755">
        <v>260</v>
      </c>
      <c r="D16755">
        <v>260</v>
      </c>
      <c r="E16755">
        <v>258.5</v>
      </c>
      <c r="F16755">
        <v>259.25</v>
      </c>
      <c r="G16755">
        <v>3094</v>
      </c>
      <c r="H16755">
        <v>259.25</v>
      </c>
    </row>
    <row r="16756" spans="1:8" x14ac:dyDescent="0.3">
      <c r="A16756" t="s">
        <v>241</v>
      </c>
      <c r="B16756" t="s">
        <v>721</v>
      </c>
      <c r="C16756">
        <v>258.75</v>
      </c>
      <c r="D16756">
        <v>258.75</v>
      </c>
      <c r="E16756">
        <v>256.5</v>
      </c>
      <c r="F16756">
        <v>256.5</v>
      </c>
      <c r="G16756">
        <v>2982</v>
      </c>
      <c r="H16756">
        <v>257.25</v>
      </c>
    </row>
    <row r="16757" spans="1:8" x14ac:dyDescent="0.3">
      <c r="A16757" t="s">
        <v>241</v>
      </c>
      <c r="B16757" t="s">
        <v>96</v>
      </c>
      <c r="C16757">
        <v>255.25</v>
      </c>
      <c r="D16757">
        <v>255.25</v>
      </c>
      <c r="E16757">
        <v>253.25</v>
      </c>
      <c r="F16757">
        <v>255.25</v>
      </c>
      <c r="G16757">
        <v>4106</v>
      </c>
      <c r="H16757">
        <v>254.58330000000001</v>
      </c>
    </row>
    <row r="16758" spans="1:8" x14ac:dyDescent="0.3">
      <c r="A16758" t="s">
        <v>241</v>
      </c>
      <c r="B16758" t="s">
        <v>722</v>
      </c>
      <c r="C16758">
        <v>254.75</v>
      </c>
      <c r="D16758">
        <v>257.25</v>
      </c>
      <c r="E16758">
        <v>254.75</v>
      </c>
      <c r="F16758">
        <v>257.25</v>
      </c>
      <c r="G16758">
        <v>7264</v>
      </c>
      <c r="H16758">
        <v>256.41669999999999</v>
      </c>
    </row>
    <row r="16759" spans="1:8" x14ac:dyDescent="0.3">
      <c r="A16759" t="s">
        <v>241</v>
      </c>
      <c r="B16759" t="s">
        <v>164</v>
      </c>
      <c r="C16759">
        <v>255.25</v>
      </c>
      <c r="D16759">
        <v>255.25</v>
      </c>
      <c r="E16759">
        <v>255.25</v>
      </c>
      <c r="F16759">
        <v>255.25</v>
      </c>
      <c r="G16759">
        <v>3897</v>
      </c>
      <c r="H16759">
        <v>255.25</v>
      </c>
    </row>
    <row r="16760" spans="1:8" x14ac:dyDescent="0.3">
      <c r="A16760" t="s">
        <v>241</v>
      </c>
      <c r="B16760" t="s">
        <v>723</v>
      </c>
      <c r="C16760">
        <v>260</v>
      </c>
      <c r="D16760">
        <v>260</v>
      </c>
      <c r="E16760">
        <v>258</v>
      </c>
      <c r="F16760">
        <v>260</v>
      </c>
      <c r="G16760">
        <v>6526</v>
      </c>
      <c r="H16760">
        <v>259.33330000000001</v>
      </c>
    </row>
    <row r="16761" spans="1:8" x14ac:dyDescent="0.3">
      <c r="A16761" t="s">
        <v>241</v>
      </c>
      <c r="B16761" t="s">
        <v>724</v>
      </c>
      <c r="C16761">
        <v>260</v>
      </c>
      <c r="D16761">
        <v>260</v>
      </c>
      <c r="E16761">
        <v>253</v>
      </c>
      <c r="F16761">
        <v>253.75</v>
      </c>
      <c r="G16761">
        <v>2767</v>
      </c>
      <c r="H16761">
        <v>255.58330000000001</v>
      </c>
    </row>
    <row r="16762" spans="1:8" x14ac:dyDescent="0.3">
      <c r="A16762" t="s">
        <v>241</v>
      </c>
      <c r="B16762" t="s">
        <v>725</v>
      </c>
      <c r="C16762">
        <v>254.5</v>
      </c>
      <c r="D16762">
        <v>261.75</v>
      </c>
      <c r="E16762">
        <v>254.5</v>
      </c>
      <c r="F16762">
        <v>260</v>
      </c>
      <c r="G16762">
        <v>3948</v>
      </c>
      <c r="H16762">
        <v>258.75</v>
      </c>
    </row>
    <row r="16763" spans="1:8" x14ac:dyDescent="0.3">
      <c r="A16763" t="s">
        <v>241</v>
      </c>
      <c r="B16763" t="s">
        <v>242</v>
      </c>
      <c r="C16763">
        <v>260</v>
      </c>
      <c r="D16763">
        <v>260</v>
      </c>
      <c r="E16763">
        <v>257.5</v>
      </c>
      <c r="F16763">
        <v>257.5</v>
      </c>
      <c r="G16763">
        <v>3940</v>
      </c>
      <c r="H16763">
        <v>258.33330000000001</v>
      </c>
    </row>
    <row r="16764" spans="1:8" x14ac:dyDescent="0.3">
      <c r="A16764" t="s">
        <v>241</v>
      </c>
      <c r="B16764" t="s">
        <v>726</v>
      </c>
      <c r="C16764">
        <v>267.75</v>
      </c>
      <c r="D16764">
        <v>267.75</v>
      </c>
      <c r="E16764">
        <v>255</v>
      </c>
      <c r="F16764">
        <v>256.25</v>
      </c>
      <c r="G16764">
        <v>5263</v>
      </c>
      <c r="H16764">
        <v>259.66669999999999</v>
      </c>
    </row>
    <row r="16765" spans="1:8" x14ac:dyDescent="0.3">
      <c r="A16765" t="s">
        <v>241</v>
      </c>
      <c r="B16765" t="s">
        <v>727</v>
      </c>
      <c r="C16765">
        <v>262.5</v>
      </c>
      <c r="D16765">
        <v>262.5</v>
      </c>
      <c r="E16765">
        <v>253.5</v>
      </c>
      <c r="F16765">
        <v>256.25</v>
      </c>
      <c r="G16765">
        <v>13541</v>
      </c>
      <c r="H16765">
        <v>257.41669999999999</v>
      </c>
    </row>
    <row r="16766" spans="1:8" x14ac:dyDescent="0.3">
      <c r="A16766" t="s">
        <v>241</v>
      </c>
      <c r="B16766" t="s">
        <v>728</v>
      </c>
      <c r="C16766">
        <v>261</v>
      </c>
      <c r="D16766">
        <v>261</v>
      </c>
      <c r="E16766">
        <v>260.5</v>
      </c>
      <c r="F16766">
        <v>260.5</v>
      </c>
      <c r="G16766">
        <v>5944</v>
      </c>
      <c r="H16766">
        <v>260.66669999999999</v>
      </c>
    </row>
    <row r="16767" spans="1:8" x14ac:dyDescent="0.3">
      <c r="A16767" t="s">
        <v>241</v>
      </c>
      <c r="B16767" t="s">
        <v>729</v>
      </c>
      <c r="C16767">
        <v>260.75</v>
      </c>
      <c r="D16767">
        <v>265</v>
      </c>
      <c r="E16767">
        <v>260.75</v>
      </c>
      <c r="F16767">
        <v>265</v>
      </c>
      <c r="G16767">
        <v>9742</v>
      </c>
      <c r="H16767">
        <v>263.58330000000001</v>
      </c>
    </row>
    <row r="16768" spans="1:8" x14ac:dyDescent="0.3">
      <c r="A16768" t="s">
        <v>241</v>
      </c>
      <c r="B16768" t="s">
        <v>730</v>
      </c>
      <c r="C16768">
        <v>265</v>
      </c>
      <c r="D16768">
        <v>278.75</v>
      </c>
      <c r="E16768">
        <v>265</v>
      </c>
      <c r="F16768">
        <v>278.75</v>
      </c>
      <c r="G16768">
        <v>7326</v>
      </c>
      <c r="H16768">
        <v>274.16669999999999</v>
      </c>
    </row>
    <row r="16769" spans="1:8" x14ac:dyDescent="0.3">
      <c r="A16769" t="s">
        <v>241</v>
      </c>
      <c r="B16769" t="s">
        <v>731</v>
      </c>
      <c r="C16769">
        <v>280</v>
      </c>
      <c r="D16769">
        <v>280</v>
      </c>
      <c r="E16769">
        <v>268</v>
      </c>
      <c r="F16769">
        <v>268</v>
      </c>
      <c r="G16769">
        <v>5350</v>
      </c>
      <c r="H16769">
        <v>272</v>
      </c>
    </row>
    <row r="16770" spans="1:8" x14ac:dyDescent="0.3">
      <c r="A16770" t="s">
        <v>241</v>
      </c>
      <c r="B16770" t="s">
        <v>732</v>
      </c>
      <c r="C16770">
        <v>269.25</v>
      </c>
      <c r="D16770">
        <v>269.25</v>
      </c>
      <c r="E16770">
        <v>262.75</v>
      </c>
      <c r="F16770">
        <v>262.75</v>
      </c>
      <c r="G16770">
        <v>3312</v>
      </c>
      <c r="H16770">
        <v>264.91669999999999</v>
      </c>
    </row>
    <row r="16771" spans="1:8" x14ac:dyDescent="0.3">
      <c r="A16771" t="s">
        <v>241</v>
      </c>
      <c r="B16771" t="s">
        <v>733</v>
      </c>
      <c r="C16771">
        <v>262.75</v>
      </c>
      <c r="D16771">
        <v>267.25</v>
      </c>
      <c r="E16771">
        <v>260</v>
      </c>
      <c r="F16771">
        <v>267.25</v>
      </c>
      <c r="G16771">
        <v>5245</v>
      </c>
      <c r="H16771">
        <v>264.83330000000001</v>
      </c>
    </row>
    <row r="16772" spans="1:8" x14ac:dyDescent="0.3">
      <c r="A16772" t="s">
        <v>241</v>
      </c>
      <c r="B16772" t="s">
        <v>734</v>
      </c>
      <c r="C16772">
        <v>275</v>
      </c>
      <c r="D16772">
        <v>275</v>
      </c>
      <c r="E16772">
        <v>273</v>
      </c>
      <c r="F16772">
        <v>273</v>
      </c>
      <c r="G16772">
        <v>4645</v>
      </c>
      <c r="H16772">
        <v>273.66669999999999</v>
      </c>
    </row>
    <row r="16773" spans="1:8" x14ac:dyDescent="0.3">
      <c r="A16773" t="s">
        <v>241</v>
      </c>
      <c r="B16773" t="s">
        <v>735</v>
      </c>
      <c r="C16773">
        <v>279.75</v>
      </c>
      <c r="D16773">
        <v>279.75</v>
      </c>
      <c r="E16773">
        <v>276.75</v>
      </c>
      <c r="F16773">
        <v>276.75</v>
      </c>
      <c r="G16773">
        <v>2029</v>
      </c>
      <c r="H16773">
        <v>277.75</v>
      </c>
    </row>
    <row r="16774" spans="1:8" x14ac:dyDescent="0.3">
      <c r="A16774" t="s">
        <v>117</v>
      </c>
      <c r="B16774" t="s">
        <v>696</v>
      </c>
      <c r="C16774">
        <v>43</v>
      </c>
      <c r="D16774">
        <v>43.5</v>
      </c>
      <c r="E16774">
        <v>41.82</v>
      </c>
      <c r="F16774">
        <v>42.14</v>
      </c>
      <c r="G16774">
        <v>1377026</v>
      </c>
      <c r="H16774">
        <v>42.486699999999999</v>
      </c>
    </row>
    <row r="16775" spans="1:8" x14ac:dyDescent="0.3">
      <c r="A16775" t="s">
        <v>117</v>
      </c>
      <c r="B16775" t="s">
        <v>697</v>
      </c>
      <c r="C16775">
        <v>42.3</v>
      </c>
      <c r="D16775">
        <v>42.82</v>
      </c>
      <c r="E16775">
        <v>40.76</v>
      </c>
      <c r="F16775">
        <v>41.24</v>
      </c>
      <c r="G16775">
        <v>1167807</v>
      </c>
      <c r="H16775">
        <v>41.606699999999996</v>
      </c>
    </row>
    <row r="16776" spans="1:8" x14ac:dyDescent="0.3">
      <c r="A16776" t="s">
        <v>117</v>
      </c>
      <c r="B16776" t="s">
        <v>698</v>
      </c>
      <c r="C16776">
        <v>41.24</v>
      </c>
      <c r="D16776">
        <v>41.42</v>
      </c>
      <c r="E16776">
        <v>40.42</v>
      </c>
      <c r="F16776">
        <v>40.54</v>
      </c>
      <c r="G16776">
        <v>1031576</v>
      </c>
      <c r="H16776">
        <v>40.793300000000002</v>
      </c>
    </row>
    <row r="16777" spans="1:8" x14ac:dyDescent="0.3">
      <c r="A16777" t="s">
        <v>117</v>
      </c>
      <c r="B16777" t="s">
        <v>699</v>
      </c>
      <c r="C16777">
        <v>40.299999999999997</v>
      </c>
      <c r="D16777">
        <v>42.12</v>
      </c>
      <c r="E16777">
        <v>39.5</v>
      </c>
      <c r="F16777">
        <v>39.5</v>
      </c>
      <c r="G16777">
        <v>1806698</v>
      </c>
      <c r="H16777">
        <v>40.3733</v>
      </c>
    </row>
    <row r="16778" spans="1:8" x14ac:dyDescent="0.3">
      <c r="A16778" t="s">
        <v>117</v>
      </c>
      <c r="B16778" t="s">
        <v>700</v>
      </c>
      <c r="C16778">
        <v>39.5</v>
      </c>
      <c r="D16778">
        <v>43.44</v>
      </c>
      <c r="E16778">
        <v>39.5</v>
      </c>
      <c r="F16778">
        <v>42.52</v>
      </c>
      <c r="G16778">
        <v>3614776</v>
      </c>
      <c r="H16778">
        <v>41.82</v>
      </c>
    </row>
    <row r="16779" spans="1:8" x14ac:dyDescent="0.3">
      <c r="A16779" t="s">
        <v>117</v>
      </c>
      <c r="B16779" t="s">
        <v>77</v>
      </c>
      <c r="C16779">
        <v>42.38</v>
      </c>
      <c r="D16779">
        <v>42.4</v>
      </c>
      <c r="E16779">
        <v>40.299999999999997</v>
      </c>
      <c r="F16779">
        <v>40.58</v>
      </c>
      <c r="G16779">
        <v>1639234</v>
      </c>
      <c r="H16779">
        <v>41.093299999999999</v>
      </c>
    </row>
    <row r="16780" spans="1:8" x14ac:dyDescent="0.3">
      <c r="A16780" t="s">
        <v>117</v>
      </c>
      <c r="B16780" t="s">
        <v>701</v>
      </c>
      <c r="C16780">
        <v>40.82</v>
      </c>
      <c r="D16780">
        <v>41.86</v>
      </c>
      <c r="E16780">
        <v>40.340000000000003</v>
      </c>
      <c r="F16780">
        <v>40.6</v>
      </c>
      <c r="G16780">
        <v>1742279</v>
      </c>
      <c r="H16780">
        <v>40.933300000000003</v>
      </c>
    </row>
    <row r="16781" spans="1:8" x14ac:dyDescent="0.3">
      <c r="A16781" t="s">
        <v>117</v>
      </c>
      <c r="B16781" t="s">
        <v>702</v>
      </c>
      <c r="C16781">
        <v>40.68</v>
      </c>
      <c r="D16781">
        <v>41.38</v>
      </c>
      <c r="E16781">
        <v>40.08</v>
      </c>
      <c r="F16781">
        <v>40.46</v>
      </c>
      <c r="G16781">
        <v>954356</v>
      </c>
      <c r="H16781">
        <v>40.64</v>
      </c>
    </row>
    <row r="16782" spans="1:8" x14ac:dyDescent="0.3">
      <c r="A16782" t="s">
        <v>117</v>
      </c>
      <c r="B16782" t="s">
        <v>139</v>
      </c>
      <c r="C16782">
        <v>40.46</v>
      </c>
      <c r="D16782">
        <v>44.3</v>
      </c>
      <c r="E16782">
        <v>40.36</v>
      </c>
      <c r="F16782">
        <v>41.86</v>
      </c>
      <c r="G16782">
        <v>3013355</v>
      </c>
      <c r="H16782">
        <v>42.173299999999998</v>
      </c>
    </row>
    <row r="16783" spans="1:8" x14ac:dyDescent="0.3">
      <c r="A16783" t="s">
        <v>117</v>
      </c>
      <c r="B16783" t="s">
        <v>156</v>
      </c>
      <c r="C16783">
        <v>41.88</v>
      </c>
      <c r="D16783">
        <v>43.08</v>
      </c>
      <c r="E16783">
        <v>40.4</v>
      </c>
      <c r="F16783">
        <v>40.4</v>
      </c>
      <c r="G16783">
        <v>1920771</v>
      </c>
      <c r="H16783">
        <v>41.293300000000002</v>
      </c>
    </row>
    <row r="16784" spans="1:8" x14ac:dyDescent="0.3">
      <c r="A16784" t="s">
        <v>117</v>
      </c>
      <c r="B16784" t="s">
        <v>703</v>
      </c>
      <c r="C16784">
        <v>40.54</v>
      </c>
      <c r="D16784">
        <v>43.1</v>
      </c>
      <c r="E16784">
        <v>40.340000000000003</v>
      </c>
      <c r="F16784">
        <v>40.58</v>
      </c>
      <c r="G16784">
        <v>3137340</v>
      </c>
      <c r="H16784">
        <v>41.34</v>
      </c>
    </row>
    <row r="16785" spans="1:8" x14ac:dyDescent="0.3">
      <c r="A16785" t="s">
        <v>117</v>
      </c>
      <c r="B16785" t="s">
        <v>223</v>
      </c>
      <c r="C16785">
        <v>40.68</v>
      </c>
      <c r="D16785">
        <v>40.98</v>
      </c>
      <c r="E16785">
        <v>40.44</v>
      </c>
      <c r="F16785">
        <v>40.6</v>
      </c>
      <c r="G16785">
        <v>1231113</v>
      </c>
      <c r="H16785">
        <v>40.673299999999998</v>
      </c>
    </row>
    <row r="16786" spans="1:8" x14ac:dyDescent="0.3">
      <c r="A16786" t="s">
        <v>117</v>
      </c>
      <c r="B16786" t="s">
        <v>228</v>
      </c>
      <c r="C16786">
        <v>40.700000000000003</v>
      </c>
      <c r="D16786">
        <v>40.76</v>
      </c>
      <c r="E16786">
        <v>39.9</v>
      </c>
      <c r="F16786">
        <v>40.159999999999997</v>
      </c>
      <c r="G16786">
        <v>1231770</v>
      </c>
      <c r="H16786">
        <v>40.273299999999999</v>
      </c>
    </row>
    <row r="16787" spans="1:8" x14ac:dyDescent="0.3">
      <c r="A16787" t="s">
        <v>117</v>
      </c>
      <c r="B16787" t="s">
        <v>704</v>
      </c>
      <c r="C16787">
        <v>40.380000000000003</v>
      </c>
      <c r="D16787">
        <v>40.4</v>
      </c>
      <c r="E16787">
        <v>38.44</v>
      </c>
      <c r="F16787">
        <v>39.96</v>
      </c>
      <c r="G16787">
        <v>1353113</v>
      </c>
      <c r="H16787">
        <v>39.6</v>
      </c>
    </row>
    <row r="16788" spans="1:8" x14ac:dyDescent="0.3">
      <c r="A16788" t="s">
        <v>117</v>
      </c>
      <c r="B16788" t="s">
        <v>705</v>
      </c>
      <c r="C16788">
        <v>40.1</v>
      </c>
      <c r="D16788">
        <v>40.159999999999997</v>
      </c>
      <c r="E16788">
        <v>39.6</v>
      </c>
      <c r="F16788">
        <v>39.86</v>
      </c>
      <c r="G16788">
        <v>802532</v>
      </c>
      <c r="H16788">
        <v>39.8733</v>
      </c>
    </row>
    <row r="16789" spans="1:8" x14ac:dyDescent="0.3">
      <c r="A16789" t="s">
        <v>117</v>
      </c>
      <c r="B16789" t="s">
        <v>706</v>
      </c>
      <c r="C16789">
        <v>40.119999999999997</v>
      </c>
      <c r="D16789">
        <v>41</v>
      </c>
      <c r="E16789">
        <v>39.799999999999997</v>
      </c>
      <c r="F16789">
        <v>40.340000000000003</v>
      </c>
      <c r="G16789">
        <v>1399918</v>
      </c>
      <c r="H16789">
        <v>40.380000000000003</v>
      </c>
    </row>
    <row r="16790" spans="1:8" x14ac:dyDescent="0.3">
      <c r="A16790" t="s">
        <v>117</v>
      </c>
      <c r="B16790" t="s">
        <v>265</v>
      </c>
      <c r="C16790">
        <v>40.26</v>
      </c>
      <c r="D16790">
        <v>41.86</v>
      </c>
      <c r="E16790">
        <v>40.24</v>
      </c>
      <c r="F16790">
        <v>41.56</v>
      </c>
      <c r="G16790">
        <v>2605898</v>
      </c>
      <c r="H16790">
        <v>41.22</v>
      </c>
    </row>
    <row r="16791" spans="1:8" x14ac:dyDescent="0.3">
      <c r="A16791" t="s">
        <v>117</v>
      </c>
      <c r="B16791" t="s">
        <v>707</v>
      </c>
      <c r="C16791">
        <v>41.56</v>
      </c>
      <c r="D16791">
        <v>42.1</v>
      </c>
      <c r="E16791">
        <v>41</v>
      </c>
      <c r="F16791">
        <v>41.06</v>
      </c>
      <c r="G16791">
        <v>1532357</v>
      </c>
      <c r="H16791">
        <v>41.386699999999998</v>
      </c>
    </row>
    <row r="16792" spans="1:8" x14ac:dyDescent="0.3">
      <c r="A16792" t="s">
        <v>117</v>
      </c>
      <c r="B16792" t="s">
        <v>271</v>
      </c>
      <c r="C16792">
        <v>41.26</v>
      </c>
      <c r="D16792">
        <v>41.56</v>
      </c>
      <c r="E16792">
        <v>39.54</v>
      </c>
      <c r="F16792">
        <v>39.799999999999997</v>
      </c>
      <c r="G16792">
        <v>879417</v>
      </c>
      <c r="H16792">
        <v>40.299999999999997</v>
      </c>
    </row>
    <row r="16793" spans="1:8" x14ac:dyDescent="0.3">
      <c r="A16793" t="s">
        <v>117</v>
      </c>
      <c r="B16793" t="s">
        <v>708</v>
      </c>
      <c r="C16793">
        <v>39.799999999999997</v>
      </c>
      <c r="D16793">
        <v>40.26</v>
      </c>
      <c r="E16793">
        <v>39</v>
      </c>
      <c r="F16793">
        <v>39.06</v>
      </c>
      <c r="G16793">
        <v>739646</v>
      </c>
      <c r="H16793">
        <v>39.44</v>
      </c>
    </row>
    <row r="16794" spans="1:8" x14ac:dyDescent="0.3">
      <c r="A16794" t="s">
        <v>117</v>
      </c>
      <c r="B16794" t="s">
        <v>709</v>
      </c>
      <c r="C16794">
        <v>40.200000000000003</v>
      </c>
      <c r="D16794">
        <v>40.299999999999997</v>
      </c>
      <c r="E16794">
        <v>39</v>
      </c>
      <c r="F16794">
        <v>39.04</v>
      </c>
      <c r="G16794">
        <v>1079149</v>
      </c>
      <c r="H16794">
        <v>39.4467</v>
      </c>
    </row>
    <row r="16795" spans="1:8" x14ac:dyDescent="0.3">
      <c r="A16795" t="s">
        <v>117</v>
      </c>
      <c r="B16795" t="s">
        <v>283</v>
      </c>
      <c r="C16795">
        <v>40.06</v>
      </c>
      <c r="D16795">
        <v>40.06</v>
      </c>
      <c r="E16795">
        <v>38.5</v>
      </c>
      <c r="F16795">
        <v>39</v>
      </c>
      <c r="G16795">
        <v>1201682</v>
      </c>
      <c r="H16795">
        <v>39.186700000000002</v>
      </c>
    </row>
    <row r="16796" spans="1:8" x14ac:dyDescent="0.3">
      <c r="A16796" t="s">
        <v>117</v>
      </c>
      <c r="B16796" t="s">
        <v>290</v>
      </c>
      <c r="C16796">
        <v>38.74</v>
      </c>
      <c r="D16796">
        <v>39.479999999999997</v>
      </c>
      <c r="E16796">
        <v>38.4</v>
      </c>
      <c r="F16796">
        <v>38.5</v>
      </c>
      <c r="G16796">
        <v>864598</v>
      </c>
      <c r="H16796">
        <v>38.793300000000002</v>
      </c>
    </row>
    <row r="16797" spans="1:8" x14ac:dyDescent="0.3">
      <c r="A16797" t="s">
        <v>117</v>
      </c>
      <c r="B16797" t="s">
        <v>710</v>
      </c>
      <c r="C16797">
        <v>38.479999999999997</v>
      </c>
      <c r="D16797">
        <v>38.619999999999997</v>
      </c>
      <c r="E16797">
        <v>36.619999999999997</v>
      </c>
      <c r="F16797">
        <v>38</v>
      </c>
      <c r="G16797">
        <v>557633</v>
      </c>
      <c r="H16797">
        <v>37.746699999999997</v>
      </c>
    </row>
    <row r="16798" spans="1:8" x14ac:dyDescent="0.3">
      <c r="A16798" t="s">
        <v>117</v>
      </c>
      <c r="B16798" t="s">
        <v>512</v>
      </c>
      <c r="C16798">
        <v>38.159999999999997</v>
      </c>
      <c r="D16798">
        <v>39</v>
      </c>
      <c r="E16798">
        <v>36.82</v>
      </c>
      <c r="F16798">
        <v>36.82</v>
      </c>
      <c r="G16798">
        <v>689351</v>
      </c>
      <c r="H16798">
        <v>37.546700000000001</v>
      </c>
    </row>
    <row r="16799" spans="1:8" x14ac:dyDescent="0.3">
      <c r="A16799" t="s">
        <v>117</v>
      </c>
      <c r="B16799" t="s">
        <v>91</v>
      </c>
      <c r="C16799">
        <v>33.14</v>
      </c>
      <c r="D16799">
        <v>35.74</v>
      </c>
      <c r="E16799">
        <v>33.14</v>
      </c>
      <c r="F16799">
        <v>35.08</v>
      </c>
      <c r="G16799">
        <v>1094514</v>
      </c>
      <c r="H16799">
        <v>34.653300000000002</v>
      </c>
    </row>
    <row r="16800" spans="1:8" x14ac:dyDescent="0.3">
      <c r="A16800" t="s">
        <v>117</v>
      </c>
      <c r="B16800" t="s">
        <v>93</v>
      </c>
      <c r="C16800">
        <v>35.08</v>
      </c>
      <c r="D16800">
        <v>37.44</v>
      </c>
      <c r="E16800">
        <v>34.56</v>
      </c>
      <c r="F16800">
        <v>34.56</v>
      </c>
      <c r="G16800">
        <v>1117456</v>
      </c>
      <c r="H16800">
        <v>35.520000000000003</v>
      </c>
    </row>
    <row r="16801" spans="1:8" x14ac:dyDescent="0.3">
      <c r="A16801" t="s">
        <v>117</v>
      </c>
      <c r="B16801" t="s">
        <v>711</v>
      </c>
      <c r="C16801">
        <v>34.200000000000003</v>
      </c>
      <c r="D16801">
        <v>35.64</v>
      </c>
      <c r="E16801">
        <v>34.200000000000003</v>
      </c>
      <c r="F16801">
        <v>35.119999999999997</v>
      </c>
      <c r="G16801">
        <v>781138</v>
      </c>
      <c r="H16801">
        <v>34.986699999999999</v>
      </c>
    </row>
    <row r="16802" spans="1:8" x14ac:dyDescent="0.3">
      <c r="A16802" t="s">
        <v>117</v>
      </c>
      <c r="B16802" t="s">
        <v>712</v>
      </c>
      <c r="C16802">
        <v>35.78</v>
      </c>
      <c r="D16802">
        <v>35.979999999999997</v>
      </c>
      <c r="E16802">
        <v>35.1</v>
      </c>
      <c r="F16802">
        <v>35.24</v>
      </c>
      <c r="G16802">
        <v>542953</v>
      </c>
      <c r="H16802">
        <v>35.44</v>
      </c>
    </row>
    <row r="16803" spans="1:8" x14ac:dyDescent="0.3">
      <c r="A16803" t="s">
        <v>117</v>
      </c>
      <c r="B16803" t="s">
        <v>162</v>
      </c>
      <c r="C16803">
        <v>36</v>
      </c>
      <c r="D16803">
        <v>37.26</v>
      </c>
      <c r="E16803">
        <v>34.82</v>
      </c>
      <c r="F16803">
        <v>35.44</v>
      </c>
      <c r="G16803">
        <v>2148486</v>
      </c>
      <c r="H16803">
        <v>35.840000000000003</v>
      </c>
    </row>
    <row r="16804" spans="1:8" x14ac:dyDescent="0.3">
      <c r="A16804" t="s">
        <v>117</v>
      </c>
      <c r="B16804" t="s">
        <v>220</v>
      </c>
      <c r="C16804">
        <v>35.44</v>
      </c>
      <c r="D16804">
        <v>37</v>
      </c>
      <c r="E16804">
        <v>34.159999999999997</v>
      </c>
      <c r="F16804">
        <v>36.200000000000003</v>
      </c>
      <c r="G16804">
        <v>1063634</v>
      </c>
      <c r="H16804">
        <v>35.786700000000003</v>
      </c>
    </row>
    <row r="16805" spans="1:8" x14ac:dyDescent="0.3">
      <c r="A16805" t="s">
        <v>117</v>
      </c>
      <c r="B16805" t="s">
        <v>713</v>
      </c>
      <c r="C16805">
        <v>36.5</v>
      </c>
      <c r="D16805">
        <v>39</v>
      </c>
      <c r="E16805">
        <v>36.5</v>
      </c>
      <c r="F16805">
        <v>37.42</v>
      </c>
      <c r="G16805">
        <v>1551657</v>
      </c>
      <c r="H16805">
        <v>37.64</v>
      </c>
    </row>
    <row r="16806" spans="1:8" x14ac:dyDescent="0.3">
      <c r="A16806" t="s">
        <v>117</v>
      </c>
      <c r="B16806" t="s">
        <v>714</v>
      </c>
      <c r="C16806">
        <v>37.46</v>
      </c>
      <c r="D16806">
        <v>38</v>
      </c>
      <c r="E16806">
        <v>36.5</v>
      </c>
      <c r="F16806">
        <v>37.72</v>
      </c>
      <c r="G16806">
        <v>845056</v>
      </c>
      <c r="H16806">
        <v>37.406700000000001</v>
      </c>
    </row>
    <row r="16807" spans="1:8" x14ac:dyDescent="0.3">
      <c r="A16807" t="s">
        <v>117</v>
      </c>
      <c r="B16807" t="s">
        <v>715</v>
      </c>
      <c r="C16807">
        <v>37</v>
      </c>
      <c r="D16807">
        <v>38.72</v>
      </c>
      <c r="E16807">
        <v>36.94</v>
      </c>
      <c r="F16807">
        <v>38</v>
      </c>
      <c r="G16807">
        <v>873942</v>
      </c>
      <c r="H16807">
        <v>37.886699999999998</v>
      </c>
    </row>
    <row r="16808" spans="1:8" x14ac:dyDescent="0.3">
      <c r="A16808" t="s">
        <v>117</v>
      </c>
      <c r="B16808" t="s">
        <v>235</v>
      </c>
      <c r="C16808">
        <v>37.5</v>
      </c>
      <c r="D16808">
        <v>39.619999999999997</v>
      </c>
      <c r="E16808">
        <v>37.5</v>
      </c>
      <c r="F16808">
        <v>38.020000000000003</v>
      </c>
      <c r="G16808">
        <v>1110693</v>
      </c>
      <c r="H16808">
        <v>38.380000000000003</v>
      </c>
    </row>
    <row r="16809" spans="1:8" x14ac:dyDescent="0.3">
      <c r="A16809" t="s">
        <v>117</v>
      </c>
      <c r="B16809" t="s">
        <v>259</v>
      </c>
      <c r="C16809">
        <v>39</v>
      </c>
      <c r="D16809">
        <v>39</v>
      </c>
      <c r="E16809">
        <v>37.1</v>
      </c>
      <c r="F16809">
        <v>37.1</v>
      </c>
      <c r="G16809">
        <v>595915</v>
      </c>
      <c r="H16809">
        <v>37.7333</v>
      </c>
    </row>
    <row r="16810" spans="1:8" x14ac:dyDescent="0.3">
      <c r="A16810" t="s">
        <v>117</v>
      </c>
      <c r="B16810" t="s">
        <v>716</v>
      </c>
      <c r="C16810">
        <v>37.1</v>
      </c>
      <c r="D16810">
        <v>37.78</v>
      </c>
      <c r="E16810">
        <v>35.880000000000003</v>
      </c>
      <c r="F16810">
        <v>36.020000000000003</v>
      </c>
      <c r="G16810">
        <v>1498891</v>
      </c>
      <c r="H16810">
        <v>36.56</v>
      </c>
    </row>
    <row r="16811" spans="1:8" x14ac:dyDescent="0.3">
      <c r="A16811" t="s">
        <v>117</v>
      </c>
      <c r="B16811" t="s">
        <v>269</v>
      </c>
      <c r="C16811">
        <v>36.08</v>
      </c>
      <c r="D16811">
        <v>36.479999999999997</v>
      </c>
      <c r="E16811">
        <v>35</v>
      </c>
      <c r="F16811">
        <v>35.340000000000003</v>
      </c>
      <c r="G16811">
        <v>1019254</v>
      </c>
      <c r="H16811">
        <v>35.606699999999996</v>
      </c>
    </row>
    <row r="16812" spans="1:8" x14ac:dyDescent="0.3">
      <c r="A16812" t="s">
        <v>117</v>
      </c>
      <c r="B16812" t="s">
        <v>282</v>
      </c>
      <c r="C16812">
        <v>35.5</v>
      </c>
      <c r="D16812">
        <v>35.58</v>
      </c>
      <c r="E16812">
        <v>35.159999999999997</v>
      </c>
      <c r="F16812">
        <v>35.479999999999997</v>
      </c>
      <c r="G16812">
        <v>265548</v>
      </c>
      <c r="H16812">
        <v>35.406700000000001</v>
      </c>
    </row>
    <row r="16813" spans="1:8" x14ac:dyDescent="0.3">
      <c r="A16813" t="s">
        <v>117</v>
      </c>
      <c r="B16813" t="s">
        <v>717</v>
      </c>
      <c r="C16813">
        <v>35.479999999999997</v>
      </c>
      <c r="D16813">
        <v>36.42</v>
      </c>
      <c r="E16813">
        <v>34.24</v>
      </c>
      <c r="F16813">
        <v>34.880000000000003</v>
      </c>
      <c r="G16813">
        <v>992992</v>
      </c>
      <c r="H16813">
        <v>35.18</v>
      </c>
    </row>
    <row r="16814" spans="1:8" x14ac:dyDescent="0.3">
      <c r="A16814" t="s">
        <v>117</v>
      </c>
      <c r="B16814" t="s">
        <v>285</v>
      </c>
      <c r="C16814">
        <v>34.5</v>
      </c>
      <c r="D16814">
        <v>34.880000000000003</v>
      </c>
      <c r="E16814">
        <v>34.26</v>
      </c>
      <c r="F16814">
        <v>34.26</v>
      </c>
      <c r="G16814">
        <v>549470</v>
      </c>
      <c r="H16814">
        <v>34.466700000000003</v>
      </c>
    </row>
    <row r="16815" spans="1:8" x14ac:dyDescent="0.3">
      <c r="A16815" t="s">
        <v>117</v>
      </c>
      <c r="B16815" t="s">
        <v>718</v>
      </c>
      <c r="C16815">
        <v>34.06</v>
      </c>
      <c r="D16815">
        <v>35.36</v>
      </c>
      <c r="E16815">
        <v>34.06</v>
      </c>
      <c r="F16815">
        <v>34.4</v>
      </c>
      <c r="G16815">
        <v>944009</v>
      </c>
      <c r="H16815">
        <v>34.606699999999996</v>
      </c>
    </row>
    <row r="16816" spans="1:8" x14ac:dyDescent="0.3">
      <c r="A16816" t="s">
        <v>117</v>
      </c>
      <c r="B16816" t="s">
        <v>291</v>
      </c>
      <c r="C16816">
        <v>34.4</v>
      </c>
      <c r="D16816">
        <v>34.42</v>
      </c>
      <c r="E16816">
        <v>33.46</v>
      </c>
      <c r="F16816">
        <v>33.76</v>
      </c>
      <c r="G16816">
        <v>994577</v>
      </c>
      <c r="H16816">
        <v>33.880000000000003</v>
      </c>
    </row>
    <row r="16817" spans="1:8" x14ac:dyDescent="0.3">
      <c r="A16817" t="s">
        <v>117</v>
      </c>
      <c r="B16817" t="s">
        <v>295</v>
      </c>
      <c r="C16817">
        <v>33.76</v>
      </c>
      <c r="D16817">
        <v>34.44</v>
      </c>
      <c r="E16817">
        <v>33.380000000000003</v>
      </c>
      <c r="F16817">
        <v>33.46</v>
      </c>
      <c r="G16817">
        <v>865381</v>
      </c>
      <c r="H16817">
        <v>33.76</v>
      </c>
    </row>
    <row r="16818" spans="1:8" x14ac:dyDescent="0.3">
      <c r="A16818" t="s">
        <v>117</v>
      </c>
      <c r="B16818" t="s">
        <v>298</v>
      </c>
      <c r="C16818">
        <v>34</v>
      </c>
      <c r="D16818">
        <v>34</v>
      </c>
      <c r="E16818">
        <v>32.700000000000003</v>
      </c>
      <c r="F16818">
        <v>32.78</v>
      </c>
      <c r="G16818">
        <v>1046264</v>
      </c>
      <c r="H16818">
        <v>33.159999999999997</v>
      </c>
    </row>
    <row r="16819" spans="1:8" x14ac:dyDescent="0.3">
      <c r="A16819" t="s">
        <v>117</v>
      </c>
      <c r="B16819" t="s">
        <v>719</v>
      </c>
      <c r="C16819">
        <v>32.9</v>
      </c>
      <c r="D16819">
        <v>33.5</v>
      </c>
      <c r="E16819">
        <v>32.799999999999997</v>
      </c>
      <c r="F16819">
        <v>32.979999999999997</v>
      </c>
      <c r="G16819">
        <v>604274</v>
      </c>
      <c r="H16819">
        <v>33.093299999999999</v>
      </c>
    </row>
    <row r="16820" spans="1:8" x14ac:dyDescent="0.3">
      <c r="A16820" t="s">
        <v>117</v>
      </c>
      <c r="B16820" t="s">
        <v>720</v>
      </c>
      <c r="C16820">
        <v>33.22</v>
      </c>
      <c r="D16820">
        <v>34.9</v>
      </c>
      <c r="E16820">
        <v>33.22</v>
      </c>
      <c r="F16820">
        <v>34.299999999999997</v>
      </c>
      <c r="G16820">
        <v>1341685</v>
      </c>
      <c r="H16820">
        <v>34.14</v>
      </c>
    </row>
    <row r="16821" spans="1:8" x14ac:dyDescent="0.3">
      <c r="A16821" t="s">
        <v>117</v>
      </c>
      <c r="B16821" t="s">
        <v>721</v>
      </c>
      <c r="C16821">
        <v>34.6</v>
      </c>
      <c r="D16821">
        <v>34.68</v>
      </c>
      <c r="E16821">
        <v>33.58</v>
      </c>
      <c r="F16821">
        <v>33.72</v>
      </c>
      <c r="G16821">
        <v>874529</v>
      </c>
      <c r="H16821">
        <v>33.993299999999998</v>
      </c>
    </row>
    <row r="16822" spans="1:8" x14ac:dyDescent="0.3">
      <c r="A16822" t="s">
        <v>117</v>
      </c>
      <c r="B16822" t="s">
        <v>96</v>
      </c>
      <c r="C16822">
        <v>33.799999999999997</v>
      </c>
      <c r="D16822">
        <v>34.880000000000003</v>
      </c>
      <c r="E16822">
        <v>33.159999999999997</v>
      </c>
      <c r="F16822">
        <v>33.619999999999997</v>
      </c>
      <c r="G16822">
        <v>771273</v>
      </c>
      <c r="H16822">
        <v>33.886699999999998</v>
      </c>
    </row>
    <row r="16823" spans="1:8" x14ac:dyDescent="0.3">
      <c r="A16823" t="s">
        <v>117</v>
      </c>
      <c r="B16823" t="s">
        <v>722</v>
      </c>
      <c r="C16823">
        <v>33.9</v>
      </c>
      <c r="D16823">
        <v>34.6</v>
      </c>
      <c r="E16823">
        <v>32.520000000000003</v>
      </c>
      <c r="F16823">
        <v>33.86</v>
      </c>
      <c r="G16823">
        <v>1886806</v>
      </c>
      <c r="H16823">
        <v>33.659999999999997</v>
      </c>
    </row>
    <row r="16824" spans="1:8" x14ac:dyDescent="0.3">
      <c r="A16824" t="s">
        <v>117</v>
      </c>
      <c r="B16824" t="s">
        <v>164</v>
      </c>
      <c r="C16824">
        <v>33.9</v>
      </c>
      <c r="D16824">
        <v>34.24</v>
      </c>
      <c r="E16824">
        <v>32.9</v>
      </c>
      <c r="F16824">
        <v>32.9</v>
      </c>
      <c r="G16824">
        <v>1708941</v>
      </c>
      <c r="H16824">
        <v>33.346699999999998</v>
      </c>
    </row>
    <row r="16825" spans="1:8" x14ac:dyDescent="0.3">
      <c r="A16825" t="s">
        <v>117</v>
      </c>
      <c r="B16825" t="s">
        <v>723</v>
      </c>
      <c r="C16825">
        <v>33.92</v>
      </c>
      <c r="D16825">
        <v>34.24</v>
      </c>
      <c r="E16825">
        <v>33.6</v>
      </c>
      <c r="F16825">
        <v>33.92</v>
      </c>
      <c r="G16825">
        <v>767728</v>
      </c>
      <c r="H16825">
        <v>33.92</v>
      </c>
    </row>
    <row r="16826" spans="1:8" x14ac:dyDescent="0.3">
      <c r="A16826" t="s">
        <v>117</v>
      </c>
      <c r="B16826" t="s">
        <v>724</v>
      </c>
      <c r="C16826">
        <v>34.56</v>
      </c>
      <c r="D16826">
        <v>34.56</v>
      </c>
      <c r="E16826">
        <v>33.82</v>
      </c>
      <c r="F16826">
        <v>34.159999999999997</v>
      </c>
      <c r="G16826">
        <v>661685</v>
      </c>
      <c r="H16826">
        <v>34.18</v>
      </c>
    </row>
    <row r="16827" spans="1:8" x14ac:dyDescent="0.3">
      <c r="A16827" t="s">
        <v>117</v>
      </c>
      <c r="B16827" t="s">
        <v>725</v>
      </c>
      <c r="C16827">
        <v>34.340000000000003</v>
      </c>
      <c r="D16827">
        <v>35.4</v>
      </c>
      <c r="E16827">
        <v>33.979999999999997</v>
      </c>
      <c r="F16827">
        <v>35.4</v>
      </c>
      <c r="G16827">
        <v>1421364</v>
      </c>
      <c r="H16827">
        <v>34.926699999999997</v>
      </c>
    </row>
    <row r="16828" spans="1:8" x14ac:dyDescent="0.3">
      <c r="A16828" t="s">
        <v>117</v>
      </c>
      <c r="B16828" t="s">
        <v>242</v>
      </c>
      <c r="C16828">
        <v>34.6</v>
      </c>
      <c r="D16828">
        <v>34.86</v>
      </c>
      <c r="E16828">
        <v>33.76</v>
      </c>
      <c r="F16828">
        <v>33.76</v>
      </c>
      <c r="G16828">
        <v>895868</v>
      </c>
      <c r="H16828">
        <v>34.1267</v>
      </c>
    </row>
    <row r="16829" spans="1:8" x14ac:dyDescent="0.3">
      <c r="A16829" t="s">
        <v>117</v>
      </c>
      <c r="B16829" t="s">
        <v>726</v>
      </c>
      <c r="C16829">
        <v>34.200000000000003</v>
      </c>
      <c r="D16829">
        <v>34.520000000000003</v>
      </c>
      <c r="E16829">
        <v>33.619999999999997</v>
      </c>
      <c r="F16829">
        <v>34</v>
      </c>
      <c r="G16829">
        <v>585496</v>
      </c>
      <c r="H16829">
        <v>34.046700000000001</v>
      </c>
    </row>
    <row r="16830" spans="1:8" x14ac:dyDescent="0.3">
      <c r="A16830" t="s">
        <v>117</v>
      </c>
      <c r="B16830" t="s">
        <v>727</v>
      </c>
      <c r="C16830">
        <v>34.299999999999997</v>
      </c>
      <c r="D16830">
        <v>35.72</v>
      </c>
      <c r="E16830">
        <v>34.14</v>
      </c>
      <c r="F16830">
        <v>34.74</v>
      </c>
      <c r="G16830">
        <v>1188175</v>
      </c>
      <c r="H16830">
        <v>34.866700000000002</v>
      </c>
    </row>
    <row r="16831" spans="1:8" x14ac:dyDescent="0.3">
      <c r="A16831" t="s">
        <v>117</v>
      </c>
      <c r="B16831" t="s">
        <v>728</v>
      </c>
      <c r="C16831">
        <v>34.78</v>
      </c>
      <c r="D16831">
        <v>38.200000000000003</v>
      </c>
      <c r="E16831">
        <v>34.78</v>
      </c>
      <c r="F16831">
        <v>38.200000000000003</v>
      </c>
      <c r="G16831">
        <v>5754247</v>
      </c>
      <c r="H16831">
        <v>37.06</v>
      </c>
    </row>
    <row r="16832" spans="1:8" x14ac:dyDescent="0.3">
      <c r="A16832" t="s">
        <v>117</v>
      </c>
      <c r="B16832" t="s">
        <v>729</v>
      </c>
      <c r="C16832">
        <v>39.44</v>
      </c>
      <c r="D16832">
        <v>41.06</v>
      </c>
      <c r="E16832">
        <v>38.520000000000003</v>
      </c>
      <c r="F16832">
        <v>38.520000000000003</v>
      </c>
      <c r="G16832">
        <v>4345864</v>
      </c>
      <c r="H16832">
        <v>39.366700000000002</v>
      </c>
    </row>
    <row r="16833" spans="1:8" x14ac:dyDescent="0.3">
      <c r="A16833" t="s">
        <v>117</v>
      </c>
      <c r="B16833" t="s">
        <v>730</v>
      </c>
      <c r="C16833">
        <v>38.520000000000003</v>
      </c>
      <c r="D16833">
        <v>41.2</v>
      </c>
      <c r="E16833">
        <v>38.200000000000003</v>
      </c>
      <c r="F16833">
        <v>38.92</v>
      </c>
      <c r="G16833">
        <v>2946486</v>
      </c>
      <c r="H16833">
        <v>39.44</v>
      </c>
    </row>
    <row r="16834" spans="1:8" x14ac:dyDescent="0.3">
      <c r="A16834" t="s">
        <v>117</v>
      </c>
      <c r="B16834" t="s">
        <v>731</v>
      </c>
      <c r="C16834">
        <v>39.24</v>
      </c>
      <c r="D16834">
        <v>39.340000000000003</v>
      </c>
      <c r="E16834">
        <v>36.64</v>
      </c>
      <c r="F16834">
        <v>36.64</v>
      </c>
      <c r="G16834">
        <v>2627086</v>
      </c>
      <c r="H16834">
        <v>37.54</v>
      </c>
    </row>
    <row r="16835" spans="1:8" x14ac:dyDescent="0.3">
      <c r="A16835" t="s">
        <v>117</v>
      </c>
      <c r="B16835" t="s">
        <v>732</v>
      </c>
      <c r="C16835">
        <v>36.64</v>
      </c>
      <c r="D16835">
        <v>37</v>
      </c>
      <c r="E16835">
        <v>36.1</v>
      </c>
      <c r="F16835">
        <v>36.14</v>
      </c>
      <c r="G16835">
        <v>1045908</v>
      </c>
      <c r="H16835">
        <v>36.4133</v>
      </c>
    </row>
    <row r="16836" spans="1:8" x14ac:dyDescent="0.3">
      <c r="A16836" t="s">
        <v>117</v>
      </c>
      <c r="B16836" t="s">
        <v>733</v>
      </c>
      <c r="C16836">
        <v>36.200000000000003</v>
      </c>
      <c r="D16836">
        <v>37.1</v>
      </c>
      <c r="E16836">
        <v>35.28</v>
      </c>
      <c r="F16836">
        <v>36.4</v>
      </c>
      <c r="G16836">
        <v>1301818</v>
      </c>
      <c r="H16836">
        <v>36.26</v>
      </c>
    </row>
    <row r="16837" spans="1:8" x14ac:dyDescent="0.3">
      <c r="A16837" t="s">
        <v>117</v>
      </c>
      <c r="B16837" t="s">
        <v>734</v>
      </c>
      <c r="C16837">
        <v>37.1</v>
      </c>
      <c r="D16837">
        <v>39.5</v>
      </c>
      <c r="E16837">
        <v>36.880000000000003</v>
      </c>
      <c r="F16837">
        <v>37</v>
      </c>
      <c r="G16837">
        <v>1693349</v>
      </c>
      <c r="H16837">
        <v>37.793300000000002</v>
      </c>
    </row>
    <row r="16838" spans="1:8" x14ac:dyDescent="0.3">
      <c r="A16838" t="s">
        <v>117</v>
      </c>
      <c r="B16838" t="s">
        <v>735</v>
      </c>
      <c r="C16838">
        <v>37.22</v>
      </c>
      <c r="D16838">
        <v>37.22</v>
      </c>
      <c r="E16838">
        <v>35.96</v>
      </c>
      <c r="F16838">
        <v>36.119999999999997</v>
      </c>
      <c r="G16838">
        <v>645645</v>
      </c>
      <c r="H16838">
        <v>36.433300000000003</v>
      </c>
    </row>
    <row r="16839" spans="1:8" x14ac:dyDescent="0.3">
      <c r="A16839" t="s">
        <v>208</v>
      </c>
      <c r="B16839" t="s">
        <v>696</v>
      </c>
      <c r="C16839">
        <v>9.23</v>
      </c>
      <c r="D16839">
        <v>9.25</v>
      </c>
      <c r="E16839">
        <v>9.1199999999999992</v>
      </c>
      <c r="F16839">
        <v>9.2100000000000009</v>
      </c>
      <c r="G16839">
        <v>2667171</v>
      </c>
      <c r="H16839">
        <v>9.1933000000000007</v>
      </c>
    </row>
    <row r="16840" spans="1:8" x14ac:dyDescent="0.3">
      <c r="A16840" t="s">
        <v>208</v>
      </c>
      <c r="B16840" t="s">
        <v>697</v>
      </c>
      <c r="C16840">
        <v>9.16</v>
      </c>
      <c r="D16840">
        <v>9.2799999999999994</v>
      </c>
      <c r="E16840">
        <v>9.09</v>
      </c>
      <c r="F16840">
        <v>9.1199999999999992</v>
      </c>
      <c r="G16840">
        <v>4169270</v>
      </c>
      <c r="H16840">
        <v>9.1632999999999996</v>
      </c>
    </row>
    <row r="16841" spans="1:8" x14ac:dyDescent="0.3">
      <c r="A16841" t="s">
        <v>208</v>
      </c>
      <c r="B16841" t="s">
        <v>698</v>
      </c>
      <c r="C16841">
        <v>9.14</v>
      </c>
      <c r="D16841">
        <v>9.24</v>
      </c>
      <c r="E16841">
        <v>9.07</v>
      </c>
      <c r="F16841">
        <v>9.15</v>
      </c>
      <c r="G16841">
        <v>2419615</v>
      </c>
      <c r="H16841">
        <v>9.1532999999999998</v>
      </c>
    </row>
    <row r="16842" spans="1:8" x14ac:dyDescent="0.3">
      <c r="A16842" t="s">
        <v>208</v>
      </c>
      <c r="B16842" t="s">
        <v>699</v>
      </c>
      <c r="C16842">
        <v>9.17</v>
      </c>
      <c r="D16842">
        <v>9.25</v>
      </c>
      <c r="E16842">
        <v>9.0399999999999991</v>
      </c>
      <c r="F16842">
        <v>9.0399999999999991</v>
      </c>
      <c r="G16842">
        <v>3758475</v>
      </c>
      <c r="H16842">
        <v>9.11</v>
      </c>
    </row>
    <row r="16843" spans="1:8" x14ac:dyDescent="0.3">
      <c r="A16843" t="s">
        <v>208</v>
      </c>
      <c r="B16843" t="s">
        <v>700</v>
      </c>
      <c r="C16843">
        <v>9.0500000000000007</v>
      </c>
      <c r="D16843">
        <v>9.11</v>
      </c>
      <c r="E16843">
        <v>8.9499999999999993</v>
      </c>
      <c r="F16843">
        <v>8.9700000000000006</v>
      </c>
      <c r="G16843">
        <v>2445509</v>
      </c>
      <c r="H16843">
        <v>9.01</v>
      </c>
    </row>
    <row r="16844" spans="1:8" x14ac:dyDescent="0.3">
      <c r="A16844" t="s">
        <v>208</v>
      </c>
      <c r="B16844" t="s">
        <v>77</v>
      </c>
      <c r="C16844">
        <v>8.9600000000000009</v>
      </c>
      <c r="D16844">
        <v>8.9600000000000009</v>
      </c>
      <c r="E16844">
        <v>8.65</v>
      </c>
      <c r="F16844">
        <v>8.82</v>
      </c>
      <c r="G16844">
        <v>4742612</v>
      </c>
      <c r="H16844">
        <v>8.81</v>
      </c>
    </row>
    <row r="16845" spans="1:8" x14ac:dyDescent="0.3">
      <c r="A16845" t="s">
        <v>208</v>
      </c>
      <c r="B16845" t="s">
        <v>701</v>
      </c>
      <c r="C16845">
        <v>8.86</v>
      </c>
      <c r="D16845">
        <v>8.9499999999999993</v>
      </c>
      <c r="E16845">
        <v>8.76</v>
      </c>
      <c r="F16845">
        <v>8.81</v>
      </c>
      <c r="G16845">
        <v>3739395</v>
      </c>
      <c r="H16845">
        <v>8.84</v>
      </c>
    </row>
    <row r="16846" spans="1:8" x14ac:dyDescent="0.3">
      <c r="A16846" t="s">
        <v>208</v>
      </c>
      <c r="B16846" t="s">
        <v>702</v>
      </c>
      <c r="C16846">
        <v>8.82</v>
      </c>
      <c r="D16846">
        <v>8.91</v>
      </c>
      <c r="E16846">
        <v>8.68</v>
      </c>
      <c r="F16846">
        <v>8.69</v>
      </c>
      <c r="G16846">
        <v>3318346</v>
      </c>
      <c r="H16846">
        <v>8.76</v>
      </c>
    </row>
    <row r="16847" spans="1:8" x14ac:dyDescent="0.3">
      <c r="A16847" t="s">
        <v>208</v>
      </c>
      <c r="B16847" t="s">
        <v>139</v>
      </c>
      <c r="C16847">
        <v>8.68</v>
      </c>
      <c r="D16847">
        <v>8.75</v>
      </c>
      <c r="E16847">
        <v>8.5</v>
      </c>
      <c r="F16847">
        <v>8.6199999999999992</v>
      </c>
      <c r="G16847">
        <v>3237989</v>
      </c>
      <c r="H16847">
        <v>8.6233000000000004</v>
      </c>
    </row>
    <row r="16848" spans="1:8" x14ac:dyDescent="0.3">
      <c r="A16848" t="s">
        <v>208</v>
      </c>
      <c r="B16848" t="s">
        <v>156</v>
      </c>
      <c r="C16848">
        <v>8.64</v>
      </c>
      <c r="D16848">
        <v>8.64</v>
      </c>
      <c r="E16848">
        <v>8.4</v>
      </c>
      <c r="F16848">
        <v>8.51</v>
      </c>
      <c r="G16848">
        <v>3835435</v>
      </c>
      <c r="H16848">
        <v>8.5167000000000002</v>
      </c>
    </row>
    <row r="16849" spans="1:8" x14ac:dyDescent="0.3">
      <c r="A16849" t="s">
        <v>208</v>
      </c>
      <c r="B16849" t="s">
        <v>703</v>
      </c>
      <c r="C16849">
        <v>8.75</v>
      </c>
      <c r="D16849">
        <v>8.82</v>
      </c>
      <c r="E16849">
        <v>8.56</v>
      </c>
      <c r="F16849">
        <v>8.68</v>
      </c>
      <c r="G16849">
        <v>3889555</v>
      </c>
      <c r="H16849">
        <v>8.6867000000000001</v>
      </c>
    </row>
    <row r="16850" spans="1:8" x14ac:dyDescent="0.3">
      <c r="A16850" t="s">
        <v>208</v>
      </c>
      <c r="B16850" t="s">
        <v>223</v>
      </c>
      <c r="C16850">
        <v>8.76</v>
      </c>
      <c r="D16850">
        <v>8.7799999999999994</v>
      </c>
      <c r="E16850">
        <v>8.58</v>
      </c>
      <c r="F16850">
        <v>8.7100000000000009</v>
      </c>
      <c r="G16850">
        <v>5078828</v>
      </c>
      <c r="H16850">
        <v>8.69</v>
      </c>
    </row>
    <row r="16851" spans="1:8" x14ac:dyDescent="0.3">
      <c r="A16851" t="s">
        <v>208</v>
      </c>
      <c r="B16851" t="s">
        <v>228</v>
      </c>
      <c r="C16851">
        <v>8.64</v>
      </c>
      <c r="D16851">
        <v>9.27</v>
      </c>
      <c r="E16851">
        <v>8.6199999999999992</v>
      </c>
      <c r="F16851">
        <v>9.16</v>
      </c>
      <c r="G16851">
        <v>11712560</v>
      </c>
      <c r="H16851">
        <v>9.0167000000000002</v>
      </c>
    </row>
    <row r="16852" spans="1:8" x14ac:dyDescent="0.3">
      <c r="A16852" t="s">
        <v>208</v>
      </c>
      <c r="B16852" t="s">
        <v>704</v>
      </c>
      <c r="C16852">
        <v>9.17</v>
      </c>
      <c r="D16852">
        <v>9.3000000000000007</v>
      </c>
      <c r="E16852">
        <v>9.0299999999999994</v>
      </c>
      <c r="F16852">
        <v>9.25</v>
      </c>
      <c r="G16852">
        <v>6784382</v>
      </c>
      <c r="H16852">
        <v>9.1933000000000007</v>
      </c>
    </row>
    <row r="16853" spans="1:8" x14ac:dyDescent="0.3">
      <c r="A16853" t="s">
        <v>208</v>
      </c>
      <c r="B16853" t="s">
        <v>705</v>
      </c>
      <c r="C16853">
        <v>9.24</v>
      </c>
      <c r="D16853">
        <v>9.25</v>
      </c>
      <c r="E16853">
        <v>9.01</v>
      </c>
      <c r="F16853">
        <v>9.02</v>
      </c>
      <c r="G16853">
        <v>4182800</v>
      </c>
      <c r="H16853">
        <v>9.0932999999999993</v>
      </c>
    </row>
    <row r="16854" spans="1:8" x14ac:dyDescent="0.3">
      <c r="A16854" t="s">
        <v>208</v>
      </c>
      <c r="B16854" t="s">
        <v>706</v>
      </c>
      <c r="C16854">
        <v>9.1</v>
      </c>
      <c r="D16854">
        <v>9.2899999999999991</v>
      </c>
      <c r="E16854">
        <v>9.07</v>
      </c>
      <c r="F16854">
        <v>9.25</v>
      </c>
      <c r="G16854">
        <v>4481234</v>
      </c>
      <c r="H16854">
        <v>9.2033000000000005</v>
      </c>
    </row>
    <row r="16855" spans="1:8" x14ac:dyDescent="0.3">
      <c r="A16855" t="s">
        <v>208</v>
      </c>
      <c r="B16855" t="s">
        <v>265</v>
      </c>
      <c r="C16855">
        <v>9.27</v>
      </c>
      <c r="D16855">
        <v>9.7100000000000009</v>
      </c>
      <c r="E16855">
        <v>9.14</v>
      </c>
      <c r="F16855">
        <v>9.49</v>
      </c>
      <c r="G16855">
        <v>8360897</v>
      </c>
      <c r="H16855">
        <v>9.4466999999999999</v>
      </c>
    </row>
    <row r="16856" spans="1:8" x14ac:dyDescent="0.3">
      <c r="A16856" t="s">
        <v>208</v>
      </c>
      <c r="B16856" t="s">
        <v>707</v>
      </c>
      <c r="C16856">
        <v>9.49</v>
      </c>
      <c r="D16856">
        <v>9.5399999999999991</v>
      </c>
      <c r="E16856">
        <v>9.25</v>
      </c>
      <c r="F16856">
        <v>9.3800000000000008</v>
      </c>
      <c r="G16856">
        <v>4051283</v>
      </c>
      <c r="H16856">
        <v>9.39</v>
      </c>
    </row>
    <row r="16857" spans="1:8" x14ac:dyDescent="0.3">
      <c r="A16857" t="s">
        <v>208</v>
      </c>
      <c r="B16857" t="s">
        <v>271</v>
      </c>
      <c r="C16857">
        <v>9.3699999999999992</v>
      </c>
      <c r="D16857">
        <v>9.3699999999999992</v>
      </c>
      <c r="E16857">
        <v>8.6999999999999993</v>
      </c>
      <c r="F16857">
        <v>8.93</v>
      </c>
      <c r="G16857">
        <v>4642849</v>
      </c>
      <c r="H16857">
        <v>9</v>
      </c>
    </row>
    <row r="16858" spans="1:8" x14ac:dyDescent="0.3">
      <c r="A16858" t="s">
        <v>208</v>
      </c>
      <c r="B16858" t="s">
        <v>708</v>
      </c>
      <c r="C16858">
        <v>9</v>
      </c>
      <c r="D16858">
        <v>9.0500000000000007</v>
      </c>
      <c r="E16858">
        <v>8.67</v>
      </c>
      <c r="F16858">
        <v>8.85</v>
      </c>
      <c r="G16858">
        <v>2536577</v>
      </c>
      <c r="H16858">
        <v>8.8567</v>
      </c>
    </row>
    <row r="16859" spans="1:8" x14ac:dyDescent="0.3">
      <c r="A16859" t="s">
        <v>208</v>
      </c>
      <c r="B16859" t="s">
        <v>709</v>
      </c>
      <c r="C16859">
        <v>8.8699999999999992</v>
      </c>
      <c r="D16859">
        <v>9.0399999999999991</v>
      </c>
      <c r="E16859">
        <v>8.8000000000000007</v>
      </c>
      <c r="F16859">
        <v>8.8000000000000007</v>
      </c>
      <c r="G16859">
        <v>2259032</v>
      </c>
      <c r="H16859">
        <v>8.8800000000000008</v>
      </c>
    </row>
    <row r="16860" spans="1:8" x14ac:dyDescent="0.3">
      <c r="A16860" t="s">
        <v>208</v>
      </c>
      <c r="B16860" t="s">
        <v>283</v>
      </c>
      <c r="C16860">
        <v>8.85</v>
      </c>
      <c r="D16860">
        <v>9.68</v>
      </c>
      <c r="E16860">
        <v>8.7899999999999991</v>
      </c>
      <c r="F16860">
        <v>9.49</v>
      </c>
      <c r="G16860">
        <v>21464500</v>
      </c>
      <c r="H16860">
        <v>9.32</v>
      </c>
    </row>
    <row r="16861" spans="1:8" x14ac:dyDescent="0.3">
      <c r="A16861" t="s">
        <v>208</v>
      </c>
      <c r="B16861" t="s">
        <v>290</v>
      </c>
      <c r="C16861">
        <v>9.59</v>
      </c>
      <c r="D16861">
        <v>10.1</v>
      </c>
      <c r="E16861">
        <v>9.43</v>
      </c>
      <c r="F16861">
        <v>9.74</v>
      </c>
      <c r="G16861">
        <v>24336980</v>
      </c>
      <c r="H16861">
        <v>9.7567000000000004</v>
      </c>
    </row>
    <row r="16862" spans="1:8" x14ac:dyDescent="0.3">
      <c r="A16862" t="s">
        <v>208</v>
      </c>
      <c r="B16862" t="s">
        <v>710</v>
      </c>
      <c r="C16862">
        <v>9.75</v>
      </c>
      <c r="D16862">
        <v>10</v>
      </c>
      <c r="E16862">
        <v>9.52</v>
      </c>
      <c r="F16862">
        <v>9.5399999999999991</v>
      </c>
      <c r="G16862">
        <v>6908908</v>
      </c>
      <c r="H16862">
        <v>9.6867000000000001</v>
      </c>
    </row>
    <row r="16863" spans="1:8" x14ac:dyDescent="0.3">
      <c r="A16863" t="s">
        <v>208</v>
      </c>
      <c r="B16863" t="s">
        <v>512</v>
      </c>
      <c r="C16863">
        <v>9.5399999999999991</v>
      </c>
      <c r="D16863">
        <v>9.9700000000000006</v>
      </c>
      <c r="E16863">
        <v>9.2100000000000009</v>
      </c>
      <c r="F16863">
        <v>9.4499999999999993</v>
      </c>
      <c r="G16863">
        <v>12670870</v>
      </c>
      <c r="H16863">
        <v>9.5433000000000003</v>
      </c>
    </row>
    <row r="16864" spans="1:8" x14ac:dyDescent="0.3">
      <c r="A16864" t="s">
        <v>208</v>
      </c>
      <c r="B16864" t="s">
        <v>91</v>
      </c>
      <c r="C16864">
        <v>8.5500000000000007</v>
      </c>
      <c r="D16864">
        <v>9.3800000000000008</v>
      </c>
      <c r="E16864">
        <v>8.5299999999999994</v>
      </c>
      <c r="F16864">
        <v>9.25</v>
      </c>
      <c r="G16864">
        <v>11201530</v>
      </c>
      <c r="H16864">
        <v>9.0533000000000001</v>
      </c>
    </row>
    <row r="16865" spans="1:8" x14ac:dyDescent="0.3">
      <c r="A16865" t="s">
        <v>208</v>
      </c>
      <c r="B16865" t="s">
        <v>93</v>
      </c>
      <c r="C16865">
        <v>9.3000000000000007</v>
      </c>
      <c r="D16865">
        <v>9.43</v>
      </c>
      <c r="E16865">
        <v>9.15</v>
      </c>
      <c r="F16865">
        <v>9.1999999999999993</v>
      </c>
      <c r="G16865">
        <v>6118660</v>
      </c>
      <c r="H16865">
        <v>9.26</v>
      </c>
    </row>
    <row r="16866" spans="1:8" x14ac:dyDescent="0.3">
      <c r="A16866" t="s">
        <v>208</v>
      </c>
      <c r="B16866" t="s">
        <v>711</v>
      </c>
      <c r="C16866">
        <v>9.25</v>
      </c>
      <c r="D16866">
        <v>9.68</v>
      </c>
      <c r="E16866">
        <v>8.9600000000000009</v>
      </c>
      <c r="F16866">
        <v>9.5</v>
      </c>
      <c r="G16866">
        <v>6471009</v>
      </c>
      <c r="H16866">
        <v>9.3800000000000008</v>
      </c>
    </row>
    <row r="16867" spans="1:8" x14ac:dyDescent="0.3">
      <c r="A16867" t="s">
        <v>208</v>
      </c>
      <c r="B16867" t="s">
        <v>712</v>
      </c>
      <c r="C16867">
        <v>9.5</v>
      </c>
      <c r="D16867">
        <v>9.74</v>
      </c>
      <c r="E16867">
        <v>9.4499999999999993</v>
      </c>
      <c r="F16867">
        <v>9.5</v>
      </c>
      <c r="G16867">
        <v>5993511</v>
      </c>
      <c r="H16867">
        <v>9.5632999999999999</v>
      </c>
    </row>
    <row r="16868" spans="1:8" x14ac:dyDescent="0.3">
      <c r="A16868" t="s">
        <v>208</v>
      </c>
      <c r="B16868" t="s">
        <v>162</v>
      </c>
      <c r="C16868">
        <v>9.5</v>
      </c>
      <c r="D16868">
        <v>9.6</v>
      </c>
      <c r="E16868">
        <v>9.15</v>
      </c>
      <c r="F16868">
        <v>9.2799999999999994</v>
      </c>
      <c r="G16868">
        <v>3100302</v>
      </c>
      <c r="H16868">
        <v>9.3432999999999993</v>
      </c>
    </row>
    <row r="16869" spans="1:8" x14ac:dyDescent="0.3">
      <c r="A16869" t="s">
        <v>208</v>
      </c>
      <c r="B16869" t="s">
        <v>220</v>
      </c>
      <c r="C16869">
        <v>9.27</v>
      </c>
      <c r="D16869">
        <v>9.39</v>
      </c>
      <c r="E16869">
        <v>8.91</v>
      </c>
      <c r="F16869">
        <v>9.16</v>
      </c>
      <c r="G16869">
        <v>2624870</v>
      </c>
      <c r="H16869">
        <v>9.1532999999999998</v>
      </c>
    </row>
    <row r="16870" spans="1:8" x14ac:dyDescent="0.3">
      <c r="A16870" t="s">
        <v>208</v>
      </c>
      <c r="B16870" t="s">
        <v>713</v>
      </c>
      <c r="C16870">
        <v>9.25</v>
      </c>
      <c r="D16870">
        <v>9.48</v>
      </c>
      <c r="E16870">
        <v>9.25</v>
      </c>
      <c r="F16870">
        <v>9.42</v>
      </c>
      <c r="G16870">
        <v>3477324</v>
      </c>
      <c r="H16870">
        <v>9.3833000000000002</v>
      </c>
    </row>
    <row r="16871" spans="1:8" x14ac:dyDescent="0.3">
      <c r="A16871" t="s">
        <v>208</v>
      </c>
      <c r="B16871" t="s">
        <v>714</v>
      </c>
      <c r="C16871">
        <v>9.43</v>
      </c>
      <c r="D16871">
        <v>9.5299999999999994</v>
      </c>
      <c r="E16871">
        <v>9.07</v>
      </c>
      <c r="F16871">
        <v>9.09</v>
      </c>
      <c r="G16871">
        <v>3563340</v>
      </c>
      <c r="H16871">
        <v>9.23</v>
      </c>
    </row>
    <row r="16872" spans="1:8" x14ac:dyDescent="0.3">
      <c r="A16872" t="s">
        <v>208</v>
      </c>
      <c r="B16872" t="s">
        <v>715</v>
      </c>
      <c r="C16872">
        <v>9.1199999999999992</v>
      </c>
      <c r="D16872">
        <v>9.18</v>
      </c>
      <c r="E16872">
        <v>9.0299999999999994</v>
      </c>
      <c r="F16872">
        <v>9.0399999999999991</v>
      </c>
      <c r="G16872">
        <v>2119864</v>
      </c>
      <c r="H16872">
        <v>9.0832999999999995</v>
      </c>
    </row>
    <row r="16873" spans="1:8" x14ac:dyDescent="0.3">
      <c r="A16873" t="s">
        <v>208</v>
      </c>
      <c r="B16873" t="s">
        <v>235</v>
      </c>
      <c r="C16873">
        <v>9.0399999999999991</v>
      </c>
      <c r="D16873">
        <v>9.0399999999999991</v>
      </c>
      <c r="E16873">
        <v>8.8000000000000007</v>
      </c>
      <c r="F16873">
        <v>8.86</v>
      </c>
      <c r="G16873">
        <v>2984020</v>
      </c>
      <c r="H16873">
        <v>8.9</v>
      </c>
    </row>
    <row r="16874" spans="1:8" x14ac:dyDescent="0.3">
      <c r="A16874" t="s">
        <v>208</v>
      </c>
      <c r="B16874" t="s">
        <v>259</v>
      </c>
      <c r="C16874">
        <v>8.9</v>
      </c>
      <c r="D16874">
        <v>9.09</v>
      </c>
      <c r="E16874">
        <v>8.8000000000000007</v>
      </c>
      <c r="F16874">
        <v>8.8000000000000007</v>
      </c>
      <c r="G16874">
        <v>1930334</v>
      </c>
      <c r="H16874">
        <v>8.8966999999999992</v>
      </c>
    </row>
    <row r="16875" spans="1:8" x14ac:dyDescent="0.3">
      <c r="A16875" t="s">
        <v>208</v>
      </c>
      <c r="B16875" t="s">
        <v>716</v>
      </c>
      <c r="C16875">
        <v>8.86</v>
      </c>
      <c r="D16875">
        <v>9.3800000000000008</v>
      </c>
      <c r="E16875">
        <v>8.82</v>
      </c>
      <c r="F16875">
        <v>9.2200000000000006</v>
      </c>
      <c r="G16875">
        <v>4301794</v>
      </c>
      <c r="H16875">
        <v>9.14</v>
      </c>
    </row>
    <row r="16876" spans="1:8" x14ac:dyDescent="0.3">
      <c r="A16876" t="s">
        <v>208</v>
      </c>
      <c r="B16876" t="s">
        <v>269</v>
      </c>
      <c r="C16876">
        <v>9.26</v>
      </c>
      <c r="D16876">
        <v>9.6999999999999993</v>
      </c>
      <c r="E16876">
        <v>9.0299999999999994</v>
      </c>
      <c r="F16876">
        <v>9.11</v>
      </c>
      <c r="G16876">
        <v>7892000</v>
      </c>
      <c r="H16876">
        <v>9.2799999999999994</v>
      </c>
    </row>
    <row r="16877" spans="1:8" x14ac:dyDescent="0.3">
      <c r="A16877" t="s">
        <v>208</v>
      </c>
      <c r="B16877" t="s">
        <v>282</v>
      </c>
      <c r="C16877">
        <v>9.11</v>
      </c>
      <c r="D16877">
        <v>9.15</v>
      </c>
      <c r="E16877">
        <v>8.99</v>
      </c>
      <c r="F16877">
        <v>9</v>
      </c>
      <c r="G16877">
        <v>968437</v>
      </c>
      <c r="H16877">
        <v>9.0466999999999995</v>
      </c>
    </row>
    <row r="16878" spans="1:8" x14ac:dyDescent="0.3">
      <c r="A16878" t="s">
        <v>208</v>
      </c>
      <c r="B16878" t="s">
        <v>717</v>
      </c>
      <c r="C16878">
        <v>8.94</v>
      </c>
      <c r="D16878">
        <v>8.99</v>
      </c>
      <c r="E16878">
        <v>8.58</v>
      </c>
      <c r="F16878">
        <v>8.92</v>
      </c>
      <c r="G16878">
        <v>4667075</v>
      </c>
      <c r="H16878">
        <v>8.83</v>
      </c>
    </row>
    <row r="16879" spans="1:8" x14ac:dyDescent="0.3">
      <c r="A16879" t="s">
        <v>208</v>
      </c>
      <c r="B16879" t="s">
        <v>285</v>
      </c>
      <c r="C16879">
        <v>8.8699999999999992</v>
      </c>
      <c r="D16879">
        <v>8.9600000000000009</v>
      </c>
      <c r="E16879">
        <v>8.67</v>
      </c>
      <c r="F16879">
        <v>8.68</v>
      </c>
      <c r="G16879">
        <v>2089616</v>
      </c>
      <c r="H16879">
        <v>8.77</v>
      </c>
    </row>
    <row r="16880" spans="1:8" x14ac:dyDescent="0.3">
      <c r="A16880" t="s">
        <v>208</v>
      </c>
      <c r="B16880" t="s">
        <v>718</v>
      </c>
      <c r="C16880">
        <v>8.73</v>
      </c>
      <c r="D16880">
        <v>9.08</v>
      </c>
      <c r="E16880">
        <v>8.6999999999999993</v>
      </c>
      <c r="F16880">
        <v>8.94</v>
      </c>
      <c r="G16880">
        <v>5621769</v>
      </c>
      <c r="H16880">
        <v>8.9067000000000007</v>
      </c>
    </row>
    <row r="16881" spans="1:8" x14ac:dyDescent="0.3">
      <c r="A16881" t="s">
        <v>208</v>
      </c>
      <c r="B16881" t="s">
        <v>291</v>
      </c>
      <c r="C16881">
        <v>8.94</v>
      </c>
      <c r="D16881">
        <v>8.94</v>
      </c>
      <c r="E16881">
        <v>8.66</v>
      </c>
      <c r="F16881">
        <v>8.76</v>
      </c>
      <c r="G16881">
        <v>2118366</v>
      </c>
      <c r="H16881">
        <v>8.7866999999999997</v>
      </c>
    </row>
    <row r="16882" spans="1:8" x14ac:dyDescent="0.3">
      <c r="A16882" t="s">
        <v>208</v>
      </c>
      <c r="B16882" t="s">
        <v>295</v>
      </c>
      <c r="C16882">
        <v>8.8000000000000007</v>
      </c>
      <c r="D16882">
        <v>8.83</v>
      </c>
      <c r="E16882">
        <v>8.41</v>
      </c>
      <c r="F16882">
        <v>8.44</v>
      </c>
      <c r="G16882">
        <v>3210114</v>
      </c>
      <c r="H16882">
        <v>8.56</v>
      </c>
    </row>
    <row r="16883" spans="1:8" x14ac:dyDescent="0.3">
      <c r="A16883" t="s">
        <v>208</v>
      </c>
      <c r="B16883" t="s">
        <v>298</v>
      </c>
      <c r="C16883">
        <v>8.35</v>
      </c>
      <c r="D16883">
        <v>8.52</v>
      </c>
      <c r="E16883">
        <v>7.95</v>
      </c>
      <c r="F16883">
        <v>8.2899999999999991</v>
      </c>
      <c r="G16883">
        <v>3867524</v>
      </c>
      <c r="H16883">
        <v>8.2532999999999994</v>
      </c>
    </row>
    <row r="16884" spans="1:8" x14ac:dyDescent="0.3">
      <c r="A16884" t="s">
        <v>208</v>
      </c>
      <c r="B16884" t="s">
        <v>719</v>
      </c>
      <c r="C16884">
        <v>8.35</v>
      </c>
      <c r="D16884">
        <v>8.43</v>
      </c>
      <c r="E16884">
        <v>8.2799999999999994</v>
      </c>
      <c r="F16884">
        <v>8.3000000000000007</v>
      </c>
      <c r="G16884">
        <v>1983648</v>
      </c>
      <c r="H16884">
        <v>8.3367000000000004</v>
      </c>
    </row>
    <row r="16885" spans="1:8" x14ac:dyDescent="0.3">
      <c r="A16885" t="s">
        <v>208</v>
      </c>
      <c r="B16885" t="s">
        <v>720</v>
      </c>
      <c r="C16885">
        <v>8.39</v>
      </c>
      <c r="D16885">
        <v>8.92</v>
      </c>
      <c r="E16885">
        <v>8.39</v>
      </c>
      <c r="F16885">
        <v>8.69</v>
      </c>
      <c r="G16885">
        <v>2971836</v>
      </c>
      <c r="H16885">
        <v>8.6667000000000005</v>
      </c>
    </row>
    <row r="16886" spans="1:8" x14ac:dyDescent="0.3">
      <c r="A16886" t="s">
        <v>208</v>
      </c>
      <c r="B16886" t="s">
        <v>721</v>
      </c>
      <c r="C16886">
        <v>8.5500000000000007</v>
      </c>
      <c r="D16886">
        <v>9.06</v>
      </c>
      <c r="E16886">
        <v>8.5500000000000007</v>
      </c>
      <c r="F16886">
        <v>8.7799999999999994</v>
      </c>
      <c r="G16886">
        <v>3247870</v>
      </c>
      <c r="H16886">
        <v>8.7966999999999995</v>
      </c>
    </row>
    <row r="16887" spans="1:8" x14ac:dyDescent="0.3">
      <c r="A16887" t="s">
        <v>208</v>
      </c>
      <c r="B16887" t="s">
        <v>96</v>
      </c>
      <c r="C16887">
        <v>8.9</v>
      </c>
      <c r="D16887">
        <v>8.9</v>
      </c>
      <c r="E16887">
        <v>8.7200000000000006</v>
      </c>
      <c r="F16887">
        <v>8.7200000000000006</v>
      </c>
      <c r="G16887">
        <v>1444874</v>
      </c>
      <c r="H16887">
        <v>8.7799999999999994</v>
      </c>
    </row>
    <row r="16888" spans="1:8" x14ac:dyDescent="0.3">
      <c r="A16888" t="s">
        <v>208</v>
      </c>
      <c r="B16888" t="s">
        <v>722</v>
      </c>
      <c r="C16888">
        <v>8.7200000000000006</v>
      </c>
      <c r="D16888">
        <v>9.08</v>
      </c>
      <c r="E16888">
        <v>8.7200000000000006</v>
      </c>
      <c r="F16888">
        <v>9</v>
      </c>
      <c r="G16888">
        <v>2810769</v>
      </c>
      <c r="H16888">
        <v>8.9332999999999991</v>
      </c>
    </row>
    <row r="16889" spans="1:8" x14ac:dyDescent="0.3">
      <c r="A16889" t="s">
        <v>208</v>
      </c>
      <c r="B16889" t="s">
        <v>164</v>
      </c>
      <c r="C16889">
        <v>9.0500000000000007</v>
      </c>
      <c r="D16889">
        <v>9.18</v>
      </c>
      <c r="E16889">
        <v>8.7100000000000009</v>
      </c>
      <c r="F16889">
        <v>8.7100000000000009</v>
      </c>
      <c r="G16889">
        <v>3267324</v>
      </c>
      <c r="H16889">
        <v>8.8666999999999998</v>
      </c>
    </row>
    <row r="16890" spans="1:8" x14ac:dyDescent="0.3">
      <c r="A16890" t="s">
        <v>208</v>
      </c>
      <c r="B16890" t="s">
        <v>723</v>
      </c>
      <c r="C16890">
        <v>9</v>
      </c>
      <c r="D16890">
        <v>9.14</v>
      </c>
      <c r="E16890">
        <v>8.91</v>
      </c>
      <c r="F16890">
        <v>9.0299999999999994</v>
      </c>
      <c r="G16890">
        <v>3476442</v>
      </c>
      <c r="H16890">
        <v>9.0266999999999999</v>
      </c>
    </row>
    <row r="16891" spans="1:8" x14ac:dyDescent="0.3">
      <c r="A16891" t="s">
        <v>208</v>
      </c>
      <c r="B16891" t="s">
        <v>724</v>
      </c>
      <c r="C16891">
        <v>9.1</v>
      </c>
      <c r="D16891">
        <v>9.1300000000000008</v>
      </c>
      <c r="E16891">
        <v>8.9600000000000009</v>
      </c>
      <c r="F16891">
        <v>9.0399999999999991</v>
      </c>
      <c r="G16891">
        <v>2394927</v>
      </c>
      <c r="H16891">
        <v>9.0433000000000003</v>
      </c>
    </row>
    <row r="16892" spans="1:8" x14ac:dyDescent="0.3">
      <c r="A16892" t="s">
        <v>208</v>
      </c>
      <c r="B16892" t="s">
        <v>725</v>
      </c>
      <c r="C16892">
        <v>9.07</v>
      </c>
      <c r="D16892">
        <v>9.1999999999999993</v>
      </c>
      <c r="E16892">
        <v>8.86</v>
      </c>
      <c r="F16892">
        <v>9.16</v>
      </c>
      <c r="G16892">
        <v>7257831</v>
      </c>
      <c r="H16892">
        <v>9.0732999999999997</v>
      </c>
    </row>
    <row r="16893" spans="1:8" x14ac:dyDescent="0.3">
      <c r="A16893" t="s">
        <v>208</v>
      </c>
      <c r="B16893" t="s">
        <v>242</v>
      </c>
      <c r="C16893">
        <v>8.99</v>
      </c>
      <c r="D16893">
        <v>9.5500000000000007</v>
      </c>
      <c r="E16893">
        <v>8.93</v>
      </c>
      <c r="F16893">
        <v>9.42</v>
      </c>
      <c r="G16893">
        <v>4521513</v>
      </c>
      <c r="H16893">
        <v>9.3000000000000007</v>
      </c>
    </row>
    <row r="16894" spans="1:8" x14ac:dyDescent="0.3">
      <c r="A16894" t="s">
        <v>208</v>
      </c>
      <c r="B16894" t="s">
        <v>726</v>
      </c>
      <c r="C16894">
        <v>9.4600000000000009</v>
      </c>
      <c r="D16894">
        <v>9.65</v>
      </c>
      <c r="E16894">
        <v>9.36</v>
      </c>
      <c r="F16894">
        <v>9.3800000000000008</v>
      </c>
      <c r="G16894">
        <v>4585957</v>
      </c>
      <c r="H16894">
        <v>9.4633000000000003</v>
      </c>
    </row>
    <row r="16895" spans="1:8" x14ac:dyDescent="0.3">
      <c r="A16895" t="s">
        <v>208</v>
      </c>
      <c r="B16895" t="s">
        <v>727</v>
      </c>
      <c r="C16895">
        <v>9.41</v>
      </c>
      <c r="D16895">
        <v>9.65</v>
      </c>
      <c r="E16895">
        <v>9.32</v>
      </c>
      <c r="F16895">
        <v>9.4</v>
      </c>
      <c r="G16895">
        <v>3439662</v>
      </c>
      <c r="H16895">
        <v>9.4566999999999997</v>
      </c>
    </row>
    <row r="16896" spans="1:8" x14ac:dyDescent="0.3">
      <c r="A16896" t="s">
        <v>208</v>
      </c>
      <c r="B16896" t="s">
        <v>728</v>
      </c>
      <c r="C16896">
        <v>9.4</v>
      </c>
      <c r="D16896">
        <v>9.81</v>
      </c>
      <c r="E16896">
        <v>9.3800000000000008</v>
      </c>
      <c r="F16896">
        <v>9.57</v>
      </c>
      <c r="G16896">
        <v>11637930</v>
      </c>
      <c r="H16896">
        <v>9.5867000000000004</v>
      </c>
    </row>
    <row r="16897" spans="1:8" x14ac:dyDescent="0.3">
      <c r="A16897" t="s">
        <v>208</v>
      </c>
      <c r="B16897" t="s">
        <v>729</v>
      </c>
      <c r="C16897">
        <v>9.7100000000000009</v>
      </c>
      <c r="D16897">
        <v>10.01</v>
      </c>
      <c r="E16897">
        <v>9.65</v>
      </c>
      <c r="F16897">
        <v>9.93</v>
      </c>
      <c r="G16897">
        <v>15257220</v>
      </c>
      <c r="H16897">
        <v>9.8633000000000006</v>
      </c>
    </row>
    <row r="16898" spans="1:8" x14ac:dyDescent="0.3">
      <c r="A16898" t="s">
        <v>208</v>
      </c>
      <c r="B16898" t="s">
        <v>730</v>
      </c>
      <c r="C16898">
        <v>9.83</v>
      </c>
      <c r="D16898">
        <v>9.85</v>
      </c>
      <c r="E16898">
        <v>9.5</v>
      </c>
      <c r="F16898">
        <v>9.5299999999999994</v>
      </c>
      <c r="G16898">
        <v>4567257</v>
      </c>
      <c r="H16898">
        <v>9.6266999999999996</v>
      </c>
    </row>
    <row r="16899" spans="1:8" x14ac:dyDescent="0.3">
      <c r="A16899" t="s">
        <v>208</v>
      </c>
      <c r="B16899" t="s">
        <v>731</v>
      </c>
      <c r="C16899">
        <v>9.44</v>
      </c>
      <c r="D16899">
        <v>9.6</v>
      </c>
      <c r="E16899">
        <v>9.26</v>
      </c>
      <c r="F16899">
        <v>9.35</v>
      </c>
      <c r="G16899">
        <v>4616982</v>
      </c>
      <c r="H16899">
        <v>9.4032999999999998</v>
      </c>
    </row>
    <row r="16900" spans="1:8" x14ac:dyDescent="0.3">
      <c r="A16900" t="s">
        <v>208</v>
      </c>
      <c r="B16900" t="s">
        <v>732</v>
      </c>
      <c r="C16900">
        <v>9.4</v>
      </c>
      <c r="D16900">
        <v>9.4499999999999993</v>
      </c>
      <c r="E16900">
        <v>9.17</v>
      </c>
      <c r="F16900">
        <v>9.32</v>
      </c>
      <c r="G16900">
        <v>3087931</v>
      </c>
      <c r="H16900">
        <v>9.3132999999999999</v>
      </c>
    </row>
    <row r="16901" spans="1:8" x14ac:dyDescent="0.3">
      <c r="A16901" t="s">
        <v>208</v>
      </c>
      <c r="B16901" t="s">
        <v>733</v>
      </c>
      <c r="C16901">
        <v>9.35</v>
      </c>
      <c r="D16901">
        <v>9.3699999999999992</v>
      </c>
      <c r="E16901">
        <v>9.11</v>
      </c>
      <c r="F16901">
        <v>9.2100000000000009</v>
      </c>
      <c r="G16901">
        <v>1999604</v>
      </c>
      <c r="H16901">
        <v>9.23</v>
      </c>
    </row>
    <row r="16902" spans="1:8" x14ac:dyDescent="0.3">
      <c r="A16902" t="s">
        <v>208</v>
      </c>
      <c r="B16902" t="s">
        <v>734</v>
      </c>
      <c r="C16902">
        <v>9.2100000000000009</v>
      </c>
      <c r="D16902">
        <v>9.3699999999999992</v>
      </c>
      <c r="E16902">
        <v>9.11</v>
      </c>
      <c r="F16902">
        <v>9.15</v>
      </c>
      <c r="G16902">
        <v>3715839</v>
      </c>
      <c r="H16902">
        <v>9.2100000000000009</v>
      </c>
    </row>
    <row r="16903" spans="1:8" x14ac:dyDescent="0.3">
      <c r="A16903" t="s">
        <v>208</v>
      </c>
      <c r="B16903" t="s">
        <v>735</v>
      </c>
      <c r="C16903">
        <v>9.16</v>
      </c>
      <c r="D16903">
        <v>9.24</v>
      </c>
      <c r="E16903">
        <v>8.94</v>
      </c>
      <c r="F16903">
        <v>8.99</v>
      </c>
      <c r="G16903">
        <v>1523642</v>
      </c>
      <c r="H16903">
        <v>9.0566999999999993</v>
      </c>
    </row>
    <row r="16904" spans="1:8" x14ac:dyDescent="0.3">
      <c r="A16904" t="s">
        <v>260</v>
      </c>
      <c r="B16904" t="s">
        <v>696</v>
      </c>
      <c r="C16904">
        <v>253</v>
      </c>
      <c r="D16904">
        <v>263.25</v>
      </c>
      <c r="E16904">
        <v>250.5</v>
      </c>
      <c r="F16904">
        <v>263</v>
      </c>
      <c r="G16904">
        <v>811687</v>
      </c>
      <c r="H16904">
        <v>258.91669999999999</v>
      </c>
    </row>
    <row r="16905" spans="1:8" x14ac:dyDescent="0.3">
      <c r="A16905" t="s">
        <v>260</v>
      </c>
      <c r="B16905" t="s">
        <v>697</v>
      </c>
      <c r="C16905">
        <v>264.75</v>
      </c>
      <c r="D16905">
        <v>265</v>
      </c>
      <c r="E16905">
        <v>259.5</v>
      </c>
      <c r="F16905">
        <v>260.75</v>
      </c>
      <c r="G16905">
        <v>675973</v>
      </c>
      <c r="H16905">
        <v>261.75</v>
      </c>
    </row>
    <row r="16906" spans="1:8" x14ac:dyDescent="0.3">
      <c r="A16906" t="s">
        <v>260</v>
      </c>
      <c r="B16906" t="s">
        <v>698</v>
      </c>
      <c r="C16906">
        <v>264.75</v>
      </c>
      <c r="D16906">
        <v>264.75</v>
      </c>
      <c r="E16906">
        <v>259.5</v>
      </c>
      <c r="F16906">
        <v>262</v>
      </c>
      <c r="G16906">
        <v>532249</v>
      </c>
      <c r="H16906">
        <v>262.08330000000001</v>
      </c>
    </row>
    <row r="16907" spans="1:8" x14ac:dyDescent="0.3">
      <c r="A16907" t="s">
        <v>260</v>
      </c>
      <c r="B16907" t="s">
        <v>699</v>
      </c>
      <c r="C16907">
        <v>264.75</v>
      </c>
      <c r="D16907">
        <v>272.25</v>
      </c>
      <c r="E16907">
        <v>261.5</v>
      </c>
      <c r="F16907">
        <v>272.25</v>
      </c>
      <c r="G16907">
        <v>1137967</v>
      </c>
      <c r="H16907">
        <v>268.66669999999999</v>
      </c>
    </row>
    <row r="16908" spans="1:8" x14ac:dyDescent="0.3">
      <c r="A16908" t="s">
        <v>260</v>
      </c>
      <c r="B16908" t="s">
        <v>700</v>
      </c>
      <c r="C16908">
        <v>275</v>
      </c>
      <c r="D16908">
        <v>275.75</v>
      </c>
      <c r="E16908">
        <v>267</v>
      </c>
      <c r="F16908">
        <v>268.5</v>
      </c>
      <c r="G16908">
        <v>1144013</v>
      </c>
      <c r="H16908">
        <v>270.41669999999999</v>
      </c>
    </row>
    <row r="16909" spans="1:8" x14ac:dyDescent="0.3">
      <c r="A16909" t="s">
        <v>260</v>
      </c>
      <c r="B16909" t="s">
        <v>77</v>
      </c>
      <c r="C16909">
        <v>265</v>
      </c>
      <c r="D16909">
        <v>274.5</v>
      </c>
      <c r="E16909">
        <v>264.5</v>
      </c>
      <c r="F16909">
        <v>273</v>
      </c>
      <c r="G16909">
        <v>1073826</v>
      </c>
      <c r="H16909">
        <v>270.66669999999999</v>
      </c>
    </row>
    <row r="16910" spans="1:8" x14ac:dyDescent="0.3">
      <c r="A16910" t="s">
        <v>260</v>
      </c>
      <c r="B16910" t="s">
        <v>701</v>
      </c>
      <c r="C16910">
        <v>282</v>
      </c>
      <c r="D16910">
        <v>283</v>
      </c>
      <c r="E16910">
        <v>264.25</v>
      </c>
      <c r="F16910">
        <v>264.75</v>
      </c>
      <c r="G16910">
        <v>2087226</v>
      </c>
      <c r="H16910">
        <v>270.66669999999999</v>
      </c>
    </row>
    <row r="16911" spans="1:8" x14ac:dyDescent="0.3">
      <c r="A16911" t="s">
        <v>260</v>
      </c>
      <c r="B16911" t="s">
        <v>702</v>
      </c>
      <c r="C16911">
        <v>265.25</v>
      </c>
      <c r="D16911">
        <v>266.5</v>
      </c>
      <c r="E16911">
        <v>256.5</v>
      </c>
      <c r="F16911">
        <v>258.25</v>
      </c>
      <c r="G16911">
        <v>1254632</v>
      </c>
      <c r="H16911">
        <v>260.41669999999999</v>
      </c>
    </row>
    <row r="16912" spans="1:8" x14ac:dyDescent="0.3">
      <c r="A16912" t="s">
        <v>260</v>
      </c>
      <c r="B16912" t="s">
        <v>139</v>
      </c>
      <c r="C16912">
        <v>258.25</v>
      </c>
      <c r="D16912">
        <v>258.25</v>
      </c>
      <c r="E16912">
        <v>251</v>
      </c>
      <c r="F16912">
        <v>251.5</v>
      </c>
      <c r="G16912">
        <v>812169</v>
      </c>
      <c r="H16912">
        <v>253.58330000000001</v>
      </c>
    </row>
    <row r="16913" spans="1:8" x14ac:dyDescent="0.3">
      <c r="A16913" t="s">
        <v>260</v>
      </c>
      <c r="B16913" t="s">
        <v>156</v>
      </c>
      <c r="C16913">
        <v>251.25</v>
      </c>
      <c r="D16913">
        <v>253</v>
      </c>
      <c r="E16913">
        <v>248.7</v>
      </c>
      <c r="F16913">
        <v>252.25</v>
      </c>
      <c r="G16913">
        <v>636591</v>
      </c>
      <c r="H16913">
        <v>251.3167</v>
      </c>
    </row>
    <row r="16914" spans="1:8" x14ac:dyDescent="0.3">
      <c r="A16914" t="s">
        <v>260</v>
      </c>
      <c r="B16914" t="s">
        <v>703</v>
      </c>
      <c r="C16914">
        <v>255</v>
      </c>
      <c r="D16914">
        <v>258.25</v>
      </c>
      <c r="E16914">
        <v>254</v>
      </c>
      <c r="F16914">
        <v>256</v>
      </c>
      <c r="G16914">
        <v>461580</v>
      </c>
      <c r="H16914">
        <v>256.08330000000001</v>
      </c>
    </row>
    <row r="16915" spans="1:8" x14ac:dyDescent="0.3">
      <c r="A16915" t="s">
        <v>260</v>
      </c>
      <c r="B16915" t="s">
        <v>223</v>
      </c>
      <c r="C16915">
        <v>256.75</v>
      </c>
      <c r="D16915">
        <v>281.5</v>
      </c>
      <c r="E16915">
        <v>255</v>
      </c>
      <c r="F16915">
        <v>268.75</v>
      </c>
      <c r="G16915">
        <v>2056771</v>
      </c>
      <c r="H16915">
        <v>268.41669999999999</v>
      </c>
    </row>
    <row r="16916" spans="1:8" x14ac:dyDescent="0.3">
      <c r="A16916" t="s">
        <v>260</v>
      </c>
      <c r="B16916" t="s">
        <v>228</v>
      </c>
      <c r="C16916">
        <v>264</v>
      </c>
      <c r="D16916">
        <v>268</v>
      </c>
      <c r="E16916">
        <v>259.25</v>
      </c>
      <c r="F16916">
        <v>261</v>
      </c>
      <c r="G16916">
        <v>772444</v>
      </c>
      <c r="H16916">
        <v>262.75</v>
      </c>
    </row>
    <row r="16917" spans="1:8" x14ac:dyDescent="0.3">
      <c r="A16917" t="s">
        <v>260</v>
      </c>
      <c r="B16917" t="s">
        <v>704</v>
      </c>
      <c r="C16917">
        <v>261</v>
      </c>
      <c r="D16917">
        <v>269.25</v>
      </c>
      <c r="E16917">
        <v>258.75</v>
      </c>
      <c r="F16917">
        <v>268.5</v>
      </c>
      <c r="G16917">
        <v>842746</v>
      </c>
      <c r="H16917">
        <v>265.5</v>
      </c>
    </row>
    <row r="16918" spans="1:8" x14ac:dyDescent="0.3">
      <c r="A16918" t="s">
        <v>260</v>
      </c>
      <c r="B16918" t="s">
        <v>705</v>
      </c>
      <c r="C16918">
        <v>268.5</v>
      </c>
      <c r="D16918">
        <v>275.75</v>
      </c>
      <c r="E16918">
        <v>266.75</v>
      </c>
      <c r="F16918">
        <v>271.25</v>
      </c>
      <c r="G16918">
        <v>783283</v>
      </c>
      <c r="H16918">
        <v>271.25</v>
      </c>
    </row>
    <row r="16919" spans="1:8" x14ac:dyDescent="0.3">
      <c r="A16919" t="s">
        <v>260</v>
      </c>
      <c r="B16919" t="s">
        <v>706</v>
      </c>
      <c r="C16919">
        <v>271.25</v>
      </c>
      <c r="D16919">
        <v>276</v>
      </c>
      <c r="E16919">
        <v>270</v>
      </c>
      <c r="F16919">
        <v>271.75</v>
      </c>
      <c r="G16919">
        <v>754654</v>
      </c>
      <c r="H16919">
        <v>272.58330000000001</v>
      </c>
    </row>
    <row r="16920" spans="1:8" x14ac:dyDescent="0.3">
      <c r="A16920" t="s">
        <v>260</v>
      </c>
      <c r="B16920" t="s">
        <v>265</v>
      </c>
      <c r="C16920">
        <v>271.5</v>
      </c>
      <c r="D16920">
        <v>273.5</v>
      </c>
      <c r="E16920">
        <v>267</v>
      </c>
      <c r="F16920">
        <v>273.25</v>
      </c>
      <c r="G16920">
        <v>818304</v>
      </c>
      <c r="H16920">
        <v>271.25</v>
      </c>
    </row>
    <row r="16921" spans="1:8" x14ac:dyDescent="0.3">
      <c r="A16921" t="s">
        <v>260</v>
      </c>
      <c r="B16921" t="s">
        <v>707</v>
      </c>
      <c r="C16921">
        <v>273.5</v>
      </c>
      <c r="D16921">
        <v>281.25</v>
      </c>
      <c r="E16921">
        <v>273.25</v>
      </c>
      <c r="F16921">
        <v>280</v>
      </c>
      <c r="G16921">
        <v>1231948</v>
      </c>
      <c r="H16921">
        <v>278.16669999999999</v>
      </c>
    </row>
    <row r="16922" spans="1:8" x14ac:dyDescent="0.3">
      <c r="A16922" t="s">
        <v>260</v>
      </c>
      <c r="B16922" t="s">
        <v>271</v>
      </c>
      <c r="C16922">
        <v>280</v>
      </c>
      <c r="D16922">
        <v>284.25</v>
      </c>
      <c r="E16922">
        <v>266</v>
      </c>
      <c r="F16922">
        <v>266</v>
      </c>
      <c r="G16922">
        <v>884922</v>
      </c>
      <c r="H16922">
        <v>272.08330000000001</v>
      </c>
    </row>
    <row r="16923" spans="1:8" x14ac:dyDescent="0.3">
      <c r="A16923" t="s">
        <v>260</v>
      </c>
      <c r="B16923" t="s">
        <v>708</v>
      </c>
      <c r="C16923">
        <v>266</v>
      </c>
      <c r="D16923">
        <v>267.5</v>
      </c>
      <c r="E16923">
        <v>261.75</v>
      </c>
      <c r="F16923">
        <v>267.5</v>
      </c>
      <c r="G16923">
        <v>707283</v>
      </c>
      <c r="H16923">
        <v>265.58330000000001</v>
      </c>
    </row>
    <row r="16924" spans="1:8" x14ac:dyDescent="0.3">
      <c r="A16924" t="s">
        <v>260</v>
      </c>
      <c r="B16924" t="s">
        <v>709</v>
      </c>
      <c r="C16924">
        <v>268.75</v>
      </c>
      <c r="D16924">
        <v>270.75</v>
      </c>
      <c r="E16924">
        <v>262.75</v>
      </c>
      <c r="F16924">
        <v>267.25</v>
      </c>
      <c r="G16924">
        <v>936652</v>
      </c>
      <c r="H16924">
        <v>266.91669999999999</v>
      </c>
    </row>
    <row r="16925" spans="1:8" x14ac:dyDescent="0.3">
      <c r="A16925" t="s">
        <v>260</v>
      </c>
      <c r="B16925" t="s">
        <v>283</v>
      </c>
      <c r="C16925">
        <v>265.5</v>
      </c>
      <c r="D16925">
        <v>269.25</v>
      </c>
      <c r="E16925">
        <v>256.75</v>
      </c>
      <c r="F16925">
        <v>265</v>
      </c>
      <c r="G16925">
        <v>1129593</v>
      </c>
      <c r="H16925">
        <v>263.66669999999999</v>
      </c>
    </row>
    <row r="16926" spans="1:8" x14ac:dyDescent="0.3">
      <c r="A16926" t="s">
        <v>260</v>
      </c>
      <c r="B16926" t="s">
        <v>290</v>
      </c>
      <c r="C16926">
        <v>265</v>
      </c>
      <c r="D16926">
        <v>266.5</v>
      </c>
      <c r="E16926">
        <v>258.5</v>
      </c>
      <c r="F16926">
        <v>264.5</v>
      </c>
      <c r="G16926">
        <v>1040933</v>
      </c>
      <c r="H16926">
        <v>263.16669999999999</v>
      </c>
    </row>
    <row r="16927" spans="1:8" x14ac:dyDescent="0.3">
      <c r="A16927" t="s">
        <v>260</v>
      </c>
      <c r="B16927" t="s">
        <v>710</v>
      </c>
      <c r="C16927">
        <v>264.5</v>
      </c>
      <c r="D16927">
        <v>266.25</v>
      </c>
      <c r="E16927">
        <v>258.5</v>
      </c>
      <c r="F16927">
        <v>264.75</v>
      </c>
      <c r="G16927">
        <v>877756</v>
      </c>
      <c r="H16927">
        <v>263.16669999999999</v>
      </c>
    </row>
    <row r="16928" spans="1:8" x14ac:dyDescent="0.3">
      <c r="A16928" t="s">
        <v>260</v>
      </c>
      <c r="B16928" t="s">
        <v>512</v>
      </c>
      <c r="C16928">
        <v>265</v>
      </c>
      <c r="D16928">
        <v>266</v>
      </c>
      <c r="E16928">
        <v>258.5</v>
      </c>
      <c r="F16928">
        <v>260.25</v>
      </c>
      <c r="G16928">
        <v>879807</v>
      </c>
      <c r="H16928">
        <v>261.58330000000001</v>
      </c>
    </row>
    <row r="16929" spans="1:8" x14ac:dyDescent="0.3">
      <c r="A16929" t="s">
        <v>260</v>
      </c>
      <c r="B16929" t="s">
        <v>91</v>
      </c>
      <c r="C16929">
        <v>244.4</v>
      </c>
      <c r="D16929">
        <v>252.5</v>
      </c>
      <c r="E16929">
        <v>239.8</v>
      </c>
      <c r="F16929">
        <v>250</v>
      </c>
      <c r="G16929">
        <v>1682487</v>
      </c>
      <c r="H16929">
        <v>247.4333</v>
      </c>
    </row>
    <row r="16930" spans="1:8" x14ac:dyDescent="0.3">
      <c r="A16930" t="s">
        <v>260</v>
      </c>
      <c r="B16930" t="s">
        <v>93</v>
      </c>
      <c r="C16930">
        <v>249.9</v>
      </c>
      <c r="D16930">
        <v>256.5</v>
      </c>
      <c r="E16930">
        <v>243.6</v>
      </c>
      <c r="F16930">
        <v>243.6</v>
      </c>
      <c r="G16930">
        <v>796139</v>
      </c>
      <c r="H16930">
        <v>247.9</v>
      </c>
    </row>
    <row r="16931" spans="1:8" x14ac:dyDescent="0.3">
      <c r="A16931" t="s">
        <v>260</v>
      </c>
      <c r="B16931" t="s">
        <v>711</v>
      </c>
      <c r="C16931">
        <v>243.6</v>
      </c>
      <c r="D16931">
        <v>248.7</v>
      </c>
      <c r="E16931">
        <v>241.3</v>
      </c>
      <c r="F16931">
        <v>247.2</v>
      </c>
      <c r="G16931">
        <v>527823</v>
      </c>
      <c r="H16931">
        <v>245.73330000000001</v>
      </c>
    </row>
    <row r="16932" spans="1:8" x14ac:dyDescent="0.3">
      <c r="A16932" t="s">
        <v>260</v>
      </c>
      <c r="B16932" t="s">
        <v>712</v>
      </c>
      <c r="C16932">
        <v>247.3</v>
      </c>
      <c r="D16932">
        <v>261.5</v>
      </c>
      <c r="E16932">
        <v>247.3</v>
      </c>
      <c r="F16932">
        <v>252.75</v>
      </c>
      <c r="G16932">
        <v>640738</v>
      </c>
      <c r="H16932">
        <v>253.85</v>
      </c>
    </row>
    <row r="16933" spans="1:8" x14ac:dyDescent="0.3">
      <c r="A16933" t="s">
        <v>260</v>
      </c>
      <c r="B16933" t="s">
        <v>162</v>
      </c>
      <c r="C16933">
        <v>252.75</v>
      </c>
      <c r="D16933">
        <v>259.25</v>
      </c>
      <c r="E16933">
        <v>248.6</v>
      </c>
      <c r="F16933">
        <v>249.4</v>
      </c>
      <c r="G16933">
        <v>526435</v>
      </c>
      <c r="H16933">
        <v>252.41669999999999</v>
      </c>
    </row>
    <row r="16934" spans="1:8" x14ac:dyDescent="0.3">
      <c r="A16934" t="s">
        <v>260</v>
      </c>
      <c r="B16934" t="s">
        <v>220</v>
      </c>
      <c r="C16934">
        <v>244</v>
      </c>
      <c r="D16934">
        <v>246.9</v>
      </c>
      <c r="E16934">
        <v>238.8</v>
      </c>
      <c r="F16934">
        <v>246.3</v>
      </c>
      <c r="G16934">
        <v>1260091</v>
      </c>
      <c r="H16934">
        <v>244</v>
      </c>
    </row>
    <row r="16935" spans="1:8" x14ac:dyDescent="0.3">
      <c r="A16935" t="s">
        <v>260</v>
      </c>
      <c r="B16935" t="s">
        <v>713</v>
      </c>
      <c r="C16935">
        <v>251.75</v>
      </c>
      <c r="D16935">
        <v>255.75</v>
      </c>
      <c r="E16935">
        <v>249.1</v>
      </c>
      <c r="F16935">
        <v>253.75</v>
      </c>
      <c r="G16935">
        <v>408515</v>
      </c>
      <c r="H16935">
        <v>252.86670000000001</v>
      </c>
    </row>
    <row r="16936" spans="1:8" x14ac:dyDescent="0.3">
      <c r="A16936" t="s">
        <v>260</v>
      </c>
      <c r="B16936" t="s">
        <v>714</v>
      </c>
      <c r="C16936">
        <v>251.75</v>
      </c>
      <c r="D16936">
        <v>259</v>
      </c>
      <c r="E16936">
        <v>250.75</v>
      </c>
      <c r="F16936">
        <v>258</v>
      </c>
      <c r="G16936">
        <v>561445</v>
      </c>
      <c r="H16936">
        <v>255.91669999999999</v>
      </c>
    </row>
    <row r="16937" spans="1:8" x14ac:dyDescent="0.3">
      <c r="A16937" t="s">
        <v>260</v>
      </c>
      <c r="B16937" t="s">
        <v>715</v>
      </c>
      <c r="C16937">
        <v>255.25</v>
      </c>
      <c r="D16937">
        <v>259.5</v>
      </c>
      <c r="E16937">
        <v>255</v>
      </c>
      <c r="F16937">
        <v>256.25</v>
      </c>
      <c r="G16937">
        <v>772465</v>
      </c>
      <c r="H16937">
        <v>256.91669999999999</v>
      </c>
    </row>
    <row r="16938" spans="1:8" x14ac:dyDescent="0.3">
      <c r="A16938" t="s">
        <v>260</v>
      </c>
      <c r="B16938" t="s">
        <v>235</v>
      </c>
      <c r="C16938">
        <v>255.25</v>
      </c>
      <c r="D16938">
        <v>259.25</v>
      </c>
      <c r="E16938">
        <v>254.5</v>
      </c>
      <c r="F16938">
        <v>258.25</v>
      </c>
      <c r="G16938">
        <v>627989</v>
      </c>
      <c r="H16938">
        <v>257.33330000000001</v>
      </c>
    </row>
    <row r="16939" spans="1:8" x14ac:dyDescent="0.3">
      <c r="A16939" t="s">
        <v>260</v>
      </c>
      <c r="B16939" t="s">
        <v>259</v>
      </c>
      <c r="C16939">
        <v>260</v>
      </c>
      <c r="D16939">
        <v>260.5</v>
      </c>
      <c r="E16939">
        <v>252.75</v>
      </c>
      <c r="F16939">
        <v>253</v>
      </c>
      <c r="G16939">
        <v>478924</v>
      </c>
      <c r="H16939">
        <v>255.41669999999999</v>
      </c>
    </row>
    <row r="16940" spans="1:8" x14ac:dyDescent="0.3">
      <c r="A16940" t="s">
        <v>260</v>
      </c>
      <c r="B16940" t="s">
        <v>716</v>
      </c>
      <c r="C16940">
        <v>250.75</v>
      </c>
      <c r="D16940">
        <v>255.25</v>
      </c>
      <c r="E16940">
        <v>250</v>
      </c>
      <c r="F16940">
        <v>254.25</v>
      </c>
      <c r="G16940">
        <v>453768</v>
      </c>
      <c r="H16940">
        <v>253.16669999999999</v>
      </c>
    </row>
    <row r="16941" spans="1:8" x14ac:dyDescent="0.3">
      <c r="A16941" t="s">
        <v>260</v>
      </c>
      <c r="B16941" t="s">
        <v>269</v>
      </c>
      <c r="C16941">
        <v>253.75</v>
      </c>
      <c r="D16941">
        <v>255</v>
      </c>
      <c r="E16941">
        <v>247.1</v>
      </c>
      <c r="F16941">
        <v>249</v>
      </c>
      <c r="G16941">
        <v>573339</v>
      </c>
      <c r="H16941">
        <v>250.36670000000001</v>
      </c>
    </row>
    <row r="16942" spans="1:8" x14ac:dyDescent="0.3">
      <c r="A16942" t="s">
        <v>260</v>
      </c>
      <c r="B16942" t="s">
        <v>282</v>
      </c>
      <c r="C16942">
        <v>247.6</v>
      </c>
      <c r="D16942">
        <v>257.25</v>
      </c>
      <c r="E16942">
        <v>246.5</v>
      </c>
      <c r="F16942">
        <v>257.25</v>
      </c>
      <c r="G16942">
        <v>202246</v>
      </c>
      <c r="H16942">
        <v>253.66669999999999</v>
      </c>
    </row>
    <row r="16943" spans="1:8" x14ac:dyDescent="0.3">
      <c r="A16943" t="s">
        <v>260</v>
      </c>
      <c r="B16943" t="s">
        <v>717</v>
      </c>
      <c r="C16943">
        <v>255.5</v>
      </c>
      <c r="D16943">
        <v>255.5</v>
      </c>
      <c r="E16943">
        <v>241.6</v>
      </c>
      <c r="F16943">
        <v>252</v>
      </c>
      <c r="G16943">
        <v>930171</v>
      </c>
      <c r="H16943">
        <v>249.7</v>
      </c>
    </row>
    <row r="16944" spans="1:8" x14ac:dyDescent="0.3">
      <c r="A16944" t="s">
        <v>260</v>
      </c>
      <c r="B16944" t="s">
        <v>285</v>
      </c>
      <c r="C16944">
        <v>248.5</v>
      </c>
      <c r="D16944">
        <v>251.25</v>
      </c>
      <c r="E16944">
        <v>244.9</v>
      </c>
      <c r="F16944">
        <v>245.6</v>
      </c>
      <c r="G16944">
        <v>526000</v>
      </c>
      <c r="H16944">
        <v>247.25</v>
      </c>
    </row>
    <row r="16945" spans="1:8" x14ac:dyDescent="0.3">
      <c r="A16945" t="s">
        <v>260</v>
      </c>
      <c r="B16945" t="s">
        <v>718</v>
      </c>
      <c r="C16945">
        <v>246.8</v>
      </c>
      <c r="D16945">
        <v>251.5</v>
      </c>
      <c r="E16945">
        <v>246.8</v>
      </c>
      <c r="F16945">
        <v>249.6</v>
      </c>
      <c r="G16945">
        <v>346758</v>
      </c>
      <c r="H16945">
        <v>249.3</v>
      </c>
    </row>
    <row r="16946" spans="1:8" x14ac:dyDescent="0.3">
      <c r="A16946" t="s">
        <v>260</v>
      </c>
      <c r="B16946" t="s">
        <v>291</v>
      </c>
      <c r="C16946">
        <v>248</v>
      </c>
      <c r="D16946">
        <v>252.5</v>
      </c>
      <c r="E16946">
        <v>247.8</v>
      </c>
      <c r="F16946">
        <v>248</v>
      </c>
      <c r="G16946">
        <v>358447</v>
      </c>
      <c r="H16946">
        <v>249.4333</v>
      </c>
    </row>
    <row r="16947" spans="1:8" x14ac:dyDescent="0.3">
      <c r="A16947" t="s">
        <v>260</v>
      </c>
      <c r="B16947" t="s">
        <v>295</v>
      </c>
      <c r="C16947">
        <v>248.1</v>
      </c>
      <c r="D16947">
        <v>249.8</v>
      </c>
      <c r="E16947">
        <v>245.7</v>
      </c>
      <c r="F16947">
        <v>246.5</v>
      </c>
      <c r="G16947">
        <v>511533</v>
      </c>
      <c r="H16947">
        <v>247.33330000000001</v>
      </c>
    </row>
    <row r="16948" spans="1:8" x14ac:dyDescent="0.3">
      <c r="A16948" t="s">
        <v>260</v>
      </c>
      <c r="B16948" t="s">
        <v>298</v>
      </c>
      <c r="C16948">
        <v>246.4</v>
      </c>
      <c r="D16948">
        <v>246.8</v>
      </c>
      <c r="E16948">
        <v>243.4</v>
      </c>
      <c r="F16948">
        <v>245</v>
      </c>
      <c r="G16948">
        <v>421043</v>
      </c>
      <c r="H16948">
        <v>245.0667</v>
      </c>
    </row>
    <row r="16949" spans="1:8" x14ac:dyDescent="0.3">
      <c r="A16949" t="s">
        <v>260</v>
      </c>
      <c r="B16949" t="s">
        <v>719</v>
      </c>
      <c r="C16949">
        <v>244.7</v>
      </c>
      <c r="D16949">
        <v>245.5</v>
      </c>
      <c r="E16949">
        <v>240.1</v>
      </c>
      <c r="F16949">
        <v>241.2</v>
      </c>
      <c r="G16949">
        <v>912121</v>
      </c>
      <c r="H16949">
        <v>242.26669999999999</v>
      </c>
    </row>
    <row r="16950" spans="1:8" x14ac:dyDescent="0.3">
      <c r="A16950" t="s">
        <v>260</v>
      </c>
      <c r="B16950" t="s">
        <v>720</v>
      </c>
      <c r="C16950">
        <v>243.9</v>
      </c>
      <c r="D16950">
        <v>247.4</v>
      </c>
      <c r="E16950">
        <v>243.1</v>
      </c>
      <c r="F16950">
        <v>246.5</v>
      </c>
      <c r="G16950">
        <v>605753</v>
      </c>
      <c r="H16950">
        <v>245.66669999999999</v>
      </c>
    </row>
    <row r="16951" spans="1:8" x14ac:dyDescent="0.3">
      <c r="A16951" t="s">
        <v>260</v>
      </c>
      <c r="B16951" t="s">
        <v>721</v>
      </c>
      <c r="C16951">
        <v>246.5</v>
      </c>
      <c r="D16951">
        <v>248.5</v>
      </c>
      <c r="E16951">
        <v>243</v>
      </c>
      <c r="F16951">
        <v>243</v>
      </c>
      <c r="G16951">
        <v>626623</v>
      </c>
      <c r="H16951">
        <v>244.83330000000001</v>
      </c>
    </row>
    <row r="16952" spans="1:8" x14ac:dyDescent="0.3">
      <c r="A16952" t="s">
        <v>260</v>
      </c>
      <c r="B16952" t="s">
        <v>96</v>
      </c>
      <c r="C16952">
        <v>243.2</v>
      </c>
      <c r="D16952">
        <v>247.6</v>
      </c>
      <c r="E16952">
        <v>242.8</v>
      </c>
      <c r="F16952">
        <v>243.6</v>
      </c>
      <c r="G16952">
        <v>734087</v>
      </c>
      <c r="H16952">
        <v>244.66669999999999</v>
      </c>
    </row>
    <row r="16953" spans="1:8" x14ac:dyDescent="0.3">
      <c r="A16953" t="s">
        <v>260</v>
      </c>
      <c r="B16953" t="s">
        <v>722</v>
      </c>
      <c r="C16953">
        <v>244</v>
      </c>
      <c r="D16953">
        <v>246.8</v>
      </c>
      <c r="E16953">
        <v>237.6</v>
      </c>
      <c r="F16953">
        <v>238.6</v>
      </c>
      <c r="G16953">
        <v>1441271</v>
      </c>
      <c r="H16953">
        <v>241</v>
      </c>
    </row>
    <row r="16954" spans="1:8" x14ac:dyDescent="0.3">
      <c r="A16954" t="s">
        <v>260</v>
      </c>
      <c r="B16954" t="s">
        <v>164</v>
      </c>
      <c r="C16954">
        <v>238.6</v>
      </c>
      <c r="D16954">
        <v>239.7</v>
      </c>
      <c r="E16954">
        <v>234.1</v>
      </c>
      <c r="F16954">
        <v>237.5</v>
      </c>
      <c r="G16954">
        <v>750645</v>
      </c>
      <c r="H16954">
        <v>237.1</v>
      </c>
    </row>
    <row r="16955" spans="1:8" x14ac:dyDescent="0.3">
      <c r="A16955" t="s">
        <v>260</v>
      </c>
      <c r="B16955" t="s">
        <v>723</v>
      </c>
      <c r="C16955">
        <v>241</v>
      </c>
      <c r="D16955">
        <v>247.6</v>
      </c>
      <c r="E16955">
        <v>239.9</v>
      </c>
      <c r="F16955">
        <v>242.2</v>
      </c>
      <c r="G16955">
        <v>1747494</v>
      </c>
      <c r="H16955">
        <v>243.23330000000001</v>
      </c>
    </row>
    <row r="16956" spans="1:8" x14ac:dyDescent="0.3">
      <c r="A16956" t="s">
        <v>260</v>
      </c>
      <c r="B16956" t="s">
        <v>724</v>
      </c>
      <c r="C16956">
        <v>242.6</v>
      </c>
      <c r="D16956">
        <v>251.75</v>
      </c>
      <c r="E16956">
        <v>242.1</v>
      </c>
      <c r="F16956">
        <v>250</v>
      </c>
      <c r="G16956">
        <v>867306</v>
      </c>
      <c r="H16956">
        <v>247.95</v>
      </c>
    </row>
    <row r="16957" spans="1:8" x14ac:dyDescent="0.3">
      <c r="A16957" t="s">
        <v>260</v>
      </c>
      <c r="B16957" t="s">
        <v>725</v>
      </c>
      <c r="C16957">
        <v>252.5</v>
      </c>
      <c r="D16957">
        <v>257.5</v>
      </c>
      <c r="E16957">
        <v>250.5</v>
      </c>
      <c r="F16957">
        <v>255</v>
      </c>
      <c r="G16957">
        <v>745317</v>
      </c>
      <c r="H16957">
        <v>254.33330000000001</v>
      </c>
    </row>
    <row r="16958" spans="1:8" x14ac:dyDescent="0.3">
      <c r="A16958" t="s">
        <v>260</v>
      </c>
      <c r="B16958" t="s">
        <v>242</v>
      </c>
      <c r="C16958">
        <v>254.5</v>
      </c>
      <c r="D16958">
        <v>255.25</v>
      </c>
      <c r="E16958">
        <v>248.8</v>
      </c>
      <c r="F16958">
        <v>253.5</v>
      </c>
      <c r="G16958">
        <v>758086</v>
      </c>
      <c r="H16958">
        <v>252.51669999999999</v>
      </c>
    </row>
    <row r="16959" spans="1:8" x14ac:dyDescent="0.3">
      <c r="A16959" t="s">
        <v>260</v>
      </c>
      <c r="B16959" t="s">
        <v>726</v>
      </c>
      <c r="C16959">
        <v>253.5</v>
      </c>
      <c r="D16959">
        <v>259</v>
      </c>
      <c r="E16959">
        <v>252.75</v>
      </c>
      <c r="F16959">
        <v>256.75</v>
      </c>
      <c r="G16959">
        <v>994386</v>
      </c>
      <c r="H16959">
        <v>256.16669999999999</v>
      </c>
    </row>
    <row r="16960" spans="1:8" x14ac:dyDescent="0.3">
      <c r="A16960" t="s">
        <v>260</v>
      </c>
      <c r="B16960" t="s">
        <v>727</v>
      </c>
      <c r="C16960">
        <v>256.75</v>
      </c>
      <c r="D16960">
        <v>262.5</v>
      </c>
      <c r="E16960">
        <v>256.5</v>
      </c>
      <c r="F16960">
        <v>257.5</v>
      </c>
      <c r="G16960">
        <v>875430</v>
      </c>
      <c r="H16960">
        <v>258.83330000000001</v>
      </c>
    </row>
    <row r="16961" spans="1:8" x14ac:dyDescent="0.3">
      <c r="A16961" t="s">
        <v>260</v>
      </c>
      <c r="B16961" t="s">
        <v>728</v>
      </c>
      <c r="C16961">
        <v>259.25</v>
      </c>
      <c r="D16961">
        <v>265.75</v>
      </c>
      <c r="E16961">
        <v>256</v>
      </c>
      <c r="F16961">
        <v>257</v>
      </c>
      <c r="G16961">
        <v>742932</v>
      </c>
      <c r="H16961">
        <v>259.58330000000001</v>
      </c>
    </row>
    <row r="16962" spans="1:8" x14ac:dyDescent="0.3">
      <c r="A16962" t="s">
        <v>260</v>
      </c>
      <c r="B16962" t="s">
        <v>729</v>
      </c>
      <c r="C16962">
        <v>257.25</v>
      </c>
      <c r="D16962">
        <v>266</v>
      </c>
      <c r="E16962">
        <v>254.5</v>
      </c>
      <c r="F16962">
        <v>265.5</v>
      </c>
      <c r="G16962">
        <v>747762</v>
      </c>
      <c r="H16962">
        <v>262</v>
      </c>
    </row>
    <row r="16963" spans="1:8" x14ac:dyDescent="0.3">
      <c r="A16963" t="s">
        <v>260</v>
      </c>
      <c r="B16963" t="s">
        <v>730</v>
      </c>
      <c r="C16963">
        <v>264</v>
      </c>
      <c r="D16963">
        <v>266</v>
      </c>
      <c r="E16963">
        <v>259.25</v>
      </c>
      <c r="F16963">
        <v>265</v>
      </c>
      <c r="G16963">
        <v>553063</v>
      </c>
      <c r="H16963">
        <v>263.41669999999999</v>
      </c>
    </row>
    <row r="16964" spans="1:8" x14ac:dyDescent="0.3">
      <c r="A16964" t="s">
        <v>260</v>
      </c>
      <c r="B16964" t="s">
        <v>731</v>
      </c>
      <c r="C16964">
        <v>266</v>
      </c>
      <c r="D16964">
        <v>267.25</v>
      </c>
      <c r="E16964">
        <v>258</v>
      </c>
      <c r="F16964">
        <v>259.25</v>
      </c>
      <c r="G16964">
        <v>427033</v>
      </c>
      <c r="H16964">
        <v>261.5</v>
      </c>
    </row>
    <row r="16965" spans="1:8" x14ac:dyDescent="0.3">
      <c r="A16965" t="s">
        <v>260</v>
      </c>
      <c r="B16965" t="s">
        <v>732</v>
      </c>
      <c r="C16965">
        <v>259.25</v>
      </c>
      <c r="D16965">
        <v>263.75</v>
      </c>
      <c r="E16965">
        <v>252.5</v>
      </c>
      <c r="F16965">
        <v>259.5</v>
      </c>
      <c r="G16965">
        <v>983413</v>
      </c>
      <c r="H16965">
        <v>258.58330000000001</v>
      </c>
    </row>
    <row r="16966" spans="1:8" x14ac:dyDescent="0.3">
      <c r="A16966" t="s">
        <v>260</v>
      </c>
      <c r="B16966" t="s">
        <v>733</v>
      </c>
      <c r="C16966">
        <v>259.5</v>
      </c>
      <c r="D16966">
        <v>265.75</v>
      </c>
      <c r="E16966">
        <v>257.25</v>
      </c>
      <c r="F16966">
        <v>263</v>
      </c>
      <c r="G16966">
        <v>641498</v>
      </c>
      <c r="H16966">
        <v>262</v>
      </c>
    </row>
    <row r="16967" spans="1:8" x14ac:dyDescent="0.3">
      <c r="A16967" t="s">
        <v>260</v>
      </c>
      <c r="B16967" t="s">
        <v>734</v>
      </c>
      <c r="C16967">
        <v>263.5</v>
      </c>
      <c r="D16967">
        <v>270.25</v>
      </c>
      <c r="E16967">
        <v>263.25</v>
      </c>
      <c r="F16967">
        <v>268</v>
      </c>
      <c r="G16967">
        <v>551672</v>
      </c>
      <c r="H16967">
        <v>267.16669999999999</v>
      </c>
    </row>
    <row r="16968" spans="1:8" x14ac:dyDescent="0.3">
      <c r="A16968" t="s">
        <v>260</v>
      </c>
      <c r="B16968" t="s">
        <v>735</v>
      </c>
      <c r="C16968">
        <v>268</v>
      </c>
      <c r="D16968">
        <v>269.25</v>
      </c>
      <c r="E16968">
        <v>264</v>
      </c>
      <c r="F16968">
        <v>265.25</v>
      </c>
      <c r="G16968">
        <v>204591</v>
      </c>
      <c r="H16968">
        <v>266.16669999999999</v>
      </c>
    </row>
    <row r="16969" spans="1:8" x14ac:dyDescent="0.3">
      <c r="A16969" t="s">
        <v>663</v>
      </c>
      <c r="B16969" t="s">
        <v>696</v>
      </c>
      <c r="C16969">
        <v>13.86</v>
      </c>
      <c r="D16969">
        <v>14.35</v>
      </c>
      <c r="E16969">
        <v>13.74</v>
      </c>
      <c r="F16969">
        <v>14.25</v>
      </c>
      <c r="G16969">
        <v>2063803</v>
      </c>
      <c r="H16969">
        <v>14.113300000000001</v>
      </c>
    </row>
    <row r="16970" spans="1:8" x14ac:dyDescent="0.3">
      <c r="A16970" t="s">
        <v>663</v>
      </c>
      <c r="B16970" t="s">
        <v>697</v>
      </c>
      <c r="C16970">
        <v>14.06</v>
      </c>
      <c r="D16970">
        <v>14.21</v>
      </c>
      <c r="E16970">
        <v>13.79</v>
      </c>
      <c r="F16970">
        <v>13.91</v>
      </c>
      <c r="G16970">
        <v>2103912</v>
      </c>
      <c r="H16970">
        <v>13.97</v>
      </c>
    </row>
    <row r="16971" spans="1:8" x14ac:dyDescent="0.3">
      <c r="A16971" t="s">
        <v>663</v>
      </c>
      <c r="B16971" t="s">
        <v>698</v>
      </c>
      <c r="C16971">
        <v>13.86</v>
      </c>
      <c r="D16971">
        <v>14.06</v>
      </c>
      <c r="E16971">
        <v>13.82</v>
      </c>
      <c r="F16971">
        <v>13.99</v>
      </c>
      <c r="G16971">
        <v>1401107</v>
      </c>
      <c r="H16971">
        <v>13.9567</v>
      </c>
    </row>
    <row r="16972" spans="1:8" x14ac:dyDescent="0.3">
      <c r="A16972" t="s">
        <v>663</v>
      </c>
      <c r="B16972" t="s">
        <v>699</v>
      </c>
      <c r="C16972">
        <v>14.1</v>
      </c>
      <c r="D16972">
        <v>14.12</v>
      </c>
      <c r="E16972">
        <v>13.88</v>
      </c>
      <c r="F16972">
        <v>14.07</v>
      </c>
      <c r="G16972">
        <v>1350298</v>
      </c>
      <c r="H16972">
        <v>14.023300000000001</v>
      </c>
    </row>
    <row r="16973" spans="1:8" x14ac:dyDescent="0.3">
      <c r="A16973" t="s">
        <v>663</v>
      </c>
      <c r="B16973" t="s">
        <v>700</v>
      </c>
      <c r="C16973">
        <v>14.1</v>
      </c>
      <c r="D16973">
        <v>14.24</v>
      </c>
      <c r="E16973">
        <v>13.77</v>
      </c>
      <c r="F16973">
        <v>14.24</v>
      </c>
      <c r="G16973">
        <v>1770631</v>
      </c>
      <c r="H16973">
        <v>14.083299999999999</v>
      </c>
    </row>
    <row r="16974" spans="1:8" x14ac:dyDescent="0.3">
      <c r="A16974" t="s">
        <v>663</v>
      </c>
      <c r="B16974" t="s">
        <v>77</v>
      </c>
      <c r="C16974">
        <v>14.08</v>
      </c>
      <c r="D16974">
        <v>14.26</v>
      </c>
      <c r="E16974">
        <v>13.85</v>
      </c>
      <c r="F16974">
        <v>14.19</v>
      </c>
      <c r="G16974">
        <v>1893708</v>
      </c>
      <c r="H16974">
        <v>14.1</v>
      </c>
    </row>
    <row r="16975" spans="1:8" x14ac:dyDescent="0.3">
      <c r="A16975" t="s">
        <v>663</v>
      </c>
      <c r="B16975" t="s">
        <v>701</v>
      </c>
      <c r="C16975">
        <v>14.19</v>
      </c>
      <c r="D16975">
        <v>14.44</v>
      </c>
      <c r="E16975">
        <v>14.07</v>
      </c>
      <c r="F16975">
        <v>14.44</v>
      </c>
      <c r="G16975">
        <v>1788301</v>
      </c>
      <c r="H16975">
        <v>14.316700000000001</v>
      </c>
    </row>
    <row r="16976" spans="1:8" x14ac:dyDescent="0.3">
      <c r="A16976" t="s">
        <v>663</v>
      </c>
      <c r="B16976" t="s">
        <v>702</v>
      </c>
      <c r="C16976">
        <v>14.44</v>
      </c>
      <c r="D16976">
        <v>14.84</v>
      </c>
      <c r="E16976">
        <v>14.3</v>
      </c>
      <c r="F16976">
        <v>14.46</v>
      </c>
      <c r="G16976">
        <v>1404541</v>
      </c>
      <c r="H16976">
        <v>14.533300000000001</v>
      </c>
    </row>
    <row r="16977" spans="1:8" x14ac:dyDescent="0.3">
      <c r="A16977" t="s">
        <v>663</v>
      </c>
      <c r="B16977" t="s">
        <v>139</v>
      </c>
      <c r="C16977">
        <v>14.4</v>
      </c>
      <c r="D16977">
        <v>14.6</v>
      </c>
      <c r="E16977">
        <v>14.19</v>
      </c>
      <c r="F16977">
        <v>14.26</v>
      </c>
      <c r="G16977">
        <v>1258063</v>
      </c>
      <c r="H16977">
        <v>14.35</v>
      </c>
    </row>
    <row r="16978" spans="1:8" x14ac:dyDescent="0.3">
      <c r="A16978" t="s">
        <v>663</v>
      </c>
      <c r="B16978" t="s">
        <v>156</v>
      </c>
      <c r="C16978">
        <v>14.22</v>
      </c>
      <c r="D16978">
        <v>14.26</v>
      </c>
      <c r="E16978">
        <v>13.85</v>
      </c>
      <c r="F16978">
        <v>14.01</v>
      </c>
      <c r="G16978">
        <v>821158</v>
      </c>
      <c r="H16978">
        <v>14.04</v>
      </c>
    </row>
    <row r="16979" spans="1:8" x14ac:dyDescent="0.3">
      <c r="A16979" t="s">
        <v>663</v>
      </c>
      <c r="B16979" t="s">
        <v>703</v>
      </c>
      <c r="C16979">
        <v>14.1</v>
      </c>
      <c r="D16979">
        <v>14.4</v>
      </c>
      <c r="E16979">
        <v>14.1</v>
      </c>
      <c r="F16979">
        <v>14.38</v>
      </c>
      <c r="G16979">
        <v>1540451</v>
      </c>
      <c r="H16979">
        <v>14.2933</v>
      </c>
    </row>
    <row r="16980" spans="1:8" x14ac:dyDescent="0.3">
      <c r="A16980" t="s">
        <v>663</v>
      </c>
      <c r="B16980" t="s">
        <v>223</v>
      </c>
      <c r="C16980">
        <v>14.42</v>
      </c>
      <c r="D16980">
        <v>14.42</v>
      </c>
      <c r="E16980">
        <v>14.2</v>
      </c>
      <c r="F16980">
        <v>14.26</v>
      </c>
      <c r="G16980">
        <v>944259</v>
      </c>
      <c r="H16980">
        <v>14.2933</v>
      </c>
    </row>
    <row r="16981" spans="1:8" x14ac:dyDescent="0.3">
      <c r="A16981" t="s">
        <v>663</v>
      </c>
      <c r="B16981" t="s">
        <v>228</v>
      </c>
      <c r="C16981">
        <v>14.25</v>
      </c>
      <c r="D16981">
        <v>14.33</v>
      </c>
      <c r="E16981">
        <v>14.07</v>
      </c>
      <c r="F16981">
        <v>14.14</v>
      </c>
      <c r="G16981">
        <v>1112005</v>
      </c>
      <c r="H16981">
        <v>14.18</v>
      </c>
    </row>
    <row r="16982" spans="1:8" x14ac:dyDescent="0.3">
      <c r="A16982" t="s">
        <v>663</v>
      </c>
      <c r="B16982" t="s">
        <v>704</v>
      </c>
      <c r="C16982">
        <v>14.17</v>
      </c>
      <c r="D16982">
        <v>14.42</v>
      </c>
      <c r="E16982">
        <v>14.13</v>
      </c>
      <c r="F16982">
        <v>14.42</v>
      </c>
      <c r="G16982">
        <v>1578720</v>
      </c>
      <c r="H16982">
        <v>14.3233</v>
      </c>
    </row>
    <row r="16983" spans="1:8" x14ac:dyDescent="0.3">
      <c r="A16983" t="s">
        <v>663</v>
      </c>
      <c r="B16983" t="s">
        <v>705</v>
      </c>
      <c r="C16983">
        <v>14.4</v>
      </c>
      <c r="D16983">
        <v>15.31</v>
      </c>
      <c r="E16983">
        <v>14.34</v>
      </c>
      <c r="F16983">
        <v>15.31</v>
      </c>
      <c r="G16983">
        <v>5734957</v>
      </c>
      <c r="H16983">
        <v>14.986700000000001</v>
      </c>
    </row>
    <row r="16984" spans="1:8" x14ac:dyDescent="0.3">
      <c r="A16984" t="s">
        <v>663</v>
      </c>
      <c r="B16984" t="s">
        <v>706</v>
      </c>
      <c r="C16984">
        <v>15.48</v>
      </c>
      <c r="D16984">
        <v>15.7</v>
      </c>
      <c r="E16984">
        <v>15.26</v>
      </c>
      <c r="F16984">
        <v>15.54</v>
      </c>
      <c r="G16984">
        <v>3550913</v>
      </c>
      <c r="H16984">
        <v>15.5</v>
      </c>
    </row>
    <row r="16985" spans="1:8" x14ac:dyDescent="0.3">
      <c r="A16985" t="s">
        <v>663</v>
      </c>
      <c r="B16985" t="s">
        <v>265</v>
      </c>
      <c r="C16985">
        <v>15.62</v>
      </c>
      <c r="D16985">
        <v>16.149999999999999</v>
      </c>
      <c r="E16985">
        <v>15.44</v>
      </c>
      <c r="F16985">
        <v>15.88</v>
      </c>
      <c r="G16985">
        <v>4085431</v>
      </c>
      <c r="H16985">
        <v>15.8233</v>
      </c>
    </row>
    <row r="16986" spans="1:8" x14ac:dyDescent="0.3">
      <c r="A16986" t="s">
        <v>663</v>
      </c>
      <c r="B16986" t="s">
        <v>707</v>
      </c>
      <c r="C16986">
        <v>16.8</v>
      </c>
      <c r="D16986">
        <v>17.46</v>
      </c>
      <c r="E16986">
        <v>16.399999999999999</v>
      </c>
      <c r="F16986">
        <v>17.46</v>
      </c>
      <c r="G16986">
        <v>13378730</v>
      </c>
      <c r="H16986">
        <v>17.1067</v>
      </c>
    </row>
    <row r="16987" spans="1:8" x14ac:dyDescent="0.3">
      <c r="A16987" t="s">
        <v>663</v>
      </c>
      <c r="B16987" t="s">
        <v>271</v>
      </c>
      <c r="C16987">
        <v>17.8</v>
      </c>
      <c r="D16987">
        <v>19.11</v>
      </c>
      <c r="E16987">
        <v>17.559999999999999</v>
      </c>
      <c r="F16987">
        <v>18.2</v>
      </c>
      <c r="G16987">
        <v>35324480</v>
      </c>
      <c r="H16987">
        <v>18.29</v>
      </c>
    </row>
    <row r="16988" spans="1:8" x14ac:dyDescent="0.3">
      <c r="A16988" t="s">
        <v>663</v>
      </c>
      <c r="B16988" t="s">
        <v>708</v>
      </c>
      <c r="C16988">
        <v>18.100000000000001</v>
      </c>
      <c r="D16988">
        <v>19.579999999999998</v>
      </c>
      <c r="E16988">
        <v>17.399999999999999</v>
      </c>
      <c r="F16988">
        <v>17.5</v>
      </c>
      <c r="G16988">
        <v>19287450</v>
      </c>
      <c r="H16988">
        <v>18.16</v>
      </c>
    </row>
    <row r="16989" spans="1:8" x14ac:dyDescent="0.3">
      <c r="A16989" t="s">
        <v>663</v>
      </c>
      <c r="B16989" t="s">
        <v>709</v>
      </c>
      <c r="C16989">
        <v>17.7</v>
      </c>
      <c r="D16989">
        <v>18.7</v>
      </c>
      <c r="E16989">
        <v>17.600000000000001</v>
      </c>
      <c r="F16989">
        <v>18</v>
      </c>
      <c r="G16989">
        <v>9457672</v>
      </c>
      <c r="H16989">
        <v>18.100000000000001</v>
      </c>
    </row>
    <row r="16990" spans="1:8" x14ac:dyDescent="0.3">
      <c r="A16990" t="s">
        <v>663</v>
      </c>
      <c r="B16990" t="s">
        <v>283</v>
      </c>
      <c r="C16990">
        <v>18.09</v>
      </c>
      <c r="D16990">
        <v>18.14</v>
      </c>
      <c r="E16990">
        <v>16.8</v>
      </c>
      <c r="F16990">
        <v>17.350000000000001</v>
      </c>
      <c r="G16990">
        <v>5432410</v>
      </c>
      <c r="H16990">
        <v>17.43</v>
      </c>
    </row>
    <row r="16991" spans="1:8" x14ac:dyDescent="0.3">
      <c r="A16991" t="s">
        <v>663</v>
      </c>
      <c r="B16991" t="s">
        <v>290</v>
      </c>
      <c r="C16991">
        <v>17.350000000000001</v>
      </c>
      <c r="D16991">
        <v>17.63</v>
      </c>
      <c r="E16991">
        <v>16.850000000000001</v>
      </c>
      <c r="F16991">
        <v>17.190000000000001</v>
      </c>
      <c r="G16991">
        <v>4255623</v>
      </c>
      <c r="H16991">
        <v>17.223299999999998</v>
      </c>
    </row>
    <row r="16992" spans="1:8" x14ac:dyDescent="0.3">
      <c r="A16992" t="s">
        <v>663</v>
      </c>
      <c r="B16992" t="s">
        <v>710</v>
      </c>
      <c r="C16992">
        <v>17.100000000000001</v>
      </c>
      <c r="D16992">
        <v>17.27</v>
      </c>
      <c r="E16992">
        <v>16.64</v>
      </c>
      <c r="F16992">
        <v>17</v>
      </c>
      <c r="G16992">
        <v>3439225</v>
      </c>
      <c r="H16992">
        <v>16.97</v>
      </c>
    </row>
    <row r="16993" spans="1:8" x14ac:dyDescent="0.3">
      <c r="A16993" t="s">
        <v>663</v>
      </c>
      <c r="B16993" t="s">
        <v>512</v>
      </c>
      <c r="C16993">
        <v>17</v>
      </c>
      <c r="D16993">
        <v>17.39</v>
      </c>
      <c r="E16993">
        <v>16.64</v>
      </c>
      <c r="F16993">
        <v>16.989999999999998</v>
      </c>
      <c r="G16993">
        <v>4125906</v>
      </c>
      <c r="H16993">
        <v>17.006699999999999</v>
      </c>
    </row>
    <row r="16994" spans="1:8" x14ac:dyDescent="0.3">
      <c r="A16994" t="s">
        <v>663</v>
      </c>
      <c r="B16994" t="s">
        <v>91</v>
      </c>
      <c r="C16994">
        <v>16.399999999999999</v>
      </c>
      <c r="D16994">
        <v>17.55</v>
      </c>
      <c r="E16994">
        <v>16.18</v>
      </c>
      <c r="F16994">
        <v>17.09</v>
      </c>
      <c r="G16994">
        <v>6505271</v>
      </c>
      <c r="H16994">
        <v>16.940000000000001</v>
      </c>
    </row>
    <row r="16995" spans="1:8" x14ac:dyDescent="0.3">
      <c r="A16995" t="s">
        <v>663</v>
      </c>
      <c r="B16995" t="s">
        <v>93</v>
      </c>
      <c r="C16995">
        <v>16.989999999999998</v>
      </c>
      <c r="D16995">
        <v>17.87</v>
      </c>
      <c r="E16995">
        <v>16.36</v>
      </c>
      <c r="F16995">
        <v>16.579999999999998</v>
      </c>
      <c r="G16995">
        <v>4891830</v>
      </c>
      <c r="H16995">
        <v>16.936699999999998</v>
      </c>
    </row>
    <row r="16996" spans="1:8" x14ac:dyDescent="0.3">
      <c r="A16996" t="s">
        <v>663</v>
      </c>
      <c r="B16996" t="s">
        <v>711</v>
      </c>
      <c r="C16996">
        <v>16.559999999999999</v>
      </c>
      <c r="D16996">
        <v>18</v>
      </c>
      <c r="E16996">
        <v>16.45</v>
      </c>
      <c r="F16996">
        <v>17.22</v>
      </c>
      <c r="G16996">
        <v>5295175</v>
      </c>
      <c r="H16996">
        <v>17.223299999999998</v>
      </c>
    </row>
    <row r="16997" spans="1:8" x14ac:dyDescent="0.3">
      <c r="A16997" t="s">
        <v>663</v>
      </c>
      <c r="B16997" t="s">
        <v>712</v>
      </c>
      <c r="C16997">
        <v>17.25</v>
      </c>
      <c r="D16997">
        <v>17.489999999999998</v>
      </c>
      <c r="E16997">
        <v>17.02</v>
      </c>
      <c r="F16997">
        <v>17.45</v>
      </c>
      <c r="G16997">
        <v>3156616</v>
      </c>
      <c r="H16997">
        <v>17.32</v>
      </c>
    </row>
    <row r="16998" spans="1:8" x14ac:dyDescent="0.3">
      <c r="A16998" t="s">
        <v>663</v>
      </c>
      <c r="B16998" t="s">
        <v>162</v>
      </c>
      <c r="C16998">
        <v>17.39</v>
      </c>
      <c r="D16998">
        <v>17.64</v>
      </c>
      <c r="E16998">
        <v>16.7</v>
      </c>
      <c r="F16998">
        <v>16.920000000000002</v>
      </c>
      <c r="G16998">
        <v>3928107</v>
      </c>
      <c r="H16998">
        <v>17.0867</v>
      </c>
    </row>
    <row r="16999" spans="1:8" x14ac:dyDescent="0.3">
      <c r="A16999" t="s">
        <v>663</v>
      </c>
      <c r="B16999" t="s">
        <v>220</v>
      </c>
      <c r="C16999">
        <v>16.809999999999999</v>
      </c>
      <c r="D16999">
        <v>18.5</v>
      </c>
      <c r="E16999">
        <v>16.63</v>
      </c>
      <c r="F16999">
        <v>17.66</v>
      </c>
      <c r="G16999">
        <v>8502483</v>
      </c>
      <c r="H16999">
        <v>17.596699999999998</v>
      </c>
    </row>
    <row r="17000" spans="1:8" x14ac:dyDescent="0.3">
      <c r="A17000" t="s">
        <v>663</v>
      </c>
      <c r="B17000" t="s">
        <v>713</v>
      </c>
      <c r="C17000">
        <v>17.66</v>
      </c>
      <c r="D17000">
        <v>18.760000000000002</v>
      </c>
      <c r="E17000">
        <v>17.66</v>
      </c>
      <c r="F17000">
        <v>18.75</v>
      </c>
      <c r="G17000">
        <v>7496492</v>
      </c>
      <c r="H17000">
        <v>18.39</v>
      </c>
    </row>
    <row r="17001" spans="1:8" x14ac:dyDescent="0.3">
      <c r="A17001" t="s">
        <v>663</v>
      </c>
      <c r="B17001" t="s">
        <v>714</v>
      </c>
      <c r="C17001">
        <v>18.89</v>
      </c>
      <c r="D17001">
        <v>19.559999999999999</v>
      </c>
      <c r="E17001">
        <v>18.399999999999999</v>
      </c>
      <c r="F17001">
        <v>18.75</v>
      </c>
      <c r="G17001">
        <v>5109990</v>
      </c>
      <c r="H17001">
        <v>18.903300000000002</v>
      </c>
    </row>
    <row r="17002" spans="1:8" x14ac:dyDescent="0.3">
      <c r="A17002" t="s">
        <v>663</v>
      </c>
      <c r="B17002" t="s">
        <v>715</v>
      </c>
      <c r="C17002">
        <v>18.75</v>
      </c>
      <c r="D17002">
        <v>18.809999999999999</v>
      </c>
      <c r="E17002">
        <v>18.239999999999998</v>
      </c>
      <c r="F17002">
        <v>18.5</v>
      </c>
      <c r="G17002">
        <v>2342162</v>
      </c>
      <c r="H17002">
        <v>18.5167</v>
      </c>
    </row>
    <row r="17003" spans="1:8" x14ac:dyDescent="0.3">
      <c r="A17003" t="s">
        <v>663</v>
      </c>
      <c r="B17003" t="s">
        <v>235</v>
      </c>
      <c r="C17003">
        <v>18.7</v>
      </c>
      <c r="D17003">
        <v>18.7</v>
      </c>
      <c r="E17003">
        <v>17.97</v>
      </c>
      <c r="F17003">
        <v>18.37</v>
      </c>
      <c r="G17003">
        <v>2455038</v>
      </c>
      <c r="H17003">
        <v>18.346699999999998</v>
      </c>
    </row>
    <row r="17004" spans="1:8" x14ac:dyDescent="0.3">
      <c r="A17004" t="s">
        <v>663</v>
      </c>
      <c r="B17004" t="s">
        <v>259</v>
      </c>
      <c r="C17004">
        <v>18.37</v>
      </c>
      <c r="D17004">
        <v>18.37</v>
      </c>
      <c r="E17004">
        <v>17.55</v>
      </c>
      <c r="F17004">
        <v>17.57</v>
      </c>
      <c r="G17004">
        <v>3564566</v>
      </c>
      <c r="H17004">
        <v>17.829999999999998</v>
      </c>
    </row>
    <row r="17005" spans="1:8" x14ac:dyDescent="0.3">
      <c r="A17005" t="s">
        <v>663</v>
      </c>
      <c r="B17005" t="s">
        <v>716</v>
      </c>
      <c r="C17005">
        <v>17.600000000000001</v>
      </c>
      <c r="D17005">
        <v>17.829999999999998</v>
      </c>
      <c r="E17005">
        <v>17.260000000000002</v>
      </c>
      <c r="F17005">
        <v>17.690000000000001</v>
      </c>
      <c r="G17005">
        <v>2705763</v>
      </c>
      <c r="H17005">
        <v>17.593299999999999</v>
      </c>
    </row>
    <row r="17006" spans="1:8" x14ac:dyDescent="0.3">
      <c r="A17006" t="s">
        <v>663</v>
      </c>
      <c r="B17006" t="s">
        <v>269</v>
      </c>
      <c r="C17006">
        <v>17.68</v>
      </c>
      <c r="D17006">
        <v>17.690000000000001</v>
      </c>
      <c r="E17006">
        <v>16.420000000000002</v>
      </c>
      <c r="F17006">
        <v>16.61</v>
      </c>
      <c r="G17006">
        <v>4544670</v>
      </c>
      <c r="H17006">
        <v>16.906700000000001</v>
      </c>
    </row>
    <row r="17007" spans="1:8" x14ac:dyDescent="0.3">
      <c r="A17007" t="s">
        <v>663</v>
      </c>
      <c r="B17007" t="s">
        <v>282</v>
      </c>
      <c r="C17007">
        <v>16.7</v>
      </c>
      <c r="D17007">
        <v>16.7</v>
      </c>
      <c r="E17007">
        <v>15.95</v>
      </c>
      <c r="F17007">
        <v>16.32</v>
      </c>
      <c r="G17007">
        <v>1245681</v>
      </c>
      <c r="H17007">
        <v>16.3233</v>
      </c>
    </row>
    <row r="17008" spans="1:8" x14ac:dyDescent="0.3">
      <c r="A17008" t="s">
        <v>663</v>
      </c>
      <c r="B17008" t="s">
        <v>717</v>
      </c>
      <c r="C17008">
        <v>16.850000000000001</v>
      </c>
      <c r="D17008">
        <v>17.88</v>
      </c>
      <c r="E17008">
        <v>16.38</v>
      </c>
      <c r="F17008">
        <v>17.8</v>
      </c>
      <c r="G17008">
        <v>10667530</v>
      </c>
      <c r="H17008">
        <v>17.353300000000001</v>
      </c>
    </row>
    <row r="17009" spans="1:8" x14ac:dyDescent="0.3">
      <c r="A17009" t="s">
        <v>663</v>
      </c>
      <c r="B17009" t="s">
        <v>285</v>
      </c>
      <c r="C17009">
        <v>17.7</v>
      </c>
      <c r="D17009">
        <v>17.7</v>
      </c>
      <c r="E17009">
        <v>16.920000000000002</v>
      </c>
      <c r="F17009">
        <v>16.93</v>
      </c>
      <c r="G17009">
        <v>6878522</v>
      </c>
      <c r="H17009">
        <v>17.183299999999999</v>
      </c>
    </row>
    <row r="17010" spans="1:8" x14ac:dyDescent="0.3">
      <c r="A17010" t="s">
        <v>663</v>
      </c>
      <c r="B17010" t="s">
        <v>718</v>
      </c>
      <c r="C17010">
        <v>17.100000000000001</v>
      </c>
      <c r="D17010">
        <v>17.579999999999998</v>
      </c>
      <c r="E17010">
        <v>16.38</v>
      </c>
      <c r="F17010">
        <v>16.510000000000002</v>
      </c>
      <c r="G17010">
        <v>5621085</v>
      </c>
      <c r="H17010">
        <v>16.8233</v>
      </c>
    </row>
    <row r="17011" spans="1:8" x14ac:dyDescent="0.3">
      <c r="A17011" t="s">
        <v>663</v>
      </c>
      <c r="B17011" t="s">
        <v>291</v>
      </c>
      <c r="C17011">
        <v>16.440000000000001</v>
      </c>
      <c r="D17011">
        <v>16.559999999999999</v>
      </c>
      <c r="E17011">
        <v>16.190000000000001</v>
      </c>
      <c r="F17011">
        <v>16.37</v>
      </c>
      <c r="G17011">
        <v>2996206</v>
      </c>
      <c r="H17011">
        <v>16.3733</v>
      </c>
    </row>
    <row r="17012" spans="1:8" x14ac:dyDescent="0.3">
      <c r="A17012" t="s">
        <v>663</v>
      </c>
      <c r="B17012" t="s">
        <v>295</v>
      </c>
      <c r="C17012">
        <v>16.41</v>
      </c>
      <c r="D17012">
        <v>16.940000000000001</v>
      </c>
      <c r="E17012">
        <v>15.69</v>
      </c>
      <c r="F17012">
        <v>15.9</v>
      </c>
      <c r="G17012">
        <v>4922690</v>
      </c>
      <c r="H17012">
        <v>16.1767</v>
      </c>
    </row>
    <row r="17013" spans="1:8" x14ac:dyDescent="0.3">
      <c r="A17013" t="s">
        <v>663</v>
      </c>
      <c r="B17013" t="s">
        <v>298</v>
      </c>
      <c r="C17013">
        <v>15.89</v>
      </c>
      <c r="D17013">
        <v>16.12</v>
      </c>
      <c r="E17013">
        <v>15.1</v>
      </c>
      <c r="F17013">
        <v>15.65</v>
      </c>
      <c r="G17013">
        <v>2142460</v>
      </c>
      <c r="H17013">
        <v>15.6233</v>
      </c>
    </row>
    <row r="17014" spans="1:8" x14ac:dyDescent="0.3">
      <c r="A17014" t="s">
        <v>663</v>
      </c>
      <c r="B17014" t="s">
        <v>719</v>
      </c>
      <c r="C17014">
        <v>15.75</v>
      </c>
      <c r="D17014">
        <v>16.23</v>
      </c>
      <c r="E17014">
        <v>15.59</v>
      </c>
      <c r="F17014">
        <v>16.18</v>
      </c>
      <c r="G17014">
        <v>3138943</v>
      </c>
      <c r="H17014">
        <v>16</v>
      </c>
    </row>
    <row r="17015" spans="1:8" x14ac:dyDescent="0.3">
      <c r="A17015" t="s">
        <v>663</v>
      </c>
      <c r="B17015" t="s">
        <v>720</v>
      </c>
      <c r="C17015">
        <v>16.350000000000001</v>
      </c>
      <c r="D17015">
        <v>17.14</v>
      </c>
      <c r="E17015">
        <v>16.14</v>
      </c>
      <c r="F17015">
        <v>16.62</v>
      </c>
      <c r="G17015">
        <v>3757860</v>
      </c>
      <c r="H17015">
        <v>16.633299999999998</v>
      </c>
    </row>
    <row r="17016" spans="1:8" x14ac:dyDescent="0.3">
      <c r="A17016" t="s">
        <v>663</v>
      </c>
      <c r="B17016" t="s">
        <v>721</v>
      </c>
      <c r="C17016">
        <v>16.5</v>
      </c>
      <c r="D17016">
        <v>16.59</v>
      </c>
      <c r="E17016">
        <v>16.260000000000002</v>
      </c>
      <c r="F17016">
        <v>16.489999999999998</v>
      </c>
      <c r="G17016">
        <v>1867671</v>
      </c>
      <c r="H17016">
        <v>16.4467</v>
      </c>
    </row>
    <row r="17017" spans="1:8" x14ac:dyDescent="0.3">
      <c r="A17017" t="s">
        <v>663</v>
      </c>
      <c r="B17017" t="s">
        <v>96</v>
      </c>
      <c r="C17017">
        <v>16.54</v>
      </c>
      <c r="D17017">
        <v>16.66</v>
      </c>
      <c r="E17017">
        <v>16.190000000000001</v>
      </c>
      <c r="F17017">
        <v>16.190000000000001</v>
      </c>
      <c r="G17017">
        <v>936945</v>
      </c>
      <c r="H17017">
        <v>16.346699999999998</v>
      </c>
    </row>
    <row r="17018" spans="1:8" x14ac:dyDescent="0.3">
      <c r="A17018" t="s">
        <v>663</v>
      </c>
      <c r="B17018" t="s">
        <v>722</v>
      </c>
      <c r="C17018">
        <v>16.239999999999998</v>
      </c>
      <c r="D17018">
        <v>16.46</v>
      </c>
      <c r="E17018">
        <v>16.12</v>
      </c>
      <c r="F17018">
        <v>16.21</v>
      </c>
      <c r="G17018">
        <v>2753758</v>
      </c>
      <c r="H17018">
        <v>16.263300000000001</v>
      </c>
    </row>
    <row r="17019" spans="1:8" x14ac:dyDescent="0.3">
      <c r="A17019" t="s">
        <v>663</v>
      </c>
      <c r="B17019" t="s">
        <v>164</v>
      </c>
      <c r="C17019">
        <v>16.399999999999999</v>
      </c>
      <c r="D17019">
        <v>16.62</v>
      </c>
      <c r="E17019">
        <v>15.85</v>
      </c>
      <c r="F17019">
        <v>15.97</v>
      </c>
      <c r="G17019">
        <v>3091369</v>
      </c>
      <c r="H17019">
        <v>16.146699999999999</v>
      </c>
    </row>
    <row r="17020" spans="1:8" x14ac:dyDescent="0.3">
      <c r="A17020" t="s">
        <v>663</v>
      </c>
      <c r="B17020" t="s">
        <v>723</v>
      </c>
      <c r="C17020">
        <v>16.47</v>
      </c>
      <c r="D17020">
        <v>17.04</v>
      </c>
      <c r="E17020">
        <v>16.45</v>
      </c>
      <c r="F17020">
        <v>16.739999999999998</v>
      </c>
      <c r="G17020">
        <v>3067200</v>
      </c>
      <c r="H17020">
        <v>16.743300000000001</v>
      </c>
    </row>
    <row r="17021" spans="1:8" x14ac:dyDescent="0.3">
      <c r="A17021" t="s">
        <v>663</v>
      </c>
      <c r="B17021" t="s">
        <v>724</v>
      </c>
      <c r="C17021">
        <v>16.78</v>
      </c>
      <c r="D17021">
        <v>16.78</v>
      </c>
      <c r="E17021">
        <v>16.14</v>
      </c>
      <c r="F17021">
        <v>16.46</v>
      </c>
      <c r="G17021">
        <v>2723377</v>
      </c>
      <c r="H17021">
        <v>16.46</v>
      </c>
    </row>
    <row r="17022" spans="1:8" x14ac:dyDescent="0.3">
      <c r="A17022" t="s">
        <v>663</v>
      </c>
      <c r="B17022" t="s">
        <v>725</v>
      </c>
      <c r="C17022">
        <v>16.53</v>
      </c>
      <c r="D17022">
        <v>17.07</v>
      </c>
      <c r="E17022">
        <v>16.41</v>
      </c>
      <c r="F17022">
        <v>16.91</v>
      </c>
      <c r="G17022">
        <v>4419128</v>
      </c>
      <c r="H17022">
        <v>16.796700000000001</v>
      </c>
    </row>
    <row r="17023" spans="1:8" x14ac:dyDescent="0.3">
      <c r="A17023" t="s">
        <v>663</v>
      </c>
      <c r="B17023" t="s">
        <v>242</v>
      </c>
      <c r="C17023">
        <v>16.88</v>
      </c>
      <c r="D17023">
        <v>17.32</v>
      </c>
      <c r="E17023">
        <v>16.57</v>
      </c>
      <c r="F17023">
        <v>17.149999999999999</v>
      </c>
      <c r="G17023">
        <v>6405891</v>
      </c>
      <c r="H17023">
        <v>17.013300000000001</v>
      </c>
    </row>
    <row r="17024" spans="1:8" x14ac:dyDescent="0.3">
      <c r="A17024" t="s">
        <v>663</v>
      </c>
      <c r="B17024" t="s">
        <v>726</v>
      </c>
      <c r="C17024">
        <v>17.489999999999998</v>
      </c>
      <c r="D17024">
        <v>17.510000000000002</v>
      </c>
      <c r="E17024">
        <v>16.88</v>
      </c>
      <c r="F17024">
        <v>16.96</v>
      </c>
      <c r="G17024">
        <v>4658885</v>
      </c>
      <c r="H17024">
        <v>17.116700000000002</v>
      </c>
    </row>
    <row r="17025" spans="1:8" x14ac:dyDescent="0.3">
      <c r="A17025" t="s">
        <v>663</v>
      </c>
      <c r="B17025" t="s">
        <v>727</v>
      </c>
      <c r="C17025">
        <v>17.05</v>
      </c>
      <c r="D17025">
        <v>17.059999999999999</v>
      </c>
      <c r="E17025">
        <v>16.73</v>
      </c>
      <c r="F17025">
        <v>16.77</v>
      </c>
      <c r="G17025">
        <v>2313236</v>
      </c>
      <c r="H17025">
        <v>16.853300000000001</v>
      </c>
    </row>
    <row r="17026" spans="1:8" x14ac:dyDescent="0.3">
      <c r="A17026" t="s">
        <v>663</v>
      </c>
      <c r="B17026" t="s">
        <v>728</v>
      </c>
      <c r="C17026">
        <v>16.8</v>
      </c>
      <c r="D17026">
        <v>16.97</v>
      </c>
      <c r="E17026">
        <v>16.45</v>
      </c>
      <c r="F17026">
        <v>16.649999999999999</v>
      </c>
      <c r="G17026">
        <v>3182617</v>
      </c>
      <c r="H17026">
        <v>16.690000000000001</v>
      </c>
    </row>
    <row r="17027" spans="1:8" x14ac:dyDescent="0.3">
      <c r="A17027" t="s">
        <v>663</v>
      </c>
      <c r="B17027" t="s">
        <v>729</v>
      </c>
      <c r="C17027">
        <v>16.649999999999999</v>
      </c>
      <c r="D17027">
        <v>16.82</v>
      </c>
      <c r="E17027">
        <v>16.399999999999999</v>
      </c>
      <c r="F17027">
        <v>16.79</v>
      </c>
      <c r="G17027">
        <v>3620329</v>
      </c>
      <c r="H17027">
        <v>16.670000000000002</v>
      </c>
    </row>
    <row r="17028" spans="1:8" x14ac:dyDescent="0.3">
      <c r="A17028" t="s">
        <v>663</v>
      </c>
      <c r="B17028" t="s">
        <v>730</v>
      </c>
      <c r="C17028">
        <v>16.649999999999999</v>
      </c>
      <c r="D17028">
        <v>17.23</v>
      </c>
      <c r="E17028">
        <v>16.559999999999999</v>
      </c>
      <c r="F17028">
        <v>16.98</v>
      </c>
      <c r="G17028">
        <v>5077650</v>
      </c>
      <c r="H17028">
        <v>16.923300000000001</v>
      </c>
    </row>
    <row r="17029" spans="1:8" x14ac:dyDescent="0.3">
      <c r="A17029" t="s">
        <v>663</v>
      </c>
      <c r="B17029" t="s">
        <v>731</v>
      </c>
      <c r="C17029">
        <v>17.09</v>
      </c>
      <c r="D17029">
        <v>17.25</v>
      </c>
      <c r="E17029">
        <v>16.75</v>
      </c>
      <c r="F17029">
        <v>16.78</v>
      </c>
      <c r="G17029">
        <v>3038764</v>
      </c>
      <c r="H17029">
        <v>16.9267</v>
      </c>
    </row>
    <row r="17030" spans="1:8" x14ac:dyDescent="0.3">
      <c r="A17030" t="s">
        <v>663</v>
      </c>
      <c r="B17030" t="s">
        <v>732</v>
      </c>
      <c r="C17030">
        <v>16.84</v>
      </c>
      <c r="D17030">
        <v>17</v>
      </c>
      <c r="E17030">
        <v>16.399999999999999</v>
      </c>
      <c r="F17030">
        <v>16.649999999999999</v>
      </c>
      <c r="G17030">
        <v>2449164</v>
      </c>
      <c r="H17030">
        <v>16.683299999999999</v>
      </c>
    </row>
    <row r="17031" spans="1:8" x14ac:dyDescent="0.3">
      <c r="A17031" t="s">
        <v>663</v>
      </c>
      <c r="B17031" t="s">
        <v>733</v>
      </c>
      <c r="C17031">
        <v>16.64</v>
      </c>
      <c r="D17031">
        <v>16.739999999999998</v>
      </c>
      <c r="E17031">
        <v>16.3</v>
      </c>
      <c r="F17031">
        <v>16.55</v>
      </c>
      <c r="G17031">
        <v>2515996</v>
      </c>
      <c r="H17031">
        <v>16.53</v>
      </c>
    </row>
    <row r="17032" spans="1:8" x14ac:dyDescent="0.3">
      <c r="A17032" t="s">
        <v>663</v>
      </c>
      <c r="B17032" t="s">
        <v>734</v>
      </c>
      <c r="C17032">
        <v>16.55</v>
      </c>
      <c r="D17032">
        <v>18.02</v>
      </c>
      <c r="E17032">
        <v>16.5</v>
      </c>
      <c r="F17032">
        <v>17.57</v>
      </c>
      <c r="G17032">
        <v>9809213</v>
      </c>
      <c r="H17032">
        <v>17.363299999999999</v>
      </c>
    </row>
    <row r="17033" spans="1:8" x14ac:dyDescent="0.3">
      <c r="A17033" t="s">
        <v>663</v>
      </c>
      <c r="B17033" t="s">
        <v>735</v>
      </c>
      <c r="C17033">
        <v>17.63</v>
      </c>
      <c r="D17033">
        <v>18.03</v>
      </c>
      <c r="E17033">
        <v>17.3</v>
      </c>
      <c r="F17033">
        <v>17.72</v>
      </c>
      <c r="G17033">
        <v>5473833</v>
      </c>
      <c r="H17033">
        <v>17.683299999999999</v>
      </c>
    </row>
    <row r="17034" spans="1:8" x14ac:dyDescent="0.3">
      <c r="A17034" t="s">
        <v>664</v>
      </c>
      <c r="B17034" t="s">
        <v>696</v>
      </c>
      <c r="C17034">
        <v>330</v>
      </c>
      <c r="D17034">
        <v>333.75</v>
      </c>
      <c r="E17034">
        <v>327.75</v>
      </c>
      <c r="F17034">
        <v>332.5</v>
      </c>
      <c r="G17034">
        <v>2516380</v>
      </c>
      <c r="H17034">
        <v>331.33330000000001</v>
      </c>
    </row>
    <row r="17035" spans="1:8" x14ac:dyDescent="0.3">
      <c r="A17035" t="s">
        <v>664</v>
      </c>
      <c r="B17035" t="s">
        <v>697</v>
      </c>
      <c r="C17035">
        <v>332.5</v>
      </c>
      <c r="D17035">
        <v>334</v>
      </c>
      <c r="E17035">
        <v>328.75</v>
      </c>
      <c r="F17035">
        <v>332.25</v>
      </c>
      <c r="G17035">
        <v>1873377</v>
      </c>
      <c r="H17035">
        <v>331.66669999999999</v>
      </c>
    </row>
    <row r="17036" spans="1:8" x14ac:dyDescent="0.3">
      <c r="A17036" t="s">
        <v>664</v>
      </c>
      <c r="B17036" t="s">
        <v>698</v>
      </c>
      <c r="C17036">
        <v>331.75</v>
      </c>
      <c r="D17036">
        <v>346.75</v>
      </c>
      <c r="E17036">
        <v>330.5</v>
      </c>
      <c r="F17036">
        <v>346.75</v>
      </c>
      <c r="G17036">
        <v>2499998</v>
      </c>
      <c r="H17036">
        <v>341.33330000000001</v>
      </c>
    </row>
    <row r="17037" spans="1:8" x14ac:dyDescent="0.3">
      <c r="A17037" t="s">
        <v>664</v>
      </c>
      <c r="B17037" t="s">
        <v>699</v>
      </c>
      <c r="C17037">
        <v>347</v>
      </c>
      <c r="D17037">
        <v>351</v>
      </c>
      <c r="E17037">
        <v>337</v>
      </c>
      <c r="F17037">
        <v>339</v>
      </c>
      <c r="G17037">
        <v>3810827</v>
      </c>
      <c r="H17037">
        <v>342.33330000000001</v>
      </c>
    </row>
    <row r="17038" spans="1:8" x14ac:dyDescent="0.3">
      <c r="A17038" t="s">
        <v>664</v>
      </c>
      <c r="B17038" t="s">
        <v>700</v>
      </c>
      <c r="C17038">
        <v>339</v>
      </c>
      <c r="D17038">
        <v>348.75</v>
      </c>
      <c r="E17038">
        <v>333</v>
      </c>
      <c r="F17038">
        <v>347.75</v>
      </c>
      <c r="G17038">
        <v>3842081</v>
      </c>
      <c r="H17038">
        <v>343.16669999999999</v>
      </c>
    </row>
    <row r="17039" spans="1:8" x14ac:dyDescent="0.3">
      <c r="A17039" t="s">
        <v>664</v>
      </c>
      <c r="B17039" t="s">
        <v>77</v>
      </c>
      <c r="C17039">
        <v>344.5</v>
      </c>
      <c r="D17039">
        <v>353.75</v>
      </c>
      <c r="E17039">
        <v>337</v>
      </c>
      <c r="F17039">
        <v>345.5</v>
      </c>
      <c r="G17039">
        <v>3420994</v>
      </c>
      <c r="H17039">
        <v>345.41669999999999</v>
      </c>
    </row>
    <row r="17040" spans="1:8" x14ac:dyDescent="0.3">
      <c r="A17040" t="s">
        <v>664</v>
      </c>
      <c r="B17040" t="s">
        <v>701</v>
      </c>
      <c r="C17040">
        <v>346.5</v>
      </c>
      <c r="D17040">
        <v>359.75</v>
      </c>
      <c r="E17040">
        <v>346</v>
      </c>
      <c r="F17040">
        <v>358</v>
      </c>
      <c r="G17040">
        <v>2890758</v>
      </c>
      <c r="H17040">
        <v>354.58330000000001</v>
      </c>
    </row>
    <row r="17041" spans="1:8" x14ac:dyDescent="0.3">
      <c r="A17041" t="s">
        <v>664</v>
      </c>
      <c r="B17041" t="s">
        <v>702</v>
      </c>
      <c r="C17041">
        <v>360</v>
      </c>
      <c r="D17041">
        <v>360.25</v>
      </c>
      <c r="E17041">
        <v>348.5</v>
      </c>
      <c r="F17041">
        <v>356</v>
      </c>
      <c r="G17041">
        <v>3052427</v>
      </c>
      <c r="H17041">
        <v>354.91669999999999</v>
      </c>
    </row>
    <row r="17042" spans="1:8" x14ac:dyDescent="0.3">
      <c r="A17042" t="s">
        <v>664</v>
      </c>
      <c r="B17042" t="s">
        <v>139</v>
      </c>
      <c r="C17042">
        <v>354</v>
      </c>
      <c r="D17042">
        <v>360</v>
      </c>
      <c r="E17042">
        <v>352.5</v>
      </c>
      <c r="F17042">
        <v>353.25</v>
      </c>
      <c r="G17042">
        <v>2593506</v>
      </c>
      <c r="H17042">
        <v>355.25</v>
      </c>
    </row>
    <row r="17043" spans="1:8" x14ac:dyDescent="0.3">
      <c r="A17043" t="s">
        <v>664</v>
      </c>
      <c r="B17043" t="s">
        <v>156</v>
      </c>
      <c r="C17043">
        <v>353.75</v>
      </c>
      <c r="D17043">
        <v>363.25</v>
      </c>
      <c r="E17043">
        <v>350.5</v>
      </c>
      <c r="F17043">
        <v>358.25</v>
      </c>
      <c r="G17043">
        <v>2490682</v>
      </c>
      <c r="H17043">
        <v>357.33330000000001</v>
      </c>
    </row>
    <row r="17044" spans="1:8" x14ac:dyDescent="0.3">
      <c r="A17044" t="s">
        <v>664</v>
      </c>
      <c r="B17044" t="s">
        <v>703</v>
      </c>
      <c r="C17044">
        <v>360</v>
      </c>
      <c r="D17044">
        <v>369</v>
      </c>
      <c r="E17044">
        <v>360</v>
      </c>
      <c r="F17044">
        <v>366.75</v>
      </c>
      <c r="G17044">
        <v>1935295</v>
      </c>
      <c r="H17044">
        <v>365.25</v>
      </c>
    </row>
    <row r="17045" spans="1:8" x14ac:dyDescent="0.3">
      <c r="A17045" t="s">
        <v>664</v>
      </c>
      <c r="B17045" t="s">
        <v>223</v>
      </c>
      <c r="C17045">
        <v>366.75</v>
      </c>
      <c r="D17045">
        <v>366.75</v>
      </c>
      <c r="E17045">
        <v>354</v>
      </c>
      <c r="F17045">
        <v>354</v>
      </c>
      <c r="G17045">
        <v>1644827</v>
      </c>
      <c r="H17045">
        <v>358.25</v>
      </c>
    </row>
    <row r="17046" spans="1:8" x14ac:dyDescent="0.3">
      <c r="A17046" t="s">
        <v>664</v>
      </c>
      <c r="B17046" t="s">
        <v>228</v>
      </c>
      <c r="C17046">
        <v>352</v>
      </c>
      <c r="D17046">
        <v>359.75</v>
      </c>
      <c r="E17046">
        <v>350</v>
      </c>
      <c r="F17046">
        <v>355</v>
      </c>
      <c r="G17046">
        <v>1880780</v>
      </c>
      <c r="H17046">
        <v>354.91669999999999</v>
      </c>
    </row>
    <row r="17047" spans="1:8" x14ac:dyDescent="0.3">
      <c r="A17047" t="s">
        <v>664</v>
      </c>
      <c r="B17047" t="s">
        <v>704</v>
      </c>
      <c r="C17047">
        <v>361.25</v>
      </c>
      <c r="D17047">
        <v>362.5</v>
      </c>
      <c r="E17047">
        <v>350.25</v>
      </c>
      <c r="F17047">
        <v>359.75</v>
      </c>
      <c r="G17047">
        <v>5519687</v>
      </c>
      <c r="H17047">
        <v>357.5</v>
      </c>
    </row>
    <row r="17048" spans="1:8" x14ac:dyDescent="0.3">
      <c r="A17048" t="s">
        <v>664</v>
      </c>
      <c r="B17048" t="s">
        <v>705</v>
      </c>
      <c r="C17048">
        <v>360.25</v>
      </c>
      <c r="D17048">
        <v>368.25</v>
      </c>
      <c r="E17048">
        <v>358</v>
      </c>
      <c r="F17048">
        <v>361.5</v>
      </c>
      <c r="G17048">
        <v>3397576</v>
      </c>
      <c r="H17048">
        <v>362.58330000000001</v>
      </c>
    </row>
    <row r="17049" spans="1:8" x14ac:dyDescent="0.3">
      <c r="A17049" t="s">
        <v>664</v>
      </c>
      <c r="B17049" t="s">
        <v>706</v>
      </c>
      <c r="C17049">
        <v>362.5</v>
      </c>
      <c r="D17049">
        <v>367.75</v>
      </c>
      <c r="E17049">
        <v>361</v>
      </c>
      <c r="F17049">
        <v>365</v>
      </c>
      <c r="G17049">
        <v>2751228</v>
      </c>
      <c r="H17049">
        <v>364.58330000000001</v>
      </c>
    </row>
    <row r="17050" spans="1:8" x14ac:dyDescent="0.3">
      <c r="A17050" t="s">
        <v>664</v>
      </c>
      <c r="B17050" t="s">
        <v>265</v>
      </c>
      <c r="C17050">
        <v>365</v>
      </c>
      <c r="D17050">
        <v>365</v>
      </c>
      <c r="E17050">
        <v>356.25</v>
      </c>
      <c r="F17050">
        <v>361.25</v>
      </c>
      <c r="G17050">
        <v>2789710</v>
      </c>
      <c r="H17050">
        <v>360.83330000000001</v>
      </c>
    </row>
    <row r="17051" spans="1:8" x14ac:dyDescent="0.3">
      <c r="A17051" t="s">
        <v>664</v>
      </c>
      <c r="B17051" t="s">
        <v>707</v>
      </c>
      <c r="C17051">
        <v>356.75</v>
      </c>
      <c r="D17051">
        <v>362.25</v>
      </c>
      <c r="E17051">
        <v>338.75</v>
      </c>
      <c r="F17051">
        <v>338.75</v>
      </c>
      <c r="G17051">
        <v>5994909</v>
      </c>
      <c r="H17051">
        <v>346.58330000000001</v>
      </c>
    </row>
    <row r="17052" spans="1:8" x14ac:dyDescent="0.3">
      <c r="A17052" t="s">
        <v>664</v>
      </c>
      <c r="B17052" t="s">
        <v>271</v>
      </c>
      <c r="C17052">
        <v>339.25</v>
      </c>
      <c r="D17052">
        <v>340.5</v>
      </c>
      <c r="E17052">
        <v>315</v>
      </c>
      <c r="F17052">
        <v>323</v>
      </c>
      <c r="G17052">
        <v>4511484</v>
      </c>
      <c r="H17052">
        <v>326.16669999999999</v>
      </c>
    </row>
    <row r="17053" spans="1:8" x14ac:dyDescent="0.3">
      <c r="A17053" t="s">
        <v>664</v>
      </c>
      <c r="B17053" t="s">
        <v>708</v>
      </c>
      <c r="C17053">
        <v>328</v>
      </c>
      <c r="D17053">
        <v>333</v>
      </c>
      <c r="E17053">
        <v>322.5</v>
      </c>
      <c r="F17053">
        <v>328.75</v>
      </c>
      <c r="G17053">
        <v>2317383</v>
      </c>
      <c r="H17053">
        <v>328.08330000000001</v>
      </c>
    </row>
    <row r="17054" spans="1:8" x14ac:dyDescent="0.3">
      <c r="A17054" t="s">
        <v>664</v>
      </c>
      <c r="B17054" t="s">
        <v>709</v>
      </c>
      <c r="C17054">
        <v>336.75</v>
      </c>
      <c r="D17054">
        <v>336.75</v>
      </c>
      <c r="E17054">
        <v>326.5</v>
      </c>
      <c r="F17054">
        <v>327.75</v>
      </c>
      <c r="G17054">
        <v>2028374</v>
      </c>
      <c r="H17054">
        <v>330.33330000000001</v>
      </c>
    </row>
    <row r="17055" spans="1:8" x14ac:dyDescent="0.3">
      <c r="A17055" t="s">
        <v>664</v>
      </c>
      <c r="B17055" t="s">
        <v>283</v>
      </c>
      <c r="C17055">
        <v>327.5</v>
      </c>
      <c r="D17055">
        <v>327.75</v>
      </c>
      <c r="E17055">
        <v>319.5</v>
      </c>
      <c r="F17055">
        <v>320</v>
      </c>
      <c r="G17055">
        <v>1832789</v>
      </c>
      <c r="H17055">
        <v>322.41669999999999</v>
      </c>
    </row>
    <row r="17056" spans="1:8" x14ac:dyDescent="0.3">
      <c r="A17056" t="s">
        <v>664</v>
      </c>
      <c r="B17056" t="s">
        <v>290</v>
      </c>
      <c r="C17056">
        <v>320</v>
      </c>
      <c r="D17056">
        <v>324</v>
      </c>
      <c r="E17056">
        <v>317</v>
      </c>
      <c r="F17056">
        <v>323</v>
      </c>
      <c r="G17056">
        <v>2224362</v>
      </c>
      <c r="H17056">
        <v>321.33330000000001</v>
      </c>
    </row>
    <row r="17057" spans="1:8" x14ac:dyDescent="0.3">
      <c r="A17057" t="s">
        <v>664</v>
      </c>
      <c r="B17057" t="s">
        <v>710</v>
      </c>
      <c r="C17057">
        <v>322</v>
      </c>
      <c r="D17057">
        <v>327</v>
      </c>
      <c r="E17057">
        <v>315.75</v>
      </c>
      <c r="F17057">
        <v>326</v>
      </c>
      <c r="G17057">
        <v>2793899</v>
      </c>
      <c r="H17057">
        <v>322.91669999999999</v>
      </c>
    </row>
    <row r="17058" spans="1:8" x14ac:dyDescent="0.3">
      <c r="A17058" t="s">
        <v>664</v>
      </c>
      <c r="B17058" t="s">
        <v>512</v>
      </c>
      <c r="C17058">
        <v>326.25</v>
      </c>
      <c r="D17058">
        <v>327</v>
      </c>
      <c r="E17058">
        <v>309</v>
      </c>
      <c r="F17058">
        <v>309</v>
      </c>
      <c r="G17058">
        <v>4540930</v>
      </c>
      <c r="H17058">
        <v>315</v>
      </c>
    </row>
    <row r="17059" spans="1:8" x14ac:dyDescent="0.3">
      <c r="A17059" t="s">
        <v>664</v>
      </c>
      <c r="B17059" t="s">
        <v>91</v>
      </c>
      <c r="C17059">
        <v>285</v>
      </c>
      <c r="D17059">
        <v>305.25</v>
      </c>
      <c r="E17059">
        <v>285</v>
      </c>
      <c r="F17059">
        <v>303.75</v>
      </c>
      <c r="G17059">
        <v>4690830</v>
      </c>
      <c r="H17059">
        <v>298</v>
      </c>
    </row>
    <row r="17060" spans="1:8" x14ac:dyDescent="0.3">
      <c r="A17060" t="s">
        <v>664</v>
      </c>
      <c r="B17060" t="s">
        <v>93</v>
      </c>
      <c r="C17060">
        <v>299.25</v>
      </c>
      <c r="D17060">
        <v>312.25</v>
      </c>
      <c r="E17060">
        <v>292.25</v>
      </c>
      <c r="F17060">
        <v>293.75</v>
      </c>
      <c r="G17060">
        <v>2914908</v>
      </c>
      <c r="H17060">
        <v>299.41669999999999</v>
      </c>
    </row>
    <row r="17061" spans="1:8" x14ac:dyDescent="0.3">
      <c r="A17061" t="s">
        <v>664</v>
      </c>
      <c r="B17061" t="s">
        <v>711</v>
      </c>
      <c r="C17061">
        <v>292.5</v>
      </c>
      <c r="D17061">
        <v>305.75</v>
      </c>
      <c r="E17061">
        <v>284.5</v>
      </c>
      <c r="F17061">
        <v>305.75</v>
      </c>
      <c r="G17061">
        <v>2997735</v>
      </c>
      <c r="H17061">
        <v>298.66669999999999</v>
      </c>
    </row>
    <row r="17062" spans="1:8" x14ac:dyDescent="0.3">
      <c r="A17062" t="s">
        <v>664</v>
      </c>
      <c r="B17062" t="s">
        <v>712</v>
      </c>
      <c r="C17062">
        <v>304</v>
      </c>
      <c r="D17062">
        <v>306.25</v>
      </c>
      <c r="E17062">
        <v>300</v>
      </c>
      <c r="F17062">
        <v>302.5</v>
      </c>
      <c r="G17062">
        <v>2628146</v>
      </c>
      <c r="H17062">
        <v>302.91669999999999</v>
      </c>
    </row>
    <row r="17063" spans="1:8" x14ac:dyDescent="0.3">
      <c r="A17063" t="s">
        <v>664</v>
      </c>
      <c r="B17063" t="s">
        <v>162</v>
      </c>
      <c r="C17063">
        <v>305</v>
      </c>
      <c r="D17063">
        <v>305</v>
      </c>
      <c r="E17063">
        <v>289.5</v>
      </c>
      <c r="F17063">
        <v>291.25</v>
      </c>
      <c r="G17063">
        <v>2899121</v>
      </c>
      <c r="H17063">
        <v>295.25</v>
      </c>
    </row>
    <row r="17064" spans="1:8" x14ac:dyDescent="0.3">
      <c r="A17064" t="s">
        <v>664</v>
      </c>
      <c r="B17064" t="s">
        <v>220</v>
      </c>
      <c r="C17064">
        <v>285.75</v>
      </c>
      <c r="D17064">
        <v>288.5</v>
      </c>
      <c r="E17064">
        <v>277.75</v>
      </c>
      <c r="F17064">
        <v>286.25</v>
      </c>
      <c r="G17064">
        <v>2476649</v>
      </c>
      <c r="H17064">
        <v>284.16669999999999</v>
      </c>
    </row>
    <row r="17065" spans="1:8" x14ac:dyDescent="0.3">
      <c r="A17065" t="s">
        <v>664</v>
      </c>
      <c r="B17065" t="s">
        <v>713</v>
      </c>
      <c r="C17065">
        <v>301</v>
      </c>
      <c r="D17065">
        <v>302.5</v>
      </c>
      <c r="E17065">
        <v>295</v>
      </c>
      <c r="F17065">
        <v>300.75</v>
      </c>
      <c r="G17065">
        <v>1884584</v>
      </c>
      <c r="H17065">
        <v>299.41669999999999</v>
      </c>
    </row>
    <row r="17066" spans="1:8" x14ac:dyDescent="0.3">
      <c r="A17066" t="s">
        <v>664</v>
      </c>
      <c r="B17066" t="s">
        <v>714</v>
      </c>
      <c r="C17066">
        <v>303.5</v>
      </c>
      <c r="D17066">
        <v>304.75</v>
      </c>
      <c r="E17066">
        <v>295.75</v>
      </c>
      <c r="F17066">
        <v>302.5</v>
      </c>
      <c r="G17066">
        <v>2080254</v>
      </c>
      <c r="H17066">
        <v>301</v>
      </c>
    </row>
    <row r="17067" spans="1:8" x14ac:dyDescent="0.3">
      <c r="A17067" t="s">
        <v>664</v>
      </c>
      <c r="B17067" t="s">
        <v>715</v>
      </c>
      <c r="C17067">
        <v>297.75</v>
      </c>
      <c r="D17067">
        <v>308.25</v>
      </c>
      <c r="E17067">
        <v>296</v>
      </c>
      <c r="F17067">
        <v>297.25</v>
      </c>
      <c r="G17067">
        <v>1849568</v>
      </c>
      <c r="H17067">
        <v>300.5</v>
      </c>
    </row>
    <row r="17068" spans="1:8" x14ac:dyDescent="0.3">
      <c r="A17068" t="s">
        <v>664</v>
      </c>
      <c r="B17068" t="s">
        <v>235</v>
      </c>
      <c r="C17068">
        <v>296</v>
      </c>
      <c r="D17068">
        <v>301</v>
      </c>
      <c r="E17068">
        <v>291</v>
      </c>
      <c r="F17068">
        <v>296.75</v>
      </c>
      <c r="G17068">
        <v>1438532</v>
      </c>
      <c r="H17068">
        <v>296.25</v>
      </c>
    </row>
    <row r="17069" spans="1:8" x14ac:dyDescent="0.3">
      <c r="A17069" t="s">
        <v>664</v>
      </c>
      <c r="B17069" t="s">
        <v>259</v>
      </c>
      <c r="C17069">
        <v>296.5</v>
      </c>
      <c r="D17069">
        <v>298</v>
      </c>
      <c r="E17069">
        <v>287.75</v>
      </c>
      <c r="F17069">
        <v>290</v>
      </c>
      <c r="G17069">
        <v>1883974</v>
      </c>
      <c r="H17069">
        <v>291.91669999999999</v>
      </c>
    </row>
    <row r="17070" spans="1:8" x14ac:dyDescent="0.3">
      <c r="A17070" t="s">
        <v>664</v>
      </c>
      <c r="B17070" t="s">
        <v>716</v>
      </c>
      <c r="C17070">
        <v>290.25</v>
      </c>
      <c r="D17070">
        <v>296.25</v>
      </c>
      <c r="E17070">
        <v>286.75</v>
      </c>
      <c r="F17070">
        <v>294.25</v>
      </c>
      <c r="G17070">
        <v>1373927</v>
      </c>
      <c r="H17070">
        <v>292.41669999999999</v>
      </c>
    </row>
    <row r="17071" spans="1:8" x14ac:dyDescent="0.3">
      <c r="A17071" t="s">
        <v>664</v>
      </c>
      <c r="B17071" t="s">
        <v>269</v>
      </c>
      <c r="C17071">
        <v>296</v>
      </c>
      <c r="D17071">
        <v>297.25</v>
      </c>
      <c r="E17071">
        <v>290</v>
      </c>
      <c r="F17071">
        <v>292.5</v>
      </c>
      <c r="G17071">
        <v>991448</v>
      </c>
      <c r="H17071">
        <v>293.25</v>
      </c>
    </row>
    <row r="17072" spans="1:8" x14ac:dyDescent="0.3">
      <c r="A17072" t="s">
        <v>664</v>
      </c>
      <c r="B17072" t="s">
        <v>282</v>
      </c>
      <c r="C17072">
        <v>290</v>
      </c>
      <c r="D17072">
        <v>291.75</v>
      </c>
      <c r="E17072">
        <v>286</v>
      </c>
      <c r="F17072">
        <v>286</v>
      </c>
      <c r="G17072">
        <v>496774</v>
      </c>
      <c r="H17072">
        <v>287.91669999999999</v>
      </c>
    </row>
    <row r="17073" spans="1:8" x14ac:dyDescent="0.3">
      <c r="A17073" t="s">
        <v>664</v>
      </c>
      <c r="B17073" t="s">
        <v>717</v>
      </c>
      <c r="C17073">
        <v>282.25</v>
      </c>
      <c r="D17073">
        <v>299</v>
      </c>
      <c r="E17073">
        <v>269.25</v>
      </c>
      <c r="F17073">
        <v>299</v>
      </c>
      <c r="G17073">
        <v>3946312</v>
      </c>
      <c r="H17073">
        <v>289.08330000000001</v>
      </c>
    </row>
    <row r="17074" spans="1:8" x14ac:dyDescent="0.3">
      <c r="A17074" t="s">
        <v>664</v>
      </c>
      <c r="B17074" t="s">
        <v>285</v>
      </c>
      <c r="C17074">
        <v>296.25</v>
      </c>
      <c r="D17074">
        <v>299.75</v>
      </c>
      <c r="E17074">
        <v>288.5</v>
      </c>
      <c r="F17074">
        <v>291.5</v>
      </c>
      <c r="G17074">
        <v>1969033</v>
      </c>
      <c r="H17074">
        <v>293.25</v>
      </c>
    </row>
    <row r="17075" spans="1:8" x14ac:dyDescent="0.3">
      <c r="A17075" t="s">
        <v>664</v>
      </c>
      <c r="B17075" t="s">
        <v>718</v>
      </c>
      <c r="C17075">
        <v>296</v>
      </c>
      <c r="D17075">
        <v>307</v>
      </c>
      <c r="E17075">
        <v>294.25</v>
      </c>
      <c r="F17075">
        <v>305</v>
      </c>
      <c r="G17075">
        <v>2602385</v>
      </c>
      <c r="H17075">
        <v>302.08330000000001</v>
      </c>
    </row>
    <row r="17076" spans="1:8" x14ac:dyDescent="0.3">
      <c r="A17076" t="s">
        <v>664</v>
      </c>
      <c r="B17076" t="s">
        <v>291</v>
      </c>
      <c r="C17076">
        <v>301.25</v>
      </c>
      <c r="D17076">
        <v>304.5</v>
      </c>
      <c r="E17076">
        <v>293.75</v>
      </c>
      <c r="F17076">
        <v>294.5</v>
      </c>
      <c r="G17076">
        <v>1623677</v>
      </c>
      <c r="H17076">
        <v>297.58330000000001</v>
      </c>
    </row>
    <row r="17077" spans="1:8" x14ac:dyDescent="0.3">
      <c r="A17077" t="s">
        <v>664</v>
      </c>
      <c r="B17077" t="s">
        <v>295</v>
      </c>
      <c r="C17077">
        <v>297.5</v>
      </c>
      <c r="D17077">
        <v>298</v>
      </c>
      <c r="E17077">
        <v>291.5</v>
      </c>
      <c r="F17077">
        <v>292.75</v>
      </c>
      <c r="G17077">
        <v>1168862</v>
      </c>
      <c r="H17077">
        <v>294.08330000000001</v>
      </c>
    </row>
    <row r="17078" spans="1:8" x14ac:dyDescent="0.3">
      <c r="A17078" t="s">
        <v>664</v>
      </c>
      <c r="B17078" t="s">
        <v>298</v>
      </c>
      <c r="C17078">
        <v>290.5</v>
      </c>
      <c r="D17078">
        <v>295.5</v>
      </c>
      <c r="E17078">
        <v>287.5</v>
      </c>
      <c r="F17078">
        <v>292.5</v>
      </c>
      <c r="G17078">
        <v>2304103</v>
      </c>
      <c r="H17078">
        <v>291.83330000000001</v>
      </c>
    </row>
    <row r="17079" spans="1:8" x14ac:dyDescent="0.3">
      <c r="A17079" t="s">
        <v>664</v>
      </c>
      <c r="B17079" t="s">
        <v>719</v>
      </c>
      <c r="C17079">
        <v>291.5</v>
      </c>
      <c r="D17079">
        <v>309</v>
      </c>
      <c r="E17079">
        <v>291.5</v>
      </c>
      <c r="F17079">
        <v>307.75</v>
      </c>
      <c r="G17079">
        <v>3119677</v>
      </c>
      <c r="H17079">
        <v>302.75</v>
      </c>
    </row>
    <row r="17080" spans="1:8" x14ac:dyDescent="0.3">
      <c r="A17080" t="s">
        <v>664</v>
      </c>
      <c r="B17080" t="s">
        <v>720</v>
      </c>
      <c r="C17080">
        <v>314.25</v>
      </c>
      <c r="D17080">
        <v>323</v>
      </c>
      <c r="E17080">
        <v>312.75</v>
      </c>
      <c r="F17080">
        <v>319.5</v>
      </c>
      <c r="G17080">
        <v>3230159</v>
      </c>
      <c r="H17080">
        <v>318.41669999999999</v>
      </c>
    </row>
    <row r="17081" spans="1:8" x14ac:dyDescent="0.3">
      <c r="A17081" t="s">
        <v>664</v>
      </c>
      <c r="B17081" t="s">
        <v>721</v>
      </c>
      <c r="C17081">
        <v>312</v>
      </c>
      <c r="D17081">
        <v>326.25</v>
      </c>
      <c r="E17081">
        <v>310</v>
      </c>
      <c r="F17081">
        <v>322.75</v>
      </c>
      <c r="G17081">
        <v>1784809</v>
      </c>
      <c r="H17081">
        <v>319.66669999999999</v>
      </c>
    </row>
    <row r="17082" spans="1:8" x14ac:dyDescent="0.3">
      <c r="A17082" t="s">
        <v>664</v>
      </c>
      <c r="B17082" t="s">
        <v>96</v>
      </c>
      <c r="C17082">
        <v>321.25</v>
      </c>
      <c r="D17082">
        <v>322.5</v>
      </c>
      <c r="E17082">
        <v>314.75</v>
      </c>
      <c r="F17082">
        <v>320.5</v>
      </c>
      <c r="G17082">
        <v>1081072</v>
      </c>
      <c r="H17082">
        <v>319.25</v>
      </c>
    </row>
    <row r="17083" spans="1:8" x14ac:dyDescent="0.3">
      <c r="A17083" t="s">
        <v>664</v>
      </c>
      <c r="B17083" t="s">
        <v>722</v>
      </c>
      <c r="C17083">
        <v>322.25</v>
      </c>
      <c r="D17083">
        <v>330.25</v>
      </c>
      <c r="E17083">
        <v>318.75</v>
      </c>
      <c r="F17083">
        <v>323.25</v>
      </c>
      <c r="G17083">
        <v>1594484</v>
      </c>
      <c r="H17083">
        <v>324.08330000000001</v>
      </c>
    </row>
    <row r="17084" spans="1:8" x14ac:dyDescent="0.3">
      <c r="A17084" t="s">
        <v>664</v>
      </c>
      <c r="B17084" t="s">
        <v>164</v>
      </c>
      <c r="C17084">
        <v>320.75</v>
      </c>
      <c r="D17084">
        <v>325</v>
      </c>
      <c r="E17084">
        <v>311.75</v>
      </c>
      <c r="F17084">
        <v>312.75</v>
      </c>
      <c r="G17084">
        <v>1852449</v>
      </c>
      <c r="H17084">
        <v>316.5</v>
      </c>
    </row>
    <row r="17085" spans="1:8" x14ac:dyDescent="0.3">
      <c r="A17085" t="s">
        <v>664</v>
      </c>
      <c r="B17085" t="s">
        <v>723</v>
      </c>
      <c r="C17085">
        <v>339</v>
      </c>
      <c r="D17085">
        <v>344</v>
      </c>
      <c r="E17085">
        <v>331.75</v>
      </c>
      <c r="F17085">
        <v>344</v>
      </c>
      <c r="G17085">
        <v>3324471</v>
      </c>
      <c r="H17085">
        <v>339.91669999999999</v>
      </c>
    </row>
    <row r="17086" spans="1:8" x14ac:dyDescent="0.3">
      <c r="A17086" t="s">
        <v>664</v>
      </c>
      <c r="B17086" t="s">
        <v>724</v>
      </c>
      <c r="C17086">
        <v>339</v>
      </c>
      <c r="D17086">
        <v>343.25</v>
      </c>
      <c r="E17086">
        <v>333.25</v>
      </c>
      <c r="F17086">
        <v>341.25</v>
      </c>
      <c r="G17086">
        <v>2558556</v>
      </c>
      <c r="H17086">
        <v>339.25</v>
      </c>
    </row>
    <row r="17087" spans="1:8" x14ac:dyDescent="0.3">
      <c r="A17087" t="s">
        <v>664</v>
      </c>
      <c r="B17087" t="s">
        <v>725</v>
      </c>
      <c r="C17087">
        <v>342.25</v>
      </c>
      <c r="D17087">
        <v>349.5</v>
      </c>
      <c r="E17087">
        <v>337.25</v>
      </c>
      <c r="F17087">
        <v>345.75</v>
      </c>
      <c r="G17087">
        <v>3648504</v>
      </c>
      <c r="H17087">
        <v>344.16669999999999</v>
      </c>
    </row>
    <row r="17088" spans="1:8" x14ac:dyDescent="0.3">
      <c r="A17088" t="s">
        <v>664</v>
      </c>
      <c r="B17088" t="s">
        <v>242</v>
      </c>
      <c r="C17088">
        <v>339.25</v>
      </c>
      <c r="D17088">
        <v>339.25</v>
      </c>
      <c r="E17088">
        <v>326.25</v>
      </c>
      <c r="F17088">
        <v>328.5</v>
      </c>
      <c r="G17088">
        <v>3162278</v>
      </c>
      <c r="H17088">
        <v>331.33330000000001</v>
      </c>
    </row>
    <row r="17089" spans="1:8" x14ac:dyDescent="0.3">
      <c r="A17089" t="s">
        <v>664</v>
      </c>
      <c r="B17089" t="s">
        <v>726</v>
      </c>
      <c r="C17089">
        <v>332</v>
      </c>
      <c r="D17089">
        <v>335</v>
      </c>
      <c r="E17089">
        <v>325.75</v>
      </c>
      <c r="F17089">
        <v>330.25</v>
      </c>
      <c r="G17089">
        <v>2682378</v>
      </c>
      <c r="H17089">
        <v>330.33330000000001</v>
      </c>
    </row>
    <row r="17090" spans="1:8" x14ac:dyDescent="0.3">
      <c r="A17090" t="s">
        <v>664</v>
      </c>
      <c r="B17090" t="s">
        <v>727</v>
      </c>
      <c r="C17090">
        <v>331.25</v>
      </c>
      <c r="D17090">
        <v>331.25</v>
      </c>
      <c r="E17090">
        <v>320</v>
      </c>
      <c r="F17090">
        <v>321.5</v>
      </c>
      <c r="G17090">
        <v>4566534</v>
      </c>
      <c r="H17090">
        <v>324.25</v>
      </c>
    </row>
    <row r="17091" spans="1:8" x14ac:dyDescent="0.3">
      <c r="A17091" t="s">
        <v>664</v>
      </c>
      <c r="B17091" t="s">
        <v>728</v>
      </c>
      <c r="C17091">
        <v>323.5</v>
      </c>
      <c r="D17091">
        <v>329.25</v>
      </c>
      <c r="E17091">
        <v>311.75</v>
      </c>
      <c r="F17091">
        <v>311.75</v>
      </c>
      <c r="G17091">
        <v>3509337</v>
      </c>
      <c r="H17091">
        <v>317.58330000000001</v>
      </c>
    </row>
    <row r="17092" spans="1:8" x14ac:dyDescent="0.3">
      <c r="A17092" t="s">
        <v>664</v>
      </c>
      <c r="B17092" t="s">
        <v>729</v>
      </c>
      <c r="C17092">
        <v>312.75</v>
      </c>
      <c r="D17092">
        <v>327.25</v>
      </c>
      <c r="E17092">
        <v>307.75</v>
      </c>
      <c r="F17092">
        <v>320</v>
      </c>
      <c r="G17092">
        <v>8274192</v>
      </c>
      <c r="H17092">
        <v>318.33330000000001</v>
      </c>
    </row>
    <row r="17093" spans="1:8" x14ac:dyDescent="0.3">
      <c r="A17093" t="s">
        <v>664</v>
      </c>
      <c r="B17093" t="s">
        <v>730</v>
      </c>
      <c r="C17093">
        <v>310.5</v>
      </c>
      <c r="D17093">
        <v>317</v>
      </c>
      <c r="E17093">
        <v>310</v>
      </c>
      <c r="F17093">
        <v>312</v>
      </c>
      <c r="G17093">
        <v>2355190</v>
      </c>
      <c r="H17093">
        <v>313</v>
      </c>
    </row>
    <row r="17094" spans="1:8" x14ac:dyDescent="0.3">
      <c r="A17094" t="s">
        <v>664</v>
      </c>
      <c r="B17094" t="s">
        <v>731</v>
      </c>
      <c r="C17094">
        <v>313.5</v>
      </c>
      <c r="D17094">
        <v>316</v>
      </c>
      <c r="E17094">
        <v>309.75</v>
      </c>
      <c r="F17094">
        <v>313</v>
      </c>
      <c r="G17094">
        <v>2784713</v>
      </c>
      <c r="H17094">
        <v>312.91669999999999</v>
      </c>
    </row>
    <row r="17095" spans="1:8" x14ac:dyDescent="0.3">
      <c r="A17095" t="s">
        <v>664</v>
      </c>
      <c r="B17095" t="s">
        <v>732</v>
      </c>
      <c r="C17095">
        <v>314</v>
      </c>
      <c r="D17095">
        <v>315.5</v>
      </c>
      <c r="E17095">
        <v>305.75</v>
      </c>
      <c r="F17095">
        <v>308.25</v>
      </c>
      <c r="G17095">
        <v>1727277</v>
      </c>
      <c r="H17095">
        <v>309.83330000000001</v>
      </c>
    </row>
    <row r="17096" spans="1:8" x14ac:dyDescent="0.3">
      <c r="A17096" t="s">
        <v>664</v>
      </c>
      <c r="B17096" t="s">
        <v>733</v>
      </c>
      <c r="C17096">
        <v>307.75</v>
      </c>
      <c r="D17096">
        <v>312</v>
      </c>
      <c r="E17096">
        <v>301.75</v>
      </c>
      <c r="F17096">
        <v>308.25</v>
      </c>
      <c r="G17096">
        <v>3096364</v>
      </c>
      <c r="H17096">
        <v>307.33330000000001</v>
      </c>
    </row>
    <row r="17097" spans="1:8" x14ac:dyDescent="0.3">
      <c r="A17097" t="s">
        <v>664</v>
      </c>
      <c r="B17097" t="s">
        <v>734</v>
      </c>
      <c r="C17097">
        <v>307.25</v>
      </c>
      <c r="D17097">
        <v>309.75</v>
      </c>
      <c r="E17097">
        <v>298</v>
      </c>
      <c r="F17097">
        <v>302</v>
      </c>
      <c r="G17097">
        <v>3474785</v>
      </c>
      <c r="H17097">
        <v>303.25</v>
      </c>
    </row>
    <row r="17098" spans="1:8" x14ac:dyDescent="0.3">
      <c r="A17098" t="s">
        <v>664</v>
      </c>
      <c r="B17098" t="s">
        <v>735</v>
      </c>
      <c r="C17098">
        <v>299</v>
      </c>
      <c r="D17098">
        <v>299</v>
      </c>
      <c r="E17098">
        <v>288.25</v>
      </c>
      <c r="F17098">
        <v>289</v>
      </c>
      <c r="G17098">
        <v>2997133</v>
      </c>
      <c r="H17098">
        <v>292.08330000000001</v>
      </c>
    </row>
    <row r="17099" spans="1:8" x14ac:dyDescent="0.3">
      <c r="A17099" t="s">
        <v>665</v>
      </c>
      <c r="B17099" t="s">
        <v>696</v>
      </c>
      <c r="C17099">
        <v>166.4</v>
      </c>
      <c r="D17099">
        <v>168</v>
      </c>
      <c r="E17099">
        <v>165.2</v>
      </c>
      <c r="F17099">
        <v>166.5</v>
      </c>
      <c r="G17099">
        <v>237341</v>
      </c>
      <c r="H17099">
        <v>166.5667</v>
      </c>
    </row>
    <row r="17100" spans="1:8" x14ac:dyDescent="0.3">
      <c r="A17100" t="s">
        <v>665</v>
      </c>
      <c r="B17100" t="s">
        <v>697</v>
      </c>
      <c r="C17100">
        <v>165.2</v>
      </c>
      <c r="D17100">
        <v>168.5</v>
      </c>
      <c r="E17100">
        <v>165.2</v>
      </c>
      <c r="F17100">
        <v>165.4</v>
      </c>
      <c r="G17100">
        <v>322004</v>
      </c>
      <c r="H17100">
        <v>166.36670000000001</v>
      </c>
    </row>
    <row r="17101" spans="1:8" x14ac:dyDescent="0.3">
      <c r="A17101" t="s">
        <v>665</v>
      </c>
      <c r="B17101" t="s">
        <v>698</v>
      </c>
      <c r="C17101">
        <v>165.5</v>
      </c>
      <c r="D17101">
        <v>166.7</v>
      </c>
      <c r="E17101">
        <v>164.8</v>
      </c>
      <c r="F17101">
        <v>165.9</v>
      </c>
      <c r="G17101">
        <v>286940</v>
      </c>
      <c r="H17101">
        <v>165.8</v>
      </c>
    </row>
    <row r="17102" spans="1:8" x14ac:dyDescent="0.3">
      <c r="A17102" t="s">
        <v>665</v>
      </c>
      <c r="B17102" t="s">
        <v>699</v>
      </c>
      <c r="C17102">
        <v>165.9</v>
      </c>
      <c r="D17102">
        <v>167.4</v>
      </c>
      <c r="E17102">
        <v>165.4</v>
      </c>
      <c r="F17102">
        <v>166.3</v>
      </c>
      <c r="G17102">
        <v>511722</v>
      </c>
      <c r="H17102">
        <v>166.36670000000001</v>
      </c>
    </row>
    <row r="17103" spans="1:8" x14ac:dyDescent="0.3">
      <c r="A17103" t="s">
        <v>665</v>
      </c>
      <c r="B17103" t="s">
        <v>700</v>
      </c>
      <c r="C17103">
        <v>166.3</v>
      </c>
      <c r="D17103">
        <v>167.3</v>
      </c>
      <c r="E17103">
        <v>164.2</v>
      </c>
      <c r="F17103">
        <v>166.7</v>
      </c>
      <c r="G17103">
        <v>283003</v>
      </c>
      <c r="H17103">
        <v>166.0667</v>
      </c>
    </row>
    <row r="17104" spans="1:8" x14ac:dyDescent="0.3">
      <c r="A17104" t="s">
        <v>665</v>
      </c>
      <c r="B17104" t="s">
        <v>77</v>
      </c>
      <c r="C17104">
        <v>166.3</v>
      </c>
      <c r="D17104">
        <v>174</v>
      </c>
      <c r="E17104">
        <v>163.5</v>
      </c>
      <c r="F17104">
        <v>172.8</v>
      </c>
      <c r="G17104">
        <v>713353</v>
      </c>
      <c r="H17104">
        <v>170.1</v>
      </c>
    </row>
    <row r="17105" spans="1:8" x14ac:dyDescent="0.3">
      <c r="A17105" t="s">
        <v>665</v>
      </c>
      <c r="B17105" t="s">
        <v>701</v>
      </c>
      <c r="C17105">
        <v>176</v>
      </c>
      <c r="D17105">
        <v>177</v>
      </c>
      <c r="E17105">
        <v>172.2</v>
      </c>
      <c r="F17105">
        <v>174.6</v>
      </c>
      <c r="G17105">
        <v>459053</v>
      </c>
      <c r="H17105">
        <v>174.6</v>
      </c>
    </row>
    <row r="17106" spans="1:8" x14ac:dyDescent="0.3">
      <c r="A17106" t="s">
        <v>665</v>
      </c>
      <c r="B17106" t="s">
        <v>702</v>
      </c>
      <c r="C17106">
        <v>174.6</v>
      </c>
      <c r="D17106">
        <v>180.1</v>
      </c>
      <c r="E17106">
        <v>174.6</v>
      </c>
      <c r="F17106">
        <v>178</v>
      </c>
      <c r="G17106">
        <v>462544</v>
      </c>
      <c r="H17106">
        <v>177.5667</v>
      </c>
    </row>
    <row r="17107" spans="1:8" x14ac:dyDescent="0.3">
      <c r="A17107" t="s">
        <v>665</v>
      </c>
      <c r="B17107" t="s">
        <v>139</v>
      </c>
      <c r="C17107">
        <v>178</v>
      </c>
      <c r="D17107">
        <v>183</v>
      </c>
      <c r="E17107">
        <v>174.6</v>
      </c>
      <c r="F17107">
        <v>176</v>
      </c>
      <c r="G17107">
        <v>496755</v>
      </c>
      <c r="H17107">
        <v>177.86670000000001</v>
      </c>
    </row>
    <row r="17108" spans="1:8" x14ac:dyDescent="0.3">
      <c r="A17108" t="s">
        <v>665</v>
      </c>
      <c r="B17108" t="s">
        <v>156</v>
      </c>
      <c r="C17108">
        <v>175.9</v>
      </c>
      <c r="D17108">
        <v>175.9</v>
      </c>
      <c r="E17108">
        <v>173.1</v>
      </c>
      <c r="F17108">
        <v>175.2</v>
      </c>
      <c r="G17108">
        <v>190321</v>
      </c>
      <c r="H17108">
        <v>174.73330000000001</v>
      </c>
    </row>
    <row r="17109" spans="1:8" x14ac:dyDescent="0.3">
      <c r="A17109" t="s">
        <v>665</v>
      </c>
      <c r="B17109" t="s">
        <v>703</v>
      </c>
      <c r="C17109">
        <v>175.2</v>
      </c>
      <c r="D17109">
        <v>178</v>
      </c>
      <c r="E17109">
        <v>175.2</v>
      </c>
      <c r="F17109">
        <v>176</v>
      </c>
      <c r="G17109">
        <v>264420</v>
      </c>
      <c r="H17109">
        <v>176.4</v>
      </c>
    </row>
    <row r="17110" spans="1:8" x14ac:dyDescent="0.3">
      <c r="A17110" t="s">
        <v>665</v>
      </c>
      <c r="B17110" t="s">
        <v>223</v>
      </c>
      <c r="C17110">
        <v>176.2</v>
      </c>
      <c r="D17110">
        <v>178.8</v>
      </c>
      <c r="E17110">
        <v>174.4</v>
      </c>
      <c r="F17110">
        <v>176.7</v>
      </c>
      <c r="G17110">
        <v>264293</v>
      </c>
      <c r="H17110">
        <v>176.63329999999999</v>
      </c>
    </row>
    <row r="17111" spans="1:8" x14ac:dyDescent="0.3">
      <c r="A17111" t="s">
        <v>665</v>
      </c>
      <c r="B17111" t="s">
        <v>228</v>
      </c>
      <c r="C17111">
        <v>175.9</v>
      </c>
      <c r="D17111">
        <v>176</v>
      </c>
      <c r="E17111">
        <v>174.1</v>
      </c>
      <c r="F17111">
        <v>174.6</v>
      </c>
      <c r="G17111">
        <v>225374</v>
      </c>
      <c r="H17111">
        <v>174.9</v>
      </c>
    </row>
    <row r="17112" spans="1:8" x14ac:dyDescent="0.3">
      <c r="A17112" t="s">
        <v>665</v>
      </c>
      <c r="B17112" t="s">
        <v>704</v>
      </c>
      <c r="C17112">
        <v>175</v>
      </c>
      <c r="D17112">
        <v>179.3</v>
      </c>
      <c r="E17112">
        <v>174.2</v>
      </c>
      <c r="F17112">
        <v>179.3</v>
      </c>
      <c r="G17112">
        <v>264667</v>
      </c>
      <c r="H17112">
        <v>177.6</v>
      </c>
    </row>
    <row r="17113" spans="1:8" x14ac:dyDescent="0.3">
      <c r="A17113" t="s">
        <v>665</v>
      </c>
      <c r="B17113" t="s">
        <v>705</v>
      </c>
      <c r="C17113">
        <v>179.2</v>
      </c>
      <c r="D17113">
        <v>181.4</v>
      </c>
      <c r="E17113">
        <v>177</v>
      </c>
      <c r="F17113">
        <v>177.6</v>
      </c>
      <c r="G17113">
        <v>321117</v>
      </c>
      <c r="H17113">
        <v>178.66669999999999</v>
      </c>
    </row>
    <row r="17114" spans="1:8" x14ac:dyDescent="0.3">
      <c r="A17114" t="s">
        <v>665</v>
      </c>
      <c r="B17114" t="s">
        <v>706</v>
      </c>
      <c r="C17114">
        <v>178.1</v>
      </c>
      <c r="D17114">
        <v>181.5</v>
      </c>
      <c r="E17114">
        <v>177.4</v>
      </c>
      <c r="F17114">
        <v>178.2</v>
      </c>
      <c r="G17114">
        <v>306006</v>
      </c>
      <c r="H17114">
        <v>179.0333</v>
      </c>
    </row>
    <row r="17115" spans="1:8" x14ac:dyDescent="0.3">
      <c r="A17115" t="s">
        <v>665</v>
      </c>
      <c r="B17115" t="s">
        <v>265</v>
      </c>
      <c r="C17115">
        <v>178.2</v>
      </c>
      <c r="D17115">
        <v>179.6</v>
      </c>
      <c r="E17115">
        <v>176.2</v>
      </c>
      <c r="F17115">
        <v>178</v>
      </c>
      <c r="G17115">
        <v>247024</v>
      </c>
      <c r="H17115">
        <v>177.9333</v>
      </c>
    </row>
    <row r="17116" spans="1:8" x14ac:dyDescent="0.3">
      <c r="A17116" t="s">
        <v>665</v>
      </c>
      <c r="B17116" t="s">
        <v>707</v>
      </c>
      <c r="C17116">
        <v>178</v>
      </c>
      <c r="D17116">
        <v>181.9</v>
      </c>
      <c r="E17116">
        <v>176.7</v>
      </c>
      <c r="F17116">
        <v>176.8</v>
      </c>
      <c r="G17116">
        <v>405493</v>
      </c>
      <c r="H17116">
        <v>178.4667</v>
      </c>
    </row>
    <row r="17117" spans="1:8" x14ac:dyDescent="0.3">
      <c r="A17117" t="s">
        <v>665</v>
      </c>
      <c r="B17117" t="s">
        <v>271</v>
      </c>
      <c r="C17117">
        <v>176.8</v>
      </c>
      <c r="D17117">
        <v>181</v>
      </c>
      <c r="E17117">
        <v>169</v>
      </c>
      <c r="F17117">
        <v>170.5</v>
      </c>
      <c r="G17117">
        <v>419194</v>
      </c>
      <c r="H17117">
        <v>173.5</v>
      </c>
    </row>
    <row r="17118" spans="1:8" x14ac:dyDescent="0.3">
      <c r="A17118" t="s">
        <v>665</v>
      </c>
      <c r="B17118" t="s">
        <v>708</v>
      </c>
      <c r="C17118">
        <v>170.5</v>
      </c>
      <c r="D17118">
        <v>172.9</v>
      </c>
      <c r="E17118">
        <v>169.4</v>
      </c>
      <c r="F17118">
        <v>172.9</v>
      </c>
      <c r="G17118">
        <v>160452</v>
      </c>
      <c r="H17118">
        <v>171.73330000000001</v>
      </c>
    </row>
    <row r="17119" spans="1:8" x14ac:dyDescent="0.3">
      <c r="A17119" t="s">
        <v>665</v>
      </c>
      <c r="B17119" t="s">
        <v>709</v>
      </c>
      <c r="C17119">
        <v>172.8</v>
      </c>
      <c r="D17119">
        <v>175</v>
      </c>
      <c r="E17119">
        <v>171.9</v>
      </c>
      <c r="F17119">
        <v>171.9</v>
      </c>
      <c r="G17119">
        <v>226056</v>
      </c>
      <c r="H17119">
        <v>172.9333</v>
      </c>
    </row>
    <row r="17120" spans="1:8" x14ac:dyDescent="0.3">
      <c r="A17120" t="s">
        <v>665</v>
      </c>
      <c r="B17120" t="s">
        <v>283</v>
      </c>
      <c r="C17120">
        <v>172</v>
      </c>
      <c r="D17120">
        <v>174</v>
      </c>
      <c r="E17120">
        <v>169.5</v>
      </c>
      <c r="F17120">
        <v>170.2</v>
      </c>
      <c r="G17120">
        <v>163216</v>
      </c>
      <c r="H17120">
        <v>171.23330000000001</v>
      </c>
    </row>
    <row r="17121" spans="1:8" x14ac:dyDescent="0.3">
      <c r="A17121" t="s">
        <v>665</v>
      </c>
      <c r="B17121" t="s">
        <v>290</v>
      </c>
      <c r="C17121">
        <v>170.2</v>
      </c>
      <c r="D17121">
        <v>172.3</v>
      </c>
      <c r="E17121">
        <v>165.2</v>
      </c>
      <c r="F17121">
        <v>168</v>
      </c>
      <c r="G17121">
        <v>299197</v>
      </c>
      <c r="H17121">
        <v>168.5</v>
      </c>
    </row>
    <row r="17122" spans="1:8" x14ac:dyDescent="0.3">
      <c r="A17122" t="s">
        <v>665</v>
      </c>
      <c r="B17122" t="s">
        <v>710</v>
      </c>
      <c r="C17122">
        <v>168</v>
      </c>
      <c r="D17122">
        <v>168.8</v>
      </c>
      <c r="E17122">
        <v>165.4</v>
      </c>
      <c r="F17122">
        <v>167</v>
      </c>
      <c r="G17122">
        <v>255206</v>
      </c>
      <c r="H17122">
        <v>167.0667</v>
      </c>
    </row>
    <row r="17123" spans="1:8" x14ac:dyDescent="0.3">
      <c r="A17123" t="s">
        <v>665</v>
      </c>
      <c r="B17123" t="s">
        <v>512</v>
      </c>
      <c r="C17123">
        <v>167.1</v>
      </c>
      <c r="D17123">
        <v>168.2</v>
      </c>
      <c r="E17123">
        <v>163.80000000000001</v>
      </c>
      <c r="F17123">
        <v>164.5</v>
      </c>
      <c r="G17123">
        <v>218345</v>
      </c>
      <c r="H17123">
        <v>165.5</v>
      </c>
    </row>
    <row r="17124" spans="1:8" x14ac:dyDescent="0.3">
      <c r="A17124" t="s">
        <v>665</v>
      </c>
      <c r="B17124" t="s">
        <v>91</v>
      </c>
      <c r="C17124">
        <v>154.80000000000001</v>
      </c>
      <c r="D17124">
        <v>162</v>
      </c>
      <c r="E17124">
        <v>148.19999999999999</v>
      </c>
      <c r="F17124">
        <v>158.9</v>
      </c>
      <c r="G17124">
        <v>342213</v>
      </c>
      <c r="H17124">
        <v>156.36670000000001</v>
      </c>
    </row>
    <row r="17125" spans="1:8" x14ac:dyDescent="0.3">
      <c r="A17125" t="s">
        <v>665</v>
      </c>
      <c r="B17125" t="s">
        <v>93</v>
      </c>
      <c r="C17125">
        <v>159.5</v>
      </c>
      <c r="D17125">
        <v>163.5</v>
      </c>
      <c r="E17125">
        <v>156.6</v>
      </c>
      <c r="F17125">
        <v>158.5</v>
      </c>
      <c r="G17125">
        <v>225772</v>
      </c>
      <c r="H17125">
        <v>159.5333</v>
      </c>
    </row>
    <row r="17126" spans="1:8" x14ac:dyDescent="0.3">
      <c r="A17126" t="s">
        <v>665</v>
      </c>
      <c r="B17126" t="s">
        <v>711</v>
      </c>
      <c r="C17126">
        <v>158</v>
      </c>
      <c r="D17126">
        <v>160.9</v>
      </c>
      <c r="E17126">
        <v>157</v>
      </c>
      <c r="F17126">
        <v>160</v>
      </c>
      <c r="G17126">
        <v>203800</v>
      </c>
      <c r="H17126">
        <v>159.30000000000001</v>
      </c>
    </row>
    <row r="17127" spans="1:8" x14ac:dyDescent="0.3">
      <c r="A17127" t="s">
        <v>665</v>
      </c>
      <c r="B17127" t="s">
        <v>712</v>
      </c>
      <c r="C17127">
        <v>160.1</v>
      </c>
      <c r="D17127">
        <v>164.3</v>
      </c>
      <c r="E17127">
        <v>160.1</v>
      </c>
      <c r="F17127">
        <v>161.4</v>
      </c>
      <c r="G17127">
        <v>249462</v>
      </c>
      <c r="H17127">
        <v>161.9333</v>
      </c>
    </row>
    <row r="17128" spans="1:8" x14ac:dyDescent="0.3">
      <c r="A17128" t="s">
        <v>665</v>
      </c>
      <c r="B17128" t="s">
        <v>162</v>
      </c>
      <c r="C17128">
        <v>161</v>
      </c>
      <c r="D17128">
        <v>161.9</v>
      </c>
      <c r="E17128">
        <v>157</v>
      </c>
      <c r="F17128">
        <v>159.4</v>
      </c>
      <c r="G17128">
        <v>195844</v>
      </c>
      <c r="H17128">
        <v>159.4333</v>
      </c>
    </row>
    <row r="17129" spans="1:8" x14ac:dyDescent="0.3">
      <c r="A17129" t="s">
        <v>665</v>
      </c>
      <c r="B17129" t="s">
        <v>220</v>
      </c>
      <c r="C17129">
        <v>157</v>
      </c>
      <c r="D17129">
        <v>171.8</v>
      </c>
      <c r="E17129">
        <v>153.69999999999999</v>
      </c>
      <c r="F17129">
        <v>160.30000000000001</v>
      </c>
      <c r="G17129">
        <v>211346</v>
      </c>
      <c r="H17129">
        <v>161.9333</v>
      </c>
    </row>
    <row r="17130" spans="1:8" x14ac:dyDescent="0.3">
      <c r="A17130" t="s">
        <v>665</v>
      </c>
      <c r="B17130" t="s">
        <v>713</v>
      </c>
      <c r="C17130">
        <v>163.80000000000001</v>
      </c>
      <c r="D17130">
        <v>165.6</v>
      </c>
      <c r="E17130">
        <v>161.9</v>
      </c>
      <c r="F17130">
        <v>164.8</v>
      </c>
      <c r="G17130">
        <v>195016</v>
      </c>
      <c r="H17130">
        <v>164.1</v>
      </c>
    </row>
    <row r="17131" spans="1:8" x14ac:dyDescent="0.3">
      <c r="A17131" t="s">
        <v>665</v>
      </c>
      <c r="B17131" t="s">
        <v>714</v>
      </c>
      <c r="C17131">
        <v>157.19999999999999</v>
      </c>
      <c r="D17131">
        <v>164.7</v>
      </c>
      <c r="E17131">
        <v>157.19999999999999</v>
      </c>
      <c r="F17131">
        <v>164.2</v>
      </c>
      <c r="G17131">
        <v>146760</v>
      </c>
      <c r="H17131">
        <v>162.0333</v>
      </c>
    </row>
    <row r="17132" spans="1:8" x14ac:dyDescent="0.3">
      <c r="A17132" t="s">
        <v>665</v>
      </c>
      <c r="B17132" t="s">
        <v>715</v>
      </c>
      <c r="C17132">
        <v>151.1</v>
      </c>
      <c r="D17132">
        <v>156.80000000000001</v>
      </c>
      <c r="E17132">
        <v>151.1</v>
      </c>
      <c r="F17132">
        <v>155.6</v>
      </c>
      <c r="G17132">
        <v>851896</v>
      </c>
      <c r="H17132">
        <v>154.5</v>
      </c>
    </row>
    <row r="17133" spans="1:8" x14ac:dyDescent="0.3">
      <c r="A17133" t="s">
        <v>665</v>
      </c>
      <c r="B17133" t="s">
        <v>235</v>
      </c>
      <c r="C17133">
        <v>155.6</v>
      </c>
      <c r="D17133">
        <v>155.6</v>
      </c>
      <c r="E17133">
        <v>151.80000000000001</v>
      </c>
      <c r="F17133">
        <v>153.6</v>
      </c>
      <c r="G17133">
        <v>339349</v>
      </c>
      <c r="H17133">
        <v>153.66669999999999</v>
      </c>
    </row>
    <row r="17134" spans="1:8" x14ac:dyDescent="0.3">
      <c r="A17134" t="s">
        <v>665</v>
      </c>
      <c r="B17134" t="s">
        <v>259</v>
      </c>
      <c r="C17134">
        <v>153.6</v>
      </c>
      <c r="D17134">
        <v>153.6</v>
      </c>
      <c r="E17134">
        <v>149</v>
      </c>
      <c r="F17134">
        <v>149.69999999999999</v>
      </c>
      <c r="G17134">
        <v>313873</v>
      </c>
      <c r="H17134">
        <v>150.76669999999999</v>
      </c>
    </row>
    <row r="17135" spans="1:8" x14ac:dyDescent="0.3">
      <c r="A17135" t="s">
        <v>665</v>
      </c>
      <c r="B17135" t="s">
        <v>716</v>
      </c>
      <c r="C17135">
        <v>149.69999999999999</v>
      </c>
      <c r="D17135">
        <v>150.80000000000001</v>
      </c>
      <c r="E17135">
        <v>149.69999999999999</v>
      </c>
      <c r="F17135">
        <v>150.5</v>
      </c>
      <c r="G17135">
        <v>97350</v>
      </c>
      <c r="H17135">
        <v>150.33330000000001</v>
      </c>
    </row>
    <row r="17136" spans="1:8" x14ac:dyDescent="0.3">
      <c r="A17136" t="s">
        <v>665</v>
      </c>
      <c r="B17136" t="s">
        <v>269</v>
      </c>
      <c r="C17136">
        <v>150.69999999999999</v>
      </c>
      <c r="D17136">
        <v>152.1</v>
      </c>
      <c r="E17136">
        <v>149.5</v>
      </c>
      <c r="F17136">
        <v>149.80000000000001</v>
      </c>
      <c r="G17136">
        <v>104568</v>
      </c>
      <c r="H17136">
        <v>150.4667</v>
      </c>
    </row>
    <row r="17137" spans="1:8" x14ac:dyDescent="0.3">
      <c r="A17137" t="s">
        <v>665</v>
      </c>
      <c r="B17137" t="s">
        <v>282</v>
      </c>
      <c r="C17137">
        <v>149.1</v>
      </c>
      <c r="D17137">
        <v>150.4</v>
      </c>
      <c r="E17137">
        <v>148.5</v>
      </c>
      <c r="F17137">
        <v>149.4</v>
      </c>
      <c r="G17137">
        <v>52503</v>
      </c>
      <c r="H17137">
        <v>149.4333</v>
      </c>
    </row>
    <row r="17138" spans="1:8" x14ac:dyDescent="0.3">
      <c r="A17138" t="s">
        <v>665</v>
      </c>
      <c r="B17138" t="s">
        <v>717</v>
      </c>
      <c r="C17138">
        <v>149.4</v>
      </c>
      <c r="D17138">
        <v>149.4</v>
      </c>
      <c r="E17138">
        <v>142.19999999999999</v>
      </c>
      <c r="F17138">
        <v>147</v>
      </c>
      <c r="G17138">
        <v>306432</v>
      </c>
      <c r="H17138">
        <v>146.19999999999999</v>
      </c>
    </row>
    <row r="17139" spans="1:8" x14ac:dyDescent="0.3">
      <c r="A17139" t="s">
        <v>665</v>
      </c>
      <c r="B17139" t="s">
        <v>285</v>
      </c>
      <c r="C17139">
        <v>147</v>
      </c>
      <c r="D17139">
        <v>147</v>
      </c>
      <c r="E17139">
        <v>144</v>
      </c>
      <c r="F17139">
        <v>145</v>
      </c>
      <c r="G17139">
        <v>130179</v>
      </c>
      <c r="H17139">
        <v>145.33330000000001</v>
      </c>
    </row>
    <row r="17140" spans="1:8" x14ac:dyDescent="0.3">
      <c r="A17140" t="s">
        <v>665</v>
      </c>
      <c r="B17140" t="s">
        <v>718</v>
      </c>
      <c r="C17140">
        <v>144.9</v>
      </c>
      <c r="D17140">
        <v>146.6</v>
      </c>
      <c r="E17140">
        <v>144.1</v>
      </c>
      <c r="F17140">
        <v>144.1</v>
      </c>
      <c r="G17140">
        <v>162826</v>
      </c>
      <c r="H17140">
        <v>144.9333</v>
      </c>
    </row>
    <row r="17141" spans="1:8" x14ac:dyDescent="0.3">
      <c r="A17141" t="s">
        <v>665</v>
      </c>
      <c r="B17141" t="s">
        <v>291</v>
      </c>
      <c r="C17141">
        <v>144.30000000000001</v>
      </c>
      <c r="D17141">
        <v>145.69999999999999</v>
      </c>
      <c r="E17141">
        <v>143</v>
      </c>
      <c r="F17141">
        <v>143</v>
      </c>
      <c r="G17141">
        <v>93606</v>
      </c>
      <c r="H17141">
        <v>143.9</v>
      </c>
    </row>
    <row r="17142" spans="1:8" x14ac:dyDescent="0.3">
      <c r="A17142" t="s">
        <v>665</v>
      </c>
      <c r="B17142" t="s">
        <v>295</v>
      </c>
      <c r="C17142">
        <v>143.5</v>
      </c>
      <c r="D17142">
        <v>144.6</v>
      </c>
      <c r="E17142">
        <v>140.80000000000001</v>
      </c>
      <c r="F17142">
        <v>141.1</v>
      </c>
      <c r="G17142">
        <v>132555</v>
      </c>
      <c r="H17142">
        <v>142.16669999999999</v>
      </c>
    </row>
    <row r="17143" spans="1:8" x14ac:dyDescent="0.3">
      <c r="A17143" t="s">
        <v>665</v>
      </c>
      <c r="B17143" t="s">
        <v>298</v>
      </c>
      <c r="C17143">
        <v>142</v>
      </c>
      <c r="D17143">
        <v>144</v>
      </c>
      <c r="E17143">
        <v>140.1</v>
      </c>
      <c r="F17143">
        <v>142.6</v>
      </c>
      <c r="G17143">
        <v>228440</v>
      </c>
      <c r="H17143">
        <v>142.23330000000001</v>
      </c>
    </row>
    <row r="17144" spans="1:8" x14ac:dyDescent="0.3">
      <c r="A17144" t="s">
        <v>665</v>
      </c>
      <c r="B17144" t="s">
        <v>719</v>
      </c>
      <c r="C17144">
        <v>143</v>
      </c>
      <c r="D17144">
        <v>145</v>
      </c>
      <c r="E17144">
        <v>142.19999999999999</v>
      </c>
      <c r="F17144">
        <v>142.80000000000001</v>
      </c>
      <c r="G17144">
        <v>159447</v>
      </c>
      <c r="H17144">
        <v>143.33330000000001</v>
      </c>
    </row>
    <row r="17145" spans="1:8" x14ac:dyDescent="0.3">
      <c r="A17145" t="s">
        <v>665</v>
      </c>
      <c r="B17145" t="s">
        <v>720</v>
      </c>
      <c r="C17145">
        <v>144.30000000000001</v>
      </c>
      <c r="D17145">
        <v>144.9</v>
      </c>
      <c r="E17145">
        <v>143.69999999999999</v>
      </c>
      <c r="F17145">
        <v>144</v>
      </c>
      <c r="G17145">
        <v>159597</v>
      </c>
      <c r="H17145">
        <v>144.19999999999999</v>
      </c>
    </row>
    <row r="17146" spans="1:8" x14ac:dyDescent="0.3">
      <c r="A17146" t="s">
        <v>665</v>
      </c>
      <c r="B17146" t="s">
        <v>721</v>
      </c>
      <c r="C17146">
        <v>143.5</v>
      </c>
      <c r="D17146">
        <v>144.30000000000001</v>
      </c>
      <c r="E17146">
        <v>141.69999999999999</v>
      </c>
      <c r="F17146">
        <v>143.19999999999999</v>
      </c>
      <c r="G17146">
        <v>136122</v>
      </c>
      <c r="H17146">
        <v>143.0667</v>
      </c>
    </row>
    <row r="17147" spans="1:8" x14ac:dyDescent="0.3">
      <c r="A17147" t="s">
        <v>665</v>
      </c>
      <c r="B17147" t="s">
        <v>96</v>
      </c>
      <c r="C17147">
        <v>143.19999999999999</v>
      </c>
      <c r="D17147">
        <v>146.69999999999999</v>
      </c>
      <c r="E17147">
        <v>143.19999999999999</v>
      </c>
      <c r="F17147">
        <v>144.19999999999999</v>
      </c>
      <c r="G17147">
        <v>194892</v>
      </c>
      <c r="H17147">
        <v>144.69999999999999</v>
      </c>
    </row>
    <row r="17148" spans="1:8" x14ac:dyDescent="0.3">
      <c r="A17148" t="s">
        <v>665</v>
      </c>
      <c r="B17148" t="s">
        <v>722</v>
      </c>
      <c r="C17148">
        <v>144.80000000000001</v>
      </c>
      <c r="D17148">
        <v>146.19999999999999</v>
      </c>
      <c r="E17148">
        <v>144.5</v>
      </c>
      <c r="F17148">
        <v>145.5</v>
      </c>
      <c r="G17148">
        <v>99077</v>
      </c>
      <c r="H17148">
        <v>145.4</v>
      </c>
    </row>
    <row r="17149" spans="1:8" x14ac:dyDescent="0.3">
      <c r="A17149" t="s">
        <v>665</v>
      </c>
      <c r="B17149" t="s">
        <v>164</v>
      </c>
      <c r="C17149">
        <v>146</v>
      </c>
      <c r="D17149">
        <v>146.6</v>
      </c>
      <c r="E17149">
        <v>141.69999999999999</v>
      </c>
      <c r="F17149">
        <v>142</v>
      </c>
      <c r="G17149">
        <v>120616</v>
      </c>
      <c r="H17149">
        <v>143.4333</v>
      </c>
    </row>
    <row r="17150" spans="1:8" x14ac:dyDescent="0.3">
      <c r="A17150" t="s">
        <v>665</v>
      </c>
      <c r="B17150" t="s">
        <v>723</v>
      </c>
      <c r="C17150">
        <v>146.5</v>
      </c>
      <c r="D17150">
        <v>147.19999999999999</v>
      </c>
      <c r="E17150">
        <v>144.80000000000001</v>
      </c>
      <c r="F17150">
        <v>146.1</v>
      </c>
      <c r="G17150">
        <v>233652</v>
      </c>
      <c r="H17150">
        <v>146.0333</v>
      </c>
    </row>
    <row r="17151" spans="1:8" x14ac:dyDescent="0.3">
      <c r="A17151" t="s">
        <v>665</v>
      </c>
      <c r="B17151" t="s">
        <v>724</v>
      </c>
      <c r="C17151">
        <v>146.1</v>
      </c>
      <c r="D17151">
        <v>146.69999999999999</v>
      </c>
      <c r="E17151">
        <v>145.30000000000001</v>
      </c>
      <c r="F17151">
        <v>145.6</v>
      </c>
      <c r="G17151">
        <v>129644</v>
      </c>
      <c r="H17151">
        <v>145.86670000000001</v>
      </c>
    </row>
    <row r="17152" spans="1:8" x14ac:dyDescent="0.3">
      <c r="A17152" t="s">
        <v>665</v>
      </c>
      <c r="B17152" t="s">
        <v>725</v>
      </c>
      <c r="C17152">
        <v>145.6</v>
      </c>
      <c r="D17152">
        <v>148</v>
      </c>
      <c r="E17152">
        <v>145.5</v>
      </c>
      <c r="F17152">
        <v>147.9</v>
      </c>
      <c r="G17152">
        <v>370986</v>
      </c>
      <c r="H17152">
        <v>147.13329999999999</v>
      </c>
    </row>
    <row r="17153" spans="1:8" x14ac:dyDescent="0.3">
      <c r="A17153" t="s">
        <v>665</v>
      </c>
      <c r="B17153" t="s">
        <v>242</v>
      </c>
      <c r="C17153">
        <v>146</v>
      </c>
      <c r="D17153">
        <v>146.1</v>
      </c>
      <c r="E17153">
        <v>143</v>
      </c>
      <c r="F17153">
        <v>143.30000000000001</v>
      </c>
      <c r="G17153">
        <v>280092</v>
      </c>
      <c r="H17153">
        <v>144.13329999999999</v>
      </c>
    </row>
    <row r="17154" spans="1:8" x14ac:dyDescent="0.3">
      <c r="A17154" t="s">
        <v>665</v>
      </c>
      <c r="B17154" t="s">
        <v>726</v>
      </c>
      <c r="C17154">
        <v>144</v>
      </c>
      <c r="D17154">
        <v>146.30000000000001</v>
      </c>
      <c r="E17154">
        <v>143.4</v>
      </c>
      <c r="F17154">
        <v>144.5</v>
      </c>
      <c r="G17154">
        <v>252017</v>
      </c>
      <c r="H17154">
        <v>144.73330000000001</v>
      </c>
    </row>
    <row r="17155" spans="1:8" x14ac:dyDescent="0.3">
      <c r="A17155" t="s">
        <v>665</v>
      </c>
      <c r="B17155" t="s">
        <v>727</v>
      </c>
      <c r="C17155">
        <v>144.5</v>
      </c>
      <c r="D17155">
        <v>147.30000000000001</v>
      </c>
      <c r="E17155">
        <v>137.69999999999999</v>
      </c>
      <c r="F17155">
        <v>145.5</v>
      </c>
      <c r="G17155">
        <v>275063</v>
      </c>
      <c r="H17155">
        <v>143.5</v>
      </c>
    </row>
    <row r="17156" spans="1:8" x14ac:dyDescent="0.3">
      <c r="A17156" t="s">
        <v>665</v>
      </c>
      <c r="B17156" t="s">
        <v>728</v>
      </c>
      <c r="C17156">
        <v>146.19999999999999</v>
      </c>
      <c r="D17156">
        <v>147.30000000000001</v>
      </c>
      <c r="E17156">
        <v>143.80000000000001</v>
      </c>
      <c r="F17156">
        <v>144.5</v>
      </c>
      <c r="G17156">
        <v>166983</v>
      </c>
      <c r="H17156">
        <v>145.19999999999999</v>
      </c>
    </row>
    <row r="17157" spans="1:8" x14ac:dyDescent="0.3">
      <c r="A17157" t="s">
        <v>665</v>
      </c>
      <c r="B17157" t="s">
        <v>729</v>
      </c>
      <c r="C17157">
        <v>144.5</v>
      </c>
      <c r="D17157">
        <v>148.5</v>
      </c>
      <c r="E17157">
        <v>144.1</v>
      </c>
      <c r="F17157">
        <v>148.5</v>
      </c>
      <c r="G17157">
        <v>261015</v>
      </c>
      <c r="H17157">
        <v>147.0333</v>
      </c>
    </row>
    <row r="17158" spans="1:8" x14ac:dyDescent="0.3">
      <c r="A17158" t="s">
        <v>665</v>
      </c>
      <c r="B17158" t="s">
        <v>730</v>
      </c>
      <c r="C17158">
        <v>147.6</v>
      </c>
      <c r="D17158">
        <v>148.19999999999999</v>
      </c>
      <c r="E17158">
        <v>146.4</v>
      </c>
      <c r="F17158">
        <v>147.1</v>
      </c>
      <c r="G17158">
        <v>164930</v>
      </c>
      <c r="H17158">
        <v>147.23330000000001</v>
      </c>
    </row>
    <row r="17159" spans="1:8" x14ac:dyDescent="0.3">
      <c r="A17159" t="s">
        <v>665</v>
      </c>
      <c r="B17159" t="s">
        <v>731</v>
      </c>
      <c r="C17159">
        <v>147.30000000000001</v>
      </c>
      <c r="D17159">
        <v>149.30000000000001</v>
      </c>
      <c r="E17159">
        <v>142.80000000000001</v>
      </c>
      <c r="F17159">
        <v>146.80000000000001</v>
      </c>
      <c r="G17159">
        <v>185975</v>
      </c>
      <c r="H17159">
        <v>146.30000000000001</v>
      </c>
    </row>
    <row r="17160" spans="1:8" x14ac:dyDescent="0.3">
      <c r="A17160" t="s">
        <v>665</v>
      </c>
      <c r="B17160" t="s">
        <v>732</v>
      </c>
      <c r="C17160">
        <v>147.4</v>
      </c>
      <c r="D17160">
        <v>147.80000000000001</v>
      </c>
      <c r="E17160">
        <v>144.80000000000001</v>
      </c>
      <c r="F17160">
        <v>145.5</v>
      </c>
      <c r="G17160">
        <v>196395</v>
      </c>
      <c r="H17160">
        <v>146.0333</v>
      </c>
    </row>
    <row r="17161" spans="1:8" x14ac:dyDescent="0.3">
      <c r="A17161" t="s">
        <v>665</v>
      </c>
      <c r="B17161" t="s">
        <v>733</v>
      </c>
      <c r="C17161">
        <v>145.5</v>
      </c>
      <c r="D17161">
        <v>148</v>
      </c>
      <c r="E17161">
        <v>144.1</v>
      </c>
      <c r="F17161">
        <v>145.5</v>
      </c>
      <c r="G17161">
        <v>146247</v>
      </c>
      <c r="H17161">
        <v>145.86670000000001</v>
      </c>
    </row>
    <row r="17162" spans="1:8" x14ac:dyDescent="0.3">
      <c r="A17162" t="s">
        <v>665</v>
      </c>
      <c r="B17162" t="s">
        <v>734</v>
      </c>
      <c r="C17162">
        <v>145.30000000000001</v>
      </c>
      <c r="D17162">
        <v>146.5</v>
      </c>
      <c r="E17162">
        <v>145.19999999999999</v>
      </c>
      <c r="F17162">
        <v>145.6</v>
      </c>
      <c r="G17162">
        <v>219177</v>
      </c>
      <c r="H17162">
        <v>145.76669999999999</v>
      </c>
    </row>
    <row r="17163" spans="1:8" x14ac:dyDescent="0.3">
      <c r="A17163" t="s">
        <v>665</v>
      </c>
      <c r="B17163" t="s">
        <v>735</v>
      </c>
      <c r="C17163">
        <v>145.80000000000001</v>
      </c>
      <c r="D17163">
        <v>146</v>
      </c>
      <c r="E17163">
        <v>144</v>
      </c>
      <c r="F17163">
        <v>144.19999999999999</v>
      </c>
      <c r="G17163">
        <v>81201</v>
      </c>
      <c r="H17163">
        <v>144.73330000000001</v>
      </c>
    </row>
    <row r="17164" spans="1:8" x14ac:dyDescent="0.3">
      <c r="A17164" t="s">
        <v>666</v>
      </c>
      <c r="B17164" t="s">
        <v>696</v>
      </c>
      <c r="C17164">
        <v>112.7</v>
      </c>
      <c r="D17164">
        <v>115.3</v>
      </c>
      <c r="E17164">
        <v>111.7</v>
      </c>
      <c r="F17164">
        <v>114.8</v>
      </c>
      <c r="G17164">
        <v>30247060</v>
      </c>
      <c r="H17164">
        <v>113.9333</v>
      </c>
    </row>
    <row r="17165" spans="1:8" x14ac:dyDescent="0.3">
      <c r="A17165" t="s">
        <v>666</v>
      </c>
      <c r="B17165" t="s">
        <v>697</v>
      </c>
      <c r="C17165">
        <v>114.8</v>
      </c>
      <c r="D17165">
        <v>115.9</v>
      </c>
      <c r="E17165">
        <v>113.1</v>
      </c>
      <c r="F17165">
        <v>114.4</v>
      </c>
      <c r="G17165">
        <v>41136400</v>
      </c>
      <c r="H17165">
        <v>114.4667</v>
      </c>
    </row>
    <row r="17166" spans="1:8" x14ac:dyDescent="0.3">
      <c r="A17166" t="s">
        <v>666</v>
      </c>
      <c r="B17166" t="s">
        <v>698</v>
      </c>
      <c r="C17166">
        <v>114.2</v>
      </c>
      <c r="D17166">
        <v>116.5</v>
      </c>
      <c r="E17166">
        <v>114</v>
      </c>
      <c r="F17166">
        <v>115.9</v>
      </c>
      <c r="G17166">
        <v>38195140</v>
      </c>
      <c r="H17166">
        <v>115.4667</v>
      </c>
    </row>
    <row r="17167" spans="1:8" x14ac:dyDescent="0.3">
      <c r="A17167" t="s">
        <v>666</v>
      </c>
      <c r="B17167" t="s">
        <v>699</v>
      </c>
      <c r="C17167">
        <v>116.5</v>
      </c>
      <c r="D17167">
        <v>118.7</v>
      </c>
      <c r="E17167">
        <v>115.9</v>
      </c>
      <c r="F17167">
        <v>117.3</v>
      </c>
      <c r="G17167">
        <v>51243560</v>
      </c>
      <c r="H17167">
        <v>117.3</v>
      </c>
    </row>
    <row r="17168" spans="1:8" x14ac:dyDescent="0.3">
      <c r="A17168" t="s">
        <v>666</v>
      </c>
      <c r="B17168" t="s">
        <v>700</v>
      </c>
      <c r="C17168">
        <v>116.8</v>
      </c>
      <c r="D17168">
        <v>118.8</v>
      </c>
      <c r="E17168">
        <v>115.4</v>
      </c>
      <c r="F17168">
        <v>116.9</v>
      </c>
      <c r="G17168">
        <v>41874600</v>
      </c>
      <c r="H17168">
        <v>117.0333</v>
      </c>
    </row>
    <row r="17169" spans="1:8" x14ac:dyDescent="0.3">
      <c r="A17169" t="s">
        <v>666</v>
      </c>
      <c r="B17169" t="s">
        <v>77</v>
      </c>
      <c r="C17169">
        <v>115</v>
      </c>
      <c r="D17169">
        <v>115.4</v>
      </c>
      <c r="E17169">
        <v>110.9</v>
      </c>
      <c r="F17169">
        <v>113.5</v>
      </c>
      <c r="G17169">
        <v>48401450</v>
      </c>
      <c r="H17169">
        <v>113.2667</v>
      </c>
    </row>
    <row r="17170" spans="1:8" x14ac:dyDescent="0.3">
      <c r="A17170" t="s">
        <v>666</v>
      </c>
      <c r="B17170" t="s">
        <v>701</v>
      </c>
      <c r="C17170">
        <v>114.5</v>
      </c>
      <c r="D17170">
        <v>118.5</v>
      </c>
      <c r="E17170">
        <v>113.3</v>
      </c>
      <c r="F17170">
        <v>118.5</v>
      </c>
      <c r="G17170">
        <v>38921850</v>
      </c>
      <c r="H17170">
        <v>116.7667</v>
      </c>
    </row>
    <row r="17171" spans="1:8" x14ac:dyDescent="0.3">
      <c r="A17171" t="s">
        <v>666</v>
      </c>
      <c r="B17171" t="s">
        <v>702</v>
      </c>
      <c r="C17171">
        <v>119</v>
      </c>
      <c r="D17171">
        <v>119.5</v>
      </c>
      <c r="E17171">
        <v>117.1</v>
      </c>
      <c r="F17171">
        <v>118.3</v>
      </c>
      <c r="G17171">
        <v>32923120</v>
      </c>
      <c r="H17171">
        <v>118.3</v>
      </c>
    </row>
    <row r="17172" spans="1:8" x14ac:dyDescent="0.3">
      <c r="A17172" t="s">
        <v>666</v>
      </c>
      <c r="B17172" t="s">
        <v>139</v>
      </c>
      <c r="C17172">
        <v>118.3</v>
      </c>
      <c r="D17172">
        <v>118.6</v>
      </c>
      <c r="E17172">
        <v>115</v>
      </c>
      <c r="F17172">
        <v>116.1</v>
      </c>
      <c r="G17172">
        <v>34864740</v>
      </c>
      <c r="H17172">
        <v>116.5667</v>
      </c>
    </row>
    <row r="17173" spans="1:8" x14ac:dyDescent="0.3">
      <c r="A17173" t="s">
        <v>666</v>
      </c>
      <c r="B17173" t="s">
        <v>156</v>
      </c>
      <c r="C17173">
        <v>115.6</v>
      </c>
      <c r="D17173">
        <v>115.6</v>
      </c>
      <c r="E17173">
        <v>113</v>
      </c>
      <c r="F17173">
        <v>114.3</v>
      </c>
      <c r="G17173">
        <v>24763990</v>
      </c>
      <c r="H17173">
        <v>114.3</v>
      </c>
    </row>
    <row r="17174" spans="1:8" x14ac:dyDescent="0.3">
      <c r="A17174" t="s">
        <v>666</v>
      </c>
      <c r="B17174" t="s">
        <v>703</v>
      </c>
      <c r="C17174">
        <v>115.5</v>
      </c>
      <c r="D17174">
        <v>117.9</v>
      </c>
      <c r="E17174">
        <v>114.9</v>
      </c>
      <c r="F17174">
        <v>117</v>
      </c>
      <c r="G17174">
        <v>26422980</v>
      </c>
      <c r="H17174">
        <v>116.6</v>
      </c>
    </row>
    <row r="17175" spans="1:8" x14ac:dyDescent="0.3">
      <c r="A17175" t="s">
        <v>666</v>
      </c>
      <c r="B17175" t="s">
        <v>223</v>
      </c>
      <c r="C17175">
        <v>117.1</v>
      </c>
      <c r="D17175">
        <v>118.2</v>
      </c>
      <c r="E17175">
        <v>116.4</v>
      </c>
      <c r="F17175">
        <v>118.1</v>
      </c>
      <c r="G17175">
        <v>37214390</v>
      </c>
      <c r="H17175">
        <v>117.5667</v>
      </c>
    </row>
    <row r="17176" spans="1:8" x14ac:dyDescent="0.3">
      <c r="A17176" t="s">
        <v>666</v>
      </c>
      <c r="B17176" t="s">
        <v>228</v>
      </c>
      <c r="C17176">
        <v>117</v>
      </c>
      <c r="D17176">
        <v>123.3</v>
      </c>
      <c r="E17176">
        <v>116.3</v>
      </c>
      <c r="F17176">
        <v>122.1</v>
      </c>
      <c r="G17176">
        <v>43221110</v>
      </c>
      <c r="H17176">
        <v>120.5667</v>
      </c>
    </row>
    <row r="17177" spans="1:8" x14ac:dyDescent="0.3">
      <c r="A17177" t="s">
        <v>666</v>
      </c>
      <c r="B17177" t="s">
        <v>704</v>
      </c>
      <c r="C17177">
        <v>122.3</v>
      </c>
      <c r="D17177">
        <v>124.6</v>
      </c>
      <c r="E17177">
        <v>121.1</v>
      </c>
      <c r="F17177">
        <v>123.9</v>
      </c>
      <c r="G17177">
        <v>36110220</v>
      </c>
      <c r="H17177">
        <v>123.2</v>
      </c>
    </row>
    <row r="17178" spans="1:8" x14ac:dyDescent="0.3">
      <c r="A17178" t="s">
        <v>666</v>
      </c>
      <c r="B17178" t="s">
        <v>705</v>
      </c>
      <c r="C17178">
        <v>124.1</v>
      </c>
      <c r="D17178">
        <v>127</v>
      </c>
      <c r="E17178">
        <v>123.8</v>
      </c>
      <c r="F17178">
        <v>125.3</v>
      </c>
      <c r="G17178">
        <v>28736200</v>
      </c>
      <c r="H17178">
        <v>125.36669999999999</v>
      </c>
    </row>
    <row r="17179" spans="1:8" x14ac:dyDescent="0.3">
      <c r="A17179" t="s">
        <v>666</v>
      </c>
      <c r="B17179" t="s">
        <v>706</v>
      </c>
      <c r="C17179">
        <v>126</v>
      </c>
      <c r="D17179">
        <v>129.6</v>
      </c>
      <c r="E17179">
        <v>125.3</v>
      </c>
      <c r="F17179">
        <v>127.5</v>
      </c>
      <c r="G17179">
        <v>35454140</v>
      </c>
      <c r="H17179">
        <v>127.4667</v>
      </c>
    </row>
    <row r="17180" spans="1:8" x14ac:dyDescent="0.3">
      <c r="A17180" t="s">
        <v>666</v>
      </c>
      <c r="B17180" t="s">
        <v>265</v>
      </c>
      <c r="C17180">
        <v>126.5</v>
      </c>
      <c r="D17180">
        <v>128.6</v>
      </c>
      <c r="E17180">
        <v>126</v>
      </c>
      <c r="F17180">
        <v>126</v>
      </c>
      <c r="G17180">
        <v>29187290</v>
      </c>
      <c r="H17180">
        <v>126.86669999999999</v>
      </c>
    </row>
    <row r="17181" spans="1:8" x14ac:dyDescent="0.3">
      <c r="A17181" t="s">
        <v>666</v>
      </c>
      <c r="B17181" t="s">
        <v>707</v>
      </c>
      <c r="C17181">
        <v>126.2</v>
      </c>
      <c r="D17181">
        <v>129.1</v>
      </c>
      <c r="E17181">
        <v>123.8</v>
      </c>
      <c r="F17181">
        <v>124.6</v>
      </c>
      <c r="G17181">
        <v>36132240</v>
      </c>
      <c r="H17181">
        <v>125.83329999999999</v>
      </c>
    </row>
    <row r="17182" spans="1:8" x14ac:dyDescent="0.3">
      <c r="A17182" t="s">
        <v>666</v>
      </c>
      <c r="B17182" t="s">
        <v>271</v>
      </c>
      <c r="C17182">
        <v>125.4</v>
      </c>
      <c r="D17182">
        <v>125.6</v>
      </c>
      <c r="E17182">
        <v>119.7</v>
      </c>
      <c r="F17182">
        <v>120.2</v>
      </c>
      <c r="G17182">
        <v>24527940</v>
      </c>
      <c r="H17182">
        <v>121.83329999999999</v>
      </c>
    </row>
    <row r="17183" spans="1:8" x14ac:dyDescent="0.3">
      <c r="A17183" t="s">
        <v>666</v>
      </c>
      <c r="B17183" t="s">
        <v>708</v>
      </c>
      <c r="C17183">
        <v>120.1</v>
      </c>
      <c r="D17183">
        <v>123.5</v>
      </c>
      <c r="E17183">
        <v>119.9</v>
      </c>
      <c r="F17183">
        <v>122.8</v>
      </c>
      <c r="G17183">
        <v>21363720</v>
      </c>
      <c r="H17183">
        <v>122.0667</v>
      </c>
    </row>
    <row r="17184" spans="1:8" x14ac:dyDescent="0.3">
      <c r="A17184" t="s">
        <v>666</v>
      </c>
      <c r="B17184" t="s">
        <v>709</v>
      </c>
      <c r="C17184">
        <v>124.1</v>
      </c>
      <c r="D17184">
        <v>125</v>
      </c>
      <c r="E17184">
        <v>121.8</v>
      </c>
      <c r="F17184">
        <v>123.1</v>
      </c>
      <c r="G17184">
        <v>25051140</v>
      </c>
      <c r="H17184">
        <v>123.3</v>
      </c>
    </row>
    <row r="17185" spans="1:8" x14ac:dyDescent="0.3">
      <c r="A17185" t="s">
        <v>666</v>
      </c>
      <c r="B17185" t="s">
        <v>283</v>
      </c>
      <c r="C17185">
        <v>123.1</v>
      </c>
      <c r="D17185">
        <v>123.5</v>
      </c>
      <c r="E17185">
        <v>120.7</v>
      </c>
      <c r="F17185">
        <v>121.5</v>
      </c>
      <c r="G17185">
        <v>25596390</v>
      </c>
      <c r="H17185">
        <v>121.9</v>
      </c>
    </row>
    <row r="17186" spans="1:8" x14ac:dyDescent="0.3">
      <c r="A17186" t="s">
        <v>666</v>
      </c>
      <c r="B17186" t="s">
        <v>290</v>
      </c>
      <c r="C17186">
        <v>121.7</v>
      </c>
      <c r="D17186">
        <v>122.2</v>
      </c>
      <c r="E17186">
        <v>119.4</v>
      </c>
      <c r="F17186">
        <v>121</v>
      </c>
      <c r="G17186">
        <v>22609610</v>
      </c>
      <c r="H17186">
        <v>120.86669999999999</v>
      </c>
    </row>
    <row r="17187" spans="1:8" x14ac:dyDescent="0.3">
      <c r="A17187" t="s">
        <v>666</v>
      </c>
      <c r="B17187" t="s">
        <v>710</v>
      </c>
      <c r="C17187">
        <v>121.3</v>
      </c>
      <c r="D17187">
        <v>121.6</v>
      </c>
      <c r="E17187">
        <v>118.4</v>
      </c>
      <c r="F17187">
        <v>120.8</v>
      </c>
      <c r="G17187">
        <v>19414940</v>
      </c>
      <c r="H17187">
        <v>120.2667</v>
      </c>
    </row>
    <row r="17188" spans="1:8" x14ac:dyDescent="0.3">
      <c r="A17188" t="s">
        <v>666</v>
      </c>
      <c r="B17188" t="s">
        <v>512</v>
      </c>
      <c r="C17188">
        <v>121</v>
      </c>
      <c r="D17188">
        <v>121.8</v>
      </c>
      <c r="E17188">
        <v>115.1</v>
      </c>
      <c r="F17188">
        <v>115.8</v>
      </c>
      <c r="G17188">
        <v>40369730</v>
      </c>
      <c r="H17188">
        <v>117.5667</v>
      </c>
    </row>
    <row r="17189" spans="1:8" x14ac:dyDescent="0.3">
      <c r="A17189" t="s">
        <v>666</v>
      </c>
      <c r="B17189" t="s">
        <v>91</v>
      </c>
      <c r="C17189">
        <v>108.1</v>
      </c>
      <c r="D17189">
        <v>115.1</v>
      </c>
      <c r="E17189">
        <v>108.1</v>
      </c>
      <c r="F17189">
        <v>114</v>
      </c>
      <c r="G17189">
        <v>23867240</v>
      </c>
      <c r="H17189">
        <v>112.4</v>
      </c>
    </row>
    <row r="17190" spans="1:8" x14ac:dyDescent="0.3">
      <c r="A17190" t="s">
        <v>666</v>
      </c>
      <c r="B17190" t="s">
        <v>93</v>
      </c>
      <c r="C17190">
        <v>113.3</v>
      </c>
      <c r="D17190">
        <v>115.7</v>
      </c>
      <c r="E17190">
        <v>111.4</v>
      </c>
      <c r="F17190">
        <v>113.3</v>
      </c>
      <c r="G17190">
        <v>22921480</v>
      </c>
      <c r="H17190">
        <v>113.4667</v>
      </c>
    </row>
    <row r="17191" spans="1:8" x14ac:dyDescent="0.3">
      <c r="A17191" t="s">
        <v>666</v>
      </c>
      <c r="B17191" t="s">
        <v>711</v>
      </c>
      <c r="C17191">
        <v>112.8</v>
      </c>
      <c r="D17191">
        <v>113.9</v>
      </c>
      <c r="E17191">
        <v>109.5</v>
      </c>
      <c r="F17191">
        <v>111</v>
      </c>
      <c r="G17191">
        <v>23345790</v>
      </c>
      <c r="H17191">
        <v>111.4667</v>
      </c>
    </row>
    <row r="17192" spans="1:8" x14ac:dyDescent="0.3">
      <c r="A17192" t="s">
        <v>666</v>
      </c>
      <c r="B17192" t="s">
        <v>712</v>
      </c>
      <c r="C17192">
        <v>111.6</v>
      </c>
      <c r="D17192">
        <v>113.2</v>
      </c>
      <c r="E17192">
        <v>109.7</v>
      </c>
      <c r="F17192">
        <v>109.7</v>
      </c>
      <c r="G17192">
        <v>19201930</v>
      </c>
      <c r="H17192">
        <v>110.86669999999999</v>
      </c>
    </row>
    <row r="17193" spans="1:8" x14ac:dyDescent="0.3">
      <c r="A17193" t="s">
        <v>666</v>
      </c>
      <c r="B17193" t="s">
        <v>162</v>
      </c>
      <c r="C17193">
        <v>110.5</v>
      </c>
      <c r="D17193">
        <v>112.2</v>
      </c>
      <c r="E17193">
        <v>106.1</v>
      </c>
      <c r="F17193">
        <v>107.5</v>
      </c>
      <c r="G17193">
        <v>19785970</v>
      </c>
      <c r="H17193">
        <v>108.6</v>
      </c>
    </row>
    <row r="17194" spans="1:8" x14ac:dyDescent="0.3">
      <c r="A17194" t="s">
        <v>666</v>
      </c>
      <c r="B17194" t="s">
        <v>220</v>
      </c>
      <c r="C17194">
        <v>104.4</v>
      </c>
      <c r="D17194">
        <v>107</v>
      </c>
      <c r="E17194">
        <v>102.9</v>
      </c>
      <c r="F17194">
        <v>106.9</v>
      </c>
      <c r="G17194">
        <v>20586780</v>
      </c>
      <c r="H17194">
        <v>105.6</v>
      </c>
    </row>
    <row r="17195" spans="1:8" x14ac:dyDescent="0.3">
      <c r="A17195" t="s">
        <v>666</v>
      </c>
      <c r="B17195" t="s">
        <v>713</v>
      </c>
      <c r="C17195">
        <v>112</v>
      </c>
      <c r="D17195">
        <v>112</v>
      </c>
      <c r="E17195">
        <v>108.8</v>
      </c>
      <c r="F17195">
        <v>111.5</v>
      </c>
      <c r="G17195">
        <v>20279730</v>
      </c>
      <c r="H17195">
        <v>110.7667</v>
      </c>
    </row>
    <row r="17196" spans="1:8" x14ac:dyDescent="0.3">
      <c r="A17196" t="s">
        <v>666</v>
      </c>
      <c r="B17196" t="s">
        <v>714</v>
      </c>
      <c r="C17196">
        <v>111</v>
      </c>
      <c r="D17196">
        <v>112.9</v>
      </c>
      <c r="E17196">
        <v>108.3</v>
      </c>
      <c r="F17196">
        <v>109.1</v>
      </c>
      <c r="G17196">
        <v>26861650</v>
      </c>
      <c r="H17196">
        <v>110.1</v>
      </c>
    </row>
    <row r="17197" spans="1:8" x14ac:dyDescent="0.3">
      <c r="A17197" t="s">
        <v>666</v>
      </c>
      <c r="B17197" t="s">
        <v>715</v>
      </c>
      <c r="C17197">
        <v>108.4</v>
      </c>
      <c r="D17197">
        <v>112.2</v>
      </c>
      <c r="E17197">
        <v>107.5</v>
      </c>
      <c r="F17197">
        <v>111.3</v>
      </c>
      <c r="G17197">
        <v>29042710</v>
      </c>
      <c r="H17197">
        <v>110.33329999999999</v>
      </c>
    </row>
    <row r="17198" spans="1:8" x14ac:dyDescent="0.3">
      <c r="A17198" t="s">
        <v>666</v>
      </c>
      <c r="B17198" t="s">
        <v>235</v>
      </c>
      <c r="C17198">
        <v>110</v>
      </c>
      <c r="D17198">
        <v>110.6</v>
      </c>
      <c r="E17198">
        <v>107.4</v>
      </c>
      <c r="F17198">
        <v>108.8</v>
      </c>
      <c r="G17198">
        <v>17382180</v>
      </c>
      <c r="H17198">
        <v>108.9333</v>
      </c>
    </row>
    <row r="17199" spans="1:8" x14ac:dyDescent="0.3">
      <c r="A17199" t="s">
        <v>666</v>
      </c>
      <c r="B17199" t="s">
        <v>259</v>
      </c>
      <c r="C17199">
        <v>112</v>
      </c>
      <c r="D17199">
        <v>112.8</v>
      </c>
      <c r="E17199">
        <v>108.6</v>
      </c>
      <c r="F17199">
        <v>109.1</v>
      </c>
      <c r="G17199">
        <v>17916920</v>
      </c>
      <c r="H17199">
        <v>110.16670000000001</v>
      </c>
    </row>
    <row r="17200" spans="1:8" x14ac:dyDescent="0.3">
      <c r="A17200" t="s">
        <v>666</v>
      </c>
      <c r="B17200" t="s">
        <v>716</v>
      </c>
      <c r="C17200">
        <v>109.4</v>
      </c>
      <c r="D17200">
        <v>111.7</v>
      </c>
      <c r="E17200">
        <v>109</v>
      </c>
      <c r="F17200">
        <v>110.8</v>
      </c>
      <c r="G17200">
        <v>21618650</v>
      </c>
      <c r="H17200">
        <v>110.5</v>
      </c>
    </row>
    <row r="17201" spans="1:8" x14ac:dyDescent="0.3">
      <c r="A17201" t="s">
        <v>666</v>
      </c>
      <c r="B17201" t="s">
        <v>269</v>
      </c>
      <c r="C17201">
        <v>111.5</v>
      </c>
      <c r="D17201">
        <v>112</v>
      </c>
      <c r="E17201">
        <v>107.9</v>
      </c>
      <c r="F17201">
        <v>108.5</v>
      </c>
      <c r="G17201">
        <v>14547190</v>
      </c>
      <c r="H17201">
        <v>109.4667</v>
      </c>
    </row>
    <row r="17202" spans="1:8" x14ac:dyDescent="0.3">
      <c r="A17202" t="s">
        <v>666</v>
      </c>
      <c r="B17202" t="s">
        <v>282</v>
      </c>
      <c r="C17202">
        <v>107.5</v>
      </c>
      <c r="D17202">
        <v>107.8</v>
      </c>
      <c r="E17202">
        <v>106.4</v>
      </c>
      <c r="F17202">
        <v>106.6</v>
      </c>
      <c r="G17202">
        <v>6727623</v>
      </c>
      <c r="H17202">
        <v>106.9333</v>
      </c>
    </row>
    <row r="17203" spans="1:8" x14ac:dyDescent="0.3">
      <c r="A17203" t="s">
        <v>666</v>
      </c>
      <c r="B17203" t="s">
        <v>717</v>
      </c>
      <c r="C17203">
        <v>104.9</v>
      </c>
      <c r="D17203">
        <v>108.4</v>
      </c>
      <c r="E17203">
        <v>102.5</v>
      </c>
      <c r="F17203">
        <v>108.4</v>
      </c>
      <c r="G17203">
        <v>40490720</v>
      </c>
      <c r="H17203">
        <v>106.4333</v>
      </c>
    </row>
    <row r="17204" spans="1:8" x14ac:dyDescent="0.3">
      <c r="A17204" t="s">
        <v>666</v>
      </c>
      <c r="B17204" t="s">
        <v>285</v>
      </c>
      <c r="C17204">
        <v>107.5</v>
      </c>
      <c r="D17204">
        <v>108</v>
      </c>
      <c r="E17204">
        <v>103.9</v>
      </c>
      <c r="F17204">
        <v>106.2</v>
      </c>
      <c r="G17204">
        <v>19199140</v>
      </c>
      <c r="H17204">
        <v>106.0333</v>
      </c>
    </row>
    <row r="17205" spans="1:8" x14ac:dyDescent="0.3">
      <c r="A17205" t="s">
        <v>666</v>
      </c>
      <c r="B17205" t="s">
        <v>718</v>
      </c>
      <c r="C17205">
        <v>107.7</v>
      </c>
      <c r="D17205">
        <v>108.6</v>
      </c>
      <c r="E17205">
        <v>106.7</v>
      </c>
      <c r="F17205">
        <v>107.4</v>
      </c>
      <c r="G17205">
        <v>18382700</v>
      </c>
      <c r="H17205">
        <v>107.5667</v>
      </c>
    </row>
    <row r="17206" spans="1:8" x14ac:dyDescent="0.3">
      <c r="A17206" t="s">
        <v>666</v>
      </c>
      <c r="B17206" t="s">
        <v>291</v>
      </c>
      <c r="C17206">
        <v>106.7</v>
      </c>
      <c r="D17206">
        <v>108.9</v>
      </c>
      <c r="E17206">
        <v>105.5</v>
      </c>
      <c r="F17206">
        <v>106</v>
      </c>
      <c r="G17206">
        <v>13360750</v>
      </c>
      <c r="H17206">
        <v>106.8</v>
      </c>
    </row>
    <row r="17207" spans="1:8" x14ac:dyDescent="0.3">
      <c r="A17207" t="s">
        <v>666</v>
      </c>
      <c r="B17207" t="s">
        <v>295</v>
      </c>
      <c r="C17207">
        <v>106.3</v>
      </c>
      <c r="D17207">
        <v>106.8</v>
      </c>
      <c r="E17207">
        <v>104.9</v>
      </c>
      <c r="F17207">
        <v>106.4</v>
      </c>
      <c r="G17207">
        <v>12997300</v>
      </c>
      <c r="H17207">
        <v>106.0333</v>
      </c>
    </row>
    <row r="17208" spans="1:8" x14ac:dyDescent="0.3">
      <c r="A17208" t="s">
        <v>666</v>
      </c>
      <c r="B17208" t="s">
        <v>298</v>
      </c>
      <c r="C17208">
        <v>106</v>
      </c>
      <c r="D17208">
        <v>106.4</v>
      </c>
      <c r="E17208">
        <v>104.4</v>
      </c>
      <c r="F17208">
        <v>104.6</v>
      </c>
      <c r="G17208">
        <v>12217040</v>
      </c>
      <c r="H17208">
        <v>105.13330000000001</v>
      </c>
    </row>
    <row r="17209" spans="1:8" x14ac:dyDescent="0.3">
      <c r="A17209" t="s">
        <v>666</v>
      </c>
      <c r="B17209" t="s">
        <v>719</v>
      </c>
      <c r="C17209">
        <v>105.1</v>
      </c>
      <c r="D17209">
        <v>107.7</v>
      </c>
      <c r="E17209">
        <v>105</v>
      </c>
      <c r="F17209">
        <v>105.9</v>
      </c>
      <c r="G17209">
        <v>26399920</v>
      </c>
      <c r="H17209">
        <v>106.2</v>
      </c>
    </row>
    <row r="17210" spans="1:8" x14ac:dyDescent="0.3">
      <c r="A17210" t="s">
        <v>666</v>
      </c>
      <c r="B17210" t="s">
        <v>720</v>
      </c>
      <c r="C17210">
        <v>108.5</v>
      </c>
      <c r="D17210">
        <v>108.6</v>
      </c>
      <c r="E17210">
        <v>106.2</v>
      </c>
      <c r="F17210">
        <v>107.2</v>
      </c>
      <c r="G17210">
        <v>20269460</v>
      </c>
      <c r="H17210">
        <v>107.33329999999999</v>
      </c>
    </row>
    <row r="17211" spans="1:8" x14ac:dyDescent="0.3">
      <c r="A17211" t="s">
        <v>666</v>
      </c>
      <c r="B17211" t="s">
        <v>721</v>
      </c>
      <c r="C17211">
        <v>106.1</v>
      </c>
      <c r="D17211">
        <v>107.2</v>
      </c>
      <c r="E17211">
        <v>105.2</v>
      </c>
      <c r="F17211">
        <v>106.9</v>
      </c>
      <c r="G17211">
        <v>11866270</v>
      </c>
      <c r="H17211">
        <v>106.4333</v>
      </c>
    </row>
    <row r="17212" spans="1:8" x14ac:dyDescent="0.3">
      <c r="A17212" t="s">
        <v>666</v>
      </c>
      <c r="B17212" t="s">
        <v>96</v>
      </c>
      <c r="C17212">
        <v>107.1</v>
      </c>
      <c r="D17212">
        <v>108.6</v>
      </c>
      <c r="E17212">
        <v>106.1</v>
      </c>
      <c r="F17212">
        <v>107.5</v>
      </c>
      <c r="G17212">
        <v>12451200</v>
      </c>
      <c r="H17212">
        <v>107.4</v>
      </c>
    </row>
    <row r="17213" spans="1:8" x14ac:dyDescent="0.3">
      <c r="A17213" t="s">
        <v>666</v>
      </c>
      <c r="B17213" t="s">
        <v>722</v>
      </c>
      <c r="C17213">
        <v>107.9</v>
      </c>
      <c r="D17213">
        <v>109.2</v>
      </c>
      <c r="E17213">
        <v>107</v>
      </c>
      <c r="F17213">
        <v>108.6</v>
      </c>
      <c r="G17213">
        <v>14622480</v>
      </c>
      <c r="H17213">
        <v>108.2667</v>
      </c>
    </row>
    <row r="17214" spans="1:8" x14ac:dyDescent="0.3">
      <c r="A17214" t="s">
        <v>666</v>
      </c>
      <c r="B17214" t="s">
        <v>164</v>
      </c>
      <c r="C17214">
        <v>108.3</v>
      </c>
      <c r="D17214">
        <v>109</v>
      </c>
      <c r="E17214">
        <v>104.5</v>
      </c>
      <c r="F17214">
        <v>104.9</v>
      </c>
      <c r="G17214">
        <v>14328340</v>
      </c>
      <c r="H17214">
        <v>106.13330000000001</v>
      </c>
    </row>
    <row r="17215" spans="1:8" x14ac:dyDescent="0.3">
      <c r="A17215" t="s">
        <v>666</v>
      </c>
      <c r="B17215" t="s">
        <v>723</v>
      </c>
      <c r="C17215">
        <v>109.4</v>
      </c>
      <c r="D17215">
        <v>113.3</v>
      </c>
      <c r="E17215">
        <v>108.9</v>
      </c>
      <c r="F17215">
        <v>111.2</v>
      </c>
      <c r="G17215">
        <v>30236270</v>
      </c>
      <c r="H17215">
        <v>111.13330000000001</v>
      </c>
    </row>
    <row r="17216" spans="1:8" x14ac:dyDescent="0.3">
      <c r="A17216" t="s">
        <v>666</v>
      </c>
      <c r="B17216" t="s">
        <v>724</v>
      </c>
      <c r="C17216">
        <v>110.7</v>
      </c>
      <c r="D17216">
        <v>114.4</v>
      </c>
      <c r="E17216">
        <v>110</v>
      </c>
      <c r="F17216">
        <v>114.4</v>
      </c>
      <c r="G17216">
        <v>18285350</v>
      </c>
      <c r="H17216">
        <v>112.9333</v>
      </c>
    </row>
    <row r="17217" spans="1:8" x14ac:dyDescent="0.3">
      <c r="A17217" t="s">
        <v>666</v>
      </c>
      <c r="B17217" t="s">
        <v>725</v>
      </c>
      <c r="C17217">
        <v>116.1</v>
      </c>
      <c r="D17217">
        <v>117.8</v>
      </c>
      <c r="E17217">
        <v>115.4</v>
      </c>
      <c r="F17217">
        <v>117.3</v>
      </c>
      <c r="G17217">
        <v>19947290</v>
      </c>
      <c r="H17217">
        <v>116.83329999999999</v>
      </c>
    </row>
    <row r="17218" spans="1:8" x14ac:dyDescent="0.3">
      <c r="A17218" t="s">
        <v>666</v>
      </c>
      <c r="B17218" t="s">
        <v>242</v>
      </c>
      <c r="C17218">
        <v>114.6</v>
      </c>
      <c r="D17218">
        <v>115.7</v>
      </c>
      <c r="E17218">
        <v>112.7</v>
      </c>
      <c r="F17218">
        <v>115.7</v>
      </c>
      <c r="G17218">
        <v>20287500</v>
      </c>
      <c r="H17218">
        <v>114.7</v>
      </c>
    </row>
    <row r="17219" spans="1:8" x14ac:dyDescent="0.3">
      <c r="A17219" t="s">
        <v>666</v>
      </c>
      <c r="B17219" t="s">
        <v>726</v>
      </c>
      <c r="C17219">
        <v>116.5</v>
      </c>
      <c r="D17219">
        <v>118.5</v>
      </c>
      <c r="E17219">
        <v>115.8</v>
      </c>
      <c r="F17219">
        <v>116.3</v>
      </c>
      <c r="G17219">
        <v>21157320</v>
      </c>
      <c r="H17219">
        <v>116.86669999999999</v>
      </c>
    </row>
    <row r="17220" spans="1:8" x14ac:dyDescent="0.3">
      <c r="A17220" t="s">
        <v>666</v>
      </c>
      <c r="B17220" t="s">
        <v>727</v>
      </c>
      <c r="C17220">
        <v>116.6</v>
      </c>
      <c r="D17220">
        <v>117.6</v>
      </c>
      <c r="E17220">
        <v>115.6</v>
      </c>
      <c r="F17220">
        <v>117.1</v>
      </c>
      <c r="G17220">
        <v>16778890</v>
      </c>
      <c r="H17220">
        <v>116.7667</v>
      </c>
    </row>
    <row r="17221" spans="1:8" x14ac:dyDescent="0.3">
      <c r="A17221" t="s">
        <v>666</v>
      </c>
      <c r="B17221" t="s">
        <v>728</v>
      </c>
      <c r="C17221">
        <v>118</v>
      </c>
      <c r="D17221">
        <v>118.5</v>
      </c>
      <c r="E17221">
        <v>116.7</v>
      </c>
      <c r="F17221">
        <v>117.3</v>
      </c>
      <c r="G17221">
        <v>13363900</v>
      </c>
      <c r="H17221">
        <v>117.5</v>
      </c>
    </row>
    <row r="17222" spans="1:8" x14ac:dyDescent="0.3">
      <c r="A17222" t="s">
        <v>666</v>
      </c>
      <c r="B17222" t="s">
        <v>729</v>
      </c>
      <c r="C17222">
        <v>117.5</v>
      </c>
      <c r="D17222">
        <v>121.3</v>
      </c>
      <c r="E17222">
        <v>116</v>
      </c>
      <c r="F17222">
        <v>120.5</v>
      </c>
      <c r="G17222">
        <v>30021380</v>
      </c>
      <c r="H17222">
        <v>119.2667</v>
      </c>
    </row>
    <row r="17223" spans="1:8" x14ac:dyDescent="0.3">
      <c r="A17223" t="s">
        <v>666</v>
      </c>
      <c r="B17223" t="s">
        <v>730</v>
      </c>
      <c r="C17223">
        <v>118.1</v>
      </c>
      <c r="D17223">
        <v>119.7</v>
      </c>
      <c r="E17223">
        <v>117.7</v>
      </c>
      <c r="F17223">
        <v>117.7</v>
      </c>
      <c r="G17223">
        <v>21709960</v>
      </c>
      <c r="H17223">
        <v>118.36669999999999</v>
      </c>
    </row>
    <row r="17224" spans="1:8" x14ac:dyDescent="0.3">
      <c r="A17224" t="s">
        <v>666</v>
      </c>
      <c r="B17224" t="s">
        <v>731</v>
      </c>
      <c r="C17224">
        <v>118.6</v>
      </c>
      <c r="D17224">
        <v>118.9</v>
      </c>
      <c r="E17224">
        <v>115</v>
      </c>
      <c r="F17224">
        <v>115.3</v>
      </c>
      <c r="G17224">
        <v>16028470</v>
      </c>
      <c r="H17224">
        <v>116.4</v>
      </c>
    </row>
    <row r="17225" spans="1:8" x14ac:dyDescent="0.3">
      <c r="A17225" t="s">
        <v>666</v>
      </c>
      <c r="B17225" t="s">
        <v>732</v>
      </c>
      <c r="C17225">
        <v>116.1</v>
      </c>
      <c r="D17225">
        <v>116.3</v>
      </c>
      <c r="E17225">
        <v>113.7</v>
      </c>
      <c r="F17225">
        <v>114.1</v>
      </c>
      <c r="G17225">
        <v>11745640</v>
      </c>
      <c r="H17225">
        <v>114.7</v>
      </c>
    </row>
    <row r="17226" spans="1:8" x14ac:dyDescent="0.3">
      <c r="A17226" t="s">
        <v>666</v>
      </c>
      <c r="B17226" t="s">
        <v>733</v>
      </c>
      <c r="C17226">
        <v>113.7</v>
      </c>
      <c r="D17226">
        <v>114.9</v>
      </c>
      <c r="E17226">
        <v>112</v>
      </c>
      <c r="F17226">
        <v>114.3</v>
      </c>
      <c r="G17226">
        <v>17821580</v>
      </c>
      <c r="H17226">
        <v>113.7333</v>
      </c>
    </row>
    <row r="17227" spans="1:8" x14ac:dyDescent="0.3">
      <c r="A17227" t="s">
        <v>666</v>
      </c>
      <c r="B17227" t="s">
        <v>734</v>
      </c>
      <c r="C17227">
        <v>114.5</v>
      </c>
      <c r="D17227">
        <v>117.2</v>
      </c>
      <c r="E17227">
        <v>114</v>
      </c>
      <c r="F17227">
        <v>116.6</v>
      </c>
      <c r="G17227">
        <v>17679080</v>
      </c>
      <c r="H17227">
        <v>115.9333</v>
      </c>
    </row>
    <row r="17228" spans="1:8" x14ac:dyDescent="0.3">
      <c r="A17228" t="s">
        <v>666</v>
      </c>
      <c r="B17228" t="s">
        <v>735</v>
      </c>
      <c r="C17228">
        <v>116</v>
      </c>
      <c r="D17228">
        <v>116.4</v>
      </c>
      <c r="E17228">
        <v>114.4</v>
      </c>
      <c r="F17228">
        <v>114.6</v>
      </c>
      <c r="G17228">
        <v>8048362</v>
      </c>
      <c r="H17228">
        <v>115.13330000000001</v>
      </c>
    </row>
    <row r="17229" spans="1:8" x14ac:dyDescent="0.3">
      <c r="A17229" t="s">
        <v>667</v>
      </c>
      <c r="B17229" t="s">
        <v>696</v>
      </c>
      <c r="C17229">
        <v>37.74</v>
      </c>
      <c r="D17229">
        <v>39.799999999999997</v>
      </c>
      <c r="E17229">
        <v>36.4</v>
      </c>
      <c r="F17229">
        <v>39</v>
      </c>
      <c r="G17229">
        <v>1357178</v>
      </c>
      <c r="H17229">
        <v>38.4</v>
      </c>
    </row>
    <row r="17230" spans="1:8" x14ac:dyDescent="0.3">
      <c r="A17230" t="s">
        <v>667</v>
      </c>
      <c r="B17230" t="s">
        <v>697</v>
      </c>
      <c r="C17230">
        <v>39</v>
      </c>
      <c r="D17230">
        <v>39.54</v>
      </c>
      <c r="E17230">
        <v>37.159999999999997</v>
      </c>
      <c r="F17230">
        <v>37.159999999999997</v>
      </c>
      <c r="G17230">
        <v>439146</v>
      </c>
      <c r="H17230">
        <v>37.953299999999999</v>
      </c>
    </row>
    <row r="17231" spans="1:8" x14ac:dyDescent="0.3">
      <c r="A17231" t="s">
        <v>667</v>
      </c>
      <c r="B17231" t="s">
        <v>698</v>
      </c>
      <c r="C17231">
        <v>38.200000000000003</v>
      </c>
      <c r="D17231">
        <v>38.200000000000003</v>
      </c>
      <c r="E17231">
        <v>35</v>
      </c>
      <c r="F17231">
        <v>35.5</v>
      </c>
      <c r="G17231">
        <v>1113867</v>
      </c>
      <c r="H17231">
        <v>36.2333</v>
      </c>
    </row>
    <row r="17232" spans="1:8" x14ac:dyDescent="0.3">
      <c r="A17232" t="s">
        <v>667</v>
      </c>
      <c r="B17232" t="s">
        <v>699</v>
      </c>
      <c r="C17232">
        <v>35.159999999999997</v>
      </c>
      <c r="D17232">
        <v>35.979999999999997</v>
      </c>
      <c r="E17232">
        <v>31.96</v>
      </c>
      <c r="F17232">
        <v>33.26</v>
      </c>
      <c r="G17232">
        <v>2761965</v>
      </c>
      <c r="H17232">
        <v>33.7333</v>
      </c>
    </row>
    <row r="17233" spans="1:8" x14ac:dyDescent="0.3">
      <c r="A17233" t="s">
        <v>667</v>
      </c>
      <c r="B17233" t="s">
        <v>700</v>
      </c>
      <c r="C17233">
        <v>33</v>
      </c>
      <c r="D17233">
        <v>34.22</v>
      </c>
      <c r="E17233">
        <v>30.5</v>
      </c>
      <c r="F17233">
        <v>32.56</v>
      </c>
      <c r="G17233">
        <v>898001</v>
      </c>
      <c r="H17233">
        <v>32.426699999999997</v>
      </c>
    </row>
    <row r="17234" spans="1:8" x14ac:dyDescent="0.3">
      <c r="A17234" t="s">
        <v>667</v>
      </c>
      <c r="B17234" t="s">
        <v>77</v>
      </c>
      <c r="C17234">
        <v>32.56</v>
      </c>
      <c r="D17234">
        <v>33</v>
      </c>
      <c r="E17234">
        <v>31.58</v>
      </c>
      <c r="F17234">
        <v>32.28</v>
      </c>
      <c r="G17234">
        <v>465178</v>
      </c>
      <c r="H17234">
        <v>32.286700000000003</v>
      </c>
    </row>
    <row r="17235" spans="1:8" x14ac:dyDescent="0.3">
      <c r="A17235" t="s">
        <v>667</v>
      </c>
      <c r="B17235" t="s">
        <v>701</v>
      </c>
      <c r="C17235">
        <v>32.5</v>
      </c>
      <c r="D17235">
        <v>32.82</v>
      </c>
      <c r="E17235">
        <v>29.52</v>
      </c>
      <c r="F17235">
        <v>31.7</v>
      </c>
      <c r="G17235">
        <v>1034748</v>
      </c>
      <c r="H17235">
        <v>31.346699999999998</v>
      </c>
    </row>
    <row r="17236" spans="1:8" x14ac:dyDescent="0.3">
      <c r="A17236" t="s">
        <v>667</v>
      </c>
      <c r="B17236" t="s">
        <v>702</v>
      </c>
      <c r="C17236">
        <v>31</v>
      </c>
      <c r="D17236">
        <v>31.52</v>
      </c>
      <c r="E17236">
        <v>28.54</v>
      </c>
      <c r="F17236">
        <v>28.54</v>
      </c>
      <c r="G17236">
        <v>2061236</v>
      </c>
      <c r="H17236">
        <v>29.533300000000001</v>
      </c>
    </row>
    <row r="17237" spans="1:8" x14ac:dyDescent="0.3">
      <c r="A17237" t="s">
        <v>667</v>
      </c>
      <c r="B17237" t="s">
        <v>139</v>
      </c>
      <c r="C17237">
        <v>25.7</v>
      </c>
      <c r="D17237">
        <v>25.7</v>
      </c>
      <c r="E17237">
        <v>25.7</v>
      </c>
      <c r="F17237">
        <v>25.7</v>
      </c>
      <c r="G17237">
        <v>515437</v>
      </c>
      <c r="H17237">
        <v>25.7</v>
      </c>
    </row>
    <row r="17238" spans="1:8" x14ac:dyDescent="0.3">
      <c r="A17238" t="s">
        <v>667</v>
      </c>
      <c r="B17238" t="s">
        <v>156</v>
      </c>
      <c r="C17238">
        <v>23.14</v>
      </c>
      <c r="D17238">
        <v>27.72</v>
      </c>
      <c r="E17238">
        <v>23.14</v>
      </c>
      <c r="F17238">
        <v>25.86</v>
      </c>
      <c r="G17238">
        <v>4284348</v>
      </c>
      <c r="H17238">
        <v>25.5733</v>
      </c>
    </row>
    <row r="17239" spans="1:8" x14ac:dyDescent="0.3">
      <c r="A17239" t="s">
        <v>667</v>
      </c>
      <c r="B17239" t="s">
        <v>703</v>
      </c>
      <c r="C17239">
        <v>23.8</v>
      </c>
      <c r="D17239">
        <v>26.34</v>
      </c>
      <c r="E17239">
        <v>23.66</v>
      </c>
      <c r="F17239">
        <v>25.7</v>
      </c>
      <c r="G17239">
        <v>2427820</v>
      </c>
      <c r="H17239">
        <v>25.2333</v>
      </c>
    </row>
    <row r="17240" spans="1:8" x14ac:dyDescent="0.3">
      <c r="A17240" t="s">
        <v>667</v>
      </c>
      <c r="B17240" t="s">
        <v>223</v>
      </c>
      <c r="C17240">
        <v>25.3</v>
      </c>
      <c r="D17240">
        <v>25.58</v>
      </c>
      <c r="E17240">
        <v>24.82</v>
      </c>
      <c r="F17240">
        <v>25.26</v>
      </c>
      <c r="G17240">
        <v>935009</v>
      </c>
      <c r="H17240">
        <v>25.22</v>
      </c>
    </row>
    <row r="17241" spans="1:8" x14ac:dyDescent="0.3">
      <c r="A17241" t="s">
        <v>667</v>
      </c>
      <c r="B17241" t="s">
        <v>228</v>
      </c>
      <c r="C17241">
        <v>25.26</v>
      </c>
      <c r="D17241">
        <v>26.26</v>
      </c>
      <c r="E17241">
        <v>25.2</v>
      </c>
      <c r="F17241">
        <v>26.02</v>
      </c>
      <c r="G17241">
        <v>781036</v>
      </c>
      <c r="H17241">
        <v>25.826699999999999</v>
      </c>
    </row>
    <row r="17242" spans="1:8" x14ac:dyDescent="0.3">
      <c r="A17242" t="s">
        <v>667</v>
      </c>
      <c r="B17242" t="s">
        <v>704</v>
      </c>
      <c r="C17242">
        <v>25.8</v>
      </c>
      <c r="D17242">
        <v>27.4</v>
      </c>
      <c r="E17242">
        <v>25.8</v>
      </c>
      <c r="F17242">
        <v>26.88</v>
      </c>
      <c r="G17242">
        <v>1269233</v>
      </c>
      <c r="H17242">
        <v>26.693300000000001</v>
      </c>
    </row>
    <row r="17243" spans="1:8" x14ac:dyDescent="0.3">
      <c r="A17243" t="s">
        <v>667</v>
      </c>
      <c r="B17243" t="s">
        <v>705</v>
      </c>
      <c r="C17243">
        <v>26.88</v>
      </c>
      <c r="D17243">
        <v>27.9</v>
      </c>
      <c r="E17243">
        <v>26.7</v>
      </c>
      <c r="F17243">
        <v>27.28</v>
      </c>
      <c r="G17243">
        <v>786921</v>
      </c>
      <c r="H17243">
        <v>27.293299999999999</v>
      </c>
    </row>
    <row r="17244" spans="1:8" x14ac:dyDescent="0.3">
      <c r="A17244" t="s">
        <v>667</v>
      </c>
      <c r="B17244" t="s">
        <v>706</v>
      </c>
      <c r="C17244">
        <v>27.28</v>
      </c>
      <c r="D17244">
        <v>30</v>
      </c>
      <c r="E17244">
        <v>26.8</v>
      </c>
      <c r="F17244">
        <v>29.08</v>
      </c>
      <c r="G17244">
        <v>4509172</v>
      </c>
      <c r="H17244">
        <v>28.6267</v>
      </c>
    </row>
    <row r="17245" spans="1:8" x14ac:dyDescent="0.3">
      <c r="A17245" t="s">
        <v>667</v>
      </c>
      <c r="B17245" t="s">
        <v>265</v>
      </c>
      <c r="C17245">
        <v>28.74</v>
      </c>
      <c r="D17245">
        <v>30.04</v>
      </c>
      <c r="E17245">
        <v>27</v>
      </c>
      <c r="F17245">
        <v>27</v>
      </c>
      <c r="G17245">
        <v>1689540</v>
      </c>
      <c r="H17245">
        <v>28.013300000000001</v>
      </c>
    </row>
    <row r="17246" spans="1:8" x14ac:dyDescent="0.3">
      <c r="A17246" t="s">
        <v>667</v>
      </c>
      <c r="B17246" t="s">
        <v>707</v>
      </c>
      <c r="C17246">
        <v>27</v>
      </c>
      <c r="D17246">
        <v>27.52</v>
      </c>
      <c r="E17246">
        <v>24.3</v>
      </c>
      <c r="F17246">
        <v>24.3</v>
      </c>
      <c r="G17246">
        <v>2331236</v>
      </c>
      <c r="H17246">
        <v>25.3733</v>
      </c>
    </row>
    <row r="17247" spans="1:8" x14ac:dyDescent="0.3">
      <c r="A17247" t="s">
        <v>667</v>
      </c>
      <c r="B17247" t="s">
        <v>271</v>
      </c>
      <c r="C17247">
        <v>21.88</v>
      </c>
      <c r="D17247">
        <v>23.66</v>
      </c>
      <c r="E17247">
        <v>21.88</v>
      </c>
      <c r="F17247">
        <v>21.88</v>
      </c>
      <c r="G17247">
        <v>4297640</v>
      </c>
      <c r="H17247">
        <v>22.473299999999998</v>
      </c>
    </row>
    <row r="17248" spans="1:8" x14ac:dyDescent="0.3">
      <c r="A17248" t="s">
        <v>667</v>
      </c>
      <c r="B17248" t="s">
        <v>708</v>
      </c>
      <c r="C17248">
        <v>20.72</v>
      </c>
      <c r="D17248">
        <v>21.36</v>
      </c>
      <c r="E17248">
        <v>19.7</v>
      </c>
      <c r="F17248">
        <v>19.7</v>
      </c>
      <c r="G17248">
        <v>7270495</v>
      </c>
      <c r="H17248">
        <v>20.253299999999999</v>
      </c>
    </row>
    <row r="17249" spans="1:8" x14ac:dyDescent="0.3">
      <c r="A17249" t="s">
        <v>667</v>
      </c>
      <c r="B17249" t="s">
        <v>709</v>
      </c>
      <c r="C17249">
        <v>19.399999999999999</v>
      </c>
      <c r="D17249">
        <v>21</v>
      </c>
      <c r="E17249">
        <v>19.03</v>
      </c>
      <c r="F17249">
        <v>21</v>
      </c>
      <c r="G17249">
        <v>4573069</v>
      </c>
      <c r="H17249">
        <v>20.343299999999999</v>
      </c>
    </row>
    <row r="17250" spans="1:8" x14ac:dyDescent="0.3">
      <c r="A17250" t="s">
        <v>667</v>
      </c>
      <c r="B17250" t="s">
        <v>283</v>
      </c>
      <c r="C17250">
        <v>21</v>
      </c>
      <c r="D17250">
        <v>22.2</v>
      </c>
      <c r="E17250">
        <v>20.52</v>
      </c>
      <c r="F17250">
        <v>20.98</v>
      </c>
      <c r="G17250">
        <v>1445437</v>
      </c>
      <c r="H17250">
        <v>21.2333</v>
      </c>
    </row>
    <row r="17251" spans="1:8" x14ac:dyDescent="0.3">
      <c r="A17251" t="s">
        <v>667</v>
      </c>
      <c r="B17251" t="s">
        <v>290</v>
      </c>
      <c r="C17251">
        <v>20.02</v>
      </c>
      <c r="D17251">
        <v>20.78</v>
      </c>
      <c r="E17251">
        <v>19.510000000000002</v>
      </c>
      <c r="F17251">
        <v>19.79</v>
      </c>
      <c r="G17251">
        <v>1243684</v>
      </c>
      <c r="H17251">
        <v>20.026700000000002</v>
      </c>
    </row>
    <row r="17252" spans="1:8" x14ac:dyDescent="0.3">
      <c r="A17252" t="s">
        <v>667</v>
      </c>
      <c r="B17252" t="s">
        <v>710</v>
      </c>
      <c r="C17252">
        <v>19.79</v>
      </c>
      <c r="D17252">
        <v>20.28</v>
      </c>
      <c r="E17252">
        <v>19.100000000000001</v>
      </c>
      <c r="F17252">
        <v>19.5</v>
      </c>
      <c r="G17252">
        <v>732250</v>
      </c>
      <c r="H17252">
        <v>19.6267</v>
      </c>
    </row>
    <row r="17253" spans="1:8" x14ac:dyDescent="0.3">
      <c r="A17253" t="s">
        <v>667</v>
      </c>
      <c r="B17253" t="s">
        <v>512</v>
      </c>
      <c r="C17253">
        <v>19.5</v>
      </c>
      <c r="D17253">
        <v>19.98</v>
      </c>
      <c r="E17253">
        <v>19.11</v>
      </c>
      <c r="F17253">
        <v>19.55</v>
      </c>
      <c r="G17253">
        <v>641025</v>
      </c>
      <c r="H17253">
        <v>19.546700000000001</v>
      </c>
    </row>
    <row r="17254" spans="1:8" x14ac:dyDescent="0.3">
      <c r="A17254" t="s">
        <v>667</v>
      </c>
      <c r="B17254" t="s">
        <v>91</v>
      </c>
      <c r="C17254">
        <v>18.399999999999999</v>
      </c>
      <c r="D17254">
        <v>18.45</v>
      </c>
      <c r="E17254">
        <v>17.600000000000001</v>
      </c>
      <c r="F17254">
        <v>17.600000000000001</v>
      </c>
      <c r="G17254">
        <v>1227851</v>
      </c>
      <c r="H17254">
        <v>17.883299999999998</v>
      </c>
    </row>
    <row r="17255" spans="1:8" x14ac:dyDescent="0.3">
      <c r="A17255" t="s">
        <v>667</v>
      </c>
      <c r="B17255" t="s">
        <v>93</v>
      </c>
      <c r="C17255">
        <v>17.3</v>
      </c>
      <c r="D17255">
        <v>18.899999999999999</v>
      </c>
      <c r="E17255">
        <v>16.95</v>
      </c>
      <c r="F17255">
        <v>18.02</v>
      </c>
      <c r="G17255">
        <v>1450351</v>
      </c>
      <c r="H17255">
        <v>17.956700000000001</v>
      </c>
    </row>
    <row r="17256" spans="1:8" x14ac:dyDescent="0.3">
      <c r="A17256" t="s">
        <v>667</v>
      </c>
      <c r="B17256" t="s">
        <v>711</v>
      </c>
      <c r="C17256">
        <v>17.52</v>
      </c>
      <c r="D17256">
        <v>18.989999999999998</v>
      </c>
      <c r="E17256">
        <v>17.52</v>
      </c>
      <c r="F17256">
        <v>18.57</v>
      </c>
      <c r="G17256">
        <v>1003251</v>
      </c>
      <c r="H17256">
        <v>18.36</v>
      </c>
    </row>
    <row r="17257" spans="1:8" x14ac:dyDescent="0.3">
      <c r="A17257" t="s">
        <v>667</v>
      </c>
      <c r="B17257" t="s">
        <v>712</v>
      </c>
      <c r="C17257">
        <v>18.579999999999998</v>
      </c>
      <c r="D17257">
        <v>19.190000000000001</v>
      </c>
      <c r="E17257">
        <v>18.5</v>
      </c>
      <c r="F17257">
        <v>18.829999999999998</v>
      </c>
      <c r="G17257">
        <v>798079</v>
      </c>
      <c r="H17257">
        <v>18.84</v>
      </c>
    </row>
    <row r="17258" spans="1:8" x14ac:dyDescent="0.3">
      <c r="A17258" t="s">
        <v>667</v>
      </c>
      <c r="B17258" t="s">
        <v>162</v>
      </c>
      <c r="C17258">
        <v>18.989999999999998</v>
      </c>
      <c r="D17258">
        <v>19.190000000000001</v>
      </c>
      <c r="E17258">
        <v>18.3</v>
      </c>
      <c r="F17258">
        <v>18.399999999999999</v>
      </c>
      <c r="G17258">
        <v>746126</v>
      </c>
      <c r="H17258">
        <v>18.63</v>
      </c>
    </row>
    <row r="17259" spans="1:8" x14ac:dyDescent="0.3">
      <c r="A17259" t="s">
        <v>667</v>
      </c>
      <c r="B17259" t="s">
        <v>220</v>
      </c>
      <c r="C17259">
        <v>18.66</v>
      </c>
      <c r="D17259">
        <v>18.79</v>
      </c>
      <c r="E17259">
        <v>17.73</v>
      </c>
      <c r="F17259">
        <v>18.079999999999998</v>
      </c>
      <c r="G17259">
        <v>933712</v>
      </c>
      <c r="H17259">
        <v>18.2</v>
      </c>
    </row>
    <row r="17260" spans="1:8" x14ac:dyDescent="0.3">
      <c r="A17260" t="s">
        <v>667</v>
      </c>
      <c r="B17260" t="s">
        <v>713</v>
      </c>
      <c r="C17260">
        <v>18.489999999999998</v>
      </c>
      <c r="D17260">
        <v>18.489999999999998</v>
      </c>
      <c r="E17260">
        <v>17.850000000000001</v>
      </c>
      <c r="F17260">
        <v>18.2</v>
      </c>
      <c r="G17260">
        <v>903231</v>
      </c>
      <c r="H17260">
        <v>18.18</v>
      </c>
    </row>
    <row r="17261" spans="1:8" x14ac:dyDescent="0.3">
      <c r="A17261" t="s">
        <v>667</v>
      </c>
      <c r="B17261" t="s">
        <v>714</v>
      </c>
      <c r="C17261">
        <v>18.2</v>
      </c>
      <c r="D17261">
        <v>18.399999999999999</v>
      </c>
      <c r="E17261">
        <v>17.88</v>
      </c>
      <c r="F17261">
        <v>18.399999999999999</v>
      </c>
      <c r="G17261">
        <v>696776</v>
      </c>
      <c r="H17261">
        <v>18.226700000000001</v>
      </c>
    </row>
    <row r="17262" spans="1:8" x14ac:dyDescent="0.3">
      <c r="A17262" t="s">
        <v>667</v>
      </c>
      <c r="B17262" t="s">
        <v>715</v>
      </c>
      <c r="C17262">
        <v>18.399999999999999</v>
      </c>
      <c r="D17262">
        <v>18.399999999999999</v>
      </c>
      <c r="E17262">
        <v>17.5</v>
      </c>
      <c r="F17262">
        <v>18.13</v>
      </c>
      <c r="G17262">
        <v>619497</v>
      </c>
      <c r="H17262">
        <v>18.010000000000002</v>
      </c>
    </row>
    <row r="17263" spans="1:8" x14ac:dyDescent="0.3">
      <c r="A17263" t="s">
        <v>667</v>
      </c>
      <c r="B17263" t="s">
        <v>235</v>
      </c>
      <c r="C17263">
        <v>18.7</v>
      </c>
      <c r="D17263">
        <v>18.7</v>
      </c>
      <c r="E17263">
        <v>18.010000000000002</v>
      </c>
      <c r="F17263">
        <v>18.27</v>
      </c>
      <c r="G17263">
        <v>467345</v>
      </c>
      <c r="H17263">
        <v>18.326699999999999</v>
      </c>
    </row>
    <row r="17264" spans="1:8" x14ac:dyDescent="0.3">
      <c r="A17264" t="s">
        <v>667</v>
      </c>
      <c r="B17264" t="s">
        <v>259</v>
      </c>
      <c r="C17264">
        <v>18.3</v>
      </c>
      <c r="D17264">
        <v>18.440000000000001</v>
      </c>
      <c r="E17264">
        <v>17.91</v>
      </c>
      <c r="F17264">
        <v>18.04</v>
      </c>
      <c r="G17264">
        <v>515784</v>
      </c>
      <c r="H17264">
        <v>18.13</v>
      </c>
    </row>
    <row r="17265" spans="1:8" x14ac:dyDescent="0.3">
      <c r="A17265" t="s">
        <v>667</v>
      </c>
      <c r="B17265" t="s">
        <v>716</v>
      </c>
      <c r="C17265">
        <v>18</v>
      </c>
      <c r="D17265">
        <v>18.3</v>
      </c>
      <c r="E17265">
        <v>17.920000000000002</v>
      </c>
      <c r="F17265">
        <v>18.149999999999999</v>
      </c>
      <c r="G17265">
        <v>584083</v>
      </c>
      <c r="H17265">
        <v>18.1233</v>
      </c>
    </row>
    <row r="17266" spans="1:8" x14ac:dyDescent="0.3">
      <c r="A17266" t="s">
        <v>667</v>
      </c>
      <c r="B17266" t="s">
        <v>269</v>
      </c>
      <c r="C17266">
        <v>18.100000000000001</v>
      </c>
      <c r="D17266">
        <v>18.18</v>
      </c>
      <c r="E17266">
        <v>17.98</v>
      </c>
      <c r="F17266">
        <v>18.05</v>
      </c>
      <c r="G17266">
        <v>281988</v>
      </c>
      <c r="H17266">
        <v>18.07</v>
      </c>
    </row>
    <row r="17267" spans="1:8" x14ac:dyDescent="0.3">
      <c r="A17267" t="s">
        <v>667</v>
      </c>
      <c r="B17267" t="s">
        <v>282</v>
      </c>
      <c r="C17267">
        <v>17.96</v>
      </c>
      <c r="D17267">
        <v>18.239999999999998</v>
      </c>
      <c r="E17267">
        <v>17.86</v>
      </c>
      <c r="F17267">
        <v>18.100000000000001</v>
      </c>
      <c r="G17267">
        <v>129288</v>
      </c>
      <c r="H17267">
        <v>18.066700000000001</v>
      </c>
    </row>
    <row r="17268" spans="1:8" x14ac:dyDescent="0.3">
      <c r="A17268" t="s">
        <v>667</v>
      </c>
      <c r="B17268" t="s">
        <v>717</v>
      </c>
      <c r="C17268">
        <v>18.09</v>
      </c>
      <c r="D17268">
        <v>18.09</v>
      </c>
      <c r="E17268">
        <v>17.2</v>
      </c>
      <c r="F17268">
        <v>17.66</v>
      </c>
      <c r="G17268">
        <v>634536</v>
      </c>
      <c r="H17268">
        <v>17.649999999999999</v>
      </c>
    </row>
    <row r="17269" spans="1:8" x14ac:dyDescent="0.3">
      <c r="A17269" t="s">
        <v>667</v>
      </c>
      <c r="B17269" t="s">
        <v>285</v>
      </c>
      <c r="C17269">
        <v>17.5</v>
      </c>
      <c r="D17269">
        <v>17.809999999999999</v>
      </c>
      <c r="E17269">
        <v>17.100000000000001</v>
      </c>
      <c r="F17269">
        <v>17.5</v>
      </c>
      <c r="G17269">
        <v>691772</v>
      </c>
      <c r="H17269">
        <v>17.47</v>
      </c>
    </row>
    <row r="17270" spans="1:8" x14ac:dyDescent="0.3">
      <c r="A17270" t="s">
        <v>667</v>
      </c>
      <c r="B17270" t="s">
        <v>718</v>
      </c>
      <c r="C17270">
        <v>17.5</v>
      </c>
      <c r="D17270">
        <v>19.25</v>
      </c>
      <c r="E17270">
        <v>17.100000000000001</v>
      </c>
      <c r="F17270">
        <v>19.25</v>
      </c>
      <c r="G17270">
        <v>2758680</v>
      </c>
      <c r="H17270">
        <v>18.533300000000001</v>
      </c>
    </row>
    <row r="17271" spans="1:8" x14ac:dyDescent="0.3">
      <c r="A17271" t="s">
        <v>667</v>
      </c>
      <c r="B17271" t="s">
        <v>291</v>
      </c>
      <c r="C17271">
        <v>19.829999999999998</v>
      </c>
      <c r="D17271">
        <v>21.16</v>
      </c>
      <c r="E17271">
        <v>19.59</v>
      </c>
      <c r="F17271">
        <v>21.16</v>
      </c>
      <c r="G17271">
        <v>4422211</v>
      </c>
      <c r="H17271">
        <v>20.636700000000001</v>
      </c>
    </row>
    <row r="17272" spans="1:8" x14ac:dyDescent="0.3">
      <c r="A17272" t="s">
        <v>667</v>
      </c>
      <c r="B17272" t="s">
        <v>295</v>
      </c>
      <c r="C17272">
        <v>20.9</v>
      </c>
      <c r="D17272">
        <v>21.48</v>
      </c>
      <c r="E17272">
        <v>19.05</v>
      </c>
      <c r="F17272">
        <v>20.18</v>
      </c>
      <c r="G17272">
        <v>2968402</v>
      </c>
      <c r="H17272">
        <v>20.236699999999999</v>
      </c>
    </row>
    <row r="17273" spans="1:8" x14ac:dyDescent="0.3">
      <c r="A17273" t="s">
        <v>667</v>
      </c>
      <c r="B17273" t="s">
        <v>298</v>
      </c>
      <c r="C17273">
        <v>19.5</v>
      </c>
      <c r="D17273">
        <v>19.78</v>
      </c>
      <c r="E17273">
        <v>18.66</v>
      </c>
      <c r="F17273">
        <v>18.850000000000001</v>
      </c>
      <c r="G17273">
        <v>1402145</v>
      </c>
      <c r="H17273">
        <v>19.096699999999998</v>
      </c>
    </row>
    <row r="17274" spans="1:8" x14ac:dyDescent="0.3">
      <c r="A17274" t="s">
        <v>667</v>
      </c>
      <c r="B17274" t="s">
        <v>719</v>
      </c>
      <c r="C17274">
        <v>18.420000000000002</v>
      </c>
      <c r="D17274">
        <v>18.420000000000002</v>
      </c>
      <c r="E17274">
        <v>17.72</v>
      </c>
      <c r="F17274">
        <v>17.82</v>
      </c>
      <c r="G17274">
        <v>1679234</v>
      </c>
      <c r="H17274">
        <v>17.986699999999999</v>
      </c>
    </row>
    <row r="17275" spans="1:8" x14ac:dyDescent="0.3">
      <c r="A17275" t="s">
        <v>667</v>
      </c>
      <c r="B17275" t="s">
        <v>720</v>
      </c>
      <c r="C17275">
        <v>17.600000000000001</v>
      </c>
      <c r="D17275">
        <v>18.39</v>
      </c>
      <c r="E17275">
        <v>17.2</v>
      </c>
      <c r="F17275">
        <v>18</v>
      </c>
      <c r="G17275">
        <v>937753</v>
      </c>
      <c r="H17275">
        <v>17.863299999999999</v>
      </c>
    </row>
    <row r="17276" spans="1:8" x14ac:dyDescent="0.3">
      <c r="A17276" t="s">
        <v>667</v>
      </c>
      <c r="B17276" t="s">
        <v>721</v>
      </c>
      <c r="C17276">
        <v>17.84</v>
      </c>
      <c r="D17276">
        <v>17.87</v>
      </c>
      <c r="E17276">
        <v>17.32</v>
      </c>
      <c r="F17276">
        <v>17.7</v>
      </c>
      <c r="G17276">
        <v>734065</v>
      </c>
      <c r="H17276">
        <v>17.63</v>
      </c>
    </row>
    <row r="17277" spans="1:8" x14ac:dyDescent="0.3">
      <c r="A17277" t="s">
        <v>667</v>
      </c>
      <c r="B17277" t="s">
        <v>96</v>
      </c>
      <c r="C17277">
        <v>17.78</v>
      </c>
      <c r="D17277">
        <v>17.78</v>
      </c>
      <c r="E17277">
        <v>17.23</v>
      </c>
      <c r="F17277">
        <v>17.3</v>
      </c>
      <c r="G17277">
        <v>573228</v>
      </c>
      <c r="H17277">
        <v>17.436699999999998</v>
      </c>
    </row>
    <row r="17278" spans="1:8" x14ac:dyDescent="0.3">
      <c r="A17278" t="s">
        <v>667</v>
      </c>
      <c r="B17278" t="s">
        <v>722</v>
      </c>
      <c r="C17278">
        <v>17.2</v>
      </c>
      <c r="D17278">
        <v>17.53</v>
      </c>
      <c r="E17278">
        <v>16.940000000000001</v>
      </c>
      <c r="F17278">
        <v>17.010000000000002</v>
      </c>
      <c r="G17278">
        <v>964603</v>
      </c>
      <c r="H17278">
        <v>17.16</v>
      </c>
    </row>
    <row r="17279" spans="1:8" x14ac:dyDescent="0.3">
      <c r="A17279" t="s">
        <v>667</v>
      </c>
      <c r="B17279" t="s">
        <v>164</v>
      </c>
      <c r="C17279">
        <v>17.010000000000002</v>
      </c>
      <c r="D17279">
        <v>17.190000000000001</v>
      </c>
      <c r="E17279">
        <v>16.010000000000002</v>
      </c>
      <c r="F17279">
        <v>16.38</v>
      </c>
      <c r="G17279">
        <v>922815</v>
      </c>
      <c r="H17279">
        <v>16.526700000000002</v>
      </c>
    </row>
    <row r="17280" spans="1:8" x14ac:dyDescent="0.3">
      <c r="A17280" t="s">
        <v>667</v>
      </c>
      <c r="B17280" t="s">
        <v>723</v>
      </c>
      <c r="C17280">
        <v>16.38</v>
      </c>
      <c r="D17280">
        <v>16.899999999999999</v>
      </c>
      <c r="E17280">
        <v>16.079999999999998</v>
      </c>
      <c r="F17280">
        <v>16.559999999999999</v>
      </c>
      <c r="G17280">
        <v>1328562</v>
      </c>
      <c r="H17280">
        <v>16.513300000000001</v>
      </c>
    </row>
    <row r="17281" spans="1:8" x14ac:dyDescent="0.3">
      <c r="A17281" t="s">
        <v>667</v>
      </c>
      <c r="B17281" t="s">
        <v>724</v>
      </c>
      <c r="C17281">
        <v>16.440000000000001</v>
      </c>
      <c r="D17281">
        <v>16.52</v>
      </c>
      <c r="E17281">
        <v>16.100000000000001</v>
      </c>
      <c r="F17281">
        <v>16.11</v>
      </c>
      <c r="G17281">
        <v>1074097</v>
      </c>
      <c r="H17281">
        <v>16.243300000000001</v>
      </c>
    </row>
    <row r="17282" spans="1:8" x14ac:dyDescent="0.3">
      <c r="A17282" t="s">
        <v>667</v>
      </c>
      <c r="B17282" t="s">
        <v>725</v>
      </c>
      <c r="C17282">
        <v>16.690000000000001</v>
      </c>
      <c r="D17282">
        <v>16.690000000000001</v>
      </c>
      <c r="E17282">
        <v>16.100000000000001</v>
      </c>
      <c r="F17282">
        <v>16.16</v>
      </c>
      <c r="G17282">
        <v>634258</v>
      </c>
      <c r="H17282">
        <v>16.316700000000001</v>
      </c>
    </row>
    <row r="17283" spans="1:8" x14ac:dyDescent="0.3">
      <c r="A17283" t="s">
        <v>667</v>
      </c>
      <c r="B17283" t="s">
        <v>242</v>
      </c>
      <c r="C17283">
        <v>16.14</v>
      </c>
      <c r="D17283">
        <v>16.149999999999999</v>
      </c>
      <c r="E17283">
        <v>15.47</v>
      </c>
      <c r="F17283">
        <v>15.84</v>
      </c>
      <c r="G17283">
        <v>1088227</v>
      </c>
      <c r="H17283">
        <v>15.82</v>
      </c>
    </row>
    <row r="17284" spans="1:8" x14ac:dyDescent="0.3">
      <c r="A17284" t="s">
        <v>667</v>
      </c>
      <c r="B17284" t="s">
        <v>726</v>
      </c>
      <c r="C17284">
        <v>15.8</v>
      </c>
      <c r="D17284">
        <v>16.850000000000001</v>
      </c>
      <c r="E17284">
        <v>15.51</v>
      </c>
      <c r="F17284">
        <v>16.5</v>
      </c>
      <c r="G17284">
        <v>2601954</v>
      </c>
      <c r="H17284">
        <v>16.2867</v>
      </c>
    </row>
    <row r="17285" spans="1:8" x14ac:dyDescent="0.3">
      <c r="A17285" t="s">
        <v>667</v>
      </c>
      <c r="B17285" t="s">
        <v>727</v>
      </c>
      <c r="C17285">
        <v>16.5</v>
      </c>
      <c r="D17285">
        <v>16.55</v>
      </c>
      <c r="E17285">
        <v>16.14</v>
      </c>
      <c r="F17285">
        <v>16.41</v>
      </c>
      <c r="G17285">
        <v>944924</v>
      </c>
      <c r="H17285">
        <v>16.366700000000002</v>
      </c>
    </row>
    <row r="17286" spans="1:8" x14ac:dyDescent="0.3">
      <c r="A17286" t="s">
        <v>667</v>
      </c>
      <c r="B17286" t="s">
        <v>728</v>
      </c>
      <c r="C17286">
        <v>16.399999999999999</v>
      </c>
      <c r="D17286">
        <v>16.87</v>
      </c>
      <c r="E17286">
        <v>16.010000000000002</v>
      </c>
      <c r="F17286">
        <v>16.5</v>
      </c>
      <c r="G17286">
        <v>1780413</v>
      </c>
      <c r="H17286">
        <v>16.46</v>
      </c>
    </row>
    <row r="17287" spans="1:8" x14ac:dyDescent="0.3">
      <c r="A17287" t="s">
        <v>667</v>
      </c>
      <c r="B17287" t="s">
        <v>729</v>
      </c>
      <c r="C17287">
        <v>16.5</v>
      </c>
      <c r="D17287">
        <v>17</v>
      </c>
      <c r="E17287">
        <v>16.420000000000002</v>
      </c>
      <c r="F17287">
        <v>16.7</v>
      </c>
      <c r="G17287">
        <v>1032432</v>
      </c>
      <c r="H17287">
        <v>16.706700000000001</v>
      </c>
    </row>
    <row r="17288" spans="1:8" x14ac:dyDescent="0.3">
      <c r="A17288" t="s">
        <v>667</v>
      </c>
      <c r="B17288" t="s">
        <v>730</v>
      </c>
      <c r="C17288">
        <v>16.7</v>
      </c>
      <c r="D17288">
        <v>16.7</v>
      </c>
      <c r="E17288">
        <v>16.32</v>
      </c>
      <c r="F17288">
        <v>16.43</v>
      </c>
      <c r="G17288">
        <v>1015563</v>
      </c>
      <c r="H17288">
        <v>16.4833</v>
      </c>
    </row>
    <row r="17289" spans="1:8" x14ac:dyDescent="0.3">
      <c r="A17289" t="s">
        <v>667</v>
      </c>
      <c r="B17289" t="s">
        <v>731</v>
      </c>
      <c r="C17289">
        <v>16.43</v>
      </c>
      <c r="D17289">
        <v>16.600000000000001</v>
      </c>
      <c r="E17289">
        <v>16.3</v>
      </c>
      <c r="F17289">
        <v>16.45</v>
      </c>
      <c r="G17289">
        <v>919360</v>
      </c>
      <c r="H17289">
        <v>16.45</v>
      </c>
    </row>
    <row r="17290" spans="1:8" x14ac:dyDescent="0.3">
      <c r="A17290" t="s">
        <v>667</v>
      </c>
      <c r="B17290" t="s">
        <v>732</v>
      </c>
      <c r="C17290">
        <v>16.53</v>
      </c>
      <c r="D17290">
        <v>16.55</v>
      </c>
      <c r="E17290">
        <v>16.2</v>
      </c>
      <c r="F17290">
        <v>16.23</v>
      </c>
      <c r="G17290">
        <v>564521</v>
      </c>
      <c r="H17290">
        <v>16.326699999999999</v>
      </c>
    </row>
    <row r="17291" spans="1:8" x14ac:dyDescent="0.3">
      <c r="A17291" t="s">
        <v>667</v>
      </c>
      <c r="B17291" t="s">
        <v>733</v>
      </c>
      <c r="C17291">
        <v>16.22</v>
      </c>
      <c r="D17291">
        <v>16.600000000000001</v>
      </c>
      <c r="E17291">
        <v>16.05</v>
      </c>
      <c r="F17291">
        <v>16.149999999999999</v>
      </c>
      <c r="G17291">
        <v>542203</v>
      </c>
      <c r="H17291">
        <v>16.2667</v>
      </c>
    </row>
    <row r="17292" spans="1:8" x14ac:dyDescent="0.3">
      <c r="A17292" t="s">
        <v>667</v>
      </c>
      <c r="B17292" t="s">
        <v>734</v>
      </c>
      <c r="C17292">
        <v>16.329999999999998</v>
      </c>
      <c r="D17292">
        <v>16.38</v>
      </c>
      <c r="E17292">
        <v>15.8</v>
      </c>
      <c r="F17292">
        <v>16.170000000000002</v>
      </c>
      <c r="G17292">
        <v>877002</v>
      </c>
      <c r="H17292">
        <v>16.116700000000002</v>
      </c>
    </row>
    <row r="17293" spans="1:8" x14ac:dyDescent="0.3">
      <c r="A17293" t="s">
        <v>667</v>
      </c>
      <c r="B17293" t="s">
        <v>735</v>
      </c>
      <c r="C17293">
        <v>16.170000000000002</v>
      </c>
      <c r="D17293">
        <v>16.829999999999998</v>
      </c>
      <c r="E17293">
        <v>15.85</v>
      </c>
      <c r="F17293">
        <v>16.48</v>
      </c>
      <c r="G17293">
        <v>948392</v>
      </c>
      <c r="H17293">
        <v>16.386700000000001</v>
      </c>
    </row>
    <row r="17294" spans="1:8" x14ac:dyDescent="0.3">
      <c r="A17294" t="s">
        <v>125</v>
      </c>
      <c r="B17294" t="s">
        <v>696</v>
      </c>
      <c r="C17294">
        <v>299</v>
      </c>
      <c r="D17294">
        <v>302.75</v>
      </c>
      <c r="E17294">
        <v>296</v>
      </c>
      <c r="F17294">
        <v>299.25</v>
      </c>
      <c r="G17294">
        <v>46066310</v>
      </c>
      <c r="H17294">
        <v>299.33330000000001</v>
      </c>
    </row>
    <row r="17295" spans="1:8" x14ac:dyDescent="0.3">
      <c r="A17295" t="s">
        <v>125</v>
      </c>
      <c r="B17295" t="s">
        <v>697</v>
      </c>
      <c r="C17295">
        <v>299.75</v>
      </c>
      <c r="D17295">
        <v>301</v>
      </c>
      <c r="E17295">
        <v>293.75</v>
      </c>
      <c r="F17295">
        <v>294.25</v>
      </c>
      <c r="G17295">
        <v>47513690</v>
      </c>
      <c r="H17295">
        <v>296.33330000000001</v>
      </c>
    </row>
    <row r="17296" spans="1:8" x14ac:dyDescent="0.3">
      <c r="A17296" t="s">
        <v>125</v>
      </c>
      <c r="B17296" t="s">
        <v>698</v>
      </c>
      <c r="C17296">
        <v>294.25</v>
      </c>
      <c r="D17296">
        <v>303</v>
      </c>
      <c r="E17296">
        <v>294.25</v>
      </c>
      <c r="F17296">
        <v>298</v>
      </c>
      <c r="G17296">
        <v>92400530</v>
      </c>
      <c r="H17296">
        <v>298.41669999999999</v>
      </c>
    </row>
    <row r="17297" spans="1:8" x14ac:dyDescent="0.3">
      <c r="A17297" t="s">
        <v>125</v>
      </c>
      <c r="B17297" t="s">
        <v>699</v>
      </c>
      <c r="C17297">
        <v>300</v>
      </c>
      <c r="D17297">
        <v>307.25</v>
      </c>
      <c r="E17297">
        <v>298</v>
      </c>
      <c r="F17297">
        <v>302.25</v>
      </c>
      <c r="G17297">
        <v>104308200</v>
      </c>
      <c r="H17297">
        <v>302.5</v>
      </c>
    </row>
    <row r="17298" spans="1:8" x14ac:dyDescent="0.3">
      <c r="A17298" t="s">
        <v>125</v>
      </c>
      <c r="B17298" t="s">
        <v>700</v>
      </c>
      <c r="C17298">
        <v>302.25</v>
      </c>
      <c r="D17298">
        <v>308.25</v>
      </c>
      <c r="E17298">
        <v>298.5</v>
      </c>
      <c r="F17298">
        <v>304</v>
      </c>
      <c r="G17298">
        <v>83271860</v>
      </c>
      <c r="H17298">
        <v>303.58330000000001</v>
      </c>
    </row>
    <row r="17299" spans="1:8" x14ac:dyDescent="0.3">
      <c r="A17299" t="s">
        <v>125</v>
      </c>
      <c r="B17299" t="s">
        <v>77</v>
      </c>
      <c r="C17299">
        <v>300.25</v>
      </c>
      <c r="D17299">
        <v>310</v>
      </c>
      <c r="E17299">
        <v>298</v>
      </c>
      <c r="F17299">
        <v>305.75</v>
      </c>
      <c r="G17299">
        <v>94704810</v>
      </c>
      <c r="H17299">
        <v>304.58330000000001</v>
      </c>
    </row>
    <row r="17300" spans="1:8" x14ac:dyDescent="0.3">
      <c r="A17300" t="s">
        <v>125</v>
      </c>
      <c r="B17300" t="s">
        <v>701</v>
      </c>
      <c r="C17300">
        <v>308</v>
      </c>
      <c r="D17300">
        <v>319.25</v>
      </c>
      <c r="E17300">
        <v>308</v>
      </c>
      <c r="F17300">
        <v>318.75</v>
      </c>
      <c r="G17300">
        <v>84532260</v>
      </c>
      <c r="H17300">
        <v>315.33330000000001</v>
      </c>
    </row>
    <row r="17301" spans="1:8" x14ac:dyDescent="0.3">
      <c r="A17301" t="s">
        <v>125</v>
      </c>
      <c r="B17301" t="s">
        <v>702</v>
      </c>
      <c r="C17301">
        <v>320</v>
      </c>
      <c r="D17301">
        <v>322.75</v>
      </c>
      <c r="E17301">
        <v>315</v>
      </c>
      <c r="F17301">
        <v>320.5</v>
      </c>
      <c r="G17301">
        <v>67172320</v>
      </c>
      <c r="H17301">
        <v>319.41669999999999</v>
      </c>
    </row>
    <row r="17302" spans="1:8" x14ac:dyDescent="0.3">
      <c r="A17302" t="s">
        <v>125</v>
      </c>
      <c r="B17302" t="s">
        <v>139</v>
      </c>
      <c r="C17302">
        <v>318.5</v>
      </c>
      <c r="D17302">
        <v>322</v>
      </c>
      <c r="E17302">
        <v>316</v>
      </c>
      <c r="F17302">
        <v>317</v>
      </c>
      <c r="G17302">
        <v>64928340</v>
      </c>
      <c r="H17302">
        <v>318.33330000000001</v>
      </c>
    </row>
    <row r="17303" spans="1:8" x14ac:dyDescent="0.3">
      <c r="A17303" t="s">
        <v>125</v>
      </c>
      <c r="B17303" t="s">
        <v>156</v>
      </c>
      <c r="C17303">
        <v>317</v>
      </c>
      <c r="D17303">
        <v>324.5</v>
      </c>
      <c r="E17303">
        <v>311.75</v>
      </c>
      <c r="F17303">
        <v>322.5</v>
      </c>
      <c r="G17303">
        <v>67707860</v>
      </c>
      <c r="H17303">
        <v>319.58330000000001</v>
      </c>
    </row>
    <row r="17304" spans="1:8" x14ac:dyDescent="0.3">
      <c r="A17304" t="s">
        <v>125</v>
      </c>
      <c r="B17304" t="s">
        <v>703</v>
      </c>
      <c r="C17304">
        <v>326.5</v>
      </c>
      <c r="D17304">
        <v>329.75</v>
      </c>
      <c r="E17304">
        <v>321.75</v>
      </c>
      <c r="F17304">
        <v>329.5</v>
      </c>
      <c r="G17304">
        <v>63946720</v>
      </c>
      <c r="H17304">
        <v>327</v>
      </c>
    </row>
    <row r="17305" spans="1:8" x14ac:dyDescent="0.3">
      <c r="A17305" t="s">
        <v>125</v>
      </c>
      <c r="B17305" t="s">
        <v>223</v>
      </c>
      <c r="C17305">
        <v>329</v>
      </c>
      <c r="D17305">
        <v>333.25</v>
      </c>
      <c r="E17305">
        <v>327.75</v>
      </c>
      <c r="F17305">
        <v>333</v>
      </c>
      <c r="G17305">
        <v>52371000</v>
      </c>
      <c r="H17305">
        <v>331.33330000000001</v>
      </c>
    </row>
    <row r="17306" spans="1:8" x14ac:dyDescent="0.3">
      <c r="A17306" t="s">
        <v>125</v>
      </c>
      <c r="B17306" t="s">
        <v>228</v>
      </c>
      <c r="C17306">
        <v>330.5</v>
      </c>
      <c r="D17306">
        <v>337.75</v>
      </c>
      <c r="E17306">
        <v>329</v>
      </c>
      <c r="F17306">
        <v>331</v>
      </c>
      <c r="G17306">
        <v>61366260</v>
      </c>
      <c r="H17306">
        <v>332.58330000000001</v>
      </c>
    </row>
    <row r="17307" spans="1:8" x14ac:dyDescent="0.3">
      <c r="A17307" t="s">
        <v>125</v>
      </c>
      <c r="B17307" t="s">
        <v>704</v>
      </c>
      <c r="C17307">
        <v>332.25</v>
      </c>
      <c r="D17307">
        <v>341.25</v>
      </c>
      <c r="E17307">
        <v>331</v>
      </c>
      <c r="F17307">
        <v>337</v>
      </c>
      <c r="G17307">
        <v>70648550</v>
      </c>
      <c r="H17307">
        <v>336.41669999999999</v>
      </c>
    </row>
    <row r="17308" spans="1:8" x14ac:dyDescent="0.3">
      <c r="A17308" t="s">
        <v>125</v>
      </c>
      <c r="B17308" t="s">
        <v>705</v>
      </c>
      <c r="C17308">
        <v>337.5</v>
      </c>
      <c r="D17308">
        <v>351.25</v>
      </c>
      <c r="E17308">
        <v>337.25</v>
      </c>
      <c r="F17308">
        <v>347.75</v>
      </c>
      <c r="G17308">
        <v>79364380</v>
      </c>
      <c r="H17308">
        <v>345.41669999999999</v>
      </c>
    </row>
    <row r="17309" spans="1:8" x14ac:dyDescent="0.3">
      <c r="A17309" t="s">
        <v>125</v>
      </c>
      <c r="B17309" t="s">
        <v>706</v>
      </c>
      <c r="C17309">
        <v>349.75</v>
      </c>
      <c r="D17309">
        <v>352.5</v>
      </c>
      <c r="E17309">
        <v>345</v>
      </c>
      <c r="F17309">
        <v>347.75</v>
      </c>
      <c r="G17309">
        <v>60497300</v>
      </c>
      <c r="H17309">
        <v>348.41669999999999</v>
      </c>
    </row>
    <row r="17310" spans="1:8" x14ac:dyDescent="0.3">
      <c r="A17310" t="s">
        <v>125</v>
      </c>
      <c r="B17310" t="s">
        <v>265</v>
      </c>
      <c r="C17310">
        <v>346.25</v>
      </c>
      <c r="D17310">
        <v>350.75</v>
      </c>
      <c r="E17310">
        <v>343</v>
      </c>
      <c r="F17310">
        <v>345</v>
      </c>
      <c r="G17310">
        <v>59808920</v>
      </c>
      <c r="H17310">
        <v>346.25</v>
      </c>
    </row>
    <row r="17311" spans="1:8" x14ac:dyDescent="0.3">
      <c r="A17311" t="s">
        <v>125</v>
      </c>
      <c r="B17311" t="s">
        <v>707</v>
      </c>
      <c r="C17311">
        <v>345.75</v>
      </c>
      <c r="D17311">
        <v>350</v>
      </c>
      <c r="E17311">
        <v>324.75</v>
      </c>
      <c r="F17311">
        <v>328.25</v>
      </c>
      <c r="G17311">
        <v>94434600</v>
      </c>
      <c r="H17311">
        <v>334.33330000000001</v>
      </c>
    </row>
    <row r="17312" spans="1:8" x14ac:dyDescent="0.3">
      <c r="A17312" t="s">
        <v>125</v>
      </c>
      <c r="B17312" t="s">
        <v>271</v>
      </c>
      <c r="C17312">
        <v>330.5</v>
      </c>
      <c r="D17312">
        <v>331</v>
      </c>
      <c r="E17312">
        <v>310.25</v>
      </c>
      <c r="F17312">
        <v>312.5</v>
      </c>
      <c r="G17312">
        <v>81994620</v>
      </c>
      <c r="H17312">
        <v>317.91669999999999</v>
      </c>
    </row>
    <row r="17313" spans="1:8" x14ac:dyDescent="0.3">
      <c r="A17313" t="s">
        <v>125</v>
      </c>
      <c r="B17313" t="s">
        <v>708</v>
      </c>
      <c r="C17313">
        <v>314.5</v>
      </c>
      <c r="D17313">
        <v>320.5</v>
      </c>
      <c r="E17313">
        <v>313.75</v>
      </c>
      <c r="F17313">
        <v>320.5</v>
      </c>
      <c r="G17313">
        <v>49745510</v>
      </c>
      <c r="H17313">
        <v>318.25</v>
      </c>
    </row>
    <row r="17314" spans="1:8" x14ac:dyDescent="0.3">
      <c r="A17314" t="s">
        <v>125</v>
      </c>
      <c r="B17314" t="s">
        <v>709</v>
      </c>
      <c r="C17314">
        <v>325.75</v>
      </c>
      <c r="D17314">
        <v>326</v>
      </c>
      <c r="E17314">
        <v>315.25</v>
      </c>
      <c r="F17314">
        <v>315.75</v>
      </c>
      <c r="G17314">
        <v>58340210</v>
      </c>
      <c r="H17314">
        <v>319</v>
      </c>
    </row>
    <row r="17315" spans="1:8" x14ac:dyDescent="0.3">
      <c r="A17315" t="s">
        <v>125</v>
      </c>
      <c r="B17315" t="s">
        <v>283</v>
      </c>
      <c r="C17315">
        <v>315.75</v>
      </c>
      <c r="D17315">
        <v>316</v>
      </c>
      <c r="E17315">
        <v>307.25</v>
      </c>
      <c r="F17315">
        <v>308.5</v>
      </c>
      <c r="G17315">
        <v>60541600</v>
      </c>
      <c r="H17315">
        <v>310.58330000000001</v>
      </c>
    </row>
    <row r="17316" spans="1:8" x14ac:dyDescent="0.3">
      <c r="A17316" t="s">
        <v>125</v>
      </c>
      <c r="B17316" t="s">
        <v>290</v>
      </c>
      <c r="C17316">
        <v>309.25</v>
      </c>
      <c r="D17316">
        <v>311</v>
      </c>
      <c r="E17316">
        <v>305.5</v>
      </c>
      <c r="F17316">
        <v>307</v>
      </c>
      <c r="G17316">
        <v>36524470</v>
      </c>
      <c r="H17316">
        <v>307.83330000000001</v>
      </c>
    </row>
    <row r="17317" spans="1:8" x14ac:dyDescent="0.3">
      <c r="A17317" t="s">
        <v>125</v>
      </c>
      <c r="B17317" t="s">
        <v>710</v>
      </c>
      <c r="C17317">
        <v>307.75</v>
      </c>
      <c r="D17317">
        <v>316.25</v>
      </c>
      <c r="E17317">
        <v>302.5</v>
      </c>
      <c r="F17317">
        <v>311.5</v>
      </c>
      <c r="G17317">
        <v>68383970</v>
      </c>
      <c r="H17317">
        <v>310.08330000000001</v>
      </c>
    </row>
    <row r="17318" spans="1:8" x14ac:dyDescent="0.3">
      <c r="A17318" t="s">
        <v>125</v>
      </c>
      <c r="B17318" t="s">
        <v>512</v>
      </c>
      <c r="C17318">
        <v>313.25</v>
      </c>
      <c r="D17318">
        <v>314</v>
      </c>
      <c r="E17318">
        <v>303.5</v>
      </c>
      <c r="F17318">
        <v>307.5</v>
      </c>
      <c r="G17318">
        <v>60671400</v>
      </c>
      <c r="H17318">
        <v>308.33330000000001</v>
      </c>
    </row>
    <row r="17319" spans="1:8" x14ac:dyDescent="0.3">
      <c r="A17319" t="s">
        <v>125</v>
      </c>
      <c r="B17319" t="s">
        <v>91</v>
      </c>
      <c r="C17319">
        <v>282.5</v>
      </c>
      <c r="D17319">
        <v>292.5</v>
      </c>
      <c r="E17319">
        <v>282.25</v>
      </c>
      <c r="F17319">
        <v>289</v>
      </c>
      <c r="G17319">
        <v>54215660</v>
      </c>
      <c r="H17319">
        <v>287.91669999999999</v>
      </c>
    </row>
    <row r="17320" spans="1:8" x14ac:dyDescent="0.3">
      <c r="A17320" t="s">
        <v>125</v>
      </c>
      <c r="B17320" t="s">
        <v>93</v>
      </c>
      <c r="C17320">
        <v>286</v>
      </c>
      <c r="D17320">
        <v>295.25</v>
      </c>
      <c r="E17320">
        <v>285</v>
      </c>
      <c r="F17320">
        <v>287</v>
      </c>
      <c r="G17320">
        <v>42900150</v>
      </c>
      <c r="H17320">
        <v>289.08330000000001</v>
      </c>
    </row>
    <row r="17321" spans="1:8" x14ac:dyDescent="0.3">
      <c r="A17321" t="s">
        <v>125</v>
      </c>
      <c r="B17321" t="s">
        <v>711</v>
      </c>
      <c r="C17321">
        <v>288</v>
      </c>
      <c r="D17321">
        <v>292</v>
      </c>
      <c r="E17321">
        <v>282</v>
      </c>
      <c r="F17321">
        <v>287.75</v>
      </c>
      <c r="G17321">
        <v>46550560</v>
      </c>
      <c r="H17321">
        <v>287.25</v>
      </c>
    </row>
    <row r="17322" spans="1:8" x14ac:dyDescent="0.3">
      <c r="A17322" t="s">
        <v>125</v>
      </c>
      <c r="B17322" t="s">
        <v>712</v>
      </c>
      <c r="C17322">
        <v>293.25</v>
      </c>
      <c r="D17322">
        <v>295.25</v>
      </c>
      <c r="E17322">
        <v>283.75</v>
      </c>
      <c r="F17322">
        <v>284.25</v>
      </c>
      <c r="G17322">
        <v>42754330</v>
      </c>
      <c r="H17322">
        <v>287.75</v>
      </c>
    </row>
    <row r="17323" spans="1:8" x14ac:dyDescent="0.3">
      <c r="A17323" t="s">
        <v>125</v>
      </c>
      <c r="B17323" t="s">
        <v>162</v>
      </c>
      <c r="C17323">
        <v>284</v>
      </c>
      <c r="D17323">
        <v>286</v>
      </c>
      <c r="E17323">
        <v>276</v>
      </c>
      <c r="F17323">
        <v>276.75</v>
      </c>
      <c r="G17323">
        <v>56263300</v>
      </c>
      <c r="H17323">
        <v>279.58330000000001</v>
      </c>
    </row>
    <row r="17324" spans="1:8" x14ac:dyDescent="0.3">
      <c r="A17324" t="s">
        <v>125</v>
      </c>
      <c r="B17324" t="s">
        <v>220</v>
      </c>
      <c r="C17324">
        <v>267</v>
      </c>
      <c r="D17324">
        <v>282</v>
      </c>
      <c r="E17324">
        <v>263.5</v>
      </c>
      <c r="F17324">
        <v>282</v>
      </c>
      <c r="G17324">
        <v>51377620</v>
      </c>
      <c r="H17324">
        <v>275.83330000000001</v>
      </c>
    </row>
    <row r="17325" spans="1:8" x14ac:dyDescent="0.3">
      <c r="A17325" t="s">
        <v>125</v>
      </c>
      <c r="B17325" t="s">
        <v>713</v>
      </c>
      <c r="C17325">
        <v>294</v>
      </c>
      <c r="D17325">
        <v>297</v>
      </c>
      <c r="E17325">
        <v>288.75</v>
      </c>
      <c r="F17325">
        <v>297</v>
      </c>
      <c r="G17325">
        <v>61941890</v>
      </c>
      <c r="H17325">
        <v>294.25</v>
      </c>
    </row>
    <row r="17326" spans="1:8" x14ac:dyDescent="0.3">
      <c r="A17326" t="s">
        <v>125</v>
      </c>
      <c r="B17326" t="s">
        <v>714</v>
      </c>
      <c r="C17326">
        <v>296</v>
      </c>
      <c r="D17326">
        <v>296.25</v>
      </c>
      <c r="E17326">
        <v>289.5</v>
      </c>
      <c r="F17326">
        <v>294.75</v>
      </c>
      <c r="G17326">
        <v>40619940</v>
      </c>
      <c r="H17326">
        <v>293.5</v>
      </c>
    </row>
    <row r="17327" spans="1:8" x14ac:dyDescent="0.3">
      <c r="A17327" t="s">
        <v>125</v>
      </c>
      <c r="B17327" t="s">
        <v>715</v>
      </c>
      <c r="C17327">
        <v>290</v>
      </c>
      <c r="D17327">
        <v>297.75</v>
      </c>
      <c r="E17327">
        <v>289.25</v>
      </c>
      <c r="F17327">
        <v>292.75</v>
      </c>
      <c r="G17327">
        <v>41475380</v>
      </c>
      <c r="H17327">
        <v>293.25</v>
      </c>
    </row>
    <row r="17328" spans="1:8" x14ac:dyDescent="0.3">
      <c r="A17328" t="s">
        <v>125</v>
      </c>
      <c r="B17328" t="s">
        <v>235</v>
      </c>
      <c r="C17328">
        <v>291.25</v>
      </c>
      <c r="D17328">
        <v>293.5</v>
      </c>
      <c r="E17328">
        <v>286.75</v>
      </c>
      <c r="F17328">
        <v>292.25</v>
      </c>
      <c r="G17328">
        <v>26218060</v>
      </c>
      <c r="H17328">
        <v>290.83330000000001</v>
      </c>
    </row>
    <row r="17329" spans="1:8" x14ac:dyDescent="0.3">
      <c r="A17329" t="s">
        <v>125</v>
      </c>
      <c r="B17329" t="s">
        <v>259</v>
      </c>
      <c r="C17329">
        <v>292.5</v>
      </c>
      <c r="D17329">
        <v>293.5</v>
      </c>
      <c r="E17329">
        <v>288.25</v>
      </c>
      <c r="F17329">
        <v>290</v>
      </c>
      <c r="G17329">
        <v>28395390</v>
      </c>
      <c r="H17329">
        <v>290.58330000000001</v>
      </c>
    </row>
    <row r="17330" spans="1:8" x14ac:dyDescent="0.3">
      <c r="A17330" t="s">
        <v>125</v>
      </c>
      <c r="B17330" t="s">
        <v>716</v>
      </c>
      <c r="C17330">
        <v>291</v>
      </c>
      <c r="D17330">
        <v>296</v>
      </c>
      <c r="E17330">
        <v>291</v>
      </c>
      <c r="F17330">
        <v>294.75</v>
      </c>
      <c r="G17330">
        <v>22876480</v>
      </c>
      <c r="H17330">
        <v>293.91669999999999</v>
      </c>
    </row>
    <row r="17331" spans="1:8" x14ac:dyDescent="0.3">
      <c r="A17331" t="s">
        <v>125</v>
      </c>
      <c r="B17331" t="s">
        <v>269</v>
      </c>
      <c r="C17331">
        <v>297.25</v>
      </c>
      <c r="D17331">
        <v>298</v>
      </c>
      <c r="E17331">
        <v>289.25</v>
      </c>
      <c r="F17331">
        <v>290.75</v>
      </c>
      <c r="G17331">
        <v>24386490</v>
      </c>
      <c r="H17331">
        <v>292.66669999999999</v>
      </c>
    </row>
    <row r="17332" spans="1:8" x14ac:dyDescent="0.3">
      <c r="A17332" t="s">
        <v>125</v>
      </c>
      <c r="B17332" t="s">
        <v>282</v>
      </c>
      <c r="C17332">
        <v>289</v>
      </c>
      <c r="D17332">
        <v>291.5</v>
      </c>
      <c r="E17332">
        <v>287.75</v>
      </c>
      <c r="F17332">
        <v>289.5</v>
      </c>
      <c r="G17332">
        <v>11565610</v>
      </c>
      <c r="H17332">
        <v>289.58330000000001</v>
      </c>
    </row>
    <row r="17333" spans="1:8" x14ac:dyDescent="0.3">
      <c r="A17333" t="s">
        <v>125</v>
      </c>
      <c r="B17333" t="s">
        <v>717</v>
      </c>
      <c r="C17333">
        <v>281.25</v>
      </c>
      <c r="D17333">
        <v>296.25</v>
      </c>
      <c r="E17333">
        <v>279.5</v>
      </c>
      <c r="F17333">
        <v>295.5</v>
      </c>
      <c r="G17333">
        <v>75513240</v>
      </c>
      <c r="H17333">
        <v>290.41669999999999</v>
      </c>
    </row>
    <row r="17334" spans="1:8" x14ac:dyDescent="0.3">
      <c r="A17334" t="s">
        <v>125</v>
      </c>
      <c r="B17334" t="s">
        <v>285</v>
      </c>
      <c r="C17334">
        <v>292.25</v>
      </c>
      <c r="D17334">
        <v>296.5</v>
      </c>
      <c r="E17334">
        <v>290.75</v>
      </c>
      <c r="F17334">
        <v>291</v>
      </c>
      <c r="G17334">
        <v>40807370</v>
      </c>
      <c r="H17334">
        <v>292.75</v>
      </c>
    </row>
    <row r="17335" spans="1:8" x14ac:dyDescent="0.3">
      <c r="A17335" t="s">
        <v>125</v>
      </c>
      <c r="B17335" t="s">
        <v>718</v>
      </c>
      <c r="C17335">
        <v>295.75</v>
      </c>
      <c r="D17335">
        <v>299.5</v>
      </c>
      <c r="E17335">
        <v>292.75</v>
      </c>
      <c r="F17335">
        <v>294.5</v>
      </c>
      <c r="G17335">
        <v>66108590</v>
      </c>
      <c r="H17335">
        <v>295.58330000000001</v>
      </c>
    </row>
    <row r="17336" spans="1:8" x14ac:dyDescent="0.3">
      <c r="A17336" t="s">
        <v>125</v>
      </c>
      <c r="B17336" t="s">
        <v>291</v>
      </c>
      <c r="C17336">
        <v>292.5</v>
      </c>
      <c r="D17336">
        <v>296.5</v>
      </c>
      <c r="E17336">
        <v>291.75</v>
      </c>
      <c r="F17336">
        <v>293.5</v>
      </c>
      <c r="G17336">
        <v>31352260</v>
      </c>
      <c r="H17336">
        <v>293.91669999999999</v>
      </c>
    </row>
    <row r="17337" spans="1:8" x14ac:dyDescent="0.3">
      <c r="A17337" t="s">
        <v>125</v>
      </c>
      <c r="B17337" t="s">
        <v>295</v>
      </c>
      <c r="C17337">
        <v>295</v>
      </c>
      <c r="D17337">
        <v>295.5</v>
      </c>
      <c r="E17337">
        <v>290.5</v>
      </c>
      <c r="F17337">
        <v>294</v>
      </c>
      <c r="G17337">
        <v>30167760</v>
      </c>
      <c r="H17337">
        <v>293.33330000000001</v>
      </c>
    </row>
    <row r="17338" spans="1:8" x14ac:dyDescent="0.3">
      <c r="A17338" t="s">
        <v>125</v>
      </c>
      <c r="B17338" t="s">
        <v>298</v>
      </c>
      <c r="C17338">
        <v>292.5</v>
      </c>
      <c r="D17338">
        <v>293.5</v>
      </c>
      <c r="E17338">
        <v>288.75</v>
      </c>
      <c r="F17338">
        <v>288.75</v>
      </c>
      <c r="G17338">
        <v>29264050</v>
      </c>
      <c r="H17338">
        <v>290.33330000000001</v>
      </c>
    </row>
    <row r="17339" spans="1:8" x14ac:dyDescent="0.3">
      <c r="A17339" t="s">
        <v>125</v>
      </c>
      <c r="B17339" t="s">
        <v>719</v>
      </c>
      <c r="C17339">
        <v>290</v>
      </c>
      <c r="D17339">
        <v>294.75</v>
      </c>
      <c r="E17339">
        <v>289.25</v>
      </c>
      <c r="F17339">
        <v>294.25</v>
      </c>
      <c r="G17339">
        <v>43351660</v>
      </c>
      <c r="H17339">
        <v>292.75</v>
      </c>
    </row>
    <row r="17340" spans="1:8" x14ac:dyDescent="0.3">
      <c r="A17340" t="s">
        <v>125</v>
      </c>
      <c r="B17340" t="s">
        <v>720</v>
      </c>
      <c r="C17340">
        <v>306.25</v>
      </c>
      <c r="D17340">
        <v>307.75</v>
      </c>
      <c r="E17340">
        <v>297.5</v>
      </c>
      <c r="F17340">
        <v>298</v>
      </c>
      <c r="G17340">
        <v>47033370</v>
      </c>
      <c r="H17340">
        <v>301.08330000000001</v>
      </c>
    </row>
    <row r="17341" spans="1:8" x14ac:dyDescent="0.3">
      <c r="A17341" t="s">
        <v>125</v>
      </c>
      <c r="B17341" t="s">
        <v>721</v>
      </c>
      <c r="C17341">
        <v>292.5</v>
      </c>
      <c r="D17341">
        <v>300.5</v>
      </c>
      <c r="E17341">
        <v>291.25</v>
      </c>
      <c r="F17341">
        <v>299.75</v>
      </c>
      <c r="G17341">
        <v>48135580</v>
      </c>
      <c r="H17341">
        <v>297.16669999999999</v>
      </c>
    </row>
    <row r="17342" spans="1:8" x14ac:dyDescent="0.3">
      <c r="A17342" t="s">
        <v>125</v>
      </c>
      <c r="B17342" t="s">
        <v>96</v>
      </c>
      <c r="C17342">
        <v>299.25</v>
      </c>
      <c r="D17342">
        <v>299.75</v>
      </c>
      <c r="E17342">
        <v>295</v>
      </c>
      <c r="F17342">
        <v>296</v>
      </c>
      <c r="G17342">
        <v>21832380</v>
      </c>
      <c r="H17342">
        <v>296.91669999999999</v>
      </c>
    </row>
    <row r="17343" spans="1:8" x14ac:dyDescent="0.3">
      <c r="A17343" t="s">
        <v>125</v>
      </c>
      <c r="B17343" t="s">
        <v>722</v>
      </c>
      <c r="C17343">
        <v>296.75</v>
      </c>
      <c r="D17343">
        <v>301.25</v>
      </c>
      <c r="E17343">
        <v>296.5</v>
      </c>
      <c r="F17343">
        <v>297.25</v>
      </c>
      <c r="G17343">
        <v>36486790</v>
      </c>
      <c r="H17343">
        <v>298.33330000000001</v>
      </c>
    </row>
    <row r="17344" spans="1:8" x14ac:dyDescent="0.3">
      <c r="A17344" t="s">
        <v>125</v>
      </c>
      <c r="B17344" t="s">
        <v>164</v>
      </c>
      <c r="C17344">
        <v>296</v>
      </c>
      <c r="D17344">
        <v>299.25</v>
      </c>
      <c r="E17344">
        <v>291.75</v>
      </c>
      <c r="F17344">
        <v>292</v>
      </c>
      <c r="G17344">
        <v>42540780</v>
      </c>
      <c r="H17344">
        <v>294.33330000000001</v>
      </c>
    </row>
    <row r="17345" spans="1:8" x14ac:dyDescent="0.3">
      <c r="A17345" t="s">
        <v>125</v>
      </c>
      <c r="B17345" t="s">
        <v>723</v>
      </c>
      <c r="C17345">
        <v>308.75</v>
      </c>
      <c r="D17345">
        <v>321</v>
      </c>
      <c r="E17345">
        <v>307.5</v>
      </c>
      <c r="F17345">
        <v>317</v>
      </c>
      <c r="G17345">
        <v>110512800</v>
      </c>
      <c r="H17345">
        <v>315.16669999999999</v>
      </c>
    </row>
    <row r="17346" spans="1:8" x14ac:dyDescent="0.3">
      <c r="A17346" t="s">
        <v>125</v>
      </c>
      <c r="B17346" t="s">
        <v>724</v>
      </c>
      <c r="C17346">
        <v>316</v>
      </c>
      <c r="D17346">
        <v>322.25</v>
      </c>
      <c r="E17346">
        <v>313.25</v>
      </c>
      <c r="F17346">
        <v>319.5</v>
      </c>
      <c r="G17346">
        <v>43131770</v>
      </c>
      <c r="H17346">
        <v>318.33330000000001</v>
      </c>
    </row>
    <row r="17347" spans="1:8" x14ac:dyDescent="0.3">
      <c r="A17347" t="s">
        <v>125</v>
      </c>
      <c r="B17347" t="s">
        <v>725</v>
      </c>
      <c r="C17347">
        <v>322.5</v>
      </c>
      <c r="D17347">
        <v>325.25</v>
      </c>
      <c r="E17347">
        <v>321</v>
      </c>
      <c r="F17347">
        <v>323.25</v>
      </c>
      <c r="G17347">
        <v>39622740</v>
      </c>
      <c r="H17347">
        <v>323.16669999999999</v>
      </c>
    </row>
    <row r="17348" spans="1:8" x14ac:dyDescent="0.3">
      <c r="A17348" t="s">
        <v>125</v>
      </c>
      <c r="B17348" t="s">
        <v>242</v>
      </c>
      <c r="C17348">
        <v>316</v>
      </c>
      <c r="D17348">
        <v>318.75</v>
      </c>
      <c r="E17348">
        <v>314.25</v>
      </c>
      <c r="F17348">
        <v>316.75</v>
      </c>
      <c r="G17348">
        <v>59932280</v>
      </c>
      <c r="H17348">
        <v>316.58330000000001</v>
      </c>
    </row>
    <row r="17349" spans="1:8" x14ac:dyDescent="0.3">
      <c r="A17349" t="s">
        <v>125</v>
      </c>
      <c r="B17349" t="s">
        <v>726</v>
      </c>
      <c r="C17349">
        <v>319.75</v>
      </c>
      <c r="D17349">
        <v>326.5</v>
      </c>
      <c r="E17349">
        <v>319.5</v>
      </c>
      <c r="F17349">
        <v>324</v>
      </c>
      <c r="G17349">
        <v>65014920</v>
      </c>
      <c r="H17349">
        <v>323.33330000000001</v>
      </c>
    </row>
    <row r="17350" spans="1:8" x14ac:dyDescent="0.3">
      <c r="A17350" t="s">
        <v>125</v>
      </c>
      <c r="B17350" t="s">
        <v>727</v>
      </c>
      <c r="C17350">
        <v>326.5</v>
      </c>
      <c r="D17350">
        <v>326.75</v>
      </c>
      <c r="E17350">
        <v>318.5</v>
      </c>
      <c r="F17350">
        <v>319.25</v>
      </c>
      <c r="G17350">
        <v>50829580</v>
      </c>
      <c r="H17350">
        <v>321.5</v>
      </c>
    </row>
    <row r="17351" spans="1:8" x14ac:dyDescent="0.3">
      <c r="A17351" t="s">
        <v>125</v>
      </c>
      <c r="B17351" t="s">
        <v>728</v>
      </c>
      <c r="C17351">
        <v>323</v>
      </c>
      <c r="D17351">
        <v>324.5</v>
      </c>
      <c r="E17351">
        <v>315.5</v>
      </c>
      <c r="F17351">
        <v>317.25</v>
      </c>
      <c r="G17351">
        <v>42533690</v>
      </c>
      <c r="H17351">
        <v>319.08330000000001</v>
      </c>
    </row>
    <row r="17352" spans="1:8" x14ac:dyDescent="0.3">
      <c r="A17352" t="s">
        <v>125</v>
      </c>
      <c r="B17352" t="s">
        <v>729</v>
      </c>
      <c r="C17352">
        <v>318</v>
      </c>
      <c r="D17352">
        <v>335</v>
      </c>
      <c r="E17352">
        <v>317.75</v>
      </c>
      <c r="F17352">
        <v>329</v>
      </c>
      <c r="G17352">
        <v>108841500</v>
      </c>
      <c r="H17352">
        <v>327.25</v>
      </c>
    </row>
    <row r="17353" spans="1:8" x14ac:dyDescent="0.3">
      <c r="A17353" t="s">
        <v>125</v>
      </c>
      <c r="B17353" t="s">
        <v>730</v>
      </c>
      <c r="C17353">
        <v>321.5</v>
      </c>
      <c r="D17353">
        <v>329.25</v>
      </c>
      <c r="E17353">
        <v>321.25</v>
      </c>
      <c r="F17353">
        <v>328.25</v>
      </c>
      <c r="G17353">
        <v>62881820</v>
      </c>
      <c r="H17353">
        <v>326.25</v>
      </c>
    </row>
    <row r="17354" spans="1:8" x14ac:dyDescent="0.3">
      <c r="A17354" t="s">
        <v>125</v>
      </c>
      <c r="B17354" t="s">
        <v>731</v>
      </c>
      <c r="C17354">
        <v>329</v>
      </c>
      <c r="D17354">
        <v>334.5</v>
      </c>
      <c r="E17354">
        <v>327</v>
      </c>
      <c r="F17354">
        <v>327</v>
      </c>
      <c r="G17354">
        <v>41012880</v>
      </c>
      <c r="H17354">
        <v>329.5</v>
      </c>
    </row>
    <row r="17355" spans="1:8" x14ac:dyDescent="0.3">
      <c r="A17355" t="s">
        <v>125</v>
      </c>
      <c r="B17355" t="s">
        <v>732</v>
      </c>
      <c r="C17355">
        <v>329.5</v>
      </c>
      <c r="D17355">
        <v>331.25</v>
      </c>
      <c r="E17355">
        <v>319.5</v>
      </c>
      <c r="F17355">
        <v>323.5</v>
      </c>
      <c r="G17355">
        <v>37881080</v>
      </c>
      <c r="H17355">
        <v>324.75</v>
      </c>
    </row>
    <row r="17356" spans="1:8" x14ac:dyDescent="0.3">
      <c r="A17356" t="s">
        <v>125</v>
      </c>
      <c r="B17356" t="s">
        <v>733</v>
      </c>
      <c r="C17356">
        <v>323</v>
      </c>
      <c r="D17356">
        <v>326.25</v>
      </c>
      <c r="E17356">
        <v>319</v>
      </c>
      <c r="F17356">
        <v>325</v>
      </c>
      <c r="G17356">
        <v>37892430</v>
      </c>
      <c r="H17356">
        <v>323.41669999999999</v>
      </c>
    </row>
    <row r="17357" spans="1:8" x14ac:dyDescent="0.3">
      <c r="A17357" t="s">
        <v>125</v>
      </c>
      <c r="B17357" t="s">
        <v>734</v>
      </c>
      <c r="C17357">
        <v>324.5</v>
      </c>
      <c r="D17357">
        <v>326.75</v>
      </c>
      <c r="E17357">
        <v>320.25</v>
      </c>
      <c r="F17357">
        <v>320.5</v>
      </c>
      <c r="G17357">
        <v>39753420</v>
      </c>
      <c r="H17357">
        <v>322.5</v>
      </c>
    </row>
    <row r="17358" spans="1:8" x14ac:dyDescent="0.3">
      <c r="A17358" t="s">
        <v>125</v>
      </c>
      <c r="B17358" t="s">
        <v>735</v>
      </c>
      <c r="C17358">
        <v>319.5</v>
      </c>
      <c r="D17358">
        <v>320.25</v>
      </c>
      <c r="E17358">
        <v>315.25</v>
      </c>
      <c r="F17358">
        <v>315.75</v>
      </c>
      <c r="G17358">
        <v>18246494</v>
      </c>
      <c r="H17358">
        <v>317.08330000000001</v>
      </c>
    </row>
    <row r="17359" spans="1:8" x14ac:dyDescent="0.3">
      <c r="A17359" t="s">
        <v>1002</v>
      </c>
      <c r="B17359" t="s">
        <v>696</v>
      </c>
      <c r="C17359">
        <v>71</v>
      </c>
      <c r="D17359">
        <v>72.900000000000006</v>
      </c>
      <c r="E17359">
        <v>70.2</v>
      </c>
      <c r="F17359">
        <v>72.7</v>
      </c>
      <c r="G17359">
        <v>2490162</v>
      </c>
      <c r="H17359">
        <v>71.933300000000003</v>
      </c>
    </row>
    <row r="17360" spans="1:8" x14ac:dyDescent="0.3">
      <c r="A17360" t="s">
        <v>1002</v>
      </c>
      <c r="B17360" t="s">
        <v>697</v>
      </c>
      <c r="C17360">
        <v>73.75</v>
      </c>
      <c r="D17360">
        <v>74.75</v>
      </c>
      <c r="E17360">
        <v>72.849999999999994</v>
      </c>
      <c r="F17360">
        <v>73.55</v>
      </c>
      <c r="G17360">
        <v>4517880</v>
      </c>
      <c r="H17360">
        <v>73.716700000000003</v>
      </c>
    </row>
    <row r="17361" spans="1:8" x14ac:dyDescent="0.3">
      <c r="A17361" t="s">
        <v>1002</v>
      </c>
      <c r="B17361" t="s">
        <v>698</v>
      </c>
      <c r="C17361">
        <v>74.25</v>
      </c>
      <c r="D17361">
        <v>77.7</v>
      </c>
      <c r="E17361">
        <v>73.55</v>
      </c>
      <c r="F17361">
        <v>77.150000000000006</v>
      </c>
      <c r="G17361">
        <v>4501982</v>
      </c>
      <c r="H17361">
        <v>76.133300000000006</v>
      </c>
    </row>
    <row r="17362" spans="1:8" x14ac:dyDescent="0.3">
      <c r="A17362" t="s">
        <v>1002</v>
      </c>
      <c r="B17362" t="s">
        <v>699</v>
      </c>
      <c r="C17362">
        <v>77.5</v>
      </c>
      <c r="D17362">
        <v>77.849999999999994</v>
      </c>
      <c r="E17362">
        <v>75.45</v>
      </c>
      <c r="F17362">
        <v>75.849999999999994</v>
      </c>
      <c r="G17362">
        <v>3611898</v>
      </c>
      <c r="H17362">
        <v>76.383300000000006</v>
      </c>
    </row>
    <row r="17363" spans="1:8" x14ac:dyDescent="0.3">
      <c r="A17363" t="s">
        <v>1002</v>
      </c>
      <c r="B17363" t="s">
        <v>700</v>
      </c>
      <c r="C17363">
        <v>75.7</v>
      </c>
      <c r="D17363">
        <v>77.8</v>
      </c>
      <c r="E17363">
        <v>74.95</v>
      </c>
      <c r="F17363">
        <v>76.75</v>
      </c>
      <c r="G17363">
        <v>4175958</v>
      </c>
      <c r="H17363">
        <v>76.5</v>
      </c>
    </row>
    <row r="17364" spans="1:8" x14ac:dyDescent="0.3">
      <c r="A17364" t="s">
        <v>1002</v>
      </c>
      <c r="B17364" t="s">
        <v>77</v>
      </c>
      <c r="C17364">
        <v>76.5</v>
      </c>
      <c r="D17364">
        <v>79.150000000000006</v>
      </c>
      <c r="E17364">
        <v>75.05</v>
      </c>
      <c r="F17364">
        <v>75.45</v>
      </c>
      <c r="G17364">
        <v>4414777</v>
      </c>
      <c r="H17364">
        <v>76.55</v>
      </c>
    </row>
    <row r="17365" spans="1:8" x14ac:dyDescent="0.3">
      <c r="A17365" t="s">
        <v>1002</v>
      </c>
      <c r="B17365" t="s">
        <v>701</v>
      </c>
      <c r="C17365">
        <v>76</v>
      </c>
      <c r="D17365">
        <v>80.650000000000006</v>
      </c>
      <c r="E17365">
        <v>75.55</v>
      </c>
      <c r="F17365">
        <v>79.150000000000006</v>
      </c>
      <c r="G17365">
        <v>6001660</v>
      </c>
      <c r="H17365">
        <v>78.45</v>
      </c>
    </row>
    <row r="17366" spans="1:8" x14ac:dyDescent="0.3">
      <c r="A17366" t="s">
        <v>1002</v>
      </c>
      <c r="B17366" t="s">
        <v>702</v>
      </c>
      <c r="C17366">
        <v>79.75</v>
      </c>
      <c r="D17366">
        <v>87.05</v>
      </c>
      <c r="E17366">
        <v>78.099999999999994</v>
      </c>
      <c r="F17366">
        <v>87.05</v>
      </c>
      <c r="G17366">
        <v>10673110</v>
      </c>
      <c r="H17366">
        <v>84.066699999999997</v>
      </c>
    </row>
    <row r="17367" spans="1:8" x14ac:dyDescent="0.3">
      <c r="A17367" t="s">
        <v>1002</v>
      </c>
      <c r="B17367" t="s">
        <v>139</v>
      </c>
      <c r="C17367">
        <v>89</v>
      </c>
      <c r="D17367">
        <v>95.75</v>
      </c>
      <c r="E17367">
        <v>81.5</v>
      </c>
      <c r="F17367">
        <v>81.75</v>
      </c>
      <c r="G17367">
        <v>23079750</v>
      </c>
      <c r="H17367">
        <v>86.333299999999994</v>
      </c>
    </row>
    <row r="17368" spans="1:8" x14ac:dyDescent="0.3">
      <c r="A17368" t="s">
        <v>1002</v>
      </c>
      <c r="B17368" t="s">
        <v>156</v>
      </c>
      <c r="C17368">
        <v>82.55</v>
      </c>
      <c r="D17368">
        <v>83.35</v>
      </c>
      <c r="E17368">
        <v>77.5</v>
      </c>
      <c r="F17368">
        <v>78.55</v>
      </c>
      <c r="G17368">
        <v>6342960</v>
      </c>
      <c r="H17368">
        <v>79.8</v>
      </c>
    </row>
    <row r="17369" spans="1:8" x14ac:dyDescent="0.3">
      <c r="A17369" t="s">
        <v>1002</v>
      </c>
      <c r="B17369" t="s">
        <v>703</v>
      </c>
      <c r="C17369">
        <v>79.05</v>
      </c>
      <c r="D17369">
        <v>86.4</v>
      </c>
      <c r="E17369">
        <v>79.05</v>
      </c>
      <c r="F17369">
        <v>84.5</v>
      </c>
      <c r="G17369">
        <v>12060250</v>
      </c>
      <c r="H17369">
        <v>83.316699999999997</v>
      </c>
    </row>
    <row r="17370" spans="1:8" x14ac:dyDescent="0.3">
      <c r="A17370" t="s">
        <v>1002</v>
      </c>
      <c r="B17370" t="s">
        <v>223</v>
      </c>
      <c r="C17370">
        <v>85.65</v>
      </c>
      <c r="D17370">
        <v>85.95</v>
      </c>
      <c r="E17370">
        <v>82.2</v>
      </c>
      <c r="F17370">
        <v>82.7</v>
      </c>
      <c r="G17370">
        <v>4420191</v>
      </c>
      <c r="H17370">
        <v>83.616699999999994</v>
      </c>
    </row>
    <row r="17371" spans="1:8" x14ac:dyDescent="0.3">
      <c r="A17371" t="s">
        <v>1002</v>
      </c>
      <c r="B17371" t="s">
        <v>228</v>
      </c>
      <c r="C17371">
        <v>81.599999999999994</v>
      </c>
      <c r="D17371">
        <v>87.1</v>
      </c>
      <c r="E17371">
        <v>81.349999999999994</v>
      </c>
      <c r="F17371">
        <v>83.25</v>
      </c>
      <c r="G17371">
        <v>7508577</v>
      </c>
      <c r="H17371">
        <v>83.9</v>
      </c>
    </row>
    <row r="17372" spans="1:8" x14ac:dyDescent="0.3">
      <c r="A17372" t="s">
        <v>1002</v>
      </c>
      <c r="B17372" t="s">
        <v>704</v>
      </c>
      <c r="C17372">
        <v>83.85</v>
      </c>
      <c r="D17372">
        <v>87</v>
      </c>
      <c r="E17372">
        <v>82.75</v>
      </c>
      <c r="F17372">
        <v>85.5</v>
      </c>
      <c r="G17372">
        <v>8378360</v>
      </c>
      <c r="H17372">
        <v>85.083299999999994</v>
      </c>
    </row>
    <row r="17373" spans="1:8" x14ac:dyDescent="0.3">
      <c r="A17373" t="s">
        <v>1002</v>
      </c>
      <c r="B17373" t="s">
        <v>705</v>
      </c>
      <c r="C17373">
        <v>86.15</v>
      </c>
      <c r="D17373">
        <v>86.6</v>
      </c>
      <c r="E17373">
        <v>81.900000000000006</v>
      </c>
      <c r="F17373">
        <v>82.55</v>
      </c>
      <c r="G17373">
        <v>7364727</v>
      </c>
      <c r="H17373">
        <v>83.683300000000003</v>
      </c>
    </row>
    <row r="17374" spans="1:8" x14ac:dyDescent="0.3">
      <c r="A17374" t="s">
        <v>1002</v>
      </c>
      <c r="B17374" t="s">
        <v>706</v>
      </c>
      <c r="C17374">
        <v>83</v>
      </c>
      <c r="D17374">
        <v>86.45</v>
      </c>
      <c r="E17374">
        <v>82.95</v>
      </c>
      <c r="F17374">
        <v>85.7</v>
      </c>
      <c r="G17374">
        <v>6976460</v>
      </c>
      <c r="H17374">
        <v>85.033299999999997</v>
      </c>
    </row>
    <row r="17375" spans="1:8" x14ac:dyDescent="0.3">
      <c r="A17375" t="s">
        <v>1002</v>
      </c>
      <c r="B17375" t="s">
        <v>265</v>
      </c>
      <c r="C17375">
        <v>85.9</v>
      </c>
      <c r="D17375">
        <v>89.85</v>
      </c>
      <c r="E17375">
        <v>85.55</v>
      </c>
      <c r="F17375">
        <v>88.2</v>
      </c>
      <c r="G17375">
        <v>8015729</v>
      </c>
      <c r="H17375">
        <v>87.866699999999994</v>
      </c>
    </row>
    <row r="17376" spans="1:8" x14ac:dyDescent="0.3">
      <c r="A17376" t="s">
        <v>1002</v>
      </c>
      <c r="B17376" t="s">
        <v>707</v>
      </c>
      <c r="C17376">
        <v>88.85</v>
      </c>
      <c r="D17376">
        <v>90.3</v>
      </c>
      <c r="E17376">
        <v>84.6</v>
      </c>
      <c r="F17376">
        <v>85</v>
      </c>
      <c r="G17376">
        <v>7509618</v>
      </c>
      <c r="H17376">
        <v>86.633300000000006</v>
      </c>
    </row>
    <row r="17377" spans="1:8" x14ac:dyDescent="0.3">
      <c r="A17377" t="s">
        <v>1002</v>
      </c>
      <c r="B17377" t="s">
        <v>271</v>
      </c>
      <c r="C17377">
        <v>85.3</v>
      </c>
      <c r="D17377">
        <v>86.1</v>
      </c>
      <c r="E17377">
        <v>80.900000000000006</v>
      </c>
      <c r="F17377">
        <v>81.3</v>
      </c>
      <c r="G17377">
        <v>5430824</v>
      </c>
      <c r="H17377">
        <v>82.7667</v>
      </c>
    </row>
    <row r="17378" spans="1:8" x14ac:dyDescent="0.3">
      <c r="A17378" t="s">
        <v>1002</v>
      </c>
      <c r="B17378" t="s">
        <v>708</v>
      </c>
      <c r="C17378">
        <v>81.5</v>
      </c>
      <c r="D17378">
        <v>84.3</v>
      </c>
      <c r="E17378">
        <v>81.5</v>
      </c>
      <c r="F17378">
        <v>83.3</v>
      </c>
      <c r="G17378">
        <v>4647570</v>
      </c>
      <c r="H17378">
        <v>83.033299999999997</v>
      </c>
    </row>
    <row r="17379" spans="1:8" x14ac:dyDescent="0.3">
      <c r="A17379" t="s">
        <v>1002</v>
      </c>
      <c r="B17379" t="s">
        <v>709</v>
      </c>
      <c r="C17379">
        <v>84.8</v>
      </c>
      <c r="D17379">
        <v>85.3</v>
      </c>
      <c r="E17379">
        <v>81.55</v>
      </c>
      <c r="F17379">
        <v>82.05</v>
      </c>
      <c r="G17379">
        <v>3499584</v>
      </c>
      <c r="H17379">
        <v>82.966700000000003</v>
      </c>
    </row>
    <row r="17380" spans="1:8" x14ac:dyDescent="0.3">
      <c r="A17380" t="s">
        <v>1002</v>
      </c>
      <c r="B17380" t="s">
        <v>283</v>
      </c>
      <c r="C17380">
        <v>82.15</v>
      </c>
      <c r="D17380">
        <v>82.95</v>
      </c>
      <c r="E17380">
        <v>80.150000000000006</v>
      </c>
      <c r="F17380">
        <v>80.400000000000006</v>
      </c>
      <c r="G17380">
        <v>2349170</v>
      </c>
      <c r="H17380">
        <v>81.166700000000006</v>
      </c>
    </row>
    <row r="17381" spans="1:8" x14ac:dyDescent="0.3">
      <c r="A17381" t="s">
        <v>1002</v>
      </c>
      <c r="B17381" t="s">
        <v>290</v>
      </c>
      <c r="C17381">
        <v>80.400000000000006</v>
      </c>
      <c r="D17381">
        <v>80.849999999999994</v>
      </c>
      <c r="E17381">
        <v>76.650000000000006</v>
      </c>
      <c r="F17381">
        <v>76.95</v>
      </c>
      <c r="G17381">
        <v>3209698</v>
      </c>
      <c r="H17381">
        <v>78.150000000000006</v>
      </c>
    </row>
    <row r="17382" spans="1:8" x14ac:dyDescent="0.3">
      <c r="A17382" t="s">
        <v>1002</v>
      </c>
      <c r="B17382" t="s">
        <v>710</v>
      </c>
      <c r="C17382">
        <v>77.25</v>
      </c>
      <c r="D17382">
        <v>79.75</v>
      </c>
      <c r="E17382">
        <v>76.5</v>
      </c>
      <c r="F17382">
        <v>78.25</v>
      </c>
      <c r="G17382">
        <v>3075527</v>
      </c>
      <c r="H17382">
        <v>78.166700000000006</v>
      </c>
    </row>
    <row r="17383" spans="1:8" x14ac:dyDescent="0.3">
      <c r="A17383" t="s">
        <v>1002</v>
      </c>
      <c r="B17383" t="s">
        <v>512</v>
      </c>
      <c r="C17383">
        <v>78.599999999999994</v>
      </c>
      <c r="D17383">
        <v>78.95</v>
      </c>
      <c r="E17383">
        <v>71.900000000000006</v>
      </c>
      <c r="F17383">
        <v>71.900000000000006</v>
      </c>
      <c r="G17383">
        <v>8932486</v>
      </c>
      <c r="H17383">
        <v>74.25</v>
      </c>
    </row>
    <row r="17384" spans="1:8" x14ac:dyDescent="0.3">
      <c r="A17384" t="s">
        <v>1002</v>
      </c>
      <c r="B17384" t="s">
        <v>91</v>
      </c>
      <c r="C17384">
        <v>67.5</v>
      </c>
      <c r="D17384">
        <v>71.599999999999994</v>
      </c>
      <c r="E17384">
        <v>67</v>
      </c>
      <c r="F17384">
        <v>70.55</v>
      </c>
      <c r="G17384">
        <v>4457186</v>
      </c>
      <c r="H17384">
        <v>69.716700000000003</v>
      </c>
    </row>
    <row r="17385" spans="1:8" x14ac:dyDescent="0.3">
      <c r="A17385" t="s">
        <v>1002</v>
      </c>
      <c r="B17385" t="s">
        <v>93</v>
      </c>
      <c r="C17385">
        <v>70.7</v>
      </c>
      <c r="D17385">
        <v>73.25</v>
      </c>
      <c r="E17385">
        <v>68.849999999999994</v>
      </c>
      <c r="F17385">
        <v>69.25</v>
      </c>
      <c r="G17385">
        <v>3846837</v>
      </c>
      <c r="H17385">
        <v>70.45</v>
      </c>
    </row>
    <row r="17386" spans="1:8" x14ac:dyDescent="0.3">
      <c r="A17386" t="s">
        <v>1002</v>
      </c>
      <c r="B17386" t="s">
        <v>711</v>
      </c>
      <c r="C17386">
        <v>69.5</v>
      </c>
      <c r="D17386">
        <v>70</v>
      </c>
      <c r="E17386">
        <v>67.349999999999994</v>
      </c>
      <c r="F17386">
        <v>68.849999999999994</v>
      </c>
      <c r="G17386">
        <v>4453606</v>
      </c>
      <c r="H17386">
        <v>68.7333</v>
      </c>
    </row>
    <row r="17387" spans="1:8" x14ac:dyDescent="0.3">
      <c r="A17387" t="s">
        <v>1002</v>
      </c>
      <c r="B17387" t="s">
        <v>712</v>
      </c>
      <c r="C17387">
        <v>69.8</v>
      </c>
      <c r="D17387">
        <v>75.7</v>
      </c>
      <c r="E17387">
        <v>69.650000000000006</v>
      </c>
      <c r="F17387">
        <v>75.7</v>
      </c>
      <c r="G17387">
        <v>7423489</v>
      </c>
      <c r="H17387">
        <v>73.683300000000003</v>
      </c>
    </row>
    <row r="17388" spans="1:8" x14ac:dyDescent="0.3">
      <c r="A17388" t="s">
        <v>1002</v>
      </c>
      <c r="B17388" t="s">
        <v>162</v>
      </c>
      <c r="C17388">
        <v>77.2</v>
      </c>
      <c r="D17388">
        <v>79</v>
      </c>
      <c r="E17388">
        <v>71.5</v>
      </c>
      <c r="F17388">
        <v>73.75</v>
      </c>
      <c r="G17388">
        <v>7578994</v>
      </c>
      <c r="H17388">
        <v>74.75</v>
      </c>
    </row>
    <row r="17389" spans="1:8" x14ac:dyDescent="0.3">
      <c r="A17389" t="s">
        <v>1002</v>
      </c>
      <c r="B17389" t="s">
        <v>220</v>
      </c>
      <c r="C17389">
        <v>72.099999999999994</v>
      </c>
      <c r="D17389">
        <v>78.05</v>
      </c>
      <c r="E17389">
        <v>71.5</v>
      </c>
      <c r="F17389">
        <v>76.849999999999994</v>
      </c>
      <c r="G17389">
        <v>7808738</v>
      </c>
      <c r="H17389">
        <v>75.466700000000003</v>
      </c>
    </row>
    <row r="17390" spans="1:8" x14ac:dyDescent="0.3">
      <c r="A17390" t="s">
        <v>1002</v>
      </c>
      <c r="B17390" t="s">
        <v>713</v>
      </c>
      <c r="C17390">
        <v>78.75</v>
      </c>
      <c r="D17390">
        <v>80.95</v>
      </c>
      <c r="E17390">
        <v>76.45</v>
      </c>
      <c r="F17390">
        <v>80.5</v>
      </c>
      <c r="G17390">
        <v>8710163</v>
      </c>
      <c r="H17390">
        <v>79.3</v>
      </c>
    </row>
    <row r="17391" spans="1:8" x14ac:dyDescent="0.3">
      <c r="A17391" t="s">
        <v>1002</v>
      </c>
      <c r="B17391" t="s">
        <v>714</v>
      </c>
      <c r="C17391">
        <v>80.5</v>
      </c>
      <c r="D17391">
        <v>85.7</v>
      </c>
      <c r="E17391">
        <v>80.25</v>
      </c>
      <c r="F17391">
        <v>84.65</v>
      </c>
      <c r="G17391">
        <v>8636564</v>
      </c>
      <c r="H17391">
        <v>83.533299999999997</v>
      </c>
    </row>
    <row r="17392" spans="1:8" x14ac:dyDescent="0.3">
      <c r="A17392" t="s">
        <v>1002</v>
      </c>
      <c r="B17392" t="s">
        <v>715</v>
      </c>
      <c r="C17392">
        <v>84.15</v>
      </c>
      <c r="D17392">
        <v>87.5</v>
      </c>
      <c r="E17392">
        <v>83.8</v>
      </c>
      <c r="F17392">
        <v>85.3</v>
      </c>
      <c r="G17392">
        <v>5522837</v>
      </c>
      <c r="H17392">
        <v>85.533299999999997</v>
      </c>
    </row>
    <row r="17393" spans="1:8" x14ac:dyDescent="0.3">
      <c r="A17393" t="s">
        <v>1002</v>
      </c>
      <c r="B17393" t="s">
        <v>235</v>
      </c>
      <c r="C17393">
        <v>85.3</v>
      </c>
      <c r="D17393">
        <v>85.3</v>
      </c>
      <c r="E17393">
        <v>82.85</v>
      </c>
      <c r="F17393">
        <v>85</v>
      </c>
      <c r="G17393">
        <v>3332501</v>
      </c>
      <c r="H17393">
        <v>84.383300000000006</v>
      </c>
    </row>
    <row r="17394" spans="1:8" x14ac:dyDescent="0.3">
      <c r="A17394" t="s">
        <v>1002</v>
      </c>
      <c r="B17394" t="s">
        <v>259</v>
      </c>
      <c r="C17394">
        <v>85.65</v>
      </c>
      <c r="D17394">
        <v>85.9</v>
      </c>
      <c r="E17394">
        <v>83.05</v>
      </c>
      <c r="F17394">
        <v>83.75</v>
      </c>
      <c r="G17394">
        <v>2716525</v>
      </c>
      <c r="H17394">
        <v>84.2333</v>
      </c>
    </row>
    <row r="17395" spans="1:8" x14ac:dyDescent="0.3">
      <c r="A17395" t="s">
        <v>1002</v>
      </c>
      <c r="B17395" t="s">
        <v>716</v>
      </c>
      <c r="C17395">
        <v>84.15</v>
      </c>
      <c r="D17395">
        <v>86.35</v>
      </c>
      <c r="E17395">
        <v>83.45</v>
      </c>
      <c r="F17395">
        <v>84.35</v>
      </c>
      <c r="G17395">
        <v>4528467</v>
      </c>
      <c r="H17395">
        <v>84.716700000000003</v>
      </c>
    </row>
    <row r="17396" spans="1:8" x14ac:dyDescent="0.3">
      <c r="A17396" t="s">
        <v>1002</v>
      </c>
      <c r="B17396" t="s">
        <v>269</v>
      </c>
      <c r="C17396">
        <v>85.3</v>
      </c>
      <c r="D17396">
        <v>85.3</v>
      </c>
      <c r="E17396">
        <v>79.55</v>
      </c>
      <c r="F17396">
        <v>80.8</v>
      </c>
      <c r="G17396">
        <v>4857876</v>
      </c>
      <c r="H17396">
        <v>81.883300000000006</v>
      </c>
    </row>
    <row r="17397" spans="1:8" x14ac:dyDescent="0.3">
      <c r="A17397" t="s">
        <v>1002</v>
      </c>
      <c r="B17397" t="s">
        <v>282</v>
      </c>
      <c r="C17397">
        <v>79.7</v>
      </c>
      <c r="D17397">
        <v>81.3</v>
      </c>
      <c r="E17397">
        <v>78.900000000000006</v>
      </c>
      <c r="F17397">
        <v>79.45</v>
      </c>
      <c r="G17397">
        <v>1607652</v>
      </c>
      <c r="H17397">
        <v>79.883300000000006</v>
      </c>
    </row>
    <row r="17398" spans="1:8" x14ac:dyDescent="0.3">
      <c r="A17398" t="s">
        <v>1002</v>
      </c>
      <c r="B17398" t="s">
        <v>717</v>
      </c>
      <c r="C17398">
        <v>79.099999999999994</v>
      </c>
      <c r="D17398">
        <v>84.85</v>
      </c>
      <c r="E17398">
        <v>78.400000000000006</v>
      </c>
      <c r="F17398">
        <v>83.95</v>
      </c>
      <c r="G17398">
        <v>7329514</v>
      </c>
      <c r="H17398">
        <v>82.4</v>
      </c>
    </row>
    <row r="17399" spans="1:8" x14ac:dyDescent="0.3">
      <c r="A17399" t="s">
        <v>1002</v>
      </c>
      <c r="B17399" t="s">
        <v>285</v>
      </c>
      <c r="C17399">
        <v>83.95</v>
      </c>
      <c r="D17399">
        <v>92</v>
      </c>
      <c r="E17399">
        <v>83.4</v>
      </c>
      <c r="F17399">
        <v>88.25</v>
      </c>
      <c r="G17399">
        <v>10982940</v>
      </c>
      <c r="H17399">
        <v>87.883300000000006</v>
      </c>
    </row>
    <row r="17400" spans="1:8" x14ac:dyDescent="0.3">
      <c r="A17400" t="s">
        <v>1002</v>
      </c>
      <c r="B17400" t="s">
        <v>718</v>
      </c>
      <c r="C17400">
        <v>88.5</v>
      </c>
      <c r="D17400">
        <v>92.4</v>
      </c>
      <c r="E17400">
        <v>87.5</v>
      </c>
      <c r="F17400">
        <v>88.75</v>
      </c>
      <c r="G17400">
        <v>8707105</v>
      </c>
      <c r="H17400">
        <v>89.55</v>
      </c>
    </row>
    <row r="17401" spans="1:8" x14ac:dyDescent="0.3">
      <c r="A17401" t="s">
        <v>1002</v>
      </c>
      <c r="B17401" t="s">
        <v>291</v>
      </c>
      <c r="C17401">
        <v>90.5</v>
      </c>
      <c r="D17401">
        <v>93.75</v>
      </c>
      <c r="E17401">
        <v>89</v>
      </c>
      <c r="F17401">
        <v>93.35</v>
      </c>
      <c r="G17401">
        <v>9667757</v>
      </c>
      <c r="H17401">
        <v>92.033299999999997</v>
      </c>
    </row>
    <row r="17402" spans="1:8" x14ac:dyDescent="0.3">
      <c r="A17402" t="s">
        <v>1002</v>
      </c>
      <c r="B17402" t="s">
        <v>295</v>
      </c>
      <c r="C17402">
        <v>93.1</v>
      </c>
      <c r="D17402">
        <v>99.45</v>
      </c>
      <c r="E17402">
        <v>88.75</v>
      </c>
      <c r="F17402">
        <v>97.7</v>
      </c>
      <c r="G17402">
        <v>19140070</v>
      </c>
      <c r="H17402">
        <v>95.3</v>
      </c>
    </row>
    <row r="17403" spans="1:8" x14ac:dyDescent="0.3">
      <c r="A17403" t="s">
        <v>1002</v>
      </c>
      <c r="B17403" t="s">
        <v>298</v>
      </c>
      <c r="C17403">
        <v>98.3</v>
      </c>
      <c r="D17403">
        <v>101.7</v>
      </c>
      <c r="E17403">
        <v>93.85</v>
      </c>
      <c r="F17403">
        <v>96.3</v>
      </c>
      <c r="G17403">
        <v>13330040</v>
      </c>
      <c r="H17403">
        <v>97.283299999999997</v>
      </c>
    </row>
    <row r="17404" spans="1:8" x14ac:dyDescent="0.3">
      <c r="A17404" t="s">
        <v>1002</v>
      </c>
      <c r="B17404" t="s">
        <v>719</v>
      </c>
      <c r="C17404">
        <v>96.25</v>
      </c>
      <c r="D17404">
        <v>104.1</v>
      </c>
      <c r="E17404">
        <v>95</v>
      </c>
      <c r="F17404">
        <v>98</v>
      </c>
      <c r="G17404">
        <v>18193780</v>
      </c>
      <c r="H17404">
        <v>99.033299999999997</v>
      </c>
    </row>
    <row r="17405" spans="1:8" x14ac:dyDescent="0.3">
      <c r="A17405" t="s">
        <v>1002</v>
      </c>
      <c r="B17405" t="s">
        <v>720</v>
      </c>
      <c r="C17405">
        <v>99.9</v>
      </c>
      <c r="D17405">
        <v>101</v>
      </c>
      <c r="E17405">
        <v>95.7</v>
      </c>
      <c r="F17405">
        <v>97.4</v>
      </c>
      <c r="G17405">
        <v>12220130</v>
      </c>
      <c r="H17405">
        <v>98.033299999999997</v>
      </c>
    </row>
    <row r="17406" spans="1:8" x14ac:dyDescent="0.3">
      <c r="A17406" t="s">
        <v>1002</v>
      </c>
      <c r="B17406" t="s">
        <v>721</v>
      </c>
      <c r="C17406">
        <v>98.5</v>
      </c>
      <c r="D17406">
        <v>102.6</v>
      </c>
      <c r="E17406">
        <v>97.5</v>
      </c>
      <c r="F17406">
        <v>101.9</v>
      </c>
      <c r="G17406">
        <v>13451720</v>
      </c>
      <c r="H17406">
        <v>100.66670000000001</v>
      </c>
    </row>
    <row r="17407" spans="1:8" x14ac:dyDescent="0.3">
      <c r="A17407" t="s">
        <v>1002</v>
      </c>
      <c r="B17407" t="s">
        <v>96</v>
      </c>
      <c r="C17407">
        <v>102.7</v>
      </c>
      <c r="D17407">
        <v>105.1</v>
      </c>
      <c r="E17407">
        <v>100.5</v>
      </c>
      <c r="F17407">
        <v>100.9</v>
      </c>
      <c r="G17407">
        <v>9565455</v>
      </c>
      <c r="H17407">
        <v>102.16670000000001</v>
      </c>
    </row>
    <row r="17408" spans="1:8" x14ac:dyDescent="0.3">
      <c r="A17408" t="s">
        <v>1002</v>
      </c>
      <c r="B17408" t="s">
        <v>722</v>
      </c>
      <c r="C17408">
        <v>101.2</v>
      </c>
      <c r="D17408">
        <v>103.4</v>
      </c>
      <c r="E17408">
        <v>98.05</v>
      </c>
      <c r="F17408">
        <v>98.25</v>
      </c>
      <c r="G17408">
        <v>9193375</v>
      </c>
      <c r="H17408">
        <v>99.9</v>
      </c>
    </row>
    <row r="17409" spans="1:8" x14ac:dyDescent="0.3">
      <c r="A17409" t="s">
        <v>1002</v>
      </c>
      <c r="B17409" t="s">
        <v>164</v>
      </c>
      <c r="C17409">
        <v>97.8</v>
      </c>
      <c r="D17409">
        <v>100.3</v>
      </c>
      <c r="E17409">
        <v>95.1</v>
      </c>
      <c r="F17409">
        <v>95.1</v>
      </c>
      <c r="G17409">
        <v>8496961</v>
      </c>
      <c r="H17409">
        <v>96.833299999999994</v>
      </c>
    </row>
    <row r="17410" spans="1:8" x14ac:dyDescent="0.3">
      <c r="A17410" t="s">
        <v>1002</v>
      </c>
      <c r="B17410" t="s">
        <v>723</v>
      </c>
      <c r="C17410">
        <v>98.45</v>
      </c>
      <c r="D17410">
        <v>100.6</v>
      </c>
      <c r="E17410">
        <v>96.45</v>
      </c>
      <c r="F17410">
        <v>98.5</v>
      </c>
      <c r="G17410">
        <v>9741381</v>
      </c>
      <c r="H17410">
        <v>98.5167</v>
      </c>
    </row>
    <row r="17411" spans="1:8" x14ac:dyDescent="0.3">
      <c r="A17411" t="s">
        <v>1002</v>
      </c>
      <c r="B17411" t="s">
        <v>724</v>
      </c>
      <c r="C17411">
        <v>98.9</v>
      </c>
      <c r="D17411">
        <v>108.3</v>
      </c>
      <c r="E17411">
        <v>98.9</v>
      </c>
      <c r="F17411">
        <v>108.3</v>
      </c>
      <c r="G17411">
        <v>18079620</v>
      </c>
      <c r="H17411">
        <v>105.16670000000001</v>
      </c>
    </row>
    <row r="17412" spans="1:8" x14ac:dyDescent="0.3">
      <c r="A17412" t="s">
        <v>1002</v>
      </c>
      <c r="B17412" t="s">
        <v>725</v>
      </c>
      <c r="C17412">
        <v>110.3</v>
      </c>
      <c r="D17412">
        <v>111.8</v>
      </c>
      <c r="E17412">
        <v>107.2</v>
      </c>
      <c r="F17412">
        <v>107.6</v>
      </c>
      <c r="G17412">
        <v>12832570</v>
      </c>
      <c r="H17412">
        <v>108.86669999999999</v>
      </c>
    </row>
    <row r="17413" spans="1:8" x14ac:dyDescent="0.3">
      <c r="A17413" t="s">
        <v>1002</v>
      </c>
      <c r="B17413" t="s">
        <v>242</v>
      </c>
      <c r="C17413">
        <v>107.7</v>
      </c>
      <c r="D17413">
        <v>118.3</v>
      </c>
      <c r="E17413">
        <v>107.7</v>
      </c>
      <c r="F17413">
        <v>118.3</v>
      </c>
      <c r="G17413">
        <v>11656590</v>
      </c>
      <c r="H17413">
        <v>114.7667</v>
      </c>
    </row>
    <row r="17414" spans="1:8" x14ac:dyDescent="0.3">
      <c r="A17414" t="s">
        <v>1002</v>
      </c>
      <c r="B17414" t="s">
        <v>726</v>
      </c>
      <c r="C17414">
        <v>120.7</v>
      </c>
      <c r="D17414">
        <v>122.3</v>
      </c>
      <c r="E17414">
        <v>118</v>
      </c>
      <c r="F17414">
        <v>120.5</v>
      </c>
      <c r="G17414">
        <v>10951270</v>
      </c>
      <c r="H17414">
        <v>120.2667</v>
      </c>
    </row>
    <row r="17415" spans="1:8" x14ac:dyDescent="0.3">
      <c r="A17415" t="s">
        <v>1002</v>
      </c>
      <c r="B17415" t="s">
        <v>727</v>
      </c>
      <c r="C17415">
        <v>121.8</v>
      </c>
      <c r="D17415">
        <v>124.2</v>
      </c>
      <c r="E17415">
        <v>118.2</v>
      </c>
      <c r="F17415">
        <v>121.1</v>
      </c>
      <c r="G17415">
        <v>6875870</v>
      </c>
      <c r="H17415">
        <v>121.16670000000001</v>
      </c>
    </row>
    <row r="17416" spans="1:8" x14ac:dyDescent="0.3">
      <c r="A17416" t="s">
        <v>1002</v>
      </c>
      <c r="B17416" t="s">
        <v>728</v>
      </c>
      <c r="C17416">
        <v>121.1</v>
      </c>
      <c r="D17416">
        <v>123.3</v>
      </c>
      <c r="E17416">
        <v>117.6</v>
      </c>
      <c r="F17416">
        <v>117.9</v>
      </c>
      <c r="G17416">
        <v>5147131</v>
      </c>
      <c r="H17416">
        <v>119.6</v>
      </c>
    </row>
    <row r="17417" spans="1:8" x14ac:dyDescent="0.3">
      <c r="A17417" t="s">
        <v>1002</v>
      </c>
      <c r="B17417" t="s">
        <v>729</v>
      </c>
      <c r="C17417">
        <v>117.9</v>
      </c>
      <c r="D17417">
        <v>122</v>
      </c>
      <c r="E17417">
        <v>116.4</v>
      </c>
      <c r="F17417">
        <v>120.8</v>
      </c>
      <c r="G17417">
        <v>7897015</v>
      </c>
      <c r="H17417">
        <v>119.7333</v>
      </c>
    </row>
    <row r="17418" spans="1:8" x14ac:dyDescent="0.3">
      <c r="A17418" t="s">
        <v>1002</v>
      </c>
      <c r="B17418" t="s">
        <v>730</v>
      </c>
      <c r="C17418">
        <v>120.8</v>
      </c>
      <c r="D17418">
        <v>131.69999999999999</v>
      </c>
      <c r="E17418">
        <v>120.8</v>
      </c>
      <c r="F17418">
        <v>128.69999999999999</v>
      </c>
      <c r="G17418">
        <v>13376470</v>
      </c>
      <c r="H17418">
        <v>127.0667</v>
      </c>
    </row>
    <row r="17419" spans="1:8" x14ac:dyDescent="0.3">
      <c r="A17419" t="s">
        <v>1002</v>
      </c>
      <c r="B17419" t="s">
        <v>731</v>
      </c>
      <c r="C17419">
        <v>129.30000000000001</v>
      </c>
      <c r="D17419">
        <v>135.19999999999999</v>
      </c>
      <c r="E17419">
        <v>129.30000000000001</v>
      </c>
      <c r="F17419">
        <v>133</v>
      </c>
      <c r="G17419">
        <v>9815080</v>
      </c>
      <c r="H17419">
        <v>132.5</v>
      </c>
    </row>
    <row r="17420" spans="1:8" x14ac:dyDescent="0.3">
      <c r="A17420" t="s">
        <v>1002</v>
      </c>
      <c r="B17420" t="s">
        <v>732</v>
      </c>
      <c r="C17420">
        <v>133.6</v>
      </c>
      <c r="D17420">
        <v>139.9</v>
      </c>
      <c r="E17420">
        <v>131.19999999999999</v>
      </c>
      <c r="F17420">
        <v>133</v>
      </c>
      <c r="G17420">
        <v>8873262</v>
      </c>
      <c r="H17420">
        <v>134.69999999999999</v>
      </c>
    </row>
    <row r="17421" spans="1:8" x14ac:dyDescent="0.3">
      <c r="A17421" t="s">
        <v>1002</v>
      </c>
      <c r="B17421" t="s">
        <v>733</v>
      </c>
      <c r="C17421">
        <v>134</v>
      </c>
      <c r="D17421">
        <v>138.4</v>
      </c>
      <c r="E17421">
        <v>131.30000000000001</v>
      </c>
      <c r="F17421">
        <v>135.1</v>
      </c>
      <c r="G17421">
        <v>9512182</v>
      </c>
      <c r="H17421">
        <v>134.9333</v>
      </c>
    </row>
    <row r="17422" spans="1:8" x14ac:dyDescent="0.3">
      <c r="A17422" t="s">
        <v>1002</v>
      </c>
      <c r="B17422" t="s">
        <v>734</v>
      </c>
      <c r="C17422">
        <v>136.9</v>
      </c>
      <c r="D17422">
        <v>142.80000000000001</v>
      </c>
      <c r="E17422">
        <v>136.30000000000001</v>
      </c>
      <c r="F17422">
        <v>141.30000000000001</v>
      </c>
      <c r="G17422">
        <v>9419159</v>
      </c>
      <c r="H17422">
        <v>140.13329999999999</v>
      </c>
    </row>
    <row r="17423" spans="1:8" x14ac:dyDescent="0.3">
      <c r="A17423" t="s">
        <v>1002</v>
      </c>
      <c r="B17423" t="s">
        <v>735</v>
      </c>
      <c r="C17423">
        <v>141.80000000000001</v>
      </c>
      <c r="D17423">
        <v>144.69999999999999</v>
      </c>
      <c r="E17423">
        <v>138.9</v>
      </c>
      <c r="F17423">
        <v>140.1</v>
      </c>
      <c r="G17423">
        <v>4479800</v>
      </c>
      <c r="H17423">
        <v>141.23330000000001</v>
      </c>
    </row>
    <row r="17424" spans="1:8" x14ac:dyDescent="0.3">
      <c r="A17424" t="s">
        <v>669</v>
      </c>
      <c r="B17424" t="s">
        <v>696</v>
      </c>
      <c r="C17424">
        <v>24.86</v>
      </c>
      <c r="D17424">
        <v>24.86</v>
      </c>
      <c r="E17424">
        <v>24.48</v>
      </c>
      <c r="F17424">
        <v>24.64</v>
      </c>
      <c r="G17424">
        <v>1968828</v>
      </c>
      <c r="H17424">
        <v>24.66</v>
      </c>
    </row>
    <row r="17425" spans="1:8" x14ac:dyDescent="0.3">
      <c r="A17425" t="s">
        <v>669</v>
      </c>
      <c r="B17425" t="s">
        <v>697</v>
      </c>
      <c r="C17425">
        <v>24.64</v>
      </c>
      <c r="D17425">
        <v>25.8</v>
      </c>
      <c r="E17425">
        <v>24.3</v>
      </c>
      <c r="F17425">
        <v>24.54</v>
      </c>
      <c r="G17425">
        <v>5192191</v>
      </c>
      <c r="H17425">
        <v>24.88</v>
      </c>
    </row>
    <row r="17426" spans="1:8" x14ac:dyDescent="0.3">
      <c r="A17426" t="s">
        <v>669</v>
      </c>
      <c r="B17426" t="s">
        <v>698</v>
      </c>
      <c r="C17426">
        <v>24.8</v>
      </c>
      <c r="D17426">
        <v>26.1</v>
      </c>
      <c r="E17426">
        <v>24.8</v>
      </c>
      <c r="F17426">
        <v>25.66</v>
      </c>
      <c r="G17426">
        <v>5919463</v>
      </c>
      <c r="H17426">
        <v>25.52</v>
      </c>
    </row>
    <row r="17427" spans="1:8" x14ac:dyDescent="0.3">
      <c r="A17427" t="s">
        <v>669</v>
      </c>
      <c r="B17427" t="s">
        <v>699</v>
      </c>
      <c r="C17427">
        <v>25.66</v>
      </c>
      <c r="D17427">
        <v>25.88</v>
      </c>
      <c r="E17427">
        <v>25.3</v>
      </c>
      <c r="F17427">
        <v>25.4</v>
      </c>
      <c r="G17427">
        <v>3380831</v>
      </c>
      <c r="H17427">
        <v>25.526700000000002</v>
      </c>
    </row>
    <row r="17428" spans="1:8" x14ac:dyDescent="0.3">
      <c r="A17428" t="s">
        <v>669</v>
      </c>
      <c r="B17428" t="s">
        <v>700</v>
      </c>
      <c r="C17428">
        <v>25.4</v>
      </c>
      <c r="D17428">
        <v>25.6</v>
      </c>
      <c r="E17428">
        <v>25.02</v>
      </c>
      <c r="F17428">
        <v>25.48</v>
      </c>
      <c r="G17428">
        <v>2445915</v>
      </c>
      <c r="H17428">
        <v>25.366700000000002</v>
      </c>
    </row>
    <row r="17429" spans="1:8" x14ac:dyDescent="0.3">
      <c r="A17429" t="s">
        <v>669</v>
      </c>
      <c r="B17429" t="s">
        <v>77</v>
      </c>
      <c r="C17429">
        <v>25.38</v>
      </c>
      <c r="D17429">
        <v>25.4</v>
      </c>
      <c r="E17429">
        <v>24.24</v>
      </c>
      <c r="F17429">
        <v>24.92</v>
      </c>
      <c r="G17429">
        <v>2445522</v>
      </c>
      <c r="H17429">
        <v>24.853300000000001</v>
      </c>
    </row>
    <row r="17430" spans="1:8" x14ac:dyDescent="0.3">
      <c r="A17430" t="s">
        <v>669</v>
      </c>
      <c r="B17430" t="s">
        <v>701</v>
      </c>
      <c r="C17430">
        <v>25.04</v>
      </c>
      <c r="D17430">
        <v>25.26</v>
      </c>
      <c r="E17430">
        <v>24.6</v>
      </c>
      <c r="F17430">
        <v>24.78</v>
      </c>
      <c r="G17430">
        <v>2338952</v>
      </c>
      <c r="H17430">
        <v>24.88</v>
      </c>
    </row>
    <row r="17431" spans="1:8" x14ac:dyDescent="0.3">
      <c r="A17431" t="s">
        <v>669</v>
      </c>
      <c r="B17431" t="s">
        <v>702</v>
      </c>
      <c r="C17431">
        <v>24.78</v>
      </c>
      <c r="D17431">
        <v>25.12</v>
      </c>
      <c r="E17431">
        <v>24.78</v>
      </c>
      <c r="F17431">
        <v>24.98</v>
      </c>
      <c r="G17431">
        <v>1699145</v>
      </c>
      <c r="H17431">
        <v>24.96</v>
      </c>
    </row>
    <row r="17432" spans="1:8" x14ac:dyDescent="0.3">
      <c r="A17432" t="s">
        <v>669</v>
      </c>
      <c r="B17432" t="s">
        <v>139</v>
      </c>
      <c r="C17432">
        <v>25.02</v>
      </c>
      <c r="D17432">
        <v>25.04</v>
      </c>
      <c r="E17432">
        <v>24.3</v>
      </c>
      <c r="F17432">
        <v>24.3</v>
      </c>
      <c r="G17432">
        <v>1307982</v>
      </c>
      <c r="H17432">
        <v>24.546700000000001</v>
      </c>
    </row>
    <row r="17433" spans="1:8" x14ac:dyDescent="0.3">
      <c r="A17433" t="s">
        <v>669</v>
      </c>
      <c r="B17433" t="s">
        <v>156</v>
      </c>
      <c r="C17433">
        <v>24.24</v>
      </c>
      <c r="D17433">
        <v>24.54</v>
      </c>
      <c r="E17433">
        <v>23.7</v>
      </c>
      <c r="F17433">
        <v>23.98</v>
      </c>
      <c r="G17433">
        <v>1439423</v>
      </c>
      <c r="H17433">
        <v>24.0733</v>
      </c>
    </row>
    <row r="17434" spans="1:8" x14ac:dyDescent="0.3">
      <c r="A17434" t="s">
        <v>669</v>
      </c>
      <c r="B17434" t="s">
        <v>703</v>
      </c>
      <c r="C17434">
        <v>24.42</v>
      </c>
      <c r="D17434">
        <v>24.68</v>
      </c>
      <c r="E17434">
        <v>24.18</v>
      </c>
      <c r="F17434">
        <v>24.44</v>
      </c>
      <c r="G17434">
        <v>1639974</v>
      </c>
      <c r="H17434">
        <v>24.433299999999999</v>
      </c>
    </row>
    <row r="17435" spans="1:8" x14ac:dyDescent="0.3">
      <c r="A17435" t="s">
        <v>669</v>
      </c>
      <c r="B17435" t="s">
        <v>223</v>
      </c>
      <c r="C17435">
        <v>24.7</v>
      </c>
      <c r="D17435">
        <v>24.7</v>
      </c>
      <c r="E17435">
        <v>24.14</v>
      </c>
      <c r="F17435">
        <v>24.2</v>
      </c>
      <c r="G17435">
        <v>2128021</v>
      </c>
      <c r="H17435">
        <v>24.346699999999998</v>
      </c>
    </row>
    <row r="17436" spans="1:8" x14ac:dyDescent="0.3">
      <c r="A17436" t="s">
        <v>669</v>
      </c>
      <c r="B17436" t="s">
        <v>228</v>
      </c>
      <c r="C17436">
        <v>24.18</v>
      </c>
      <c r="D17436">
        <v>25.4</v>
      </c>
      <c r="E17436">
        <v>23.98</v>
      </c>
      <c r="F17436">
        <v>24.76</v>
      </c>
      <c r="G17436">
        <v>4347376</v>
      </c>
      <c r="H17436">
        <v>24.7133</v>
      </c>
    </row>
    <row r="17437" spans="1:8" x14ac:dyDescent="0.3">
      <c r="A17437" t="s">
        <v>669</v>
      </c>
      <c r="B17437" t="s">
        <v>704</v>
      </c>
      <c r="C17437">
        <v>24.84</v>
      </c>
      <c r="D17437">
        <v>25.26</v>
      </c>
      <c r="E17437">
        <v>24.78</v>
      </c>
      <c r="F17437">
        <v>25.26</v>
      </c>
      <c r="G17437">
        <v>2167226</v>
      </c>
      <c r="H17437">
        <v>25.1</v>
      </c>
    </row>
    <row r="17438" spans="1:8" x14ac:dyDescent="0.3">
      <c r="A17438" t="s">
        <v>669</v>
      </c>
      <c r="B17438" t="s">
        <v>705</v>
      </c>
      <c r="C17438">
        <v>25.26</v>
      </c>
      <c r="D17438">
        <v>25.42</v>
      </c>
      <c r="E17438">
        <v>24.68</v>
      </c>
      <c r="F17438">
        <v>24.92</v>
      </c>
      <c r="G17438">
        <v>2794573</v>
      </c>
      <c r="H17438">
        <v>25.006699999999999</v>
      </c>
    </row>
    <row r="17439" spans="1:8" x14ac:dyDescent="0.3">
      <c r="A17439" t="s">
        <v>669</v>
      </c>
      <c r="B17439" t="s">
        <v>706</v>
      </c>
      <c r="C17439">
        <v>25</v>
      </c>
      <c r="D17439">
        <v>25.56</v>
      </c>
      <c r="E17439">
        <v>25</v>
      </c>
      <c r="F17439">
        <v>25.32</v>
      </c>
      <c r="G17439">
        <v>3252553</v>
      </c>
      <c r="H17439">
        <v>25.293299999999999</v>
      </c>
    </row>
    <row r="17440" spans="1:8" x14ac:dyDescent="0.3">
      <c r="A17440" t="s">
        <v>669</v>
      </c>
      <c r="B17440" t="s">
        <v>265</v>
      </c>
      <c r="C17440">
        <v>25.28</v>
      </c>
      <c r="D17440">
        <v>26.02</v>
      </c>
      <c r="E17440">
        <v>25.16</v>
      </c>
      <c r="F17440">
        <v>25.72</v>
      </c>
      <c r="G17440">
        <v>3558858</v>
      </c>
      <c r="H17440">
        <v>25.633299999999998</v>
      </c>
    </row>
    <row r="17441" spans="1:8" x14ac:dyDescent="0.3">
      <c r="A17441" t="s">
        <v>669</v>
      </c>
      <c r="B17441" t="s">
        <v>707</v>
      </c>
      <c r="C17441">
        <v>25.76</v>
      </c>
      <c r="D17441">
        <v>26.46</v>
      </c>
      <c r="E17441">
        <v>24.94</v>
      </c>
      <c r="F17441">
        <v>24.98</v>
      </c>
      <c r="G17441">
        <v>3633745</v>
      </c>
      <c r="H17441">
        <v>25.46</v>
      </c>
    </row>
    <row r="17442" spans="1:8" x14ac:dyDescent="0.3">
      <c r="A17442" t="s">
        <v>669</v>
      </c>
      <c r="B17442" t="s">
        <v>271</v>
      </c>
      <c r="C17442">
        <v>24.98</v>
      </c>
      <c r="D17442">
        <v>25.12</v>
      </c>
      <c r="E17442">
        <v>22.56</v>
      </c>
      <c r="F17442">
        <v>22.56</v>
      </c>
      <c r="G17442">
        <v>5959600</v>
      </c>
      <c r="H17442">
        <v>23.4133</v>
      </c>
    </row>
    <row r="17443" spans="1:8" x14ac:dyDescent="0.3">
      <c r="A17443" t="s">
        <v>669</v>
      </c>
      <c r="B17443" t="s">
        <v>708</v>
      </c>
      <c r="C17443">
        <v>22.6</v>
      </c>
      <c r="D17443">
        <v>23.12</v>
      </c>
      <c r="E17443">
        <v>22.2</v>
      </c>
      <c r="F17443">
        <v>22.42</v>
      </c>
      <c r="G17443">
        <v>4497358</v>
      </c>
      <c r="H17443">
        <v>22.58</v>
      </c>
    </row>
    <row r="17444" spans="1:8" x14ac:dyDescent="0.3">
      <c r="A17444" t="s">
        <v>669</v>
      </c>
      <c r="B17444" t="s">
        <v>709</v>
      </c>
      <c r="C17444">
        <v>22.6</v>
      </c>
      <c r="D17444">
        <v>23.48</v>
      </c>
      <c r="E17444">
        <v>22.6</v>
      </c>
      <c r="F17444">
        <v>23.48</v>
      </c>
      <c r="G17444">
        <v>3368596</v>
      </c>
      <c r="H17444">
        <v>23.186699999999998</v>
      </c>
    </row>
    <row r="17445" spans="1:8" x14ac:dyDescent="0.3">
      <c r="A17445" t="s">
        <v>669</v>
      </c>
      <c r="B17445" t="s">
        <v>283</v>
      </c>
      <c r="C17445">
        <v>23.48</v>
      </c>
      <c r="D17445">
        <v>23.56</v>
      </c>
      <c r="E17445">
        <v>22.78</v>
      </c>
      <c r="F17445">
        <v>23.04</v>
      </c>
      <c r="G17445">
        <v>1704554</v>
      </c>
      <c r="H17445">
        <v>23.1267</v>
      </c>
    </row>
    <row r="17446" spans="1:8" x14ac:dyDescent="0.3">
      <c r="A17446" t="s">
        <v>669</v>
      </c>
      <c r="B17446" t="s">
        <v>290</v>
      </c>
      <c r="C17446">
        <v>21.84</v>
      </c>
      <c r="D17446">
        <v>21.84</v>
      </c>
      <c r="E17446">
        <v>20.9</v>
      </c>
      <c r="F17446">
        <v>21.14</v>
      </c>
      <c r="G17446">
        <v>10243750</v>
      </c>
      <c r="H17446">
        <v>21.293299999999999</v>
      </c>
    </row>
    <row r="17447" spans="1:8" x14ac:dyDescent="0.3">
      <c r="A17447" t="s">
        <v>669</v>
      </c>
      <c r="B17447" t="s">
        <v>710</v>
      </c>
      <c r="C17447">
        <v>21.3</v>
      </c>
      <c r="D17447">
        <v>21.34</v>
      </c>
      <c r="E17447">
        <v>20.66</v>
      </c>
      <c r="F17447">
        <v>20.88</v>
      </c>
      <c r="G17447">
        <v>2717354</v>
      </c>
      <c r="H17447">
        <v>20.96</v>
      </c>
    </row>
    <row r="17448" spans="1:8" x14ac:dyDescent="0.3">
      <c r="A17448" t="s">
        <v>669</v>
      </c>
      <c r="B17448" t="s">
        <v>512</v>
      </c>
      <c r="C17448">
        <v>20.92</v>
      </c>
      <c r="D17448">
        <v>22.96</v>
      </c>
      <c r="E17448">
        <v>19.899999999999999</v>
      </c>
      <c r="F17448">
        <v>22.6</v>
      </c>
      <c r="G17448">
        <v>8820364</v>
      </c>
      <c r="H17448">
        <v>21.82</v>
      </c>
    </row>
    <row r="17449" spans="1:8" x14ac:dyDescent="0.3">
      <c r="A17449" t="s">
        <v>669</v>
      </c>
      <c r="B17449" t="s">
        <v>91</v>
      </c>
      <c r="C17449">
        <v>20.5</v>
      </c>
      <c r="D17449">
        <v>21.88</v>
      </c>
      <c r="E17449">
        <v>20.5</v>
      </c>
      <c r="F17449">
        <v>21.82</v>
      </c>
      <c r="G17449">
        <v>4303190</v>
      </c>
      <c r="H17449">
        <v>21.4</v>
      </c>
    </row>
    <row r="17450" spans="1:8" x14ac:dyDescent="0.3">
      <c r="A17450" t="s">
        <v>669</v>
      </c>
      <c r="B17450" t="s">
        <v>93</v>
      </c>
      <c r="C17450">
        <v>21.14</v>
      </c>
      <c r="D17450">
        <v>23.8</v>
      </c>
      <c r="E17450">
        <v>21.14</v>
      </c>
      <c r="F17450">
        <v>22.74</v>
      </c>
      <c r="G17450">
        <v>8860946</v>
      </c>
      <c r="H17450">
        <v>22.56</v>
      </c>
    </row>
    <row r="17451" spans="1:8" x14ac:dyDescent="0.3">
      <c r="A17451" t="s">
        <v>669</v>
      </c>
      <c r="B17451" t="s">
        <v>711</v>
      </c>
      <c r="C17451">
        <v>22.74</v>
      </c>
      <c r="D17451">
        <v>22.96</v>
      </c>
      <c r="E17451">
        <v>21.94</v>
      </c>
      <c r="F17451">
        <v>22.88</v>
      </c>
      <c r="G17451">
        <v>6650401</v>
      </c>
      <c r="H17451">
        <v>22.593299999999999</v>
      </c>
    </row>
    <row r="17452" spans="1:8" x14ac:dyDescent="0.3">
      <c r="A17452" t="s">
        <v>669</v>
      </c>
      <c r="B17452" t="s">
        <v>712</v>
      </c>
      <c r="C17452">
        <v>22.98</v>
      </c>
      <c r="D17452">
        <v>24.56</v>
      </c>
      <c r="E17452">
        <v>22.66</v>
      </c>
      <c r="F17452">
        <v>23.98</v>
      </c>
      <c r="G17452">
        <v>9224655</v>
      </c>
      <c r="H17452">
        <v>23.7333</v>
      </c>
    </row>
    <row r="17453" spans="1:8" x14ac:dyDescent="0.3">
      <c r="A17453" t="s">
        <v>669</v>
      </c>
      <c r="B17453" t="s">
        <v>162</v>
      </c>
      <c r="C17453">
        <v>24</v>
      </c>
      <c r="D17453">
        <v>26.22</v>
      </c>
      <c r="E17453">
        <v>23.2</v>
      </c>
      <c r="F17453">
        <v>25.76</v>
      </c>
      <c r="G17453">
        <v>12926520</v>
      </c>
      <c r="H17453">
        <v>25.06</v>
      </c>
    </row>
    <row r="17454" spans="1:8" x14ac:dyDescent="0.3">
      <c r="A17454" t="s">
        <v>669</v>
      </c>
      <c r="B17454" t="s">
        <v>220</v>
      </c>
      <c r="C17454">
        <v>25.7</v>
      </c>
      <c r="D17454">
        <v>27.5</v>
      </c>
      <c r="E17454">
        <v>25.12</v>
      </c>
      <c r="F17454">
        <v>25.34</v>
      </c>
      <c r="G17454">
        <v>21077590</v>
      </c>
      <c r="H17454">
        <v>25.986699999999999</v>
      </c>
    </row>
    <row r="17455" spans="1:8" x14ac:dyDescent="0.3">
      <c r="A17455" t="s">
        <v>669</v>
      </c>
      <c r="B17455" t="s">
        <v>713</v>
      </c>
      <c r="C17455">
        <v>26.04</v>
      </c>
      <c r="D17455">
        <v>26.48</v>
      </c>
      <c r="E17455">
        <v>23.72</v>
      </c>
      <c r="F17455">
        <v>24.16</v>
      </c>
      <c r="G17455">
        <v>31608460</v>
      </c>
      <c r="H17455">
        <v>24.7867</v>
      </c>
    </row>
    <row r="17456" spans="1:8" x14ac:dyDescent="0.3">
      <c r="A17456" t="s">
        <v>669</v>
      </c>
      <c r="B17456" t="s">
        <v>714</v>
      </c>
      <c r="C17456">
        <v>24.28</v>
      </c>
      <c r="D17456">
        <v>24.38</v>
      </c>
      <c r="E17456">
        <v>23.1</v>
      </c>
      <c r="F17456">
        <v>24</v>
      </c>
      <c r="G17456">
        <v>7738320</v>
      </c>
      <c r="H17456">
        <v>23.826699999999999</v>
      </c>
    </row>
    <row r="17457" spans="1:8" x14ac:dyDescent="0.3">
      <c r="A17457" t="s">
        <v>669</v>
      </c>
      <c r="B17457" t="s">
        <v>715</v>
      </c>
      <c r="C17457">
        <v>24.04</v>
      </c>
      <c r="D17457">
        <v>24.16</v>
      </c>
      <c r="E17457">
        <v>23.76</v>
      </c>
      <c r="F17457">
        <v>23.82</v>
      </c>
      <c r="G17457">
        <v>6148143</v>
      </c>
      <c r="H17457">
        <v>23.9133</v>
      </c>
    </row>
    <row r="17458" spans="1:8" x14ac:dyDescent="0.3">
      <c r="A17458" t="s">
        <v>669</v>
      </c>
      <c r="B17458" t="s">
        <v>235</v>
      </c>
      <c r="C17458">
        <v>23.82</v>
      </c>
      <c r="D17458">
        <v>23.98</v>
      </c>
      <c r="E17458">
        <v>22.64</v>
      </c>
      <c r="F17458">
        <v>22.64</v>
      </c>
      <c r="G17458">
        <v>7430018</v>
      </c>
      <c r="H17458">
        <v>23.0867</v>
      </c>
    </row>
    <row r="17459" spans="1:8" x14ac:dyDescent="0.3">
      <c r="A17459" t="s">
        <v>669</v>
      </c>
      <c r="B17459" t="s">
        <v>259</v>
      </c>
      <c r="C17459">
        <v>22.76</v>
      </c>
      <c r="D17459">
        <v>23.26</v>
      </c>
      <c r="E17459">
        <v>22.3</v>
      </c>
      <c r="F17459">
        <v>22.58</v>
      </c>
      <c r="G17459">
        <v>5046682</v>
      </c>
      <c r="H17459">
        <v>22.7133</v>
      </c>
    </row>
    <row r="17460" spans="1:8" x14ac:dyDescent="0.3">
      <c r="A17460" t="s">
        <v>669</v>
      </c>
      <c r="B17460" t="s">
        <v>716</v>
      </c>
      <c r="C17460">
        <v>22.46</v>
      </c>
      <c r="D17460">
        <v>22.84</v>
      </c>
      <c r="E17460">
        <v>22.4</v>
      </c>
      <c r="F17460">
        <v>22.56</v>
      </c>
      <c r="G17460">
        <v>4160523</v>
      </c>
      <c r="H17460">
        <v>22.6</v>
      </c>
    </row>
    <row r="17461" spans="1:8" x14ac:dyDescent="0.3">
      <c r="A17461" t="s">
        <v>669</v>
      </c>
      <c r="B17461" t="s">
        <v>269</v>
      </c>
      <c r="C17461">
        <v>22.66</v>
      </c>
      <c r="D17461">
        <v>22.8</v>
      </c>
      <c r="E17461">
        <v>22.04</v>
      </c>
      <c r="F17461">
        <v>22.04</v>
      </c>
      <c r="G17461">
        <v>3130508</v>
      </c>
      <c r="H17461">
        <v>22.293299999999999</v>
      </c>
    </row>
    <row r="17462" spans="1:8" x14ac:dyDescent="0.3">
      <c r="A17462" t="s">
        <v>669</v>
      </c>
      <c r="B17462" t="s">
        <v>282</v>
      </c>
      <c r="C17462">
        <v>22.02</v>
      </c>
      <c r="D17462">
        <v>22.4</v>
      </c>
      <c r="E17462">
        <v>21.82</v>
      </c>
      <c r="F17462">
        <v>22.16</v>
      </c>
      <c r="G17462">
        <v>2521492</v>
      </c>
      <c r="H17462">
        <v>22.1267</v>
      </c>
    </row>
    <row r="17463" spans="1:8" x14ac:dyDescent="0.3">
      <c r="A17463" t="s">
        <v>669</v>
      </c>
      <c r="B17463" t="s">
        <v>717</v>
      </c>
      <c r="C17463">
        <v>22.12</v>
      </c>
      <c r="D17463">
        <v>22.12</v>
      </c>
      <c r="E17463">
        <v>20.58</v>
      </c>
      <c r="F17463">
        <v>21.66</v>
      </c>
      <c r="G17463">
        <v>6979550</v>
      </c>
      <c r="H17463">
        <v>21.453299999999999</v>
      </c>
    </row>
    <row r="17464" spans="1:8" x14ac:dyDescent="0.3">
      <c r="A17464" t="s">
        <v>669</v>
      </c>
      <c r="B17464" t="s">
        <v>285</v>
      </c>
      <c r="C17464">
        <v>21.64</v>
      </c>
      <c r="D17464">
        <v>21.64</v>
      </c>
      <c r="E17464">
        <v>21</v>
      </c>
      <c r="F17464">
        <v>21</v>
      </c>
      <c r="G17464">
        <v>2758070</v>
      </c>
      <c r="H17464">
        <v>21.2133</v>
      </c>
    </row>
    <row r="17465" spans="1:8" x14ac:dyDescent="0.3">
      <c r="A17465" t="s">
        <v>669</v>
      </c>
      <c r="B17465" t="s">
        <v>718</v>
      </c>
      <c r="C17465">
        <v>21.26</v>
      </c>
      <c r="D17465">
        <v>21.44</v>
      </c>
      <c r="E17465">
        <v>20.96</v>
      </c>
      <c r="F17465">
        <v>20.96</v>
      </c>
      <c r="G17465">
        <v>2957346</v>
      </c>
      <c r="H17465">
        <v>21.12</v>
      </c>
    </row>
    <row r="17466" spans="1:8" x14ac:dyDescent="0.3">
      <c r="A17466" t="s">
        <v>669</v>
      </c>
      <c r="B17466" t="s">
        <v>291</v>
      </c>
      <c r="C17466">
        <v>20.96</v>
      </c>
      <c r="D17466">
        <v>21.2</v>
      </c>
      <c r="E17466">
        <v>20.079999999999998</v>
      </c>
      <c r="F17466">
        <v>20.2</v>
      </c>
      <c r="G17466">
        <v>4673665</v>
      </c>
      <c r="H17466">
        <v>20.493300000000001</v>
      </c>
    </row>
    <row r="17467" spans="1:8" x14ac:dyDescent="0.3">
      <c r="A17467" t="s">
        <v>669</v>
      </c>
      <c r="B17467" t="s">
        <v>295</v>
      </c>
      <c r="C17467">
        <v>20.3</v>
      </c>
      <c r="D17467">
        <v>20.5</v>
      </c>
      <c r="E17467">
        <v>19.809999999999999</v>
      </c>
      <c r="F17467">
        <v>20.04</v>
      </c>
      <c r="G17467">
        <v>3734987</v>
      </c>
      <c r="H17467">
        <v>20.116700000000002</v>
      </c>
    </row>
    <row r="17468" spans="1:8" x14ac:dyDescent="0.3">
      <c r="A17468" t="s">
        <v>669</v>
      </c>
      <c r="B17468" t="s">
        <v>298</v>
      </c>
      <c r="C17468">
        <v>20.239999999999998</v>
      </c>
      <c r="D17468">
        <v>20.239999999999998</v>
      </c>
      <c r="E17468">
        <v>19.62</v>
      </c>
      <c r="F17468">
        <v>19.71</v>
      </c>
      <c r="G17468">
        <v>3725877</v>
      </c>
      <c r="H17468">
        <v>19.8567</v>
      </c>
    </row>
    <row r="17469" spans="1:8" x14ac:dyDescent="0.3">
      <c r="A17469" t="s">
        <v>669</v>
      </c>
      <c r="B17469" t="s">
        <v>719</v>
      </c>
      <c r="C17469">
        <v>19.71</v>
      </c>
      <c r="D17469">
        <v>20.239999999999998</v>
      </c>
      <c r="E17469">
        <v>19.71</v>
      </c>
      <c r="F17469">
        <v>20.16</v>
      </c>
      <c r="G17469">
        <v>5768606</v>
      </c>
      <c r="H17469">
        <v>20.0367</v>
      </c>
    </row>
    <row r="17470" spans="1:8" x14ac:dyDescent="0.3">
      <c r="A17470" t="s">
        <v>669</v>
      </c>
      <c r="B17470" t="s">
        <v>720</v>
      </c>
      <c r="C17470">
        <v>20.5</v>
      </c>
      <c r="D17470">
        <v>22.16</v>
      </c>
      <c r="E17470">
        <v>20.2</v>
      </c>
      <c r="F17470">
        <v>22.16</v>
      </c>
      <c r="G17470">
        <v>8435956</v>
      </c>
      <c r="H17470">
        <v>21.506699999999999</v>
      </c>
    </row>
    <row r="17471" spans="1:8" x14ac:dyDescent="0.3">
      <c r="A17471" t="s">
        <v>669</v>
      </c>
      <c r="B17471" t="s">
        <v>721</v>
      </c>
      <c r="C17471">
        <v>21.76</v>
      </c>
      <c r="D17471">
        <v>22.7</v>
      </c>
      <c r="E17471">
        <v>21.7</v>
      </c>
      <c r="F17471">
        <v>22.42</v>
      </c>
      <c r="G17471">
        <v>8072349</v>
      </c>
      <c r="H17471">
        <v>22.273299999999999</v>
      </c>
    </row>
    <row r="17472" spans="1:8" x14ac:dyDescent="0.3">
      <c r="A17472" t="s">
        <v>669</v>
      </c>
      <c r="B17472" t="s">
        <v>96</v>
      </c>
      <c r="C17472">
        <v>22.42</v>
      </c>
      <c r="D17472">
        <v>23</v>
      </c>
      <c r="E17472">
        <v>22.14</v>
      </c>
      <c r="F17472">
        <v>22.26</v>
      </c>
      <c r="G17472">
        <v>6508603</v>
      </c>
      <c r="H17472">
        <v>22.466699999999999</v>
      </c>
    </row>
    <row r="17473" spans="1:8" x14ac:dyDescent="0.3">
      <c r="A17473" t="s">
        <v>669</v>
      </c>
      <c r="B17473" t="s">
        <v>722</v>
      </c>
      <c r="C17473">
        <v>21.94</v>
      </c>
      <c r="D17473">
        <v>22.96</v>
      </c>
      <c r="E17473">
        <v>21.9</v>
      </c>
      <c r="F17473">
        <v>22.46</v>
      </c>
      <c r="G17473">
        <v>6141360</v>
      </c>
      <c r="H17473">
        <v>22.44</v>
      </c>
    </row>
    <row r="17474" spans="1:8" x14ac:dyDescent="0.3">
      <c r="A17474" t="s">
        <v>669</v>
      </c>
      <c r="B17474" t="s">
        <v>164</v>
      </c>
      <c r="C17474">
        <v>22.46</v>
      </c>
      <c r="D17474">
        <v>23.48</v>
      </c>
      <c r="E17474">
        <v>21.62</v>
      </c>
      <c r="F17474">
        <v>21.7</v>
      </c>
      <c r="G17474">
        <v>8381980</v>
      </c>
      <c r="H17474">
        <v>22.2667</v>
      </c>
    </row>
    <row r="17475" spans="1:8" x14ac:dyDescent="0.3">
      <c r="A17475" t="s">
        <v>669</v>
      </c>
      <c r="B17475" t="s">
        <v>723</v>
      </c>
      <c r="C17475">
        <v>22.4</v>
      </c>
      <c r="D17475">
        <v>22.58</v>
      </c>
      <c r="E17475">
        <v>22.12</v>
      </c>
      <c r="F17475">
        <v>22.34</v>
      </c>
      <c r="G17475">
        <v>4675414</v>
      </c>
      <c r="H17475">
        <v>22.346699999999998</v>
      </c>
    </row>
    <row r="17476" spans="1:8" x14ac:dyDescent="0.3">
      <c r="A17476" t="s">
        <v>669</v>
      </c>
      <c r="B17476" t="s">
        <v>724</v>
      </c>
      <c r="C17476">
        <v>22.34</v>
      </c>
      <c r="D17476">
        <v>22.6</v>
      </c>
      <c r="E17476">
        <v>21.92</v>
      </c>
      <c r="F17476">
        <v>22.14</v>
      </c>
      <c r="G17476">
        <v>3264444</v>
      </c>
      <c r="H17476">
        <v>22.22</v>
      </c>
    </row>
    <row r="17477" spans="1:8" x14ac:dyDescent="0.3">
      <c r="A17477" t="s">
        <v>669</v>
      </c>
      <c r="B17477" t="s">
        <v>725</v>
      </c>
      <c r="C17477">
        <v>22.3</v>
      </c>
      <c r="D17477">
        <v>22.58</v>
      </c>
      <c r="E17477">
        <v>22.14</v>
      </c>
      <c r="F17477">
        <v>22.38</v>
      </c>
      <c r="G17477">
        <v>3219519</v>
      </c>
      <c r="H17477">
        <v>22.366700000000002</v>
      </c>
    </row>
    <row r="17478" spans="1:8" x14ac:dyDescent="0.3">
      <c r="A17478" t="s">
        <v>669</v>
      </c>
      <c r="B17478" t="s">
        <v>242</v>
      </c>
      <c r="C17478">
        <v>21.86</v>
      </c>
      <c r="D17478">
        <v>22.98</v>
      </c>
      <c r="E17478">
        <v>21.86</v>
      </c>
      <c r="F17478">
        <v>22.6</v>
      </c>
      <c r="G17478">
        <v>5318468</v>
      </c>
      <c r="H17478">
        <v>22.48</v>
      </c>
    </row>
    <row r="17479" spans="1:8" x14ac:dyDescent="0.3">
      <c r="A17479" t="s">
        <v>669</v>
      </c>
      <c r="B17479" t="s">
        <v>726</v>
      </c>
      <c r="C17479">
        <v>22.6</v>
      </c>
      <c r="D17479">
        <v>23.28</v>
      </c>
      <c r="E17479">
        <v>22.06</v>
      </c>
      <c r="F17479">
        <v>22.66</v>
      </c>
      <c r="G17479">
        <v>7402128</v>
      </c>
      <c r="H17479">
        <v>22.666699999999999</v>
      </c>
    </row>
    <row r="17480" spans="1:8" x14ac:dyDescent="0.3">
      <c r="A17480" t="s">
        <v>669</v>
      </c>
      <c r="B17480" t="s">
        <v>727</v>
      </c>
      <c r="C17480">
        <v>22.66</v>
      </c>
      <c r="D17480">
        <v>22.92</v>
      </c>
      <c r="E17480">
        <v>22.6</v>
      </c>
      <c r="F17480">
        <v>22.76</v>
      </c>
      <c r="G17480">
        <v>3945250</v>
      </c>
      <c r="H17480">
        <v>22.76</v>
      </c>
    </row>
    <row r="17481" spans="1:8" x14ac:dyDescent="0.3">
      <c r="A17481" t="s">
        <v>669</v>
      </c>
      <c r="B17481" t="s">
        <v>728</v>
      </c>
      <c r="C17481">
        <v>22.82</v>
      </c>
      <c r="D17481">
        <v>23.58</v>
      </c>
      <c r="E17481">
        <v>22.6</v>
      </c>
      <c r="F17481">
        <v>23.04</v>
      </c>
      <c r="G17481">
        <v>9589353</v>
      </c>
      <c r="H17481">
        <v>23.0733</v>
      </c>
    </row>
    <row r="17482" spans="1:8" x14ac:dyDescent="0.3">
      <c r="A17482" t="s">
        <v>669</v>
      </c>
      <c r="B17482" t="s">
        <v>729</v>
      </c>
      <c r="C17482">
        <v>23.08</v>
      </c>
      <c r="D17482">
        <v>24.28</v>
      </c>
      <c r="E17482">
        <v>22.96</v>
      </c>
      <c r="F17482">
        <v>24.2</v>
      </c>
      <c r="G17482">
        <v>7185284</v>
      </c>
      <c r="H17482">
        <v>23.813300000000002</v>
      </c>
    </row>
    <row r="17483" spans="1:8" x14ac:dyDescent="0.3">
      <c r="A17483" t="s">
        <v>669</v>
      </c>
      <c r="B17483" t="s">
        <v>730</v>
      </c>
      <c r="C17483">
        <v>26.02</v>
      </c>
      <c r="D17483">
        <v>26.62</v>
      </c>
      <c r="E17483">
        <v>24.62</v>
      </c>
      <c r="F17483">
        <v>26.62</v>
      </c>
      <c r="G17483">
        <v>27476910</v>
      </c>
      <c r="H17483">
        <v>25.953299999999999</v>
      </c>
    </row>
    <row r="17484" spans="1:8" x14ac:dyDescent="0.3">
      <c r="A17484" t="s">
        <v>669</v>
      </c>
      <c r="B17484" t="s">
        <v>731</v>
      </c>
      <c r="C17484">
        <v>26.8</v>
      </c>
      <c r="D17484">
        <v>27.04</v>
      </c>
      <c r="E17484">
        <v>25.3</v>
      </c>
      <c r="F17484">
        <v>25.3</v>
      </c>
      <c r="G17484">
        <v>21237200</v>
      </c>
      <c r="H17484">
        <v>25.88</v>
      </c>
    </row>
    <row r="17485" spans="1:8" x14ac:dyDescent="0.3">
      <c r="A17485" t="s">
        <v>669</v>
      </c>
      <c r="B17485" t="s">
        <v>732</v>
      </c>
      <c r="C17485">
        <v>25.5</v>
      </c>
      <c r="D17485">
        <v>25.72</v>
      </c>
      <c r="E17485">
        <v>23.86</v>
      </c>
      <c r="F17485">
        <v>23.92</v>
      </c>
      <c r="G17485">
        <v>9131872</v>
      </c>
      <c r="H17485">
        <v>24.5</v>
      </c>
    </row>
    <row r="17486" spans="1:8" x14ac:dyDescent="0.3">
      <c r="A17486" t="s">
        <v>669</v>
      </c>
      <c r="B17486" t="s">
        <v>733</v>
      </c>
      <c r="C17486">
        <v>23.88</v>
      </c>
      <c r="D17486">
        <v>24.34</v>
      </c>
      <c r="E17486">
        <v>22.9</v>
      </c>
      <c r="F17486">
        <v>23.48</v>
      </c>
      <c r="G17486">
        <v>8596963</v>
      </c>
      <c r="H17486">
        <v>23.5733</v>
      </c>
    </row>
    <row r="17487" spans="1:8" x14ac:dyDescent="0.3">
      <c r="A17487" t="s">
        <v>669</v>
      </c>
      <c r="B17487" t="s">
        <v>734</v>
      </c>
      <c r="C17487">
        <v>23.36</v>
      </c>
      <c r="D17487">
        <v>23.62</v>
      </c>
      <c r="E17487">
        <v>23</v>
      </c>
      <c r="F17487">
        <v>23</v>
      </c>
      <c r="G17487">
        <v>4772247</v>
      </c>
      <c r="H17487">
        <v>23.206700000000001</v>
      </c>
    </row>
    <row r="17488" spans="1:8" x14ac:dyDescent="0.3">
      <c r="A17488" t="s">
        <v>669</v>
      </c>
      <c r="B17488" t="s">
        <v>735</v>
      </c>
      <c r="C17488">
        <v>23</v>
      </c>
      <c r="D17488">
        <v>23.26</v>
      </c>
      <c r="E17488">
        <v>21.92</v>
      </c>
      <c r="F17488">
        <v>22.58</v>
      </c>
      <c r="G17488">
        <v>2186651</v>
      </c>
      <c r="H17488">
        <v>22.5867</v>
      </c>
    </row>
    <row r="17489" spans="1:8" x14ac:dyDescent="0.3">
      <c r="A17489" t="s">
        <v>152</v>
      </c>
      <c r="B17489" t="s">
        <v>696</v>
      </c>
      <c r="C17489">
        <v>99.6</v>
      </c>
      <c r="D17489">
        <v>101</v>
      </c>
      <c r="E17489">
        <v>97.85</v>
      </c>
      <c r="F17489">
        <v>101</v>
      </c>
      <c r="G17489">
        <v>262475</v>
      </c>
      <c r="H17489">
        <v>99.95</v>
      </c>
    </row>
    <row r="17490" spans="1:8" x14ac:dyDescent="0.3">
      <c r="A17490" t="s">
        <v>152</v>
      </c>
      <c r="B17490" t="s">
        <v>697</v>
      </c>
      <c r="C17490">
        <v>101</v>
      </c>
      <c r="D17490">
        <v>101.3</v>
      </c>
      <c r="E17490">
        <v>99.25</v>
      </c>
      <c r="F17490">
        <v>99.8</v>
      </c>
      <c r="G17490">
        <v>184950</v>
      </c>
      <c r="H17490">
        <v>100.11669999999999</v>
      </c>
    </row>
    <row r="17491" spans="1:8" x14ac:dyDescent="0.3">
      <c r="A17491" t="s">
        <v>152</v>
      </c>
      <c r="B17491" t="s">
        <v>698</v>
      </c>
      <c r="C17491">
        <v>99.8</v>
      </c>
      <c r="D17491">
        <v>103</v>
      </c>
      <c r="E17491">
        <v>99.7</v>
      </c>
      <c r="F17491">
        <v>101.4</v>
      </c>
      <c r="G17491">
        <v>320048</v>
      </c>
      <c r="H17491">
        <v>101.36669999999999</v>
      </c>
    </row>
    <row r="17492" spans="1:8" x14ac:dyDescent="0.3">
      <c r="A17492" t="s">
        <v>152</v>
      </c>
      <c r="B17492" t="s">
        <v>699</v>
      </c>
      <c r="C17492">
        <v>102.4</v>
      </c>
      <c r="D17492">
        <v>102.7</v>
      </c>
      <c r="E17492">
        <v>101.1</v>
      </c>
      <c r="F17492">
        <v>101.4</v>
      </c>
      <c r="G17492">
        <v>234605</v>
      </c>
      <c r="H17492">
        <v>101.7333</v>
      </c>
    </row>
    <row r="17493" spans="1:8" x14ac:dyDescent="0.3">
      <c r="A17493" t="s">
        <v>152</v>
      </c>
      <c r="B17493" t="s">
        <v>700</v>
      </c>
      <c r="C17493">
        <v>101.8</v>
      </c>
      <c r="D17493">
        <v>102.5</v>
      </c>
      <c r="E17493">
        <v>99.05</v>
      </c>
      <c r="F17493">
        <v>101</v>
      </c>
      <c r="G17493">
        <v>239436</v>
      </c>
      <c r="H17493">
        <v>100.85</v>
      </c>
    </row>
    <row r="17494" spans="1:8" x14ac:dyDescent="0.3">
      <c r="A17494" t="s">
        <v>152</v>
      </c>
      <c r="B17494" t="s">
        <v>77</v>
      </c>
      <c r="C17494">
        <v>100.5</v>
      </c>
      <c r="D17494">
        <v>102.4</v>
      </c>
      <c r="E17494">
        <v>98.95</v>
      </c>
      <c r="F17494">
        <v>101.4</v>
      </c>
      <c r="G17494">
        <v>245163</v>
      </c>
      <c r="H17494">
        <v>100.91670000000001</v>
      </c>
    </row>
    <row r="17495" spans="1:8" x14ac:dyDescent="0.3">
      <c r="A17495" t="s">
        <v>152</v>
      </c>
      <c r="B17495" t="s">
        <v>701</v>
      </c>
      <c r="C17495">
        <v>101.5</v>
      </c>
      <c r="D17495">
        <v>103.4</v>
      </c>
      <c r="E17495">
        <v>101.5</v>
      </c>
      <c r="F17495">
        <v>102</v>
      </c>
      <c r="G17495">
        <v>182368</v>
      </c>
      <c r="H17495">
        <v>102.3</v>
      </c>
    </row>
    <row r="17496" spans="1:8" x14ac:dyDescent="0.3">
      <c r="A17496" t="s">
        <v>152</v>
      </c>
      <c r="B17496" t="s">
        <v>702</v>
      </c>
      <c r="C17496">
        <v>102</v>
      </c>
      <c r="D17496">
        <v>103.9</v>
      </c>
      <c r="E17496">
        <v>101</v>
      </c>
      <c r="F17496">
        <v>102.2</v>
      </c>
      <c r="G17496">
        <v>241701</v>
      </c>
      <c r="H17496">
        <v>102.36669999999999</v>
      </c>
    </row>
    <row r="17497" spans="1:8" x14ac:dyDescent="0.3">
      <c r="A17497" t="s">
        <v>152</v>
      </c>
      <c r="B17497" t="s">
        <v>139</v>
      </c>
      <c r="C17497">
        <v>102.9</v>
      </c>
      <c r="D17497">
        <v>105.9</v>
      </c>
      <c r="E17497">
        <v>100</v>
      </c>
      <c r="F17497">
        <v>100</v>
      </c>
      <c r="G17497">
        <v>364241</v>
      </c>
      <c r="H17497">
        <v>101.9667</v>
      </c>
    </row>
    <row r="17498" spans="1:8" x14ac:dyDescent="0.3">
      <c r="A17498" t="s">
        <v>152</v>
      </c>
      <c r="B17498" t="s">
        <v>156</v>
      </c>
      <c r="C17498">
        <v>99.5</v>
      </c>
      <c r="D17498">
        <v>102</v>
      </c>
      <c r="E17498">
        <v>98.35</v>
      </c>
      <c r="F17498">
        <v>99.3</v>
      </c>
      <c r="G17498">
        <v>234406</v>
      </c>
      <c r="H17498">
        <v>99.883300000000006</v>
      </c>
    </row>
    <row r="17499" spans="1:8" x14ac:dyDescent="0.3">
      <c r="A17499" t="s">
        <v>152</v>
      </c>
      <c r="B17499" t="s">
        <v>703</v>
      </c>
      <c r="C17499">
        <v>100.1</v>
      </c>
      <c r="D17499">
        <v>103.1</v>
      </c>
      <c r="E17499">
        <v>100.1</v>
      </c>
      <c r="F17499">
        <v>102.5</v>
      </c>
      <c r="G17499">
        <v>201295</v>
      </c>
      <c r="H17499">
        <v>101.9</v>
      </c>
    </row>
    <row r="17500" spans="1:8" x14ac:dyDescent="0.3">
      <c r="A17500" t="s">
        <v>152</v>
      </c>
      <c r="B17500" t="s">
        <v>223</v>
      </c>
      <c r="C17500">
        <v>102.8</v>
      </c>
      <c r="D17500">
        <v>103.9</v>
      </c>
      <c r="E17500">
        <v>101.1</v>
      </c>
      <c r="F17500">
        <v>101.5</v>
      </c>
      <c r="G17500">
        <v>99091</v>
      </c>
      <c r="H17500">
        <v>102.16670000000001</v>
      </c>
    </row>
    <row r="17501" spans="1:8" x14ac:dyDescent="0.3">
      <c r="A17501" t="s">
        <v>152</v>
      </c>
      <c r="B17501" t="s">
        <v>228</v>
      </c>
      <c r="C17501">
        <v>101</v>
      </c>
      <c r="D17501">
        <v>101.5</v>
      </c>
      <c r="E17501">
        <v>99.55</v>
      </c>
      <c r="F17501">
        <v>99.9</v>
      </c>
      <c r="G17501">
        <v>175933</v>
      </c>
      <c r="H17501">
        <v>100.3167</v>
      </c>
    </row>
    <row r="17502" spans="1:8" x14ac:dyDescent="0.3">
      <c r="A17502" t="s">
        <v>152</v>
      </c>
      <c r="B17502" t="s">
        <v>704</v>
      </c>
      <c r="C17502">
        <v>99.95</v>
      </c>
      <c r="D17502">
        <v>101.7</v>
      </c>
      <c r="E17502">
        <v>99.9</v>
      </c>
      <c r="F17502">
        <v>101.2</v>
      </c>
      <c r="G17502">
        <v>198940</v>
      </c>
      <c r="H17502">
        <v>100.9333</v>
      </c>
    </row>
    <row r="17503" spans="1:8" x14ac:dyDescent="0.3">
      <c r="A17503" t="s">
        <v>152</v>
      </c>
      <c r="B17503" t="s">
        <v>705</v>
      </c>
      <c r="C17503">
        <v>101.2</v>
      </c>
      <c r="D17503">
        <v>103.5</v>
      </c>
      <c r="E17503">
        <v>101.2</v>
      </c>
      <c r="F17503">
        <v>103</v>
      </c>
      <c r="G17503">
        <v>242739</v>
      </c>
      <c r="H17503">
        <v>102.5667</v>
      </c>
    </row>
    <row r="17504" spans="1:8" x14ac:dyDescent="0.3">
      <c r="A17504" t="s">
        <v>152</v>
      </c>
      <c r="B17504" t="s">
        <v>706</v>
      </c>
      <c r="C17504">
        <v>103.9</v>
      </c>
      <c r="D17504">
        <v>105.5</v>
      </c>
      <c r="E17504">
        <v>103.4</v>
      </c>
      <c r="F17504">
        <v>104.6</v>
      </c>
      <c r="G17504">
        <v>210969</v>
      </c>
      <c r="H17504">
        <v>104.5</v>
      </c>
    </row>
    <row r="17505" spans="1:8" x14ac:dyDescent="0.3">
      <c r="A17505" t="s">
        <v>152</v>
      </c>
      <c r="B17505" t="s">
        <v>265</v>
      </c>
      <c r="C17505">
        <v>104.3</v>
      </c>
      <c r="D17505">
        <v>107.8</v>
      </c>
      <c r="E17505">
        <v>104.3</v>
      </c>
      <c r="F17505">
        <v>106.1</v>
      </c>
      <c r="G17505">
        <v>277469</v>
      </c>
      <c r="H17505">
        <v>106.0667</v>
      </c>
    </row>
    <row r="17506" spans="1:8" x14ac:dyDescent="0.3">
      <c r="A17506" t="s">
        <v>152</v>
      </c>
      <c r="B17506" t="s">
        <v>707</v>
      </c>
      <c r="C17506">
        <v>106.5</v>
      </c>
      <c r="D17506">
        <v>107.4</v>
      </c>
      <c r="E17506">
        <v>101.7</v>
      </c>
      <c r="F17506">
        <v>103.5</v>
      </c>
      <c r="G17506">
        <v>367357</v>
      </c>
      <c r="H17506">
        <v>104.2</v>
      </c>
    </row>
    <row r="17507" spans="1:8" x14ac:dyDescent="0.3">
      <c r="A17507" t="s">
        <v>152</v>
      </c>
      <c r="B17507" t="s">
        <v>271</v>
      </c>
      <c r="C17507">
        <v>102.6</v>
      </c>
      <c r="D17507">
        <v>104.3</v>
      </c>
      <c r="E17507">
        <v>97.5</v>
      </c>
      <c r="F17507">
        <v>97.65</v>
      </c>
      <c r="G17507">
        <v>274225</v>
      </c>
      <c r="H17507">
        <v>99.816699999999997</v>
      </c>
    </row>
    <row r="17508" spans="1:8" x14ac:dyDescent="0.3">
      <c r="A17508" t="s">
        <v>152</v>
      </c>
      <c r="B17508" t="s">
        <v>708</v>
      </c>
      <c r="C17508">
        <v>99</v>
      </c>
      <c r="D17508">
        <v>99.9</v>
      </c>
      <c r="E17508">
        <v>97.2</v>
      </c>
      <c r="F17508">
        <v>99.2</v>
      </c>
      <c r="G17508">
        <v>148887</v>
      </c>
      <c r="H17508">
        <v>98.7667</v>
      </c>
    </row>
    <row r="17509" spans="1:8" x14ac:dyDescent="0.3">
      <c r="A17509" t="s">
        <v>152</v>
      </c>
      <c r="B17509" t="s">
        <v>709</v>
      </c>
      <c r="C17509">
        <v>99.2</v>
      </c>
      <c r="D17509">
        <v>101.3</v>
      </c>
      <c r="E17509">
        <v>98.05</v>
      </c>
      <c r="F17509">
        <v>98.45</v>
      </c>
      <c r="G17509">
        <v>177604</v>
      </c>
      <c r="H17509">
        <v>99.2667</v>
      </c>
    </row>
    <row r="17510" spans="1:8" x14ac:dyDescent="0.3">
      <c r="A17510" t="s">
        <v>152</v>
      </c>
      <c r="B17510" t="s">
        <v>283</v>
      </c>
      <c r="C17510">
        <v>98.45</v>
      </c>
      <c r="D17510">
        <v>98.45</v>
      </c>
      <c r="E17510">
        <v>96.75</v>
      </c>
      <c r="F17510">
        <v>97.25</v>
      </c>
      <c r="G17510">
        <v>128159</v>
      </c>
      <c r="H17510">
        <v>97.4833</v>
      </c>
    </row>
    <row r="17511" spans="1:8" x14ac:dyDescent="0.3">
      <c r="A17511" t="s">
        <v>152</v>
      </c>
      <c r="B17511" t="s">
        <v>290</v>
      </c>
      <c r="C17511">
        <v>97.3</v>
      </c>
      <c r="D17511">
        <v>97.4</v>
      </c>
      <c r="E17511">
        <v>94.6</v>
      </c>
      <c r="F17511">
        <v>94.8</v>
      </c>
      <c r="G17511">
        <v>108328</v>
      </c>
      <c r="H17511">
        <v>95.6</v>
      </c>
    </row>
    <row r="17512" spans="1:8" x14ac:dyDescent="0.3">
      <c r="A17512" t="s">
        <v>152</v>
      </c>
      <c r="B17512" t="s">
        <v>710</v>
      </c>
      <c r="C17512">
        <v>94.8</v>
      </c>
      <c r="D17512">
        <v>95.85</v>
      </c>
      <c r="E17512">
        <v>94.3</v>
      </c>
      <c r="F17512">
        <v>94.75</v>
      </c>
      <c r="G17512">
        <v>117364</v>
      </c>
      <c r="H17512">
        <v>94.966700000000003</v>
      </c>
    </row>
    <row r="17513" spans="1:8" x14ac:dyDescent="0.3">
      <c r="A17513" t="s">
        <v>152</v>
      </c>
      <c r="B17513" t="s">
        <v>512</v>
      </c>
      <c r="C17513">
        <v>95</v>
      </c>
      <c r="D17513">
        <v>96.4</v>
      </c>
      <c r="E17513">
        <v>92.95</v>
      </c>
      <c r="F17513">
        <v>94.2</v>
      </c>
      <c r="G17513">
        <v>122203</v>
      </c>
      <c r="H17513">
        <v>94.5167</v>
      </c>
    </row>
    <row r="17514" spans="1:8" x14ac:dyDescent="0.3">
      <c r="A17514" t="s">
        <v>152</v>
      </c>
      <c r="B17514" t="s">
        <v>91</v>
      </c>
      <c r="C17514">
        <v>85</v>
      </c>
      <c r="D17514">
        <v>90.05</v>
      </c>
      <c r="E17514">
        <v>84.9</v>
      </c>
      <c r="F17514">
        <v>89.5</v>
      </c>
      <c r="G17514">
        <v>175627</v>
      </c>
      <c r="H17514">
        <v>88.15</v>
      </c>
    </row>
    <row r="17515" spans="1:8" x14ac:dyDescent="0.3">
      <c r="A17515" t="s">
        <v>152</v>
      </c>
      <c r="B17515" t="s">
        <v>93</v>
      </c>
      <c r="C17515">
        <v>86.55</v>
      </c>
      <c r="D17515">
        <v>90.9</v>
      </c>
      <c r="E17515">
        <v>86.55</v>
      </c>
      <c r="F17515">
        <v>87.3</v>
      </c>
      <c r="G17515">
        <v>172078</v>
      </c>
      <c r="H17515">
        <v>88.25</v>
      </c>
    </row>
    <row r="17516" spans="1:8" x14ac:dyDescent="0.3">
      <c r="A17516" t="s">
        <v>152</v>
      </c>
      <c r="B17516" t="s">
        <v>711</v>
      </c>
      <c r="C17516">
        <v>88</v>
      </c>
      <c r="D17516">
        <v>88.75</v>
      </c>
      <c r="E17516">
        <v>86.05</v>
      </c>
      <c r="F17516">
        <v>86.05</v>
      </c>
      <c r="G17516">
        <v>108227</v>
      </c>
      <c r="H17516">
        <v>86.95</v>
      </c>
    </row>
    <row r="17517" spans="1:8" x14ac:dyDescent="0.3">
      <c r="A17517" t="s">
        <v>152</v>
      </c>
      <c r="B17517" t="s">
        <v>712</v>
      </c>
      <c r="C17517">
        <v>86.05</v>
      </c>
      <c r="D17517">
        <v>88.9</v>
      </c>
      <c r="E17517">
        <v>86.05</v>
      </c>
      <c r="F17517">
        <v>88.2</v>
      </c>
      <c r="G17517">
        <v>123739</v>
      </c>
      <c r="H17517">
        <v>87.716700000000003</v>
      </c>
    </row>
    <row r="17518" spans="1:8" x14ac:dyDescent="0.3">
      <c r="A17518" t="s">
        <v>152</v>
      </c>
      <c r="B17518" t="s">
        <v>162</v>
      </c>
      <c r="C17518">
        <v>88.2</v>
      </c>
      <c r="D17518">
        <v>89.35</v>
      </c>
      <c r="E17518">
        <v>86.25</v>
      </c>
      <c r="F17518">
        <v>87</v>
      </c>
      <c r="G17518">
        <v>80360</v>
      </c>
      <c r="H17518">
        <v>87.533299999999997</v>
      </c>
    </row>
    <row r="17519" spans="1:8" x14ac:dyDescent="0.3">
      <c r="A17519" t="s">
        <v>152</v>
      </c>
      <c r="B17519" t="s">
        <v>220</v>
      </c>
      <c r="C17519">
        <v>85.65</v>
      </c>
      <c r="D17519">
        <v>86.2</v>
      </c>
      <c r="E17519">
        <v>83</v>
      </c>
      <c r="F17519">
        <v>85.35</v>
      </c>
      <c r="G17519">
        <v>155343</v>
      </c>
      <c r="H17519">
        <v>84.85</v>
      </c>
    </row>
    <row r="17520" spans="1:8" x14ac:dyDescent="0.3">
      <c r="A17520" t="s">
        <v>152</v>
      </c>
      <c r="B17520" t="s">
        <v>713</v>
      </c>
      <c r="C17520">
        <v>86.95</v>
      </c>
      <c r="D17520">
        <v>89.65</v>
      </c>
      <c r="E17520">
        <v>86.55</v>
      </c>
      <c r="F17520">
        <v>89.5</v>
      </c>
      <c r="G17520">
        <v>109932</v>
      </c>
      <c r="H17520">
        <v>88.566699999999997</v>
      </c>
    </row>
    <row r="17521" spans="1:8" x14ac:dyDescent="0.3">
      <c r="A17521" t="s">
        <v>152</v>
      </c>
      <c r="B17521" t="s">
        <v>714</v>
      </c>
      <c r="C17521">
        <v>88.1</v>
      </c>
      <c r="D17521">
        <v>89.3</v>
      </c>
      <c r="E17521">
        <v>87.1</v>
      </c>
      <c r="F17521">
        <v>88.05</v>
      </c>
      <c r="G17521">
        <v>93634</v>
      </c>
      <c r="H17521">
        <v>88.15</v>
      </c>
    </row>
    <row r="17522" spans="1:8" x14ac:dyDescent="0.3">
      <c r="A17522" t="s">
        <v>152</v>
      </c>
      <c r="B17522" t="s">
        <v>715</v>
      </c>
      <c r="C17522">
        <v>87.9</v>
      </c>
      <c r="D17522">
        <v>89.85</v>
      </c>
      <c r="E17522">
        <v>87.9</v>
      </c>
      <c r="F17522">
        <v>89</v>
      </c>
      <c r="G17522">
        <v>126302</v>
      </c>
      <c r="H17522">
        <v>88.916700000000006</v>
      </c>
    </row>
    <row r="17523" spans="1:8" x14ac:dyDescent="0.3">
      <c r="A17523" t="s">
        <v>152</v>
      </c>
      <c r="B17523" t="s">
        <v>235</v>
      </c>
      <c r="C17523">
        <v>89.15</v>
      </c>
      <c r="D17523">
        <v>89.85</v>
      </c>
      <c r="E17523">
        <v>86.55</v>
      </c>
      <c r="F17523">
        <v>89.2</v>
      </c>
      <c r="G17523">
        <v>102773</v>
      </c>
      <c r="H17523">
        <v>88.533299999999997</v>
      </c>
    </row>
    <row r="17524" spans="1:8" x14ac:dyDescent="0.3">
      <c r="A17524" t="s">
        <v>152</v>
      </c>
      <c r="B17524" t="s">
        <v>259</v>
      </c>
      <c r="C17524">
        <v>89.25</v>
      </c>
      <c r="D17524">
        <v>89.95</v>
      </c>
      <c r="E17524">
        <v>87.95</v>
      </c>
      <c r="F17524">
        <v>88.65</v>
      </c>
      <c r="G17524">
        <v>122649</v>
      </c>
      <c r="H17524">
        <v>88.85</v>
      </c>
    </row>
    <row r="17525" spans="1:8" x14ac:dyDescent="0.3">
      <c r="A17525" t="s">
        <v>152</v>
      </c>
      <c r="B17525" t="s">
        <v>716</v>
      </c>
      <c r="C17525">
        <v>88.7</v>
      </c>
      <c r="D17525">
        <v>90.35</v>
      </c>
      <c r="E17525">
        <v>88.7</v>
      </c>
      <c r="F17525">
        <v>89.05</v>
      </c>
      <c r="G17525">
        <v>120516</v>
      </c>
      <c r="H17525">
        <v>89.366699999999994</v>
      </c>
    </row>
    <row r="17526" spans="1:8" x14ac:dyDescent="0.3">
      <c r="A17526" t="s">
        <v>152</v>
      </c>
      <c r="B17526" t="s">
        <v>269</v>
      </c>
      <c r="C17526">
        <v>89.7</v>
      </c>
      <c r="D17526">
        <v>90</v>
      </c>
      <c r="E17526">
        <v>88.05</v>
      </c>
      <c r="F17526">
        <v>88.25</v>
      </c>
      <c r="G17526">
        <v>71513</v>
      </c>
      <c r="H17526">
        <v>88.7667</v>
      </c>
    </row>
    <row r="17527" spans="1:8" x14ac:dyDescent="0.3">
      <c r="A17527" t="s">
        <v>152</v>
      </c>
      <c r="B17527" t="s">
        <v>282</v>
      </c>
      <c r="C17527">
        <v>88.25</v>
      </c>
      <c r="D17527">
        <v>89</v>
      </c>
      <c r="E17527">
        <v>87.85</v>
      </c>
      <c r="F17527">
        <v>88.25</v>
      </c>
      <c r="G17527">
        <v>25964</v>
      </c>
      <c r="H17527">
        <v>88.366699999999994</v>
      </c>
    </row>
    <row r="17528" spans="1:8" x14ac:dyDescent="0.3">
      <c r="A17528" t="s">
        <v>152</v>
      </c>
      <c r="B17528" t="s">
        <v>717</v>
      </c>
      <c r="C17528">
        <v>88.5</v>
      </c>
      <c r="D17528">
        <v>90.55</v>
      </c>
      <c r="E17528">
        <v>86.85</v>
      </c>
      <c r="F17528">
        <v>90</v>
      </c>
      <c r="G17528">
        <v>168232</v>
      </c>
      <c r="H17528">
        <v>89.133300000000006</v>
      </c>
    </row>
    <row r="17529" spans="1:8" x14ac:dyDescent="0.3">
      <c r="A17529" t="s">
        <v>152</v>
      </c>
      <c r="B17529" t="s">
        <v>285</v>
      </c>
      <c r="C17529">
        <v>89.7</v>
      </c>
      <c r="D17529">
        <v>90.7</v>
      </c>
      <c r="E17529">
        <v>88.5</v>
      </c>
      <c r="F17529">
        <v>88.9</v>
      </c>
      <c r="G17529">
        <v>85072</v>
      </c>
      <c r="H17529">
        <v>89.366699999999994</v>
      </c>
    </row>
    <row r="17530" spans="1:8" x14ac:dyDescent="0.3">
      <c r="A17530" t="s">
        <v>152</v>
      </c>
      <c r="B17530" t="s">
        <v>718</v>
      </c>
      <c r="C17530">
        <v>91.35</v>
      </c>
      <c r="D17530">
        <v>91.35</v>
      </c>
      <c r="E17530">
        <v>88.65</v>
      </c>
      <c r="F17530">
        <v>88.85</v>
      </c>
      <c r="G17530">
        <v>118873</v>
      </c>
      <c r="H17530">
        <v>89.616699999999994</v>
      </c>
    </row>
    <row r="17531" spans="1:8" x14ac:dyDescent="0.3">
      <c r="A17531" t="s">
        <v>152</v>
      </c>
      <c r="B17531" t="s">
        <v>291</v>
      </c>
      <c r="C17531">
        <v>88.95</v>
      </c>
      <c r="D17531">
        <v>88.95</v>
      </c>
      <c r="E17531">
        <v>87.05</v>
      </c>
      <c r="F17531">
        <v>87.1</v>
      </c>
      <c r="G17531">
        <v>103731</v>
      </c>
      <c r="H17531">
        <v>87.7</v>
      </c>
    </row>
    <row r="17532" spans="1:8" x14ac:dyDescent="0.3">
      <c r="A17532" t="s">
        <v>152</v>
      </c>
      <c r="B17532" t="s">
        <v>295</v>
      </c>
      <c r="C17532">
        <v>89</v>
      </c>
      <c r="D17532">
        <v>89</v>
      </c>
      <c r="E17532">
        <v>85.3</v>
      </c>
      <c r="F17532">
        <v>86.95</v>
      </c>
      <c r="G17532">
        <v>76699</v>
      </c>
      <c r="H17532">
        <v>87.083299999999994</v>
      </c>
    </row>
    <row r="17533" spans="1:8" x14ac:dyDescent="0.3">
      <c r="A17533" t="s">
        <v>152</v>
      </c>
      <c r="B17533" t="s">
        <v>298</v>
      </c>
      <c r="C17533">
        <v>88</v>
      </c>
      <c r="D17533">
        <v>88</v>
      </c>
      <c r="E17533">
        <v>85.25</v>
      </c>
      <c r="F17533">
        <v>86.1</v>
      </c>
      <c r="G17533">
        <v>69232</v>
      </c>
      <c r="H17533">
        <v>86.45</v>
      </c>
    </row>
    <row r="17534" spans="1:8" x14ac:dyDescent="0.3">
      <c r="A17534" t="s">
        <v>152</v>
      </c>
      <c r="B17534" t="s">
        <v>719</v>
      </c>
      <c r="C17534">
        <v>87.85</v>
      </c>
      <c r="D17534">
        <v>88</v>
      </c>
      <c r="E17534">
        <v>86.1</v>
      </c>
      <c r="F17534">
        <v>87.7</v>
      </c>
      <c r="G17534">
        <v>81435</v>
      </c>
      <c r="H17534">
        <v>87.2667</v>
      </c>
    </row>
    <row r="17535" spans="1:8" x14ac:dyDescent="0.3">
      <c r="A17535" t="s">
        <v>152</v>
      </c>
      <c r="B17535" t="s">
        <v>720</v>
      </c>
      <c r="C17535">
        <v>89.5</v>
      </c>
      <c r="D17535">
        <v>89.5</v>
      </c>
      <c r="E17535">
        <v>88.4</v>
      </c>
      <c r="F17535">
        <v>89.15</v>
      </c>
      <c r="G17535">
        <v>112148</v>
      </c>
      <c r="H17535">
        <v>89.0167</v>
      </c>
    </row>
    <row r="17536" spans="1:8" x14ac:dyDescent="0.3">
      <c r="A17536" t="s">
        <v>152</v>
      </c>
      <c r="B17536" t="s">
        <v>721</v>
      </c>
      <c r="C17536">
        <v>89</v>
      </c>
      <c r="D17536">
        <v>89.5</v>
      </c>
      <c r="E17536">
        <v>87.8</v>
      </c>
      <c r="F17536">
        <v>89.4</v>
      </c>
      <c r="G17536">
        <v>69290</v>
      </c>
      <c r="H17536">
        <v>88.9</v>
      </c>
    </row>
    <row r="17537" spans="1:8" x14ac:dyDescent="0.3">
      <c r="A17537" t="s">
        <v>152</v>
      </c>
      <c r="B17537" t="s">
        <v>96</v>
      </c>
      <c r="C17537">
        <v>89.45</v>
      </c>
      <c r="D17537">
        <v>90.05</v>
      </c>
      <c r="E17537">
        <v>88.65</v>
      </c>
      <c r="F17537">
        <v>89.05</v>
      </c>
      <c r="G17537">
        <v>95130</v>
      </c>
      <c r="H17537">
        <v>89.25</v>
      </c>
    </row>
    <row r="17538" spans="1:8" x14ac:dyDescent="0.3">
      <c r="A17538" t="s">
        <v>152</v>
      </c>
      <c r="B17538" t="s">
        <v>722</v>
      </c>
      <c r="C17538">
        <v>89.25</v>
      </c>
      <c r="D17538">
        <v>91.1</v>
      </c>
      <c r="E17538">
        <v>88.9</v>
      </c>
      <c r="F17538">
        <v>89.15</v>
      </c>
      <c r="G17538">
        <v>93942</v>
      </c>
      <c r="H17538">
        <v>89.716700000000003</v>
      </c>
    </row>
    <row r="17539" spans="1:8" x14ac:dyDescent="0.3">
      <c r="A17539" t="s">
        <v>152</v>
      </c>
      <c r="B17539" t="s">
        <v>164</v>
      </c>
      <c r="C17539">
        <v>88.95</v>
      </c>
      <c r="D17539">
        <v>90.1</v>
      </c>
      <c r="E17539">
        <v>85.95</v>
      </c>
      <c r="F17539">
        <v>86.5</v>
      </c>
      <c r="G17539">
        <v>87680</v>
      </c>
      <c r="H17539">
        <v>87.5167</v>
      </c>
    </row>
    <row r="17540" spans="1:8" x14ac:dyDescent="0.3">
      <c r="A17540" t="s">
        <v>152</v>
      </c>
      <c r="B17540" t="s">
        <v>723</v>
      </c>
      <c r="C17540">
        <v>91</v>
      </c>
      <c r="D17540">
        <v>91</v>
      </c>
      <c r="E17540">
        <v>88.75</v>
      </c>
      <c r="F17540">
        <v>90.15</v>
      </c>
      <c r="G17540">
        <v>144421</v>
      </c>
      <c r="H17540">
        <v>89.966700000000003</v>
      </c>
    </row>
    <row r="17541" spans="1:8" x14ac:dyDescent="0.3">
      <c r="A17541" t="s">
        <v>152</v>
      </c>
      <c r="B17541" t="s">
        <v>724</v>
      </c>
      <c r="C17541">
        <v>90.15</v>
      </c>
      <c r="D17541">
        <v>90.4</v>
      </c>
      <c r="E17541">
        <v>88.75</v>
      </c>
      <c r="F17541">
        <v>90.05</v>
      </c>
      <c r="G17541">
        <v>213822</v>
      </c>
      <c r="H17541">
        <v>89.7333</v>
      </c>
    </row>
    <row r="17542" spans="1:8" x14ac:dyDescent="0.3">
      <c r="A17542" t="s">
        <v>152</v>
      </c>
      <c r="B17542" t="s">
        <v>725</v>
      </c>
      <c r="C17542">
        <v>91</v>
      </c>
      <c r="D17542">
        <v>95.15</v>
      </c>
      <c r="E17542">
        <v>90</v>
      </c>
      <c r="F17542">
        <v>94.25</v>
      </c>
      <c r="G17542">
        <v>517628</v>
      </c>
      <c r="H17542">
        <v>93.133300000000006</v>
      </c>
    </row>
    <row r="17543" spans="1:8" x14ac:dyDescent="0.3">
      <c r="A17543" t="s">
        <v>152</v>
      </c>
      <c r="B17543" t="s">
        <v>242</v>
      </c>
      <c r="C17543">
        <v>94.1</v>
      </c>
      <c r="D17543">
        <v>94.1</v>
      </c>
      <c r="E17543">
        <v>90.75</v>
      </c>
      <c r="F17543">
        <v>91.9</v>
      </c>
      <c r="G17543">
        <v>129606</v>
      </c>
      <c r="H17543">
        <v>92.25</v>
      </c>
    </row>
    <row r="17544" spans="1:8" x14ac:dyDescent="0.3">
      <c r="A17544" t="s">
        <v>152</v>
      </c>
      <c r="B17544" t="s">
        <v>726</v>
      </c>
      <c r="C17544">
        <v>91.9</v>
      </c>
      <c r="D17544">
        <v>96.7</v>
      </c>
      <c r="E17544">
        <v>91.9</v>
      </c>
      <c r="F17544">
        <v>95.4</v>
      </c>
      <c r="G17544">
        <v>316476</v>
      </c>
      <c r="H17544">
        <v>94.666700000000006</v>
      </c>
    </row>
    <row r="17545" spans="1:8" x14ac:dyDescent="0.3">
      <c r="A17545" t="s">
        <v>152</v>
      </c>
      <c r="B17545" t="s">
        <v>727</v>
      </c>
      <c r="C17545">
        <v>95</v>
      </c>
      <c r="D17545">
        <v>99.35</v>
      </c>
      <c r="E17545">
        <v>95</v>
      </c>
      <c r="F17545">
        <v>97.85</v>
      </c>
      <c r="G17545">
        <v>373179</v>
      </c>
      <c r="H17545">
        <v>97.4</v>
      </c>
    </row>
    <row r="17546" spans="1:8" x14ac:dyDescent="0.3">
      <c r="A17546" t="s">
        <v>152</v>
      </c>
      <c r="B17546" t="s">
        <v>728</v>
      </c>
      <c r="C17546">
        <v>98.3</v>
      </c>
      <c r="D17546">
        <v>98.6</v>
      </c>
      <c r="E17546">
        <v>95.85</v>
      </c>
      <c r="F17546">
        <v>96.7</v>
      </c>
      <c r="G17546">
        <v>270012</v>
      </c>
      <c r="H17546">
        <v>97.05</v>
      </c>
    </row>
    <row r="17547" spans="1:8" x14ac:dyDescent="0.3">
      <c r="A17547" t="s">
        <v>152</v>
      </c>
      <c r="B17547" t="s">
        <v>729</v>
      </c>
      <c r="C17547">
        <v>96.75</v>
      </c>
      <c r="D17547">
        <v>99.3</v>
      </c>
      <c r="E17547">
        <v>96.2</v>
      </c>
      <c r="F17547">
        <v>98.7</v>
      </c>
      <c r="G17547">
        <v>211452</v>
      </c>
      <c r="H17547">
        <v>98.066699999999997</v>
      </c>
    </row>
    <row r="17548" spans="1:8" x14ac:dyDescent="0.3">
      <c r="A17548" t="s">
        <v>152</v>
      </c>
      <c r="B17548" t="s">
        <v>730</v>
      </c>
      <c r="C17548">
        <v>98</v>
      </c>
      <c r="D17548">
        <v>98.7</v>
      </c>
      <c r="E17548">
        <v>96.5</v>
      </c>
      <c r="F17548">
        <v>97.5</v>
      </c>
      <c r="G17548">
        <v>127518</v>
      </c>
      <c r="H17548">
        <v>97.566699999999997</v>
      </c>
    </row>
    <row r="17549" spans="1:8" x14ac:dyDescent="0.3">
      <c r="A17549" t="s">
        <v>152</v>
      </c>
      <c r="B17549" t="s">
        <v>731</v>
      </c>
      <c r="C17549">
        <v>97.55</v>
      </c>
      <c r="D17549">
        <v>99.25</v>
      </c>
      <c r="E17549">
        <v>96.7</v>
      </c>
      <c r="F17549">
        <v>96.7</v>
      </c>
      <c r="G17549">
        <v>115492</v>
      </c>
      <c r="H17549">
        <v>97.55</v>
      </c>
    </row>
    <row r="17550" spans="1:8" x14ac:dyDescent="0.3">
      <c r="A17550" t="s">
        <v>152</v>
      </c>
      <c r="B17550" t="s">
        <v>732</v>
      </c>
      <c r="C17550">
        <v>97</v>
      </c>
      <c r="D17550">
        <v>99.15</v>
      </c>
      <c r="E17550">
        <v>95.8</v>
      </c>
      <c r="F17550">
        <v>96.9</v>
      </c>
      <c r="G17550">
        <v>135629</v>
      </c>
      <c r="H17550">
        <v>97.283299999999997</v>
      </c>
    </row>
    <row r="17551" spans="1:8" x14ac:dyDescent="0.3">
      <c r="A17551" t="s">
        <v>152</v>
      </c>
      <c r="B17551" t="s">
        <v>733</v>
      </c>
      <c r="C17551">
        <v>96.8</v>
      </c>
      <c r="D17551">
        <v>96.8</v>
      </c>
      <c r="E17551">
        <v>95</v>
      </c>
      <c r="F17551">
        <v>96.3</v>
      </c>
      <c r="G17551">
        <v>107584</v>
      </c>
      <c r="H17551">
        <v>96.033299999999997</v>
      </c>
    </row>
    <row r="17552" spans="1:8" x14ac:dyDescent="0.3">
      <c r="A17552" t="s">
        <v>152</v>
      </c>
      <c r="B17552" t="s">
        <v>734</v>
      </c>
      <c r="C17552">
        <v>96.2</v>
      </c>
      <c r="D17552">
        <v>97.95</v>
      </c>
      <c r="E17552">
        <v>95.8</v>
      </c>
      <c r="F17552">
        <v>96.35</v>
      </c>
      <c r="G17552">
        <v>133096</v>
      </c>
      <c r="H17552">
        <v>96.7</v>
      </c>
    </row>
    <row r="17553" spans="1:8" x14ac:dyDescent="0.3">
      <c r="A17553" t="s">
        <v>152</v>
      </c>
      <c r="B17553" t="s">
        <v>735</v>
      </c>
      <c r="C17553">
        <v>96.4</v>
      </c>
      <c r="D17553">
        <v>96.9</v>
      </c>
      <c r="E17553">
        <v>94.65</v>
      </c>
      <c r="F17553">
        <v>95.75</v>
      </c>
      <c r="G17553">
        <v>80378</v>
      </c>
      <c r="H17553">
        <v>95.7667</v>
      </c>
    </row>
    <row r="17554" spans="1:8" x14ac:dyDescent="0.3">
      <c r="A17554" t="s">
        <v>671</v>
      </c>
      <c r="B17554" t="s">
        <v>696</v>
      </c>
      <c r="C17554">
        <v>280.8947</v>
      </c>
      <c r="D17554">
        <v>286.74180000000001</v>
      </c>
      <c r="E17554">
        <v>278.55579999999998</v>
      </c>
      <c r="F17554">
        <v>284.63679999999999</v>
      </c>
      <c r="G17554">
        <v>3626418</v>
      </c>
      <c r="H17554">
        <v>283.31150000000002</v>
      </c>
    </row>
    <row r="17555" spans="1:8" x14ac:dyDescent="0.3">
      <c r="A17555" t="s">
        <v>671</v>
      </c>
      <c r="B17555" t="s">
        <v>697</v>
      </c>
      <c r="C17555">
        <v>290.01609999999999</v>
      </c>
      <c r="D17555">
        <v>299.37150000000003</v>
      </c>
      <c r="E17555">
        <v>287.91120000000001</v>
      </c>
      <c r="F17555">
        <v>291.6533</v>
      </c>
      <c r="G17555">
        <v>7566363</v>
      </c>
      <c r="H17555">
        <v>292.9787</v>
      </c>
    </row>
    <row r="17556" spans="1:8" x14ac:dyDescent="0.3">
      <c r="A17556" t="s">
        <v>671</v>
      </c>
      <c r="B17556" t="s">
        <v>698</v>
      </c>
      <c r="C17556">
        <v>291.6533</v>
      </c>
      <c r="D17556">
        <v>295.16160000000002</v>
      </c>
      <c r="E17556">
        <v>289.31450000000001</v>
      </c>
      <c r="F17556">
        <v>293.52440000000001</v>
      </c>
      <c r="G17556">
        <v>5302329</v>
      </c>
      <c r="H17556">
        <v>292.66680000000002</v>
      </c>
    </row>
    <row r="17557" spans="1:8" x14ac:dyDescent="0.3">
      <c r="A17557" t="s">
        <v>671</v>
      </c>
      <c r="B17557" t="s">
        <v>699</v>
      </c>
      <c r="C17557">
        <v>294.69380000000001</v>
      </c>
      <c r="D17557">
        <v>301.47649999999999</v>
      </c>
      <c r="E17557">
        <v>291.18560000000002</v>
      </c>
      <c r="F17557">
        <v>298.43599999999998</v>
      </c>
      <c r="G17557">
        <v>5421547</v>
      </c>
      <c r="H17557">
        <v>297.03269999999998</v>
      </c>
    </row>
    <row r="17558" spans="1:8" x14ac:dyDescent="0.3">
      <c r="A17558" t="s">
        <v>671</v>
      </c>
      <c r="B17558" t="s">
        <v>700</v>
      </c>
      <c r="C17558">
        <v>298.43599999999998</v>
      </c>
      <c r="D17558">
        <v>304.98469999999998</v>
      </c>
      <c r="E17558">
        <v>295.62939999999998</v>
      </c>
      <c r="F17558">
        <v>304.98469999999998</v>
      </c>
      <c r="G17558">
        <v>4220276</v>
      </c>
      <c r="H17558">
        <v>301.86630000000002</v>
      </c>
    </row>
    <row r="17559" spans="1:8" x14ac:dyDescent="0.3">
      <c r="A17559" t="s">
        <v>671</v>
      </c>
      <c r="B17559" t="s">
        <v>77</v>
      </c>
      <c r="C17559">
        <v>302.17809999999997</v>
      </c>
      <c r="D17559">
        <v>307.32350000000002</v>
      </c>
      <c r="E17559">
        <v>294.4599</v>
      </c>
      <c r="F17559">
        <v>300.07319999999999</v>
      </c>
      <c r="G17559">
        <v>3726724</v>
      </c>
      <c r="H17559">
        <v>300.6189</v>
      </c>
    </row>
    <row r="17560" spans="1:8" x14ac:dyDescent="0.3">
      <c r="A17560" t="s">
        <v>671</v>
      </c>
      <c r="B17560" t="s">
        <v>701</v>
      </c>
      <c r="C17560">
        <v>301.71039999999999</v>
      </c>
      <c r="D17560">
        <v>305.9203</v>
      </c>
      <c r="E17560">
        <v>298.66989999999998</v>
      </c>
      <c r="F17560">
        <v>304.04919999999998</v>
      </c>
      <c r="G17560">
        <v>4291004</v>
      </c>
      <c r="H17560">
        <v>302.87979999999999</v>
      </c>
    </row>
    <row r="17561" spans="1:8" x14ac:dyDescent="0.3">
      <c r="A17561" t="s">
        <v>671</v>
      </c>
      <c r="B17561" t="s">
        <v>702</v>
      </c>
      <c r="C17561">
        <v>306.38799999999998</v>
      </c>
      <c r="D17561">
        <v>306.85579999999999</v>
      </c>
      <c r="E17561">
        <v>301.00869999999998</v>
      </c>
      <c r="F17561">
        <v>304.04919999999998</v>
      </c>
      <c r="G17561">
        <v>3627981</v>
      </c>
      <c r="H17561">
        <v>303.97120000000001</v>
      </c>
    </row>
    <row r="17562" spans="1:8" x14ac:dyDescent="0.3">
      <c r="A17562" t="s">
        <v>671</v>
      </c>
      <c r="B17562" t="s">
        <v>139</v>
      </c>
      <c r="C17562">
        <v>302.41199999999998</v>
      </c>
      <c r="D17562">
        <v>310.83179999999999</v>
      </c>
      <c r="E17562">
        <v>301.94420000000002</v>
      </c>
      <c r="F17562">
        <v>302.64589999999998</v>
      </c>
      <c r="G17562">
        <v>4908818</v>
      </c>
      <c r="H17562">
        <v>305.14060000000001</v>
      </c>
    </row>
    <row r="17563" spans="1:8" x14ac:dyDescent="0.3">
      <c r="A17563" t="s">
        <v>671</v>
      </c>
      <c r="B17563" t="s">
        <v>156</v>
      </c>
      <c r="C17563">
        <v>300.77480000000003</v>
      </c>
      <c r="D17563">
        <v>304.28309999999999</v>
      </c>
      <c r="E17563">
        <v>293.0566</v>
      </c>
      <c r="F17563">
        <v>293.75830000000002</v>
      </c>
      <c r="G17563">
        <v>5158943</v>
      </c>
      <c r="H17563">
        <v>297.03269999999998</v>
      </c>
    </row>
    <row r="17564" spans="1:8" x14ac:dyDescent="0.3">
      <c r="A17564" t="s">
        <v>671</v>
      </c>
      <c r="B17564" t="s">
        <v>703</v>
      </c>
      <c r="C17564">
        <v>295.86329999999998</v>
      </c>
      <c r="D17564">
        <v>299.37150000000003</v>
      </c>
      <c r="E17564">
        <v>291.88720000000001</v>
      </c>
      <c r="F17564">
        <v>296.56490000000002</v>
      </c>
      <c r="G17564">
        <v>5607838</v>
      </c>
      <c r="H17564">
        <v>295.94119999999998</v>
      </c>
    </row>
    <row r="17565" spans="1:8" x14ac:dyDescent="0.3">
      <c r="A17565" t="s">
        <v>671</v>
      </c>
      <c r="B17565" t="s">
        <v>223</v>
      </c>
      <c r="C17565">
        <v>302.17809999999997</v>
      </c>
      <c r="D17565">
        <v>304.517</v>
      </c>
      <c r="E17565">
        <v>291.88720000000001</v>
      </c>
      <c r="F17565">
        <v>292.58890000000002</v>
      </c>
      <c r="G17565">
        <v>8134722</v>
      </c>
      <c r="H17565">
        <v>296.33100000000002</v>
      </c>
    </row>
    <row r="17566" spans="1:8" x14ac:dyDescent="0.3">
      <c r="A17566" t="s">
        <v>671</v>
      </c>
      <c r="B17566" t="s">
        <v>228</v>
      </c>
      <c r="C17566">
        <v>290.48390000000001</v>
      </c>
      <c r="D17566">
        <v>297.26650000000001</v>
      </c>
      <c r="E17566">
        <v>287.4434</v>
      </c>
      <c r="F17566">
        <v>294.92770000000002</v>
      </c>
      <c r="G17566">
        <v>7419269</v>
      </c>
      <c r="H17566">
        <v>293.21249999999998</v>
      </c>
    </row>
    <row r="17567" spans="1:8" x14ac:dyDescent="0.3">
      <c r="A17567" t="s">
        <v>671</v>
      </c>
      <c r="B17567" t="s">
        <v>704</v>
      </c>
      <c r="C17567">
        <v>296.56490000000002</v>
      </c>
      <c r="D17567">
        <v>310.59789999999998</v>
      </c>
      <c r="E17567">
        <v>292.58890000000002</v>
      </c>
      <c r="F17567">
        <v>309.19459999999998</v>
      </c>
      <c r="G17567">
        <v>7865950</v>
      </c>
      <c r="H17567">
        <v>304.12709999999998</v>
      </c>
    </row>
    <row r="17568" spans="1:8" x14ac:dyDescent="0.3">
      <c r="A17568" t="s">
        <v>671</v>
      </c>
      <c r="B17568" t="s">
        <v>705</v>
      </c>
      <c r="C17568">
        <v>309.19459999999998</v>
      </c>
      <c r="D17568">
        <v>316.6789</v>
      </c>
      <c r="E17568">
        <v>306.85579999999999</v>
      </c>
      <c r="F17568">
        <v>316.6789</v>
      </c>
      <c r="G17568">
        <v>4489133</v>
      </c>
      <c r="H17568">
        <v>313.40449999999998</v>
      </c>
    </row>
    <row r="17569" spans="1:8" x14ac:dyDescent="0.3">
      <c r="A17569" t="s">
        <v>671</v>
      </c>
      <c r="B17569" t="s">
        <v>706</v>
      </c>
      <c r="C17569">
        <v>322.75990000000002</v>
      </c>
      <c r="D17569">
        <v>326.96980000000002</v>
      </c>
      <c r="E17569">
        <v>318.0822</v>
      </c>
      <c r="F17569">
        <v>325.80040000000002</v>
      </c>
      <c r="G17569">
        <v>4613849</v>
      </c>
      <c r="H17569">
        <v>323.61750000000001</v>
      </c>
    </row>
    <row r="17570" spans="1:8" x14ac:dyDescent="0.3">
      <c r="A17570" t="s">
        <v>671</v>
      </c>
      <c r="B17570" t="s">
        <v>265</v>
      </c>
      <c r="C17570">
        <v>323.4615</v>
      </c>
      <c r="D17570">
        <v>323.69540000000001</v>
      </c>
      <c r="E17570">
        <v>310.36399999999998</v>
      </c>
      <c r="F17570">
        <v>313.63839999999999</v>
      </c>
      <c r="G17570">
        <v>5690034</v>
      </c>
      <c r="H17570">
        <v>315.89929999999998</v>
      </c>
    </row>
    <row r="17571" spans="1:8" x14ac:dyDescent="0.3">
      <c r="A17571" t="s">
        <v>671</v>
      </c>
      <c r="B17571" t="s">
        <v>707</v>
      </c>
      <c r="C17571">
        <v>315.74340000000001</v>
      </c>
      <c r="D17571">
        <v>320.42110000000002</v>
      </c>
      <c r="E17571">
        <v>311.06569999999999</v>
      </c>
      <c r="F17571">
        <v>313.63839999999999</v>
      </c>
      <c r="G17571">
        <v>4930791</v>
      </c>
      <c r="H17571">
        <v>315.04169999999999</v>
      </c>
    </row>
    <row r="17572" spans="1:8" x14ac:dyDescent="0.3">
      <c r="A17572" t="s">
        <v>671</v>
      </c>
      <c r="B17572" t="s">
        <v>271</v>
      </c>
      <c r="C17572">
        <v>314.34010000000001</v>
      </c>
      <c r="D17572">
        <v>316.6789</v>
      </c>
      <c r="E17572">
        <v>305.68639999999999</v>
      </c>
      <c r="F17572">
        <v>309.42849999999999</v>
      </c>
      <c r="G17572">
        <v>4754593</v>
      </c>
      <c r="H17572">
        <v>310.59789999999998</v>
      </c>
    </row>
    <row r="17573" spans="1:8" x14ac:dyDescent="0.3">
      <c r="A17573" t="s">
        <v>671</v>
      </c>
      <c r="B17573" t="s">
        <v>708</v>
      </c>
      <c r="C17573">
        <v>309.66239999999999</v>
      </c>
      <c r="D17573">
        <v>313.40449999999998</v>
      </c>
      <c r="E17573">
        <v>307.32350000000002</v>
      </c>
      <c r="F17573">
        <v>309.8963</v>
      </c>
      <c r="G17573">
        <v>2962968</v>
      </c>
      <c r="H17573">
        <v>310.2081</v>
      </c>
    </row>
    <row r="17574" spans="1:8" x14ac:dyDescent="0.3">
      <c r="A17574" t="s">
        <v>671</v>
      </c>
      <c r="B17574" t="s">
        <v>709</v>
      </c>
      <c r="C17574">
        <v>314.34010000000001</v>
      </c>
      <c r="D17574">
        <v>316.44499999999999</v>
      </c>
      <c r="E17574">
        <v>308.49299999999999</v>
      </c>
      <c r="F17574">
        <v>312.00130000000001</v>
      </c>
      <c r="G17574">
        <v>3426656</v>
      </c>
      <c r="H17574">
        <v>312.31310000000002</v>
      </c>
    </row>
    <row r="17575" spans="1:8" x14ac:dyDescent="0.3">
      <c r="A17575" t="s">
        <v>671</v>
      </c>
      <c r="B17575" t="s">
        <v>283</v>
      </c>
      <c r="C17575">
        <v>311.2996</v>
      </c>
      <c r="D17575">
        <v>311.2996</v>
      </c>
      <c r="E17575">
        <v>305.21859999999998</v>
      </c>
      <c r="F17575">
        <v>309.19459999999998</v>
      </c>
      <c r="G17575">
        <v>3499023</v>
      </c>
      <c r="H17575">
        <v>308.57089999999999</v>
      </c>
    </row>
    <row r="17576" spans="1:8" x14ac:dyDescent="0.3">
      <c r="A17576" t="s">
        <v>671</v>
      </c>
      <c r="B17576" t="s">
        <v>290</v>
      </c>
      <c r="C17576">
        <v>309.66239999999999</v>
      </c>
      <c r="D17576">
        <v>310.1302</v>
      </c>
      <c r="E17576">
        <v>299.60539999999997</v>
      </c>
      <c r="F17576">
        <v>300.54090000000002</v>
      </c>
      <c r="G17576">
        <v>4032165</v>
      </c>
      <c r="H17576">
        <v>303.4255</v>
      </c>
    </row>
    <row r="17577" spans="1:8" x14ac:dyDescent="0.3">
      <c r="A17577" t="s">
        <v>671</v>
      </c>
      <c r="B17577" t="s">
        <v>710</v>
      </c>
      <c r="C17577">
        <v>300.54090000000002</v>
      </c>
      <c r="D17577">
        <v>303.11360000000002</v>
      </c>
      <c r="E17577">
        <v>293.75830000000002</v>
      </c>
      <c r="F17577">
        <v>301.71039999999999</v>
      </c>
      <c r="G17577">
        <v>3007280</v>
      </c>
      <c r="H17577">
        <v>299.5274</v>
      </c>
    </row>
    <row r="17578" spans="1:8" x14ac:dyDescent="0.3">
      <c r="A17578" t="s">
        <v>671</v>
      </c>
      <c r="B17578" t="s">
        <v>512</v>
      </c>
      <c r="C17578">
        <v>304.04919999999998</v>
      </c>
      <c r="D17578">
        <v>304.04919999999998</v>
      </c>
      <c r="E17578">
        <v>294.69380000000001</v>
      </c>
      <c r="F17578">
        <v>297.50040000000001</v>
      </c>
      <c r="G17578">
        <v>3343803</v>
      </c>
      <c r="H17578">
        <v>298.74779999999998</v>
      </c>
    </row>
    <row r="17579" spans="1:8" x14ac:dyDescent="0.3">
      <c r="A17579" t="s">
        <v>671</v>
      </c>
      <c r="B17579" t="s">
        <v>91</v>
      </c>
      <c r="C17579">
        <v>275.04759999999999</v>
      </c>
      <c r="D17579">
        <v>293.75830000000002</v>
      </c>
      <c r="E17579">
        <v>275.04759999999999</v>
      </c>
      <c r="F17579">
        <v>293.52440000000001</v>
      </c>
      <c r="G17579">
        <v>2570450</v>
      </c>
      <c r="H17579">
        <v>287.4434</v>
      </c>
    </row>
    <row r="17580" spans="1:8" x14ac:dyDescent="0.3">
      <c r="A17580" t="s">
        <v>671</v>
      </c>
      <c r="B17580" t="s">
        <v>93</v>
      </c>
      <c r="C17580">
        <v>290.01609999999999</v>
      </c>
      <c r="D17580">
        <v>292.82279999999997</v>
      </c>
      <c r="E17580">
        <v>275.74919999999997</v>
      </c>
      <c r="F17580">
        <v>282.99959999999999</v>
      </c>
      <c r="G17580">
        <v>3481064</v>
      </c>
      <c r="H17580">
        <v>283.85719999999998</v>
      </c>
    </row>
    <row r="17581" spans="1:8" x14ac:dyDescent="0.3">
      <c r="A17581" t="s">
        <v>671</v>
      </c>
      <c r="B17581" t="s">
        <v>711</v>
      </c>
      <c r="C17581">
        <v>281.36239999999998</v>
      </c>
      <c r="D17581">
        <v>282.298</v>
      </c>
      <c r="E17581">
        <v>270.36989999999997</v>
      </c>
      <c r="F17581">
        <v>271.30540000000002</v>
      </c>
      <c r="G17581">
        <v>5977454</v>
      </c>
      <c r="H17581">
        <v>274.65780000000001</v>
      </c>
    </row>
    <row r="17582" spans="1:8" x14ac:dyDescent="0.3">
      <c r="A17582" t="s">
        <v>671</v>
      </c>
      <c r="B17582" t="s">
        <v>712</v>
      </c>
      <c r="C17582">
        <v>278.0881</v>
      </c>
      <c r="D17582">
        <v>285.33850000000001</v>
      </c>
      <c r="E17582">
        <v>275.5154</v>
      </c>
      <c r="F17582">
        <v>275.98309999999998</v>
      </c>
      <c r="G17582">
        <v>4280648</v>
      </c>
      <c r="H17582">
        <v>278.94569999999999</v>
      </c>
    </row>
    <row r="17583" spans="1:8" x14ac:dyDescent="0.3">
      <c r="A17583" t="s">
        <v>671</v>
      </c>
      <c r="B17583" t="s">
        <v>162</v>
      </c>
      <c r="C17583">
        <v>275.04759999999999</v>
      </c>
      <c r="D17583">
        <v>283.7013</v>
      </c>
      <c r="E17583">
        <v>271.07150000000001</v>
      </c>
      <c r="F17583">
        <v>271.30540000000002</v>
      </c>
      <c r="G17583">
        <v>4379165</v>
      </c>
      <c r="H17583">
        <v>275.35939999999999</v>
      </c>
    </row>
    <row r="17584" spans="1:8" x14ac:dyDescent="0.3">
      <c r="A17584" t="s">
        <v>671</v>
      </c>
      <c r="B17584" t="s">
        <v>220</v>
      </c>
      <c r="C17584">
        <v>261.95010000000002</v>
      </c>
      <c r="D17584">
        <v>270.36989999999997</v>
      </c>
      <c r="E17584">
        <v>260.07900000000001</v>
      </c>
      <c r="F17584">
        <v>270.36989999999997</v>
      </c>
      <c r="G17584">
        <v>3500524</v>
      </c>
      <c r="H17584">
        <v>266.93959999999998</v>
      </c>
    </row>
    <row r="17585" spans="1:8" x14ac:dyDescent="0.3">
      <c r="A17585" t="s">
        <v>671</v>
      </c>
      <c r="B17585" t="s">
        <v>713</v>
      </c>
      <c r="C17585">
        <v>278.78969999999998</v>
      </c>
      <c r="D17585">
        <v>285.1046</v>
      </c>
      <c r="E17585">
        <v>275.98309999999998</v>
      </c>
      <c r="F17585">
        <v>284.63679999999999</v>
      </c>
      <c r="G17585">
        <v>3843702</v>
      </c>
      <c r="H17585">
        <v>281.90820000000002</v>
      </c>
    </row>
    <row r="17586" spans="1:8" x14ac:dyDescent="0.3">
      <c r="A17586" t="s">
        <v>671</v>
      </c>
      <c r="B17586" t="s">
        <v>714</v>
      </c>
      <c r="C17586">
        <v>284.63679999999999</v>
      </c>
      <c r="D17586">
        <v>285.80619999999999</v>
      </c>
      <c r="E17586">
        <v>279.25749999999999</v>
      </c>
      <c r="F17586">
        <v>284.8707</v>
      </c>
      <c r="G17586">
        <v>3124636</v>
      </c>
      <c r="H17586">
        <v>283.31150000000002</v>
      </c>
    </row>
    <row r="17587" spans="1:8" x14ac:dyDescent="0.3">
      <c r="A17587" t="s">
        <v>671</v>
      </c>
      <c r="B17587" t="s">
        <v>715</v>
      </c>
      <c r="C17587">
        <v>281.36239999999998</v>
      </c>
      <c r="D17587">
        <v>288.37900000000002</v>
      </c>
      <c r="E17587">
        <v>280.66079999999999</v>
      </c>
      <c r="F17587">
        <v>286.0401</v>
      </c>
      <c r="G17587">
        <v>3240182</v>
      </c>
      <c r="H17587">
        <v>285.02659999999997</v>
      </c>
    </row>
    <row r="17588" spans="1:8" x14ac:dyDescent="0.3">
      <c r="A17588" t="s">
        <v>671</v>
      </c>
      <c r="B17588" t="s">
        <v>235</v>
      </c>
      <c r="C17588">
        <v>282.53190000000001</v>
      </c>
      <c r="D17588">
        <v>291.41950000000003</v>
      </c>
      <c r="E17588">
        <v>279.4914</v>
      </c>
      <c r="F17588">
        <v>290.48390000000001</v>
      </c>
      <c r="G17588">
        <v>3169444</v>
      </c>
      <c r="H17588">
        <v>287.13159999999999</v>
      </c>
    </row>
    <row r="17589" spans="1:8" x14ac:dyDescent="0.3">
      <c r="A17589" t="s">
        <v>671</v>
      </c>
      <c r="B17589" t="s">
        <v>259</v>
      </c>
      <c r="C17589">
        <v>292.82279999999997</v>
      </c>
      <c r="D17589">
        <v>294.69380000000001</v>
      </c>
      <c r="E17589">
        <v>282.99959999999999</v>
      </c>
      <c r="F17589">
        <v>285.1046</v>
      </c>
      <c r="G17589">
        <v>2464214</v>
      </c>
      <c r="H17589">
        <v>287.59930000000003</v>
      </c>
    </row>
    <row r="17590" spans="1:8" x14ac:dyDescent="0.3">
      <c r="A17590" t="s">
        <v>671</v>
      </c>
      <c r="B17590" t="s">
        <v>716</v>
      </c>
      <c r="C17590">
        <v>287.4434</v>
      </c>
      <c r="D17590">
        <v>294.92770000000002</v>
      </c>
      <c r="E17590">
        <v>285.80619999999999</v>
      </c>
      <c r="F17590">
        <v>294.92770000000002</v>
      </c>
      <c r="G17590">
        <v>4368149</v>
      </c>
      <c r="H17590">
        <v>291.88720000000001</v>
      </c>
    </row>
    <row r="17591" spans="1:8" x14ac:dyDescent="0.3">
      <c r="A17591" t="s">
        <v>671</v>
      </c>
      <c r="B17591" t="s">
        <v>269</v>
      </c>
      <c r="C17591">
        <v>297.96820000000002</v>
      </c>
      <c r="D17591">
        <v>298.66989999999998</v>
      </c>
      <c r="E17591">
        <v>283.23349999999999</v>
      </c>
      <c r="F17591">
        <v>288.61290000000002</v>
      </c>
      <c r="G17591">
        <v>4561723</v>
      </c>
      <c r="H17591">
        <v>290.1721</v>
      </c>
    </row>
    <row r="17592" spans="1:8" x14ac:dyDescent="0.3">
      <c r="A17592" t="s">
        <v>671</v>
      </c>
      <c r="B17592" t="s">
        <v>282</v>
      </c>
      <c r="C17592">
        <v>288.14510000000001</v>
      </c>
      <c r="D17592">
        <v>290.95170000000002</v>
      </c>
      <c r="E17592">
        <v>282.0641</v>
      </c>
      <c r="F17592">
        <v>290.25</v>
      </c>
      <c r="G17592">
        <v>1809349</v>
      </c>
      <c r="H17592">
        <v>287.75529999999998</v>
      </c>
    </row>
    <row r="17593" spans="1:8" x14ac:dyDescent="0.3">
      <c r="A17593" t="s">
        <v>671</v>
      </c>
      <c r="B17593" t="s">
        <v>717</v>
      </c>
      <c r="C17593">
        <v>285.5</v>
      </c>
      <c r="D17593">
        <v>290</v>
      </c>
      <c r="E17593">
        <v>265</v>
      </c>
      <c r="F17593">
        <v>284</v>
      </c>
      <c r="G17593">
        <v>11633860</v>
      </c>
      <c r="H17593">
        <v>279.66669999999999</v>
      </c>
    </row>
    <row r="17594" spans="1:8" x14ac:dyDescent="0.3">
      <c r="A17594" t="s">
        <v>671</v>
      </c>
      <c r="B17594" t="s">
        <v>285</v>
      </c>
      <c r="C17594">
        <v>281.75</v>
      </c>
      <c r="D17594">
        <v>281.75</v>
      </c>
      <c r="E17594">
        <v>269</v>
      </c>
      <c r="F17594">
        <v>276.25</v>
      </c>
      <c r="G17594">
        <v>3950709</v>
      </c>
      <c r="H17594">
        <v>275.66669999999999</v>
      </c>
    </row>
    <row r="17595" spans="1:8" x14ac:dyDescent="0.3">
      <c r="A17595" t="s">
        <v>671</v>
      </c>
      <c r="B17595" t="s">
        <v>718</v>
      </c>
      <c r="C17595">
        <v>279</v>
      </c>
      <c r="D17595">
        <v>281.25</v>
      </c>
      <c r="E17595">
        <v>276.5</v>
      </c>
      <c r="F17595">
        <v>278.5</v>
      </c>
      <c r="G17595">
        <v>2973619</v>
      </c>
      <c r="H17595">
        <v>278.75</v>
      </c>
    </row>
    <row r="17596" spans="1:8" x14ac:dyDescent="0.3">
      <c r="A17596" t="s">
        <v>671</v>
      </c>
      <c r="B17596" t="s">
        <v>291</v>
      </c>
      <c r="C17596">
        <v>277.25</v>
      </c>
      <c r="D17596">
        <v>278.75</v>
      </c>
      <c r="E17596">
        <v>272</v>
      </c>
      <c r="F17596">
        <v>272.5</v>
      </c>
      <c r="G17596">
        <v>1685077</v>
      </c>
      <c r="H17596">
        <v>274.41669999999999</v>
      </c>
    </row>
    <row r="17597" spans="1:8" x14ac:dyDescent="0.3">
      <c r="A17597" t="s">
        <v>671</v>
      </c>
      <c r="B17597" t="s">
        <v>295</v>
      </c>
      <c r="C17597">
        <v>273.75</v>
      </c>
      <c r="D17597">
        <v>282</v>
      </c>
      <c r="E17597">
        <v>272.5</v>
      </c>
      <c r="F17597">
        <v>279.75</v>
      </c>
      <c r="G17597">
        <v>2659783</v>
      </c>
      <c r="H17597">
        <v>278.08330000000001</v>
      </c>
    </row>
    <row r="17598" spans="1:8" x14ac:dyDescent="0.3">
      <c r="A17598" t="s">
        <v>671</v>
      </c>
      <c r="B17598" t="s">
        <v>298</v>
      </c>
      <c r="C17598">
        <v>278</v>
      </c>
      <c r="D17598">
        <v>278.25</v>
      </c>
      <c r="E17598">
        <v>270.75</v>
      </c>
      <c r="F17598">
        <v>271.5</v>
      </c>
      <c r="G17598">
        <v>2076481</v>
      </c>
      <c r="H17598">
        <v>273.5</v>
      </c>
    </row>
    <row r="17599" spans="1:8" x14ac:dyDescent="0.3">
      <c r="A17599" t="s">
        <v>671</v>
      </c>
      <c r="B17599" t="s">
        <v>719</v>
      </c>
      <c r="C17599">
        <v>271.5</v>
      </c>
      <c r="D17599">
        <v>276</v>
      </c>
      <c r="E17599">
        <v>267</v>
      </c>
      <c r="F17599">
        <v>273.75</v>
      </c>
      <c r="G17599">
        <v>4204544</v>
      </c>
      <c r="H17599">
        <v>272.25</v>
      </c>
    </row>
    <row r="17600" spans="1:8" x14ac:dyDescent="0.3">
      <c r="A17600" t="s">
        <v>671</v>
      </c>
      <c r="B17600" t="s">
        <v>720</v>
      </c>
      <c r="C17600">
        <v>278.75</v>
      </c>
      <c r="D17600">
        <v>281.75</v>
      </c>
      <c r="E17600">
        <v>272.5</v>
      </c>
      <c r="F17600">
        <v>272.5</v>
      </c>
      <c r="G17600">
        <v>2820061</v>
      </c>
      <c r="H17600">
        <v>275.58330000000001</v>
      </c>
    </row>
    <row r="17601" spans="1:8" x14ac:dyDescent="0.3">
      <c r="A17601" t="s">
        <v>671</v>
      </c>
      <c r="B17601" t="s">
        <v>721</v>
      </c>
      <c r="C17601">
        <v>268.75</v>
      </c>
      <c r="D17601">
        <v>271.75</v>
      </c>
      <c r="E17601">
        <v>265</v>
      </c>
      <c r="F17601">
        <v>269.5</v>
      </c>
      <c r="G17601">
        <v>2553920</v>
      </c>
      <c r="H17601">
        <v>268.75</v>
      </c>
    </row>
    <row r="17602" spans="1:8" x14ac:dyDescent="0.3">
      <c r="A17602" t="s">
        <v>671</v>
      </c>
      <c r="B17602" t="s">
        <v>96</v>
      </c>
      <c r="C17602">
        <v>269.5</v>
      </c>
      <c r="D17602">
        <v>269.75</v>
      </c>
      <c r="E17602">
        <v>263</v>
      </c>
      <c r="F17602">
        <v>264.25</v>
      </c>
      <c r="G17602">
        <v>2482919</v>
      </c>
      <c r="H17602">
        <v>265.66669999999999</v>
      </c>
    </row>
    <row r="17603" spans="1:8" x14ac:dyDescent="0.3">
      <c r="A17603" t="s">
        <v>671</v>
      </c>
      <c r="B17603" t="s">
        <v>722</v>
      </c>
      <c r="C17603">
        <v>264.5</v>
      </c>
      <c r="D17603">
        <v>268.5</v>
      </c>
      <c r="E17603">
        <v>263</v>
      </c>
      <c r="F17603">
        <v>266</v>
      </c>
      <c r="G17603">
        <v>2154880</v>
      </c>
      <c r="H17603">
        <v>265.83330000000001</v>
      </c>
    </row>
    <row r="17604" spans="1:8" x14ac:dyDescent="0.3">
      <c r="A17604" t="s">
        <v>671</v>
      </c>
      <c r="B17604" t="s">
        <v>164</v>
      </c>
      <c r="C17604">
        <v>266</v>
      </c>
      <c r="D17604">
        <v>266.5</v>
      </c>
      <c r="E17604">
        <v>252</v>
      </c>
      <c r="F17604">
        <v>252</v>
      </c>
      <c r="G17604">
        <v>4044534</v>
      </c>
      <c r="H17604">
        <v>256.83330000000001</v>
      </c>
    </row>
    <row r="17605" spans="1:8" x14ac:dyDescent="0.3">
      <c r="A17605" t="s">
        <v>671</v>
      </c>
      <c r="B17605" t="s">
        <v>723</v>
      </c>
      <c r="C17605">
        <v>264</v>
      </c>
      <c r="D17605">
        <v>275.25</v>
      </c>
      <c r="E17605">
        <v>262.5</v>
      </c>
      <c r="F17605">
        <v>271.25</v>
      </c>
      <c r="G17605">
        <v>6014149</v>
      </c>
      <c r="H17605">
        <v>269.66669999999999</v>
      </c>
    </row>
    <row r="17606" spans="1:8" x14ac:dyDescent="0.3">
      <c r="A17606" t="s">
        <v>671</v>
      </c>
      <c r="B17606" t="s">
        <v>724</v>
      </c>
      <c r="C17606">
        <v>269.75</v>
      </c>
      <c r="D17606">
        <v>277.5</v>
      </c>
      <c r="E17606">
        <v>269.5</v>
      </c>
      <c r="F17606">
        <v>277.5</v>
      </c>
      <c r="G17606">
        <v>3266016</v>
      </c>
      <c r="H17606">
        <v>274.83330000000001</v>
      </c>
    </row>
    <row r="17607" spans="1:8" x14ac:dyDescent="0.3">
      <c r="A17607" t="s">
        <v>671</v>
      </c>
      <c r="B17607" t="s">
        <v>725</v>
      </c>
      <c r="C17607">
        <v>278.5</v>
      </c>
      <c r="D17607">
        <v>286</v>
      </c>
      <c r="E17607">
        <v>278</v>
      </c>
      <c r="F17607">
        <v>284.75</v>
      </c>
      <c r="G17607">
        <v>2785884</v>
      </c>
      <c r="H17607">
        <v>282.91669999999999</v>
      </c>
    </row>
    <row r="17608" spans="1:8" x14ac:dyDescent="0.3">
      <c r="A17608" t="s">
        <v>671</v>
      </c>
      <c r="B17608" t="s">
        <v>242</v>
      </c>
      <c r="C17608">
        <v>280</v>
      </c>
      <c r="D17608">
        <v>284</v>
      </c>
      <c r="E17608">
        <v>277.75</v>
      </c>
      <c r="F17608">
        <v>283.75</v>
      </c>
      <c r="G17608">
        <v>2812560</v>
      </c>
      <c r="H17608">
        <v>281.83330000000001</v>
      </c>
    </row>
    <row r="17609" spans="1:8" x14ac:dyDescent="0.3">
      <c r="A17609" t="s">
        <v>671</v>
      </c>
      <c r="B17609" t="s">
        <v>726</v>
      </c>
      <c r="C17609">
        <v>286.5</v>
      </c>
      <c r="D17609">
        <v>302</v>
      </c>
      <c r="E17609">
        <v>286.5</v>
      </c>
      <c r="F17609">
        <v>298</v>
      </c>
      <c r="G17609">
        <v>4059991</v>
      </c>
      <c r="H17609">
        <v>295.5</v>
      </c>
    </row>
    <row r="17610" spans="1:8" x14ac:dyDescent="0.3">
      <c r="A17610" t="s">
        <v>671</v>
      </c>
      <c r="B17610" t="s">
        <v>727</v>
      </c>
      <c r="C17610">
        <v>298.75</v>
      </c>
      <c r="D17610">
        <v>301.25</v>
      </c>
      <c r="E17610">
        <v>293.5</v>
      </c>
      <c r="F17610">
        <v>299</v>
      </c>
      <c r="G17610">
        <v>3010364</v>
      </c>
      <c r="H17610">
        <v>297.91669999999999</v>
      </c>
    </row>
    <row r="17611" spans="1:8" x14ac:dyDescent="0.3">
      <c r="A17611" t="s">
        <v>671</v>
      </c>
      <c r="B17611" t="s">
        <v>728</v>
      </c>
      <c r="C17611">
        <v>299.75</v>
      </c>
      <c r="D17611">
        <v>303</v>
      </c>
      <c r="E17611">
        <v>286</v>
      </c>
      <c r="F17611">
        <v>288.25</v>
      </c>
      <c r="G17611">
        <v>2725046</v>
      </c>
      <c r="H17611">
        <v>292.41669999999999</v>
      </c>
    </row>
    <row r="17612" spans="1:8" x14ac:dyDescent="0.3">
      <c r="A17612" t="s">
        <v>671</v>
      </c>
      <c r="B17612" t="s">
        <v>729</v>
      </c>
      <c r="C17612">
        <v>288.5</v>
      </c>
      <c r="D17612">
        <v>295</v>
      </c>
      <c r="E17612">
        <v>279</v>
      </c>
      <c r="F17612">
        <v>294.5</v>
      </c>
      <c r="G17612">
        <v>6684622</v>
      </c>
      <c r="H17612">
        <v>289.5</v>
      </c>
    </row>
    <row r="17613" spans="1:8" x14ac:dyDescent="0.3">
      <c r="A17613" t="s">
        <v>671</v>
      </c>
      <c r="B17613" t="s">
        <v>730</v>
      </c>
      <c r="C17613">
        <v>287.25</v>
      </c>
      <c r="D17613">
        <v>292.25</v>
      </c>
      <c r="E17613">
        <v>284.75</v>
      </c>
      <c r="F17613">
        <v>292</v>
      </c>
      <c r="G17613">
        <v>3327090</v>
      </c>
      <c r="H17613">
        <v>289.66669999999999</v>
      </c>
    </row>
    <row r="17614" spans="1:8" x14ac:dyDescent="0.3">
      <c r="A17614" t="s">
        <v>671</v>
      </c>
      <c r="B17614" t="s">
        <v>731</v>
      </c>
      <c r="C17614">
        <v>292.5</v>
      </c>
      <c r="D17614">
        <v>295</v>
      </c>
      <c r="E17614">
        <v>285.75</v>
      </c>
      <c r="F17614">
        <v>289</v>
      </c>
      <c r="G17614">
        <v>2676023</v>
      </c>
      <c r="H17614">
        <v>289.91669999999999</v>
      </c>
    </row>
    <row r="17615" spans="1:8" x14ac:dyDescent="0.3">
      <c r="A17615" t="s">
        <v>671</v>
      </c>
      <c r="B17615" t="s">
        <v>732</v>
      </c>
      <c r="C17615">
        <v>289</v>
      </c>
      <c r="D17615">
        <v>294.5</v>
      </c>
      <c r="E17615">
        <v>285.5</v>
      </c>
      <c r="F17615">
        <v>293</v>
      </c>
      <c r="G17615">
        <v>3075286</v>
      </c>
      <c r="H17615">
        <v>291</v>
      </c>
    </row>
    <row r="17616" spans="1:8" x14ac:dyDescent="0.3">
      <c r="A17616" t="s">
        <v>671</v>
      </c>
      <c r="B17616" t="s">
        <v>733</v>
      </c>
      <c r="C17616">
        <v>293.25</v>
      </c>
      <c r="D17616">
        <v>299.75</v>
      </c>
      <c r="E17616">
        <v>288.5</v>
      </c>
      <c r="F17616">
        <v>295.5</v>
      </c>
      <c r="G17616">
        <v>6118017</v>
      </c>
      <c r="H17616">
        <v>294.58330000000001</v>
      </c>
    </row>
    <row r="17617" spans="1:8" x14ac:dyDescent="0.3">
      <c r="A17617" t="s">
        <v>671</v>
      </c>
      <c r="B17617" t="s">
        <v>734</v>
      </c>
      <c r="C17617">
        <v>295.75</v>
      </c>
      <c r="D17617">
        <v>300.5</v>
      </c>
      <c r="E17617">
        <v>293.5</v>
      </c>
      <c r="F17617">
        <v>297</v>
      </c>
      <c r="G17617">
        <v>3348144</v>
      </c>
      <c r="H17617">
        <v>297</v>
      </c>
    </row>
    <row r="17618" spans="1:8" x14ac:dyDescent="0.3">
      <c r="A17618" t="s">
        <v>671</v>
      </c>
      <c r="B17618" t="s">
        <v>735</v>
      </c>
      <c r="C17618">
        <v>295.25</v>
      </c>
      <c r="D17618">
        <v>297.5</v>
      </c>
      <c r="E17618">
        <v>290</v>
      </c>
      <c r="F17618">
        <v>290.75</v>
      </c>
      <c r="G17618">
        <v>1207913</v>
      </c>
      <c r="H17618">
        <v>292.75</v>
      </c>
    </row>
    <row r="17619" spans="1:8" x14ac:dyDescent="0.3">
      <c r="A17619" t="s">
        <v>673</v>
      </c>
      <c r="B17619" t="s">
        <v>696</v>
      </c>
      <c r="C17619">
        <v>2.8397999999999999</v>
      </c>
      <c r="D17619">
        <v>3.0426000000000002</v>
      </c>
      <c r="E17619">
        <v>2.8273000000000001</v>
      </c>
      <c r="F17619">
        <v>2.9365000000000001</v>
      </c>
      <c r="G17619">
        <v>86495600</v>
      </c>
      <c r="H17619">
        <v>2.9355000000000002</v>
      </c>
    </row>
    <row r="17620" spans="1:8" x14ac:dyDescent="0.3">
      <c r="A17620" t="s">
        <v>673</v>
      </c>
      <c r="B17620" t="s">
        <v>697</v>
      </c>
      <c r="C17620">
        <v>2.9365000000000001</v>
      </c>
      <c r="D17620">
        <v>3.1160000000000001</v>
      </c>
      <c r="E17620">
        <v>2.9083999999999999</v>
      </c>
      <c r="F17620">
        <v>2.9786000000000001</v>
      </c>
      <c r="G17620">
        <v>62051230</v>
      </c>
      <c r="H17620">
        <v>3.0009999999999999</v>
      </c>
    </row>
    <row r="17621" spans="1:8" x14ac:dyDescent="0.3">
      <c r="A17621" t="s">
        <v>673</v>
      </c>
      <c r="B17621" t="s">
        <v>698</v>
      </c>
      <c r="C17621">
        <v>2.9817999999999998</v>
      </c>
      <c r="D17621">
        <v>3.0192000000000001</v>
      </c>
      <c r="E17621">
        <v>2.9068999999999998</v>
      </c>
      <c r="F17621">
        <v>2.9083999999999999</v>
      </c>
      <c r="G17621">
        <v>28654530</v>
      </c>
      <c r="H17621">
        <v>2.9447999999999999</v>
      </c>
    </row>
    <row r="17622" spans="1:8" x14ac:dyDescent="0.3">
      <c r="A17622" t="s">
        <v>673</v>
      </c>
      <c r="B17622" t="s">
        <v>699</v>
      </c>
      <c r="C17622">
        <v>2.9083999999999999</v>
      </c>
      <c r="D17622">
        <v>2.988</v>
      </c>
      <c r="E17622">
        <v>2.8740999999999999</v>
      </c>
      <c r="F17622">
        <v>2.9083999999999999</v>
      </c>
      <c r="G17622">
        <v>26482660</v>
      </c>
      <c r="H17622">
        <v>2.9235000000000002</v>
      </c>
    </row>
    <row r="17623" spans="1:8" x14ac:dyDescent="0.3">
      <c r="A17623" t="s">
        <v>673</v>
      </c>
      <c r="B17623" t="s">
        <v>700</v>
      </c>
      <c r="C17623">
        <v>2.9083999999999999</v>
      </c>
      <c r="D17623">
        <v>2.9428000000000001</v>
      </c>
      <c r="E17623">
        <v>2.8818999999999999</v>
      </c>
      <c r="F17623">
        <v>2.8896999999999999</v>
      </c>
      <c r="G17623">
        <v>24975170</v>
      </c>
      <c r="H17623">
        <v>2.9047999999999998</v>
      </c>
    </row>
    <row r="17624" spans="1:8" x14ac:dyDescent="0.3">
      <c r="A17624" t="s">
        <v>673</v>
      </c>
      <c r="B17624" t="s">
        <v>77</v>
      </c>
      <c r="C17624">
        <v>2.8553999999999999</v>
      </c>
      <c r="D17624">
        <v>2.9443000000000001</v>
      </c>
      <c r="E17624">
        <v>2.7883</v>
      </c>
      <c r="F17624">
        <v>2.8647</v>
      </c>
      <c r="G17624">
        <v>29353180</v>
      </c>
      <c r="H17624">
        <v>2.8658000000000001</v>
      </c>
    </row>
    <row r="17625" spans="1:8" x14ac:dyDescent="0.3">
      <c r="A17625" t="s">
        <v>673</v>
      </c>
      <c r="B17625" t="s">
        <v>701</v>
      </c>
      <c r="C17625">
        <v>2.8647</v>
      </c>
      <c r="D17625">
        <v>2.9053</v>
      </c>
      <c r="E17625">
        <v>2.8319999999999999</v>
      </c>
      <c r="F17625">
        <v>2.8475999999999999</v>
      </c>
      <c r="G17625">
        <v>34768260</v>
      </c>
      <c r="H17625">
        <v>2.8616000000000001</v>
      </c>
    </row>
    <row r="17626" spans="1:8" x14ac:dyDescent="0.3">
      <c r="A17626" t="s">
        <v>673</v>
      </c>
      <c r="B17626" t="s">
        <v>702</v>
      </c>
      <c r="C17626">
        <v>2.8601000000000001</v>
      </c>
      <c r="D17626">
        <v>2.9318</v>
      </c>
      <c r="E17626">
        <v>2.8553999999999999</v>
      </c>
      <c r="F17626">
        <v>2.8944000000000001</v>
      </c>
      <c r="G17626">
        <v>26825940</v>
      </c>
      <c r="H17626">
        <v>2.8938999999999999</v>
      </c>
    </row>
    <row r="17627" spans="1:8" x14ac:dyDescent="0.3">
      <c r="A17627" t="s">
        <v>673</v>
      </c>
      <c r="B17627" t="s">
        <v>139</v>
      </c>
      <c r="C17627">
        <v>2.9053</v>
      </c>
      <c r="D17627">
        <v>2.9053</v>
      </c>
      <c r="E17627">
        <v>2.8022999999999998</v>
      </c>
      <c r="F17627">
        <v>2.8022999999999998</v>
      </c>
      <c r="G17627">
        <v>19306950</v>
      </c>
      <c r="H17627">
        <v>2.8367</v>
      </c>
    </row>
    <row r="17628" spans="1:8" x14ac:dyDescent="0.3">
      <c r="A17628" t="s">
        <v>673</v>
      </c>
      <c r="B17628" t="s">
        <v>156</v>
      </c>
      <c r="C17628">
        <v>2.8022999999999998</v>
      </c>
      <c r="D17628">
        <v>2.8086000000000002</v>
      </c>
      <c r="E17628">
        <v>2.754</v>
      </c>
      <c r="F17628">
        <v>2.8008000000000002</v>
      </c>
      <c r="G17628">
        <v>13152140</v>
      </c>
      <c r="H17628">
        <v>2.7877999999999998</v>
      </c>
    </row>
    <row r="17629" spans="1:8" x14ac:dyDescent="0.3">
      <c r="A17629" t="s">
        <v>673</v>
      </c>
      <c r="B17629" t="s">
        <v>703</v>
      </c>
      <c r="C17629">
        <v>2.8195000000000001</v>
      </c>
      <c r="D17629">
        <v>2.8990999999999998</v>
      </c>
      <c r="E17629">
        <v>2.8069999999999999</v>
      </c>
      <c r="F17629">
        <v>2.8866000000000001</v>
      </c>
      <c r="G17629">
        <v>24889420</v>
      </c>
      <c r="H17629">
        <v>2.8641999999999999</v>
      </c>
    </row>
    <row r="17630" spans="1:8" x14ac:dyDescent="0.3">
      <c r="A17630" t="s">
        <v>673</v>
      </c>
      <c r="B17630" t="s">
        <v>223</v>
      </c>
      <c r="C17630">
        <v>2.8866000000000001</v>
      </c>
      <c r="D17630">
        <v>2.9037999999999999</v>
      </c>
      <c r="E17630">
        <v>2.8616000000000001</v>
      </c>
      <c r="F17630">
        <v>2.8849999999999998</v>
      </c>
      <c r="G17630">
        <v>16281400</v>
      </c>
      <c r="H17630">
        <v>2.8835000000000002</v>
      </c>
    </row>
    <row r="17631" spans="1:8" x14ac:dyDescent="0.3">
      <c r="A17631" t="s">
        <v>673</v>
      </c>
      <c r="B17631" t="s">
        <v>228</v>
      </c>
      <c r="C17631">
        <v>2.9053</v>
      </c>
      <c r="D17631">
        <v>2.9053</v>
      </c>
      <c r="E17631">
        <v>2.8429000000000002</v>
      </c>
      <c r="F17631">
        <v>2.8740999999999999</v>
      </c>
      <c r="G17631">
        <v>14665020</v>
      </c>
      <c r="H17631">
        <v>2.8740999999999999</v>
      </c>
    </row>
    <row r="17632" spans="1:8" x14ac:dyDescent="0.3">
      <c r="A17632" t="s">
        <v>673</v>
      </c>
      <c r="B17632" t="s">
        <v>704</v>
      </c>
      <c r="C17632">
        <v>2.8818999999999999</v>
      </c>
      <c r="D17632">
        <v>2.9411999999999998</v>
      </c>
      <c r="E17632">
        <v>2.8725000000000001</v>
      </c>
      <c r="F17632">
        <v>2.9146999999999998</v>
      </c>
      <c r="G17632">
        <v>35999140</v>
      </c>
      <c r="H17632">
        <v>2.9095</v>
      </c>
    </row>
    <row r="17633" spans="1:8" x14ac:dyDescent="0.3">
      <c r="A17633" t="s">
        <v>673</v>
      </c>
      <c r="B17633" t="s">
        <v>705</v>
      </c>
      <c r="C17633">
        <v>2.9287000000000001</v>
      </c>
      <c r="D17633">
        <v>3.1034999999999999</v>
      </c>
      <c r="E17633">
        <v>2.9116</v>
      </c>
      <c r="F17633">
        <v>3.1034999999999999</v>
      </c>
      <c r="G17633">
        <v>61341220</v>
      </c>
      <c r="H17633">
        <v>3.0394999999999999</v>
      </c>
    </row>
    <row r="17634" spans="1:8" x14ac:dyDescent="0.3">
      <c r="A17634" t="s">
        <v>673</v>
      </c>
      <c r="B17634" t="s">
        <v>706</v>
      </c>
      <c r="C17634">
        <v>3.1113</v>
      </c>
      <c r="D17634">
        <v>3.3328000000000002</v>
      </c>
      <c r="E17634">
        <v>3.1113</v>
      </c>
      <c r="F17634">
        <v>3.2361</v>
      </c>
      <c r="G17634">
        <v>54876910</v>
      </c>
      <c r="H17634">
        <v>3.2267000000000001</v>
      </c>
    </row>
    <row r="17635" spans="1:8" x14ac:dyDescent="0.3">
      <c r="A17635" t="s">
        <v>673</v>
      </c>
      <c r="B17635" t="s">
        <v>265</v>
      </c>
      <c r="C17635">
        <v>3.2391999999999999</v>
      </c>
      <c r="D17635">
        <v>3.2517</v>
      </c>
      <c r="E17635">
        <v>3.0956999999999999</v>
      </c>
      <c r="F17635">
        <v>3.1019000000000001</v>
      </c>
      <c r="G17635">
        <v>52997150</v>
      </c>
      <c r="H17635">
        <v>3.1497999999999999</v>
      </c>
    </row>
    <row r="17636" spans="1:8" x14ac:dyDescent="0.3">
      <c r="A17636" t="s">
        <v>673</v>
      </c>
      <c r="B17636" t="s">
        <v>707</v>
      </c>
      <c r="C17636">
        <v>3.105</v>
      </c>
      <c r="D17636">
        <v>3.1128</v>
      </c>
      <c r="E17636">
        <v>2.8959999999999999</v>
      </c>
      <c r="F17636">
        <v>2.8990999999999998</v>
      </c>
      <c r="G17636">
        <v>56674600</v>
      </c>
      <c r="H17636">
        <v>2.9693000000000001</v>
      </c>
    </row>
    <row r="17637" spans="1:8" x14ac:dyDescent="0.3">
      <c r="A17637" t="s">
        <v>673</v>
      </c>
      <c r="B17637" t="s">
        <v>271</v>
      </c>
      <c r="C17637">
        <v>2.9022000000000001</v>
      </c>
      <c r="D17637">
        <v>2.9209000000000001</v>
      </c>
      <c r="E17637">
        <v>2.7103000000000002</v>
      </c>
      <c r="F17637">
        <v>2.7321</v>
      </c>
      <c r="G17637">
        <v>35171430</v>
      </c>
      <c r="H17637">
        <v>2.7877999999999998</v>
      </c>
    </row>
    <row r="17638" spans="1:8" x14ac:dyDescent="0.3">
      <c r="A17638" t="s">
        <v>673</v>
      </c>
      <c r="B17638" t="s">
        <v>708</v>
      </c>
      <c r="C17638">
        <v>2.7321</v>
      </c>
      <c r="D17638">
        <v>2.7726999999999999</v>
      </c>
      <c r="E17638">
        <v>2.6775000000000002</v>
      </c>
      <c r="F17638">
        <v>2.7056</v>
      </c>
      <c r="G17638">
        <v>22508120</v>
      </c>
      <c r="H17638">
        <v>2.7185999999999999</v>
      </c>
    </row>
    <row r="17639" spans="1:8" x14ac:dyDescent="0.3">
      <c r="A17639" t="s">
        <v>673</v>
      </c>
      <c r="B17639" t="s">
        <v>709</v>
      </c>
      <c r="C17639">
        <v>2.7602000000000002</v>
      </c>
      <c r="D17639">
        <v>2.8226</v>
      </c>
      <c r="E17639">
        <v>2.6852999999999998</v>
      </c>
      <c r="F17639">
        <v>2.69</v>
      </c>
      <c r="G17639">
        <v>46453430</v>
      </c>
      <c r="H17639">
        <v>2.7326000000000001</v>
      </c>
    </row>
    <row r="17640" spans="1:8" x14ac:dyDescent="0.3">
      <c r="A17640" t="s">
        <v>673</v>
      </c>
      <c r="B17640" t="s">
        <v>283</v>
      </c>
      <c r="C17640">
        <v>2.69</v>
      </c>
      <c r="D17640">
        <v>2.6930999999999998</v>
      </c>
      <c r="E17640">
        <v>2.6120000000000001</v>
      </c>
      <c r="F17640">
        <v>2.6259999999999999</v>
      </c>
      <c r="G17640">
        <v>28007290</v>
      </c>
      <c r="H17640">
        <v>2.6436999999999999</v>
      </c>
    </row>
    <row r="17641" spans="1:8" x14ac:dyDescent="0.3">
      <c r="A17641" t="s">
        <v>673</v>
      </c>
      <c r="B17641" t="s">
        <v>290</v>
      </c>
      <c r="C17641">
        <v>2.6337999999999999</v>
      </c>
      <c r="D17641">
        <v>2.6478999999999999</v>
      </c>
      <c r="E17641">
        <v>2.5432999999999999</v>
      </c>
      <c r="F17641">
        <v>2.6025999999999998</v>
      </c>
      <c r="G17641">
        <v>28299440</v>
      </c>
      <c r="H17641">
        <v>2.5979000000000001</v>
      </c>
    </row>
    <row r="17642" spans="1:8" x14ac:dyDescent="0.3">
      <c r="A17642" t="s">
        <v>673</v>
      </c>
      <c r="B17642" t="s">
        <v>710</v>
      </c>
      <c r="C17642">
        <v>2.6025999999999998</v>
      </c>
      <c r="D17642">
        <v>2.6229</v>
      </c>
      <c r="E17642">
        <v>2.5011999999999999</v>
      </c>
      <c r="F17642">
        <v>2.5308000000000002</v>
      </c>
      <c r="G17642">
        <v>32648540</v>
      </c>
      <c r="H17642">
        <v>2.5516000000000001</v>
      </c>
    </row>
    <row r="17643" spans="1:8" x14ac:dyDescent="0.3">
      <c r="A17643" t="s">
        <v>673</v>
      </c>
      <c r="B17643" t="s">
        <v>512</v>
      </c>
      <c r="C17643">
        <v>2.5215000000000001</v>
      </c>
      <c r="D17643">
        <v>2.5964</v>
      </c>
      <c r="E17643">
        <v>2.4622000000000002</v>
      </c>
      <c r="F17643">
        <v>2.5028000000000001</v>
      </c>
      <c r="G17643">
        <v>29563130</v>
      </c>
      <c r="H17643">
        <v>2.5204</v>
      </c>
    </row>
    <row r="17644" spans="1:8" x14ac:dyDescent="0.3">
      <c r="A17644" t="s">
        <v>673</v>
      </c>
      <c r="B17644" t="s">
        <v>91</v>
      </c>
      <c r="C17644">
        <v>2.2530999999999999</v>
      </c>
      <c r="D17644">
        <v>2.3856999999999999</v>
      </c>
      <c r="E17644">
        <v>2.2530999999999999</v>
      </c>
      <c r="F17644">
        <v>2.3420000000000001</v>
      </c>
      <c r="G17644">
        <v>34369140</v>
      </c>
      <c r="H17644">
        <v>2.327</v>
      </c>
    </row>
    <row r="17645" spans="1:8" x14ac:dyDescent="0.3">
      <c r="A17645" t="s">
        <v>673</v>
      </c>
      <c r="B17645" t="s">
        <v>93</v>
      </c>
      <c r="C17645">
        <v>2.3530000000000002</v>
      </c>
      <c r="D17645">
        <v>2.5074000000000001</v>
      </c>
      <c r="E17645">
        <v>2.3498000000000001</v>
      </c>
      <c r="F17645">
        <v>2.4371999999999998</v>
      </c>
      <c r="G17645">
        <v>42358130</v>
      </c>
      <c r="H17645">
        <v>2.4315000000000002</v>
      </c>
    </row>
    <row r="17646" spans="1:8" x14ac:dyDescent="0.3">
      <c r="A17646" t="s">
        <v>673</v>
      </c>
      <c r="B17646" t="s">
        <v>711</v>
      </c>
      <c r="C17646">
        <v>2.4371999999999998</v>
      </c>
      <c r="D17646">
        <v>2.4714999999999998</v>
      </c>
      <c r="E17646">
        <v>2.3887999999999998</v>
      </c>
      <c r="F17646">
        <v>2.4169</v>
      </c>
      <c r="G17646">
        <v>23477420</v>
      </c>
      <c r="H17646">
        <v>2.4258000000000002</v>
      </c>
    </row>
    <row r="17647" spans="1:8" x14ac:dyDescent="0.3">
      <c r="A17647" t="s">
        <v>673</v>
      </c>
      <c r="B17647" t="s">
        <v>712</v>
      </c>
      <c r="C17647">
        <v>2.4184999999999999</v>
      </c>
      <c r="D17647">
        <v>2.4668999999999999</v>
      </c>
      <c r="E17647">
        <v>2.4123000000000001</v>
      </c>
      <c r="F17647">
        <v>2.4184999999999999</v>
      </c>
      <c r="G17647">
        <v>14724520</v>
      </c>
      <c r="H17647">
        <v>2.4325000000000001</v>
      </c>
    </row>
    <row r="17648" spans="1:8" x14ac:dyDescent="0.3">
      <c r="A17648" t="s">
        <v>673</v>
      </c>
      <c r="B17648" t="s">
        <v>162</v>
      </c>
      <c r="C17648">
        <v>2.4184999999999999</v>
      </c>
      <c r="D17648">
        <v>2.4247000000000001</v>
      </c>
      <c r="E17648">
        <v>2.3513999999999999</v>
      </c>
      <c r="F17648">
        <v>2.3795000000000002</v>
      </c>
      <c r="G17648">
        <v>13042890</v>
      </c>
      <c r="H17648">
        <v>2.3852000000000002</v>
      </c>
    </row>
    <row r="17649" spans="1:8" x14ac:dyDescent="0.3">
      <c r="A17649" t="s">
        <v>673</v>
      </c>
      <c r="B17649" t="s">
        <v>220</v>
      </c>
      <c r="C17649">
        <v>2.3717000000000001</v>
      </c>
      <c r="D17649">
        <v>2.3950999999999998</v>
      </c>
      <c r="E17649">
        <v>2.3264</v>
      </c>
      <c r="F17649">
        <v>2.3919999999999999</v>
      </c>
      <c r="G17649">
        <v>18037190</v>
      </c>
      <c r="H17649">
        <v>2.3712</v>
      </c>
    </row>
    <row r="17650" spans="1:8" x14ac:dyDescent="0.3">
      <c r="A17650" t="s">
        <v>673</v>
      </c>
      <c r="B17650" t="s">
        <v>713</v>
      </c>
      <c r="C17650">
        <v>2.4357000000000002</v>
      </c>
      <c r="D17650">
        <v>2.4714999999999998</v>
      </c>
      <c r="E17650">
        <v>2.4091</v>
      </c>
      <c r="F17650">
        <v>2.4622000000000002</v>
      </c>
      <c r="G17650">
        <v>19338820</v>
      </c>
      <c r="H17650">
        <v>2.4476</v>
      </c>
    </row>
    <row r="17651" spans="1:8" x14ac:dyDescent="0.3">
      <c r="A17651" t="s">
        <v>673</v>
      </c>
      <c r="B17651" t="s">
        <v>714</v>
      </c>
      <c r="C17651">
        <v>2.4731000000000001</v>
      </c>
      <c r="D17651">
        <v>2.4731000000000001</v>
      </c>
      <c r="E17651">
        <v>2.4247000000000001</v>
      </c>
      <c r="F17651">
        <v>2.431</v>
      </c>
      <c r="G17651">
        <v>9750120</v>
      </c>
      <c r="H17651">
        <v>2.4428999999999998</v>
      </c>
    </row>
    <row r="17652" spans="1:8" x14ac:dyDescent="0.3">
      <c r="A17652" t="s">
        <v>673</v>
      </c>
      <c r="B17652" t="s">
        <v>715</v>
      </c>
      <c r="C17652">
        <v>2.4653</v>
      </c>
      <c r="D17652">
        <v>2.4653</v>
      </c>
      <c r="E17652">
        <v>2.4262999999999999</v>
      </c>
      <c r="F17652">
        <v>2.4434999999999998</v>
      </c>
      <c r="G17652">
        <v>13706100</v>
      </c>
      <c r="H17652">
        <v>2.4449999999999998</v>
      </c>
    </row>
    <row r="17653" spans="1:8" x14ac:dyDescent="0.3">
      <c r="A17653" t="s">
        <v>673</v>
      </c>
      <c r="B17653" t="s">
        <v>235</v>
      </c>
      <c r="C17653">
        <v>2.4434999999999998</v>
      </c>
      <c r="D17653">
        <v>2.5432999999999999</v>
      </c>
      <c r="E17653">
        <v>2.3873000000000002</v>
      </c>
      <c r="F17653">
        <v>2.5152000000000001</v>
      </c>
      <c r="G17653">
        <v>24862450</v>
      </c>
      <c r="H17653">
        <v>2.4819</v>
      </c>
    </row>
    <row r="17654" spans="1:8" x14ac:dyDescent="0.3">
      <c r="A17654" t="s">
        <v>673</v>
      </c>
      <c r="B17654" t="s">
        <v>259</v>
      </c>
      <c r="C17654">
        <v>2.5276999999999998</v>
      </c>
      <c r="D17654">
        <v>2.5573999999999999</v>
      </c>
      <c r="E17654">
        <v>2.4527999999999999</v>
      </c>
      <c r="F17654">
        <v>2.4527999999999999</v>
      </c>
      <c r="G17654">
        <v>17211720</v>
      </c>
      <c r="H17654">
        <v>2.4876999999999998</v>
      </c>
    </row>
    <row r="17655" spans="1:8" x14ac:dyDescent="0.3">
      <c r="A17655" t="s">
        <v>673</v>
      </c>
      <c r="B17655" t="s">
        <v>716</v>
      </c>
      <c r="C17655">
        <v>2.4527999999999999</v>
      </c>
      <c r="D17655">
        <v>2.4903</v>
      </c>
      <c r="E17655">
        <v>2.4527999999999999</v>
      </c>
      <c r="F17655">
        <v>2.4746999999999999</v>
      </c>
      <c r="G17655">
        <v>9315632</v>
      </c>
      <c r="H17655">
        <v>2.4725999999999999</v>
      </c>
    </row>
    <row r="17656" spans="1:8" x14ac:dyDescent="0.3">
      <c r="A17656" t="s">
        <v>673</v>
      </c>
      <c r="B17656" t="s">
        <v>269</v>
      </c>
      <c r="C17656">
        <v>2.4809000000000001</v>
      </c>
      <c r="D17656">
        <v>2.5651999999999999</v>
      </c>
      <c r="E17656">
        <v>2.4762</v>
      </c>
      <c r="F17656">
        <v>2.4792999999999998</v>
      </c>
      <c r="G17656">
        <v>17362080</v>
      </c>
      <c r="H17656">
        <v>2.5068999999999999</v>
      </c>
    </row>
    <row r="17657" spans="1:8" x14ac:dyDescent="0.3">
      <c r="A17657" t="s">
        <v>673</v>
      </c>
      <c r="B17657" t="s">
        <v>282</v>
      </c>
      <c r="C17657">
        <v>2.4792999999999998</v>
      </c>
      <c r="D17657">
        <v>2.4792999999999998</v>
      </c>
      <c r="E17657">
        <v>2.4559000000000002</v>
      </c>
      <c r="F17657">
        <v>2.4792999999999998</v>
      </c>
      <c r="G17657">
        <v>3546040</v>
      </c>
      <c r="H17657">
        <v>2.4714999999999998</v>
      </c>
    </row>
    <row r="17658" spans="1:8" x14ac:dyDescent="0.3">
      <c r="A17658" t="s">
        <v>673</v>
      </c>
      <c r="B17658" t="s">
        <v>717</v>
      </c>
      <c r="C17658">
        <v>2.4809000000000001</v>
      </c>
      <c r="D17658">
        <v>2.5541999999999998</v>
      </c>
      <c r="E17658">
        <v>2.4262999999999999</v>
      </c>
      <c r="F17658">
        <v>2.4965000000000002</v>
      </c>
      <c r="G17658">
        <v>21504420</v>
      </c>
      <c r="H17658">
        <v>2.4923000000000002</v>
      </c>
    </row>
    <row r="17659" spans="1:8" x14ac:dyDescent="0.3">
      <c r="A17659" t="s">
        <v>673</v>
      </c>
      <c r="B17659" t="s">
        <v>285</v>
      </c>
      <c r="C17659">
        <v>2.5028000000000001</v>
      </c>
      <c r="D17659">
        <v>2.5261999999999998</v>
      </c>
      <c r="E17659">
        <v>2.4262999999999999</v>
      </c>
      <c r="F17659">
        <v>2.5011999999999999</v>
      </c>
      <c r="G17659">
        <v>12633930</v>
      </c>
      <c r="H17659">
        <v>2.4845000000000002</v>
      </c>
    </row>
    <row r="17660" spans="1:8" x14ac:dyDescent="0.3">
      <c r="A17660" t="s">
        <v>673</v>
      </c>
      <c r="B17660" t="s">
        <v>718</v>
      </c>
      <c r="C17660">
        <v>2.4714999999999998</v>
      </c>
      <c r="D17660">
        <v>2.5276999999999998</v>
      </c>
      <c r="E17660">
        <v>2.4653</v>
      </c>
      <c r="F17660">
        <v>2.4762</v>
      </c>
      <c r="G17660">
        <v>11532690</v>
      </c>
      <c r="H17660">
        <v>2.4897</v>
      </c>
    </row>
    <row r="17661" spans="1:8" x14ac:dyDescent="0.3">
      <c r="A17661" t="s">
        <v>673</v>
      </c>
      <c r="B17661" t="s">
        <v>291</v>
      </c>
      <c r="C17661">
        <v>2.484</v>
      </c>
      <c r="D17661">
        <v>2.5276999999999998</v>
      </c>
      <c r="E17661">
        <v>2.4371999999999998</v>
      </c>
      <c r="F17661">
        <v>2.4636999999999998</v>
      </c>
      <c r="G17661">
        <v>12991930</v>
      </c>
      <c r="H17661">
        <v>2.4762</v>
      </c>
    </row>
    <row r="17662" spans="1:8" x14ac:dyDescent="0.3">
      <c r="A17662" t="s">
        <v>673</v>
      </c>
      <c r="B17662" t="s">
        <v>295</v>
      </c>
      <c r="C17662">
        <v>2.4636999999999998</v>
      </c>
      <c r="D17662">
        <v>2.5198999999999998</v>
      </c>
      <c r="E17662">
        <v>2.4028999999999998</v>
      </c>
      <c r="F17662">
        <v>2.4887000000000001</v>
      </c>
      <c r="G17662">
        <v>22854790</v>
      </c>
      <c r="H17662">
        <v>2.4704999999999999</v>
      </c>
    </row>
    <row r="17663" spans="1:8" x14ac:dyDescent="0.3">
      <c r="A17663" t="s">
        <v>673</v>
      </c>
      <c r="B17663" t="s">
        <v>298</v>
      </c>
      <c r="C17663">
        <v>2.4809000000000001</v>
      </c>
      <c r="D17663">
        <v>2.5089999999999999</v>
      </c>
      <c r="E17663">
        <v>2.4106999999999998</v>
      </c>
      <c r="F17663">
        <v>2.4731000000000001</v>
      </c>
      <c r="G17663">
        <v>27447050</v>
      </c>
      <c r="H17663">
        <v>2.4643000000000002</v>
      </c>
    </row>
    <row r="17664" spans="1:8" x14ac:dyDescent="0.3">
      <c r="A17664" t="s">
        <v>673</v>
      </c>
      <c r="B17664" t="s">
        <v>719</v>
      </c>
      <c r="C17664">
        <v>2.4731000000000001</v>
      </c>
      <c r="D17664">
        <v>2.4903</v>
      </c>
      <c r="E17664">
        <v>2.4466000000000001</v>
      </c>
      <c r="F17664">
        <v>2.4622000000000002</v>
      </c>
      <c r="G17664">
        <v>11115440</v>
      </c>
      <c r="H17664">
        <v>2.4662999999999999</v>
      </c>
    </row>
    <row r="17665" spans="1:8" x14ac:dyDescent="0.3">
      <c r="A17665" t="s">
        <v>673</v>
      </c>
      <c r="B17665" t="s">
        <v>720</v>
      </c>
      <c r="C17665">
        <v>2.4683999999999999</v>
      </c>
      <c r="D17665">
        <v>2.4933999999999998</v>
      </c>
      <c r="E17665">
        <v>2.3452000000000002</v>
      </c>
      <c r="F17665">
        <v>2.4622000000000002</v>
      </c>
      <c r="G17665">
        <v>18828080</v>
      </c>
      <c r="H17665">
        <v>2.4336000000000002</v>
      </c>
    </row>
    <row r="17666" spans="1:8" x14ac:dyDescent="0.3">
      <c r="A17666" t="s">
        <v>673</v>
      </c>
      <c r="B17666" t="s">
        <v>721</v>
      </c>
      <c r="C17666">
        <v>2.4605999999999999</v>
      </c>
      <c r="D17666">
        <v>2.4668999999999999</v>
      </c>
      <c r="E17666">
        <v>2.4184999999999999</v>
      </c>
      <c r="F17666">
        <v>2.4544000000000001</v>
      </c>
      <c r="G17666">
        <v>12392730</v>
      </c>
      <c r="H17666">
        <v>2.4466000000000001</v>
      </c>
    </row>
    <row r="17667" spans="1:8" x14ac:dyDescent="0.3">
      <c r="A17667" t="s">
        <v>673</v>
      </c>
      <c r="B17667" t="s">
        <v>96</v>
      </c>
      <c r="C17667">
        <v>2.4544000000000001</v>
      </c>
      <c r="D17667">
        <v>2.4731000000000001</v>
      </c>
      <c r="E17667">
        <v>2.4403000000000001</v>
      </c>
      <c r="F17667">
        <v>2.4512999999999998</v>
      </c>
      <c r="G17667">
        <v>15692930</v>
      </c>
      <c r="H17667">
        <v>2.4548999999999999</v>
      </c>
    </row>
    <row r="17668" spans="1:8" x14ac:dyDescent="0.3">
      <c r="A17668" t="s">
        <v>673</v>
      </c>
      <c r="B17668" t="s">
        <v>722</v>
      </c>
      <c r="C17668">
        <v>2.4512999999999998</v>
      </c>
      <c r="D17668">
        <v>2.5198999999999998</v>
      </c>
      <c r="E17668">
        <v>2.4512999999999998</v>
      </c>
      <c r="F17668">
        <v>2.4544000000000001</v>
      </c>
      <c r="G17668">
        <v>21402780</v>
      </c>
      <c r="H17668">
        <v>2.4752000000000001</v>
      </c>
    </row>
    <row r="17669" spans="1:8" x14ac:dyDescent="0.3">
      <c r="A17669" t="s">
        <v>673</v>
      </c>
      <c r="B17669" t="s">
        <v>164</v>
      </c>
      <c r="C17669">
        <v>2.4544000000000001</v>
      </c>
      <c r="D17669">
        <v>2.4605999999999999</v>
      </c>
      <c r="E17669">
        <v>2.3795000000000002</v>
      </c>
      <c r="F17669">
        <v>2.3904000000000001</v>
      </c>
      <c r="G17669">
        <v>21094720</v>
      </c>
      <c r="H17669">
        <v>2.4102000000000001</v>
      </c>
    </row>
    <row r="17670" spans="1:8" x14ac:dyDescent="0.3">
      <c r="A17670" t="s">
        <v>673</v>
      </c>
      <c r="B17670" t="s">
        <v>723</v>
      </c>
      <c r="C17670">
        <v>2.4559000000000002</v>
      </c>
      <c r="D17670">
        <v>2.4653</v>
      </c>
      <c r="E17670">
        <v>2.4357000000000002</v>
      </c>
      <c r="F17670">
        <v>2.4403000000000001</v>
      </c>
      <c r="G17670">
        <v>19143320</v>
      </c>
      <c r="H17670">
        <v>2.4470999999999998</v>
      </c>
    </row>
    <row r="17671" spans="1:8" x14ac:dyDescent="0.3">
      <c r="A17671" t="s">
        <v>673</v>
      </c>
      <c r="B17671" t="s">
        <v>724</v>
      </c>
      <c r="C17671">
        <v>2.4388000000000001</v>
      </c>
      <c r="D17671">
        <v>2.4559000000000002</v>
      </c>
      <c r="E17671">
        <v>2.4293999999999998</v>
      </c>
      <c r="F17671">
        <v>2.4497</v>
      </c>
      <c r="G17671">
        <v>17082250</v>
      </c>
      <c r="H17671">
        <v>2.4449999999999998</v>
      </c>
    </row>
    <row r="17672" spans="1:8" x14ac:dyDescent="0.3">
      <c r="A17672" t="s">
        <v>673</v>
      </c>
      <c r="B17672" t="s">
        <v>725</v>
      </c>
      <c r="C17672">
        <v>2.4575</v>
      </c>
      <c r="D17672">
        <v>2.5059</v>
      </c>
      <c r="E17672">
        <v>2.4559000000000002</v>
      </c>
      <c r="F17672">
        <v>2.4933999999999998</v>
      </c>
      <c r="G17672">
        <v>22467100</v>
      </c>
      <c r="H17672">
        <v>2.4851000000000001</v>
      </c>
    </row>
    <row r="17673" spans="1:8" x14ac:dyDescent="0.3">
      <c r="A17673" t="s">
        <v>673</v>
      </c>
      <c r="B17673" t="s">
        <v>242</v>
      </c>
      <c r="C17673">
        <v>2.4544000000000001</v>
      </c>
      <c r="D17673">
        <v>2.484</v>
      </c>
      <c r="E17673">
        <v>2.4232</v>
      </c>
      <c r="F17673">
        <v>2.4434999999999998</v>
      </c>
      <c r="G17673">
        <v>24733990</v>
      </c>
      <c r="H17673">
        <v>2.4502000000000002</v>
      </c>
    </row>
    <row r="17674" spans="1:8" x14ac:dyDescent="0.3">
      <c r="A17674" t="s">
        <v>673</v>
      </c>
      <c r="B17674" t="s">
        <v>726</v>
      </c>
      <c r="C17674">
        <v>2.4466000000000001</v>
      </c>
      <c r="D17674">
        <v>2.5402</v>
      </c>
      <c r="E17674">
        <v>2.4466000000000001</v>
      </c>
      <c r="F17674">
        <v>2.4933999999999998</v>
      </c>
      <c r="G17674">
        <v>27484150</v>
      </c>
      <c r="H17674">
        <v>2.4933999999999998</v>
      </c>
    </row>
    <row r="17675" spans="1:8" x14ac:dyDescent="0.3">
      <c r="A17675" t="s">
        <v>673</v>
      </c>
      <c r="B17675" t="s">
        <v>727</v>
      </c>
      <c r="C17675">
        <v>2.4948999999999999</v>
      </c>
      <c r="D17675">
        <v>2.6446999999999998</v>
      </c>
      <c r="E17675">
        <v>2.4948999999999999</v>
      </c>
      <c r="F17675">
        <v>2.6120000000000001</v>
      </c>
      <c r="G17675">
        <v>57759770</v>
      </c>
      <c r="H17675">
        <v>2.5838999999999999</v>
      </c>
    </row>
    <row r="17676" spans="1:8" x14ac:dyDescent="0.3">
      <c r="A17676" t="s">
        <v>673</v>
      </c>
      <c r="B17676" t="s">
        <v>728</v>
      </c>
      <c r="C17676">
        <v>2.6400999999999999</v>
      </c>
      <c r="D17676">
        <v>2.7711000000000001</v>
      </c>
      <c r="E17676">
        <v>2.6011000000000002</v>
      </c>
      <c r="F17676">
        <v>2.7429999999999999</v>
      </c>
      <c r="G17676">
        <v>61384810</v>
      </c>
      <c r="H17676">
        <v>2.7050999999999998</v>
      </c>
    </row>
    <row r="17677" spans="1:8" x14ac:dyDescent="0.3">
      <c r="A17677" t="s">
        <v>673</v>
      </c>
      <c r="B17677" t="s">
        <v>729</v>
      </c>
      <c r="C17677">
        <v>2.9178000000000002</v>
      </c>
      <c r="D17677">
        <v>2.9178000000000002</v>
      </c>
      <c r="E17677">
        <v>2.8086000000000002</v>
      </c>
      <c r="F17677">
        <v>2.8163999999999998</v>
      </c>
      <c r="G17677">
        <v>114786500</v>
      </c>
      <c r="H17677">
        <v>2.8475999999999999</v>
      </c>
    </row>
    <row r="17678" spans="1:8" x14ac:dyDescent="0.3">
      <c r="A17678" t="s">
        <v>673</v>
      </c>
      <c r="B17678" t="s">
        <v>730</v>
      </c>
      <c r="C17678">
        <v>2.8163999999999998</v>
      </c>
      <c r="D17678">
        <v>2.9146999999999998</v>
      </c>
      <c r="E17678">
        <v>2.8100999999999998</v>
      </c>
      <c r="F17678">
        <v>2.8241999999999998</v>
      </c>
      <c r="G17678">
        <v>42687280</v>
      </c>
      <c r="H17678">
        <v>2.8496999999999999</v>
      </c>
    </row>
    <row r="17679" spans="1:8" x14ac:dyDescent="0.3">
      <c r="A17679" t="s">
        <v>673</v>
      </c>
      <c r="B17679" t="s">
        <v>731</v>
      </c>
      <c r="C17679">
        <v>2.8412999999999999</v>
      </c>
      <c r="D17679">
        <v>2.9443000000000001</v>
      </c>
      <c r="E17679">
        <v>2.8397999999999999</v>
      </c>
      <c r="F17679">
        <v>2.8927999999999998</v>
      </c>
      <c r="G17679">
        <v>40645020</v>
      </c>
      <c r="H17679">
        <v>2.8923000000000001</v>
      </c>
    </row>
    <row r="17680" spans="1:8" x14ac:dyDescent="0.3">
      <c r="A17680" t="s">
        <v>673</v>
      </c>
      <c r="B17680" t="s">
        <v>732</v>
      </c>
      <c r="C17680">
        <v>2.9209000000000001</v>
      </c>
      <c r="D17680">
        <v>3.0489000000000002</v>
      </c>
      <c r="E17680">
        <v>2.8163999999999998</v>
      </c>
      <c r="F17680">
        <v>2.9802</v>
      </c>
      <c r="G17680">
        <v>92483860</v>
      </c>
      <c r="H17680">
        <v>2.9485000000000001</v>
      </c>
    </row>
    <row r="17681" spans="1:8" x14ac:dyDescent="0.3">
      <c r="A17681" t="s">
        <v>673</v>
      </c>
      <c r="B17681" t="s">
        <v>733</v>
      </c>
      <c r="C17681">
        <v>2.9817999999999998</v>
      </c>
      <c r="D17681">
        <v>3.0145</v>
      </c>
      <c r="E17681">
        <v>2.8927999999999998</v>
      </c>
      <c r="F17681">
        <v>2.9489999999999998</v>
      </c>
      <c r="G17681">
        <v>38782920</v>
      </c>
      <c r="H17681">
        <v>2.9521000000000002</v>
      </c>
    </row>
    <row r="17682" spans="1:8" x14ac:dyDescent="0.3">
      <c r="A17682" t="s">
        <v>673</v>
      </c>
      <c r="B17682" t="s">
        <v>734</v>
      </c>
      <c r="C17682">
        <v>2.93</v>
      </c>
      <c r="D17682">
        <v>3.24</v>
      </c>
      <c r="E17682">
        <v>2.87</v>
      </c>
      <c r="F17682">
        <v>3.24</v>
      </c>
      <c r="G17682">
        <v>55675100</v>
      </c>
      <c r="H17682">
        <v>3.1166999999999998</v>
      </c>
    </row>
    <row r="17683" spans="1:8" x14ac:dyDescent="0.3">
      <c r="A17683" t="s">
        <v>673</v>
      </c>
      <c r="B17683" t="s">
        <v>735</v>
      </c>
      <c r="C17683">
        <v>3.4</v>
      </c>
      <c r="D17683">
        <v>3.56</v>
      </c>
      <c r="E17683">
        <v>3.34</v>
      </c>
      <c r="F17683">
        <v>3.56</v>
      </c>
      <c r="G17683">
        <v>41548560</v>
      </c>
      <c r="H17683">
        <v>3.4866999999999999</v>
      </c>
    </row>
    <row r="17684" spans="1:8" x14ac:dyDescent="0.3">
      <c r="A17684" t="s">
        <v>236</v>
      </c>
      <c r="B17684" t="s">
        <v>696</v>
      </c>
      <c r="C17684">
        <v>7.3</v>
      </c>
      <c r="D17684">
        <v>7.44</v>
      </c>
      <c r="E17684">
        <v>7.26</v>
      </c>
      <c r="F17684">
        <v>7.38</v>
      </c>
      <c r="G17684">
        <v>2290735</v>
      </c>
      <c r="H17684">
        <v>7.36</v>
      </c>
    </row>
    <row r="17685" spans="1:8" x14ac:dyDescent="0.3">
      <c r="A17685" t="s">
        <v>236</v>
      </c>
      <c r="B17685" t="s">
        <v>697</v>
      </c>
      <c r="C17685">
        <v>7.31</v>
      </c>
      <c r="D17685">
        <v>7.43</v>
      </c>
      <c r="E17685">
        <v>7.25</v>
      </c>
      <c r="F17685">
        <v>7.26</v>
      </c>
      <c r="G17685">
        <v>3007602</v>
      </c>
      <c r="H17685">
        <v>7.3132999999999999</v>
      </c>
    </row>
    <row r="17686" spans="1:8" x14ac:dyDescent="0.3">
      <c r="A17686" t="s">
        <v>236</v>
      </c>
      <c r="B17686" t="s">
        <v>698</v>
      </c>
      <c r="C17686">
        <v>7.26</v>
      </c>
      <c r="D17686">
        <v>7.37</v>
      </c>
      <c r="E17686">
        <v>7.26</v>
      </c>
      <c r="F17686">
        <v>7.34</v>
      </c>
      <c r="G17686">
        <v>2589351</v>
      </c>
      <c r="H17686">
        <v>7.3232999999999997</v>
      </c>
    </row>
    <row r="17687" spans="1:8" x14ac:dyDescent="0.3">
      <c r="A17687" t="s">
        <v>236</v>
      </c>
      <c r="B17687" t="s">
        <v>699</v>
      </c>
      <c r="C17687">
        <v>7.35</v>
      </c>
      <c r="D17687">
        <v>7.86</v>
      </c>
      <c r="E17687">
        <v>7.29</v>
      </c>
      <c r="F17687">
        <v>7.71</v>
      </c>
      <c r="G17687">
        <v>13615060</v>
      </c>
      <c r="H17687">
        <v>7.62</v>
      </c>
    </row>
    <row r="17688" spans="1:8" x14ac:dyDescent="0.3">
      <c r="A17688" t="s">
        <v>236</v>
      </c>
      <c r="B17688" t="s">
        <v>700</v>
      </c>
      <c r="C17688">
        <v>7.65</v>
      </c>
      <c r="D17688">
        <v>7.83</v>
      </c>
      <c r="E17688">
        <v>7.45</v>
      </c>
      <c r="F17688">
        <v>7.62</v>
      </c>
      <c r="G17688">
        <v>8424001</v>
      </c>
      <c r="H17688">
        <v>7.6333000000000002</v>
      </c>
    </row>
    <row r="17689" spans="1:8" x14ac:dyDescent="0.3">
      <c r="A17689" t="s">
        <v>236</v>
      </c>
      <c r="B17689" t="s">
        <v>77</v>
      </c>
      <c r="C17689">
        <v>7.59</v>
      </c>
      <c r="D17689">
        <v>7.62</v>
      </c>
      <c r="E17689">
        <v>7.44</v>
      </c>
      <c r="F17689">
        <v>7.5</v>
      </c>
      <c r="G17689">
        <v>1929657</v>
      </c>
      <c r="H17689">
        <v>7.52</v>
      </c>
    </row>
    <row r="17690" spans="1:8" x14ac:dyDescent="0.3">
      <c r="A17690" t="s">
        <v>236</v>
      </c>
      <c r="B17690" t="s">
        <v>701</v>
      </c>
      <c r="C17690">
        <v>7.51</v>
      </c>
      <c r="D17690">
        <v>7.7</v>
      </c>
      <c r="E17690">
        <v>7.51</v>
      </c>
      <c r="F17690">
        <v>7.61</v>
      </c>
      <c r="G17690">
        <v>2829722</v>
      </c>
      <c r="H17690">
        <v>7.6067</v>
      </c>
    </row>
    <row r="17691" spans="1:8" x14ac:dyDescent="0.3">
      <c r="A17691" t="s">
        <v>236</v>
      </c>
      <c r="B17691" t="s">
        <v>702</v>
      </c>
      <c r="C17691">
        <v>7.65</v>
      </c>
      <c r="D17691">
        <v>7.97</v>
      </c>
      <c r="E17691">
        <v>7.57</v>
      </c>
      <c r="F17691">
        <v>7.84</v>
      </c>
      <c r="G17691">
        <v>4525829</v>
      </c>
      <c r="H17691">
        <v>7.7933000000000003</v>
      </c>
    </row>
    <row r="17692" spans="1:8" x14ac:dyDescent="0.3">
      <c r="A17692" t="s">
        <v>236</v>
      </c>
      <c r="B17692" t="s">
        <v>139</v>
      </c>
      <c r="C17692">
        <v>7.84</v>
      </c>
      <c r="D17692">
        <v>7.85</v>
      </c>
      <c r="E17692">
        <v>7.56</v>
      </c>
      <c r="F17692">
        <v>7.57</v>
      </c>
      <c r="G17692">
        <v>2577661</v>
      </c>
      <c r="H17692">
        <v>7.66</v>
      </c>
    </row>
    <row r="17693" spans="1:8" x14ac:dyDescent="0.3">
      <c r="A17693" t="s">
        <v>236</v>
      </c>
      <c r="B17693" t="s">
        <v>156</v>
      </c>
      <c r="C17693">
        <v>7.55</v>
      </c>
      <c r="D17693">
        <v>7.69</v>
      </c>
      <c r="E17693">
        <v>7.52</v>
      </c>
      <c r="F17693">
        <v>7.64</v>
      </c>
      <c r="G17693">
        <v>1234924</v>
      </c>
      <c r="H17693">
        <v>7.6166999999999998</v>
      </c>
    </row>
    <row r="17694" spans="1:8" x14ac:dyDescent="0.3">
      <c r="A17694" t="s">
        <v>236</v>
      </c>
      <c r="B17694" t="s">
        <v>703</v>
      </c>
      <c r="C17694">
        <v>7.66</v>
      </c>
      <c r="D17694">
        <v>7.93</v>
      </c>
      <c r="E17694">
        <v>7.66</v>
      </c>
      <c r="F17694">
        <v>7.9</v>
      </c>
      <c r="G17694">
        <v>2117568</v>
      </c>
      <c r="H17694">
        <v>7.83</v>
      </c>
    </row>
    <row r="17695" spans="1:8" x14ac:dyDescent="0.3">
      <c r="A17695" t="s">
        <v>236</v>
      </c>
      <c r="B17695" t="s">
        <v>223</v>
      </c>
      <c r="C17695">
        <v>7.82</v>
      </c>
      <c r="D17695">
        <v>7.95</v>
      </c>
      <c r="E17695">
        <v>7.75</v>
      </c>
      <c r="F17695">
        <v>7.81</v>
      </c>
      <c r="G17695">
        <v>1749416</v>
      </c>
      <c r="H17695">
        <v>7.8367000000000004</v>
      </c>
    </row>
    <row r="17696" spans="1:8" x14ac:dyDescent="0.3">
      <c r="A17696" t="s">
        <v>236</v>
      </c>
      <c r="B17696" t="s">
        <v>228</v>
      </c>
      <c r="C17696">
        <v>7.82</v>
      </c>
      <c r="D17696">
        <v>7.89</v>
      </c>
      <c r="E17696">
        <v>7.72</v>
      </c>
      <c r="F17696">
        <v>7.74</v>
      </c>
      <c r="G17696">
        <v>2084298</v>
      </c>
      <c r="H17696">
        <v>7.7832999999999997</v>
      </c>
    </row>
    <row r="17697" spans="1:8" x14ac:dyDescent="0.3">
      <c r="A17697" t="s">
        <v>236</v>
      </c>
      <c r="B17697" t="s">
        <v>704</v>
      </c>
      <c r="C17697">
        <v>7.75</v>
      </c>
      <c r="D17697">
        <v>8</v>
      </c>
      <c r="E17697">
        <v>7.6</v>
      </c>
      <c r="F17697">
        <v>7.87</v>
      </c>
      <c r="G17697">
        <v>3756081</v>
      </c>
      <c r="H17697">
        <v>7.8232999999999997</v>
      </c>
    </row>
    <row r="17698" spans="1:8" x14ac:dyDescent="0.3">
      <c r="A17698" t="s">
        <v>236</v>
      </c>
      <c r="B17698" t="s">
        <v>705</v>
      </c>
      <c r="C17698">
        <v>7.9</v>
      </c>
      <c r="D17698">
        <v>8.2100000000000009</v>
      </c>
      <c r="E17698">
        <v>7.87</v>
      </c>
      <c r="F17698">
        <v>8.08</v>
      </c>
      <c r="G17698">
        <v>5554971</v>
      </c>
      <c r="H17698">
        <v>8.0533000000000001</v>
      </c>
    </row>
    <row r="17699" spans="1:8" x14ac:dyDescent="0.3">
      <c r="A17699" t="s">
        <v>236</v>
      </c>
      <c r="B17699" t="s">
        <v>706</v>
      </c>
      <c r="C17699">
        <v>8.26</v>
      </c>
      <c r="D17699">
        <v>8.5500000000000007</v>
      </c>
      <c r="E17699">
        <v>8.25</v>
      </c>
      <c r="F17699">
        <v>8.51</v>
      </c>
      <c r="G17699">
        <v>6726288</v>
      </c>
      <c r="H17699">
        <v>8.4367000000000001</v>
      </c>
    </row>
    <row r="17700" spans="1:8" x14ac:dyDescent="0.3">
      <c r="A17700" t="s">
        <v>236</v>
      </c>
      <c r="B17700" t="s">
        <v>265</v>
      </c>
      <c r="C17700">
        <v>8.51</v>
      </c>
      <c r="D17700">
        <v>8.66</v>
      </c>
      <c r="E17700">
        <v>8.35</v>
      </c>
      <c r="F17700">
        <v>8.3800000000000008</v>
      </c>
      <c r="G17700">
        <v>6560374</v>
      </c>
      <c r="H17700">
        <v>8.4633000000000003</v>
      </c>
    </row>
    <row r="17701" spans="1:8" x14ac:dyDescent="0.3">
      <c r="A17701" t="s">
        <v>236</v>
      </c>
      <c r="B17701" t="s">
        <v>707</v>
      </c>
      <c r="C17701">
        <v>8.42</v>
      </c>
      <c r="D17701">
        <v>8.5299999999999994</v>
      </c>
      <c r="E17701">
        <v>7.75</v>
      </c>
      <c r="F17701">
        <v>7.75</v>
      </c>
      <c r="G17701">
        <v>7897519</v>
      </c>
      <c r="H17701">
        <v>8.01</v>
      </c>
    </row>
    <row r="17702" spans="1:8" x14ac:dyDescent="0.3">
      <c r="A17702" t="s">
        <v>236</v>
      </c>
      <c r="B17702" t="s">
        <v>271</v>
      </c>
      <c r="C17702">
        <v>7.82</v>
      </c>
      <c r="D17702">
        <v>7.85</v>
      </c>
      <c r="E17702">
        <v>7.2</v>
      </c>
      <c r="F17702">
        <v>7.32</v>
      </c>
      <c r="G17702">
        <v>4272789</v>
      </c>
      <c r="H17702">
        <v>7.4566999999999997</v>
      </c>
    </row>
    <row r="17703" spans="1:8" x14ac:dyDescent="0.3">
      <c r="A17703" t="s">
        <v>236</v>
      </c>
      <c r="B17703" t="s">
        <v>708</v>
      </c>
      <c r="C17703">
        <v>7.35</v>
      </c>
      <c r="D17703">
        <v>7.4</v>
      </c>
      <c r="E17703">
        <v>7.22</v>
      </c>
      <c r="F17703">
        <v>7.4</v>
      </c>
      <c r="G17703">
        <v>3507451</v>
      </c>
      <c r="H17703">
        <v>7.34</v>
      </c>
    </row>
    <row r="17704" spans="1:8" x14ac:dyDescent="0.3">
      <c r="A17704" t="s">
        <v>236</v>
      </c>
      <c r="B17704" t="s">
        <v>709</v>
      </c>
      <c r="C17704">
        <v>7.5</v>
      </c>
      <c r="D17704">
        <v>7.59</v>
      </c>
      <c r="E17704">
        <v>7.39</v>
      </c>
      <c r="F17704">
        <v>7.43</v>
      </c>
      <c r="G17704">
        <v>2238398</v>
      </c>
      <c r="H17704">
        <v>7.47</v>
      </c>
    </row>
    <row r="17705" spans="1:8" x14ac:dyDescent="0.3">
      <c r="A17705" t="s">
        <v>236</v>
      </c>
      <c r="B17705" t="s">
        <v>283</v>
      </c>
      <c r="C17705">
        <v>7.47</v>
      </c>
      <c r="D17705">
        <v>7.47</v>
      </c>
      <c r="E17705">
        <v>7.29</v>
      </c>
      <c r="F17705">
        <v>7.35</v>
      </c>
      <c r="G17705">
        <v>1326171</v>
      </c>
      <c r="H17705">
        <v>7.37</v>
      </c>
    </row>
    <row r="17706" spans="1:8" x14ac:dyDescent="0.3">
      <c r="A17706" t="s">
        <v>236</v>
      </c>
      <c r="B17706" t="s">
        <v>290</v>
      </c>
      <c r="C17706">
        <v>7.35</v>
      </c>
      <c r="D17706">
        <v>7.37</v>
      </c>
      <c r="E17706">
        <v>7.1</v>
      </c>
      <c r="F17706">
        <v>7.1</v>
      </c>
      <c r="G17706">
        <v>1969970</v>
      </c>
      <c r="H17706">
        <v>7.19</v>
      </c>
    </row>
    <row r="17707" spans="1:8" x14ac:dyDescent="0.3">
      <c r="A17707" t="s">
        <v>236</v>
      </c>
      <c r="B17707" t="s">
        <v>710</v>
      </c>
      <c r="C17707">
        <v>7.15</v>
      </c>
      <c r="D17707">
        <v>7.18</v>
      </c>
      <c r="E17707">
        <v>7.09</v>
      </c>
      <c r="F17707">
        <v>7.1</v>
      </c>
      <c r="G17707">
        <v>1010404</v>
      </c>
      <c r="H17707">
        <v>7.1233000000000004</v>
      </c>
    </row>
    <row r="17708" spans="1:8" x14ac:dyDescent="0.3">
      <c r="A17708" t="s">
        <v>236</v>
      </c>
      <c r="B17708" t="s">
        <v>512</v>
      </c>
      <c r="C17708">
        <v>7.14</v>
      </c>
      <c r="D17708">
        <v>7.23</v>
      </c>
      <c r="E17708">
        <v>6.98</v>
      </c>
      <c r="F17708">
        <v>6.99</v>
      </c>
      <c r="G17708">
        <v>1765258</v>
      </c>
      <c r="H17708">
        <v>7.0667</v>
      </c>
    </row>
    <row r="17709" spans="1:8" x14ac:dyDescent="0.3">
      <c r="A17709" t="s">
        <v>236</v>
      </c>
      <c r="B17709" t="s">
        <v>91</v>
      </c>
      <c r="C17709">
        <v>6.52</v>
      </c>
      <c r="D17709">
        <v>6.74</v>
      </c>
      <c r="E17709">
        <v>6.52</v>
      </c>
      <c r="F17709">
        <v>6.6</v>
      </c>
      <c r="G17709">
        <v>2238735</v>
      </c>
      <c r="H17709">
        <v>6.62</v>
      </c>
    </row>
    <row r="17710" spans="1:8" x14ac:dyDescent="0.3">
      <c r="A17710" t="s">
        <v>236</v>
      </c>
      <c r="B17710" t="s">
        <v>93</v>
      </c>
      <c r="C17710">
        <v>6.58</v>
      </c>
      <c r="D17710">
        <v>7.22</v>
      </c>
      <c r="E17710">
        <v>6.56</v>
      </c>
      <c r="F17710">
        <v>6.59</v>
      </c>
      <c r="G17710">
        <v>3161142</v>
      </c>
      <c r="H17710">
        <v>6.79</v>
      </c>
    </row>
    <row r="17711" spans="1:8" x14ac:dyDescent="0.3">
      <c r="A17711" t="s">
        <v>236</v>
      </c>
      <c r="B17711" t="s">
        <v>711</v>
      </c>
      <c r="C17711">
        <v>6.61</v>
      </c>
      <c r="D17711">
        <v>6.8</v>
      </c>
      <c r="E17711">
        <v>6.6</v>
      </c>
      <c r="F17711">
        <v>6.69</v>
      </c>
      <c r="G17711">
        <v>1660040</v>
      </c>
      <c r="H17711">
        <v>6.6966999999999999</v>
      </c>
    </row>
    <row r="17712" spans="1:8" x14ac:dyDescent="0.3">
      <c r="A17712" t="s">
        <v>236</v>
      </c>
      <c r="B17712" t="s">
        <v>712</v>
      </c>
      <c r="C17712">
        <v>6.72</v>
      </c>
      <c r="D17712">
        <v>6.87</v>
      </c>
      <c r="E17712">
        <v>6.72</v>
      </c>
      <c r="F17712">
        <v>6.8</v>
      </c>
      <c r="G17712">
        <v>1122729</v>
      </c>
      <c r="H17712">
        <v>6.7967000000000004</v>
      </c>
    </row>
    <row r="17713" spans="1:8" x14ac:dyDescent="0.3">
      <c r="A17713" t="s">
        <v>236</v>
      </c>
      <c r="B17713" t="s">
        <v>162</v>
      </c>
      <c r="C17713">
        <v>6.8</v>
      </c>
      <c r="D17713">
        <v>6.84</v>
      </c>
      <c r="E17713">
        <v>6.6</v>
      </c>
      <c r="F17713">
        <v>6.64</v>
      </c>
      <c r="G17713">
        <v>1104803</v>
      </c>
      <c r="H17713">
        <v>6.6932999999999998</v>
      </c>
    </row>
    <row r="17714" spans="1:8" x14ac:dyDescent="0.3">
      <c r="A17714" t="s">
        <v>236</v>
      </c>
      <c r="B17714" t="s">
        <v>220</v>
      </c>
      <c r="C17714">
        <v>6.64</v>
      </c>
      <c r="D17714">
        <v>6.65</v>
      </c>
      <c r="E17714">
        <v>6.4</v>
      </c>
      <c r="F17714">
        <v>6.55</v>
      </c>
      <c r="G17714">
        <v>1599463</v>
      </c>
      <c r="H17714">
        <v>6.5332999999999997</v>
      </c>
    </row>
    <row r="17715" spans="1:8" x14ac:dyDescent="0.3">
      <c r="A17715" t="s">
        <v>236</v>
      </c>
      <c r="B17715" t="s">
        <v>713</v>
      </c>
      <c r="C17715">
        <v>6.66</v>
      </c>
      <c r="D17715">
        <v>6.84</v>
      </c>
      <c r="E17715">
        <v>6.66</v>
      </c>
      <c r="F17715">
        <v>6.84</v>
      </c>
      <c r="G17715">
        <v>926070</v>
      </c>
      <c r="H17715">
        <v>6.78</v>
      </c>
    </row>
    <row r="17716" spans="1:8" x14ac:dyDescent="0.3">
      <c r="A17716" t="s">
        <v>236</v>
      </c>
      <c r="B17716" t="s">
        <v>714</v>
      </c>
      <c r="C17716">
        <v>6.85</v>
      </c>
      <c r="D17716">
        <v>6.91</v>
      </c>
      <c r="E17716">
        <v>6.76</v>
      </c>
      <c r="F17716">
        <v>6.88</v>
      </c>
      <c r="G17716">
        <v>1257488</v>
      </c>
      <c r="H17716">
        <v>6.85</v>
      </c>
    </row>
    <row r="17717" spans="1:8" x14ac:dyDescent="0.3">
      <c r="A17717" t="s">
        <v>236</v>
      </c>
      <c r="B17717" t="s">
        <v>715</v>
      </c>
      <c r="C17717">
        <v>6.86</v>
      </c>
      <c r="D17717">
        <v>7</v>
      </c>
      <c r="E17717">
        <v>6.8</v>
      </c>
      <c r="F17717">
        <v>6.88</v>
      </c>
      <c r="G17717">
        <v>1591160</v>
      </c>
      <c r="H17717">
        <v>6.8933</v>
      </c>
    </row>
    <row r="17718" spans="1:8" x14ac:dyDescent="0.3">
      <c r="A17718" t="s">
        <v>236</v>
      </c>
      <c r="B17718" t="s">
        <v>235</v>
      </c>
      <c r="C17718">
        <v>6.89</v>
      </c>
      <c r="D17718">
        <v>6.92</v>
      </c>
      <c r="E17718">
        <v>6.72</v>
      </c>
      <c r="F17718">
        <v>6.74</v>
      </c>
      <c r="G17718">
        <v>1108502</v>
      </c>
      <c r="H17718">
        <v>6.7933000000000003</v>
      </c>
    </row>
    <row r="17719" spans="1:8" x14ac:dyDescent="0.3">
      <c r="A17719" t="s">
        <v>236</v>
      </c>
      <c r="B17719" t="s">
        <v>259</v>
      </c>
      <c r="C17719">
        <v>6.75</v>
      </c>
      <c r="D17719">
        <v>6.84</v>
      </c>
      <c r="E17719">
        <v>6.71</v>
      </c>
      <c r="F17719">
        <v>6.76</v>
      </c>
      <c r="G17719">
        <v>863127</v>
      </c>
      <c r="H17719">
        <v>6.77</v>
      </c>
    </row>
    <row r="17720" spans="1:8" x14ac:dyDescent="0.3">
      <c r="A17720" t="s">
        <v>236</v>
      </c>
      <c r="B17720" t="s">
        <v>716</v>
      </c>
      <c r="C17720">
        <v>6.8</v>
      </c>
      <c r="D17720">
        <v>6.9</v>
      </c>
      <c r="E17720">
        <v>6.78</v>
      </c>
      <c r="F17720">
        <v>6.86</v>
      </c>
      <c r="G17720">
        <v>678923</v>
      </c>
      <c r="H17720">
        <v>6.8467000000000002</v>
      </c>
    </row>
    <row r="17721" spans="1:8" x14ac:dyDescent="0.3">
      <c r="A17721" t="s">
        <v>236</v>
      </c>
      <c r="B17721" t="s">
        <v>269</v>
      </c>
      <c r="C17721">
        <v>6.87</v>
      </c>
      <c r="D17721">
        <v>7.04</v>
      </c>
      <c r="E17721">
        <v>6.81</v>
      </c>
      <c r="F17721">
        <v>6.9</v>
      </c>
      <c r="G17721">
        <v>1664775</v>
      </c>
      <c r="H17721">
        <v>6.9166999999999996</v>
      </c>
    </row>
    <row r="17722" spans="1:8" x14ac:dyDescent="0.3">
      <c r="A17722" t="s">
        <v>236</v>
      </c>
      <c r="B17722" t="s">
        <v>282</v>
      </c>
      <c r="C17722">
        <v>6.91</v>
      </c>
      <c r="D17722">
        <v>6.99</v>
      </c>
      <c r="E17722">
        <v>6.58</v>
      </c>
      <c r="F17722">
        <v>6.77</v>
      </c>
      <c r="G17722">
        <v>786879</v>
      </c>
      <c r="H17722">
        <v>6.78</v>
      </c>
    </row>
    <row r="17723" spans="1:8" x14ac:dyDescent="0.3">
      <c r="A17723" t="s">
        <v>236</v>
      </c>
      <c r="B17723" t="s">
        <v>717</v>
      </c>
      <c r="C17723">
        <v>6.84</v>
      </c>
      <c r="D17723">
        <v>6.89</v>
      </c>
      <c r="E17723">
        <v>6.52</v>
      </c>
      <c r="F17723">
        <v>6.81</v>
      </c>
      <c r="G17723">
        <v>1821274</v>
      </c>
      <c r="H17723">
        <v>6.74</v>
      </c>
    </row>
    <row r="17724" spans="1:8" x14ac:dyDescent="0.3">
      <c r="A17724" t="s">
        <v>236</v>
      </c>
      <c r="B17724" t="s">
        <v>285</v>
      </c>
      <c r="C17724">
        <v>6.7</v>
      </c>
      <c r="D17724">
        <v>6.9</v>
      </c>
      <c r="E17724">
        <v>6.7</v>
      </c>
      <c r="F17724">
        <v>6.71</v>
      </c>
      <c r="G17724">
        <v>1212891</v>
      </c>
      <c r="H17724">
        <v>6.77</v>
      </c>
    </row>
    <row r="17725" spans="1:8" x14ac:dyDescent="0.3">
      <c r="A17725" t="s">
        <v>236</v>
      </c>
      <c r="B17725" t="s">
        <v>718</v>
      </c>
      <c r="C17725">
        <v>6.72</v>
      </c>
      <c r="D17725">
        <v>6.8</v>
      </c>
      <c r="E17725">
        <v>6.62</v>
      </c>
      <c r="F17725">
        <v>6.63</v>
      </c>
      <c r="G17725">
        <v>1518033</v>
      </c>
      <c r="H17725">
        <v>6.6833</v>
      </c>
    </row>
    <row r="17726" spans="1:8" x14ac:dyDescent="0.3">
      <c r="A17726" t="s">
        <v>236</v>
      </c>
      <c r="B17726" t="s">
        <v>291</v>
      </c>
      <c r="C17726">
        <v>6.69</v>
      </c>
      <c r="D17726">
        <v>6.75</v>
      </c>
      <c r="E17726">
        <v>6.6</v>
      </c>
      <c r="F17726">
        <v>6.6</v>
      </c>
      <c r="G17726">
        <v>2001735</v>
      </c>
      <c r="H17726">
        <v>6.65</v>
      </c>
    </row>
    <row r="17727" spans="1:8" x14ac:dyDescent="0.3">
      <c r="A17727" t="s">
        <v>236</v>
      </c>
      <c r="B17727" t="s">
        <v>295</v>
      </c>
      <c r="C17727">
        <v>6.6</v>
      </c>
      <c r="D17727">
        <v>6.69</v>
      </c>
      <c r="E17727">
        <v>6.52</v>
      </c>
      <c r="F17727">
        <v>6.62</v>
      </c>
      <c r="G17727">
        <v>1664396</v>
      </c>
      <c r="H17727">
        <v>6.61</v>
      </c>
    </row>
    <row r="17728" spans="1:8" x14ac:dyDescent="0.3">
      <c r="A17728" t="s">
        <v>236</v>
      </c>
      <c r="B17728" t="s">
        <v>298</v>
      </c>
      <c r="C17728">
        <v>6.62</v>
      </c>
      <c r="D17728">
        <v>6.65</v>
      </c>
      <c r="E17728">
        <v>6.39</v>
      </c>
      <c r="F17728">
        <v>6.44</v>
      </c>
      <c r="G17728">
        <v>3549374</v>
      </c>
      <c r="H17728">
        <v>6.4932999999999996</v>
      </c>
    </row>
    <row r="17729" spans="1:8" x14ac:dyDescent="0.3">
      <c r="A17729" t="s">
        <v>236</v>
      </c>
      <c r="B17729" t="s">
        <v>719</v>
      </c>
      <c r="C17729">
        <v>6.5</v>
      </c>
      <c r="D17729">
        <v>6.51</v>
      </c>
      <c r="E17729">
        <v>6.32</v>
      </c>
      <c r="F17729">
        <v>6.44</v>
      </c>
      <c r="G17729">
        <v>1826772</v>
      </c>
      <c r="H17729">
        <v>6.4233000000000002</v>
      </c>
    </row>
    <row r="17730" spans="1:8" x14ac:dyDescent="0.3">
      <c r="A17730" t="s">
        <v>236</v>
      </c>
      <c r="B17730" t="s">
        <v>720</v>
      </c>
      <c r="C17730">
        <v>6.48</v>
      </c>
      <c r="D17730">
        <v>6.67</v>
      </c>
      <c r="E17730">
        <v>6.47</v>
      </c>
      <c r="F17730">
        <v>6.58</v>
      </c>
      <c r="G17730">
        <v>2948270</v>
      </c>
      <c r="H17730">
        <v>6.5732999999999997</v>
      </c>
    </row>
    <row r="17731" spans="1:8" x14ac:dyDescent="0.3">
      <c r="A17731" t="s">
        <v>236</v>
      </c>
      <c r="B17731" t="s">
        <v>721</v>
      </c>
      <c r="C17731">
        <v>6.33</v>
      </c>
      <c r="D17731">
        <v>6.57</v>
      </c>
      <c r="E17731">
        <v>6.33</v>
      </c>
      <c r="F17731">
        <v>6.5</v>
      </c>
      <c r="G17731">
        <v>2146340</v>
      </c>
      <c r="H17731">
        <v>6.4667000000000003</v>
      </c>
    </row>
    <row r="17732" spans="1:8" x14ac:dyDescent="0.3">
      <c r="A17732" t="s">
        <v>236</v>
      </c>
      <c r="B17732" t="s">
        <v>96</v>
      </c>
      <c r="C17732">
        <v>6.45</v>
      </c>
      <c r="D17732">
        <v>6.53</v>
      </c>
      <c r="E17732">
        <v>6.45</v>
      </c>
      <c r="F17732">
        <v>6.49</v>
      </c>
      <c r="G17732">
        <v>1829566</v>
      </c>
      <c r="H17732">
        <v>6.49</v>
      </c>
    </row>
    <row r="17733" spans="1:8" x14ac:dyDescent="0.3">
      <c r="A17733" t="s">
        <v>236</v>
      </c>
      <c r="B17733" t="s">
        <v>722</v>
      </c>
      <c r="C17733">
        <v>6.51</v>
      </c>
      <c r="D17733">
        <v>6.69</v>
      </c>
      <c r="E17733">
        <v>6.5</v>
      </c>
      <c r="F17733">
        <v>6.62</v>
      </c>
      <c r="G17733">
        <v>3162072</v>
      </c>
      <c r="H17733">
        <v>6.6032999999999999</v>
      </c>
    </row>
    <row r="17734" spans="1:8" x14ac:dyDescent="0.3">
      <c r="A17734" t="s">
        <v>236</v>
      </c>
      <c r="B17734" t="s">
        <v>164</v>
      </c>
      <c r="C17734">
        <v>6.62</v>
      </c>
      <c r="D17734">
        <v>6.7</v>
      </c>
      <c r="E17734">
        <v>6.39</v>
      </c>
      <c r="F17734">
        <v>6.39</v>
      </c>
      <c r="G17734">
        <v>2162721</v>
      </c>
      <c r="H17734">
        <v>6.4932999999999996</v>
      </c>
    </row>
    <row r="17735" spans="1:8" x14ac:dyDescent="0.3">
      <c r="A17735" t="s">
        <v>236</v>
      </c>
      <c r="B17735" t="s">
        <v>723</v>
      </c>
      <c r="C17735">
        <v>6.58</v>
      </c>
      <c r="D17735">
        <v>6.69</v>
      </c>
      <c r="E17735">
        <v>6.57</v>
      </c>
      <c r="F17735">
        <v>6.62</v>
      </c>
      <c r="G17735">
        <v>2257874</v>
      </c>
      <c r="H17735">
        <v>6.6266999999999996</v>
      </c>
    </row>
    <row r="17736" spans="1:8" x14ac:dyDescent="0.3">
      <c r="A17736" t="s">
        <v>236</v>
      </c>
      <c r="B17736" t="s">
        <v>724</v>
      </c>
      <c r="C17736">
        <v>6.58</v>
      </c>
      <c r="D17736">
        <v>6.65</v>
      </c>
      <c r="E17736">
        <v>6.54</v>
      </c>
      <c r="F17736">
        <v>6.6</v>
      </c>
      <c r="G17736">
        <v>1757671</v>
      </c>
      <c r="H17736">
        <v>6.5967000000000002</v>
      </c>
    </row>
    <row r="17737" spans="1:8" x14ac:dyDescent="0.3">
      <c r="A17737" t="s">
        <v>236</v>
      </c>
      <c r="B17737" t="s">
        <v>725</v>
      </c>
      <c r="C17737">
        <v>6.6</v>
      </c>
      <c r="D17737">
        <v>6.74</v>
      </c>
      <c r="E17737">
        <v>6.6</v>
      </c>
      <c r="F17737">
        <v>6.71</v>
      </c>
      <c r="G17737">
        <v>2311253</v>
      </c>
      <c r="H17737">
        <v>6.6833</v>
      </c>
    </row>
    <row r="17738" spans="1:8" x14ac:dyDescent="0.3">
      <c r="A17738" t="s">
        <v>236</v>
      </c>
      <c r="B17738" t="s">
        <v>242</v>
      </c>
      <c r="C17738">
        <v>6.65</v>
      </c>
      <c r="D17738">
        <v>6.65</v>
      </c>
      <c r="E17738">
        <v>6.5</v>
      </c>
      <c r="F17738">
        <v>6.58</v>
      </c>
      <c r="G17738">
        <v>1654679</v>
      </c>
      <c r="H17738">
        <v>6.5766999999999998</v>
      </c>
    </row>
    <row r="17739" spans="1:8" x14ac:dyDescent="0.3">
      <c r="A17739" t="s">
        <v>236</v>
      </c>
      <c r="B17739" t="s">
        <v>726</v>
      </c>
      <c r="C17739">
        <v>6.62</v>
      </c>
      <c r="D17739">
        <v>6.73</v>
      </c>
      <c r="E17739">
        <v>6.62</v>
      </c>
      <c r="F17739">
        <v>6.71</v>
      </c>
      <c r="G17739">
        <v>2158636</v>
      </c>
      <c r="H17739">
        <v>6.6867000000000001</v>
      </c>
    </row>
    <row r="17740" spans="1:8" x14ac:dyDescent="0.3">
      <c r="A17740" t="s">
        <v>236</v>
      </c>
      <c r="B17740" t="s">
        <v>727</v>
      </c>
      <c r="C17740">
        <v>6.78</v>
      </c>
      <c r="D17740">
        <v>6.91</v>
      </c>
      <c r="E17740">
        <v>6.7</v>
      </c>
      <c r="F17740">
        <v>6.85</v>
      </c>
      <c r="G17740">
        <v>2628407</v>
      </c>
      <c r="H17740">
        <v>6.82</v>
      </c>
    </row>
    <row r="17741" spans="1:8" x14ac:dyDescent="0.3">
      <c r="A17741" t="s">
        <v>236</v>
      </c>
      <c r="B17741" t="s">
        <v>728</v>
      </c>
      <c r="C17741">
        <v>6.86</v>
      </c>
      <c r="D17741">
        <v>6.93</v>
      </c>
      <c r="E17741">
        <v>6.72</v>
      </c>
      <c r="F17741">
        <v>6.74</v>
      </c>
      <c r="G17741">
        <v>2925564</v>
      </c>
      <c r="H17741">
        <v>6.7967000000000004</v>
      </c>
    </row>
    <row r="17742" spans="1:8" x14ac:dyDescent="0.3">
      <c r="A17742" t="s">
        <v>236</v>
      </c>
      <c r="B17742" t="s">
        <v>729</v>
      </c>
      <c r="C17742">
        <v>6.74</v>
      </c>
      <c r="D17742">
        <v>7.05</v>
      </c>
      <c r="E17742">
        <v>6.74</v>
      </c>
      <c r="F17742">
        <v>6.99</v>
      </c>
      <c r="G17742">
        <v>4958122</v>
      </c>
      <c r="H17742">
        <v>6.9267000000000003</v>
      </c>
    </row>
    <row r="17743" spans="1:8" x14ac:dyDescent="0.3">
      <c r="A17743" t="s">
        <v>236</v>
      </c>
      <c r="B17743" t="s">
        <v>730</v>
      </c>
      <c r="C17743">
        <v>6.99</v>
      </c>
      <c r="D17743">
        <v>7.11</v>
      </c>
      <c r="E17743">
        <v>6.88</v>
      </c>
      <c r="F17743">
        <v>7.02</v>
      </c>
      <c r="G17743">
        <v>3817312</v>
      </c>
      <c r="H17743">
        <v>7.0033000000000003</v>
      </c>
    </row>
    <row r="17744" spans="1:8" x14ac:dyDescent="0.3">
      <c r="A17744" t="s">
        <v>236</v>
      </c>
      <c r="B17744" t="s">
        <v>731</v>
      </c>
      <c r="C17744">
        <v>7.03</v>
      </c>
      <c r="D17744">
        <v>7.1</v>
      </c>
      <c r="E17744">
        <v>6.9</v>
      </c>
      <c r="F17744">
        <v>6.97</v>
      </c>
      <c r="G17744">
        <v>1446808</v>
      </c>
      <c r="H17744">
        <v>6.99</v>
      </c>
    </row>
    <row r="17745" spans="1:8" x14ac:dyDescent="0.3">
      <c r="A17745" t="s">
        <v>236</v>
      </c>
      <c r="B17745" t="s">
        <v>732</v>
      </c>
      <c r="C17745">
        <v>7.1</v>
      </c>
      <c r="D17745">
        <v>7.1</v>
      </c>
      <c r="E17745">
        <v>6.94</v>
      </c>
      <c r="F17745">
        <v>6.94</v>
      </c>
      <c r="G17745">
        <v>1151967</v>
      </c>
      <c r="H17745">
        <v>6.9932999999999996</v>
      </c>
    </row>
    <row r="17746" spans="1:8" x14ac:dyDescent="0.3">
      <c r="A17746" t="s">
        <v>236</v>
      </c>
      <c r="B17746" t="s">
        <v>733</v>
      </c>
      <c r="C17746">
        <v>6.94</v>
      </c>
      <c r="D17746">
        <v>6.97</v>
      </c>
      <c r="E17746">
        <v>6.8</v>
      </c>
      <c r="F17746">
        <v>6.9</v>
      </c>
      <c r="G17746">
        <v>1451487</v>
      </c>
      <c r="H17746">
        <v>6.89</v>
      </c>
    </row>
    <row r="17747" spans="1:8" x14ac:dyDescent="0.3">
      <c r="A17747" t="s">
        <v>236</v>
      </c>
      <c r="B17747" t="s">
        <v>734</v>
      </c>
      <c r="C17747">
        <v>6.9</v>
      </c>
      <c r="D17747">
        <v>7.02</v>
      </c>
      <c r="E17747">
        <v>6.88</v>
      </c>
      <c r="F17747">
        <v>6.9</v>
      </c>
      <c r="G17747">
        <v>2045571</v>
      </c>
      <c r="H17747">
        <v>6.9333</v>
      </c>
    </row>
    <row r="17748" spans="1:8" x14ac:dyDescent="0.3">
      <c r="A17748" t="s">
        <v>236</v>
      </c>
      <c r="B17748" t="s">
        <v>735</v>
      </c>
      <c r="C17748">
        <v>6.9</v>
      </c>
      <c r="D17748">
        <v>6.95</v>
      </c>
      <c r="E17748">
        <v>6.8</v>
      </c>
      <c r="F17748">
        <v>6.83</v>
      </c>
      <c r="G17748">
        <v>812051</v>
      </c>
      <c r="H17748">
        <v>6.86</v>
      </c>
    </row>
    <row r="17749" spans="1:8" x14ac:dyDescent="0.3">
      <c r="A17749" t="s">
        <v>121</v>
      </c>
      <c r="B17749" t="s">
        <v>696</v>
      </c>
      <c r="C17749">
        <v>12.5457</v>
      </c>
      <c r="D17749">
        <v>12.736499999999999</v>
      </c>
      <c r="E17749">
        <v>12.3645</v>
      </c>
      <c r="F17749">
        <v>12.6602</v>
      </c>
      <c r="G17749">
        <v>53247460</v>
      </c>
      <c r="H17749">
        <v>12.5871</v>
      </c>
    </row>
    <row r="17750" spans="1:8" x14ac:dyDescent="0.3">
      <c r="A17750" t="s">
        <v>121</v>
      </c>
      <c r="B17750" t="s">
        <v>697</v>
      </c>
      <c r="C17750">
        <v>12.6602</v>
      </c>
      <c r="D17750">
        <v>12.698399999999999</v>
      </c>
      <c r="E17750">
        <v>12.3931</v>
      </c>
      <c r="F17750">
        <v>12.517099999999999</v>
      </c>
      <c r="G17750">
        <v>48237300</v>
      </c>
      <c r="H17750">
        <v>12.536199999999999</v>
      </c>
    </row>
    <row r="17751" spans="1:8" x14ac:dyDescent="0.3">
      <c r="A17751" t="s">
        <v>121</v>
      </c>
      <c r="B17751" t="s">
        <v>698</v>
      </c>
      <c r="C17751">
        <v>12.517099999999999</v>
      </c>
      <c r="D17751">
        <v>12.956</v>
      </c>
      <c r="E17751">
        <v>12.4503</v>
      </c>
      <c r="F17751">
        <v>12.832000000000001</v>
      </c>
      <c r="G17751">
        <v>58882670</v>
      </c>
      <c r="H17751">
        <v>12.7461</v>
      </c>
    </row>
    <row r="17752" spans="1:8" x14ac:dyDescent="0.3">
      <c r="A17752" t="s">
        <v>121</v>
      </c>
      <c r="B17752" t="s">
        <v>699</v>
      </c>
      <c r="C17752">
        <v>12.8797</v>
      </c>
      <c r="D17752">
        <v>13.585699999999999</v>
      </c>
      <c r="E17752">
        <v>12.8606</v>
      </c>
      <c r="F17752">
        <v>13.270799999999999</v>
      </c>
      <c r="G17752">
        <v>71947000</v>
      </c>
      <c r="H17752">
        <v>13.239000000000001</v>
      </c>
    </row>
    <row r="17753" spans="1:8" x14ac:dyDescent="0.3">
      <c r="A17753" t="s">
        <v>121</v>
      </c>
      <c r="B17753" t="s">
        <v>700</v>
      </c>
      <c r="C17753">
        <v>13.270799999999999</v>
      </c>
      <c r="D17753">
        <v>13.442500000000001</v>
      </c>
      <c r="E17753">
        <v>12.889200000000001</v>
      </c>
      <c r="F17753">
        <v>13.4139</v>
      </c>
      <c r="G17753">
        <v>76356100</v>
      </c>
      <c r="H17753">
        <v>13.2486</v>
      </c>
    </row>
    <row r="17754" spans="1:8" x14ac:dyDescent="0.3">
      <c r="A17754" t="s">
        <v>121</v>
      </c>
      <c r="B17754" t="s">
        <v>77</v>
      </c>
      <c r="C17754">
        <v>13.2994</v>
      </c>
      <c r="D17754">
        <v>13.2994</v>
      </c>
      <c r="E17754">
        <v>12.8224</v>
      </c>
      <c r="F17754">
        <v>13.0991</v>
      </c>
      <c r="G17754">
        <v>46229560</v>
      </c>
      <c r="H17754">
        <v>13.073600000000001</v>
      </c>
    </row>
    <row r="17755" spans="1:8" x14ac:dyDescent="0.3">
      <c r="A17755" t="s">
        <v>121</v>
      </c>
      <c r="B17755" t="s">
        <v>701</v>
      </c>
      <c r="C17755">
        <v>13.1945</v>
      </c>
      <c r="D17755">
        <v>13.4998</v>
      </c>
      <c r="E17755">
        <v>12.9846</v>
      </c>
      <c r="F17755">
        <v>13.4139</v>
      </c>
      <c r="G17755">
        <v>65474240</v>
      </c>
      <c r="H17755">
        <v>13.2994</v>
      </c>
    </row>
    <row r="17756" spans="1:8" x14ac:dyDescent="0.3">
      <c r="A17756" t="s">
        <v>121</v>
      </c>
      <c r="B17756" t="s">
        <v>702</v>
      </c>
      <c r="C17756">
        <v>13.328099999999999</v>
      </c>
      <c r="D17756">
        <v>13.3376</v>
      </c>
      <c r="E17756">
        <v>12.870100000000001</v>
      </c>
      <c r="F17756">
        <v>12.908300000000001</v>
      </c>
      <c r="G17756">
        <v>68748070</v>
      </c>
      <c r="H17756">
        <v>13.0387</v>
      </c>
    </row>
    <row r="17757" spans="1:8" x14ac:dyDescent="0.3">
      <c r="A17757" t="s">
        <v>121</v>
      </c>
      <c r="B17757" t="s">
        <v>139</v>
      </c>
      <c r="C17757">
        <v>12.8606</v>
      </c>
      <c r="D17757">
        <v>12.8797</v>
      </c>
      <c r="E17757">
        <v>12.4885</v>
      </c>
      <c r="F17757">
        <v>12.497999999999999</v>
      </c>
      <c r="G17757">
        <v>49072500</v>
      </c>
      <c r="H17757">
        <v>12.6221</v>
      </c>
    </row>
    <row r="17758" spans="1:8" x14ac:dyDescent="0.3">
      <c r="A17758" t="s">
        <v>121</v>
      </c>
      <c r="B17758" t="s">
        <v>156</v>
      </c>
      <c r="C17758">
        <v>12.497999999999999</v>
      </c>
      <c r="D17758">
        <v>12.536199999999999</v>
      </c>
      <c r="E17758">
        <v>12.2691</v>
      </c>
      <c r="F17758">
        <v>12.4217</v>
      </c>
      <c r="G17758">
        <v>49217190</v>
      </c>
      <c r="H17758">
        <v>12.409000000000001</v>
      </c>
    </row>
    <row r="17759" spans="1:8" x14ac:dyDescent="0.3">
      <c r="A17759" t="s">
        <v>121</v>
      </c>
      <c r="B17759" t="s">
        <v>703</v>
      </c>
      <c r="C17759">
        <v>12.5457</v>
      </c>
      <c r="D17759">
        <v>12.793799999999999</v>
      </c>
      <c r="E17759">
        <v>12.497999999999999</v>
      </c>
      <c r="F17759">
        <v>12.7652</v>
      </c>
      <c r="G17759">
        <v>36322050</v>
      </c>
      <c r="H17759">
        <v>12.685700000000001</v>
      </c>
    </row>
    <row r="17760" spans="1:8" x14ac:dyDescent="0.3">
      <c r="A17760" t="s">
        <v>121</v>
      </c>
      <c r="B17760" t="s">
        <v>223</v>
      </c>
      <c r="C17760">
        <v>12.793799999999999</v>
      </c>
      <c r="D17760">
        <v>12.8987</v>
      </c>
      <c r="E17760">
        <v>12.7079</v>
      </c>
      <c r="F17760">
        <v>12.8415</v>
      </c>
      <c r="G17760">
        <v>30894600</v>
      </c>
      <c r="H17760">
        <v>12.816000000000001</v>
      </c>
    </row>
    <row r="17761" spans="1:8" x14ac:dyDescent="0.3">
      <c r="A17761" t="s">
        <v>121</v>
      </c>
      <c r="B17761" t="s">
        <v>228</v>
      </c>
      <c r="C17761">
        <v>12.7843</v>
      </c>
      <c r="D17761">
        <v>13.0228</v>
      </c>
      <c r="E17761">
        <v>12.612500000000001</v>
      </c>
      <c r="F17761">
        <v>12.9655</v>
      </c>
      <c r="G17761">
        <v>29111670</v>
      </c>
      <c r="H17761">
        <v>12.866899999999999</v>
      </c>
    </row>
    <row r="17762" spans="1:8" x14ac:dyDescent="0.3">
      <c r="A17762" t="s">
        <v>121</v>
      </c>
      <c r="B17762" t="s">
        <v>704</v>
      </c>
      <c r="C17762">
        <v>12.9655</v>
      </c>
      <c r="D17762">
        <v>13.5379</v>
      </c>
      <c r="E17762">
        <v>12.946400000000001</v>
      </c>
      <c r="F17762">
        <v>13.4902</v>
      </c>
      <c r="G17762">
        <v>69694860</v>
      </c>
      <c r="H17762">
        <v>13.3249</v>
      </c>
    </row>
    <row r="17763" spans="1:8" x14ac:dyDescent="0.3">
      <c r="A17763" t="s">
        <v>121</v>
      </c>
      <c r="B17763" t="s">
        <v>705</v>
      </c>
      <c r="C17763">
        <v>13.5761</v>
      </c>
      <c r="D17763">
        <v>13.786</v>
      </c>
      <c r="E17763">
        <v>13.404400000000001</v>
      </c>
      <c r="F17763">
        <v>13.681100000000001</v>
      </c>
      <c r="G17763">
        <v>53612640</v>
      </c>
      <c r="H17763">
        <v>13.623799999999999</v>
      </c>
    </row>
    <row r="17764" spans="1:8" x14ac:dyDescent="0.3">
      <c r="A17764" t="s">
        <v>121</v>
      </c>
      <c r="B17764" t="s">
        <v>706</v>
      </c>
      <c r="C17764">
        <v>13.8337</v>
      </c>
      <c r="D17764">
        <v>13.8528</v>
      </c>
      <c r="E17764">
        <v>13.6143</v>
      </c>
      <c r="F17764">
        <v>13.7288</v>
      </c>
      <c r="G17764">
        <v>38234660</v>
      </c>
      <c r="H17764">
        <v>13.7319</v>
      </c>
    </row>
    <row r="17765" spans="1:8" x14ac:dyDescent="0.3">
      <c r="A17765" t="s">
        <v>121</v>
      </c>
      <c r="B17765" t="s">
        <v>265</v>
      </c>
      <c r="C17765">
        <v>13.7288</v>
      </c>
      <c r="D17765">
        <v>13.795500000000001</v>
      </c>
      <c r="E17765">
        <v>13.5093</v>
      </c>
      <c r="F17765">
        <v>13.547499999999999</v>
      </c>
      <c r="G17765">
        <v>24077240</v>
      </c>
      <c r="H17765">
        <v>13.6175</v>
      </c>
    </row>
    <row r="17766" spans="1:8" x14ac:dyDescent="0.3">
      <c r="A17766" t="s">
        <v>121</v>
      </c>
      <c r="B17766" t="s">
        <v>707</v>
      </c>
      <c r="C17766">
        <v>13.5761</v>
      </c>
      <c r="D17766">
        <v>13.8337</v>
      </c>
      <c r="E17766">
        <v>13.2804</v>
      </c>
      <c r="F17766">
        <v>13.5284</v>
      </c>
      <c r="G17766">
        <v>35387980</v>
      </c>
      <c r="H17766">
        <v>13.547499999999999</v>
      </c>
    </row>
    <row r="17767" spans="1:8" x14ac:dyDescent="0.3">
      <c r="A17767" t="s">
        <v>121</v>
      </c>
      <c r="B17767" t="s">
        <v>271</v>
      </c>
      <c r="C17767">
        <v>13.5093</v>
      </c>
      <c r="D17767">
        <v>13.5284</v>
      </c>
      <c r="E17767">
        <v>12.5267</v>
      </c>
      <c r="F17767">
        <v>12.6221</v>
      </c>
      <c r="G17767">
        <v>40198700</v>
      </c>
      <c r="H17767">
        <v>12.8924</v>
      </c>
    </row>
    <row r="17768" spans="1:8" x14ac:dyDescent="0.3">
      <c r="A17768" t="s">
        <v>121</v>
      </c>
      <c r="B17768" t="s">
        <v>708</v>
      </c>
      <c r="C17768">
        <v>12.6411</v>
      </c>
      <c r="D17768">
        <v>12.736499999999999</v>
      </c>
      <c r="E17768">
        <v>12.440799999999999</v>
      </c>
      <c r="F17768">
        <v>12.688800000000001</v>
      </c>
      <c r="G17768">
        <v>27791920</v>
      </c>
      <c r="H17768">
        <v>12.6221</v>
      </c>
    </row>
    <row r="17769" spans="1:8" x14ac:dyDescent="0.3">
      <c r="A17769" t="s">
        <v>121</v>
      </c>
      <c r="B17769" t="s">
        <v>709</v>
      </c>
      <c r="C17769">
        <v>12.774699999999999</v>
      </c>
      <c r="D17769">
        <v>12.946400000000001</v>
      </c>
      <c r="E17769">
        <v>12.5457</v>
      </c>
      <c r="F17769">
        <v>12.5457</v>
      </c>
      <c r="G17769">
        <v>80435700</v>
      </c>
      <c r="H17769">
        <v>12.6793</v>
      </c>
    </row>
    <row r="17770" spans="1:8" x14ac:dyDescent="0.3">
      <c r="A17770" t="s">
        <v>121</v>
      </c>
      <c r="B17770" t="s">
        <v>283</v>
      </c>
      <c r="C17770">
        <v>12.5457</v>
      </c>
      <c r="D17770">
        <v>12.5457</v>
      </c>
      <c r="E17770">
        <v>12.316800000000001</v>
      </c>
      <c r="F17770">
        <v>12.335800000000001</v>
      </c>
      <c r="G17770">
        <v>46819520</v>
      </c>
      <c r="H17770">
        <v>12.3994</v>
      </c>
    </row>
    <row r="17771" spans="1:8" x14ac:dyDescent="0.3">
      <c r="A17771" t="s">
        <v>121</v>
      </c>
      <c r="B17771" t="s">
        <v>290</v>
      </c>
      <c r="C17771">
        <v>12.3931</v>
      </c>
      <c r="D17771">
        <v>12.4122</v>
      </c>
      <c r="E17771">
        <v>12.001899999999999</v>
      </c>
      <c r="F17771">
        <v>12.116400000000001</v>
      </c>
      <c r="G17771">
        <v>49729760</v>
      </c>
      <c r="H17771">
        <v>12.1768</v>
      </c>
    </row>
    <row r="17772" spans="1:8" x14ac:dyDescent="0.3">
      <c r="A17772" t="s">
        <v>121</v>
      </c>
      <c r="B17772" t="s">
        <v>710</v>
      </c>
      <c r="C17772">
        <v>12.0115</v>
      </c>
      <c r="D17772">
        <v>12.459899999999999</v>
      </c>
      <c r="E17772">
        <v>12.0115</v>
      </c>
      <c r="F17772">
        <v>12.3645</v>
      </c>
      <c r="G17772">
        <v>40090370</v>
      </c>
      <c r="H17772">
        <v>12.278600000000001</v>
      </c>
    </row>
    <row r="17773" spans="1:8" x14ac:dyDescent="0.3">
      <c r="A17773" t="s">
        <v>121</v>
      </c>
      <c r="B17773" t="s">
        <v>512</v>
      </c>
      <c r="C17773">
        <v>12.4885</v>
      </c>
      <c r="D17773">
        <v>12.832000000000001</v>
      </c>
      <c r="E17773">
        <v>12.335800000000001</v>
      </c>
      <c r="F17773">
        <v>12.383599999999999</v>
      </c>
      <c r="G17773">
        <v>83451910</v>
      </c>
      <c r="H17773">
        <v>12.517099999999999</v>
      </c>
    </row>
    <row r="17774" spans="1:8" x14ac:dyDescent="0.3">
      <c r="A17774" t="s">
        <v>121</v>
      </c>
      <c r="B17774" t="s">
        <v>91</v>
      </c>
      <c r="C17774">
        <v>11.7348</v>
      </c>
      <c r="D17774">
        <v>11.8874</v>
      </c>
      <c r="E17774">
        <v>11.524900000000001</v>
      </c>
      <c r="F17774">
        <v>11.6585</v>
      </c>
      <c r="G17774">
        <v>32743370</v>
      </c>
      <c r="H17774">
        <v>11.690300000000001</v>
      </c>
    </row>
    <row r="17775" spans="1:8" x14ac:dyDescent="0.3">
      <c r="A17775" t="s">
        <v>121</v>
      </c>
      <c r="B17775" t="s">
        <v>93</v>
      </c>
      <c r="C17775">
        <v>11.6585</v>
      </c>
      <c r="D17775">
        <v>11.801600000000001</v>
      </c>
      <c r="E17775">
        <v>11.3246</v>
      </c>
      <c r="F17775">
        <v>11.372299999999999</v>
      </c>
      <c r="G17775">
        <v>30987280</v>
      </c>
      <c r="H17775">
        <v>11.499499999999999</v>
      </c>
    </row>
    <row r="17776" spans="1:8" x14ac:dyDescent="0.3">
      <c r="A17776" t="s">
        <v>121</v>
      </c>
      <c r="B17776" t="s">
        <v>711</v>
      </c>
      <c r="C17776">
        <v>11.3627</v>
      </c>
      <c r="D17776">
        <v>11.544</v>
      </c>
      <c r="E17776">
        <v>11.2864</v>
      </c>
      <c r="F17776">
        <v>11.439</v>
      </c>
      <c r="G17776">
        <v>23529570</v>
      </c>
      <c r="H17776">
        <v>11.4231</v>
      </c>
    </row>
    <row r="17777" spans="1:8" x14ac:dyDescent="0.3">
      <c r="A17777" t="s">
        <v>121</v>
      </c>
      <c r="B17777" t="s">
        <v>712</v>
      </c>
      <c r="C17777">
        <v>11.5344</v>
      </c>
      <c r="D17777">
        <v>11.6776</v>
      </c>
      <c r="E17777">
        <v>11.486700000000001</v>
      </c>
      <c r="F17777">
        <v>11.610799999999999</v>
      </c>
      <c r="G17777">
        <v>23193440</v>
      </c>
      <c r="H17777">
        <v>11.591699999999999</v>
      </c>
    </row>
    <row r="17778" spans="1:8" x14ac:dyDescent="0.3">
      <c r="A17778" t="s">
        <v>121</v>
      </c>
      <c r="B17778" t="s">
        <v>162</v>
      </c>
      <c r="C17778">
        <v>11.5822</v>
      </c>
      <c r="D17778">
        <v>11.629899999999999</v>
      </c>
      <c r="E17778">
        <v>11.0288</v>
      </c>
      <c r="F17778">
        <v>11.152799999999999</v>
      </c>
      <c r="G17778">
        <v>24804550</v>
      </c>
      <c r="H17778">
        <v>11.2705</v>
      </c>
    </row>
    <row r="17779" spans="1:8" x14ac:dyDescent="0.3">
      <c r="A17779" t="s">
        <v>121</v>
      </c>
      <c r="B17779" t="s">
        <v>220</v>
      </c>
      <c r="C17779">
        <v>10.952500000000001</v>
      </c>
      <c r="D17779">
        <v>11.2005</v>
      </c>
      <c r="E17779">
        <v>10.580399999999999</v>
      </c>
      <c r="F17779">
        <v>11.1815</v>
      </c>
      <c r="G17779">
        <v>35379670</v>
      </c>
      <c r="H17779">
        <v>10.987500000000001</v>
      </c>
    </row>
    <row r="17780" spans="1:8" x14ac:dyDescent="0.3">
      <c r="A17780" t="s">
        <v>121</v>
      </c>
      <c r="B17780" t="s">
        <v>713</v>
      </c>
      <c r="C17780">
        <v>11.4963</v>
      </c>
      <c r="D17780">
        <v>11.782500000000001</v>
      </c>
      <c r="E17780">
        <v>11.486700000000001</v>
      </c>
      <c r="F17780">
        <v>11.782500000000001</v>
      </c>
      <c r="G17780">
        <v>32449310</v>
      </c>
      <c r="H17780">
        <v>11.6839</v>
      </c>
    </row>
    <row r="17781" spans="1:8" x14ac:dyDescent="0.3">
      <c r="A17781" t="s">
        <v>121</v>
      </c>
      <c r="B17781" t="s">
        <v>714</v>
      </c>
      <c r="C17781">
        <v>11.782500000000001</v>
      </c>
      <c r="D17781">
        <v>11.8874</v>
      </c>
      <c r="E17781">
        <v>11.505800000000001</v>
      </c>
      <c r="F17781">
        <v>11.6585</v>
      </c>
      <c r="G17781">
        <v>24916310</v>
      </c>
      <c r="H17781">
        <v>11.6839</v>
      </c>
    </row>
    <row r="17782" spans="1:8" x14ac:dyDescent="0.3">
      <c r="A17782" t="s">
        <v>121</v>
      </c>
      <c r="B17782" t="s">
        <v>715</v>
      </c>
      <c r="C17782">
        <v>11.6203</v>
      </c>
      <c r="D17782">
        <v>11.8874</v>
      </c>
      <c r="E17782">
        <v>11.5344</v>
      </c>
      <c r="F17782">
        <v>11.610799999999999</v>
      </c>
      <c r="G17782">
        <v>19918010</v>
      </c>
      <c r="H17782">
        <v>11.6776</v>
      </c>
    </row>
    <row r="17783" spans="1:8" x14ac:dyDescent="0.3">
      <c r="A17783" t="s">
        <v>121</v>
      </c>
      <c r="B17783" t="s">
        <v>235</v>
      </c>
      <c r="C17783">
        <v>11.591699999999999</v>
      </c>
      <c r="D17783">
        <v>11.667999999999999</v>
      </c>
      <c r="E17783">
        <v>11.2578</v>
      </c>
      <c r="F17783">
        <v>11.629899999999999</v>
      </c>
      <c r="G17783">
        <v>21127540</v>
      </c>
      <c r="H17783">
        <v>11.5185</v>
      </c>
    </row>
    <row r="17784" spans="1:8" x14ac:dyDescent="0.3">
      <c r="A17784" t="s">
        <v>121</v>
      </c>
      <c r="B17784" t="s">
        <v>259</v>
      </c>
      <c r="C17784">
        <v>11.6966</v>
      </c>
      <c r="D17784">
        <v>11.9161</v>
      </c>
      <c r="E17784">
        <v>11.687099999999999</v>
      </c>
      <c r="F17784">
        <v>11.763400000000001</v>
      </c>
      <c r="G17784">
        <v>23583160</v>
      </c>
      <c r="H17784">
        <v>11.7889</v>
      </c>
    </row>
    <row r="17785" spans="1:8" x14ac:dyDescent="0.3">
      <c r="A17785" t="s">
        <v>121</v>
      </c>
      <c r="B17785" t="s">
        <v>716</v>
      </c>
      <c r="C17785">
        <v>11.773</v>
      </c>
      <c r="D17785">
        <v>12.1069</v>
      </c>
      <c r="E17785">
        <v>11.773</v>
      </c>
      <c r="F17785">
        <v>12.0306</v>
      </c>
      <c r="G17785">
        <v>16334950</v>
      </c>
      <c r="H17785">
        <v>11.9701</v>
      </c>
    </row>
    <row r="17786" spans="1:8" x14ac:dyDescent="0.3">
      <c r="A17786" t="s">
        <v>121</v>
      </c>
      <c r="B17786" t="s">
        <v>269</v>
      </c>
      <c r="C17786">
        <v>12.040100000000001</v>
      </c>
      <c r="D17786">
        <v>12.125999999999999</v>
      </c>
      <c r="E17786">
        <v>11.782500000000001</v>
      </c>
      <c r="F17786">
        <v>11.8111</v>
      </c>
      <c r="G17786">
        <v>22431140</v>
      </c>
      <c r="H17786">
        <v>11.906499999999999</v>
      </c>
    </row>
    <row r="17787" spans="1:8" x14ac:dyDescent="0.3">
      <c r="A17787" t="s">
        <v>121</v>
      </c>
      <c r="B17787" t="s">
        <v>282</v>
      </c>
      <c r="C17787">
        <v>11.6966</v>
      </c>
      <c r="D17787">
        <v>12.097300000000001</v>
      </c>
      <c r="E17787">
        <v>11.667999999999999</v>
      </c>
      <c r="F17787">
        <v>11.8111</v>
      </c>
      <c r="G17787">
        <v>5693967</v>
      </c>
      <c r="H17787">
        <v>11.8588</v>
      </c>
    </row>
    <row r="17788" spans="1:8" x14ac:dyDescent="0.3">
      <c r="A17788" t="s">
        <v>121</v>
      </c>
      <c r="B17788" t="s">
        <v>717</v>
      </c>
      <c r="C17788">
        <v>11.448600000000001</v>
      </c>
      <c r="D17788">
        <v>11.782500000000001</v>
      </c>
      <c r="E17788">
        <v>11.210100000000001</v>
      </c>
      <c r="F17788">
        <v>11.744300000000001</v>
      </c>
      <c r="G17788">
        <v>22816960</v>
      </c>
      <c r="H17788">
        <v>11.579000000000001</v>
      </c>
    </row>
    <row r="17789" spans="1:8" x14ac:dyDescent="0.3">
      <c r="A17789" t="s">
        <v>121</v>
      </c>
      <c r="B17789" t="s">
        <v>285</v>
      </c>
      <c r="C17789">
        <v>11.744300000000001</v>
      </c>
      <c r="D17789">
        <v>11.763400000000001</v>
      </c>
      <c r="E17789">
        <v>11.4581</v>
      </c>
      <c r="F17789">
        <v>11.524900000000001</v>
      </c>
      <c r="G17789">
        <v>7701569</v>
      </c>
      <c r="H17789">
        <v>11.582100000000001</v>
      </c>
    </row>
    <row r="17790" spans="1:8" x14ac:dyDescent="0.3">
      <c r="A17790" t="s">
        <v>121</v>
      </c>
      <c r="B17790" t="s">
        <v>718</v>
      </c>
      <c r="C17790">
        <v>11.6203</v>
      </c>
      <c r="D17790">
        <v>11.773</v>
      </c>
      <c r="E17790">
        <v>11.4963</v>
      </c>
      <c r="F17790">
        <v>11.4963</v>
      </c>
      <c r="G17790">
        <v>16837550</v>
      </c>
      <c r="H17790">
        <v>11.5885</v>
      </c>
    </row>
    <row r="17791" spans="1:8" x14ac:dyDescent="0.3">
      <c r="A17791" t="s">
        <v>121</v>
      </c>
      <c r="B17791" t="s">
        <v>291</v>
      </c>
      <c r="C17791">
        <v>11.486700000000001</v>
      </c>
      <c r="D17791">
        <v>11.629899999999999</v>
      </c>
      <c r="E17791">
        <v>11.1051</v>
      </c>
      <c r="F17791">
        <v>11.1242</v>
      </c>
      <c r="G17791">
        <v>32614640</v>
      </c>
      <c r="H17791">
        <v>11.2864</v>
      </c>
    </row>
    <row r="17792" spans="1:8" x14ac:dyDescent="0.3">
      <c r="A17792" t="s">
        <v>121</v>
      </c>
      <c r="B17792" t="s">
        <v>295</v>
      </c>
      <c r="C17792">
        <v>11.23</v>
      </c>
      <c r="D17792">
        <v>11.27</v>
      </c>
      <c r="E17792">
        <v>11.06</v>
      </c>
      <c r="F17792">
        <v>11.1</v>
      </c>
      <c r="G17792">
        <v>20437060</v>
      </c>
      <c r="H17792">
        <v>11.1433</v>
      </c>
    </row>
    <row r="17793" spans="1:8" x14ac:dyDescent="0.3">
      <c r="A17793" t="s">
        <v>121</v>
      </c>
      <c r="B17793" t="s">
        <v>298</v>
      </c>
      <c r="C17793">
        <v>11.1</v>
      </c>
      <c r="D17793">
        <v>11.18</v>
      </c>
      <c r="E17793">
        <v>10.97</v>
      </c>
      <c r="F17793">
        <v>11.08</v>
      </c>
      <c r="G17793">
        <v>18166880</v>
      </c>
      <c r="H17793">
        <v>11.076700000000001</v>
      </c>
    </row>
    <row r="17794" spans="1:8" x14ac:dyDescent="0.3">
      <c r="A17794" t="s">
        <v>121</v>
      </c>
      <c r="B17794" t="s">
        <v>719</v>
      </c>
      <c r="C17794">
        <v>11.08</v>
      </c>
      <c r="D17794">
        <v>11.27</v>
      </c>
      <c r="E17794">
        <v>11.08</v>
      </c>
      <c r="F17794">
        <v>11.11</v>
      </c>
      <c r="G17794">
        <v>30992090</v>
      </c>
      <c r="H17794">
        <v>11.1533</v>
      </c>
    </row>
    <row r="17795" spans="1:8" x14ac:dyDescent="0.3">
      <c r="A17795" t="s">
        <v>121</v>
      </c>
      <c r="B17795" t="s">
        <v>720</v>
      </c>
      <c r="C17795">
        <v>11.37</v>
      </c>
      <c r="D17795">
        <v>11.49</v>
      </c>
      <c r="E17795">
        <v>11.32</v>
      </c>
      <c r="F17795">
        <v>11.35</v>
      </c>
      <c r="G17795">
        <v>26470560</v>
      </c>
      <c r="H17795">
        <v>11.386699999999999</v>
      </c>
    </row>
    <row r="17796" spans="1:8" x14ac:dyDescent="0.3">
      <c r="A17796" t="s">
        <v>121</v>
      </c>
      <c r="B17796" t="s">
        <v>721</v>
      </c>
      <c r="C17796">
        <v>11.15</v>
      </c>
      <c r="D17796">
        <v>11.45</v>
      </c>
      <c r="E17796">
        <v>11.15</v>
      </c>
      <c r="F17796">
        <v>11.41</v>
      </c>
      <c r="G17796">
        <v>12338490</v>
      </c>
      <c r="H17796">
        <v>11.3367</v>
      </c>
    </row>
    <row r="17797" spans="1:8" x14ac:dyDescent="0.3">
      <c r="A17797" t="s">
        <v>121</v>
      </c>
      <c r="B17797" t="s">
        <v>96</v>
      </c>
      <c r="C17797">
        <v>11.4</v>
      </c>
      <c r="D17797">
        <v>11.47</v>
      </c>
      <c r="E17797">
        <v>11.22</v>
      </c>
      <c r="F17797">
        <v>11.33</v>
      </c>
      <c r="G17797">
        <v>13344260</v>
      </c>
      <c r="H17797">
        <v>11.34</v>
      </c>
    </row>
    <row r="17798" spans="1:8" x14ac:dyDescent="0.3">
      <c r="A17798" t="s">
        <v>121</v>
      </c>
      <c r="B17798" t="s">
        <v>722</v>
      </c>
      <c r="C17798">
        <v>11.33</v>
      </c>
      <c r="D17798">
        <v>11.63</v>
      </c>
      <c r="E17798">
        <v>11.32</v>
      </c>
      <c r="F17798">
        <v>11.52</v>
      </c>
      <c r="G17798">
        <v>16029940</v>
      </c>
      <c r="H17798">
        <v>11.49</v>
      </c>
    </row>
    <row r="17799" spans="1:8" x14ac:dyDescent="0.3">
      <c r="A17799" t="s">
        <v>121</v>
      </c>
      <c r="B17799" t="s">
        <v>164</v>
      </c>
      <c r="C17799">
        <v>11.53</v>
      </c>
      <c r="D17799">
        <v>11.58</v>
      </c>
      <c r="E17799">
        <v>11.26</v>
      </c>
      <c r="F17799">
        <v>11.36</v>
      </c>
      <c r="G17799">
        <v>15237250</v>
      </c>
      <c r="H17799">
        <v>11.4</v>
      </c>
    </row>
    <row r="17800" spans="1:8" x14ac:dyDescent="0.3">
      <c r="A17800" t="s">
        <v>121</v>
      </c>
      <c r="B17800" t="s">
        <v>723</v>
      </c>
      <c r="C17800">
        <v>12</v>
      </c>
      <c r="D17800">
        <v>12.27</v>
      </c>
      <c r="E17800">
        <v>11.85</v>
      </c>
      <c r="F17800">
        <v>12.01</v>
      </c>
      <c r="G17800">
        <v>44950020</v>
      </c>
      <c r="H17800">
        <v>12.0433</v>
      </c>
    </row>
    <row r="17801" spans="1:8" x14ac:dyDescent="0.3">
      <c r="A17801" t="s">
        <v>121</v>
      </c>
      <c r="B17801" t="s">
        <v>724</v>
      </c>
      <c r="C17801">
        <v>11.97</v>
      </c>
      <c r="D17801">
        <v>12.07</v>
      </c>
      <c r="E17801">
        <v>11.87</v>
      </c>
      <c r="F17801">
        <v>12</v>
      </c>
      <c r="G17801">
        <v>15884080</v>
      </c>
      <c r="H17801">
        <v>11.98</v>
      </c>
    </row>
    <row r="17802" spans="1:8" x14ac:dyDescent="0.3">
      <c r="A17802" t="s">
        <v>121</v>
      </c>
      <c r="B17802" t="s">
        <v>725</v>
      </c>
      <c r="C17802">
        <v>12.08</v>
      </c>
      <c r="D17802">
        <v>12.32</v>
      </c>
      <c r="E17802">
        <v>12.08</v>
      </c>
      <c r="F17802">
        <v>12.29</v>
      </c>
      <c r="G17802">
        <v>19658140</v>
      </c>
      <c r="H17802">
        <v>12.23</v>
      </c>
    </row>
    <row r="17803" spans="1:8" x14ac:dyDescent="0.3">
      <c r="A17803" t="s">
        <v>121</v>
      </c>
      <c r="B17803" t="s">
        <v>242</v>
      </c>
      <c r="C17803">
        <v>12</v>
      </c>
      <c r="D17803">
        <v>12.2</v>
      </c>
      <c r="E17803">
        <v>11.91</v>
      </c>
      <c r="F17803">
        <v>12.2</v>
      </c>
      <c r="G17803">
        <v>13966270</v>
      </c>
      <c r="H17803">
        <v>12.103300000000001</v>
      </c>
    </row>
    <row r="17804" spans="1:8" x14ac:dyDescent="0.3">
      <c r="A17804" t="s">
        <v>121</v>
      </c>
      <c r="B17804" t="s">
        <v>726</v>
      </c>
      <c r="C17804">
        <v>12.26</v>
      </c>
      <c r="D17804">
        <v>12.45</v>
      </c>
      <c r="E17804">
        <v>12.03</v>
      </c>
      <c r="F17804">
        <v>12.22</v>
      </c>
      <c r="G17804">
        <v>31090770</v>
      </c>
      <c r="H17804">
        <v>12.2333</v>
      </c>
    </row>
    <row r="17805" spans="1:8" x14ac:dyDescent="0.3">
      <c r="A17805" t="s">
        <v>121</v>
      </c>
      <c r="B17805" t="s">
        <v>727</v>
      </c>
      <c r="C17805">
        <v>12.26</v>
      </c>
      <c r="D17805">
        <v>12.38</v>
      </c>
      <c r="E17805">
        <v>12.18</v>
      </c>
      <c r="F17805">
        <v>12.27</v>
      </c>
      <c r="G17805">
        <v>17687820</v>
      </c>
      <c r="H17805">
        <v>12.2767</v>
      </c>
    </row>
    <row r="17806" spans="1:8" x14ac:dyDescent="0.3">
      <c r="A17806" t="s">
        <v>121</v>
      </c>
      <c r="B17806" t="s">
        <v>728</v>
      </c>
      <c r="C17806">
        <v>12.35</v>
      </c>
      <c r="D17806">
        <v>12.45</v>
      </c>
      <c r="E17806">
        <v>12.14</v>
      </c>
      <c r="F17806">
        <v>12.19</v>
      </c>
      <c r="G17806">
        <v>17007460</v>
      </c>
      <c r="H17806">
        <v>12.26</v>
      </c>
    </row>
    <row r="17807" spans="1:8" x14ac:dyDescent="0.3">
      <c r="A17807" t="s">
        <v>121</v>
      </c>
      <c r="B17807" t="s">
        <v>729</v>
      </c>
      <c r="C17807">
        <v>12.19</v>
      </c>
      <c r="D17807">
        <v>12.71</v>
      </c>
      <c r="E17807">
        <v>12.14</v>
      </c>
      <c r="F17807">
        <v>12.66</v>
      </c>
      <c r="G17807">
        <v>35432350</v>
      </c>
      <c r="H17807">
        <v>12.503299999999999</v>
      </c>
    </row>
    <row r="17808" spans="1:8" x14ac:dyDescent="0.3">
      <c r="A17808" t="s">
        <v>121</v>
      </c>
      <c r="B17808" t="s">
        <v>730</v>
      </c>
      <c r="C17808">
        <v>12.41</v>
      </c>
      <c r="D17808">
        <v>12.56</v>
      </c>
      <c r="E17808">
        <v>12.35</v>
      </c>
      <c r="F17808">
        <v>12.46</v>
      </c>
      <c r="G17808">
        <v>17240740</v>
      </c>
      <c r="H17808">
        <v>12.4567</v>
      </c>
    </row>
    <row r="17809" spans="1:8" x14ac:dyDescent="0.3">
      <c r="A17809" t="s">
        <v>121</v>
      </c>
      <c r="B17809" t="s">
        <v>731</v>
      </c>
      <c r="C17809">
        <v>12.51</v>
      </c>
      <c r="D17809">
        <v>12.57</v>
      </c>
      <c r="E17809">
        <v>12.3</v>
      </c>
      <c r="F17809">
        <v>12.4</v>
      </c>
      <c r="G17809">
        <v>15451790</v>
      </c>
      <c r="H17809">
        <v>12.423299999999999</v>
      </c>
    </row>
    <row r="17810" spans="1:8" x14ac:dyDescent="0.3">
      <c r="A17810" t="s">
        <v>121</v>
      </c>
      <c r="B17810" t="s">
        <v>732</v>
      </c>
      <c r="C17810">
        <v>12.44</v>
      </c>
      <c r="D17810">
        <v>12.52</v>
      </c>
      <c r="E17810">
        <v>12.22</v>
      </c>
      <c r="F17810">
        <v>12.28</v>
      </c>
      <c r="G17810">
        <v>13341200</v>
      </c>
      <c r="H17810">
        <v>12.34</v>
      </c>
    </row>
    <row r="17811" spans="1:8" x14ac:dyDescent="0.3">
      <c r="A17811" t="s">
        <v>121</v>
      </c>
      <c r="B17811" t="s">
        <v>733</v>
      </c>
      <c r="C17811">
        <v>12.27</v>
      </c>
      <c r="D17811">
        <v>12.28</v>
      </c>
      <c r="E17811">
        <v>12.07</v>
      </c>
      <c r="F17811">
        <v>12.21</v>
      </c>
      <c r="G17811">
        <v>15066720</v>
      </c>
      <c r="H17811">
        <v>12.1867</v>
      </c>
    </row>
    <row r="17812" spans="1:8" x14ac:dyDescent="0.3">
      <c r="A17812" t="s">
        <v>121</v>
      </c>
      <c r="B17812" t="s">
        <v>734</v>
      </c>
      <c r="C17812">
        <v>12.22</v>
      </c>
      <c r="D17812">
        <v>12.33</v>
      </c>
      <c r="E17812">
        <v>12.19</v>
      </c>
      <c r="F17812">
        <v>12.28</v>
      </c>
      <c r="G17812">
        <v>11985840</v>
      </c>
      <c r="H17812">
        <v>12.2667</v>
      </c>
    </row>
    <row r="17813" spans="1:8" x14ac:dyDescent="0.3">
      <c r="A17813" t="s">
        <v>121</v>
      </c>
      <c r="B17813" t="s">
        <v>735</v>
      </c>
      <c r="C17813">
        <v>12.28</v>
      </c>
      <c r="D17813">
        <v>12.29</v>
      </c>
      <c r="E17813">
        <v>11.99</v>
      </c>
      <c r="F17813">
        <v>12.02</v>
      </c>
      <c r="G17813">
        <v>11301160</v>
      </c>
      <c r="H17813">
        <v>12.1</v>
      </c>
    </row>
    <row r="17814" spans="1:8" x14ac:dyDescent="0.3">
      <c r="A17814" t="s">
        <v>176</v>
      </c>
      <c r="B17814" t="s">
        <v>696</v>
      </c>
      <c r="C17814">
        <v>1.1000000000000001</v>
      </c>
      <c r="D17814">
        <v>1.1200000000000001</v>
      </c>
      <c r="E17814">
        <v>1.0900000000000001</v>
      </c>
      <c r="F17814">
        <v>1.1000000000000001</v>
      </c>
      <c r="G17814">
        <v>268506400</v>
      </c>
      <c r="H17814">
        <v>1.1032999999999999</v>
      </c>
    </row>
    <row r="17815" spans="1:8" x14ac:dyDescent="0.3">
      <c r="A17815" t="s">
        <v>176</v>
      </c>
      <c r="B17815" t="s">
        <v>697</v>
      </c>
      <c r="C17815">
        <v>1.1000000000000001</v>
      </c>
      <c r="D17815">
        <v>1.1200000000000001</v>
      </c>
      <c r="E17815">
        <v>1.1000000000000001</v>
      </c>
      <c r="F17815">
        <v>1.1000000000000001</v>
      </c>
      <c r="G17815">
        <v>268714700</v>
      </c>
      <c r="H17815">
        <v>1.1067</v>
      </c>
    </row>
    <row r="17816" spans="1:8" x14ac:dyDescent="0.3">
      <c r="A17816" t="s">
        <v>176</v>
      </c>
      <c r="B17816" t="s">
        <v>698</v>
      </c>
      <c r="C17816">
        <v>1.1000000000000001</v>
      </c>
      <c r="D17816">
        <v>1.1299999999999999</v>
      </c>
      <c r="E17816">
        <v>1.0900000000000001</v>
      </c>
      <c r="F17816">
        <v>1.1100000000000001</v>
      </c>
      <c r="G17816">
        <v>447233200</v>
      </c>
      <c r="H17816">
        <v>1.1100000000000001</v>
      </c>
    </row>
    <row r="17817" spans="1:8" x14ac:dyDescent="0.3">
      <c r="A17817" t="s">
        <v>176</v>
      </c>
      <c r="B17817" t="s">
        <v>699</v>
      </c>
      <c r="C17817">
        <v>1.1100000000000001</v>
      </c>
      <c r="D17817">
        <v>1.1200000000000001</v>
      </c>
      <c r="E17817">
        <v>1.1000000000000001</v>
      </c>
      <c r="F17817">
        <v>1.1000000000000001</v>
      </c>
      <c r="G17817">
        <v>277811800</v>
      </c>
      <c r="H17817">
        <v>1.1067</v>
      </c>
    </row>
    <row r="17818" spans="1:8" x14ac:dyDescent="0.3">
      <c r="A17818" t="s">
        <v>176</v>
      </c>
      <c r="B17818" t="s">
        <v>700</v>
      </c>
      <c r="C17818">
        <v>1.1100000000000001</v>
      </c>
      <c r="D17818">
        <v>1.1100000000000001</v>
      </c>
      <c r="E17818">
        <v>1.1000000000000001</v>
      </c>
      <c r="F17818">
        <v>1.1000000000000001</v>
      </c>
      <c r="G17818">
        <v>131222900</v>
      </c>
      <c r="H17818">
        <v>1.1032999999999999</v>
      </c>
    </row>
    <row r="17819" spans="1:8" x14ac:dyDescent="0.3">
      <c r="A17819" t="s">
        <v>176</v>
      </c>
      <c r="B17819" t="s">
        <v>77</v>
      </c>
      <c r="C17819">
        <v>1.1000000000000001</v>
      </c>
      <c r="D17819">
        <v>1.1000000000000001</v>
      </c>
      <c r="E17819">
        <v>1.07</v>
      </c>
      <c r="F17819">
        <v>1.0900000000000001</v>
      </c>
      <c r="G17819">
        <v>384610400</v>
      </c>
      <c r="H17819">
        <v>1.0867</v>
      </c>
    </row>
    <row r="17820" spans="1:8" x14ac:dyDescent="0.3">
      <c r="A17820" t="s">
        <v>176</v>
      </c>
      <c r="B17820" t="s">
        <v>701</v>
      </c>
      <c r="C17820">
        <v>1.0900000000000001</v>
      </c>
      <c r="D17820">
        <v>1.1100000000000001</v>
      </c>
      <c r="E17820">
        <v>1.0900000000000001</v>
      </c>
      <c r="F17820">
        <v>1.1100000000000001</v>
      </c>
      <c r="G17820">
        <v>153817800</v>
      </c>
      <c r="H17820">
        <v>1.1032999999999999</v>
      </c>
    </row>
    <row r="17821" spans="1:8" x14ac:dyDescent="0.3">
      <c r="A17821" t="s">
        <v>176</v>
      </c>
      <c r="B17821" t="s">
        <v>702</v>
      </c>
      <c r="C17821">
        <v>1.1100000000000001</v>
      </c>
      <c r="D17821">
        <v>1.1100000000000001</v>
      </c>
      <c r="E17821">
        <v>1.08</v>
      </c>
      <c r="F17821">
        <v>1.08</v>
      </c>
      <c r="G17821">
        <v>251160000</v>
      </c>
      <c r="H17821">
        <v>1.0900000000000001</v>
      </c>
    </row>
    <row r="17822" spans="1:8" x14ac:dyDescent="0.3">
      <c r="A17822" t="s">
        <v>176</v>
      </c>
      <c r="B17822" t="s">
        <v>139</v>
      </c>
      <c r="C17822">
        <v>1.08</v>
      </c>
      <c r="D17822">
        <v>1.0900000000000001</v>
      </c>
      <c r="E17822">
        <v>1.06</v>
      </c>
      <c r="F17822">
        <v>1.06</v>
      </c>
      <c r="G17822">
        <v>350370000</v>
      </c>
      <c r="H17822">
        <v>1.07</v>
      </c>
    </row>
    <row r="17823" spans="1:8" x14ac:dyDescent="0.3">
      <c r="A17823" t="s">
        <v>176</v>
      </c>
      <c r="B17823" t="s">
        <v>156</v>
      </c>
      <c r="C17823">
        <v>1.06</v>
      </c>
      <c r="D17823">
        <v>1.07</v>
      </c>
      <c r="E17823">
        <v>1.05</v>
      </c>
      <c r="F17823">
        <v>1.05</v>
      </c>
      <c r="G17823">
        <v>208765900</v>
      </c>
      <c r="H17823">
        <v>1.0567</v>
      </c>
    </row>
    <row r="17824" spans="1:8" x14ac:dyDescent="0.3">
      <c r="A17824" t="s">
        <v>176</v>
      </c>
      <c r="B17824" t="s">
        <v>703</v>
      </c>
      <c r="C17824">
        <v>1.06</v>
      </c>
      <c r="D17824">
        <v>1.0900000000000001</v>
      </c>
      <c r="E17824">
        <v>1.06</v>
      </c>
      <c r="F17824">
        <v>1.08</v>
      </c>
      <c r="G17824">
        <v>475618700</v>
      </c>
      <c r="H17824">
        <v>1.0767</v>
      </c>
    </row>
    <row r="17825" spans="1:8" x14ac:dyDescent="0.3">
      <c r="A17825" t="s">
        <v>176</v>
      </c>
      <c r="B17825" t="s">
        <v>223</v>
      </c>
      <c r="C17825">
        <v>1.08</v>
      </c>
      <c r="D17825">
        <v>1.0900000000000001</v>
      </c>
      <c r="E17825">
        <v>1.07</v>
      </c>
      <c r="F17825">
        <v>1.08</v>
      </c>
      <c r="G17825">
        <v>213717900</v>
      </c>
      <c r="H17825">
        <v>1.08</v>
      </c>
    </row>
    <row r="17826" spans="1:8" x14ac:dyDescent="0.3">
      <c r="A17826" t="s">
        <v>176</v>
      </c>
      <c r="B17826" t="s">
        <v>228</v>
      </c>
      <c r="C17826">
        <v>1.08</v>
      </c>
      <c r="D17826">
        <v>1.1100000000000001</v>
      </c>
      <c r="E17826">
        <v>1.07</v>
      </c>
      <c r="F17826">
        <v>1.0900000000000001</v>
      </c>
      <c r="G17826">
        <v>351058700</v>
      </c>
      <c r="H17826">
        <v>1.0900000000000001</v>
      </c>
    </row>
    <row r="17827" spans="1:8" x14ac:dyDescent="0.3">
      <c r="A17827" t="s">
        <v>176</v>
      </c>
      <c r="B17827" t="s">
        <v>704</v>
      </c>
      <c r="C17827">
        <v>1.0900000000000001</v>
      </c>
      <c r="D17827">
        <v>1.1100000000000001</v>
      </c>
      <c r="E17827">
        <v>1.07</v>
      </c>
      <c r="F17827">
        <v>1.1000000000000001</v>
      </c>
      <c r="G17827">
        <v>522484900</v>
      </c>
      <c r="H17827">
        <v>1.0932999999999999</v>
      </c>
    </row>
    <row r="17828" spans="1:8" x14ac:dyDescent="0.3">
      <c r="A17828" t="s">
        <v>176</v>
      </c>
      <c r="B17828" t="s">
        <v>705</v>
      </c>
      <c r="C17828">
        <v>1.1100000000000001</v>
      </c>
      <c r="D17828">
        <v>1.1299999999999999</v>
      </c>
      <c r="E17828">
        <v>1.1000000000000001</v>
      </c>
      <c r="F17828">
        <v>1.1100000000000001</v>
      </c>
      <c r="G17828">
        <v>243879800</v>
      </c>
      <c r="H17828">
        <v>1.1133</v>
      </c>
    </row>
    <row r="17829" spans="1:8" x14ac:dyDescent="0.3">
      <c r="A17829" t="s">
        <v>176</v>
      </c>
      <c r="B17829" t="s">
        <v>706</v>
      </c>
      <c r="C17829">
        <v>1.1100000000000001</v>
      </c>
      <c r="D17829">
        <v>1.1399999999999999</v>
      </c>
      <c r="E17829">
        <v>1.1000000000000001</v>
      </c>
      <c r="F17829">
        <v>1.1200000000000001</v>
      </c>
      <c r="G17829">
        <v>234708900</v>
      </c>
      <c r="H17829">
        <v>1.1200000000000001</v>
      </c>
    </row>
    <row r="17830" spans="1:8" x14ac:dyDescent="0.3">
      <c r="A17830" t="s">
        <v>176</v>
      </c>
      <c r="B17830" t="s">
        <v>265</v>
      </c>
      <c r="C17830">
        <v>1.1299999999999999</v>
      </c>
      <c r="D17830">
        <v>1.1299999999999999</v>
      </c>
      <c r="E17830">
        <v>1.08</v>
      </c>
      <c r="F17830">
        <v>1.1000000000000001</v>
      </c>
      <c r="G17830">
        <v>350383300</v>
      </c>
      <c r="H17830">
        <v>1.1032999999999999</v>
      </c>
    </row>
    <row r="17831" spans="1:8" x14ac:dyDescent="0.3">
      <c r="A17831" t="s">
        <v>176</v>
      </c>
      <c r="B17831" t="s">
        <v>707</v>
      </c>
      <c r="C17831">
        <v>1.1000000000000001</v>
      </c>
      <c r="D17831">
        <v>1.1100000000000001</v>
      </c>
      <c r="E17831">
        <v>1.06</v>
      </c>
      <c r="F17831">
        <v>1.06</v>
      </c>
      <c r="G17831">
        <v>494440900</v>
      </c>
      <c r="H17831">
        <v>1.0767</v>
      </c>
    </row>
    <row r="17832" spans="1:8" x14ac:dyDescent="0.3">
      <c r="A17832" t="s">
        <v>176</v>
      </c>
      <c r="B17832" t="s">
        <v>271</v>
      </c>
      <c r="C17832">
        <v>1.07</v>
      </c>
      <c r="D17832">
        <v>1.08</v>
      </c>
      <c r="E17832">
        <v>1.04</v>
      </c>
      <c r="F17832">
        <v>1.04</v>
      </c>
      <c r="G17832">
        <v>272214500</v>
      </c>
      <c r="H17832">
        <v>1.0532999999999999</v>
      </c>
    </row>
    <row r="17833" spans="1:8" x14ac:dyDescent="0.3">
      <c r="A17833" t="s">
        <v>176</v>
      </c>
      <c r="B17833" t="s">
        <v>708</v>
      </c>
      <c r="C17833">
        <v>1.05</v>
      </c>
      <c r="D17833">
        <v>1.05</v>
      </c>
      <c r="E17833">
        <v>1.03</v>
      </c>
      <c r="F17833">
        <v>1.04</v>
      </c>
      <c r="G17833">
        <v>216258400</v>
      </c>
      <c r="H17833">
        <v>1.04</v>
      </c>
    </row>
    <row r="17834" spans="1:8" x14ac:dyDescent="0.3">
      <c r="A17834" t="s">
        <v>176</v>
      </c>
      <c r="B17834" t="s">
        <v>709</v>
      </c>
      <c r="C17834">
        <v>1.05</v>
      </c>
      <c r="D17834">
        <v>1.08</v>
      </c>
      <c r="E17834">
        <v>1.05</v>
      </c>
      <c r="F17834">
        <v>1.05</v>
      </c>
      <c r="G17834">
        <v>264188900</v>
      </c>
      <c r="H17834">
        <v>1.06</v>
      </c>
    </row>
    <row r="17835" spans="1:8" x14ac:dyDescent="0.3">
      <c r="A17835" t="s">
        <v>176</v>
      </c>
      <c r="B17835" t="s">
        <v>283</v>
      </c>
      <c r="C17835">
        <v>1.06</v>
      </c>
      <c r="D17835">
        <v>1.06</v>
      </c>
      <c r="E17835">
        <v>1.04</v>
      </c>
      <c r="F17835">
        <v>1.05</v>
      </c>
      <c r="G17835">
        <v>120508600</v>
      </c>
      <c r="H17835">
        <v>1.05</v>
      </c>
    </row>
    <row r="17836" spans="1:8" x14ac:dyDescent="0.3">
      <c r="A17836" t="s">
        <v>176</v>
      </c>
      <c r="B17836" t="s">
        <v>290</v>
      </c>
      <c r="C17836">
        <v>1.05</v>
      </c>
      <c r="D17836">
        <v>1.06</v>
      </c>
      <c r="E17836">
        <v>1.04</v>
      </c>
      <c r="F17836">
        <v>1.04</v>
      </c>
      <c r="G17836">
        <v>366666900</v>
      </c>
      <c r="H17836">
        <v>1.0467</v>
      </c>
    </row>
    <row r="17837" spans="1:8" x14ac:dyDescent="0.3">
      <c r="A17837" t="s">
        <v>176</v>
      </c>
      <c r="B17837" t="s">
        <v>710</v>
      </c>
      <c r="C17837">
        <v>1.05</v>
      </c>
      <c r="D17837">
        <v>1.05</v>
      </c>
      <c r="E17837">
        <v>1.02</v>
      </c>
      <c r="F17837">
        <v>1.02</v>
      </c>
      <c r="G17837">
        <v>183524300</v>
      </c>
      <c r="H17837">
        <v>1.03</v>
      </c>
    </row>
    <row r="17838" spans="1:8" x14ac:dyDescent="0.3">
      <c r="A17838" t="s">
        <v>176</v>
      </c>
      <c r="B17838" t="s">
        <v>512</v>
      </c>
      <c r="C17838">
        <v>1.03</v>
      </c>
      <c r="D17838">
        <v>1.04</v>
      </c>
      <c r="E17838">
        <v>1.01</v>
      </c>
      <c r="F17838">
        <v>1.01</v>
      </c>
      <c r="G17838">
        <v>174341800</v>
      </c>
      <c r="H17838">
        <v>1.02</v>
      </c>
    </row>
    <row r="17839" spans="1:8" x14ac:dyDescent="0.3">
      <c r="A17839" t="s">
        <v>176</v>
      </c>
      <c r="B17839" t="s">
        <v>91</v>
      </c>
      <c r="C17839">
        <v>0.95</v>
      </c>
      <c r="D17839">
        <v>0.98</v>
      </c>
      <c r="E17839">
        <v>0.95</v>
      </c>
      <c r="F17839">
        <v>0.96</v>
      </c>
      <c r="G17839">
        <v>242320500</v>
      </c>
      <c r="H17839">
        <v>0.96330000000000005</v>
      </c>
    </row>
    <row r="17840" spans="1:8" x14ac:dyDescent="0.3">
      <c r="A17840" t="s">
        <v>176</v>
      </c>
      <c r="B17840" t="s">
        <v>93</v>
      </c>
      <c r="C17840">
        <v>0.96</v>
      </c>
      <c r="D17840">
        <v>0.98</v>
      </c>
      <c r="E17840">
        <v>0.95</v>
      </c>
      <c r="F17840">
        <v>0.96</v>
      </c>
      <c r="G17840">
        <v>208713900</v>
      </c>
      <c r="H17840">
        <v>0.96330000000000005</v>
      </c>
    </row>
    <row r="17841" spans="1:8" x14ac:dyDescent="0.3">
      <c r="A17841" t="s">
        <v>176</v>
      </c>
      <c r="B17841" t="s">
        <v>711</v>
      </c>
      <c r="C17841">
        <v>0.96</v>
      </c>
      <c r="D17841">
        <v>0.97</v>
      </c>
      <c r="E17841">
        <v>0.94</v>
      </c>
      <c r="F17841">
        <v>0.95</v>
      </c>
      <c r="G17841">
        <v>240947200</v>
      </c>
      <c r="H17841">
        <v>0.95330000000000004</v>
      </c>
    </row>
    <row r="17842" spans="1:8" x14ac:dyDescent="0.3">
      <c r="A17842" t="s">
        <v>176</v>
      </c>
      <c r="B17842" t="s">
        <v>712</v>
      </c>
      <c r="C17842">
        <v>0.96</v>
      </c>
      <c r="D17842">
        <v>0.97</v>
      </c>
      <c r="E17842">
        <v>0.96</v>
      </c>
      <c r="F17842">
        <v>0.96</v>
      </c>
      <c r="G17842">
        <v>109029400</v>
      </c>
      <c r="H17842">
        <v>0.96330000000000005</v>
      </c>
    </row>
    <row r="17843" spans="1:8" x14ac:dyDescent="0.3">
      <c r="A17843" t="s">
        <v>176</v>
      </c>
      <c r="B17843" t="s">
        <v>162</v>
      </c>
      <c r="C17843">
        <v>0.96</v>
      </c>
      <c r="D17843">
        <v>0.97</v>
      </c>
      <c r="E17843">
        <v>0.94</v>
      </c>
      <c r="F17843">
        <v>0.95</v>
      </c>
      <c r="G17843">
        <v>134490700</v>
      </c>
      <c r="H17843">
        <v>0.95330000000000004</v>
      </c>
    </row>
    <row r="17844" spans="1:8" x14ac:dyDescent="0.3">
      <c r="A17844" t="s">
        <v>176</v>
      </c>
      <c r="B17844" t="s">
        <v>220</v>
      </c>
      <c r="C17844">
        <v>0.93</v>
      </c>
      <c r="D17844">
        <v>0.94</v>
      </c>
      <c r="E17844">
        <v>0.91</v>
      </c>
      <c r="F17844">
        <v>0.92</v>
      </c>
      <c r="G17844">
        <v>174324600</v>
      </c>
      <c r="H17844">
        <v>0.92330000000000001</v>
      </c>
    </row>
    <row r="17845" spans="1:8" x14ac:dyDescent="0.3">
      <c r="A17845" t="s">
        <v>176</v>
      </c>
      <c r="B17845" t="s">
        <v>713</v>
      </c>
      <c r="C17845">
        <v>0.93</v>
      </c>
      <c r="D17845">
        <v>1.01</v>
      </c>
      <c r="E17845">
        <v>0.92</v>
      </c>
      <c r="F17845">
        <v>1.01</v>
      </c>
      <c r="G17845">
        <v>514634100</v>
      </c>
      <c r="H17845">
        <v>0.98</v>
      </c>
    </row>
    <row r="17846" spans="1:8" x14ac:dyDescent="0.3">
      <c r="A17846" t="s">
        <v>176</v>
      </c>
      <c r="B17846" t="s">
        <v>714</v>
      </c>
      <c r="C17846">
        <v>1.03</v>
      </c>
      <c r="D17846">
        <v>1.06</v>
      </c>
      <c r="E17846">
        <v>0.95</v>
      </c>
      <c r="F17846">
        <v>0.95</v>
      </c>
      <c r="G17846">
        <v>583546900</v>
      </c>
      <c r="H17846">
        <v>0.98670000000000002</v>
      </c>
    </row>
    <row r="17847" spans="1:8" x14ac:dyDescent="0.3">
      <c r="A17847" t="s">
        <v>176</v>
      </c>
      <c r="B17847" t="s">
        <v>715</v>
      </c>
      <c r="C17847">
        <v>0.95</v>
      </c>
      <c r="D17847">
        <v>0.96</v>
      </c>
      <c r="E17847">
        <v>0.94</v>
      </c>
      <c r="F17847">
        <v>0.94</v>
      </c>
      <c r="G17847">
        <v>213029400</v>
      </c>
      <c r="H17847">
        <v>0.94669999999999999</v>
      </c>
    </row>
    <row r="17848" spans="1:8" x14ac:dyDescent="0.3">
      <c r="A17848" t="s">
        <v>176</v>
      </c>
      <c r="B17848" t="s">
        <v>235</v>
      </c>
      <c r="C17848">
        <v>0.95</v>
      </c>
      <c r="D17848">
        <v>0.98</v>
      </c>
      <c r="E17848">
        <v>0.93</v>
      </c>
      <c r="F17848">
        <v>0.96</v>
      </c>
      <c r="G17848">
        <v>240399500</v>
      </c>
      <c r="H17848">
        <v>0.95669999999999999</v>
      </c>
    </row>
    <row r="17849" spans="1:8" x14ac:dyDescent="0.3">
      <c r="A17849" t="s">
        <v>176</v>
      </c>
      <c r="B17849" t="s">
        <v>259</v>
      </c>
      <c r="C17849">
        <v>0.98</v>
      </c>
      <c r="D17849">
        <v>1</v>
      </c>
      <c r="E17849">
        <v>0.96</v>
      </c>
      <c r="F17849">
        <v>0.96</v>
      </c>
      <c r="G17849">
        <v>158696900</v>
      </c>
      <c r="H17849">
        <v>0.97330000000000005</v>
      </c>
    </row>
    <row r="17850" spans="1:8" x14ac:dyDescent="0.3">
      <c r="A17850" t="s">
        <v>176</v>
      </c>
      <c r="B17850" t="s">
        <v>716</v>
      </c>
      <c r="C17850">
        <v>0.97</v>
      </c>
      <c r="D17850">
        <v>0.99</v>
      </c>
      <c r="E17850">
        <v>0.96</v>
      </c>
      <c r="F17850">
        <v>0.98</v>
      </c>
      <c r="G17850">
        <v>147091200</v>
      </c>
      <c r="H17850">
        <v>0.97670000000000001</v>
      </c>
    </row>
    <row r="17851" spans="1:8" x14ac:dyDescent="0.3">
      <c r="A17851" t="s">
        <v>176</v>
      </c>
      <c r="B17851" t="s">
        <v>269</v>
      </c>
      <c r="C17851">
        <v>0.98</v>
      </c>
      <c r="D17851">
        <v>0.99</v>
      </c>
      <c r="E17851">
        <v>0.95</v>
      </c>
      <c r="F17851">
        <v>0.96</v>
      </c>
      <c r="G17851">
        <v>203399200</v>
      </c>
      <c r="H17851">
        <v>0.9667</v>
      </c>
    </row>
    <row r="17852" spans="1:8" x14ac:dyDescent="0.3">
      <c r="A17852" t="s">
        <v>176</v>
      </c>
      <c r="B17852" t="s">
        <v>282</v>
      </c>
      <c r="C17852">
        <v>0.96</v>
      </c>
      <c r="D17852">
        <v>0.96</v>
      </c>
      <c r="E17852">
        <v>0.95</v>
      </c>
      <c r="F17852">
        <v>0.95</v>
      </c>
      <c r="G17852">
        <v>56276290</v>
      </c>
      <c r="H17852">
        <v>0.95330000000000004</v>
      </c>
    </row>
    <row r="17853" spans="1:8" x14ac:dyDescent="0.3">
      <c r="A17853" t="s">
        <v>176</v>
      </c>
      <c r="B17853" t="s">
        <v>717</v>
      </c>
      <c r="C17853">
        <v>0.94</v>
      </c>
      <c r="D17853">
        <v>0.95</v>
      </c>
      <c r="E17853">
        <v>0.91</v>
      </c>
      <c r="F17853">
        <v>0.94</v>
      </c>
      <c r="G17853">
        <v>349226600</v>
      </c>
      <c r="H17853">
        <v>0.93330000000000002</v>
      </c>
    </row>
    <row r="17854" spans="1:8" x14ac:dyDescent="0.3">
      <c r="A17854" t="s">
        <v>176</v>
      </c>
      <c r="B17854" t="s">
        <v>285</v>
      </c>
      <c r="C17854">
        <v>0.94</v>
      </c>
      <c r="D17854">
        <v>0.94</v>
      </c>
      <c r="E17854">
        <v>0.92</v>
      </c>
      <c r="F17854">
        <v>0.94</v>
      </c>
      <c r="G17854">
        <v>93519940</v>
      </c>
      <c r="H17854">
        <v>0.93330000000000002</v>
      </c>
    </row>
    <row r="17855" spans="1:8" x14ac:dyDescent="0.3">
      <c r="A17855" t="s">
        <v>176</v>
      </c>
      <c r="B17855" t="s">
        <v>718</v>
      </c>
      <c r="C17855">
        <v>0.94</v>
      </c>
      <c r="D17855">
        <v>0.95</v>
      </c>
      <c r="E17855">
        <v>0.92</v>
      </c>
      <c r="F17855">
        <v>0.93</v>
      </c>
      <c r="G17855">
        <v>181966500</v>
      </c>
      <c r="H17855">
        <v>0.93330000000000002</v>
      </c>
    </row>
    <row r="17856" spans="1:8" x14ac:dyDescent="0.3">
      <c r="A17856" t="s">
        <v>176</v>
      </c>
      <c r="B17856" t="s">
        <v>291</v>
      </c>
      <c r="C17856">
        <v>0.93</v>
      </c>
      <c r="D17856">
        <v>0.93</v>
      </c>
      <c r="E17856">
        <v>0.92</v>
      </c>
      <c r="F17856">
        <v>0.92</v>
      </c>
      <c r="G17856">
        <v>68800060</v>
      </c>
      <c r="H17856">
        <v>0.92330000000000001</v>
      </c>
    </row>
    <row r="17857" spans="1:8" x14ac:dyDescent="0.3">
      <c r="A17857" t="s">
        <v>176</v>
      </c>
      <c r="B17857" t="s">
        <v>295</v>
      </c>
      <c r="C17857">
        <v>0.93</v>
      </c>
      <c r="D17857">
        <v>0.93</v>
      </c>
      <c r="E17857">
        <v>0.91</v>
      </c>
      <c r="F17857">
        <v>0.92</v>
      </c>
      <c r="G17857">
        <v>180473500</v>
      </c>
      <c r="H17857">
        <v>0.92</v>
      </c>
    </row>
    <row r="17858" spans="1:8" x14ac:dyDescent="0.3">
      <c r="A17858" t="s">
        <v>176</v>
      </c>
      <c r="B17858" t="s">
        <v>298</v>
      </c>
      <c r="C17858">
        <v>0.92</v>
      </c>
      <c r="D17858">
        <v>0.93</v>
      </c>
      <c r="E17858">
        <v>0.9</v>
      </c>
      <c r="F17858">
        <v>0.91</v>
      </c>
      <c r="G17858">
        <v>127389900</v>
      </c>
      <c r="H17858">
        <v>0.9133</v>
      </c>
    </row>
    <row r="17859" spans="1:8" x14ac:dyDescent="0.3">
      <c r="A17859" t="s">
        <v>176</v>
      </c>
      <c r="B17859" t="s">
        <v>719</v>
      </c>
      <c r="C17859">
        <v>0.91</v>
      </c>
      <c r="D17859">
        <v>0.94</v>
      </c>
      <c r="E17859">
        <v>0.91</v>
      </c>
      <c r="F17859">
        <v>0.92</v>
      </c>
      <c r="G17859">
        <v>257570600</v>
      </c>
      <c r="H17859">
        <v>0.92330000000000001</v>
      </c>
    </row>
    <row r="17860" spans="1:8" x14ac:dyDescent="0.3">
      <c r="A17860" t="s">
        <v>176</v>
      </c>
      <c r="B17860" t="s">
        <v>720</v>
      </c>
      <c r="C17860">
        <v>0.93</v>
      </c>
      <c r="D17860">
        <v>0.96</v>
      </c>
      <c r="E17860">
        <v>0.92</v>
      </c>
      <c r="F17860">
        <v>0.94</v>
      </c>
      <c r="G17860">
        <v>254336500</v>
      </c>
      <c r="H17860">
        <v>0.94</v>
      </c>
    </row>
    <row r="17861" spans="1:8" x14ac:dyDescent="0.3">
      <c r="A17861" t="s">
        <v>176</v>
      </c>
      <c r="B17861" t="s">
        <v>721</v>
      </c>
      <c r="C17861">
        <v>0.94</v>
      </c>
      <c r="D17861">
        <v>0.95</v>
      </c>
      <c r="E17861">
        <v>0.92</v>
      </c>
      <c r="F17861">
        <v>0.95</v>
      </c>
      <c r="G17861">
        <v>320922000</v>
      </c>
      <c r="H17861">
        <v>0.94</v>
      </c>
    </row>
    <row r="17862" spans="1:8" x14ac:dyDescent="0.3">
      <c r="A17862" t="s">
        <v>176</v>
      </c>
      <c r="B17862" t="s">
        <v>96</v>
      </c>
      <c r="C17862">
        <v>0.95</v>
      </c>
      <c r="D17862">
        <v>0.96</v>
      </c>
      <c r="E17862">
        <v>0.94</v>
      </c>
      <c r="F17862">
        <v>0.96</v>
      </c>
      <c r="G17862">
        <v>180606600</v>
      </c>
      <c r="H17862">
        <v>0.95330000000000004</v>
      </c>
    </row>
    <row r="17863" spans="1:8" x14ac:dyDescent="0.3">
      <c r="A17863" t="s">
        <v>176</v>
      </c>
      <c r="B17863" t="s">
        <v>722</v>
      </c>
      <c r="C17863">
        <v>0.99</v>
      </c>
      <c r="D17863">
        <v>1</v>
      </c>
      <c r="E17863">
        <v>0.96</v>
      </c>
      <c r="F17863">
        <v>0.97</v>
      </c>
      <c r="G17863">
        <v>361324400</v>
      </c>
      <c r="H17863">
        <v>0.97670000000000001</v>
      </c>
    </row>
    <row r="17864" spans="1:8" x14ac:dyDescent="0.3">
      <c r="A17864" t="s">
        <v>176</v>
      </c>
      <c r="B17864" t="s">
        <v>164</v>
      </c>
      <c r="C17864">
        <v>0.98</v>
      </c>
      <c r="D17864">
        <v>0.98</v>
      </c>
      <c r="E17864">
        <v>0.94</v>
      </c>
      <c r="F17864">
        <v>0.94</v>
      </c>
      <c r="G17864">
        <v>252245400</v>
      </c>
      <c r="H17864">
        <v>0.95330000000000004</v>
      </c>
    </row>
    <row r="17865" spans="1:8" x14ac:dyDescent="0.3">
      <c r="A17865" t="s">
        <v>176</v>
      </c>
      <c r="B17865" t="s">
        <v>723</v>
      </c>
      <c r="C17865">
        <v>0.96</v>
      </c>
      <c r="D17865">
        <v>0.99</v>
      </c>
      <c r="E17865">
        <v>0.96</v>
      </c>
      <c r="F17865">
        <v>0.97</v>
      </c>
      <c r="G17865">
        <v>337529700</v>
      </c>
      <c r="H17865">
        <v>0.97330000000000005</v>
      </c>
    </row>
    <row r="17866" spans="1:8" x14ac:dyDescent="0.3">
      <c r="A17866" t="s">
        <v>176</v>
      </c>
      <c r="B17866" t="s">
        <v>724</v>
      </c>
      <c r="C17866">
        <v>0.97</v>
      </c>
      <c r="D17866">
        <v>1</v>
      </c>
      <c r="E17866">
        <v>0.96</v>
      </c>
      <c r="F17866">
        <v>0.98</v>
      </c>
      <c r="G17866">
        <v>308399900</v>
      </c>
      <c r="H17866">
        <v>0.98</v>
      </c>
    </row>
    <row r="17867" spans="1:8" x14ac:dyDescent="0.3">
      <c r="A17867" t="s">
        <v>176</v>
      </c>
      <c r="B17867" t="s">
        <v>725</v>
      </c>
      <c r="C17867">
        <v>0.99</v>
      </c>
      <c r="D17867">
        <v>1</v>
      </c>
      <c r="E17867">
        <v>0.96</v>
      </c>
      <c r="F17867">
        <v>0.98</v>
      </c>
      <c r="G17867">
        <v>487234800</v>
      </c>
      <c r="H17867">
        <v>0.98</v>
      </c>
    </row>
    <row r="17868" spans="1:8" x14ac:dyDescent="0.3">
      <c r="A17868" t="s">
        <v>176</v>
      </c>
      <c r="B17868" t="s">
        <v>242</v>
      </c>
      <c r="C17868">
        <v>0.96</v>
      </c>
      <c r="D17868">
        <v>0.97</v>
      </c>
      <c r="E17868">
        <v>0.95</v>
      </c>
      <c r="F17868">
        <v>0.96</v>
      </c>
      <c r="G17868">
        <v>136149600</v>
      </c>
      <c r="H17868">
        <v>0.96</v>
      </c>
    </row>
    <row r="17869" spans="1:8" x14ac:dyDescent="0.3">
      <c r="A17869" t="s">
        <v>176</v>
      </c>
      <c r="B17869" t="s">
        <v>726</v>
      </c>
      <c r="C17869">
        <v>0.97</v>
      </c>
      <c r="D17869">
        <v>1.02</v>
      </c>
      <c r="E17869">
        <v>0.96</v>
      </c>
      <c r="F17869">
        <v>1</v>
      </c>
      <c r="G17869">
        <v>621176400</v>
      </c>
      <c r="H17869">
        <v>0.99329999999999996</v>
      </c>
    </row>
    <row r="17870" spans="1:8" x14ac:dyDescent="0.3">
      <c r="A17870" t="s">
        <v>176</v>
      </c>
      <c r="B17870" t="s">
        <v>727</v>
      </c>
      <c r="C17870">
        <v>1</v>
      </c>
      <c r="D17870">
        <v>1.04</v>
      </c>
      <c r="E17870">
        <v>0.99</v>
      </c>
      <c r="F17870">
        <v>1.03</v>
      </c>
      <c r="G17870">
        <v>347462400</v>
      </c>
      <c r="H17870">
        <v>1.02</v>
      </c>
    </row>
    <row r="17871" spans="1:8" x14ac:dyDescent="0.3">
      <c r="A17871" t="s">
        <v>176</v>
      </c>
      <c r="B17871" t="s">
        <v>728</v>
      </c>
      <c r="C17871">
        <v>1.04</v>
      </c>
      <c r="D17871">
        <v>1.06</v>
      </c>
      <c r="E17871">
        <v>0.98</v>
      </c>
      <c r="F17871">
        <v>0.99</v>
      </c>
      <c r="G17871">
        <v>578602200</v>
      </c>
      <c r="H17871">
        <v>1.01</v>
      </c>
    </row>
    <row r="17872" spans="1:8" x14ac:dyDescent="0.3">
      <c r="A17872" t="s">
        <v>176</v>
      </c>
      <c r="B17872" t="s">
        <v>729</v>
      </c>
      <c r="C17872">
        <v>0.99</v>
      </c>
      <c r="D17872">
        <v>1.02</v>
      </c>
      <c r="E17872">
        <v>0.98</v>
      </c>
      <c r="F17872">
        <v>1.02</v>
      </c>
      <c r="G17872">
        <v>289458100</v>
      </c>
      <c r="H17872">
        <v>1.0066999999999999</v>
      </c>
    </row>
    <row r="17873" spans="1:8" x14ac:dyDescent="0.3">
      <c r="A17873" t="s">
        <v>176</v>
      </c>
      <c r="B17873" t="s">
        <v>730</v>
      </c>
      <c r="C17873">
        <v>1</v>
      </c>
      <c r="D17873">
        <v>1.03</v>
      </c>
      <c r="E17873">
        <v>0.99</v>
      </c>
      <c r="F17873">
        <v>1.01</v>
      </c>
      <c r="G17873">
        <v>295928400</v>
      </c>
      <c r="H17873">
        <v>1.01</v>
      </c>
    </row>
    <row r="17874" spans="1:8" x14ac:dyDescent="0.3">
      <c r="A17874" t="s">
        <v>176</v>
      </c>
      <c r="B17874" t="s">
        <v>731</v>
      </c>
      <c r="C17874">
        <v>1.01</v>
      </c>
      <c r="D17874">
        <v>1.04</v>
      </c>
      <c r="E17874">
        <v>1</v>
      </c>
      <c r="F17874">
        <v>1.03</v>
      </c>
      <c r="G17874">
        <v>233319400</v>
      </c>
      <c r="H17874">
        <v>1.0233000000000001</v>
      </c>
    </row>
    <row r="17875" spans="1:8" x14ac:dyDescent="0.3">
      <c r="A17875" t="s">
        <v>176</v>
      </c>
      <c r="B17875" t="s">
        <v>732</v>
      </c>
      <c r="C17875">
        <v>1.05</v>
      </c>
      <c r="D17875">
        <v>1.05</v>
      </c>
      <c r="E17875">
        <v>1.03</v>
      </c>
      <c r="F17875">
        <v>1.03</v>
      </c>
      <c r="G17875">
        <v>175464800</v>
      </c>
      <c r="H17875">
        <v>1.0367</v>
      </c>
    </row>
    <row r="17876" spans="1:8" x14ac:dyDescent="0.3">
      <c r="A17876" t="s">
        <v>176</v>
      </c>
      <c r="B17876" t="s">
        <v>733</v>
      </c>
      <c r="C17876">
        <v>1.04</v>
      </c>
      <c r="D17876">
        <v>1.04</v>
      </c>
      <c r="E17876">
        <v>1.01</v>
      </c>
      <c r="F17876">
        <v>1.03</v>
      </c>
      <c r="G17876">
        <v>352446800</v>
      </c>
      <c r="H17876">
        <v>1.0266999999999999</v>
      </c>
    </row>
    <row r="17877" spans="1:8" x14ac:dyDescent="0.3">
      <c r="A17877" t="s">
        <v>176</v>
      </c>
      <c r="B17877" t="s">
        <v>734</v>
      </c>
      <c r="C17877">
        <v>1.04</v>
      </c>
      <c r="D17877">
        <v>1.05</v>
      </c>
      <c r="E17877">
        <v>1.03</v>
      </c>
      <c r="F17877">
        <v>1.04</v>
      </c>
      <c r="G17877">
        <v>296464500</v>
      </c>
      <c r="H17877">
        <v>1.04</v>
      </c>
    </row>
    <row r="17878" spans="1:8" x14ac:dyDescent="0.3">
      <c r="A17878" t="s">
        <v>176</v>
      </c>
      <c r="B17878" t="s">
        <v>735</v>
      </c>
      <c r="C17878">
        <v>1.03</v>
      </c>
      <c r="D17878">
        <v>1.04</v>
      </c>
      <c r="E17878">
        <v>0.99</v>
      </c>
      <c r="F17878">
        <v>1</v>
      </c>
      <c r="G17878">
        <v>335607600</v>
      </c>
      <c r="H17878">
        <v>1.01</v>
      </c>
    </row>
    <row r="17879" spans="1:8" x14ac:dyDescent="0.3">
      <c r="A17879" t="s">
        <v>279</v>
      </c>
      <c r="B17879" t="s">
        <v>696</v>
      </c>
      <c r="C17879">
        <v>63.8</v>
      </c>
      <c r="D17879">
        <v>65.900000000000006</v>
      </c>
      <c r="E17879">
        <v>63.45</v>
      </c>
      <c r="F17879">
        <v>65.8</v>
      </c>
      <c r="G17879">
        <v>21744710</v>
      </c>
      <c r="H17879">
        <v>65.05</v>
      </c>
    </row>
    <row r="17880" spans="1:8" x14ac:dyDescent="0.3">
      <c r="A17880" t="s">
        <v>279</v>
      </c>
      <c r="B17880" t="s">
        <v>697</v>
      </c>
      <c r="C17880">
        <v>65.8</v>
      </c>
      <c r="D17880">
        <v>66.150000000000006</v>
      </c>
      <c r="E17880">
        <v>64.400000000000006</v>
      </c>
      <c r="F17880">
        <v>64.400000000000006</v>
      </c>
      <c r="G17880">
        <v>15079800</v>
      </c>
      <c r="H17880">
        <v>64.9833</v>
      </c>
    </row>
    <row r="17881" spans="1:8" x14ac:dyDescent="0.3">
      <c r="A17881" t="s">
        <v>279</v>
      </c>
      <c r="B17881" t="s">
        <v>698</v>
      </c>
      <c r="C17881">
        <v>64.349999999999994</v>
      </c>
      <c r="D17881">
        <v>65.349999999999994</v>
      </c>
      <c r="E17881">
        <v>63.9</v>
      </c>
      <c r="F17881">
        <v>64.95</v>
      </c>
      <c r="G17881">
        <v>26529040</v>
      </c>
      <c r="H17881">
        <v>64.7333</v>
      </c>
    </row>
    <row r="17882" spans="1:8" x14ac:dyDescent="0.3">
      <c r="A17882" t="s">
        <v>279</v>
      </c>
      <c r="B17882" t="s">
        <v>699</v>
      </c>
      <c r="C17882">
        <v>65.5</v>
      </c>
      <c r="D17882">
        <v>66.7</v>
      </c>
      <c r="E17882">
        <v>65</v>
      </c>
      <c r="F17882">
        <v>65.400000000000006</v>
      </c>
      <c r="G17882">
        <v>31598110</v>
      </c>
      <c r="H17882">
        <v>65.7</v>
      </c>
    </row>
    <row r="17883" spans="1:8" x14ac:dyDescent="0.3">
      <c r="A17883" t="s">
        <v>279</v>
      </c>
      <c r="B17883" t="s">
        <v>700</v>
      </c>
      <c r="C17883">
        <v>65.400000000000006</v>
      </c>
      <c r="D17883">
        <v>66.5</v>
      </c>
      <c r="E17883">
        <v>65</v>
      </c>
      <c r="F17883">
        <v>66.5</v>
      </c>
      <c r="G17883">
        <v>23435540</v>
      </c>
      <c r="H17883">
        <v>66</v>
      </c>
    </row>
    <row r="17884" spans="1:8" x14ac:dyDescent="0.3">
      <c r="A17884" t="s">
        <v>279</v>
      </c>
      <c r="B17884" t="s">
        <v>77</v>
      </c>
      <c r="C17884">
        <v>66</v>
      </c>
      <c r="D17884">
        <v>66</v>
      </c>
      <c r="E17884">
        <v>63.35</v>
      </c>
      <c r="F17884">
        <v>65.349999999999994</v>
      </c>
      <c r="G17884">
        <v>20042100</v>
      </c>
      <c r="H17884">
        <v>64.900000000000006</v>
      </c>
    </row>
    <row r="17885" spans="1:8" x14ac:dyDescent="0.3">
      <c r="A17885" t="s">
        <v>279</v>
      </c>
      <c r="B17885" t="s">
        <v>701</v>
      </c>
      <c r="C17885">
        <v>65.400000000000006</v>
      </c>
      <c r="D17885">
        <v>68.150000000000006</v>
      </c>
      <c r="E17885">
        <v>65.25</v>
      </c>
      <c r="F17885">
        <v>67.650000000000006</v>
      </c>
      <c r="G17885">
        <v>25613040</v>
      </c>
      <c r="H17885">
        <v>67.0167</v>
      </c>
    </row>
    <row r="17886" spans="1:8" x14ac:dyDescent="0.3">
      <c r="A17886" t="s">
        <v>279</v>
      </c>
      <c r="B17886" t="s">
        <v>702</v>
      </c>
      <c r="C17886">
        <v>68.3</v>
      </c>
      <c r="D17886">
        <v>69.75</v>
      </c>
      <c r="E17886">
        <v>67.5</v>
      </c>
      <c r="F17886">
        <v>68.599999999999994</v>
      </c>
      <c r="G17886">
        <v>22105940</v>
      </c>
      <c r="H17886">
        <v>68.616699999999994</v>
      </c>
    </row>
    <row r="17887" spans="1:8" x14ac:dyDescent="0.3">
      <c r="A17887" t="s">
        <v>279</v>
      </c>
      <c r="B17887" t="s">
        <v>139</v>
      </c>
      <c r="C17887">
        <v>68.099999999999994</v>
      </c>
      <c r="D17887">
        <v>69.8</v>
      </c>
      <c r="E17887">
        <v>67.55</v>
      </c>
      <c r="F17887">
        <v>67.650000000000006</v>
      </c>
      <c r="G17887">
        <v>27786370</v>
      </c>
      <c r="H17887">
        <v>68.333299999999994</v>
      </c>
    </row>
    <row r="17888" spans="1:8" x14ac:dyDescent="0.3">
      <c r="A17888" t="s">
        <v>279</v>
      </c>
      <c r="B17888" t="s">
        <v>156</v>
      </c>
      <c r="C17888">
        <v>67.650000000000006</v>
      </c>
      <c r="D17888">
        <v>67.650000000000006</v>
      </c>
      <c r="E17888">
        <v>66.05</v>
      </c>
      <c r="F17888">
        <v>67.099999999999994</v>
      </c>
      <c r="G17888">
        <v>18297230</v>
      </c>
      <c r="H17888">
        <v>66.933300000000003</v>
      </c>
    </row>
    <row r="17889" spans="1:8" x14ac:dyDescent="0.3">
      <c r="A17889" t="s">
        <v>279</v>
      </c>
      <c r="B17889" t="s">
        <v>703</v>
      </c>
      <c r="C17889">
        <v>67.8</v>
      </c>
      <c r="D17889">
        <v>68.349999999999994</v>
      </c>
      <c r="E17889">
        <v>67</v>
      </c>
      <c r="F17889">
        <v>67.3</v>
      </c>
      <c r="G17889">
        <v>23774550</v>
      </c>
      <c r="H17889">
        <v>67.55</v>
      </c>
    </row>
    <row r="17890" spans="1:8" x14ac:dyDescent="0.3">
      <c r="A17890" t="s">
        <v>279</v>
      </c>
      <c r="B17890" t="s">
        <v>223</v>
      </c>
      <c r="C17890">
        <v>67.400000000000006</v>
      </c>
      <c r="D17890">
        <v>68.55</v>
      </c>
      <c r="E17890">
        <v>66.5</v>
      </c>
      <c r="F17890">
        <v>66.75</v>
      </c>
      <c r="G17890">
        <v>28866320</v>
      </c>
      <c r="H17890">
        <v>67.2667</v>
      </c>
    </row>
    <row r="17891" spans="1:8" x14ac:dyDescent="0.3">
      <c r="A17891" t="s">
        <v>279</v>
      </c>
      <c r="B17891" t="s">
        <v>228</v>
      </c>
      <c r="C17891">
        <v>66.25</v>
      </c>
      <c r="D17891">
        <v>68.849999999999994</v>
      </c>
      <c r="E17891">
        <v>65.95</v>
      </c>
      <c r="F17891">
        <v>68.150000000000006</v>
      </c>
      <c r="G17891">
        <v>26178500</v>
      </c>
      <c r="H17891">
        <v>67.650000000000006</v>
      </c>
    </row>
    <row r="17892" spans="1:8" x14ac:dyDescent="0.3">
      <c r="A17892" t="s">
        <v>279</v>
      </c>
      <c r="B17892" t="s">
        <v>704</v>
      </c>
      <c r="C17892">
        <v>68.3</v>
      </c>
      <c r="D17892">
        <v>69.55</v>
      </c>
      <c r="E17892">
        <v>67.650000000000006</v>
      </c>
      <c r="F17892">
        <v>69.2</v>
      </c>
      <c r="G17892">
        <v>24412830</v>
      </c>
      <c r="H17892">
        <v>68.8</v>
      </c>
    </row>
    <row r="17893" spans="1:8" x14ac:dyDescent="0.3">
      <c r="A17893" t="s">
        <v>279</v>
      </c>
      <c r="B17893" t="s">
        <v>705</v>
      </c>
      <c r="C17893">
        <v>69.150000000000006</v>
      </c>
      <c r="D17893">
        <v>70.3</v>
      </c>
      <c r="E17893">
        <v>68.900000000000006</v>
      </c>
      <c r="F17893">
        <v>70.3</v>
      </c>
      <c r="G17893">
        <v>25115680</v>
      </c>
      <c r="H17893">
        <v>69.833299999999994</v>
      </c>
    </row>
    <row r="17894" spans="1:8" x14ac:dyDescent="0.3">
      <c r="A17894" t="s">
        <v>279</v>
      </c>
      <c r="B17894" t="s">
        <v>706</v>
      </c>
      <c r="C17894">
        <v>70.849999999999994</v>
      </c>
      <c r="D17894">
        <v>74.599999999999994</v>
      </c>
      <c r="E17894">
        <v>70.7</v>
      </c>
      <c r="F17894">
        <v>72.599999999999994</v>
      </c>
      <c r="G17894">
        <v>29411920</v>
      </c>
      <c r="H17894">
        <v>72.633300000000006</v>
      </c>
    </row>
    <row r="17895" spans="1:8" x14ac:dyDescent="0.3">
      <c r="A17895" t="s">
        <v>279</v>
      </c>
      <c r="B17895" t="s">
        <v>265</v>
      </c>
      <c r="C17895">
        <v>72.45</v>
      </c>
      <c r="D17895">
        <v>75.05</v>
      </c>
      <c r="E17895">
        <v>72.150000000000006</v>
      </c>
      <c r="F17895">
        <v>72.900000000000006</v>
      </c>
      <c r="G17895">
        <v>25458140</v>
      </c>
      <c r="H17895">
        <v>73.366699999999994</v>
      </c>
    </row>
    <row r="17896" spans="1:8" x14ac:dyDescent="0.3">
      <c r="A17896" t="s">
        <v>279</v>
      </c>
      <c r="B17896" t="s">
        <v>707</v>
      </c>
      <c r="C17896">
        <v>72.900000000000006</v>
      </c>
      <c r="D17896">
        <v>75.650000000000006</v>
      </c>
      <c r="E17896">
        <v>72.400000000000006</v>
      </c>
      <c r="F17896">
        <v>72.650000000000006</v>
      </c>
      <c r="G17896">
        <v>28312410</v>
      </c>
      <c r="H17896">
        <v>73.566699999999997</v>
      </c>
    </row>
    <row r="17897" spans="1:8" x14ac:dyDescent="0.3">
      <c r="A17897" t="s">
        <v>279</v>
      </c>
      <c r="B17897" t="s">
        <v>271</v>
      </c>
      <c r="C17897">
        <v>73.2</v>
      </c>
      <c r="D17897">
        <v>73.2</v>
      </c>
      <c r="E17897">
        <v>69.099999999999994</v>
      </c>
      <c r="F17897">
        <v>69.849999999999994</v>
      </c>
      <c r="G17897">
        <v>15242800</v>
      </c>
      <c r="H17897">
        <v>70.716700000000003</v>
      </c>
    </row>
    <row r="17898" spans="1:8" x14ac:dyDescent="0.3">
      <c r="A17898" t="s">
        <v>279</v>
      </c>
      <c r="B17898" t="s">
        <v>708</v>
      </c>
      <c r="C17898">
        <v>69.849999999999994</v>
      </c>
      <c r="D17898">
        <v>71</v>
      </c>
      <c r="E17898">
        <v>69.2</v>
      </c>
      <c r="F17898">
        <v>70.45</v>
      </c>
      <c r="G17898">
        <v>14598700</v>
      </c>
      <c r="H17898">
        <v>70.216700000000003</v>
      </c>
    </row>
    <row r="17899" spans="1:8" x14ac:dyDescent="0.3">
      <c r="A17899" t="s">
        <v>279</v>
      </c>
      <c r="B17899" t="s">
        <v>709</v>
      </c>
      <c r="C17899">
        <v>71.3</v>
      </c>
      <c r="D17899">
        <v>71.599999999999994</v>
      </c>
      <c r="E17899">
        <v>70.05</v>
      </c>
      <c r="F17899">
        <v>70.650000000000006</v>
      </c>
      <c r="G17899">
        <v>17499320</v>
      </c>
      <c r="H17899">
        <v>70.7667</v>
      </c>
    </row>
    <row r="17900" spans="1:8" x14ac:dyDescent="0.3">
      <c r="A17900" t="s">
        <v>279</v>
      </c>
      <c r="B17900" t="s">
        <v>283</v>
      </c>
      <c r="C17900">
        <v>70.55</v>
      </c>
      <c r="D17900">
        <v>70.900000000000006</v>
      </c>
      <c r="E17900">
        <v>69.5</v>
      </c>
      <c r="F17900">
        <v>70.2</v>
      </c>
      <c r="G17900">
        <v>17705640</v>
      </c>
      <c r="H17900">
        <v>70.2</v>
      </c>
    </row>
    <row r="17901" spans="1:8" x14ac:dyDescent="0.3">
      <c r="A17901" t="s">
        <v>279</v>
      </c>
      <c r="B17901" t="s">
        <v>290</v>
      </c>
      <c r="C17901">
        <v>70.3</v>
      </c>
      <c r="D17901">
        <v>71.400000000000006</v>
      </c>
      <c r="E17901">
        <v>69.599999999999994</v>
      </c>
      <c r="F17901">
        <v>71</v>
      </c>
      <c r="G17901">
        <v>24438300</v>
      </c>
      <c r="H17901">
        <v>70.666700000000006</v>
      </c>
    </row>
    <row r="17902" spans="1:8" x14ac:dyDescent="0.3">
      <c r="A17902" t="s">
        <v>279</v>
      </c>
      <c r="B17902" t="s">
        <v>710</v>
      </c>
      <c r="C17902">
        <v>71.3</v>
      </c>
      <c r="D17902">
        <v>71.5</v>
      </c>
      <c r="E17902">
        <v>69.900000000000006</v>
      </c>
      <c r="F17902">
        <v>71.150000000000006</v>
      </c>
      <c r="G17902">
        <v>13225430</v>
      </c>
      <c r="H17902">
        <v>70.849999999999994</v>
      </c>
    </row>
    <row r="17903" spans="1:8" x14ac:dyDescent="0.3">
      <c r="A17903" t="s">
        <v>279</v>
      </c>
      <c r="B17903" t="s">
        <v>512</v>
      </c>
      <c r="C17903">
        <v>71.45</v>
      </c>
      <c r="D17903">
        <v>71.900000000000006</v>
      </c>
      <c r="E17903">
        <v>67.25</v>
      </c>
      <c r="F17903">
        <v>67.95</v>
      </c>
      <c r="G17903">
        <v>35460010</v>
      </c>
      <c r="H17903">
        <v>69.033299999999997</v>
      </c>
    </row>
    <row r="17904" spans="1:8" x14ac:dyDescent="0.3">
      <c r="A17904" t="s">
        <v>279</v>
      </c>
      <c r="B17904" t="s">
        <v>91</v>
      </c>
      <c r="C17904">
        <v>64.05</v>
      </c>
      <c r="D17904">
        <v>66.55</v>
      </c>
      <c r="E17904">
        <v>64.05</v>
      </c>
      <c r="F17904">
        <v>65.8</v>
      </c>
      <c r="G17904">
        <v>18507600</v>
      </c>
      <c r="H17904">
        <v>65.466700000000003</v>
      </c>
    </row>
    <row r="17905" spans="1:8" x14ac:dyDescent="0.3">
      <c r="A17905" t="s">
        <v>279</v>
      </c>
      <c r="B17905" t="s">
        <v>93</v>
      </c>
      <c r="C17905">
        <v>65.75</v>
      </c>
      <c r="D17905">
        <v>66.599999999999994</v>
      </c>
      <c r="E17905">
        <v>63.55</v>
      </c>
      <c r="F17905">
        <v>63.95</v>
      </c>
      <c r="G17905">
        <v>13902200</v>
      </c>
      <c r="H17905">
        <v>64.7</v>
      </c>
    </row>
    <row r="17906" spans="1:8" x14ac:dyDescent="0.3">
      <c r="A17906" t="s">
        <v>279</v>
      </c>
      <c r="B17906" t="s">
        <v>711</v>
      </c>
      <c r="C17906">
        <v>63.8</v>
      </c>
      <c r="D17906">
        <v>64.3</v>
      </c>
      <c r="E17906">
        <v>61.85</v>
      </c>
      <c r="F17906">
        <v>62.45</v>
      </c>
      <c r="G17906">
        <v>16892820</v>
      </c>
      <c r="H17906">
        <v>62.866700000000002</v>
      </c>
    </row>
    <row r="17907" spans="1:8" x14ac:dyDescent="0.3">
      <c r="A17907" t="s">
        <v>279</v>
      </c>
      <c r="B17907" t="s">
        <v>712</v>
      </c>
      <c r="C17907">
        <v>62.75</v>
      </c>
      <c r="D17907">
        <v>63.75</v>
      </c>
      <c r="E17907">
        <v>61</v>
      </c>
      <c r="F17907">
        <v>61.2</v>
      </c>
      <c r="G17907">
        <v>28481480</v>
      </c>
      <c r="H17907">
        <v>61.9833</v>
      </c>
    </row>
    <row r="17908" spans="1:8" x14ac:dyDescent="0.3">
      <c r="A17908" t="s">
        <v>279</v>
      </c>
      <c r="B17908" t="s">
        <v>162</v>
      </c>
      <c r="C17908">
        <v>61.25</v>
      </c>
      <c r="D17908">
        <v>61.8</v>
      </c>
      <c r="E17908">
        <v>58.5</v>
      </c>
      <c r="F17908">
        <v>59.1</v>
      </c>
      <c r="G17908">
        <v>14332380</v>
      </c>
      <c r="H17908">
        <v>59.8</v>
      </c>
    </row>
    <row r="17909" spans="1:8" x14ac:dyDescent="0.3">
      <c r="A17909" t="s">
        <v>279</v>
      </c>
      <c r="B17909" t="s">
        <v>220</v>
      </c>
      <c r="C17909">
        <v>57</v>
      </c>
      <c r="D17909">
        <v>59.05</v>
      </c>
      <c r="E17909">
        <v>57</v>
      </c>
      <c r="F17909">
        <v>58.9</v>
      </c>
      <c r="G17909">
        <v>13931150</v>
      </c>
      <c r="H17909">
        <v>58.316699999999997</v>
      </c>
    </row>
    <row r="17910" spans="1:8" x14ac:dyDescent="0.3">
      <c r="A17910" t="s">
        <v>279</v>
      </c>
      <c r="B17910" t="s">
        <v>713</v>
      </c>
      <c r="C17910">
        <v>60.6</v>
      </c>
      <c r="D17910">
        <v>61.95</v>
      </c>
      <c r="E17910">
        <v>60.2</v>
      </c>
      <c r="F17910">
        <v>61.55</v>
      </c>
      <c r="G17910">
        <v>16100840</v>
      </c>
      <c r="H17910">
        <v>61.2333</v>
      </c>
    </row>
    <row r="17911" spans="1:8" x14ac:dyDescent="0.3">
      <c r="A17911" t="s">
        <v>279</v>
      </c>
      <c r="B17911" t="s">
        <v>714</v>
      </c>
      <c r="C17911">
        <v>61.6</v>
      </c>
      <c r="D17911">
        <v>63.7</v>
      </c>
      <c r="E17911">
        <v>61.1</v>
      </c>
      <c r="F17911">
        <v>61.7</v>
      </c>
      <c r="G17911">
        <v>18445790</v>
      </c>
      <c r="H17911">
        <v>62.166699999999999</v>
      </c>
    </row>
    <row r="17912" spans="1:8" x14ac:dyDescent="0.3">
      <c r="A17912" t="s">
        <v>279</v>
      </c>
      <c r="B17912" t="s">
        <v>715</v>
      </c>
      <c r="C17912">
        <v>61.4</v>
      </c>
      <c r="D17912">
        <v>62.95</v>
      </c>
      <c r="E17912">
        <v>60.7</v>
      </c>
      <c r="F17912">
        <v>61.85</v>
      </c>
      <c r="G17912">
        <v>14793240</v>
      </c>
      <c r="H17912">
        <v>61.833300000000001</v>
      </c>
    </row>
    <row r="17913" spans="1:8" x14ac:dyDescent="0.3">
      <c r="A17913" t="s">
        <v>279</v>
      </c>
      <c r="B17913" t="s">
        <v>235</v>
      </c>
      <c r="C17913">
        <v>61.35</v>
      </c>
      <c r="D17913">
        <v>61.5</v>
      </c>
      <c r="E17913">
        <v>60</v>
      </c>
      <c r="F17913">
        <v>60.9</v>
      </c>
      <c r="G17913">
        <v>11663510</v>
      </c>
      <c r="H17913">
        <v>60.8</v>
      </c>
    </row>
    <row r="17914" spans="1:8" x14ac:dyDescent="0.3">
      <c r="A17914" t="s">
        <v>279</v>
      </c>
      <c r="B17914" t="s">
        <v>259</v>
      </c>
      <c r="C17914">
        <v>61.3</v>
      </c>
      <c r="D17914">
        <v>61.6</v>
      </c>
      <c r="E17914">
        <v>59.9</v>
      </c>
      <c r="F17914">
        <v>60</v>
      </c>
      <c r="G17914">
        <v>10425900</v>
      </c>
      <c r="H17914">
        <v>60.5</v>
      </c>
    </row>
    <row r="17915" spans="1:8" x14ac:dyDescent="0.3">
      <c r="A17915" t="s">
        <v>279</v>
      </c>
      <c r="B17915" t="s">
        <v>716</v>
      </c>
      <c r="C17915">
        <v>60.25</v>
      </c>
      <c r="D17915">
        <v>60.9</v>
      </c>
      <c r="E17915">
        <v>59.9</v>
      </c>
      <c r="F17915">
        <v>60.5</v>
      </c>
      <c r="G17915">
        <v>10471600</v>
      </c>
      <c r="H17915">
        <v>60.433300000000003</v>
      </c>
    </row>
    <row r="17916" spans="1:8" x14ac:dyDescent="0.3">
      <c r="A17916" t="s">
        <v>279</v>
      </c>
      <c r="B17916" t="s">
        <v>269</v>
      </c>
      <c r="C17916">
        <v>60.75</v>
      </c>
      <c r="D17916">
        <v>61</v>
      </c>
      <c r="E17916">
        <v>58.65</v>
      </c>
      <c r="F17916">
        <v>59.25</v>
      </c>
      <c r="G17916">
        <v>14106830</v>
      </c>
      <c r="H17916">
        <v>59.633299999999998</v>
      </c>
    </row>
    <row r="17917" spans="1:8" x14ac:dyDescent="0.3">
      <c r="A17917" t="s">
        <v>279</v>
      </c>
      <c r="B17917" t="s">
        <v>282</v>
      </c>
      <c r="C17917">
        <v>58.85</v>
      </c>
      <c r="D17917">
        <v>59.65</v>
      </c>
      <c r="E17917">
        <v>58.7</v>
      </c>
      <c r="F17917">
        <v>59.15</v>
      </c>
      <c r="G17917">
        <v>3576234</v>
      </c>
      <c r="H17917">
        <v>59.166699999999999</v>
      </c>
    </row>
    <row r="17918" spans="1:8" x14ac:dyDescent="0.3">
      <c r="A17918" t="s">
        <v>279</v>
      </c>
      <c r="B17918" t="s">
        <v>717</v>
      </c>
      <c r="C17918">
        <v>58.7</v>
      </c>
      <c r="D17918">
        <v>60.3</v>
      </c>
      <c r="E17918">
        <v>56.8</v>
      </c>
      <c r="F17918">
        <v>60.25</v>
      </c>
      <c r="G17918">
        <v>18560470</v>
      </c>
      <c r="H17918">
        <v>59.116700000000002</v>
      </c>
    </row>
    <row r="17919" spans="1:8" x14ac:dyDescent="0.3">
      <c r="A17919" t="s">
        <v>279</v>
      </c>
      <c r="B17919" t="s">
        <v>285</v>
      </c>
      <c r="C17919">
        <v>60.25</v>
      </c>
      <c r="D17919">
        <v>60.8</v>
      </c>
      <c r="E17919">
        <v>57.25</v>
      </c>
      <c r="F17919">
        <v>57.3</v>
      </c>
      <c r="G17919">
        <v>19053560</v>
      </c>
      <c r="H17919">
        <v>58.45</v>
      </c>
    </row>
    <row r="17920" spans="1:8" x14ac:dyDescent="0.3">
      <c r="A17920" t="s">
        <v>279</v>
      </c>
      <c r="B17920" t="s">
        <v>718</v>
      </c>
      <c r="C17920">
        <v>58</v>
      </c>
      <c r="D17920">
        <v>59.15</v>
      </c>
      <c r="E17920">
        <v>57.95</v>
      </c>
      <c r="F17920">
        <v>58.8</v>
      </c>
      <c r="G17920">
        <v>17185660</v>
      </c>
      <c r="H17920">
        <v>58.633299999999998</v>
      </c>
    </row>
    <row r="17921" spans="1:8" x14ac:dyDescent="0.3">
      <c r="A17921" t="s">
        <v>279</v>
      </c>
      <c r="B17921" t="s">
        <v>291</v>
      </c>
      <c r="C17921">
        <v>58.8</v>
      </c>
      <c r="D17921">
        <v>59.55</v>
      </c>
      <c r="E17921">
        <v>57.55</v>
      </c>
      <c r="F17921">
        <v>57.95</v>
      </c>
      <c r="G17921">
        <v>11825900</v>
      </c>
      <c r="H17921">
        <v>58.35</v>
      </c>
    </row>
    <row r="17922" spans="1:8" x14ac:dyDescent="0.3">
      <c r="A17922" t="s">
        <v>279</v>
      </c>
      <c r="B17922" t="s">
        <v>295</v>
      </c>
      <c r="C17922">
        <v>58.35</v>
      </c>
      <c r="D17922">
        <v>58.75</v>
      </c>
      <c r="E17922">
        <v>57.55</v>
      </c>
      <c r="F17922">
        <v>58.5</v>
      </c>
      <c r="G17922">
        <v>11583310</v>
      </c>
      <c r="H17922">
        <v>58.2667</v>
      </c>
    </row>
    <row r="17923" spans="1:8" x14ac:dyDescent="0.3">
      <c r="A17923" t="s">
        <v>279</v>
      </c>
      <c r="B17923" t="s">
        <v>298</v>
      </c>
      <c r="C17923">
        <v>58.25</v>
      </c>
      <c r="D17923">
        <v>59.1</v>
      </c>
      <c r="E17923">
        <v>57.4</v>
      </c>
      <c r="F17923">
        <v>58.5</v>
      </c>
      <c r="G17923">
        <v>11735430</v>
      </c>
      <c r="H17923">
        <v>58.333300000000001</v>
      </c>
    </row>
    <row r="17924" spans="1:8" x14ac:dyDescent="0.3">
      <c r="A17924" t="s">
        <v>279</v>
      </c>
      <c r="B17924" t="s">
        <v>719</v>
      </c>
      <c r="C17924">
        <v>58.65</v>
      </c>
      <c r="D17924">
        <v>60.35</v>
      </c>
      <c r="E17924">
        <v>57.95</v>
      </c>
      <c r="F17924">
        <v>58.05</v>
      </c>
      <c r="G17924">
        <v>21178500</v>
      </c>
      <c r="H17924">
        <v>58.783299999999997</v>
      </c>
    </row>
    <row r="17925" spans="1:8" x14ac:dyDescent="0.3">
      <c r="A17925" t="s">
        <v>279</v>
      </c>
      <c r="B17925" t="s">
        <v>720</v>
      </c>
      <c r="C17925">
        <v>59</v>
      </c>
      <c r="D17925">
        <v>59.7</v>
      </c>
      <c r="E17925">
        <v>58.7</v>
      </c>
      <c r="F17925">
        <v>59</v>
      </c>
      <c r="G17925">
        <v>18259490</v>
      </c>
      <c r="H17925">
        <v>59.133299999999998</v>
      </c>
    </row>
    <row r="17926" spans="1:8" x14ac:dyDescent="0.3">
      <c r="A17926" t="s">
        <v>279</v>
      </c>
      <c r="B17926" t="s">
        <v>721</v>
      </c>
      <c r="C17926">
        <v>58.45</v>
      </c>
      <c r="D17926">
        <v>58.65</v>
      </c>
      <c r="E17926">
        <v>57.55</v>
      </c>
      <c r="F17926">
        <v>58.3</v>
      </c>
      <c r="G17926">
        <v>18817610</v>
      </c>
      <c r="H17926">
        <v>58.166699999999999</v>
      </c>
    </row>
    <row r="17927" spans="1:8" x14ac:dyDescent="0.3">
      <c r="A17927" t="s">
        <v>279</v>
      </c>
      <c r="B17927" t="s">
        <v>96</v>
      </c>
      <c r="C17927">
        <v>58.4</v>
      </c>
      <c r="D17927">
        <v>59.35</v>
      </c>
      <c r="E17927">
        <v>58.15</v>
      </c>
      <c r="F17927">
        <v>58.6</v>
      </c>
      <c r="G17927">
        <v>15751840</v>
      </c>
      <c r="H17927">
        <v>58.7</v>
      </c>
    </row>
    <row r="17928" spans="1:8" x14ac:dyDescent="0.3">
      <c r="A17928" t="s">
        <v>279</v>
      </c>
      <c r="B17928" t="s">
        <v>722</v>
      </c>
      <c r="C17928">
        <v>58.65</v>
      </c>
      <c r="D17928">
        <v>59.45</v>
      </c>
      <c r="E17928">
        <v>58.35</v>
      </c>
      <c r="F17928">
        <v>59.05</v>
      </c>
      <c r="G17928">
        <v>13627190</v>
      </c>
      <c r="H17928">
        <v>58.95</v>
      </c>
    </row>
    <row r="17929" spans="1:8" x14ac:dyDescent="0.3">
      <c r="A17929" t="s">
        <v>279</v>
      </c>
      <c r="B17929" t="s">
        <v>164</v>
      </c>
      <c r="C17929">
        <v>58.85</v>
      </c>
      <c r="D17929">
        <v>59.15</v>
      </c>
      <c r="E17929">
        <v>57.2</v>
      </c>
      <c r="F17929">
        <v>57.2</v>
      </c>
      <c r="G17929">
        <v>15058950</v>
      </c>
      <c r="H17929">
        <v>57.85</v>
      </c>
    </row>
    <row r="17930" spans="1:8" x14ac:dyDescent="0.3">
      <c r="A17930" t="s">
        <v>279</v>
      </c>
      <c r="B17930" t="s">
        <v>723</v>
      </c>
      <c r="C17930">
        <v>59.25</v>
      </c>
      <c r="D17930">
        <v>62.2</v>
      </c>
      <c r="E17930">
        <v>59.25</v>
      </c>
      <c r="F17930">
        <v>61</v>
      </c>
      <c r="G17930">
        <v>31008270</v>
      </c>
      <c r="H17930">
        <v>60.816699999999997</v>
      </c>
    </row>
    <row r="17931" spans="1:8" x14ac:dyDescent="0.3">
      <c r="A17931" t="s">
        <v>279</v>
      </c>
      <c r="B17931" t="s">
        <v>724</v>
      </c>
      <c r="C17931">
        <v>60.8</v>
      </c>
      <c r="D17931">
        <v>61.85</v>
      </c>
      <c r="E17931">
        <v>60</v>
      </c>
      <c r="F17931">
        <v>61.85</v>
      </c>
      <c r="G17931">
        <v>13847880</v>
      </c>
      <c r="H17931">
        <v>61.2333</v>
      </c>
    </row>
    <row r="17932" spans="1:8" x14ac:dyDescent="0.3">
      <c r="A17932" t="s">
        <v>279</v>
      </c>
      <c r="B17932" t="s">
        <v>725</v>
      </c>
      <c r="C17932">
        <v>62.35</v>
      </c>
      <c r="D17932">
        <v>63.8</v>
      </c>
      <c r="E17932">
        <v>62.15</v>
      </c>
      <c r="F17932">
        <v>63.55</v>
      </c>
      <c r="G17932">
        <v>16767600</v>
      </c>
      <c r="H17932">
        <v>63.166699999999999</v>
      </c>
    </row>
    <row r="17933" spans="1:8" x14ac:dyDescent="0.3">
      <c r="A17933" t="s">
        <v>279</v>
      </c>
      <c r="B17933" t="s">
        <v>242</v>
      </c>
      <c r="C17933">
        <v>62.15</v>
      </c>
      <c r="D17933">
        <v>62.5</v>
      </c>
      <c r="E17933">
        <v>61.05</v>
      </c>
      <c r="F17933">
        <v>62.35</v>
      </c>
      <c r="G17933">
        <v>20419240</v>
      </c>
      <c r="H17933">
        <v>61.966700000000003</v>
      </c>
    </row>
    <row r="17934" spans="1:8" x14ac:dyDescent="0.3">
      <c r="A17934" t="s">
        <v>279</v>
      </c>
      <c r="B17934" t="s">
        <v>726</v>
      </c>
      <c r="C17934">
        <v>62.8</v>
      </c>
      <c r="D17934">
        <v>63.75</v>
      </c>
      <c r="E17934">
        <v>62.25</v>
      </c>
      <c r="F17934">
        <v>62.7</v>
      </c>
      <c r="G17934">
        <v>14863510</v>
      </c>
      <c r="H17934">
        <v>62.9</v>
      </c>
    </row>
    <row r="17935" spans="1:8" x14ac:dyDescent="0.3">
      <c r="A17935" t="s">
        <v>279</v>
      </c>
      <c r="B17935" t="s">
        <v>727</v>
      </c>
      <c r="C17935">
        <v>63.4</v>
      </c>
      <c r="D17935">
        <v>63.7</v>
      </c>
      <c r="E17935">
        <v>62.5</v>
      </c>
      <c r="F17935">
        <v>62.95</v>
      </c>
      <c r="G17935">
        <v>14970600</v>
      </c>
      <c r="H17935">
        <v>63.05</v>
      </c>
    </row>
    <row r="17936" spans="1:8" x14ac:dyDescent="0.3">
      <c r="A17936" t="s">
        <v>279</v>
      </c>
      <c r="B17936" t="s">
        <v>728</v>
      </c>
      <c r="C17936">
        <v>63.25</v>
      </c>
      <c r="D17936">
        <v>64.5</v>
      </c>
      <c r="E17936">
        <v>62.5</v>
      </c>
      <c r="F17936">
        <v>62.85</v>
      </c>
      <c r="G17936">
        <v>18275590</v>
      </c>
      <c r="H17936">
        <v>63.283299999999997</v>
      </c>
    </row>
    <row r="17937" spans="1:8" x14ac:dyDescent="0.3">
      <c r="A17937" t="s">
        <v>279</v>
      </c>
      <c r="B17937" t="s">
        <v>729</v>
      </c>
      <c r="C17937">
        <v>62.95</v>
      </c>
      <c r="D17937">
        <v>65.599999999999994</v>
      </c>
      <c r="E17937">
        <v>62.75</v>
      </c>
      <c r="F17937">
        <v>65.400000000000006</v>
      </c>
      <c r="G17937">
        <v>17741600</v>
      </c>
      <c r="H17937">
        <v>64.583299999999994</v>
      </c>
    </row>
    <row r="17938" spans="1:8" x14ac:dyDescent="0.3">
      <c r="A17938" t="s">
        <v>279</v>
      </c>
      <c r="B17938" t="s">
        <v>730</v>
      </c>
      <c r="C17938">
        <v>64.2</v>
      </c>
      <c r="D17938">
        <v>66.7</v>
      </c>
      <c r="E17938">
        <v>64.2</v>
      </c>
      <c r="F17938">
        <v>66.400000000000006</v>
      </c>
      <c r="G17938">
        <v>18078930</v>
      </c>
      <c r="H17938">
        <v>65.7667</v>
      </c>
    </row>
    <row r="17939" spans="1:8" x14ac:dyDescent="0.3">
      <c r="A17939" t="s">
        <v>279</v>
      </c>
      <c r="B17939" t="s">
        <v>731</v>
      </c>
      <c r="C17939">
        <v>66.650000000000006</v>
      </c>
      <c r="D17939">
        <v>66.8</v>
      </c>
      <c r="E17939">
        <v>64.599999999999994</v>
      </c>
      <c r="F17939">
        <v>65.099999999999994</v>
      </c>
      <c r="G17939">
        <v>9247020</v>
      </c>
      <c r="H17939">
        <v>65.5</v>
      </c>
    </row>
    <row r="17940" spans="1:8" x14ac:dyDescent="0.3">
      <c r="A17940" t="s">
        <v>279</v>
      </c>
      <c r="B17940" t="s">
        <v>732</v>
      </c>
      <c r="C17940">
        <v>65</v>
      </c>
      <c r="D17940">
        <v>65.099999999999994</v>
      </c>
      <c r="E17940">
        <v>62.9</v>
      </c>
      <c r="F17940">
        <v>63.65</v>
      </c>
      <c r="G17940">
        <v>21679350</v>
      </c>
      <c r="H17940">
        <v>63.883299999999998</v>
      </c>
    </row>
    <row r="17941" spans="1:8" x14ac:dyDescent="0.3">
      <c r="A17941" t="s">
        <v>279</v>
      </c>
      <c r="B17941" t="s">
        <v>733</v>
      </c>
      <c r="C17941">
        <v>63.45</v>
      </c>
      <c r="D17941">
        <v>64.55</v>
      </c>
      <c r="E17941">
        <v>62.7</v>
      </c>
      <c r="F17941">
        <v>64.25</v>
      </c>
      <c r="G17941">
        <v>14149950</v>
      </c>
      <c r="H17941">
        <v>63.833300000000001</v>
      </c>
    </row>
    <row r="17942" spans="1:8" x14ac:dyDescent="0.3">
      <c r="A17942" t="s">
        <v>279</v>
      </c>
      <c r="B17942" t="s">
        <v>734</v>
      </c>
      <c r="C17942">
        <v>64.3</v>
      </c>
      <c r="D17942">
        <v>65.45</v>
      </c>
      <c r="E17942">
        <v>63.9</v>
      </c>
      <c r="F17942">
        <v>64.3</v>
      </c>
      <c r="G17942">
        <v>13553240</v>
      </c>
      <c r="H17942">
        <v>64.55</v>
      </c>
    </row>
    <row r="17943" spans="1:8" x14ac:dyDescent="0.3">
      <c r="A17943" t="s">
        <v>279</v>
      </c>
      <c r="B17943" t="s">
        <v>735</v>
      </c>
      <c r="C17943">
        <v>64.2</v>
      </c>
      <c r="D17943">
        <v>64.25</v>
      </c>
      <c r="E17943">
        <v>62.65</v>
      </c>
      <c r="F17943">
        <v>62.8</v>
      </c>
      <c r="G17943">
        <v>7479799</v>
      </c>
      <c r="H17943">
        <v>63.2333</v>
      </c>
    </row>
    <row r="17944" spans="1:8" x14ac:dyDescent="0.3">
      <c r="A17944" t="s">
        <v>192</v>
      </c>
      <c r="B17944" t="s">
        <v>696</v>
      </c>
      <c r="C17944">
        <v>575.5</v>
      </c>
      <c r="D17944">
        <v>579</v>
      </c>
      <c r="E17944">
        <v>564</v>
      </c>
      <c r="F17944">
        <v>572</v>
      </c>
      <c r="G17944">
        <v>278747</v>
      </c>
      <c r="H17944">
        <v>571.66669999999999</v>
      </c>
    </row>
    <row r="17945" spans="1:8" x14ac:dyDescent="0.3">
      <c r="A17945" t="s">
        <v>192</v>
      </c>
      <c r="B17945" t="s">
        <v>697</v>
      </c>
      <c r="C17945">
        <v>572</v>
      </c>
      <c r="D17945">
        <v>573</v>
      </c>
      <c r="E17945">
        <v>563</v>
      </c>
      <c r="F17945">
        <v>571.5</v>
      </c>
      <c r="G17945">
        <v>285457</v>
      </c>
      <c r="H17945">
        <v>569.16669999999999</v>
      </c>
    </row>
    <row r="17946" spans="1:8" x14ac:dyDescent="0.3">
      <c r="A17946" t="s">
        <v>192</v>
      </c>
      <c r="B17946" t="s">
        <v>698</v>
      </c>
      <c r="C17946">
        <v>573.5</v>
      </c>
      <c r="D17946">
        <v>586</v>
      </c>
      <c r="E17946">
        <v>569.5</v>
      </c>
      <c r="F17946">
        <v>581.5</v>
      </c>
      <c r="G17946">
        <v>387571</v>
      </c>
      <c r="H17946">
        <v>579</v>
      </c>
    </row>
    <row r="17947" spans="1:8" x14ac:dyDescent="0.3">
      <c r="A17947" t="s">
        <v>192</v>
      </c>
      <c r="B17947" t="s">
        <v>699</v>
      </c>
      <c r="C17947">
        <v>582</v>
      </c>
      <c r="D17947">
        <v>590</v>
      </c>
      <c r="E17947">
        <v>579</v>
      </c>
      <c r="F17947">
        <v>588.5</v>
      </c>
      <c r="G17947">
        <v>327255</v>
      </c>
      <c r="H17947">
        <v>585.83330000000001</v>
      </c>
    </row>
    <row r="17948" spans="1:8" x14ac:dyDescent="0.3">
      <c r="A17948" t="s">
        <v>192</v>
      </c>
      <c r="B17948" t="s">
        <v>700</v>
      </c>
      <c r="C17948">
        <v>588.5</v>
      </c>
      <c r="D17948">
        <v>596.5</v>
      </c>
      <c r="E17948">
        <v>580.5</v>
      </c>
      <c r="F17948">
        <v>592.5</v>
      </c>
      <c r="G17948">
        <v>325038</v>
      </c>
      <c r="H17948">
        <v>589.83330000000001</v>
      </c>
    </row>
    <row r="17949" spans="1:8" x14ac:dyDescent="0.3">
      <c r="A17949" t="s">
        <v>192</v>
      </c>
      <c r="B17949" t="s">
        <v>77</v>
      </c>
      <c r="C17949">
        <v>586</v>
      </c>
      <c r="D17949">
        <v>590</v>
      </c>
      <c r="E17949">
        <v>572.5</v>
      </c>
      <c r="F17949">
        <v>587.5</v>
      </c>
      <c r="G17949">
        <v>387348</v>
      </c>
      <c r="H17949">
        <v>583.33330000000001</v>
      </c>
    </row>
    <row r="17950" spans="1:8" x14ac:dyDescent="0.3">
      <c r="A17950" t="s">
        <v>192</v>
      </c>
      <c r="B17950" t="s">
        <v>701</v>
      </c>
      <c r="C17950">
        <v>588</v>
      </c>
      <c r="D17950">
        <v>598.5</v>
      </c>
      <c r="E17950">
        <v>582.5</v>
      </c>
      <c r="F17950">
        <v>598.5</v>
      </c>
      <c r="G17950">
        <v>340457</v>
      </c>
      <c r="H17950">
        <v>593.16669999999999</v>
      </c>
    </row>
    <row r="17951" spans="1:8" x14ac:dyDescent="0.3">
      <c r="A17951" t="s">
        <v>192</v>
      </c>
      <c r="B17951" t="s">
        <v>702</v>
      </c>
      <c r="C17951">
        <v>600</v>
      </c>
      <c r="D17951">
        <v>602.5</v>
      </c>
      <c r="E17951">
        <v>590.5</v>
      </c>
      <c r="F17951">
        <v>599.5</v>
      </c>
      <c r="G17951">
        <v>269926</v>
      </c>
      <c r="H17951">
        <v>597.5</v>
      </c>
    </row>
    <row r="17952" spans="1:8" x14ac:dyDescent="0.3">
      <c r="A17952" t="s">
        <v>192</v>
      </c>
      <c r="B17952" t="s">
        <v>139</v>
      </c>
      <c r="C17952">
        <v>599.5</v>
      </c>
      <c r="D17952">
        <v>607</v>
      </c>
      <c r="E17952">
        <v>592.5</v>
      </c>
      <c r="F17952">
        <v>603.5</v>
      </c>
      <c r="G17952">
        <v>271667</v>
      </c>
      <c r="H17952">
        <v>601</v>
      </c>
    </row>
    <row r="17953" spans="1:8" x14ac:dyDescent="0.3">
      <c r="A17953" t="s">
        <v>192</v>
      </c>
      <c r="B17953" t="s">
        <v>156</v>
      </c>
      <c r="C17953">
        <v>603.5</v>
      </c>
      <c r="D17953">
        <v>620</v>
      </c>
      <c r="E17953">
        <v>592</v>
      </c>
      <c r="F17953">
        <v>618.5</v>
      </c>
      <c r="G17953">
        <v>317127</v>
      </c>
      <c r="H17953">
        <v>610.16669999999999</v>
      </c>
    </row>
    <row r="17954" spans="1:8" x14ac:dyDescent="0.3">
      <c r="A17954" t="s">
        <v>192</v>
      </c>
      <c r="B17954" t="s">
        <v>703</v>
      </c>
      <c r="C17954">
        <v>618.5</v>
      </c>
      <c r="D17954">
        <v>622.5</v>
      </c>
      <c r="E17954">
        <v>607.5</v>
      </c>
      <c r="F17954">
        <v>607.5</v>
      </c>
      <c r="G17954">
        <v>385380</v>
      </c>
      <c r="H17954">
        <v>612.5</v>
      </c>
    </row>
    <row r="17955" spans="1:8" x14ac:dyDescent="0.3">
      <c r="A17955" t="s">
        <v>192</v>
      </c>
      <c r="B17955" t="s">
        <v>223</v>
      </c>
      <c r="C17955">
        <v>580.5</v>
      </c>
      <c r="D17955">
        <v>585</v>
      </c>
      <c r="E17955">
        <v>561</v>
      </c>
      <c r="F17955">
        <v>561</v>
      </c>
      <c r="G17955">
        <v>1048612</v>
      </c>
      <c r="H17955">
        <v>569</v>
      </c>
    </row>
    <row r="17956" spans="1:8" x14ac:dyDescent="0.3">
      <c r="A17956" t="s">
        <v>192</v>
      </c>
      <c r="B17956" t="s">
        <v>228</v>
      </c>
      <c r="C17956">
        <v>559</v>
      </c>
      <c r="D17956">
        <v>559.5</v>
      </c>
      <c r="E17956">
        <v>544</v>
      </c>
      <c r="F17956">
        <v>545</v>
      </c>
      <c r="G17956">
        <v>631531</v>
      </c>
      <c r="H17956">
        <v>549.5</v>
      </c>
    </row>
    <row r="17957" spans="1:8" x14ac:dyDescent="0.3">
      <c r="A17957" t="s">
        <v>192</v>
      </c>
      <c r="B17957" t="s">
        <v>704</v>
      </c>
      <c r="C17957">
        <v>545</v>
      </c>
      <c r="D17957">
        <v>564</v>
      </c>
      <c r="E17957">
        <v>545</v>
      </c>
      <c r="F17957">
        <v>560</v>
      </c>
      <c r="G17957">
        <v>606317</v>
      </c>
      <c r="H17957">
        <v>556.33330000000001</v>
      </c>
    </row>
    <row r="17958" spans="1:8" x14ac:dyDescent="0.3">
      <c r="A17958" t="s">
        <v>192</v>
      </c>
      <c r="B17958" t="s">
        <v>705</v>
      </c>
      <c r="C17958">
        <v>563</v>
      </c>
      <c r="D17958">
        <v>567.5</v>
      </c>
      <c r="E17958">
        <v>553.5</v>
      </c>
      <c r="F17958">
        <v>557.5</v>
      </c>
      <c r="G17958">
        <v>365625</v>
      </c>
      <c r="H17958">
        <v>559.5</v>
      </c>
    </row>
    <row r="17959" spans="1:8" x14ac:dyDescent="0.3">
      <c r="A17959" t="s">
        <v>192</v>
      </c>
      <c r="B17959" t="s">
        <v>706</v>
      </c>
      <c r="C17959">
        <v>557</v>
      </c>
      <c r="D17959">
        <v>565</v>
      </c>
      <c r="E17959">
        <v>556</v>
      </c>
      <c r="F17959">
        <v>558.5</v>
      </c>
      <c r="G17959">
        <v>426792</v>
      </c>
      <c r="H17959">
        <v>559.83330000000001</v>
      </c>
    </row>
    <row r="17960" spans="1:8" x14ac:dyDescent="0.3">
      <c r="A17960" t="s">
        <v>192</v>
      </c>
      <c r="B17960" t="s">
        <v>265</v>
      </c>
      <c r="C17960">
        <v>558.5</v>
      </c>
      <c r="D17960">
        <v>562.5</v>
      </c>
      <c r="E17960">
        <v>556.5</v>
      </c>
      <c r="F17960">
        <v>557</v>
      </c>
      <c r="G17960">
        <v>288886</v>
      </c>
      <c r="H17960">
        <v>558.66669999999999</v>
      </c>
    </row>
    <row r="17961" spans="1:8" x14ac:dyDescent="0.3">
      <c r="A17961" t="s">
        <v>192</v>
      </c>
      <c r="B17961" t="s">
        <v>707</v>
      </c>
      <c r="C17961">
        <v>557.5</v>
      </c>
      <c r="D17961">
        <v>559</v>
      </c>
      <c r="E17961">
        <v>545</v>
      </c>
      <c r="F17961">
        <v>548</v>
      </c>
      <c r="G17961">
        <v>316177</v>
      </c>
      <c r="H17961">
        <v>550.66669999999999</v>
      </c>
    </row>
    <row r="17962" spans="1:8" x14ac:dyDescent="0.3">
      <c r="A17962" t="s">
        <v>192</v>
      </c>
      <c r="B17962" t="s">
        <v>271</v>
      </c>
      <c r="C17962">
        <v>549</v>
      </c>
      <c r="D17962">
        <v>551</v>
      </c>
      <c r="E17962">
        <v>532.5</v>
      </c>
      <c r="F17962">
        <v>534</v>
      </c>
      <c r="G17962">
        <v>243871</v>
      </c>
      <c r="H17962">
        <v>539.16669999999999</v>
      </c>
    </row>
    <row r="17963" spans="1:8" x14ac:dyDescent="0.3">
      <c r="A17963" t="s">
        <v>192</v>
      </c>
      <c r="B17963" t="s">
        <v>708</v>
      </c>
      <c r="C17963">
        <v>534</v>
      </c>
      <c r="D17963">
        <v>541.5</v>
      </c>
      <c r="E17963">
        <v>533</v>
      </c>
      <c r="F17963">
        <v>538</v>
      </c>
      <c r="G17963">
        <v>154193</v>
      </c>
      <c r="H17963">
        <v>537.5</v>
      </c>
    </row>
    <row r="17964" spans="1:8" x14ac:dyDescent="0.3">
      <c r="A17964" t="s">
        <v>192</v>
      </c>
      <c r="B17964" t="s">
        <v>709</v>
      </c>
      <c r="C17964">
        <v>540</v>
      </c>
      <c r="D17964">
        <v>545.5</v>
      </c>
      <c r="E17964">
        <v>537.5</v>
      </c>
      <c r="F17964">
        <v>541</v>
      </c>
      <c r="G17964">
        <v>177634</v>
      </c>
      <c r="H17964">
        <v>541.33330000000001</v>
      </c>
    </row>
    <row r="17965" spans="1:8" x14ac:dyDescent="0.3">
      <c r="A17965" t="s">
        <v>192</v>
      </c>
      <c r="B17965" t="s">
        <v>283</v>
      </c>
      <c r="C17965">
        <v>541</v>
      </c>
      <c r="D17965">
        <v>541</v>
      </c>
      <c r="E17965">
        <v>531</v>
      </c>
      <c r="F17965">
        <v>534.5</v>
      </c>
      <c r="G17965">
        <v>128311</v>
      </c>
      <c r="H17965">
        <v>535.5</v>
      </c>
    </row>
    <row r="17966" spans="1:8" x14ac:dyDescent="0.3">
      <c r="A17966" t="s">
        <v>192</v>
      </c>
      <c r="B17966" t="s">
        <v>290</v>
      </c>
      <c r="C17966">
        <v>534.5</v>
      </c>
      <c r="D17966">
        <v>535</v>
      </c>
      <c r="E17966">
        <v>526</v>
      </c>
      <c r="F17966">
        <v>529</v>
      </c>
      <c r="G17966">
        <v>135466</v>
      </c>
      <c r="H17966">
        <v>530</v>
      </c>
    </row>
    <row r="17967" spans="1:8" x14ac:dyDescent="0.3">
      <c r="A17967" t="s">
        <v>192</v>
      </c>
      <c r="B17967" t="s">
        <v>710</v>
      </c>
      <c r="C17967">
        <v>529</v>
      </c>
      <c r="D17967">
        <v>540.5</v>
      </c>
      <c r="E17967">
        <v>526</v>
      </c>
      <c r="F17967">
        <v>536</v>
      </c>
      <c r="G17967">
        <v>182057</v>
      </c>
      <c r="H17967">
        <v>534.16669999999999</v>
      </c>
    </row>
    <row r="17968" spans="1:8" x14ac:dyDescent="0.3">
      <c r="A17968" t="s">
        <v>192</v>
      </c>
      <c r="B17968" t="s">
        <v>512</v>
      </c>
      <c r="C17968">
        <v>536</v>
      </c>
      <c r="D17968">
        <v>538.5</v>
      </c>
      <c r="E17968">
        <v>511</v>
      </c>
      <c r="F17968">
        <v>511</v>
      </c>
      <c r="G17968">
        <v>412802</v>
      </c>
      <c r="H17968">
        <v>520.16669999999999</v>
      </c>
    </row>
    <row r="17969" spans="1:8" x14ac:dyDescent="0.3">
      <c r="A17969" t="s">
        <v>192</v>
      </c>
      <c r="B17969" t="s">
        <v>91</v>
      </c>
      <c r="C17969">
        <v>490</v>
      </c>
      <c r="D17969">
        <v>502.5</v>
      </c>
      <c r="E17969">
        <v>475</v>
      </c>
      <c r="F17969">
        <v>475</v>
      </c>
      <c r="G17969">
        <v>616109</v>
      </c>
      <c r="H17969">
        <v>484.16669999999999</v>
      </c>
    </row>
    <row r="17970" spans="1:8" x14ac:dyDescent="0.3">
      <c r="A17970" t="s">
        <v>192</v>
      </c>
      <c r="B17970" t="s">
        <v>93</v>
      </c>
      <c r="C17970">
        <v>476</v>
      </c>
      <c r="D17970">
        <v>488</v>
      </c>
      <c r="E17970">
        <v>461.75</v>
      </c>
      <c r="F17970">
        <v>461.75</v>
      </c>
      <c r="G17970">
        <v>456226</v>
      </c>
      <c r="H17970">
        <v>470.5</v>
      </c>
    </row>
    <row r="17971" spans="1:8" x14ac:dyDescent="0.3">
      <c r="A17971" t="s">
        <v>192</v>
      </c>
      <c r="B17971" t="s">
        <v>711</v>
      </c>
      <c r="C17971">
        <v>463</v>
      </c>
      <c r="D17971">
        <v>483</v>
      </c>
      <c r="E17971">
        <v>455</v>
      </c>
      <c r="F17971">
        <v>467.5</v>
      </c>
      <c r="G17971">
        <v>769506</v>
      </c>
      <c r="H17971">
        <v>468.5</v>
      </c>
    </row>
    <row r="17972" spans="1:8" x14ac:dyDescent="0.3">
      <c r="A17972" t="s">
        <v>192</v>
      </c>
      <c r="B17972" t="s">
        <v>712</v>
      </c>
      <c r="C17972">
        <v>470</v>
      </c>
      <c r="D17972">
        <v>478.25</v>
      </c>
      <c r="E17972">
        <v>460</v>
      </c>
      <c r="F17972">
        <v>460</v>
      </c>
      <c r="G17972">
        <v>532638</v>
      </c>
      <c r="H17972">
        <v>466.08330000000001</v>
      </c>
    </row>
    <row r="17973" spans="1:8" x14ac:dyDescent="0.3">
      <c r="A17973" t="s">
        <v>192</v>
      </c>
      <c r="B17973" t="s">
        <v>162</v>
      </c>
      <c r="C17973">
        <v>461</v>
      </c>
      <c r="D17973">
        <v>466.5</v>
      </c>
      <c r="E17973">
        <v>457</v>
      </c>
      <c r="F17973">
        <v>465</v>
      </c>
      <c r="G17973">
        <v>381705</v>
      </c>
      <c r="H17973">
        <v>462.83330000000001</v>
      </c>
    </row>
    <row r="17974" spans="1:8" x14ac:dyDescent="0.3">
      <c r="A17974" t="s">
        <v>192</v>
      </c>
      <c r="B17974" t="s">
        <v>220</v>
      </c>
      <c r="C17974">
        <v>465</v>
      </c>
      <c r="D17974">
        <v>465.25</v>
      </c>
      <c r="E17974">
        <v>440</v>
      </c>
      <c r="F17974">
        <v>440</v>
      </c>
      <c r="G17974">
        <v>550957</v>
      </c>
      <c r="H17974">
        <v>448.41669999999999</v>
      </c>
    </row>
    <row r="17975" spans="1:8" x14ac:dyDescent="0.3">
      <c r="A17975" t="s">
        <v>192</v>
      </c>
      <c r="B17975" t="s">
        <v>713</v>
      </c>
      <c r="C17975">
        <v>448</v>
      </c>
      <c r="D17975">
        <v>454.25</v>
      </c>
      <c r="E17975">
        <v>446</v>
      </c>
      <c r="F17975">
        <v>450.5</v>
      </c>
      <c r="G17975">
        <v>730682</v>
      </c>
      <c r="H17975">
        <v>450.25</v>
      </c>
    </row>
    <row r="17976" spans="1:8" x14ac:dyDescent="0.3">
      <c r="A17976" t="s">
        <v>192</v>
      </c>
      <c r="B17976" t="s">
        <v>714</v>
      </c>
      <c r="C17976">
        <v>452</v>
      </c>
      <c r="D17976">
        <v>457.25</v>
      </c>
      <c r="E17976">
        <v>447</v>
      </c>
      <c r="F17976">
        <v>453.75</v>
      </c>
      <c r="G17976">
        <v>312539</v>
      </c>
      <c r="H17976">
        <v>452.66669999999999</v>
      </c>
    </row>
    <row r="17977" spans="1:8" x14ac:dyDescent="0.3">
      <c r="A17977" t="s">
        <v>192</v>
      </c>
      <c r="B17977" t="s">
        <v>715</v>
      </c>
      <c r="C17977">
        <v>453.75</v>
      </c>
      <c r="D17977">
        <v>464.5</v>
      </c>
      <c r="E17977">
        <v>450.75</v>
      </c>
      <c r="F17977">
        <v>460.75</v>
      </c>
      <c r="G17977">
        <v>253340</v>
      </c>
      <c r="H17977">
        <v>458.66669999999999</v>
      </c>
    </row>
    <row r="17978" spans="1:8" x14ac:dyDescent="0.3">
      <c r="A17978" t="s">
        <v>192</v>
      </c>
      <c r="B17978" t="s">
        <v>235</v>
      </c>
      <c r="C17978">
        <v>461</v>
      </c>
      <c r="D17978">
        <v>463</v>
      </c>
      <c r="E17978">
        <v>451.75</v>
      </c>
      <c r="F17978">
        <v>460</v>
      </c>
      <c r="G17978">
        <v>182877</v>
      </c>
      <c r="H17978">
        <v>458.25</v>
      </c>
    </row>
    <row r="17979" spans="1:8" x14ac:dyDescent="0.3">
      <c r="A17979" t="s">
        <v>192</v>
      </c>
      <c r="B17979" t="s">
        <v>259</v>
      </c>
      <c r="C17979">
        <v>462</v>
      </c>
      <c r="D17979">
        <v>465.25</v>
      </c>
      <c r="E17979">
        <v>457.25</v>
      </c>
      <c r="F17979">
        <v>459</v>
      </c>
      <c r="G17979">
        <v>202515</v>
      </c>
      <c r="H17979">
        <v>460.5</v>
      </c>
    </row>
    <row r="17980" spans="1:8" x14ac:dyDescent="0.3">
      <c r="A17980" t="s">
        <v>192</v>
      </c>
      <c r="B17980" t="s">
        <v>716</v>
      </c>
      <c r="C17980">
        <v>459</v>
      </c>
      <c r="D17980">
        <v>463.25</v>
      </c>
      <c r="E17980">
        <v>456.25</v>
      </c>
      <c r="F17980">
        <v>461</v>
      </c>
      <c r="G17980">
        <v>261133</v>
      </c>
      <c r="H17980">
        <v>460.16669999999999</v>
      </c>
    </row>
    <row r="17981" spans="1:8" x14ac:dyDescent="0.3">
      <c r="A17981" t="s">
        <v>192</v>
      </c>
      <c r="B17981" t="s">
        <v>269</v>
      </c>
      <c r="C17981">
        <v>461</v>
      </c>
      <c r="D17981">
        <v>463.25</v>
      </c>
      <c r="E17981">
        <v>457</v>
      </c>
      <c r="F17981">
        <v>458</v>
      </c>
      <c r="G17981">
        <v>190300</v>
      </c>
      <c r="H17981">
        <v>459.41669999999999</v>
      </c>
    </row>
    <row r="17982" spans="1:8" x14ac:dyDescent="0.3">
      <c r="A17982" t="s">
        <v>192</v>
      </c>
      <c r="B17982" t="s">
        <v>282</v>
      </c>
      <c r="C17982">
        <v>457</v>
      </c>
      <c r="D17982">
        <v>458.75</v>
      </c>
      <c r="E17982">
        <v>452.75</v>
      </c>
      <c r="F17982">
        <v>458.75</v>
      </c>
      <c r="G17982">
        <v>74316</v>
      </c>
      <c r="H17982">
        <v>456.75</v>
      </c>
    </row>
    <row r="17983" spans="1:8" x14ac:dyDescent="0.3">
      <c r="A17983" t="s">
        <v>192</v>
      </c>
      <c r="B17983" t="s">
        <v>717</v>
      </c>
      <c r="C17983">
        <v>457.75</v>
      </c>
      <c r="D17983">
        <v>457.75</v>
      </c>
      <c r="E17983">
        <v>440</v>
      </c>
      <c r="F17983">
        <v>454</v>
      </c>
      <c r="G17983">
        <v>389033</v>
      </c>
      <c r="H17983">
        <v>450.58330000000001</v>
      </c>
    </row>
    <row r="17984" spans="1:8" x14ac:dyDescent="0.3">
      <c r="A17984" t="s">
        <v>192</v>
      </c>
      <c r="B17984" t="s">
        <v>285</v>
      </c>
      <c r="C17984">
        <v>454</v>
      </c>
      <c r="D17984">
        <v>457</v>
      </c>
      <c r="E17984">
        <v>448</v>
      </c>
      <c r="F17984">
        <v>453</v>
      </c>
      <c r="G17984">
        <v>177572</v>
      </c>
      <c r="H17984">
        <v>452.66669999999999</v>
      </c>
    </row>
    <row r="17985" spans="1:8" x14ac:dyDescent="0.3">
      <c r="A17985" t="s">
        <v>192</v>
      </c>
      <c r="B17985" t="s">
        <v>718</v>
      </c>
      <c r="C17985">
        <v>457</v>
      </c>
      <c r="D17985">
        <v>458.25</v>
      </c>
      <c r="E17985">
        <v>451</v>
      </c>
      <c r="F17985">
        <v>451.25</v>
      </c>
      <c r="G17985">
        <v>137625</v>
      </c>
      <c r="H17985">
        <v>453.5</v>
      </c>
    </row>
    <row r="17986" spans="1:8" x14ac:dyDescent="0.3">
      <c r="A17986" t="s">
        <v>192</v>
      </c>
      <c r="B17986" t="s">
        <v>291</v>
      </c>
      <c r="C17986">
        <v>450</v>
      </c>
      <c r="D17986">
        <v>458</v>
      </c>
      <c r="E17986">
        <v>448.75</v>
      </c>
      <c r="F17986">
        <v>453.5</v>
      </c>
      <c r="G17986">
        <v>192970</v>
      </c>
      <c r="H17986">
        <v>453.41669999999999</v>
      </c>
    </row>
    <row r="17987" spans="1:8" x14ac:dyDescent="0.3">
      <c r="A17987" t="s">
        <v>192</v>
      </c>
      <c r="B17987" t="s">
        <v>295</v>
      </c>
      <c r="C17987">
        <v>455</v>
      </c>
      <c r="D17987">
        <v>457</v>
      </c>
      <c r="E17987">
        <v>449</v>
      </c>
      <c r="F17987">
        <v>450</v>
      </c>
      <c r="G17987">
        <v>130725</v>
      </c>
      <c r="H17987">
        <v>452</v>
      </c>
    </row>
    <row r="17988" spans="1:8" x14ac:dyDescent="0.3">
      <c r="A17988" t="s">
        <v>192</v>
      </c>
      <c r="B17988" t="s">
        <v>298</v>
      </c>
      <c r="C17988">
        <v>450</v>
      </c>
      <c r="D17988">
        <v>450.25</v>
      </c>
      <c r="E17988">
        <v>444</v>
      </c>
      <c r="F17988">
        <v>444</v>
      </c>
      <c r="G17988">
        <v>158360</v>
      </c>
      <c r="H17988">
        <v>446.08330000000001</v>
      </c>
    </row>
    <row r="17989" spans="1:8" x14ac:dyDescent="0.3">
      <c r="A17989" t="s">
        <v>192</v>
      </c>
      <c r="B17989" t="s">
        <v>719</v>
      </c>
      <c r="C17989">
        <v>444</v>
      </c>
      <c r="D17989">
        <v>447</v>
      </c>
      <c r="E17989">
        <v>439</v>
      </c>
      <c r="F17989">
        <v>444.5</v>
      </c>
      <c r="G17989">
        <v>162920</v>
      </c>
      <c r="H17989">
        <v>443.5</v>
      </c>
    </row>
    <row r="17990" spans="1:8" x14ac:dyDescent="0.3">
      <c r="A17990" t="s">
        <v>192</v>
      </c>
      <c r="B17990" t="s">
        <v>720</v>
      </c>
      <c r="C17990">
        <v>448.25</v>
      </c>
      <c r="D17990">
        <v>455</v>
      </c>
      <c r="E17990">
        <v>444.5</v>
      </c>
      <c r="F17990">
        <v>444.75</v>
      </c>
      <c r="G17990">
        <v>156528</v>
      </c>
      <c r="H17990">
        <v>448.08330000000001</v>
      </c>
    </row>
    <row r="17991" spans="1:8" x14ac:dyDescent="0.3">
      <c r="A17991" t="s">
        <v>192</v>
      </c>
      <c r="B17991" t="s">
        <v>721</v>
      </c>
      <c r="C17991">
        <v>444.75</v>
      </c>
      <c r="D17991">
        <v>449</v>
      </c>
      <c r="E17991">
        <v>441</v>
      </c>
      <c r="F17991">
        <v>449</v>
      </c>
      <c r="G17991">
        <v>152885</v>
      </c>
      <c r="H17991">
        <v>446.33330000000001</v>
      </c>
    </row>
    <row r="17992" spans="1:8" x14ac:dyDescent="0.3">
      <c r="A17992" t="s">
        <v>192</v>
      </c>
      <c r="B17992" t="s">
        <v>96</v>
      </c>
      <c r="C17992">
        <v>449</v>
      </c>
      <c r="D17992">
        <v>449.5</v>
      </c>
      <c r="E17992">
        <v>445.5</v>
      </c>
      <c r="F17992">
        <v>446</v>
      </c>
      <c r="G17992">
        <v>101897</v>
      </c>
      <c r="H17992">
        <v>447</v>
      </c>
    </row>
    <row r="17993" spans="1:8" x14ac:dyDescent="0.3">
      <c r="A17993" t="s">
        <v>192</v>
      </c>
      <c r="B17993" t="s">
        <v>722</v>
      </c>
      <c r="C17993">
        <v>446.25</v>
      </c>
      <c r="D17993">
        <v>453</v>
      </c>
      <c r="E17993">
        <v>446.25</v>
      </c>
      <c r="F17993">
        <v>448.75</v>
      </c>
      <c r="G17993">
        <v>166458</v>
      </c>
      <c r="H17993">
        <v>449.33330000000001</v>
      </c>
    </row>
    <row r="17994" spans="1:8" x14ac:dyDescent="0.3">
      <c r="A17994" t="s">
        <v>192</v>
      </c>
      <c r="B17994" t="s">
        <v>164</v>
      </c>
      <c r="C17994">
        <v>448.75</v>
      </c>
      <c r="D17994">
        <v>453</v>
      </c>
      <c r="E17994">
        <v>443.75</v>
      </c>
      <c r="F17994">
        <v>447.25</v>
      </c>
      <c r="G17994">
        <v>199827</v>
      </c>
      <c r="H17994">
        <v>448</v>
      </c>
    </row>
    <row r="17995" spans="1:8" x14ac:dyDescent="0.3">
      <c r="A17995" t="s">
        <v>192</v>
      </c>
      <c r="B17995" t="s">
        <v>723</v>
      </c>
      <c r="C17995">
        <v>459.5</v>
      </c>
      <c r="D17995">
        <v>462.75</v>
      </c>
      <c r="E17995">
        <v>456.75</v>
      </c>
      <c r="F17995">
        <v>457</v>
      </c>
      <c r="G17995">
        <v>295176</v>
      </c>
      <c r="H17995">
        <v>458.83330000000001</v>
      </c>
    </row>
    <row r="17996" spans="1:8" x14ac:dyDescent="0.3">
      <c r="A17996" t="s">
        <v>192</v>
      </c>
      <c r="B17996" t="s">
        <v>724</v>
      </c>
      <c r="C17996">
        <v>457</v>
      </c>
      <c r="D17996">
        <v>465</v>
      </c>
      <c r="E17996">
        <v>434.25</v>
      </c>
      <c r="F17996">
        <v>463.5</v>
      </c>
      <c r="G17996">
        <v>220429</v>
      </c>
      <c r="H17996">
        <v>454.25</v>
      </c>
    </row>
    <row r="17997" spans="1:8" x14ac:dyDescent="0.3">
      <c r="A17997" t="s">
        <v>192</v>
      </c>
      <c r="B17997" t="s">
        <v>725</v>
      </c>
      <c r="C17997">
        <v>463.75</v>
      </c>
      <c r="D17997">
        <v>480.25</v>
      </c>
      <c r="E17997">
        <v>462</v>
      </c>
      <c r="F17997">
        <v>478</v>
      </c>
      <c r="G17997">
        <v>318057</v>
      </c>
      <c r="H17997">
        <v>473.41669999999999</v>
      </c>
    </row>
    <row r="17998" spans="1:8" x14ac:dyDescent="0.3">
      <c r="A17998" t="s">
        <v>192</v>
      </c>
      <c r="B17998" t="s">
        <v>242</v>
      </c>
      <c r="C17998">
        <v>472.5</v>
      </c>
      <c r="D17998">
        <v>481.5</v>
      </c>
      <c r="E17998">
        <v>465.5</v>
      </c>
      <c r="F17998">
        <v>480</v>
      </c>
      <c r="G17998">
        <v>255304</v>
      </c>
      <c r="H17998">
        <v>475.66669999999999</v>
      </c>
    </row>
    <row r="17999" spans="1:8" x14ac:dyDescent="0.3">
      <c r="A17999" t="s">
        <v>192</v>
      </c>
      <c r="B17999" t="s">
        <v>726</v>
      </c>
      <c r="C17999">
        <v>480</v>
      </c>
      <c r="D17999">
        <v>493</v>
      </c>
      <c r="E17999">
        <v>480</v>
      </c>
      <c r="F17999">
        <v>489.75</v>
      </c>
      <c r="G17999">
        <v>169729</v>
      </c>
      <c r="H17999">
        <v>487.58330000000001</v>
      </c>
    </row>
    <row r="18000" spans="1:8" x14ac:dyDescent="0.3">
      <c r="A18000" t="s">
        <v>192</v>
      </c>
      <c r="B18000" t="s">
        <v>727</v>
      </c>
      <c r="C18000">
        <v>489.75</v>
      </c>
      <c r="D18000">
        <v>496.5</v>
      </c>
      <c r="E18000">
        <v>487.75</v>
      </c>
      <c r="F18000">
        <v>490.25</v>
      </c>
      <c r="G18000">
        <v>145785</v>
      </c>
      <c r="H18000">
        <v>491.5</v>
      </c>
    </row>
    <row r="18001" spans="1:8" x14ac:dyDescent="0.3">
      <c r="A18001" t="s">
        <v>192</v>
      </c>
      <c r="B18001" t="s">
        <v>728</v>
      </c>
      <c r="C18001">
        <v>495</v>
      </c>
      <c r="D18001">
        <v>495.75</v>
      </c>
      <c r="E18001">
        <v>480.75</v>
      </c>
      <c r="F18001">
        <v>480.75</v>
      </c>
      <c r="G18001">
        <v>108623</v>
      </c>
      <c r="H18001">
        <v>485.75</v>
      </c>
    </row>
    <row r="18002" spans="1:8" x14ac:dyDescent="0.3">
      <c r="A18002" t="s">
        <v>192</v>
      </c>
      <c r="B18002" t="s">
        <v>729</v>
      </c>
      <c r="C18002">
        <v>481.25</v>
      </c>
      <c r="D18002">
        <v>492.25</v>
      </c>
      <c r="E18002">
        <v>478.5</v>
      </c>
      <c r="F18002">
        <v>492.25</v>
      </c>
      <c r="G18002">
        <v>184818</v>
      </c>
      <c r="H18002">
        <v>487.66669999999999</v>
      </c>
    </row>
    <row r="18003" spans="1:8" x14ac:dyDescent="0.3">
      <c r="A18003" t="s">
        <v>192</v>
      </c>
      <c r="B18003" t="s">
        <v>730</v>
      </c>
      <c r="C18003">
        <v>483</v>
      </c>
      <c r="D18003">
        <v>488</v>
      </c>
      <c r="E18003">
        <v>481.5</v>
      </c>
      <c r="F18003">
        <v>482.75</v>
      </c>
      <c r="G18003">
        <v>150611</v>
      </c>
      <c r="H18003">
        <v>484.08330000000001</v>
      </c>
    </row>
    <row r="18004" spans="1:8" x14ac:dyDescent="0.3">
      <c r="A18004" t="s">
        <v>192</v>
      </c>
      <c r="B18004" t="s">
        <v>731</v>
      </c>
      <c r="C18004">
        <v>483.5</v>
      </c>
      <c r="D18004">
        <v>488</v>
      </c>
      <c r="E18004">
        <v>479.25</v>
      </c>
      <c r="F18004">
        <v>481.75</v>
      </c>
      <c r="G18004">
        <v>105561</v>
      </c>
      <c r="H18004">
        <v>483</v>
      </c>
    </row>
    <row r="18005" spans="1:8" x14ac:dyDescent="0.3">
      <c r="A18005" t="s">
        <v>192</v>
      </c>
      <c r="B18005" t="s">
        <v>732</v>
      </c>
      <c r="C18005">
        <v>481.75</v>
      </c>
      <c r="D18005">
        <v>483</v>
      </c>
      <c r="E18005">
        <v>475</v>
      </c>
      <c r="F18005">
        <v>481</v>
      </c>
      <c r="G18005">
        <v>113880</v>
      </c>
      <c r="H18005">
        <v>479.66669999999999</v>
      </c>
    </row>
    <row r="18006" spans="1:8" x14ac:dyDescent="0.3">
      <c r="A18006" t="s">
        <v>192</v>
      </c>
      <c r="B18006" t="s">
        <v>733</v>
      </c>
      <c r="C18006">
        <v>481</v>
      </c>
      <c r="D18006">
        <v>481</v>
      </c>
      <c r="E18006">
        <v>467.5</v>
      </c>
      <c r="F18006">
        <v>472.25</v>
      </c>
      <c r="G18006">
        <v>128290</v>
      </c>
      <c r="H18006">
        <v>473.58330000000001</v>
      </c>
    </row>
    <row r="18007" spans="1:8" x14ac:dyDescent="0.3">
      <c r="A18007" t="s">
        <v>192</v>
      </c>
      <c r="B18007" t="s">
        <v>734</v>
      </c>
      <c r="C18007">
        <v>472.25</v>
      </c>
      <c r="D18007">
        <v>473.5</v>
      </c>
      <c r="E18007">
        <v>470</v>
      </c>
      <c r="F18007">
        <v>470.25</v>
      </c>
      <c r="G18007">
        <v>123743</v>
      </c>
      <c r="H18007">
        <v>471.25</v>
      </c>
    </row>
    <row r="18008" spans="1:8" x14ac:dyDescent="0.3">
      <c r="A18008" t="s">
        <v>192</v>
      </c>
      <c r="B18008" t="s">
        <v>735</v>
      </c>
      <c r="C18008">
        <v>470.25</v>
      </c>
      <c r="D18008">
        <v>471</v>
      </c>
      <c r="E18008">
        <v>457.25</v>
      </c>
      <c r="F18008">
        <v>458.5</v>
      </c>
      <c r="G18008">
        <v>89391</v>
      </c>
      <c r="H18008">
        <v>462.25</v>
      </c>
    </row>
    <row r="18009" spans="1:8" x14ac:dyDescent="0.3">
      <c r="A18009" t="s">
        <v>255</v>
      </c>
      <c r="B18009" t="s">
        <v>696</v>
      </c>
      <c r="C18009">
        <v>4.71</v>
      </c>
      <c r="D18009">
        <v>4.72</v>
      </c>
      <c r="E18009">
        <v>4.6100000000000003</v>
      </c>
      <c r="F18009">
        <v>4.6900000000000004</v>
      </c>
      <c r="G18009">
        <v>9625266</v>
      </c>
      <c r="H18009">
        <v>4.6733000000000002</v>
      </c>
    </row>
    <row r="18010" spans="1:8" x14ac:dyDescent="0.3">
      <c r="A18010" t="s">
        <v>255</v>
      </c>
      <c r="B18010" t="s">
        <v>697</v>
      </c>
      <c r="C18010">
        <v>4.71</v>
      </c>
      <c r="D18010">
        <v>4.74</v>
      </c>
      <c r="E18010">
        <v>4.6100000000000003</v>
      </c>
      <c r="F18010">
        <v>4.6399999999999997</v>
      </c>
      <c r="G18010">
        <v>18315260</v>
      </c>
      <c r="H18010">
        <v>4.6632999999999996</v>
      </c>
    </row>
    <row r="18011" spans="1:8" x14ac:dyDescent="0.3">
      <c r="A18011" t="s">
        <v>255</v>
      </c>
      <c r="B18011" t="s">
        <v>698</v>
      </c>
      <c r="C18011">
        <v>4.68</v>
      </c>
      <c r="D18011">
        <v>5.0999999999999996</v>
      </c>
      <c r="E18011">
        <v>4.67</v>
      </c>
      <c r="F18011">
        <v>5.0999999999999996</v>
      </c>
      <c r="G18011">
        <v>29924210</v>
      </c>
      <c r="H18011">
        <v>4.9566999999999997</v>
      </c>
    </row>
    <row r="18012" spans="1:8" x14ac:dyDescent="0.3">
      <c r="A18012" t="s">
        <v>255</v>
      </c>
      <c r="B18012" t="s">
        <v>699</v>
      </c>
      <c r="C18012">
        <v>5.3</v>
      </c>
      <c r="D18012">
        <v>5.61</v>
      </c>
      <c r="E18012">
        <v>5.25</v>
      </c>
      <c r="F18012">
        <v>5.61</v>
      </c>
      <c r="G18012">
        <v>79836730</v>
      </c>
      <c r="H18012">
        <v>5.49</v>
      </c>
    </row>
    <row r="18013" spans="1:8" x14ac:dyDescent="0.3">
      <c r="A18013" t="s">
        <v>255</v>
      </c>
      <c r="B18013" t="s">
        <v>700</v>
      </c>
      <c r="C18013">
        <v>5.61</v>
      </c>
      <c r="D18013">
        <v>5.98</v>
      </c>
      <c r="E18013">
        <v>5.16</v>
      </c>
      <c r="F18013">
        <v>5.49</v>
      </c>
      <c r="G18013">
        <v>124028400</v>
      </c>
      <c r="H18013">
        <v>5.5433000000000003</v>
      </c>
    </row>
    <row r="18014" spans="1:8" x14ac:dyDescent="0.3">
      <c r="A18014" t="s">
        <v>255</v>
      </c>
      <c r="B18014" t="s">
        <v>77</v>
      </c>
      <c r="C18014">
        <v>5.15</v>
      </c>
      <c r="D18014">
        <v>5.6</v>
      </c>
      <c r="E18014">
        <v>5.15</v>
      </c>
      <c r="F18014">
        <v>5.28</v>
      </c>
      <c r="G18014">
        <v>36853610</v>
      </c>
      <c r="H18014">
        <v>5.3433000000000002</v>
      </c>
    </row>
    <row r="18015" spans="1:8" x14ac:dyDescent="0.3">
      <c r="A18015" t="s">
        <v>255</v>
      </c>
      <c r="B18015" t="s">
        <v>701</v>
      </c>
      <c r="C18015">
        <v>5.39</v>
      </c>
      <c r="D18015">
        <v>5.8</v>
      </c>
      <c r="E18015">
        <v>5.38</v>
      </c>
      <c r="F18015">
        <v>5.8</v>
      </c>
      <c r="G18015">
        <v>60665150</v>
      </c>
      <c r="H18015">
        <v>5.66</v>
      </c>
    </row>
    <row r="18016" spans="1:8" x14ac:dyDescent="0.3">
      <c r="A18016" t="s">
        <v>255</v>
      </c>
      <c r="B18016" t="s">
        <v>702</v>
      </c>
      <c r="C18016">
        <v>6</v>
      </c>
      <c r="D18016">
        <v>6.28</v>
      </c>
      <c r="E18016">
        <v>5.55</v>
      </c>
      <c r="F18016">
        <v>5.58</v>
      </c>
      <c r="G18016">
        <v>82703230</v>
      </c>
      <c r="H18016">
        <v>5.8033000000000001</v>
      </c>
    </row>
    <row r="18017" spans="1:8" x14ac:dyDescent="0.3">
      <c r="A18017" t="s">
        <v>255</v>
      </c>
      <c r="B18017" t="s">
        <v>139</v>
      </c>
      <c r="C18017">
        <v>5.47</v>
      </c>
      <c r="D18017">
        <v>5.83</v>
      </c>
      <c r="E18017">
        <v>5.38</v>
      </c>
      <c r="F18017">
        <v>5.39</v>
      </c>
      <c r="G18017">
        <v>37871130</v>
      </c>
      <c r="H18017">
        <v>5.5332999999999997</v>
      </c>
    </row>
    <row r="18018" spans="1:8" x14ac:dyDescent="0.3">
      <c r="A18018" t="s">
        <v>255</v>
      </c>
      <c r="B18018" t="s">
        <v>156</v>
      </c>
      <c r="C18018">
        <v>5.42</v>
      </c>
      <c r="D18018">
        <v>5.62</v>
      </c>
      <c r="E18018">
        <v>5.3</v>
      </c>
      <c r="F18018">
        <v>5.33</v>
      </c>
      <c r="G18018">
        <v>25952350</v>
      </c>
      <c r="H18018">
        <v>5.4166999999999996</v>
      </c>
    </row>
    <row r="18019" spans="1:8" x14ac:dyDescent="0.3">
      <c r="A18019" t="s">
        <v>255</v>
      </c>
      <c r="B18019" t="s">
        <v>703</v>
      </c>
      <c r="C18019">
        <v>5.5</v>
      </c>
      <c r="D18019">
        <v>5.57</v>
      </c>
      <c r="E18019">
        <v>5.35</v>
      </c>
      <c r="F18019">
        <v>5.41</v>
      </c>
      <c r="G18019">
        <v>19440770</v>
      </c>
      <c r="H18019">
        <v>5.4432999999999998</v>
      </c>
    </row>
    <row r="18020" spans="1:8" x14ac:dyDescent="0.3">
      <c r="A18020" t="s">
        <v>255</v>
      </c>
      <c r="B18020" t="s">
        <v>223</v>
      </c>
      <c r="C18020">
        <v>5.46</v>
      </c>
      <c r="D18020">
        <v>5.46</v>
      </c>
      <c r="E18020">
        <v>5.2</v>
      </c>
      <c r="F18020">
        <v>5.2</v>
      </c>
      <c r="G18020">
        <v>19183980</v>
      </c>
      <c r="H18020">
        <v>5.2866999999999997</v>
      </c>
    </row>
    <row r="18021" spans="1:8" x14ac:dyDescent="0.3">
      <c r="A18021" t="s">
        <v>255</v>
      </c>
      <c r="B18021" t="s">
        <v>228</v>
      </c>
      <c r="C18021">
        <v>5.2</v>
      </c>
      <c r="D18021">
        <v>5.42</v>
      </c>
      <c r="E18021">
        <v>5.12</v>
      </c>
      <c r="F18021">
        <v>5.25</v>
      </c>
      <c r="G18021">
        <v>27445770</v>
      </c>
      <c r="H18021">
        <v>5.2633000000000001</v>
      </c>
    </row>
    <row r="18022" spans="1:8" x14ac:dyDescent="0.3">
      <c r="A18022" t="s">
        <v>255</v>
      </c>
      <c r="B18022" t="s">
        <v>704</v>
      </c>
      <c r="C18022">
        <v>5.25</v>
      </c>
      <c r="D18022">
        <v>5.28</v>
      </c>
      <c r="E18022">
        <v>5.14</v>
      </c>
      <c r="F18022">
        <v>5.25</v>
      </c>
      <c r="G18022">
        <v>14949670</v>
      </c>
      <c r="H18022">
        <v>5.2233000000000001</v>
      </c>
    </row>
    <row r="18023" spans="1:8" x14ac:dyDescent="0.3">
      <c r="A18023" t="s">
        <v>255</v>
      </c>
      <c r="B18023" t="s">
        <v>705</v>
      </c>
      <c r="C18023">
        <v>5.19</v>
      </c>
      <c r="D18023">
        <v>5.27</v>
      </c>
      <c r="E18023">
        <v>5.14</v>
      </c>
      <c r="F18023">
        <v>5.15</v>
      </c>
      <c r="G18023">
        <v>18533610</v>
      </c>
      <c r="H18023">
        <v>5.1867000000000001</v>
      </c>
    </row>
    <row r="18024" spans="1:8" x14ac:dyDescent="0.3">
      <c r="A18024" t="s">
        <v>255</v>
      </c>
      <c r="B18024" t="s">
        <v>706</v>
      </c>
      <c r="C18024">
        <v>5.22</v>
      </c>
      <c r="D18024">
        <v>5.25</v>
      </c>
      <c r="E18024">
        <v>5.14</v>
      </c>
      <c r="F18024">
        <v>5.17</v>
      </c>
      <c r="G18024">
        <v>21707490</v>
      </c>
      <c r="H18024">
        <v>5.1867000000000001</v>
      </c>
    </row>
    <row r="18025" spans="1:8" x14ac:dyDescent="0.3">
      <c r="A18025" t="s">
        <v>255</v>
      </c>
      <c r="B18025" t="s">
        <v>265</v>
      </c>
      <c r="C18025">
        <v>5.24</v>
      </c>
      <c r="D18025">
        <v>5.24</v>
      </c>
      <c r="E18025">
        <v>5.14</v>
      </c>
      <c r="F18025">
        <v>5.16</v>
      </c>
      <c r="G18025">
        <v>14033950</v>
      </c>
      <c r="H18025">
        <v>5.18</v>
      </c>
    </row>
    <row r="18026" spans="1:8" x14ac:dyDescent="0.3">
      <c r="A18026" t="s">
        <v>255</v>
      </c>
      <c r="B18026" t="s">
        <v>707</v>
      </c>
      <c r="C18026">
        <v>5.19</v>
      </c>
      <c r="D18026">
        <v>5.39</v>
      </c>
      <c r="E18026">
        <v>5.15</v>
      </c>
      <c r="F18026">
        <v>5.19</v>
      </c>
      <c r="G18026">
        <v>29966670</v>
      </c>
      <c r="H18026">
        <v>5.2432999999999996</v>
      </c>
    </row>
    <row r="18027" spans="1:8" x14ac:dyDescent="0.3">
      <c r="A18027" t="s">
        <v>255</v>
      </c>
      <c r="B18027" t="s">
        <v>271</v>
      </c>
      <c r="C18027">
        <v>5.2</v>
      </c>
      <c r="D18027">
        <v>5.21</v>
      </c>
      <c r="E18027">
        <v>4.83</v>
      </c>
      <c r="F18027">
        <v>4.8600000000000003</v>
      </c>
      <c r="G18027">
        <v>15986220</v>
      </c>
      <c r="H18027">
        <v>4.9667000000000003</v>
      </c>
    </row>
    <row r="18028" spans="1:8" x14ac:dyDescent="0.3">
      <c r="A18028" t="s">
        <v>255</v>
      </c>
      <c r="B18028" t="s">
        <v>708</v>
      </c>
      <c r="C18028">
        <v>4.9000000000000004</v>
      </c>
      <c r="D18028">
        <v>4.95</v>
      </c>
      <c r="E18028">
        <v>4.84</v>
      </c>
      <c r="F18028">
        <v>4.92</v>
      </c>
      <c r="G18028">
        <v>7521197</v>
      </c>
      <c r="H18028">
        <v>4.9032999999999998</v>
      </c>
    </row>
    <row r="18029" spans="1:8" x14ac:dyDescent="0.3">
      <c r="A18029" t="s">
        <v>255</v>
      </c>
      <c r="B18029" t="s">
        <v>709</v>
      </c>
      <c r="C18029">
        <v>4.9800000000000004</v>
      </c>
      <c r="D18029">
        <v>5.08</v>
      </c>
      <c r="E18029">
        <v>4.91</v>
      </c>
      <c r="F18029">
        <v>4.92</v>
      </c>
      <c r="G18029">
        <v>10620190</v>
      </c>
      <c r="H18029">
        <v>4.97</v>
      </c>
    </row>
    <row r="18030" spans="1:8" x14ac:dyDescent="0.3">
      <c r="A18030" t="s">
        <v>255</v>
      </c>
      <c r="B18030" t="s">
        <v>283</v>
      </c>
      <c r="C18030">
        <v>4.92</v>
      </c>
      <c r="D18030">
        <v>4.93</v>
      </c>
      <c r="E18030">
        <v>4.83</v>
      </c>
      <c r="F18030">
        <v>4.8600000000000003</v>
      </c>
      <c r="G18030">
        <v>6697194</v>
      </c>
      <c r="H18030">
        <v>4.8733000000000004</v>
      </c>
    </row>
    <row r="18031" spans="1:8" x14ac:dyDescent="0.3">
      <c r="A18031" t="s">
        <v>255</v>
      </c>
      <c r="B18031" t="s">
        <v>290</v>
      </c>
      <c r="C18031">
        <v>4.9000000000000004</v>
      </c>
      <c r="D18031">
        <v>4.9000000000000004</v>
      </c>
      <c r="E18031">
        <v>4.7</v>
      </c>
      <c r="F18031">
        <v>4.7300000000000004</v>
      </c>
      <c r="G18031">
        <v>6332061</v>
      </c>
      <c r="H18031">
        <v>4.7766999999999999</v>
      </c>
    </row>
    <row r="18032" spans="1:8" x14ac:dyDescent="0.3">
      <c r="A18032" t="s">
        <v>255</v>
      </c>
      <c r="B18032" t="s">
        <v>710</v>
      </c>
      <c r="C18032">
        <v>4.75</v>
      </c>
      <c r="D18032">
        <v>4.75</v>
      </c>
      <c r="E18032">
        <v>4.66</v>
      </c>
      <c r="F18032">
        <v>4.67</v>
      </c>
      <c r="G18032">
        <v>5523702</v>
      </c>
      <c r="H18032">
        <v>4.6932999999999998</v>
      </c>
    </row>
    <row r="18033" spans="1:8" x14ac:dyDescent="0.3">
      <c r="A18033" t="s">
        <v>255</v>
      </c>
      <c r="B18033" t="s">
        <v>512</v>
      </c>
      <c r="C18033">
        <v>4.6900000000000004</v>
      </c>
      <c r="D18033">
        <v>4.74</v>
      </c>
      <c r="E18033">
        <v>4.5999999999999996</v>
      </c>
      <c r="F18033">
        <v>4.6500000000000004</v>
      </c>
      <c r="G18033">
        <v>7465432</v>
      </c>
      <c r="H18033">
        <v>4.6632999999999996</v>
      </c>
    </row>
    <row r="18034" spans="1:8" x14ac:dyDescent="0.3">
      <c r="A18034" t="s">
        <v>255</v>
      </c>
      <c r="B18034" t="s">
        <v>91</v>
      </c>
      <c r="C18034">
        <v>4.1900000000000004</v>
      </c>
      <c r="D18034">
        <v>4.5199999999999996</v>
      </c>
      <c r="E18034">
        <v>4.1900000000000004</v>
      </c>
      <c r="F18034">
        <v>4.4000000000000004</v>
      </c>
      <c r="G18034">
        <v>10789290</v>
      </c>
      <c r="H18034">
        <v>4.37</v>
      </c>
    </row>
    <row r="18035" spans="1:8" x14ac:dyDescent="0.3">
      <c r="A18035" t="s">
        <v>255</v>
      </c>
      <c r="B18035" t="s">
        <v>93</v>
      </c>
      <c r="C18035">
        <v>4.22</v>
      </c>
      <c r="D18035">
        <v>4.62</v>
      </c>
      <c r="E18035">
        <v>4.22</v>
      </c>
      <c r="F18035">
        <v>4.37</v>
      </c>
      <c r="G18035">
        <v>11854050</v>
      </c>
      <c r="H18035">
        <v>4.4032999999999998</v>
      </c>
    </row>
    <row r="18036" spans="1:8" x14ac:dyDescent="0.3">
      <c r="A18036" t="s">
        <v>255</v>
      </c>
      <c r="B18036" t="s">
        <v>711</v>
      </c>
      <c r="C18036">
        <v>4.38</v>
      </c>
      <c r="D18036">
        <v>4.58</v>
      </c>
      <c r="E18036">
        <v>3.95</v>
      </c>
      <c r="F18036">
        <v>4.09</v>
      </c>
      <c r="G18036">
        <v>91347950</v>
      </c>
      <c r="H18036">
        <v>4.2066999999999997</v>
      </c>
    </row>
    <row r="18037" spans="1:8" x14ac:dyDescent="0.3">
      <c r="A18037" t="s">
        <v>255</v>
      </c>
      <c r="B18037" t="s">
        <v>712</v>
      </c>
      <c r="C18037">
        <v>4.12</v>
      </c>
      <c r="D18037">
        <v>4.21</v>
      </c>
      <c r="E18037">
        <v>4.1100000000000003</v>
      </c>
      <c r="F18037">
        <v>4.17</v>
      </c>
      <c r="G18037">
        <v>19739570</v>
      </c>
      <c r="H18037">
        <v>4.1632999999999996</v>
      </c>
    </row>
    <row r="18038" spans="1:8" x14ac:dyDescent="0.3">
      <c r="A18038" t="s">
        <v>255</v>
      </c>
      <c r="B18038" t="s">
        <v>162</v>
      </c>
      <c r="C18038">
        <v>4.18</v>
      </c>
      <c r="D18038">
        <v>4.58</v>
      </c>
      <c r="E18038">
        <v>4.1399999999999997</v>
      </c>
      <c r="F18038">
        <v>4.37</v>
      </c>
      <c r="G18038">
        <v>61558100</v>
      </c>
      <c r="H18038">
        <v>4.3632999999999997</v>
      </c>
    </row>
    <row r="18039" spans="1:8" x14ac:dyDescent="0.3">
      <c r="A18039" t="s">
        <v>255</v>
      </c>
      <c r="B18039" t="s">
        <v>220</v>
      </c>
      <c r="C18039">
        <v>4.25</v>
      </c>
      <c r="D18039">
        <v>4.45</v>
      </c>
      <c r="E18039">
        <v>4.16</v>
      </c>
      <c r="F18039">
        <v>4.25</v>
      </c>
      <c r="G18039">
        <v>16442830</v>
      </c>
      <c r="H18039">
        <v>4.2866999999999997</v>
      </c>
    </row>
    <row r="18040" spans="1:8" x14ac:dyDescent="0.3">
      <c r="A18040" t="s">
        <v>255</v>
      </c>
      <c r="B18040" t="s">
        <v>713</v>
      </c>
      <c r="C18040">
        <v>4.3499999999999996</v>
      </c>
      <c r="D18040">
        <v>4.41</v>
      </c>
      <c r="E18040">
        <v>4.29</v>
      </c>
      <c r="F18040">
        <v>4.38</v>
      </c>
      <c r="G18040">
        <v>14112870</v>
      </c>
      <c r="H18040">
        <v>4.3600000000000003</v>
      </c>
    </row>
    <row r="18041" spans="1:8" x14ac:dyDescent="0.3">
      <c r="A18041" t="s">
        <v>255</v>
      </c>
      <c r="B18041" t="s">
        <v>714</v>
      </c>
      <c r="C18041">
        <v>4.3499999999999996</v>
      </c>
      <c r="D18041">
        <v>4.43</v>
      </c>
      <c r="E18041">
        <v>4.29</v>
      </c>
      <c r="F18041">
        <v>4.3499999999999996</v>
      </c>
      <c r="G18041">
        <v>11445160</v>
      </c>
      <c r="H18041">
        <v>4.3567</v>
      </c>
    </row>
    <row r="18042" spans="1:8" x14ac:dyDescent="0.3">
      <c r="A18042" t="s">
        <v>255</v>
      </c>
      <c r="B18042" t="s">
        <v>715</v>
      </c>
      <c r="C18042">
        <v>4.3499999999999996</v>
      </c>
      <c r="D18042">
        <v>4.3899999999999997</v>
      </c>
      <c r="E18042">
        <v>4.29</v>
      </c>
      <c r="F18042">
        <v>4.32</v>
      </c>
      <c r="G18042">
        <v>13804930</v>
      </c>
      <c r="H18042">
        <v>4.3333000000000004</v>
      </c>
    </row>
    <row r="18043" spans="1:8" x14ac:dyDescent="0.3">
      <c r="A18043" t="s">
        <v>255</v>
      </c>
      <c r="B18043" t="s">
        <v>235</v>
      </c>
      <c r="C18043">
        <v>4.34</v>
      </c>
      <c r="D18043">
        <v>4.34</v>
      </c>
      <c r="E18043">
        <v>4.2</v>
      </c>
      <c r="F18043">
        <v>4.26</v>
      </c>
      <c r="G18043">
        <v>7989726</v>
      </c>
      <c r="H18043">
        <v>4.2667000000000002</v>
      </c>
    </row>
    <row r="18044" spans="1:8" x14ac:dyDescent="0.3">
      <c r="A18044" t="s">
        <v>255</v>
      </c>
      <c r="B18044" t="s">
        <v>259</v>
      </c>
      <c r="C18044">
        <v>4.3</v>
      </c>
      <c r="D18044">
        <v>4.34</v>
      </c>
      <c r="E18044">
        <v>4.24</v>
      </c>
      <c r="F18044">
        <v>4.25</v>
      </c>
      <c r="G18044">
        <v>9108118</v>
      </c>
      <c r="H18044">
        <v>4.2766999999999999</v>
      </c>
    </row>
    <row r="18045" spans="1:8" x14ac:dyDescent="0.3">
      <c r="A18045" t="s">
        <v>255</v>
      </c>
      <c r="B18045" t="s">
        <v>716</v>
      </c>
      <c r="C18045">
        <v>4.3</v>
      </c>
      <c r="D18045">
        <v>4.47</v>
      </c>
      <c r="E18045">
        <v>4.3</v>
      </c>
      <c r="F18045">
        <v>4.4400000000000004</v>
      </c>
      <c r="G18045">
        <v>16349190</v>
      </c>
      <c r="H18045">
        <v>4.4032999999999998</v>
      </c>
    </row>
    <row r="18046" spans="1:8" x14ac:dyDescent="0.3">
      <c r="A18046" t="s">
        <v>255</v>
      </c>
      <c r="B18046" t="s">
        <v>269</v>
      </c>
      <c r="C18046">
        <v>4.4400000000000004</v>
      </c>
      <c r="D18046">
        <v>4.67</v>
      </c>
      <c r="E18046">
        <v>4.3899999999999997</v>
      </c>
      <c r="F18046">
        <v>4.5999999999999996</v>
      </c>
      <c r="G18046">
        <v>24421770</v>
      </c>
      <c r="H18046">
        <v>4.5533000000000001</v>
      </c>
    </row>
    <row r="18047" spans="1:8" x14ac:dyDescent="0.3">
      <c r="A18047" t="s">
        <v>255</v>
      </c>
      <c r="B18047" t="s">
        <v>282</v>
      </c>
      <c r="C18047">
        <v>4.49</v>
      </c>
      <c r="D18047">
        <v>4.63</v>
      </c>
      <c r="E18047">
        <v>4.45</v>
      </c>
      <c r="F18047">
        <v>4.63</v>
      </c>
      <c r="G18047">
        <v>9265687</v>
      </c>
      <c r="H18047">
        <v>4.57</v>
      </c>
    </row>
    <row r="18048" spans="1:8" x14ac:dyDescent="0.3">
      <c r="A18048" t="s">
        <v>255</v>
      </c>
      <c r="B18048" t="s">
        <v>717</v>
      </c>
      <c r="C18048">
        <v>4.63</v>
      </c>
      <c r="D18048">
        <v>4.67</v>
      </c>
      <c r="E18048">
        <v>4.17</v>
      </c>
      <c r="F18048">
        <v>4.43</v>
      </c>
      <c r="G18048">
        <v>53444840</v>
      </c>
      <c r="H18048">
        <v>4.4233000000000002</v>
      </c>
    </row>
    <row r="18049" spans="1:8" x14ac:dyDescent="0.3">
      <c r="A18049" t="s">
        <v>255</v>
      </c>
      <c r="B18049" t="s">
        <v>285</v>
      </c>
      <c r="C18049">
        <v>4.4800000000000004</v>
      </c>
      <c r="D18049">
        <v>4.4800000000000004</v>
      </c>
      <c r="E18049">
        <v>4.25</v>
      </c>
      <c r="F18049">
        <v>4.2699999999999996</v>
      </c>
      <c r="G18049">
        <v>13840900</v>
      </c>
      <c r="H18049">
        <v>4.3333000000000004</v>
      </c>
    </row>
    <row r="18050" spans="1:8" x14ac:dyDescent="0.3">
      <c r="A18050" t="s">
        <v>255</v>
      </c>
      <c r="B18050" t="s">
        <v>718</v>
      </c>
      <c r="C18050">
        <v>4.3</v>
      </c>
      <c r="D18050">
        <v>4.34</v>
      </c>
      <c r="E18050">
        <v>4.18</v>
      </c>
      <c r="F18050">
        <v>4.21</v>
      </c>
      <c r="G18050">
        <v>11999020</v>
      </c>
      <c r="H18050">
        <v>4.2432999999999996</v>
      </c>
    </row>
    <row r="18051" spans="1:8" x14ac:dyDescent="0.3">
      <c r="A18051" t="s">
        <v>255</v>
      </c>
      <c r="B18051" t="s">
        <v>291</v>
      </c>
      <c r="C18051">
        <v>4.2</v>
      </c>
      <c r="D18051">
        <v>4.25</v>
      </c>
      <c r="E18051">
        <v>4.08</v>
      </c>
      <c r="F18051">
        <v>4.08</v>
      </c>
      <c r="G18051">
        <v>13846820</v>
      </c>
      <c r="H18051">
        <v>4.1367000000000003</v>
      </c>
    </row>
    <row r="18052" spans="1:8" x14ac:dyDescent="0.3">
      <c r="A18052" t="s">
        <v>255</v>
      </c>
      <c r="B18052" t="s">
        <v>295</v>
      </c>
      <c r="C18052">
        <v>4.12</v>
      </c>
      <c r="D18052">
        <v>4.1399999999999997</v>
      </c>
      <c r="E18052">
        <v>4.03</v>
      </c>
      <c r="F18052">
        <v>4.0599999999999996</v>
      </c>
      <c r="G18052">
        <v>12403640</v>
      </c>
      <c r="H18052">
        <v>4.0766999999999998</v>
      </c>
    </row>
    <row r="18053" spans="1:8" x14ac:dyDescent="0.3">
      <c r="A18053" t="s">
        <v>255</v>
      </c>
      <c r="B18053" t="s">
        <v>298</v>
      </c>
      <c r="C18053">
        <v>4.1399999999999997</v>
      </c>
      <c r="D18053">
        <v>4.2300000000000004</v>
      </c>
      <c r="E18053">
        <v>4.0999999999999996</v>
      </c>
      <c r="F18053">
        <v>4.13</v>
      </c>
      <c r="G18053">
        <v>14566330</v>
      </c>
      <c r="H18053">
        <v>4.1532999999999998</v>
      </c>
    </row>
    <row r="18054" spans="1:8" x14ac:dyDescent="0.3">
      <c r="A18054" t="s">
        <v>255</v>
      </c>
      <c r="B18054" t="s">
        <v>719</v>
      </c>
      <c r="C18054">
        <v>4.12</v>
      </c>
      <c r="D18054">
        <v>4.1500000000000004</v>
      </c>
      <c r="E18054">
        <v>4.0599999999999996</v>
      </c>
      <c r="F18054">
        <v>4.07</v>
      </c>
      <c r="G18054">
        <v>13464590</v>
      </c>
      <c r="H18054">
        <v>4.0933000000000002</v>
      </c>
    </row>
    <row r="18055" spans="1:8" x14ac:dyDescent="0.3">
      <c r="A18055" t="s">
        <v>255</v>
      </c>
      <c r="B18055" t="s">
        <v>720</v>
      </c>
      <c r="C18055">
        <v>4.0999999999999996</v>
      </c>
      <c r="D18055">
        <v>4.2300000000000004</v>
      </c>
      <c r="E18055">
        <v>4.0999999999999996</v>
      </c>
      <c r="F18055">
        <v>4.21</v>
      </c>
      <c r="G18055">
        <v>14208200</v>
      </c>
      <c r="H18055">
        <v>4.18</v>
      </c>
    </row>
    <row r="18056" spans="1:8" x14ac:dyDescent="0.3">
      <c r="A18056" t="s">
        <v>255</v>
      </c>
      <c r="B18056" t="s">
        <v>721</v>
      </c>
      <c r="C18056">
        <v>4.18</v>
      </c>
      <c r="D18056">
        <v>4.1900000000000004</v>
      </c>
      <c r="E18056">
        <v>4.0999999999999996</v>
      </c>
      <c r="F18056">
        <v>4.1399999999999997</v>
      </c>
      <c r="G18056">
        <v>9023460</v>
      </c>
      <c r="H18056">
        <v>4.1433</v>
      </c>
    </row>
    <row r="18057" spans="1:8" x14ac:dyDescent="0.3">
      <c r="A18057" t="s">
        <v>255</v>
      </c>
      <c r="B18057" t="s">
        <v>96</v>
      </c>
      <c r="C18057">
        <v>4.18</v>
      </c>
      <c r="D18057">
        <v>4.18</v>
      </c>
      <c r="E18057">
        <v>4.13</v>
      </c>
      <c r="F18057">
        <v>4.1500000000000004</v>
      </c>
      <c r="G18057">
        <v>7891465</v>
      </c>
      <c r="H18057">
        <v>4.1532999999999998</v>
      </c>
    </row>
    <row r="18058" spans="1:8" x14ac:dyDescent="0.3">
      <c r="A18058" t="s">
        <v>255</v>
      </c>
      <c r="B18058" t="s">
        <v>722</v>
      </c>
      <c r="C18058">
        <v>4.17</v>
      </c>
      <c r="D18058">
        <v>4.3099999999999996</v>
      </c>
      <c r="E18058">
        <v>3.97</v>
      </c>
      <c r="F18058">
        <v>4.08</v>
      </c>
      <c r="G18058">
        <v>44351580</v>
      </c>
      <c r="H18058">
        <v>4.12</v>
      </c>
    </row>
    <row r="18059" spans="1:8" x14ac:dyDescent="0.3">
      <c r="A18059" t="s">
        <v>255</v>
      </c>
      <c r="B18059" t="s">
        <v>164</v>
      </c>
      <c r="C18059">
        <v>4.0999999999999996</v>
      </c>
      <c r="D18059">
        <v>4.1500000000000004</v>
      </c>
      <c r="E18059">
        <v>3.94</v>
      </c>
      <c r="F18059">
        <v>3.95</v>
      </c>
      <c r="G18059">
        <v>16880500</v>
      </c>
      <c r="H18059">
        <v>4.0133000000000001</v>
      </c>
    </row>
    <row r="18060" spans="1:8" x14ac:dyDescent="0.3">
      <c r="A18060" t="s">
        <v>255</v>
      </c>
      <c r="B18060" t="s">
        <v>723</v>
      </c>
      <c r="C18060">
        <v>4.07</v>
      </c>
      <c r="D18060">
        <v>4.16</v>
      </c>
      <c r="E18060">
        <v>4.07</v>
      </c>
      <c r="F18060">
        <v>4.13</v>
      </c>
      <c r="G18060">
        <v>16064070</v>
      </c>
      <c r="H18060">
        <v>4.12</v>
      </c>
    </row>
    <row r="18061" spans="1:8" x14ac:dyDescent="0.3">
      <c r="A18061" t="s">
        <v>255</v>
      </c>
      <c r="B18061" t="s">
        <v>724</v>
      </c>
      <c r="C18061">
        <v>4.13</v>
      </c>
      <c r="D18061">
        <v>4.1500000000000004</v>
      </c>
      <c r="E18061">
        <v>4.07</v>
      </c>
      <c r="F18061">
        <v>4.0999999999999996</v>
      </c>
      <c r="G18061">
        <v>12232050</v>
      </c>
      <c r="H18061">
        <v>4.1067</v>
      </c>
    </row>
    <row r="18062" spans="1:8" x14ac:dyDescent="0.3">
      <c r="A18062" t="s">
        <v>255</v>
      </c>
      <c r="B18062" t="s">
        <v>725</v>
      </c>
      <c r="C18062">
        <v>4.13</v>
      </c>
      <c r="D18062">
        <v>4.3099999999999996</v>
      </c>
      <c r="E18062">
        <v>4.12</v>
      </c>
      <c r="F18062">
        <v>4.3099999999999996</v>
      </c>
      <c r="G18062">
        <v>16375840</v>
      </c>
      <c r="H18062">
        <v>4.2466999999999997</v>
      </c>
    </row>
    <row r="18063" spans="1:8" x14ac:dyDescent="0.3">
      <c r="A18063" t="s">
        <v>255</v>
      </c>
      <c r="B18063" t="s">
        <v>242</v>
      </c>
      <c r="C18063">
        <v>4.2699999999999996</v>
      </c>
      <c r="D18063">
        <v>4.2699999999999996</v>
      </c>
      <c r="E18063">
        <v>3.91</v>
      </c>
      <c r="F18063">
        <v>4.1100000000000003</v>
      </c>
      <c r="G18063">
        <v>53307100</v>
      </c>
      <c r="H18063">
        <v>4.0967000000000002</v>
      </c>
    </row>
    <row r="18064" spans="1:8" x14ac:dyDescent="0.3">
      <c r="A18064" t="s">
        <v>255</v>
      </c>
      <c r="B18064" t="s">
        <v>726</v>
      </c>
      <c r="C18064">
        <v>4.1399999999999997</v>
      </c>
      <c r="D18064">
        <v>4.18</v>
      </c>
      <c r="E18064">
        <v>4.1100000000000003</v>
      </c>
      <c r="F18064">
        <v>4.1500000000000004</v>
      </c>
      <c r="G18064">
        <v>20166100</v>
      </c>
      <c r="H18064">
        <v>4.1467000000000001</v>
      </c>
    </row>
    <row r="18065" spans="1:8" x14ac:dyDescent="0.3">
      <c r="A18065" t="s">
        <v>255</v>
      </c>
      <c r="B18065" t="s">
        <v>727</v>
      </c>
      <c r="C18065">
        <v>4.16</v>
      </c>
      <c r="D18065">
        <v>4.3099999999999996</v>
      </c>
      <c r="E18065">
        <v>4.1399999999999997</v>
      </c>
      <c r="F18065">
        <v>4.3099999999999996</v>
      </c>
      <c r="G18065">
        <v>20954000</v>
      </c>
      <c r="H18065">
        <v>4.2533000000000003</v>
      </c>
    </row>
    <row r="18066" spans="1:8" x14ac:dyDescent="0.3">
      <c r="A18066" t="s">
        <v>255</v>
      </c>
      <c r="B18066" t="s">
        <v>728</v>
      </c>
      <c r="C18066">
        <v>4.3499999999999996</v>
      </c>
      <c r="D18066">
        <v>4.3600000000000003</v>
      </c>
      <c r="E18066">
        <v>4.1900000000000004</v>
      </c>
      <c r="F18066">
        <v>4.22</v>
      </c>
      <c r="G18066">
        <v>20419560</v>
      </c>
      <c r="H18066">
        <v>4.2567000000000004</v>
      </c>
    </row>
    <row r="18067" spans="1:8" x14ac:dyDescent="0.3">
      <c r="A18067" t="s">
        <v>255</v>
      </c>
      <c r="B18067" t="s">
        <v>729</v>
      </c>
      <c r="C18067">
        <v>4.2300000000000004</v>
      </c>
      <c r="D18067">
        <v>4.45</v>
      </c>
      <c r="E18067">
        <v>4.22</v>
      </c>
      <c r="F18067">
        <v>4.4400000000000004</v>
      </c>
      <c r="G18067">
        <v>24749690</v>
      </c>
      <c r="H18067">
        <v>4.37</v>
      </c>
    </row>
    <row r="18068" spans="1:8" x14ac:dyDescent="0.3">
      <c r="A18068" t="s">
        <v>255</v>
      </c>
      <c r="B18068" t="s">
        <v>730</v>
      </c>
      <c r="C18068">
        <v>4.41</v>
      </c>
      <c r="D18068">
        <v>4.5199999999999996</v>
      </c>
      <c r="E18068">
        <v>4.26</v>
      </c>
      <c r="F18068">
        <v>4.34</v>
      </c>
      <c r="G18068">
        <v>29444140</v>
      </c>
      <c r="H18068">
        <v>4.3733000000000004</v>
      </c>
    </row>
    <row r="18069" spans="1:8" x14ac:dyDescent="0.3">
      <c r="A18069" t="s">
        <v>255</v>
      </c>
      <c r="B18069" t="s">
        <v>731</v>
      </c>
      <c r="C18069">
        <v>4.3899999999999997</v>
      </c>
      <c r="D18069">
        <v>4.4400000000000004</v>
      </c>
      <c r="E18069">
        <v>4.3</v>
      </c>
      <c r="F18069">
        <v>4.34</v>
      </c>
      <c r="G18069">
        <v>11723730</v>
      </c>
      <c r="H18069">
        <v>4.3600000000000003</v>
      </c>
    </row>
    <row r="18070" spans="1:8" x14ac:dyDescent="0.3">
      <c r="A18070" t="s">
        <v>255</v>
      </c>
      <c r="B18070" t="s">
        <v>732</v>
      </c>
      <c r="C18070">
        <v>4.3499999999999996</v>
      </c>
      <c r="D18070">
        <v>4.38</v>
      </c>
      <c r="E18070">
        <v>4.2300000000000004</v>
      </c>
      <c r="F18070">
        <v>4.2699999999999996</v>
      </c>
      <c r="G18070">
        <v>12688600</v>
      </c>
      <c r="H18070">
        <v>4.2933000000000003</v>
      </c>
    </row>
    <row r="18071" spans="1:8" x14ac:dyDescent="0.3">
      <c r="A18071" t="s">
        <v>255</v>
      </c>
      <c r="B18071" t="s">
        <v>733</v>
      </c>
      <c r="C18071">
        <v>4.3</v>
      </c>
      <c r="D18071">
        <v>4.3</v>
      </c>
      <c r="E18071">
        <v>4.21</v>
      </c>
      <c r="F18071">
        <v>4.25</v>
      </c>
      <c r="G18071">
        <v>11162100</v>
      </c>
      <c r="H18071">
        <v>4.2533000000000003</v>
      </c>
    </row>
    <row r="18072" spans="1:8" x14ac:dyDescent="0.3">
      <c r="A18072" t="s">
        <v>255</v>
      </c>
      <c r="B18072" t="s">
        <v>734</v>
      </c>
      <c r="C18072">
        <v>4.2699999999999996</v>
      </c>
      <c r="D18072">
        <v>4.3499999999999996</v>
      </c>
      <c r="E18072">
        <v>4.25</v>
      </c>
      <c r="F18072">
        <v>4.3</v>
      </c>
      <c r="G18072">
        <v>10176800</v>
      </c>
      <c r="H18072">
        <v>4.3</v>
      </c>
    </row>
    <row r="18073" spans="1:8" x14ac:dyDescent="0.3">
      <c r="A18073" t="s">
        <v>255</v>
      </c>
      <c r="B18073" t="s">
        <v>735</v>
      </c>
      <c r="C18073">
        <v>4.3</v>
      </c>
      <c r="D18073">
        <v>4.32</v>
      </c>
      <c r="E18073">
        <v>4.17</v>
      </c>
      <c r="F18073">
        <v>4.1900000000000004</v>
      </c>
      <c r="G18073">
        <v>7588944</v>
      </c>
      <c r="H18073">
        <v>4.2267000000000001</v>
      </c>
    </row>
    <row r="18074" spans="1:8" x14ac:dyDescent="0.3">
      <c r="A18074" t="s">
        <v>78</v>
      </c>
      <c r="B18074" t="s">
        <v>696</v>
      </c>
      <c r="C18074">
        <v>215.65639999999999</v>
      </c>
      <c r="D18074">
        <v>219.2106</v>
      </c>
      <c r="E18074">
        <v>214.8879</v>
      </c>
      <c r="F18074">
        <v>218.05789999999999</v>
      </c>
      <c r="G18074">
        <v>17558790</v>
      </c>
      <c r="H18074">
        <v>217.38550000000001</v>
      </c>
    </row>
    <row r="18075" spans="1:8" x14ac:dyDescent="0.3">
      <c r="A18075" t="s">
        <v>78</v>
      </c>
      <c r="B18075" t="s">
        <v>697</v>
      </c>
      <c r="C18075">
        <v>218.05789999999999</v>
      </c>
      <c r="D18075">
        <v>219.30670000000001</v>
      </c>
      <c r="E18075">
        <v>214.3115</v>
      </c>
      <c r="F18075">
        <v>218.25</v>
      </c>
      <c r="G18075">
        <v>18747990</v>
      </c>
      <c r="H18075">
        <v>217.2894</v>
      </c>
    </row>
    <row r="18076" spans="1:8" x14ac:dyDescent="0.3">
      <c r="A18076" t="s">
        <v>78</v>
      </c>
      <c r="B18076" t="s">
        <v>698</v>
      </c>
      <c r="C18076">
        <v>219.30670000000001</v>
      </c>
      <c r="D18076">
        <v>235.06059999999999</v>
      </c>
      <c r="E18076">
        <v>219.30670000000001</v>
      </c>
      <c r="F18076">
        <v>232.6591</v>
      </c>
      <c r="G18076">
        <v>34280000</v>
      </c>
      <c r="H18076">
        <v>229.00880000000001</v>
      </c>
    </row>
    <row r="18077" spans="1:8" x14ac:dyDescent="0.3">
      <c r="A18077" t="s">
        <v>78</v>
      </c>
      <c r="B18077" t="s">
        <v>699</v>
      </c>
      <c r="C18077">
        <v>234.38820000000001</v>
      </c>
      <c r="D18077">
        <v>238.61490000000001</v>
      </c>
      <c r="E18077">
        <v>231.3143</v>
      </c>
      <c r="F18077">
        <v>238.61490000000001</v>
      </c>
      <c r="G18077">
        <v>31667690</v>
      </c>
      <c r="H18077">
        <v>236.1814</v>
      </c>
    </row>
    <row r="18078" spans="1:8" x14ac:dyDescent="0.3">
      <c r="A18078" t="s">
        <v>78</v>
      </c>
      <c r="B18078" t="s">
        <v>700</v>
      </c>
      <c r="C18078">
        <v>237.17400000000001</v>
      </c>
      <c r="D18078">
        <v>238.0385</v>
      </c>
      <c r="E18078">
        <v>230.54580000000001</v>
      </c>
      <c r="F18078">
        <v>235.1567</v>
      </c>
      <c r="G18078">
        <v>21798860</v>
      </c>
      <c r="H18078">
        <v>234.58029999999999</v>
      </c>
    </row>
    <row r="18079" spans="1:8" x14ac:dyDescent="0.3">
      <c r="A18079" t="s">
        <v>78</v>
      </c>
      <c r="B18079" t="s">
        <v>77</v>
      </c>
      <c r="C18079">
        <v>230.44970000000001</v>
      </c>
      <c r="D18079">
        <v>230.44970000000001</v>
      </c>
      <c r="E18079">
        <v>217.67359999999999</v>
      </c>
      <c r="F18079">
        <v>220.55549999999999</v>
      </c>
      <c r="G18079">
        <v>38952750</v>
      </c>
      <c r="H18079">
        <v>222.8929</v>
      </c>
    </row>
    <row r="18080" spans="1:8" x14ac:dyDescent="0.3">
      <c r="A18080" t="s">
        <v>78</v>
      </c>
      <c r="B18080" t="s">
        <v>701</v>
      </c>
      <c r="C18080">
        <v>222.5727</v>
      </c>
      <c r="D18080">
        <v>225.83879999999999</v>
      </c>
      <c r="E18080">
        <v>219.11449999999999</v>
      </c>
      <c r="F18080">
        <v>224.78210000000001</v>
      </c>
      <c r="G18080">
        <v>41749130</v>
      </c>
      <c r="H18080">
        <v>223.24510000000001</v>
      </c>
    </row>
    <row r="18081" spans="1:8" x14ac:dyDescent="0.3">
      <c r="A18081" t="s">
        <v>78</v>
      </c>
      <c r="B18081" t="s">
        <v>702</v>
      </c>
      <c r="C18081">
        <v>225.26240000000001</v>
      </c>
      <c r="D18081">
        <v>228.3364</v>
      </c>
      <c r="E18081">
        <v>220.1712</v>
      </c>
      <c r="F18081">
        <v>220.1712</v>
      </c>
      <c r="G18081">
        <v>26938870</v>
      </c>
      <c r="H18081">
        <v>222.8929</v>
      </c>
    </row>
    <row r="18082" spans="1:8" x14ac:dyDescent="0.3">
      <c r="A18082" t="s">
        <v>78</v>
      </c>
      <c r="B18082" t="s">
        <v>139</v>
      </c>
      <c r="C18082">
        <v>220.1712</v>
      </c>
      <c r="D18082">
        <v>224.1097</v>
      </c>
      <c r="E18082">
        <v>217.19329999999999</v>
      </c>
      <c r="F18082">
        <v>217.57759999999999</v>
      </c>
      <c r="G18082">
        <v>23203670</v>
      </c>
      <c r="H18082">
        <v>219.62690000000001</v>
      </c>
    </row>
    <row r="18083" spans="1:8" x14ac:dyDescent="0.3">
      <c r="A18083" t="s">
        <v>78</v>
      </c>
      <c r="B18083" t="s">
        <v>156</v>
      </c>
      <c r="C18083">
        <v>217.67359999999999</v>
      </c>
      <c r="D18083">
        <v>220.0752</v>
      </c>
      <c r="E18083">
        <v>213.8312</v>
      </c>
      <c r="F18083">
        <v>214.21549999999999</v>
      </c>
      <c r="G18083">
        <v>21991010</v>
      </c>
      <c r="H18083">
        <v>216.04060000000001</v>
      </c>
    </row>
    <row r="18084" spans="1:8" x14ac:dyDescent="0.3">
      <c r="A18084" t="s">
        <v>78</v>
      </c>
      <c r="B18084" t="s">
        <v>703</v>
      </c>
      <c r="C18084">
        <v>212.58240000000001</v>
      </c>
      <c r="D18084">
        <v>215.08</v>
      </c>
      <c r="E18084">
        <v>210.27699999999999</v>
      </c>
      <c r="F18084">
        <v>211.14150000000001</v>
      </c>
      <c r="G18084">
        <v>33970480</v>
      </c>
      <c r="H18084">
        <v>212.1662</v>
      </c>
    </row>
    <row r="18085" spans="1:8" x14ac:dyDescent="0.3">
      <c r="A18085" t="s">
        <v>78</v>
      </c>
      <c r="B18085" t="s">
        <v>223</v>
      </c>
      <c r="C18085">
        <v>212.29419999999999</v>
      </c>
      <c r="D18085">
        <v>213.25489999999999</v>
      </c>
      <c r="E18085">
        <v>205.08969999999999</v>
      </c>
      <c r="F18085">
        <v>205.95419999999999</v>
      </c>
      <c r="G18085">
        <v>29567250</v>
      </c>
      <c r="H18085">
        <v>208.09960000000001</v>
      </c>
    </row>
    <row r="18086" spans="1:8" x14ac:dyDescent="0.3">
      <c r="A18086" t="s">
        <v>78</v>
      </c>
      <c r="B18086" t="s">
        <v>228</v>
      </c>
      <c r="C18086">
        <v>206.53059999999999</v>
      </c>
      <c r="D18086">
        <v>209.6045</v>
      </c>
      <c r="E18086">
        <v>205.37790000000001</v>
      </c>
      <c r="F18086">
        <v>207.39510000000001</v>
      </c>
      <c r="G18086">
        <v>27620910</v>
      </c>
      <c r="H18086">
        <v>207.45920000000001</v>
      </c>
    </row>
    <row r="18087" spans="1:8" x14ac:dyDescent="0.3">
      <c r="A18087" t="s">
        <v>78</v>
      </c>
      <c r="B18087" t="s">
        <v>704</v>
      </c>
      <c r="C18087">
        <v>208.45179999999999</v>
      </c>
      <c r="D18087">
        <v>215.08</v>
      </c>
      <c r="E18087">
        <v>207.5873</v>
      </c>
      <c r="F18087">
        <v>214.50360000000001</v>
      </c>
      <c r="G18087">
        <v>35297460</v>
      </c>
      <c r="H18087">
        <v>212.3903</v>
      </c>
    </row>
    <row r="18088" spans="1:8" x14ac:dyDescent="0.3">
      <c r="A18088" t="s">
        <v>78</v>
      </c>
      <c r="B18088" t="s">
        <v>705</v>
      </c>
      <c r="C18088">
        <v>214.8879</v>
      </c>
      <c r="D18088">
        <v>217.19329999999999</v>
      </c>
      <c r="E18088">
        <v>211.91</v>
      </c>
      <c r="F18088">
        <v>212.8706</v>
      </c>
      <c r="G18088">
        <v>26673070</v>
      </c>
      <c r="H18088">
        <v>213.9913</v>
      </c>
    </row>
    <row r="18089" spans="1:8" x14ac:dyDescent="0.3">
      <c r="A18089" t="s">
        <v>78</v>
      </c>
      <c r="B18089" t="s">
        <v>706</v>
      </c>
      <c r="C18089">
        <v>213.8312</v>
      </c>
      <c r="D18089">
        <v>217.38550000000001</v>
      </c>
      <c r="E18089">
        <v>213.25489999999999</v>
      </c>
      <c r="F18089">
        <v>214.69579999999999</v>
      </c>
      <c r="G18089">
        <v>25530330</v>
      </c>
      <c r="H18089">
        <v>215.1121</v>
      </c>
    </row>
    <row r="18090" spans="1:8" x14ac:dyDescent="0.3">
      <c r="A18090" t="s">
        <v>78</v>
      </c>
      <c r="B18090" t="s">
        <v>265</v>
      </c>
      <c r="C18090">
        <v>214.21549999999999</v>
      </c>
      <c r="D18090">
        <v>214.69579999999999</v>
      </c>
      <c r="E18090">
        <v>211.0454</v>
      </c>
      <c r="F18090">
        <v>211.33359999999999</v>
      </c>
      <c r="G18090">
        <v>23768250</v>
      </c>
      <c r="H18090">
        <v>212.35830000000001</v>
      </c>
    </row>
    <row r="18091" spans="1:8" x14ac:dyDescent="0.3">
      <c r="A18091" t="s">
        <v>78</v>
      </c>
      <c r="B18091" t="s">
        <v>707</v>
      </c>
      <c r="C18091">
        <v>211.81389999999999</v>
      </c>
      <c r="D18091">
        <v>215.08</v>
      </c>
      <c r="E18091">
        <v>209.6045</v>
      </c>
      <c r="F18091">
        <v>213.3509</v>
      </c>
      <c r="G18091">
        <v>40337420</v>
      </c>
      <c r="H18091">
        <v>212.67850000000001</v>
      </c>
    </row>
    <row r="18092" spans="1:8" x14ac:dyDescent="0.3">
      <c r="A18092" t="s">
        <v>78</v>
      </c>
      <c r="B18092" t="s">
        <v>271</v>
      </c>
      <c r="C18092">
        <v>214.79179999999999</v>
      </c>
      <c r="D18092">
        <v>220.74760000000001</v>
      </c>
      <c r="E18092">
        <v>212.29419999999999</v>
      </c>
      <c r="F18092">
        <v>212.77449999999999</v>
      </c>
      <c r="G18092">
        <v>50533540</v>
      </c>
      <c r="H18092">
        <v>215.27209999999999</v>
      </c>
    </row>
    <row r="18093" spans="1:8" x14ac:dyDescent="0.3">
      <c r="A18093" t="s">
        <v>78</v>
      </c>
      <c r="B18093" t="s">
        <v>708</v>
      </c>
      <c r="C18093">
        <v>212.8706</v>
      </c>
      <c r="D18093">
        <v>215.27209999999999</v>
      </c>
      <c r="E18093">
        <v>208.93209999999999</v>
      </c>
      <c r="F18093">
        <v>212.8706</v>
      </c>
      <c r="G18093">
        <v>29957600</v>
      </c>
      <c r="H18093">
        <v>212.35830000000001</v>
      </c>
    </row>
    <row r="18094" spans="1:8" x14ac:dyDescent="0.3">
      <c r="A18094" t="s">
        <v>78</v>
      </c>
      <c r="B18094" t="s">
        <v>709</v>
      </c>
      <c r="C18094">
        <v>214.50360000000001</v>
      </c>
      <c r="D18094">
        <v>218.82640000000001</v>
      </c>
      <c r="E18094">
        <v>214.50360000000001</v>
      </c>
      <c r="F18094">
        <v>218.05789999999999</v>
      </c>
      <c r="G18094">
        <v>30984970</v>
      </c>
      <c r="H18094">
        <v>217.1293</v>
      </c>
    </row>
    <row r="18095" spans="1:8" x14ac:dyDescent="0.3">
      <c r="A18095" t="s">
        <v>78</v>
      </c>
      <c r="B18095" t="s">
        <v>283</v>
      </c>
      <c r="C18095">
        <v>219.01849999999999</v>
      </c>
      <c r="D18095">
        <v>219.59479999999999</v>
      </c>
      <c r="E18095">
        <v>212.58240000000001</v>
      </c>
      <c r="F18095">
        <v>213.25489999999999</v>
      </c>
      <c r="G18095">
        <v>29784850</v>
      </c>
      <c r="H18095">
        <v>215.14400000000001</v>
      </c>
    </row>
    <row r="18096" spans="1:8" x14ac:dyDescent="0.3">
      <c r="A18096" t="s">
        <v>78</v>
      </c>
      <c r="B18096" t="s">
        <v>290</v>
      </c>
      <c r="C18096">
        <v>213.9273</v>
      </c>
      <c r="D18096">
        <v>214.21549999999999</v>
      </c>
      <c r="E18096">
        <v>207.87540000000001</v>
      </c>
      <c r="F18096">
        <v>209.1242</v>
      </c>
      <c r="G18096">
        <v>22405910</v>
      </c>
      <c r="H18096">
        <v>210.405</v>
      </c>
    </row>
    <row r="18097" spans="1:8" x14ac:dyDescent="0.3">
      <c r="A18097" t="s">
        <v>78</v>
      </c>
      <c r="B18097" t="s">
        <v>710</v>
      </c>
      <c r="C18097">
        <v>209.5085</v>
      </c>
      <c r="D18097">
        <v>211.14150000000001</v>
      </c>
      <c r="E18097">
        <v>206.6266</v>
      </c>
      <c r="F18097">
        <v>207.39510000000001</v>
      </c>
      <c r="G18097">
        <v>24149030</v>
      </c>
      <c r="H18097">
        <v>208.3877</v>
      </c>
    </row>
    <row r="18098" spans="1:8" x14ac:dyDescent="0.3">
      <c r="A18098" t="s">
        <v>78</v>
      </c>
      <c r="B18098" t="s">
        <v>512</v>
      </c>
      <c r="C18098">
        <v>208.35570000000001</v>
      </c>
      <c r="D18098">
        <v>209.89269999999999</v>
      </c>
      <c r="E18098">
        <v>204.12909999999999</v>
      </c>
      <c r="F18098">
        <v>209.89269999999999</v>
      </c>
      <c r="G18098">
        <v>32122060</v>
      </c>
      <c r="H18098">
        <v>207.97149999999999</v>
      </c>
    </row>
    <row r="18099" spans="1:8" x14ac:dyDescent="0.3">
      <c r="A18099" t="s">
        <v>78</v>
      </c>
      <c r="B18099" t="s">
        <v>91</v>
      </c>
      <c r="C18099">
        <v>209.89269999999999</v>
      </c>
      <c r="D18099">
        <v>226.12700000000001</v>
      </c>
      <c r="E18099">
        <v>209.89269999999999</v>
      </c>
      <c r="F18099">
        <v>215.94450000000001</v>
      </c>
      <c r="G18099">
        <v>52609860</v>
      </c>
      <c r="H18099">
        <v>217.32140000000001</v>
      </c>
    </row>
    <row r="18100" spans="1:8" x14ac:dyDescent="0.3">
      <c r="A18100" t="s">
        <v>78</v>
      </c>
      <c r="B18100" t="s">
        <v>93</v>
      </c>
      <c r="C18100">
        <v>221.42</v>
      </c>
      <c r="D18100">
        <v>230.3537</v>
      </c>
      <c r="E18100">
        <v>220.84360000000001</v>
      </c>
      <c r="F18100">
        <v>225.74270000000001</v>
      </c>
      <c r="G18100">
        <v>59127730</v>
      </c>
      <c r="H18100">
        <v>225.64670000000001</v>
      </c>
    </row>
    <row r="18101" spans="1:8" x14ac:dyDescent="0.3">
      <c r="A18101" t="s">
        <v>78</v>
      </c>
      <c r="B18101" t="s">
        <v>711</v>
      </c>
      <c r="C18101">
        <v>226.22309999999999</v>
      </c>
      <c r="D18101">
        <v>227.27969999999999</v>
      </c>
      <c r="E18101">
        <v>219.30670000000001</v>
      </c>
      <c r="F18101">
        <v>221.90029999999999</v>
      </c>
      <c r="G18101">
        <v>41390580</v>
      </c>
      <c r="H18101">
        <v>222.8289</v>
      </c>
    </row>
    <row r="18102" spans="1:8" x14ac:dyDescent="0.3">
      <c r="A18102" t="s">
        <v>78</v>
      </c>
      <c r="B18102" t="s">
        <v>712</v>
      </c>
      <c r="C18102">
        <v>225.64670000000001</v>
      </c>
      <c r="D18102">
        <v>237.75030000000001</v>
      </c>
      <c r="E18102">
        <v>224.87819999999999</v>
      </c>
      <c r="F18102">
        <v>237.0779</v>
      </c>
      <c r="G18102">
        <v>47562740</v>
      </c>
      <c r="H18102">
        <v>233.2355</v>
      </c>
    </row>
    <row r="18103" spans="1:8" x14ac:dyDescent="0.3">
      <c r="A18103" t="s">
        <v>78</v>
      </c>
      <c r="B18103" t="s">
        <v>162</v>
      </c>
      <c r="C18103">
        <v>239.86369999999999</v>
      </c>
      <c r="D18103">
        <v>253.36019999999999</v>
      </c>
      <c r="E18103">
        <v>239.67160000000001</v>
      </c>
      <c r="F18103">
        <v>247.83670000000001</v>
      </c>
      <c r="G18103">
        <v>63495110</v>
      </c>
      <c r="H18103">
        <v>246.9562</v>
      </c>
    </row>
    <row r="18104" spans="1:8" x14ac:dyDescent="0.3">
      <c r="A18104" t="s">
        <v>78</v>
      </c>
      <c r="B18104" t="s">
        <v>220</v>
      </c>
      <c r="C18104">
        <v>266.0883</v>
      </c>
      <c r="D18104">
        <v>266.32839999999999</v>
      </c>
      <c r="E18104">
        <v>238.32669999999999</v>
      </c>
      <c r="F18104">
        <v>240.392</v>
      </c>
      <c r="G18104">
        <v>67487350</v>
      </c>
      <c r="H18104">
        <v>248.34899999999999</v>
      </c>
    </row>
    <row r="18105" spans="1:8" x14ac:dyDescent="0.3">
      <c r="A18105" t="s">
        <v>78</v>
      </c>
      <c r="B18105" t="s">
        <v>713</v>
      </c>
      <c r="C18105">
        <v>230.06549999999999</v>
      </c>
      <c r="D18105">
        <v>242.07310000000001</v>
      </c>
      <c r="E18105">
        <v>230.06549999999999</v>
      </c>
      <c r="F18105">
        <v>238.23060000000001</v>
      </c>
      <c r="G18105">
        <v>64595550</v>
      </c>
      <c r="H18105">
        <v>236.78970000000001</v>
      </c>
    </row>
    <row r="18106" spans="1:8" x14ac:dyDescent="0.3">
      <c r="A18106" t="s">
        <v>78</v>
      </c>
      <c r="B18106" t="s">
        <v>714</v>
      </c>
      <c r="C18106">
        <v>238.9991</v>
      </c>
      <c r="D18106">
        <v>247.83670000000001</v>
      </c>
      <c r="E18106">
        <v>237.75030000000001</v>
      </c>
      <c r="F18106">
        <v>238.5188</v>
      </c>
      <c r="G18106">
        <v>46970020</v>
      </c>
      <c r="H18106">
        <v>241.36859999999999</v>
      </c>
    </row>
    <row r="18107" spans="1:8" x14ac:dyDescent="0.3">
      <c r="A18107" t="s">
        <v>78</v>
      </c>
      <c r="B18107" t="s">
        <v>715</v>
      </c>
      <c r="C18107">
        <v>246.39580000000001</v>
      </c>
      <c r="D18107">
        <v>254.32079999999999</v>
      </c>
      <c r="E18107">
        <v>240.392</v>
      </c>
      <c r="F18107">
        <v>254.32079999999999</v>
      </c>
      <c r="G18107">
        <v>50433550</v>
      </c>
      <c r="H18107">
        <v>249.67789999999999</v>
      </c>
    </row>
    <row r="18108" spans="1:8" x14ac:dyDescent="0.3">
      <c r="A18108" t="s">
        <v>78</v>
      </c>
      <c r="B18108" t="s">
        <v>235</v>
      </c>
      <c r="C18108">
        <v>254.32079999999999</v>
      </c>
      <c r="D18108">
        <v>258.40339999999998</v>
      </c>
      <c r="E18108">
        <v>247.83670000000001</v>
      </c>
      <c r="F18108">
        <v>253.12010000000001</v>
      </c>
      <c r="G18108">
        <v>44545540</v>
      </c>
      <c r="H18108">
        <v>253.12010000000001</v>
      </c>
    </row>
    <row r="18109" spans="1:8" x14ac:dyDescent="0.3">
      <c r="A18109" t="s">
        <v>78</v>
      </c>
      <c r="B18109" t="s">
        <v>259</v>
      </c>
      <c r="C18109">
        <v>259.75</v>
      </c>
      <c r="D18109">
        <v>261</v>
      </c>
      <c r="E18109">
        <v>252</v>
      </c>
      <c r="F18109">
        <v>255</v>
      </c>
      <c r="G18109">
        <v>30653680</v>
      </c>
      <c r="H18109">
        <v>256</v>
      </c>
    </row>
    <row r="18110" spans="1:8" x14ac:dyDescent="0.3">
      <c r="A18110" t="s">
        <v>78</v>
      </c>
      <c r="B18110" t="s">
        <v>716</v>
      </c>
      <c r="C18110">
        <v>256.5</v>
      </c>
      <c r="D18110">
        <v>258.75</v>
      </c>
      <c r="E18110">
        <v>251</v>
      </c>
      <c r="F18110">
        <v>251.5</v>
      </c>
      <c r="G18110">
        <v>28368720</v>
      </c>
      <c r="H18110">
        <v>253.75</v>
      </c>
    </row>
    <row r="18111" spans="1:8" x14ac:dyDescent="0.3">
      <c r="A18111" t="s">
        <v>78</v>
      </c>
      <c r="B18111" t="s">
        <v>269</v>
      </c>
      <c r="C18111">
        <v>251.5</v>
      </c>
      <c r="D18111">
        <v>257.25</v>
      </c>
      <c r="E18111">
        <v>248.5</v>
      </c>
      <c r="F18111">
        <v>254.75</v>
      </c>
      <c r="G18111">
        <v>43840740</v>
      </c>
      <c r="H18111">
        <v>253.5</v>
      </c>
    </row>
    <row r="18112" spans="1:8" x14ac:dyDescent="0.3">
      <c r="A18112" t="s">
        <v>78</v>
      </c>
      <c r="B18112" t="s">
        <v>282</v>
      </c>
      <c r="C18112">
        <v>258.75</v>
      </c>
      <c r="D18112">
        <v>263.5</v>
      </c>
      <c r="E18112">
        <v>253.25</v>
      </c>
      <c r="F18112">
        <v>253.25</v>
      </c>
      <c r="G18112">
        <v>23336270</v>
      </c>
      <c r="H18112">
        <v>256.66669999999999</v>
      </c>
    </row>
    <row r="18113" spans="1:8" x14ac:dyDescent="0.3">
      <c r="A18113" t="s">
        <v>78</v>
      </c>
      <c r="B18113" t="s">
        <v>717</v>
      </c>
      <c r="C18113">
        <v>255.25</v>
      </c>
      <c r="D18113">
        <v>265.75</v>
      </c>
      <c r="E18113">
        <v>249.4</v>
      </c>
      <c r="F18113">
        <v>255</v>
      </c>
      <c r="G18113">
        <v>74838120</v>
      </c>
      <c r="H18113">
        <v>256.7167</v>
      </c>
    </row>
    <row r="18114" spans="1:8" x14ac:dyDescent="0.3">
      <c r="A18114" t="s">
        <v>78</v>
      </c>
      <c r="B18114" t="s">
        <v>285</v>
      </c>
      <c r="C18114">
        <v>258.5</v>
      </c>
      <c r="D18114">
        <v>260.75</v>
      </c>
      <c r="E18114">
        <v>252.75</v>
      </c>
      <c r="F18114">
        <v>259</v>
      </c>
      <c r="G18114">
        <v>33435570</v>
      </c>
      <c r="H18114">
        <v>257.5</v>
      </c>
    </row>
    <row r="18115" spans="1:8" x14ac:dyDescent="0.3">
      <c r="A18115" t="s">
        <v>78</v>
      </c>
      <c r="B18115" t="s">
        <v>718</v>
      </c>
      <c r="C18115">
        <v>254.5</v>
      </c>
      <c r="D18115">
        <v>257</v>
      </c>
      <c r="E18115">
        <v>248</v>
      </c>
      <c r="F18115">
        <v>250.5</v>
      </c>
      <c r="G18115">
        <v>32827950</v>
      </c>
      <c r="H18115">
        <v>251.83330000000001</v>
      </c>
    </row>
    <row r="18116" spans="1:8" x14ac:dyDescent="0.3">
      <c r="A18116" t="s">
        <v>78</v>
      </c>
      <c r="B18116" t="s">
        <v>291</v>
      </c>
      <c r="C18116">
        <v>242.8</v>
      </c>
      <c r="D18116">
        <v>242.8</v>
      </c>
      <c r="E18116">
        <v>236.5</v>
      </c>
      <c r="F18116">
        <v>240.2</v>
      </c>
      <c r="G18116">
        <v>47877680</v>
      </c>
      <c r="H18116">
        <v>239.83330000000001</v>
      </c>
    </row>
    <row r="18117" spans="1:8" x14ac:dyDescent="0.3">
      <c r="A18117" t="s">
        <v>78</v>
      </c>
      <c r="B18117" t="s">
        <v>295</v>
      </c>
      <c r="C18117">
        <v>240.7</v>
      </c>
      <c r="D18117">
        <v>241.5</v>
      </c>
      <c r="E18117">
        <v>234</v>
      </c>
      <c r="F18117">
        <v>240.5</v>
      </c>
      <c r="G18117">
        <v>83103620</v>
      </c>
      <c r="H18117">
        <v>238.66669999999999</v>
      </c>
    </row>
    <row r="18118" spans="1:8" x14ac:dyDescent="0.3">
      <c r="A18118" t="s">
        <v>78</v>
      </c>
      <c r="B18118" t="s">
        <v>298</v>
      </c>
      <c r="C18118">
        <v>245</v>
      </c>
      <c r="D18118">
        <v>251.25</v>
      </c>
      <c r="E18118">
        <v>244.5</v>
      </c>
      <c r="F18118">
        <v>247</v>
      </c>
      <c r="G18118">
        <v>35658350</v>
      </c>
      <c r="H18118">
        <v>247.58330000000001</v>
      </c>
    </row>
    <row r="18119" spans="1:8" x14ac:dyDescent="0.3">
      <c r="A18119" t="s">
        <v>78</v>
      </c>
      <c r="B18119" t="s">
        <v>719</v>
      </c>
      <c r="C18119">
        <v>245.2</v>
      </c>
      <c r="D18119">
        <v>262.75</v>
      </c>
      <c r="E18119">
        <v>241.5</v>
      </c>
      <c r="F18119">
        <v>258.25</v>
      </c>
      <c r="G18119">
        <v>52767270</v>
      </c>
      <c r="H18119">
        <v>254.16669999999999</v>
      </c>
    </row>
    <row r="18120" spans="1:8" x14ac:dyDescent="0.3">
      <c r="A18120" t="s">
        <v>78</v>
      </c>
      <c r="B18120" t="s">
        <v>720</v>
      </c>
      <c r="C18120">
        <v>253.25</v>
      </c>
      <c r="D18120">
        <v>257.75</v>
      </c>
      <c r="E18120">
        <v>251.5</v>
      </c>
      <c r="F18120">
        <v>253.75</v>
      </c>
      <c r="G18120">
        <v>44303530</v>
      </c>
      <c r="H18120">
        <v>254.33330000000001</v>
      </c>
    </row>
    <row r="18121" spans="1:8" x14ac:dyDescent="0.3">
      <c r="A18121" t="s">
        <v>78</v>
      </c>
      <c r="B18121" t="s">
        <v>721</v>
      </c>
      <c r="C18121">
        <v>260</v>
      </c>
      <c r="D18121">
        <v>261.5</v>
      </c>
      <c r="E18121">
        <v>253</v>
      </c>
      <c r="F18121">
        <v>256</v>
      </c>
      <c r="G18121">
        <v>36737140</v>
      </c>
      <c r="H18121">
        <v>256.83330000000001</v>
      </c>
    </row>
    <row r="18122" spans="1:8" x14ac:dyDescent="0.3">
      <c r="A18122" t="s">
        <v>78</v>
      </c>
      <c r="B18122" t="s">
        <v>96</v>
      </c>
      <c r="C18122">
        <v>257</v>
      </c>
      <c r="D18122">
        <v>261.25</v>
      </c>
      <c r="E18122">
        <v>255.25</v>
      </c>
      <c r="F18122">
        <v>255.25</v>
      </c>
      <c r="G18122">
        <v>19513600</v>
      </c>
      <c r="H18122">
        <v>257.25</v>
      </c>
    </row>
    <row r="18123" spans="1:8" x14ac:dyDescent="0.3">
      <c r="A18123" t="s">
        <v>78</v>
      </c>
      <c r="B18123" t="s">
        <v>722</v>
      </c>
      <c r="C18123">
        <v>257.25</v>
      </c>
      <c r="D18123">
        <v>260.25</v>
      </c>
      <c r="E18123">
        <v>253.75</v>
      </c>
      <c r="F18123">
        <v>256.5</v>
      </c>
      <c r="G18123">
        <v>28507880</v>
      </c>
      <c r="H18123">
        <v>256.83330000000001</v>
      </c>
    </row>
    <row r="18124" spans="1:8" x14ac:dyDescent="0.3">
      <c r="A18124" t="s">
        <v>78</v>
      </c>
      <c r="B18124" t="s">
        <v>164</v>
      </c>
      <c r="C18124">
        <v>259.5</v>
      </c>
      <c r="D18124">
        <v>264.5</v>
      </c>
      <c r="E18124">
        <v>256.25</v>
      </c>
      <c r="F18124">
        <v>260</v>
      </c>
      <c r="G18124">
        <v>39634460</v>
      </c>
      <c r="H18124">
        <v>260.25</v>
      </c>
    </row>
    <row r="18125" spans="1:8" x14ac:dyDescent="0.3">
      <c r="A18125" t="s">
        <v>78</v>
      </c>
      <c r="B18125" t="s">
        <v>723</v>
      </c>
      <c r="C18125">
        <v>246</v>
      </c>
      <c r="D18125">
        <v>253.75</v>
      </c>
      <c r="E18125">
        <v>240.2</v>
      </c>
      <c r="F18125">
        <v>251</v>
      </c>
      <c r="G18125">
        <v>94110680</v>
      </c>
      <c r="H18125">
        <v>248.3167</v>
      </c>
    </row>
    <row r="18126" spans="1:8" x14ac:dyDescent="0.3">
      <c r="A18126" t="s">
        <v>78</v>
      </c>
      <c r="B18126" t="s">
        <v>724</v>
      </c>
      <c r="C18126">
        <v>255</v>
      </c>
      <c r="D18126">
        <v>256</v>
      </c>
      <c r="E18126">
        <v>250.75</v>
      </c>
      <c r="F18126">
        <v>255</v>
      </c>
      <c r="G18126">
        <v>48998470</v>
      </c>
      <c r="H18126">
        <v>253.91669999999999</v>
      </c>
    </row>
    <row r="18127" spans="1:8" x14ac:dyDescent="0.3">
      <c r="A18127" t="s">
        <v>78</v>
      </c>
      <c r="B18127" t="s">
        <v>725</v>
      </c>
      <c r="C18127">
        <v>253.5</v>
      </c>
      <c r="D18127">
        <v>256.25</v>
      </c>
      <c r="E18127">
        <v>251.75</v>
      </c>
      <c r="F18127">
        <v>254.5</v>
      </c>
      <c r="G18127">
        <v>35352480</v>
      </c>
      <c r="H18127">
        <v>254.16669999999999</v>
      </c>
    </row>
    <row r="18128" spans="1:8" x14ac:dyDescent="0.3">
      <c r="A18128" t="s">
        <v>78</v>
      </c>
      <c r="B18128" t="s">
        <v>242</v>
      </c>
      <c r="C18128">
        <v>261</v>
      </c>
      <c r="D18128">
        <v>268.5</v>
      </c>
      <c r="E18128">
        <v>259.5</v>
      </c>
      <c r="F18128">
        <v>264</v>
      </c>
      <c r="G18128">
        <v>57422420</v>
      </c>
      <c r="H18128">
        <v>264</v>
      </c>
    </row>
    <row r="18129" spans="1:8" x14ac:dyDescent="0.3">
      <c r="A18129" t="s">
        <v>78</v>
      </c>
      <c r="B18129" t="s">
        <v>726</v>
      </c>
      <c r="C18129">
        <v>262</v>
      </c>
      <c r="D18129">
        <v>272.5</v>
      </c>
      <c r="E18129">
        <v>260.75</v>
      </c>
      <c r="F18129">
        <v>267.5</v>
      </c>
      <c r="G18129">
        <v>47234840</v>
      </c>
      <c r="H18129">
        <v>266.91669999999999</v>
      </c>
    </row>
    <row r="18130" spans="1:8" x14ac:dyDescent="0.3">
      <c r="A18130" t="s">
        <v>78</v>
      </c>
      <c r="B18130" t="s">
        <v>727</v>
      </c>
      <c r="C18130">
        <v>265.5</v>
      </c>
      <c r="D18130">
        <v>268.5</v>
      </c>
      <c r="E18130">
        <v>261.25</v>
      </c>
      <c r="F18130">
        <v>261.25</v>
      </c>
      <c r="G18130">
        <v>24203660</v>
      </c>
      <c r="H18130">
        <v>263.66669999999999</v>
      </c>
    </row>
    <row r="18131" spans="1:8" x14ac:dyDescent="0.3">
      <c r="A18131" t="s">
        <v>78</v>
      </c>
      <c r="B18131" t="s">
        <v>728</v>
      </c>
      <c r="C18131">
        <v>262.25</v>
      </c>
      <c r="D18131">
        <v>268</v>
      </c>
      <c r="E18131">
        <v>261.5</v>
      </c>
      <c r="F18131">
        <v>268</v>
      </c>
      <c r="G18131">
        <v>28419890</v>
      </c>
      <c r="H18131">
        <v>265.83330000000001</v>
      </c>
    </row>
    <row r="18132" spans="1:8" x14ac:dyDescent="0.3">
      <c r="A18132" t="s">
        <v>78</v>
      </c>
      <c r="B18132" t="s">
        <v>729</v>
      </c>
      <c r="C18132">
        <v>267.75</v>
      </c>
      <c r="D18132">
        <v>268.75</v>
      </c>
      <c r="E18132">
        <v>251.5</v>
      </c>
      <c r="F18132">
        <v>253</v>
      </c>
      <c r="G18132">
        <v>42934430</v>
      </c>
      <c r="H18132">
        <v>257.75</v>
      </c>
    </row>
    <row r="18133" spans="1:8" x14ac:dyDescent="0.3">
      <c r="A18133" t="s">
        <v>78</v>
      </c>
      <c r="B18133" t="s">
        <v>730</v>
      </c>
      <c r="C18133">
        <v>260.25</v>
      </c>
      <c r="D18133">
        <v>261.25</v>
      </c>
      <c r="E18133">
        <v>254.25</v>
      </c>
      <c r="F18133">
        <v>255</v>
      </c>
      <c r="G18133">
        <v>29511650</v>
      </c>
      <c r="H18133">
        <v>256.83330000000001</v>
      </c>
    </row>
    <row r="18134" spans="1:8" x14ac:dyDescent="0.3">
      <c r="A18134" t="s">
        <v>78</v>
      </c>
      <c r="B18134" t="s">
        <v>731</v>
      </c>
      <c r="C18134">
        <v>255</v>
      </c>
      <c r="D18134">
        <v>258.75</v>
      </c>
      <c r="E18134">
        <v>253.25</v>
      </c>
      <c r="F18134">
        <v>253.5</v>
      </c>
      <c r="G18134">
        <v>28761780</v>
      </c>
      <c r="H18134">
        <v>255.16669999999999</v>
      </c>
    </row>
    <row r="18135" spans="1:8" x14ac:dyDescent="0.3">
      <c r="A18135" t="s">
        <v>78</v>
      </c>
      <c r="B18135" t="s">
        <v>732</v>
      </c>
      <c r="C18135">
        <v>253.75</v>
      </c>
      <c r="D18135">
        <v>264.25</v>
      </c>
      <c r="E18135">
        <v>253.75</v>
      </c>
      <c r="F18135">
        <v>263</v>
      </c>
      <c r="G18135">
        <v>31893930</v>
      </c>
      <c r="H18135">
        <v>260.33330000000001</v>
      </c>
    </row>
    <row r="18136" spans="1:8" x14ac:dyDescent="0.3">
      <c r="A18136" t="s">
        <v>78</v>
      </c>
      <c r="B18136" t="s">
        <v>733</v>
      </c>
      <c r="C18136">
        <v>266</v>
      </c>
      <c r="D18136">
        <v>272.5</v>
      </c>
      <c r="E18136">
        <v>266</v>
      </c>
      <c r="F18136">
        <v>269</v>
      </c>
      <c r="G18136">
        <v>27516710</v>
      </c>
      <c r="H18136">
        <v>269.16669999999999</v>
      </c>
    </row>
    <row r="18137" spans="1:8" x14ac:dyDescent="0.3">
      <c r="A18137" t="s">
        <v>78</v>
      </c>
      <c r="B18137" t="s">
        <v>734</v>
      </c>
      <c r="C18137">
        <v>270.5</v>
      </c>
      <c r="D18137">
        <v>275.5</v>
      </c>
      <c r="E18137">
        <v>270.25</v>
      </c>
      <c r="F18137">
        <v>274</v>
      </c>
      <c r="G18137">
        <v>24278070</v>
      </c>
      <c r="H18137">
        <v>273.25</v>
      </c>
    </row>
    <row r="18138" spans="1:8" x14ac:dyDescent="0.3">
      <c r="A18138" t="s">
        <v>78</v>
      </c>
      <c r="B18138" t="s">
        <v>735</v>
      </c>
      <c r="C18138">
        <v>276.5</v>
      </c>
      <c r="D18138">
        <v>279.5</v>
      </c>
      <c r="E18138">
        <v>273.25</v>
      </c>
      <c r="F18138">
        <v>274</v>
      </c>
      <c r="G18138">
        <v>14612262</v>
      </c>
      <c r="H18138">
        <v>275.58330000000001</v>
      </c>
    </row>
    <row r="18139" spans="1:8" x14ac:dyDescent="0.3">
      <c r="A18139" t="s">
        <v>244</v>
      </c>
      <c r="B18139" t="s">
        <v>696</v>
      </c>
      <c r="C18139">
        <v>12.58</v>
      </c>
      <c r="D18139">
        <v>12.65</v>
      </c>
      <c r="E18139">
        <v>11.95</v>
      </c>
      <c r="F18139">
        <v>12.08</v>
      </c>
      <c r="G18139">
        <v>113280800</v>
      </c>
      <c r="H18139">
        <v>12.226699999999999</v>
      </c>
    </row>
    <row r="18140" spans="1:8" x14ac:dyDescent="0.3">
      <c r="A18140" t="s">
        <v>244</v>
      </c>
      <c r="B18140" t="s">
        <v>697</v>
      </c>
      <c r="C18140">
        <v>12.18</v>
      </c>
      <c r="D18140">
        <v>12.23</v>
      </c>
      <c r="E18140">
        <v>11.5</v>
      </c>
      <c r="F18140">
        <v>11.51</v>
      </c>
      <c r="G18140">
        <v>74419270</v>
      </c>
      <c r="H18140">
        <v>11.746700000000001</v>
      </c>
    </row>
    <row r="18141" spans="1:8" x14ac:dyDescent="0.3">
      <c r="A18141" t="s">
        <v>244</v>
      </c>
      <c r="B18141" t="s">
        <v>698</v>
      </c>
      <c r="C18141">
        <v>11.57</v>
      </c>
      <c r="D18141">
        <v>11.73</v>
      </c>
      <c r="E18141">
        <v>11.4</v>
      </c>
      <c r="F18141">
        <v>11.65</v>
      </c>
      <c r="G18141">
        <v>87568040</v>
      </c>
      <c r="H18141">
        <v>11.593299999999999</v>
      </c>
    </row>
    <row r="18142" spans="1:8" x14ac:dyDescent="0.3">
      <c r="A18142" t="s">
        <v>244</v>
      </c>
      <c r="B18142" t="s">
        <v>699</v>
      </c>
      <c r="C18142">
        <v>11.74</v>
      </c>
      <c r="D18142">
        <v>12.17</v>
      </c>
      <c r="E18142">
        <v>11.67</v>
      </c>
      <c r="F18142">
        <v>12.07</v>
      </c>
      <c r="G18142">
        <v>94474260</v>
      </c>
      <c r="H18142">
        <v>11.97</v>
      </c>
    </row>
    <row r="18143" spans="1:8" x14ac:dyDescent="0.3">
      <c r="A18143" t="s">
        <v>244</v>
      </c>
      <c r="B18143" t="s">
        <v>700</v>
      </c>
      <c r="C18143">
        <v>12.13</v>
      </c>
      <c r="D18143">
        <v>12.2</v>
      </c>
      <c r="E18143">
        <v>11.76</v>
      </c>
      <c r="F18143">
        <v>12.2</v>
      </c>
      <c r="G18143">
        <v>65197780</v>
      </c>
      <c r="H18143">
        <v>12.0533</v>
      </c>
    </row>
    <row r="18144" spans="1:8" x14ac:dyDescent="0.3">
      <c r="A18144" t="s">
        <v>244</v>
      </c>
      <c r="B18144" t="s">
        <v>77</v>
      </c>
      <c r="C18144">
        <v>12.05</v>
      </c>
      <c r="D18144">
        <v>12.18</v>
      </c>
      <c r="E18144">
        <v>11.74</v>
      </c>
      <c r="F18144">
        <v>11.96</v>
      </c>
      <c r="G18144">
        <v>75491820</v>
      </c>
      <c r="H18144">
        <v>11.96</v>
      </c>
    </row>
    <row r="18145" spans="1:8" x14ac:dyDescent="0.3">
      <c r="A18145" t="s">
        <v>244</v>
      </c>
      <c r="B18145" t="s">
        <v>701</v>
      </c>
      <c r="C18145">
        <v>12.03</v>
      </c>
      <c r="D18145">
        <v>12.16</v>
      </c>
      <c r="E18145">
        <v>11.87</v>
      </c>
      <c r="F18145">
        <v>12.06</v>
      </c>
      <c r="G18145">
        <v>62313780</v>
      </c>
      <c r="H18145">
        <v>12.03</v>
      </c>
    </row>
    <row r="18146" spans="1:8" x14ac:dyDescent="0.3">
      <c r="A18146" t="s">
        <v>244</v>
      </c>
      <c r="B18146" t="s">
        <v>702</v>
      </c>
      <c r="C18146">
        <v>12.11</v>
      </c>
      <c r="D18146">
        <v>12.16</v>
      </c>
      <c r="E18146">
        <v>11.9</v>
      </c>
      <c r="F18146">
        <v>11.98</v>
      </c>
      <c r="G18146">
        <v>68283950</v>
      </c>
      <c r="H18146">
        <v>12.013299999999999</v>
      </c>
    </row>
    <row r="18147" spans="1:8" x14ac:dyDescent="0.3">
      <c r="A18147" t="s">
        <v>244</v>
      </c>
      <c r="B18147" t="s">
        <v>139</v>
      </c>
      <c r="C18147">
        <v>11.98</v>
      </c>
      <c r="D18147">
        <v>12.01</v>
      </c>
      <c r="E18147">
        <v>11.74</v>
      </c>
      <c r="F18147">
        <v>11.82</v>
      </c>
      <c r="G18147">
        <v>53242930</v>
      </c>
      <c r="H18147">
        <v>11.8567</v>
      </c>
    </row>
    <row r="18148" spans="1:8" x14ac:dyDescent="0.3">
      <c r="A18148" t="s">
        <v>244</v>
      </c>
      <c r="B18148" t="s">
        <v>156</v>
      </c>
      <c r="C18148">
        <v>11.86</v>
      </c>
      <c r="D18148">
        <v>11.88</v>
      </c>
      <c r="E18148">
        <v>11.7</v>
      </c>
      <c r="F18148">
        <v>11.79</v>
      </c>
      <c r="G18148">
        <v>41599440</v>
      </c>
      <c r="H18148">
        <v>11.79</v>
      </c>
    </row>
    <row r="18149" spans="1:8" x14ac:dyDescent="0.3">
      <c r="A18149" t="s">
        <v>244</v>
      </c>
      <c r="B18149" t="s">
        <v>703</v>
      </c>
      <c r="C18149">
        <v>11.86</v>
      </c>
      <c r="D18149">
        <v>11.96</v>
      </c>
      <c r="E18149">
        <v>11.85</v>
      </c>
      <c r="F18149">
        <v>11.87</v>
      </c>
      <c r="G18149">
        <v>31171100</v>
      </c>
      <c r="H18149">
        <v>11.8933</v>
      </c>
    </row>
    <row r="18150" spans="1:8" x14ac:dyDescent="0.3">
      <c r="A18150" t="s">
        <v>244</v>
      </c>
      <c r="B18150" t="s">
        <v>223</v>
      </c>
      <c r="C18150">
        <v>11.91</v>
      </c>
      <c r="D18150">
        <v>12.78</v>
      </c>
      <c r="E18150">
        <v>11.91</v>
      </c>
      <c r="F18150">
        <v>12.45</v>
      </c>
      <c r="G18150">
        <v>138954900</v>
      </c>
      <c r="H18150">
        <v>12.38</v>
      </c>
    </row>
    <row r="18151" spans="1:8" x14ac:dyDescent="0.3">
      <c r="A18151" t="s">
        <v>244</v>
      </c>
      <c r="B18151" t="s">
        <v>228</v>
      </c>
      <c r="C18151">
        <v>12.44</v>
      </c>
      <c r="D18151">
        <v>12.73</v>
      </c>
      <c r="E18151">
        <v>12.36</v>
      </c>
      <c r="F18151">
        <v>12.64</v>
      </c>
      <c r="G18151">
        <v>68285680</v>
      </c>
      <c r="H18151">
        <v>12.576700000000001</v>
      </c>
    </row>
    <row r="18152" spans="1:8" x14ac:dyDescent="0.3">
      <c r="A18152" t="s">
        <v>244</v>
      </c>
      <c r="B18152" t="s">
        <v>704</v>
      </c>
      <c r="C18152">
        <v>12.7</v>
      </c>
      <c r="D18152">
        <v>12.78</v>
      </c>
      <c r="E18152">
        <v>12.42</v>
      </c>
      <c r="F18152">
        <v>12.67</v>
      </c>
      <c r="G18152">
        <v>71352970</v>
      </c>
      <c r="H18152">
        <v>12.6233</v>
      </c>
    </row>
    <row r="18153" spans="1:8" x14ac:dyDescent="0.3">
      <c r="A18153" t="s">
        <v>244</v>
      </c>
      <c r="B18153" t="s">
        <v>705</v>
      </c>
      <c r="C18153">
        <v>12.72</v>
      </c>
      <c r="D18153">
        <v>12.87</v>
      </c>
      <c r="E18153">
        <v>12.65</v>
      </c>
      <c r="F18153">
        <v>12.7</v>
      </c>
      <c r="G18153">
        <v>50616120</v>
      </c>
      <c r="H18153">
        <v>12.74</v>
      </c>
    </row>
    <row r="18154" spans="1:8" x14ac:dyDescent="0.3">
      <c r="A18154" t="s">
        <v>244</v>
      </c>
      <c r="B18154" t="s">
        <v>706</v>
      </c>
      <c r="C18154">
        <v>12.75</v>
      </c>
      <c r="D18154">
        <v>12.92</v>
      </c>
      <c r="E18154">
        <v>12.7</v>
      </c>
      <c r="F18154">
        <v>12.83</v>
      </c>
      <c r="G18154">
        <v>69929710</v>
      </c>
      <c r="H18154">
        <v>12.816700000000001</v>
      </c>
    </row>
    <row r="18155" spans="1:8" x14ac:dyDescent="0.3">
      <c r="A18155" t="s">
        <v>244</v>
      </c>
      <c r="B18155" t="s">
        <v>265</v>
      </c>
      <c r="C18155">
        <v>12.9</v>
      </c>
      <c r="D18155">
        <v>13.06</v>
      </c>
      <c r="E18155">
        <v>12.6</v>
      </c>
      <c r="F18155">
        <v>12.8</v>
      </c>
      <c r="G18155">
        <v>62726690</v>
      </c>
      <c r="H18155">
        <v>12.82</v>
      </c>
    </row>
    <row r="18156" spans="1:8" x14ac:dyDescent="0.3">
      <c r="A18156" t="s">
        <v>244</v>
      </c>
      <c r="B18156" t="s">
        <v>707</v>
      </c>
      <c r="C18156">
        <v>12.8</v>
      </c>
      <c r="D18156">
        <v>12.86</v>
      </c>
      <c r="E18156">
        <v>12.35</v>
      </c>
      <c r="F18156">
        <v>12.6</v>
      </c>
      <c r="G18156">
        <v>63244240</v>
      </c>
      <c r="H18156">
        <v>12.603300000000001</v>
      </c>
    </row>
    <row r="18157" spans="1:8" x14ac:dyDescent="0.3">
      <c r="A18157" t="s">
        <v>244</v>
      </c>
      <c r="B18157" t="s">
        <v>271</v>
      </c>
      <c r="C18157">
        <v>12.62</v>
      </c>
      <c r="D18157">
        <v>12.65</v>
      </c>
      <c r="E18157">
        <v>11.79</v>
      </c>
      <c r="F18157">
        <v>12.11</v>
      </c>
      <c r="G18157">
        <v>40603250</v>
      </c>
      <c r="H18157">
        <v>12.183299999999999</v>
      </c>
    </row>
    <row r="18158" spans="1:8" x14ac:dyDescent="0.3">
      <c r="A18158" t="s">
        <v>244</v>
      </c>
      <c r="B18158" t="s">
        <v>708</v>
      </c>
      <c r="C18158">
        <v>12.11</v>
      </c>
      <c r="D18158">
        <v>12.38</v>
      </c>
      <c r="E18158">
        <v>11.95</v>
      </c>
      <c r="F18158">
        <v>12.38</v>
      </c>
      <c r="G18158">
        <v>25028380</v>
      </c>
      <c r="H18158">
        <v>12.236700000000001</v>
      </c>
    </row>
    <row r="18159" spans="1:8" x14ac:dyDescent="0.3">
      <c r="A18159" t="s">
        <v>244</v>
      </c>
      <c r="B18159" t="s">
        <v>709</v>
      </c>
      <c r="C18159">
        <v>12.38</v>
      </c>
      <c r="D18159">
        <v>12.53</v>
      </c>
      <c r="E18159">
        <v>12.36</v>
      </c>
      <c r="F18159">
        <v>12.4</v>
      </c>
      <c r="G18159">
        <v>31041440</v>
      </c>
      <c r="H18159">
        <v>12.43</v>
      </c>
    </row>
    <row r="18160" spans="1:8" x14ac:dyDescent="0.3">
      <c r="A18160" t="s">
        <v>244</v>
      </c>
      <c r="B18160" t="s">
        <v>283</v>
      </c>
      <c r="C18160">
        <v>12.35</v>
      </c>
      <c r="D18160">
        <v>12.4</v>
      </c>
      <c r="E18160">
        <v>12.21</v>
      </c>
      <c r="F18160">
        <v>12.28</v>
      </c>
      <c r="G18160">
        <v>18305860</v>
      </c>
      <c r="H18160">
        <v>12.2967</v>
      </c>
    </row>
    <row r="18161" spans="1:8" x14ac:dyDescent="0.3">
      <c r="A18161" t="s">
        <v>244</v>
      </c>
      <c r="B18161" t="s">
        <v>290</v>
      </c>
      <c r="C18161">
        <v>12.35</v>
      </c>
      <c r="D18161">
        <v>12.46</v>
      </c>
      <c r="E18161">
        <v>12.09</v>
      </c>
      <c r="F18161">
        <v>12.39</v>
      </c>
      <c r="G18161">
        <v>43998940</v>
      </c>
      <c r="H18161">
        <v>12.3133</v>
      </c>
    </row>
    <row r="18162" spans="1:8" x14ac:dyDescent="0.3">
      <c r="A18162" t="s">
        <v>244</v>
      </c>
      <c r="B18162" t="s">
        <v>710</v>
      </c>
      <c r="C18162">
        <v>12.45</v>
      </c>
      <c r="D18162">
        <v>12.47</v>
      </c>
      <c r="E18162">
        <v>12.23</v>
      </c>
      <c r="F18162">
        <v>12.42</v>
      </c>
      <c r="G18162">
        <v>25627670</v>
      </c>
      <c r="H18162">
        <v>12.3733</v>
      </c>
    </row>
    <row r="18163" spans="1:8" x14ac:dyDescent="0.3">
      <c r="A18163" t="s">
        <v>244</v>
      </c>
      <c r="B18163" t="s">
        <v>512</v>
      </c>
      <c r="C18163">
        <v>12.43</v>
      </c>
      <c r="D18163">
        <v>12.45</v>
      </c>
      <c r="E18163">
        <v>12.13</v>
      </c>
      <c r="F18163">
        <v>12.2</v>
      </c>
      <c r="G18163">
        <v>36874540</v>
      </c>
      <c r="H18163">
        <v>12.26</v>
      </c>
    </row>
    <row r="18164" spans="1:8" x14ac:dyDescent="0.3">
      <c r="A18164" t="s">
        <v>244</v>
      </c>
      <c r="B18164" t="s">
        <v>91</v>
      </c>
      <c r="C18164">
        <v>11.5</v>
      </c>
      <c r="D18164">
        <v>12.08</v>
      </c>
      <c r="E18164">
        <v>11.2</v>
      </c>
      <c r="F18164">
        <v>12.08</v>
      </c>
      <c r="G18164">
        <v>46312190</v>
      </c>
      <c r="H18164">
        <v>11.7867</v>
      </c>
    </row>
    <row r="18165" spans="1:8" x14ac:dyDescent="0.3">
      <c r="A18165" t="s">
        <v>244</v>
      </c>
      <c r="B18165" t="s">
        <v>93</v>
      </c>
      <c r="C18165">
        <v>12.06</v>
      </c>
      <c r="D18165">
        <v>12.4</v>
      </c>
      <c r="E18165">
        <v>11.88</v>
      </c>
      <c r="F18165">
        <v>12.25</v>
      </c>
      <c r="G18165">
        <v>44828720</v>
      </c>
      <c r="H18165">
        <v>12.1767</v>
      </c>
    </row>
    <row r="18166" spans="1:8" x14ac:dyDescent="0.3">
      <c r="A18166" t="s">
        <v>244</v>
      </c>
      <c r="B18166" t="s">
        <v>711</v>
      </c>
      <c r="C18166">
        <v>12.25</v>
      </c>
      <c r="D18166">
        <v>12.34</v>
      </c>
      <c r="E18166">
        <v>11.83</v>
      </c>
      <c r="F18166">
        <v>12.34</v>
      </c>
      <c r="G18166">
        <v>43879500</v>
      </c>
      <c r="H18166">
        <v>12.17</v>
      </c>
    </row>
    <row r="18167" spans="1:8" x14ac:dyDescent="0.3">
      <c r="A18167" t="s">
        <v>244</v>
      </c>
      <c r="B18167" t="s">
        <v>712</v>
      </c>
      <c r="C18167">
        <v>12.34</v>
      </c>
      <c r="D18167">
        <v>12.37</v>
      </c>
      <c r="E18167">
        <v>12.15</v>
      </c>
      <c r="F18167">
        <v>12.35</v>
      </c>
      <c r="G18167">
        <v>27680280</v>
      </c>
      <c r="H18167">
        <v>12.29</v>
      </c>
    </row>
    <row r="18168" spans="1:8" x14ac:dyDescent="0.3">
      <c r="A18168" t="s">
        <v>244</v>
      </c>
      <c r="B18168" t="s">
        <v>162</v>
      </c>
      <c r="C18168">
        <v>12.27</v>
      </c>
      <c r="D18168">
        <v>12.27</v>
      </c>
      <c r="E18168">
        <v>11.9</v>
      </c>
      <c r="F18168">
        <v>12.24</v>
      </c>
      <c r="G18168">
        <v>26339830</v>
      </c>
      <c r="H18168">
        <v>12.136699999999999</v>
      </c>
    </row>
    <row r="18169" spans="1:8" x14ac:dyDescent="0.3">
      <c r="A18169" t="s">
        <v>244</v>
      </c>
      <c r="B18169" t="s">
        <v>220</v>
      </c>
      <c r="C18169">
        <v>11.97</v>
      </c>
      <c r="D18169">
        <v>12.11</v>
      </c>
      <c r="E18169">
        <v>11.91</v>
      </c>
      <c r="F18169">
        <v>12.04</v>
      </c>
      <c r="G18169">
        <v>24244210</v>
      </c>
      <c r="H18169">
        <v>12.02</v>
      </c>
    </row>
    <row r="18170" spans="1:8" x14ac:dyDescent="0.3">
      <c r="A18170" t="s">
        <v>244</v>
      </c>
      <c r="B18170" t="s">
        <v>713</v>
      </c>
      <c r="C18170">
        <v>12.2</v>
      </c>
      <c r="D18170">
        <v>12.28</v>
      </c>
      <c r="E18170">
        <v>12.1</v>
      </c>
      <c r="F18170">
        <v>12.25</v>
      </c>
      <c r="G18170">
        <v>41284710</v>
      </c>
      <c r="H18170">
        <v>12.21</v>
      </c>
    </row>
    <row r="18171" spans="1:8" x14ac:dyDescent="0.3">
      <c r="A18171" t="s">
        <v>244</v>
      </c>
      <c r="B18171" t="s">
        <v>714</v>
      </c>
      <c r="C18171">
        <v>12.19</v>
      </c>
      <c r="D18171">
        <v>12.52</v>
      </c>
      <c r="E18171">
        <v>12.14</v>
      </c>
      <c r="F18171">
        <v>12.28</v>
      </c>
      <c r="G18171">
        <v>44720320</v>
      </c>
      <c r="H18171">
        <v>12.3133</v>
      </c>
    </row>
    <row r="18172" spans="1:8" x14ac:dyDescent="0.3">
      <c r="A18172" t="s">
        <v>244</v>
      </c>
      <c r="B18172" t="s">
        <v>715</v>
      </c>
      <c r="C18172">
        <v>12.3</v>
      </c>
      <c r="D18172">
        <v>12.93</v>
      </c>
      <c r="E18172">
        <v>12.29</v>
      </c>
      <c r="F18172">
        <v>12.9</v>
      </c>
      <c r="G18172">
        <v>82147170</v>
      </c>
      <c r="H18172">
        <v>12.7067</v>
      </c>
    </row>
    <row r="18173" spans="1:8" x14ac:dyDescent="0.3">
      <c r="A18173" t="s">
        <v>244</v>
      </c>
      <c r="B18173" t="s">
        <v>235</v>
      </c>
      <c r="C18173">
        <v>12.9</v>
      </c>
      <c r="D18173">
        <v>13.5</v>
      </c>
      <c r="E18173">
        <v>12.68</v>
      </c>
      <c r="F18173">
        <v>13.47</v>
      </c>
      <c r="G18173">
        <v>72053950</v>
      </c>
      <c r="H18173">
        <v>13.216699999999999</v>
      </c>
    </row>
    <row r="18174" spans="1:8" x14ac:dyDescent="0.3">
      <c r="A18174" t="s">
        <v>244</v>
      </c>
      <c r="B18174" t="s">
        <v>259</v>
      </c>
      <c r="C18174">
        <v>13.61</v>
      </c>
      <c r="D18174">
        <v>13.89</v>
      </c>
      <c r="E18174">
        <v>13.03</v>
      </c>
      <c r="F18174">
        <v>13.03</v>
      </c>
      <c r="G18174">
        <v>49723920</v>
      </c>
      <c r="H18174">
        <v>13.316700000000001</v>
      </c>
    </row>
    <row r="18175" spans="1:8" x14ac:dyDescent="0.3">
      <c r="A18175" t="s">
        <v>244</v>
      </c>
      <c r="B18175" t="s">
        <v>716</v>
      </c>
      <c r="C18175">
        <v>13.1</v>
      </c>
      <c r="D18175">
        <v>14</v>
      </c>
      <c r="E18175">
        <v>13.1</v>
      </c>
      <c r="F18175">
        <v>13.95</v>
      </c>
      <c r="G18175">
        <v>62521400</v>
      </c>
      <c r="H18175">
        <v>13.683299999999999</v>
      </c>
    </row>
    <row r="18176" spans="1:8" x14ac:dyDescent="0.3">
      <c r="A18176" t="s">
        <v>244</v>
      </c>
      <c r="B18176" t="s">
        <v>269</v>
      </c>
      <c r="C18176">
        <v>13.95</v>
      </c>
      <c r="D18176">
        <v>14.2</v>
      </c>
      <c r="E18176">
        <v>13.6</v>
      </c>
      <c r="F18176">
        <v>13.63</v>
      </c>
      <c r="G18176">
        <v>43069560</v>
      </c>
      <c r="H18176">
        <v>13.81</v>
      </c>
    </row>
    <row r="18177" spans="1:8" x14ac:dyDescent="0.3">
      <c r="A18177" t="s">
        <v>244</v>
      </c>
      <c r="B18177" t="s">
        <v>282</v>
      </c>
      <c r="C18177">
        <v>13.56</v>
      </c>
      <c r="D18177">
        <v>13.79</v>
      </c>
      <c r="E18177">
        <v>13.03</v>
      </c>
      <c r="F18177">
        <v>13.54</v>
      </c>
      <c r="G18177">
        <v>15425830</v>
      </c>
      <c r="H18177">
        <v>13.4533</v>
      </c>
    </row>
    <row r="18178" spans="1:8" x14ac:dyDescent="0.3">
      <c r="A18178" t="s">
        <v>244</v>
      </c>
      <c r="B18178" t="s">
        <v>717</v>
      </c>
      <c r="C18178">
        <v>13.25</v>
      </c>
      <c r="D18178">
        <v>13.62</v>
      </c>
      <c r="E18178">
        <v>12.88</v>
      </c>
      <c r="F18178">
        <v>13.31</v>
      </c>
      <c r="G18178">
        <v>39878980</v>
      </c>
      <c r="H18178">
        <v>13.27</v>
      </c>
    </row>
    <row r="18179" spans="1:8" x14ac:dyDescent="0.3">
      <c r="A18179" t="s">
        <v>244</v>
      </c>
      <c r="B18179" t="s">
        <v>285</v>
      </c>
      <c r="C18179">
        <v>13.26</v>
      </c>
      <c r="D18179">
        <v>13.29</v>
      </c>
      <c r="E18179">
        <v>12.58</v>
      </c>
      <c r="F18179">
        <v>12.58</v>
      </c>
      <c r="G18179">
        <v>43525840</v>
      </c>
      <c r="H18179">
        <v>12.816700000000001</v>
      </c>
    </row>
    <row r="18180" spans="1:8" x14ac:dyDescent="0.3">
      <c r="A18180" t="s">
        <v>244</v>
      </c>
      <c r="B18180" t="s">
        <v>718</v>
      </c>
      <c r="C18180">
        <v>12.87</v>
      </c>
      <c r="D18180">
        <v>12.92</v>
      </c>
      <c r="E18180">
        <v>12.58</v>
      </c>
      <c r="F18180">
        <v>12.61</v>
      </c>
      <c r="G18180">
        <v>30770710</v>
      </c>
      <c r="H18180">
        <v>12.7033</v>
      </c>
    </row>
    <row r="18181" spans="1:8" x14ac:dyDescent="0.3">
      <c r="A18181" t="s">
        <v>244</v>
      </c>
      <c r="B18181" t="s">
        <v>291</v>
      </c>
      <c r="C18181">
        <v>12.61</v>
      </c>
      <c r="D18181">
        <v>12.92</v>
      </c>
      <c r="E18181">
        <v>12.55</v>
      </c>
      <c r="F18181">
        <v>12.9</v>
      </c>
      <c r="G18181">
        <v>22848480</v>
      </c>
      <c r="H18181">
        <v>12.79</v>
      </c>
    </row>
    <row r="18182" spans="1:8" x14ac:dyDescent="0.3">
      <c r="A18182" t="s">
        <v>244</v>
      </c>
      <c r="B18182" t="s">
        <v>295</v>
      </c>
      <c r="C18182">
        <v>12.9</v>
      </c>
      <c r="D18182">
        <v>13.02</v>
      </c>
      <c r="E18182">
        <v>12.71</v>
      </c>
      <c r="F18182">
        <v>12.77</v>
      </c>
      <c r="G18182">
        <v>12723430</v>
      </c>
      <c r="H18182">
        <v>12.833299999999999</v>
      </c>
    </row>
    <row r="18183" spans="1:8" x14ac:dyDescent="0.3">
      <c r="A18183" t="s">
        <v>244</v>
      </c>
      <c r="B18183" t="s">
        <v>298</v>
      </c>
      <c r="C18183">
        <v>12.78</v>
      </c>
      <c r="D18183">
        <v>12.87</v>
      </c>
      <c r="E18183">
        <v>12.6</v>
      </c>
      <c r="F18183">
        <v>12.6</v>
      </c>
      <c r="G18183">
        <v>11001160</v>
      </c>
      <c r="H18183">
        <v>12.69</v>
      </c>
    </row>
    <row r="18184" spans="1:8" x14ac:dyDescent="0.3">
      <c r="A18184" t="s">
        <v>244</v>
      </c>
      <c r="B18184" t="s">
        <v>719</v>
      </c>
      <c r="C18184">
        <v>12.61</v>
      </c>
      <c r="D18184">
        <v>12.84</v>
      </c>
      <c r="E18184">
        <v>12.61</v>
      </c>
      <c r="F18184">
        <v>12.7</v>
      </c>
      <c r="G18184">
        <v>13785790</v>
      </c>
      <c r="H18184">
        <v>12.716699999999999</v>
      </c>
    </row>
    <row r="18185" spans="1:8" x14ac:dyDescent="0.3">
      <c r="A18185" t="s">
        <v>244</v>
      </c>
      <c r="B18185" t="s">
        <v>720</v>
      </c>
      <c r="C18185">
        <v>12.89</v>
      </c>
      <c r="D18185">
        <v>12.9</v>
      </c>
      <c r="E18185">
        <v>12.65</v>
      </c>
      <c r="F18185">
        <v>12.7</v>
      </c>
      <c r="G18185">
        <v>22356740</v>
      </c>
      <c r="H18185">
        <v>12.75</v>
      </c>
    </row>
    <row r="18186" spans="1:8" x14ac:dyDescent="0.3">
      <c r="A18186" t="s">
        <v>244</v>
      </c>
      <c r="B18186" t="s">
        <v>721</v>
      </c>
      <c r="C18186">
        <v>12.58</v>
      </c>
      <c r="D18186">
        <v>12.76</v>
      </c>
      <c r="E18186">
        <v>12.48</v>
      </c>
      <c r="F18186">
        <v>12.64</v>
      </c>
      <c r="G18186">
        <v>21145750</v>
      </c>
      <c r="H18186">
        <v>12.6267</v>
      </c>
    </row>
    <row r="18187" spans="1:8" x14ac:dyDescent="0.3">
      <c r="A18187" t="s">
        <v>244</v>
      </c>
      <c r="B18187" t="s">
        <v>96</v>
      </c>
      <c r="C18187">
        <v>12.7</v>
      </c>
      <c r="D18187">
        <v>12.8</v>
      </c>
      <c r="E18187">
        <v>12.46</v>
      </c>
      <c r="F18187">
        <v>12.65</v>
      </c>
      <c r="G18187">
        <v>28174530</v>
      </c>
      <c r="H18187">
        <v>12.636699999999999</v>
      </c>
    </row>
    <row r="18188" spans="1:8" x14ac:dyDescent="0.3">
      <c r="A18188" t="s">
        <v>244</v>
      </c>
      <c r="B18188" t="s">
        <v>722</v>
      </c>
      <c r="C18188">
        <v>12.67</v>
      </c>
      <c r="D18188">
        <v>12.77</v>
      </c>
      <c r="E18188">
        <v>12.63</v>
      </c>
      <c r="F18188">
        <v>12.7</v>
      </c>
      <c r="G18188">
        <v>20062180</v>
      </c>
      <c r="H18188">
        <v>12.7</v>
      </c>
    </row>
    <row r="18189" spans="1:8" x14ac:dyDescent="0.3">
      <c r="A18189" t="s">
        <v>244</v>
      </c>
      <c r="B18189" t="s">
        <v>164</v>
      </c>
      <c r="C18189">
        <v>12.71</v>
      </c>
      <c r="D18189">
        <v>12.86</v>
      </c>
      <c r="E18189">
        <v>12.4</v>
      </c>
      <c r="F18189">
        <v>12.46</v>
      </c>
      <c r="G18189">
        <v>34071600</v>
      </c>
      <c r="H18189">
        <v>12.5733</v>
      </c>
    </row>
    <row r="18190" spans="1:8" x14ac:dyDescent="0.3">
      <c r="A18190" t="s">
        <v>244</v>
      </c>
      <c r="B18190" t="s">
        <v>723</v>
      </c>
      <c r="C18190">
        <v>12.79</v>
      </c>
      <c r="D18190">
        <v>13.03</v>
      </c>
      <c r="E18190">
        <v>12.66</v>
      </c>
      <c r="F18190">
        <v>12.9</v>
      </c>
      <c r="G18190">
        <v>41966700</v>
      </c>
      <c r="H18190">
        <v>12.863300000000001</v>
      </c>
    </row>
    <row r="18191" spans="1:8" x14ac:dyDescent="0.3">
      <c r="A18191" t="s">
        <v>244</v>
      </c>
      <c r="B18191" t="s">
        <v>724</v>
      </c>
      <c r="C18191">
        <v>12.93</v>
      </c>
      <c r="D18191">
        <v>13.4</v>
      </c>
      <c r="E18191">
        <v>12.88</v>
      </c>
      <c r="F18191">
        <v>13.4</v>
      </c>
      <c r="G18191">
        <v>26169350</v>
      </c>
      <c r="H18191">
        <v>13.226699999999999</v>
      </c>
    </row>
    <row r="18192" spans="1:8" x14ac:dyDescent="0.3">
      <c r="A18192" t="s">
        <v>244</v>
      </c>
      <c r="B18192" t="s">
        <v>725</v>
      </c>
      <c r="C18192">
        <v>13.53</v>
      </c>
      <c r="D18192">
        <v>13.8</v>
      </c>
      <c r="E18192">
        <v>13.29</v>
      </c>
      <c r="F18192">
        <v>13.42</v>
      </c>
      <c r="G18192">
        <v>24649580</v>
      </c>
      <c r="H18192">
        <v>13.503299999999999</v>
      </c>
    </row>
    <row r="18193" spans="1:8" x14ac:dyDescent="0.3">
      <c r="A18193" t="s">
        <v>244</v>
      </c>
      <c r="B18193" t="s">
        <v>242</v>
      </c>
      <c r="C18193">
        <v>13.35</v>
      </c>
      <c r="D18193">
        <v>13.52</v>
      </c>
      <c r="E18193">
        <v>13.13</v>
      </c>
      <c r="F18193">
        <v>13.18</v>
      </c>
      <c r="G18193">
        <v>22728400</v>
      </c>
      <c r="H18193">
        <v>13.2767</v>
      </c>
    </row>
    <row r="18194" spans="1:8" x14ac:dyDescent="0.3">
      <c r="A18194" t="s">
        <v>244</v>
      </c>
      <c r="B18194" t="s">
        <v>726</v>
      </c>
      <c r="C18194">
        <v>13.3</v>
      </c>
      <c r="D18194">
        <v>13.58</v>
      </c>
      <c r="E18194">
        <v>13.25</v>
      </c>
      <c r="F18194">
        <v>13.51</v>
      </c>
      <c r="G18194">
        <v>44168790</v>
      </c>
      <c r="H18194">
        <v>13.4467</v>
      </c>
    </row>
    <row r="18195" spans="1:8" x14ac:dyDescent="0.3">
      <c r="A18195" t="s">
        <v>244</v>
      </c>
      <c r="B18195" t="s">
        <v>727</v>
      </c>
      <c r="C18195">
        <v>13.7</v>
      </c>
      <c r="D18195">
        <v>13.84</v>
      </c>
      <c r="E18195">
        <v>13.52</v>
      </c>
      <c r="F18195">
        <v>13.77</v>
      </c>
      <c r="G18195">
        <v>29026980</v>
      </c>
      <c r="H18195">
        <v>13.71</v>
      </c>
    </row>
    <row r="18196" spans="1:8" x14ac:dyDescent="0.3">
      <c r="A18196" t="s">
        <v>244</v>
      </c>
      <c r="B18196" t="s">
        <v>728</v>
      </c>
      <c r="C18196">
        <v>13.98</v>
      </c>
      <c r="D18196">
        <v>14.4</v>
      </c>
      <c r="E18196">
        <v>13.76</v>
      </c>
      <c r="F18196">
        <v>13.93</v>
      </c>
      <c r="G18196">
        <v>58359160</v>
      </c>
      <c r="H18196">
        <v>14.03</v>
      </c>
    </row>
    <row r="18197" spans="1:8" x14ac:dyDescent="0.3">
      <c r="A18197" t="s">
        <v>244</v>
      </c>
      <c r="B18197" t="s">
        <v>729</v>
      </c>
      <c r="C18197">
        <v>13.9</v>
      </c>
      <c r="D18197">
        <v>14.71</v>
      </c>
      <c r="E18197">
        <v>13.9</v>
      </c>
      <c r="F18197">
        <v>14.71</v>
      </c>
      <c r="G18197">
        <v>47238660</v>
      </c>
      <c r="H18197">
        <v>14.44</v>
      </c>
    </row>
    <row r="18198" spans="1:8" x14ac:dyDescent="0.3">
      <c r="A18198" t="s">
        <v>244</v>
      </c>
      <c r="B18198" t="s">
        <v>730</v>
      </c>
      <c r="C18198">
        <v>14.71</v>
      </c>
      <c r="D18198">
        <v>14.99</v>
      </c>
      <c r="E18198">
        <v>14.58</v>
      </c>
      <c r="F18198">
        <v>14.6</v>
      </c>
      <c r="G18198">
        <v>49822380</v>
      </c>
      <c r="H18198">
        <v>14.7233</v>
      </c>
    </row>
    <row r="18199" spans="1:8" x14ac:dyDescent="0.3">
      <c r="A18199" t="s">
        <v>244</v>
      </c>
      <c r="B18199" t="s">
        <v>731</v>
      </c>
      <c r="C18199">
        <v>14.36</v>
      </c>
      <c r="D18199">
        <v>14.73</v>
      </c>
      <c r="E18199">
        <v>14.14</v>
      </c>
      <c r="F18199">
        <v>14.49</v>
      </c>
      <c r="G18199">
        <v>58832660</v>
      </c>
      <c r="H18199">
        <v>14.4533</v>
      </c>
    </row>
    <row r="18200" spans="1:8" x14ac:dyDescent="0.3">
      <c r="A18200" t="s">
        <v>244</v>
      </c>
      <c r="B18200" t="s">
        <v>732</v>
      </c>
      <c r="C18200">
        <v>14.6</v>
      </c>
      <c r="D18200">
        <v>14.6</v>
      </c>
      <c r="E18200">
        <v>13.94</v>
      </c>
      <c r="F18200">
        <v>14.06</v>
      </c>
      <c r="G18200">
        <v>24769880</v>
      </c>
      <c r="H18200">
        <v>14.2</v>
      </c>
    </row>
    <row r="18201" spans="1:8" x14ac:dyDescent="0.3">
      <c r="A18201" t="s">
        <v>244</v>
      </c>
      <c r="B18201" t="s">
        <v>733</v>
      </c>
      <c r="C18201">
        <v>14.08</v>
      </c>
      <c r="D18201">
        <v>14.14</v>
      </c>
      <c r="E18201">
        <v>13.77</v>
      </c>
      <c r="F18201">
        <v>14.07</v>
      </c>
      <c r="G18201">
        <v>24542120</v>
      </c>
      <c r="H18201">
        <v>13.9933</v>
      </c>
    </row>
    <row r="18202" spans="1:8" x14ac:dyDescent="0.3">
      <c r="A18202" t="s">
        <v>244</v>
      </c>
      <c r="B18202" t="s">
        <v>734</v>
      </c>
      <c r="C18202">
        <v>14.1</v>
      </c>
      <c r="D18202">
        <v>14.15</v>
      </c>
      <c r="E18202">
        <v>13.73</v>
      </c>
      <c r="F18202">
        <v>13.75</v>
      </c>
      <c r="G18202">
        <v>22008720</v>
      </c>
      <c r="H18202">
        <v>13.8767</v>
      </c>
    </row>
    <row r="18203" spans="1:8" x14ac:dyDescent="0.3">
      <c r="A18203" t="s">
        <v>244</v>
      </c>
      <c r="B18203" t="s">
        <v>735</v>
      </c>
      <c r="C18203">
        <v>13.79</v>
      </c>
      <c r="D18203">
        <v>13.9</v>
      </c>
      <c r="E18203">
        <v>13.58</v>
      </c>
      <c r="F18203">
        <v>13.8</v>
      </c>
      <c r="G18203">
        <v>15897203</v>
      </c>
      <c r="H18203">
        <v>13.76</v>
      </c>
    </row>
    <row r="18204" spans="1:8" x14ac:dyDescent="0.3">
      <c r="A18204" t="s">
        <v>675</v>
      </c>
      <c r="B18204" t="s">
        <v>696</v>
      </c>
      <c r="C18204">
        <v>3.8155999999999999</v>
      </c>
      <c r="D18204">
        <v>3.8155999999999999</v>
      </c>
      <c r="E18204">
        <v>3.7492000000000001</v>
      </c>
      <c r="F18204">
        <v>3.7682000000000002</v>
      </c>
      <c r="G18204">
        <v>9082104</v>
      </c>
      <c r="H18204">
        <v>3.7776999999999998</v>
      </c>
    </row>
    <row r="18205" spans="1:8" x14ac:dyDescent="0.3">
      <c r="A18205" t="s">
        <v>675</v>
      </c>
      <c r="B18205" t="s">
        <v>697</v>
      </c>
      <c r="C18205">
        <v>3.7682000000000002</v>
      </c>
      <c r="D18205">
        <v>3.8155999999999999</v>
      </c>
      <c r="E18205">
        <v>3.7397</v>
      </c>
      <c r="F18205">
        <v>3.7587000000000002</v>
      </c>
      <c r="G18205">
        <v>10186750</v>
      </c>
      <c r="H18205">
        <v>3.7713000000000001</v>
      </c>
    </row>
    <row r="18206" spans="1:8" x14ac:dyDescent="0.3">
      <c r="A18206" t="s">
        <v>675</v>
      </c>
      <c r="B18206" t="s">
        <v>698</v>
      </c>
      <c r="C18206">
        <v>3.7492000000000001</v>
      </c>
      <c r="D18206">
        <v>3.7682000000000002</v>
      </c>
      <c r="E18206">
        <v>3.6827999999999999</v>
      </c>
      <c r="F18206">
        <v>3.7017000000000002</v>
      </c>
      <c r="G18206">
        <v>11739910</v>
      </c>
      <c r="H18206">
        <v>3.7176</v>
      </c>
    </row>
    <row r="18207" spans="1:8" x14ac:dyDescent="0.3">
      <c r="A18207" t="s">
        <v>675</v>
      </c>
      <c r="B18207" t="s">
        <v>699</v>
      </c>
      <c r="C18207">
        <v>3.7017000000000002</v>
      </c>
      <c r="D18207">
        <v>3.7302</v>
      </c>
      <c r="E18207">
        <v>3.5404</v>
      </c>
      <c r="F18207">
        <v>3.5783999999999998</v>
      </c>
      <c r="G18207">
        <v>44259770</v>
      </c>
      <c r="H18207">
        <v>3.6162999999999998</v>
      </c>
    </row>
    <row r="18208" spans="1:8" x14ac:dyDescent="0.3">
      <c r="A18208" t="s">
        <v>675</v>
      </c>
      <c r="B18208" t="s">
        <v>700</v>
      </c>
      <c r="C18208">
        <v>3.5783999999999998</v>
      </c>
      <c r="D18208">
        <v>3.7017000000000002</v>
      </c>
      <c r="E18208">
        <v>3.5404</v>
      </c>
      <c r="F18208">
        <v>3.6827999999999999</v>
      </c>
      <c r="G18208">
        <v>29720760</v>
      </c>
      <c r="H18208">
        <v>3.6415999999999999</v>
      </c>
    </row>
    <row r="18209" spans="1:8" x14ac:dyDescent="0.3">
      <c r="A18209" t="s">
        <v>675</v>
      </c>
      <c r="B18209" t="s">
        <v>77</v>
      </c>
      <c r="C18209">
        <v>3.8915999999999999</v>
      </c>
      <c r="D18209">
        <v>4.0434000000000001</v>
      </c>
      <c r="E18209">
        <v>3.7111999999999998</v>
      </c>
      <c r="F18209">
        <v>3.996</v>
      </c>
      <c r="G18209">
        <v>47724660</v>
      </c>
      <c r="H18209">
        <v>3.9169</v>
      </c>
    </row>
    <row r="18210" spans="1:8" x14ac:dyDescent="0.3">
      <c r="A18210" t="s">
        <v>675</v>
      </c>
      <c r="B18210" t="s">
        <v>701</v>
      </c>
      <c r="C18210">
        <v>3.996</v>
      </c>
      <c r="D18210">
        <v>4.0909000000000004</v>
      </c>
      <c r="E18210">
        <v>3.8631000000000002</v>
      </c>
      <c r="F18210">
        <v>4.0624000000000002</v>
      </c>
      <c r="G18210">
        <v>28634490</v>
      </c>
      <c r="H18210">
        <v>4.0054999999999996</v>
      </c>
    </row>
    <row r="18211" spans="1:8" x14ac:dyDescent="0.3">
      <c r="A18211" t="s">
        <v>675</v>
      </c>
      <c r="B18211" t="s">
        <v>702</v>
      </c>
      <c r="C18211">
        <v>4.0814000000000004</v>
      </c>
      <c r="D18211">
        <v>4.0909000000000004</v>
      </c>
      <c r="E18211">
        <v>3.8820999999999999</v>
      </c>
      <c r="F18211">
        <v>3.8820999999999999</v>
      </c>
      <c r="G18211">
        <v>16840520</v>
      </c>
      <c r="H18211">
        <v>3.9517000000000002</v>
      </c>
    </row>
    <row r="18212" spans="1:8" x14ac:dyDescent="0.3">
      <c r="A18212" t="s">
        <v>675</v>
      </c>
      <c r="B18212" t="s">
        <v>139</v>
      </c>
      <c r="C18212">
        <v>3.8915999999999999</v>
      </c>
      <c r="D18212">
        <v>3.8915999999999999</v>
      </c>
      <c r="E18212">
        <v>3.7967</v>
      </c>
      <c r="F18212">
        <v>3.8631000000000002</v>
      </c>
      <c r="G18212">
        <v>15435560</v>
      </c>
      <c r="H18212">
        <v>3.8504</v>
      </c>
    </row>
    <row r="18213" spans="1:8" x14ac:dyDescent="0.3">
      <c r="A18213" t="s">
        <v>675</v>
      </c>
      <c r="B18213" t="s">
        <v>156</v>
      </c>
      <c r="C18213">
        <v>3.8441000000000001</v>
      </c>
      <c r="D18213">
        <v>3.9106000000000001</v>
      </c>
      <c r="E18213">
        <v>3.7682000000000002</v>
      </c>
      <c r="F18213">
        <v>3.8631000000000002</v>
      </c>
      <c r="G18213">
        <v>14033660</v>
      </c>
      <c r="H18213">
        <v>3.8473000000000002</v>
      </c>
    </row>
    <row r="18214" spans="1:8" x14ac:dyDescent="0.3">
      <c r="A18214" t="s">
        <v>675</v>
      </c>
      <c r="B18214" t="s">
        <v>703</v>
      </c>
      <c r="C18214">
        <v>3.8725999999999998</v>
      </c>
      <c r="D18214">
        <v>3.9390000000000001</v>
      </c>
      <c r="E18214">
        <v>3.8725999999999998</v>
      </c>
      <c r="F18214">
        <v>3.9295</v>
      </c>
      <c r="G18214">
        <v>9234137</v>
      </c>
      <c r="H18214">
        <v>3.9137</v>
      </c>
    </row>
    <row r="18215" spans="1:8" x14ac:dyDescent="0.3">
      <c r="A18215" t="s">
        <v>675</v>
      </c>
      <c r="B18215" t="s">
        <v>223</v>
      </c>
      <c r="C18215">
        <v>3.9295</v>
      </c>
      <c r="D18215">
        <v>4.1003999999999996</v>
      </c>
      <c r="E18215">
        <v>3.9201000000000001</v>
      </c>
      <c r="F18215">
        <v>3.9864999999999999</v>
      </c>
      <c r="G18215">
        <v>18681500</v>
      </c>
      <c r="H18215">
        <v>4.0023</v>
      </c>
    </row>
    <row r="18216" spans="1:8" x14ac:dyDescent="0.3">
      <c r="A18216" t="s">
        <v>675</v>
      </c>
      <c r="B18216" t="s">
        <v>228</v>
      </c>
      <c r="C18216">
        <v>3.9864999999999999</v>
      </c>
      <c r="D18216">
        <v>3.9864999999999999</v>
      </c>
      <c r="E18216">
        <v>3.8820999999999999</v>
      </c>
      <c r="F18216">
        <v>3.9201000000000001</v>
      </c>
      <c r="G18216">
        <v>11633080</v>
      </c>
      <c r="H18216">
        <v>3.9295</v>
      </c>
    </row>
    <row r="18217" spans="1:8" x14ac:dyDescent="0.3">
      <c r="A18217" t="s">
        <v>675</v>
      </c>
      <c r="B18217" t="s">
        <v>704</v>
      </c>
      <c r="C18217">
        <v>3.9485000000000001</v>
      </c>
      <c r="D18217">
        <v>4.0149999999999997</v>
      </c>
      <c r="E18217">
        <v>3.8631000000000002</v>
      </c>
      <c r="F18217">
        <v>3.9864999999999999</v>
      </c>
      <c r="G18217">
        <v>23375800</v>
      </c>
      <c r="H18217">
        <v>3.9548999999999999</v>
      </c>
    </row>
    <row r="18218" spans="1:8" x14ac:dyDescent="0.3">
      <c r="A18218" t="s">
        <v>675</v>
      </c>
      <c r="B18218" t="s">
        <v>705</v>
      </c>
      <c r="C18218">
        <v>4.0054999999999996</v>
      </c>
      <c r="D18218">
        <v>4.0624000000000002</v>
      </c>
      <c r="E18218">
        <v>3.9485000000000001</v>
      </c>
      <c r="F18218">
        <v>4.0244999999999997</v>
      </c>
      <c r="G18218">
        <v>10996440</v>
      </c>
      <c r="H18218">
        <v>4.0118</v>
      </c>
    </row>
    <row r="18219" spans="1:8" x14ac:dyDescent="0.3">
      <c r="A18219" t="s">
        <v>675</v>
      </c>
      <c r="B18219" t="s">
        <v>706</v>
      </c>
      <c r="C18219">
        <v>4.0339999999999998</v>
      </c>
      <c r="D18219">
        <v>4.1668000000000003</v>
      </c>
      <c r="E18219">
        <v>4.0149999999999997</v>
      </c>
      <c r="F18219">
        <v>4.1478999999999999</v>
      </c>
      <c r="G18219">
        <v>17681170</v>
      </c>
      <c r="H18219">
        <v>4.1098999999999997</v>
      </c>
    </row>
    <row r="18220" spans="1:8" x14ac:dyDescent="0.3">
      <c r="A18220" t="s">
        <v>675</v>
      </c>
      <c r="B18220" t="s">
        <v>265</v>
      </c>
      <c r="C18220">
        <v>4.1193999999999997</v>
      </c>
      <c r="D18220">
        <v>4.2047999999999996</v>
      </c>
      <c r="E18220">
        <v>4.1193999999999997</v>
      </c>
      <c r="F18220">
        <v>4.1858000000000004</v>
      </c>
      <c r="G18220">
        <v>13255650</v>
      </c>
      <c r="H18220">
        <v>4.17</v>
      </c>
    </row>
    <row r="18221" spans="1:8" x14ac:dyDescent="0.3">
      <c r="A18221" t="s">
        <v>675</v>
      </c>
      <c r="B18221" t="s">
        <v>707</v>
      </c>
      <c r="C18221">
        <v>4.2142999999999997</v>
      </c>
      <c r="D18221">
        <v>4.2523</v>
      </c>
      <c r="E18221">
        <v>4.0054999999999996</v>
      </c>
      <c r="F18221">
        <v>4.0054999999999996</v>
      </c>
      <c r="G18221">
        <v>30186960</v>
      </c>
      <c r="H18221">
        <v>4.0876999999999999</v>
      </c>
    </row>
    <row r="18222" spans="1:8" x14ac:dyDescent="0.3">
      <c r="A18222" t="s">
        <v>675</v>
      </c>
      <c r="B18222" t="s">
        <v>271</v>
      </c>
      <c r="C18222">
        <v>4.0149999999999997</v>
      </c>
      <c r="D18222">
        <v>4.0244999999999997</v>
      </c>
      <c r="E18222">
        <v>3.7206999999999999</v>
      </c>
      <c r="F18222">
        <v>3.7967</v>
      </c>
      <c r="G18222">
        <v>18051620</v>
      </c>
      <c r="H18222">
        <v>3.8473000000000002</v>
      </c>
    </row>
    <row r="18223" spans="1:8" x14ac:dyDescent="0.3">
      <c r="A18223" t="s">
        <v>675</v>
      </c>
      <c r="B18223" t="s">
        <v>708</v>
      </c>
      <c r="C18223">
        <v>3.8155999999999999</v>
      </c>
      <c r="D18223">
        <v>3.8820999999999999</v>
      </c>
      <c r="E18223">
        <v>3.7776999999999998</v>
      </c>
      <c r="F18223">
        <v>3.8725999999999998</v>
      </c>
      <c r="G18223">
        <v>11377930</v>
      </c>
      <c r="H18223">
        <v>3.8441000000000001</v>
      </c>
    </row>
    <row r="18224" spans="1:8" x14ac:dyDescent="0.3">
      <c r="A18224" t="s">
        <v>675</v>
      </c>
      <c r="B18224" t="s">
        <v>709</v>
      </c>
      <c r="C18224">
        <v>3.9390000000000001</v>
      </c>
      <c r="D18224">
        <v>4.0339999999999998</v>
      </c>
      <c r="E18224">
        <v>3.8915999999999999</v>
      </c>
      <c r="F18224">
        <v>3.9864999999999999</v>
      </c>
      <c r="G18224">
        <v>13055240</v>
      </c>
      <c r="H18224">
        <v>3.9706999999999999</v>
      </c>
    </row>
    <row r="18225" spans="1:8" x14ac:dyDescent="0.3">
      <c r="A18225" t="s">
        <v>675</v>
      </c>
      <c r="B18225" t="s">
        <v>283</v>
      </c>
      <c r="C18225">
        <v>4.0149999999999997</v>
      </c>
      <c r="D18225">
        <v>4.0149999999999997</v>
      </c>
      <c r="E18225">
        <v>3.8725999999999998</v>
      </c>
      <c r="F18225">
        <v>3.9011</v>
      </c>
      <c r="G18225">
        <v>10804620</v>
      </c>
      <c r="H18225">
        <v>3.9295</v>
      </c>
    </row>
    <row r="18226" spans="1:8" x14ac:dyDescent="0.3">
      <c r="A18226" t="s">
        <v>675</v>
      </c>
      <c r="B18226" t="s">
        <v>290</v>
      </c>
      <c r="C18226">
        <v>3.9011</v>
      </c>
      <c r="D18226">
        <v>3.9106000000000001</v>
      </c>
      <c r="E18226">
        <v>3.7776999999999998</v>
      </c>
      <c r="F18226">
        <v>3.7871999999999999</v>
      </c>
      <c r="G18226">
        <v>13403450</v>
      </c>
      <c r="H18226">
        <v>3.8250999999999999</v>
      </c>
    </row>
    <row r="18227" spans="1:8" x14ac:dyDescent="0.3">
      <c r="A18227" t="s">
        <v>675</v>
      </c>
      <c r="B18227" t="s">
        <v>710</v>
      </c>
      <c r="C18227">
        <v>3.7871999999999999</v>
      </c>
      <c r="D18227">
        <v>3.8250999999999999</v>
      </c>
      <c r="E18227">
        <v>3.6827999999999999</v>
      </c>
      <c r="F18227">
        <v>3.8062</v>
      </c>
      <c r="G18227">
        <v>4965186</v>
      </c>
      <c r="H18227">
        <v>3.7713000000000001</v>
      </c>
    </row>
    <row r="18228" spans="1:8" x14ac:dyDescent="0.3">
      <c r="A18228" t="s">
        <v>675</v>
      </c>
      <c r="B18228" t="s">
        <v>512</v>
      </c>
      <c r="C18228">
        <v>3.8062</v>
      </c>
      <c r="D18228">
        <v>3.8820999999999999</v>
      </c>
      <c r="E18228">
        <v>3.7111999999999998</v>
      </c>
      <c r="F18228">
        <v>3.7587000000000002</v>
      </c>
      <c r="G18228">
        <v>13733320</v>
      </c>
      <c r="H18228">
        <v>3.7839999999999998</v>
      </c>
    </row>
    <row r="18229" spans="1:8" x14ac:dyDescent="0.3">
      <c r="A18229" t="s">
        <v>675</v>
      </c>
      <c r="B18229" t="s">
        <v>91</v>
      </c>
      <c r="C18229">
        <v>3.4264999999999999</v>
      </c>
      <c r="D18229">
        <v>3.6922999999999999</v>
      </c>
      <c r="E18229">
        <v>3.4169999999999998</v>
      </c>
      <c r="F18229">
        <v>3.6732999999999998</v>
      </c>
      <c r="G18229">
        <v>14152600</v>
      </c>
      <c r="H18229">
        <v>3.5941999999999998</v>
      </c>
    </row>
    <row r="18230" spans="1:8" x14ac:dyDescent="0.3">
      <c r="A18230" t="s">
        <v>675</v>
      </c>
      <c r="B18230" t="s">
        <v>93</v>
      </c>
      <c r="C18230">
        <v>3.6732999999999998</v>
      </c>
      <c r="D18230">
        <v>3.7206999999999999</v>
      </c>
      <c r="E18230">
        <v>3.6067999999999998</v>
      </c>
      <c r="F18230">
        <v>3.6638000000000002</v>
      </c>
      <c r="G18230">
        <v>8855654</v>
      </c>
      <c r="H18230">
        <v>3.6638000000000002</v>
      </c>
    </row>
    <row r="18231" spans="1:8" x14ac:dyDescent="0.3">
      <c r="A18231" t="s">
        <v>675</v>
      </c>
      <c r="B18231" t="s">
        <v>711</v>
      </c>
      <c r="C18231">
        <v>3.6638000000000002</v>
      </c>
      <c r="D18231">
        <v>3.7302</v>
      </c>
      <c r="E18231">
        <v>3.5783999999999998</v>
      </c>
      <c r="F18231">
        <v>3.5973000000000002</v>
      </c>
      <c r="G18231">
        <v>10853570</v>
      </c>
      <c r="H18231">
        <v>3.6353</v>
      </c>
    </row>
    <row r="18232" spans="1:8" x14ac:dyDescent="0.3">
      <c r="A18232" t="s">
        <v>675</v>
      </c>
      <c r="B18232" t="s">
        <v>712</v>
      </c>
      <c r="C18232">
        <v>3.6067999999999998</v>
      </c>
      <c r="D18232">
        <v>3.6638000000000002</v>
      </c>
      <c r="E18232">
        <v>3.5973000000000002</v>
      </c>
      <c r="F18232">
        <v>3.6353</v>
      </c>
      <c r="G18232">
        <v>7901768</v>
      </c>
      <c r="H18232">
        <v>3.6320999999999999</v>
      </c>
    </row>
    <row r="18233" spans="1:8" x14ac:dyDescent="0.3">
      <c r="A18233" t="s">
        <v>675</v>
      </c>
      <c r="B18233" t="s">
        <v>162</v>
      </c>
      <c r="C18233">
        <v>3.6353</v>
      </c>
      <c r="D18233">
        <v>3.6732999999999998</v>
      </c>
      <c r="E18233">
        <v>3.5499000000000001</v>
      </c>
      <c r="F18233">
        <v>3.5689000000000002</v>
      </c>
      <c r="G18233">
        <v>6836180</v>
      </c>
      <c r="H18233">
        <v>3.5973000000000002</v>
      </c>
    </row>
    <row r="18234" spans="1:8" x14ac:dyDescent="0.3">
      <c r="A18234" t="s">
        <v>675</v>
      </c>
      <c r="B18234" t="s">
        <v>220</v>
      </c>
      <c r="C18234">
        <v>3.5499000000000001</v>
      </c>
      <c r="D18234">
        <v>3.6353</v>
      </c>
      <c r="E18234">
        <v>3.4834000000000001</v>
      </c>
      <c r="F18234">
        <v>3.6162999999999998</v>
      </c>
      <c r="G18234">
        <v>10556540</v>
      </c>
      <c r="H18234">
        <v>3.5783999999999998</v>
      </c>
    </row>
    <row r="18235" spans="1:8" x14ac:dyDescent="0.3">
      <c r="A18235" t="s">
        <v>675</v>
      </c>
      <c r="B18235" t="s">
        <v>713</v>
      </c>
      <c r="C18235">
        <v>3.6827999999999999</v>
      </c>
      <c r="D18235">
        <v>3.7492000000000001</v>
      </c>
      <c r="E18235">
        <v>3.6638000000000002</v>
      </c>
      <c r="F18235">
        <v>3.7492000000000001</v>
      </c>
      <c r="G18235">
        <v>13020140</v>
      </c>
      <c r="H18235">
        <v>3.7206999999999999</v>
      </c>
    </row>
    <row r="18236" spans="1:8" x14ac:dyDescent="0.3">
      <c r="A18236" t="s">
        <v>675</v>
      </c>
      <c r="B18236" t="s">
        <v>714</v>
      </c>
      <c r="C18236">
        <v>3.7492000000000001</v>
      </c>
      <c r="D18236">
        <v>3.7492000000000001</v>
      </c>
      <c r="E18236">
        <v>3.6638000000000002</v>
      </c>
      <c r="F18236">
        <v>3.6922999999999999</v>
      </c>
      <c r="G18236">
        <v>8225186</v>
      </c>
      <c r="H18236">
        <v>3.7017000000000002</v>
      </c>
    </row>
    <row r="18237" spans="1:8" x14ac:dyDescent="0.3">
      <c r="A18237" t="s">
        <v>675</v>
      </c>
      <c r="B18237" t="s">
        <v>715</v>
      </c>
      <c r="C18237">
        <v>3.6922999999999999</v>
      </c>
      <c r="D18237">
        <v>3.7302</v>
      </c>
      <c r="E18237">
        <v>3.6543000000000001</v>
      </c>
      <c r="F18237">
        <v>3.7017000000000002</v>
      </c>
      <c r="G18237">
        <v>11037300</v>
      </c>
      <c r="H18237">
        <v>3.6953999999999998</v>
      </c>
    </row>
    <row r="18238" spans="1:8" x14ac:dyDescent="0.3">
      <c r="A18238" t="s">
        <v>675</v>
      </c>
      <c r="B18238" t="s">
        <v>235</v>
      </c>
      <c r="C18238">
        <v>3.7017000000000002</v>
      </c>
      <c r="D18238">
        <v>3.7967</v>
      </c>
      <c r="E18238">
        <v>3.6353</v>
      </c>
      <c r="F18238">
        <v>3.7587000000000002</v>
      </c>
      <c r="G18238">
        <v>15036840</v>
      </c>
      <c r="H18238">
        <v>3.7302</v>
      </c>
    </row>
    <row r="18239" spans="1:8" x14ac:dyDescent="0.3">
      <c r="A18239" t="s">
        <v>675</v>
      </c>
      <c r="B18239" t="s">
        <v>259</v>
      </c>
      <c r="C18239">
        <v>3.7587000000000002</v>
      </c>
      <c r="D18239">
        <v>3.996</v>
      </c>
      <c r="E18239">
        <v>3.7587000000000002</v>
      </c>
      <c r="F18239">
        <v>3.8536000000000001</v>
      </c>
      <c r="G18239">
        <v>17458200</v>
      </c>
      <c r="H18239">
        <v>3.8694000000000002</v>
      </c>
    </row>
    <row r="18240" spans="1:8" x14ac:dyDescent="0.3">
      <c r="A18240" t="s">
        <v>675</v>
      </c>
      <c r="B18240" t="s">
        <v>716</v>
      </c>
      <c r="C18240">
        <v>3.8915999999999999</v>
      </c>
      <c r="D18240">
        <v>4.0054999999999996</v>
      </c>
      <c r="E18240">
        <v>3.8250999999999999</v>
      </c>
      <c r="F18240">
        <v>3.9485000000000001</v>
      </c>
      <c r="G18240">
        <v>16201460</v>
      </c>
      <c r="H18240">
        <v>3.9264000000000001</v>
      </c>
    </row>
    <row r="18241" spans="1:8" x14ac:dyDescent="0.3">
      <c r="A18241" t="s">
        <v>675</v>
      </c>
      <c r="B18241" t="s">
        <v>269</v>
      </c>
      <c r="C18241">
        <v>3.9580000000000002</v>
      </c>
      <c r="D18241">
        <v>4.2237999999999998</v>
      </c>
      <c r="E18241">
        <v>3.9485000000000001</v>
      </c>
      <c r="F18241">
        <v>4.0434000000000001</v>
      </c>
      <c r="G18241">
        <v>32915840</v>
      </c>
      <c r="H18241">
        <v>4.0719000000000003</v>
      </c>
    </row>
    <row r="18242" spans="1:8" x14ac:dyDescent="0.3">
      <c r="A18242" t="s">
        <v>675</v>
      </c>
      <c r="B18242" t="s">
        <v>282</v>
      </c>
      <c r="C18242">
        <v>4.0244999999999997</v>
      </c>
      <c r="D18242">
        <v>4.1288999999999998</v>
      </c>
      <c r="E18242">
        <v>3.9864999999999999</v>
      </c>
      <c r="F18242">
        <v>4.0339999999999998</v>
      </c>
      <c r="G18242">
        <v>4952552</v>
      </c>
      <c r="H18242">
        <v>4.0498000000000003</v>
      </c>
    </row>
    <row r="18243" spans="1:8" x14ac:dyDescent="0.3">
      <c r="A18243" t="s">
        <v>675</v>
      </c>
      <c r="B18243" t="s">
        <v>717</v>
      </c>
      <c r="C18243">
        <v>4.0244999999999997</v>
      </c>
      <c r="D18243">
        <v>4.0244999999999997</v>
      </c>
      <c r="E18243">
        <v>3.7492000000000001</v>
      </c>
      <c r="F18243">
        <v>3.9011</v>
      </c>
      <c r="G18243">
        <v>30110580</v>
      </c>
      <c r="H18243">
        <v>3.8915999999999999</v>
      </c>
    </row>
    <row r="18244" spans="1:8" x14ac:dyDescent="0.3">
      <c r="A18244" t="s">
        <v>675</v>
      </c>
      <c r="B18244" t="s">
        <v>285</v>
      </c>
      <c r="C18244">
        <v>3.9106000000000001</v>
      </c>
      <c r="D18244">
        <v>4.1763000000000003</v>
      </c>
      <c r="E18244">
        <v>3.9011</v>
      </c>
      <c r="F18244">
        <v>4.0529000000000002</v>
      </c>
      <c r="G18244">
        <v>24491960</v>
      </c>
      <c r="H18244">
        <v>4.0434000000000001</v>
      </c>
    </row>
    <row r="18245" spans="1:8" x14ac:dyDescent="0.3">
      <c r="A18245" t="s">
        <v>675</v>
      </c>
      <c r="B18245" t="s">
        <v>718</v>
      </c>
      <c r="C18245">
        <v>4.0529000000000002</v>
      </c>
      <c r="D18245">
        <v>4.4516</v>
      </c>
      <c r="E18245">
        <v>4.0529000000000002</v>
      </c>
      <c r="F18245">
        <v>4.4516</v>
      </c>
      <c r="G18245">
        <v>37703580</v>
      </c>
      <c r="H18245">
        <v>4.3186999999999998</v>
      </c>
    </row>
    <row r="18246" spans="1:8" x14ac:dyDescent="0.3">
      <c r="A18246" t="s">
        <v>675</v>
      </c>
      <c r="B18246" t="s">
        <v>291</v>
      </c>
      <c r="C18246">
        <v>4.5084999999999997</v>
      </c>
      <c r="D18246">
        <v>4.7933000000000003</v>
      </c>
      <c r="E18246">
        <v>4.2617000000000003</v>
      </c>
      <c r="F18246">
        <v>4.4989999999999997</v>
      </c>
      <c r="G18246">
        <v>50607910</v>
      </c>
      <c r="H18246">
        <v>4.5179999999999998</v>
      </c>
    </row>
    <row r="18247" spans="1:8" x14ac:dyDescent="0.3">
      <c r="A18247" t="s">
        <v>675</v>
      </c>
      <c r="B18247" t="s">
        <v>295</v>
      </c>
      <c r="C18247">
        <v>4.4989999999999997</v>
      </c>
      <c r="D18247">
        <v>4.5465</v>
      </c>
      <c r="E18247">
        <v>4.1478999999999999</v>
      </c>
      <c r="F18247">
        <v>4.1478999999999999</v>
      </c>
      <c r="G18247">
        <v>21689160</v>
      </c>
      <c r="H18247">
        <v>4.2807000000000004</v>
      </c>
    </row>
    <row r="18248" spans="1:8" x14ac:dyDescent="0.3">
      <c r="A18248" t="s">
        <v>675</v>
      </c>
      <c r="B18248" t="s">
        <v>298</v>
      </c>
      <c r="C18248">
        <v>4.1573000000000002</v>
      </c>
      <c r="D18248">
        <v>4.4325999999999999</v>
      </c>
      <c r="E18248">
        <v>4.1288999999999998</v>
      </c>
      <c r="F18248">
        <v>4.2712000000000003</v>
      </c>
      <c r="G18248">
        <v>22338390</v>
      </c>
      <c r="H18248">
        <v>4.2775999999999996</v>
      </c>
    </row>
    <row r="18249" spans="1:8" x14ac:dyDescent="0.3">
      <c r="A18249" t="s">
        <v>675</v>
      </c>
      <c r="B18249" t="s">
        <v>719</v>
      </c>
      <c r="C18249">
        <v>4.2807000000000004</v>
      </c>
      <c r="D18249">
        <v>4.3376999999999999</v>
      </c>
      <c r="E18249">
        <v>4.1668000000000003</v>
      </c>
      <c r="F18249">
        <v>4.2237999999999998</v>
      </c>
      <c r="G18249">
        <v>17910140</v>
      </c>
      <c r="H18249">
        <v>4.2427999999999999</v>
      </c>
    </row>
    <row r="18250" spans="1:8" x14ac:dyDescent="0.3">
      <c r="A18250" t="s">
        <v>675</v>
      </c>
      <c r="B18250" t="s">
        <v>720</v>
      </c>
      <c r="C18250">
        <v>4.2712000000000003</v>
      </c>
      <c r="D18250">
        <v>4.4706000000000001</v>
      </c>
      <c r="E18250">
        <v>4.2712000000000003</v>
      </c>
      <c r="F18250">
        <v>4.4420999999999999</v>
      </c>
      <c r="G18250">
        <v>17907050</v>
      </c>
      <c r="H18250">
        <v>4.3945999999999996</v>
      </c>
    </row>
    <row r="18251" spans="1:8" x14ac:dyDescent="0.3">
      <c r="A18251" t="s">
        <v>675</v>
      </c>
      <c r="B18251" t="s">
        <v>721</v>
      </c>
      <c r="C18251">
        <v>4.4135999999999997</v>
      </c>
      <c r="D18251">
        <v>4.4611000000000001</v>
      </c>
      <c r="E18251">
        <v>4.2901999999999996</v>
      </c>
      <c r="F18251">
        <v>4.4516</v>
      </c>
      <c r="G18251">
        <v>11543910</v>
      </c>
      <c r="H18251">
        <v>4.4009999999999998</v>
      </c>
    </row>
    <row r="18252" spans="1:8" x14ac:dyDescent="0.3">
      <c r="A18252" t="s">
        <v>675</v>
      </c>
      <c r="B18252" t="s">
        <v>96</v>
      </c>
      <c r="C18252">
        <v>4.4611000000000001</v>
      </c>
      <c r="D18252">
        <v>4.6889000000000003</v>
      </c>
      <c r="E18252">
        <v>4.4325999999999999</v>
      </c>
      <c r="F18252">
        <v>4.6128999999999998</v>
      </c>
      <c r="G18252">
        <v>25975520</v>
      </c>
      <c r="H18252">
        <v>4.5781000000000001</v>
      </c>
    </row>
    <row r="18253" spans="1:8" x14ac:dyDescent="0.3">
      <c r="A18253" t="s">
        <v>675</v>
      </c>
      <c r="B18253" t="s">
        <v>722</v>
      </c>
      <c r="C18253">
        <v>4.55</v>
      </c>
      <c r="D18253">
        <v>4.7699999999999996</v>
      </c>
      <c r="E18253">
        <v>4.53</v>
      </c>
      <c r="F18253">
        <v>4.57</v>
      </c>
      <c r="G18253">
        <v>21907220</v>
      </c>
      <c r="H18253">
        <v>4.6233000000000004</v>
      </c>
    </row>
    <row r="18254" spans="1:8" x14ac:dyDescent="0.3">
      <c r="A18254" t="s">
        <v>675</v>
      </c>
      <c r="B18254" t="s">
        <v>164</v>
      </c>
      <c r="C18254">
        <v>4.5999999999999996</v>
      </c>
      <c r="D18254">
        <v>4.6399999999999997</v>
      </c>
      <c r="E18254">
        <v>4.32</v>
      </c>
      <c r="F18254">
        <v>4.38</v>
      </c>
      <c r="G18254">
        <v>14890790</v>
      </c>
      <c r="H18254">
        <v>4.4466999999999999</v>
      </c>
    </row>
    <row r="18255" spans="1:8" x14ac:dyDescent="0.3">
      <c r="A18255" t="s">
        <v>675</v>
      </c>
      <c r="B18255" t="s">
        <v>723</v>
      </c>
      <c r="C18255">
        <v>4.5599999999999996</v>
      </c>
      <c r="D18255">
        <v>4.63</v>
      </c>
      <c r="E18255">
        <v>4.4000000000000004</v>
      </c>
      <c r="F18255">
        <v>4.45</v>
      </c>
      <c r="G18255">
        <v>9896028</v>
      </c>
      <c r="H18255">
        <v>4.4932999999999996</v>
      </c>
    </row>
    <row r="18256" spans="1:8" x14ac:dyDescent="0.3">
      <c r="A18256" t="s">
        <v>675</v>
      </c>
      <c r="B18256" t="s">
        <v>724</v>
      </c>
      <c r="C18256">
        <v>4.5</v>
      </c>
      <c r="D18256">
        <v>4.6399999999999997</v>
      </c>
      <c r="E18256">
        <v>4.41</v>
      </c>
      <c r="F18256">
        <v>4.45</v>
      </c>
      <c r="G18256">
        <v>12803040</v>
      </c>
      <c r="H18256">
        <v>4.5</v>
      </c>
    </row>
    <row r="18257" spans="1:8" x14ac:dyDescent="0.3">
      <c r="A18257" t="s">
        <v>675</v>
      </c>
      <c r="B18257" t="s">
        <v>725</v>
      </c>
      <c r="C18257">
        <v>4.45</v>
      </c>
      <c r="D18257">
        <v>4.8899999999999997</v>
      </c>
      <c r="E18257">
        <v>4.41</v>
      </c>
      <c r="F18257">
        <v>4.8</v>
      </c>
      <c r="G18257">
        <v>31219120</v>
      </c>
      <c r="H18257">
        <v>4.7</v>
      </c>
    </row>
    <row r="18258" spans="1:8" x14ac:dyDescent="0.3">
      <c r="A18258" t="s">
        <v>675</v>
      </c>
      <c r="B18258" t="s">
        <v>242</v>
      </c>
      <c r="C18258">
        <v>4.59</v>
      </c>
      <c r="D18258">
        <v>4.75</v>
      </c>
      <c r="E18258">
        <v>4.5</v>
      </c>
      <c r="F18258">
        <v>4.6500000000000004</v>
      </c>
      <c r="G18258">
        <v>16168390</v>
      </c>
      <c r="H18258">
        <v>4.6333000000000002</v>
      </c>
    </row>
    <row r="18259" spans="1:8" x14ac:dyDescent="0.3">
      <c r="A18259" t="s">
        <v>675</v>
      </c>
      <c r="B18259" t="s">
        <v>726</v>
      </c>
      <c r="C18259">
        <v>4.6500000000000004</v>
      </c>
      <c r="D18259">
        <v>4.87</v>
      </c>
      <c r="E18259">
        <v>4.6399999999999997</v>
      </c>
      <c r="F18259">
        <v>4.8600000000000003</v>
      </c>
      <c r="G18259">
        <v>20846200</v>
      </c>
      <c r="H18259">
        <v>4.79</v>
      </c>
    </row>
    <row r="18260" spans="1:8" x14ac:dyDescent="0.3">
      <c r="A18260" t="s">
        <v>675</v>
      </c>
      <c r="B18260" t="s">
        <v>727</v>
      </c>
      <c r="C18260">
        <v>5</v>
      </c>
      <c r="D18260">
        <v>5</v>
      </c>
      <c r="E18260">
        <v>4.79</v>
      </c>
      <c r="F18260">
        <v>4.8</v>
      </c>
      <c r="G18260">
        <v>16765700</v>
      </c>
      <c r="H18260">
        <v>4.8632999999999997</v>
      </c>
    </row>
    <row r="18261" spans="1:8" x14ac:dyDescent="0.3">
      <c r="A18261" t="s">
        <v>675</v>
      </c>
      <c r="B18261" t="s">
        <v>728</v>
      </c>
      <c r="C18261">
        <v>4.8</v>
      </c>
      <c r="D18261">
        <v>4.8099999999999996</v>
      </c>
      <c r="E18261">
        <v>4.5599999999999996</v>
      </c>
      <c r="F18261">
        <v>4.76</v>
      </c>
      <c r="G18261">
        <v>14214420</v>
      </c>
      <c r="H18261">
        <v>4.71</v>
      </c>
    </row>
    <row r="18262" spans="1:8" x14ac:dyDescent="0.3">
      <c r="A18262" t="s">
        <v>675</v>
      </c>
      <c r="B18262" t="s">
        <v>729</v>
      </c>
      <c r="C18262">
        <v>4.8</v>
      </c>
      <c r="D18262">
        <v>4.9000000000000004</v>
      </c>
      <c r="E18262">
        <v>4.71</v>
      </c>
      <c r="F18262">
        <v>4.74</v>
      </c>
      <c r="G18262">
        <v>21264880</v>
      </c>
      <c r="H18262">
        <v>4.7832999999999997</v>
      </c>
    </row>
    <row r="18263" spans="1:8" x14ac:dyDescent="0.3">
      <c r="A18263" t="s">
        <v>675</v>
      </c>
      <c r="B18263" t="s">
        <v>730</v>
      </c>
      <c r="C18263">
        <v>4.7</v>
      </c>
      <c r="D18263">
        <v>4.95</v>
      </c>
      <c r="E18263">
        <v>4.6399999999999997</v>
      </c>
      <c r="F18263">
        <v>4.9000000000000004</v>
      </c>
      <c r="G18263">
        <v>23892290</v>
      </c>
      <c r="H18263">
        <v>4.83</v>
      </c>
    </row>
    <row r="18264" spans="1:8" x14ac:dyDescent="0.3">
      <c r="A18264" t="s">
        <v>675</v>
      </c>
      <c r="B18264" t="s">
        <v>731</v>
      </c>
      <c r="C18264">
        <v>5</v>
      </c>
      <c r="D18264">
        <v>5.04</v>
      </c>
      <c r="E18264">
        <v>4.84</v>
      </c>
      <c r="F18264">
        <v>4.97</v>
      </c>
      <c r="G18264">
        <v>23352590</v>
      </c>
      <c r="H18264">
        <v>4.95</v>
      </c>
    </row>
    <row r="18265" spans="1:8" x14ac:dyDescent="0.3">
      <c r="A18265" t="s">
        <v>675</v>
      </c>
      <c r="B18265" t="s">
        <v>732</v>
      </c>
      <c r="C18265">
        <v>4.99</v>
      </c>
      <c r="D18265">
        <v>5.17</v>
      </c>
      <c r="E18265">
        <v>4.9000000000000004</v>
      </c>
      <c r="F18265">
        <v>5.08</v>
      </c>
      <c r="G18265">
        <v>21457800</v>
      </c>
      <c r="H18265">
        <v>5.05</v>
      </c>
    </row>
    <row r="18266" spans="1:8" x14ac:dyDescent="0.3">
      <c r="A18266" t="s">
        <v>675</v>
      </c>
      <c r="B18266" t="s">
        <v>733</v>
      </c>
      <c r="C18266">
        <v>4.58</v>
      </c>
      <c r="D18266">
        <v>4.58</v>
      </c>
      <c r="E18266">
        <v>4.58</v>
      </c>
      <c r="F18266">
        <v>4.58</v>
      </c>
      <c r="G18266">
        <v>10196580</v>
      </c>
      <c r="H18266">
        <v>4.58</v>
      </c>
    </row>
    <row r="18267" spans="1:8" x14ac:dyDescent="0.3">
      <c r="A18267" t="s">
        <v>675</v>
      </c>
      <c r="B18267" t="s">
        <v>734</v>
      </c>
      <c r="C18267">
        <v>4.3</v>
      </c>
      <c r="D18267">
        <v>4.66</v>
      </c>
      <c r="E18267">
        <v>4.13</v>
      </c>
      <c r="F18267">
        <v>4.66</v>
      </c>
      <c r="G18267">
        <v>88114050</v>
      </c>
      <c r="H18267">
        <v>4.4832999999999998</v>
      </c>
    </row>
    <row r="18268" spans="1:8" x14ac:dyDescent="0.3">
      <c r="A18268" t="s">
        <v>675</v>
      </c>
      <c r="B18268" t="s">
        <v>735</v>
      </c>
      <c r="C18268">
        <v>4.7</v>
      </c>
      <c r="D18268">
        <v>4.7</v>
      </c>
      <c r="E18268">
        <v>4.25</v>
      </c>
      <c r="F18268">
        <v>4.25</v>
      </c>
      <c r="G18268">
        <v>16259440</v>
      </c>
      <c r="H18268">
        <v>4.4000000000000004</v>
      </c>
    </row>
    <row r="18269" spans="1:8" x14ac:dyDescent="0.3">
      <c r="A18269" t="s">
        <v>676</v>
      </c>
      <c r="B18269" t="s">
        <v>696</v>
      </c>
      <c r="C18269">
        <v>182.2</v>
      </c>
      <c r="D18269">
        <v>198</v>
      </c>
      <c r="E18269">
        <v>181.5</v>
      </c>
      <c r="F18269">
        <v>192</v>
      </c>
      <c r="G18269">
        <v>639729</v>
      </c>
      <c r="H18269">
        <v>190.5</v>
      </c>
    </row>
    <row r="18270" spans="1:8" x14ac:dyDescent="0.3">
      <c r="A18270" t="s">
        <v>676</v>
      </c>
      <c r="B18270" t="s">
        <v>697</v>
      </c>
      <c r="C18270">
        <v>192</v>
      </c>
      <c r="D18270">
        <v>196.2</v>
      </c>
      <c r="E18270">
        <v>186.5</v>
      </c>
      <c r="F18270">
        <v>191.2</v>
      </c>
      <c r="G18270">
        <v>441886</v>
      </c>
      <c r="H18270">
        <v>191.3</v>
      </c>
    </row>
    <row r="18271" spans="1:8" x14ac:dyDescent="0.3">
      <c r="A18271" t="s">
        <v>676</v>
      </c>
      <c r="B18271" t="s">
        <v>698</v>
      </c>
      <c r="C18271">
        <v>191.3</v>
      </c>
      <c r="D18271">
        <v>192</v>
      </c>
      <c r="E18271">
        <v>182.2</v>
      </c>
      <c r="F18271">
        <v>188.7</v>
      </c>
      <c r="G18271">
        <v>318297</v>
      </c>
      <c r="H18271">
        <v>187.63329999999999</v>
      </c>
    </row>
    <row r="18272" spans="1:8" x14ac:dyDescent="0.3">
      <c r="A18272" t="s">
        <v>676</v>
      </c>
      <c r="B18272" t="s">
        <v>699</v>
      </c>
      <c r="C18272">
        <v>191</v>
      </c>
      <c r="D18272">
        <v>207.5</v>
      </c>
      <c r="E18272">
        <v>191</v>
      </c>
      <c r="F18272">
        <v>204.9</v>
      </c>
      <c r="G18272">
        <v>915030</v>
      </c>
      <c r="H18272">
        <v>201.13329999999999</v>
      </c>
    </row>
    <row r="18273" spans="1:8" x14ac:dyDescent="0.3">
      <c r="A18273" t="s">
        <v>676</v>
      </c>
      <c r="B18273" t="s">
        <v>700</v>
      </c>
      <c r="C18273">
        <v>202</v>
      </c>
      <c r="D18273">
        <v>202</v>
      </c>
      <c r="E18273">
        <v>192</v>
      </c>
      <c r="F18273">
        <v>195</v>
      </c>
      <c r="G18273">
        <v>249393</v>
      </c>
      <c r="H18273">
        <v>196.33330000000001</v>
      </c>
    </row>
    <row r="18274" spans="1:8" x14ac:dyDescent="0.3">
      <c r="A18274" t="s">
        <v>676</v>
      </c>
      <c r="B18274" t="s">
        <v>77</v>
      </c>
      <c r="C18274">
        <v>195</v>
      </c>
      <c r="D18274">
        <v>197.5</v>
      </c>
      <c r="E18274">
        <v>186.1</v>
      </c>
      <c r="F18274">
        <v>187.4</v>
      </c>
      <c r="G18274">
        <v>314800</v>
      </c>
      <c r="H18274">
        <v>190.33330000000001</v>
      </c>
    </row>
    <row r="18275" spans="1:8" x14ac:dyDescent="0.3">
      <c r="A18275" t="s">
        <v>676</v>
      </c>
      <c r="B18275" t="s">
        <v>701</v>
      </c>
      <c r="C18275">
        <v>187.5</v>
      </c>
      <c r="D18275">
        <v>196.9</v>
      </c>
      <c r="E18275">
        <v>186.7</v>
      </c>
      <c r="F18275">
        <v>188</v>
      </c>
      <c r="G18275">
        <v>211096</v>
      </c>
      <c r="H18275">
        <v>190.5333</v>
      </c>
    </row>
    <row r="18276" spans="1:8" x14ac:dyDescent="0.3">
      <c r="A18276" t="s">
        <v>676</v>
      </c>
      <c r="B18276" t="s">
        <v>702</v>
      </c>
      <c r="C18276">
        <v>189</v>
      </c>
      <c r="D18276">
        <v>193.5</v>
      </c>
      <c r="E18276">
        <v>189</v>
      </c>
      <c r="F18276">
        <v>189.7</v>
      </c>
      <c r="G18276">
        <v>135151</v>
      </c>
      <c r="H18276">
        <v>190.73330000000001</v>
      </c>
    </row>
    <row r="18277" spans="1:8" x14ac:dyDescent="0.3">
      <c r="A18277" t="s">
        <v>676</v>
      </c>
      <c r="B18277" t="s">
        <v>139</v>
      </c>
      <c r="C18277">
        <v>189.7</v>
      </c>
      <c r="D18277">
        <v>191.4</v>
      </c>
      <c r="E18277">
        <v>184</v>
      </c>
      <c r="F18277">
        <v>184</v>
      </c>
      <c r="G18277">
        <v>109353</v>
      </c>
      <c r="H18277">
        <v>186.4667</v>
      </c>
    </row>
    <row r="18278" spans="1:8" x14ac:dyDescent="0.3">
      <c r="A18278" t="s">
        <v>676</v>
      </c>
      <c r="B18278" t="s">
        <v>156</v>
      </c>
      <c r="C18278">
        <v>186.7</v>
      </c>
      <c r="D18278">
        <v>187</v>
      </c>
      <c r="E18278">
        <v>181</v>
      </c>
      <c r="F18278">
        <v>183.3</v>
      </c>
      <c r="G18278">
        <v>96843</v>
      </c>
      <c r="H18278">
        <v>183.76669999999999</v>
      </c>
    </row>
    <row r="18279" spans="1:8" x14ac:dyDescent="0.3">
      <c r="A18279" t="s">
        <v>676</v>
      </c>
      <c r="B18279" t="s">
        <v>703</v>
      </c>
      <c r="C18279">
        <v>182</v>
      </c>
      <c r="D18279">
        <v>195.4</v>
      </c>
      <c r="E18279">
        <v>181.5</v>
      </c>
      <c r="F18279">
        <v>194.2</v>
      </c>
      <c r="G18279">
        <v>209389</v>
      </c>
      <c r="H18279">
        <v>190.36670000000001</v>
      </c>
    </row>
    <row r="18280" spans="1:8" x14ac:dyDescent="0.3">
      <c r="A18280" t="s">
        <v>676</v>
      </c>
      <c r="B18280" t="s">
        <v>223</v>
      </c>
      <c r="C18280">
        <v>197</v>
      </c>
      <c r="D18280">
        <v>206.7</v>
      </c>
      <c r="E18280">
        <v>192.2</v>
      </c>
      <c r="F18280">
        <v>199</v>
      </c>
      <c r="G18280">
        <v>399248</v>
      </c>
      <c r="H18280">
        <v>199.3</v>
      </c>
    </row>
    <row r="18281" spans="1:8" x14ac:dyDescent="0.3">
      <c r="A18281" t="s">
        <v>676</v>
      </c>
      <c r="B18281" t="s">
        <v>228</v>
      </c>
      <c r="C18281">
        <v>198.9</v>
      </c>
      <c r="D18281">
        <v>202.9</v>
      </c>
      <c r="E18281">
        <v>197</v>
      </c>
      <c r="F18281">
        <v>197</v>
      </c>
      <c r="G18281">
        <v>177111</v>
      </c>
      <c r="H18281">
        <v>198.9667</v>
      </c>
    </row>
    <row r="18282" spans="1:8" x14ac:dyDescent="0.3">
      <c r="A18282" t="s">
        <v>676</v>
      </c>
      <c r="B18282" t="s">
        <v>704</v>
      </c>
      <c r="C18282">
        <v>204.3</v>
      </c>
      <c r="D18282">
        <v>204.3</v>
      </c>
      <c r="E18282">
        <v>198.4</v>
      </c>
      <c r="F18282">
        <v>200.2</v>
      </c>
      <c r="G18282">
        <v>133035</v>
      </c>
      <c r="H18282">
        <v>200.9667</v>
      </c>
    </row>
    <row r="18283" spans="1:8" x14ac:dyDescent="0.3">
      <c r="A18283" t="s">
        <v>676</v>
      </c>
      <c r="B18283" t="s">
        <v>705</v>
      </c>
      <c r="C18283">
        <v>200.2</v>
      </c>
      <c r="D18283">
        <v>204.5</v>
      </c>
      <c r="E18283">
        <v>197.5</v>
      </c>
      <c r="F18283">
        <v>199.9</v>
      </c>
      <c r="G18283">
        <v>152245</v>
      </c>
      <c r="H18283">
        <v>200.63329999999999</v>
      </c>
    </row>
    <row r="18284" spans="1:8" x14ac:dyDescent="0.3">
      <c r="A18284" t="s">
        <v>676</v>
      </c>
      <c r="B18284" t="s">
        <v>706</v>
      </c>
      <c r="C18284">
        <v>201.1</v>
      </c>
      <c r="D18284">
        <v>201.5</v>
      </c>
      <c r="E18284">
        <v>195.7</v>
      </c>
      <c r="F18284">
        <v>197.5</v>
      </c>
      <c r="G18284">
        <v>143635</v>
      </c>
      <c r="H18284">
        <v>198.23330000000001</v>
      </c>
    </row>
    <row r="18285" spans="1:8" x14ac:dyDescent="0.3">
      <c r="A18285" t="s">
        <v>676</v>
      </c>
      <c r="B18285" t="s">
        <v>265</v>
      </c>
      <c r="C18285">
        <v>197.5</v>
      </c>
      <c r="D18285">
        <v>203.3</v>
      </c>
      <c r="E18285">
        <v>197.5</v>
      </c>
      <c r="F18285">
        <v>201.7</v>
      </c>
      <c r="G18285">
        <v>176613</v>
      </c>
      <c r="H18285">
        <v>200.83330000000001</v>
      </c>
    </row>
    <row r="18286" spans="1:8" x14ac:dyDescent="0.3">
      <c r="A18286" t="s">
        <v>676</v>
      </c>
      <c r="B18286" t="s">
        <v>707</v>
      </c>
      <c r="C18286">
        <v>203.5</v>
      </c>
      <c r="D18286">
        <v>203.9</v>
      </c>
      <c r="E18286">
        <v>196.4</v>
      </c>
      <c r="F18286">
        <v>197</v>
      </c>
      <c r="G18286">
        <v>148591</v>
      </c>
      <c r="H18286">
        <v>199.1</v>
      </c>
    </row>
    <row r="18287" spans="1:8" x14ac:dyDescent="0.3">
      <c r="A18287" t="s">
        <v>676</v>
      </c>
      <c r="B18287" t="s">
        <v>271</v>
      </c>
      <c r="C18287">
        <v>198</v>
      </c>
      <c r="D18287">
        <v>207.5</v>
      </c>
      <c r="E18287">
        <v>188.8</v>
      </c>
      <c r="F18287">
        <v>191</v>
      </c>
      <c r="G18287">
        <v>251075</v>
      </c>
      <c r="H18287">
        <v>195.76669999999999</v>
      </c>
    </row>
    <row r="18288" spans="1:8" x14ac:dyDescent="0.3">
      <c r="A18288" t="s">
        <v>676</v>
      </c>
      <c r="B18288" t="s">
        <v>708</v>
      </c>
      <c r="C18288">
        <v>191</v>
      </c>
      <c r="D18288">
        <v>192.9</v>
      </c>
      <c r="E18288">
        <v>184.6</v>
      </c>
      <c r="F18288">
        <v>185.8</v>
      </c>
      <c r="G18288">
        <v>113872</v>
      </c>
      <c r="H18288">
        <v>187.76669999999999</v>
      </c>
    </row>
    <row r="18289" spans="1:8" x14ac:dyDescent="0.3">
      <c r="A18289" t="s">
        <v>676</v>
      </c>
      <c r="B18289" t="s">
        <v>709</v>
      </c>
      <c r="C18289">
        <v>187.1</v>
      </c>
      <c r="D18289">
        <v>190.4</v>
      </c>
      <c r="E18289">
        <v>186.3</v>
      </c>
      <c r="F18289">
        <v>186.6</v>
      </c>
      <c r="G18289">
        <v>106113</v>
      </c>
      <c r="H18289">
        <v>187.76669999999999</v>
      </c>
    </row>
    <row r="18290" spans="1:8" x14ac:dyDescent="0.3">
      <c r="A18290" t="s">
        <v>676</v>
      </c>
      <c r="B18290" t="s">
        <v>283</v>
      </c>
      <c r="C18290">
        <v>190.8</v>
      </c>
      <c r="D18290">
        <v>193.2</v>
      </c>
      <c r="E18290">
        <v>184.9</v>
      </c>
      <c r="F18290">
        <v>185.5</v>
      </c>
      <c r="G18290">
        <v>177414</v>
      </c>
      <c r="H18290">
        <v>187.86670000000001</v>
      </c>
    </row>
    <row r="18291" spans="1:8" x14ac:dyDescent="0.3">
      <c r="A18291" t="s">
        <v>676</v>
      </c>
      <c r="B18291" t="s">
        <v>290</v>
      </c>
      <c r="C18291">
        <v>185.5</v>
      </c>
      <c r="D18291">
        <v>186.3</v>
      </c>
      <c r="E18291">
        <v>178.1</v>
      </c>
      <c r="F18291">
        <v>178.1</v>
      </c>
      <c r="G18291">
        <v>107944</v>
      </c>
      <c r="H18291">
        <v>180.83330000000001</v>
      </c>
    </row>
    <row r="18292" spans="1:8" x14ac:dyDescent="0.3">
      <c r="A18292" t="s">
        <v>676</v>
      </c>
      <c r="B18292" t="s">
        <v>710</v>
      </c>
      <c r="C18292">
        <v>178.1</v>
      </c>
      <c r="D18292">
        <v>187.9</v>
      </c>
      <c r="E18292">
        <v>175.6</v>
      </c>
      <c r="F18292">
        <v>187.4</v>
      </c>
      <c r="G18292">
        <v>299576</v>
      </c>
      <c r="H18292">
        <v>183.63329999999999</v>
      </c>
    </row>
    <row r="18293" spans="1:8" x14ac:dyDescent="0.3">
      <c r="A18293" t="s">
        <v>676</v>
      </c>
      <c r="B18293" t="s">
        <v>512</v>
      </c>
      <c r="C18293">
        <v>189.1</v>
      </c>
      <c r="D18293">
        <v>193.7</v>
      </c>
      <c r="E18293">
        <v>184</v>
      </c>
      <c r="F18293">
        <v>184.9</v>
      </c>
      <c r="G18293">
        <v>182835</v>
      </c>
      <c r="H18293">
        <v>187.5333</v>
      </c>
    </row>
    <row r="18294" spans="1:8" x14ac:dyDescent="0.3">
      <c r="A18294" t="s">
        <v>676</v>
      </c>
      <c r="B18294" t="s">
        <v>91</v>
      </c>
      <c r="C18294">
        <v>166.9</v>
      </c>
      <c r="D18294">
        <v>200</v>
      </c>
      <c r="E18294">
        <v>166.6</v>
      </c>
      <c r="F18294">
        <v>180.5</v>
      </c>
      <c r="G18294">
        <v>182977</v>
      </c>
      <c r="H18294">
        <v>182.36670000000001</v>
      </c>
    </row>
    <row r="18295" spans="1:8" x14ac:dyDescent="0.3">
      <c r="A18295" t="s">
        <v>676</v>
      </c>
      <c r="B18295" t="s">
        <v>93</v>
      </c>
      <c r="C18295">
        <v>180.5</v>
      </c>
      <c r="D18295">
        <v>188.6</v>
      </c>
      <c r="E18295">
        <v>179.3</v>
      </c>
      <c r="F18295">
        <v>181</v>
      </c>
      <c r="G18295">
        <v>172380</v>
      </c>
      <c r="H18295">
        <v>182.9667</v>
      </c>
    </row>
    <row r="18296" spans="1:8" x14ac:dyDescent="0.3">
      <c r="A18296" t="s">
        <v>676</v>
      </c>
      <c r="B18296" t="s">
        <v>711</v>
      </c>
      <c r="C18296">
        <v>181</v>
      </c>
      <c r="D18296">
        <v>183.4</v>
      </c>
      <c r="E18296">
        <v>178.5</v>
      </c>
      <c r="F18296">
        <v>180</v>
      </c>
      <c r="G18296">
        <v>122819</v>
      </c>
      <c r="H18296">
        <v>180.63329999999999</v>
      </c>
    </row>
    <row r="18297" spans="1:8" x14ac:dyDescent="0.3">
      <c r="A18297" t="s">
        <v>676</v>
      </c>
      <c r="B18297" t="s">
        <v>712</v>
      </c>
      <c r="C18297">
        <v>180.3</v>
      </c>
      <c r="D18297">
        <v>186</v>
      </c>
      <c r="E18297">
        <v>177.8</v>
      </c>
      <c r="F18297">
        <v>178.1</v>
      </c>
      <c r="G18297">
        <v>93823</v>
      </c>
      <c r="H18297">
        <v>180.63329999999999</v>
      </c>
    </row>
    <row r="18298" spans="1:8" x14ac:dyDescent="0.3">
      <c r="A18298" t="s">
        <v>676</v>
      </c>
      <c r="B18298" t="s">
        <v>162</v>
      </c>
      <c r="C18298">
        <v>179.4</v>
      </c>
      <c r="D18298">
        <v>181.2</v>
      </c>
      <c r="E18298">
        <v>173.5</v>
      </c>
      <c r="F18298">
        <v>173.5</v>
      </c>
      <c r="G18298">
        <v>116331</v>
      </c>
      <c r="H18298">
        <v>176.0667</v>
      </c>
    </row>
    <row r="18299" spans="1:8" x14ac:dyDescent="0.3">
      <c r="A18299" t="s">
        <v>676</v>
      </c>
      <c r="B18299" t="s">
        <v>220</v>
      </c>
      <c r="C18299">
        <v>173.5</v>
      </c>
      <c r="D18299">
        <v>185.9</v>
      </c>
      <c r="E18299">
        <v>172</v>
      </c>
      <c r="F18299">
        <v>185</v>
      </c>
      <c r="G18299">
        <v>270157</v>
      </c>
      <c r="H18299">
        <v>180.9667</v>
      </c>
    </row>
    <row r="18300" spans="1:8" x14ac:dyDescent="0.3">
      <c r="A18300" t="s">
        <v>676</v>
      </c>
      <c r="B18300" t="s">
        <v>713</v>
      </c>
      <c r="C18300">
        <v>190</v>
      </c>
      <c r="D18300">
        <v>194.5</v>
      </c>
      <c r="E18300">
        <v>186</v>
      </c>
      <c r="F18300">
        <v>191.5</v>
      </c>
      <c r="G18300">
        <v>211208</v>
      </c>
      <c r="H18300">
        <v>190.66669999999999</v>
      </c>
    </row>
    <row r="18301" spans="1:8" x14ac:dyDescent="0.3">
      <c r="A18301" t="s">
        <v>676</v>
      </c>
      <c r="B18301" t="s">
        <v>714</v>
      </c>
      <c r="C18301">
        <v>196.8</v>
      </c>
      <c r="D18301">
        <v>196.8</v>
      </c>
      <c r="E18301">
        <v>188.5</v>
      </c>
      <c r="F18301">
        <v>193.4</v>
      </c>
      <c r="G18301">
        <v>99314</v>
      </c>
      <c r="H18301">
        <v>192.9</v>
      </c>
    </row>
    <row r="18302" spans="1:8" x14ac:dyDescent="0.3">
      <c r="A18302" t="s">
        <v>676</v>
      </c>
      <c r="B18302" t="s">
        <v>715</v>
      </c>
      <c r="C18302">
        <v>195</v>
      </c>
      <c r="D18302">
        <v>202.5</v>
      </c>
      <c r="E18302">
        <v>192.5</v>
      </c>
      <c r="F18302">
        <v>197.5</v>
      </c>
      <c r="G18302">
        <v>220287</v>
      </c>
      <c r="H18302">
        <v>197.5</v>
      </c>
    </row>
    <row r="18303" spans="1:8" x14ac:dyDescent="0.3">
      <c r="A18303" t="s">
        <v>676</v>
      </c>
      <c r="B18303" t="s">
        <v>235</v>
      </c>
      <c r="C18303">
        <v>197.5</v>
      </c>
      <c r="D18303">
        <v>197.5</v>
      </c>
      <c r="E18303">
        <v>185</v>
      </c>
      <c r="F18303">
        <v>185.5</v>
      </c>
      <c r="G18303">
        <v>158252</v>
      </c>
      <c r="H18303">
        <v>189.33330000000001</v>
      </c>
    </row>
    <row r="18304" spans="1:8" x14ac:dyDescent="0.3">
      <c r="A18304" t="s">
        <v>676</v>
      </c>
      <c r="B18304" t="s">
        <v>259</v>
      </c>
      <c r="C18304">
        <v>186</v>
      </c>
      <c r="D18304">
        <v>186.8</v>
      </c>
      <c r="E18304">
        <v>180.9</v>
      </c>
      <c r="F18304">
        <v>182.9</v>
      </c>
      <c r="G18304">
        <v>78346</v>
      </c>
      <c r="H18304">
        <v>183.5333</v>
      </c>
    </row>
    <row r="18305" spans="1:8" x14ac:dyDescent="0.3">
      <c r="A18305" t="s">
        <v>676</v>
      </c>
      <c r="B18305" t="s">
        <v>716</v>
      </c>
      <c r="C18305">
        <v>184.3</v>
      </c>
      <c r="D18305">
        <v>190</v>
      </c>
      <c r="E18305">
        <v>184.3</v>
      </c>
      <c r="F18305">
        <v>186.1</v>
      </c>
      <c r="G18305">
        <v>102821</v>
      </c>
      <c r="H18305">
        <v>186.8</v>
      </c>
    </row>
    <row r="18306" spans="1:8" x14ac:dyDescent="0.3">
      <c r="A18306" t="s">
        <v>676</v>
      </c>
      <c r="B18306" t="s">
        <v>269</v>
      </c>
      <c r="C18306">
        <v>187.2</v>
      </c>
      <c r="D18306">
        <v>190</v>
      </c>
      <c r="E18306">
        <v>181.6</v>
      </c>
      <c r="F18306">
        <v>181.8</v>
      </c>
      <c r="G18306">
        <v>78140</v>
      </c>
      <c r="H18306">
        <v>184.4667</v>
      </c>
    </row>
    <row r="18307" spans="1:8" x14ac:dyDescent="0.3">
      <c r="A18307" t="s">
        <v>676</v>
      </c>
      <c r="B18307" t="s">
        <v>282</v>
      </c>
      <c r="C18307">
        <v>179</v>
      </c>
      <c r="D18307">
        <v>182.8</v>
      </c>
      <c r="E18307">
        <v>179</v>
      </c>
      <c r="F18307">
        <v>181</v>
      </c>
      <c r="G18307">
        <v>22880</v>
      </c>
      <c r="H18307">
        <v>180.9333</v>
      </c>
    </row>
    <row r="18308" spans="1:8" x14ac:dyDescent="0.3">
      <c r="A18308" t="s">
        <v>676</v>
      </c>
      <c r="B18308" t="s">
        <v>717</v>
      </c>
      <c r="C18308">
        <v>181</v>
      </c>
      <c r="D18308">
        <v>187.5</v>
      </c>
      <c r="E18308">
        <v>176</v>
      </c>
      <c r="F18308">
        <v>185.1</v>
      </c>
      <c r="G18308">
        <v>142090</v>
      </c>
      <c r="H18308">
        <v>182.86670000000001</v>
      </c>
    </row>
    <row r="18309" spans="1:8" x14ac:dyDescent="0.3">
      <c r="A18309" t="s">
        <v>676</v>
      </c>
      <c r="B18309" t="s">
        <v>285</v>
      </c>
      <c r="C18309">
        <v>186.4</v>
      </c>
      <c r="D18309">
        <v>186.4</v>
      </c>
      <c r="E18309">
        <v>180.1</v>
      </c>
      <c r="F18309">
        <v>180.5</v>
      </c>
      <c r="G18309">
        <v>87576</v>
      </c>
      <c r="H18309">
        <v>182.33330000000001</v>
      </c>
    </row>
    <row r="18310" spans="1:8" x14ac:dyDescent="0.3">
      <c r="A18310" t="s">
        <v>676</v>
      </c>
      <c r="B18310" t="s">
        <v>718</v>
      </c>
      <c r="C18310">
        <v>182.9</v>
      </c>
      <c r="D18310">
        <v>183</v>
      </c>
      <c r="E18310">
        <v>177.6</v>
      </c>
      <c r="F18310">
        <v>178.2</v>
      </c>
      <c r="G18310">
        <v>94663</v>
      </c>
      <c r="H18310">
        <v>179.6</v>
      </c>
    </row>
    <row r="18311" spans="1:8" x14ac:dyDescent="0.3">
      <c r="A18311" t="s">
        <v>676</v>
      </c>
      <c r="B18311" t="s">
        <v>291</v>
      </c>
      <c r="C18311">
        <v>178.8</v>
      </c>
      <c r="D18311">
        <v>180.5</v>
      </c>
      <c r="E18311">
        <v>175</v>
      </c>
      <c r="F18311">
        <v>175.1</v>
      </c>
      <c r="G18311">
        <v>84657</v>
      </c>
      <c r="H18311">
        <v>176.86670000000001</v>
      </c>
    </row>
    <row r="18312" spans="1:8" x14ac:dyDescent="0.3">
      <c r="A18312" t="s">
        <v>676</v>
      </c>
      <c r="B18312" t="s">
        <v>295</v>
      </c>
      <c r="C18312">
        <v>175.1</v>
      </c>
      <c r="D18312">
        <v>176.1</v>
      </c>
      <c r="E18312">
        <v>170</v>
      </c>
      <c r="F18312">
        <v>171</v>
      </c>
      <c r="G18312">
        <v>114408</v>
      </c>
      <c r="H18312">
        <v>172.36670000000001</v>
      </c>
    </row>
    <row r="18313" spans="1:8" x14ac:dyDescent="0.3">
      <c r="A18313" t="s">
        <v>676</v>
      </c>
      <c r="B18313" t="s">
        <v>298</v>
      </c>
      <c r="C18313">
        <v>171.2</v>
      </c>
      <c r="D18313">
        <v>172.2</v>
      </c>
      <c r="E18313">
        <v>164.9</v>
      </c>
      <c r="F18313">
        <v>165</v>
      </c>
      <c r="G18313">
        <v>123046</v>
      </c>
      <c r="H18313">
        <v>167.36670000000001</v>
      </c>
    </row>
    <row r="18314" spans="1:8" x14ac:dyDescent="0.3">
      <c r="A18314" t="s">
        <v>676</v>
      </c>
      <c r="B18314" t="s">
        <v>719</v>
      </c>
      <c r="C18314">
        <v>166</v>
      </c>
      <c r="D18314">
        <v>167</v>
      </c>
      <c r="E18314">
        <v>153.9</v>
      </c>
      <c r="F18314">
        <v>155.80000000000001</v>
      </c>
      <c r="G18314">
        <v>386853</v>
      </c>
      <c r="H18314">
        <v>158.9</v>
      </c>
    </row>
    <row r="18315" spans="1:8" x14ac:dyDescent="0.3">
      <c r="A18315" t="s">
        <v>676</v>
      </c>
      <c r="B18315" t="s">
        <v>720</v>
      </c>
      <c r="C18315">
        <v>157.6</v>
      </c>
      <c r="D18315">
        <v>162.80000000000001</v>
      </c>
      <c r="E18315">
        <v>157.5</v>
      </c>
      <c r="F18315">
        <v>161</v>
      </c>
      <c r="G18315">
        <v>187510</v>
      </c>
      <c r="H18315">
        <v>160.4333</v>
      </c>
    </row>
    <row r="18316" spans="1:8" x14ac:dyDescent="0.3">
      <c r="A18316" t="s">
        <v>676</v>
      </c>
      <c r="B18316" t="s">
        <v>721</v>
      </c>
      <c r="C18316">
        <v>157</v>
      </c>
      <c r="D18316">
        <v>160.5</v>
      </c>
      <c r="E18316">
        <v>157</v>
      </c>
      <c r="F18316">
        <v>159.30000000000001</v>
      </c>
      <c r="G18316">
        <v>78735</v>
      </c>
      <c r="H18316">
        <v>158.9333</v>
      </c>
    </row>
    <row r="18317" spans="1:8" x14ac:dyDescent="0.3">
      <c r="A18317" t="s">
        <v>676</v>
      </c>
      <c r="B18317" t="s">
        <v>96</v>
      </c>
      <c r="C18317">
        <v>159.6</v>
      </c>
      <c r="D18317">
        <v>165.2</v>
      </c>
      <c r="E18317">
        <v>159.6</v>
      </c>
      <c r="F18317">
        <v>162</v>
      </c>
      <c r="G18317">
        <v>141391</v>
      </c>
      <c r="H18317">
        <v>162.26669999999999</v>
      </c>
    </row>
    <row r="18318" spans="1:8" x14ac:dyDescent="0.3">
      <c r="A18318" t="s">
        <v>676</v>
      </c>
      <c r="B18318" t="s">
        <v>722</v>
      </c>
      <c r="C18318">
        <v>162</v>
      </c>
      <c r="D18318">
        <v>168</v>
      </c>
      <c r="E18318">
        <v>162</v>
      </c>
      <c r="F18318">
        <v>164.3</v>
      </c>
      <c r="G18318">
        <v>89893</v>
      </c>
      <c r="H18318">
        <v>164.76669999999999</v>
      </c>
    </row>
    <row r="18319" spans="1:8" x14ac:dyDescent="0.3">
      <c r="A18319" t="s">
        <v>676</v>
      </c>
      <c r="B18319" t="s">
        <v>164</v>
      </c>
      <c r="C18319">
        <v>165</v>
      </c>
      <c r="D18319">
        <v>165.9</v>
      </c>
      <c r="E18319">
        <v>157.1</v>
      </c>
      <c r="F18319">
        <v>158.80000000000001</v>
      </c>
      <c r="G18319">
        <v>134704</v>
      </c>
      <c r="H18319">
        <v>160.6</v>
      </c>
    </row>
    <row r="18320" spans="1:8" x14ac:dyDescent="0.3">
      <c r="A18320" t="s">
        <v>676</v>
      </c>
      <c r="B18320" t="s">
        <v>723</v>
      </c>
      <c r="C18320">
        <v>166</v>
      </c>
      <c r="D18320">
        <v>168.3</v>
      </c>
      <c r="E18320">
        <v>162.6</v>
      </c>
      <c r="F18320">
        <v>166.7</v>
      </c>
      <c r="G18320">
        <v>99365</v>
      </c>
      <c r="H18320">
        <v>165.86670000000001</v>
      </c>
    </row>
    <row r="18321" spans="1:8" x14ac:dyDescent="0.3">
      <c r="A18321" t="s">
        <v>676</v>
      </c>
      <c r="B18321" t="s">
        <v>724</v>
      </c>
      <c r="C18321">
        <v>166.7</v>
      </c>
      <c r="D18321">
        <v>182.4</v>
      </c>
      <c r="E18321">
        <v>164.8</v>
      </c>
      <c r="F18321">
        <v>179</v>
      </c>
      <c r="G18321">
        <v>530599</v>
      </c>
      <c r="H18321">
        <v>175.4</v>
      </c>
    </row>
    <row r="18322" spans="1:8" x14ac:dyDescent="0.3">
      <c r="A18322" t="s">
        <v>676</v>
      </c>
      <c r="B18322" t="s">
        <v>725</v>
      </c>
      <c r="C18322">
        <v>179.2</v>
      </c>
      <c r="D18322">
        <v>182</v>
      </c>
      <c r="E18322">
        <v>175</v>
      </c>
      <c r="F18322">
        <v>178.7</v>
      </c>
      <c r="G18322">
        <v>203982</v>
      </c>
      <c r="H18322">
        <v>178.5667</v>
      </c>
    </row>
    <row r="18323" spans="1:8" x14ac:dyDescent="0.3">
      <c r="A18323" t="s">
        <v>676</v>
      </c>
      <c r="B18323" t="s">
        <v>242</v>
      </c>
      <c r="C18323">
        <v>174.9</v>
      </c>
      <c r="D18323">
        <v>196.5</v>
      </c>
      <c r="E18323">
        <v>172.6</v>
      </c>
      <c r="F18323">
        <v>196.5</v>
      </c>
      <c r="G18323">
        <v>564341</v>
      </c>
      <c r="H18323">
        <v>188.5333</v>
      </c>
    </row>
    <row r="18324" spans="1:8" x14ac:dyDescent="0.3">
      <c r="A18324" t="s">
        <v>676</v>
      </c>
      <c r="B18324" t="s">
        <v>726</v>
      </c>
      <c r="C18324">
        <v>203</v>
      </c>
      <c r="D18324">
        <v>216.1</v>
      </c>
      <c r="E18324">
        <v>202.5</v>
      </c>
      <c r="F18324">
        <v>216.1</v>
      </c>
      <c r="G18324">
        <v>761584</v>
      </c>
      <c r="H18324">
        <v>211.5667</v>
      </c>
    </row>
    <row r="18325" spans="1:8" x14ac:dyDescent="0.3">
      <c r="A18325" t="s">
        <v>676</v>
      </c>
      <c r="B18325" t="s">
        <v>727</v>
      </c>
      <c r="C18325">
        <v>226.7</v>
      </c>
      <c r="D18325">
        <v>237.1</v>
      </c>
      <c r="E18325">
        <v>203.8</v>
      </c>
      <c r="F18325">
        <v>209.6</v>
      </c>
      <c r="G18325">
        <v>1222476</v>
      </c>
      <c r="H18325">
        <v>216.83330000000001</v>
      </c>
    </row>
    <row r="18326" spans="1:8" x14ac:dyDescent="0.3">
      <c r="A18326" t="s">
        <v>676</v>
      </c>
      <c r="B18326" t="s">
        <v>728</v>
      </c>
      <c r="C18326">
        <v>208.4</v>
      </c>
      <c r="D18326">
        <v>223.2</v>
      </c>
      <c r="E18326">
        <v>207</v>
      </c>
      <c r="F18326">
        <v>214.9</v>
      </c>
      <c r="G18326">
        <v>583174</v>
      </c>
      <c r="H18326">
        <v>215.0333</v>
      </c>
    </row>
    <row r="18327" spans="1:8" x14ac:dyDescent="0.3">
      <c r="A18327" t="s">
        <v>676</v>
      </c>
      <c r="B18327" t="s">
        <v>729</v>
      </c>
      <c r="C18327">
        <v>214.9</v>
      </c>
      <c r="D18327">
        <v>220</v>
      </c>
      <c r="E18327">
        <v>211.5</v>
      </c>
      <c r="F18327">
        <v>215.8</v>
      </c>
      <c r="G18327">
        <v>279923</v>
      </c>
      <c r="H18327">
        <v>215.76669999999999</v>
      </c>
    </row>
    <row r="18328" spans="1:8" x14ac:dyDescent="0.3">
      <c r="A18328" t="s">
        <v>676</v>
      </c>
      <c r="B18328" t="s">
        <v>730</v>
      </c>
      <c r="C18328">
        <v>215.8</v>
      </c>
      <c r="D18328">
        <v>237.3</v>
      </c>
      <c r="E18328">
        <v>211.8</v>
      </c>
      <c r="F18328">
        <v>237.3</v>
      </c>
      <c r="G18328">
        <v>908306</v>
      </c>
      <c r="H18328">
        <v>228.8</v>
      </c>
    </row>
    <row r="18329" spans="1:8" x14ac:dyDescent="0.3">
      <c r="A18329" t="s">
        <v>676</v>
      </c>
      <c r="B18329" t="s">
        <v>731</v>
      </c>
      <c r="C18329">
        <v>247.6</v>
      </c>
      <c r="D18329">
        <v>261</v>
      </c>
      <c r="E18329">
        <v>247</v>
      </c>
      <c r="F18329">
        <v>250.5</v>
      </c>
      <c r="G18329">
        <v>1387369</v>
      </c>
      <c r="H18329">
        <v>252.83330000000001</v>
      </c>
    </row>
    <row r="18330" spans="1:8" x14ac:dyDescent="0.3">
      <c r="A18330" t="s">
        <v>676</v>
      </c>
      <c r="B18330" t="s">
        <v>732</v>
      </c>
      <c r="C18330">
        <v>247.5</v>
      </c>
      <c r="D18330">
        <v>259.25</v>
      </c>
      <c r="E18330">
        <v>243</v>
      </c>
      <c r="F18330">
        <v>250.25</v>
      </c>
      <c r="G18330">
        <v>469564</v>
      </c>
      <c r="H18330">
        <v>250.83330000000001</v>
      </c>
    </row>
    <row r="18331" spans="1:8" x14ac:dyDescent="0.3">
      <c r="A18331" t="s">
        <v>676</v>
      </c>
      <c r="B18331" t="s">
        <v>733</v>
      </c>
      <c r="C18331">
        <v>247</v>
      </c>
      <c r="D18331">
        <v>261.25</v>
      </c>
      <c r="E18331">
        <v>242</v>
      </c>
      <c r="F18331">
        <v>245.9</v>
      </c>
      <c r="G18331">
        <v>403404</v>
      </c>
      <c r="H18331">
        <v>249.7167</v>
      </c>
    </row>
    <row r="18332" spans="1:8" x14ac:dyDescent="0.3">
      <c r="A18332" t="s">
        <v>676</v>
      </c>
      <c r="B18332" t="s">
        <v>734</v>
      </c>
      <c r="C18332">
        <v>248</v>
      </c>
      <c r="D18332">
        <v>270.25</v>
      </c>
      <c r="E18332">
        <v>239</v>
      </c>
      <c r="F18332">
        <v>255</v>
      </c>
      <c r="G18332">
        <v>1100436</v>
      </c>
      <c r="H18332">
        <v>254.75</v>
      </c>
    </row>
    <row r="18333" spans="1:8" x14ac:dyDescent="0.3">
      <c r="A18333" t="s">
        <v>676</v>
      </c>
      <c r="B18333" t="s">
        <v>735</v>
      </c>
      <c r="C18333">
        <v>255</v>
      </c>
      <c r="D18333">
        <v>277</v>
      </c>
      <c r="E18333">
        <v>251.5</v>
      </c>
      <c r="F18333">
        <v>265</v>
      </c>
      <c r="G18333">
        <v>474362</v>
      </c>
      <c r="H18333">
        <v>264.5</v>
      </c>
    </row>
    <row r="18334" spans="1:8" x14ac:dyDescent="0.3">
      <c r="A18334" t="s">
        <v>677</v>
      </c>
      <c r="B18334" t="s">
        <v>696</v>
      </c>
      <c r="C18334">
        <v>15.53</v>
      </c>
      <c r="D18334">
        <v>15.83</v>
      </c>
      <c r="E18334">
        <v>15.49</v>
      </c>
      <c r="F18334">
        <v>15.65</v>
      </c>
      <c r="G18334">
        <v>1441552</v>
      </c>
      <c r="H18334">
        <v>15.656700000000001</v>
      </c>
    </row>
    <row r="18335" spans="1:8" x14ac:dyDescent="0.3">
      <c r="A18335" t="s">
        <v>677</v>
      </c>
      <c r="B18335" t="s">
        <v>697</v>
      </c>
      <c r="C18335">
        <v>15.65</v>
      </c>
      <c r="D18335">
        <v>15.87</v>
      </c>
      <c r="E18335">
        <v>15.27</v>
      </c>
      <c r="F18335">
        <v>15.27</v>
      </c>
      <c r="G18335">
        <v>1617269</v>
      </c>
      <c r="H18335">
        <v>15.47</v>
      </c>
    </row>
    <row r="18336" spans="1:8" x14ac:dyDescent="0.3">
      <c r="A18336" t="s">
        <v>677</v>
      </c>
      <c r="B18336" t="s">
        <v>698</v>
      </c>
      <c r="C18336">
        <v>15.24</v>
      </c>
      <c r="D18336">
        <v>15.71</v>
      </c>
      <c r="E18336">
        <v>15.24</v>
      </c>
      <c r="F18336">
        <v>15.71</v>
      </c>
      <c r="G18336">
        <v>1585818</v>
      </c>
      <c r="H18336">
        <v>15.5533</v>
      </c>
    </row>
    <row r="18337" spans="1:8" x14ac:dyDescent="0.3">
      <c r="A18337" t="s">
        <v>677</v>
      </c>
      <c r="B18337" t="s">
        <v>699</v>
      </c>
      <c r="C18337">
        <v>15.75</v>
      </c>
      <c r="D18337">
        <v>16.13</v>
      </c>
      <c r="E18337">
        <v>15.67</v>
      </c>
      <c r="F18337">
        <v>16.02</v>
      </c>
      <c r="G18337">
        <v>2894945</v>
      </c>
      <c r="H18337">
        <v>15.94</v>
      </c>
    </row>
    <row r="18338" spans="1:8" x14ac:dyDescent="0.3">
      <c r="A18338" t="s">
        <v>677</v>
      </c>
      <c r="B18338" t="s">
        <v>700</v>
      </c>
      <c r="C18338">
        <v>16.100000000000001</v>
      </c>
      <c r="D18338">
        <v>17.52</v>
      </c>
      <c r="E18338">
        <v>15.9</v>
      </c>
      <c r="F18338">
        <v>16.84</v>
      </c>
      <c r="G18338">
        <v>6251971</v>
      </c>
      <c r="H18338">
        <v>16.753299999999999</v>
      </c>
    </row>
    <row r="18339" spans="1:8" x14ac:dyDescent="0.3">
      <c r="A18339" t="s">
        <v>677</v>
      </c>
      <c r="B18339" t="s">
        <v>77</v>
      </c>
      <c r="C18339">
        <v>16.63</v>
      </c>
      <c r="D18339">
        <v>17.600000000000001</v>
      </c>
      <c r="E18339">
        <v>16.5</v>
      </c>
      <c r="F18339">
        <v>17.07</v>
      </c>
      <c r="G18339">
        <v>4811150</v>
      </c>
      <c r="H18339">
        <v>17.056699999999999</v>
      </c>
    </row>
    <row r="18340" spans="1:8" x14ac:dyDescent="0.3">
      <c r="A18340" t="s">
        <v>677</v>
      </c>
      <c r="B18340" t="s">
        <v>701</v>
      </c>
      <c r="C18340">
        <v>17.38</v>
      </c>
      <c r="D18340">
        <v>17.38</v>
      </c>
      <c r="E18340">
        <v>16.649999999999999</v>
      </c>
      <c r="F18340">
        <v>16.8</v>
      </c>
      <c r="G18340">
        <v>1944424</v>
      </c>
      <c r="H18340">
        <v>16.943300000000001</v>
      </c>
    </row>
    <row r="18341" spans="1:8" x14ac:dyDescent="0.3">
      <c r="A18341" t="s">
        <v>677</v>
      </c>
      <c r="B18341" t="s">
        <v>702</v>
      </c>
      <c r="C18341">
        <v>16.8</v>
      </c>
      <c r="D18341">
        <v>16.93</v>
      </c>
      <c r="E18341">
        <v>16.510000000000002</v>
      </c>
      <c r="F18341">
        <v>16.52</v>
      </c>
      <c r="G18341">
        <v>1504714</v>
      </c>
      <c r="H18341">
        <v>16.653300000000002</v>
      </c>
    </row>
    <row r="18342" spans="1:8" x14ac:dyDescent="0.3">
      <c r="A18342" t="s">
        <v>677</v>
      </c>
      <c r="B18342" t="s">
        <v>139</v>
      </c>
      <c r="C18342">
        <v>16.489999999999998</v>
      </c>
      <c r="D18342">
        <v>16.87</v>
      </c>
      <c r="E18342">
        <v>16.25</v>
      </c>
      <c r="F18342">
        <v>16.66</v>
      </c>
      <c r="G18342">
        <v>2392662</v>
      </c>
      <c r="H18342">
        <v>16.593299999999999</v>
      </c>
    </row>
    <row r="18343" spans="1:8" x14ac:dyDescent="0.3">
      <c r="A18343" t="s">
        <v>677</v>
      </c>
      <c r="B18343" t="s">
        <v>156</v>
      </c>
      <c r="C18343">
        <v>16.93</v>
      </c>
      <c r="D18343">
        <v>16.989999999999998</v>
      </c>
      <c r="E18343">
        <v>16.309999999999999</v>
      </c>
      <c r="F18343">
        <v>16.940000000000001</v>
      </c>
      <c r="G18343">
        <v>1717665</v>
      </c>
      <c r="H18343">
        <v>16.746700000000001</v>
      </c>
    </row>
    <row r="18344" spans="1:8" x14ac:dyDescent="0.3">
      <c r="A18344" t="s">
        <v>677</v>
      </c>
      <c r="B18344" t="s">
        <v>703</v>
      </c>
      <c r="C18344">
        <v>17</v>
      </c>
      <c r="D18344">
        <v>17.32</v>
      </c>
      <c r="E18344">
        <v>16.829999999999998</v>
      </c>
      <c r="F18344">
        <v>16.97</v>
      </c>
      <c r="G18344">
        <v>2855747</v>
      </c>
      <c r="H18344">
        <v>17.04</v>
      </c>
    </row>
    <row r="18345" spans="1:8" x14ac:dyDescent="0.3">
      <c r="A18345" t="s">
        <v>677</v>
      </c>
      <c r="B18345" t="s">
        <v>223</v>
      </c>
      <c r="C18345">
        <v>16.8</v>
      </c>
      <c r="D18345">
        <v>17.27</v>
      </c>
      <c r="E18345">
        <v>16.489999999999998</v>
      </c>
      <c r="F18345">
        <v>16.61</v>
      </c>
      <c r="G18345">
        <v>1900170</v>
      </c>
      <c r="H18345">
        <v>16.79</v>
      </c>
    </row>
    <row r="18346" spans="1:8" x14ac:dyDescent="0.3">
      <c r="A18346" t="s">
        <v>677</v>
      </c>
      <c r="B18346" t="s">
        <v>228</v>
      </c>
      <c r="C18346">
        <v>16.559999999999999</v>
      </c>
      <c r="D18346">
        <v>18</v>
      </c>
      <c r="E18346">
        <v>16.440000000000001</v>
      </c>
      <c r="F18346">
        <v>17.46</v>
      </c>
      <c r="G18346">
        <v>7301462</v>
      </c>
      <c r="H18346">
        <v>17.3</v>
      </c>
    </row>
    <row r="18347" spans="1:8" x14ac:dyDescent="0.3">
      <c r="A18347" t="s">
        <v>677</v>
      </c>
      <c r="B18347" t="s">
        <v>704</v>
      </c>
      <c r="C18347">
        <v>17.46</v>
      </c>
      <c r="D18347">
        <v>17.59</v>
      </c>
      <c r="E18347">
        <v>17.18</v>
      </c>
      <c r="F18347">
        <v>17.25</v>
      </c>
      <c r="G18347">
        <v>6444585</v>
      </c>
      <c r="H18347">
        <v>17.34</v>
      </c>
    </row>
    <row r="18348" spans="1:8" x14ac:dyDescent="0.3">
      <c r="A18348" t="s">
        <v>677</v>
      </c>
      <c r="B18348" t="s">
        <v>705</v>
      </c>
      <c r="C18348">
        <v>17.36</v>
      </c>
      <c r="D18348">
        <v>18.010000000000002</v>
      </c>
      <c r="E18348">
        <v>17.25</v>
      </c>
      <c r="F18348">
        <v>17.77</v>
      </c>
      <c r="G18348">
        <v>4906037</v>
      </c>
      <c r="H18348">
        <v>17.6767</v>
      </c>
    </row>
    <row r="18349" spans="1:8" x14ac:dyDescent="0.3">
      <c r="A18349" t="s">
        <v>677</v>
      </c>
      <c r="B18349" t="s">
        <v>706</v>
      </c>
      <c r="C18349">
        <v>18.100000000000001</v>
      </c>
      <c r="D18349">
        <v>19.34</v>
      </c>
      <c r="E18349">
        <v>17.21</v>
      </c>
      <c r="F18349">
        <v>18.440000000000001</v>
      </c>
      <c r="G18349">
        <v>8411625</v>
      </c>
      <c r="H18349">
        <v>18.329999999999998</v>
      </c>
    </row>
    <row r="18350" spans="1:8" x14ac:dyDescent="0.3">
      <c r="A18350" t="s">
        <v>677</v>
      </c>
      <c r="B18350" t="s">
        <v>265</v>
      </c>
      <c r="C18350">
        <v>18.5</v>
      </c>
      <c r="D18350">
        <v>18.510000000000002</v>
      </c>
      <c r="E18350">
        <v>17.420000000000002</v>
      </c>
      <c r="F18350">
        <v>17.649999999999999</v>
      </c>
      <c r="G18350">
        <v>8805609</v>
      </c>
      <c r="H18350">
        <v>17.86</v>
      </c>
    </row>
    <row r="18351" spans="1:8" x14ac:dyDescent="0.3">
      <c r="A18351" t="s">
        <v>677</v>
      </c>
      <c r="B18351" t="s">
        <v>707</v>
      </c>
      <c r="C18351">
        <v>17.649999999999999</v>
      </c>
      <c r="D18351">
        <v>17.760000000000002</v>
      </c>
      <c r="E18351">
        <v>16.77</v>
      </c>
      <c r="F18351">
        <v>16.809999999999999</v>
      </c>
      <c r="G18351">
        <v>5249701</v>
      </c>
      <c r="H18351">
        <v>17.113299999999999</v>
      </c>
    </row>
    <row r="18352" spans="1:8" x14ac:dyDescent="0.3">
      <c r="A18352" t="s">
        <v>677</v>
      </c>
      <c r="B18352" t="s">
        <v>271</v>
      </c>
      <c r="C18352">
        <v>16.86</v>
      </c>
      <c r="D18352">
        <v>16.93</v>
      </c>
      <c r="E18352">
        <v>15.22</v>
      </c>
      <c r="F18352">
        <v>15.62</v>
      </c>
      <c r="G18352">
        <v>3461511</v>
      </c>
      <c r="H18352">
        <v>15.923299999999999</v>
      </c>
    </row>
    <row r="18353" spans="1:8" x14ac:dyDescent="0.3">
      <c r="A18353" t="s">
        <v>677</v>
      </c>
      <c r="B18353" t="s">
        <v>708</v>
      </c>
      <c r="C18353">
        <v>15.75</v>
      </c>
      <c r="D18353">
        <v>16.21</v>
      </c>
      <c r="E18353">
        <v>15.62</v>
      </c>
      <c r="F18353">
        <v>16.12</v>
      </c>
      <c r="G18353">
        <v>2691519</v>
      </c>
      <c r="H18353">
        <v>15.9833</v>
      </c>
    </row>
    <row r="18354" spans="1:8" x14ac:dyDescent="0.3">
      <c r="A18354" t="s">
        <v>677</v>
      </c>
      <c r="B18354" t="s">
        <v>709</v>
      </c>
      <c r="C18354">
        <v>16.2</v>
      </c>
      <c r="D18354">
        <v>16.760000000000002</v>
      </c>
      <c r="E18354">
        <v>16.11</v>
      </c>
      <c r="F18354">
        <v>16.11</v>
      </c>
      <c r="G18354">
        <v>2621848</v>
      </c>
      <c r="H18354">
        <v>16.326699999999999</v>
      </c>
    </row>
    <row r="18355" spans="1:8" x14ac:dyDescent="0.3">
      <c r="A18355" t="s">
        <v>677</v>
      </c>
      <c r="B18355" t="s">
        <v>283</v>
      </c>
      <c r="C18355">
        <v>16.2</v>
      </c>
      <c r="D18355">
        <v>16.2</v>
      </c>
      <c r="E18355">
        <v>15.89</v>
      </c>
      <c r="F18355">
        <v>15.89</v>
      </c>
      <c r="G18355">
        <v>1574488</v>
      </c>
      <c r="H18355">
        <v>15.9933</v>
      </c>
    </row>
    <row r="18356" spans="1:8" x14ac:dyDescent="0.3">
      <c r="A18356" t="s">
        <v>677</v>
      </c>
      <c r="B18356" t="s">
        <v>290</v>
      </c>
      <c r="C18356">
        <v>15.96</v>
      </c>
      <c r="D18356">
        <v>16.489999999999998</v>
      </c>
      <c r="E18356">
        <v>15.73</v>
      </c>
      <c r="F18356">
        <v>16</v>
      </c>
      <c r="G18356">
        <v>2665150</v>
      </c>
      <c r="H18356">
        <v>16.0733</v>
      </c>
    </row>
    <row r="18357" spans="1:8" x14ac:dyDescent="0.3">
      <c r="A18357" t="s">
        <v>677</v>
      </c>
      <c r="B18357" t="s">
        <v>710</v>
      </c>
      <c r="C18357">
        <v>16.05</v>
      </c>
      <c r="D18357">
        <v>16.27</v>
      </c>
      <c r="E18357">
        <v>15.6</v>
      </c>
      <c r="F18357">
        <v>15.66</v>
      </c>
      <c r="G18357">
        <v>2232181</v>
      </c>
      <c r="H18357">
        <v>15.843299999999999</v>
      </c>
    </row>
    <row r="18358" spans="1:8" x14ac:dyDescent="0.3">
      <c r="A18358" t="s">
        <v>677</v>
      </c>
      <c r="B18358" t="s">
        <v>512</v>
      </c>
      <c r="C18358">
        <v>15.73</v>
      </c>
      <c r="D18358">
        <v>15.87</v>
      </c>
      <c r="E18358">
        <v>15.19</v>
      </c>
      <c r="F18358">
        <v>15.54</v>
      </c>
      <c r="G18358">
        <v>2003044</v>
      </c>
      <c r="H18358">
        <v>15.533300000000001</v>
      </c>
    </row>
    <row r="18359" spans="1:8" x14ac:dyDescent="0.3">
      <c r="A18359" t="s">
        <v>677</v>
      </c>
      <c r="B18359" t="s">
        <v>91</v>
      </c>
      <c r="C18359">
        <v>14.9</v>
      </c>
      <c r="D18359">
        <v>15.08</v>
      </c>
      <c r="E18359">
        <v>14.2</v>
      </c>
      <c r="F18359">
        <v>14.7</v>
      </c>
      <c r="G18359">
        <v>2737336</v>
      </c>
      <c r="H18359">
        <v>14.66</v>
      </c>
    </row>
    <row r="18360" spans="1:8" x14ac:dyDescent="0.3">
      <c r="A18360" t="s">
        <v>677</v>
      </c>
      <c r="B18360" t="s">
        <v>93</v>
      </c>
      <c r="C18360">
        <v>14.66</v>
      </c>
      <c r="D18360">
        <v>15.08</v>
      </c>
      <c r="E18360">
        <v>14.28</v>
      </c>
      <c r="F18360">
        <v>14.28</v>
      </c>
      <c r="G18360">
        <v>2260194</v>
      </c>
      <c r="H18360">
        <v>14.5467</v>
      </c>
    </row>
    <row r="18361" spans="1:8" x14ac:dyDescent="0.3">
      <c r="A18361" t="s">
        <v>677</v>
      </c>
      <c r="B18361" t="s">
        <v>711</v>
      </c>
      <c r="C18361">
        <v>14.34</v>
      </c>
      <c r="D18361">
        <v>14.77</v>
      </c>
      <c r="E18361">
        <v>14.22</v>
      </c>
      <c r="F18361">
        <v>14.4</v>
      </c>
      <c r="G18361">
        <v>2193138</v>
      </c>
      <c r="H18361">
        <v>14.4633</v>
      </c>
    </row>
    <row r="18362" spans="1:8" x14ac:dyDescent="0.3">
      <c r="A18362" t="s">
        <v>677</v>
      </c>
      <c r="B18362" t="s">
        <v>712</v>
      </c>
      <c r="C18362">
        <v>14.46</v>
      </c>
      <c r="D18362">
        <v>15</v>
      </c>
      <c r="E18362">
        <v>14.44</v>
      </c>
      <c r="F18362">
        <v>15</v>
      </c>
      <c r="G18362">
        <v>1738260</v>
      </c>
      <c r="H18362">
        <v>14.8133</v>
      </c>
    </row>
    <row r="18363" spans="1:8" x14ac:dyDescent="0.3">
      <c r="A18363" t="s">
        <v>677</v>
      </c>
      <c r="B18363" t="s">
        <v>162</v>
      </c>
      <c r="C18363">
        <v>15.01</v>
      </c>
      <c r="D18363">
        <v>15.04</v>
      </c>
      <c r="E18363">
        <v>14.34</v>
      </c>
      <c r="F18363">
        <v>14.34</v>
      </c>
      <c r="G18363">
        <v>1468777</v>
      </c>
      <c r="H18363">
        <v>14.5733</v>
      </c>
    </row>
    <row r="18364" spans="1:8" x14ac:dyDescent="0.3">
      <c r="A18364" t="s">
        <v>677</v>
      </c>
      <c r="B18364" t="s">
        <v>220</v>
      </c>
      <c r="C18364">
        <v>14.33</v>
      </c>
      <c r="D18364">
        <v>14.34</v>
      </c>
      <c r="E18364">
        <v>13.94</v>
      </c>
      <c r="F18364">
        <v>14.04</v>
      </c>
      <c r="G18364">
        <v>1273749</v>
      </c>
      <c r="H18364">
        <v>14.1067</v>
      </c>
    </row>
    <row r="18365" spans="1:8" x14ac:dyDescent="0.3">
      <c r="A18365" t="s">
        <v>677</v>
      </c>
      <c r="B18365" t="s">
        <v>713</v>
      </c>
      <c r="C18365">
        <v>14.23</v>
      </c>
      <c r="D18365">
        <v>14.53</v>
      </c>
      <c r="E18365">
        <v>14.2</v>
      </c>
      <c r="F18365">
        <v>14.36</v>
      </c>
      <c r="G18365">
        <v>1629908</v>
      </c>
      <c r="H18365">
        <v>14.363300000000001</v>
      </c>
    </row>
    <row r="18366" spans="1:8" x14ac:dyDescent="0.3">
      <c r="A18366" t="s">
        <v>677</v>
      </c>
      <c r="B18366" t="s">
        <v>714</v>
      </c>
      <c r="C18366">
        <v>14.3</v>
      </c>
      <c r="D18366">
        <v>14.53</v>
      </c>
      <c r="E18366">
        <v>14.19</v>
      </c>
      <c r="F18366">
        <v>14.3</v>
      </c>
      <c r="G18366">
        <v>1500129</v>
      </c>
      <c r="H18366">
        <v>14.34</v>
      </c>
    </row>
    <row r="18367" spans="1:8" x14ac:dyDescent="0.3">
      <c r="A18367" t="s">
        <v>677</v>
      </c>
      <c r="B18367" t="s">
        <v>715</v>
      </c>
      <c r="C18367">
        <v>14.3</v>
      </c>
      <c r="D18367">
        <v>14.48</v>
      </c>
      <c r="E18367">
        <v>13.75</v>
      </c>
      <c r="F18367">
        <v>13.84</v>
      </c>
      <c r="G18367">
        <v>4648001</v>
      </c>
      <c r="H18367">
        <v>14.023300000000001</v>
      </c>
    </row>
    <row r="18368" spans="1:8" x14ac:dyDescent="0.3">
      <c r="A18368" t="s">
        <v>677</v>
      </c>
      <c r="B18368" t="s">
        <v>235</v>
      </c>
      <c r="C18368">
        <v>13.86</v>
      </c>
      <c r="D18368">
        <v>14.16</v>
      </c>
      <c r="E18368">
        <v>13.67</v>
      </c>
      <c r="F18368">
        <v>13.82</v>
      </c>
      <c r="G18368">
        <v>2367224</v>
      </c>
      <c r="H18368">
        <v>13.8833</v>
      </c>
    </row>
    <row r="18369" spans="1:8" x14ac:dyDescent="0.3">
      <c r="A18369" t="s">
        <v>677</v>
      </c>
      <c r="B18369" t="s">
        <v>259</v>
      </c>
      <c r="C18369">
        <v>13.86</v>
      </c>
      <c r="D18369">
        <v>14.09</v>
      </c>
      <c r="E18369">
        <v>13.79</v>
      </c>
      <c r="F18369">
        <v>13.79</v>
      </c>
      <c r="G18369">
        <v>1439688</v>
      </c>
      <c r="H18369">
        <v>13.89</v>
      </c>
    </row>
    <row r="18370" spans="1:8" x14ac:dyDescent="0.3">
      <c r="A18370" t="s">
        <v>677</v>
      </c>
      <c r="B18370" t="s">
        <v>716</v>
      </c>
      <c r="C18370">
        <v>13.9</v>
      </c>
      <c r="D18370">
        <v>14.45</v>
      </c>
      <c r="E18370">
        <v>13.81</v>
      </c>
      <c r="F18370">
        <v>14.29</v>
      </c>
      <c r="G18370">
        <v>2046738</v>
      </c>
      <c r="H18370">
        <v>14.183299999999999</v>
      </c>
    </row>
    <row r="18371" spans="1:8" x14ac:dyDescent="0.3">
      <c r="A18371" t="s">
        <v>677</v>
      </c>
      <c r="B18371" t="s">
        <v>269</v>
      </c>
      <c r="C18371">
        <v>14.31</v>
      </c>
      <c r="D18371">
        <v>14.41</v>
      </c>
      <c r="E18371">
        <v>13.84</v>
      </c>
      <c r="F18371">
        <v>13.87</v>
      </c>
      <c r="G18371">
        <v>2222560</v>
      </c>
      <c r="H18371">
        <v>14.04</v>
      </c>
    </row>
    <row r="18372" spans="1:8" x14ac:dyDescent="0.3">
      <c r="A18372" t="s">
        <v>677</v>
      </c>
      <c r="B18372" t="s">
        <v>282</v>
      </c>
      <c r="C18372">
        <v>13.82</v>
      </c>
      <c r="D18372">
        <v>13.98</v>
      </c>
      <c r="E18372">
        <v>13.82</v>
      </c>
      <c r="F18372">
        <v>13.91</v>
      </c>
      <c r="G18372">
        <v>295861</v>
      </c>
      <c r="H18372">
        <v>13.9033</v>
      </c>
    </row>
    <row r="18373" spans="1:8" x14ac:dyDescent="0.3">
      <c r="A18373" t="s">
        <v>677</v>
      </c>
      <c r="B18373" t="s">
        <v>717</v>
      </c>
      <c r="C18373">
        <v>13.91</v>
      </c>
      <c r="D18373">
        <v>13.91</v>
      </c>
      <c r="E18373">
        <v>13.4</v>
      </c>
      <c r="F18373">
        <v>13.7</v>
      </c>
      <c r="G18373">
        <v>2880167</v>
      </c>
      <c r="H18373">
        <v>13.67</v>
      </c>
    </row>
    <row r="18374" spans="1:8" x14ac:dyDescent="0.3">
      <c r="A18374" t="s">
        <v>677</v>
      </c>
      <c r="B18374" t="s">
        <v>285</v>
      </c>
      <c r="C18374">
        <v>13.77</v>
      </c>
      <c r="D18374">
        <v>13.83</v>
      </c>
      <c r="E18374">
        <v>13.6</v>
      </c>
      <c r="F18374">
        <v>13.6</v>
      </c>
      <c r="G18374">
        <v>2258721</v>
      </c>
      <c r="H18374">
        <v>13.6767</v>
      </c>
    </row>
    <row r="18375" spans="1:8" x14ac:dyDescent="0.3">
      <c r="A18375" t="s">
        <v>677</v>
      </c>
      <c r="B18375" t="s">
        <v>718</v>
      </c>
      <c r="C18375">
        <v>13.66</v>
      </c>
      <c r="D18375">
        <v>13.94</v>
      </c>
      <c r="E18375">
        <v>13.56</v>
      </c>
      <c r="F18375">
        <v>13.61</v>
      </c>
      <c r="G18375">
        <v>1920250</v>
      </c>
      <c r="H18375">
        <v>13.7033</v>
      </c>
    </row>
    <row r="18376" spans="1:8" x14ac:dyDescent="0.3">
      <c r="A18376" t="s">
        <v>677</v>
      </c>
      <c r="B18376" t="s">
        <v>291</v>
      </c>
      <c r="C18376">
        <v>13.61</v>
      </c>
      <c r="D18376">
        <v>13.8</v>
      </c>
      <c r="E18376">
        <v>13.16</v>
      </c>
      <c r="F18376">
        <v>13.16</v>
      </c>
      <c r="G18376">
        <v>1252113</v>
      </c>
      <c r="H18376">
        <v>13.3733</v>
      </c>
    </row>
    <row r="18377" spans="1:8" x14ac:dyDescent="0.3">
      <c r="A18377" t="s">
        <v>677</v>
      </c>
      <c r="B18377" t="s">
        <v>295</v>
      </c>
      <c r="C18377">
        <v>13.28</v>
      </c>
      <c r="D18377">
        <v>13.31</v>
      </c>
      <c r="E18377">
        <v>12.69</v>
      </c>
      <c r="F18377">
        <v>12.76</v>
      </c>
      <c r="G18377">
        <v>2349288</v>
      </c>
      <c r="H18377">
        <v>12.92</v>
      </c>
    </row>
    <row r="18378" spans="1:8" x14ac:dyDescent="0.3">
      <c r="A18378" t="s">
        <v>677</v>
      </c>
      <c r="B18378" t="s">
        <v>298</v>
      </c>
      <c r="C18378">
        <v>12.83</v>
      </c>
      <c r="D18378">
        <v>13.12</v>
      </c>
      <c r="E18378">
        <v>12.5</v>
      </c>
      <c r="F18378">
        <v>12.81</v>
      </c>
      <c r="G18378">
        <v>2091317</v>
      </c>
      <c r="H18378">
        <v>12.81</v>
      </c>
    </row>
    <row r="18379" spans="1:8" x14ac:dyDescent="0.3">
      <c r="A18379" t="s">
        <v>677</v>
      </c>
      <c r="B18379" t="s">
        <v>719</v>
      </c>
      <c r="C18379">
        <v>12.86</v>
      </c>
      <c r="D18379">
        <v>13</v>
      </c>
      <c r="E18379">
        <v>12.58</v>
      </c>
      <c r="F18379">
        <v>12.8</v>
      </c>
      <c r="G18379">
        <v>1577936</v>
      </c>
      <c r="H18379">
        <v>12.7933</v>
      </c>
    </row>
    <row r="18380" spans="1:8" x14ac:dyDescent="0.3">
      <c r="A18380" t="s">
        <v>677</v>
      </c>
      <c r="B18380" t="s">
        <v>720</v>
      </c>
      <c r="C18380">
        <v>13</v>
      </c>
      <c r="D18380">
        <v>13.15</v>
      </c>
      <c r="E18380">
        <v>12.86</v>
      </c>
      <c r="F18380">
        <v>12.93</v>
      </c>
      <c r="G18380">
        <v>1950932</v>
      </c>
      <c r="H18380">
        <v>12.98</v>
      </c>
    </row>
    <row r="18381" spans="1:8" x14ac:dyDescent="0.3">
      <c r="A18381" t="s">
        <v>677</v>
      </c>
      <c r="B18381" t="s">
        <v>721</v>
      </c>
      <c r="C18381">
        <v>12.94</v>
      </c>
      <c r="D18381">
        <v>13</v>
      </c>
      <c r="E18381">
        <v>12.64</v>
      </c>
      <c r="F18381">
        <v>12.92</v>
      </c>
      <c r="G18381">
        <v>1397892</v>
      </c>
      <c r="H18381">
        <v>12.853300000000001</v>
      </c>
    </row>
    <row r="18382" spans="1:8" x14ac:dyDescent="0.3">
      <c r="A18382" t="s">
        <v>677</v>
      </c>
      <c r="B18382" t="s">
        <v>96</v>
      </c>
      <c r="C18382">
        <v>13</v>
      </c>
      <c r="D18382">
        <v>13.04</v>
      </c>
      <c r="E18382">
        <v>12.83</v>
      </c>
      <c r="F18382">
        <v>12.85</v>
      </c>
      <c r="G18382">
        <v>1510946</v>
      </c>
      <c r="H18382">
        <v>12.906700000000001</v>
      </c>
    </row>
    <row r="18383" spans="1:8" x14ac:dyDescent="0.3">
      <c r="A18383" t="s">
        <v>677</v>
      </c>
      <c r="B18383" t="s">
        <v>722</v>
      </c>
      <c r="C18383">
        <v>12.85</v>
      </c>
      <c r="D18383">
        <v>13.2</v>
      </c>
      <c r="E18383">
        <v>12.85</v>
      </c>
      <c r="F18383">
        <v>13.1</v>
      </c>
      <c r="G18383">
        <v>1489573</v>
      </c>
      <c r="H18383">
        <v>13.05</v>
      </c>
    </row>
    <row r="18384" spans="1:8" x14ac:dyDescent="0.3">
      <c r="A18384" t="s">
        <v>677</v>
      </c>
      <c r="B18384" t="s">
        <v>164</v>
      </c>
      <c r="C18384">
        <v>13.28</v>
      </c>
      <c r="D18384">
        <v>13.28</v>
      </c>
      <c r="E18384">
        <v>12.69</v>
      </c>
      <c r="F18384">
        <v>12.75</v>
      </c>
      <c r="G18384">
        <v>1843623</v>
      </c>
      <c r="H18384">
        <v>12.906700000000001</v>
      </c>
    </row>
    <row r="18385" spans="1:8" x14ac:dyDescent="0.3">
      <c r="A18385" t="s">
        <v>677</v>
      </c>
      <c r="B18385" t="s">
        <v>723</v>
      </c>
      <c r="C18385">
        <v>13.04</v>
      </c>
      <c r="D18385">
        <v>13.59</v>
      </c>
      <c r="E18385">
        <v>13.04</v>
      </c>
      <c r="F18385">
        <v>13.45</v>
      </c>
      <c r="G18385">
        <v>2586807</v>
      </c>
      <c r="H18385">
        <v>13.36</v>
      </c>
    </row>
    <row r="18386" spans="1:8" x14ac:dyDescent="0.3">
      <c r="A18386" t="s">
        <v>677</v>
      </c>
      <c r="B18386" t="s">
        <v>724</v>
      </c>
      <c r="C18386">
        <v>13.39</v>
      </c>
      <c r="D18386">
        <v>13.43</v>
      </c>
      <c r="E18386">
        <v>13.2</v>
      </c>
      <c r="F18386">
        <v>13.23</v>
      </c>
      <c r="G18386">
        <v>1788125</v>
      </c>
      <c r="H18386">
        <v>13.2867</v>
      </c>
    </row>
    <row r="18387" spans="1:8" x14ac:dyDescent="0.3">
      <c r="A18387" t="s">
        <v>677</v>
      </c>
      <c r="B18387" t="s">
        <v>725</v>
      </c>
      <c r="C18387">
        <v>13.3</v>
      </c>
      <c r="D18387">
        <v>13.4</v>
      </c>
      <c r="E18387">
        <v>13.27</v>
      </c>
      <c r="F18387">
        <v>13.38</v>
      </c>
      <c r="G18387">
        <v>1423047</v>
      </c>
      <c r="H18387">
        <v>13.35</v>
      </c>
    </row>
    <row r="18388" spans="1:8" x14ac:dyDescent="0.3">
      <c r="A18388" t="s">
        <v>677</v>
      </c>
      <c r="B18388" t="s">
        <v>242</v>
      </c>
      <c r="C18388">
        <v>13.32</v>
      </c>
      <c r="D18388">
        <v>13.32</v>
      </c>
      <c r="E18388">
        <v>12.97</v>
      </c>
      <c r="F18388">
        <v>13.06</v>
      </c>
      <c r="G18388">
        <v>2130770</v>
      </c>
      <c r="H18388">
        <v>13.1167</v>
      </c>
    </row>
    <row r="18389" spans="1:8" x14ac:dyDescent="0.3">
      <c r="A18389" t="s">
        <v>677</v>
      </c>
      <c r="B18389" t="s">
        <v>726</v>
      </c>
      <c r="C18389">
        <v>13.08</v>
      </c>
      <c r="D18389">
        <v>13.5</v>
      </c>
      <c r="E18389">
        <v>12.98</v>
      </c>
      <c r="F18389">
        <v>13.06</v>
      </c>
      <c r="G18389">
        <v>2388662</v>
      </c>
      <c r="H18389">
        <v>13.18</v>
      </c>
    </row>
    <row r="18390" spans="1:8" x14ac:dyDescent="0.3">
      <c r="A18390" t="s">
        <v>677</v>
      </c>
      <c r="B18390" t="s">
        <v>727</v>
      </c>
      <c r="C18390">
        <v>13.12</v>
      </c>
      <c r="D18390">
        <v>13.38</v>
      </c>
      <c r="E18390">
        <v>13.09</v>
      </c>
      <c r="F18390">
        <v>13.29</v>
      </c>
      <c r="G18390">
        <v>1824446</v>
      </c>
      <c r="H18390">
        <v>13.253299999999999</v>
      </c>
    </row>
    <row r="18391" spans="1:8" x14ac:dyDescent="0.3">
      <c r="A18391" t="s">
        <v>677</v>
      </c>
      <c r="B18391" t="s">
        <v>728</v>
      </c>
      <c r="C18391">
        <v>13.31</v>
      </c>
      <c r="D18391">
        <v>13.54</v>
      </c>
      <c r="E18391">
        <v>13.18</v>
      </c>
      <c r="F18391">
        <v>13.32</v>
      </c>
      <c r="G18391">
        <v>1576846</v>
      </c>
      <c r="H18391">
        <v>13.3467</v>
      </c>
    </row>
    <row r="18392" spans="1:8" x14ac:dyDescent="0.3">
      <c r="A18392" t="s">
        <v>677</v>
      </c>
      <c r="B18392" t="s">
        <v>729</v>
      </c>
      <c r="C18392">
        <v>13.39</v>
      </c>
      <c r="D18392">
        <v>13.74</v>
      </c>
      <c r="E18392">
        <v>13.34</v>
      </c>
      <c r="F18392">
        <v>13.73</v>
      </c>
      <c r="G18392">
        <v>2106110</v>
      </c>
      <c r="H18392">
        <v>13.603300000000001</v>
      </c>
    </row>
    <row r="18393" spans="1:8" x14ac:dyDescent="0.3">
      <c r="A18393" t="s">
        <v>677</v>
      </c>
      <c r="B18393" t="s">
        <v>730</v>
      </c>
      <c r="C18393">
        <v>13.7</v>
      </c>
      <c r="D18393">
        <v>13.71</v>
      </c>
      <c r="E18393">
        <v>13.41</v>
      </c>
      <c r="F18393">
        <v>13.59</v>
      </c>
      <c r="G18393">
        <v>1636559</v>
      </c>
      <c r="H18393">
        <v>13.57</v>
      </c>
    </row>
    <row r="18394" spans="1:8" x14ac:dyDescent="0.3">
      <c r="A18394" t="s">
        <v>677</v>
      </c>
      <c r="B18394" t="s">
        <v>731</v>
      </c>
      <c r="C18394">
        <v>13.96</v>
      </c>
      <c r="D18394">
        <v>14.25</v>
      </c>
      <c r="E18394">
        <v>13.28</v>
      </c>
      <c r="F18394">
        <v>13.59</v>
      </c>
      <c r="G18394">
        <v>2723974</v>
      </c>
      <c r="H18394">
        <v>13.7067</v>
      </c>
    </row>
    <row r="18395" spans="1:8" x14ac:dyDescent="0.3">
      <c r="A18395" t="s">
        <v>677</v>
      </c>
      <c r="B18395" t="s">
        <v>732</v>
      </c>
      <c r="C18395">
        <v>13.59</v>
      </c>
      <c r="D18395">
        <v>14</v>
      </c>
      <c r="E18395">
        <v>13.59</v>
      </c>
      <c r="F18395">
        <v>13.74</v>
      </c>
      <c r="G18395">
        <v>2156626</v>
      </c>
      <c r="H18395">
        <v>13.7767</v>
      </c>
    </row>
    <row r="18396" spans="1:8" x14ac:dyDescent="0.3">
      <c r="A18396" t="s">
        <v>677</v>
      </c>
      <c r="B18396" t="s">
        <v>733</v>
      </c>
      <c r="C18396">
        <v>13.77</v>
      </c>
      <c r="D18396">
        <v>13.9</v>
      </c>
      <c r="E18396">
        <v>13.54</v>
      </c>
      <c r="F18396">
        <v>13.82</v>
      </c>
      <c r="G18396">
        <v>1235261</v>
      </c>
      <c r="H18396">
        <v>13.753299999999999</v>
      </c>
    </row>
    <row r="18397" spans="1:8" x14ac:dyDescent="0.3">
      <c r="A18397" t="s">
        <v>677</v>
      </c>
      <c r="B18397" t="s">
        <v>734</v>
      </c>
      <c r="C18397">
        <v>13.94</v>
      </c>
      <c r="D18397">
        <v>14.01</v>
      </c>
      <c r="E18397">
        <v>13.74</v>
      </c>
      <c r="F18397">
        <v>13.81</v>
      </c>
      <c r="G18397">
        <v>2236054</v>
      </c>
      <c r="H18397">
        <v>13.853300000000001</v>
      </c>
    </row>
    <row r="18398" spans="1:8" x14ac:dyDescent="0.3">
      <c r="A18398" t="s">
        <v>677</v>
      </c>
      <c r="B18398" t="s">
        <v>735</v>
      </c>
      <c r="C18398">
        <v>14</v>
      </c>
      <c r="D18398">
        <v>14</v>
      </c>
      <c r="E18398">
        <v>13.7</v>
      </c>
      <c r="F18398">
        <v>13.7</v>
      </c>
      <c r="G18398">
        <v>576630</v>
      </c>
      <c r="H18398">
        <v>13.8</v>
      </c>
    </row>
    <row r="18399" spans="1:8" x14ac:dyDescent="0.3">
      <c r="A18399" t="s">
        <v>196</v>
      </c>
      <c r="B18399" t="s">
        <v>696</v>
      </c>
      <c r="C18399">
        <v>2.2526000000000002</v>
      </c>
      <c r="D18399">
        <v>2.2526000000000002</v>
      </c>
      <c r="E18399">
        <v>2.0171999999999999</v>
      </c>
      <c r="F18399">
        <v>2.0306999999999999</v>
      </c>
      <c r="G18399">
        <v>287156600</v>
      </c>
      <c r="H18399">
        <v>2.1002000000000001</v>
      </c>
    </row>
    <row r="18400" spans="1:8" x14ac:dyDescent="0.3">
      <c r="A18400" t="s">
        <v>196</v>
      </c>
      <c r="B18400" t="s">
        <v>697</v>
      </c>
      <c r="C18400">
        <v>2.0306999999999999</v>
      </c>
      <c r="D18400">
        <v>2.0777999999999999</v>
      </c>
      <c r="E18400">
        <v>2.0105</v>
      </c>
      <c r="F18400">
        <v>2.0171999999999999</v>
      </c>
      <c r="G18400">
        <v>117180800</v>
      </c>
      <c r="H18400">
        <v>2.0352000000000001</v>
      </c>
    </row>
    <row r="18401" spans="1:8" x14ac:dyDescent="0.3">
      <c r="A18401" t="s">
        <v>196</v>
      </c>
      <c r="B18401" t="s">
        <v>698</v>
      </c>
      <c r="C18401">
        <v>2.024</v>
      </c>
      <c r="D18401">
        <v>2.0642999999999998</v>
      </c>
      <c r="E18401">
        <v>2.0105</v>
      </c>
      <c r="F18401">
        <v>2.0171999999999999</v>
      </c>
      <c r="G18401">
        <v>158024900</v>
      </c>
      <c r="H18401">
        <v>2.0306999999999999</v>
      </c>
    </row>
    <row r="18402" spans="1:8" x14ac:dyDescent="0.3">
      <c r="A18402" t="s">
        <v>196</v>
      </c>
      <c r="B18402" t="s">
        <v>699</v>
      </c>
      <c r="C18402">
        <v>2.0306999999999999</v>
      </c>
      <c r="D18402">
        <v>2.1114000000000002</v>
      </c>
      <c r="E18402">
        <v>2.0171999999999999</v>
      </c>
      <c r="F18402">
        <v>2.0508999999999999</v>
      </c>
      <c r="G18402">
        <v>222207100</v>
      </c>
      <c r="H18402">
        <v>2.0598000000000001</v>
      </c>
    </row>
    <row r="18403" spans="1:8" x14ac:dyDescent="0.3">
      <c r="A18403" t="s">
        <v>196</v>
      </c>
      <c r="B18403" t="s">
        <v>700</v>
      </c>
      <c r="C18403">
        <v>2.0508999999999999</v>
      </c>
      <c r="D18403">
        <v>2.0642999999999998</v>
      </c>
      <c r="E18403">
        <v>1.9366000000000001</v>
      </c>
      <c r="F18403">
        <v>1.9433</v>
      </c>
      <c r="G18403">
        <v>164338900</v>
      </c>
      <c r="H18403">
        <v>1.9814000000000001</v>
      </c>
    </row>
    <row r="18404" spans="1:8" x14ac:dyDescent="0.3">
      <c r="A18404" t="s">
        <v>196</v>
      </c>
      <c r="B18404" t="s">
        <v>77</v>
      </c>
      <c r="C18404">
        <v>1.9366000000000001</v>
      </c>
      <c r="D18404">
        <v>2.0373999999999999</v>
      </c>
      <c r="E18404">
        <v>1.9231</v>
      </c>
      <c r="F18404">
        <v>1.95</v>
      </c>
      <c r="G18404">
        <v>121887600</v>
      </c>
      <c r="H18404">
        <v>1.9702</v>
      </c>
    </row>
    <row r="18405" spans="1:8" x14ac:dyDescent="0.3">
      <c r="A18405" t="s">
        <v>196</v>
      </c>
      <c r="B18405" t="s">
        <v>701</v>
      </c>
      <c r="C18405">
        <v>1.99</v>
      </c>
      <c r="D18405">
        <v>2.13</v>
      </c>
      <c r="E18405">
        <v>1.9</v>
      </c>
      <c r="F18405">
        <v>1.93</v>
      </c>
      <c r="G18405">
        <v>245012200</v>
      </c>
      <c r="H18405">
        <v>1.9866999999999999</v>
      </c>
    </row>
    <row r="18406" spans="1:8" x14ac:dyDescent="0.3">
      <c r="A18406" t="s">
        <v>196</v>
      </c>
      <c r="B18406" t="s">
        <v>702</v>
      </c>
      <c r="C18406">
        <v>1.93</v>
      </c>
      <c r="D18406">
        <v>1.94</v>
      </c>
      <c r="E18406">
        <v>1.86</v>
      </c>
      <c r="F18406">
        <v>1.86</v>
      </c>
      <c r="G18406">
        <v>115981500</v>
      </c>
      <c r="H18406">
        <v>1.8867</v>
      </c>
    </row>
    <row r="18407" spans="1:8" x14ac:dyDescent="0.3">
      <c r="A18407" t="s">
        <v>196</v>
      </c>
      <c r="B18407" t="s">
        <v>139</v>
      </c>
      <c r="C18407">
        <v>1.86</v>
      </c>
      <c r="D18407">
        <v>1.86</v>
      </c>
      <c r="E18407">
        <v>1.78</v>
      </c>
      <c r="F18407">
        <v>1.79</v>
      </c>
      <c r="G18407">
        <v>105993900</v>
      </c>
      <c r="H18407">
        <v>1.81</v>
      </c>
    </row>
    <row r="18408" spans="1:8" x14ac:dyDescent="0.3">
      <c r="A18408" t="s">
        <v>196</v>
      </c>
      <c r="B18408" t="s">
        <v>156</v>
      </c>
      <c r="C18408">
        <v>1.78</v>
      </c>
      <c r="D18408">
        <v>1.93</v>
      </c>
      <c r="E18408">
        <v>1.78</v>
      </c>
      <c r="F18408">
        <v>1.82</v>
      </c>
      <c r="G18408">
        <v>332224300</v>
      </c>
      <c r="H18408">
        <v>1.8432999999999999</v>
      </c>
    </row>
    <row r="18409" spans="1:8" x14ac:dyDescent="0.3">
      <c r="A18409" t="s">
        <v>196</v>
      </c>
      <c r="B18409" t="s">
        <v>703</v>
      </c>
      <c r="C18409">
        <v>1.84</v>
      </c>
      <c r="D18409">
        <v>1.87</v>
      </c>
      <c r="E18409">
        <v>1.82</v>
      </c>
      <c r="F18409">
        <v>1.83</v>
      </c>
      <c r="G18409">
        <v>108641000</v>
      </c>
      <c r="H18409">
        <v>1.84</v>
      </c>
    </row>
    <row r="18410" spans="1:8" x14ac:dyDescent="0.3">
      <c r="A18410" t="s">
        <v>196</v>
      </c>
      <c r="B18410" t="s">
        <v>223</v>
      </c>
      <c r="C18410">
        <v>1.84</v>
      </c>
      <c r="D18410">
        <v>1.84</v>
      </c>
      <c r="E18410">
        <v>1.8</v>
      </c>
      <c r="F18410">
        <v>1.8</v>
      </c>
      <c r="G18410">
        <v>145206700</v>
      </c>
      <c r="H18410">
        <v>1.8132999999999999</v>
      </c>
    </row>
    <row r="18411" spans="1:8" x14ac:dyDescent="0.3">
      <c r="A18411" t="s">
        <v>196</v>
      </c>
      <c r="B18411" t="s">
        <v>228</v>
      </c>
      <c r="C18411">
        <v>1.8</v>
      </c>
      <c r="D18411">
        <v>1.82</v>
      </c>
      <c r="E18411">
        <v>1.78</v>
      </c>
      <c r="F18411">
        <v>1.8</v>
      </c>
      <c r="G18411">
        <v>156465500</v>
      </c>
      <c r="H18411">
        <v>1.8</v>
      </c>
    </row>
    <row r="18412" spans="1:8" x14ac:dyDescent="0.3">
      <c r="A18412" t="s">
        <v>196</v>
      </c>
      <c r="B18412" t="s">
        <v>704</v>
      </c>
      <c r="C18412">
        <v>1.81</v>
      </c>
      <c r="D18412">
        <v>1.87</v>
      </c>
      <c r="E18412">
        <v>1.8</v>
      </c>
      <c r="F18412">
        <v>1.86</v>
      </c>
      <c r="G18412">
        <v>159628600</v>
      </c>
      <c r="H18412">
        <v>1.8432999999999999</v>
      </c>
    </row>
    <row r="18413" spans="1:8" x14ac:dyDescent="0.3">
      <c r="A18413" t="s">
        <v>196</v>
      </c>
      <c r="B18413" t="s">
        <v>705</v>
      </c>
      <c r="C18413">
        <v>1.87</v>
      </c>
      <c r="D18413">
        <v>1.9</v>
      </c>
      <c r="E18413">
        <v>1.83</v>
      </c>
      <c r="F18413">
        <v>1.86</v>
      </c>
      <c r="G18413">
        <v>260661700</v>
      </c>
      <c r="H18413">
        <v>1.8633</v>
      </c>
    </row>
    <row r="18414" spans="1:8" x14ac:dyDescent="0.3">
      <c r="A18414" t="s">
        <v>196</v>
      </c>
      <c r="B18414" t="s">
        <v>706</v>
      </c>
      <c r="C18414">
        <v>1.88</v>
      </c>
      <c r="D18414">
        <v>1.94</v>
      </c>
      <c r="E18414">
        <v>1.87</v>
      </c>
      <c r="F18414">
        <v>1.92</v>
      </c>
      <c r="G18414">
        <v>150507100</v>
      </c>
      <c r="H18414">
        <v>1.91</v>
      </c>
    </row>
    <row r="18415" spans="1:8" x14ac:dyDescent="0.3">
      <c r="A18415" t="s">
        <v>196</v>
      </c>
      <c r="B18415" t="s">
        <v>265</v>
      </c>
      <c r="C18415">
        <v>1.93</v>
      </c>
      <c r="D18415">
        <v>1.93</v>
      </c>
      <c r="E18415">
        <v>1.86</v>
      </c>
      <c r="F18415">
        <v>1.88</v>
      </c>
      <c r="G18415">
        <v>161981500</v>
      </c>
      <c r="H18415">
        <v>1.89</v>
      </c>
    </row>
    <row r="18416" spans="1:8" x14ac:dyDescent="0.3">
      <c r="A18416" t="s">
        <v>196</v>
      </c>
      <c r="B18416" t="s">
        <v>707</v>
      </c>
      <c r="C18416">
        <v>1.9</v>
      </c>
      <c r="D18416">
        <v>1.95</v>
      </c>
      <c r="E18416">
        <v>1.84</v>
      </c>
      <c r="F18416">
        <v>1.84</v>
      </c>
      <c r="G18416">
        <v>173450800</v>
      </c>
      <c r="H18416">
        <v>1.8767</v>
      </c>
    </row>
    <row r="18417" spans="1:8" x14ac:dyDescent="0.3">
      <c r="A18417" t="s">
        <v>196</v>
      </c>
      <c r="B18417" t="s">
        <v>271</v>
      </c>
      <c r="C18417">
        <v>1.85</v>
      </c>
      <c r="D18417">
        <v>1.86</v>
      </c>
      <c r="E18417">
        <v>1.73</v>
      </c>
      <c r="F18417">
        <v>1.74</v>
      </c>
      <c r="G18417">
        <v>122414700</v>
      </c>
      <c r="H18417">
        <v>1.7766999999999999</v>
      </c>
    </row>
    <row r="18418" spans="1:8" x14ac:dyDescent="0.3">
      <c r="A18418" t="s">
        <v>196</v>
      </c>
      <c r="B18418" t="s">
        <v>708</v>
      </c>
      <c r="C18418">
        <v>1.74</v>
      </c>
      <c r="D18418">
        <v>1.76</v>
      </c>
      <c r="E18418">
        <v>1.71</v>
      </c>
      <c r="F18418">
        <v>1.73</v>
      </c>
      <c r="G18418">
        <v>75869420</v>
      </c>
      <c r="H18418">
        <v>1.7333000000000001</v>
      </c>
    </row>
    <row r="18419" spans="1:8" x14ac:dyDescent="0.3">
      <c r="A18419" t="s">
        <v>196</v>
      </c>
      <c r="B18419" t="s">
        <v>709</v>
      </c>
      <c r="C18419">
        <v>1.75</v>
      </c>
      <c r="D18419">
        <v>1.78</v>
      </c>
      <c r="E18419">
        <v>1.74</v>
      </c>
      <c r="F18419">
        <v>1.75</v>
      </c>
      <c r="G18419">
        <v>107153800</v>
      </c>
      <c r="H18419">
        <v>1.7566999999999999</v>
      </c>
    </row>
    <row r="18420" spans="1:8" x14ac:dyDescent="0.3">
      <c r="A18420" t="s">
        <v>196</v>
      </c>
      <c r="B18420" t="s">
        <v>283</v>
      </c>
      <c r="C18420">
        <v>1.75</v>
      </c>
      <c r="D18420">
        <v>1.8</v>
      </c>
      <c r="E18420">
        <v>1.7</v>
      </c>
      <c r="F18420">
        <v>1.71</v>
      </c>
      <c r="G18420">
        <v>121462500</v>
      </c>
      <c r="H18420">
        <v>1.7366999999999999</v>
      </c>
    </row>
    <row r="18421" spans="1:8" x14ac:dyDescent="0.3">
      <c r="A18421" t="s">
        <v>196</v>
      </c>
      <c r="B18421" t="s">
        <v>290</v>
      </c>
      <c r="C18421">
        <v>1.72</v>
      </c>
      <c r="D18421">
        <v>1.72</v>
      </c>
      <c r="E18421">
        <v>1.66</v>
      </c>
      <c r="F18421">
        <v>1.68</v>
      </c>
      <c r="G18421">
        <v>78694160</v>
      </c>
      <c r="H18421">
        <v>1.6867000000000001</v>
      </c>
    </row>
    <row r="18422" spans="1:8" x14ac:dyDescent="0.3">
      <c r="A18422" t="s">
        <v>196</v>
      </c>
      <c r="B18422" t="s">
        <v>710</v>
      </c>
      <c r="C18422">
        <v>1.68</v>
      </c>
      <c r="D18422">
        <v>1.71</v>
      </c>
      <c r="E18422">
        <v>1.66</v>
      </c>
      <c r="F18422">
        <v>1.68</v>
      </c>
      <c r="G18422">
        <v>92567880</v>
      </c>
      <c r="H18422">
        <v>1.6833</v>
      </c>
    </row>
    <row r="18423" spans="1:8" x14ac:dyDescent="0.3">
      <c r="A18423" t="s">
        <v>196</v>
      </c>
      <c r="B18423" t="s">
        <v>512</v>
      </c>
      <c r="C18423">
        <v>1.69</v>
      </c>
      <c r="D18423">
        <v>1.7</v>
      </c>
      <c r="E18423">
        <v>1.63</v>
      </c>
      <c r="F18423">
        <v>1.65</v>
      </c>
      <c r="G18423">
        <v>59685160</v>
      </c>
      <c r="H18423">
        <v>1.66</v>
      </c>
    </row>
    <row r="18424" spans="1:8" x14ac:dyDescent="0.3">
      <c r="A18424" t="s">
        <v>196</v>
      </c>
      <c r="B18424" t="s">
        <v>91</v>
      </c>
      <c r="C18424">
        <v>1.5</v>
      </c>
      <c r="D18424">
        <v>1.61</v>
      </c>
      <c r="E18424">
        <v>1.5</v>
      </c>
      <c r="F18424">
        <v>1.59</v>
      </c>
      <c r="G18424">
        <v>73482670</v>
      </c>
      <c r="H18424">
        <v>1.5667</v>
      </c>
    </row>
    <row r="18425" spans="1:8" x14ac:dyDescent="0.3">
      <c r="A18425" t="s">
        <v>196</v>
      </c>
      <c r="B18425" t="s">
        <v>93</v>
      </c>
      <c r="C18425">
        <v>1.58</v>
      </c>
      <c r="D18425">
        <v>1.61</v>
      </c>
      <c r="E18425">
        <v>1.55</v>
      </c>
      <c r="F18425">
        <v>1.56</v>
      </c>
      <c r="G18425">
        <v>45646120</v>
      </c>
      <c r="H18425">
        <v>1.5732999999999999</v>
      </c>
    </row>
    <row r="18426" spans="1:8" x14ac:dyDescent="0.3">
      <c r="A18426" t="s">
        <v>196</v>
      </c>
      <c r="B18426" t="s">
        <v>711</v>
      </c>
      <c r="C18426">
        <v>1.56</v>
      </c>
      <c r="D18426">
        <v>1.63</v>
      </c>
      <c r="E18426">
        <v>1.54</v>
      </c>
      <c r="F18426">
        <v>1.6</v>
      </c>
      <c r="G18426">
        <v>108732500</v>
      </c>
      <c r="H18426">
        <v>1.59</v>
      </c>
    </row>
    <row r="18427" spans="1:8" x14ac:dyDescent="0.3">
      <c r="A18427" t="s">
        <v>196</v>
      </c>
      <c r="B18427" t="s">
        <v>712</v>
      </c>
      <c r="C18427">
        <v>1.61</v>
      </c>
      <c r="D18427">
        <v>1.65</v>
      </c>
      <c r="E18427">
        <v>1.61</v>
      </c>
      <c r="F18427">
        <v>1.63</v>
      </c>
      <c r="G18427">
        <v>60937770</v>
      </c>
      <c r="H18427">
        <v>1.63</v>
      </c>
    </row>
    <row r="18428" spans="1:8" x14ac:dyDescent="0.3">
      <c r="A18428" t="s">
        <v>196</v>
      </c>
      <c r="B18428" t="s">
        <v>162</v>
      </c>
      <c r="C18428">
        <v>1.64</v>
      </c>
      <c r="D18428">
        <v>1.66</v>
      </c>
      <c r="E18428">
        <v>1.56</v>
      </c>
      <c r="F18428">
        <v>1.58</v>
      </c>
      <c r="G18428">
        <v>65135720</v>
      </c>
      <c r="H18428">
        <v>1.6</v>
      </c>
    </row>
    <row r="18429" spans="1:8" x14ac:dyDescent="0.3">
      <c r="A18429" t="s">
        <v>196</v>
      </c>
      <c r="B18429" t="s">
        <v>220</v>
      </c>
      <c r="C18429">
        <v>1.55</v>
      </c>
      <c r="D18429">
        <v>1.58</v>
      </c>
      <c r="E18429">
        <v>1.52</v>
      </c>
      <c r="F18429">
        <v>1.56</v>
      </c>
      <c r="G18429">
        <v>62096490</v>
      </c>
      <c r="H18429">
        <v>1.5532999999999999</v>
      </c>
    </row>
    <row r="18430" spans="1:8" x14ac:dyDescent="0.3">
      <c r="A18430" t="s">
        <v>196</v>
      </c>
      <c r="B18430" t="s">
        <v>713</v>
      </c>
      <c r="C18430">
        <v>1.59</v>
      </c>
      <c r="D18430">
        <v>1.64</v>
      </c>
      <c r="E18430">
        <v>1.58</v>
      </c>
      <c r="F18430">
        <v>1.63</v>
      </c>
      <c r="G18430">
        <v>40920020</v>
      </c>
      <c r="H18430">
        <v>1.6167</v>
      </c>
    </row>
    <row r="18431" spans="1:8" x14ac:dyDescent="0.3">
      <c r="A18431" t="s">
        <v>196</v>
      </c>
      <c r="B18431" t="s">
        <v>714</v>
      </c>
      <c r="C18431">
        <v>1.63</v>
      </c>
      <c r="D18431">
        <v>1.65</v>
      </c>
      <c r="E18431">
        <v>1.61</v>
      </c>
      <c r="F18431">
        <v>1.62</v>
      </c>
      <c r="G18431">
        <v>51759790</v>
      </c>
      <c r="H18431">
        <v>1.6267</v>
      </c>
    </row>
    <row r="18432" spans="1:8" x14ac:dyDescent="0.3">
      <c r="A18432" t="s">
        <v>196</v>
      </c>
      <c r="B18432" t="s">
        <v>715</v>
      </c>
      <c r="C18432">
        <v>1.61</v>
      </c>
      <c r="D18432">
        <v>1.67</v>
      </c>
      <c r="E18432">
        <v>1.61</v>
      </c>
      <c r="F18432">
        <v>1.64</v>
      </c>
      <c r="G18432">
        <v>84763580</v>
      </c>
      <c r="H18432">
        <v>1.64</v>
      </c>
    </row>
    <row r="18433" spans="1:8" x14ac:dyDescent="0.3">
      <c r="A18433" t="s">
        <v>196</v>
      </c>
      <c r="B18433" t="s">
        <v>235</v>
      </c>
      <c r="C18433">
        <v>1.62</v>
      </c>
      <c r="D18433">
        <v>1.64</v>
      </c>
      <c r="E18433">
        <v>1.6</v>
      </c>
      <c r="F18433">
        <v>1.62</v>
      </c>
      <c r="G18433">
        <v>51099470</v>
      </c>
      <c r="H18433">
        <v>1.62</v>
      </c>
    </row>
    <row r="18434" spans="1:8" x14ac:dyDescent="0.3">
      <c r="A18434" t="s">
        <v>196</v>
      </c>
      <c r="B18434" t="s">
        <v>259</v>
      </c>
      <c r="C18434">
        <v>1.62</v>
      </c>
      <c r="D18434">
        <v>1.65</v>
      </c>
      <c r="E18434">
        <v>1.61</v>
      </c>
      <c r="F18434">
        <v>1.62</v>
      </c>
      <c r="G18434">
        <v>63413720</v>
      </c>
      <c r="H18434">
        <v>1.6267</v>
      </c>
    </row>
    <row r="18435" spans="1:8" x14ac:dyDescent="0.3">
      <c r="A18435" t="s">
        <v>196</v>
      </c>
      <c r="B18435" t="s">
        <v>716</v>
      </c>
      <c r="C18435">
        <v>1.63</v>
      </c>
      <c r="D18435">
        <v>1.67</v>
      </c>
      <c r="E18435">
        <v>1.62</v>
      </c>
      <c r="F18435">
        <v>1.65</v>
      </c>
      <c r="G18435">
        <v>75595900</v>
      </c>
      <c r="H18435">
        <v>1.6467000000000001</v>
      </c>
    </row>
    <row r="18436" spans="1:8" x14ac:dyDescent="0.3">
      <c r="A18436" t="s">
        <v>196</v>
      </c>
      <c r="B18436" t="s">
        <v>269</v>
      </c>
      <c r="C18436">
        <v>1.65</v>
      </c>
      <c r="D18436">
        <v>1.68</v>
      </c>
      <c r="E18436">
        <v>1.64</v>
      </c>
      <c r="F18436">
        <v>1.65</v>
      </c>
      <c r="G18436">
        <v>66995400</v>
      </c>
      <c r="H18436">
        <v>1.6567000000000001</v>
      </c>
    </row>
    <row r="18437" spans="1:8" x14ac:dyDescent="0.3">
      <c r="A18437" t="s">
        <v>196</v>
      </c>
      <c r="B18437" t="s">
        <v>282</v>
      </c>
      <c r="C18437">
        <v>1.63</v>
      </c>
      <c r="D18437">
        <v>1.65</v>
      </c>
      <c r="E18437">
        <v>1.62</v>
      </c>
      <c r="F18437">
        <v>1.63</v>
      </c>
      <c r="G18437">
        <v>18539370</v>
      </c>
      <c r="H18437">
        <v>1.6333</v>
      </c>
    </row>
    <row r="18438" spans="1:8" x14ac:dyDescent="0.3">
      <c r="A18438" t="s">
        <v>196</v>
      </c>
      <c r="B18438" t="s">
        <v>717</v>
      </c>
      <c r="C18438">
        <v>1.61</v>
      </c>
      <c r="D18438">
        <v>1.67</v>
      </c>
      <c r="E18438">
        <v>1.57</v>
      </c>
      <c r="F18438">
        <v>1.66</v>
      </c>
      <c r="G18438">
        <v>106516400</v>
      </c>
      <c r="H18438">
        <v>1.6333</v>
      </c>
    </row>
    <row r="18439" spans="1:8" x14ac:dyDescent="0.3">
      <c r="A18439" t="s">
        <v>196</v>
      </c>
      <c r="B18439" t="s">
        <v>285</v>
      </c>
      <c r="C18439">
        <v>1.66</v>
      </c>
      <c r="D18439">
        <v>1.69</v>
      </c>
      <c r="E18439">
        <v>1.64</v>
      </c>
      <c r="F18439">
        <v>1.65</v>
      </c>
      <c r="G18439">
        <v>76195060</v>
      </c>
      <c r="H18439">
        <v>1.66</v>
      </c>
    </row>
    <row r="18440" spans="1:8" x14ac:dyDescent="0.3">
      <c r="A18440" t="s">
        <v>196</v>
      </c>
      <c r="B18440" t="s">
        <v>718</v>
      </c>
      <c r="C18440">
        <v>1.66</v>
      </c>
      <c r="D18440">
        <v>1.69</v>
      </c>
      <c r="E18440">
        <v>1.64</v>
      </c>
      <c r="F18440">
        <v>1.66</v>
      </c>
      <c r="G18440">
        <v>76601660</v>
      </c>
      <c r="H18440">
        <v>1.6633</v>
      </c>
    </row>
    <row r="18441" spans="1:8" x14ac:dyDescent="0.3">
      <c r="A18441" t="s">
        <v>196</v>
      </c>
      <c r="B18441" t="s">
        <v>291</v>
      </c>
      <c r="C18441">
        <v>1.67</v>
      </c>
      <c r="D18441">
        <v>1.7</v>
      </c>
      <c r="E18441">
        <v>1.62</v>
      </c>
      <c r="F18441">
        <v>1.62</v>
      </c>
      <c r="G18441">
        <v>89056800</v>
      </c>
      <c r="H18441">
        <v>1.6467000000000001</v>
      </c>
    </row>
    <row r="18442" spans="1:8" x14ac:dyDescent="0.3">
      <c r="A18442" t="s">
        <v>196</v>
      </c>
      <c r="B18442" t="s">
        <v>295</v>
      </c>
      <c r="C18442">
        <v>1.62</v>
      </c>
      <c r="D18442">
        <v>1.64</v>
      </c>
      <c r="E18442">
        <v>1.56</v>
      </c>
      <c r="F18442">
        <v>1.57</v>
      </c>
      <c r="G18442">
        <v>83324530</v>
      </c>
      <c r="H18442">
        <v>1.59</v>
      </c>
    </row>
    <row r="18443" spans="1:8" x14ac:dyDescent="0.3">
      <c r="A18443" t="s">
        <v>196</v>
      </c>
      <c r="B18443" t="s">
        <v>298</v>
      </c>
      <c r="C18443">
        <v>1.57</v>
      </c>
      <c r="D18443">
        <v>1.59</v>
      </c>
      <c r="E18443">
        <v>1.54</v>
      </c>
      <c r="F18443">
        <v>1.56</v>
      </c>
      <c r="G18443">
        <v>49752640</v>
      </c>
      <c r="H18443">
        <v>1.5632999999999999</v>
      </c>
    </row>
    <row r="18444" spans="1:8" x14ac:dyDescent="0.3">
      <c r="A18444" t="s">
        <v>196</v>
      </c>
      <c r="B18444" t="s">
        <v>719</v>
      </c>
      <c r="C18444">
        <v>1.57</v>
      </c>
      <c r="D18444">
        <v>1.58</v>
      </c>
      <c r="E18444">
        <v>1.55</v>
      </c>
      <c r="F18444">
        <v>1.57</v>
      </c>
      <c r="G18444">
        <v>61611630</v>
      </c>
      <c r="H18444">
        <v>1.5667</v>
      </c>
    </row>
    <row r="18445" spans="1:8" x14ac:dyDescent="0.3">
      <c r="A18445" t="s">
        <v>196</v>
      </c>
      <c r="B18445" t="s">
        <v>720</v>
      </c>
      <c r="C18445">
        <v>1.6</v>
      </c>
      <c r="D18445">
        <v>1.64</v>
      </c>
      <c r="E18445">
        <v>1.57</v>
      </c>
      <c r="F18445">
        <v>1.63</v>
      </c>
      <c r="G18445">
        <v>60857130</v>
      </c>
      <c r="H18445">
        <v>1.6133</v>
      </c>
    </row>
    <row r="18446" spans="1:8" x14ac:dyDescent="0.3">
      <c r="A18446" t="s">
        <v>196</v>
      </c>
      <c r="B18446" t="s">
        <v>721</v>
      </c>
      <c r="C18446">
        <v>1.62</v>
      </c>
      <c r="D18446">
        <v>1.63</v>
      </c>
      <c r="E18446">
        <v>1.6</v>
      </c>
      <c r="F18446">
        <v>1.61</v>
      </c>
      <c r="G18446">
        <v>54588680</v>
      </c>
      <c r="H18446">
        <v>1.6133</v>
      </c>
    </row>
    <row r="18447" spans="1:8" x14ac:dyDescent="0.3">
      <c r="A18447" t="s">
        <v>196</v>
      </c>
      <c r="B18447" t="s">
        <v>96</v>
      </c>
      <c r="C18447">
        <v>1.62</v>
      </c>
      <c r="D18447">
        <v>1.65</v>
      </c>
      <c r="E18447">
        <v>1.6</v>
      </c>
      <c r="F18447">
        <v>1.62</v>
      </c>
      <c r="G18447">
        <v>67526570</v>
      </c>
      <c r="H18447">
        <v>1.6233</v>
      </c>
    </row>
    <row r="18448" spans="1:8" x14ac:dyDescent="0.3">
      <c r="A18448" t="s">
        <v>196</v>
      </c>
      <c r="B18448" t="s">
        <v>722</v>
      </c>
      <c r="C18448">
        <v>1.63</v>
      </c>
      <c r="D18448">
        <v>1.69</v>
      </c>
      <c r="E18448">
        <v>1.63</v>
      </c>
      <c r="F18448">
        <v>1.66</v>
      </c>
      <c r="G18448">
        <v>136538800</v>
      </c>
      <c r="H18448">
        <v>1.66</v>
      </c>
    </row>
    <row r="18449" spans="1:8" x14ac:dyDescent="0.3">
      <c r="A18449" t="s">
        <v>196</v>
      </c>
      <c r="B18449" t="s">
        <v>164</v>
      </c>
      <c r="C18449">
        <v>1.67</v>
      </c>
      <c r="D18449">
        <v>1.8</v>
      </c>
      <c r="E18449">
        <v>1.63</v>
      </c>
      <c r="F18449">
        <v>1.63</v>
      </c>
      <c r="G18449">
        <v>495190600</v>
      </c>
      <c r="H18449">
        <v>1.6867000000000001</v>
      </c>
    </row>
    <row r="18450" spans="1:8" x14ac:dyDescent="0.3">
      <c r="A18450" t="s">
        <v>196</v>
      </c>
      <c r="B18450" t="s">
        <v>723</v>
      </c>
      <c r="C18450">
        <v>1.69</v>
      </c>
      <c r="D18450">
        <v>1.74</v>
      </c>
      <c r="E18450">
        <v>1.68</v>
      </c>
      <c r="F18450">
        <v>1.71</v>
      </c>
      <c r="G18450">
        <v>147662600</v>
      </c>
      <c r="H18450">
        <v>1.71</v>
      </c>
    </row>
    <row r="18451" spans="1:8" x14ac:dyDescent="0.3">
      <c r="A18451" t="s">
        <v>196</v>
      </c>
      <c r="B18451" t="s">
        <v>724</v>
      </c>
      <c r="C18451">
        <v>1.71</v>
      </c>
      <c r="D18451">
        <v>1.73</v>
      </c>
      <c r="E18451">
        <v>1.66</v>
      </c>
      <c r="F18451">
        <v>1.68</v>
      </c>
      <c r="G18451">
        <v>118786100</v>
      </c>
      <c r="H18451">
        <v>1.69</v>
      </c>
    </row>
    <row r="18452" spans="1:8" x14ac:dyDescent="0.3">
      <c r="A18452" t="s">
        <v>196</v>
      </c>
      <c r="B18452" t="s">
        <v>725</v>
      </c>
      <c r="C18452">
        <v>1.69</v>
      </c>
      <c r="D18452">
        <v>1.71</v>
      </c>
      <c r="E18452">
        <v>1.67</v>
      </c>
      <c r="F18452">
        <v>1.7</v>
      </c>
      <c r="G18452">
        <v>126958400</v>
      </c>
      <c r="H18452">
        <v>1.6933</v>
      </c>
    </row>
    <row r="18453" spans="1:8" x14ac:dyDescent="0.3">
      <c r="A18453" t="s">
        <v>196</v>
      </c>
      <c r="B18453" t="s">
        <v>242</v>
      </c>
      <c r="C18453">
        <v>1.69</v>
      </c>
      <c r="D18453">
        <v>1.69</v>
      </c>
      <c r="E18453">
        <v>1.64</v>
      </c>
      <c r="F18453">
        <v>1.67</v>
      </c>
      <c r="G18453">
        <v>109024300</v>
      </c>
      <c r="H18453">
        <v>1.6667000000000001</v>
      </c>
    </row>
    <row r="18454" spans="1:8" x14ac:dyDescent="0.3">
      <c r="A18454" t="s">
        <v>196</v>
      </c>
      <c r="B18454" t="s">
        <v>726</v>
      </c>
      <c r="C18454">
        <v>1.68</v>
      </c>
      <c r="D18454">
        <v>1.72</v>
      </c>
      <c r="E18454">
        <v>1.68</v>
      </c>
      <c r="F18454">
        <v>1.7</v>
      </c>
      <c r="G18454">
        <v>94495520</v>
      </c>
      <c r="H18454">
        <v>1.7</v>
      </c>
    </row>
    <row r="18455" spans="1:8" x14ac:dyDescent="0.3">
      <c r="A18455" t="s">
        <v>196</v>
      </c>
      <c r="B18455" t="s">
        <v>727</v>
      </c>
      <c r="C18455">
        <v>1.72</v>
      </c>
      <c r="D18455">
        <v>1.78</v>
      </c>
      <c r="E18455">
        <v>1.7</v>
      </c>
      <c r="F18455">
        <v>1.77</v>
      </c>
      <c r="G18455">
        <v>161019600</v>
      </c>
      <c r="H18455">
        <v>1.75</v>
      </c>
    </row>
    <row r="18456" spans="1:8" x14ac:dyDescent="0.3">
      <c r="A18456" t="s">
        <v>196</v>
      </c>
      <c r="B18456" t="s">
        <v>728</v>
      </c>
      <c r="C18456">
        <v>1.78</v>
      </c>
      <c r="D18456">
        <v>1.81</v>
      </c>
      <c r="E18456">
        <v>1.73</v>
      </c>
      <c r="F18456">
        <v>1.75</v>
      </c>
      <c r="G18456">
        <v>158005100</v>
      </c>
      <c r="H18456">
        <v>1.7633000000000001</v>
      </c>
    </row>
    <row r="18457" spans="1:8" x14ac:dyDescent="0.3">
      <c r="A18457" t="s">
        <v>196</v>
      </c>
      <c r="B18457" t="s">
        <v>729</v>
      </c>
      <c r="C18457">
        <v>1.76</v>
      </c>
      <c r="D18457">
        <v>1.83</v>
      </c>
      <c r="E18457">
        <v>1.75</v>
      </c>
      <c r="F18457">
        <v>1.83</v>
      </c>
      <c r="G18457">
        <v>145750500</v>
      </c>
      <c r="H18457">
        <v>1.8032999999999999</v>
      </c>
    </row>
    <row r="18458" spans="1:8" x14ac:dyDescent="0.3">
      <c r="A18458" t="s">
        <v>196</v>
      </c>
      <c r="B18458" t="s">
        <v>730</v>
      </c>
      <c r="C18458">
        <v>1.81</v>
      </c>
      <c r="D18458">
        <v>1.82</v>
      </c>
      <c r="E18458">
        <v>1.78</v>
      </c>
      <c r="F18458">
        <v>1.78</v>
      </c>
      <c r="G18458">
        <v>111992600</v>
      </c>
      <c r="H18458">
        <v>1.7932999999999999</v>
      </c>
    </row>
    <row r="18459" spans="1:8" x14ac:dyDescent="0.3">
      <c r="A18459" t="s">
        <v>196</v>
      </c>
      <c r="B18459" t="s">
        <v>731</v>
      </c>
      <c r="C18459">
        <v>1.79</v>
      </c>
      <c r="D18459">
        <v>1.95</v>
      </c>
      <c r="E18459">
        <v>1.79</v>
      </c>
      <c r="F18459">
        <v>1.85</v>
      </c>
      <c r="G18459">
        <v>591247700</v>
      </c>
      <c r="H18459">
        <v>1.8633</v>
      </c>
    </row>
    <row r="18460" spans="1:8" x14ac:dyDescent="0.3">
      <c r="A18460" t="s">
        <v>196</v>
      </c>
      <c r="B18460" t="s">
        <v>732</v>
      </c>
      <c r="C18460">
        <v>1.86</v>
      </c>
      <c r="D18460">
        <v>1.87</v>
      </c>
      <c r="E18460">
        <v>1.79</v>
      </c>
      <c r="F18460">
        <v>1.8</v>
      </c>
      <c r="G18460">
        <v>206522400</v>
      </c>
      <c r="H18460">
        <v>1.82</v>
      </c>
    </row>
    <row r="18461" spans="1:8" x14ac:dyDescent="0.3">
      <c r="A18461" t="s">
        <v>196</v>
      </c>
      <c r="B18461" t="s">
        <v>733</v>
      </c>
      <c r="C18461">
        <v>1.8</v>
      </c>
      <c r="D18461">
        <v>1.81</v>
      </c>
      <c r="E18461">
        <v>1.74</v>
      </c>
      <c r="F18461">
        <v>1.78</v>
      </c>
      <c r="G18461">
        <v>180828800</v>
      </c>
      <c r="H18461">
        <v>1.7766999999999999</v>
      </c>
    </row>
    <row r="18462" spans="1:8" x14ac:dyDescent="0.3">
      <c r="A18462" t="s">
        <v>196</v>
      </c>
      <c r="B18462" t="s">
        <v>734</v>
      </c>
      <c r="C18462">
        <v>1.78</v>
      </c>
      <c r="D18462">
        <v>1.83</v>
      </c>
      <c r="E18462">
        <v>1.78</v>
      </c>
      <c r="F18462">
        <v>1.8</v>
      </c>
      <c r="G18462">
        <v>134644100</v>
      </c>
      <c r="H18462">
        <v>1.8032999999999999</v>
      </c>
    </row>
    <row r="18463" spans="1:8" x14ac:dyDescent="0.3">
      <c r="A18463" t="s">
        <v>196</v>
      </c>
      <c r="B18463" t="s">
        <v>735</v>
      </c>
      <c r="C18463">
        <v>1.81</v>
      </c>
      <c r="D18463">
        <v>1.82</v>
      </c>
      <c r="E18463">
        <v>1.74</v>
      </c>
      <c r="F18463">
        <v>1.76</v>
      </c>
      <c r="G18463">
        <v>96785921</v>
      </c>
      <c r="H18463">
        <v>1.7733000000000001</v>
      </c>
    </row>
    <row r="18464" spans="1:8" x14ac:dyDescent="0.3">
      <c r="A18464" t="s">
        <v>110</v>
      </c>
      <c r="B18464" t="s">
        <v>696</v>
      </c>
      <c r="C18464">
        <v>34.28</v>
      </c>
      <c r="D18464">
        <v>35.14</v>
      </c>
      <c r="E18464">
        <v>33.840000000000003</v>
      </c>
      <c r="F18464">
        <v>34.68</v>
      </c>
      <c r="G18464">
        <v>39842850</v>
      </c>
      <c r="H18464">
        <v>34.5533</v>
      </c>
    </row>
    <row r="18465" spans="1:8" x14ac:dyDescent="0.3">
      <c r="A18465" t="s">
        <v>110</v>
      </c>
      <c r="B18465" t="s">
        <v>697</v>
      </c>
      <c r="C18465">
        <v>34.9</v>
      </c>
      <c r="D18465">
        <v>35.200000000000003</v>
      </c>
      <c r="E18465">
        <v>34.44</v>
      </c>
      <c r="F18465">
        <v>34.56</v>
      </c>
      <c r="G18465">
        <v>44303100</v>
      </c>
      <c r="H18465">
        <v>34.7333</v>
      </c>
    </row>
    <row r="18466" spans="1:8" x14ac:dyDescent="0.3">
      <c r="A18466" t="s">
        <v>110</v>
      </c>
      <c r="B18466" t="s">
        <v>698</v>
      </c>
      <c r="C18466">
        <v>34.479999999999997</v>
      </c>
      <c r="D18466">
        <v>35.9</v>
      </c>
      <c r="E18466">
        <v>33.74</v>
      </c>
      <c r="F18466">
        <v>35.5</v>
      </c>
      <c r="G18466">
        <v>43593300</v>
      </c>
      <c r="H18466">
        <v>35.046700000000001</v>
      </c>
    </row>
    <row r="18467" spans="1:8" x14ac:dyDescent="0.3">
      <c r="A18467" t="s">
        <v>110</v>
      </c>
      <c r="B18467" t="s">
        <v>699</v>
      </c>
      <c r="C18467">
        <v>35.880000000000003</v>
      </c>
      <c r="D18467">
        <v>37.14</v>
      </c>
      <c r="E18467">
        <v>35.4</v>
      </c>
      <c r="F18467">
        <v>35.9</v>
      </c>
      <c r="G18467">
        <v>60250050</v>
      </c>
      <c r="H18467">
        <v>36.146700000000003</v>
      </c>
    </row>
    <row r="18468" spans="1:8" x14ac:dyDescent="0.3">
      <c r="A18468" t="s">
        <v>110</v>
      </c>
      <c r="B18468" t="s">
        <v>700</v>
      </c>
      <c r="C18468">
        <v>35.86</v>
      </c>
      <c r="D18468">
        <v>36.6</v>
      </c>
      <c r="E18468">
        <v>34.92</v>
      </c>
      <c r="F18468">
        <v>36.5</v>
      </c>
      <c r="G18468">
        <v>43518970</v>
      </c>
      <c r="H18468">
        <v>36.006700000000002</v>
      </c>
    </row>
    <row r="18469" spans="1:8" x14ac:dyDescent="0.3">
      <c r="A18469" t="s">
        <v>110</v>
      </c>
      <c r="B18469" t="s">
        <v>77</v>
      </c>
      <c r="C18469">
        <v>35.9</v>
      </c>
      <c r="D18469">
        <v>36.6</v>
      </c>
      <c r="E18469">
        <v>35.020000000000003</v>
      </c>
      <c r="F18469">
        <v>36.200000000000003</v>
      </c>
      <c r="G18469">
        <v>34497610</v>
      </c>
      <c r="H18469">
        <v>35.94</v>
      </c>
    </row>
    <row r="18470" spans="1:8" x14ac:dyDescent="0.3">
      <c r="A18470" t="s">
        <v>110</v>
      </c>
      <c r="B18470" t="s">
        <v>701</v>
      </c>
      <c r="C18470">
        <v>36.299999999999997</v>
      </c>
      <c r="D18470">
        <v>37.200000000000003</v>
      </c>
      <c r="E18470">
        <v>35.520000000000003</v>
      </c>
      <c r="F18470">
        <v>36.880000000000003</v>
      </c>
      <c r="G18470">
        <v>55967280</v>
      </c>
      <c r="H18470">
        <v>36.533299999999997</v>
      </c>
    </row>
    <row r="18471" spans="1:8" x14ac:dyDescent="0.3">
      <c r="A18471" t="s">
        <v>110</v>
      </c>
      <c r="B18471" t="s">
        <v>702</v>
      </c>
      <c r="C18471">
        <v>37.1</v>
      </c>
      <c r="D18471">
        <v>37.880000000000003</v>
      </c>
      <c r="E18471">
        <v>36.299999999999997</v>
      </c>
      <c r="F18471">
        <v>37.24</v>
      </c>
      <c r="G18471">
        <v>46021960</v>
      </c>
      <c r="H18471">
        <v>37.14</v>
      </c>
    </row>
    <row r="18472" spans="1:8" x14ac:dyDescent="0.3">
      <c r="A18472" t="s">
        <v>110</v>
      </c>
      <c r="B18472" t="s">
        <v>139</v>
      </c>
      <c r="C18472">
        <v>36.9</v>
      </c>
      <c r="D18472">
        <v>37.880000000000003</v>
      </c>
      <c r="E18472">
        <v>36.200000000000003</v>
      </c>
      <c r="F18472">
        <v>36.94</v>
      </c>
      <c r="G18472">
        <v>45619350</v>
      </c>
      <c r="H18472">
        <v>37.006700000000002</v>
      </c>
    </row>
    <row r="18473" spans="1:8" x14ac:dyDescent="0.3">
      <c r="A18473" t="s">
        <v>110</v>
      </c>
      <c r="B18473" t="s">
        <v>156</v>
      </c>
      <c r="C18473">
        <v>36.9</v>
      </c>
      <c r="D18473">
        <v>36.9</v>
      </c>
      <c r="E18473">
        <v>35.979999999999997</v>
      </c>
      <c r="F18473">
        <v>36.479999999999997</v>
      </c>
      <c r="G18473">
        <v>31503460</v>
      </c>
      <c r="H18473">
        <v>36.453299999999999</v>
      </c>
    </row>
    <row r="18474" spans="1:8" x14ac:dyDescent="0.3">
      <c r="A18474" t="s">
        <v>110</v>
      </c>
      <c r="B18474" t="s">
        <v>703</v>
      </c>
      <c r="C18474">
        <v>36.78</v>
      </c>
      <c r="D18474">
        <v>37.200000000000003</v>
      </c>
      <c r="E18474">
        <v>36.5</v>
      </c>
      <c r="F18474">
        <v>37.119999999999997</v>
      </c>
      <c r="G18474">
        <v>38077230</v>
      </c>
      <c r="H18474">
        <v>36.94</v>
      </c>
    </row>
    <row r="18475" spans="1:8" x14ac:dyDescent="0.3">
      <c r="A18475" t="s">
        <v>110</v>
      </c>
      <c r="B18475" t="s">
        <v>223</v>
      </c>
      <c r="C18475">
        <v>37.700000000000003</v>
      </c>
      <c r="D18475">
        <v>38.119999999999997</v>
      </c>
      <c r="E18475">
        <v>36.36</v>
      </c>
      <c r="F18475">
        <v>36.78</v>
      </c>
      <c r="G18475">
        <v>83961250</v>
      </c>
      <c r="H18475">
        <v>37.0867</v>
      </c>
    </row>
    <row r="18476" spans="1:8" x14ac:dyDescent="0.3">
      <c r="A18476" t="s">
        <v>110</v>
      </c>
      <c r="B18476" t="s">
        <v>228</v>
      </c>
      <c r="C18476">
        <v>36.58</v>
      </c>
      <c r="D18476">
        <v>37.799999999999997</v>
      </c>
      <c r="E18476">
        <v>36.24</v>
      </c>
      <c r="F18476">
        <v>37.380000000000003</v>
      </c>
      <c r="G18476">
        <v>51050530</v>
      </c>
      <c r="H18476">
        <v>37.14</v>
      </c>
    </row>
    <row r="18477" spans="1:8" x14ac:dyDescent="0.3">
      <c r="A18477" t="s">
        <v>110</v>
      </c>
      <c r="B18477" t="s">
        <v>704</v>
      </c>
      <c r="C18477">
        <v>37.6</v>
      </c>
      <c r="D18477">
        <v>41.1</v>
      </c>
      <c r="E18477">
        <v>37.42</v>
      </c>
      <c r="F18477">
        <v>41.1</v>
      </c>
      <c r="G18477">
        <v>96751740</v>
      </c>
      <c r="H18477">
        <v>39.8733</v>
      </c>
    </row>
    <row r="18478" spans="1:8" x14ac:dyDescent="0.3">
      <c r="A18478" t="s">
        <v>110</v>
      </c>
      <c r="B18478" t="s">
        <v>705</v>
      </c>
      <c r="C18478">
        <v>41.36</v>
      </c>
      <c r="D18478">
        <v>42.84</v>
      </c>
      <c r="E18478">
        <v>40.299999999999997</v>
      </c>
      <c r="F18478">
        <v>41.32</v>
      </c>
      <c r="G18478">
        <v>81037680</v>
      </c>
      <c r="H18478">
        <v>41.486699999999999</v>
      </c>
    </row>
    <row r="18479" spans="1:8" x14ac:dyDescent="0.3">
      <c r="A18479" t="s">
        <v>110</v>
      </c>
      <c r="B18479" t="s">
        <v>706</v>
      </c>
      <c r="C18479">
        <v>41.56</v>
      </c>
      <c r="D18479">
        <v>42.4</v>
      </c>
      <c r="E18479">
        <v>40.6</v>
      </c>
      <c r="F18479">
        <v>40.96</v>
      </c>
      <c r="G18479">
        <v>46505790</v>
      </c>
      <c r="H18479">
        <v>41.32</v>
      </c>
    </row>
    <row r="18480" spans="1:8" x14ac:dyDescent="0.3">
      <c r="A18480" t="s">
        <v>110</v>
      </c>
      <c r="B18480" t="s">
        <v>265</v>
      </c>
      <c r="C18480">
        <v>40.840000000000003</v>
      </c>
      <c r="D18480">
        <v>41.78</v>
      </c>
      <c r="E18480">
        <v>40.799999999999997</v>
      </c>
      <c r="F18480">
        <v>41.02</v>
      </c>
      <c r="G18480">
        <v>27401020</v>
      </c>
      <c r="H18480">
        <v>41.2</v>
      </c>
    </row>
    <row r="18481" spans="1:8" x14ac:dyDescent="0.3">
      <c r="A18481" t="s">
        <v>110</v>
      </c>
      <c r="B18481" t="s">
        <v>707</v>
      </c>
      <c r="C18481">
        <v>41.16</v>
      </c>
      <c r="D18481">
        <v>41.9</v>
      </c>
      <c r="E18481">
        <v>40.64</v>
      </c>
      <c r="F18481">
        <v>41.6</v>
      </c>
      <c r="G18481">
        <v>42230400</v>
      </c>
      <c r="H18481">
        <v>41.38</v>
      </c>
    </row>
    <row r="18482" spans="1:8" x14ac:dyDescent="0.3">
      <c r="A18482" t="s">
        <v>110</v>
      </c>
      <c r="B18482" t="s">
        <v>271</v>
      </c>
      <c r="C18482">
        <v>41.6</v>
      </c>
      <c r="D18482">
        <v>41.76</v>
      </c>
      <c r="E18482">
        <v>40.06</v>
      </c>
      <c r="F18482">
        <v>40.700000000000003</v>
      </c>
      <c r="G18482">
        <v>23925370</v>
      </c>
      <c r="H18482">
        <v>40.840000000000003</v>
      </c>
    </row>
    <row r="18483" spans="1:8" x14ac:dyDescent="0.3">
      <c r="A18483" t="s">
        <v>110</v>
      </c>
      <c r="B18483" t="s">
        <v>708</v>
      </c>
      <c r="C18483">
        <v>40.72</v>
      </c>
      <c r="D18483">
        <v>41.1</v>
      </c>
      <c r="E18483">
        <v>40.24</v>
      </c>
      <c r="F18483">
        <v>41.1</v>
      </c>
      <c r="G18483">
        <v>25194940</v>
      </c>
      <c r="H18483">
        <v>40.813299999999998</v>
      </c>
    </row>
    <row r="18484" spans="1:8" x14ac:dyDescent="0.3">
      <c r="A18484" t="s">
        <v>110</v>
      </c>
      <c r="B18484" t="s">
        <v>709</v>
      </c>
      <c r="C18484">
        <v>41.52</v>
      </c>
      <c r="D18484">
        <v>42.16</v>
      </c>
      <c r="E18484">
        <v>40.880000000000003</v>
      </c>
      <c r="F18484">
        <v>41.8</v>
      </c>
      <c r="G18484">
        <v>31647310</v>
      </c>
      <c r="H18484">
        <v>41.613300000000002</v>
      </c>
    </row>
    <row r="18485" spans="1:8" x14ac:dyDescent="0.3">
      <c r="A18485" t="s">
        <v>110</v>
      </c>
      <c r="B18485" t="s">
        <v>283</v>
      </c>
      <c r="C18485">
        <v>41.96</v>
      </c>
      <c r="D18485">
        <v>42.4</v>
      </c>
      <c r="E18485">
        <v>41.6</v>
      </c>
      <c r="F18485">
        <v>42.22</v>
      </c>
      <c r="G18485">
        <v>26305980</v>
      </c>
      <c r="H18485">
        <v>42.073300000000003</v>
      </c>
    </row>
    <row r="18486" spans="1:8" x14ac:dyDescent="0.3">
      <c r="A18486" t="s">
        <v>110</v>
      </c>
      <c r="B18486" t="s">
        <v>290</v>
      </c>
      <c r="C18486">
        <v>42.46</v>
      </c>
      <c r="D18486">
        <v>43.06</v>
      </c>
      <c r="E18486">
        <v>40.840000000000003</v>
      </c>
      <c r="F18486">
        <v>40.92</v>
      </c>
      <c r="G18486">
        <v>46861560</v>
      </c>
      <c r="H18486">
        <v>41.606699999999996</v>
      </c>
    </row>
    <row r="18487" spans="1:8" x14ac:dyDescent="0.3">
      <c r="A18487" t="s">
        <v>110</v>
      </c>
      <c r="B18487" t="s">
        <v>710</v>
      </c>
      <c r="C18487">
        <v>41.04</v>
      </c>
      <c r="D18487">
        <v>41.94</v>
      </c>
      <c r="E18487">
        <v>40.46</v>
      </c>
      <c r="F18487">
        <v>41.94</v>
      </c>
      <c r="G18487">
        <v>25135920</v>
      </c>
      <c r="H18487">
        <v>41.4467</v>
      </c>
    </row>
    <row r="18488" spans="1:8" x14ac:dyDescent="0.3">
      <c r="A18488" t="s">
        <v>110</v>
      </c>
      <c r="B18488" t="s">
        <v>512</v>
      </c>
      <c r="C18488">
        <v>42.28</v>
      </c>
      <c r="D18488">
        <v>42.48</v>
      </c>
      <c r="E18488">
        <v>40.6</v>
      </c>
      <c r="F18488">
        <v>41.08</v>
      </c>
      <c r="G18488">
        <v>27845120</v>
      </c>
      <c r="H18488">
        <v>41.386699999999998</v>
      </c>
    </row>
    <row r="18489" spans="1:8" x14ac:dyDescent="0.3">
      <c r="A18489" t="s">
        <v>110</v>
      </c>
      <c r="B18489" t="s">
        <v>91</v>
      </c>
      <c r="C18489">
        <v>39.159999999999997</v>
      </c>
      <c r="D18489">
        <v>39.76</v>
      </c>
      <c r="E18489">
        <v>37.5</v>
      </c>
      <c r="F18489">
        <v>39.380000000000003</v>
      </c>
      <c r="G18489">
        <v>24722240</v>
      </c>
      <c r="H18489">
        <v>38.880000000000003</v>
      </c>
    </row>
    <row r="18490" spans="1:8" x14ac:dyDescent="0.3">
      <c r="A18490" t="s">
        <v>110</v>
      </c>
      <c r="B18490" t="s">
        <v>93</v>
      </c>
      <c r="C18490">
        <v>39.380000000000003</v>
      </c>
      <c r="D18490">
        <v>39.6</v>
      </c>
      <c r="E18490">
        <v>36.18</v>
      </c>
      <c r="F18490">
        <v>36.22</v>
      </c>
      <c r="G18490">
        <v>36077360</v>
      </c>
      <c r="H18490">
        <v>37.333300000000001</v>
      </c>
    </row>
    <row r="18491" spans="1:8" x14ac:dyDescent="0.3">
      <c r="A18491" t="s">
        <v>110</v>
      </c>
      <c r="B18491" t="s">
        <v>711</v>
      </c>
      <c r="C18491">
        <v>36.22</v>
      </c>
      <c r="D18491">
        <v>36.520000000000003</v>
      </c>
      <c r="E18491">
        <v>35.04</v>
      </c>
      <c r="F18491">
        <v>35.36</v>
      </c>
      <c r="G18491">
        <v>47176380</v>
      </c>
      <c r="H18491">
        <v>35.64</v>
      </c>
    </row>
    <row r="18492" spans="1:8" x14ac:dyDescent="0.3">
      <c r="A18492" t="s">
        <v>110</v>
      </c>
      <c r="B18492" t="s">
        <v>712</v>
      </c>
      <c r="C18492">
        <v>35.54</v>
      </c>
      <c r="D18492">
        <v>36.4</v>
      </c>
      <c r="E18492">
        <v>35.22</v>
      </c>
      <c r="F18492">
        <v>35.58</v>
      </c>
      <c r="G18492">
        <v>20853750</v>
      </c>
      <c r="H18492">
        <v>35.7333</v>
      </c>
    </row>
    <row r="18493" spans="1:8" x14ac:dyDescent="0.3">
      <c r="A18493" t="s">
        <v>110</v>
      </c>
      <c r="B18493" t="s">
        <v>162</v>
      </c>
      <c r="C18493">
        <v>35.54</v>
      </c>
      <c r="D18493">
        <v>35.880000000000003</v>
      </c>
      <c r="E18493">
        <v>34.08</v>
      </c>
      <c r="F18493">
        <v>34.36</v>
      </c>
      <c r="G18493">
        <v>17348040</v>
      </c>
      <c r="H18493">
        <v>34.773299999999999</v>
      </c>
    </row>
    <row r="18494" spans="1:8" x14ac:dyDescent="0.3">
      <c r="A18494" t="s">
        <v>110</v>
      </c>
      <c r="B18494" t="s">
        <v>220</v>
      </c>
      <c r="C18494">
        <v>33.4</v>
      </c>
      <c r="D18494">
        <v>36.1</v>
      </c>
      <c r="E18494">
        <v>32.159999999999997</v>
      </c>
      <c r="F18494">
        <v>35.119999999999997</v>
      </c>
      <c r="G18494">
        <v>58213640</v>
      </c>
      <c r="H18494">
        <v>34.46</v>
      </c>
    </row>
    <row r="18495" spans="1:8" x14ac:dyDescent="0.3">
      <c r="A18495" t="s">
        <v>110</v>
      </c>
      <c r="B18495" t="s">
        <v>713</v>
      </c>
      <c r="C18495">
        <v>36.56</v>
      </c>
      <c r="D18495">
        <v>37</v>
      </c>
      <c r="E18495">
        <v>35.159999999999997</v>
      </c>
      <c r="F18495">
        <v>35.86</v>
      </c>
      <c r="G18495">
        <v>60836540</v>
      </c>
      <c r="H18495">
        <v>36.006700000000002</v>
      </c>
    </row>
    <row r="18496" spans="1:8" x14ac:dyDescent="0.3">
      <c r="A18496" t="s">
        <v>110</v>
      </c>
      <c r="B18496" t="s">
        <v>714</v>
      </c>
      <c r="C18496">
        <v>35.9</v>
      </c>
      <c r="D18496">
        <v>36.44</v>
      </c>
      <c r="E18496">
        <v>33.86</v>
      </c>
      <c r="F18496">
        <v>35.520000000000003</v>
      </c>
      <c r="G18496">
        <v>37279010</v>
      </c>
      <c r="H18496">
        <v>35.273299999999999</v>
      </c>
    </row>
    <row r="18497" spans="1:8" x14ac:dyDescent="0.3">
      <c r="A18497" t="s">
        <v>110</v>
      </c>
      <c r="B18497" t="s">
        <v>715</v>
      </c>
      <c r="C18497">
        <v>35.299999999999997</v>
      </c>
      <c r="D18497">
        <v>35.840000000000003</v>
      </c>
      <c r="E18497">
        <v>33.799999999999997</v>
      </c>
      <c r="F18497">
        <v>33.799999999999997</v>
      </c>
      <c r="G18497">
        <v>36412020</v>
      </c>
      <c r="H18497">
        <v>34.479999999999997</v>
      </c>
    </row>
    <row r="18498" spans="1:8" x14ac:dyDescent="0.3">
      <c r="A18498" t="s">
        <v>110</v>
      </c>
      <c r="B18498" t="s">
        <v>235</v>
      </c>
      <c r="C18498">
        <v>33.520000000000003</v>
      </c>
      <c r="D18498">
        <v>33.700000000000003</v>
      </c>
      <c r="E18498">
        <v>31.7</v>
      </c>
      <c r="F18498">
        <v>32.799999999999997</v>
      </c>
      <c r="G18498">
        <v>52442770</v>
      </c>
      <c r="H18498">
        <v>32.7333</v>
      </c>
    </row>
    <row r="18499" spans="1:8" x14ac:dyDescent="0.3">
      <c r="A18499" t="s">
        <v>110</v>
      </c>
      <c r="B18499" t="s">
        <v>259</v>
      </c>
      <c r="C18499">
        <v>32.799999999999997</v>
      </c>
      <c r="D18499">
        <v>32.96</v>
      </c>
      <c r="E18499">
        <v>31.82</v>
      </c>
      <c r="F18499">
        <v>31.86</v>
      </c>
      <c r="G18499">
        <v>38476320</v>
      </c>
      <c r="H18499">
        <v>32.213299999999997</v>
      </c>
    </row>
    <row r="18500" spans="1:8" x14ac:dyDescent="0.3">
      <c r="A18500" t="s">
        <v>110</v>
      </c>
      <c r="B18500" t="s">
        <v>716</v>
      </c>
      <c r="C18500">
        <v>32</v>
      </c>
      <c r="D18500">
        <v>32.86</v>
      </c>
      <c r="E18500">
        <v>32</v>
      </c>
      <c r="F18500">
        <v>32.74</v>
      </c>
      <c r="G18500">
        <v>28560100</v>
      </c>
      <c r="H18500">
        <v>32.533299999999997</v>
      </c>
    </row>
    <row r="18501" spans="1:8" x14ac:dyDescent="0.3">
      <c r="A18501" t="s">
        <v>110</v>
      </c>
      <c r="B18501" t="s">
        <v>269</v>
      </c>
      <c r="C18501">
        <v>32.880000000000003</v>
      </c>
      <c r="D18501">
        <v>33.26</v>
      </c>
      <c r="E18501">
        <v>32.299999999999997</v>
      </c>
      <c r="F18501">
        <v>32.44</v>
      </c>
      <c r="G18501">
        <v>19715370</v>
      </c>
      <c r="H18501">
        <v>32.666699999999999</v>
      </c>
    </row>
    <row r="18502" spans="1:8" x14ac:dyDescent="0.3">
      <c r="A18502" t="s">
        <v>110</v>
      </c>
      <c r="B18502" t="s">
        <v>282</v>
      </c>
      <c r="C18502">
        <v>31.94</v>
      </c>
      <c r="D18502">
        <v>32.28</v>
      </c>
      <c r="E18502">
        <v>31.82</v>
      </c>
      <c r="F18502">
        <v>32.28</v>
      </c>
      <c r="G18502">
        <v>6477960</v>
      </c>
      <c r="H18502">
        <v>32.1267</v>
      </c>
    </row>
    <row r="18503" spans="1:8" x14ac:dyDescent="0.3">
      <c r="A18503" t="s">
        <v>110</v>
      </c>
      <c r="B18503" t="s">
        <v>717</v>
      </c>
      <c r="C18503">
        <v>31.26</v>
      </c>
      <c r="D18503">
        <v>33.200000000000003</v>
      </c>
      <c r="E18503">
        <v>30.52</v>
      </c>
      <c r="F18503">
        <v>33.1</v>
      </c>
      <c r="G18503">
        <v>49924590</v>
      </c>
      <c r="H18503">
        <v>32.273299999999999</v>
      </c>
    </row>
    <row r="18504" spans="1:8" x14ac:dyDescent="0.3">
      <c r="A18504" t="s">
        <v>110</v>
      </c>
      <c r="B18504" t="s">
        <v>285</v>
      </c>
      <c r="C18504">
        <v>32.76</v>
      </c>
      <c r="D18504">
        <v>33.46</v>
      </c>
      <c r="E18504">
        <v>32.159999999999997</v>
      </c>
      <c r="F18504">
        <v>32.28</v>
      </c>
      <c r="G18504">
        <v>39366530</v>
      </c>
      <c r="H18504">
        <v>32.633299999999998</v>
      </c>
    </row>
    <row r="18505" spans="1:8" x14ac:dyDescent="0.3">
      <c r="A18505" t="s">
        <v>110</v>
      </c>
      <c r="B18505" t="s">
        <v>718</v>
      </c>
      <c r="C18505">
        <v>32.840000000000003</v>
      </c>
      <c r="D18505">
        <v>32.94</v>
      </c>
      <c r="E18505">
        <v>32.299999999999997</v>
      </c>
      <c r="F18505">
        <v>32.520000000000003</v>
      </c>
      <c r="G18505">
        <v>25643370</v>
      </c>
      <c r="H18505">
        <v>32.5867</v>
      </c>
    </row>
    <row r="18506" spans="1:8" x14ac:dyDescent="0.3">
      <c r="A18506" t="s">
        <v>110</v>
      </c>
      <c r="B18506" t="s">
        <v>291</v>
      </c>
      <c r="C18506">
        <v>32.299999999999997</v>
      </c>
      <c r="D18506">
        <v>32.700000000000003</v>
      </c>
      <c r="E18506">
        <v>31.28</v>
      </c>
      <c r="F18506">
        <v>31.3</v>
      </c>
      <c r="G18506">
        <v>28688520</v>
      </c>
      <c r="H18506">
        <v>31.76</v>
      </c>
    </row>
    <row r="18507" spans="1:8" x14ac:dyDescent="0.3">
      <c r="A18507" t="s">
        <v>110</v>
      </c>
      <c r="B18507" t="s">
        <v>295</v>
      </c>
      <c r="C18507">
        <v>31.4</v>
      </c>
      <c r="D18507">
        <v>31.64</v>
      </c>
      <c r="E18507">
        <v>30.58</v>
      </c>
      <c r="F18507">
        <v>31.04</v>
      </c>
      <c r="G18507">
        <v>20171430</v>
      </c>
      <c r="H18507">
        <v>31.0867</v>
      </c>
    </row>
    <row r="18508" spans="1:8" x14ac:dyDescent="0.3">
      <c r="A18508" t="s">
        <v>110</v>
      </c>
      <c r="B18508" t="s">
        <v>298</v>
      </c>
      <c r="C18508">
        <v>31</v>
      </c>
      <c r="D18508">
        <v>31.16</v>
      </c>
      <c r="E18508">
        <v>30.02</v>
      </c>
      <c r="F18508">
        <v>30.1</v>
      </c>
      <c r="G18508">
        <v>20733230</v>
      </c>
      <c r="H18508">
        <v>30.4267</v>
      </c>
    </row>
    <row r="18509" spans="1:8" x14ac:dyDescent="0.3">
      <c r="A18509" t="s">
        <v>110</v>
      </c>
      <c r="B18509" t="s">
        <v>719</v>
      </c>
      <c r="C18509">
        <v>30.18</v>
      </c>
      <c r="D18509">
        <v>30.88</v>
      </c>
      <c r="E18509">
        <v>29.88</v>
      </c>
      <c r="F18509">
        <v>30</v>
      </c>
      <c r="G18509">
        <v>59792950</v>
      </c>
      <c r="H18509">
        <v>30.253299999999999</v>
      </c>
    </row>
    <row r="18510" spans="1:8" x14ac:dyDescent="0.3">
      <c r="A18510" t="s">
        <v>110</v>
      </c>
      <c r="B18510" t="s">
        <v>720</v>
      </c>
      <c r="C18510">
        <v>31.02</v>
      </c>
      <c r="D18510">
        <v>31.26</v>
      </c>
      <c r="E18510">
        <v>30.54</v>
      </c>
      <c r="F18510">
        <v>31.04</v>
      </c>
      <c r="G18510">
        <v>47630780</v>
      </c>
      <c r="H18510">
        <v>30.9467</v>
      </c>
    </row>
    <row r="18511" spans="1:8" x14ac:dyDescent="0.3">
      <c r="A18511" t="s">
        <v>110</v>
      </c>
      <c r="B18511" t="s">
        <v>721</v>
      </c>
      <c r="C18511">
        <v>30.5</v>
      </c>
      <c r="D18511">
        <v>31.5</v>
      </c>
      <c r="E18511">
        <v>30.26</v>
      </c>
      <c r="F18511">
        <v>31.34</v>
      </c>
      <c r="G18511">
        <v>45394720</v>
      </c>
      <c r="H18511">
        <v>31.033300000000001</v>
      </c>
    </row>
    <row r="18512" spans="1:8" x14ac:dyDescent="0.3">
      <c r="A18512" t="s">
        <v>110</v>
      </c>
      <c r="B18512" t="s">
        <v>96</v>
      </c>
      <c r="C18512">
        <v>31.48</v>
      </c>
      <c r="D18512">
        <v>31.56</v>
      </c>
      <c r="E18512">
        <v>30.68</v>
      </c>
      <c r="F18512">
        <v>31.14</v>
      </c>
      <c r="G18512">
        <v>20122270</v>
      </c>
      <c r="H18512">
        <v>31.1267</v>
      </c>
    </row>
    <row r="18513" spans="1:8" x14ac:dyDescent="0.3">
      <c r="A18513" t="s">
        <v>110</v>
      </c>
      <c r="B18513" t="s">
        <v>722</v>
      </c>
      <c r="C18513">
        <v>31.3</v>
      </c>
      <c r="D18513">
        <v>31.78</v>
      </c>
      <c r="E18513">
        <v>31.08</v>
      </c>
      <c r="F18513">
        <v>31.52</v>
      </c>
      <c r="G18513">
        <v>46122850</v>
      </c>
      <c r="H18513">
        <v>31.46</v>
      </c>
    </row>
    <row r="18514" spans="1:8" x14ac:dyDescent="0.3">
      <c r="A18514" t="s">
        <v>110</v>
      </c>
      <c r="B18514" t="s">
        <v>164</v>
      </c>
      <c r="C18514">
        <v>31.4</v>
      </c>
      <c r="D18514">
        <v>31.76</v>
      </c>
      <c r="E18514">
        <v>30.8</v>
      </c>
      <c r="F18514">
        <v>30.92</v>
      </c>
      <c r="G18514">
        <v>44170350</v>
      </c>
      <c r="H18514">
        <v>31.16</v>
      </c>
    </row>
    <row r="18515" spans="1:8" x14ac:dyDescent="0.3">
      <c r="A18515" t="s">
        <v>110</v>
      </c>
      <c r="B18515" t="s">
        <v>723</v>
      </c>
      <c r="C18515">
        <v>32.9</v>
      </c>
      <c r="D18515">
        <v>34</v>
      </c>
      <c r="E18515">
        <v>32.479999999999997</v>
      </c>
      <c r="F18515">
        <v>33.74</v>
      </c>
      <c r="G18515">
        <v>57858440</v>
      </c>
      <c r="H18515">
        <v>33.406700000000001</v>
      </c>
    </row>
    <row r="18516" spans="1:8" x14ac:dyDescent="0.3">
      <c r="A18516" t="s">
        <v>110</v>
      </c>
      <c r="B18516" t="s">
        <v>724</v>
      </c>
      <c r="C18516">
        <v>33.5</v>
      </c>
      <c r="D18516">
        <v>33.76</v>
      </c>
      <c r="E18516">
        <v>32.9</v>
      </c>
      <c r="F18516">
        <v>33.72</v>
      </c>
      <c r="G18516">
        <v>32653790</v>
      </c>
      <c r="H18516">
        <v>33.46</v>
      </c>
    </row>
    <row r="18517" spans="1:8" x14ac:dyDescent="0.3">
      <c r="A18517" t="s">
        <v>110</v>
      </c>
      <c r="B18517" t="s">
        <v>725</v>
      </c>
      <c r="C18517">
        <v>34.06</v>
      </c>
      <c r="D18517">
        <v>34.94</v>
      </c>
      <c r="E18517">
        <v>33.94</v>
      </c>
      <c r="F18517">
        <v>34.94</v>
      </c>
      <c r="G18517">
        <v>33107890</v>
      </c>
      <c r="H18517">
        <v>34.606699999999996</v>
      </c>
    </row>
    <row r="18518" spans="1:8" x14ac:dyDescent="0.3">
      <c r="A18518" t="s">
        <v>110</v>
      </c>
      <c r="B18518" t="s">
        <v>242</v>
      </c>
      <c r="C18518">
        <v>34</v>
      </c>
      <c r="D18518">
        <v>34.299999999999997</v>
      </c>
      <c r="E18518">
        <v>33.56</v>
      </c>
      <c r="F18518">
        <v>34.28</v>
      </c>
      <c r="G18518">
        <v>38168790</v>
      </c>
      <c r="H18518">
        <v>34.046700000000001</v>
      </c>
    </row>
    <row r="18519" spans="1:8" x14ac:dyDescent="0.3">
      <c r="A18519" t="s">
        <v>110</v>
      </c>
      <c r="B18519" t="s">
        <v>726</v>
      </c>
      <c r="C18519">
        <v>34.6</v>
      </c>
      <c r="D18519">
        <v>35.159999999999997</v>
      </c>
      <c r="E18519">
        <v>33.76</v>
      </c>
      <c r="F18519">
        <v>34.26</v>
      </c>
      <c r="G18519">
        <v>39863890</v>
      </c>
      <c r="H18519">
        <v>34.393300000000004</v>
      </c>
    </row>
    <row r="18520" spans="1:8" x14ac:dyDescent="0.3">
      <c r="A18520" t="s">
        <v>110</v>
      </c>
      <c r="B18520" t="s">
        <v>727</v>
      </c>
      <c r="C18520">
        <v>34.28</v>
      </c>
      <c r="D18520">
        <v>34.44</v>
      </c>
      <c r="E18520">
        <v>34.06</v>
      </c>
      <c r="F18520">
        <v>34.119999999999997</v>
      </c>
      <c r="G18520">
        <v>20072780</v>
      </c>
      <c r="H18520">
        <v>34.206699999999998</v>
      </c>
    </row>
    <row r="18521" spans="1:8" x14ac:dyDescent="0.3">
      <c r="A18521" t="s">
        <v>110</v>
      </c>
      <c r="B18521" t="s">
        <v>728</v>
      </c>
      <c r="C18521">
        <v>34.36</v>
      </c>
      <c r="D18521">
        <v>34.5</v>
      </c>
      <c r="E18521">
        <v>33.58</v>
      </c>
      <c r="F18521">
        <v>33.82</v>
      </c>
      <c r="G18521">
        <v>21466270</v>
      </c>
      <c r="H18521">
        <v>33.966700000000003</v>
      </c>
    </row>
    <row r="18522" spans="1:8" x14ac:dyDescent="0.3">
      <c r="A18522" t="s">
        <v>110</v>
      </c>
      <c r="B18522" t="s">
        <v>729</v>
      </c>
      <c r="C18522">
        <v>33.74</v>
      </c>
      <c r="D18522">
        <v>35.44</v>
      </c>
      <c r="E18522">
        <v>32.9</v>
      </c>
      <c r="F18522">
        <v>35.4</v>
      </c>
      <c r="G18522">
        <v>96828180</v>
      </c>
      <c r="H18522">
        <v>34.58</v>
      </c>
    </row>
    <row r="18523" spans="1:8" x14ac:dyDescent="0.3">
      <c r="A18523" t="s">
        <v>110</v>
      </c>
      <c r="B18523" t="s">
        <v>730</v>
      </c>
      <c r="C18523">
        <v>34.700000000000003</v>
      </c>
      <c r="D18523">
        <v>34.82</v>
      </c>
      <c r="E18523">
        <v>34.24</v>
      </c>
      <c r="F18523">
        <v>34.659999999999997</v>
      </c>
      <c r="G18523">
        <v>48159540</v>
      </c>
      <c r="H18523">
        <v>34.573300000000003</v>
      </c>
    </row>
    <row r="18524" spans="1:8" x14ac:dyDescent="0.3">
      <c r="A18524" t="s">
        <v>110</v>
      </c>
      <c r="B18524" t="s">
        <v>731</v>
      </c>
      <c r="C18524">
        <v>34.78</v>
      </c>
      <c r="D18524">
        <v>35.020000000000003</v>
      </c>
      <c r="E18524">
        <v>33.700000000000003</v>
      </c>
      <c r="F18524">
        <v>33.72</v>
      </c>
      <c r="G18524">
        <v>51782870</v>
      </c>
      <c r="H18524">
        <v>34.146700000000003</v>
      </c>
    </row>
    <row r="18525" spans="1:8" x14ac:dyDescent="0.3">
      <c r="A18525" t="s">
        <v>110</v>
      </c>
      <c r="B18525" t="s">
        <v>732</v>
      </c>
      <c r="C18525">
        <v>33.92</v>
      </c>
      <c r="D18525">
        <v>34.159999999999997</v>
      </c>
      <c r="E18525">
        <v>33.14</v>
      </c>
      <c r="F18525">
        <v>33.340000000000003</v>
      </c>
      <c r="G18525">
        <v>37333380</v>
      </c>
      <c r="H18525">
        <v>33.546700000000001</v>
      </c>
    </row>
    <row r="18526" spans="1:8" x14ac:dyDescent="0.3">
      <c r="A18526" t="s">
        <v>110</v>
      </c>
      <c r="B18526" t="s">
        <v>733</v>
      </c>
      <c r="C18526">
        <v>33.18</v>
      </c>
      <c r="D18526">
        <v>33.479999999999997</v>
      </c>
      <c r="E18526">
        <v>32.78</v>
      </c>
      <c r="F18526">
        <v>33.479999999999997</v>
      </c>
      <c r="G18526">
        <v>27831860</v>
      </c>
      <c r="H18526">
        <v>33.246699999999997</v>
      </c>
    </row>
    <row r="18527" spans="1:8" x14ac:dyDescent="0.3">
      <c r="A18527" t="s">
        <v>110</v>
      </c>
      <c r="B18527" t="s">
        <v>734</v>
      </c>
      <c r="C18527">
        <v>33.380000000000003</v>
      </c>
      <c r="D18527">
        <v>33.94</v>
      </c>
      <c r="E18527">
        <v>32.700000000000003</v>
      </c>
      <c r="F18527">
        <v>32.92</v>
      </c>
      <c r="G18527">
        <v>27888160</v>
      </c>
      <c r="H18527">
        <v>33.186700000000002</v>
      </c>
    </row>
    <row r="18528" spans="1:8" x14ac:dyDescent="0.3">
      <c r="A18528" t="s">
        <v>110</v>
      </c>
      <c r="B18528" t="s">
        <v>735</v>
      </c>
      <c r="C18528">
        <v>32.9</v>
      </c>
      <c r="D18528">
        <v>32.96</v>
      </c>
      <c r="E18528">
        <v>32</v>
      </c>
      <c r="F18528">
        <v>32.22</v>
      </c>
      <c r="G18528">
        <v>19709320</v>
      </c>
      <c r="H18528">
        <v>32.393300000000004</v>
      </c>
    </row>
    <row r="18529" spans="1:8" x14ac:dyDescent="0.3">
      <c r="A18529" t="s">
        <v>200</v>
      </c>
      <c r="B18529" t="s">
        <v>696</v>
      </c>
      <c r="C18529">
        <v>2.06</v>
      </c>
      <c r="D18529">
        <v>2.1800000000000002</v>
      </c>
      <c r="E18529">
        <v>2.0499999999999998</v>
      </c>
      <c r="F18529">
        <v>2.11</v>
      </c>
      <c r="G18529">
        <v>286633200</v>
      </c>
      <c r="H18529">
        <v>2.1133000000000002</v>
      </c>
    </row>
    <row r="18530" spans="1:8" x14ac:dyDescent="0.3">
      <c r="A18530" t="s">
        <v>200</v>
      </c>
      <c r="B18530" t="s">
        <v>697</v>
      </c>
      <c r="C18530">
        <v>2.13</v>
      </c>
      <c r="D18530">
        <v>2.2999999999999998</v>
      </c>
      <c r="E18530">
        <v>2.0699999999999998</v>
      </c>
      <c r="F18530">
        <v>2.0699999999999998</v>
      </c>
      <c r="G18530">
        <v>700130200</v>
      </c>
      <c r="H18530">
        <v>2.1467000000000001</v>
      </c>
    </row>
    <row r="18531" spans="1:8" x14ac:dyDescent="0.3">
      <c r="A18531" t="s">
        <v>200</v>
      </c>
      <c r="B18531" t="s">
        <v>698</v>
      </c>
      <c r="C18531">
        <v>2.09</v>
      </c>
      <c r="D18531">
        <v>2.13</v>
      </c>
      <c r="E18531">
        <v>2.04</v>
      </c>
      <c r="F18531">
        <v>2.06</v>
      </c>
      <c r="G18531">
        <v>198499500</v>
      </c>
      <c r="H18531">
        <v>2.0767000000000002</v>
      </c>
    </row>
    <row r="18532" spans="1:8" x14ac:dyDescent="0.3">
      <c r="A18532" t="s">
        <v>200</v>
      </c>
      <c r="B18532" t="s">
        <v>699</v>
      </c>
      <c r="C18532">
        <v>2.08</v>
      </c>
      <c r="D18532">
        <v>2.12</v>
      </c>
      <c r="E18532">
        <v>2.0699999999999998</v>
      </c>
      <c r="F18532">
        <v>2.09</v>
      </c>
      <c r="G18532">
        <v>125084000</v>
      </c>
      <c r="H18532">
        <v>2.0933000000000002</v>
      </c>
    </row>
    <row r="18533" spans="1:8" x14ac:dyDescent="0.3">
      <c r="A18533" t="s">
        <v>200</v>
      </c>
      <c r="B18533" t="s">
        <v>700</v>
      </c>
      <c r="C18533">
        <v>2.09</v>
      </c>
      <c r="D18533">
        <v>2.1</v>
      </c>
      <c r="E18533">
        <v>2.04</v>
      </c>
      <c r="F18533">
        <v>2.0699999999999998</v>
      </c>
      <c r="G18533">
        <v>78811580</v>
      </c>
      <c r="H18533">
        <v>2.0699999999999998</v>
      </c>
    </row>
    <row r="18534" spans="1:8" x14ac:dyDescent="0.3">
      <c r="A18534" t="s">
        <v>200</v>
      </c>
      <c r="B18534" t="s">
        <v>77</v>
      </c>
      <c r="C18534">
        <v>2.0499999999999998</v>
      </c>
      <c r="D18534">
        <v>2.13</v>
      </c>
      <c r="E18534">
        <v>2.0299999999999998</v>
      </c>
      <c r="F18534">
        <v>2.0699999999999998</v>
      </c>
      <c r="G18534">
        <v>360550100</v>
      </c>
      <c r="H18534">
        <v>2.0767000000000002</v>
      </c>
    </row>
    <row r="18535" spans="1:8" x14ac:dyDescent="0.3">
      <c r="A18535" t="s">
        <v>200</v>
      </c>
      <c r="B18535" t="s">
        <v>701</v>
      </c>
      <c r="C18535">
        <v>2.0699999999999998</v>
      </c>
      <c r="D18535">
        <v>2.11</v>
      </c>
      <c r="E18535">
        <v>2.0699999999999998</v>
      </c>
      <c r="F18535">
        <v>2.08</v>
      </c>
      <c r="G18535">
        <v>84721090</v>
      </c>
      <c r="H18535">
        <v>2.0867</v>
      </c>
    </row>
    <row r="18536" spans="1:8" x14ac:dyDescent="0.3">
      <c r="A18536" t="s">
        <v>200</v>
      </c>
      <c r="B18536" t="s">
        <v>702</v>
      </c>
      <c r="C18536">
        <v>2.09</v>
      </c>
      <c r="D18536">
        <v>2.11</v>
      </c>
      <c r="E18536">
        <v>2.0699999999999998</v>
      </c>
      <c r="F18536">
        <v>2.0699999999999998</v>
      </c>
      <c r="G18536">
        <v>76205350</v>
      </c>
      <c r="H18536">
        <v>2.0832999999999999</v>
      </c>
    </row>
    <row r="18537" spans="1:8" x14ac:dyDescent="0.3">
      <c r="A18537" t="s">
        <v>200</v>
      </c>
      <c r="B18537" t="s">
        <v>139</v>
      </c>
      <c r="C18537">
        <v>2.0699999999999998</v>
      </c>
      <c r="D18537">
        <v>2.09</v>
      </c>
      <c r="E18537">
        <v>2.0299999999999998</v>
      </c>
      <c r="F18537">
        <v>2.04</v>
      </c>
      <c r="G18537">
        <v>74741000</v>
      </c>
      <c r="H18537">
        <v>2.0533000000000001</v>
      </c>
    </row>
    <row r="18538" spans="1:8" x14ac:dyDescent="0.3">
      <c r="A18538" t="s">
        <v>200</v>
      </c>
      <c r="B18538" t="s">
        <v>156</v>
      </c>
      <c r="C18538">
        <v>2.0499999999999998</v>
      </c>
      <c r="D18538">
        <v>2.0499999999999998</v>
      </c>
      <c r="E18538">
        <v>2.0099999999999998</v>
      </c>
      <c r="F18538">
        <v>2.04</v>
      </c>
      <c r="G18538">
        <v>67776800</v>
      </c>
      <c r="H18538">
        <v>2.0333000000000001</v>
      </c>
    </row>
    <row r="18539" spans="1:8" x14ac:dyDescent="0.3">
      <c r="A18539" t="s">
        <v>200</v>
      </c>
      <c r="B18539" t="s">
        <v>703</v>
      </c>
      <c r="C18539">
        <v>2.06</v>
      </c>
      <c r="D18539">
        <v>2.09</v>
      </c>
      <c r="E18539">
        <v>2.06</v>
      </c>
      <c r="F18539">
        <v>2.08</v>
      </c>
      <c r="G18539">
        <v>94520610</v>
      </c>
      <c r="H18539">
        <v>2.0767000000000002</v>
      </c>
    </row>
    <row r="18540" spans="1:8" x14ac:dyDescent="0.3">
      <c r="A18540" t="s">
        <v>200</v>
      </c>
      <c r="B18540" t="s">
        <v>223</v>
      </c>
      <c r="C18540">
        <v>2.0699999999999998</v>
      </c>
      <c r="D18540">
        <v>2.1</v>
      </c>
      <c r="E18540">
        <v>2.0499999999999998</v>
      </c>
      <c r="F18540">
        <v>2.0699999999999998</v>
      </c>
      <c r="G18540">
        <v>82033020</v>
      </c>
      <c r="H18540">
        <v>2.0733000000000001</v>
      </c>
    </row>
    <row r="18541" spans="1:8" x14ac:dyDescent="0.3">
      <c r="A18541" t="s">
        <v>200</v>
      </c>
      <c r="B18541" t="s">
        <v>228</v>
      </c>
      <c r="C18541">
        <v>2.0699999999999998</v>
      </c>
      <c r="D18541">
        <v>2.09</v>
      </c>
      <c r="E18541">
        <v>2.0499999999999998</v>
      </c>
      <c r="F18541">
        <v>2.0499999999999998</v>
      </c>
      <c r="G18541">
        <v>83410140</v>
      </c>
      <c r="H18541">
        <v>2.0632999999999999</v>
      </c>
    </row>
    <row r="18542" spans="1:8" x14ac:dyDescent="0.3">
      <c r="A18542" t="s">
        <v>200</v>
      </c>
      <c r="B18542" t="s">
        <v>704</v>
      </c>
      <c r="C18542">
        <v>2.0699999999999998</v>
      </c>
      <c r="D18542">
        <v>2.15</v>
      </c>
      <c r="E18542">
        <v>2.06</v>
      </c>
      <c r="F18542">
        <v>2.12</v>
      </c>
      <c r="G18542">
        <v>165659600</v>
      </c>
      <c r="H18542">
        <v>2.11</v>
      </c>
    </row>
    <row r="18543" spans="1:8" x14ac:dyDescent="0.3">
      <c r="A18543" t="s">
        <v>200</v>
      </c>
      <c r="B18543" t="s">
        <v>705</v>
      </c>
      <c r="C18543">
        <v>2.13</v>
      </c>
      <c r="D18543">
        <v>2.16</v>
      </c>
      <c r="E18543">
        <v>2.11</v>
      </c>
      <c r="F18543">
        <v>2.13</v>
      </c>
      <c r="G18543">
        <v>72931630</v>
      </c>
      <c r="H18543">
        <v>2.1333000000000002</v>
      </c>
    </row>
    <row r="18544" spans="1:8" x14ac:dyDescent="0.3">
      <c r="A18544" t="s">
        <v>200</v>
      </c>
      <c r="B18544" t="s">
        <v>706</v>
      </c>
      <c r="C18544">
        <v>2.15</v>
      </c>
      <c r="D18544">
        <v>2.2599999999999998</v>
      </c>
      <c r="E18544">
        <v>2.15</v>
      </c>
      <c r="F18544">
        <v>2.21</v>
      </c>
      <c r="G18544">
        <v>363607400</v>
      </c>
      <c r="H18544">
        <v>2.2067000000000001</v>
      </c>
    </row>
    <row r="18545" spans="1:8" x14ac:dyDescent="0.3">
      <c r="A18545" t="s">
        <v>200</v>
      </c>
      <c r="B18545" t="s">
        <v>265</v>
      </c>
      <c r="C18545">
        <v>2.2200000000000002</v>
      </c>
      <c r="D18545">
        <v>2.2400000000000002</v>
      </c>
      <c r="E18545">
        <v>2.2000000000000002</v>
      </c>
      <c r="F18545">
        <v>2.23</v>
      </c>
      <c r="G18545">
        <v>73690900</v>
      </c>
      <c r="H18545">
        <v>2.2233000000000001</v>
      </c>
    </row>
    <row r="18546" spans="1:8" x14ac:dyDescent="0.3">
      <c r="A18546" t="s">
        <v>200</v>
      </c>
      <c r="B18546" t="s">
        <v>707</v>
      </c>
      <c r="C18546">
        <v>2.23</v>
      </c>
      <c r="D18546">
        <v>2.34</v>
      </c>
      <c r="E18546">
        <v>2.21</v>
      </c>
      <c r="F18546">
        <v>2.25</v>
      </c>
      <c r="G18546">
        <v>461225600</v>
      </c>
      <c r="H18546">
        <v>2.2667000000000002</v>
      </c>
    </row>
    <row r="18547" spans="1:8" x14ac:dyDescent="0.3">
      <c r="A18547" t="s">
        <v>200</v>
      </c>
      <c r="B18547" t="s">
        <v>271</v>
      </c>
      <c r="C18547">
        <v>2.2599999999999998</v>
      </c>
      <c r="D18547">
        <v>2.2799999999999998</v>
      </c>
      <c r="E18547">
        <v>2.0499999999999998</v>
      </c>
      <c r="F18547">
        <v>2.0699999999999998</v>
      </c>
      <c r="G18547">
        <v>334032300</v>
      </c>
      <c r="H18547">
        <v>2.1333000000000002</v>
      </c>
    </row>
    <row r="18548" spans="1:8" x14ac:dyDescent="0.3">
      <c r="A18548" t="s">
        <v>200</v>
      </c>
      <c r="B18548" t="s">
        <v>708</v>
      </c>
      <c r="C18548">
        <v>2.08</v>
      </c>
      <c r="D18548">
        <v>2.11</v>
      </c>
      <c r="E18548">
        <v>2.0499999999999998</v>
      </c>
      <c r="F18548">
        <v>2.0699999999999998</v>
      </c>
      <c r="G18548">
        <v>73583220</v>
      </c>
      <c r="H18548">
        <v>2.0767000000000002</v>
      </c>
    </row>
    <row r="18549" spans="1:8" x14ac:dyDescent="0.3">
      <c r="A18549" t="s">
        <v>200</v>
      </c>
      <c r="B18549" t="s">
        <v>709</v>
      </c>
      <c r="C18549">
        <v>2.1</v>
      </c>
      <c r="D18549">
        <v>2.15</v>
      </c>
      <c r="E18549">
        <v>2.08</v>
      </c>
      <c r="F18549">
        <v>2.1</v>
      </c>
      <c r="G18549">
        <v>67722280</v>
      </c>
      <c r="H18549">
        <v>2.11</v>
      </c>
    </row>
    <row r="18550" spans="1:8" x14ac:dyDescent="0.3">
      <c r="A18550" t="s">
        <v>200</v>
      </c>
      <c r="B18550" t="s">
        <v>283</v>
      </c>
      <c r="C18550">
        <v>2.09</v>
      </c>
      <c r="D18550">
        <v>2.09</v>
      </c>
      <c r="E18550">
        <v>2.0499999999999998</v>
      </c>
      <c r="F18550">
        <v>2.06</v>
      </c>
      <c r="G18550">
        <v>45164860</v>
      </c>
      <c r="H18550">
        <v>2.0667</v>
      </c>
    </row>
    <row r="18551" spans="1:8" x14ac:dyDescent="0.3">
      <c r="A18551" t="s">
        <v>200</v>
      </c>
      <c r="B18551" t="s">
        <v>290</v>
      </c>
      <c r="C18551">
        <v>2.06</v>
      </c>
      <c r="D18551">
        <v>2.0699999999999998</v>
      </c>
      <c r="E18551">
        <v>2</v>
      </c>
      <c r="F18551">
        <v>2</v>
      </c>
      <c r="G18551">
        <v>54167360</v>
      </c>
      <c r="H18551">
        <v>2.0232999999999999</v>
      </c>
    </row>
    <row r="18552" spans="1:8" x14ac:dyDescent="0.3">
      <c r="A18552" t="s">
        <v>200</v>
      </c>
      <c r="B18552" t="s">
        <v>710</v>
      </c>
      <c r="C18552">
        <v>2</v>
      </c>
      <c r="D18552">
        <v>2.1</v>
      </c>
      <c r="E18552">
        <v>1.99</v>
      </c>
      <c r="F18552">
        <v>2.0099999999999998</v>
      </c>
      <c r="G18552">
        <v>242495500</v>
      </c>
      <c r="H18552">
        <v>2.0333000000000001</v>
      </c>
    </row>
    <row r="18553" spans="1:8" x14ac:dyDescent="0.3">
      <c r="A18553" t="s">
        <v>200</v>
      </c>
      <c r="B18553" t="s">
        <v>512</v>
      </c>
      <c r="C18553">
        <v>2.02</v>
      </c>
      <c r="D18553">
        <v>2.04</v>
      </c>
      <c r="E18553">
        <v>1.95</v>
      </c>
      <c r="F18553">
        <v>1.97</v>
      </c>
      <c r="G18553">
        <v>52616000</v>
      </c>
      <c r="H18553">
        <v>1.9866999999999999</v>
      </c>
    </row>
    <row r="18554" spans="1:8" x14ac:dyDescent="0.3">
      <c r="A18554" t="s">
        <v>200</v>
      </c>
      <c r="B18554" t="s">
        <v>91</v>
      </c>
      <c r="C18554">
        <v>1.82</v>
      </c>
      <c r="D18554">
        <v>1.91</v>
      </c>
      <c r="E18554">
        <v>1.82</v>
      </c>
      <c r="F18554">
        <v>1.88</v>
      </c>
      <c r="G18554">
        <v>62331730</v>
      </c>
      <c r="H18554">
        <v>1.87</v>
      </c>
    </row>
    <row r="18555" spans="1:8" x14ac:dyDescent="0.3">
      <c r="A18555" t="s">
        <v>200</v>
      </c>
      <c r="B18555" t="s">
        <v>93</v>
      </c>
      <c r="C18555">
        <v>1.88</v>
      </c>
      <c r="D18555">
        <v>1.91</v>
      </c>
      <c r="E18555">
        <v>1.85</v>
      </c>
      <c r="F18555">
        <v>1.86</v>
      </c>
      <c r="G18555">
        <v>41524690</v>
      </c>
      <c r="H18555">
        <v>1.8733</v>
      </c>
    </row>
    <row r="18556" spans="1:8" x14ac:dyDescent="0.3">
      <c r="A18556" t="s">
        <v>200</v>
      </c>
      <c r="B18556" t="s">
        <v>711</v>
      </c>
      <c r="C18556">
        <v>1.87</v>
      </c>
      <c r="D18556">
        <v>1.88</v>
      </c>
      <c r="E18556">
        <v>1.84</v>
      </c>
      <c r="F18556">
        <v>1.85</v>
      </c>
      <c r="G18556">
        <v>60591650</v>
      </c>
      <c r="H18556">
        <v>1.8567</v>
      </c>
    </row>
    <row r="18557" spans="1:8" x14ac:dyDescent="0.3">
      <c r="A18557" t="s">
        <v>200</v>
      </c>
      <c r="B18557" t="s">
        <v>712</v>
      </c>
      <c r="C18557">
        <v>1.88</v>
      </c>
      <c r="D18557">
        <v>1.92</v>
      </c>
      <c r="E18557">
        <v>1.87</v>
      </c>
      <c r="F18557">
        <v>1.89</v>
      </c>
      <c r="G18557">
        <v>53902790</v>
      </c>
      <c r="H18557">
        <v>1.8933</v>
      </c>
    </row>
    <row r="18558" spans="1:8" x14ac:dyDescent="0.3">
      <c r="A18558" t="s">
        <v>200</v>
      </c>
      <c r="B18558" t="s">
        <v>162</v>
      </c>
      <c r="C18558">
        <v>1.89</v>
      </c>
      <c r="D18558">
        <v>1.9</v>
      </c>
      <c r="E18558">
        <v>1.84</v>
      </c>
      <c r="F18558">
        <v>1.85</v>
      </c>
      <c r="G18558">
        <v>32101280</v>
      </c>
      <c r="H18558">
        <v>1.8633</v>
      </c>
    </row>
    <row r="18559" spans="1:8" x14ac:dyDescent="0.3">
      <c r="A18559" t="s">
        <v>200</v>
      </c>
      <c r="B18559" t="s">
        <v>220</v>
      </c>
      <c r="C18559">
        <v>1.83</v>
      </c>
      <c r="D18559">
        <v>1.84</v>
      </c>
      <c r="E18559">
        <v>1.78</v>
      </c>
      <c r="F18559">
        <v>1.83</v>
      </c>
      <c r="G18559">
        <v>73220860</v>
      </c>
      <c r="H18559">
        <v>1.8167</v>
      </c>
    </row>
    <row r="18560" spans="1:8" x14ac:dyDescent="0.3">
      <c r="A18560" t="s">
        <v>200</v>
      </c>
      <c r="B18560" t="s">
        <v>713</v>
      </c>
      <c r="C18560">
        <v>1.88</v>
      </c>
      <c r="D18560">
        <v>1.92</v>
      </c>
      <c r="E18560">
        <v>1.86</v>
      </c>
      <c r="F18560">
        <v>1.89</v>
      </c>
      <c r="G18560">
        <v>133135000</v>
      </c>
      <c r="H18560">
        <v>1.89</v>
      </c>
    </row>
    <row r="18561" spans="1:8" x14ac:dyDescent="0.3">
      <c r="A18561" t="s">
        <v>200</v>
      </c>
      <c r="B18561" t="s">
        <v>714</v>
      </c>
      <c r="C18561">
        <v>1.89</v>
      </c>
      <c r="D18561">
        <v>1.9</v>
      </c>
      <c r="E18561">
        <v>1.87</v>
      </c>
      <c r="F18561">
        <v>1.89</v>
      </c>
      <c r="G18561">
        <v>32930930</v>
      </c>
      <c r="H18561">
        <v>1.8867</v>
      </c>
    </row>
    <row r="18562" spans="1:8" x14ac:dyDescent="0.3">
      <c r="A18562" t="s">
        <v>200</v>
      </c>
      <c r="B18562" t="s">
        <v>715</v>
      </c>
      <c r="C18562">
        <v>1.88</v>
      </c>
      <c r="D18562">
        <v>1.93</v>
      </c>
      <c r="E18562">
        <v>1.87</v>
      </c>
      <c r="F18562">
        <v>1.91</v>
      </c>
      <c r="G18562">
        <v>56219730</v>
      </c>
      <c r="H18562">
        <v>1.9033</v>
      </c>
    </row>
    <row r="18563" spans="1:8" x14ac:dyDescent="0.3">
      <c r="A18563" t="s">
        <v>200</v>
      </c>
      <c r="B18563" t="s">
        <v>235</v>
      </c>
      <c r="C18563">
        <v>1.9</v>
      </c>
      <c r="D18563">
        <v>1.91</v>
      </c>
      <c r="E18563">
        <v>1.87</v>
      </c>
      <c r="F18563">
        <v>1.89</v>
      </c>
      <c r="G18563">
        <v>29160560</v>
      </c>
      <c r="H18563">
        <v>1.89</v>
      </c>
    </row>
    <row r="18564" spans="1:8" x14ac:dyDescent="0.3">
      <c r="A18564" t="s">
        <v>200</v>
      </c>
      <c r="B18564" t="s">
        <v>259</v>
      </c>
      <c r="C18564">
        <v>1.9</v>
      </c>
      <c r="D18564">
        <v>1.91</v>
      </c>
      <c r="E18564">
        <v>1.86</v>
      </c>
      <c r="F18564">
        <v>1.88</v>
      </c>
      <c r="G18564">
        <v>30544860</v>
      </c>
      <c r="H18564">
        <v>1.8833</v>
      </c>
    </row>
    <row r="18565" spans="1:8" x14ac:dyDescent="0.3">
      <c r="A18565" t="s">
        <v>200</v>
      </c>
      <c r="B18565" t="s">
        <v>716</v>
      </c>
      <c r="C18565">
        <v>1.88</v>
      </c>
      <c r="D18565">
        <v>1.93</v>
      </c>
      <c r="E18565">
        <v>1.88</v>
      </c>
      <c r="F18565">
        <v>1.9</v>
      </c>
      <c r="G18565">
        <v>120587000</v>
      </c>
      <c r="H18565">
        <v>1.9033</v>
      </c>
    </row>
    <row r="18566" spans="1:8" x14ac:dyDescent="0.3">
      <c r="A18566" t="s">
        <v>200</v>
      </c>
      <c r="B18566" t="s">
        <v>269</v>
      </c>
      <c r="C18566">
        <v>1.91</v>
      </c>
      <c r="D18566">
        <v>1.91</v>
      </c>
      <c r="E18566">
        <v>1.87</v>
      </c>
      <c r="F18566">
        <v>1.87</v>
      </c>
      <c r="G18566">
        <v>30500590</v>
      </c>
      <c r="H18566">
        <v>1.8833</v>
      </c>
    </row>
    <row r="18567" spans="1:8" x14ac:dyDescent="0.3">
      <c r="A18567" t="s">
        <v>200</v>
      </c>
      <c r="B18567" t="s">
        <v>282</v>
      </c>
      <c r="C18567">
        <v>1.87</v>
      </c>
      <c r="D18567">
        <v>1.88</v>
      </c>
      <c r="E18567">
        <v>1.85</v>
      </c>
      <c r="F18567">
        <v>1.87</v>
      </c>
      <c r="G18567">
        <v>16698890</v>
      </c>
      <c r="H18567">
        <v>1.8667</v>
      </c>
    </row>
    <row r="18568" spans="1:8" x14ac:dyDescent="0.3">
      <c r="A18568" t="s">
        <v>200</v>
      </c>
      <c r="B18568" t="s">
        <v>717</v>
      </c>
      <c r="C18568">
        <v>1.85</v>
      </c>
      <c r="D18568">
        <v>1.87</v>
      </c>
      <c r="E18568">
        <v>1.78</v>
      </c>
      <c r="F18568">
        <v>1.86</v>
      </c>
      <c r="G18568">
        <v>70721150</v>
      </c>
      <c r="H18568">
        <v>1.8367</v>
      </c>
    </row>
    <row r="18569" spans="1:8" x14ac:dyDescent="0.3">
      <c r="A18569" t="s">
        <v>200</v>
      </c>
      <c r="B18569" t="s">
        <v>285</v>
      </c>
      <c r="C18569">
        <v>1.86</v>
      </c>
      <c r="D18569">
        <v>1.87</v>
      </c>
      <c r="E18569">
        <v>1.81</v>
      </c>
      <c r="F18569">
        <v>1.81</v>
      </c>
      <c r="G18569">
        <v>43351160</v>
      </c>
      <c r="H18569">
        <v>1.83</v>
      </c>
    </row>
    <row r="18570" spans="1:8" x14ac:dyDescent="0.3">
      <c r="A18570" t="s">
        <v>200</v>
      </c>
      <c r="B18570" t="s">
        <v>718</v>
      </c>
      <c r="C18570">
        <v>1.83</v>
      </c>
      <c r="D18570">
        <v>1.84</v>
      </c>
      <c r="E18570">
        <v>1.8</v>
      </c>
      <c r="F18570">
        <v>1.81</v>
      </c>
      <c r="G18570">
        <v>45177370</v>
      </c>
      <c r="H18570">
        <v>1.8167</v>
      </c>
    </row>
    <row r="18571" spans="1:8" x14ac:dyDescent="0.3">
      <c r="A18571" t="s">
        <v>200</v>
      </c>
      <c r="B18571" t="s">
        <v>291</v>
      </c>
      <c r="C18571">
        <v>1.8</v>
      </c>
      <c r="D18571">
        <v>1.83</v>
      </c>
      <c r="E18571">
        <v>1.78</v>
      </c>
      <c r="F18571">
        <v>1.78</v>
      </c>
      <c r="G18571">
        <v>49197900</v>
      </c>
      <c r="H18571">
        <v>1.7967</v>
      </c>
    </row>
    <row r="18572" spans="1:8" x14ac:dyDescent="0.3">
      <c r="A18572" t="s">
        <v>200</v>
      </c>
      <c r="B18572" t="s">
        <v>295</v>
      </c>
      <c r="C18572">
        <v>1.8</v>
      </c>
      <c r="D18572">
        <v>1.83</v>
      </c>
      <c r="E18572">
        <v>1.73</v>
      </c>
      <c r="F18572">
        <v>1.75</v>
      </c>
      <c r="G18572">
        <v>133391200</v>
      </c>
      <c r="H18572">
        <v>1.77</v>
      </c>
    </row>
    <row r="18573" spans="1:8" x14ac:dyDescent="0.3">
      <c r="A18573" t="s">
        <v>200</v>
      </c>
      <c r="B18573" t="s">
        <v>298</v>
      </c>
      <c r="C18573">
        <v>1.75</v>
      </c>
      <c r="D18573">
        <v>1.75</v>
      </c>
      <c r="E18573">
        <v>1.7</v>
      </c>
      <c r="F18573">
        <v>1.71</v>
      </c>
      <c r="G18573">
        <v>50447210</v>
      </c>
      <c r="H18573">
        <v>1.72</v>
      </c>
    </row>
    <row r="18574" spans="1:8" x14ac:dyDescent="0.3">
      <c r="A18574" t="s">
        <v>200</v>
      </c>
      <c r="B18574" t="s">
        <v>719</v>
      </c>
      <c r="C18574">
        <v>1.72</v>
      </c>
      <c r="D18574">
        <v>1.74</v>
      </c>
      <c r="E18574">
        <v>1.68</v>
      </c>
      <c r="F18574">
        <v>1.71</v>
      </c>
      <c r="G18574">
        <v>68621200</v>
      </c>
      <c r="H18574">
        <v>1.71</v>
      </c>
    </row>
    <row r="18575" spans="1:8" x14ac:dyDescent="0.3">
      <c r="A18575" t="s">
        <v>200</v>
      </c>
      <c r="B18575" t="s">
        <v>720</v>
      </c>
      <c r="C18575">
        <v>1.74</v>
      </c>
      <c r="D18575">
        <v>1.77</v>
      </c>
      <c r="E18575">
        <v>1.73</v>
      </c>
      <c r="F18575">
        <v>1.77</v>
      </c>
      <c r="G18575">
        <v>51897700</v>
      </c>
      <c r="H18575">
        <v>1.7566999999999999</v>
      </c>
    </row>
    <row r="18576" spans="1:8" x14ac:dyDescent="0.3">
      <c r="A18576" t="s">
        <v>200</v>
      </c>
      <c r="B18576" t="s">
        <v>721</v>
      </c>
      <c r="C18576">
        <v>1.75</v>
      </c>
      <c r="D18576">
        <v>1.77</v>
      </c>
      <c r="E18576">
        <v>1.73</v>
      </c>
      <c r="F18576">
        <v>1.77</v>
      </c>
      <c r="G18576">
        <v>38542770</v>
      </c>
      <c r="H18576">
        <v>1.7566999999999999</v>
      </c>
    </row>
    <row r="18577" spans="1:8" x14ac:dyDescent="0.3">
      <c r="A18577" t="s">
        <v>200</v>
      </c>
      <c r="B18577" t="s">
        <v>96</v>
      </c>
      <c r="C18577">
        <v>1.77</v>
      </c>
      <c r="D18577">
        <v>1.8</v>
      </c>
      <c r="E18577">
        <v>1.75</v>
      </c>
      <c r="F18577">
        <v>1.77</v>
      </c>
      <c r="G18577">
        <v>51741780</v>
      </c>
      <c r="H18577">
        <v>1.7733000000000001</v>
      </c>
    </row>
    <row r="18578" spans="1:8" x14ac:dyDescent="0.3">
      <c r="A18578" t="s">
        <v>200</v>
      </c>
      <c r="B18578" t="s">
        <v>722</v>
      </c>
      <c r="C18578">
        <v>1.78</v>
      </c>
      <c r="D18578">
        <v>1.8</v>
      </c>
      <c r="E18578">
        <v>1.77</v>
      </c>
      <c r="F18578">
        <v>1.79</v>
      </c>
      <c r="G18578">
        <v>31890300</v>
      </c>
      <c r="H18578">
        <v>1.7867</v>
      </c>
    </row>
    <row r="18579" spans="1:8" x14ac:dyDescent="0.3">
      <c r="A18579" t="s">
        <v>200</v>
      </c>
      <c r="B18579" t="s">
        <v>164</v>
      </c>
      <c r="C18579">
        <v>1.79</v>
      </c>
      <c r="D18579">
        <v>1.81</v>
      </c>
      <c r="E18579">
        <v>1.72</v>
      </c>
      <c r="F18579">
        <v>1.73</v>
      </c>
      <c r="G18579">
        <v>93098020</v>
      </c>
      <c r="H18579">
        <v>1.7533000000000001</v>
      </c>
    </row>
    <row r="18580" spans="1:8" x14ac:dyDescent="0.3">
      <c r="A18580" t="s">
        <v>200</v>
      </c>
      <c r="B18580" t="s">
        <v>723</v>
      </c>
      <c r="C18580">
        <v>1.8</v>
      </c>
      <c r="D18580">
        <v>1.89</v>
      </c>
      <c r="E18580">
        <v>1.79</v>
      </c>
      <c r="F18580">
        <v>1.82</v>
      </c>
      <c r="G18580">
        <v>252561300</v>
      </c>
      <c r="H18580">
        <v>1.8332999999999999</v>
      </c>
    </row>
    <row r="18581" spans="1:8" x14ac:dyDescent="0.3">
      <c r="A18581" t="s">
        <v>200</v>
      </c>
      <c r="B18581" t="s">
        <v>724</v>
      </c>
      <c r="C18581">
        <v>1.82</v>
      </c>
      <c r="D18581">
        <v>1.84</v>
      </c>
      <c r="E18581">
        <v>1.79</v>
      </c>
      <c r="F18581">
        <v>1.81</v>
      </c>
      <c r="G18581">
        <v>65889640</v>
      </c>
      <c r="H18581">
        <v>1.8132999999999999</v>
      </c>
    </row>
    <row r="18582" spans="1:8" x14ac:dyDescent="0.3">
      <c r="A18582" t="s">
        <v>200</v>
      </c>
      <c r="B18582" t="s">
        <v>725</v>
      </c>
      <c r="C18582">
        <v>1.83</v>
      </c>
      <c r="D18582">
        <v>1.85</v>
      </c>
      <c r="E18582">
        <v>1.82</v>
      </c>
      <c r="F18582">
        <v>1.84</v>
      </c>
      <c r="G18582">
        <v>45279910</v>
      </c>
      <c r="H18582">
        <v>1.8367</v>
      </c>
    </row>
    <row r="18583" spans="1:8" x14ac:dyDescent="0.3">
      <c r="A18583" t="s">
        <v>200</v>
      </c>
      <c r="B18583" t="s">
        <v>242</v>
      </c>
      <c r="C18583">
        <v>1.81</v>
      </c>
      <c r="D18583">
        <v>1.81</v>
      </c>
      <c r="E18583">
        <v>1.78</v>
      </c>
      <c r="F18583">
        <v>1.8</v>
      </c>
      <c r="G18583">
        <v>86691100</v>
      </c>
      <c r="H18583">
        <v>1.7967</v>
      </c>
    </row>
    <row r="18584" spans="1:8" x14ac:dyDescent="0.3">
      <c r="A18584" t="s">
        <v>200</v>
      </c>
      <c r="B18584" t="s">
        <v>726</v>
      </c>
      <c r="C18584">
        <v>1.81</v>
      </c>
      <c r="D18584">
        <v>1.86</v>
      </c>
      <c r="E18584">
        <v>1.81</v>
      </c>
      <c r="F18584">
        <v>1.84</v>
      </c>
      <c r="G18584">
        <v>88777080</v>
      </c>
      <c r="H18584">
        <v>1.8367</v>
      </c>
    </row>
    <row r="18585" spans="1:8" x14ac:dyDescent="0.3">
      <c r="A18585" t="s">
        <v>200</v>
      </c>
      <c r="B18585" t="s">
        <v>727</v>
      </c>
      <c r="C18585">
        <v>1.84</v>
      </c>
      <c r="D18585">
        <v>1.88</v>
      </c>
      <c r="E18585">
        <v>1.84</v>
      </c>
      <c r="F18585">
        <v>1.88</v>
      </c>
      <c r="G18585">
        <v>49613800</v>
      </c>
      <c r="H18585">
        <v>1.8667</v>
      </c>
    </row>
    <row r="18586" spans="1:8" x14ac:dyDescent="0.3">
      <c r="A18586" t="s">
        <v>200</v>
      </c>
      <c r="B18586" t="s">
        <v>728</v>
      </c>
      <c r="C18586">
        <v>1.9</v>
      </c>
      <c r="D18586">
        <v>1.91</v>
      </c>
      <c r="E18586">
        <v>1.85</v>
      </c>
      <c r="F18586">
        <v>1.86</v>
      </c>
      <c r="G18586">
        <v>72406770</v>
      </c>
      <c r="H18586">
        <v>1.8733</v>
      </c>
    </row>
    <row r="18587" spans="1:8" x14ac:dyDescent="0.3">
      <c r="A18587" t="s">
        <v>200</v>
      </c>
      <c r="B18587" t="s">
        <v>729</v>
      </c>
      <c r="C18587">
        <v>1.86</v>
      </c>
      <c r="D18587">
        <v>1.95</v>
      </c>
      <c r="E18587">
        <v>1.85</v>
      </c>
      <c r="F18587">
        <v>1.94</v>
      </c>
      <c r="G18587">
        <v>135494700</v>
      </c>
      <c r="H18587">
        <v>1.9133</v>
      </c>
    </row>
    <row r="18588" spans="1:8" x14ac:dyDescent="0.3">
      <c r="A18588" t="s">
        <v>200</v>
      </c>
      <c r="B18588" t="s">
        <v>730</v>
      </c>
      <c r="C18588">
        <v>1.92</v>
      </c>
      <c r="D18588">
        <v>1.93</v>
      </c>
      <c r="E18588">
        <v>1.89</v>
      </c>
      <c r="F18588">
        <v>1.9</v>
      </c>
      <c r="G18588">
        <v>92702130</v>
      </c>
      <c r="H18588">
        <v>1.9067000000000001</v>
      </c>
    </row>
    <row r="18589" spans="1:8" x14ac:dyDescent="0.3">
      <c r="A18589" t="s">
        <v>200</v>
      </c>
      <c r="B18589" t="s">
        <v>731</v>
      </c>
      <c r="C18589">
        <v>1.91</v>
      </c>
      <c r="D18589">
        <v>1.93</v>
      </c>
      <c r="E18589">
        <v>1.89</v>
      </c>
      <c r="F18589">
        <v>1.9</v>
      </c>
      <c r="G18589">
        <v>88709060</v>
      </c>
      <c r="H18589">
        <v>1.9067000000000001</v>
      </c>
    </row>
    <row r="18590" spans="1:8" x14ac:dyDescent="0.3">
      <c r="A18590" t="s">
        <v>200</v>
      </c>
      <c r="B18590" t="s">
        <v>732</v>
      </c>
      <c r="C18590">
        <v>1.92</v>
      </c>
      <c r="D18590">
        <v>1.92</v>
      </c>
      <c r="E18590">
        <v>1.87</v>
      </c>
      <c r="F18590">
        <v>1.89</v>
      </c>
      <c r="G18590">
        <v>65634690</v>
      </c>
      <c r="H18590">
        <v>1.8933</v>
      </c>
    </row>
    <row r="18591" spans="1:8" x14ac:dyDescent="0.3">
      <c r="A18591" t="s">
        <v>200</v>
      </c>
      <c r="B18591" t="s">
        <v>733</v>
      </c>
      <c r="C18591">
        <v>1.89</v>
      </c>
      <c r="D18591">
        <v>1.9</v>
      </c>
      <c r="E18591">
        <v>1.86</v>
      </c>
      <c r="F18591">
        <v>1.88</v>
      </c>
      <c r="G18591">
        <v>54430810</v>
      </c>
      <c r="H18591">
        <v>1.88</v>
      </c>
    </row>
    <row r="18592" spans="1:8" x14ac:dyDescent="0.3">
      <c r="A18592" t="s">
        <v>200</v>
      </c>
      <c r="B18592" t="s">
        <v>734</v>
      </c>
      <c r="C18592">
        <v>1.88</v>
      </c>
      <c r="D18592">
        <v>1.9</v>
      </c>
      <c r="E18592">
        <v>1.86</v>
      </c>
      <c r="F18592">
        <v>1.88</v>
      </c>
      <c r="G18592">
        <v>62299180</v>
      </c>
      <c r="H18592">
        <v>1.88</v>
      </c>
    </row>
    <row r="18593" spans="1:8" x14ac:dyDescent="0.3">
      <c r="A18593" t="s">
        <v>200</v>
      </c>
      <c r="B18593" t="s">
        <v>735</v>
      </c>
      <c r="C18593">
        <v>1.87</v>
      </c>
      <c r="D18593">
        <v>1.89</v>
      </c>
      <c r="E18593">
        <v>1.85</v>
      </c>
      <c r="F18593">
        <v>1.85</v>
      </c>
      <c r="G18593">
        <v>40483440</v>
      </c>
      <c r="H18593">
        <v>1.8633</v>
      </c>
    </row>
    <row r="18594" spans="1:8" x14ac:dyDescent="0.3">
      <c r="A18594" t="s">
        <v>146</v>
      </c>
      <c r="B18594" t="s">
        <v>696</v>
      </c>
      <c r="C18594">
        <v>59.810499999999998</v>
      </c>
      <c r="D18594">
        <v>60.513599999999997</v>
      </c>
      <c r="E18594">
        <v>58.498100000000001</v>
      </c>
      <c r="F18594">
        <v>59.7637</v>
      </c>
      <c r="G18594">
        <v>666772</v>
      </c>
      <c r="H18594">
        <v>59.591799999999999</v>
      </c>
    </row>
    <row r="18595" spans="1:8" x14ac:dyDescent="0.3">
      <c r="A18595" t="s">
        <v>146</v>
      </c>
      <c r="B18595" t="s">
        <v>697</v>
      </c>
      <c r="C18595">
        <v>59.716799999999999</v>
      </c>
      <c r="D18595">
        <v>60.091799999999999</v>
      </c>
      <c r="E18595">
        <v>58.216799999999999</v>
      </c>
      <c r="F18595">
        <v>58.2637</v>
      </c>
      <c r="G18595">
        <v>467483</v>
      </c>
      <c r="H18595">
        <v>58.857399999999998</v>
      </c>
    </row>
    <row r="18596" spans="1:8" x14ac:dyDescent="0.3">
      <c r="A18596" t="s">
        <v>146</v>
      </c>
      <c r="B18596" t="s">
        <v>698</v>
      </c>
      <c r="C18596">
        <v>58.2637</v>
      </c>
      <c r="D18596">
        <v>60.091799999999999</v>
      </c>
      <c r="E18596">
        <v>57.841799999999999</v>
      </c>
      <c r="F18596">
        <v>58.591799999999999</v>
      </c>
      <c r="G18596">
        <v>799599</v>
      </c>
      <c r="H18596">
        <v>58.841799999999999</v>
      </c>
    </row>
    <row r="18597" spans="1:8" x14ac:dyDescent="0.3">
      <c r="A18597" t="s">
        <v>146</v>
      </c>
      <c r="B18597" t="s">
        <v>699</v>
      </c>
      <c r="C18597">
        <v>58.779299999999999</v>
      </c>
      <c r="D18597">
        <v>59.997999999999998</v>
      </c>
      <c r="E18597">
        <v>58.123100000000001</v>
      </c>
      <c r="F18597">
        <v>59.2012</v>
      </c>
      <c r="G18597">
        <v>640264</v>
      </c>
      <c r="H18597">
        <v>59.107399999999998</v>
      </c>
    </row>
    <row r="18598" spans="1:8" x14ac:dyDescent="0.3">
      <c r="A18598" t="s">
        <v>146</v>
      </c>
      <c r="B18598" t="s">
        <v>700</v>
      </c>
      <c r="C18598">
        <v>59.247999999999998</v>
      </c>
      <c r="D18598">
        <v>59.7637</v>
      </c>
      <c r="E18598">
        <v>57.279400000000003</v>
      </c>
      <c r="F18598">
        <v>58.357399999999998</v>
      </c>
      <c r="G18598">
        <v>624186</v>
      </c>
      <c r="H18598">
        <v>58.466799999999999</v>
      </c>
    </row>
    <row r="18599" spans="1:8" x14ac:dyDescent="0.3">
      <c r="A18599" t="s">
        <v>146</v>
      </c>
      <c r="B18599" t="s">
        <v>77</v>
      </c>
      <c r="C18599">
        <v>58.357399999999998</v>
      </c>
      <c r="D18599">
        <v>59.3887</v>
      </c>
      <c r="E18599">
        <v>56.9512</v>
      </c>
      <c r="F18599">
        <v>58.357399999999998</v>
      </c>
      <c r="G18599">
        <v>559798</v>
      </c>
      <c r="H18599">
        <v>58.232399999999998</v>
      </c>
    </row>
    <row r="18600" spans="1:8" x14ac:dyDescent="0.3">
      <c r="A18600" t="s">
        <v>146</v>
      </c>
      <c r="B18600" t="s">
        <v>701</v>
      </c>
      <c r="C18600">
        <v>58.357399999999998</v>
      </c>
      <c r="D18600">
        <v>61.169899999999998</v>
      </c>
      <c r="E18600">
        <v>58.357399999999998</v>
      </c>
      <c r="F18600">
        <v>60.232399999999998</v>
      </c>
      <c r="G18600">
        <v>787845</v>
      </c>
      <c r="H18600">
        <v>59.919899999999998</v>
      </c>
    </row>
    <row r="18601" spans="1:8" x14ac:dyDescent="0.3">
      <c r="A18601" t="s">
        <v>146</v>
      </c>
      <c r="B18601" t="s">
        <v>702</v>
      </c>
      <c r="C18601">
        <v>60.326099999999997</v>
      </c>
      <c r="D18601">
        <v>61.826099999999997</v>
      </c>
      <c r="E18601">
        <v>59.904299999999999</v>
      </c>
      <c r="F18601">
        <v>61.076099999999997</v>
      </c>
      <c r="G18601">
        <v>582456</v>
      </c>
      <c r="H18601">
        <v>60.935499999999998</v>
      </c>
    </row>
    <row r="18602" spans="1:8" x14ac:dyDescent="0.3">
      <c r="A18602" t="s">
        <v>146</v>
      </c>
      <c r="B18602" t="s">
        <v>139</v>
      </c>
      <c r="C18602">
        <v>60.935499999999998</v>
      </c>
      <c r="D18602">
        <v>61.169899999999998</v>
      </c>
      <c r="E18602">
        <v>59.435499999999998</v>
      </c>
      <c r="F18602">
        <v>59.529299999999999</v>
      </c>
      <c r="G18602">
        <v>459945</v>
      </c>
      <c r="H18602">
        <v>60.044899999999998</v>
      </c>
    </row>
    <row r="18603" spans="1:8" x14ac:dyDescent="0.3">
      <c r="A18603" t="s">
        <v>146</v>
      </c>
      <c r="B18603" t="s">
        <v>156</v>
      </c>
      <c r="C18603">
        <v>59.529299999999999</v>
      </c>
      <c r="D18603">
        <v>60.841700000000003</v>
      </c>
      <c r="E18603">
        <v>58.6387</v>
      </c>
      <c r="F18603">
        <v>59.997999999999998</v>
      </c>
      <c r="G18603">
        <v>581814</v>
      </c>
      <c r="H18603">
        <v>59.826099999999997</v>
      </c>
    </row>
    <row r="18604" spans="1:8" x14ac:dyDescent="0.3">
      <c r="A18604" t="s">
        <v>146</v>
      </c>
      <c r="B18604" t="s">
        <v>703</v>
      </c>
      <c r="C18604">
        <v>61.591700000000003</v>
      </c>
      <c r="D18604">
        <v>62.951000000000001</v>
      </c>
      <c r="E18604">
        <v>60.607399999999998</v>
      </c>
      <c r="F18604">
        <v>62.576099999999997</v>
      </c>
      <c r="G18604">
        <v>968630</v>
      </c>
      <c r="H18604">
        <v>62.044800000000002</v>
      </c>
    </row>
    <row r="18605" spans="1:8" x14ac:dyDescent="0.3">
      <c r="A18605" t="s">
        <v>146</v>
      </c>
      <c r="B18605" t="s">
        <v>223</v>
      </c>
      <c r="C18605">
        <v>63.372900000000001</v>
      </c>
      <c r="D18605">
        <v>63.794800000000002</v>
      </c>
      <c r="E18605">
        <v>62.060400000000001</v>
      </c>
      <c r="F18605">
        <v>62.716700000000003</v>
      </c>
      <c r="G18605">
        <v>881853</v>
      </c>
      <c r="H18605">
        <v>62.857300000000002</v>
      </c>
    </row>
    <row r="18606" spans="1:8" x14ac:dyDescent="0.3">
      <c r="A18606" t="s">
        <v>146</v>
      </c>
      <c r="B18606" t="s">
        <v>228</v>
      </c>
      <c r="C18606">
        <v>62.435400000000001</v>
      </c>
      <c r="D18606">
        <v>64.685400000000001</v>
      </c>
      <c r="E18606">
        <v>60.888599999999997</v>
      </c>
      <c r="F18606">
        <v>63.513500000000001</v>
      </c>
      <c r="G18606">
        <v>539623</v>
      </c>
      <c r="H18606">
        <v>63.029200000000003</v>
      </c>
    </row>
    <row r="18607" spans="1:8" x14ac:dyDescent="0.3">
      <c r="A18607" t="s">
        <v>146</v>
      </c>
      <c r="B18607" t="s">
        <v>704</v>
      </c>
      <c r="C18607">
        <v>64.450999999999993</v>
      </c>
      <c r="D18607">
        <v>64.450999999999993</v>
      </c>
      <c r="E18607">
        <v>62.669800000000002</v>
      </c>
      <c r="F18607">
        <v>63.466700000000003</v>
      </c>
      <c r="G18607">
        <v>448124</v>
      </c>
      <c r="H18607">
        <v>63.5291</v>
      </c>
    </row>
    <row r="18608" spans="1:8" x14ac:dyDescent="0.3">
      <c r="A18608" t="s">
        <v>146</v>
      </c>
      <c r="B18608" t="s">
        <v>705</v>
      </c>
      <c r="C18608">
        <v>63.466700000000003</v>
      </c>
      <c r="D18608">
        <v>64.9666</v>
      </c>
      <c r="E18608">
        <v>63.279200000000003</v>
      </c>
      <c r="F18608">
        <v>64.0291</v>
      </c>
      <c r="G18608">
        <v>589952</v>
      </c>
      <c r="H18608">
        <v>64.0916</v>
      </c>
    </row>
    <row r="18609" spans="1:8" x14ac:dyDescent="0.3">
      <c r="A18609" t="s">
        <v>146</v>
      </c>
      <c r="B18609" t="s">
        <v>706</v>
      </c>
      <c r="C18609">
        <v>64.310400000000001</v>
      </c>
      <c r="D18609">
        <v>66.6541</v>
      </c>
      <c r="E18609">
        <v>64.169799999999995</v>
      </c>
      <c r="F18609">
        <v>66.6541</v>
      </c>
      <c r="G18609">
        <v>971847</v>
      </c>
      <c r="H18609">
        <v>65.825999999999993</v>
      </c>
    </row>
    <row r="18610" spans="1:8" x14ac:dyDescent="0.3">
      <c r="A18610" t="s">
        <v>146</v>
      </c>
      <c r="B18610" t="s">
        <v>265</v>
      </c>
      <c r="C18610">
        <v>67.497799999999998</v>
      </c>
      <c r="D18610">
        <v>70.685199999999995</v>
      </c>
      <c r="E18610">
        <v>66.185299999999998</v>
      </c>
      <c r="F18610">
        <v>68.435199999999995</v>
      </c>
      <c r="G18610">
        <v>1323906</v>
      </c>
      <c r="H18610">
        <v>68.435199999999995</v>
      </c>
    </row>
    <row r="18611" spans="1:8" x14ac:dyDescent="0.3">
      <c r="A18611" t="s">
        <v>146</v>
      </c>
      <c r="B18611" t="s">
        <v>707</v>
      </c>
      <c r="C18611">
        <v>69.091499999999996</v>
      </c>
      <c r="D18611">
        <v>73.169499999999999</v>
      </c>
      <c r="E18611">
        <v>67.497799999999998</v>
      </c>
      <c r="F18611">
        <v>71.247600000000006</v>
      </c>
      <c r="G18611">
        <v>2299047</v>
      </c>
      <c r="H18611">
        <v>70.638300000000001</v>
      </c>
    </row>
    <row r="18612" spans="1:8" x14ac:dyDescent="0.3">
      <c r="A18612" t="s">
        <v>146</v>
      </c>
      <c r="B18612" t="s">
        <v>271</v>
      </c>
      <c r="C18612">
        <v>70.544499999999999</v>
      </c>
      <c r="D18612">
        <v>71.106999999999999</v>
      </c>
      <c r="E18612">
        <v>64.872900000000001</v>
      </c>
      <c r="F18612">
        <v>66.325900000000004</v>
      </c>
      <c r="G18612">
        <v>1463866</v>
      </c>
      <c r="H18612">
        <v>67.435299999999998</v>
      </c>
    </row>
    <row r="18613" spans="1:8" x14ac:dyDescent="0.3">
      <c r="A18613" t="s">
        <v>146</v>
      </c>
      <c r="B18613" t="s">
        <v>708</v>
      </c>
      <c r="C18613">
        <v>67.310299999999998</v>
      </c>
      <c r="D18613">
        <v>70.028899999999993</v>
      </c>
      <c r="E18613">
        <v>64.685400000000001</v>
      </c>
      <c r="F18613">
        <v>67.778999999999996</v>
      </c>
      <c r="G18613">
        <v>1109883</v>
      </c>
      <c r="H18613">
        <v>67.497799999999998</v>
      </c>
    </row>
    <row r="18614" spans="1:8" x14ac:dyDescent="0.3">
      <c r="A18614" t="s">
        <v>146</v>
      </c>
      <c r="B18614" t="s">
        <v>709</v>
      </c>
      <c r="C18614">
        <v>69.513300000000001</v>
      </c>
      <c r="D18614">
        <v>74.528800000000004</v>
      </c>
      <c r="E18614">
        <v>69.513300000000001</v>
      </c>
      <c r="F18614">
        <v>74.528800000000004</v>
      </c>
      <c r="G18614">
        <v>640549</v>
      </c>
      <c r="H18614">
        <v>72.856999999999999</v>
      </c>
    </row>
    <row r="18615" spans="1:8" x14ac:dyDescent="0.3">
      <c r="A18615" t="s">
        <v>146</v>
      </c>
      <c r="B18615" t="s">
        <v>283</v>
      </c>
      <c r="C18615">
        <v>77.106800000000007</v>
      </c>
      <c r="D18615">
        <v>78.653700000000001</v>
      </c>
      <c r="E18615">
        <v>74.06</v>
      </c>
      <c r="F18615">
        <v>77.950599999999994</v>
      </c>
      <c r="G18615">
        <v>3147915</v>
      </c>
      <c r="H18615">
        <v>76.888099999999994</v>
      </c>
    </row>
    <row r="18616" spans="1:8" x14ac:dyDescent="0.3">
      <c r="A18616" t="s">
        <v>146</v>
      </c>
      <c r="B18616" t="s">
        <v>290</v>
      </c>
      <c r="C18616">
        <v>77.950599999999994</v>
      </c>
      <c r="D18616">
        <v>77.950599999999994</v>
      </c>
      <c r="E18616">
        <v>70.310199999999995</v>
      </c>
      <c r="F18616">
        <v>72.278899999999993</v>
      </c>
      <c r="G18616">
        <v>1850699</v>
      </c>
      <c r="H18616">
        <v>73.513199999999998</v>
      </c>
    </row>
    <row r="18617" spans="1:8" x14ac:dyDescent="0.3">
      <c r="A18617" t="s">
        <v>146</v>
      </c>
      <c r="B18617" t="s">
        <v>710</v>
      </c>
      <c r="C18617">
        <v>72.560100000000006</v>
      </c>
      <c r="D18617">
        <v>72.653899999999993</v>
      </c>
      <c r="E18617">
        <v>69.560199999999995</v>
      </c>
      <c r="F18617">
        <v>72.185100000000006</v>
      </c>
      <c r="G18617">
        <v>804238</v>
      </c>
      <c r="H18617">
        <v>71.466399999999993</v>
      </c>
    </row>
    <row r="18618" spans="1:8" x14ac:dyDescent="0.3">
      <c r="A18618" t="s">
        <v>146</v>
      </c>
      <c r="B18618" t="s">
        <v>512</v>
      </c>
      <c r="C18618">
        <v>71.856999999999999</v>
      </c>
      <c r="D18618">
        <v>74.716300000000004</v>
      </c>
      <c r="E18618">
        <v>70.310199999999995</v>
      </c>
      <c r="F18618">
        <v>73.450699999999998</v>
      </c>
      <c r="G18618">
        <v>1340698</v>
      </c>
      <c r="H18618">
        <v>72.825699999999998</v>
      </c>
    </row>
    <row r="18619" spans="1:8" x14ac:dyDescent="0.3">
      <c r="A18619" t="s">
        <v>146</v>
      </c>
      <c r="B18619" t="s">
        <v>91</v>
      </c>
      <c r="C18619">
        <v>67.497799999999998</v>
      </c>
      <c r="D18619">
        <v>73.122600000000006</v>
      </c>
      <c r="E18619">
        <v>67.497799999999998</v>
      </c>
      <c r="F18619">
        <v>68.903999999999996</v>
      </c>
      <c r="G18619">
        <v>1128814</v>
      </c>
      <c r="H18619">
        <v>69.841399999999993</v>
      </c>
    </row>
    <row r="18620" spans="1:8" x14ac:dyDescent="0.3">
      <c r="A18620" t="s">
        <v>146</v>
      </c>
      <c r="B18620" t="s">
        <v>93</v>
      </c>
      <c r="C18620">
        <v>69.325800000000001</v>
      </c>
      <c r="D18620">
        <v>74.106899999999996</v>
      </c>
      <c r="E18620">
        <v>67.966499999999996</v>
      </c>
      <c r="F18620">
        <v>69.653999999999996</v>
      </c>
      <c r="G18620">
        <v>1370402</v>
      </c>
      <c r="H18620">
        <v>70.575800000000001</v>
      </c>
    </row>
    <row r="18621" spans="1:8" x14ac:dyDescent="0.3">
      <c r="A18621" t="s">
        <v>146</v>
      </c>
      <c r="B18621" t="s">
        <v>711</v>
      </c>
      <c r="C18621">
        <v>69.653999999999996</v>
      </c>
      <c r="D18621">
        <v>70.825800000000001</v>
      </c>
      <c r="E18621">
        <v>65.9041</v>
      </c>
      <c r="F18621">
        <v>66.138400000000004</v>
      </c>
      <c r="G18621">
        <v>1094027</v>
      </c>
      <c r="H18621">
        <v>67.622799999999998</v>
      </c>
    </row>
    <row r="18622" spans="1:8" x14ac:dyDescent="0.3">
      <c r="A18622" t="s">
        <v>146</v>
      </c>
      <c r="B18622" t="s">
        <v>712</v>
      </c>
      <c r="C18622">
        <v>68.107100000000003</v>
      </c>
      <c r="D18622">
        <v>69.747699999999995</v>
      </c>
      <c r="E18622">
        <v>67.263400000000004</v>
      </c>
      <c r="F18622">
        <v>68.060199999999995</v>
      </c>
      <c r="G18622">
        <v>957926</v>
      </c>
      <c r="H18622">
        <v>68.357100000000003</v>
      </c>
    </row>
    <row r="18623" spans="1:8" x14ac:dyDescent="0.3">
      <c r="A18623" t="s">
        <v>146</v>
      </c>
      <c r="B18623" t="s">
        <v>162</v>
      </c>
      <c r="C18623">
        <v>68.060199999999995</v>
      </c>
      <c r="D18623">
        <v>69.888300000000001</v>
      </c>
      <c r="E18623">
        <v>66.607200000000006</v>
      </c>
      <c r="F18623">
        <v>69.372699999999995</v>
      </c>
      <c r="G18623">
        <v>599009</v>
      </c>
      <c r="H18623">
        <v>68.622699999999995</v>
      </c>
    </row>
    <row r="18624" spans="1:8" x14ac:dyDescent="0.3">
      <c r="A18624" t="s">
        <v>146</v>
      </c>
      <c r="B18624" t="s">
        <v>220</v>
      </c>
      <c r="C18624">
        <v>66.0916</v>
      </c>
      <c r="D18624">
        <v>66.419700000000006</v>
      </c>
      <c r="E18624">
        <v>62.435400000000001</v>
      </c>
      <c r="F18624">
        <v>62.435400000000001</v>
      </c>
      <c r="G18624">
        <v>3335028</v>
      </c>
      <c r="H18624">
        <v>63.763500000000001</v>
      </c>
    </row>
    <row r="18625" spans="1:8" x14ac:dyDescent="0.3">
      <c r="A18625" t="s">
        <v>146</v>
      </c>
      <c r="B18625" t="s">
        <v>713</v>
      </c>
      <c r="C18625">
        <v>62.857300000000002</v>
      </c>
      <c r="D18625">
        <v>64.497900000000001</v>
      </c>
      <c r="E18625">
        <v>61.404200000000003</v>
      </c>
      <c r="F18625">
        <v>63.372900000000001</v>
      </c>
      <c r="G18625">
        <v>1530198</v>
      </c>
      <c r="H18625">
        <v>63.091700000000003</v>
      </c>
    </row>
    <row r="18626" spans="1:8" x14ac:dyDescent="0.3">
      <c r="A18626" t="s">
        <v>146</v>
      </c>
      <c r="B18626" t="s">
        <v>714</v>
      </c>
      <c r="C18626">
        <v>64.2166</v>
      </c>
      <c r="D18626">
        <v>67.122799999999998</v>
      </c>
      <c r="E18626">
        <v>61.872999999999998</v>
      </c>
      <c r="F18626">
        <v>65.3416</v>
      </c>
      <c r="G18626">
        <v>900470</v>
      </c>
      <c r="H18626">
        <v>64.7791</v>
      </c>
    </row>
    <row r="18627" spans="1:8" x14ac:dyDescent="0.3">
      <c r="A18627" t="s">
        <v>146</v>
      </c>
      <c r="B18627" t="s">
        <v>715</v>
      </c>
      <c r="C18627">
        <v>65.5291</v>
      </c>
      <c r="D18627">
        <v>66.700900000000004</v>
      </c>
      <c r="E18627">
        <v>62.810400000000001</v>
      </c>
      <c r="F18627">
        <v>64.685400000000001</v>
      </c>
      <c r="G18627">
        <v>805669</v>
      </c>
      <c r="H18627">
        <v>64.732200000000006</v>
      </c>
    </row>
    <row r="18628" spans="1:8" x14ac:dyDescent="0.3">
      <c r="A18628" t="s">
        <v>146</v>
      </c>
      <c r="B18628" t="s">
        <v>235</v>
      </c>
      <c r="C18628">
        <v>63.935400000000001</v>
      </c>
      <c r="D18628">
        <v>64.732200000000006</v>
      </c>
      <c r="E18628">
        <v>61.826099999999997</v>
      </c>
      <c r="F18628">
        <v>63.419800000000002</v>
      </c>
      <c r="G18628">
        <v>592000</v>
      </c>
      <c r="H18628">
        <v>63.326000000000001</v>
      </c>
    </row>
    <row r="18629" spans="1:8" x14ac:dyDescent="0.3">
      <c r="A18629" t="s">
        <v>146</v>
      </c>
      <c r="B18629" t="s">
        <v>259</v>
      </c>
      <c r="C18629">
        <v>65.247799999999998</v>
      </c>
      <c r="D18629">
        <v>69.747699999999995</v>
      </c>
      <c r="E18629">
        <v>65.060400000000001</v>
      </c>
      <c r="F18629">
        <v>69.747699999999995</v>
      </c>
      <c r="G18629">
        <v>1999935</v>
      </c>
      <c r="H18629">
        <v>68.185199999999995</v>
      </c>
    </row>
    <row r="18630" spans="1:8" x14ac:dyDescent="0.3">
      <c r="A18630" t="s">
        <v>146</v>
      </c>
      <c r="B18630" t="s">
        <v>716</v>
      </c>
      <c r="C18630">
        <v>71.716399999999993</v>
      </c>
      <c r="D18630">
        <v>73.075699999999998</v>
      </c>
      <c r="E18630">
        <v>68.950800000000001</v>
      </c>
      <c r="F18630">
        <v>71.341399999999993</v>
      </c>
      <c r="G18630">
        <v>1707522</v>
      </c>
      <c r="H18630">
        <v>71.122600000000006</v>
      </c>
    </row>
    <row r="18631" spans="1:8" x14ac:dyDescent="0.3">
      <c r="A18631" t="s">
        <v>146</v>
      </c>
      <c r="B18631" t="s">
        <v>269</v>
      </c>
      <c r="C18631">
        <v>72.325699999999998</v>
      </c>
      <c r="D18631">
        <v>74.388199999999998</v>
      </c>
      <c r="E18631">
        <v>69.841399999999993</v>
      </c>
      <c r="F18631">
        <v>70.778899999999993</v>
      </c>
      <c r="G18631">
        <v>994621</v>
      </c>
      <c r="H18631">
        <v>71.669499999999999</v>
      </c>
    </row>
    <row r="18632" spans="1:8" x14ac:dyDescent="0.3">
      <c r="A18632" t="s">
        <v>146</v>
      </c>
      <c r="B18632" t="s">
        <v>282</v>
      </c>
      <c r="C18632">
        <v>68.482100000000003</v>
      </c>
      <c r="D18632">
        <v>71.622600000000006</v>
      </c>
      <c r="E18632">
        <v>68.482100000000003</v>
      </c>
      <c r="F18632">
        <v>71.153899999999993</v>
      </c>
      <c r="G18632">
        <v>320366</v>
      </c>
      <c r="H18632">
        <v>70.419499999999999</v>
      </c>
    </row>
    <row r="18633" spans="1:8" x14ac:dyDescent="0.3">
      <c r="A18633" t="s">
        <v>146</v>
      </c>
      <c r="B18633" t="s">
        <v>717</v>
      </c>
      <c r="C18633">
        <v>71.060100000000006</v>
      </c>
      <c r="D18633">
        <v>72.794499999999999</v>
      </c>
      <c r="E18633">
        <v>68.153999999999996</v>
      </c>
      <c r="F18633">
        <v>72.466399999999993</v>
      </c>
      <c r="G18633">
        <v>906159</v>
      </c>
      <c r="H18633">
        <v>71.138300000000001</v>
      </c>
    </row>
    <row r="18634" spans="1:8" x14ac:dyDescent="0.3">
      <c r="A18634" t="s">
        <v>146</v>
      </c>
      <c r="B18634" t="s">
        <v>285</v>
      </c>
      <c r="C18634">
        <v>72.419499999999999</v>
      </c>
      <c r="D18634">
        <v>74.06</v>
      </c>
      <c r="E18634">
        <v>71.341399999999993</v>
      </c>
      <c r="F18634">
        <v>72.653899999999993</v>
      </c>
      <c r="G18634">
        <v>545604</v>
      </c>
      <c r="H18634">
        <v>72.685100000000006</v>
      </c>
    </row>
    <row r="18635" spans="1:8" x14ac:dyDescent="0.3">
      <c r="A18635" t="s">
        <v>146</v>
      </c>
      <c r="B18635" t="s">
        <v>718</v>
      </c>
      <c r="C18635">
        <v>72.841300000000004</v>
      </c>
      <c r="D18635">
        <v>74.013199999999998</v>
      </c>
      <c r="E18635">
        <v>71.341399999999993</v>
      </c>
      <c r="F18635">
        <v>71.528899999999993</v>
      </c>
      <c r="G18635">
        <v>749194</v>
      </c>
      <c r="H18635">
        <v>72.294499999999999</v>
      </c>
    </row>
    <row r="18636" spans="1:8" x14ac:dyDescent="0.3">
      <c r="A18636" t="s">
        <v>146</v>
      </c>
      <c r="B18636" t="s">
        <v>291</v>
      </c>
      <c r="C18636">
        <v>72.138199999999998</v>
      </c>
      <c r="D18636">
        <v>73.778800000000004</v>
      </c>
      <c r="E18636">
        <v>71.013300000000001</v>
      </c>
      <c r="F18636">
        <v>72.044499999999999</v>
      </c>
      <c r="G18636">
        <v>552914</v>
      </c>
      <c r="H18636">
        <v>72.278899999999993</v>
      </c>
    </row>
    <row r="18637" spans="1:8" x14ac:dyDescent="0.3">
      <c r="A18637" t="s">
        <v>146</v>
      </c>
      <c r="B18637" t="s">
        <v>295</v>
      </c>
      <c r="C18637">
        <v>72.044499999999999</v>
      </c>
      <c r="D18637">
        <v>74.06</v>
      </c>
      <c r="E18637">
        <v>71.856999999999999</v>
      </c>
      <c r="F18637">
        <v>72.747600000000006</v>
      </c>
      <c r="G18637">
        <v>800437</v>
      </c>
      <c r="H18637">
        <v>72.888199999999998</v>
      </c>
    </row>
    <row r="18638" spans="1:8" x14ac:dyDescent="0.3">
      <c r="A18638" t="s">
        <v>146</v>
      </c>
      <c r="B18638" t="s">
        <v>298</v>
      </c>
      <c r="C18638">
        <v>73.591300000000004</v>
      </c>
      <c r="D18638">
        <v>79.216099999999997</v>
      </c>
      <c r="E18638">
        <v>73.591300000000004</v>
      </c>
      <c r="F18638">
        <v>78.138000000000005</v>
      </c>
      <c r="G18638">
        <v>2624337</v>
      </c>
      <c r="H18638">
        <v>76.981800000000007</v>
      </c>
    </row>
    <row r="18639" spans="1:8" x14ac:dyDescent="0.3">
      <c r="A18639" t="s">
        <v>146</v>
      </c>
      <c r="B18639" t="s">
        <v>719</v>
      </c>
      <c r="C18639">
        <v>78.513000000000005</v>
      </c>
      <c r="D18639">
        <v>85.918999999999997</v>
      </c>
      <c r="E18639">
        <v>78.278700000000001</v>
      </c>
      <c r="F18639">
        <v>82.497299999999996</v>
      </c>
      <c r="G18639">
        <v>2761486</v>
      </c>
      <c r="H18639">
        <v>82.231700000000004</v>
      </c>
    </row>
    <row r="18640" spans="1:8" x14ac:dyDescent="0.3">
      <c r="A18640" t="s">
        <v>146</v>
      </c>
      <c r="B18640" t="s">
        <v>720</v>
      </c>
      <c r="C18640">
        <v>82.965999999999994</v>
      </c>
      <c r="D18640">
        <v>84.653400000000005</v>
      </c>
      <c r="E18640">
        <v>81.091099999999997</v>
      </c>
      <c r="F18640">
        <v>82.028499999999994</v>
      </c>
      <c r="G18640">
        <v>1471012</v>
      </c>
      <c r="H18640">
        <v>82.590999999999994</v>
      </c>
    </row>
    <row r="18641" spans="1:8" x14ac:dyDescent="0.3">
      <c r="A18641" t="s">
        <v>146</v>
      </c>
      <c r="B18641" t="s">
        <v>721</v>
      </c>
      <c r="C18641">
        <v>81.559799999999996</v>
      </c>
      <c r="D18641">
        <v>84.747200000000007</v>
      </c>
      <c r="E18641">
        <v>81.559799999999996</v>
      </c>
      <c r="F18641">
        <v>82.5441</v>
      </c>
      <c r="G18641">
        <v>1443231</v>
      </c>
      <c r="H18641">
        <v>82.950400000000002</v>
      </c>
    </row>
    <row r="18642" spans="1:8" x14ac:dyDescent="0.3">
      <c r="A18642" t="s">
        <v>146</v>
      </c>
      <c r="B18642" t="s">
        <v>96</v>
      </c>
      <c r="C18642">
        <v>82.5441</v>
      </c>
      <c r="D18642">
        <v>83.1066</v>
      </c>
      <c r="E18642">
        <v>81.747299999999996</v>
      </c>
      <c r="F18642">
        <v>82.075400000000002</v>
      </c>
      <c r="G18642">
        <v>642526</v>
      </c>
      <c r="H18642">
        <v>82.309799999999996</v>
      </c>
    </row>
    <row r="18643" spans="1:8" x14ac:dyDescent="0.3">
      <c r="A18643" t="s">
        <v>146</v>
      </c>
      <c r="B18643" t="s">
        <v>722</v>
      </c>
      <c r="C18643">
        <v>83.247299999999996</v>
      </c>
      <c r="D18643">
        <v>88.965800000000002</v>
      </c>
      <c r="E18643">
        <v>81.934799999999996</v>
      </c>
      <c r="F18643">
        <v>85.403400000000005</v>
      </c>
      <c r="G18643">
        <v>1876841</v>
      </c>
      <c r="H18643">
        <v>85.434700000000007</v>
      </c>
    </row>
    <row r="18644" spans="1:8" x14ac:dyDescent="0.3">
      <c r="A18644" t="s">
        <v>146</v>
      </c>
      <c r="B18644" t="s">
        <v>164</v>
      </c>
      <c r="C18644">
        <v>85.262799999999999</v>
      </c>
      <c r="D18644">
        <v>85.262799999999999</v>
      </c>
      <c r="E18644">
        <v>81.044200000000004</v>
      </c>
      <c r="F18644">
        <v>81.278599999999997</v>
      </c>
      <c r="G18644">
        <v>1160801</v>
      </c>
      <c r="H18644">
        <v>82.528499999999994</v>
      </c>
    </row>
    <row r="18645" spans="1:8" x14ac:dyDescent="0.3">
      <c r="A18645" t="s">
        <v>146</v>
      </c>
      <c r="B18645" t="s">
        <v>723</v>
      </c>
      <c r="C18645">
        <v>84.278499999999994</v>
      </c>
      <c r="D18645">
        <v>86.247200000000007</v>
      </c>
      <c r="E18645">
        <v>82.215999999999994</v>
      </c>
      <c r="F18645">
        <v>86.247200000000007</v>
      </c>
      <c r="G18645">
        <v>1348078</v>
      </c>
      <c r="H18645">
        <v>84.903400000000005</v>
      </c>
    </row>
    <row r="18646" spans="1:8" x14ac:dyDescent="0.3">
      <c r="A18646" t="s">
        <v>146</v>
      </c>
      <c r="B18646" t="s">
        <v>724</v>
      </c>
      <c r="C18646">
        <v>86.200299999999999</v>
      </c>
      <c r="D18646">
        <v>86.528400000000005</v>
      </c>
      <c r="E18646">
        <v>84.4191</v>
      </c>
      <c r="F18646">
        <v>85.497200000000007</v>
      </c>
      <c r="G18646">
        <v>834641</v>
      </c>
      <c r="H18646">
        <v>85.481499999999997</v>
      </c>
    </row>
    <row r="18647" spans="1:8" x14ac:dyDescent="0.3">
      <c r="A18647" t="s">
        <v>146</v>
      </c>
      <c r="B18647" t="s">
        <v>725</v>
      </c>
      <c r="C18647">
        <v>85.684700000000007</v>
      </c>
      <c r="D18647">
        <v>91.872</v>
      </c>
      <c r="E18647">
        <v>84.934700000000007</v>
      </c>
      <c r="F18647">
        <v>89.481399999999994</v>
      </c>
      <c r="G18647">
        <v>2095466</v>
      </c>
      <c r="H18647">
        <v>88.762699999999995</v>
      </c>
    </row>
    <row r="18648" spans="1:8" x14ac:dyDescent="0.3">
      <c r="A18648" t="s">
        <v>146</v>
      </c>
      <c r="B18648" t="s">
        <v>242</v>
      </c>
      <c r="C18648">
        <v>89.481399999999994</v>
      </c>
      <c r="D18648">
        <v>95.528099999999995</v>
      </c>
      <c r="E18648">
        <v>88.778300000000002</v>
      </c>
      <c r="F18648">
        <v>93.7</v>
      </c>
      <c r="G18648">
        <v>2972836</v>
      </c>
      <c r="H18648">
        <v>92.668800000000005</v>
      </c>
    </row>
    <row r="18649" spans="1:8" x14ac:dyDescent="0.3">
      <c r="A18649" t="s">
        <v>146</v>
      </c>
      <c r="B18649" t="s">
        <v>726</v>
      </c>
      <c r="C18649">
        <v>90</v>
      </c>
      <c r="D18649">
        <v>92.85</v>
      </c>
      <c r="E18649">
        <v>87.35</v>
      </c>
      <c r="F18649">
        <v>87.7</v>
      </c>
      <c r="G18649">
        <v>2071482</v>
      </c>
      <c r="H18649">
        <v>89.3</v>
      </c>
    </row>
    <row r="18650" spans="1:8" x14ac:dyDescent="0.3">
      <c r="A18650" t="s">
        <v>146</v>
      </c>
      <c r="B18650" t="s">
        <v>727</v>
      </c>
      <c r="C18650">
        <v>87.8</v>
      </c>
      <c r="D18650">
        <v>88.9</v>
      </c>
      <c r="E18650">
        <v>83.45</v>
      </c>
      <c r="F18650">
        <v>85.75</v>
      </c>
      <c r="G18650">
        <v>1431883</v>
      </c>
      <c r="H18650">
        <v>86.033299999999997</v>
      </c>
    </row>
    <row r="18651" spans="1:8" x14ac:dyDescent="0.3">
      <c r="A18651" t="s">
        <v>146</v>
      </c>
      <c r="B18651" t="s">
        <v>728</v>
      </c>
      <c r="C18651">
        <v>85.75</v>
      </c>
      <c r="D18651">
        <v>87.5</v>
      </c>
      <c r="E18651">
        <v>83.55</v>
      </c>
      <c r="F18651">
        <v>83.65</v>
      </c>
      <c r="G18651">
        <v>741630</v>
      </c>
      <c r="H18651">
        <v>84.9</v>
      </c>
    </row>
    <row r="18652" spans="1:8" x14ac:dyDescent="0.3">
      <c r="A18652" t="s">
        <v>146</v>
      </c>
      <c r="B18652" t="s">
        <v>729</v>
      </c>
      <c r="C18652">
        <v>83.5</v>
      </c>
      <c r="D18652">
        <v>84.9</v>
      </c>
      <c r="E18652">
        <v>81.7</v>
      </c>
      <c r="F18652">
        <v>83.4</v>
      </c>
      <c r="G18652">
        <v>1242635</v>
      </c>
      <c r="H18652">
        <v>83.333299999999994</v>
      </c>
    </row>
    <row r="18653" spans="1:8" x14ac:dyDescent="0.3">
      <c r="A18653" t="s">
        <v>146</v>
      </c>
      <c r="B18653" t="s">
        <v>730</v>
      </c>
      <c r="C18653">
        <v>83.35</v>
      </c>
      <c r="D18653">
        <v>83.35</v>
      </c>
      <c r="E18653">
        <v>81.05</v>
      </c>
      <c r="F18653">
        <v>81.400000000000006</v>
      </c>
      <c r="G18653">
        <v>700217</v>
      </c>
      <c r="H18653">
        <v>81.933300000000003</v>
      </c>
    </row>
    <row r="18654" spans="1:8" x14ac:dyDescent="0.3">
      <c r="A18654" t="s">
        <v>146</v>
      </c>
      <c r="B18654" t="s">
        <v>731</v>
      </c>
      <c r="C18654">
        <v>82.4</v>
      </c>
      <c r="D18654">
        <v>83.65</v>
      </c>
      <c r="E18654">
        <v>80.849999999999994</v>
      </c>
      <c r="F18654">
        <v>80.900000000000006</v>
      </c>
      <c r="G18654">
        <v>491039</v>
      </c>
      <c r="H18654">
        <v>81.8</v>
      </c>
    </row>
    <row r="18655" spans="1:8" x14ac:dyDescent="0.3">
      <c r="A18655" t="s">
        <v>146</v>
      </c>
      <c r="B18655" t="s">
        <v>732</v>
      </c>
      <c r="C18655">
        <v>80.75</v>
      </c>
      <c r="D18655">
        <v>83.9</v>
      </c>
      <c r="E18655">
        <v>80.5</v>
      </c>
      <c r="F18655">
        <v>82</v>
      </c>
      <c r="G18655">
        <v>868947</v>
      </c>
      <c r="H18655">
        <v>82.133300000000006</v>
      </c>
    </row>
    <row r="18656" spans="1:8" x14ac:dyDescent="0.3">
      <c r="A18656" t="s">
        <v>146</v>
      </c>
      <c r="B18656" t="s">
        <v>733</v>
      </c>
      <c r="C18656">
        <v>82.65</v>
      </c>
      <c r="D18656">
        <v>83.85</v>
      </c>
      <c r="E18656">
        <v>80.599999999999994</v>
      </c>
      <c r="F18656">
        <v>80.8</v>
      </c>
      <c r="G18656">
        <v>473961</v>
      </c>
      <c r="H18656">
        <v>81.75</v>
      </c>
    </row>
    <row r="18657" spans="1:8" x14ac:dyDescent="0.3">
      <c r="A18657" t="s">
        <v>146</v>
      </c>
      <c r="B18657" t="s">
        <v>734</v>
      </c>
      <c r="C18657">
        <v>81.900000000000006</v>
      </c>
      <c r="D18657">
        <v>84.5</v>
      </c>
      <c r="E18657">
        <v>81</v>
      </c>
      <c r="F18657">
        <v>82.35</v>
      </c>
      <c r="G18657">
        <v>687608</v>
      </c>
      <c r="H18657">
        <v>82.616699999999994</v>
      </c>
    </row>
    <row r="18658" spans="1:8" x14ac:dyDescent="0.3">
      <c r="A18658" t="s">
        <v>146</v>
      </c>
      <c r="B18658" t="s">
        <v>735</v>
      </c>
      <c r="C18658">
        <v>82.6</v>
      </c>
      <c r="D18658">
        <v>85.75</v>
      </c>
      <c r="E18658">
        <v>81.05</v>
      </c>
      <c r="F18658">
        <v>81.75</v>
      </c>
      <c r="G18658">
        <v>489916</v>
      </c>
      <c r="H18658">
        <v>82.85</v>
      </c>
    </row>
    <row r="18659" spans="1:8" x14ac:dyDescent="0.3">
      <c r="A18659" t="s">
        <v>680</v>
      </c>
      <c r="B18659" t="s">
        <v>696</v>
      </c>
      <c r="C18659">
        <v>285.5</v>
      </c>
      <c r="D18659">
        <v>291</v>
      </c>
      <c r="E18659">
        <v>281.25</v>
      </c>
      <c r="F18659">
        <v>282</v>
      </c>
      <c r="G18659">
        <v>107582</v>
      </c>
      <c r="H18659">
        <v>284.75</v>
      </c>
    </row>
    <row r="18660" spans="1:8" x14ac:dyDescent="0.3">
      <c r="A18660" t="s">
        <v>680</v>
      </c>
      <c r="B18660" t="s">
        <v>697</v>
      </c>
      <c r="C18660">
        <v>282</v>
      </c>
      <c r="D18660">
        <v>283</v>
      </c>
      <c r="E18660">
        <v>272.75</v>
      </c>
      <c r="F18660">
        <v>273.25</v>
      </c>
      <c r="G18660">
        <v>105342</v>
      </c>
      <c r="H18660">
        <v>276.33330000000001</v>
      </c>
    </row>
    <row r="18661" spans="1:8" x14ac:dyDescent="0.3">
      <c r="A18661" t="s">
        <v>680</v>
      </c>
      <c r="B18661" t="s">
        <v>698</v>
      </c>
      <c r="C18661">
        <v>276</v>
      </c>
      <c r="D18661">
        <v>280.75</v>
      </c>
      <c r="E18661">
        <v>264.5</v>
      </c>
      <c r="F18661">
        <v>266.5</v>
      </c>
      <c r="G18661">
        <v>295110</v>
      </c>
      <c r="H18661">
        <v>270.58330000000001</v>
      </c>
    </row>
    <row r="18662" spans="1:8" x14ac:dyDescent="0.3">
      <c r="A18662" t="s">
        <v>680</v>
      </c>
      <c r="B18662" t="s">
        <v>699</v>
      </c>
      <c r="C18662">
        <v>267</v>
      </c>
      <c r="D18662">
        <v>286</v>
      </c>
      <c r="E18662">
        <v>264.25</v>
      </c>
      <c r="F18662">
        <v>277.5</v>
      </c>
      <c r="G18662">
        <v>446352</v>
      </c>
      <c r="H18662">
        <v>275.91669999999999</v>
      </c>
    </row>
    <row r="18663" spans="1:8" x14ac:dyDescent="0.3">
      <c r="A18663" t="s">
        <v>680</v>
      </c>
      <c r="B18663" t="s">
        <v>700</v>
      </c>
      <c r="C18663">
        <v>277.5</v>
      </c>
      <c r="D18663">
        <v>277.5</v>
      </c>
      <c r="E18663">
        <v>260.5</v>
      </c>
      <c r="F18663">
        <v>261</v>
      </c>
      <c r="G18663">
        <v>186211</v>
      </c>
      <c r="H18663">
        <v>266.33330000000001</v>
      </c>
    </row>
    <row r="18664" spans="1:8" x14ac:dyDescent="0.3">
      <c r="A18664" t="s">
        <v>680</v>
      </c>
      <c r="B18664" t="s">
        <v>77</v>
      </c>
      <c r="C18664">
        <v>260.75</v>
      </c>
      <c r="D18664">
        <v>270.5</v>
      </c>
      <c r="E18664">
        <v>257</v>
      </c>
      <c r="F18664">
        <v>266.75</v>
      </c>
      <c r="G18664">
        <v>200125</v>
      </c>
      <c r="H18664">
        <v>264.75</v>
      </c>
    </row>
    <row r="18665" spans="1:8" x14ac:dyDescent="0.3">
      <c r="A18665" t="s">
        <v>680</v>
      </c>
      <c r="B18665" t="s">
        <v>701</v>
      </c>
      <c r="C18665">
        <v>266.75</v>
      </c>
      <c r="D18665">
        <v>268</v>
      </c>
      <c r="E18665">
        <v>260</v>
      </c>
      <c r="F18665">
        <v>266.5</v>
      </c>
      <c r="G18665">
        <v>86409</v>
      </c>
      <c r="H18665">
        <v>264.83330000000001</v>
      </c>
    </row>
    <row r="18666" spans="1:8" x14ac:dyDescent="0.3">
      <c r="A18666" t="s">
        <v>680</v>
      </c>
      <c r="B18666" t="s">
        <v>702</v>
      </c>
      <c r="C18666">
        <v>267</v>
      </c>
      <c r="D18666">
        <v>268.5</v>
      </c>
      <c r="E18666">
        <v>260.75</v>
      </c>
      <c r="F18666">
        <v>265</v>
      </c>
      <c r="G18666">
        <v>90872</v>
      </c>
      <c r="H18666">
        <v>264.75</v>
      </c>
    </row>
    <row r="18667" spans="1:8" x14ac:dyDescent="0.3">
      <c r="A18667" t="s">
        <v>680</v>
      </c>
      <c r="B18667" t="s">
        <v>139</v>
      </c>
      <c r="C18667">
        <v>266.5</v>
      </c>
      <c r="D18667">
        <v>271.5</v>
      </c>
      <c r="E18667">
        <v>261</v>
      </c>
      <c r="F18667">
        <v>265</v>
      </c>
      <c r="G18667">
        <v>193109</v>
      </c>
      <c r="H18667">
        <v>265.83330000000001</v>
      </c>
    </row>
    <row r="18668" spans="1:8" x14ac:dyDescent="0.3">
      <c r="A18668" t="s">
        <v>680</v>
      </c>
      <c r="B18668" t="s">
        <v>156</v>
      </c>
      <c r="C18668">
        <v>265</v>
      </c>
      <c r="D18668">
        <v>270</v>
      </c>
      <c r="E18668">
        <v>262</v>
      </c>
      <c r="F18668">
        <v>267.75</v>
      </c>
      <c r="G18668">
        <v>72507</v>
      </c>
      <c r="H18668">
        <v>266.58330000000001</v>
      </c>
    </row>
    <row r="18669" spans="1:8" x14ac:dyDescent="0.3">
      <c r="A18669" t="s">
        <v>680</v>
      </c>
      <c r="B18669" t="s">
        <v>703</v>
      </c>
      <c r="C18669">
        <v>271.25</v>
      </c>
      <c r="D18669">
        <v>279.5</v>
      </c>
      <c r="E18669">
        <v>268.5</v>
      </c>
      <c r="F18669">
        <v>274.25</v>
      </c>
      <c r="G18669">
        <v>151673</v>
      </c>
      <c r="H18669">
        <v>274.08330000000001</v>
      </c>
    </row>
    <row r="18670" spans="1:8" x14ac:dyDescent="0.3">
      <c r="A18670" t="s">
        <v>680</v>
      </c>
      <c r="B18670" t="s">
        <v>223</v>
      </c>
      <c r="C18670">
        <v>275.5</v>
      </c>
      <c r="D18670">
        <v>278.75</v>
      </c>
      <c r="E18670">
        <v>263.25</v>
      </c>
      <c r="F18670">
        <v>263.75</v>
      </c>
      <c r="G18670">
        <v>138152</v>
      </c>
      <c r="H18670">
        <v>268.58330000000001</v>
      </c>
    </row>
    <row r="18671" spans="1:8" x14ac:dyDescent="0.3">
      <c r="A18671" t="s">
        <v>680</v>
      </c>
      <c r="B18671" t="s">
        <v>228</v>
      </c>
      <c r="C18671">
        <v>264</v>
      </c>
      <c r="D18671">
        <v>268.75</v>
      </c>
      <c r="E18671">
        <v>261.25</v>
      </c>
      <c r="F18671">
        <v>262</v>
      </c>
      <c r="G18671">
        <v>124905</v>
      </c>
      <c r="H18671">
        <v>264</v>
      </c>
    </row>
    <row r="18672" spans="1:8" x14ac:dyDescent="0.3">
      <c r="A18672" t="s">
        <v>680</v>
      </c>
      <c r="B18672" t="s">
        <v>704</v>
      </c>
      <c r="C18672">
        <v>264</v>
      </c>
      <c r="D18672">
        <v>264.75</v>
      </c>
      <c r="E18672">
        <v>259</v>
      </c>
      <c r="F18672">
        <v>263.25</v>
      </c>
      <c r="G18672">
        <v>107871</v>
      </c>
      <c r="H18672">
        <v>262.33330000000001</v>
      </c>
    </row>
    <row r="18673" spans="1:8" x14ac:dyDescent="0.3">
      <c r="A18673" t="s">
        <v>680</v>
      </c>
      <c r="B18673" t="s">
        <v>705</v>
      </c>
      <c r="C18673">
        <v>265</v>
      </c>
      <c r="D18673">
        <v>271.5</v>
      </c>
      <c r="E18673">
        <v>260.75</v>
      </c>
      <c r="F18673">
        <v>263</v>
      </c>
      <c r="G18673">
        <v>195650</v>
      </c>
      <c r="H18673">
        <v>265.08330000000001</v>
      </c>
    </row>
    <row r="18674" spans="1:8" x14ac:dyDescent="0.3">
      <c r="A18674" t="s">
        <v>680</v>
      </c>
      <c r="B18674" t="s">
        <v>706</v>
      </c>
      <c r="C18674">
        <v>262</v>
      </c>
      <c r="D18674">
        <v>269.75</v>
      </c>
      <c r="E18674">
        <v>262</v>
      </c>
      <c r="F18674">
        <v>265</v>
      </c>
      <c r="G18674">
        <v>84390</v>
      </c>
      <c r="H18674">
        <v>265.58330000000001</v>
      </c>
    </row>
    <row r="18675" spans="1:8" x14ac:dyDescent="0.3">
      <c r="A18675" t="s">
        <v>680</v>
      </c>
      <c r="B18675" t="s">
        <v>265</v>
      </c>
      <c r="C18675">
        <v>266.75</v>
      </c>
      <c r="D18675">
        <v>266.75</v>
      </c>
      <c r="E18675">
        <v>256.5</v>
      </c>
      <c r="F18675">
        <v>262.5</v>
      </c>
      <c r="G18675">
        <v>81661</v>
      </c>
      <c r="H18675">
        <v>261.91669999999999</v>
      </c>
    </row>
    <row r="18676" spans="1:8" x14ac:dyDescent="0.3">
      <c r="A18676" t="s">
        <v>680</v>
      </c>
      <c r="B18676" t="s">
        <v>707</v>
      </c>
      <c r="C18676">
        <v>263.25</v>
      </c>
      <c r="D18676">
        <v>265.25</v>
      </c>
      <c r="E18676">
        <v>257.75</v>
      </c>
      <c r="F18676">
        <v>262.25</v>
      </c>
      <c r="G18676">
        <v>137690</v>
      </c>
      <c r="H18676">
        <v>261.75</v>
      </c>
    </row>
    <row r="18677" spans="1:8" x14ac:dyDescent="0.3">
      <c r="A18677" t="s">
        <v>680</v>
      </c>
      <c r="B18677" t="s">
        <v>271</v>
      </c>
      <c r="C18677">
        <v>261.75</v>
      </c>
      <c r="D18677">
        <v>264.75</v>
      </c>
      <c r="E18677">
        <v>249.5</v>
      </c>
      <c r="F18677">
        <v>254.25</v>
      </c>
      <c r="G18677">
        <v>95907</v>
      </c>
      <c r="H18677">
        <v>256.16669999999999</v>
      </c>
    </row>
    <row r="18678" spans="1:8" x14ac:dyDescent="0.3">
      <c r="A18678" t="s">
        <v>680</v>
      </c>
      <c r="B18678" t="s">
        <v>708</v>
      </c>
      <c r="C18678">
        <v>251.5</v>
      </c>
      <c r="D18678">
        <v>253</v>
      </c>
      <c r="E18678">
        <v>244.6</v>
      </c>
      <c r="F18678">
        <v>246.8</v>
      </c>
      <c r="G18678">
        <v>100817</v>
      </c>
      <c r="H18678">
        <v>248.13329999999999</v>
      </c>
    </row>
    <row r="18679" spans="1:8" x14ac:dyDescent="0.3">
      <c r="A18679" t="s">
        <v>680</v>
      </c>
      <c r="B18679" t="s">
        <v>709</v>
      </c>
      <c r="C18679">
        <v>246.8</v>
      </c>
      <c r="D18679">
        <v>259</v>
      </c>
      <c r="E18679">
        <v>246</v>
      </c>
      <c r="F18679">
        <v>246</v>
      </c>
      <c r="G18679">
        <v>146116</v>
      </c>
      <c r="H18679">
        <v>250.33330000000001</v>
      </c>
    </row>
    <row r="18680" spans="1:8" x14ac:dyDescent="0.3">
      <c r="A18680" t="s">
        <v>680</v>
      </c>
      <c r="B18680" t="s">
        <v>283</v>
      </c>
      <c r="C18680">
        <v>244.3</v>
      </c>
      <c r="D18680">
        <v>249</v>
      </c>
      <c r="E18680">
        <v>238</v>
      </c>
      <c r="F18680">
        <v>238</v>
      </c>
      <c r="G18680">
        <v>90734</v>
      </c>
      <c r="H18680">
        <v>241.66669999999999</v>
      </c>
    </row>
    <row r="18681" spans="1:8" x14ac:dyDescent="0.3">
      <c r="A18681" t="s">
        <v>680</v>
      </c>
      <c r="B18681" t="s">
        <v>290</v>
      </c>
      <c r="C18681">
        <v>243</v>
      </c>
      <c r="D18681">
        <v>243.3</v>
      </c>
      <c r="E18681">
        <v>233</v>
      </c>
      <c r="F18681">
        <v>238</v>
      </c>
      <c r="G18681">
        <v>61303</v>
      </c>
      <c r="H18681">
        <v>238.1</v>
      </c>
    </row>
    <row r="18682" spans="1:8" x14ac:dyDescent="0.3">
      <c r="A18682" t="s">
        <v>680</v>
      </c>
      <c r="B18682" t="s">
        <v>710</v>
      </c>
      <c r="C18682">
        <v>238.8</v>
      </c>
      <c r="D18682">
        <v>248.9</v>
      </c>
      <c r="E18682">
        <v>237</v>
      </c>
      <c r="F18682">
        <v>245.3</v>
      </c>
      <c r="G18682">
        <v>63762</v>
      </c>
      <c r="H18682">
        <v>243.73330000000001</v>
      </c>
    </row>
    <row r="18683" spans="1:8" x14ac:dyDescent="0.3">
      <c r="A18683" t="s">
        <v>680</v>
      </c>
      <c r="B18683" t="s">
        <v>512</v>
      </c>
      <c r="C18683">
        <v>244.7</v>
      </c>
      <c r="D18683">
        <v>248.1</v>
      </c>
      <c r="E18683">
        <v>240.5</v>
      </c>
      <c r="F18683">
        <v>240.8</v>
      </c>
      <c r="G18683">
        <v>61661</v>
      </c>
      <c r="H18683">
        <v>243.13329999999999</v>
      </c>
    </row>
    <row r="18684" spans="1:8" x14ac:dyDescent="0.3">
      <c r="A18684" t="s">
        <v>680</v>
      </c>
      <c r="B18684" t="s">
        <v>91</v>
      </c>
      <c r="C18684">
        <v>218.6</v>
      </c>
      <c r="D18684">
        <v>264.75</v>
      </c>
      <c r="E18684">
        <v>216.8</v>
      </c>
      <c r="F18684">
        <v>264.75</v>
      </c>
      <c r="G18684">
        <v>261598</v>
      </c>
      <c r="H18684">
        <v>248.76669999999999</v>
      </c>
    </row>
    <row r="18685" spans="1:8" x14ac:dyDescent="0.3">
      <c r="A18685" t="s">
        <v>680</v>
      </c>
      <c r="B18685" t="s">
        <v>93</v>
      </c>
      <c r="C18685">
        <v>270</v>
      </c>
      <c r="D18685">
        <v>291</v>
      </c>
      <c r="E18685">
        <v>258.5</v>
      </c>
      <c r="F18685">
        <v>291</v>
      </c>
      <c r="G18685">
        <v>543254</v>
      </c>
      <c r="H18685">
        <v>280.16669999999999</v>
      </c>
    </row>
    <row r="18686" spans="1:8" x14ac:dyDescent="0.3">
      <c r="A18686" t="s">
        <v>680</v>
      </c>
      <c r="B18686" t="s">
        <v>711</v>
      </c>
      <c r="C18686">
        <v>301</v>
      </c>
      <c r="D18686">
        <v>320</v>
      </c>
      <c r="E18686">
        <v>292.75</v>
      </c>
      <c r="F18686">
        <v>320</v>
      </c>
      <c r="G18686">
        <v>560283</v>
      </c>
      <c r="H18686">
        <v>310.91669999999999</v>
      </c>
    </row>
    <row r="18687" spans="1:8" x14ac:dyDescent="0.3">
      <c r="A18687" t="s">
        <v>680</v>
      </c>
      <c r="B18687" t="s">
        <v>712</v>
      </c>
      <c r="C18687">
        <v>336</v>
      </c>
      <c r="D18687">
        <v>342.25</v>
      </c>
      <c r="E18687">
        <v>324</v>
      </c>
      <c r="F18687">
        <v>329</v>
      </c>
      <c r="G18687">
        <v>547277</v>
      </c>
      <c r="H18687">
        <v>331.75</v>
      </c>
    </row>
    <row r="18688" spans="1:8" x14ac:dyDescent="0.3">
      <c r="A18688" t="s">
        <v>680</v>
      </c>
      <c r="B18688" t="s">
        <v>162</v>
      </c>
      <c r="C18688">
        <v>341</v>
      </c>
      <c r="D18688">
        <v>341</v>
      </c>
      <c r="E18688">
        <v>319</v>
      </c>
      <c r="F18688">
        <v>331.75</v>
      </c>
      <c r="G18688">
        <v>215895</v>
      </c>
      <c r="H18688">
        <v>330.58330000000001</v>
      </c>
    </row>
    <row r="18689" spans="1:8" x14ac:dyDescent="0.3">
      <c r="A18689" t="s">
        <v>680</v>
      </c>
      <c r="B18689" t="s">
        <v>220</v>
      </c>
      <c r="C18689">
        <v>331.5</v>
      </c>
      <c r="D18689">
        <v>341.25</v>
      </c>
      <c r="E18689">
        <v>321</v>
      </c>
      <c r="F18689">
        <v>335.5</v>
      </c>
      <c r="G18689">
        <v>187097</v>
      </c>
      <c r="H18689">
        <v>332.58330000000001</v>
      </c>
    </row>
    <row r="18690" spans="1:8" x14ac:dyDescent="0.3">
      <c r="A18690" t="s">
        <v>680</v>
      </c>
      <c r="B18690" t="s">
        <v>713</v>
      </c>
      <c r="C18690">
        <v>338.75</v>
      </c>
      <c r="D18690">
        <v>338.75</v>
      </c>
      <c r="E18690">
        <v>322</v>
      </c>
      <c r="F18690">
        <v>335</v>
      </c>
      <c r="G18690">
        <v>126876</v>
      </c>
      <c r="H18690">
        <v>331.91669999999999</v>
      </c>
    </row>
    <row r="18691" spans="1:8" x14ac:dyDescent="0.3">
      <c r="A18691" t="s">
        <v>680</v>
      </c>
      <c r="B18691" t="s">
        <v>714</v>
      </c>
      <c r="C18691">
        <v>334.5</v>
      </c>
      <c r="D18691">
        <v>360.25</v>
      </c>
      <c r="E18691">
        <v>327.25</v>
      </c>
      <c r="F18691">
        <v>347</v>
      </c>
      <c r="G18691">
        <v>594801</v>
      </c>
      <c r="H18691">
        <v>344.83330000000001</v>
      </c>
    </row>
    <row r="18692" spans="1:8" x14ac:dyDescent="0.3">
      <c r="A18692" t="s">
        <v>680</v>
      </c>
      <c r="B18692" t="s">
        <v>715</v>
      </c>
      <c r="C18692">
        <v>340</v>
      </c>
      <c r="D18692">
        <v>374.5</v>
      </c>
      <c r="E18692">
        <v>331</v>
      </c>
      <c r="F18692">
        <v>363</v>
      </c>
      <c r="G18692">
        <v>466387</v>
      </c>
      <c r="H18692">
        <v>356.16669999999999</v>
      </c>
    </row>
    <row r="18693" spans="1:8" x14ac:dyDescent="0.3">
      <c r="A18693" t="s">
        <v>680</v>
      </c>
      <c r="B18693" t="s">
        <v>235</v>
      </c>
      <c r="C18693">
        <v>363</v>
      </c>
      <c r="D18693">
        <v>377</v>
      </c>
      <c r="E18693">
        <v>355.25</v>
      </c>
      <c r="F18693">
        <v>377</v>
      </c>
      <c r="G18693">
        <v>255203</v>
      </c>
      <c r="H18693">
        <v>369.75</v>
      </c>
    </row>
    <row r="18694" spans="1:8" x14ac:dyDescent="0.3">
      <c r="A18694" t="s">
        <v>680</v>
      </c>
      <c r="B18694" t="s">
        <v>259</v>
      </c>
      <c r="C18694">
        <v>375</v>
      </c>
      <c r="D18694">
        <v>384.25</v>
      </c>
      <c r="E18694">
        <v>360.75</v>
      </c>
      <c r="F18694">
        <v>378</v>
      </c>
      <c r="G18694">
        <v>141711</v>
      </c>
      <c r="H18694">
        <v>374.33330000000001</v>
      </c>
    </row>
    <row r="18695" spans="1:8" x14ac:dyDescent="0.3">
      <c r="A18695" t="s">
        <v>680</v>
      </c>
      <c r="B18695" t="s">
        <v>716</v>
      </c>
      <c r="C18695">
        <v>376.75</v>
      </c>
      <c r="D18695">
        <v>390.75</v>
      </c>
      <c r="E18695">
        <v>374.5</v>
      </c>
      <c r="F18695">
        <v>383</v>
      </c>
      <c r="G18695">
        <v>143312</v>
      </c>
      <c r="H18695">
        <v>382.75</v>
      </c>
    </row>
    <row r="18696" spans="1:8" x14ac:dyDescent="0.3">
      <c r="A18696" t="s">
        <v>680</v>
      </c>
      <c r="B18696" t="s">
        <v>269</v>
      </c>
      <c r="C18696">
        <v>388.5</v>
      </c>
      <c r="D18696">
        <v>388.5</v>
      </c>
      <c r="E18696">
        <v>360</v>
      </c>
      <c r="F18696">
        <v>360</v>
      </c>
      <c r="G18696">
        <v>99051</v>
      </c>
      <c r="H18696">
        <v>369.5</v>
      </c>
    </row>
    <row r="18697" spans="1:8" x14ac:dyDescent="0.3">
      <c r="A18697" t="s">
        <v>680</v>
      </c>
      <c r="B18697" t="s">
        <v>282</v>
      </c>
      <c r="C18697">
        <v>358</v>
      </c>
      <c r="D18697">
        <v>396</v>
      </c>
      <c r="E18697">
        <v>358</v>
      </c>
      <c r="F18697">
        <v>396</v>
      </c>
      <c r="G18697">
        <v>119329</v>
      </c>
      <c r="H18697">
        <v>383.33330000000001</v>
      </c>
    </row>
    <row r="18698" spans="1:8" x14ac:dyDescent="0.3">
      <c r="A18698" t="s">
        <v>680</v>
      </c>
      <c r="B18698" t="s">
        <v>717</v>
      </c>
      <c r="C18698">
        <v>404</v>
      </c>
      <c r="D18698">
        <v>404</v>
      </c>
      <c r="E18698">
        <v>384</v>
      </c>
      <c r="F18698">
        <v>400.25</v>
      </c>
      <c r="G18698">
        <v>314224</v>
      </c>
      <c r="H18698">
        <v>396.08330000000001</v>
      </c>
    </row>
    <row r="18699" spans="1:8" x14ac:dyDescent="0.3">
      <c r="A18699" t="s">
        <v>680</v>
      </c>
      <c r="B18699" t="s">
        <v>285</v>
      </c>
      <c r="C18699">
        <v>409</v>
      </c>
      <c r="D18699">
        <v>413</v>
      </c>
      <c r="E18699">
        <v>399</v>
      </c>
      <c r="F18699">
        <v>410</v>
      </c>
      <c r="G18699">
        <v>121830</v>
      </c>
      <c r="H18699">
        <v>407.33330000000001</v>
      </c>
    </row>
    <row r="18700" spans="1:8" x14ac:dyDescent="0.3">
      <c r="A18700" t="s">
        <v>680</v>
      </c>
      <c r="B18700" t="s">
        <v>718</v>
      </c>
      <c r="C18700">
        <v>409.5</v>
      </c>
      <c r="D18700">
        <v>434.25</v>
      </c>
      <c r="E18700">
        <v>407.5</v>
      </c>
      <c r="F18700">
        <v>434</v>
      </c>
      <c r="G18700">
        <v>248034</v>
      </c>
      <c r="H18700">
        <v>425.25</v>
      </c>
    </row>
    <row r="18701" spans="1:8" x14ac:dyDescent="0.3">
      <c r="A18701" t="s">
        <v>680</v>
      </c>
      <c r="B18701" t="s">
        <v>291</v>
      </c>
      <c r="C18701">
        <v>436.75</v>
      </c>
      <c r="D18701">
        <v>436.75</v>
      </c>
      <c r="E18701">
        <v>418</v>
      </c>
      <c r="F18701">
        <v>424.75</v>
      </c>
      <c r="G18701">
        <v>118596</v>
      </c>
      <c r="H18701">
        <v>426.5</v>
      </c>
    </row>
    <row r="18702" spans="1:8" x14ac:dyDescent="0.3">
      <c r="A18702" t="s">
        <v>680</v>
      </c>
      <c r="B18702" t="s">
        <v>295</v>
      </c>
      <c r="C18702">
        <v>423.75</v>
      </c>
      <c r="D18702">
        <v>450</v>
      </c>
      <c r="E18702">
        <v>407.25</v>
      </c>
      <c r="F18702">
        <v>431</v>
      </c>
      <c r="G18702">
        <v>230301</v>
      </c>
      <c r="H18702">
        <v>429.41669999999999</v>
      </c>
    </row>
    <row r="18703" spans="1:8" x14ac:dyDescent="0.3">
      <c r="A18703" t="s">
        <v>680</v>
      </c>
      <c r="B18703" t="s">
        <v>298</v>
      </c>
      <c r="C18703">
        <v>431</v>
      </c>
      <c r="D18703">
        <v>452</v>
      </c>
      <c r="E18703">
        <v>423.5</v>
      </c>
      <c r="F18703">
        <v>447.25</v>
      </c>
      <c r="G18703">
        <v>234530</v>
      </c>
      <c r="H18703">
        <v>440.91669999999999</v>
      </c>
    </row>
    <row r="18704" spans="1:8" x14ac:dyDescent="0.3">
      <c r="A18704" t="s">
        <v>680</v>
      </c>
      <c r="B18704" t="s">
        <v>719</v>
      </c>
      <c r="C18704">
        <v>447</v>
      </c>
      <c r="D18704">
        <v>464.25</v>
      </c>
      <c r="E18704">
        <v>443</v>
      </c>
      <c r="F18704">
        <v>451</v>
      </c>
      <c r="G18704">
        <v>172244</v>
      </c>
      <c r="H18704">
        <v>452.75</v>
      </c>
    </row>
    <row r="18705" spans="1:8" x14ac:dyDescent="0.3">
      <c r="A18705" t="s">
        <v>680</v>
      </c>
      <c r="B18705" t="s">
        <v>720</v>
      </c>
      <c r="C18705">
        <v>451</v>
      </c>
      <c r="D18705">
        <v>467.25</v>
      </c>
      <c r="E18705">
        <v>449</v>
      </c>
      <c r="F18705">
        <v>454.75</v>
      </c>
      <c r="G18705">
        <v>279683</v>
      </c>
      <c r="H18705">
        <v>457</v>
      </c>
    </row>
    <row r="18706" spans="1:8" x14ac:dyDescent="0.3">
      <c r="A18706" t="s">
        <v>680</v>
      </c>
      <c r="B18706" t="s">
        <v>721</v>
      </c>
      <c r="C18706">
        <v>454.75</v>
      </c>
      <c r="D18706">
        <v>473</v>
      </c>
      <c r="E18706">
        <v>454.75</v>
      </c>
      <c r="F18706">
        <v>468.5</v>
      </c>
      <c r="G18706">
        <v>120929</v>
      </c>
      <c r="H18706">
        <v>465.41669999999999</v>
      </c>
    </row>
    <row r="18707" spans="1:8" x14ac:dyDescent="0.3">
      <c r="A18707" t="s">
        <v>680</v>
      </c>
      <c r="B18707" t="s">
        <v>96</v>
      </c>
      <c r="C18707">
        <v>469.25</v>
      </c>
      <c r="D18707">
        <v>480</v>
      </c>
      <c r="E18707">
        <v>465</v>
      </c>
      <c r="F18707">
        <v>480</v>
      </c>
      <c r="G18707">
        <v>105911</v>
      </c>
      <c r="H18707">
        <v>475</v>
      </c>
    </row>
    <row r="18708" spans="1:8" x14ac:dyDescent="0.3">
      <c r="A18708" t="s">
        <v>680</v>
      </c>
      <c r="B18708" t="s">
        <v>722</v>
      </c>
      <c r="C18708">
        <v>482</v>
      </c>
      <c r="D18708">
        <v>491.25</v>
      </c>
      <c r="E18708">
        <v>481.25</v>
      </c>
      <c r="F18708">
        <v>488</v>
      </c>
      <c r="G18708">
        <v>81942</v>
      </c>
      <c r="H18708">
        <v>486.83330000000001</v>
      </c>
    </row>
    <row r="18709" spans="1:8" x14ac:dyDescent="0.3">
      <c r="A18709" t="s">
        <v>680</v>
      </c>
      <c r="B18709" t="s">
        <v>164</v>
      </c>
      <c r="C18709">
        <v>488.25</v>
      </c>
      <c r="D18709">
        <v>494.25</v>
      </c>
      <c r="E18709">
        <v>486.25</v>
      </c>
      <c r="F18709">
        <v>490</v>
      </c>
      <c r="G18709">
        <v>121980</v>
      </c>
      <c r="H18709">
        <v>490.16669999999999</v>
      </c>
    </row>
    <row r="18710" spans="1:8" x14ac:dyDescent="0.3">
      <c r="A18710" t="s">
        <v>680</v>
      </c>
      <c r="B18710" t="s">
        <v>723</v>
      </c>
      <c r="C18710">
        <v>495</v>
      </c>
      <c r="D18710">
        <v>514</v>
      </c>
      <c r="E18710">
        <v>493</v>
      </c>
      <c r="F18710">
        <v>495</v>
      </c>
      <c r="G18710">
        <v>90780</v>
      </c>
      <c r="H18710">
        <v>500.66669999999999</v>
      </c>
    </row>
    <row r="18711" spans="1:8" x14ac:dyDescent="0.3">
      <c r="A18711" t="s">
        <v>680</v>
      </c>
      <c r="B18711" t="s">
        <v>724</v>
      </c>
      <c r="C18711">
        <v>495</v>
      </c>
      <c r="D18711">
        <v>500</v>
      </c>
      <c r="E18711">
        <v>492.75</v>
      </c>
      <c r="F18711">
        <v>500</v>
      </c>
      <c r="G18711">
        <v>81727</v>
      </c>
      <c r="H18711">
        <v>497.58330000000001</v>
      </c>
    </row>
    <row r="18712" spans="1:8" x14ac:dyDescent="0.3">
      <c r="A18712" t="s">
        <v>680</v>
      </c>
      <c r="B18712" t="s">
        <v>725</v>
      </c>
      <c r="C18712">
        <v>500</v>
      </c>
      <c r="D18712">
        <v>507</v>
      </c>
      <c r="E18712">
        <v>499</v>
      </c>
      <c r="F18712">
        <v>500</v>
      </c>
      <c r="G18712">
        <v>59554</v>
      </c>
      <c r="H18712">
        <v>502</v>
      </c>
    </row>
    <row r="18713" spans="1:8" x14ac:dyDescent="0.3">
      <c r="A18713" t="s">
        <v>680</v>
      </c>
      <c r="B18713" t="s">
        <v>242</v>
      </c>
      <c r="C18713">
        <v>500</v>
      </c>
      <c r="D18713">
        <v>513</v>
      </c>
      <c r="E18713">
        <v>500</v>
      </c>
      <c r="F18713">
        <v>505</v>
      </c>
      <c r="G18713">
        <v>88666</v>
      </c>
      <c r="H18713">
        <v>506</v>
      </c>
    </row>
    <row r="18714" spans="1:8" x14ac:dyDescent="0.3">
      <c r="A18714" t="s">
        <v>680</v>
      </c>
      <c r="B18714" t="s">
        <v>726</v>
      </c>
      <c r="C18714">
        <v>510</v>
      </c>
      <c r="D18714">
        <v>520</v>
      </c>
      <c r="E18714">
        <v>500</v>
      </c>
      <c r="F18714">
        <v>503.5</v>
      </c>
      <c r="G18714">
        <v>79009</v>
      </c>
      <c r="H18714">
        <v>507.83330000000001</v>
      </c>
    </row>
    <row r="18715" spans="1:8" x14ac:dyDescent="0.3">
      <c r="A18715" t="s">
        <v>680</v>
      </c>
      <c r="B18715" t="s">
        <v>727</v>
      </c>
      <c r="C18715">
        <v>509.5</v>
      </c>
      <c r="D18715">
        <v>521</v>
      </c>
      <c r="E18715">
        <v>504.5</v>
      </c>
      <c r="F18715">
        <v>512</v>
      </c>
      <c r="G18715">
        <v>95180</v>
      </c>
      <c r="H18715">
        <v>512.5</v>
      </c>
    </row>
    <row r="18716" spans="1:8" x14ac:dyDescent="0.3">
      <c r="A18716" t="s">
        <v>680</v>
      </c>
      <c r="B18716" t="s">
        <v>728</v>
      </c>
      <c r="C18716">
        <v>514.5</v>
      </c>
      <c r="D18716">
        <v>521.5</v>
      </c>
      <c r="E18716">
        <v>513</v>
      </c>
      <c r="F18716">
        <v>518</v>
      </c>
      <c r="G18716">
        <v>51205</v>
      </c>
      <c r="H18716">
        <v>517.5</v>
      </c>
    </row>
    <row r="18717" spans="1:8" x14ac:dyDescent="0.3">
      <c r="A18717" t="s">
        <v>680</v>
      </c>
      <c r="B18717" t="s">
        <v>729</v>
      </c>
      <c r="C18717">
        <v>522</v>
      </c>
      <c r="D18717">
        <v>543.5</v>
      </c>
      <c r="E18717">
        <v>522</v>
      </c>
      <c r="F18717">
        <v>542</v>
      </c>
      <c r="G18717">
        <v>191273</v>
      </c>
      <c r="H18717">
        <v>535.83330000000001</v>
      </c>
    </row>
    <row r="18718" spans="1:8" x14ac:dyDescent="0.3">
      <c r="A18718" t="s">
        <v>680</v>
      </c>
      <c r="B18718" t="s">
        <v>730</v>
      </c>
      <c r="C18718">
        <v>542</v>
      </c>
      <c r="D18718">
        <v>550.5</v>
      </c>
      <c r="E18718">
        <v>536</v>
      </c>
      <c r="F18718">
        <v>538</v>
      </c>
      <c r="G18718">
        <v>84721</v>
      </c>
      <c r="H18718">
        <v>541.5</v>
      </c>
    </row>
    <row r="18719" spans="1:8" x14ac:dyDescent="0.3">
      <c r="A18719" t="s">
        <v>680</v>
      </c>
      <c r="B18719" t="s">
        <v>731</v>
      </c>
      <c r="C18719">
        <v>538</v>
      </c>
      <c r="D18719">
        <v>550</v>
      </c>
      <c r="E18719">
        <v>531</v>
      </c>
      <c r="F18719">
        <v>533.5</v>
      </c>
      <c r="G18719">
        <v>93445</v>
      </c>
      <c r="H18719">
        <v>538.16669999999999</v>
      </c>
    </row>
    <row r="18720" spans="1:8" x14ac:dyDescent="0.3">
      <c r="A18720" t="s">
        <v>680</v>
      </c>
      <c r="B18720" t="s">
        <v>732</v>
      </c>
      <c r="C18720">
        <v>533.5</v>
      </c>
      <c r="D18720">
        <v>536.5</v>
      </c>
      <c r="E18720">
        <v>510</v>
      </c>
      <c r="F18720">
        <v>510</v>
      </c>
      <c r="G18720">
        <v>120854</v>
      </c>
      <c r="H18720">
        <v>518.83330000000001</v>
      </c>
    </row>
    <row r="18721" spans="1:8" x14ac:dyDescent="0.3">
      <c r="A18721" t="s">
        <v>680</v>
      </c>
      <c r="B18721" t="s">
        <v>733</v>
      </c>
      <c r="C18721">
        <v>510</v>
      </c>
      <c r="D18721">
        <v>510.5</v>
      </c>
      <c r="E18721">
        <v>459</v>
      </c>
      <c r="F18721">
        <v>484.5</v>
      </c>
      <c r="G18721">
        <v>274009</v>
      </c>
      <c r="H18721">
        <v>484.66669999999999</v>
      </c>
    </row>
    <row r="18722" spans="1:8" x14ac:dyDescent="0.3">
      <c r="A18722" t="s">
        <v>680</v>
      </c>
      <c r="B18722" t="s">
        <v>734</v>
      </c>
      <c r="C18722">
        <v>487</v>
      </c>
      <c r="D18722">
        <v>492.75</v>
      </c>
      <c r="E18722">
        <v>477.5</v>
      </c>
      <c r="F18722">
        <v>489.25</v>
      </c>
      <c r="G18722">
        <v>87551</v>
      </c>
      <c r="H18722">
        <v>486.5</v>
      </c>
    </row>
    <row r="18723" spans="1:8" x14ac:dyDescent="0.3">
      <c r="A18723" t="s">
        <v>680</v>
      </c>
      <c r="B18723" t="s">
        <v>735</v>
      </c>
      <c r="C18723">
        <v>489.25</v>
      </c>
      <c r="D18723">
        <v>495.5</v>
      </c>
      <c r="E18723">
        <v>485</v>
      </c>
      <c r="F18723">
        <v>492</v>
      </c>
      <c r="G18723">
        <v>27431</v>
      </c>
      <c r="H18723">
        <v>490.83330000000001</v>
      </c>
    </row>
    <row r="18724" spans="1:8" x14ac:dyDescent="0.3">
      <c r="A18724" t="s">
        <v>270</v>
      </c>
      <c r="B18724" t="s">
        <v>696</v>
      </c>
      <c r="C18724">
        <v>8.1999999999999993</v>
      </c>
      <c r="D18724">
        <v>8.35</v>
      </c>
      <c r="E18724">
        <v>8.19</v>
      </c>
      <c r="F18724">
        <v>8.32</v>
      </c>
      <c r="G18724">
        <v>8903532</v>
      </c>
      <c r="H18724">
        <v>8.2866999999999997</v>
      </c>
    </row>
    <row r="18725" spans="1:8" x14ac:dyDescent="0.3">
      <c r="A18725" t="s">
        <v>270</v>
      </c>
      <c r="B18725" t="s">
        <v>697</v>
      </c>
      <c r="C18725">
        <v>8.32</v>
      </c>
      <c r="D18725">
        <v>8.42</v>
      </c>
      <c r="E18725">
        <v>8.14</v>
      </c>
      <c r="F18725">
        <v>8.15</v>
      </c>
      <c r="G18725">
        <v>9632830</v>
      </c>
      <c r="H18725">
        <v>8.2367000000000008</v>
      </c>
    </row>
    <row r="18726" spans="1:8" x14ac:dyDescent="0.3">
      <c r="A18726" t="s">
        <v>270</v>
      </c>
      <c r="B18726" t="s">
        <v>698</v>
      </c>
      <c r="C18726">
        <v>8.15</v>
      </c>
      <c r="D18726">
        <v>8.36</v>
      </c>
      <c r="E18726">
        <v>8.15</v>
      </c>
      <c r="F18726">
        <v>8.27</v>
      </c>
      <c r="G18726">
        <v>12275910</v>
      </c>
      <c r="H18726">
        <v>8.26</v>
      </c>
    </row>
    <row r="18727" spans="1:8" x14ac:dyDescent="0.3">
      <c r="A18727" t="s">
        <v>270</v>
      </c>
      <c r="B18727" t="s">
        <v>699</v>
      </c>
      <c r="C18727">
        <v>8.31</v>
      </c>
      <c r="D18727">
        <v>8.41</v>
      </c>
      <c r="E18727">
        <v>8.24</v>
      </c>
      <c r="F18727">
        <v>8.3800000000000008</v>
      </c>
      <c r="G18727">
        <v>11729920</v>
      </c>
      <c r="H18727">
        <v>8.3432999999999993</v>
      </c>
    </row>
    <row r="18728" spans="1:8" x14ac:dyDescent="0.3">
      <c r="A18728" t="s">
        <v>270</v>
      </c>
      <c r="B18728" t="s">
        <v>700</v>
      </c>
      <c r="C18728">
        <v>8.4</v>
      </c>
      <c r="D18728">
        <v>8.43</v>
      </c>
      <c r="E18728">
        <v>8.14</v>
      </c>
      <c r="F18728">
        <v>8.24</v>
      </c>
      <c r="G18728">
        <v>10827180</v>
      </c>
      <c r="H18728">
        <v>8.27</v>
      </c>
    </row>
    <row r="18729" spans="1:8" x14ac:dyDescent="0.3">
      <c r="A18729" t="s">
        <v>270</v>
      </c>
      <c r="B18729" t="s">
        <v>77</v>
      </c>
      <c r="C18729">
        <v>8.24</v>
      </c>
      <c r="D18729">
        <v>8.24</v>
      </c>
      <c r="E18729">
        <v>7.99</v>
      </c>
      <c r="F18729">
        <v>8.16</v>
      </c>
      <c r="G18729">
        <v>7806137</v>
      </c>
      <c r="H18729">
        <v>8.1300000000000008</v>
      </c>
    </row>
    <row r="18730" spans="1:8" x14ac:dyDescent="0.3">
      <c r="A18730" t="s">
        <v>270</v>
      </c>
      <c r="B18730" t="s">
        <v>701</v>
      </c>
      <c r="C18730">
        <v>8.18</v>
      </c>
      <c r="D18730">
        <v>8.35</v>
      </c>
      <c r="E18730">
        <v>8.18</v>
      </c>
      <c r="F18730">
        <v>8.2899999999999991</v>
      </c>
      <c r="G18730">
        <v>8558596</v>
      </c>
      <c r="H18730">
        <v>8.2733000000000008</v>
      </c>
    </row>
    <row r="18731" spans="1:8" x14ac:dyDescent="0.3">
      <c r="A18731" t="s">
        <v>270</v>
      </c>
      <c r="B18731" t="s">
        <v>702</v>
      </c>
      <c r="C18731">
        <v>8.32</v>
      </c>
      <c r="D18731">
        <v>8.6</v>
      </c>
      <c r="E18731">
        <v>8.32</v>
      </c>
      <c r="F18731">
        <v>8.4</v>
      </c>
      <c r="G18731">
        <v>14329380</v>
      </c>
      <c r="H18731">
        <v>8.44</v>
      </c>
    </row>
    <row r="18732" spans="1:8" x14ac:dyDescent="0.3">
      <c r="A18732" t="s">
        <v>270</v>
      </c>
      <c r="B18732" t="s">
        <v>139</v>
      </c>
      <c r="C18732">
        <v>8.42</v>
      </c>
      <c r="D18732">
        <v>8.43</v>
      </c>
      <c r="E18732">
        <v>8.24</v>
      </c>
      <c r="F18732">
        <v>8.3000000000000007</v>
      </c>
      <c r="G18732">
        <v>9907518</v>
      </c>
      <c r="H18732">
        <v>8.3232999999999997</v>
      </c>
    </row>
    <row r="18733" spans="1:8" x14ac:dyDescent="0.3">
      <c r="A18733" t="s">
        <v>270</v>
      </c>
      <c r="B18733" t="s">
        <v>156</v>
      </c>
      <c r="C18733">
        <v>8.3000000000000007</v>
      </c>
      <c r="D18733">
        <v>8.32</v>
      </c>
      <c r="E18733">
        <v>8.0399999999999991</v>
      </c>
      <c r="F18733">
        <v>8.18</v>
      </c>
      <c r="G18733">
        <v>9240972</v>
      </c>
      <c r="H18733">
        <v>8.18</v>
      </c>
    </row>
    <row r="18734" spans="1:8" x14ac:dyDescent="0.3">
      <c r="A18734" t="s">
        <v>270</v>
      </c>
      <c r="B18734" t="s">
        <v>703</v>
      </c>
      <c r="C18734">
        <v>8.2200000000000006</v>
      </c>
      <c r="D18734">
        <v>8.4700000000000006</v>
      </c>
      <c r="E18734">
        <v>8.2200000000000006</v>
      </c>
      <c r="F18734">
        <v>8.4600000000000009</v>
      </c>
      <c r="G18734">
        <v>9332294</v>
      </c>
      <c r="H18734">
        <v>8.3833000000000002</v>
      </c>
    </row>
    <row r="18735" spans="1:8" x14ac:dyDescent="0.3">
      <c r="A18735" t="s">
        <v>270</v>
      </c>
      <c r="B18735" t="s">
        <v>223</v>
      </c>
      <c r="C18735">
        <v>8.4700000000000006</v>
      </c>
      <c r="D18735">
        <v>8.5399999999999991</v>
      </c>
      <c r="E18735">
        <v>8.4</v>
      </c>
      <c r="F18735">
        <v>8.4600000000000009</v>
      </c>
      <c r="G18735">
        <v>8079554</v>
      </c>
      <c r="H18735">
        <v>8.4666999999999994</v>
      </c>
    </row>
    <row r="18736" spans="1:8" x14ac:dyDescent="0.3">
      <c r="A18736" t="s">
        <v>270</v>
      </c>
      <c r="B18736" t="s">
        <v>228</v>
      </c>
      <c r="C18736">
        <v>8.4700000000000006</v>
      </c>
      <c r="D18736">
        <v>8.5299999999999994</v>
      </c>
      <c r="E18736">
        <v>8.39</v>
      </c>
      <c r="F18736">
        <v>8.4</v>
      </c>
      <c r="G18736">
        <v>6562705</v>
      </c>
      <c r="H18736">
        <v>8.44</v>
      </c>
    </row>
    <row r="18737" spans="1:8" x14ac:dyDescent="0.3">
      <c r="A18737" t="s">
        <v>270</v>
      </c>
      <c r="B18737" t="s">
        <v>704</v>
      </c>
      <c r="C18737">
        <v>8.41</v>
      </c>
      <c r="D18737">
        <v>8.65</v>
      </c>
      <c r="E18737">
        <v>8.41</v>
      </c>
      <c r="F18737">
        <v>8.6300000000000008</v>
      </c>
      <c r="G18737">
        <v>9934709</v>
      </c>
      <c r="H18737">
        <v>8.5632999999999999</v>
      </c>
    </row>
    <row r="18738" spans="1:8" x14ac:dyDescent="0.3">
      <c r="A18738" t="s">
        <v>270</v>
      </c>
      <c r="B18738" t="s">
        <v>705</v>
      </c>
      <c r="C18738">
        <v>8.67</v>
      </c>
      <c r="D18738">
        <v>8.7100000000000009</v>
      </c>
      <c r="E18738">
        <v>8.5</v>
      </c>
      <c r="F18738">
        <v>8.59</v>
      </c>
      <c r="G18738">
        <v>10853780</v>
      </c>
      <c r="H18738">
        <v>8.6</v>
      </c>
    </row>
    <row r="18739" spans="1:8" x14ac:dyDescent="0.3">
      <c r="A18739" t="s">
        <v>270</v>
      </c>
      <c r="B18739" t="s">
        <v>706</v>
      </c>
      <c r="C18739">
        <v>8.65</v>
      </c>
      <c r="D18739">
        <v>8.89</v>
      </c>
      <c r="E18739">
        <v>8.65</v>
      </c>
      <c r="F18739">
        <v>8.82</v>
      </c>
      <c r="G18739">
        <v>12580450</v>
      </c>
      <c r="H18739">
        <v>8.7866999999999997</v>
      </c>
    </row>
    <row r="18740" spans="1:8" x14ac:dyDescent="0.3">
      <c r="A18740" t="s">
        <v>270</v>
      </c>
      <c r="B18740" t="s">
        <v>265</v>
      </c>
      <c r="C18740">
        <v>8.83</v>
      </c>
      <c r="D18740">
        <v>8.89</v>
      </c>
      <c r="E18740">
        <v>8.7100000000000009</v>
      </c>
      <c r="F18740">
        <v>8.76</v>
      </c>
      <c r="G18740">
        <v>8168657</v>
      </c>
      <c r="H18740">
        <v>8.7866999999999997</v>
      </c>
    </row>
    <row r="18741" spans="1:8" x14ac:dyDescent="0.3">
      <c r="A18741" t="s">
        <v>270</v>
      </c>
      <c r="B18741" t="s">
        <v>707</v>
      </c>
      <c r="C18741">
        <v>8.7799999999999994</v>
      </c>
      <c r="D18741">
        <v>8.82</v>
      </c>
      <c r="E18741">
        <v>8.4499999999999993</v>
      </c>
      <c r="F18741">
        <v>8.4600000000000009</v>
      </c>
      <c r="G18741">
        <v>11491520</v>
      </c>
      <c r="H18741">
        <v>8.5767000000000007</v>
      </c>
    </row>
    <row r="18742" spans="1:8" x14ac:dyDescent="0.3">
      <c r="A18742" t="s">
        <v>270</v>
      </c>
      <c r="B18742" t="s">
        <v>271</v>
      </c>
      <c r="C18742">
        <v>8.58</v>
      </c>
      <c r="D18742">
        <v>8.58</v>
      </c>
      <c r="E18742">
        <v>8.02</v>
      </c>
      <c r="F18742">
        <v>8.1</v>
      </c>
      <c r="G18742">
        <v>8780805</v>
      </c>
      <c r="H18742">
        <v>8.2332999999999998</v>
      </c>
    </row>
    <row r="18743" spans="1:8" x14ac:dyDescent="0.3">
      <c r="A18743" t="s">
        <v>270</v>
      </c>
      <c r="B18743" t="s">
        <v>708</v>
      </c>
      <c r="C18743">
        <v>8.1199999999999992</v>
      </c>
      <c r="D18743">
        <v>8.19</v>
      </c>
      <c r="E18743">
        <v>8.07</v>
      </c>
      <c r="F18743">
        <v>8.1300000000000008</v>
      </c>
      <c r="G18743">
        <v>5845816</v>
      </c>
      <c r="H18743">
        <v>8.1300000000000008</v>
      </c>
    </row>
    <row r="18744" spans="1:8" x14ac:dyDescent="0.3">
      <c r="A18744" t="s">
        <v>270</v>
      </c>
      <c r="B18744" t="s">
        <v>709</v>
      </c>
      <c r="C18744">
        <v>8.18</v>
      </c>
      <c r="D18744">
        <v>8.35</v>
      </c>
      <c r="E18744">
        <v>8.17</v>
      </c>
      <c r="F18744">
        <v>8.19</v>
      </c>
      <c r="G18744">
        <v>5728052</v>
      </c>
      <c r="H18744">
        <v>8.2367000000000008</v>
      </c>
    </row>
    <row r="18745" spans="1:8" x14ac:dyDescent="0.3">
      <c r="A18745" t="s">
        <v>270</v>
      </c>
      <c r="B18745" t="s">
        <v>283</v>
      </c>
      <c r="C18745">
        <v>8.19</v>
      </c>
      <c r="D18745">
        <v>8.19</v>
      </c>
      <c r="E18745">
        <v>8.06</v>
      </c>
      <c r="F18745">
        <v>8.11</v>
      </c>
      <c r="G18745">
        <v>5163138</v>
      </c>
      <c r="H18745">
        <v>8.1199999999999992</v>
      </c>
    </row>
    <row r="18746" spans="1:8" x14ac:dyDescent="0.3">
      <c r="A18746" t="s">
        <v>270</v>
      </c>
      <c r="B18746" t="s">
        <v>290</v>
      </c>
      <c r="C18746">
        <v>8.1300000000000008</v>
      </c>
      <c r="D18746">
        <v>8.91</v>
      </c>
      <c r="E18746">
        <v>7.96</v>
      </c>
      <c r="F18746">
        <v>8.16</v>
      </c>
      <c r="G18746">
        <v>35547890</v>
      </c>
      <c r="H18746">
        <v>8.3432999999999993</v>
      </c>
    </row>
    <row r="18747" spans="1:8" x14ac:dyDescent="0.3">
      <c r="A18747" t="s">
        <v>270</v>
      </c>
      <c r="B18747" t="s">
        <v>710</v>
      </c>
      <c r="C18747">
        <v>8.16</v>
      </c>
      <c r="D18747">
        <v>8.49</v>
      </c>
      <c r="E18747">
        <v>8.15</v>
      </c>
      <c r="F18747">
        <v>8.19</v>
      </c>
      <c r="G18747">
        <v>18006230</v>
      </c>
      <c r="H18747">
        <v>8.2766999999999999</v>
      </c>
    </row>
    <row r="18748" spans="1:8" x14ac:dyDescent="0.3">
      <c r="A18748" t="s">
        <v>270</v>
      </c>
      <c r="B18748" t="s">
        <v>512</v>
      </c>
      <c r="C18748">
        <v>8.19</v>
      </c>
      <c r="D18748">
        <v>8.31</v>
      </c>
      <c r="E18748">
        <v>7.95</v>
      </c>
      <c r="F18748">
        <v>8.0500000000000007</v>
      </c>
      <c r="G18748">
        <v>11920840</v>
      </c>
      <c r="H18748">
        <v>8.1033000000000008</v>
      </c>
    </row>
    <row r="18749" spans="1:8" x14ac:dyDescent="0.3">
      <c r="A18749" t="s">
        <v>270</v>
      </c>
      <c r="B18749" t="s">
        <v>91</v>
      </c>
      <c r="C18749">
        <v>7.4</v>
      </c>
      <c r="D18749">
        <v>7.67</v>
      </c>
      <c r="E18749">
        <v>7.26</v>
      </c>
      <c r="F18749">
        <v>7.41</v>
      </c>
      <c r="G18749">
        <v>19140500</v>
      </c>
      <c r="H18749">
        <v>7.4466999999999999</v>
      </c>
    </row>
    <row r="18750" spans="1:8" x14ac:dyDescent="0.3">
      <c r="A18750" t="s">
        <v>270</v>
      </c>
      <c r="B18750" t="s">
        <v>93</v>
      </c>
      <c r="C18750">
        <v>7.42</v>
      </c>
      <c r="D18750">
        <v>7.52</v>
      </c>
      <c r="E18750">
        <v>7.31</v>
      </c>
      <c r="F18750">
        <v>7.33</v>
      </c>
      <c r="G18750">
        <v>8364189</v>
      </c>
      <c r="H18750">
        <v>7.3867000000000003</v>
      </c>
    </row>
    <row r="18751" spans="1:8" x14ac:dyDescent="0.3">
      <c r="A18751" t="s">
        <v>270</v>
      </c>
      <c r="B18751" t="s">
        <v>711</v>
      </c>
      <c r="C18751">
        <v>7.38</v>
      </c>
      <c r="D18751">
        <v>7.38</v>
      </c>
      <c r="E18751">
        <v>7.24</v>
      </c>
      <c r="F18751">
        <v>7.3</v>
      </c>
      <c r="G18751">
        <v>8170372</v>
      </c>
      <c r="H18751">
        <v>7.3067000000000002</v>
      </c>
    </row>
    <row r="18752" spans="1:8" x14ac:dyDescent="0.3">
      <c r="A18752" t="s">
        <v>270</v>
      </c>
      <c r="B18752" t="s">
        <v>712</v>
      </c>
      <c r="C18752">
        <v>7.35</v>
      </c>
      <c r="D18752">
        <v>7.49</v>
      </c>
      <c r="E18752">
        <v>7.35</v>
      </c>
      <c r="F18752">
        <v>7.46</v>
      </c>
      <c r="G18752">
        <v>4653569</v>
      </c>
      <c r="H18752">
        <v>7.4333</v>
      </c>
    </row>
    <row r="18753" spans="1:8" x14ac:dyDescent="0.3">
      <c r="A18753" t="s">
        <v>270</v>
      </c>
      <c r="B18753" t="s">
        <v>162</v>
      </c>
      <c r="C18753">
        <v>7.44</v>
      </c>
      <c r="D18753">
        <v>7.48</v>
      </c>
      <c r="E18753">
        <v>7.2</v>
      </c>
      <c r="F18753">
        <v>7.28</v>
      </c>
      <c r="G18753">
        <v>5777920</v>
      </c>
      <c r="H18753">
        <v>7.32</v>
      </c>
    </row>
    <row r="18754" spans="1:8" x14ac:dyDescent="0.3">
      <c r="A18754" t="s">
        <v>270</v>
      </c>
      <c r="B18754" t="s">
        <v>220</v>
      </c>
      <c r="C18754">
        <v>7.26</v>
      </c>
      <c r="D18754">
        <v>7.26</v>
      </c>
      <c r="E18754">
        <v>7.01</v>
      </c>
      <c r="F18754">
        <v>7.16</v>
      </c>
      <c r="G18754">
        <v>7361561</v>
      </c>
      <c r="H18754">
        <v>7.1433</v>
      </c>
    </row>
    <row r="18755" spans="1:8" x14ac:dyDescent="0.3">
      <c r="A18755" t="s">
        <v>270</v>
      </c>
      <c r="B18755" t="s">
        <v>713</v>
      </c>
      <c r="C18755">
        <v>7.24</v>
      </c>
      <c r="D18755">
        <v>7.42</v>
      </c>
      <c r="E18755">
        <v>7.24</v>
      </c>
      <c r="F18755">
        <v>7.42</v>
      </c>
      <c r="G18755">
        <v>6720292</v>
      </c>
      <c r="H18755">
        <v>7.36</v>
      </c>
    </row>
    <row r="18756" spans="1:8" x14ac:dyDescent="0.3">
      <c r="A18756" t="s">
        <v>270</v>
      </c>
      <c r="B18756" t="s">
        <v>714</v>
      </c>
      <c r="C18756">
        <v>7.45</v>
      </c>
      <c r="D18756">
        <v>7.46</v>
      </c>
      <c r="E18756">
        <v>7.27</v>
      </c>
      <c r="F18756">
        <v>7.3</v>
      </c>
      <c r="G18756">
        <v>3779093</v>
      </c>
      <c r="H18756">
        <v>7.3433000000000002</v>
      </c>
    </row>
    <row r="18757" spans="1:8" x14ac:dyDescent="0.3">
      <c r="A18757" t="s">
        <v>270</v>
      </c>
      <c r="B18757" t="s">
        <v>715</v>
      </c>
      <c r="C18757">
        <v>7.2</v>
      </c>
      <c r="D18757">
        <v>7.47</v>
      </c>
      <c r="E18757">
        <v>7.2</v>
      </c>
      <c r="F18757">
        <v>7.33</v>
      </c>
      <c r="G18757">
        <v>8333654</v>
      </c>
      <c r="H18757">
        <v>7.3333000000000004</v>
      </c>
    </row>
    <row r="18758" spans="1:8" x14ac:dyDescent="0.3">
      <c r="A18758" t="s">
        <v>270</v>
      </c>
      <c r="B18758" t="s">
        <v>235</v>
      </c>
      <c r="C18758">
        <v>7.38</v>
      </c>
      <c r="D18758">
        <v>7.38</v>
      </c>
      <c r="E18758">
        <v>7.18</v>
      </c>
      <c r="F18758">
        <v>7.27</v>
      </c>
      <c r="G18758">
        <v>4657297</v>
      </c>
      <c r="H18758">
        <v>7.2766999999999999</v>
      </c>
    </row>
    <row r="18759" spans="1:8" x14ac:dyDescent="0.3">
      <c r="A18759" t="s">
        <v>270</v>
      </c>
      <c r="B18759" t="s">
        <v>259</v>
      </c>
      <c r="C18759">
        <v>7.28</v>
      </c>
      <c r="D18759">
        <v>7.34</v>
      </c>
      <c r="E18759">
        <v>7.22</v>
      </c>
      <c r="F18759">
        <v>7.27</v>
      </c>
      <c r="G18759">
        <v>3970699</v>
      </c>
      <c r="H18759">
        <v>7.2766999999999999</v>
      </c>
    </row>
    <row r="18760" spans="1:8" x14ac:dyDescent="0.3">
      <c r="A18760" t="s">
        <v>270</v>
      </c>
      <c r="B18760" t="s">
        <v>716</v>
      </c>
      <c r="C18760">
        <v>7.3</v>
      </c>
      <c r="D18760">
        <v>7.35</v>
      </c>
      <c r="E18760">
        <v>7.27</v>
      </c>
      <c r="F18760">
        <v>7.32</v>
      </c>
      <c r="G18760">
        <v>4133984</v>
      </c>
      <c r="H18760">
        <v>7.3132999999999999</v>
      </c>
    </row>
    <row r="18761" spans="1:8" x14ac:dyDescent="0.3">
      <c r="A18761" t="s">
        <v>270</v>
      </c>
      <c r="B18761" t="s">
        <v>269</v>
      </c>
      <c r="C18761">
        <v>7.36</v>
      </c>
      <c r="D18761">
        <v>7.52</v>
      </c>
      <c r="E18761">
        <v>7.29</v>
      </c>
      <c r="F18761">
        <v>7.31</v>
      </c>
      <c r="G18761">
        <v>4391698</v>
      </c>
      <c r="H18761">
        <v>7.3733000000000004</v>
      </c>
    </row>
    <row r="18762" spans="1:8" x14ac:dyDescent="0.3">
      <c r="A18762" t="s">
        <v>270</v>
      </c>
      <c r="B18762" t="s">
        <v>282</v>
      </c>
      <c r="C18762">
        <v>7.31</v>
      </c>
      <c r="D18762">
        <v>7.34</v>
      </c>
      <c r="E18762">
        <v>7.12</v>
      </c>
      <c r="F18762">
        <v>7.12</v>
      </c>
      <c r="G18762">
        <v>4335971</v>
      </c>
      <c r="H18762">
        <v>7.1932999999999998</v>
      </c>
    </row>
    <row r="18763" spans="1:8" x14ac:dyDescent="0.3">
      <c r="A18763" t="s">
        <v>270</v>
      </c>
      <c r="B18763" t="s">
        <v>717</v>
      </c>
      <c r="C18763">
        <v>7.13</v>
      </c>
      <c r="D18763">
        <v>7.24</v>
      </c>
      <c r="E18763">
        <v>6.92</v>
      </c>
      <c r="F18763">
        <v>7.21</v>
      </c>
      <c r="G18763">
        <v>11164680</v>
      </c>
      <c r="H18763">
        <v>7.1233000000000004</v>
      </c>
    </row>
    <row r="18764" spans="1:8" x14ac:dyDescent="0.3">
      <c r="A18764" t="s">
        <v>270</v>
      </c>
      <c r="B18764" t="s">
        <v>285</v>
      </c>
      <c r="C18764">
        <v>7.22</v>
      </c>
      <c r="D18764">
        <v>7.22</v>
      </c>
      <c r="E18764">
        <v>7.09</v>
      </c>
      <c r="F18764">
        <v>7.1</v>
      </c>
      <c r="G18764">
        <v>3390597</v>
      </c>
      <c r="H18764">
        <v>7.1367000000000003</v>
      </c>
    </row>
    <row r="18765" spans="1:8" x14ac:dyDescent="0.3">
      <c r="A18765" t="s">
        <v>270</v>
      </c>
      <c r="B18765" t="s">
        <v>718</v>
      </c>
      <c r="C18765">
        <v>7.13</v>
      </c>
      <c r="D18765">
        <v>7.21</v>
      </c>
      <c r="E18765">
        <v>7.04</v>
      </c>
      <c r="F18765">
        <v>7.06</v>
      </c>
      <c r="G18765">
        <v>3782095</v>
      </c>
      <c r="H18765">
        <v>7.1032999999999999</v>
      </c>
    </row>
    <row r="18766" spans="1:8" x14ac:dyDescent="0.3">
      <c r="A18766" t="s">
        <v>270</v>
      </c>
      <c r="B18766" t="s">
        <v>291</v>
      </c>
      <c r="C18766">
        <v>7.1</v>
      </c>
      <c r="D18766">
        <v>7.12</v>
      </c>
      <c r="E18766">
        <v>7.04</v>
      </c>
      <c r="F18766">
        <v>7.05</v>
      </c>
      <c r="G18766">
        <v>2623417</v>
      </c>
      <c r="H18766">
        <v>7.07</v>
      </c>
    </row>
    <row r="18767" spans="1:8" x14ac:dyDescent="0.3">
      <c r="A18767" t="s">
        <v>270</v>
      </c>
      <c r="B18767" t="s">
        <v>295</v>
      </c>
      <c r="C18767">
        <v>7.07</v>
      </c>
      <c r="D18767">
        <v>7.11</v>
      </c>
      <c r="E18767">
        <v>6.91</v>
      </c>
      <c r="F18767">
        <v>6.99</v>
      </c>
      <c r="G18767">
        <v>5098181</v>
      </c>
      <c r="H18767">
        <v>7.0033000000000003</v>
      </c>
    </row>
    <row r="18768" spans="1:8" x14ac:dyDescent="0.3">
      <c r="A18768" t="s">
        <v>270</v>
      </c>
      <c r="B18768" t="s">
        <v>298</v>
      </c>
      <c r="C18768">
        <v>7.02</v>
      </c>
      <c r="D18768">
        <v>7.02</v>
      </c>
      <c r="E18768">
        <v>6.92</v>
      </c>
      <c r="F18768">
        <v>6.96</v>
      </c>
      <c r="G18768">
        <v>4118943</v>
      </c>
      <c r="H18768">
        <v>6.9667000000000003</v>
      </c>
    </row>
    <row r="18769" spans="1:8" x14ac:dyDescent="0.3">
      <c r="A18769" t="s">
        <v>270</v>
      </c>
      <c r="B18769" t="s">
        <v>719</v>
      </c>
      <c r="C18769">
        <v>6.97</v>
      </c>
      <c r="D18769">
        <v>7.01</v>
      </c>
      <c r="E18769">
        <v>6.92</v>
      </c>
      <c r="F18769">
        <v>6.96</v>
      </c>
      <c r="G18769">
        <v>5870235</v>
      </c>
      <c r="H18769">
        <v>6.9633000000000003</v>
      </c>
    </row>
    <row r="18770" spans="1:8" x14ac:dyDescent="0.3">
      <c r="A18770" t="s">
        <v>270</v>
      </c>
      <c r="B18770" t="s">
        <v>720</v>
      </c>
      <c r="C18770">
        <v>7.02</v>
      </c>
      <c r="D18770">
        <v>7.09</v>
      </c>
      <c r="E18770">
        <v>7.01</v>
      </c>
      <c r="F18770">
        <v>7.06</v>
      </c>
      <c r="G18770">
        <v>4717375</v>
      </c>
      <c r="H18770">
        <v>7.0533000000000001</v>
      </c>
    </row>
    <row r="18771" spans="1:8" x14ac:dyDescent="0.3">
      <c r="A18771" t="s">
        <v>270</v>
      </c>
      <c r="B18771" t="s">
        <v>721</v>
      </c>
      <c r="C18771">
        <v>7.01</v>
      </c>
      <c r="D18771">
        <v>7.02</v>
      </c>
      <c r="E18771">
        <v>6.95</v>
      </c>
      <c r="F18771">
        <v>6.99</v>
      </c>
      <c r="G18771">
        <v>8332210</v>
      </c>
      <c r="H18771">
        <v>6.9866999999999999</v>
      </c>
    </row>
    <row r="18772" spans="1:8" x14ac:dyDescent="0.3">
      <c r="A18772" t="s">
        <v>270</v>
      </c>
      <c r="B18772" t="s">
        <v>96</v>
      </c>
      <c r="C18772">
        <v>6.99</v>
      </c>
      <c r="D18772">
        <v>7.27</v>
      </c>
      <c r="E18772">
        <v>6.95</v>
      </c>
      <c r="F18772">
        <v>7.04</v>
      </c>
      <c r="G18772">
        <v>16379960</v>
      </c>
      <c r="H18772">
        <v>7.0867000000000004</v>
      </c>
    </row>
    <row r="18773" spans="1:8" x14ac:dyDescent="0.3">
      <c r="A18773" t="s">
        <v>270</v>
      </c>
      <c r="B18773" t="s">
        <v>722</v>
      </c>
      <c r="C18773">
        <v>7.04</v>
      </c>
      <c r="D18773">
        <v>7.12</v>
      </c>
      <c r="E18773">
        <v>7.02</v>
      </c>
      <c r="F18773">
        <v>7.05</v>
      </c>
      <c r="G18773">
        <v>6443895</v>
      </c>
      <c r="H18773">
        <v>7.0632999999999999</v>
      </c>
    </row>
    <row r="18774" spans="1:8" x14ac:dyDescent="0.3">
      <c r="A18774" t="s">
        <v>270</v>
      </c>
      <c r="B18774" t="s">
        <v>164</v>
      </c>
      <c r="C18774">
        <v>7.05</v>
      </c>
      <c r="D18774">
        <v>7.1</v>
      </c>
      <c r="E18774">
        <v>6.87</v>
      </c>
      <c r="F18774">
        <v>6.88</v>
      </c>
      <c r="G18774">
        <v>8417569</v>
      </c>
      <c r="H18774">
        <v>6.95</v>
      </c>
    </row>
    <row r="18775" spans="1:8" x14ac:dyDescent="0.3">
      <c r="A18775" t="s">
        <v>270</v>
      </c>
      <c r="B18775" t="s">
        <v>723</v>
      </c>
      <c r="C18775">
        <v>7.06</v>
      </c>
      <c r="D18775">
        <v>7.15</v>
      </c>
      <c r="E18775">
        <v>7.04</v>
      </c>
      <c r="F18775">
        <v>7.07</v>
      </c>
      <c r="G18775">
        <v>9296789</v>
      </c>
      <c r="H18775">
        <v>7.0867000000000004</v>
      </c>
    </row>
    <row r="18776" spans="1:8" x14ac:dyDescent="0.3">
      <c r="A18776" t="s">
        <v>270</v>
      </c>
      <c r="B18776" t="s">
        <v>724</v>
      </c>
      <c r="C18776">
        <v>7.1</v>
      </c>
      <c r="D18776">
        <v>7.11</v>
      </c>
      <c r="E18776">
        <v>7</v>
      </c>
      <c r="F18776">
        <v>7.01</v>
      </c>
      <c r="G18776">
        <v>7489744</v>
      </c>
      <c r="H18776">
        <v>7.04</v>
      </c>
    </row>
    <row r="18777" spans="1:8" x14ac:dyDescent="0.3">
      <c r="A18777" t="s">
        <v>270</v>
      </c>
      <c r="B18777" t="s">
        <v>725</v>
      </c>
      <c r="C18777">
        <v>7.05</v>
      </c>
      <c r="D18777">
        <v>7.19</v>
      </c>
      <c r="E18777">
        <v>7.04</v>
      </c>
      <c r="F18777">
        <v>7.17</v>
      </c>
      <c r="G18777">
        <v>8734775</v>
      </c>
      <c r="H18777">
        <v>7.1333000000000002</v>
      </c>
    </row>
    <row r="18778" spans="1:8" x14ac:dyDescent="0.3">
      <c r="A18778" t="s">
        <v>270</v>
      </c>
      <c r="B18778" t="s">
        <v>242</v>
      </c>
      <c r="C18778">
        <v>7.1</v>
      </c>
      <c r="D18778">
        <v>7.15</v>
      </c>
      <c r="E18778">
        <v>7.04</v>
      </c>
      <c r="F18778">
        <v>7.11</v>
      </c>
      <c r="G18778">
        <v>4752757</v>
      </c>
      <c r="H18778">
        <v>7.1</v>
      </c>
    </row>
    <row r="18779" spans="1:8" x14ac:dyDescent="0.3">
      <c r="A18779" t="s">
        <v>270</v>
      </c>
      <c r="B18779" t="s">
        <v>726</v>
      </c>
      <c r="C18779">
        <v>7.15</v>
      </c>
      <c r="D18779">
        <v>7.22</v>
      </c>
      <c r="E18779">
        <v>7.12</v>
      </c>
      <c r="F18779">
        <v>7.18</v>
      </c>
      <c r="G18779">
        <v>6090626</v>
      </c>
      <c r="H18779">
        <v>7.1733000000000002</v>
      </c>
    </row>
    <row r="18780" spans="1:8" x14ac:dyDescent="0.3">
      <c r="A18780" t="s">
        <v>270</v>
      </c>
      <c r="B18780" t="s">
        <v>727</v>
      </c>
      <c r="C18780">
        <v>7.19</v>
      </c>
      <c r="D18780">
        <v>7.35</v>
      </c>
      <c r="E18780">
        <v>7.18</v>
      </c>
      <c r="F18780">
        <v>7.3</v>
      </c>
      <c r="G18780">
        <v>6515099</v>
      </c>
      <c r="H18780">
        <v>7.2766999999999999</v>
      </c>
    </row>
    <row r="18781" spans="1:8" x14ac:dyDescent="0.3">
      <c r="A18781" t="s">
        <v>270</v>
      </c>
      <c r="B18781" t="s">
        <v>728</v>
      </c>
      <c r="C18781">
        <v>7.3</v>
      </c>
      <c r="D18781">
        <v>7.42</v>
      </c>
      <c r="E18781">
        <v>7.27</v>
      </c>
      <c r="F18781">
        <v>7.28</v>
      </c>
      <c r="G18781">
        <v>5480068</v>
      </c>
      <c r="H18781">
        <v>7.3232999999999997</v>
      </c>
    </row>
    <row r="18782" spans="1:8" x14ac:dyDescent="0.3">
      <c r="A18782" t="s">
        <v>270</v>
      </c>
      <c r="B18782" t="s">
        <v>729</v>
      </c>
      <c r="C18782">
        <v>7.31</v>
      </c>
      <c r="D18782">
        <v>7.68</v>
      </c>
      <c r="E18782">
        <v>7.28</v>
      </c>
      <c r="F18782">
        <v>7.66</v>
      </c>
      <c r="G18782">
        <v>9619918</v>
      </c>
      <c r="H18782">
        <v>7.54</v>
      </c>
    </row>
    <row r="18783" spans="1:8" x14ac:dyDescent="0.3">
      <c r="A18783" t="s">
        <v>270</v>
      </c>
      <c r="B18783" t="s">
        <v>730</v>
      </c>
      <c r="C18783">
        <v>7.64</v>
      </c>
      <c r="D18783">
        <v>7.64</v>
      </c>
      <c r="E18783">
        <v>7.45</v>
      </c>
      <c r="F18783">
        <v>7.53</v>
      </c>
      <c r="G18783">
        <v>5654932</v>
      </c>
      <c r="H18783">
        <v>7.54</v>
      </c>
    </row>
    <row r="18784" spans="1:8" x14ac:dyDescent="0.3">
      <c r="A18784" t="s">
        <v>270</v>
      </c>
      <c r="B18784" t="s">
        <v>731</v>
      </c>
      <c r="C18784">
        <v>7.55</v>
      </c>
      <c r="D18784">
        <v>7.62</v>
      </c>
      <c r="E18784">
        <v>7.44</v>
      </c>
      <c r="F18784">
        <v>7.46</v>
      </c>
      <c r="G18784">
        <v>4800486</v>
      </c>
      <c r="H18784">
        <v>7.5067000000000004</v>
      </c>
    </row>
    <row r="18785" spans="1:8" x14ac:dyDescent="0.3">
      <c r="A18785" t="s">
        <v>270</v>
      </c>
      <c r="B18785" t="s">
        <v>732</v>
      </c>
      <c r="C18785">
        <v>7.47</v>
      </c>
      <c r="D18785">
        <v>7.53</v>
      </c>
      <c r="E18785">
        <v>7.32</v>
      </c>
      <c r="F18785">
        <v>7.32</v>
      </c>
      <c r="G18785">
        <v>5796554</v>
      </c>
      <c r="H18785">
        <v>7.39</v>
      </c>
    </row>
    <row r="18786" spans="1:8" x14ac:dyDescent="0.3">
      <c r="A18786" t="s">
        <v>270</v>
      </c>
      <c r="B18786" t="s">
        <v>733</v>
      </c>
      <c r="C18786">
        <v>7.32</v>
      </c>
      <c r="D18786">
        <v>7.42</v>
      </c>
      <c r="E18786">
        <v>7.25</v>
      </c>
      <c r="F18786">
        <v>7.4</v>
      </c>
      <c r="G18786">
        <v>4062388</v>
      </c>
      <c r="H18786">
        <v>7.3567</v>
      </c>
    </row>
    <row r="18787" spans="1:8" x14ac:dyDescent="0.3">
      <c r="A18787" t="s">
        <v>270</v>
      </c>
      <c r="B18787" t="s">
        <v>734</v>
      </c>
      <c r="C18787">
        <v>7.4</v>
      </c>
      <c r="D18787">
        <v>7.55</v>
      </c>
      <c r="E18787">
        <v>7.4</v>
      </c>
      <c r="F18787">
        <v>7.45</v>
      </c>
      <c r="G18787">
        <v>5989076</v>
      </c>
      <c r="H18787">
        <v>7.4667000000000003</v>
      </c>
    </row>
    <row r="18788" spans="1:8" x14ac:dyDescent="0.3">
      <c r="A18788" t="s">
        <v>270</v>
      </c>
      <c r="B18788" t="s">
        <v>735</v>
      </c>
      <c r="C18788">
        <v>7.45</v>
      </c>
      <c r="D18788">
        <v>7.45</v>
      </c>
      <c r="E18788">
        <v>7.2</v>
      </c>
      <c r="F18788">
        <v>7.23</v>
      </c>
      <c r="G18788">
        <v>5138842</v>
      </c>
      <c r="H18788">
        <v>7.2933000000000003</v>
      </c>
    </row>
    <row r="18789" spans="1:8" x14ac:dyDescent="0.3">
      <c r="A18789" t="s">
        <v>681</v>
      </c>
      <c r="B18789" t="s">
        <v>696</v>
      </c>
      <c r="C18789">
        <v>30.8</v>
      </c>
      <c r="D18789">
        <v>31.16</v>
      </c>
      <c r="E18789">
        <v>30.46</v>
      </c>
      <c r="F18789">
        <v>30.96</v>
      </c>
      <c r="G18789">
        <v>4780726</v>
      </c>
      <c r="H18789">
        <v>30.86</v>
      </c>
    </row>
    <row r="18790" spans="1:8" x14ac:dyDescent="0.3">
      <c r="A18790" t="s">
        <v>681</v>
      </c>
      <c r="B18790" t="s">
        <v>697</v>
      </c>
      <c r="C18790">
        <v>30.96</v>
      </c>
      <c r="D18790">
        <v>31</v>
      </c>
      <c r="E18790">
        <v>30.36</v>
      </c>
      <c r="F18790">
        <v>30.52</v>
      </c>
      <c r="G18790">
        <v>5018040</v>
      </c>
      <c r="H18790">
        <v>30.6267</v>
      </c>
    </row>
    <row r="18791" spans="1:8" x14ac:dyDescent="0.3">
      <c r="A18791" t="s">
        <v>681</v>
      </c>
      <c r="B18791" t="s">
        <v>698</v>
      </c>
      <c r="C18791">
        <v>30.52</v>
      </c>
      <c r="D18791">
        <v>32.04</v>
      </c>
      <c r="E18791">
        <v>30.52</v>
      </c>
      <c r="F18791">
        <v>31.62</v>
      </c>
      <c r="G18791">
        <v>6650309</v>
      </c>
      <c r="H18791">
        <v>31.3933</v>
      </c>
    </row>
    <row r="18792" spans="1:8" x14ac:dyDescent="0.3">
      <c r="A18792" t="s">
        <v>681</v>
      </c>
      <c r="B18792" t="s">
        <v>699</v>
      </c>
      <c r="C18792">
        <v>31.68</v>
      </c>
      <c r="D18792">
        <v>32.200000000000003</v>
      </c>
      <c r="E18792">
        <v>31.5</v>
      </c>
      <c r="F18792">
        <v>31.82</v>
      </c>
      <c r="G18792">
        <v>8803308</v>
      </c>
      <c r="H18792">
        <v>31.84</v>
      </c>
    </row>
    <row r="18793" spans="1:8" x14ac:dyDescent="0.3">
      <c r="A18793" t="s">
        <v>681</v>
      </c>
      <c r="B18793" t="s">
        <v>700</v>
      </c>
      <c r="C18793">
        <v>31.72</v>
      </c>
      <c r="D18793">
        <v>32.119999999999997</v>
      </c>
      <c r="E18793">
        <v>30.9</v>
      </c>
      <c r="F18793">
        <v>31.4</v>
      </c>
      <c r="G18793">
        <v>10116160</v>
      </c>
      <c r="H18793">
        <v>31.473299999999998</v>
      </c>
    </row>
    <row r="18794" spans="1:8" x14ac:dyDescent="0.3">
      <c r="A18794" t="s">
        <v>681</v>
      </c>
      <c r="B18794" t="s">
        <v>77</v>
      </c>
      <c r="C18794">
        <v>31.2</v>
      </c>
      <c r="D18794">
        <v>31.46</v>
      </c>
      <c r="E18794">
        <v>30.12</v>
      </c>
      <c r="F18794">
        <v>31.08</v>
      </c>
      <c r="G18794">
        <v>5001805</v>
      </c>
      <c r="H18794">
        <v>30.886700000000001</v>
      </c>
    </row>
    <row r="18795" spans="1:8" x14ac:dyDescent="0.3">
      <c r="A18795" t="s">
        <v>681</v>
      </c>
      <c r="B18795" t="s">
        <v>701</v>
      </c>
      <c r="C18795">
        <v>31.46</v>
      </c>
      <c r="D18795">
        <v>32.200000000000003</v>
      </c>
      <c r="E18795">
        <v>31.08</v>
      </c>
      <c r="F18795">
        <v>32.14</v>
      </c>
      <c r="G18795">
        <v>4933865</v>
      </c>
      <c r="H18795">
        <v>31.806699999999999</v>
      </c>
    </row>
    <row r="18796" spans="1:8" x14ac:dyDescent="0.3">
      <c r="A18796" t="s">
        <v>681</v>
      </c>
      <c r="B18796" t="s">
        <v>702</v>
      </c>
      <c r="C18796">
        <v>32.299999999999997</v>
      </c>
      <c r="D18796">
        <v>33.54</v>
      </c>
      <c r="E18796">
        <v>32.020000000000003</v>
      </c>
      <c r="F18796">
        <v>32.479999999999997</v>
      </c>
      <c r="G18796">
        <v>8598827</v>
      </c>
      <c r="H18796">
        <v>32.68</v>
      </c>
    </row>
    <row r="18797" spans="1:8" x14ac:dyDescent="0.3">
      <c r="A18797" t="s">
        <v>681</v>
      </c>
      <c r="B18797" t="s">
        <v>139</v>
      </c>
      <c r="C18797">
        <v>32.44</v>
      </c>
      <c r="D18797">
        <v>32.5</v>
      </c>
      <c r="E18797">
        <v>31.26</v>
      </c>
      <c r="F18797">
        <v>31.3</v>
      </c>
      <c r="G18797">
        <v>6186552</v>
      </c>
      <c r="H18797">
        <v>31.686699999999998</v>
      </c>
    </row>
    <row r="18798" spans="1:8" x14ac:dyDescent="0.3">
      <c r="A18798" t="s">
        <v>681</v>
      </c>
      <c r="B18798" t="s">
        <v>156</v>
      </c>
      <c r="C18798">
        <v>31.36</v>
      </c>
      <c r="D18798">
        <v>31.48</v>
      </c>
      <c r="E18798">
        <v>30.6</v>
      </c>
      <c r="F18798">
        <v>30.86</v>
      </c>
      <c r="G18798">
        <v>5035513</v>
      </c>
      <c r="H18798">
        <v>30.98</v>
      </c>
    </row>
    <row r="18799" spans="1:8" x14ac:dyDescent="0.3">
      <c r="A18799" t="s">
        <v>681</v>
      </c>
      <c r="B18799" t="s">
        <v>703</v>
      </c>
      <c r="C18799">
        <v>31.38</v>
      </c>
      <c r="D18799">
        <v>32.200000000000003</v>
      </c>
      <c r="E18799">
        <v>31.32</v>
      </c>
      <c r="F18799">
        <v>32.08</v>
      </c>
      <c r="G18799">
        <v>4796628</v>
      </c>
      <c r="H18799">
        <v>31.866700000000002</v>
      </c>
    </row>
    <row r="18800" spans="1:8" x14ac:dyDescent="0.3">
      <c r="A18800" t="s">
        <v>681</v>
      </c>
      <c r="B18800" t="s">
        <v>223</v>
      </c>
      <c r="C18800">
        <v>32.08</v>
      </c>
      <c r="D18800">
        <v>32.44</v>
      </c>
      <c r="E18800">
        <v>31.7</v>
      </c>
      <c r="F18800">
        <v>31.86</v>
      </c>
      <c r="G18800">
        <v>2978041</v>
      </c>
      <c r="H18800">
        <v>32</v>
      </c>
    </row>
    <row r="18801" spans="1:8" x14ac:dyDescent="0.3">
      <c r="A18801" t="s">
        <v>681</v>
      </c>
      <c r="B18801" t="s">
        <v>228</v>
      </c>
      <c r="C18801">
        <v>31.62</v>
      </c>
      <c r="D18801">
        <v>31.96</v>
      </c>
      <c r="E18801">
        <v>31.46</v>
      </c>
      <c r="F18801">
        <v>31.64</v>
      </c>
      <c r="G18801">
        <v>3653586</v>
      </c>
      <c r="H18801">
        <v>31.686699999999998</v>
      </c>
    </row>
    <row r="18802" spans="1:8" x14ac:dyDescent="0.3">
      <c r="A18802" t="s">
        <v>681</v>
      </c>
      <c r="B18802" t="s">
        <v>704</v>
      </c>
      <c r="C18802">
        <v>31.64</v>
      </c>
      <c r="D18802">
        <v>32.72</v>
      </c>
      <c r="E18802">
        <v>31.64</v>
      </c>
      <c r="F18802">
        <v>32.64</v>
      </c>
      <c r="G18802">
        <v>5752297</v>
      </c>
      <c r="H18802">
        <v>32.333300000000001</v>
      </c>
    </row>
    <row r="18803" spans="1:8" x14ac:dyDescent="0.3">
      <c r="A18803" t="s">
        <v>681</v>
      </c>
      <c r="B18803" t="s">
        <v>705</v>
      </c>
      <c r="C18803">
        <v>32.659999999999997</v>
      </c>
      <c r="D18803">
        <v>33.08</v>
      </c>
      <c r="E18803">
        <v>32.299999999999997</v>
      </c>
      <c r="F18803">
        <v>32.5</v>
      </c>
      <c r="G18803">
        <v>4606514</v>
      </c>
      <c r="H18803">
        <v>32.6267</v>
      </c>
    </row>
    <row r="18804" spans="1:8" x14ac:dyDescent="0.3">
      <c r="A18804" t="s">
        <v>681</v>
      </c>
      <c r="B18804" t="s">
        <v>706</v>
      </c>
      <c r="C18804">
        <v>32.880000000000003</v>
      </c>
      <c r="D18804">
        <v>33.68</v>
      </c>
      <c r="E18804">
        <v>32.880000000000003</v>
      </c>
      <c r="F18804">
        <v>33.56</v>
      </c>
      <c r="G18804">
        <v>5218290</v>
      </c>
      <c r="H18804">
        <v>33.3733</v>
      </c>
    </row>
    <row r="18805" spans="1:8" x14ac:dyDescent="0.3">
      <c r="A18805" t="s">
        <v>681</v>
      </c>
      <c r="B18805" t="s">
        <v>265</v>
      </c>
      <c r="C18805">
        <v>33.56</v>
      </c>
      <c r="D18805">
        <v>33.64</v>
      </c>
      <c r="E18805">
        <v>33</v>
      </c>
      <c r="F18805">
        <v>33.1</v>
      </c>
      <c r="G18805">
        <v>4043568</v>
      </c>
      <c r="H18805">
        <v>33.246699999999997</v>
      </c>
    </row>
    <row r="18806" spans="1:8" x14ac:dyDescent="0.3">
      <c r="A18806" t="s">
        <v>681</v>
      </c>
      <c r="B18806" t="s">
        <v>707</v>
      </c>
      <c r="C18806">
        <v>33.340000000000003</v>
      </c>
      <c r="D18806">
        <v>33.6</v>
      </c>
      <c r="E18806">
        <v>31.74</v>
      </c>
      <c r="F18806">
        <v>31.74</v>
      </c>
      <c r="G18806">
        <v>6292605</v>
      </c>
      <c r="H18806">
        <v>32.36</v>
      </c>
    </row>
    <row r="18807" spans="1:8" x14ac:dyDescent="0.3">
      <c r="A18807" t="s">
        <v>681</v>
      </c>
      <c r="B18807" t="s">
        <v>271</v>
      </c>
      <c r="C18807">
        <v>31.88</v>
      </c>
      <c r="D18807">
        <v>31.96</v>
      </c>
      <c r="E18807">
        <v>29.72</v>
      </c>
      <c r="F18807">
        <v>30.02</v>
      </c>
      <c r="G18807">
        <v>6258988</v>
      </c>
      <c r="H18807">
        <v>30.566700000000001</v>
      </c>
    </row>
    <row r="18808" spans="1:8" x14ac:dyDescent="0.3">
      <c r="A18808" t="s">
        <v>681</v>
      </c>
      <c r="B18808" t="s">
        <v>708</v>
      </c>
      <c r="C18808">
        <v>30.02</v>
      </c>
      <c r="D18808">
        <v>30.4</v>
      </c>
      <c r="E18808">
        <v>29.66</v>
      </c>
      <c r="F18808">
        <v>30.22</v>
      </c>
      <c r="G18808">
        <v>3734289</v>
      </c>
      <c r="H18808">
        <v>30.093299999999999</v>
      </c>
    </row>
    <row r="18809" spans="1:8" x14ac:dyDescent="0.3">
      <c r="A18809" t="s">
        <v>681</v>
      </c>
      <c r="B18809" t="s">
        <v>709</v>
      </c>
      <c r="C18809">
        <v>30.46</v>
      </c>
      <c r="D18809">
        <v>30.96</v>
      </c>
      <c r="E18809">
        <v>30.42</v>
      </c>
      <c r="F18809">
        <v>30.5</v>
      </c>
      <c r="G18809">
        <v>2921542</v>
      </c>
      <c r="H18809">
        <v>30.6267</v>
      </c>
    </row>
    <row r="18810" spans="1:8" x14ac:dyDescent="0.3">
      <c r="A18810" t="s">
        <v>681</v>
      </c>
      <c r="B18810" t="s">
        <v>283</v>
      </c>
      <c r="C18810">
        <v>30.32</v>
      </c>
      <c r="D18810">
        <v>30.8</v>
      </c>
      <c r="E18810">
        <v>29.86</v>
      </c>
      <c r="F18810">
        <v>29.86</v>
      </c>
      <c r="G18810">
        <v>3789225</v>
      </c>
      <c r="H18810">
        <v>30.173300000000001</v>
      </c>
    </row>
    <row r="18811" spans="1:8" x14ac:dyDescent="0.3">
      <c r="A18811" t="s">
        <v>681</v>
      </c>
      <c r="B18811" t="s">
        <v>290</v>
      </c>
      <c r="C18811">
        <v>30.02</v>
      </c>
      <c r="D18811">
        <v>32.700000000000003</v>
      </c>
      <c r="E18811">
        <v>29.3</v>
      </c>
      <c r="F18811">
        <v>31</v>
      </c>
      <c r="G18811">
        <v>21027560</v>
      </c>
      <c r="H18811">
        <v>31</v>
      </c>
    </row>
    <row r="18812" spans="1:8" x14ac:dyDescent="0.3">
      <c r="A18812" t="s">
        <v>681</v>
      </c>
      <c r="B18812" t="s">
        <v>710</v>
      </c>
      <c r="C18812">
        <v>30.6</v>
      </c>
      <c r="D18812">
        <v>32.64</v>
      </c>
      <c r="E18812">
        <v>30.52</v>
      </c>
      <c r="F18812">
        <v>31.02</v>
      </c>
      <c r="G18812">
        <v>16526430</v>
      </c>
      <c r="H18812">
        <v>31.3933</v>
      </c>
    </row>
    <row r="18813" spans="1:8" x14ac:dyDescent="0.3">
      <c r="A18813" t="s">
        <v>681</v>
      </c>
      <c r="B18813" t="s">
        <v>512</v>
      </c>
      <c r="C18813">
        <v>31.12</v>
      </c>
      <c r="D18813">
        <v>31.5</v>
      </c>
      <c r="E18813">
        <v>29.84</v>
      </c>
      <c r="F18813">
        <v>30.18</v>
      </c>
      <c r="G18813">
        <v>10734480</v>
      </c>
      <c r="H18813">
        <v>30.506699999999999</v>
      </c>
    </row>
    <row r="18814" spans="1:8" x14ac:dyDescent="0.3">
      <c r="A18814" t="s">
        <v>681</v>
      </c>
      <c r="B18814" t="s">
        <v>91</v>
      </c>
      <c r="C18814">
        <v>27.92</v>
      </c>
      <c r="D18814">
        <v>29.04</v>
      </c>
      <c r="E18814">
        <v>27.82</v>
      </c>
      <c r="F18814">
        <v>28.28</v>
      </c>
      <c r="G18814">
        <v>7816340</v>
      </c>
      <c r="H18814">
        <v>28.38</v>
      </c>
    </row>
    <row r="18815" spans="1:8" x14ac:dyDescent="0.3">
      <c r="A18815" t="s">
        <v>681</v>
      </c>
      <c r="B18815" t="s">
        <v>93</v>
      </c>
      <c r="C18815">
        <v>28.22</v>
      </c>
      <c r="D18815">
        <v>29.48</v>
      </c>
      <c r="E18815">
        <v>27.88</v>
      </c>
      <c r="F18815">
        <v>28.18</v>
      </c>
      <c r="G18815">
        <v>9120859</v>
      </c>
      <c r="H18815">
        <v>28.513300000000001</v>
      </c>
    </row>
    <row r="18816" spans="1:8" x14ac:dyDescent="0.3">
      <c r="A18816" t="s">
        <v>681</v>
      </c>
      <c r="B18816" t="s">
        <v>711</v>
      </c>
      <c r="C18816">
        <v>28.14</v>
      </c>
      <c r="D18816">
        <v>28.46</v>
      </c>
      <c r="E18816">
        <v>26.76</v>
      </c>
      <c r="F18816">
        <v>27.76</v>
      </c>
      <c r="G18816">
        <v>18585360</v>
      </c>
      <c r="H18816">
        <v>27.66</v>
      </c>
    </row>
    <row r="18817" spans="1:8" x14ac:dyDescent="0.3">
      <c r="A18817" t="s">
        <v>681</v>
      </c>
      <c r="B18817" t="s">
        <v>712</v>
      </c>
      <c r="C18817">
        <v>28.02</v>
      </c>
      <c r="D18817">
        <v>28.68</v>
      </c>
      <c r="E18817">
        <v>28.02</v>
      </c>
      <c r="F18817">
        <v>28.6</v>
      </c>
      <c r="G18817">
        <v>4164486</v>
      </c>
      <c r="H18817">
        <v>28.433299999999999</v>
      </c>
    </row>
    <row r="18818" spans="1:8" x14ac:dyDescent="0.3">
      <c r="A18818" t="s">
        <v>681</v>
      </c>
      <c r="B18818" t="s">
        <v>162</v>
      </c>
      <c r="C18818">
        <v>28.64</v>
      </c>
      <c r="D18818">
        <v>28.86</v>
      </c>
      <c r="E18818">
        <v>27.66</v>
      </c>
      <c r="F18818">
        <v>27.98</v>
      </c>
      <c r="G18818">
        <v>3860239</v>
      </c>
      <c r="H18818">
        <v>28.166699999999999</v>
      </c>
    </row>
    <row r="18819" spans="1:8" x14ac:dyDescent="0.3">
      <c r="A18819" t="s">
        <v>681</v>
      </c>
      <c r="B18819" t="s">
        <v>220</v>
      </c>
      <c r="C18819">
        <v>27.7</v>
      </c>
      <c r="D18819">
        <v>27.76</v>
      </c>
      <c r="E18819">
        <v>26.86</v>
      </c>
      <c r="F18819">
        <v>27.6</v>
      </c>
      <c r="G18819">
        <v>2828719</v>
      </c>
      <c r="H18819">
        <v>27.406700000000001</v>
      </c>
    </row>
    <row r="18820" spans="1:8" x14ac:dyDescent="0.3">
      <c r="A18820" t="s">
        <v>681</v>
      </c>
      <c r="B18820" t="s">
        <v>713</v>
      </c>
      <c r="C18820">
        <v>28.08</v>
      </c>
      <c r="D18820">
        <v>28.74</v>
      </c>
      <c r="E18820">
        <v>28.04</v>
      </c>
      <c r="F18820">
        <v>28.58</v>
      </c>
      <c r="G18820">
        <v>3240947</v>
      </c>
      <c r="H18820">
        <v>28.453299999999999</v>
      </c>
    </row>
    <row r="18821" spans="1:8" x14ac:dyDescent="0.3">
      <c r="A18821" t="s">
        <v>681</v>
      </c>
      <c r="B18821" t="s">
        <v>714</v>
      </c>
      <c r="C18821">
        <v>28.46</v>
      </c>
      <c r="D18821">
        <v>28.68</v>
      </c>
      <c r="E18821">
        <v>27.92</v>
      </c>
      <c r="F18821">
        <v>28.1</v>
      </c>
      <c r="G18821">
        <v>2759501</v>
      </c>
      <c r="H18821">
        <v>28.2333</v>
      </c>
    </row>
    <row r="18822" spans="1:8" x14ac:dyDescent="0.3">
      <c r="A18822" t="s">
        <v>681</v>
      </c>
      <c r="B18822" t="s">
        <v>715</v>
      </c>
      <c r="C18822">
        <v>27.34</v>
      </c>
      <c r="D18822">
        <v>29.36</v>
      </c>
      <c r="E18822">
        <v>27.24</v>
      </c>
      <c r="F18822">
        <v>28.84</v>
      </c>
      <c r="G18822">
        <v>6966933</v>
      </c>
      <c r="H18822">
        <v>28.48</v>
      </c>
    </row>
    <row r="18823" spans="1:8" x14ac:dyDescent="0.3">
      <c r="A18823" t="s">
        <v>681</v>
      </c>
      <c r="B18823" t="s">
        <v>235</v>
      </c>
      <c r="C18823">
        <v>28.6</v>
      </c>
      <c r="D18823">
        <v>28.6</v>
      </c>
      <c r="E18823">
        <v>27.8</v>
      </c>
      <c r="F18823">
        <v>28.28</v>
      </c>
      <c r="G18823">
        <v>4206350</v>
      </c>
      <c r="H18823">
        <v>28.226700000000001</v>
      </c>
    </row>
    <row r="18824" spans="1:8" x14ac:dyDescent="0.3">
      <c r="A18824" t="s">
        <v>681</v>
      </c>
      <c r="B18824" t="s">
        <v>259</v>
      </c>
      <c r="C18824">
        <v>28.32</v>
      </c>
      <c r="D18824">
        <v>28.66</v>
      </c>
      <c r="E18824">
        <v>28.02</v>
      </c>
      <c r="F18824">
        <v>28.4</v>
      </c>
      <c r="G18824">
        <v>3512343</v>
      </c>
      <c r="H18824">
        <v>28.36</v>
      </c>
    </row>
    <row r="18825" spans="1:8" x14ac:dyDescent="0.3">
      <c r="A18825" t="s">
        <v>681</v>
      </c>
      <c r="B18825" t="s">
        <v>716</v>
      </c>
      <c r="C18825">
        <v>28.4</v>
      </c>
      <c r="D18825">
        <v>28.94</v>
      </c>
      <c r="E18825">
        <v>28.38</v>
      </c>
      <c r="F18825">
        <v>28.7</v>
      </c>
      <c r="G18825">
        <v>2514863</v>
      </c>
      <c r="H18825">
        <v>28.673300000000001</v>
      </c>
    </row>
    <row r="18826" spans="1:8" x14ac:dyDescent="0.3">
      <c r="A18826" t="s">
        <v>681</v>
      </c>
      <c r="B18826" t="s">
        <v>269</v>
      </c>
      <c r="C18826">
        <v>28.72</v>
      </c>
      <c r="D18826">
        <v>30.8</v>
      </c>
      <c r="E18826">
        <v>28.38</v>
      </c>
      <c r="F18826">
        <v>28.86</v>
      </c>
      <c r="G18826">
        <v>3625595</v>
      </c>
      <c r="H18826">
        <v>29.346699999999998</v>
      </c>
    </row>
    <row r="18827" spans="1:8" x14ac:dyDescent="0.3">
      <c r="A18827" t="s">
        <v>681</v>
      </c>
      <c r="B18827" t="s">
        <v>282</v>
      </c>
      <c r="C18827">
        <v>28.64</v>
      </c>
      <c r="D18827">
        <v>29.2</v>
      </c>
      <c r="E18827">
        <v>28.52</v>
      </c>
      <c r="F18827">
        <v>29.02</v>
      </c>
      <c r="G18827">
        <v>1022223</v>
      </c>
      <c r="H18827">
        <v>28.9133</v>
      </c>
    </row>
    <row r="18828" spans="1:8" x14ac:dyDescent="0.3">
      <c r="A18828" t="s">
        <v>681</v>
      </c>
      <c r="B18828" t="s">
        <v>717</v>
      </c>
      <c r="C18828">
        <v>28.36</v>
      </c>
      <c r="D18828">
        <v>29.92</v>
      </c>
      <c r="E18828">
        <v>27.56</v>
      </c>
      <c r="F18828">
        <v>29.9</v>
      </c>
      <c r="G18828">
        <v>8224650</v>
      </c>
      <c r="H18828">
        <v>29.1267</v>
      </c>
    </row>
    <row r="18829" spans="1:8" x14ac:dyDescent="0.3">
      <c r="A18829" t="s">
        <v>681</v>
      </c>
      <c r="B18829" t="s">
        <v>285</v>
      </c>
      <c r="C18829">
        <v>29.7</v>
      </c>
      <c r="D18829">
        <v>29.9</v>
      </c>
      <c r="E18829">
        <v>28.98</v>
      </c>
      <c r="F18829">
        <v>29.06</v>
      </c>
      <c r="G18829">
        <v>2398576</v>
      </c>
      <c r="H18829">
        <v>29.313300000000002</v>
      </c>
    </row>
    <row r="18830" spans="1:8" x14ac:dyDescent="0.3">
      <c r="A18830" t="s">
        <v>681</v>
      </c>
      <c r="B18830" t="s">
        <v>718</v>
      </c>
      <c r="C18830">
        <v>29.34</v>
      </c>
      <c r="D18830">
        <v>29.44</v>
      </c>
      <c r="E18830">
        <v>28.58</v>
      </c>
      <c r="F18830">
        <v>28.72</v>
      </c>
      <c r="G18830">
        <v>2543019</v>
      </c>
      <c r="H18830">
        <v>28.9133</v>
      </c>
    </row>
    <row r="18831" spans="1:8" x14ac:dyDescent="0.3">
      <c r="A18831" t="s">
        <v>681</v>
      </c>
      <c r="B18831" t="s">
        <v>291</v>
      </c>
      <c r="C18831">
        <v>28.6</v>
      </c>
      <c r="D18831">
        <v>28.72</v>
      </c>
      <c r="E18831">
        <v>28</v>
      </c>
      <c r="F18831">
        <v>28</v>
      </c>
      <c r="G18831">
        <v>2460221</v>
      </c>
      <c r="H18831">
        <v>28.24</v>
      </c>
    </row>
    <row r="18832" spans="1:8" x14ac:dyDescent="0.3">
      <c r="A18832" t="s">
        <v>681</v>
      </c>
      <c r="B18832" t="s">
        <v>295</v>
      </c>
      <c r="C18832">
        <v>28</v>
      </c>
      <c r="D18832">
        <v>28.46</v>
      </c>
      <c r="E18832">
        <v>27.6</v>
      </c>
      <c r="F18832">
        <v>28.44</v>
      </c>
      <c r="G18832">
        <v>2299600</v>
      </c>
      <c r="H18832">
        <v>28.166699999999999</v>
      </c>
    </row>
    <row r="18833" spans="1:8" x14ac:dyDescent="0.3">
      <c r="A18833" t="s">
        <v>681</v>
      </c>
      <c r="B18833" t="s">
        <v>298</v>
      </c>
      <c r="C18833">
        <v>28.12</v>
      </c>
      <c r="D18833">
        <v>29.16</v>
      </c>
      <c r="E18833">
        <v>28</v>
      </c>
      <c r="F18833">
        <v>28.62</v>
      </c>
      <c r="G18833">
        <v>3975923</v>
      </c>
      <c r="H18833">
        <v>28.593299999999999</v>
      </c>
    </row>
    <row r="18834" spans="1:8" x14ac:dyDescent="0.3">
      <c r="A18834" t="s">
        <v>681</v>
      </c>
      <c r="B18834" t="s">
        <v>719</v>
      </c>
      <c r="C18834">
        <v>28.5</v>
      </c>
      <c r="D18834">
        <v>29.22</v>
      </c>
      <c r="E18834">
        <v>27.78</v>
      </c>
      <c r="F18834">
        <v>27.94</v>
      </c>
      <c r="G18834">
        <v>8132447</v>
      </c>
      <c r="H18834">
        <v>28.313300000000002</v>
      </c>
    </row>
    <row r="18835" spans="1:8" x14ac:dyDescent="0.3">
      <c r="A18835" t="s">
        <v>681</v>
      </c>
      <c r="B18835" t="s">
        <v>720</v>
      </c>
      <c r="C18835">
        <v>28.3</v>
      </c>
      <c r="D18835">
        <v>28.62</v>
      </c>
      <c r="E18835">
        <v>28.16</v>
      </c>
      <c r="F18835">
        <v>28.52</v>
      </c>
      <c r="G18835">
        <v>4377441</v>
      </c>
      <c r="H18835">
        <v>28.433299999999999</v>
      </c>
    </row>
    <row r="18836" spans="1:8" x14ac:dyDescent="0.3">
      <c r="A18836" t="s">
        <v>681</v>
      </c>
      <c r="B18836" t="s">
        <v>721</v>
      </c>
      <c r="C18836">
        <v>28.1</v>
      </c>
      <c r="D18836">
        <v>28.56</v>
      </c>
      <c r="E18836">
        <v>28.04</v>
      </c>
      <c r="F18836">
        <v>28.54</v>
      </c>
      <c r="G18836">
        <v>3644771</v>
      </c>
      <c r="H18836">
        <v>28.38</v>
      </c>
    </row>
    <row r="18837" spans="1:8" x14ac:dyDescent="0.3">
      <c r="A18837" t="s">
        <v>681</v>
      </c>
      <c r="B18837" t="s">
        <v>96</v>
      </c>
      <c r="C18837">
        <v>28.52</v>
      </c>
      <c r="D18837">
        <v>30.62</v>
      </c>
      <c r="E18837">
        <v>28.48</v>
      </c>
      <c r="F18837">
        <v>29.08</v>
      </c>
      <c r="G18837">
        <v>7985084</v>
      </c>
      <c r="H18837">
        <v>29.3933</v>
      </c>
    </row>
    <row r="18838" spans="1:8" x14ac:dyDescent="0.3">
      <c r="A18838" t="s">
        <v>681</v>
      </c>
      <c r="B18838" t="s">
        <v>722</v>
      </c>
      <c r="C18838">
        <v>29.08</v>
      </c>
      <c r="D18838">
        <v>29.48</v>
      </c>
      <c r="E18838">
        <v>28.8</v>
      </c>
      <c r="F18838">
        <v>28.94</v>
      </c>
      <c r="G18838">
        <v>4066386</v>
      </c>
      <c r="H18838">
        <v>29.0733</v>
      </c>
    </row>
    <row r="18839" spans="1:8" x14ac:dyDescent="0.3">
      <c r="A18839" t="s">
        <v>681</v>
      </c>
      <c r="B18839" t="s">
        <v>164</v>
      </c>
      <c r="C18839">
        <v>28.94</v>
      </c>
      <c r="D18839">
        <v>29.18</v>
      </c>
      <c r="E18839">
        <v>27.98</v>
      </c>
      <c r="F18839">
        <v>28</v>
      </c>
      <c r="G18839">
        <v>3442106</v>
      </c>
      <c r="H18839">
        <v>28.386700000000001</v>
      </c>
    </row>
    <row r="18840" spans="1:8" x14ac:dyDescent="0.3">
      <c r="A18840" t="s">
        <v>681</v>
      </c>
      <c r="B18840" t="s">
        <v>723</v>
      </c>
      <c r="C18840">
        <v>28.96</v>
      </c>
      <c r="D18840">
        <v>29.2</v>
      </c>
      <c r="E18840">
        <v>28.32</v>
      </c>
      <c r="F18840">
        <v>28.36</v>
      </c>
      <c r="G18840">
        <v>8222862</v>
      </c>
      <c r="H18840">
        <v>28.6267</v>
      </c>
    </row>
    <row r="18841" spans="1:8" x14ac:dyDescent="0.3">
      <c r="A18841" t="s">
        <v>681</v>
      </c>
      <c r="B18841" t="s">
        <v>724</v>
      </c>
      <c r="C18841">
        <v>28.4</v>
      </c>
      <c r="D18841">
        <v>28.62</v>
      </c>
      <c r="E18841">
        <v>27.44</v>
      </c>
      <c r="F18841">
        <v>27.52</v>
      </c>
      <c r="G18841">
        <v>12054320</v>
      </c>
      <c r="H18841">
        <v>27.86</v>
      </c>
    </row>
    <row r="18842" spans="1:8" x14ac:dyDescent="0.3">
      <c r="A18842" t="s">
        <v>681</v>
      </c>
      <c r="B18842" t="s">
        <v>725</v>
      </c>
      <c r="C18842">
        <v>27.78</v>
      </c>
      <c r="D18842">
        <v>28.48</v>
      </c>
      <c r="E18842">
        <v>27.62</v>
      </c>
      <c r="F18842">
        <v>28.28</v>
      </c>
      <c r="G18842">
        <v>10678630</v>
      </c>
      <c r="H18842">
        <v>28.1267</v>
      </c>
    </row>
    <row r="18843" spans="1:8" x14ac:dyDescent="0.3">
      <c r="A18843" t="s">
        <v>681</v>
      </c>
      <c r="B18843" t="s">
        <v>242</v>
      </c>
      <c r="C18843">
        <v>28.14</v>
      </c>
      <c r="D18843">
        <v>28.14</v>
      </c>
      <c r="E18843">
        <v>27.64</v>
      </c>
      <c r="F18843">
        <v>27.86</v>
      </c>
      <c r="G18843">
        <v>5680083</v>
      </c>
      <c r="H18843">
        <v>27.88</v>
      </c>
    </row>
    <row r="18844" spans="1:8" x14ac:dyDescent="0.3">
      <c r="A18844" t="s">
        <v>681</v>
      </c>
      <c r="B18844" t="s">
        <v>726</v>
      </c>
      <c r="C18844">
        <v>28.1</v>
      </c>
      <c r="D18844">
        <v>28.38</v>
      </c>
      <c r="E18844">
        <v>27.9</v>
      </c>
      <c r="F18844">
        <v>28.16</v>
      </c>
      <c r="G18844">
        <v>5211845</v>
      </c>
      <c r="H18844">
        <v>28.146699999999999</v>
      </c>
    </row>
    <row r="18845" spans="1:8" x14ac:dyDescent="0.3">
      <c r="A18845" t="s">
        <v>681</v>
      </c>
      <c r="B18845" t="s">
        <v>727</v>
      </c>
      <c r="C18845">
        <v>28.22</v>
      </c>
      <c r="D18845">
        <v>28.96</v>
      </c>
      <c r="E18845">
        <v>28.22</v>
      </c>
      <c r="F18845">
        <v>28.66</v>
      </c>
      <c r="G18845">
        <v>5689401</v>
      </c>
      <c r="H18845">
        <v>28.613299999999999</v>
      </c>
    </row>
    <row r="18846" spans="1:8" x14ac:dyDescent="0.3">
      <c r="A18846" t="s">
        <v>681</v>
      </c>
      <c r="B18846" t="s">
        <v>728</v>
      </c>
      <c r="C18846">
        <v>29</v>
      </c>
      <c r="D18846">
        <v>29.16</v>
      </c>
      <c r="E18846">
        <v>28.5</v>
      </c>
      <c r="F18846">
        <v>28.64</v>
      </c>
      <c r="G18846">
        <v>4906873</v>
      </c>
      <c r="H18846">
        <v>28.7667</v>
      </c>
    </row>
    <row r="18847" spans="1:8" x14ac:dyDescent="0.3">
      <c r="A18847" t="s">
        <v>681</v>
      </c>
      <c r="B18847" t="s">
        <v>729</v>
      </c>
      <c r="C18847">
        <v>28.64</v>
      </c>
      <c r="D18847">
        <v>30.08</v>
      </c>
      <c r="E18847">
        <v>28.52</v>
      </c>
      <c r="F18847">
        <v>30.08</v>
      </c>
      <c r="G18847">
        <v>9065453</v>
      </c>
      <c r="H18847">
        <v>29.56</v>
      </c>
    </row>
    <row r="18848" spans="1:8" x14ac:dyDescent="0.3">
      <c r="A18848" t="s">
        <v>681</v>
      </c>
      <c r="B18848" t="s">
        <v>730</v>
      </c>
      <c r="C18848">
        <v>29.76</v>
      </c>
      <c r="D18848">
        <v>30.14</v>
      </c>
      <c r="E18848">
        <v>29.46</v>
      </c>
      <c r="F18848">
        <v>29.72</v>
      </c>
      <c r="G18848">
        <v>5720049</v>
      </c>
      <c r="H18848">
        <v>29.773299999999999</v>
      </c>
    </row>
    <row r="18849" spans="1:8" x14ac:dyDescent="0.3">
      <c r="A18849" t="s">
        <v>681</v>
      </c>
      <c r="B18849" t="s">
        <v>731</v>
      </c>
      <c r="C18849">
        <v>29.72</v>
      </c>
      <c r="D18849">
        <v>30.3</v>
      </c>
      <c r="E18849">
        <v>29.14</v>
      </c>
      <c r="F18849">
        <v>29.4</v>
      </c>
      <c r="G18849">
        <v>5775878</v>
      </c>
      <c r="H18849">
        <v>29.613299999999999</v>
      </c>
    </row>
    <row r="18850" spans="1:8" x14ac:dyDescent="0.3">
      <c r="A18850" t="s">
        <v>681</v>
      </c>
      <c r="B18850" t="s">
        <v>732</v>
      </c>
      <c r="C18850">
        <v>29.46</v>
      </c>
      <c r="D18850">
        <v>29.56</v>
      </c>
      <c r="E18850">
        <v>28.28</v>
      </c>
      <c r="F18850">
        <v>28.58</v>
      </c>
      <c r="G18850">
        <v>6013285</v>
      </c>
      <c r="H18850">
        <v>28.806699999999999</v>
      </c>
    </row>
    <row r="18851" spans="1:8" x14ac:dyDescent="0.3">
      <c r="A18851" t="s">
        <v>681</v>
      </c>
      <c r="B18851" t="s">
        <v>733</v>
      </c>
      <c r="C18851">
        <v>28.58</v>
      </c>
      <c r="D18851">
        <v>28.9</v>
      </c>
      <c r="E18851">
        <v>28.1</v>
      </c>
      <c r="F18851">
        <v>28.74</v>
      </c>
      <c r="G18851">
        <v>6163649</v>
      </c>
      <c r="H18851">
        <v>28.58</v>
      </c>
    </row>
    <row r="18852" spans="1:8" x14ac:dyDescent="0.3">
      <c r="A18852" t="s">
        <v>681</v>
      </c>
      <c r="B18852" t="s">
        <v>734</v>
      </c>
      <c r="C18852">
        <v>28.86</v>
      </c>
      <c r="D18852">
        <v>29.46</v>
      </c>
      <c r="E18852">
        <v>28.68</v>
      </c>
      <c r="F18852">
        <v>28.84</v>
      </c>
      <c r="G18852">
        <v>5373950</v>
      </c>
      <c r="H18852">
        <v>28.993300000000001</v>
      </c>
    </row>
    <row r="18853" spans="1:8" x14ac:dyDescent="0.3">
      <c r="A18853" t="s">
        <v>681</v>
      </c>
      <c r="B18853" t="s">
        <v>735</v>
      </c>
      <c r="C18853">
        <v>28.56</v>
      </c>
      <c r="D18853">
        <v>29.16</v>
      </c>
      <c r="E18853">
        <v>27.96</v>
      </c>
      <c r="F18853">
        <v>28.08</v>
      </c>
      <c r="G18853">
        <v>3955557</v>
      </c>
      <c r="H18853">
        <v>28.4</v>
      </c>
    </row>
    <row r="18854" spans="1:8" x14ac:dyDescent="0.3">
      <c r="A18854" t="s">
        <v>684</v>
      </c>
      <c r="B18854" t="s">
        <v>696</v>
      </c>
      <c r="C18854">
        <v>43.4</v>
      </c>
      <c r="D18854">
        <v>46.4</v>
      </c>
      <c r="E18854">
        <v>43.24</v>
      </c>
      <c r="F18854">
        <v>45.74</v>
      </c>
      <c r="G18854">
        <v>2165806</v>
      </c>
      <c r="H18854">
        <v>45.1267</v>
      </c>
    </row>
    <row r="18855" spans="1:8" x14ac:dyDescent="0.3">
      <c r="A18855" t="s">
        <v>684</v>
      </c>
      <c r="B18855" t="s">
        <v>697</v>
      </c>
      <c r="C18855">
        <v>46.18</v>
      </c>
      <c r="D18855">
        <v>47.4</v>
      </c>
      <c r="E18855">
        <v>45.66</v>
      </c>
      <c r="F18855">
        <v>45.94</v>
      </c>
      <c r="G18855">
        <v>2192554</v>
      </c>
      <c r="H18855">
        <v>46.333300000000001</v>
      </c>
    </row>
    <row r="18856" spans="1:8" x14ac:dyDescent="0.3">
      <c r="A18856" t="s">
        <v>684</v>
      </c>
      <c r="B18856" t="s">
        <v>698</v>
      </c>
      <c r="C18856">
        <v>45.66</v>
      </c>
      <c r="D18856">
        <v>46.3</v>
      </c>
      <c r="E18856">
        <v>43.82</v>
      </c>
      <c r="F18856">
        <v>46.04</v>
      </c>
      <c r="G18856">
        <v>1564506</v>
      </c>
      <c r="H18856">
        <v>45.386699999999998</v>
      </c>
    </row>
    <row r="18857" spans="1:8" x14ac:dyDescent="0.3">
      <c r="A18857" t="s">
        <v>684</v>
      </c>
      <c r="B18857" t="s">
        <v>699</v>
      </c>
      <c r="C18857">
        <v>47.3</v>
      </c>
      <c r="D18857">
        <v>47.3</v>
      </c>
      <c r="E18857">
        <v>45.8</v>
      </c>
      <c r="F18857">
        <v>46.76</v>
      </c>
      <c r="G18857">
        <v>1557908</v>
      </c>
      <c r="H18857">
        <v>46.62</v>
      </c>
    </row>
    <row r="18858" spans="1:8" x14ac:dyDescent="0.3">
      <c r="A18858" t="s">
        <v>684</v>
      </c>
      <c r="B18858" t="s">
        <v>700</v>
      </c>
      <c r="C18858">
        <v>46.76</v>
      </c>
      <c r="D18858">
        <v>48.84</v>
      </c>
      <c r="E18858">
        <v>46.44</v>
      </c>
      <c r="F18858">
        <v>48.06</v>
      </c>
      <c r="G18858">
        <v>2177347</v>
      </c>
      <c r="H18858">
        <v>47.78</v>
      </c>
    </row>
    <row r="18859" spans="1:8" x14ac:dyDescent="0.3">
      <c r="A18859" t="s">
        <v>684</v>
      </c>
      <c r="B18859" t="s">
        <v>77</v>
      </c>
      <c r="C18859">
        <v>48.06</v>
      </c>
      <c r="D18859">
        <v>48.1</v>
      </c>
      <c r="E18859">
        <v>45.38</v>
      </c>
      <c r="F18859">
        <v>45.6</v>
      </c>
      <c r="G18859">
        <v>2984859</v>
      </c>
      <c r="H18859">
        <v>46.36</v>
      </c>
    </row>
    <row r="18860" spans="1:8" x14ac:dyDescent="0.3">
      <c r="A18860" t="s">
        <v>684</v>
      </c>
      <c r="B18860" t="s">
        <v>701</v>
      </c>
      <c r="C18860">
        <v>45.6</v>
      </c>
      <c r="D18860">
        <v>46.86</v>
      </c>
      <c r="E18860">
        <v>43.78</v>
      </c>
      <c r="F18860">
        <v>46.46</v>
      </c>
      <c r="G18860">
        <v>2568128</v>
      </c>
      <c r="H18860">
        <v>45.7</v>
      </c>
    </row>
    <row r="18861" spans="1:8" x14ac:dyDescent="0.3">
      <c r="A18861" t="s">
        <v>684</v>
      </c>
      <c r="B18861" t="s">
        <v>702</v>
      </c>
      <c r="C18861">
        <v>46.46</v>
      </c>
      <c r="D18861">
        <v>46.6</v>
      </c>
      <c r="E18861">
        <v>45.72</v>
      </c>
      <c r="F18861">
        <v>45.86</v>
      </c>
      <c r="G18861">
        <v>833761</v>
      </c>
      <c r="H18861">
        <v>46.06</v>
      </c>
    </row>
    <row r="18862" spans="1:8" x14ac:dyDescent="0.3">
      <c r="A18862" t="s">
        <v>684</v>
      </c>
      <c r="B18862" t="s">
        <v>139</v>
      </c>
      <c r="C18862">
        <v>45.98</v>
      </c>
      <c r="D18862">
        <v>46.72</v>
      </c>
      <c r="E18862">
        <v>45.3</v>
      </c>
      <c r="F18862">
        <v>45.46</v>
      </c>
      <c r="G18862">
        <v>860107</v>
      </c>
      <c r="H18862">
        <v>45.826700000000002</v>
      </c>
    </row>
    <row r="18863" spans="1:8" x14ac:dyDescent="0.3">
      <c r="A18863" t="s">
        <v>684</v>
      </c>
      <c r="B18863" t="s">
        <v>156</v>
      </c>
      <c r="C18863">
        <v>45.46</v>
      </c>
      <c r="D18863">
        <v>46</v>
      </c>
      <c r="E18863">
        <v>44.2</v>
      </c>
      <c r="F18863">
        <v>44.86</v>
      </c>
      <c r="G18863">
        <v>858116</v>
      </c>
      <c r="H18863">
        <v>45.02</v>
      </c>
    </row>
    <row r="18864" spans="1:8" x14ac:dyDescent="0.3">
      <c r="A18864" t="s">
        <v>684</v>
      </c>
      <c r="B18864" t="s">
        <v>703</v>
      </c>
      <c r="C18864">
        <v>45.2</v>
      </c>
      <c r="D18864">
        <v>46.44</v>
      </c>
      <c r="E18864">
        <v>45.14</v>
      </c>
      <c r="F18864">
        <v>45.78</v>
      </c>
      <c r="G18864">
        <v>700474</v>
      </c>
      <c r="H18864">
        <v>45.786700000000003</v>
      </c>
    </row>
    <row r="18865" spans="1:8" x14ac:dyDescent="0.3">
      <c r="A18865" t="s">
        <v>684</v>
      </c>
      <c r="B18865" t="s">
        <v>223</v>
      </c>
      <c r="C18865">
        <v>45.96</v>
      </c>
      <c r="D18865">
        <v>46.74</v>
      </c>
      <c r="E18865">
        <v>45.48</v>
      </c>
      <c r="F18865">
        <v>46</v>
      </c>
      <c r="G18865">
        <v>1189227</v>
      </c>
      <c r="H18865">
        <v>46.073300000000003</v>
      </c>
    </row>
    <row r="18866" spans="1:8" x14ac:dyDescent="0.3">
      <c r="A18866" t="s">
        <v>684</v>
      </c>
      <c r="B18866" t="s">
        <v>228</v>
      </c>
      <c r="C18866">
        <v>45.74</v>
      </c>
      <c r="D18866">
        <v>46.82</v>
      </c>
      <c r="E18866">
        <v>45.6</v>
      </c>
      <c r="F18866">
        <v>46.2</v>
      </c>
      <c r="G18866">
        <v>960733</v>
      </c>
      <c r="H18866">
        <v>46.206699999999998</v>
      </c>
    </row>
    <row r="18867" spans="1:8" x14ac:dyDescent="0.3">
      <c r="A18867" t="s">
        <v>684</v>
      </c>
      <c r="B18867" t="s">
        <v>704</v>
      </c>
      <c r="C18867">
        <v>46.2</v>
      </c>
      <c r="D18867">
        <v>47.04</v>
      </c>
      <c r="E18867">
        <v>45.86</v>
      </c>
      <c r="F18867">
        <v>46.74</v>
      </c>
      <c r="G18867">
        <v>1023351</v>
      </c>
      <c r="H18867">
        <v>46.546700000000001</v>
      </c>
    </row>
    <row r="18868" spans="1:8" x14ac:dyDescent="0.3">
      <c r="A18868" t="s">
        <v>684</v>
      </c>
      <c r="B18868" t="s">
        <v>705</v>
      </c>
      <c r="C18868">
        <v>46.84</v>
      </c>
      <c r="D18868">
        <v>47.1</v>
      </c>
      <c r="E18868">
        <v>46.4</v>
      </c>
      <c r="F18868">
        <v>46.58</v>
      </c>
      <c r="G18868">
        <v>797586</v>
      </c>
      <c r="H18868">
        <v>46.693300000000001</v>
      </c>
    </row>
    <row r="18869" spans="1:8" x14ac:dyDescent="0.3">
      <c r="A18869" t="s">
        <v>684</v>
      </c>
      <c r="B18869" t="s">
        <v>706</v>
      </c>
      <c r="C18869">
        <v>46.36</v>
      </c>
      <c r="D18869">
        <v>47.7</v>
      </c>
      <c r="E18869">
        <v>46.36</v>
      </c>
      <c r="F18869">
        <v>47.16</v>
      </c>
      <c r="G18869">
        <v>999822</v>
      </c>
      <c r="H18869">
        <v>47.073300000000003</v>
      </c>
    </row>
    <row r="18870" spans="1:8" x14ac:dyDescent="0.3">
      <c r="A18870" t="s">
        <v>684</v>
      </c>
      <c r="B18870" t="s">
        <v>265</v>
      </c>
      <c r="C18870">
        <v>47.16</v>
      </c>
      <c r="D18870">
        <v>47.48</v>
      </c>
      <c r="E18870">
        <v>46.78</v>
      </c>
      <c r="F18870">
        <v>46.8</v>
      </c>
      <c r="G18870">
        <v>989491</v>
      </c>
      <c r="H18870">
        <v>47.02</v>
      </c>
    </row>
    <row r="18871" spans="1:8" x14ac:dyDescent="0.3">
      <c r="A18871" t="s">
        <v>684</v>
      </c>
      <c r="B18871" t="s">
        <v>707</v>
      </c>
      <c r="C18871">
        <v>47</v>
      </c>
      <c r="D18871">
        <v>47.62</v>
      </c>
      <c r="E18871">
        <v>46.26</v>
      </c>
      <c r="F18871">
        <v>47.1</v>
      </c>
      <c r="G18871">
        <v>1412347</v>
      </c>
      <c r="H18871">
        <v>46.993299999999998</v>
      </c>
    </row>
    <row r="18872" spans="1:8" x14ac:dyDescent="0.3">
      <c r="A18872" t="s">
        <v>684</v>
      </c>
      <c r="B18872" t="s">
        <v>271</v>
      </c>
      <c r="C18872">
        <v>47.1</v>
      </c>
      <c r="D18872">
        <v>47.6</v>
      </c>
      <c r="E18872">
        <v>45.36</v>
      </c>
      <c r="F18872">
        <v>45.58</v>
      </c>
      <c r="G18872">
        <v>1114100</v>
      </c>
      <c r="H18872">
        <v>46.18</v>
      </c>
    </row>
    <row r="18873" spans="1:8" x14ac:dyDescent="0.3">
      <c r="A18873" t="s">
        <v>684</v>
      </c>
      <c r="B18873" t="s">
        <v>708</v>
      </c>
      <c r="C18873">
        <v>45.58</v>
      </c>
      <c r="D18873">
        <v>46.58</v>
      </c>
      <c r="E18873">
        <v>45.38</v>
      </c>
      <c r="F18873">
        <v>46.28</v>
      </c>
      <c r="G18873">
        <v>694471</v>
      </c>
      <c r="H18873">
        <v>46.08</v>
      </c>
    </row>
    <row r="18874" spans="1:8" x14ac:dyDescent="0.3">
      <c r="A18874" t="s">
        <v>684</v>
      </c>
      <c r="B18874" t="s">
        <v>709</v>
      </c>
      <c r="C18874">
        <v>46.36</v>
      </c>
      <c r="D18874">
        <v>48.04</v>
      </c>
      <c r="E18874">
        <v>46.36</v>
      </c>
      <c r="F18874">
        <v>47.7</v>
      </c>
      <c r="G18874">
        <v>1304219</v>
      </c>
      <c r="H18874">
        <v>47.366700000000002</v>
      </c>
    </row>
    <row r="18875" spans="1:8" x14ac:dyDescent="0.3">
      <c r="A18875" t="s">
        <v>684</v>
      </c>
      <c r="B18875" t="s">
        <v>283</v>
      </c>
      <c r="C18875">
        <v>47.5</v>
      </c>
      <c r="D18875">
        <v>48.9</v>
      </c>
      <c r="E18875">
        <v>46.9</v>
      </c>
      <c r="F18875">
        <v>47.34</v>
      </c>
      <c r="G18875">
        <v>1087448</v>
      </c>
      <c r="H18875">
        <v>47.713299999999997</v>
      </c>
    </row>
    <row r="18876" spans="1:8" x14ac:dyDescent="0.3">
      <c r="A18876" t="s">
        <v>684</v>
      </c>
      <c r="B18876" t="s">
        <v>290</v>
      </c>
      <c r="C18876">
        <v>47.04</v>
      </c>
      <c r="D18876">
        <v>47.68</v>
      </c>
      <c r="E18876">
        <v>46.18</v>
      </c>
      <c r="F18876">
        <v>47.62</v>
      </c>
      <c r="G18876">
        <v>1220847</v>
      </c>
      <c r="H18876">
        <v>47.16</v>
      </c>
    </row>
    <row r="18877" spans="1:8" x14ac:dyDescent="0.3">
      <c r="A18877" t="s">
        <v>684</v>
      </c>
      <c r="B18877" t="s">
        <v>710</v>
      </c>
      <c r="C18877">
        <v>47.76</v>
      </c>
      <c r="D18877">
        <v>48.1</v>
      </c>
      <c r="E18877">
        <v>45.36</v>
      </c>
      <c r="F18877">
        <v>46.46</v>
      </c>
      <c r="G18877">
        <v>1103074</v>
      </c>
      <c r="H18877">
        <v>46.64</v>
      </c>
    </row>
    <row r="18878" spans="1:8" x14ac:dyDescent="0.3">
      <c r="A18878" t="s">
        <v>684</v>
      </c>
      <c r="B18878" t="s">
        <v>512</v>
      </c>
      <c r="C18878">
        <v>46.44</v>
      </c>
      <c r="D18878">
        <v>46.94</v>
      </c>
      <c r="E18878">
        <v>44.38</v>
      </c>
      <c r="F18878">
        <v>45.66</v>
      </c>
      <c r="G18878">
        <v>1514827</v>
      </c>
      <c r="H18878">
        <v>45.66</v>
      </c>
    </row>
    <row r="18879" spans="1:8" x14ac:dyDescent="0.3">
      <c r="A18879" t="s">
        <v>684</v>
      </c>
      <c r="B18879" t="s">
        <v>91</v>
      </c>
      <c r="C18879">
        <v>41.2</v>
      </c>
      <c r="D18879">
        <v>44.36</v>
      </c>
      <c r="E18879">
        <v>41.2</v>
      </c>
      <c r="F18879">
        <v>44.36</v>
      </c>
      <c r="G18879">
        <v>1054532</v>
      </c>
      <c r="H18879">
        <v>43.306699999999999</v>
      </c>
    </row>
    <row r="18880" spans="1:8" x14ac:dyDescent="0.3">
      <c r="A18880" t="s">
        <v>684</v>
      </c>
      <c r="B18880" t="s">
        <v>93</v>
      </c>
      <c r="C18880">
        <v>44.14</v>
      </c>
      <c r="D18880">
        <v>44.14</v>
      </c>
      <c r="E18880">
        <v>42.02</v>
      </c>
      <c r="F18880">
        <v>42.58</v>
      </c>
      <c r="G18880">
        <v>670776</v>
      </c>
      <c r="H18880">
        <v>42.9133</v>
      </c>
    </row>
    <row r="18881" spans="1:8" x14ac:dyDescent="0.3">
      <c r="A18881" t="s">
        <v>684</v>
      </c>
      <c r="B18881" t="s">
        <v>711</v>
      </c>
      <c r="C18881">
        <v>42.28</v>
      </c>
      <c r="D18881">
        <v>42.74</v>
      </c>
      <c r="E18881">
        <v>41.34</v>
      </c>
      <c r="F18881">
        <v>41.5</v>
      </c>
      <c r="G18881">
        <v>788379</v>
      </c>
      <c r="H18881">
        <v>41.86</v>
      </c>
    </row>
    <row r="18882" spans="1:8" x14ac:dyDescent="0.3">
      <c r="A18882" t="s">
        <v>684</v>
      </c>
      <c r="B18882" t="s">
        <v>712</v>
      </c>
      <c r="C18882">
        <v>41.56</v>
      </c>
      <c r="D18882">
        <v>42.72</v>
      </c>
      <c r="E18882">
        <v>41.56</v>
      </c>
      <c r="F18882">
        <v>42.1</v>
      </c>
      <c r="G18882">
        <v>653578</v>
      </c>
      <c r="H18882">
        <v>42.1267</v>
      </c>
    </row>
    <row r="18883" spans="1:8" x14ac:dyDescent="0.3">
      <c r="A18883" t="s">
        <v>684</v>
      </c>
      <c r="B18883" t="s">
        <v>162</v>
      </c>
      <c r="C18883">
        <v>42.24</v>
      </c>
      <c r="D18883">
        <v>42.24</v>
      </c>
      <c r="E18883">
        <v>40.78</v>
      </c>
      <c r="F18883">
        <v>41.52</v>
      </c>
      <c r="G18883">
        <v>590500</v>
      </c>
      <c r="H18883">
        <v>41.513300000000001</v>
      </c>
    </row>
    <row r="18884" spans="1:8" x14ac:dyDescent="0.3">
      <c r="A18884" t="s">
        <v>684</v>
      </c>
      <c r="B18884" t="s">
        <v>220</v>
      </c>
      <c r="C18884">
        <v>39.799999999999997</v>
      </c>
      <c r="D18884">
        <v>41.4</v>
      </c>
      <c r="E18884">
        <v>39.119999999999997</v>
      </c>
      <c r="F18884">
        <v>41.38</v>
      </c>
      <c r="G18884">
        <v>1334634</v>
      </c>
      <c r="H18884">
        <v>40.633299999999998</v>
      </c>
    </row>
    <row r="18885" spans="1:8" x14ac:dyDescent="0.3">
      <c r="A18885" t="s">
        <v>684</v>
      </c>
      <c r="B18885" t="s">
        <v>713</v>
      </c>
      <c r="C18885">
        <v>43.1</v>
      </c>
      <c r="D18885">
        <v>43.86</v>
      </c>
      <c r="E18885">
        <v>41.3</v>
      </c>
      <c r="F18885">
        <v>43.76</v>
      </c>
      <c r="G18885">
        <v>797956</v>
      </c>
      <c r="H18885">
        <v>42.973300000000002</v>
      </c>
    </row>
    <row r="18886" spans="1:8" x14ac:dyDescent="0.3">
      <c r="A18886" t="s">
        <v>684</v>
      </c>
      <c r="B18886" t="s">
        <v>714</v>
      </c>
      <c r="C18886">
        <v>43.76</v>
      </c>
      <c r="D18886">
        <v>45.48</v>
      </c>
      <c r="E18886">
        <v>42.86</v>
      </c>
      <c r="F18886">
        <v>45.4</v>
      </c>
      <c r="G18886">
        <v>1375774</v>
      </c>
      <c r="H18886">
        <v>44.58</v>
      </c>
    </row>
    <row r="18887" spans="1:8" x14ac:dyDescent="0.3">
      <c r="A18887" t="s">
        <v>684</v>
      </c>
      <c r="B18887" t="s">
        <v>715</v>
      </c>
      <c r="C18887">
        <v>49</v>
      </c>
      <c r="D18887">
        <v>49</v>
      </c>
      <c r="E18887">
        <v>45.44</v>
      </c>
      <c r="F18887">
        <v>45.44</v>
      </c>
      <c r="G18887">
        <v>2579624</v>
      </c>
      <c r="H18887">
        <v>46.6267</v>
      </c>
    </row>
    <row r="18888" spans="1:8" x14ac:dyDescent="0.3">
      <c r="A18888" t="s">
        <v>684</v>
      </c>
      <c r="B18888" t="s">
        <v>235</v>
      </c>
      <c r="C18888">
        <v>45.5</v>
      </c>
      <c r="D18888">
        <v>46.32</v>
      </c>
      <c r="E18888">
        <v>43.88</v>
      </c>
      <c r="F18888">
        <v>44.78</v>
      </c>
      <c r="G18888">
        <v>1140244</v>
      </c>
      <c r="H18888">
        <v>44.993299999999998</v>
      </c>
    </row>
    <row r="18889" spans="1:8" x14ac:dyDescent="0.3">
      <c r="A18889" t="s">
        <v>684</v>
      </c>
      <c r="B18889" t="s">
        <v>259</v>
      </c>
      <c r="C18889">
        <v>44.98</v>
      </c>
      <c r="D18889">
        <v>44.98</v>
      </c>
      <c r="E18889">
        <v>43</v>
      </c>
      <c r="F18889">
        <v>43.92</v>
      </c>
      <c r="G18889">
        <v>910078</v>
      </c>
      <c r="H18889">
        <v>43.966700000000003</v>
      </c>
    </row>
    <row r="18890" spans="1:8" x14ac:dyDescent="0.3">
      <c r="A18890" t="s">
        <v>684</v>
      </c>
      <c r="B18890" t="s">
        <v>716</v>
      </c>
      <c r="C18890">
        <v>43.92</v>
      </c>
      <c r="D18890">
        <v>44.44</v>
      </c>
      <c r="E18890">
        <v>43.7</v>
      </c>
      <c r="F18890">
        <v>43.7</v>
      </c>
      <c r="G18890">
        <v>819460</v>
      </c>
      <c r="H18890">
        <v>43.9467</v>
      </c>
    </row>
    <row r="18891" spans="1:8" x14ac:dyDescent="0.3">
      <c r="A18891" t="s">
        <v>684</v>
      </c>
      <c r="B18891" t="s">
        <v>269</v>
      </c>
      <c r="C18891">
        <v>43.7</v>
      </c>
      <c r="D18891">
        <v>44</v>
      </c>
      <c r="E18891">
        <v>43.2</v>
      </c>
      <c r="F18891">
        <v>43.2</v>
      </c>
      <c r="G18891">
        <v>416402</v>
      </c>
      <c r="H18891">
        <v>43.466700000000003</v>
      </c>
    </row>
    <row r="18892" spans="1:8" x14ac:dyDescent="0.3">
      <c r="A18892" t="s">
        <v>684</v>
      </c>
      <c r="B18892" t="s">
        <v>282</v>
      </c>
      <c r="C18892">
        <v>43.1</v>
      </c>
      <c r="D18892">
        <v>43.22</v>
      </c>
      <c r="E18892">
        <v>42.4</v>
      </c>
      <c r="F18892">
        <v>42.82</v>
      </c>
      <c r="G18892">
        <v>451858</v>
      </c>
      <c r="H18892">
        <v>42.813299999999998</v>
      </c>
    </row>
    <row r="18893" spans="1:8" x14ac:dyDescent="0.3">
      <c r="A18893" t="s">
        <v>684</v>
      </c>
      <c r="B18893" t="s">
        <v>717</v>
      </c>
      <c r="C18893">
        <v>42.74</v>
      </c>
      <c r="D18893">
        <v>45.56</v>
      </c>
      <c r="E18893">
        <v>40.619999999999997</v>
      </c>
      <c r="F18893">
        <v>43.98</v>
      </c>
      <c r="G18893">
        <v>1447869</v>
      </c>
      <c r="H18893">
        <v>43.386699999999998</v>
      </c>
    </row>
    <row r="18894" spans="1:8" x14ac:dyDescent="0.3">
      <c r="A18894" t="s">
        <v>684</v>
      </c>
      <c r="B18894" t="s">
        <v>285</v>
      </c>
      <c r="C18894">
        <v>43.88</v>
      </c>
      <c r="D18894">
        <v>44.7</v>
      </c>
      <c r="E18894">
        <v>43</v>
      </c>
      <c r="F18894">
        <v>43</v>
      </c>
      <c r="G18894">
        <v>819275</v>
      </c>
      <c r="H18894">
        <v>43.566699999999997</v>
      </c>
    </row>
    <row r="18895" spans="1:8" x14ac:dyDescent="0.3">
      <c r="A18895" t="s">
        <v>684</v>
      </c>
      <c r="B18895" t="s">
        <v>718</v>
      </c>
      <c r="C18895">
        <v>43.24</v>
      </c>
      <c r="D18895">
        <v>44.06</v>
      </c>
      <c r="E18895">
        <v>43.22</v>
      </c>
      <c r="F18895">
        <v>43.82</v>
      </c>
      <c r="G18895">
        <v>882568</v>
      </c>
      <c r="H18895">
        <v>43.7</v>
      </c>
    </row>
    <row r="18896" spans="1:8" x14ac:dyDescent="0.3">
      <c r="A18896" t="s">
        <v>684</v>
      </c>
      <c r="B18896" t="s">
        <v>291</v>
      </c>
      <c r="C18896">
        <v>43.82</v>
      </c>
      <c r="D18896">
        <v>46.88</v>
      </c>
      <c r="E18896">
        <v>43.6</v>
      </c>
      <c r="F18896">
        <v>44.68</v>
      </c>
      <c r="G18896">
        <v>1465014</v>
      </c>
      <c r="H18896">
        <v>45.0533</v>
      </c>
    </row>
    <row r="18897" spans="1:8" x14ac:dyDescent="0.3">
      <c r="A18897" t="s">
        <v>684</v>
      </c>
      <c r="B18897" t="s">
        <v>295</v>
      </c>
      <c r="C18897">
        <v>44.68</v>
      </c>
      <c r="D18897">
        <v>45.9</v>
      </c>
      <c r="E18897">
        <v>43.66</v>
      </c>
      <c r="F18897">
        <v>43.66</v>
      </c>
      <c r="G18897">
        <v>669175</v>
      </c>
      <c r="H18897">
        <v>44.406700000000001</v>
      </c>
    </row>
    <row r="18898" spans="1:8" x14ac:dyDescent="0.3">
      <c r="A18898" t="s">
        <v>684</v>
      </c>
      <c r="B18898" t="s">
        <v>298</v>
      </c>
      <c r="C18898">
        <v>43.66</v>
      </c>
      <c r="D18898">
        <v>44.32</v>
      </c>
      <c r="E18898">
        <v>42.62</v>
      </c>
      <c r="F18898">
        <v>43.62</v>
      </c>
      <c r="G18898">
        <v>1216729</v>
      </c>
      <c r="H18898">
        <v>43.52</v>
      </c>
    </row>
    <row r="18899" spans="1:8" x14ac:dyDescent="0.3">
      <c r="A18899" t="s">
        <v>684</v>
      </c>
      <c r="B18899" t="s">
        <v>719</v>
      </c>
      <c r="C18899">
        <v>43.68</v>
      </c>
      <c r="D18899">
        <v>44.34</v>
      </c>
      <c r="E18899">
        <v>42.72</v>
      </c>
      <c r="F18899">
        <v>43.1</v>
      </c>
      <c r="G18899">
        <v>600636</v>
      </c>
      <c r="H18899">
        <v>43.386699999999998</v>
      </c>
    </row>
    <row r="18900" spans="1:8" x14ac:dyDescent="0.3">
      <c r="A18900" t="s">
        <v>684</v>
      </c>
      <c r="B18900" t="s">
        <v>720</v>
      </c>
      <c r="C18900">
        <v>43.98</v>
      </c>
      <c r="D18900">
        <v>44.52</v>
      </c>
      <c r="E18900">
        <v>42.3</v>
      </c>
      <c r="F18900">
        <v>42.54</v>
      </c>
      <c r="G18900">
        <v>1466713</v>
      </c>
      <c r="H18900">
        <v>43.12</v>
      </c>
    </row>
    <row r="18901" spans="1:8" x14ac:dyDescent="0.3">
      <c r="A18901" t="s">
        <v>684</v>
      </c>
      <c r="B18901" t="s">
        <v>721</v>
      </c>
      <c r="C18901">
        <v>42.54</v>
      </c>
      <c r="D18901">
        <v>42.54</v>
      </c>
      <c r="E18901">
        <v>41.22</v>
      </c>
      <c r="F18901">
        <v>41.82</v>
      </c>
      <c r="G18901">
        <v>1150972</v>
      </c>
      <c r="H18901">
        <v>41.86</v>
      </c>
    </row>
    <row r="18902" spans="1:8" x14ac:dyDescent="0.3">
      <c r="A18902" t="s">
        <v>684</v>
      </c>
      <c r="B18902" t="s">
        <v>96</v>
      </c>
      <c r="C18902">
        <v>42.06</v>
      </c>
      <c r="D18902">
        <v>42.58</v>
      </c>
      <c r="E18902">
        <v>41.66</v>
      </c>
      <c r="F18902">
        <v>42.2</v>
      </c>
      <c r="G18902">
        <v>773788</v>
      </c>
      <c r="H18902">
        <v>42.146700000000003</v>
      </c>
    </row>
    <row r="18903" spans="1:8" x14ac:dyDescent="0.3">
      <c r="A18903" t="s">
        <v>684</v>
      </c>
      <c r="B18903" t="s">
        <v>722</v>
      </c>
      <c r="C18903">
        <v>42.2</v>
      </c>
      <c r="D18903">
        <v>43</v>
      </c>
      <c r="E18903">
        <v>41.64</v>
      </c>
      <c r="F18903">
        <v>41.8</v>
      </c>
      <c r="G18903">
        <v>742613</v>
      </c>
      <c r="H18903">
        <v>42.146700000000003</v>
      </c>
    </row>
    <row r="18904" spans="1:8" x14ac:dyDescent="0.3">
      <c r="A18904" t="s">
        <v>684</v>
      </c>
      <c r="B18904" t="s">
        <v>164</v>
      </c>
      <c r="C18904">
        <v>41.88</v>
      </c>
      <c r="D18904">
        <v>42.02</v>
      </c>
      <c r="E18904">
        <v>39.74</v>
      </c>
      <c r="F18904">
        <v>39.86</v>
      </c>
      <c r="G18904">
        <v>832188</v>
      </c>
      <c r="H18904">
        <v>40.54</v>
      </c>
    </row>
    <row r="18905" spans="1:8" x14ac:dyDescent="0.3">
      <c r="A18905" t="s">
        <v>684</v>
      </c>
      <c r="B18905" t="s">
        <v>723</v>
      </c>
      <c r="C18905">
        <v>41.5</v>
      </c>
      <c r="D18905">
        <v>43.04</v>
      </c>
      <c r="E18905">
        <v>41.22</v>
      </c>
      <c r="F18905">
        <v>43.04</v>
      </c>
      <c r="G18905">
        <v>1205102</v>
      </c>
      <c r="H18905">
        <v>42.433300000000003</v>
      </c>
    </row>
    <row r="18906" spans="1:8" x14ac:dyDescent="0.3">
      <c r="A18906" t="s">
        <v>684</v>
      </c>
      <c r="B18906" t="s">
        <v>724</v>
      </c>
      <c r="C18906">
        <v>43.12</v>
      </c>
      <c r="D18906">
        <v>43.12</v>
      </c>
      <c r="E18906">
        <v>41.54</v>
      </c>
      <c r="F18906">
        <v>41.8</v>
      </c>
      <c r="G18906">
        <v>670885</v>
      </c>
      <c r="H18906">
        <v>42.153300000000002</v>
      </c>
    </row>
    <row r="18907" spans="1:8" x14ac:dyDescent="0.3">
      <c r="A18907" t="s">
        <v>684</v>
      </c>
      <c r="B18907" t="s">
        <v>725</v>
      </c>
      <c r="C18907">
        <v>42.04</v>
      </c>
      <c r="D18907">
        <v>42.98</v>
      </c>
      <c r="E18907">
        <v>41.86</v>
      </c>
      <c r="F18907">
        <v>42.98</v>
      </c>
      <c r="G18907">
        <v>881439</v>
      </c>
      <c r="H18907">
        <v>42.606699999999996</v>
      </c>
    </row>
    <row r="18908" spans="1:8" x14ac:dyDescent="0.3">
      <c r="A18908" t="s">
        <v>684</v>
      </c>
      <c r="B18908" t="s">
        <v>242</v>
      </c>
      <c r="C18908">
        <v>42.78</v>
      </c>
      <c r="D18908">
        <v>42.78</v>
      </c>
      <c r="E18908">
        <v>41.76</v>
      </c>
      <c r="F18908">
        <v>42.08</v>
      </c>
      <c r="G18908">
        <v>713949</v>
      </c>
      <c r="H18908">
        <v>42.206699999999998</v>
      </c>
    </row>
    <row r="18909" spans="1:8" x14ac:dyDescent="0.3">
      <c r="A18909" t="s">
        <v>684</v>
      </c>
      <c r="B18909" t="s">
        <v>726</v>
      </c>
      <c r="C18909">
        <v>42.34</v>
      </c>
      <c r="D18909">
        <v>43.4</v>
      </c>
      <c r="E18909">
        <v>42.3</v>
      </c>
      <c r="F18909">
        <v>42.96</v>
      </c>
      <c r="G18909">
        <v>658517</v>
      </c>
      <c r="H18909">
        <v>42.886699999999998</v>
      </c>
    </row>
    <row r="18910" spans="1:8" x14ac:dyDescent="0.3">
      <c r="A18910" t="s">
        <v>684</v>
      </c>
      <c r="B18910" t="s">
        <v>727</v>
      </c>
      <c r="C18910">
        <v>43.1</v>
      </c>
      <c r="D18910">
        <v>44.24</v>
      </c>
      <c r="E18910">
        <v>43.1</v>
      </c>
      <c r="F18910">
        <v>44.16</v>
      </c>
      <c r="G18910">
        <v>959448</v>
      </c>
      <c r="H18910">
        <v>43.833300000000001</v>
      </c>
    </row>
    <row r="18911" spans="1:8" x14ac:dyDescent="0.3">
      <c r="A18911" t="s">
        <v>684</v>
      </c>
      <c r="B18911" t="s">
        <v>728</v>
      </c>
      <c r="C18911">
        <v>44.24</v>
      </c>
      <c r="D18911">
        <v>45</v>
      </c>
      <c r="E18911">
        <v>43.14</v>
      </c>
      <c r="F18911">
        <v>43.22</v>
      </c>
      <c r="G18911">
        <v>939369</v>
      </c>
      <c r="H18911">
        <v>43.786700000000003</v>
      </c>
    </row>
    <row r="18912" spans="1:8" x14ac:dyDescent="0.3">
      <c r="A18912" t="s">
        <v>684</v>
      </c>
      <c r="B18912" t="s">
        <v>729</v>
      </c>
      <c r="C18912">
        <v>43.22</v>
      </c>
      <c r="D18912">
        <v>44.1</v>
      </c>
      <c r="E18912">
        <v>42.86</v>
      </c>
      <c r="F18912">
        <v>44.06</v>
      </c>
      <c r="G18912">
        <v>733655</v>
      </c>
      <c r="H18912">
        <v>43.673299999999998</v>
      </c>
    </row>
    <row r="18913" spans="1:8" x14ac:dyDescent="0.3">
      <c r="A18913" t="s">
        <v>684</v>
      </c>
      <c r="B18913" t="s">
        <v>730</v>
      </c>
      <c r="C18913">
        <v>43.76</v>
      </c>
      <c r="D18913">
        <v>45.12</v>
      </c>
      <c r="E18913">
        <v>43.32</v>
      </c>
      <c r="F18913">
        <v>44.88</v>
      </c>
      <c r="G18913">
        <v>898841</v>
      </c>
      <c r="H18913">
        <v>44.44</v>
      </c>
    </row>
    <row r="18914" spans="1:8" x14ac:dyDescent="0.3">
      <c r="A18914" t="s">
        <v>684</v>
      </c>
      <c r="B18914" t="s">
        <v>731</v>
      </c>
      <c r="C18914">
        <v>44.96</v>
      </c>
      <c r="D18914">
        <v>45.62</v>
      </c>
      <c r="E18914">
        <v>43.96</v>
      </c>
      <c r="F18914">
        <v>43.96</v>
      </c>
      <c r="G18914">
        <v>679647</v>
      </c>
      <c r="H18914">
        <v>44.513300000000001</v>
      </c>
    </row>
    <row r="18915" spans="1:8" x14ac:dyDescent="0.3">
      <c r="A18915" t="s">
        <v>684</v>
      </c>
      <c r="B18915" t="s">
        <v>732</v>
      </c>
      <c r="C18915">
        <v>44.08</v>
      </c>
      <c r="D18915">
        <v>44.72</v>
      </c>
      <c r="E18915">
        <v>43.68</v>
      </c>
      <c r="F18915">
        <v>44</v>
      </c>
      <c r="G18915">
        <v>336679</v>
      </c>
      <c r="H18915">
        <v>44.133299999999998</v>
      </c>
    </row>
    <row r="18916" spans="1:8" x14ac:dyDescent="0.3">
      <c r="A18916" t="s">
        <v>684</v>
      </c>
      <c r="B18916" t="s">
        <v>733</v>
      </c>
      <c r="C18916">
        <v>44.12</v>
      </c>
      <c r="D18916">
        <v>44.98</v>
      </c>
      <c r="E18916">
        <v>43.36</v>
      </c>
      <c r="F18916">
        <v>44.98</v>
      </c>
      <c r="G18916">
        <v>763061</v>
      </c>
      <c r="H18916">
        <v>44.44</v>
      </c>
    </row>
    <row r="18917" spans="1:8" x14ac:dyDescent="0.3">
      <c r="A18917" t="s">
        <v>684</v>
      </c>
      <c r="B18917" t="s">
        <v>734</v>
      </c>
      <c r="C18917">
        <v>44.98</v>
      </c>
      <c r="D18917">
        <v>46.5</v>
      </c>
      <c r="E18917">
        <v>44.82</v>
      </c>
      <c r="F18917">
        <v>45.92</v>
      </c>
      <c r="G18917">
        <v>948733</v>
      </c>
      <c r="H18917">
        <v>45.746699999999997</v>
      </c>
    </row>
    <row r="18918" spans="1:8" x14ac:dyDescent="0.3">
      <c r="A18918" t="s">
        <v>684</v>
      </c>
      <c r="B18918" t="s">
        <v>735</v>
      </c>
      <c r="C18918">
        <v>45.9</v>
      </c>
      <c r="D18918">
        <v>45.92</v>
      </c>
      <c r="E18918">
        <v>44.1</v>
      </c>
      <c r="F18918">
        <v>44.26</v>
      </c>
      <c r="G18918">
        <v>298793</v>
      </c>
      <c r="H18918">
        <v>44.76</v>
      </c>
    </row>
    <row r="18919" spans="1:8" x14ac:dyDescent="0.3">
      <c r="A18919" t="s">
        <v>685</v>
      </c>
      <c r="B18919" t="s">
        <v>696</v>
      </c>
      <c r="C18919">
        <v>32.78</v>
      </c>
      <c r="D18919">
        <v>33.700000000000003</v>
      </c>
      <c r="E18919">
        <v>30.86</v>
      </c>
      <c r="F18919">
        <v>31.2</v>
      </c>
      <c r="G18919">
        <v>2385689</v>
      </c>
      <c r="H18919">
        <v>31.92</v>
      </c>
    </row>
    <row r="18920" spans="1:8" x14ac:dyDescent="0.3">
      <c r="A18920" t="s">
        <v>685</v>
      </c>
      <c r="B18920" t="s">
        <v>697</v>
      </c>
      <c r="C18920">
        <v>31.32</v>
      </c>
      <c r="D18920">
        <v>31.32</v>
      </c>
      <c r="E18920">
        <v>30.26</v>
      </c>
      <c r="F18920">
        <v>30.5</v>
      </c>
      <c r="G18920">
        <v>1591030</v>
      </c>
      <c r="H18920">
        <v>30.693300000000001</v>
      </c>
    </row>
    <row r="18921" spans="1:8" x14ac:dyDescent="0.3">
      <c r="A18921" t="s">
        <v>685</v>
      </c>
      <c r="B18921" t="s">
        <v>698</v>
      </c>
      <c r="C18921">
        <v>30.5</v>
      </c>
      <c r="D18921">
        <v>30.66</v>
      </c>
      <c r="E18921">
        <v>29.2</v>
      </c>
      <c r="F18921">
        <v>29.6</v>
      </c>
      <c r="G18921">
        <v>2595458</v>
      </c>
      <c r="H18921">
        <v>29.82</v>
      </c>
    </row>
    <row r="18922" spans="1:8" x14ac:dyDescent="0.3">
      <c r="A18922" t="s">
        <v>685</v>
      </c>
      <c r="B18922" t="s">
        <v>699</v>
      </c>
      <c r="C18922">
        <v>29.52</v>
      </c>
      <c r="D18922">
        <v>29.76</v>
      </c>
      <c r="E18922">
        <v>28.92</v>
      </c>
      <c r="F18922">
        <v>28.92</v>
      </c>
      <c r="G18922">
        <v>1387693</v>
      </c>
      <c r="H18922">
        <v>29.2</v>
      </c>
    </row>
    <row r="18923" spans="1:8" x14ac:dyDescent="0.3">
      <c r="A18923" t="s">
        <v>685</v>
      </c>
      <c r="B18923" t="s">
        <v>700</v>
      </c>
      <c r="C18923">
        <v>29</v>
      </c>
      <c r="D18923">
        <v>30.06</v>
      </c>
      <c r="E18923">
        <v>29</v>
      </c>
      <c r="F18923">
        <v>29.1</v>
      </c>
      <c r="G18923">
        <v>1422171</v>
      </c>
      <c r="H18923">
        <v>29.386700000000001</v>
      </c>
    </row>
    <row r="18924" spans="1:8" x14ac:dyDescent="0.3">
      <c r="A18924" t="s">
        <v>685</v>
      </c>
      <c r="B18924" t="s">
        <v>77</v>
      </c>
      <c r="C18924">
        <v>29.6</v>
      </c>
      <c r="D18924">
        <v>29.78</v>
      </c>
      <c r="E18924">
        <v>28.2</v>
      </c>
      <c r="F18924">
        <v>28.76</v>
      </c>
      <c r="G18924">
        <v>1066352</v>
      </c>
      <c r="H18924">
        <v>28.9133</v>
      </c>
    </row>
    <row r="18925" spans="1:8" x14ac:dyDescent="0.3">
      <c r="A18925" t="s">
        <v>685</v>
      </c>
      <c r="B18925" t="s">
        <v>701</v>
      </c>
      <c r="C18925">
        <v>29.4</v>
      </c>
      <c r="D18925">
        <v>29.4</v>
      </c>
      <c r="E18925">
        <v>28.64</v>
      </c>
      <c r="F18925">
        <v>28.7</v>
      </c>
      <c r="G18925">
        <v>904998</v>
      </c>
      <c r="H18925">
        <v>28.9133</v>
      </c>
    </row>
    <row r="18926" spans="1:8" x14ac:dyDescent="0.3">
      <c r="A18926" t="s">
        <v>685</v>
      </c>
      <c r="B18926" t="s">
        <v>702</v>
      </c>
      <c r="C18926">
        <v>29.08</v>
      </c>
      <c r="D18926">
        <v>29.12</v>
      </c>
      <c r="E18926">
        <v>28.46</v>
      </c>
      <c r="F18926">
        <v>28.5</v>
      </c>
      <c r="G18926">
        <v>1349459</v>
      </c>
      <c r="H18926">
        <v>28.693300000000001</v>
      </c>
    </row>
    <row r="18927" spans="1:8" x14ac:dyDescent="0.3">
      <c r="A18927" t="s">
        <v>685</v>
      </c>
      <c r="B18927" t="s">
        <v>139</v>
      </c>
      <c r="C18927">
        <v>28.82</v>
      </c>
      <c r="D18927">
        <v>29.76</v>
      </c>
      <c r="E18927">
        <v>28.04</v>
      </c>
      <c r="F18927">
        <v>28.06</v>
      </c>
      <c r="G18927">
        <v>1959902</v>
      </c>
      <c r="H18927">
        <v>28.62</v>
      </c>
    </row>
    <row r="18928" spans="1:8" x14ac:dyDescent="0.3">
      <c r="A18928" t="s">
        <v>685</v>
      </c>
      <c r="B18928" t="s">
        <v>156</v>
      </c>
      <c r="C18928">
        <v>28.28</v>
      </c>
      <c r="D18928">
        <v>28.9</v>
      </c>
      <c r="E18928">
        <v>27.72</v>
      </c>
      <c r="F18928">
        <v>28.7</v>
      </c>
      <c r="G18928">
        <v>790934</v>
      </c>
      <c r="H18928">
        <v>28.44</v>
      </c>
    </row>
    <row r="18929" spans="1:8" x14ac:dyDescent="0.3">
      <c r="A18929" t="s">
        <v>685</v>
      </c>
      <c r="B18929" t="s">
        <v>703</v>
      </c>
      <c r="C18929">
        <v>28.5</v>
      </c>
      <c r="D18929">
        <v>28.76</v>
      </c>
      <c r="E18929">
        <v>27.34</v>
      </c>
      <c r="F18929">
        <v>28.46</v>
      </c>
      <c r="G18929">
        <v>1231946</v>
      </c>
      <c r="H18929">
        <v>28.186699999999998</v>
      </c>
    </row>
    <row r="18930" spans="1:8" x14ac:dyDescent="0.3">
      <c r="A18930" t="s">
        <v>685</v>
      </c>
      <c r="B18930" t="s">
        <v>223</v>
      </c>
      <c r="C18930">
        <v>28.48</v>
      </c>
      <c r="D18930">
        <v>29.26</v>
      </c>
      <c r="E18930">
        <v>28.36</v>
      </c>
      <c r="F18930">
        <v>28.46</v>
      </c>
      <c r="G18930">
        <v>1508336</v>
      </c>
      <c r="H18930">
        <v>28.693300000000001</v>
      </c>
    </row>
    <row r="18931" spans="1:8" x14ac:dyDescent="0.3">
      <c r="A18931" t="s">
        <v>685</v>
      </c>
      <c r="B18931" t="s">
        <v>228</v>
      </c>
      <c r="C18931">
        <v>28.48</v>
      </c>
      <c r="D18931">
        <v>28.74</v>
      </c>
      <c r="E18931">
        <v>28.1</v>
      </c>
      <c r="F18931">
        <v>28.26</v>
      </c>
      <c r="G18931">
        <v>788442</v>
      </c>
      <c r="H18931">
        <v>28.366700000000002</v>
      </c>
    </row>
    <row r="18932" spans="1:8" x14ac:dyDescent="0.3">
      <c r="A18932" t="s">
        <v>685</v>
      </c>
      <c r="B18932" t="s">
        <v>704</v>
      </c>
      <c r="C18932">
        <v>28.36</v>
      </c>
      <c r="D18932">
        <v>28.52</v>
      </c>
      <c r="E18932">
        <v>28</v>
      </c>
      <c r="F18932">
        <v>28.26</v>
      </c>
      <c r="G18932">
        <v>831288</v>
      </c>
      <c r="H18932">
        <v>28.26</v>
      </c>
    </row>
    <row r="18933" spans="1:8" x14ac:dyDescent="0.3">
      <c r="A18933" t="s">
        <v>685</v>
      </c>
      <c r="B18933" t="s">
        <v>705</v>
      </c>
      <c r="C18933">
        <v>28.26</v>
      </c>
      <c r="D18933">
        <v>28.34</v>
      </c>
      <c r="E18933">
        <v>27.88</v>
      </c>
      <c r="F18933">
        <v>28.1</v>
      </c>
      <c r="G18933">
        <v>987669</v>
      </c>
      <c r="H18933">
        <v>28.1067</v>
      </c>
    </row>
    <row r="18934" spans="1:8" x14ac:dyDescent="0.3">
      <c r="A18934" t="s">
        <v>685</v>
      </c>
      <c r="B18934" t="s">
        <v>706</v>
      </c>
      <c r="C18934">
        <v>28.2</v>
      </c>
      <c r="D18934">
        <v>28.86</v>
      </c>
      <c r="E18934">
        <v>28.1</v>
      </c>
      <c r="F18934">
        <v>28.7</v>
      </c>
      <c r="G18934">
        <v>1264981</v>
      </c>
      <c r="H18934">
        <v>28.5533</v>
      </c>
    </row>
    <row r="18935" spans="1:8" x14ac:dyDescent="0.3">
      <c r="A18935" t="s">
        <v>685</v>
      </c>
      <c r="B18935" t="s">
        <v>265</v>
      </c>
      <c r="C18935">
        <v>28.7</v>
      </c>
      <c r="D18935">
        <v>28.74</v>
      </c>
      <c r="E18935">
        <v>28.2</v>
      </c>
      <c r="F18935">
        <v>28.4</v>
      </c>
      <c r="G18935">
        <v>1000600</v>
      </c>
      <c r="H18935">
        <v>28.4467</v>
      </c>
    </row>
    <row r="18936" spans="1:8" x14ac:dyDescent="0.3">
      <c r="A18936" t="s">
        <v>685</v>
      </c>
      <c r="B18936" t="s">
        <v>707</v>
      </c>
      <c r="C18936">
        <v>28.5</v>
      </c>
      <c r="D18936">
        <v>28.58</v>
      </c>
      <c r="E18936">
        <v>27.5</v>
      </c>
      <c r="F18936">
        <v>27.6</v>
      </c>
      <c r="G18936">
        <v>1161404</v>
      </c>
      <c r="H18936">
        <v>27.8933</v>
      </c>
    </row>
    <row r="18937" spans="1:8" x14ac:dyDescent="0.3">
      <c r="A18937" t="s">
        <v>685</v>
      </c>
      <c r="B18937" t="s">
        <v>271</v>
      </c>
      <c r="C18937">
        <v>27.66</v>
      </c>
      <c r="D18937">
        <v>27.82</v>
      </c>
      <c r="E18937">
        <v>27.14</v>
      </c>
      <c r="F18937">
        <v>27.14</v>
      </c>
      <c r="G18937">
        <v>879078</v>
      </c>
      <c r="H18937">
        <v>27.366700000000002</v>
      </c>
    </row>
    <row r="18938" spans="1:8" x14ac:dyDescent="0.3">
      <c r="A18938" t="s">
        <v>685</v>
      </c>
      <c r="B18938" t="s">
        <v>708</v>
      </c>
      <c r="C18938">
        <v>27.24</v>
      </c>
      <c r="D18938">
        <v>27.7</v>
      </c>
      <c r="E18938">
        <v>27.08</v>
      </c>
      <c r="F18938">
        <v>27.46</v>
      </c>
      <c r="G18938">
        <v>414825</v>
      </c>
      <c r="H18938">
        <v>27.4133</v>
      </c>
    </row>
    <row r="18939" spans="1:8" x14ac:dyDescent="0.3">
      <c r="A18939" t="s">
        <v>685</v>
      </c>
      <c r="B18939" t="s">
        <v>709</v>
      </c>
      <c r="C18939">
        <v>27.5</v>
      </c>
      <c r="D18939">
        <v>27.86</v>
      </c>
      <c r="E18939">
        <v>27</v>
      </c>
      <c r="F18939">
        <v>27</v>
      </c>
      <c r="G18939">
        <v>666765</v>
      </c>
      <c r="H18939">
        <v>27.2867</v>
      </c>
    </row>
    <row r="18940" spans="1:8" x14ac:dyDescent="0.3">
      <c r="A18940" t="s">
        <v>685</v>
      </c>
      <c r="B18940" t="s">
        <v>283</v>
      </c>
      <c r="C18940">
        <v>27.5</v>
      </c>
      <c r="D18940">
        <v>27.5</v>
      </c>
      <c r="E18940">
        <v>26.44</v>
      </c>
      <c r="F18940">
        <v>27.2</v>
      </c>
      <c r="G18940">
        <v>1114286</v>
      </c>
      <c r="H18940">
        <v>27.046700000000001</v>
      </c>
    </row>
    <row r="18941" spans="1:8" x14ac:dyDescent="0.3">
      <c r="A18941" t="s">
        <v>685</v>
      </c>
      <c r="B18941" t="s">
        <v>290</v>
      </c>
      <c r="C18941">
        <v>27.24</v>
      </c>
      <c r="D18941">
        <v>27.24</v>
      </c>
      <c r="E18941">
        <v>25.9</v>
      </c>
      <c r="F18941">
        <v>26</v>
      </c>
      <c r="G18941">
        <v>1198275</v>
      </c>
      <c r="H18941">
        <v>26.38</v>
      </c>
    </row>
    <row r="18942" spans="1:8" x14ac:dyDescent="0.3">
      <c r="A18942" t="s">
        <v>685</v>
      </c>
      <c r="B18942" t="s">
        <v>710</v>
      </c>
      <c r="C18942">
        <v>26.5</v>
      </c>
      <c r="D18942">
        <v>26.5</v>
      </c>
      <c r="E18942">
        <v>25.78</v>
      </c>
      <c r="F18942">
        <v>26.04</v>
      </c>
      <c r="G18942">
        <v>916577</v>
      </c>
      <c r="H18942">
        <v>26.1067</v>
      </c>
    </row>
    <row r="18943" spans="1:8" x14ac:dyDescent="0.3">
      <c r="A18943" t="s">
        <v>685</v>
      </c>
      <c r="B18943" t="s">
        <v>512</v>
      </c>
      <c r="C18943">
        <v>26.04</v>
      </c>
      <c r="D18943">
        <v>26.38</v>
      </c>
      <c r="E18943">
        <v>25.08</v>
      </c>
      <c r="F18943">
        <v>25.22</v>
      </c>
      <c r="G18943">
        <v>1279306</v>
      </c>
      <c r="H18943">
        <v>25.56</v>
      </c>
    </row>
    <row r="18944" spans="1:8" x14ac:dyDescent="0.3">
      <c r="A18944" t="s">
        <v>685</v>
      </c>
      <c r="B18944" t="s">
        <v>91</v>
      </c>
      <c r="C18944">
        <v>23.02</v>
      </c>
      <c r="D18944">
        <v>24.28</v>
      </c>
      <c r="E18944">
        <v>22.8</v>
      </c>
      <c r="F18944">
        <v>23.6</v>
      </c>
      <c r="G18944">
        <v>1522072</v>
      </c>
      <c r="H18944">
        <v>23.56</v>
      </c>
    </row>
    <row r="18945" spans="1:8" x14ac:dyDescent="0.3">
      <c r="A18945" t="s">
        <v>685</v>
      </c>
      <c r="B18945" t="s">
        <v>93</v>
      </c>
      <c r="C18945">
        <v>25.6</v>
      </c>
      <c r="D18945">
        <v>25.6</v>
      </c>
      <c r="E18945">
        <v>23.58</v>
      </c>
      <c r="F18945">
        <v>23.9</v>
      </c>
      <c r="G18945">
        <v>1060794</v>
      </c>
      <c r="H18945">
        <v>24.36</v>
      </c>
    </row>
    <row r="18946" spans="1:8" x14ac:dyDescent="0.3">
      <c r="A18946" t="s">
        <v>685</v>
      </c>
      <c r="B18946" t="s">
        <v>711</v>
      </c>
      <c r="C18946">
        <v>24.9</v>
      </c>
      <c r="D18946">
        <v>24.9</v>
      </c>
      <c r="E18946">
        <v>23.64</v>
      </c>
      <c r="F18946">
        <v>24.38</v>
      </c>
      <c r="G18946">
        <v>911454</v>
      </c>
      <c r="H18946">
        <v>24.306699999999999</v>
      </c>
    </row>
    <row r="18947" spans="1:8" x14ac:dyDescent="0.3">
      <c r="A18947" t="s">
        <v>685</v>
      </c>
      <c r="B18947" t="s">
        <v>712</v>
      </c>
      <c r="C18947">
        <v>24.38</v>
      </c>
      <c r="D18947">
        <v>26.38</v>
      </c>
      <c r="E18947">
        <v>24.38</v>
      </c>
      <c r="F18947">
        <v>25.22</v>
      </c>
      <c r="G18947">
        <v>1054091</v>
      </c>
      <c r="H18947">
        <v>25.326699999999999</v>
      </c>
    </row>
    <row r="18948" spans="1:8" x14ac:dyDescent="0.3">
      <c r="A18948" t="s">
        <v>685</v>
      </c>
      <c r="B18948" t="s">
        <v>162</v>
      </c>
      <c r="C18948">
        <v>24.72</v>
      </c>
      <c r="D18948">
        <v>25.16</v>
      </c>
      <c r="E18948">
        <v>23.98</v>
      </c>
      <c r="F18948">
        <v>24.14</v>
      </c>
      <c r="G18948">
        <v>573021</v>
      </c>
      <c r="H18948">
        <v>24.4267</v>
      </c>
    </row>
    <row r="18949" spans="1:8" x14ac:dyDescent="0.3">
      <c r="A18949" t="s">
        <v>685</v>
      </c>
      <c r="B18949" t="s">
        <v>220</v>
      </c>
      <c r="C18949">
        <v>23.66</v>
      </c>
      <c r="D18949">
        <v>25.04</v>
      </c>
      <c r="E18949">
        <v>23.66</v>
      </c>
      <c r="F18949">
        <v>24.74</v>
      </c>
      <c r="G18949">
        <v>1018457</v>
      </c>
      <c r="H18949">
        <v>24.48</v>
      </c>
    </row>
    <row r="18950" spans="1:8" x14ac:dyDescent="0.3">
      <c r="A18950" t="s">
        <v>685</v>
      </c>
      <c r="B18950" t="s">
        <v>713</v>
      </c>
      <c r="C18950">
        <v>24.82</v>
      </c>
      <c r="D18950">
        <v>25.2</v>
      </c>
      <c r="E18950">
        <v>24.7</v>
      </c>
      <c r="F18950">
        <v>25.18</v>
      </c>
      <c r="G18950">
        <v>901180</v>
      </c>
      <c r="H18950">
        <v>25.026700000000002</v>
      </c>
    </row>
    <row r="18951" spans="1:8" x14ac:dyDescent="0.3">
      <c r="A18951" t="s">
        <v>685</v>
      </c>
      <c r="B18951" t="s">
        <v>714</v>
      </c>
      <c r="C18951">
        <v>24.72</v>
      </c>
      <c r="D18951">
        <v>25.14</v>
      </c>
      <c r="E18951">
        <v>24.5</v>
      </c>
      <c r="F18951">
        <v>24.6</v>
      </c>
      <c r="G18951">
        <v>416852</v>
      </c>
      <c r="H18951">
        <v>24.746700000000001</v>
      </c>
    </row>
    <row r="18952" spans="1:8" x14ac:dyDescent="0.3">
      <c r="A18952" t="s">
        <v>685</v>
      </c>
      <c r="B18952" t="s">
        <v>715</v>
      </c>
      <c r="C18952">
        <v>24.2</v>
      </c>
      <c r="D18952">
        <v>24.76</v>
      </c>
      <c r="E18952">
        <v>23.66</v>
      </c>
      <c r="F18952">
        <v>24.22</v>
      </c>
      <c r="G18952">
        <v>936689</v>
      </c>
      <c r="H18952">
        <v>24.2133</v>
      </c>
    </row>
    <row r="18953" spans="1:8" x14ac:dyDescent="0.3">
      <c r="A18953" t="s">
        <v>685</v>
      </c>
      <c r="B18953" t="s">
        <v>235</v>
      </c>
      <c r="C18953">
        <v>23.78</v>
      </c>
      <c r="D18953">
        <v>23.98</v>
      </c>
      <c r="E18953">
        <v>22.62</v>
      </c>
      <c r="F18953">
        <v>23.76</v>
      </c>
      <c r="G18953">
        <v>619667</v>
      </c>
      <c r="H18953">
        <v>23.453299999999999</v>
      </c>
    </row>
    <row r="18954" spans="1:8" x14ac:dyDescent="0.3">
      <c r="A18954" t="s">
        <v>685</v>
      </c>
      <c r="B18954" t="s">
        <v>259</v>
      </c>
      <c r="C18954">
        <v>23.92</v>
      </c>
      <c r="D18954">
        <v>24.14</v>
      </c>
      <c r="E18954">
        <v>23.56</v>
      </c>
      <c r="F18954">
        <v>23.8</v>
      </c>
      <c r="G18954">
        <v>399214</v>
      </c>
      <c r="H18954">
        <v>23.833300000000001</v>
      </c>
    </row>
    <row r="18955" spans="1:8" x14ac:dyDescent="0.3">
      <c r="A18955" t="s">
        <v>685</v>
      </c>
      <c r="B18955" t="s">
        <v>716</v>
      </c>
      <c r="C18955">
        <v>23.8</v>
      </c>
      <c r="D18955">
        <v>24.2</v>
      </c>
      <c r="E18955">
        <v>23.8</v>
      </c>
      <c r="F18955">
        <v>23.96</v>
      </c>
      <c r="G18955">
        <v>618286</v>
      </c>
      <c r="H18955">
        <v>23.986699999999999</v>
      </c>
    </row>
    <row r="18956" spans="1:8" x14ac:dyDescent="0.3">
      <c r="A18956" t="s">
        <v>685</v>
      </c>
      <c r="B18956" t="s">
        <v>269</v>
      </c>
      <c r="C18956">
        <v>23.96</v>
      </c>
      <c r="D18956">
        <v>24.02</v>
      </c>
      <c r="E18956">
        <v>23.4</v>
      </c>
      <c r="F18956">
        <v>23.54</v>
      </c>
      <c r="G18956">
        <v>384475</v>
      </c>
      <c r="H18956">
        <v>23.653300000000002</v>
      </c>
    </row>
    <row r="18957" spans="1:8" x14ac:dyDescent="0.3">
      <c r="A18957" t="s">
        <v>685</v>
      </c>
      <c r="B18957" t="s">
        <v>282</v>
      </c>
      <c r="C18957">
        <v>23.94</v>
      </c>
      <c r="D18957">
        <v>24.32</v>
      </c>
      <c r="E18957">
        <v>23.5</v>
      </c>
      <c r="F18957">
        <v>23.64</v>
      </c>
      <c r="G18957">
        <v>410649</v>
      </c>
      <c r="H18957">
        <v>23.82</v>
      </c>
    </row>
    <row r="18958" spans="1:8" x14ac:dyDescent="0.3">
      <c r="A18958" t="s">
        <v>685</v>
      </c>
      <c r="B18958" t="s">
        <v>717</v>
      </c>
      <c r="C18958">
        <v>23.64</v>
      </c>
      <c r="D18958">
        <v>23.64</v>
      </c>
      <c r="E18958">
        <v>22.48</v>
      </c>
      <c r="F18958">
        <v>23.2</v>
      </c>
      <c r="G18958">
        <v>1222162</v>
      </c>
      <c r="H18958">
        <v>23.1067</v>
      </c>
    </row>
    <row r="18959" spans="1:8" x14ac:dyDescent="0.3">
      <c r="A18959" t="s">
        <v>685</v>
      </c>
      <c r="B18959" t="s">
        <v>285</v>
      </c>
      <c r="C18959">
        <v>23.2</v>
      </c>
      <c r="D18959">
        <v>23.44</v>
      </c>
      <c r="E18959">
        <v>22.4</v>
      </c>
      <c r="F18959">
        <v>22.48</v>
      </c>
      <c r="G18959">
        <v>685399</v>
      </c>
      <c r="H18959">
        <v>22.773299999999999</v>
      </c>
    </row>
    <row r="18960" spans="1:8" x14ac:dyDescent="0.3">
      <c r="A18960" t="s">
        <v>685</v>
      </c>
      <c r="B18960" t="s">
        <v>718</v>
      </c>
      <c r="C18960">
        <v>22.5</v>
      </c>
      <c r="D18960">
        <v>22.7</v>
      </c>
      <c r="E18960">
        <v>22.2</v>
      </c>
      <c r="F18960">
        <v>22.4</v>
      </c>
      <c r="G18960">
        <v>671679</v>
      </c>
      <c r="H18960">
        <v>22.433299999999999</v>
      </c>
    </row>
    <row r="18961" spans="1:8" x14ac:dyDescent="0.3">
      <c r="A18961" t="s">
        <v>685</v>
      </c>
      <c r="B18961" t="s">
        <v>291</v>
      </c>
      <c r="C18961">
        <v>22.34</v>
      </c>
      <c r="D18961">
        <v>22.76</v>
      </c>
      <c r="E18961">
        <v>21.52</v>
      </c>
      <c r="F18961">
        <v>21.82</v>
      </c>
      <c r="G18961">
        <v>984649</v>
      </c>
      <c r="H18961">
        <v>22.033300000000001</v>
      </c>
    </row>
    <row r="18962" spans="1:8" x14ac:dyDescent="0.3">
      <c r="A18962" t="s">
        <v>685</v>
      </c>
      <c r="B18962" t="s">
        <v>295</v>
      </c>
      <c r="C18962">
        <v>21.84</v>
      </c>
      <c r="D18962">
        <v>21.92</v>
      </c>
      <c r="E18962">
        <v>20.58</v>
      </c>
      <c r="F18962">
        <v>21.2</v>
      </c>
      <c r="G18962">
        <v>901186</v>
      </c>
      <c r="H18962">
        <v>21.2333</v>
      </c>
    </row>
    <row r="18963" spans="1:8" x14ac:dyDescent="0.3">
      <c r="A18963" t="s">
        <v>685</v>
      </c>
      <c r="B18963" t="s">
        <v>298</v>
      </c>
      <c r="C18963">
        <v>21.2</v>
      </c>
      <c r="D18963">
        <v>22.48</v>
      </c>
      <c r="E18963">
        <v>20.36</v>
      </c>
      <c r="F18963">
        <v>21.84</v>
      </c>
      <c r="G18963">
        <v>1674347</v>
      </c>
      <c r="H18963">
        <v>21.56</v>
      </c>
    </row>
    <row r="18964" spans="1:8" x14ac:dyDescent="0.3">
      <c r="A18964" t="s">
        <v>685</v>
      </c>
      <c r="B18964" t="s">
        <v>719</v>
      </c>
      <c r="C18964">
        <v>22.2</v>
      </c>
      <c r="D18964">
        <v>24.02</v>
      </c>
      <c r="E18964">
        <v>21.9</v>
      </c>
      <c r="F18964">
        <v>24.02</v>
      </c>
      <c r="G18964">
        <v>3173559</v>
      </c>
      <c r="H18964">
        <v>23.313300000000002</v>
      </c>
    </row>
    <row r="18965" spans="1:8" x14ac:dyDescent="0.3">
      <c r="A18965" t="s">
        <v>685</v>
      </c>
      <c r="B18965" t="s">
        <v>720</v>
      </c>
      <c r="C18965">
        <v>25.8</v>
      </c>
      <c r="D18965">
        <v>25.8</v>
      </c>
      <c r="E18965">
        <v>22.96</v>
      </c>
      <c r="F18965">
        <v>23</v>
      </c>
      <c r="G18965">
        <v>6035827</v>
      </c>
      <c r="H18965">
        <v>23.92</v>
      </c>
    </row>
    <row r="18966" spans="1:8" x14ac:dyDescent="0.3">
      <c r="A18966" t="s">
        <v>685</v>
      </c>
      <c r="B18966" t="s">
        <v>721</v>
      </c>
      <c r="C18966">
        <v>22.84</v>
      </c>
      <c r="D18966">
        <v>23.82</v>
      </c>
      <c r="E18966">
        <v>22.68</v>
      </c>
      <c r="F18966">
        <v>22.92</v>
      </c>
      <c r="G18966">
        <v>1992661</v>
      </c>
      <c r="H18966">
        <v>23.14</v>
      </c>
    </row>
    <row r="18967" spans="1:8" x14ac:dyDescent="0.3">
      <c r="A18967" t="s">
        <v>685</v>
      </c>
      <c r="B18967" t="s">
        <v>96</v>
      </c>
      <c r="C18967">
        <v>22.92</v>
      </c>
      <c r="D18967">
        <v>22.96</v>
      </c>
      <c r="E18967">
        <v>22.32</v>
      </c>
      <c r="F18967">
        <v>22.36</v>
      </c>
      <c r="G18967">
        <v>952598</v>
      </c>
      <c r="H18967">
        <v>22.546700000000001</v>
      </c>
    </row>
    <row r="18968" spans="1:8" x14ac:dyDescent="0.3">
      <c r="A18968" t="s">
        <v>685</v>
      </c>
      <c r="B18968" t="s">
        <v>722</v>
      </c>
      <c r="C18968">
        <v>22.44</v>
      </c>
      <c r="D18968">
        <v>22.94</v>
      </c>
      <c r="E18968">
        <v>22.32</v>
      </c>
      <c r="F18968">
        <v>22.48</v>
      </c>
      <c r="G18968">
        <v>973931</v>
      </c>
      <c r="H18968">
        <v>22.58</v>
      </c>
    </row>
    <row r="18969" spans="1:8" x14ac:dyDescent="0.3">
      <c r="A18969" t="s">
        <v>685</v>
      </c>
      <c r="B18969" t="s">
        <v>164</v>
      </c>
      <c r="C18969">
        <v>22.62</v>
      </c>
      <c r="D18969">
        <v>22.7</v>
      </c>
      <c r="E18969">
        <v>21.56</v>
      </c>
      <c r="F18969">
        <v>21.56</v>
      </c>
      <c r="G18969">
        <v>853010</v>
      </c>
      <c r="H18969">
        <v>21.94</v>
      </c>
    </row>
    <row r="18970" spans="1:8" x14ac:dyDescent="0.3">
      <c r="A18970" t="s">
        <v>685</v>
      </c>
      <c r="B18970" t="s">
        <v>723</v>
      </c>
      <c r="C18970">
        <v>22.4</v>
      </c>
      <c r="D18970">
        <v>22.8</v>
      </c>
      <c r="E18970">
        <v>22.2</v>
      </c>
      <c r="F18970">
        <v>22.42</v>
      </c>
      <c r="G18970">
        <v>935153</v>
      </c>
      <c r="H18970">
        <v>22.473299999999998</v>
      </c>
    </row>
    <row r="18971" spans="1:8" x14ac:dyDescent="0.3">
      <c r="A18971" t="s">
        <v>685</v>
      </c>
      <c r="B18971" t="s">
        <v>724</v>
      </c>
      <c r="C18971">
        <v>22.5</v>
      </c>
      <c r="D18971">
        <v>24.28</v>
      </c>
      <c r="E18971">
        <v>22.4</v>
      </c>
      <c r="F18971">
        <v>23.2</v>
      </c>
      <c r="G18971">
        <v>3542736</v>
      </c>
      <c r="H18971">
        <v>23.293299999999999</v>
      </c>
    </row>
    <row r="18972" spans="1:8" x14ac:dyDescent="0.3">
      <c r="A18972" t="s">
        <v>685</v>
      </c>
      <c r="B18972" t="s">
        <v>725</v>
      </c>
      <c r="C18972">
        <v>23.4</v>
      </c>
      <c r="D18972">
        <v>23.42</v>
      </c>
      <c r="E18972">
        <v>22.8</v>
      </c>
      <c r="F18972">
        <v>23</v>
      </c>
      <c r="G18972">
        <v>1184821</v>
      </c>
      <c r="H18972">
        <v>23.0733</v>
      </c>
    </row>
    <row r="18973" spans="1:8" x14ac:dyDescent="0.3">
      <c r="A18973" t="s">
        <v>685</v>
      </c>
      <c r="B18973" t="s">
        <v>242</v>
      </c>
      <c r="C18973">
        <v>22.88</v>
      </c>
      <c r="D18973">
        <v>23.18</v>
      </c>
      <c r="E18973">
        <v>22.42</v>
      </c>
      <c r="F18973">
        <v>23</v>
      </c>
      <c r="G18973">
        <v>897880</v>
      </c>
      <c r="H18973">
        <v>22.866700000000002</v>
      </c>
    </row>
    <row r="18974" spans="1:8" x14ac:dyDescent="0.3">
      <c r="A18974" t="s">
        <v>685</v>
      </c>
      <c r="B18974" t="s">
        <v>726</v>
      </c>
      <c r="C18974">
        <v>23</v>
      </c>
      <c r="D18974">
        <v>24.12</v>
      </c>
      <c r="E18974">
        <v>23</v>
      </c>
      <c r="F18974">
        <v>23.1</v>
      </c>
      <c r="G18974">
        <v>1804073</v>
      </c>
      <c r="H18974">
        <v>23.406700000000001</v>
      </c>
    </row>
    <row r="18975" spans="1:8" x14ac:dyDescent="0.3">
      <c r="A18975" t="s">
        <v>685</v>
      </c>
      <c r="B18975" t="s">
        <v>727</v>
      </c>
      <c r="C18975">
        <v>22.98</v>
      </c>
      <c r="D18975">
        <v>24.8</v>
      </c>
      <c r="E18975">
        <v>22.92</v>
      </c>
      <c r="F18975">
        <v>23.96</v>
      </c>
      <c r="G18975">
        <v>2936513</v>
      </c>
      <c r="H18975">
        <v>23.8933</v>
      </c>
    </row>
    <row r="18976" spans="1:8" x14ac:dyDescent="0.3">
      <c r="A18976" t="s">
        <v>685</v>
      </c>
      <c r="B18976" t="s">
        <v>728</v>
      </c>
      <c r="C18976">
        <v>24.2</v>
      </c>
      <c r="D18976">
        <v>24.68</v>
      </c>
      <c r="E18976">
        <v>23</v>
      </c>
      <c r="F18976">
        <v>23.7</v>
      </c>
      <c r="G18976">
        <v>1202635</v>
      </c>
      <c r="H18976">
        <v>23.793299999999999</v>
      </c>
    </row>
    <row r="18977" spans="1:8" x14ac:dyDescent="0.3">
      <c r="A18977" t="s">
        <v>685</v>
      </c>
      <c r="B18977" t="s">
        <v>729</v>
      </c>
      <c r="C18977">
        <v>23.7</v>
      </c>
      <c r="D18977">
        <v>24.36</v>
      </c>
      <c r="E18977">
        <v>23.48</v>
      </c>
      <c r="F18977">
        <v>24.32</v>
      </c>
      <c r="G18977">
        <v>1094198</v>
      </c>
      <c r="H18977">
        <v>24.0533</v>
      </c>
    </row>
    <row r="18978" spans="1:8" x14ac:dyDescent="0.3">
      <c r="A18978" t="s">
        <v>685</v>
      </c>
      <c r="B18978" t="s">
        <v>730</v>
      </c>
      <c r="C18978">
        <v>24.32</v>
      </c>
      <c r="D18978">
        <v>24.7</v>
      </c>
      <c r="E18978">
        <v>23.22</v>
      </c>
      <c r="F18978">
        <v>24.16</v>
      </c>
      <c r="G18978">
        <v>1270755</v>
      </c>
      <c r="H18978">
        <v>24.026700000000002</v>
      </c>
    </row>
    <row r="18979" spans="1:8" x14ac:dyDescent="0.3">
      <c r="A18979" t="s">
        <v>685</v>
      </c>
      <c r="B18979" t="s">
        <v>731</v>
      </c>
      <c r="C18979">
        <v>24.5</v>
      </c>
      <c r="D18979">
        <v>24.8</v>
      </c>
      <c r="E18979">
        <v>23.5</v>
      </c>
      <c r="F18979">
        <v>24.2</v>
      </c>
      <c r="G18979">
        <v>979434</v>
      </c>
      <c r="H18979">
        <v>24.166699999999999</v>
      </c>
    </row>
    <row r="18980" spans="1:8" x14ac:dyDescent="0.3">
      <c r="A18980" t="s">
        <v>685</v>
      </c>
      <c r="B18980" t="s">
        <v>732</v>
      </c>
      <c r="C18980">
        <v>24.32</v>
      </c>
      <c r="D18980">
        <v>26.24</v>
      </c>
      <c r="E18980">
        <v>24.32</v>
      </c>
      <c r="F18980">
        <v>25</v>
      </c>
      <c r="G18980">
        <v>5860739</v>
      </c>
      <c r="H18980">
        <v>25.186699999999998</v>
      </c>
    </row>
    <row r="18981" spans="1:8" x14ac:dyDescent="0.3">
      <c r="A18981" t="s">
        <v>685</v>
      </c>
      <c r="B18981" t="s">
        <v>733</v>
      </c>
      <c r="C18981">
        <v>25.04</v>
      </c>
      <c r="D18981">
        <v>27.5</v>
      </c>
      <c r="E18981">
        <v>23.7</v>
      </c>
      <c r="F18981">
        <v>27.5</v>
      </c>
      <c r="G18981">
        <v>3931901</v>
      </c>
      <c r="H18981">
        <v>26.2333</v>
      </c>
    </row>
    <row r="18982" spans="1:8" x14ac:dyDescent="0.3">
      <c r="A18982" t="s">
        <v>685</v>
      </c>
      <c r="B18982" t="s">
        <v>734</v>
      </c>
      <c r="C18982">
        <v>29.2</v>
      </c>
      <c r="D18982">
        <v>29.68</v>
      </c>
      <c r="E18982">
        <v>26.4</v>
      </c>
      <c r="F18982">
        <v>26.4</v>
      </c>
      <c r="G18982">
        <v>6405973</v>
      </c>
      <c r="H18982">
        <v>27.493300000000001</v>
      </c>
    </row>
    <row r="18983" spans="1:8" x14ac:dyDescent="0.3">
      <c r="A18983" t="s">
        <v>685</v>
      </c>
      <c r="B18983" t="s">
        <v>735</v>
      </c>
      <c r="C18983">
        <v>26.84</v>
      </c>
      <c r="D18983">
        <v>29</v>
      </c>
      <c r="E18983">
        <v>26.62</v>
      </c>
      <c r="F18983">
        <v>28.36</v>
      </c>
      <c r="G18983">
        <v>5564689</v>
      </c>
      <c r="H18983">
        <v>27.993300000000001</v>
      </c>
    </row>
    <row r="18984" spans="1:8" x14ac:dyDescent="0.3">
      <c r="A18984" t="s">
        <v>99</v>
      </c>
      <c r="B18984" t="s">
        <v>696</v>
      </c>
      <c r="C18984">
        <v>38.14</v>
      </c>
      <c r="D18984">
        <v>38.5</v>
      </c>
      <c r="E18984">
        <v>37.58</v>
      </c>
      <c r="F18984">
        <v>38.22</v>
      </c>
      <c r="G18984">
        <v>265071600</v>
      </c>
      <c r="H18984">
        <v>38.1</v>
      </c>
    </row>
    <row r="18985" spans="1:8" x14ac:dyDescent="0.3">
      <c r="A18985" t="s">
        <v>99</v>
      </c>
      <c r="B18985" t="s">
        <v>697</v>
      </c>
      <c r="C18985">
        <v>38.36</v>
      </c>
      <c r="D18985">
        <v>38.380000000000003</v>
      </c>
      <c r="E18985">
        <v>36.840000000000003</v>
      </c>
      <c r="F18985">
        <v>36.979999999999997</v>
      </c>
      <c r="G18985">
        <v>266767600</v>
      </c>
      <c r="H18985">
        <v>37.4</v>
      </c>
    </row>
    <row r="18986" spans="1:8" x14ac:dyDescent="0.3">
      <c r="A18986" t="s">
        <v>99</v>
      </c>
      <c r="B18986" t="s">
        <v>698</v>
      </c>
      <c r="C18986">
        <v>36.96</v>
      </c>
      <c r="D18986">
        <v>38.26</v>
      </c>
      <c r="E18986">
        <v>36.74</v>
      </c>
      <c r="F18986">
        <v>37.799999999999997</v>
      </c>
      <c r="G18986">
        <v>315117000</v>
      </c>
      <c r="H18986">
        <v>37.6</v>
      </c>
    </row>
    <row r="18987" spans="1:8" x14ac:dyDescent="0.3">
      <c r="A18987" t="s">
        <v>99</v>
      </c>
      <c r="B18987" t="s">
        <v>699</v>
      </c>
      <c r="C18987">
        <v>38.04</v>
      </c>
      <c r="D18987">
        <v>41.44</v>
      </c>
      <c r="E18987">
        <v>37.92</v>
      </c>
      <c r="F18987">
        <v>40.4</v>
      </c>
      <c r="G18987">
        <v>450961500</v>
      </c>
      <c r="H18987">
        <v>39.92</v>
      </c>
    </row>
    <row r="18988" spans="1:8" x14ac:dyDescent="0.3">
      <c r="A18988" t="s">
        <v>99</v>
      </c>
      <c r="B18988" t="s">
        <v>700</v>
      </c>
      <c r="C18988">
        <v>40.32</v>
      </c>
      <c r="D18988">
        <v>41.42</v>
      </c>
      <c r="E18988">
        <v>39.659999999999997</v>
      </c>
      <c r="F18988">
        <v>41.08</v>
      </c>
      <c r="G18988">
        <v>273721800</v>
      </c>
      <c r="H18988">
        <v>40.72</v>
      </c>
    </row>
    <row r="18989" spans="1:8" x14ac:dyDescent="0.3">
      <c r="A18989" t="s">
        <v>99</v>
      </c>
      <c r="B18989" t="s">
        <v>77</v>
      </c>
      <c r="C18989">
        <v>39.94</v>
      </c>
      <c r="D18989">
        <v>41.06</v>
      </c>
      <c r="E18989">
        <v>38.92</v>
      </c>
      <c r="F18989">
        <v>40.32</v>
      </c>
      <c r="G18989">
        <v>318746300</v>
      </c>
      <c r="H18989">
        <v>40.1</v>
      </c>
    </row>
    <row r="18990" spans="1:8" x14ac:dyDescent="0.3">
      <c r="A18990" t="s">
        <v>99</v>
      </c>
      <c r="B18990" t="s">
        <v>701</v>
      </c>
      <c r="C18990">
        <v>40.700000000000003</v>
      </c>
      <c r="D18990">
        <v>41.08</v>
      </c>
      <c r="E18990">
        <v>39.380000000000003</v>
      </c>
      <c r="F18990">
        <v>40.96</v>
      </c>
      <c r="G18990">
        <v>328374500</v>
      </c>
      <c r="H18990">
        <v>40.473300000000002</v>
      </c>
    </row>
    <row r="18991" spans="1:8" x14ac:dyDescent="0.3">
      <c r="A18991" t="s">
        <v>99</v>
      </c>
      <c r="B18991" t="s">
        <v>702</v>
      </c>
      <c r="C18991">
        <v>41.08</v>
      </c>
      <c r="D18991">
        <v>41.26</v>
      </c>
      <c r="E18991">
        <v>39.340000000000003</v>
      </c>
      <c r="F18991">
        <v>39.5</v>
      </c>
      <c r="G18991">
        <v>225026800</v>
      </c>
      <c r="H18991">
        <v>40.033299999999997</v>
      </c>
    </row>
    <row r="18992" spans="1:8" x14ac:dyDescent="0.3">
      <c r="A18992" t="s">
        <v>99</v>
      </c>
      <c r="B18992" t="s">
        <v>139</v>
      </c>
      <c r="C18992">
        <v>39.46</v>
      </c>
      <c r="D18992">
        <v>39.58</v>
      </c>
      <c r="E18992">
        <v>38.200000000000003</v>
      </c>
      <c r="F18992">
        <v>38.26</v>
      </c>
      <c r="G18992">
        <v>226573900</v>
      </c>
      <c r="H18992">
        <v>38.68</v>
      </c>
    </row>
    <row r="18993" spans="1:8" x14ac:dyDescent="0.3">
      <c r="A18993" t="s">
        <v>99</v>
      </c>
      <c r="B18993" t="s">
        <v>156</v>
      </c>
      <c r="C18993">
        <v>38.28</v>
      </c>
      <c r="D18993">
        <v>38.520000000000003</v>
      </c>
      <c r="E18993">
        <v>37.880000000000003</v>
      </c>
      <c r="F18993">
        <v>38.26</v>
      </c>
      <c r="G18993">
        <v>186959500</v>
      </c>
      <c r="H18993">
        <v>38.22</v>
      </c>
    </row>
    <row r="18994" spans="1:8" x14ac:dyDescent="0.3">
      <c r="A18994" t="s">
        <v>99</v>
      </c>
      <c r="B18994" t="s">
        <v>703</v>
      </c>
      <c r="C18994">
        <v>38.78</v>
      </c>
      <c r="D18994">
        <v>39.840000000000003</v>
      </c>
      <c r="E18994">
        <v>38.6</v>
      </c>
      <c r="F18994">
        <v>39.700000000000003</v>
      </c>
      <c r="G18994">
        <v>187949700</v>
      </c>
      <c r="H18994">
        <v>39.380000000000003</v>
      </c>
    </row>
    <row r="18995" spans="1:8" x14ac:dyDescent="0.3">
      <c r="A18995" t="s">
        <v>99</v>
      </c>
      <c r="B18995" t="s">
        <v>223</v>
      </c>
      <c r="C18995">
        <v>39.64</v>
      </c>
      <c r="D18995">
        <v>39.92</v>
      </c>
      <c r="E18995">
        <v>39.24</v>
      </c>
      <c r="F18995">
        <v>39.76</v>
      </c>
      <c r="G18995">
        <v>150732500</v>
      </c>
      <c r="H18995">
        <v>39.64</v>
      </c>
    </row>
    <row r="18996" spans="1:8" x14ac:dyDescent="0.3">
      <c r="A18996" t="s">
        <v>99</v>
      </c>
      <c r="B18996" t="s">
        <v>228</v>
      </c>
      <c r="C18996">
        <v>39.5</v>
      </c>
      <c r="D18996">
        <v>40.200000000000003</v>
      </c>
      <c r="E18996">
        <v>39.08</v>
      </c>
      <c r="F18996">
        <v>39.78</v>
      </c>
      <c r="G18996">
        <v>198042500</v>
      </c>
      <c r="H18996">
        <v>39.686700000000002</v>
      </c>
    </row>
    <row r="18997" spans="1:8" x14ac:dyDescent="0.3">
      <c r="A18997" t="s">
        <v>99</v>
      </c>
      <c r="B18997" t="s">
        <v>704</v>
      </c>
      <c r="C18997">
        <v>39.979999999999997</v>
      </c>
      <c r="D18997">
        <v>42.66</v>
      </c>
      <c r="E18997">
        <v>39.86</v>
      </c>
      <c r="F18997">
        <v>42.62</v>
      </c>
      <c r="G18997">
        <v>318638800</v>
      </c>
      <c r="H18997">
        <v>41.713299999999997</v>
      </c>
    </row>
    <row r="18998" spans="1:8" x14ac:dyDescent="0.3">
      <c r="A18998" t="s">
        <v>99</v>
      </c>
      <c r="B18998" t="s">
        <v>705</v>
      </c>
      <c r="C18998">
        <v>42.56</v>
      </c>
      <c r="D18998">
        <v>42.8</v>
      </c>
      <c r="E18998">
        <v>41.54</v>
      </c>
      <c r="F18998">
        <v>41.82</v>
      </c>
      <c r="G18998">
        <v>146248100</v>
      </c>
      <c r="H18998">
        <v>42.0533</v>
      </c>
    </row>
    <row r="18999" spans="1:8" x14ac:dyDescent="0.3">
      <c r="A18999" t="s">
        <v>99</v>
      </c>
      <c r="B18999" t="s">
        <v>706</v>
      </c>
      <c r="C18999">
        <v>42</v>
      </c>
      <c r="D18999">
        <v>42.64</v>
      </c>
      <c r="E18999">
        <v>41.32</v>
      </c>
      <c r="F18999">
        <v>42.16</v>
      </c>
      <c r="G18999">
        <v>138576800</v>
      </c>
      <c r="H18999">
        <v>42.04</v>
      </c>
    </row>
    <row r="19000" spans="1:8" x14ac:dyDescent="0.3">
      <c r="A19000" t="s">
        <v>99</v>
      </c>
      <c r="B19000" t="s">
        <v>265</v>
      </c>
      <c r="C19000">
        <v>42</v>
      </c>
      <c r="D19000">
        <v>43.16</v>
      </c>
      <c r="E19000">
        <v>41.68</v>
      </c>
      <c r="F19000">
        <v>41.68</v>
      </c>
      <c r="G19000">
        <v>158726000</v>
      </c>
      <c r="H19000">
        <v>42.173299999999998</v>
      </c>
    </row>
    <row r="19001" spans="1:8" x14ac:dyDescent="0.3">
      <c r="A19001" t="s">
        <v>99</v>
      </c>
      <c r="B19001" t="s">
        <v>707</v>
      </c>
      <c r="C19001">
        <v>41.74</v>
      </c>
      <c r="D19001">
        <v>43.94</v>
      </c>
      <c r="E19001">
        <v>41.72</v>
      </c>
      <c r="F19001">
        <v>43.18</v>
      </c>
      <c r="G19001">
        <v>205607700</v>
      </c>
      <c r="H19001">
        <v>42.9467</v>
      </c>
    </row>
    <row r="19002" spans="1:8" x14ac:dyDescent="0.3">
      <c r="A19002" t="s">
        <v>99</v>
      </c>
      <c r="B19002" t="s">
        <v>271</v>
      </c>
      <c r="C19002">
        <v>43.32</v>
      </c>
      <c r="D19002">
        <v>43.36</v>
      </c>
      <c r="E19002">
        <v>40.659999999999997</v>
      </c>
      <c r="F19002">
        <v>41.16</v>
      </c>
      <c r="G19002">
        <v>227421200</v>
      </c>
      <c r="H19002">
        <v>41.726700000000001</v>
      </c>
    </row>
    <row r="19003" spans="1:8" x14ac:dyDescent="0.3">
      <c r="A19003" t="s">
        <v>99</v>
      </c>
      <c r="B19003" t="s">
        <v>708</v>
      </c>
      <c r="C19003">
        <v>41.18</v>
      </c>
      <c r="D19003">
        <v>42</v>
      </c>
      <c r="E19003">
        <v>40.840000000000003</v>
      </c>
      <c r="F19003">
        <v>42</v>
      </c>
      <c r="G19003">
        <v>165291600</v>
      </c>
      <c r="H19003">
        <v>41.613300000000002</v>
      </c>
    </row>
    <row r="19004" spans="1:8" x14ac:dyDescent="0.3">
      <c r="A19004" t="s">
        <v>99</v>
      </c>
      <c r="B19004" t="s">
        <v>709</v>
      </c>
      <c r="C19004">
        <v>42.5</v>
      </c>
      <c r="D19004">
        <v>43.66</v>
      </c>
      <c r="E19004">
        <v>42.44</v>
      </c>
      <c r="F19004">
        <v>43.18</v>
      </c>
      <c r="G19004">
        <v>160162500</v>
      </c>
      <c r="H19004">
        <v>43.093299999999999</v>
      </c>
    </row>
    <row r="19005" spans="1:8" x14ac:dyDescent="0.3">
      <c r="A19005" t="s">
        <v>99</v>
      </c>
      <c r="B19005" t="s">
        <v>283</v>
      </c>
      <c r="C19005">
        <v>42.9</v>
      </c>
      <c r="D19005">
        <v>43.7</v>
      </c>
      <c r="E19005">
        <v>42.56</v>
      </c>
      <c r="F19005">
        <v>43.02</v>
      </c>
      <c r="G19005">
        <v>174209500</v>
      </c>
      <c r="H19005">
        <v>43.093299999999999</v>
      </c>
    </row>
    <row r="19006" spans="1:8" x14ac:dyDescent="0.3">
      <c r="A19006" t="s">
        <v>99</v>
      </c>
      <c r="B19006" t="s">
        <v>290</v>
      </c>
      <c r="C19006">
        <v>43.06</v>
      </c>
      <c r="D19006">
        <v>43.5</v>
      </c>
      <c r="E19006">
        <v>42.66</v>
      </c>
      <c r="F19006">
        <v>43.2</v>
      </c>
      <c r="G19006">
        <v>163800400</v>
      </c>
      <c r="H19006">
        <v>43.12</v>
      </c>
    </row>
    <row r="19007" spans="1:8" x14ac:dyDescent="0.3">
      <c r="A19007" t="s">
        <v>99</v>
      </c>
      <c r="B19007" t="s">
        <v>710</v>
      </c>
      <c r="C19007">
        <v>43.3</v>
      </c>
      <c r="D19007">
        <v>44.3</v>
      </c>
      <c r="E19007">
        <v>42.58</v>
      </c>
      <c r="F19007">
        <v>44.02</v>
      </c>
      <c r="G19007">
        <v>174544700</v>
      </c>
      <c r="H19007">
        <v>43.633299999999998</v>
      </c>
    </row>
    <row r="19008" spans="1:8" x14ac:dyDescent="0.3">
      <c r="A19008" t="s">
        <v>99</v>
      </c>
      <c r="B19008" t="s">
        <v>512</v>
      </c>
      <c r="C19008">
        <v>44.2</v>
      </c>
      <c r="D19008">
        <v>44.5</v>
      </c>
      <c r="E19008">
        <v>42.88</v>
      </c>
      <c r="F19008">
        <v>43.3</v>
      </c>
      <c r="G19008">
        <v>197069800</v>
      </c>
      <c r="H19008">
        <v>43.56</v>
      </c>
    </row>
    <row r="19009" spans="1:8" x14ac:dyDescent="0.3">
      <c r="A19009" t="s">
        <v>99</v>
      </c>
      <c r="B19009" t="s">
        <v>91</v>
      </c>
      <c r="C19009">
        <v>40.36</v>
      </c>
      <c r="D19009">
        <v>41.74</v>
      </c>
      <c r="E19009">
        <v>39.520000000000003</v>
      </c>
      <c r="F19009">
        <v>39.520000000000003</v>
      </c>
      <c r="G19009">
        <v>190972300</v>
      </c>
      <c r="H19009">
        <v>40.26</v>
      </c>
    </row>
    <row r="19010" spans="1:8" x14ac:dyDescent="0.3">
      <c r="A19010" t="s">
        <v>99</v>
      </c>
      <c r="B19010" t="s">
        <v>93</v>
      </c>
      <c r="C19010">
        <v>39.28</v>
      </c>
      <c r="D19010">
        <v>39.979999999999997</v>
      </c>
      <c r="E19010">
        <v>37.020000000000003</v>
      </c>
      <c r="F19010">
        <v>37.08</v>
      </c>
      <c r="G19010">
        <v>243310000</v>
      </c>
      <c r="H19010">
        <v>38.026699999999998</v>
      </c>
    </row>
    <row r="19011" spans="1:8" x14ac:dyDescent="0.3">
      <c r="A19011" t="s">
        <v>99</v>
      </c>
      <c r="B19011" t="s">
        <v>711</v>
      </c>
      <c r="C19011">
        <v>37.22</v>
      </c>
      <c r="D19011">
        <v>37.58</v>
      </c>
      <c r="E19011">
        <v>36.46</v>
      </c>
      <c r="F19011">
        <v>36.82</v>
      </c>
      <c r="G19011">
        <v>184993700</v>
      </c>
      <c r="H19011">
        <v>36.953299999999999</v>
      </c>
    </row>
    <row r="19012" spans="1:8" x14ac:dyDescent="0.3">
      <c r="A19012" t="s">
        <v>99</v>
      </c>
      <c r="B19012" t="s">
        <v>712</v>
      </c>
      <c r="C19012">
        <v>37.24</v>
      </c>
      <c r="D19012">
        <v>38.159999999999997</v>
      </c>
      <c r="E19012">
        <v>37.1</v>
      </c>
      <c r="F19012">
        <v>37.380000000000003</v>
      </c>
      <c r="G19012">
        <v>117683000</v>
      </c>
      <c r="H19012">
        <v>37.546700000000001</v>
      </c>
    </row>
    <row r="19013" spans="1:8" x14ac:dyDescent="0.3">
      <c r="A19013" t="s">
        <v>99</v>
      </c>
      <c r="B19013" t="s">
        <v>162</v>
      </c>
      <c r="C19013">
        <v>36.9</v>
      </c>
      <c r="D19013">
        <v>37.44</v>
      </c>
      <c r="E19013">
        <v>35.119999999999997</v>
      </c>
      <c r="F19013">
        <v>35.36</v>
      </c>
      <c r="G19013">
        <v>145961200</v>
      </c>
      <c r="H19013">
        <v>35.973300000000002</v>
      </c>
    </row>
    <row r="19014" spans="1:8" x14ac:dyDescent="0.3">
      <c r="A19014" t="s">
        <v>99</v>
      </c>
      <c r="B19014" t="s">
        <v>220</v>
      </c>
      <c r="C19014">
        <v>34.020000000000003</v>
      </c>
      <c r="D19014">
        <v>35.24</v>
      </c>
      <c r="E19014">
        <v>33.26</v>
      </c>
      <c r="F19014">
        <v>34.9</v>
      </c>
      <c r="G19014">
        <v>212159700</v>
      </c>
      <c r="H19014">
        <v>34.466700000000003</v>
      </c>
    </row>
    <row r="19015" spans="1:8" x14ac:dyDescent="0.3">
      <c r="A19015" t="s">
        <v>99</v>
      </c>
      <c r="B19015" t="s">
        <v>713</v>
      </c>
      <c r="C19015">
        <v>36.380000000000003</v>
      </c>
      <c r="D19015">
        <v>37.24</v>
      </c>
      <c r="E19015">
        <v>35.64</v>
      </c>
      <c r="F19015">
        <v>37</v>
      </c>
      <c r="G19015">
        <v>186691300</v>
      </c>
      <c r="H19015">
        <v>36.6267</v>
      </c>
    </row>
    <row r="19016" spans="1:8" x14ac:dyDescent="0.3">
      <c r="A19016" t="s">
        <v>99</v>
      </c>
      <c r="B19016" t="s">
        <v>714</v>
      </c>
      <c r="C19016">
        <v>36.9</v>
      </c>
      <c r="D19016">
        <v>37.14</v>
      </c>
      <c r="E19016">
        <v>36.020000000000003</v>
      </c>
      <c r="F19016">
        <v>36.64</v>
      </c>
      <c r="G19016">
        <v>166909000</v>
      </c>
      <c r="H19016">
        <v>36.6</v>
      </c>
    </row>
    <row r="19017" spans="1:8" x14ac:dyDescent="0.3">
      <c r="A19017" t="s">
        <v>99</v>
      </c>
      <c r="B19017" t="s">
        <v>715</v>
      </c>
      <c r="C19017">
        <v>36.299999999999997</v>
      </c>
      <c r="D19017">
        <v>36.96</v>
      </c>
      <c r="E19017">
        <v>35.86</v>
      </c>
      <c r="F19017">
        <v>35.86</v>
      </c>
      <c r="G19017">
        <v>229621100</v>
      </c>
      <c r="H19017">
        <v>36.226700000000001</v>
      </c>
    </row>
    <row r="19018" spans="1:8" x14ac:dyDescent="0.3">
      <c r="A19018" t="s">
        <v>99</v>
      </c>
      <c r="B19018" t="s">
        <v>235</v>
      </c>
      <c r="C19018">
        <v>35.659999999999997</v>
      </c>
      <c r="D19018">
        <v>35.78</v>
      </c>
      <c r="E19018">
        <v>34.26</v>
      </c>
      <c r="F19018">
        <v>34.799999999999997</v>
      </c>
      <c r="G19018">
        <v>141415200</v>
      </c>
      <c r="H19018">
        <v>34.9467</v>
      </c>
    </row>
    <row r="19019" spans="1:8" x14ac:dyDescent="0.3">
      <c r="A19019" t="s">
        <v>99</v>
      </c>
      <c r="B19019" t="s">
        <v>259</v>
      </c>
      <c r="C19019">
        <v>35.200000000000003</v>
      </c>
      <c r="D19019">
        <v>35.299999999999997</v>
      </c>
      <c r="E19019">
        <v>34.520000000000003</v>
      </c>
      <c r="F19019">
        <v>34.979999999999997</v>
      </c>
      <c r="G19019">
        <v>109037800</v>
      </c>
      <c r="H19019">
        <v>34.933300000000003</v>
      </c>
    </row>
    <row r="19020" spans="1:8" x14ac:dyDescent="0.3">
      <c r="A19020" t="s">
        <v>99</v>
      </c>
      <c r="B19020" t="s">
        <v>716</v>
      </c>
      <c r="C19020">
        <v>35.22</v>
      </c>
      <c r="D19020">
        <v>36.26</v>
      </c>
      <c r="E19020">
        <v>35.1</v>
      </c>
      <c r="F19020">
        <v>35.979999999999997</v>
      </c>
      <c r="G19020">
        <v>154212400</v>
      </c>
      <c r="H19020">
        <v>35.78</v>
      </c>
    </row>
    <row r="19021" spans="1:8" x14ac:dyDescent="0.3">
      <c r="A19021" t="s">
        <v>99</v>
      </c>
      <c r="B19021" t="s">
        <v>269</v>
      </c>
      <c r="C19021">
        <v>36.200000000000003</v>
      </c>
      <c r="D19021">
        <v>36.46</v>
      </c>
      <c r="E19021">
        <v>35.32</v>
      </c>
      <c r="F19021">
        <v>35.44</v>
      </c>
      <c r="G19021">
        <v>148117100</v>
      </c>
      <c r="H19021">
        <v>35.74</v>
      </c>
    </row>
    <row r="19022" spans="1:8" x14ac:dyDescent="0.3">
      <c r="A19022" t="s">
        <v>99</v>
      </c>
      <c r="B19022" t="s">
        <v>282</v>
      </c>
      <c r="C19022">
        <v>34.92</v>
      </c>
      <c r="D19022">
        <v>35.340000000000003</v>
      </c>
      <c r="E19022">
        <v>34.78</v>
      </c>
      <c r="F19022">
        <v>34.78</v>
      </c>
      <c r="G19022">
        <v>52223650</v>
      </c>
      <c r="H19022">
        <v>34.966700000000003</v>
      </c>
    </row>
    <row r="19023" spans="1:8" x14ac:dyDescent="0.3">
      <c r="A19023" t="s">
        <v>99</v>
      </c>
      <c r="B19023" t="s">
        <v>717</v>
      </c>
      <c r="C19023">
        <v>33.6</v>
      </c>
      <c r="D19023">
        <v>34.86</v>
      </c>
      <c r="E19023">
        <v>32.26</v>
      </c>
      <c r="F19023">
        <v>34.799999999999997</v>
      </c>
      <c r="G19023">
        <v>307884400</v>
      </c>
      <c r="H19023">
        <v>33.973300000000002</v>
      </c>
    </row>
    <row r="19024" spans="1:8" x14ac:dyDescent="0.3">
      <c r="A19024" t="s">
        <v>99</v>
      </c>
      <c r="B19024" t="s">
        <v>285</v>
      </c>
      <c r="C19024">
        <v>34.299999999999997</v>
      </c>
      <c r="D19024">
        <v>34.840000000000003</v>
      </c>
      <c r="E19024">
        <v>33.26</v>
      </c>
      <c r="F19024">
        <v>33.340000000000003</v>
      </c>
      <c r="G19024">
        <v>163486000</v>
      </c>
      <c r="H19024">
        <v>33.813299999999998</v>
      </c>
    </row>
    <row r="19025" spans="1:8" x14ac:dyDescent="0.3">
      <c r="A19025" t="s">
        <v>99</v>
      </c>
      <c r="B19025" t="s">
        <v>718</v>
      </c>
      <c r="C19025">
        <v>34</v>
      </c>
      <c r="D19025">
        <v>34.659999999999997</v>
      </c>
      <c r="E19025">
        <v>33.78</v>
      </c>
      <c r="F19025">
        <v>34.04</v>
      </c>
      <c r="G19025">
        <v>133407900</v>
      </c>
      <c r="H19025">
        <v>34.159999999999997</v>
      </c>
    </row>
    <row r="19026" spans="1:8" x14ac:dyDescent="0.3">
      <c r="A19026" t="s">
        <v>99</v>
      </c>
      <c r="B19026" t="s">
        <v>291</v>
      </c>
      <c r="C19026">
        <v>33.880000000000003</v>
      </c>
      <c r="D19026">
        <v>34.36</v>
      </c>
      <c r="E19026">
        <v>33.119999999999997</v>
      </c>
      <c r="F19026">
        <v>33.18</v>
      </c>
      <c r="G19026">
        <v>89374690</v>
      </c>
      <c r="H19026">
        <v>33.5533</v>
      </c>
    </row>
    <row r="19027" spans="1:8" x14ac:dyDescent="0.3">
      <c r="A19027" t="s">
        <v>99</v>
      </c>
      <c r="B19027" t="s">
        <v>295</v>
      </c>
      <c r="C19027">
        <v>33.340000000000003</v>
      </c>
      <c r="D19027">
        <v>33.58</v>
      </c>
      <c r="E19027">
        <v>32.82</v>
      </c>
      <c r="F19027">
        <v>33.18</v>
      </c>
      <c r="G19027">
        <v>96006630</v>
      </c>
      <c r="H19027">
        <v>33.193300000000001</v>
      </c>
    </row>
    <row r="19028" spans="1:8" x14ac:dyDescent="0.3">
      <c r="A19028" t="s">
        <v>99</v>
      </c>
      <c r="B19028" t="s">
        <v>298</v>
      </c>
      <c r="C19028">
        <v>33.08</v>
      </c>
      <c r="D19028">
        <v>33.4</v>
      </c>
      <c r="E19028">
        <v>32.54</v>
      </c>
      <c r="F19028">
        <v>32.72</v>
      </c>
      <c r="G19028">
        <v>100696800</v>
      </c>
      <c r="H19028">
        <v>32.886699999999998</v>
      </c>
    </row>
    <row r="19029" spans="1:8" x14ac:dyDescent="0.3">
      <c r="A19029" t="s">
        <v>99</v>
      </c>
      <c r="B19029" t="s">
        <v>719</v>
      </c>
      <c r="C19029">
        <v>32.840000000000003</v>
      </c>
      <c r="D19029">
        <v>33.659999999999997</v>
      </c>
      <c r="E19029">
        <v>32.840000000000003</v>
      </c>
      <c r="F19029">
        <v>33.020000000000003</v>
      </c>
      <c r="G19029">
        <v>120740700</v>
      </c>
      <c r="H19029">
        <v>33.173299999999998</v>
      </c>
    </row>
    <row r="19030" spans="1:8" x14ac:dyDescent="0.3">
      <c r="A19030" t="s">
        <v>99</v>
      </c>
      <c r="B19030" t="s">
        <v>720</v>
      </c>
      <c r="C19030">
        <v>34.4</v>
      </c>
      <c r="D19030">
        <v>34.56</v>
      </c>
      <c r="E19030">
        <v>33.880000000000003</v>
      </c>
      <c r="F19030">
        <v>34.26</v>
      </c>
      <c r="G19030">
        <v>137307700</v>
      </c>
      <c r="H19030">
        <v>34.2333</v>
      </c>
    </row>
    <row r="19031" spans="1:8" x14ac:dyDescent="0.3">
      <c r="A19031" t="s">
        <v>99</v>
      </c>
      <c r="B19031" t="s">
        <v>721</v>
      </c>
      <c r="C19031">
        <v>33.5</v>
      </c>
      <c r="D19031">
        <v>34.68</v>
      </c>
      <c r="E19031">
        <v>33.44</v>
      </c>
      <c r="F19031">
        <v>34.619999999999997</v>
      </c>
      <c r="G19031">
        <v>130128600</v>
      </c>
      <c r="H19031">
        <v>34.246699999999997</v>
      </c>
    </row>
    <row r="19032" spans="1:8" x14ac:dyDescent="0.3">
      <c r="A19032" t="s">
        <v>99</v>
      </c>
      <c r="B19032" t="s">
        <v>96</v>
      </c>
      <c r="C19032">
        <v>34.58</v>
      </c>
      <c r="D19032">
        <v>34.979999999999997</v>
      </c>
      <c r="E19032">
        <v>34.1</v>
      </c>
      <c r="F19032">
        <v>34.42</v>
      </c>
      <c r="G19032">
        <v>114340500</v>
      </c>
      <c r="H19032">
        <v>34.5</v>
      </c>
    </row>
    <row r="19033" spans="1:8" x14ac:dyDescent="0.3">
      <c r="A19033" t="s">
        <v>99</v>
      </c>
      <c r="B19033" t="s">
        <v>722</v>
      </c>
      <c r="C19033">
        <v>34.56</v>
      </c>
      <c r="D19033">
        <v>35.56</v>
      </c>
      <c r="E19033">
        <v>34.520000000000003</v>
      </c>
      <c r="F19033">
        <v>35.14</v>
      </c>
      <c r="G19033">
        <v>137588900</v>
      </c>
      <c r="H19033">
        <v>35.073300000000003</v>
      </c>
    </row>
    <row r="19034" spans="1:8" x14ac:dyDescent="0.3">
      <c r="A19034" t="s">
        <v>99</v>
      </c>
      <c r="B19034" t="s">
        <v>164</v>
      </c>
      <c r="C19034">
        <v>35.020000000000003</v>
      </c>
      <c r="D19034">
        <v>35.340000000000003</v>
      </c>
      <c r="E19034">
        <v>34.18</v>
      </c>
      <c r="F19034">
        <v>34.340000000000003</v>
      </c>
      <c r="G19034">
        <v>133865600</v>
      </c>
      <c r="H19034">
        <v>34.619999999999997</v>
      </c>
    </row>
    <row r="19035" spans="1:8" x14ac:dyDescent="0.3">
      <c r="A19035" t="s">
        <v>99</v>
      </c>
      <c r="B19035" t="s">
        <v>723</v>
      </c>
      <c r="C19035">
        <v>36.76</v>
      </c>
      <c r="D19035">
        <v>37.76</v>
      </c>
      <c r="E19035">
        <v>36.54</v>
      </c>
      <c r="F19035">
        <v>37.54</v>
      </c>
      <c r="G19035">
        <v>232496000</v>
      </c>
      <c r="H19035">
        <v>37.28</v>
      </c>
    </row>
    <row r="19036" spans="1:8" x14ac:dyDescent="0.3">
      <c r="A19036" t="s">
        <v>99</v>
      </c>
      <c r="B19036" t="s">
        <v>724</v>
      </c>
      <c r="C19036">
        <v>37.4</v>
      </c>
      <c r="D19036">
        <v>37.78</v>
      </c>
      <c r="E19036">
        <v>36.96</v>
      </c>
      <c r="F19036">
        <v>37.64</v>
      </c>
      <c r="G19036">
        <v>126504100</v>
      </c>
      <c r="H19036">
        <v>37.46</v>
      </c>
    </row>
    <row r="19037" spans="1:8" x14ac:dyDescent="0.3">
      <c r="A19037" t="s">
        <v>99</v>
      </c>
      <c r="B19037" t="s">
        <v>725</v>
      </c>
      <c r="C19037">
        <v>38</v>
      </c>
      <c r="D19037">
        <v>38.82</v>
      </c>
      <c r="E19037">
        <v>38</v>
      </c>
      <c r="F19037">
        <v>38.659999999999997</v>
      </c>
      <c r="G19037">
        <v>140239600</v>
      </c>
      <c r="H19037">
        <v>38.493299999999998</v>
      </c>
    </row>
    <row r="19038" spans="1:8" x14ac:dyDescent="0.3">
      <c r="A19038" t="s">
        <v>99</v>
      </c>
      <c r="B19038" t="s">
        <v>242</v>
      </c>
      <c r="C19038">
        <v>37.78</v>
      </c>
      <c r="D19038">
        <v>38.24</v>
      </c>
      <c r="E19038">
        <v>37.159999999999997</v>
      </c>
      <c r="F19038">
        <v>38.06</v>
      </c>
      <c r="G19038">
        <v>186876200</v>
      </c>
      <c r="H19038">
        <v>37.82</v>
      </c>
    </row>
    <row r="19039" spans="1:8" x14ac:dyDescent="0.3">
      <c r="A19039" t="s">
        <v>99</v>
      </c>
      <c r="B19039" t="s">
        <v>726</v>
      </c>
      <c r="C19039">
        <v>38.68</v>
      </c>
      <c r="D19039">
        <v>39.26</v>
      </c>
      <c r="E19039">
        <v>37.119999999999997</v>
      </c>
      <c r="F19039">
        <v>37.68</v>
      </c>
      <c r="G19039">
        <v>369019400</v>
      </c>
      <c r="H19039">
        <v>38.020000000000003</v>
      </c>
    </row>
    <row r="19040" spans="1:8" x14ac:dyDescent="0.3">
      <c r="A19040" t="s">
        <v>99</v>
      </c>
      <c r="B19040" t="s">
        <v>727</v>
      </c>
      <c r="C19040">
        <v>37.82</v>
      </c>
      <c r="D19040">
        <v>37.979999999999997</v>
      </c>
      <c r="E19040">
        <v>37.32</v>
      </c>
      <c r="F19040">
        <v>37.58</v>
      </c>
      <c r="G19040">
        <v>133657000</v>
      </c>
      <c r="H19040">
        <v>37.6267</v>
      </c>
    </row>
    <row r="19041" spans="1:8" x14ac:dyDescent="0.3">
      <c r="A19041" t="s">
        <v>99</v>
      </c>
      <c r="B19041" t="s">
        <v>728</v>
      </c>
      <c r="C19041">
        <v>37.979999999999997</v>
      </c>
      <c r="D19041">
        <v>38.08</v>
      </c>
      <c r="E19041">
        <v>37.26</v>
      </c>
      <c r="F19041">
        <v>37.479999999999997</v>
      </c>
      <c r="G19041">
        <v>118009800</v>
      </c>
      <c r="H19041">
        <v>37.606699999999996</v>
      </c>
    </row>
    <row r="19042" spans="1:8" x14ac:dyDescent="0.3">
      <c r="A19042" t="s">
        <v>99</v>
      </c>
      <c r="B19042" t="s">
        <v>729</v>
      </c>
      <c r="C19042">
        <v>37.5</v>
      </c>
      <c r="D19042">
        <v>39.36</v>
      </c>
      <c r="E19042">
        <v>37.14</v>
      </c>
      <c r="F19042">
        <v>39.299999999999997</v>
      </c>
      <c r="G19042">
        <v>396574300</v>
      </c>
      <c r="H19042">
        <v>38.6</v>
      </c>
    </row>
    <row r="19043" spans="1:8" x14ac:dyDescent="0.3">
      <c r="A19043" t="s">
        <v>99</v>
      </c>
      <c r="B19043" t="s">
        <v>730</v>
      </c>
      <c r="C19043">
        <v>38.4</v>
      </c>
      <c r="D19043">
        <v>39.18</v>
      </c>
      <c r="E19043">
        <v>38.1</v>
      </c>
      <c r="F19043">
        <v>38.72</v>
      </c>
      <c r="G19043">
        <v>208125000</v>
      </c>
      <c r="H19043">
        <v>38.666699999999999</v>
      </c>
    </row>
    <row r="19044" spans="1:8" x14ac:dyDescent="0.3">
      <c r="A19044" t="s">
        <v>99</v>
      </c>
      <c r="B19044" t="s">
        <v>731</v>
      </c>
      <c r="C19044">
        <v>38.94</v>
      </c>
      <c r="D19044">
        <v>39.22</v>
      </c>
      <c r="E19044">
        <v>38.32</v>
      </c>
      <c r="F19044">
        <v>38.54</v>
      </c>
      <c r="G19044">
        <v>137726400</v>
      </c>
      <c r="H19044">
        <v>38.693300000000001</v>
      </c>
    </row>
    <row r="19045" spans="1:8" x14ac:dyDescent="0.3">
      <c r="A19045" t="s">
        <v>99</v>
      </c>
      <c r="B19045" t="s">
        <v>732</v>
      </c>
      <c r="C19045">
        <v>38.74</v>
      </c>
      <c r="D19045">
        <v>39.14</v>
      </c>
      <c r="E19045">
        <v>37.82</v>
      </c>
      <c r="F19045">
        <v>37.94</v>
      </c>
      <c r="G19045">
        <v>154038700</v>
      </c>
      <c r="H19045">
        <v>38.299999999999997</v>
      </c>
    </row>
    <row r="19046" spans="1:8" x14ac:dyDescent="0.3">
      <c r="A19046" t="s">
        <v>99</v>
      </c>
      <c r="B19046" t="s">
        <v>733</v>
      </c>
      <c r="C19046">
        <v>37.76</v>
      </c>
      <c r="D19046">
        <v>37.880000000000003</v>
      </c>
      <c r="E19046">
        <v>37.14</v>
      </c>
      <c r="F19046">
        <v>37.64</v>
      </c>
      <c r="G19046">
        <v>140129400</v>
      </c>
      <c r="H19046">
        <v>37.5533</v>
      </c>
    </row>
    <row r="19047" spans="1:8" x14ac:dyDescent="0.3">
      <c r="A19047" t="s">
        <v>99</v>
      </c>
      <c r="B19047" t="s">
        <v>734</v>
      </c>
      <c r="C19047">
        <v>37.64</v>
      </c>
      <c r="D19047">
        <v>38.14</v>
      </c>
      <c r="E19047">
        <v>37.4</v>
      </c>
      <c r="F19047">
        <v>37.6</v>
      </c>
      <c r="G19047">
        <v>118994200</v>
      </c>
      <c r="H19047">
        <v>37.713299999999997</v>
      </c>
    </row>
    <row r="19048" spans="1:8" x14ac:dyDescent="0.3">
      <c r="A19048" t="s">
        <v>99</v>
      </c>
      <c r="B19048" t="s">
        <v>735</v>
      </c>
      <c r="C19048">
        <v>37.5</v>
      </c>
      <c r="D19048">
        <v>37.700000000000003</v>
      </c>
      <c r="E19048">
        <v>36.880000000000003</v>
      </c>
      <c r="F19048">
        <v>37.06</v>
      </c>
      <c r="G19048">
        <v>67555350</v>
      </c>
      <c r="H19048">
        <v>37.213299999999997</v>
      </c>
    </row>
    <row r="19049" spans="1:8" x14ac:dyDescent="0.3">
      <c r="A19049" t="s">
        <v>153</v>
      </c>
      <c r="B19049" t="s">
        <v>696</v>
      </c>
      <c r="C19049">
        <v>56.8</v>
      </c>
      <c r="D19049">
        <v>56.8</v>
      </c>
      <c r="E19049">
        <v>55.55</v>
      </c>
      <c r="F19049">
        <v>55.55</v>
      </c>
      <c r="G19049">
        <v>44340</v>
      </c>
      <c r="H19049">
        <v>55.966700000000003</v>
      </c>
    </row>
    <row r="19050" spans="1:8" x14ac:dyDescent="0.3">
      <c r="A19050" t="s">
        <v>153</v>
      </c>
      <c r="B19050" t="s">
        <v>697</v>
      </c>
      <c r="C19050">
        <v>55.9</v>
      </c>
      <c r="D19050">
        <v>55.9</v>
      </c>
      <c r="E19050">
        <v>54.75</v>
      </c>
      <c r="F19050">
        <v>54.75</v>
      </c>
      <c r="G19050">
        <v>68259</v>
      </c>
      <c r="H19050">
        <v>55.133299999999998</v>
      </c>
    </row>
    <row r="19051" spans="1:8" x14ac:dyDescent="0.3">
      <c r="A19051" t="s">
        <v>153</v>
      </c>
      <c r="B19051" t="s">
        <v>698</v>
      </c>
      <c r="C19051">
        <v>54.85</v>
      </c>
      <c r="D19051">
        <v>55.05</v>
      </c>
      <c r="E19051">
        <v>54.85</v>
      </c>
      <c r="F19051">
        <v>55.05</v>
      </c>
      <c r="G19051">
        <v>73121</v>
      </c>
      <c r="H19051">
        <v>54.9833</v>
      </c>
    </row>
    <row r="19052" spans="1:8" x14ac:dyDescent="0.3">
      <c r="A19052" t="s">
        <v>153</v>
      </c>
      <c r="B19052" t="s">
        <v>699</v>
      </c>
      <c r="C19052">
        <v>55.55</v>
      </c>
      <c r="D19052">
        <v>55.55</v>
      </c>
      <c r="E19052">
        <v>55</v>
      </c>
      <c r="F19052">
        <v>55</v>
      </c>
      <c r="G19052">
        <v>36822</v>
      </c>
      <c r="H19052">
        <v>55.183300000000003</v>
      </c>
    </row>
    <row r="19053" spans="1:8" x14ac:dyDescent="0.3">
      <c r="A19053" t="s">
        <v>153</v>
      </c>
      <c r="B19053" t="s">
        <v>700</v>
      </c>
      <c r="C19053">
        <v>55</v>
      </c>
      <c r="D19053">
        <v>55.5</v>
      </c>
      <c r="E19053">
        <v>55</v>
      </c>
      <c r="F19053">
        <v>55.3</v>
      </c>
      <c r="G19053">
        <v>29169</v>
      </c>
      <c r="H19053">
        <v>55.2667</v>
      </c>
    </row>
    <row r="19054" spans="1:8" x14ac:dyDescent="0.3">
      <c r="A19054" t="s">
        <v>153</v>
      </c>
      <c r="B19054" t="s">
        <v>77</v>
      </c>
      <c r="C19054">
        <v>55.3</v>
      </c>
      <c r="D19054">
        <v>55.9</v>
      </c>
      <c r="E19054">
        <v>55.3</v>
      </c>
      <c r="F19054">
        <v>55.9</v>
      </c>
      <c r="G19054">
        <v>19672</v>
      </c>
      <c r="H19054">
        <v>55.7</v>
      </c>
    </row>
    <row r="19055" spans="1:8" x14ac:dyDescent="0.3">
      <c r="A19055" t="s">
        <v>153</v>
      </c>
      <c r="B19055" t="s">
        <v>701</v>
      </c>
      <c r="C19055">
        <v>56.7</v>
      </c>
      <c r="D19055">
        <v>60.05</v>
      </c>
      <c r="E19055">
        <v>56.7</v>
      </c>
      <c r="F19055">
        <v>60</v>
      </c>
      <c r="G19055">
        <v>50413</v>
      </c>
      <c r="H19055">
        <v>58.916699999999999</v>
      </c>
    </row>
    <row r="19056" spans="1:8" x14ac:dyDescent="0.3">
      <c r="A19056" t="s">
        <v>153</v>
      </c>
      <c r="B19056" t="s">
        <v>702</v>
      </c>
      <c r="C19056">
        <v>58.95</v>
      </c>
      <c r="D19056">
        <v>58.95</v>
      </c>
      <c r="E19056">
        <v>57.05</v>
      </c>
      <c r="F19056">
        <v>57.35</v>
      </c>
      <c r="G19056">
        <v>25741</v>
      </c>
      <c r="H19056">
        <v>57.783299999999997</v>
      </c>
    </row>
    <row r="19057" spans="1:8" x14ac:dyDescent="0.3">
      <c r="A19057" t="s">
        <v>153</v>
      </c>
      <c r="B19057" t="s">
        <v>139</v>
      </c>
      <c r="C19057">
        <v>59.9</v>
      </c>
      <c r="D19057">
        <v>59.9</v>
      </c>
      <c r="E19057">
        <v>56.6</v>
      </c>
      <c r="F19057">
        <v>56.6</v>
      </c>
      <c r="G19057">
        <v>19210</v>
      </c>
      <c r="H19057">
        <v>57.7</v>
      </c>
    </row>
    <row r="19058" spans="1:8" x14ac:dyDescent="0.3">
      <c r="A19058" t="s">
        <v>153</v>
      </c>
      <c r="B19058" t="s">
        <v>156</v>
      </c>
      <c r="C19058">
        <v>56.55</v>
      </c>
      <c r="D19058">
        <v>56.55</v>
      </c>
      <c r="E19058">
        <v>53.6</v>
      </c>
      <c r="F19058">
        <v>55</v>
      </c>
      <c r="G19058">
        <v>31198</v>
      </c>
      <c r="H19058">
        <v>55.05</v>
      </c>
    </row>
    <row r="19059" spans="1:8" x14ac:dyDescent="0.3">
      <c r="A19059" t="s">
        <v>153</v>
      </c>
      <c r="B19059" t="s">
        <v>703</v>
      </c>
      <c r="C19059">
        <v>55.5</v>
      </c>
      <c r="D19059">
        <v>55.75</v>
      </c>
      <c r="E19059">
        <v>54.85</v>
      </c>
      <c r="F19059">
        <v>55.75</v>
      </c>
      <c r="G19059">
        <v>41829</v>
      </c>
      <c r="H19059">
        <v>55.45</v>
      </c>
    </row>
    <row r="19060" spans="1:8" x14ac:dyDescent="0.3">
      <c r="A19060" t="s">
        <v>153</v>
      </c>
      <c r="B19060" t="s">
        <v>223</v>
      </c>
      <c r="C19060">
        <v>55.25</v>
      </c>
      <c r="D19060">
        <v>57.5</v>
      </c>
      <c r="E19060">
        <v>55.25</v>
      </c>
      <c r="F19060">
        <v>57.5</v>
      </c>
      <c r="G19060">
        <v>26694</v>
      </c>
      <c r="H19060">
        <v>56.75</v>
      </c>
    </row>
    <row r="19061" spans="1:8" x14ac:dyDescent="0.3">
      <c r="A19061" t="s">
        <v>153</v>
      </c>
      <c r="B19061" t="s">
        <v>228</v>
      </c>
      <c r="C19061">
        <v>57.6</v>
      </c>
      <c r="D19061">
        <v>57.6</v>
      </c>
      <c r="E19061">
        <v>57</v>
      </c>
      <c r="F19061">
        <v>57.6</v>
      </c>
      <c r="G19061">
        <v>27967</v>
      </c>
      <c r="H19061">
        <v>57.4</v>
      </c>
    </row>
    <row r="19062" spans="1:8" x14ac:dyDescent="0.3">
      <c r="A19062" t="s">
        <v>153</v>
      </c>
      <c r="B19062" t="s">
        <v>704</v>
      </c>
      <c r="C19062">
        <v>57.6</v>
      </c>
      <c r="D19062">
        <v>63.2</v>
      </c>
      <c r="E19062">
        <v>57.6</v>
      </c>
      <c r="F19062">
        <v>63</v>
      </c>
      <c r="G19062">
        <v>42425</v>
      </c>
      <c r="H19062">
        <v>61.2667</v>
      </c>
    </row>
    <row r="19063" spans="1:8" x14ac:dyDescent="0.3">
      <c r="A19063" t="s">
        <v>153</v>
      </c>
      <c r="B19063" t="s">
        <v>705</v>
      </c>
      <c r="C19063">
        <v>61.45</v>
      </c>
      <c r="D19063">
        <v>61.45</v>
      </c>
      <c r="E19063">
        <v>59.3</v>
      </c>
      <c r="F19063">
        <v>59.3</v>
      </c>
      <c r="G19063">
        <v>23308</v>
      </c>
      <c r="H19063">
        <v>60.0167</v>
      </c>
    </row>
    <row r="19064" spans="1:8" x14ac:dyDescent="0.3">
      <c r="A19064" t="s">
        <v>153</v>
      </c>
      <c r="B19064" t="s">
        <v>706</v>
      </c>
      <c r="C19064">
        <v>58.5</v>
      </c>
      <c r="D19064">
        <v>61.8</v>
      </c>
      <c r="E19064">
        <v>58.5</v>
      </c>
      <c r="F19064">
        <v>61.8</v>
      </c>
      <c r="G19064">
        <v>29435</v>
      </c>
      <c r="H19064">
        <v>60.7</v>
      </c>
    </row>
    <row r="19065" spans="1:8" x14ac:dyDescent="0.3">
      <c r="A19065" t="s">
        <v>153</v>
      </c>
      <c r="B19065" t="s">
        <v>265</v>
      </c>
      <c r="C19065">
        <v>62.8</v>
      </c>
      <c r="D19065">
        <v>62.85</v>
      </c>
      <c r="E19065">
        <v>62.05</v>
      </c>
      <c r="F19065">
        <v>62.05</v>
      </c>
      <c r="G19065">
        <v>26777</v>
      </c>
      <c r="H19065">
        <v>62.316699999999997</v>
      </c>
    </row>
    <row r="19066" spans="1:8" x14ac:dyDescent="0.3">
      <c r="A19066" t="s">
        <v>153</v>
      </c>
      <c r="B19066" t="s">
        <v>707</v>
      </c>
      <c r="C19066">
        <v>66.95</v>
      </c>
      <c r="D19066">
        <v>66.95</v>
      </c>
      <c r="E19066">
        <v>60.2</v>
      </c>
      <c r="F19066">
        <v>60.2</v>
      </c>
      <c r="G19066">
        <v>34877</v>
      </c>
      <c r="H19066">
        <v>62.45</v>
      </c>
    </row>
    <row r="19067" spans="1:8" x14ac:dyDescent="0.3">
      <c r="A19067" t="s">
        <v>153</v>
      </c>
      <c r="B19067" t="s">
        <v>271</v>
      </c>
      <c r="C19067">
        <v>60.2</v>
      </c>
      <c r="D19067">
        <v>60.2</v>
      </c>
      <c r="E19067">
        <v>57.75</v>
      </c>
      <c r="F19067">
        <v>58</v>
      </c>
      <c r="G19067">
        <v>15865</v>
      </c>
      <c r="H19067">
        <v>58.65</v>
      </c>
    </row>
    <row r="19068" spans="1:8" x14ac:dyDescent="0.3">
      <c r="A19068" t="s">
        <v>153</v>
      </c>
      <c r="B19068" t="s">
        <v>708</v>
      </c>
      <c r="C19068">
        <v>58.2</v>
      </c>
      <c r="D19068">
        <v>59.05</v>
      </c>
      <c r="E19068">
        <v>58.2</v>
      </c>
      <c r="F19068">
        <v>58.7</v>
      </c>
      <c r="G19068">
        <v>8594</v>
      </c>
      <c r="H19068">
        <v>58.65</v>
      </c>
    </row>
    <row r="19069" spans="1:8" x14ac:dyDescent="0.3">
      <c r="A19069" t="s">
        <v>153</v>
      </c>
      <c r="B19069" t="s">
        <v>709</v>
      </c>
      <c r="C19069">
        <v>59.85</v>
      </c>
      <c r="D19069">
        <v>59.85</v>
      </c>
      <c r="E19069">
        <v>58.1</v>
      </c>
      <c r="F19069">
        <v>58.1</v>
      </c>
      <c r="G19069">
        <v>14163</v>
      </c>
      <c r="H19069">
        <v>58.683300000000003</v>
      </c>
    </row>
    <row r="19070" spans="1:8" x14ac:dyDescent="0.3">
      <c r="A19070" t="s">
        <v>153</v>
      </c>
      <c r="B19070" t="s">
        <v>283</v>
      </c>
      <c r="C19070">
        <v>57.5</v>
      </c>
      <c r="D19070">
        <v>57.5</v>
      </c>
      <c r="E19070">
        <v>56.9</v>
      </c>
      <c r="F19070">
        <v>57</v>
      </c>
      <c r="G19070">
        <v>16286</v>
      </c>
      <c r="H19070">
        <v>57.133299999999998</v>
      </c>
    </row>
    <row r="19071" spans="1:8" x14ac:dyDescent="0.3">
      <c r="A19071" t="s">
        <v>153</v>
      </c>
      <c r="B19071" t="s">
        <v>290</v>
      </c>
      <c r="C19071">
        <v>57.4</v>
      </c>
      <c r="D19071">
        <v>57.4</v>
      </c>
      <c r="E19071">
        <v>55.5</v>
      </c>
      <c r="F19071">
        <v>56.5</v>
      </c>
      <c r="G19071">
        <v>16155</v>
      </c>
      <c r="H19071">
        <v>56.466700000000003</v>
      </c>
    </row>
    <row r="19072" spans="1:8" x14ac:dyDescent="0.3">
      <c r="A19072" t="s">
        <v>153</v>
      </c>
      <c r="B19072" t="s">
        <v>710</v>
      </c>
      <c r="C19072">
        <v>57.2</v>
      </c>
      <c r="D19072">
        <v>57.2</v>
      </c>
      <c r="E19072">
        <v>54.3</v>
      </c>
      <c r="F19072">
        <v>54.4</v>
      </c>
      <c r="G19072">
        <v>43491</v>
      </c>
      <c r="H19072">
        <v>55.3</v>
      </c>
    </row>
    <row r="19073" spans="1:8" x14ac:dyDescent="0.3">
      <c r="A19073" t="s">
        <v>153</v>
      </c>
      <c r="B19073" t="s">
        <v>512</v>
      </c>
      <c r="C19073">
        <v>55.7</v>
      </c>
      <c r="D19073">
        <v>55.7</v>
      </c>
      <c r="E19073">
        <v>53.6</v>
      </c>
      <c r="F19073">
        <v>53.6</v>
      </c>
      <c r="G19073">
        <v>27740</v>
      </c>
      <c r="H19073">
        <v>54.3</v>
      </c>
    </row>
    <row r="19074" spans="1:8" x14ac:dyDescent="0.3">
      <c r="A19074" t="s">
        <v>153</v>
      </c>
      <c r="B19074" t="s">
        <v>91</v>
      </c>
      <c r="C19074">
        <v>50.8</v>
      </c>
      <c r="D19074">
        <v>53.5</v>
      </c>
      <c r="E19074">
        <v>50.8</v>
      </c>
      <c r="F19074">
        <v>52.95</v>
      </c>
      <c r="G19074">
        <v>18258</v>
      </c>
      <c r="H19074">
        <v>52.416699999999999</v>
      </c>
    </row>
    <row r="19075" spans="1:8" x14ac:dyDescent="0.3">
      <c r="A19075" t="s">
        <v>153</v>
      </c>
      <c r="B19075" t="s">
        <v>93</v>
      </c>
      <c r="C19075">
        <v>55</v>
      </c>
      <c r="D19075">
        <v>55</v>
      </c>
      <c r="E19075">
        <v>52.1</v>
      </c>
      <c r="F19075">
        <v>52.1</v>
      </c>
      <c r="G19075">
        <v>9777</v>
      </c>
      <c r="H19075">
        <v>53.066699999999997</v>
      </c>
    </row>
    <row r="19076" spans="1:8" x14ac:dyDescent="0.3">
      <c r="A19076" t="s">
        <v>153</v>
      </c>
      <c r="B19076" t="s">
        <v>711</v>
      </c>
      <c r="C19076">
        <v>52.25</v>
      </c>
      <c r="D19076">
        <v>53.9</v>
      </c>
      <c r="E19076">
        <v>52.25</v>
      </c>
      <c r="F19076">
        <v>53.9</v>
      </c>
      <c r="G19076">
        <v>13098</v>
      </c>
      <c r="H19076">
        <v>53.35</v>
      </c>
    </row>
    <row r="19077" spans="1:8" x14ac:dyDescent="0.3">
      <c r="A19077" t="s">
        <v>153</v>
      </c>
      <c r="B19077" t="s">
        <v>712</v>
      </c>
      <c r="C19077">
        <v>54.2</v>
      </c>
      <c r="D19077">
        <v>54.8</v>
      </c>
      <c r="E19077">
        <v>54.2</v>
      </c>
      <c r="F19077">
        <v>54.45</v>
      </c>
      <c r="G19077">
        <v>13064</v>
      </c>
      <c r="H19077">
        <v>54.4833</v>
      </c>
    </row>
    <row r="19078" spans="1:8" x14ac:dyDescent="0.3">
      <c r="A19078" t="s">
        <v>153</v>
      </c>
      <c r="B19078" t="s">
        <v>162</v>
      </c>
      <c r="C19078">
        <v>55.35</v>
      </c>
      <c r="D19078">
        <v>55.35</v>
      </c>
      <c r="E19078">
        <v>54.75</v>
      </c>
      <c r="F19078">
        <v>54.75</v>
      </c>
      <c r="G19078">
        <v>7101</v>
      </c>
      <c r="H19078">
        <v>54.95</v>
      </c>
    </row>
    <row r="19079" spans="1:8" x14ac:dyDescent="0.3">
      <c r="A19079" t="s">
        <v>153</v>
      </c>
      <c r="B19079" t="s">
        <v>220</v>
      </c>
      <c r="C19079">
        <v>52.3</v>
      </c>
      <c r="D19079">
        <v>53.3</v>
      </c>
      <c r="E19079">
        <v>52.3</v>
      </c>
      <c r="F19079">
        <v>53.3</v>
      </c>
      <c r="G19079">
        <v>11666</v>
      </c>
      <c r="H19079">
        <v>52.966700000000003</v>
      </c>
    </row>
    <row r="19080" spans="1:8" x14ac:dyDescent="0.3">
      <c r="A19080" t="s">
        <v>153</v>
      </c>
      <c r="B19080" t="s">
        <v>713</v>
      </c>
      <c r="C19080">
        <v>54.3</v>
      </c>
      <c r="D19080">
        <v>54.6</v>
      </c>
      <c r="E19080">
        <v>52</v>
      </c>
      <c r="F19080">
        <v>52.95</v>
      </c>
      <c r="G19080">
        <v>15710</v>
      </c>
      <c r="H19080">
        <v>53.183300000000003</v>
      </c>
    </row>
    <row r="19081" spans="1:8" x14ac:dyDescent="0.3">
      <c r="A19081" t="s">
        <v>153</v>
      </c>
      <c r="B19081" t="s">
        <v>714</v>
      </c>
      <c r="C19081">
        <v>53.8</v>
      </c>
      <c r="D19081">
        <v>54</v>
      </c>
      <c r="E19081">
        <v>53</v>
      </c>
      <c r="F19081">
        <v>53</v>
      </c>
      <c r="G19081">
        <v>15114</v>
      </c>
      <c r="H19081">
        <v>53.333300000000001</v>
      </c>
    </row>
    <row r="19082" spans="1:8" x14ac:dyDescent="0.3">
      <c r="A19082" t="s">
        <v>153</v>
      </c>
      <c r="B19082" t="s">
        <v>715</v>
      </c>
      <c r="C19082">
        <v>58</v>
      </c>
      <c r="D19082">
        <v>58</v>
      </c>
      <c r="E19082">
        <v>53</v>
      </c>
      <c r="F19082">
        <v>53</v>
      </c>
      <c r="G19082">
        <v>28526</v>
      </c>
      <c r="H19082">
        <v>54.666699999999999</v>
      </c>
    </row>
    <row r="19083" spans="1:8" x14ac:dyDescent="0.3">
      <c r="A19083" t="s">
        <v>153</v>
      </c>
      <c r="B19083" t="s">
        <v>235</v>
      </c>
      <c r="C19083">
        <v>54</v>
      </c>
      <c r="D19083">
        <v>54</v>
      </c>
      <c r="E19083">
        <v>52.8</v>
      </c>
      <c r="F19083">
        <v>53.4</v>
      </c>
      <c r="G19083">
        <v>17348</v>
      </c>
      <c r="H19083">
        <v>53.4</v>
      </c>
    </row>
    <row r="19084" spans="1:8" x14ac:dyDescent="0.3">
      <c r="A19084" t="s">
        <v>153</v>
      </c>
      <c r="B19084" t="s">
        <v>259</v>
      </c>
      <c r="C19084">
        <v>52.1</v>
      </c>
      <c r="D19084">
        <v>53</v>
      </c>
      <c r="E19084">
        <v>52.1</v>
      </c>
      <c r="F19084">
        <v>53</v>
      </c>
      <c r="G19084">
        <v>17925</v>
      </c>
      <c r="H19084">
        <v>52.7</v>
      </c>
    </row>
    <row r="19085" spans="1:8" x14ac:dyDescent="0.3">
      <c r="A19085" t="s">
        <v>153</v>
      </c>
      <c r="B19085" t="s">
        <v>716</v>
      </c>
      <c r="C19085">
        <v>55.45</v>
      </c>
      <c r="D19085">
        <v>56</v>
      </c>
      <c r="E19085">
        <v>55.4</v>
      </c>
      <c r="F19085">
        <v>55.55</v>
      </c>
      <c r="G19085">
        <v>24817</v>
      </c>
      <c r="H19085">
        <v>55.65</v>
      </c>
    </row>
    <row r="19086" spans="1:8" x14ac:dyDescent="0.3">
      <c r="A19086" t="s">
        <v>153</v>
      </c>
      <c r="B19086" t="s">
        <v>269</v>
      </c>
      <c r="C19086">
        <v>58</v>
      </c>
      <c r="D19086">
        <v>58.5</v>
      </c>
      <c r="E19086">
        <v>57</v>
      </c>
      <c r="F19086">
        <v>57</v>
      </c>
      <c r="G19086">
        <v>20906</v>
      </c>
      <c r="H19086">
        <v>57.5</v>
      </c>
    </row>
    <row r="19087" spans="1:8" x14ac:dyDescent="0.3">
      <c r="A19087" t="s">
        <v>153</v>
      </c>
      <c r="B19087" t="s">
        <v>282</v>
      </c>
      <c r="C19087">
        <v>56</v>
      </c>
      <c r="D19087">
        <v>56</v>
      </c>
      <c r="E19087">
        <v>56</v>
      </c>
      <c r="F19087">
        <v>56</v>
      </c>
      <c r="G19087">
        <v>5081</v>
      </c>
      <c r="H19087">
        <v>56</v>
      </c>
    </row>
    <row r="19088" spans="1:8" x14ac:dyDescent="0.3">
      <c r="A19088" t="s">
        <v>153</v>
      </c>
      <c r="B19088" t="s">
        <v>717</v>
      </c>
      <c r="C19088">
        <v>55</v>
      </c>
      <c r="D19088">
        <v>58.2</v>
      </c>
      <c r="E19088">
        <v>55</v>
      </c>
      <c r="F19088">
        <v>58.2</v>
      </c>
      <c r="G19088">
        <v>29169</v>
      </c>
      <c r="H19088">
        <v>57.133299999999998</v>
      </c>
    </row>
    <row r="19089" spans="1:8" x14ac:dyDescent="0.3">
      <c r="A19089" t="s">
        <v>153</v>
      </c>
      <c r="B19089" t="s">
        <v>285</v>
      </c>
      <c r="C19089">
        <v>58.1</v>
      </c>
      <c r="D19089">
        <v>58.1</v>
      </c>
      <c r="E19089">
        <v>54.8</v>
      </c>
      <c r="F19089">
        <v>55.5</v>
      </c>
      <c r="G19089">
        <v>21968</v>
      </c>
      <c r="H19089">
        <v>56.133299999999998</v>
      </c>
    </row>
    <row r="19090" spans="1:8" x14ac:dyDescent="0.3">
      <c r="A19090" t="s">
        <v>153</v>
      </c>
      <c r="B19090" t="s">
        <v>718</v>
      </c>
      <c r="C19090">
        <v>55.5</v>
      </c>
      <c r="D19090">
        <v>55.5</v>
      </c>
      <c r="E19090">
        <v>55</v>
      </c>
      <c r="F19090">
        <v>55</v>
      </c>
      <c r="G19090">
        <v>21787</v>
      </c>
      <c r="H19090">
        <v>55.166699999999999</v>
      </c>
    </row>
    <row r="19091" spans="1:8" x14ac:dyDescent="0.3">
      <c r="A19091" t="s">
        <v>153</v>
      </c>
      <c r="B19091" t="s">
        <v>291</v>
      </c>
      <c r="C19091">
        <v>55.55</v>
      </c>
      <c r="D19091">
        <v>57</v>
      </c>
      <c r="E19091">
        <v>55.55</v>
      </c>
      <c r="F19091">
        <v>56</v>
      </c>
      <c r="G19091">
        <v>13509</v>
      </c>
      <c r="H19091">
        <v>56.183300000000003</v>
      </c>
    </row>
    <row r="19092" spans="1:8" x14ac:dyDescent="0.3">
      <c r="A19092" t="s">
        <v>153</v>
      </c>
      <c r="B19092" t="s">
        <v>295</v>
      </c>
      <c r="C19092">
        <v>56</v>
      </c>
      <c r="D19092">
        <v>56</v>
      </c>
      <c r="E19092">
        <v>55.05</v>
      </c>
      <c r="F19092">
        <v>55.05</v>
      </c>
      <c r="G19092">
        <v>21999</v>
      </c>
      <c r="H19092">
        <v>55.366700000000002</v>
      </c>
    </row>
    <row r="19093" spans="1:8" x14ac:dyDescent="0.3">
      <c r="A19093" t="s">
        <v>153</v>
      </c>
      <c r="B19093" t="s">
        <v>298</v>
      </c>
      <c r="C19093">
        <v>53.45</v>
      </c>
      <c r="D19093">
        <v>54</v>
      </c>
      <c r="E19093">
        <v>53.45</v>
      </c>
      <c r="F19093">
        <v>54</v>
      </c>
      <c r="G19093">
        <v>25137</v>
      </c>
      <c r="H19093">
        <v>53.816699999999997</v>
      </c>
    </row>
    <row r="19094" spans="1:8" x14ac:dyDescent="0.3">
      <c r="A19094" t="s">
        <v>153</v>
      </c>
      <c r="B19094" t="s">
        <v>719</v>
      </c>
      <c r="C19094">
        <v>54</v>
      </c>
      <c r="D19094">
        <v>54</v>
      </c>
      <c r="E19094">
        <v>53.3</v>
      </c>
      <c r="F19094">
        <v>53.3</v>
      </c>
      <c r="G19094">
        <v>23338</v>
      </c>
      <c r="H19094">
        <v>53.533299999999997</v>
      </c>
    </row>
    <row r="19095" spans="1:8" x14ac:dyDescent="0.3">
      <c r="A19095" t="s">
        <v>153</v>
      </c>
      <c r="B19095" t="s">
        <v>720</v>
      </c>
      <c r="C19095">
        <v>53.3</v>
      </c>
      <c r="D19095">
        <v>53.5</v>
      </c>
      <c r="E19095">
        <v>53.3</v>
      </c>
      <c r="F19095">
        <v>53.5</v>
      </c>
      <c r="G19095">
        <v>25527</v>
      </c>
      <c r="H19095">
        <v>53.433300000000003</v>
      </c>
    </row>
    <row r="19096" spans="1:8" x14ac:dyDescent="0.3">
      <c r="A19096" t="s">
        <v>153</v>
      </c>
      <c r="B19096" t="s">
        <v>721</v>
      </c>
      <c r="C19096">
        <v>53.5</v>
      </c>
      <c r="D19096">
        <v>53.5</v>
      </c>
      <c r="E19096">
        <v>53</v>
      </c>
      <c r="F19096">
        <v>53</v>
      </c>
      <c r="G19096">
        <v>20918</v>
      </c>
      <c r="H19096">
        <v>53.166699999999999</v>
      </c>
    </row>
    <row r="19097" spans="1:8" x14ac:dyDescent="0.3">
      <c r="A19097" t="s">
        <v>153</v>
      </c>
      <c r="B19097" t="s">
        <v>96</v>
      </c>
      <c r="C19097">
        <v>53</v>
      </c>
      <c r="D19097">
        <v>53.9</v>
      </c>
      <c r="E19097">
        <v>53</v>
      </c>
      <c r="F19097">
        <v>53.4</v>
      </c>
      <c r="G19097">
        <v>14101</v>
      </c>
      <c r="H19097">
        <v>53.433300000000003</v>
      </c>
    </row>
    <row r="19098" spans="1:8" x14ac:dyDescent="0.3">
      <c r="A19098" t="s">
        <v>153</v>
      </c>
      <c r="B19098" t="s">
        <v>722</v>
      </c>
      <c r="C19098">
        <v>53.35</v>
      </c>
      <c r="D19098">
        <v>53.95</v>
      </c>
      <c r="E19098">
        <v>53</v>
      </c>
      <c r="F19098">
        <v>53.4</v>
      </c>
      <c r="G19098">
        <v>19137</v>
      </c>
      <c r="H19098">
        <v>53.45</v>
      </c>
    </row>
    <row r="19099" spans="1:8" x14ac:dyDescent="0.3">
      <c r="A19099" t="s">
        <v>153</v>
      </c>
      <c r="B19099" t="s">
        <v>164</v>
      </c>
      <c r="C19099">
        <v>53.4</v>
      </c>
      <c r="D19099">
        <v>53.8</v>
      </c>
      <c r="E19099">
        <v>52.3</v>
      </c>
      <c r="F19099">
        <v>53</v>
      </c>
      <c r="G19099">
        <v>15799</v>
      </c>
      <c r="H19099">
        <v>53.033299999999997</v>
      </c>
    </row>
    <row r="19100" spans="1:8" x14ac:dyDescent="0.3">
      <c r="A19100" t="s">
        <v>153</v>
      </c>
      <c r="B19100" t="s">
        <v>723</v>
      </c>
      <c r="C19100">
        <v>53.2</v>
      </c>
      <c r="D19100">
        <v>54</v>
      </c>
      <c r="E19100">
        <v>53.2</v>
      </c>
      <c r="F19100">
        <v>54</v>
      </c>
      <c r="G19100">
        <v>29330</v>
      </c>
      <c r="H19100">
        <v>53.7333</v>
      </c>
    </row>
    <row r="19101" spans="1:8" x14ac:dyDescent="0.3">
      <c r="A19101" t="s">
        <v>153</v>
      </c>
      <c r="B19101" t="s">
        <v>724</v>
      </c>
      <c r="C19101">
        <v>54</v>
      </c>
      <c r="D19101">
        <v>54</v>
      </c>
      <c r="E19101">
        <v>53.95</v>
      </c>
      <c r="F19101">
        <v>53.95</v>
      </c>
      <c r="G19101">
        <v>15190</v>
      </c>
      <c r="H19101">
        <v>53.966700000000003</v>
      </c>
    </row>
    <row r="19102" spans="1:8" x14ac:dyDescent="0.3">
      <c r="A19102" t="s">
        <v>153</v>
      </c>
      <c r="B19102" t="s">
        <v>725</v>
      </c>
      <c r="C19102">
        <v>53.1</v>
      </c>
      <c r="D19102">
        <v>55.1</v>
      </c>
      <c r="E19102">
        <v>53.1</v>
      </c>
      <c r="F19102">
        <v>55.1</v>
      </c>
      <c r="G19102">
        <v>18127</v>
      </c>
      <c r="H19102">
        <v>54.433300000000003</v>
      </c>
    </row>
    <row r="19103" spans="1:8" x14ac:dyDescent="0.3">
      <c r="A19103" t="s">
        <v>153</v>
      </c>
      <c r="B19103" t="s">
        <v>242</v>
      </c>
      <c r="C19103">
        <v>53.7</v>
      </c>
      <c r="D19103">
        <v>53.7</v>
      </c>
      <c r="E19103">
        <v>53.4</v>
      </c>
      <c r="F19103">
        <v>53.4</v>
      </c>
      <c r="G19103">
        <v>22069</v>
      </c>
      <c r="H19103">
        <v>53.5</v>
      </c>
    </row>
    <row r="19104" spans="1:8" x14ac:dyDescent="0.3">
      <c r="A19104" t="s">
        <v>153</v>
      </c>
      <c r="B19104" t="s">
        <v>726</v>
      </c>
      <c r="C19104">
        <v>54</v>
      </c>
      <c r="D19104">
        <v>54.7</v>
      </c>
      <c r="E19104">
        <v>54</v>
      </c>
      <c r="F19104">
        <v>54.35</v>
      </c>
      <c r="G19104">
        <v>13008</v>
      </c>
      <c r="H19104">
        <v>54.35</v>
      </c>
    </row>
    <row r="19105" spans="1:8" x14ac:dyDescent="0.3">
      <c r="A19105" t="s">
        <v>153</v>
      </c>
      <c r="B19105" t="s">
        <v>727</v>
      </c>
      <c r="C19105">
        <v>54.35</v>
      </c>
      <c r="D19105">
        <v>54.8</v>
      </c>
      <c r="E19105">
        <v>54.35</v>
      </c>
      <c r="F19105">
        <v>54.8</v>
      </c>
      <c r="G19105">
        <v>13319</v>
      </c>
      <c r="H19105">
        <v>54.65</v>
      </c>
    </row>
    <row r="19106" spans="1:8" x14ac:dyDescent="0.3">
      <c r="A19106" t="s">
        <v>153</v>
      </c>
      <c r="B19106" t="s">
        <v>728</v>
      </c>
      <c r="C19106">
        <v>55</v>
      </c>
      <c r="D19106">
        <v>55</v>
      </c>
      <c r="E19106">
        <v>54.1</v>
      </c>
      <c r="F19106">
        <v>54.1</v>
      </c>
      <c r="G19106">
        <v>13349</v>
      </c>
      <c r="H19106">
        <v>54.4</v>
      </c>
    </row>
    <row r="19107" spans="1:8" x14ac:dyDescent="0.3">
      <c r="A19107" t="s">
        <v>153</v>
      </c>
      <c r="B19107" t="s">
        <v>729</v>
      </c>
      <c r="C19107">
        <v>55.7</v>
      </c>
      <c r="D19107">
        <v>55.7</v>
      </c>
      <c r="E19107">
        <v>54.6</v>
      </c>
      <c r="F19107">
        <v>55</v>
      </c>
      <c r="G19107">
        <v>27239</v>
      </c>
      <c r="H19107">
        <v>55.1</v>
      </c>
    </row>
    <row r="19108" spans="1:8" x14ac:dyDescent="0.3">
      <c r="A19108" t="s">
        <v>153</v>
      </c>
      <c r="B19108" t="s">
        <v>730</v>
      </c>
      <c r="C19108">
        <v>55</v>
      </c>
      <c r="D19108">
        <v>56</v>
      </c>
      <c r="E19108">
        <v>55</v>
      </c>
      <c r="F19108">
        <v>56</v>
      </c>
      <c r="G19108">
        <v>39119</v>
      </c>
      <c r="H19108">
        <v>55.666699999999999</v>
      </c>
    </row>
    <row r="19109" spans="1:8" x14ac:dyDescent="0.3">
      <c r="A19109" t="s">
        <v>153</v>
      </c>
      <c r="B19109" t="s">
        <v>731</v>
      </c>
      <c r="C19109">
        <v>57.8</v>
      </c>
      <c r="D19109">
        <v>57.8</v>
      </c>
      <c r="E19109">
        <v>53.45</v>
      </c>
      <c r="F19109">
        <v>53.45</v>
      </c>
      <c r="G19109">
        <v>59231</v>
      </c>
      <c r="H19109">
        <v>54.9</v>
      </c>
    </row>
    <row r="19110" spans="1:8" x14ac:dyDescent="0.3">
      <c r="A19110" t="s">
        <v>153</v>
      </c>
      <c r="B19110" t="s">
        <v>732</v>
      </c>
      <c r="C19110">
        <v>54.65</v>
      </c>
      <c r="D19110">
        <v>54.65</v>
      </c>
      <c r="E19110">
        <v>54.5</v>
      </c>
      <c r="F19110">
        <v>54.55</v>
      </c>
      <c r="G19110">
        <v>24880</v>
      </c>
      <c r="H19110">
        <v>54.566699999999997</v>
      </c>
    </row>
    <row r="19111" spans="1:8" x14ac:dyDescent="0.3">
      <c r="A19111" t="s">
        <v>153</v>
      </c>
      <c r="B19111" t="s">
        <v>733</v>
      </c>
      <c r="C19111">
        <v>54.3</v>
      </c>
      <c r="D19111">
        <v>56.5</v>
      </c>
      <c r="E19111">
        <v>54.3</v>
      </c>
      <c r="F19111">
        <v>56.5</v>
      </c>
      <c r="G19111">
        <v>29267</v>
      </c>
      <c r="H19111">
        <v>55.7667</v>
      </c>
    </row>
    <row r="19112" spans="1:8" x14ac:dyDescent="0.3">
      <c r="A19112" t="s">
        <v>153</v>
      </c>
      <c r="B19112" t="s">
        <v>734</v>
      </c>
      <c r="C19112">
        <v>56.5</v>
      </c>
      <c r="D19112">
        <v>56.5</v>
      </c>
      <c r="E19112">
        <v>55</v>
      </c>
      <c r="F19112">
        <v>56</v>
      </c>
      <c r="G19112">
        <v>26823</v>
      </c>
      <c r="H19112">
        <v>55.833300000000001</v>
      </c>
    </row>
    <row r="19113" spans="1:8" x14ac:dyDescent="0.3">
      <c r="A19113" t="s">
        <v>153</v>
      </c>
      <c r="B19113" t="s">
        <v>735</v>
      </c>
      <c r="C19113">
        <v>55.45</v>
      </c>
      <c r="D19113">
        <v>55.45</v>
      </c>
      <c r="E19113">
        <v>55</v>
      </c>
      <c r="F19113">
        <v>55</v>
      </c>
      <c r="G19113">
        <v>9199</v>
      </c>
      <c r="H19113">
        <v>55.15</v>
      </c>
    </row>
    <row r="19114" spans="1:8" x14ac:dyDescent="0.3">
      <c r="A19114" t="s">
        <v>109</v>
      </c>
      <c r="B19114" t="s">
        <v>696</v>
      </c>
      <c r="C19114">
        <v>8.3585999999999991</v>
      </c>
      <c r="D19114">
        <v>8.5793999999999997</v>
      </c>
      <c r="E19114">
        <v>8.2434999999999992</v>
      </c>
      <c r="F19114">
        <v>8.5218000000000007</v>
      </c>
      <c r="G19114">
        <v>7058608</v>
      </c>
      <c r="H19114">
        <v>8.4481999999999999</v>
      </c>
    </row>
    <row r="19115" spans="1:8" x14ac:dyDescent="0.3">
      <c r="A19115" t="s">
        <v>109</v>
      </c>
      <c r="B19115" t="s">
        <v>697</v>
      </c>
      <c r="C19115">
        <v>8.5313999999999997</v>
      </c>
      <c r="D19115">
        <v>8.6849000000000007</v>
      </c>
      <c r="E19115">
        <v>8.5122</v>
      </c>
      <c r="F19115">
        <v>8.5313999999999997</v>
      </c>
      <c r="G19115">
        <v>7419307</v>
      </c>
      <c r="H19115">
        <v>8.5762</v>
      </c>
    </row>
    <row r="19116" spans="1:8" x14ac:dyDescent="0.3">
      <c r="A19116" t="s">
        <v>109</v>
      </c>
      <c r="B19116" t="s">
        <v>698</v>
      </c>
      <c r="C19116">
        <v>8.4738000000000007</v>
      </c>
      <c r="D19116">
        <v>8.6561000000000003</v>
      </c>
      <c r="E19116">
        <v>8.4545999999999992</v>
      </c>
      <c r="F19116">
        <v>8.4833999999999996</v>
      </c>
      <c r="G19116">
        <v>6533647</v>
      </c>
      <c r="H19116">
        <v>8.5313999999999997</v>
      </c>
    </row>
    <row r="19117" spans="1:8" x14ac:dyDescent="0.3">
      <c r="A19117" t="s">
        <v>109</v>
      </c>
      <c r="B19117" t="s">
        <v>699</v>
      </c>
      <c r="C19117">
        <v>8.4833999999999996</v>
      </c>
      <c r="D19117">
        <v>8.5122</v>
      </c>
      <c r="E19117">
        <v>8.2722999999999995</v>
      </c>
      <c r="F19117">
        <v>8.3107000000000006</v>
      </c>
      <c r="G19117">
        <v>6495092</v>
      </c>
      <c r="H19117">
        <v>8.3650000000000002</v>
      </c>
    </row>
    <row r="19118" spans="1:8" x14ac:dyDescent="0.3">
      <c r="A19118" t="s">
        <v>109</v>
      </c>
      <c r="B19118" t="s">
        <v>700</v>
      </c>
      <c r="C19118">
        <v>8.2050999999999998</v>
      </c>
      <c r="D19118">
        <v>8.3010999999999999</v>
      </c>
      <c r="E19118">
        <v>8.0802999999999994</v>
      </c>
      <c r="F19118">
        <v>8.1475000000000009</v>
      </c>
      <c r="G19118">
        <v>7148161</v>
      </c>
      <c r="H19118">
        <v>8.1762999999999995</v>
      </c>
    </row>
    <row r="19119" spans="1:8" x14ac:dyDescent="0.3">
      <c r="A19119" t="s">
        <v>109</v>
      </c>
      <c r="B19119" t="s">
        <v>77</v>
      </c>
      <c r="C19119">
        <v>8.1090999999999998</v>
      </c>
      <c r="D19119">
        <v>8.2627000000000006</v>
      </c>
      <c r="E19119">
        <v>7.9555999999999996</v>
      </c>
      <c r="F19119">
        <v>8.1379000000000001</v>
      </c>
      <c r="G19119">
        <v>4573335</v>
      </c>
      <c r="H19119">
        <v>8.1187000000000005</v>
      </c>
    </row>
    <row r="19120" spans="1:8" x14ac:dyDescent="0.3">
      <c r="A19120" t="s">
        <v>109</v>
      </c>
      <c r="B19120" t="s">
        <v>701</v>
      </c>
      <c r="C19120">
        <v>8.1762999999999995</v>
      </c>
      <c r="D19120">
        <v>8.6273</v>
      </c>
      <c r="E19120">
        <v>8.1762999999999995</v>
      </c>
      <c r="F19120">
        <v>8.4641999999999999</v>
      </c>
      <c r="G19120">
        <v>10515210</v>
      </c>
      <c r="H19120">
        <v>8.4225999999999992</v>
      </c>
    </row>
    <row r="19121" spans="1:8" x14ac:dyDescent="0.3">
      <c r="A19121" t="s">
        <v>109</v>
      </c>
      <c r="B19121" t="s">
        <v>702</v>
      </c>
      <c r="C19121">
        <v>8.5890000000000004</v>
      </c>
      <c r="D19121">
        <v>9.3087</v>
      </c>
      <c r="E19121">
        <v>8.5890000000000004</v>
      </c>
      <c r="F19121">
        <v>8.8864999999999998</v>
      </c>
      <c r="G19121">
        <v>34517370</v>
      </c>
      <c r="H19121">
        <v>8.9280000000000008</v>
      </c>
    </row>
    <row r="19122" spans="1:8" x14ac:dyDescent="0.3">
      <c r="A19122" t="s">
        <v>109</v>
      </c>
      <c r="B19122" t="s">
        <v>139</v>
      </c>
      <c r="C19122">
        <v>8.8768999999999991</v>
      </c>
      <c r="D19122">
        <v>9.1839999999999993</v>
      </c>
      <c r="E19122">
        <v>8.6464999999999996</v>
      </c>
      <c r="F19122">
        <v>9.0207999999999995</v>
      </c>
      <c r="G19122">
        <v>13740520</v>
      </c>
      <c r="H19122">
        <v>8.9504000000000001</v>
      </c>
    </row>
    <row r="19123" spans="1:8" x14ac:dyDescent="0.3">
      <c r="A19123" t="s">
        <v>109</v>
      </c>
      <c r="B19123" t="s">
        <v>156</v>
      </c>
      <c r="C19123">
        <v>8.9727999999999994</v>
      </c>
      <c r="D19123">
        <v>8.9920000000000009</v>
      </c>
      <c r="E19123">
        <v>8.7136999999999993</v>
      </c>
      <c r="F19123">
        <v>8.8096999999999994</v>
      </c>
      <c r="G19123">
        <v>8037482</v>
      </c>
      <c r="H19123">
        <v>8.8384999999999998</v>
      </c>
    </row>
    <row r="19124" spans="1:8" x14ac:dyDescent="0.3">
      <c r="A19124" t="s">
        <v>109</v>
      </c>
      <c r="B19124" t="s">
        <v>703</v>
      </c>
      <c r="C19124">
        <v>8.8768999999999991</v>
      </c>
      <c r="D19124">
        <v>9.6829999999999998</v>
      </c>
      <c r="E19124">
        <v>8.8768999999999991</v>
      </c>
      <c r="F19124">
        <v>9.6829999999999998</v>
      </c>
      <c r="G19124">
        <v>43335180</v>
      </c>
      <c r="H19124">
        <v>9.4143000000000008</v>
      </c>
    </row>
    <row r="19125" spans="1:8" x14ac:dyDescent="0.3">
      <c r="A19125" t="s">
        <v>109</v>
      </c>
      <c r="B19125" t="s">
        <v>223</v>
      </c>
      <c r="C19125">
        <v>9.8557000000000006</v>
      </c>
      <c r="D19125">
        <v>10.114800000000001</v>
      </c>
      <c r="E19125">
        <v>9.4527000000000001</v>
      </c>
      <c r="F19125">
        <v>9.6734000000000009</v>
      </c>
      <c r="G19125">
        <v>37557440</v>
      </c>
      <c r="H19125">
        <v>9.7469999999999999</v>
      </c>
    </row>
    <row r="19126" spans="1:8" x14ac:dyDescent="0.3">
      <c r="A19126" t="s">
        <v>109</v>
      </c>
      <c r="B19126" t="s">
        <v>228</v>
      </c>
      <c r="C19126">
        <v>9.6734000000000009</v>
      </c>
      <c r="D19126">
        <v>10.114800000000001</v>
      </c>
      <c r="E19126">
        <v>9.6638000000000002</v>
      </c>
      <c r="F19126">
        <v>9.9324999999999992</v>
      </c>
      <c r="G19126">
        <v>16642880</v>
      </c>
      <c r="H19126">
        <v>9.9037000000000006</v>
      </c>
    </row>
    <row r="19127" spans="1:8" x14ac:dyDescent="0.3">
      <c r="A19127" t="s">
        <v>109</v>
      </c>
      <c r="B19127" t="s">
        <v>704</v>
      </c>
      <c r="C19127">
        <v>10.0572</v>
      </c>
      <c r="D19127">
        <v>10.086</v>
      </c>
      <c r="E19127">
        <v>9.7885000000000009</v>
      </c>
      <c r="F19127">
        <v>9.8749000000000002</v>
      </c>
      <c r="G19127">
        <v>12291110</v>
      </c>
      <c r="H19127">
        <v>9.9164999999999992</v>
      </c>
    </row>
    <row r="19128" spans="1:8" x14ac:dyDescent="0.3">
      <c r="A19128" t="s">
        <v>109</v>
      </c>
      <c r="B19128" t="s">
        <v>705</v>
      </c>
      <c r="C19128">
        <v>9.9324999999999992</v>
      </c>
      <c r="D19128">
        <v>9.9612999999999996</v>
      </c>
      <c r="E19128">
        <v>9.6734000000000009</v>
      </c>
      <c r="F19128">
        <v>9.6734000000000009</v>
      </c>
      <c r="G19128">
        <v>7644268</v>
      </c>
      <c r="H19128">
        <v>9.7692999999999994</v>
      </c>
    </row>
    <row r="19129" spans="1:8" x14ac:dyDescent="0.3">
      <c r="A19129" t="s">
        <v>109</v>
      </c>
      <c r="B19129" t="s">
        <v>706</v>
      </c>
      <c r="C19129">
        <v>9.6734000000000009</v>
      </c>
      <c r="D19129">
        <v>9.9612999999999996</v>
      </c>
      <c r="E19129">
        <v>9.6158000000000001</v>
      </c>
      <c r="F19129">
        <v>9.8557000000000006</v>
      </c>
      <c r="G19129">
        <v>9643870</v>
      </c>
      <c r="H19129">
        <v>9.8109000000000002</v>
      </c>
    </row>
    <row r="19130" spans="1:8" x14ac:dyDescent="0.3">
      <c r="A19130" t="s">
        <v>109</v>
      </c>
      <c r="B19130" t="s">
        <v>265</v>
      </c>
      <c r="C19130">
        <v>9.8557000000000006</v>
      </c>
      <c r="D19130">
        <v>10.748200000000001</v>
      </c>
      <c r="E19130">
        <v>9.6638000000000002</v>
      </c>
      <c r="F19130">
        <v>10.652200000000001</v>
      </c>
      <c r="G19130">
        <v>17490850</v>
      </c>
      <c r="H19130">
        <v>10.354699999999999</v>
      </c>
    </row>
    <row r="19131" spans="1:8" x14ac:dyDescent="0.3">
      <c r="A19131" t="s">
        <v>109</v>
      </c>
      <c r="B19131" t="s">
        <v>707</v>
      </c>
      <c r="C19131">
        <v>10.5467</v>
      </c>
      <c r="D19131">
        <v>10.5467</v>
      </c>
      <c r="E19131">
        <v>9.5869999999999997</v>
      </c>
      <c r="F19131">
        <v>9.5869999999999997</v>
      </c>
      <c r="G19131">
        <v>27839540</v>
      </c>
      <c r="H19131">
        <v>9.9069000000000003</v>
      </c>
    </row>
    <row r="19132" spans="1:8" x14ac:dyDescent="0.3">
      <c r="A19132" t="s">
        <v>109</v>
      </c>
      <c r="B19132" t="s">
        <v>271</v>
      </c>
      <c r="C19132">
        <v>9.5966000000000005</v>
      </c>
      <c r="D19132">
        <v>9.6349999999999998</v>
      </c>
      <c r="E19132">
        <v>8.8481000000000005</v>
      </c>
      <c r="F19132">
        <v>8.9056999999999995</v>
      </c>
      <c r="G19132">
        <v>21633680</v>
      </c>
      <c r="H19132">
        <v>9.1295999999999999</v>
      </c>
    </row>
    <row r="19133" spans="1:8" x14ac:dyDescent="0.3">
      <c r="A19133" t="s">
        <v>109</v>
      </c>
      <c r="B19133" t="s">
        <v>708</v>
      </c>
      <c r="C19133">
        <v>8.9152000000000005</v>
      </c>
      <c r="D19133">
        <v>9.1647999999999996</v>
      </c>
      <c r="E19133">
        <v>8.7329000000000008</v>
      </c>
      <c r="F19133">
        <v>9.0399999999999991</v>
      </c>
      <c r="G19133">
        <v>10440770</v>
      </c>
      <c r="H19133">
        <v>8.9792000000000005</v>
      </c>
    </row>
    <row r="19134" spans="1:8" x14ac:dyDescent="0.3">
      <c r="A19134" t="s">
        <v>109</v>
      </c>
      <c r="B19134" t="s">
        <v>709</v>
      </c>
      <c r="C19134">
        <v>9.1264000000000003</v>
      </c>
      <c r="D19134">
        <v>9.3087</v>
      </c>
      <c r="E19134">
        <v>8.9152000000000005</v>
      </c>
      <c r="F19134">
        <v>8.9247999999999994</v>
      </c>
      <c r="G19134">
        <v>8555919</v>
      </c>
      <c r="H19134">
        <v>9.0495999999999999</v>
      </c>
    </row>
    <row r="19135" spans="1:8" x14ac:dyDescent="0.3">
      <c r="A19135" t="s">
        <v>109</v>
      </c>
      <c r="B19135" t="s">
        <v>283</v>
      </c>
      <c r="C19135">
        <v>8.9247999999999994</v>
      </c>
      <c r="D19135">
        <v>9.1935000000000002</v>
      </c>
      <c r="E19135">
        <v>8.7904999999999998</v>
      </c>
      <c r="F19135">
        <v>8.8864999999999998</v>
      </c>
      <c r="G19135">
        <v>8444626</v>
      </c>
      <c r="H19135">
        <v>8.9567999999999994</v>
      </c>
    </row>
    <row r="19136" spans="1:8" x14ac:dyDescent="0.3">
      <c r="A19136" t="s">
        <v>109</v>
      </c>
      <c r="B19136" t="s">
        <v>290</v>
      </c>
      <c r="C19136">
        <v>8.8289000000000009</v>
      </c>
      <c r="D19136">
        <v>8.9247999999999994</v>
      </c>
      <c r="E19136">
        <v>8.6561000000000003</v>
      </c>
      <c r="F19136">
        <v>8.7809000000000008</v>
      </c>
      <c r="G19136">
        <v>6076555</v>
      </c>
      <c r="H19136">
        <v>8.7873000000000001</v>
      </c>
    </row>
    <row r="19137" spans="1:8" x14ac:dyDescent="0.3">
      <c r="A19137" t="s">
        <v>109</v>
      </c>
      <c r="B19137" t="s">
        <v>710</v>
      </c>
      <c r="C19137">
        <v>8.7809000000000008</v>
      </c>
      <c r="D19137">
        <v>8.7904999999999998</v>
      </c>
      <c r="E19137">
        <v>8.5890000000000004</v>
      </c>
      <c r="F19137">
        <v>8.6273</v>
      </c>
      <c r="G19137">
        <v>5976990</v>
      </c>
      <c r="H19137">
        <v>8.6689000000000007</v>
      </c>
    </row>
    <row r="19138" spans="1:8" x14ac:dyDescent="0.3">
      <c r="A19138" t="s">
        <v>109</v>
      </c>
      <c r="B19138" t="s">
        <v>512</v>
      </c>
      <c r="C19138">
        <v>8.6369000000000007</v>
      </c>
      <c r="D19138">
        <v>8.8576999999999995</v>
      </c>
      <c r="E19138">
        <v>8.4353999999999996</v>
      </c>
      <c r="F19138">
        <v>8.6369000000000007</v>
      </c>
      <c r="G19138">
        <v>6275826</v>
      </c>
      <c r="H19138">
        <v>8.6433</v>
      </c>
    </row>
    <row r="19139" spans="1:8" x14ac:dyDescent="0.3">
      <c r="A19139" t="s">
        <v>109</v>
      </c>
      <c r="B19139" t="s">
        <v>91</v>
      </c>
      <c r="C19139">
        <v>7.7923999999999998</v>
      </c>
      <c r="D19139">
        <v>8.5025999999999993</v>
      </c>
      <c r="E19139">
        <v>7.7923999999999998</v>
      </c>
      <c r="F19139">
        <v>8.2530999999999999</v>
      </c>
      <c r="G19139">
        <v>9847454</v>
      </c>
      <c r="H19139">
        <v>8.1827000000000005</v>
      </c>
    </row>
    <row r="19140" spans="1:8" x14ac:dyDescent="0.3">
      <c r="A19140" t="s">
        <v>109</v>
      </c>
      <c r="B19140" t="s">
        <v>93</v>
      </c>
      <c r="C19140">
        <v>8.0899000000000001</v>
      </c>
      <c r="D19140">
        <v>8.3970000000000002</v>
      </c>
      <c r="E19140">
        <v>7.9843999999999999</v>
      </c>
      <c r="F19140">
        <v>8.0707000000000004</v>
      </c>
      <c r="G19140">
        <v>7000104</v>
      </c>
      <c r="H19140">
        <v>8.1507000000000005</v>
      </c>
    </row>
    <row r="19141" spans="1:8" x14ac:dyDescent="0.3">
      <c r="A19141" t="s">
        <v>109</v>
      </c>
      <c r="B19141" t="s">
        <v>711</v>
      </c>
      <c r="C19141">
        <v>8.1475000000000009</v>
      </c>
      <c r="D19141">
        <v>8.1570999999999998</v>
      </c>
      <c r="E19141">
        <v>7.8979999999999997</v>
      </c>
      <c r="F19141">
        <v>8.0131999999999994</v>
      </c>
      <c r="G19141">
        <v>6613208</v>
      </c>
      <c r="H19141">
        <v>8.0228000000000002</v>
      </c>
    </row>
    <row r="19142" spans="1:8" x14ac:dyDescent="0.3">
      <c r="A19142" t="s">
        <v>109</v>
      </c>
      <c r="B19142" t="s">
        <v>712</v>
      </c>
      <c r="C19142">
        <v>8.0611999999999995</v>
      </c>
      <c r="D19142">
        <v>8.5602</v>
      </c>
      <c r="E19142">
        <v>8.0611999999999995</v>
      </c>
      <c r="F19142">
        <v>8.4450000000000003</v>
      </c>
      <c r="G19142">
        <v>9682363</v>
      </c>
      <c r="H19142">
        <v>8.3553999999999995</v>
      </c>
    </row>
    <row r="19143" spans="1:8" x14ac:dyDescent="0.3">
      <c r="A19143" t="s">
        <v>109</v>
      </c>
      <c r="B19143" t="s">
        <v>162</v>
      </c>
      <c r="C19143">
        <v>8.4738000000000007</v>
      </c>
      <c r="D19143">
        <v>8.8193000000000001</v>
      </c>
      <c r="E19143">
        <v>8.3010999999999999</v>
      </c>
      <c r="F19143">
        <v>8.5602</v>
      </c>
      <c r="G19143">
        <v>10116500</v>
      </c>
      <c r="H19143">
        <v>8.5602</v>
      </c>
    </row>
    <row r="19144" spans="1:8" x14ac:dyDescent="0.3">
      <c r="A19144" t="s">
        <v>109</v>
      </c>
      <c r="B19144" t="s">
        <v>220</v>
      </c>
      <c r="C19144">
        <v>8.4065999999999992</v>
      </c>
      <c r="D19144">
        <v>8.4545999999999992</v>
      </c>
      <c r="E19144">
        <v>8.1090999999999998</v>
      </c>
      <c r="F19144">
        <v>8.3299000000000003</v>
      </c>
      <c r="G19144">
        <v>7189336</v>
      </c>
      <c r="H19144">
        <v>8.2979000000000003</v>
      </c>
    </row>
    <row r="19145" spans="1:8" x14ac:dyDescent="0.3">
      <c r="A19145" t="s">
        <v>109</v>
      </c>
      <c r="B19145" t="s">
        <v>713</v>
      </c>
      <c r="C19145">
        <v>8.5122</v>
      </c>
      <c r="D19145">
        <v>9.1552000000000007</v>
      </c>
      <c r="E19145">
        <v>8.4545999999999992</v>
      </c>
      <c r="F19145">
        <v>9.1072000000000006</v>
      </c>
      <c r="G19145">
        <v>15761750</v>
      </c>
      <c r="H19145">
        <v>8.9056999999999995</v>
      </c>
    </row>
    <row r="19146" spans="1:8" x14ac:dyDescent="0.3">
      <c r="A19146" t="s">
        <v>109</v>
      </c>
      <c r="B19146" t="s">
        <v>714</v>
      </c>
      <c r="C19146">
        <v>8.5505999999999993</v>
      </c>
      <c r="D19146">
        <v>8.7809000000000008</v>
      </c>
      <c r="E19146">
        <v>8.3873999999999995</v>
      </c>
      <c r="F19146">
        <v>8.4065999999999992</v>
      </c>
      <c r="G19146">
        <v>35504340</v>
      </c>
      <c r="H19146">
        <v>8.5250000000000004</v>
      </c>
    </row>
    <row r="19147" spans="1:8" x14ac:dyDescent="0.3">
      <c r="A19147" t="s">
        <v>109</v>
      </c>
      <c r="B19147" t="s">
        <v>715</v>
      </c>
      <c r="C19147">
        <v>8.4065999999999992</v>
      </c>
      <c r="D19147">
        <v>8.6369000000000007</v>
      </c>
      <c r="E19147">
        <v>8.1762999999999995</v>
      </c>
      <c r="F19147">
        <v>8.2722999999999995</v>
      </c>
      <c r="G19147">
        <v>14720620</v>
      </c>
      <c r="H19147">
        <v>8.3618000000000006</v>
      </c>
    </row>
    <row r="19148" spans="1:8" x14ac:dyDescent="0.3">
      <c r="A19148" t="s">
        <v>109</v>
      </c>
      <c r="B19148" t="s">
        <v>235</v>
      </c>
      <c r="C19148">
        <v>8.3299000000000003</v>
      </c>
      <c r="D19148">
        <v>8.3681999999999999</v>
      </c>
      <c r="E19148">
        <v>7.9939999999999998</v>
      </c>
      <c r="F19148">
        <v>8.0611999999999995</v>
      </c>
      <c r="G19148">
        <v>7578510</v>
      </c>
      <c r="H19148">
        <v>8.1410999999999998</v>
      </c>
    </row>
    <row r="19149" spans="1:8" x14ac:dyDescent="0.3">
      <c r="A19149" t="s">
        <v>109</v>
      </c>
      <c r="B19149" t="s">
        <v>259</v>
      </c>
      <c r="C19149">
        <v>8.2050999999999998</v>
      </c>
      <c r="D19149">
        <v>8.2050999999999998</v>
      </c>
      <c r="E19149">
        <v>7.9555999999999996</v>
      </c>
      <c r="F19149">
        <v>7.9939999999999998</v>
      </c>
      <c r="G19149">
        <v>6024598</v>
      </c>
      <c r="H19149">
        <v>8.0516000000000005</v>
      </c>
    </row>
    <row r="19150" spans="1:8" x14ac:dyDescent="0.3">
      <c r="A19150" t="s">
        <v>109</v>
      </c>
      <c r="B19150" t="s">
        <v>716</v>
      </c>
      <c r="C19150">
        <v>8.0228000000000002</v>
      </c>
      <c r="D19150">
        <v>8.2242999999999995</v>
      </c>
      <c r="E19150">
        <v>8.0131999999999994</v>
      </c>
      <c r="F19150">
        <v>8.0899000000000001</v>
      </c>
      <c r="G19150">
        <v>5994519</v>
      </c>
      <c r="H19150">
        <v>8.1090999999999998</v>
      </c>
    </row>
    <row r="19151" spans="1:8" x14ac:dyDescent="0.3">
      <c r="A19151" t="s">
        <v>109</v>
      </c>
      <c r="B19151" t="s">
        <v>269</v>
      </c>
      <c r="C19151">
        <v>8.1379000000000001</v>
      </c>
      <c r="D19151">
        <v>8.1667000000000005</v>
      </c>
      <c r="E19151">
        <v>7.9843999999999999</v>
      </c>
      <c r="F19151">
        <v>7.9843999999999999</v>
      </c>
      <c r="G19151">
        <v>4522674</v>
      </c>
      <c r="H19151">
        <v>8.0451999999999995</v>
      </c>
    </row>
    <row r="19152" spans="1:8" x14ac:dyDescent="0.3">
      <c r="A19152" t="s">
        <v>109</v>
      </c>
      <c r="B19152" t="s">
        <v>282</v>
      </c>
      <c r="C19152">
        <v>7.9843999999999999</v>
      </c>
      <c r="D19152">
        <v>7.9939999999999998</v>
      </c>
      <c r="E19152">
        <v>7.8788</v>
      </c>
      <c r="F19152">
        <v>7.8788</v>
      </c>
      <c r="G19152">
        <v>3450796</v>
      </c>
      <c r="H19152">
        <v>7.9172000000000002</v>
      </c>
    </row>
    <row r="19153" spans="1:8" x14ac:dyDescent="0.3">
      <c r="A19153" t="s">
        <v>109</v>
      </c>
      <c r="B19153" t="s">
        <v>717</v>
      </c>
      <c r="C19153">
        <v>7.8692000000000002</v>
      </c>
      <c r="D19153">
        <v>7.8692000000000002</v>
      </c>
      <c r="E19153">
        <v>7.4085999999999999</v>
      </c>
      <c r="F19153">
        <v>7.8116000000000003</v>
      </c>
      <c r="G19153">
        <v>11523020</v>
      </c>
      <c r="H19153">
        <v>7.6965000000000003</v>
      </c>
    </row>
    <row r="19154" spans="1:8" x14ac:dyDescent="0.3">
      <c r="A19154" t="s">
        <v>109</v>
      </c>
      <c r="B19154" t="s">
        <v>285</v>
      </c>
      <c r="C19154">
        <v>7.8116000000000003</v>
      </c>
      <c r="D19154">
        <v>7.8403999999999998</v>
      </c>
      <c r="E19154">
        <v>7.6965000000000003</v>
      </c>
      <c r="F19154">
        <v>7.7157</v>
      </c>
      <c r="G19154">
        <v>6225798</v>
      </c>
      <c r="H19154">
        <v>7.7508999999999997</v>
      </c>
    </row>
    <row r="19155" spans="1:8" x14ac:dyDescent="0.3">
      <c r="A19155" t="s">
        <v>109</v>
      </c>
      <c r="B19155" t="s">
        <v>718</v>
      </c>
      <c r="C19155">
        <v>7.9076000000000004</v>
      </c>
      <c r="D19155">
        <v>7.9076000000000004</v>
      </c>
      <c r="E19155">
        <v>7.6772999999999998</v>
      </c>
      <c r="F19155">
        <v>7.7157</v>
      </c>
      <c r="G19155">
        <v>5893818</v>
      </c>
      <c r="H19155">
        <v>7.7668999999999997</v>
      </c>
    </row>
    <row r="19156" spans="1:8" x14ac:dyDescent="0.3">
      <c r="A19156" t="s">
        <v>109</v>
      </c>
      <c r="B19156" t="s">
        <v>291</v>
      </c>
      <c r="C19156">
        <v>7.6772999999999998</v>
      </c>
      <c r="D19156">
        <v>7.7252999999999998</v>
      </c>
      <c r="E19156">
        <v>7.6005000000000003</v>
      </c>
      <c r="F19156">
        <v>7.6101000000000001</v>
      </c>
      <c r="G19156">
        <v>3657257</v>
      </c>
      <c r="H19156">
        <v>7.6452999999999998</v>
      </c>
    </row>
    <row r="19157" spans="1:8" x14ac:dyDescent="0.3">
      <c r="A19157" t="s">
        <v>109</v>
      </c>
      <c r="B19157" t="s">
        <v>295</v>
      </c>
      <c r="C19157">
        <v>7.6101000000000001</v>
      </c>
      <c r="D19157">
        <v>7.6581000000000001</v>
      </c>
      <c r="E19157">
        <v>7.4950000000000001</v>
      </c>
      <c r="F19157">
        <v>7.4950000000000001</v>
      </c>
      <c r="G19157">
        <v>4295344</v>
      </c>
      <c r="H19157">
        <v>7.5492999999999997</v>
      </c>
    </row>
    <row r="19158" spans="1:8" x14ac:dyDescent="0.3">
      <c r="A19158" t="s">
        <v>109</v>
      </c>
      <c r="B19158" t="s">
        <v>298</v>
      </c>
      <c r="C19158">
        <v>7.4950000000000001</v>
      </c>
      <c r="D19158">
        <v>7.6485000000000003</v>
      </c>
      <c r="E19158">
        <v>7.4661999999999997</v>
      </c>
      <c r="F19158">
        <v>7.4950000000000001</v>
      </c>
      <c r="G19158">
        <v>5378821</v>
      </c>
      <c r="H19158">
        <v>7.5365000000000002</v>
      </c>
    </row>
    <row r="19159" spans="1:8" x14ac:dyDescent="0.3">
      <c r="A19159" t="s">
        <v>109</v>
      </c>
      <c r="B19159" t="s">
        <v>719</v>
      </c>
      <c r="C19159">
        <v>7.5812999999999997</v>
      </c>
      <c r="D19159">
        <v>7.7923999999999998</v>
      </c>
      <c r="E19159">
        <v>7.4757999999999996</v>
      </c>
      <c r="F19159">
        <v>7.7348999999999997</v>
      </c>
      <c r="G19159">
        <v>5080821</v>
      </c>
      <c r="H19159">
        <v>7.6677</v>
      </c>
    </row>
    <row r="19160" spans="1:8" x14ac:dyDescent="0.3">
      <c r="A19160" t="s">
        <v>109</v>
      </c>
      <c r="B19160" t="s">
        <v>720</v>
      </c>
      <c r="C19160">
        <v>7.8788</v>
      </c>
      <c r="D19160">
        <v>8.0324000000000009</v>
      </c>
      <c r="E19160">
        <v>7.7637</v>
      </c>
      <c r="F19160">
        <v>7.9555999999999996</v>
      </c>
      <c r="G19160">
        <v>6474344</v>
      </c>
      <c r="H19160">
        <v>7.9172000000000002</v>
      </c>
    </row>
    <row r="19161" spans="1:8" x14ac:dyDescent="0.3">
      <c r="A19161" t="s">
        <v>109</v>
      </c>
      <c r="B19161" t="s">
        <v>721</v>
      </c>
      <c r="C19161">
        <v>7.8788</v>
      </c>
      <c r="D19161">
        <v>7.8883999999999999</v>
      </c>
      <c r="E19161">
        <v>7.7732999999999999</v>
      </c>
      <c r="F19161">
        <v>7.85</v>
      </c>
      <c r="G19161">
        <v>4964861</v>
      </c>
      <c r="H19161">
        <v>7.8372000000000002</v>
      </c>
    </row>
    <row r="19162" spans="1:8" x14ac:dyDescent="0.3">
      <c r="A19162" t="s">
        <v>109</v>
      </c>
      <c r="B19162" t="s">
        <v>96</v>
      </c>
      <c r="C19162">
        <v>7.8596000000000004</v>
      </c>
      <c r="D19162">
        <v>7.8979999999999997</v>
      </c>
      <c r="E19162">
        <v>7.8019999999999996</v>
      </c>
      <c r="F19162">
        <v>7.8308</v>
      </c>
      <c r="G19162">
        <v>2885439</v>
      </c>
      <c r="H19162">
        <v>7.8436000000000003</v>
      </c>
    </row>
    <row r="19163" spans="1:8" x14ac:dyDescent="0.3">
      <c r="A19163" t="s">
        <v>109</v>
      </c>
      <c r="B19163" t="s">
        <v>722</v>
      </c>
      <c r="C19163">
        <v>7.8596000000000004</v>
      </c>
      <c r="D19163">
        <v>7.9748000000000001</v>
      </c>
      <c r="E19163">
        <v>7.85</v>
      </c>
      <c r="F19163">
        <v>7.8883999999999999</v>
      </c>
      <c r="G19163">
        <v>3706162</v>
      </c>
      <c r="H19163">
        <v>7.9043999999999999</v>
      </c>
    </row>
    <row r="19164" spans="1:8" x14ac:dyDescent="0.3">
      <c r="A19164" t="s">
        <v>109</v>
      </c>
      <c r="B19164" t="s">
        <v>164</v>
      </c>
      <c r="C19164">
        <v>7.8979999999999997</v>
      </c>
      <c r="D19164">
        <v>8.0324000000000009</v>
      </c>
      <c r="E19164">
        <v>7.7348999999999997</v>
      </c>
      <c r="F19164">
        <v>7.8116000000000003</v>
      </c>
      <c r="G19164">
        <v>5979240</v>
      </c>
      <c r="H19164">
        <v>7.8596000000000004</v>
      </c>
    </row>
    <row r="19165" spans="1:8" x14ac:dyDescent="0.3">
      <c r="A19165" t="s">
        <v>109</v>
      </c>
      <c r="B19165" t="s">
        <v>723</v>
      </c>
      <c r="C19165">
        <v>8.0419999999999998</v>
      </c>
      <c r="D19165">
        <v>8.1954999999999991</v>
      </c>
      <c r="E19165">
        <v>7.9652000000000003</v>
      </c>
      <c r="F19165">
        <v>8.0995000000000008</v>
      </c>
      <c r="G19165">
        <v>7339332</v>
      </c>
      <c r="H19165">
        <v>8.0867000000000004</v>
      </c>
    </row>
    <row r="19166" spans="1:8" x14ac:dyDescent="0.3">
      <c r="A19166" t="s">
        <v>109</v>
      </c>
      <c r="B19166" t="s">
        <v>724</v>
      </c>
      <c r="C19166">
        <v>8.0802999999999994</v>
      </c>
      <c r="D19166">
        <v>8.0899000000000001</v>
      </c>
      <c r="E19166">
        <v>7.9268000000000001</v>
      </c>
      <c r="F19166">
        <v>7.9843999999999999</v>
      </c>
      <c r="G19166">
        <v>4915094</v>
      </c>
      <c r="H19166">
        <v>8.0004000000000008</v>
      </c>
    </row>
    <row r="19167" spans="1:8" x14ac:dyDescent="0.3">
      <c r="A19167" t="s">
        <v>109</v>
      </c>
      <c r="B19167" t="s">
        <v>725</v>
      </c>
      <c r="C19167">
        <v>7.9843999999999999</v>
      </c>
      <c r="D19167">
        <v>8.1570999999999998</v>
      </c>
      <c r="E19167">
        <v>7.9843999999999999</v>
      </c>
      <c r="F19167">
        <v>8.1090999999999998</v>
      </c>
      <c r="G19167">
        <v>5075928</v>
      </c>
      <c r="H19167">
        <v>8.0835000000000008</v>
      </c>
    </row>
    <row r="19168" spans="1:8" x14ac:dyDescent="0.3">
      <c r="A19168" t="s">
        <v>109</v>
      </c>
      <c r="B19168" t="s">
        <v>242</v>
      </c>
      <c r="C19168">
        <v>7.9748000000000001</v>
      </c>
      <c r="D19168">
        <v>8.1282999999999994</v>
      </c>
      <c r="E19168">
        <v>7.8883999999999999</v>
      </c>
      <c r="F19168">
        <v>8.0611999999999995</v>
      </c>
      <c r="G19168">
        <v>5132698</v>
      </c>
      <c r="H19168">
        <v>8.0259999999999998</v>
      </c>
    </row>
    <row r="19169" spans="1:8" x14ac:dyDescent="0.3">
      <c r="A19169" t="s">
        <v>109</v>
      </c>
      <c r="B19169" t="s">
        <v>726</v>
      </c>
      <c r="C19169">
        <v>8.0707000000000004</v>
      </c>
      <c r="D19169">
        <v>8.3010999999999999</v>
      </c>
      <c r="E19169">
        <v>8.0707000000000004</v>
      </c>
      <c r="F19169">
        <v>8.3010999999999999</v>
      </c>
      <c r="G19169">
        <v>6011685</v>
      </c>
      <c r="H19169">
        <v>8.2242999999999995</v>
      </c>
    </row>
    <row r="19170" spans="1:8" x14ac:dyDescent="0.3">
      <c r="A19170" t="s">
        <v>109</v>
      </c>
      <c r="B19170" t="s">
        <v>727</v>
      </c>
      <c r="C19170">
        <v>8.3299000000000003</v>
      </c>
      <c r="D19170">
        <v>8.3778000000000006</v>
      </c>
      <c r="E19170">
        <v>8.2530999999999999</v>
      </c>
      <c r="F19170">
        <v>8.3107000000000006</v>
      </c>
      <c r="G19170">
        <v>5544615</v>
      </c>
      <c r="H19170">
        <v>8.3139000000000003</v>
      </c>
    </row>
    <row r="19171" spans="1:8" x14ac:dyDescent="0.3">
      <c r="A19171" t="s">
        <v>109</v>
      </c>
      <c r="B19171" t="s">
        <v>728</v>
      </c>
      <c r="C19171">
        <v>8.3394999999999992</v>
      </c>
      <c r="D19171">
        <v>8.5410000000000004</v>
      </c>
      <c r="E19171">
        <v>8.3010999999999999</v>
      </c>
      <c r="F19171">
        <v>8.4258000000000006</v>
      </c>
      <c r="G19171">
        <v>10925720</v>
      </c>
      <c r="H19171">
        <v>8.4225999999999992</v>
      </c>
    </row>
    <row r="19172" spans="1:8" x14ac:dyDescent="0.3">
      <c r="A19172" t="s">
        <v>109</v>
      </c>
      <c r="B19172" t="s">
        <v>729</v>
      </c>
      <c r="C19172">
        <v>8.5218000000000007</v>
      </c>
      <c r="D19172">
        <v>8.6849000000000007</v>
      </c>
      <c r="E19172">
        <v>8.3873999999999995</v>
      </c>
      <c r="F19172">
        <v>8.5602</v>
      </c>
      <c r="G19172">
        <v>10687540</v>
      </c>
      <c r="H19172">
        <v>8.5442</v>
      </c>
    </row>
    <row r="19173" spans="1:8" x14ac:dyDescent="0.3">
      <c r="A19173" t="s">
        <v>109</v>
      </c>
      <c r="B19173" t="s">
        <v>730</v>
      </c>
      <c r="C19173">
        <v>8.5505999999999993</v>
      </c>
      <c r="D19173">
        <v>9.0207999999999995</v>
      </c>
      <c r="E19173">
        <v>8.4353999999999996</v>
      </c>
      <c r="F19173">
        <v>8.8289000000000009</v>
      </c>
      <c r="G19173">
        <v>10727750</v>
      </c>
      <c r="H19173">
        <v>8.7616999999999994</v>
      </c>
    </row>
    <row r="19174" spans="1:8" x14ac:dyDescent="0.3">
      <c r="A19174" t="s">
        <v>109</v>
      </c>
      <c r="B19174" t="s">
        <v>731</v>
      </c>
      <c r="C19174">
        <v>8.8673000000000002</v>
      </c>
      <c r="D19174">
        <v>9.0015999999999998</v>
      </c>
      <c r="E19174">
        <v>8.5698000000000008</v>
      </c>
      <c r="F19174">
        <v>8.5985999999999994</v>
      </c>
      <c r="G19174">
        <v>7155299</v>
      </c>
      <c r="H19174">
        <v>8.7233000000000001</v>
      </c>
    </row>
    <row r="19175" spans="1:8" x14ac:dyDescent="0.3">
      <c r="A19175" t="s">
        <v>109</v>
      </c>
      <c r="B19175" t="s">
        <v>732</v>
      </c>
      <c r="C19175">
        <v>8.5985999999999994</v>
      </c>
      <c r="D19175">
        <v>8.7233000000000001</v>
      </c>
      <c r="E19175">
        <v>8.4641999999999999</v>
      </c>
      <c r="F19175">
        <v>8.5025999999999993</v>
      </c>
      <c r="G19175">
        <v>5472035</v>
      </c>
      <c r="H19175">
        <v>8.5633999999999997</v>
      </c>
    </row>
    <row r="19176" spans="1:8" x14ac:dyDescent="0.3">
      <c r="A19176" t="s">
        <v>109</v>
      </c>
      <c r="B19176" t="s">
        <v>733</v>
      </c>
      <c r="C19176">
        <v>8.5122</v>
      </c>
      <c r="D19176">
        <v>8.7713000000000001</v>
      </c>
      <c r="E19176">
        <v>8.4738000000000007</v>
      </c>
      <c r="F19176">
        <v>8.6944999999999997</v>
      </c>
      <c r="G19176">
        <v>9445301</v>
      </c>
      <c r="H19176">
        <v>8.6464999999999996</v>
      </c>
    </row>
    <row r="19177" spans="1:8" x14ac:dyDescent="0.3">
      <c r="A19177" t="s">
        <v>109</v>
      </c>
      <c r="B19177" t="s">
        <v>734</v>
      </c>
      <c r="C19177">
        <v>8.92</v>
      </c>
      <c r="D19177">
        <v>8.98</v>
      </c>
      <c r="E19177">
        <v>8.58</v>
      </c>
      <c r="F19177">
        <v>8.6</v>
      </c>
      <c r="G19177">
        <v>7729478</v>
      </c>
      <c r="H19177">
        <v>8.7200000000000006</v>
      </c>
    </row>
    <row r="19178" spans="1:8" x14ac:dyDescent="0.3">
      <c r="A19178" t="s">
        <v>109</v>
      </c>
      <c r="B19178" t="s">
        <v>735</v>
      </c>
      <c r="C19178">
        <v>8.6</v>
      </c>
      <c r="D19178">
        <v>8.6300000000000008</v>
      </c>
      <c r="E19178">
        <v>8.32</v>
      </c>
      <c r="F19178">
        <v>8.35</v>
      </c>
      <c r="G19178">
        <v>3555684</v>
      </c>
      <c r="H19178">
        <v>8.4332999999999991</v>
      </c>
    </row>
    <row r="19179" spans="1:8" x14ac:dyDescent="0.3">
      <c r="A19179" t="s">
        <v>687</v>
      </c>
      <c r="B19179" t="s">
        <v>696</v>
      </c>
      <c r="C19179">
        <v>8.31</v>
      </c>
      <c r="D19179">
        <v>8.42</v>
      </c>
      <c r="E19179">
        <v>8.25</v>
      </c>
      <c r="F19179">
        <v>8.31</v>
      </c>
      <c r="G19179">
        <v>1453891</v>
      </c>
      <c r="H19179">
        <v>8.3267000000000007</v>
      </c>
    </row>
    <row r="19180" spans="1:8" x14ac:dyDescent="0.3">
      <c r="A19180" t="s">
        <v>687</v>
      </c>
      <c r="B19180" t="s">
        <v>697</v>
      </c>
      <c r="C19180">
        <v>8.4600000000000009</v>
      </c>
      <c r="D19180">
        <v>9.0299999999999994</v>
      </c>
      <c r="E19180">
        <v>8.31</v>
      </c>
      <c r="F19180">
        <v>8.9499999999999993</v>
      </c>
      <c r="G19180">
        <v>8350090</v>
      </c>
      <c r="H19180">
        <v>8.7632999999999992</v>
      </c>
    </row>
    <row r="19181" spans="1:8" x14ac:dyDescent="0.3">
      <c r="A19181" t="s">
        <v>687</v>
      </c>
      <c r="B19181" t="s">
        <v>698</v>
      </c>
      <c r="C19181">
        <v>8.93</v>
      </c>
      <c r="D19181">
        <v>9.09</v>
      </c>
      <c r="E19181">
        <v>8.5500000000000007</v>
      </c>
      <c r="F19181">
        <v>8.8000000000000007</v>
      </c>
      <c r="G19181">
        <v>8922274</v>
      </c>
      <c r="H19181">
        <v>8.8132999999999999</v>
      </c>
    </row>
    <row r="19182" spans="1:8" x14ac:dyDescent="0.3">
      <c r="A19182" t="s">
        <v>687</v>
      </c>
      <c r="B19182" t="s">
        <v>699</v>
      </c>
      <c r="C19182">
        <v>8.86</v>
      </c>
      <c r="D19182">
        <v>8.9</v>
      </c>
      <c r="E19182">
        <v>8.4</v>
      </c>
      <c r="F19182">
        <v>8.4</v>
      </c>
      <c r="G19182">
        <v>3697237</v>
      </c>
      <c r="H19182">
        <v>8.5667000000000009</v>
      </c>
    </row>
    <row r="19183" spans="1:8" x14ac:dyDescent="0.3">
      <c r="A19183" t="s">
        <v>687</v>
      </c>
      <c r="B19183" t="s">
        <v>700</v>
      </c>
      <c r="C19183">
        <v>8.42</v>
      </c>
      <c r="D19183">
        <v>8.58</v>
      </c>
      <c r="E19183">
        <v>8.34</v>
      </c>
      <c r="F19183">
        <v>8.4</v>
      </c>
      <c r="G19183">
        <v>3689321</v>
      </c>
      <c r="H19183">
        <v>8.44</v>
      </c>
    </row>
    <row r="19184" spans="1:8" x14ac:dyDescent="0.3">
      <c r="A19184" t="s">
        <v>687</v>
      </c>
      <c r="B19184" t="s">
        <v>77</v>
      </c>
      <c r="C19184">
        <v>8.34</v>
      </c>
      <c r="D19184">
        <v>8.48</v>
      </c>
      <c r="E19184">
        <v>8.18</v>
      </c>
      <c r="F19184">
        <v>8.42</v>
      </c>
      <c r="G19184">
        <v>2177052</v>
      </c>
      <c r="H19184">
        <v>8.36</v>
      </c>
    </row>
    <row r="19185" spans="1:8" x14ac:dyDescent="0.3">
      <c r="A19185" t="s">
        <v>687</v>
      </c>
      <c r="B19185" t="s">
        <v>701</v>
      </c>
      <c r="C19185">
        <v>8.43</v>
      </c>
      <c r="D19185">
        <v>8.48</v>
      </c>
      <c r="E19185">
        <v>8.23</v>
      </c>
      <c r="F19185">
        <v>8.2899999999999991</v>
      </c>
      <c r="G19185">
        <v>2511188</v>
      </c>
      <c r="H19185">
        <v>8.3332999999999995</v>
      </c>
    </row>
    <row r="19186" spans="1:8" x14ac:dyDescent="0.3">
      <c r="A19186" t="s">
        <v>687</v>
      </c>
      <c r="B19186" t="s">
        <v>702</v>
      </c>
      <c r="C19186">
        <v>8.32</v>
      </c>
      <c r="D19186">
        <v>8.6199999999999992</v>
      </c>
      <c r="E19186">
        <v>8.31</v>
      </c>
      <c r="F19186">
        <v>8.42</v>
      </c>
      <c r="G19186">
        <v>3911235</v>
      </c>
      <c r="H19186">
        <v>8.4499999999999993</v>
      </c>
    </row>
    <row r="19187" spans="1:8" x14ac:dyDescent="0.3">
      <c r="A19187" t="s">
        <v>687</v>
      </c>
      <c r="B19187" t="s">
        <v>139</v>
      </c>
      <c r="C19187">
        <v>8.42</v>
      </c>
      <c r="D19187">
        <v>8.48</v>
      </c>
      <c r="E19187">
        <v>8.2200000000000006</v>
      </c>
      <c r="F19187">
        <v>8.23</v>
      </c>
      <c r="G19187">
        <v>3066763</v>
      </c>
      <c r="H19187">
        <v>8.31</v>
      </c>
    </row>
    <row r="19188" spans="1:8" x14ac:dyDescent="0.3">
      <c r="A19188" t="s">
        <v>687</v>
      </c>
      <c r="B19188" t="s">
        <v>156</v>
      </c>
      <c r="C19188">
        <v>8.26</v>
      </c>
      <c r="D19188">
        <v>8.4499999999999993</v>
      </c>
      <c r="E19188">
        <v>8.1199999999999992</v>
      </c>
      <c r="F19188">
        <v>8.4499999999999993</v>
      </c>
      <c r="G19188">
        <v>3977734</v>
      </c>
      <c r="H19188">
        <v>8.34</v>
      </c>
    </row>
    <row r="19189" spans="1:8" x14ac:dyDescent="0.3">
      <c r="A19189" t="s">
        <v>687</v>
      </c>
      <c r="B19189" t="s">
        <v>703</v>
      </c>
      <c r="C19189">
        <v>8.4700000000000006</v>
      </c>
      <c r="D19189">
        <v>8.58</v>
      </c>
      <c r="E19189">
        <v>8.41</v>
      </c>
      <c r="F19189">
        <v>8.5399999999999991</v>
      </c>
      <c r="G19189">
        <v>3038385</v>
      </c>
      <c r="H19189">
        <v>8.51</v>
      </c>
    </row>
    <row r="19190" spans="1:8" x14ac:dyDescent="0.3">
      <c r="A19190" t="s">
        <v>687</v>
      </c>
      <c r="B19190" t="s">
        <v>223</v>
      </c>
      <c r="C19190">
        <v>8.68</v>
      </c>
      <c r="D19190">
        <v>8.82</v>
      </c>
      <c r="E19190">
        <v>8.4499999999999993</v>
      </c>
      <c r="F19190">
        <v>8.74</v>
      </c>
      <c r="G19190">
        <v>6178353</v>
      </c>
      <c r="H19190">
        <v>8.67</v>
      </c>
    </row>
    <row r="19191" spans="1:8" x14ac:dyDescent="0.3">
      <c r="A19191" t="s">
        <v>687</v>
      </c>
      <c r="B19191" t="s">
        <v>228</v>
      </c>
      <c r="C19191">
        <v>8.83</v>
      </c>
      <c r="D19191">
        <v>9.1</v>
      </c>
      <c r="E19191">
        <v>8.7100000000000009</v>
      </c>
      <c r="F19191">
        <v>8.7100000000000009</v>
      </c>
      <c r="G19191">
        <v>7549968</v>
      </c>
      <c r="H19191">
        <v>8.84</v>
      </c>
    </row>
    <row r="19192" spans="1:8" x14ac:dyDescent="0.3">
      <c r="A19192" t="s">
        <v>687</v>
      </c>
      <c r="B19192" t="s">
        <v>704</v>
      </c>
      <c r="C19192">
        <v>8.7100000000000009</v>
      </c>
      <c r="D19192">
        <v>8.9</v>
      </c>
      <c r="E19192">
        <v>8.6999999999999993</v>
      </c>
      <c r="F19192">
        <v>8.8000000000000007</v>
      </c>
      <c r="G19192">
        <v>2465627</v>
      </c>
      <c r="H19192">
        <v>8.8000000000000007</v>
      </c>
    </row>
    <row r="19193" spans="1:8" x14ac:dyDescent="0.3">
      <c r="A19193" t="s">
        <v>687</v>
      </c>
      <c r="B19193" t="s">
        <v>705</v>
      </c>
      <c r="C19193">
        <v>8.8000000000000007</v>
      </c>
      <c r="D19193">
        <v>8.94</v>
      </c>
      <c r="E19193">
        <v>8.7200000000000006</v>
      </c>
      <c r="F19193">
        <v>8.84</v>
      </c>
      <c r="G19193">
        <v>2404942</v>
      </c>
      <c r="H19193">
        <v>8.8332999999999995</v>
      </c>
    </row>
    <row r="19194" spans="1:8" x14ac:dyDescent="0.3">
      <c r="A19194" t="s">
        <v>687</v>
      </c>
      <c r="B19194" t="s">
        <v>706</v>
      </c>
      <c r="C19194">
        <v>8.8699999999999992</v>
      </c>
      <c r="D19194">
        <v>9.1</v>
      </c>
      <c r="E19194">
        <v>8.8699999999999992</v>
      </c>
      <c r="F19194">
        <v>9.02</v>
      </c>
      <c r="G19194">
        <v>4402274</v>
      </c>
      <c r="H19194">
        <v>8.9967000000000006</v>
      </c>
    </row>
    <row r="19195" spans="1:8" x14ac:dyDescent="0.3">
      <c r="A19195" t="s">
        <v>687</v>
      </c>
      <c r="B19195" t="s">
        <v>265</v>
      </c>
      <c r="C19195">
        <v>9.0500000000000007</v>
      </c>
      <c r="D19195">
        <v>9.32</v>
      </c>
      <c r="E19195">
        <v>8.98</v>
      </c>
      <c r="F19195">
        <v>9.24</v>
      </c>
      <c r="G19195">
        <v>6799955</v>
      </c>
      <c r="H19195">
        <v>9.18</v>
      </c>
    </row>
    <row r="19196" spans="1:8" x14ac:dyDescent="0.3">
      <c r="A19196" t="s">
        <v>687</v>
      </c>
      <c r="B19196" t="s">
        <v>707</v>
      </c>
      <c r="C19196">
        <v>9.4</v>
      </c>
      <c r="D19196">
        <v>9.42</v>
      </c>
      <c r="E19196">
        <v>9.02</v>
      </c>
      <c r="F19196">
        <v>9.0399999999999991</v>
      </c>
      <c r="G19196">
        <v>4316627</v>
      </c>
      <c r="H19196">
        <v>9.16</v>
      </c>
    </row>
    <row r="19197" spans="1:8" x14ac:dyDescent="0.3">
      <c r="A19197" t="s">
        <v>687</v>
      </c>
      <c r="B19197" t="s">
        <v>271</v>
      </c>
      <c r="C19197">
        <v>9</v>
      </c>
      <c r="D19197">
        <v>9.09</v>
      </c>
      <c r="E19197">
        <v>8.48</v>
      </c>
      <c r="F19197">
        <v>8.5</v>
      </c>
      <c r="G19197">
        <v>3033279</v>
      </c>
      <c r="H19197">
        <v>8.69</v>
      </c>
    </row>
    <row r="19198" spans="1:8" x14ac:dyDescent="0.3">
      <c r="A19198" t="s">
        <v>687</v>
      </c>
      <c r="B19198" t="s">
        <v>708</v>
      </c>
      <c r="C19198">
        <v>8.64</v>
      </c>
      <c r="D19198">
        <v>8.7899999999999991</v>
      </c>
      <c r="E19198">
        <v>8.52</v>
      </c>
      <c r="F19198">
        <v>8.67</v>
      </c>
      <c r="G19198">
        <v>2615539</v>
      </c>
      <c r="H19198">
        <v>8.66</v>
      </c>
    </row>
    <row r="19199" spans="1:8" x14ac:dyDescent="0.3">
      <c r="A19199" t="s">
        <v>687</v>
      </c>
      <c r="B19199" t="s">
        <v>709</v>
      </c>
      <c r="C19199">
        <v>8.67</v>
      </c>
      <c r="D19199">
        <v>8.93</v>
      </c>
      <c r="E19199">
        <v>8.56</v>
      </c>
      <c r="F19199">
        <v>8.58</v>
      </c>
      <c r="G19199">
        <v>1989222</v>
      </c>
      <c r="H19199">
        <v>8.69</v>
      </c>
    </row>
    <row r="19200" spans="1:8" x14ac:dyDescent="0.3">
      <c r="A19200" t="s">
        <v>687</v>
      </c>
      <c r="B19200" t="s">
        <v>283</v>
      </c>
      <c r="C19200">
        <v>8.52</v>
      </c>
      <c r="D19200">
        <v>8.7100000000000009</v>
      </c>
      <c r="E19200">
        <v>8.51</v>
      </c>
      <c r="F19200">
        <v>8.65</v>
      </c>
      <c r="G19200">
        <v>1734670</v>
      </c>
      <c r="H19200">
        <v>8.6233000000000004</v>
      </c>
    </row>
    <row r="19201" spans="1:8" x14ac:dyDescent="0.3">
      <c r="A19201" t="s">
        <v>687</v>
      </c>
      <c r="B19201" t="s">
        <v>290</v>
      </c>
      <c r="C19201">
        <v>8.82</v>
      </c>
      <c r="D19201">
        <v>8.82</v>
      </c>
      <c r="E19201">
        <v>8.41</v>
      </c>
      <c r="F19201">
        <v>8.42</v>
      </c>
      <c r="G19201">
        <v>3380986</v>
      </c>
      <c r="H19201">
        <v>8.5500000000000007</v>
      </c>
    </row>
    <row r="19202" spans="1:8" x14ac:dyDescent="0.3">
      <c r="A19202" t="s">
        <v>687</v>
      </c>
      <c r="B19202" t="s">
        <v>710</v>
      </c>
      <c r="C19202">
        <v>8.23</v>
      </c>
      <c r="D19202">
        <v>8.57</v>
      </c>
      <c r="E19202">
        <v>8.23</v>
      </c>
      <c r="F19202">
        <v>8.3000000000000007</v>
      </c>
      <c r="G19202">
        <v>1544905</v>
      </c>
      <c r="H19202">
        <v>8.3666999999999998</v>
      </c>
    </row>
    <row r="19203" spans="1:8" x14ac:dyDescent="0.3">
      <c r="A19203" t="s">
        <v>687</v>
      </c>
      <c r="B19203" t="s">
        <v>512</v>
      </c>
      <c r="C19203">
        <v>8.2799999999999994</v>
      </c>
      <c r="D19203">
        <v>8.44</v>
      </c>
      <c r="E19203">
        <v>8.24</v>
      </c>
      <c r="F19203">
        <v>8.3000000000000007</v>
      </c>
      <c r="G19203">
        <v>1640197</v>
      </c>
      <c r="H19203">
        <v>8.3267000000000007</v>
      </c>
    </row>
    <row r="19204" spans="1:8" x14ac:dyDescent="0.3">
      <c r="A19204" t="s">
        <v>687</v>
      </c>
      <c r="B19204" t="s">
        <v>91</v>
      </c>
      <c r="C19204">
        <v>7.48</v>
      </c>
      <c r="D19204">
        <v>8.0500000000000007</v>
      </c>
      <c r="E19204">
        <v>7.47</v>
      </c>
      <c r="F19204">
        <v>7.89</v>
      </c>
      <c r="G19204">
        <v>4155638</v>
      </c>
      <c r="H19204">
        <v>7.8033000000000001</v>
      </c>
    </row>
    <row r="19205" spans="1:8" x14ac:dyDescent="0.3">
      <c r="A19205" t="s">
        <v>687</v>
      </c>
      <c r="B19205" t="s">
        <v>93</v>
      </c>
      <c r="C19205">
        <v>7.88</v>
      </c>
      <c r="D19205">
        <v>8.09</v>
      </c>
      <c r="E19205">
        <v>7.76</v>
      </c>
      <c r="F19205">
        <v>7.79</v>
      </c>
      <c r="G19205">
        <v>3408073</v>
      </c>
      <c r="H19205">
        <v>7.88</v>
      </c>
    </row>
    <row r="19206" spans="1:8" x14ac:dyDescent="0.3">
      <c r="A19206" t="s">
        <v>687</v>
      </c>
      <c r="B19206" t="s">
        <v>711</v>
      </c>
      <c r="C19206">
        <v>7.71</v>
      </c>
      <c r="D19206">
        <v>8.02</v>
      </c>
      <c r="E19206">
        <v>7.7</v>
      </c>
      <c r="F19206">
        <v>7.9</v>
      </c>
      <c r="G19206">
        <v>3565982</v>
      </c>
      <c r="H19206">
        <v>7.8733000000000004</v>
      </c>
    </row>
    <row r="19207" spans="1:8" x14ac:dyDescent="0.3">
      <c r="A19207" t="s">
        <v>687</v>
      </c>
      <c r="B19207" t="s">
        <v>712</v>
      </c>
      <c r="C19207">
        <v>7.86</v>
      </c>
      <c r="D19207">
        <v>8.17</v>
      </c>
      <c r="E19207">
        <v>7.86</v>
      </c>
      <c r="F19207">
        <v>8.09</v>
      </c>
      <c r="G19207">
        <v>2249840</v>
      </c>
      <c r="H19207">
        <v>8.0399999999999991</v>
      </c>
    </row>
    <row r="19208" spans="1:8" x14ac:dyDescent="0.3">
      <c r="A19208" t="s">
        <v>687</v>
      </c>
      <c r="B19208" t="s">
        <v>162</v>
      </c>
      <c r="C19208">
        <v>8.07</v>
      </c>
      <c r="D19208">
        <v>8.19</v>
      </c>
      <c r="E19208">
        <v>7.94</v>
      </c>
      <c r="F19208">
        <v>8.08</v>
      </c>
      <c r="G19208">
        <v>2668517</v>
      </c>
      <c r="H19208">
        <v>8.07</v>
      </c>
    </row>
    <row r="19209" spans="1:8" x14ac:dyDescent="0.3">
      <c r="A19209" t="s">
        <v>687</v>
      </c>
      <c r="B19209" t="s">
        <v>220</v>
      </c>
      <c r="C19209">
        <v>7.8</v>
      </c>
      <c r="D19209">
        <v>8.17</v>
      </c>
      <c r="E19209">
        <v>7.8</v>
      </c>
      <c r="F19209">
        <v>8.0500000000000007</v>
      </c>
      <c r="G19209">
        <v>1686926</v>
      </c>
      <c r="H19209">
        <v>8.0067000000000004</v>
      </c>
    </row>
    <row r="19210" spans="1:8" x14ac:dyDescent="0.3">
      <c r="A19210" t="s">
        <v>687</v>
      </c>
      <c r="B19210" t="s">
        <v>713</v>
      </c>
      <c r="C19210">
        <v>8.06</v>
      </c>
      <c r="D19210">
        <v>8.32</v>
      </c>
      <c r="E19210">
        <v>8.06</v>
      </c>
      <c r="F19210">
        <v>8.23</v>
      </c>
      <c r="G19210">
        <v>1656477</v>
      </c>
      <c r="H19210">
        <v>8.2033000000000005</v>
      </c>
    </row>
    <row r="19211" spans="1:8" x14ac:dyDescent="0.3">
      <c r="A19211" t="s">
        <v>687</v>
      </c>
      <c r="B19211" t="s">
        <v>714</v>
      </c>
      <c r="C19211">
        <v>8.25</v>
      </c>
      <c r="D19211">
        <v>8.31</v>
      </c>
      <c r="E19211">
        <v>8.1199999999999992</v>
      </c>
      <c r="F19211">
        <v>8.2200000000000006</v>
      </c>
      <c r="G19211">
        <v>1489645</v>
      </c>
      <c r="H19211">
        <v>8.2166999999999994</v>
      </c>
    </row>
    <row r="19212" spans="1:8" x14ac:dyDescent="0.3">
      <c r="A19212" t="s">
        <v>687</v>
      </c>
      <c r="B19212" t="s">
        <v>715</v>
      </c>
      <c r="C19212">
        <v>8.16</v>
      </c>
      <c r="D19212">
        <v>8.2799999999999994</v>
      </c>
      <c r="E19212">
        <v>8.06</v>
      </c>
      <c r="F19212">
        <v>8.19</v>
      </c>
      <c r="G19212">
        <v>2695743</v>
      </c>
      <c r="H19212">
        <v>8.1767000000000003</v>
      </c>
    </row>
    <row r="19213" spans="1:8" x14ac:dyDescent="0.3">
      <c r="A19213" t="s">
        <v>687</v>
      </c>
      <c r="B19213" t="s">
        <v>235</v>
      </c>
      <c r="C19213">
        <v>8.1300000000000008</v>
      </c>
      <c r="D19213">
        <v>8.18</v>
      </c>
      <c r="E19213">
        <v>7.98</v>
      </c>
      <c r="F19213">
        <v>8.02</v>
      </c>
      <c r="G19213">
        <v>1224030</v>
      </c>
      <c r="H19213">
        <v>8.06</v>
      </c>
    </row>
    <row r="19214" spans="1:8" x14ac:dyDescent="0.3">
      <c r="A19214" t="s">
        <v>687</v>
      </c>
      <c r="B19214" t="s">
        <v>259</v>
      </c>
      <c r="C19214">
        <v>8.02</v>
      </c>
      <c r="D19214">
        <v>8.1</v>
      </c>
      <c r="E19214">
        <v>7.96</v>
      </c>
      <c r="F19214">
        <v>8</v>
      </c>
      <c r="G19214">
        <v>1304910</v>
      </c>
      <c r="H19214">
        <v>8.02</v>
      </c>
    </row>
    <row r="19215" spans="1:8" x14ac:dyDescent="0.3">
      <c r="A19215" t="s">
        <v>687</v>
      </c>
      <c r="B19215" t="s">
        <v>716</v>
      </c>
      <c r="C19215">
        <v>7.91</v>
      </c>
      <c r="D19215">
        <v>8.14</v>
      </c>
      <c r="E19215">
        <v>7.91</v>
      </c>
      <c r="F19215">
        <v>8.08</v>
      </c>
      <c r="G19215">
        <v>1367119</v>
      </c>
      <c r="H19215">
        <v>8.0433000000000003</v>
      </c>
    </row>
    <row r="19216" spans="1:8" x14ac:dyDescent="0.3">
      <c r="A19216" t="s">
        <v>687</v>
      </c>
      <c r="B19216" t="s">
        <v>269</v>
      </c>
      <c r="C19216">
        <v>8.15</v>
      </c>
      <c r="D19216">
        <v>8.18</v>
      </c>
      <c r="E19216">
        <v>8.01</v>
      </c>
      <c r="F19216">
        <v>8.07</v>
      </c>
      <c r="G19216">
        <v>1627222</v>
      </c>
      <c r="H19216">
        <v>8.0867000000000004</v>
      </c>
    </row>
    <row r="19217" spans="1:8" x14ac:dyDescent="0.3">
      <c r="A19217" t="s">
        <v>687</v>
      </c>
      <c r="B19217" t="s">
        <v>282</v>
      </c>
      <c r="C19217">
        <v>7.94</v>
      </c>
      <c r="D19217">
        <v>8.15</v>
      </c>
      <c r="E19217">
        <v>7.94</v>
      </c>
      <c r="F19217">
        <v>8.0299999999999994</v>
      </c>
      <c r="G19217">
        <v>447178</v>
      </c>
      <c r="H19217">
        <v>8.0399999999999991</v>
      </c>
    </row>
    <row r="19218" spans="1:8" x14ac:dyDescent="0.3">
      <c r="A19218" t="s">
        <v>687</v>
      </c>
      <c r="B19218" t="s">
        <v>717</v>
      </c>
      <c r="C19218">
        <v>8.02</v>
      </c>
      <c r="D19218">
        <v>8.3000000000000007</v>
      </c>
      <c r="E19218">
        <v>7.62</v>
      </c>
      <c r="F19218">
        <v>8.1</v>
      </c>
      <c r="G19218">
        <v>2093449</v>
      </c>
      <c r="H19218">
        <v>8.0067000000000004</v>
      </c>
    </row>
    <row r="19219" spans="1:8" x14ac:dyDescent="0.3">
      <c r="A19219" t="s">
        <v>687</v>
      </c>
      <c r="B19219" t="s">
        <v>285</v>
      </c>
      <c r="C19219">
        <v>8.24</v>
      </c>
      <c r="D19219">
        <v>8.5500000000000007</v>
      </c>
      <c r="E19219">
        <v>8</v>
      </c>
      <c r="F19219">
        <v>8.1199999999999992</v>
      </c>
      <c r="G19219">
        <v>3690801</v>
      </c>
      <c r="H19219">
        <v>8.2233000000000001</v>
      </c>
    </row>
    <row r="19220" spans="1:8" x14ac:dyDescent="0.3">
      <c r="A19220" t="s">
        <v>687</v>
      </c>
      <c r="B19220" t="s">
        <v>718</v>
      </c>
      <c r="C19220">
        <v>8.1</v>
      </c>
      <c r="D19220">
        <v>8.41</v>
      </c>
      <c r="E19220">
        <v>8.1</v>
      </c>
      <c r="F19220">
        <v>8.2799999999999994</v>
      </c>
      <c r="G19220">
        <v>2620212</v>
      </c>
      <c r="H19220">
        <v>8.2632999999999992</v>
      </c>
    </row>
    <row r="19221" spans="1:8" x14ac:dyDescent="0.3">
      <c r="A19221" t="s">
        <v>687</v>
      </c>
      <c r="B19221" t="s">
        <v>291</v>
      </c>
      <c r="C19221">
        <v>8.2200000000000006</v>
      </c>
      <c r="D19221">
        <v>8.35</v>
      </c>
      <c r="E19221">
        <v>8.15</v>
      </c>
      <c r="F19221">
        <v>8.24</v>
      </c>
      <c r="G19221">
        <v>1333329</v>
      </c>
      <c r="H19221">
        <v>8.2467000000000006</v>
      </c>
    </row>
    <row r="19222" spans="1:8" x14ac:dyDescent="0.3">
      <c r="A19222" t="s">
        <v>687</v>
      </c>
      <c r="B19222" t="s">
        <v>295</v>
      </c>
      <c r="C19222">
        <v>8.24</v>
      </c>
      <c r="D19222">
        <v>8.5500000000000007</v>
      </c>
      <c r="E19222">
        <v>7.97</v>
      </c>
      <c r="F19222">
        <v>8.19</v>
      </c>
      <c r="G19222">
        <v>4350076</v>
      </c>
      <c r="H19222">
        <v>8.2367000000000008</v>
      </c>
    </row>
    <row r="19223" spans="1:8" x14ac:dyDescent="0.3">
      <c r="A19223" t="s">
        <v>687</v>
      </c>
      <c r="B19223" t="s">
        <v>298</v>
      </c>
      <c r="C19223">
        <v>8.49</v>
      </c>
      <c r="D19223">
        <v>8.49</v>
      </c>
      <c r="E19223">
        <v>8.07</v>
      </c>
      <c r="F19223">
        <v>8.1999999999999993</v>
      </c>
      <c r="G19223">
        <v>3844525</v>
      </c>
      <c r="H19223">
        <v>8.2532999999999994</v>
      </c>
    </row>
    <row r="19224" spans="1:8" x14ac:dyDescent="0.3">
      <c r="A19224" t="s">
        <v>687</v>
      </c>
      <c r="B19224" t="s">
        <v>719</v>
      </c>
      <c r="C19224">
        <v>8.1999999999999993</v>
      </c>
      <c r="D19224">
        <v>8.3000000000000007</v>
      </c>
      <c r="E19224">
        <v>8.17</v>
      </c>
      <c r="F19224">
        <v>8.17</v>
      </c>
      <c r="G19224">
        <v>2678617</v>
      </c>
      <c r="H19224">
        <v>8.2133000000000003</v>
      </c>
    </row>
    <row r="19225" spans="1:8" x14ac:dyDescent="0.3">
      <c r="A19225" t="s">
        <v>687</v>
      </c>
      <c r="B19225" t="s">
        <v>720</v>
      </c>
      <c r="C19225">
        <v>8.19</v>
      </c>
      <c r="D19225">
        <v>8.5</v>
      </c>
      <c r="E19225">
        <v>8.19</v>
      </c>
      <c r="F19225">
        <v>8.5</v>
      </c>
      <c r="G19225">
        <v>1975608</v>
      </c>
      <c r="H19225">
        <v>8.3966999999999992</v>
      </c>
    </row>
    <row r="19226" spans="1:8" x14ac:dyDescent="0.3">
      <c r="A19226" t="s">
        <v>687</v>
      </c>
      <c r="B19226" t="s">
        <v>721</v>
      </c>
      <c r="C19226">
        <v>8.49</v>
      </c>
      <c r="D19226">
        <v>8.5399999999999991</v>
      </c>
      <c r="E19226">
        <v>8.2899999999999991</v>
      </c>
      <c r="F19226">
        <v>8.31</v>
      </c>
      <c r="G19226">
        <v>2043003</v>
      </c>
      <c r="H19226">
        <v>8.3800000000000008</v>
      </c>
    </row>
    <row r="19227" spans="1:8" x14ac:dyDescent="0.3">
      <c r="A19227" t="s">
        <v>687</v>
      </c>
      <c r="B19227" t="s">
        <v>96</v>
      </c>
      <c r="C19227">
        <v>8.33</v>
      </c>
      <c r="D19227">
        <v>8.51</v>
      </c>
      <c r="E19227">
        <v>8.2899999999999991</v>
      </c>
      <c r="F19227">
        <v>8.3699999999999992</v>
      </c>
      <c r="G19227">
        <v>2319280</v>
      </c>
      <c r="H19227">
        <v>8.39</v>
      </c>
    </row>
    <row r="19228" spans="1:8" x14ac:dyDescent="0.3">
      <c r="A19228" t="s">
        <v>687</v>
      </c>
      <c r="B19228" t="s">
        <v>722</v>
      </c>
      <c r="C19228">
        <v>8.4</v>
      </c>
      <c r="D19228">
        <v>8.9700000000000006</v>
      </c>
      <c r="E19228">
        <v>8.4</v>
      </c>
      <c r="F19228">
        <v>8.6999999999999993</v>
      </c>
      <c r="G19228">
        <v>6717023</v>
      </c>
      <c r="H19228">
        <v>8.69</v>
      </c>
    </row>
    <row r="19229" spans="1:8" x14ac:dyDescent="0.3">
      <c r="A19229" t="s">
        <v>687</v>
      </c>
      <c r="B19229" t="s">
        <v>164</v>
      </c>
      <c r="C19229">
        <v>8.92</v>
      </c>
      <c r="D19229">
        <v>9.23</v>
      </c>
      <c r="E19229">
        <v>8.5500000000000007</v>
      </c>
      <c r="F19229">
        <v>8.5500000000000007</v>
      </c>
      <c r="G19229">
        <v>5577827</v>
      </c>
      <c r="H19229">
        <v>8.7766999999999999</v>
      </c>
    </row>
    <row r="19230" spans="1:8" x14ac:dyDescent="0.3">
      <c r="A19230" t="s">
        <v>687</v>
      </c>
      <c r="B19230" t="s">
        <v>723</v>
      </c>
      <c r="C19230">
        <v>9.0500000000000007</v>
      </c>
      <c r="D19230">
        <v>9.0500000000000007</v>
      </c>
      <c r="E19230">
        <v>8.6199999999999992</v>
      </c>
      <c r="F19230">
        <v>8.68</v>
      </c>
      <c r="G19230">
        <v>3206883</v>
      </c>
      <c r="H19230">
        <v>8.7833000000000006</v>
      </c>
    </row>
    <row r="19231" spans="1:8" x14ac:dyDescent="0.3">
      <c r="A19231" t="s">
        <v>687</v>
      </c>
      <c r="B19231" t="s">
        <v>724</v>
      </c>
      <c r="C19231">
        <v>8.68</v>
      </c>
      <c r="D19231">
        <v>8.9499999999999993</v>
      </c>
      <c r="E19231">
        <v>8.57</v>
      </c>
      <c r="F19231">
        <v>8.89</v>
      </c>
      <c r="G19231">
        <v>3430571</v>
      </c>
      <c r="H19231">
        <v>8.8033000000000001</v>
      </c>
    </row>
    <row r="19232" spans="1:8" x14ac:dyDescent="0.3">
      <c r="A19232" t="s">
        <v>687</v>
      </c>
      <c r="B19232" t="s">
        <v>725</v>
      </c>
      <c r="C19232">
        <v>8.9</v>
      </c>
      <c r="D19232">
        <v>9.2200000000000006</v>
      </c>
      <c r="E19232">
        <v>8.9</v>
      </c>
      <c r="F19232">
        <v>8.93</v>
      </c>
      <c r="G19232">
        <v>2973990</v>
      </c>
      <c r="H19232">
        <v>9.0167000000000002</v>
      </c>
    </row>
    <row r="19233" spans="1:8" x14ac:dyDescent="0.3">
      <c r="A19233" t="s">
        <v>687</v>
      </c>
      <c r="B19233" t="s">
        <v>242</v>
      </c>
      <c r="C19233">
        <v>8.92</v>
      </c>
      <c r="D19233">
        <v>9.1999999999999993</v>
      </c>
      <c r="E19233">
        <v>8.73</v>
      </c>
      <c r="F19233">
        <v>9</v>
      </c>
      <c r="G19233">
        <v>5403492</v>
      </c>
      <c r="H19233">
        <v>8.9766999999999992</v>
      </c>
    </row>
    <row r="19234" spans="1:8" x14ac:dyDescent="0.3">
      <c r="A19234" t="s">
        <v>687</v>
      </c>
      <c r="B19234" t="s">
        <v>726</v>
      </c>
      <c r="C19234">
        <v>9.02</v>
      </c>
      <c r="D19234">
        <v>9.2799999999999994</v>
      </c>
      <c r="E19234">
        <v>8.91</v>
      </c>
      <c r="F19234">
        <v>9.07</v>
      </c>
      <c r="G19234">
        <v>5296882</v>
      </c>
      <c r="H19234">
        <v>9.0867000000000004</v>
      </c>
    </row>
    <row r="19235" spans="1:8" x14ac:dyDescent="0.3">
      <c r="A19235" t="s">
        <v>687</v>
      </c>
      <c r="B19235" t="s">
        <v>727</v>
      </c>
      <c r="C19235">
        <v>9.1999999999999993</v>
      </c>
      <c r="D19235">
        <v>9.24</v>
      </c>
      <c r="E19235">
        <v>9.02</v>
      </c>
      <c r="F19235">
        <v>9.19</v>
      </c>
      <c r="G19235">
        <v>4108398</v>
      </c>
      <c r="H19235">
        <v>9.15</v>
      </c>
    </row>
    <row r="19236" spans="1:8" x14ac:dyDescent="0.3">
      <c r="A19236" t="s">
        <v>687</v>
      </c>
      <c r="B19236" t="s">
        <v>728</v>
      </c>
      <c r="C19236">
        <v>9.19</v>
      </c>
      <c r="D19236">
        <v>9.19</v>
      </c>
      <c r="E19236">
        <v>8.99</v>
      </c>
      <c r="F19236">
        <v>9.07</v>
      </c>
      <c r="G19236">
        <v>4118781</v>
      </c>
      <c r="H19236">
        <v>9.0832999999999995</v>
      </c>
    </row>
    <row r="19237" spans="1:8" x14ac:dyDescent="0.3">
      <c r="A19237" t="s">
        <v>687</v>
      </c>
      <c r="B19237" t="s">
        <v>729</v>
      </c>
      <c r="C19237">
        <v>9.1199999999999992</v>
      </c>
      <c r="D19237">
        <v>9.2899999999999991</v>
      </c>
      <c r="E19237">
        <v>8.99</v>
      </c>
      <c r="F19237">
        <v>9.1300000000000008</v>
      </c>
      <c r="G19237">
        <v>5518791</v>
      </c>
      <c r="H19237">
        <v>9.1366999999999994</v>
      </c>
    </row>
    <row r="19238" spans="1:8" x14ac:dyDescent="0.3">
      <c r="A19238" t="s">
        <v>687</v>
      </c>
      <c r="B19238" t="s">
        <v>730</v>
      </c>
      <c r="C19238">
        <v>9.25</v>
      </c>
      <c r="D19238">
        <v>9.34</v>
      </c>
      <c r="E19238">
        <v>9.1</v>
      </c>
      <c r="F19238">
        <v>9.1300000000000008</v>
      </c>
      <c r="G19238">
        <v>3798358</v>
      </c>
      <c r="H19238">
        <v>9.19</v>
      </c>
    </row>
    <row r="19239" spans="1:8" x14ac:dyDescent="0.3">
      <c r="A19239" t="s">
        <v>687</v>
      </c>
      <c r="B19239" t="s">
        <v>731</v>
      </c>
      <c r="C19239">
        <v>9.18</v>
      </c>
      <c r="D19239">
        <v>9.3699999999999992</v>
      </c>
      <c r="E19239">
        <v>9.0399999999999991</v>
      </c>
      <c r="F19239">
        <v>9.14</v>
      </c>
      <c r="G19239">
        <v>4249767</v>
      </c>
      <c r="H19239">
        <v>9.1832999999999991</v>
      </c>
    </row>
    <row r="19240" spans="1:8" x14ac:dyDescent="0.3">
      <c r="A19240" t="s">
        <v>687</v>
      </c>
      <c r="B19240" t="s">
        <v>732</v>
      </c>
      <c r="C19240">
        <v>9.06</v>
      </c>
      <c r="D19240">
        <v>9.27</v>
      </c>
      <c r="E19240">
        <v>9.02</v>
      </c>
      <c r="F19240">
        <v>9.0500000000000007</v>
      </c>
      <c r="G19240">
        <v>2680663</v>
      </c>
      <c r="H19240">
        <v>9.1133000000000006</v>
      </c>
    </row>
    <row r="19241" spans="1:8" x14ac:dyDescent="0.3">
      <c r="A19241" t="s">
        <v>687</v>
      </c>
      <c r="B19241" t="s">
        <v>733</v>
      </c>
      <c r="C19241">
        <v>9.0500000000000007</v>
      </c>
      <c r="D19241">
        <v>9.2200000000000006</v>
      </c>
      <c r="E19241">
        <v>8.74</v>
      </c>
      <c r="F19241">
        <v>9.2200000000000006</v>
      </c>
      <c r="G19241">
        <v>4303012</v>
      </c>
      <c r="H19241">
        <v>9.06</v>
      </c>
    </row>
    <row r="19242" spans="1:8" x14ac:dyDescent="0.3">
      <c r="A19242" t="s">
        <v>687</v>
      </c>
      <c r="B19242" t="s">
        <v>734</v>
      </c>
      <c r="C19242">
        <v>9.33</v>
      </c>
      <c r="D19242">
        <v>9.33</v>
      </c>
      <c r="E19242">
        <v>9.0299999999999994</v>
      </c>
      <c r="F19242">
        <v>9.06</v>
      </c>
      <c r="G19242">
        <v>2296872</v>
      </c>
      <c r="H19242">
        <v>9.14</v>
      </c>
    </row>
    <row r="19243" spans="1:8" x14ac:dyDescent="0.3">
      <c r="A19243" t="s">
        <v>687</v>
      </c>
      <c r="B19243" t="s">
        <v>735</v>
      </c>
      <c r="C19243">
        <v>9.0500000000000007</v>
      </c>
      <c r="D19243">
        <v>9.6</v>
      </c>
      <c r="E19243">
        <v>9.0500000000000007</v>
      </c>
      <c r="F19243">
        <v>9.2799999999999994</v>
      </c>
      <c r="G19243">
        <v>12169090</v>
      </c>
      <c r="H19243">
        <v>9.31</v>
      </c>
    </row>
    <row r="19244" spans="1:8" x14ac:dyDescent="0.3">
      <c r="A19244" t="s">
        <v>182</v>
      </c>
      <c r="B19244" t="s">
        <v>696</v>
      </c>
      <c r="C19244">
        <v>3.13</v>
      </c>
      <c r="D19244">
        <v>3.26</v>
      </c>
      <c r="E19244">
        <v>3.12</v>
      </c>
      <c r="F19244">
        <v>3.22</v>
      </c>
      <c r="G19244">
        <v>130957000</v>
      </c>
      <c r="H19244">
        <v>3.2</v>
      </c>
    </row>
    <row r="19245" spans="1:8" x14ac:dyDescent="0.3">
      <c r="A19245" t="s">
        <v>182</v>
      </c>
      <c r="B19245" t="s">
        <v>697</v>
      </c>
      <c r="C19245">
        <v>3.23</v>
      </c>
      <c r="D19245">
        <v>3.24</v>
      </c>
      <c r="E19245">
        <v>3.16</v>
      </c>
      <c r="F19245">
        <v>3.16</v>
      </c>
      <c r="G19245">
        <v>93869780</v>
      </c>
      <c r="H19245">
        <v>3.1867000000000001</v>
      </c>
    </row>
    <row r="19246" spans="1:8" x14ac:dyDescent="0.3">
      <c r="A19246" t="s">
        <v>182</v>
      </c>
      <c r="B19246" t="s">
        <v>698</v>
      </c>
      <c r="C19246">
        <v>3.16</v>
      </c>
      <c r="D19246">
        <v>3.24</v>
      </c>
      <c r="E19246">
        <v>3.16</v>
      </c>
      <c r="F19246">
        <v>3.21</v>
      </c>
      <c r="G19246">
        <v>88292700</v>
      </c>
      <c r="H19246">
        <v>3.2033</v>
      </c>
    </row>
    <row r="19247" spans="1:8" x14ac:dyDescent="0.3">
      <c r="A19247" t="s">
        <v>182</v>
      </c>
      <c r="B19247" t="s">
        <v>699</v>
      </c>
      <c r="C19247">
        <v>3.23</v>
      </c>
      <c r="D19247">
        <v>3.31</v>
      </c>
      <c r="E19247">
        <v>3.22</v>
      </c>
      <c r="F19247">
        <v>3.27</v>
      </c>
      <c r="G19247">
        <v>125636400</v>
      </c>
      <c r="H19247">
        <v>3.2667000000000002</v>
      </c>
    </row>
    <row r="19248" spans="1:8" x14ac:dyDescent="0.3">
      <c r="A19248" t="s">
        <v>182</v>
      </c>
      <c r="B19248" t="s">
        <v>700</v>
      </c>
      <c r="C19248">
        <v>3.29</v>
      </c>
      <c r="D19248">
        <v>3.3</v>
      </c>
      <c r="E19248">
        <v>3.22</v>
      </c>
      <c r="F19248">
        <v>3.3</v>
      </c>
      <c r="G19248">
        <v>97110420</v>
      </c>
      <c r="H19248">
        <v>3.2732999999999999</v>
      </c>
    </row>
    <row r="19249" spans="1:8" x14ac:dyDescent="0.3">
      <c r="A19249" t="s">
        <v>182</v>
      </c>
      <c r="B19249" t="s">
        <v>77</v>
      </c>
      <c r="C19249">
        <v>3.28</v>
      </c>
      <c r="D19249">
        <v>3.31</v>
      </c>
      <c r="E19249">
        <v>3.17</v>
      </c>
      <c r="F19249">
        <v>3.26</v>
      </c>
      <c r="G19249">
        <v>93649660</v>
      </c>
      <c r="H19249">
        <v>3.2467000000000001</v>
      </c>
    </row>
    <row r="19250" spans="1:8" x14ac:dyDescent="0.3">
      <c r="A19250" t="s">
        <v>182</v>
      </c>
      <c r="B19250" t="s">
        <v>701</v>
      </c>
      <c r="C19250">
        <v>3.3</v>
      </c>
      <c r="D19250">
        <v>3.39</v>
      </c>
      <c r="E19250">
        <v>3.28</v>
      </c>
      <c r="F19250">
        <v>3.38</v>
      </c>
      <c r="G19250">
        <v>131495400</v>
      </c>
      <c r="H19250">
        <v>3.35</v>
      </c>
    </row>
    <row r="19251" spans="1:8" x14ac:dyDescent="0.3">
      <c r="A19251" t="s">
        <v>182</v>
      </c>
      <c r="B19251" t="s">
        <v>702</v>
      </c>
      <c r="C19251">
        <v>3.39</v>
      </c>
      <c r="D19251">
        <v>3.65</v>
      </c>
      <c r="E19251">
        <v>3.38</v>
      </c>
      <c r="F19251">
        <v>3.52</v>
      </c>
      <c r="G19251">
        <v>291441600</v>
      </c>
      <c r="H19251">
        <v>3.5167000000000002</v>
      </c>
    </row>
    <row r="19252" spans="1:8" x14ac:dyDescent="0.3">
      <c r="A19252" t="s">
        <v>182</v>
      </c>
      <c r="B19252" t="s">
        <v>139</v>
      </c>
      <c r="C19252">
        <v>3.53</v>
      </c>
      <c r="D19252">
        <v>3.61</v>
      </c>
      <c r="E19252">
        <v>3.43</v>
      </c>
      <c r="F19252">
        <v>3.44</v>
      </c>
      <c r="G19252">
        <v>117965000</v>
      </c>
      <c r="H19252">
        <v>3.4933000000000001</v>
      </c>
    </row>
    <row r="19253" spans="1:8" x14ac:dyDescent="0.3">
      <c r="A19253" t="s">
        <v>182</v>
      </c>
      <c r="B19253" t="s">
        <v>156</v>
      </c>
      <c r="C19253">
        <v>3.44</v>
      </c>
      <c r="D19253">
        <v>3.45</v>
      </c>
      <c r="E19253">
        <v>3.37</v>
      </c>
      <c r="F19253">
        <v>3.42</v>
      </c>
      <c r="G19253">
        <v>81671970</v>
      </c>
      <c r="H19253">
        <v>3.4133</v>
      </c>
    </row>
    <row r="19254" spans="1:8" x14ac:dyDescent="0.3">
      <c r="A19254" t="s">
        <v>182</v>
      </c>
      <c r="B19254" t="s">
        <v>703</v>
      </c>
      <c r="C19254">
        <v>3.45</v>
      </c>
      <c r="D19254">
        <v>3.56</v>
      </c>
      <c r="E19254">
        <v>3.45</v>
      </c>
      <c r="F19254">
        <v>3.55</v>
      </c>
      <c r="G19254">
        <v>83637920</v>
      </c>
      <c r="H19254">
        <v>3.52</v>
      </c>
    </row>
    <row r="19255" spans="1:8" x14ac:dyDescent="0.3">
      <c r="A19255" t="s">
        <v>182</v>
      </c>
      <c r="B19255" t="s">
        <v>223</v>
      </c>
      <c r="C19255">
        <v>3.55</v>
      </c>
      <c r="D19255">
        <v>3.59</v>
      </c>
      <c r="E19255">
        <v>3.49</v>
      </c>
      <c r="F19255">
        <v>3.54</v>
      </c>
      <c r="G19255">
        <v>127441300</v>
      </c>
      <c r="H19255">
        <v>3.54</v>
      </c>
    </row>
    <row r="19256" spans="1:8" x14ac:dyDescent="0.3">
      <c r="A19256" t="s">
        <v>182</v>
      </c>
      <c r="B19256" t="s">
        <v>228</v>
      </c>
      <c r="C19256">
        <v>3.51</v>
      </c>
      <c r="D19256">
        <v>3.53</v>
      </c>
      <c r="E19256">
        <v>3.46</v>
      </c>
      <c r="F19256">
        <v>3.47</v>
      </c>
      <c r="G19256">
        <v>66356220</v>
      </c>
      <c r="H19256">
        <v>3.4866999999999999</v>
      </c>
    </row>
    <row r="19257" spans="1:8" x14ac:dyDescent="0.3">
      <c r="A19257" t="s">
        <v>182</v>
      </c>
      <c r="B19257" t="s">
        <v>704</v>
      </c>
      <c r="C19257">
        <v>3.48</v>
      </c>
      <c r="D19257">
        <v>3.6</v>
      </c>
      <c r="E19257">
        <v>3.47</v>
      </c>
      <c r="F19257">
        <v>3.58</v>
      </c>
      <c r="G19257">
        <v>67011930</v>
      </c>
      <c r="H19257">
        <v>3.55</v>
      </c>
    </row>
    <row r="19258" spans="1:8" x14ac:dyDescent="0.3">
      <c r="A19258" t="s">
        <v>182</v>
      </c>
      <c r="B19258" t="s">
        <v>705</v>
      </c>
      <c r="C19258">
        <v>3.6</v>
      </c>
      <c r="D19258">
        <v>3.65</v>
      </c>
      <c r="E19258">
        <v>3.53</v>
      </c>
      <c r="F19258">
        <v>3.65</v>
      </c>
      <c r="G19258">
        <v>78589920</v>
      </c>
      <c r="H19258">
        <v>3.61</v>
      </c>
    </row>
    <row r="19259" spans="1:8" x14ac:dyDescent="0.3">
      <c r="A19259" t="s">
        <v>182</v>
      </c>
      <c r="B19259" t="s">
        <v>706</v>
      </c>
      <c r="C19259">
        <v>3.67</v>
      </c>
      <c r="D19259">
        <v>3.71</v>
      </c>
      <c r="E19259">
        <v>3.63</v>
      </c>
      <c r="F19259">
        <v>3.68</v>
      </c>
      <c r="G19259">
        <v>80702500</v>
      </c>
      <c r="H19259">
        <v>3.6732999999999998</v>
      </c>
    </row>
    <row r="19260" spans="1:8" x14ac:dyDescent="0.3">
      <c r="A19260" t="s">
        <v>182</v>
      </c>
      <c r="B19260" t="s">
        <v>265</v>
      </c>
      <c r="C19260">
        <v>3.69</v>
      </c>
      <c r="D19260">
        <v>3.78</v>
      </c>
      <c r="E19260">
        <v>3.59</v>
      </c>
      <c r="F19260">
        <v>3.69</v>
      </c>
      <c r="G19260">
        <v>117346100</v>
      </c>
      <c r="H19260">
        <v>3.6867000000000001</v>
      </c>
    </row>
    <row r="19261" spans="1:8" x14ac:dyDescent="0.3">
      <c r="A19261" t="s">
        <v>182</v>
      </c>
      <c r="B19261" t="s">
        <v>707</v>
      </c>
      <c r="C19261">
        <v>3.69</v>
      </c>
      <c r="D19261">
        <v>3.75</v>
      </c>
      <c r="E19261">
        <v>3.56</v>
      </c>
      <c r="F19261">
        <v>3.58</v>
      </c>
      <c r="G19261">
        <v>79525410</v>
      </c>
      <c r="H19261">
        <v>3.63</v>
      </c>
    </row>
    <row r="19262" spans="1:8" x14ac:dyDescent="0.3">
      <c r="A19262" t="s">
        <v>182</v>
      </c>
      <c r="B19262" t="s">
        <v>271</v>
      </c>
      <c r="C19262">
        <v>3.6</v>
      </c>
      <c r="D19262">
        <v>3.6</v>
      </c>
      <c r="E19262">
        <v>3.42</v>
      </c>
      <c r="F19262">
        <v>3.44</v>
      </c>
      <c r="G19262">
        <v>50800820</v>
      </c>
      <c r="H19262">
        <v>3.4866999999999999</v>
      </c>
    </row>
    <row r="19263" spans="1:8" x14ac:dyDescent="0.3">
      <c r="A19263" t="s">
        <v>182</v>
      </c>
      <c r="B19263" t="s">
        <v>708</v>
      </c>
      <c r="C19263">
        <v>3.44</v>
      </c>
      <c r="D19263">
        <v>3.49</v>
      </c>
      <c r="E19263">
        <v>3.39</v>
      </c>
      <c r="F19263">
        <v>3.46</v>
      </c>
      <c r="G19263">
        <v>43136220</v>
      </c>
      <c r="H19263">
        <v>3.4466999999999999</v>
      </c>
    </row>
    <row r="19264" spans="1:8" x14ac:dyDescent="0.3">
      <c r="A19264" t="s">
        <v>182</v>
      </c>
      <c r="B19264" t="s">
        <v>709</v>
      </c>
      <c r="C19264">
        <v>3.49</v>
      </c>
      <c r="D19264">
        <v>3.52</v>
      </c>
      <c r="E19264">
        <v>3.44</v>
      </c>
      <c r="F19264">
        <v>3.45</v>
      </c>
      <c r="G19264">
        <v>33815550</v>
      </c>
      <c r="H19264">
        <v>3.47</v>
      </c>
    </row>
    <row r="19265" spans="1:8" x14ac:dyDescent="0.3">
      <c r="A19265" t="s">
        <v>182</v>
      </c>
      <c r="B19265" t="s">
        <v>283</v>
      </c>
      <c r="C19265">
        <v>3.44</v>
      </c>
      <c r="D19265">
        <v>3.45</v>
      </c>
      <c r="E19265">
        <v>3.38</v>
      </c>
      <c r="F19265">
        <v>3.41</v>
      </c>
      <c r="G19265">
        <v>28175270</v>
      </c>
      <c r="H19265">
        <v>3.4133</v>
      </c>
    </row>
    <row r="19266" spans="1:8" x14ac:dyDescent="0.3">
      <c r="A19266" t="s">
        <v>182</v>
      </c>
      <c r="B19266" t="s">
        <v>290</v>
      </c>
      <c r="C19266">
        <v>3.4</v>
      </c>
      <c r="D19266">
        <v>3.71</v>
      </c>
      <c r="E19266">
        <v>3.31</v>
      </c>
      <c r="F19266">
        <v>3.51</v>
      </c>
      <c r="G19266">
        <v>136778800</v>
      </c>
      <c r="H19266">
        <v>3.51</v>
      </c>
    </row>
    <row r="19267" spans="1:8" x14ac:dyDescent="0.3">
      <c r="A19267" t="s">
        <v>182</v>
      </c>
      <c r="B19267" t="s">
        <v>710</v>
      </c>
      <c r="C19267">
        <v>3.52</v>
      </c>
      <c r="D19267">
        <v>3.65</v>
      </c>
      <c r="E19267">
        <v>3.45</v>
      </c>
      <c r="F19267">
        <v>3.54</v>
      </c>
      <c r="G19267">
        <v>113127200</v>
      </c>
      <c r="H19267">
        <v>3.5467</v>
      </c>
    </row>
    <row r="19268" spans="1:8" x14ac:dyDescent="0.3">
      <c r="A19268" t="s">
        <v>182</v>
      </c>
      <c r="B19268" t="s">
        <v>512</v>
      </c>
      <c r="C19268">
        <v>3.55</v>
      </c>
      <c r="D19268">
        <v>3.56</v>
      </c>
      <c r="E19268">
        <v>3.35</v>
      </c>
      <c r="F19268">
        <v>3.37</v>
      </c>
      <c r="G19268">
        <v>81699850</v>
      </c>
      <c r="H19268">
        <v>3.4266999999999999</v>
      </c>
    </row>
    <row r="19269" spans="1:8" x14ac:dyDescent="0.3">
      <c r="A19269" t="s">
        <v>182</v>
      </c>
      <c r="B19269" t="s">
        <v>91</v>
      </c>
      <c r="C19269">
        <v>3.04</v>
      </c>
      <c r="D19269">
        <v>3.13</v>
      </c>
      <c r="E19269">
        <v>3.04</v>
      </c>
      <c r="F19269">
        <v>3.07</v>
      </c>
      <c r="G19269">
        <v>110238100</v>
      </c>
      <c r="H19269">
        <v>3.08</v>
      </c>
    </row>
    <row r="19270" spans="1:8" x14ac:dyDescent="0.3">
      <c r="A19270" t="s">
        <v>182</v>
      </c>
      <c r="B19270" t="s">
        <v>93</v>
      </c>
      <c r="C19270">
        <v>3.07</v>
      </c>
      <c r="D19270">
        <v>3.12</v>
      </c>
      <c r="E19270">
        <v>2.98</v>
      </c>
      <c r="F19270">
        <v>2.98</v>
      </c>
      <c r="G19270">
        <v>67918480</v>
      </c>
      <c r="H19270">
        <v>3.0266999999999999</v>
      </c>
    </row>
    <row r="19271" spans="1:8" x14ac:dyDescent="0.3">
      <c r="A19271" t="s">
        <v>182</v>
      </c>
      <c r="B19271" t="s">
        <v>711</v>
      </c>
      <c r="C19271">
        <v>2.98</v>
      </c>
      <c r="D19271">
        <v>3.01</v>
      </c>
      <c r="E19271">
        <v>2.94</v>
      </c>
      <c r="F19271">
        <v>2.97</v>
      </c>
      <c r="G19271">
        <v>52843330</v>
      </c>
      <c r="H19271">
        <v>2.9733000000000001</v>
      </c>
    </row>
    <row r="19272" spans="1:8" x14ac:dyDescent="0.3">
      <c r="A19272" t="s">
        <v>182</v>
      </c>
      <c r="B19272" t="s">
        <v>712</v>
      </c>
      <c r="C19272">
        <v>3.01</v>
      </c>
      <c r="D19272">
        <v>3.04</v>
      </c>
      <c r="E19272">
        <v>2.99</v>
      </c>
      <c r="F19272">
        <v>3.02</v>
      </c>
      <c r="G19272">
        <v>45688280</v>
      </c>
      <c r="H19272">
        <v>3.0167000000000002</v>
      </c>
    </row>
    <row r="19273" spans="1:8" x14ac:dyDescent="0.3">
      <c r="A19273" t="s">
        <v>182</v>
      </c>
      <c r="B19273" t="s">
        <v>162</v>
      </c>
      <c r="C19273">
        <v>3.01</v>
      </c>
      <c r="D19273">
        <v>3.07</v>
      </c>
      <c r="E19273">
        <v>2.93</v>
      </c>
      <c r="F19273">
        <v>2.95</v>
      </c>
      <c r="G19273">
        <v>46098420</v>
      </c>
      <c r="H19273">
        <v>2.9832999999999998</v>
      </c>
    </row>
    <row r="19274" spans="1:8" x14ac:dyDescent="0.3">
      <c r="A19274" t="s">
        <v>182</v>
      </c>
      <c r="B19274" t="s">
        <v>220</v>
      </c>
      <c r="C19274">
        <v>2.92</v>
      </c>
      <c r="D19274">
        <v>2.95</v>
      </c>
      <c r="E19274">
        <v>2.87</v>
      </c>
      <c r="F19274">
        <v>2.92</v>
      </c>
      <c r="G19274">
        <v>48285820</v>
      </c>
      <c r="H19274">
        <v>2.9133</v>
      </c>
    </row>
    <row r="19275" spans="1:8" x14ac:dyDescent="0.3">
      <c r="A19275" t="s">
        <v>182</v>
      </c>
      <c r="B19275" t="s">
        <v>713</v>
      </c>
      <c r="C19275">
        <v>2.96</v>
      </c>
      <c r="D19275">
        <v>3.01</v>
      </c>
      <c r="E19275">
        <v>2.95</v>
      </c>
      <c r="F19275">
        <v>3</v>
      </c>
      <c r="G19275">
        <v>52648310</v>
      </c>
      <c r="H19275">
        <v>2.9866999999999999</v>
      </c>
    </row>
    <row r="19276" spans="1:8" x14ac:dyDescent="0.3">
      <c r="A19276" t="s">
        <v>182</v>
      </c>
      <c r="B19276" t="s">
        <v>714</v>
      </c>
      <c r="C19276">
        <v>3</v>
      </c>
      <c r="D19276">
        <v>3.02</v>
      </c>
      <c r="E19276">
        <v>2.93</v>
      </c>
      <c r="F19276">
        <v>2.95</v>
      </c>
      <c r="G19276">
        <v>47413830</v>
      </c>
      <c r="H19276">
        <v>2.9666999999999999</v>
      </c>
    </row>
    <row r="19277" spans="1:8" x14ac:dyDescent="0.3">
      <c r="A19277" t="s">
        <v>182</v>
      </c>
      <c r="B19277" t="s">
        <v>715</v>
      </c>
      <c r="C19277">
        <v>2.93</v>
      </c>
      <c r="D19277">
        <v>3.01</v>
      </c>
      <c r="E19277">
        <v>2.93</v>
      </c>
      <c r="F19277">
        <v>2.96</v>
      </c>
      <c r="G19277">
        <v>66885430</v>
      </c>
      <c r="H19277">
        <v>2.9666999999999999</v>
      </c>
    </row>
    <row r="19278" spans="1:8" x14ac:dyDescent="0.3">
      <c r="A19278" t="s">
        <v>182</v>
      </c>
      <c r="B19278" t="s">
        <v>235</v>
      </c>
      <c r="C19278">
        <v>2.95</v>
      </c>
      <c r="D19278">
        <v>2.96</v>
      </c>
      <c r="E19278">
        <v>2.9</v>
      </c>
      <c r="F19278">
        <v>2.92</v>
      </c>
      <c r="G19278">
        <v>42190210</v>
      </c>
      <c r="H19278">
        <v>2.9266999999999999</v>
      </c>
    </row>
    <row r="19279" spans="1:8" x14ac:dyDescent="0.3">
      <c r="A19279" t="s">
        <v>182</v>
      </c>
      <c r="B19279" t="s">
        <v>259</v>
      </c>
      <c r="C19279">
        <v>2.93</v>
      </c>
      <c r="D19279">
        <v>2.96</v>
      </c>
      <c r="E19279">
        <v>2.89</v>
      </c>
      <c r="F19279">
        <v>2.9</v>
      </c>
      <c r="G19279">
        <v>48440160</v>
      </c>
      <c r="H19279">
        <v>2.9167000000000001</v>
      </c>
    </row>
    <row r="19280" spans="1:8" x14ac:dyDescent="0.3">
      <c r="A19280" t="s">
        <v>182</v>
      </c>
      <c r="B19280" t="s">
        <v>716</v>
      </c>
      <c r="C19280">
        <v>2.91</v>
      </c>
      <c r="D19280">
        <v>2.94</v>
      </c>
      <c r="E19280">
        <v>2.91</v>
      </c>
      <c r="F19280">
        <v>2.93</v>
      </c>
      <c r="G19280">
        <v>33941120</v>
      </c>
      <c r="H19280">
        <v>2.9266999999999999</v>
      </c>
    </row>
    <row r="19281" spans="1:8" x14ac:dyDescent="0.3">
      <c r="A19281" t="s">
        <v>182</v>
      </c>
      <c r="B19281" t="s">
        <v>269</v>
      </c>
      <c r="C19281">
        <v>2.94</v>
      </c>
      <c r="D19281">
        <v>2.96</v>
      </c>
      <c r="E19281">
        <v>2.89</v>
      </c>
      <c r="F19281">
        <v>2.9</v>
      </c>
      <c r="G19281">
        <v>40003360</v>
      </c>
      <c r="H19281">
        <v>2.9167000000000001</v>
      </c>
    </row>
    <row r="19282" spans="1:8" x14ac:dyDescent="0.3">
      <c r="A19282" t="s">
        <v>182</v>
      </c>
      <c r="B19282" t="s">
        <v>282</v>
      </c>
      <c r="C19282">
        <v>2.89</v>
      </c>
      <c r="D19282">
        <v>2.91</v>
      </c>
      <c r="E19282">
        <v>2.88</v>
      </c>
      <c r="F19282">
        <v>2.9</v>
      </c>
      <c r="G19282">
        <v>11043870</v>
      </c>
      <c r="H19282">
        <v>2.8967000000000001</v>
      </c>
    </row>
    <row r="19283" spans="1:8" x14ac:dyDescent="0.3">
      <c r="A19283" t="s">
        <v>182</v>
      </c>
      <c r="B19283" t="s">
        <v>717</v>
      </c>
      <c r="C19283">
        <v>2.89</v>
      </c>
      <c r="D19283">
        <v>2.93</v>
      </c>
      <c r="E19283">
        <v>2.83</v>
      </c>
      <c r="F19283">
        <v>2.92</v>
      </c>
      <c r="G19283">
        <v>58801310</v>
      </c>
      <c r="H19283">
        <v>2.8933</v>
      </c>
    </row>
    <row r="19284" spans="1:8" x14ac:dyDescent="0.3">
      <c r="A19284" t="s">
        <v>182</v>
      </c>
      <c r="B19284" t="s">
        <v>285</v>
      </c>
      <c r="C19284">
        <v>2.91</v>
      </c>
      <c r="D19284">
        <v>2.92</v>
      </c>
      <c r="E19284">
        <v>2.86</v>
      </c>
      <c r="F19284">
        <v>2.86</v>
      </c>
      <c r="G19284">
        <v>29786160</v>
      </c>
      <c r="H19284">
        <v>2.88</v>
      </c>
    </row>
    <row r="19285" spans="1:8" x14ac:dyDescent="0.3">
      <c r="A19285" t="s">
        <v>182</v>
      </c>
      <c r="B19285" t="s">
        <v>718</v>
      </c>
      <c r="C19285">
        <v>2.88</v>
      </c>
      <c r="D19285">
        <v>2.89</v>
      </c>
      <c r="E19285">
        <v>2.84</v>
      </c>
      <c r="F19285">
        <v>2.84</v>
      </c>
      <c r="G19285">
        <v>29394730</v>
      </c>
      <c r="H19285">
        <v>2.8567</v>
      </c>
    </row>
    <row r="19286" spans="1:8" x14ac:dyDescent="0.3">
      <c r="A19286" t="s">
        <v>182</v>
      </c>
      <c r="B19286" t="s">
        <v>291</v>
      </c>
      <c r="C19286">
        <v>2.79</v>
      </c>
      <c r="D19286">
        <v>2.84</v>
      </c>
      <c r="E19286">
        <v>2.78</v>
      </c>
      <c r="F19286">
        <v>2.78</v>
      </c>
      <c r="G19286">
        <v>31270240</v>
      </c>
      <c r="H19286">
        <v>2.8</v>
      </c>
    </row>
    <row r="19287" spans="1:8" x14ac:dyDescent="0.3">
      <c r="A19287" t="s">
        <v>182</v>
      </c>
      <c r="B19287" t="s">
        <v>295</v>
      </c>
      <c r="C19287">
        <v>2.8</v>
      </c>
      <c r="D19287">
        <v>2.81</v>
      </c>
      <c r="E19287">
        <v>2.72</v>
      </c>
      <c r="F19287">
        <v>2.74</v>
      </c>
      <c r="G19287">
        <v>27637350</v>
      </c>
      <c r="H19287">
        <v>2.7566999999999999</v>
      </c>
    </row>
    <row r="19288" spans="1:8" x14ac:dyDescent="0.3">
      <c r="A19288" t="s">
        <v>182</v>
      </c>
      <c r="B19288" t="s">
        <v>298</v>
      </c>
      <c r="C19288">
        <v>2.74</v>
      </c>
      <c r="D19288">
        <v>2.83</v>
      </c>
      <c r="E19288">
        <v>2.7</v>
      </c>
      <c r="F19288">
        <v>2.77</v>
      </c>
      <c r="G19288">
        <v>64779860</v>
      </c>
      <c r="H19288">
        <v>2.7667000000000002</v>
      </c>
    </row>
    <row r="19289" spans="1:8" x14ac:dyDescent="0.3">
      <c r="A19289" t="s">
        <v>182</v>
      </c>
      <c r="B19289" t="s">
        <v>719</v>
      </c>
      <c r="C19289">
        <v>2.79</v>
      </c>
      <c r="D19289">
        <v>2.81</v>
      </c>
      <c r="E19289">
        <v>2.77</v>
      </c>
      <c r="F19289">
        <v>2.78</v>
      </c>
      <c r="G19289">
        <v>36555880</v>
      </c>
      <c r="H19289">
        <v>2.7867000000000002</v>
      </c>
    </row>
    <row r="19290" spans="1:8" x14ac:dyDescent="0.3">
      <c r="A19290" t="s">
        <v>182</v>
      </c>
      <c r="B19290" t="s">
        <v>720</v>
      </c>
      <c r="C19290">
        <v>2.81</v>
      </c>
      <c r="D19290">
        <v>2.84</v>
      </c>
      <c r="E19290">
        <v>2.79</v>
      </c>
      <c r="F19290">
        <v>2.83</v>
      </c>
      <c r="G19290">
        <v>39747180</v>
      </c>
      <c r="H19290">
        <v>2.82</v>
      </c>
    </row>
    <row r="19291" spans="1:8" x14ac:dyDescent="0.3">
      <c r="A19291" t="s">
        <v>182</v>
      </c>
      <c r="B19291" t="s">
        <v>721</v>
      </c>
      <c r="C19291">
        <v>2.81</v>
      </c>
      <c r="D19291">
        <v>2.85</v>
      </c>
      <c r="E19291">
        <v>2.8</v>
      </c>
      <c r="F19291">
        <v>2.83</v>
      </c>
      <c r="G19291">
        <v>59425570</v>
      </c>
      <c r="H19291">
        <v>2.8267000000000002</v>
      </c>
    </row>
    <row r="19292" spans="1:8" x14ac:dyDescent="0.3">
      <c r="A19292" t="s">
        <v>182</v>
      </c>
      <c r="B19292" t="s">
        <v>96</v>
      </c>
      <c r="C19292">
        <v>2.83</v>
      </c>
      <c r="D19292">
        <v>2.91</v>
      </c>
      <c r="E19292">
        <v>2.82</v>
      </c>
      <c r="F19292">
        <v>2.86</v>
      </c>
      <c r="G19292">
        <v>72926420</v>
      </c>
      <c r="H19292">
        <v>2.8633000000000002</v>
      </c>
    </row>
    <row r="19293" spans="1:8" x14ac:dyDescent="0.3">
      <c r="A19293" t="s">
        <v>182</v>
      </c>
      <c r="B19293" t="s">
        <v>722</v>
      </c>
      <c r="C19293">
        <v>2.88</v>
      </c>
      <c r="D19293">
        <v>2.93</v>
      </c>
      <c r="E19293">
        <v>2.88</v>
      </c>
      <c r="F19293">
        <v>2.9</v>
      </c>
      <c r="G19293">
        <v>47027540</v>
      </c>
      <c r="H19293">
        <v>2.9033000000000002</v>
      </c>
    </row>
    <row r="19294" spans="1:8" x14ac:dyDescent="0.3">
      <c r="A19294" t="s">
        <v>182</v>
      </c>
      <c r="B19294" t="s">
        <v>164</v>
      </c>
      <c r="C19294">
        <v>2.9</v>
      </c>
      <c r="D19294">
        <v>2.92</v>
      </c>
      <c r="E19294">
        <v>2.8</v>
      </c>
      <c r="F19294">
        <v>2.8</v>
      </c>
      <c r="G19294">
        <v>44159060</v>
      </c>
      <c r="H19294">
        <v>2.84</v>
      </c>
    </row>
    <row r="19295" spans="1:8" x14ac:dyDescent="0.3">
      <c r="A19295" t="s">
        <v>182</v>
      </c>
      <c r="B19295" t="s">
        <v>723</v>
      </c>
      <c r="C19295">
        <v>2.89</v>
      </c>
      <c r="D19295">
        <v>2.93</v>
      </c>
      <c r="E19295">
        <v>2.87</v>
      </c>
      <c r="F19295">
        <v>2.88</v>
      </c>
      <c r="G19295">
        <v>86926600</v>
      </c>
      <c r="H19295">
        <v>2.8933</v>
      </c>
    </row>
    <row r="19296" spans="1:8" x14ac:dyDescent="0.3">
      <c r="A19296" t="s">
        <v>182</v>
      </c>
      <c r="B19296" t="s">
        <v>724</v>
      </c>
      <c r="C19296">
        <v>2.88</v>
      </c>
      <c r="D19296">
        <v>2.89</v>
      </c>
      <c r="E19296">
        <v>2.83</v>
      </c>
      <c r="F19296">
        <v>2.85</v>
      </c>
      <c r="G19296">
        <v>54135800</v>
      </c>
      <c r="H19296">
        <v>2.8567</v>
      </c>
    </row>
    <row r="19297" spans="1:8" x14ac:dyDescent="0.3">
      <c r="A19297" t="s">
        <v>182</v>
      </c>
      <c r="B19297" t="s">
        <v>725</v>
      </c>
      <c r="C19297">
        <v>2.86</v>
      </c>
      <c r="D19297">
        <v>2.93</v>
      </c>
      <c r="E19297">
        <v>2.85</v>
      </c>
      <c r="F19297">
        <v>2.92</v>
      </c>
      <c r="G19297">
        <v>79468800</v>
      </c>
      <c r="H19297">
        <v>2.9</v>
      </c>
    </row>
    <row r="19298" spans="1:8" x14ac:dyDescent="0.3">
      <c r="A19298" t="s">
        <v>182</v>
      </c>
      <c r="B19298" t="s">
        <v>242</v>
      </c>
      <c r="C19298">
        <v>2.92</v>
      </c>
      <c r="D19298">
        <v>2.92</v>
      </c>
      <c r="E19298">
        <v>2.86</v>
      </c>
      <c r="F19298">
        <v>2.9</v>
      </c>
      <c r="G19298">
        <v>47994500</v>
      </c>
      <c r="H19298">
        <v>2.8933</v>
      </c>
    </row>
    <row r="19299" spans="1:8" x14ac:dyDescent="0.3">
      <c r="A19299" t="s">
        <v>182</v>
      </c>
      <c r="B19299" t="s">
        <v>726</v>
      </c>
      <c r="C19299">
        <v>2.91</v>
      </c>
      <c r="D19299">
        <v>2.96</v>
      </c>
      <c r="E19299">
        <v>2.91</v>
      </c>
      <c r="F19299">
        <v>2.95</v>
      </c>
      <c r="G19299">
        <v>57901600</v>
      </c>
      <c r="H19299">
        <v>2.94</v>
      </c>
    </row>
    <row r="19300" spans="1:8" x14ac:dyDescent="0.3">
      <c r="A19300" t="s">
        <v>182</v>
      </c>
      <c r="B19300" t="s">
        <v>727</v>
      </c>
      <c r="C19300">
        <v>2.95</v>
      </c>
      <c r="D19300">
        <v>3.04</v>
      </c>
      <c r="E19300">
        <v>2.95</v>
      </c>
      <c r="F19300">
        <v>3.01</v>
      </c>
      <c r="G19300">
        <v>74863220</v>
      </c>
      <c r="H19300">
        <v>3</v>
      </c>
    </row>
    <row r="19301" spans="1:8" x14ac:dyDescent="0.3">
      <c r="A19301" t="s">
        <v>182</v>
      </c>
      <c r="B19301" t="s">
        <v>728</v>
      </c>
      <c r="C19301">
        <v>3.02</v>
      </c>
      <c r="D19301">
        <v>3.07</v>
      </c>
      <c r="E19301">
        <v>2.97</v>
      </c>
      <c r="F19301">
        <v>3</v>
      </c>
      <c r="G19301">
        <v>54177830</v>
      </c>
      <c r="H19301">
        <v>3.0133000000000001</v>
      </c>
    </row>
    <row r="19302" spans="1:8" x14ac:dyDescent="0.3">
      <c r="A19302" t="s">
        <v>182</v>
      </c>
      <c r="B19302" t="s">
        <v>729</v>
      </c>
      <c r="C19302">
        <v>3</v>
      </c>
      <c r="D19302">
        <v>3.21</v>
      </c>
      <c r="E19302">
        <v>2.99</v>
      </c>
      <c r="F19302">
        <v>3.21</v>
      </c>
      <c r="G19302">
        <v>101112800</v>
      </c>
      <c r="H19302">
        <v>3.1366999999999998</v>
      </c>
    </row>
    <row r="19303" spans="1:8" x14ac:dyDescent="0.3">
      <c r="A19303" t="s">
        <v>182</v>
      </c>
      <c r="B19303" t="s">
        <v>730</v>
      </c>
      <c r="C19303">
        <v>3.15</v>
      </c>
      <c r="D19303">
        <v>3.16</v>
      </c>
      <c r="E19303">
        <v>3.09</v>
      </c>
      <c r="F19303">
        <v>3.11</v>
      </c>
      <c r="G19303">
        <v>68128310</v>
      </c>
      <c r="H19303">
        <v>3.12</v>
      </c>
    </row>
    <row r="19304" spans="1:8" x14ac:dyDescent="0.3">
      <c r="A19304" t="s">
        <v>182</v>
      </c>
      <c r="B19304" t="s">
        <v>731</v>
      </c>
      <c r="C19304">
        <v>3.11</v>
      </c>
      <c r="D19304">
        <v>3.15</v>
      </c>
      <c r="E19304">
        <v>3.04</v>
      </c>
      <c r="F19304">
        <v>3.06</v>
      </c>
      <c r="G19304">
        <v>44503540</v>
      </c>
      <c r="H19304">
        <v>3.0832999999999999</v>
      </c>
    </row>
    <row r="19305" spans="1:8" x14ac:dyDescent="0.3">
      <c r="A19305" t="s">
        <v>182</v>
      </c>
      <c r="B19305" t="s">
        <v>732</v>
      </c>
      <c r="C19305">
        <v>3.07</v>
      </c>
      <c r="D19305">
        <v>3.09</v>
      </c>
      <c r="E19305">
        <v>3.03</v>
      </c>
      <c r="F19305">
        <v>3.03</v>
      </c>
      <c r="G19305">
        <v>38366230</v>
      </c>
      <c r="H19305">
        <v>3.05</v>
      </c>
    </row>
    <row r="19306" spans="1:8" x14ac:dyDescent="0.3">
      <c r="A19306" t="s">
        <v>182</v>
      </c>
      <c r="B19306" t="s">
        <v>733</v>
      </c>
      <c r="C19306">
        <v>3.03</v>
      </c>
      <c r="D19306">
        <v>3.08</v>
      </c>
      <c r="E19306">
        <v>3.03</v>
      </c>
      <c r="F19306">
        <v>3.08</v>
      </c>
      <c r="G19306">
        <v>38923470</v>
      </c>
      <c r="H19306">
        <v>3.0632999999999999</v>
      </c>
    </row>
    <row r="19307" spans="1:8" x14ac:dyDescent="0.3">
      <c r="A19307" t="s">
        <v>182</v>
      </c>
      <c r="B19307" t="s">
        <v>734</v>
      </c>
      <c r="C19307">
        <v>3.08</v>
      </c>
      <c r="D19307">
        <v>3.16</v>
      </c>
      <c r="E19307">
        <v>3.07</v>
      </c>
      <c r="F19307">
        <v>3.11</v>
      </c>
      <c r="G19307">
        <v>68139240</v>
      </c>
      <c r="H19307">
        <v>3.1133000000000002</v>
      </c>
    </row>
    <row r="19308" spans="1:8" x14ac:dyDescent="0.3">
      <c r="A19308" t="s">
        <v>182</v>
      </c>
      <c r="B19308" t="s">
        <v>735</v>
      </c>
      <c r="C19308">
        <v>3.11</v>
      </c>
      <c r="D19308">
        <v>3.11</v>
      </c>
      <c r="E19308">
        <v>3.04</v>
      </c>
      <c r="F19308">
        <v>3.05</v>
      </c>
      <c r="G19308">
        <v>32715960</v>
      </c>
      <c r="H19308">
        <v>3.0667</v>
      </c>
    </row>
    <row r="19309" spans="1:8" x14ac:dyDescent="0.3">
      <c r="A19309" t="s">
        <v>688</v>
      </c>
      <c r="B19309" t="s">
        <v>696</v>
      </c>
      <c r="C19309">
        <v>24.78</v>
      </c>
      <c r="D19309">
        <v>24.94</v>
      </c>
      <c r="E19309">
        <v>23.74</v>
      </c>
      <c r="F19309">
        <v>24.56</v>
      </c>
      <c r="G19309">
        <v>1469797</v>
      </c>
      <c r="H19309">
        <v>24.4133</v>
      </c>
    </row>
    <row r="19310" spans="1:8" x14ac:dyDescent="0.3">
      <c r="A19310" t="s">
        <v>688</v>
      </c>
      <c r="B19310" t="s">
        <v>697</v>
      </c>
      <c r="C19310">
        <v>24.66</v>
      </c>
      <c r="D19310">
        <v>24.96</v>
      </c>
      <c r="E19310">
        <v>24.24</v>
      </c>
      <c r="F19310">
        <v>24.62</v>
      </c>
      <c r="G19310">
        <v>2309915</v>
      </c>
      <c r="H19310">
        <v>24.6067</v>
      </c>
    </row>
    <row r="19311" spans="1:8" x14ac:dyDescent="0.3">
      <c r="A19311" t="s">
        <v>688</v>
      </c>
      <c r="B19311" t="s">
        <v>698</v>
      </c>
      <c r="C19311">
        <v>24.86</v>
      </c>
      <c r="D19311">
        <v>24.86</v>
      </c>
      <c r="E19311">
        <v>24.34</v>
      </c>
      <c r="F19311">
        <v>24.46</v>
      </c>
      <c r="G19311">
        <v>1024882</v>
      </c>
      <c r="H19311">
        <v>24.5533</v>
      </c>
    </row>
    <row r="19312" spans="1:8" x14ac:dyDescent="0.3">
      <c r="A19312" t="s">
        <v>688</v>
      </c>
      <c r="B19312" t="s">
        <v>699</v>
      </c>
      <c r="C19312">
        <v>24.48</v>
      </c>
      <c r="D19312">
        <v>24.9</v>
      </c>
      <c r="E19312">
        <v>24.32</v>
      </c>
      <c r="F19312">
        <v>24.5</v>
      </c>
      <c r="G19312">
        <v>1449820</v>
      </c>
      <c r="H19312">
        <v>24.5733</v>
      </c>
    </row>
    <row r="19313" spans="1:8" x14ac:dyDescent="0.3">
      <c r="A19313" t="s">
        <v>688</v>
      </c>
      <c r="B19313" t="s">
        <v>700</v>
      </c>
      <c r="C19313">
        <v>24.56</v>
      </c>
      <c r="D19313">
        <v>24.8</v>
      </c>
      <c r="E19313">
        <v>23.76</v>
      </c>
      <c r="F19313">
        <v>23.82</v>
      </c>
      <c r="G19313">
        <v>1416722</v>
      </c>
      <c r="H19313">
        <v>24.1267</v>
      </c>
    </row>
    <row r="19314" spans="1:8" x14ac:dyDescent="0.3">
      <c r="A19314" t="s">
        <v>688</v>
      </c>
      <c r="B19314" t="s">
        <v>77</v>
      </c>
      <c r="C19314">
        <v>23.96</v>
      </c>
      <c r="D19314">
        <v>24.28</v>
      </c>
      <c r="E19314">
        <v>23.6</v>
      </c>
      <c r="F19314">
        <v>23.84</v>
      </c>
      <c r="G19314">
        <v>1505998</v>
      </c>
      <c r="H19314">
        <v>23.906700000000001</v>
      </c>
    </row>
    <row r="19315" spans="1:8" x14ac:dyDescent="0.3">
      <c r="A19315" t="s">
        <v>688</v>
      </c>
      <c r="B19315" t="s">
        <v>701</v>
      </c>
      <c r="C19315">
        <v>23.96</v>
      </c>
      <c r="D19315">
        <v>24.12</v>
      </c>
      <c r="E19315">
        <v>23.08</v>
      </c>
      <c r="F19315">
        <v>23.16</v>
      </c>
      <c r="G19315">
        <v>1975455</v>
      </c>
      <c r="H19315">
        <v>23.453299999999999</v>
      </c>
    </row>
    <row r="19316" spans="1:8" x14ac:dyDescent="0.3">
      <c r="A19316" t="s">
        <v>688</v>
      </c>
      <c r="B19316" t="s">
        <v>702</v>
      </c>
      <c r="C19316">
        <v>23.6</v>
      </c>
      <c r="D19316">
        <v>23.6</v>
      </c>
      <c r="E19316">
        <v>23</v>
      </c>
      <c r="F19316">
        <v>23</v>
      </c>
      <c r="G19316">
        <v>1259111</v>
      </c>
      <c r="H19316">
        <v>23.2</v>
      </c>
    </row>
    <row r="19317" spans="1:8" x14ac:dyDescent="0.3">
      <c r="A19317" t="s">
        <v>688</v>
      </c>
      <c r="B19317" t="s">
        <v>139</v>
      </c>
      <c r="C19317">
        <v>23</v>
      </c>
      <c r="D19317">
        <v>23.5</v>
      </c>
      <c r="E19317">
        <v>22.54</v>
      </c>
      <c r="F19317">
        <v>22.54</v>
      </c>
      <c r="G19317">
        <v>1305724</v>
      </c>
      <c r="H19317">
        <v>22.86</v>
      </c>
    </row>
    <row r="19318" spans="1:8" x14ac:dyDescent="0.3">
      <c r="A19318" t="s">
        <v>688</v>
      </c>
      <c r="B19318" t="s">
        <v>156</v>
      </c>
      <c r="C19318">
        <v>22.68</v>
      </c>
      <c r="D19318">
        <v>22.74</v>
      </c>
      <c r="E19318">
        <v>22.38</v>
      </c>
      <c r="F19318">
        <v>22.48</v>
      </c>
      <c r="G19318">
        <v>886338</v>
      </c>
      <c r="H19318">
        <v>22.533300000000001</v>
      </c>
    </row>
    <row r="19319" spans="1:8" x14ac:dyDescent="0.3">
      <c r="A19319" t="s">
        <v>688</v>
      </c>
      <c r="B19319" t="s">
        <v>703</v>
      </c>
      <c r="C19319">
        <v>22.52</v>
      </c>
      <c r="D19319">
        <v>23</v>
      </c>
      <c r="E19319">
        <v>22.52</v>
      </c>
      <c r="F19319">
        <v>22.64</v>
      </c>
      <c r="G19319">
        <v>1045601</v>
      </c>
      <c r="H19319">
        <v>22.72</v>
      </c>
    </row>
    <row r="19320" spans="1:8" x14ac:dyDescent="0.3">
      <c r="A19320" t="s">
        <v>688</v>
      </c>
      <c r="B19320" t="s">
        <v>223</v>
      </c>
      <c r="C19320">
        <v>22.58</v>
      </c>
      <c r="D19320">
        <v>23.7</v>
      </c>
      <c r="E19320">
        <v>22.56</v>
      </c>
      <c r="F19320">
        <v>23.24</v>
      </c>
      <c r="G19320">
        <v>1962608</v>
      </c>
      <c r="H19320">
        <v>23.166699999999999</v>
      </c>
    </row>
    <row r="19321" spans="1:8" x14ac:dyDescent="0.3">
      <c r="A19321" t="s">
        <v>688</v>
      </c>
      <c r="B19321" t="s">
        <v>228</v>
      </c>
      <c r="C19321">
        <v>23.24</v>
      </c>
      <c r="D19321">
        <v>23.6</v>
      </c>
      <c r="E19321">
        <v>22.84</v>
      </c>
      <c r="F19321">
        <v>23.2</v>
      </c>
      <c r="G19321">
        <v>1430396</v>
      </c>
      <c r="H19321">
        <v>23.2133</v>
      </c>
    </row>
    <row r="19322" spans="1:8" x14ac:dyDescent="0.3">
      <c r="A19322" t="s">
        <v>688</v>
      </c>
      <c r="B19322" t="s">
        <v>704</v>
      </c>
      <c r="C19322">
        <v>23.2</v>
      </c>
      <c r="D19322">
        <v>23.4</v>
      </c>
      <c r="E19322">
        <v>23.1</v>
      </c>
      <c r="F19322">
        <v>23.26</v>
      </c>
      <c r="G19322">
        <v>1267223</v>
      </c>
      <c r="H19322">
        <v>23.253299999999999</v>
      </c>
    </row>
    <row r="19323" spans="1:8" x14ac:dyDescent="0.3">
      <c r="A19323" t="s">
        <v>688</v>
      </c>
      <c r="B19323" t="s">
        <v>705</v>
      </c>
      <c r="C19323">
        <v>23.2</v>
      </c>
      <c r="D19323">
        <v>23.36</v>
      </c>
      <c r="E19323">
        <v>22.9</v>
      </c>
      <c r="F19323">
        <v>23.2</v>
      </c>
      <c r="G19323">
        <v>1118593</v>
      </c>
      <c r="H19323">
        <v>23.153300000000002</v>
      </c>
    </row>
    <row r="19324" spans="1:8" x14ac:dyDescent="0.3">
      <c r="A19324" t="s">
        <v>688</v>
      </c>
      <c r="B19324" t="s">
        <v>706</v>
      </c>
      <c r="C19324">
        <v>23.4</v>
      </c>
      <c r="D19324">
        <v>23.62</v>
      </c>
      <c r="E19324">
        <v>23.2</v>
      </c>
      <c r="F19324">
        <v>23.28</v>
      </c>
      <c r="G19324">
        <v>1068591</v>
      </c>
      <c r="H19324">
        <v>23.366700000000002</v>
      </c>
    </row>
    <row r="19325" spans="1:8" x14ac:dyDescent="0.3">
      <c r="A19325" t="s">
        <v>688</v>
      </c>
      <c r="B19325" t="s">
        <v>265</v>
      </c>
      <c r="C19325">
        <v>23.6</v>
      </c>
      <c r="D19325">
        <v>23.78</v>
      </c>
      <c r="E19325">
        <v>23.02</v>
      </c>
      <c r="F19325">
        <v>23.12</v>
      </c>
      <c r="G19325">
        <v>1586114</v>
      </c>
      <c r="H19325">
        <v>23.306699999999999</v>
      </c>
    </row>
    <row r="19326" spans="1:8" x14ac:dyDescent="0.3">
      <c r="A19326" t="s">
        <v>688</v>
      </c>
      <c r="B19326" t="s">
        <v>707</v>
      </c>
      <c r="C19326">
        <v>23.16</v>
      </c>
      <c r="D19326">
        <v>23.58</v>
      </c>
      <c r="E19326">
        <v>23.16</v>
      </c>
      <c r="F19326">
        <v>23.2</v>
      </c>
      <c r="G19326">
        <v>1597832</v>
      </c>
      <c r="H19326">
        <v>23.313300000000002</v>
      </c>
    </row>
    <row r="19327" spans="1:8" x14ac:dyDescent="0.3">
      <c r="A19327" t="s">
        <v>688</v>
      </c>
      <c r="B19327" t="s">
        <v>271</v>
      </c>
      <c r="C19327">
        <v>23.26</v>
      </c>
      <c r="D19327">
        <v>23.5</v>
      </c>
      <c r="E19327">
        <v>22.4</v>
      </c>
      <c r="F19327">
        <v>22.5</v>
      </c>
      <c r="G19327">
        <v>1353059</v>
      </c>
      <c r="H19327">
        <v>22.8</v>
      </c>
    </row>
    <row r="19328" spans="1:8" x14ac:dyDescent="0.3">
      <c r="A19328" t="s">
        <v>688</v>
      </c>
      <c r="B19328" t="s">
        <v>708</v>
      </c>
      <c r="C19328">
        <v>22.86</v>
      </c>
      <c r="D19328">
        <v>22.9</v>
      </c>
      <c r="E19328">
        <v>22.5</v>
      </c>
      <c r="F19328">
        <v>22.7</v>
      </c>
      <c r="G19328">
        <v>702035</v>
      </c>
      <c r="H19328">
        <v>22.7</v>
      </c>
    </row>
    <row r="19329" spans="1:8" x14ac:dyDescent="0.3">
      <c r="A19329" t="s">
        <v>688</v>
      </c>
      <c r="B19329" t="s">
        <v>709</v>
      </c>
      <c r="C19329">
        <v>22.76</v>
      </c>
      <c r="D19329">
        <v>23</v>
      </c>
      <c r="E19329">
        <v>22.76</v>
      </c>
      <c r="F19329">
        <v>22.96</v>
      </c>
      <c r="G19329">
        <v>774053</v>
      </c>
      <c r="H19329">
        <v>22.906700000000001</v>
      </c>
    </row>
    <row r="19330" spans="1:8" x14ac:dyDescent="0.3">
      <c r="A19330" t="s">
        <v>688</v>
      </c>
      <c r="B19330" t="s">
        <v>283</v>
      </c>
      <c r="C19330">
        <v>22.96</v>
      </c>
      <c r="D19330">
        <v>22.96</v>
      </c>
      <c r="E19330">
        <v>22.4</v>
      </c>
      <c r="F19330">
        <v>22.56</v>
      </c>
      <c r="G19330">
        <v>712235</v>
      </c>
      <c r="H19330">
        <v>22.64</v>
      </c>
    </row>
    <row r="19331" spans="1:8" x14ac:dyDescent="0.3">
      <c r="A19331" t="s">
        <v>688</v>
      </c>
      <c r="B19331" t="s">
        <v>290</v>
      </c>
      <c r="C19331">
        <v>22.56</v>
      </c>
      <c r="D19331">
        <v>22.68</v>
      </c>
      <c r="E19331">
        <v>22.2</v>
      </c>
      <c r="F19331">
        <v>22.24</v>
      </c>
      <c r="G19331">
        <v>610583</v>
      </c>
      <c r="H19331">
        <v>22.3733</v>
      </c>
    </row>
    <row r="19332" spans="1:8" x14ac:dyDescent="0.3">
      <c r="A19332" t="s">
        <v>688</v>
      </c>
      <c r="B19332" t="s">
        <v>710</v>
      </c>
      <c r="C19332">
        <v>22.24</v>
      </c>
      <c r="D19332">
        <v>22.46</v>
      </c>
      <c r="E19332">
        <v>22.22</v>
      </c>
      <c r="F19332">
        <v>22.28</v>
      </c>
      <c r="G19332">
        <v>576017</v>
      </c>
      <c r="H19332">
        <v>22.32</v>
      </c>
    </row>
    <row r="19333" spans="1:8" x14ac:dyDescent="0.3">
      <c r="A19333" t="s">
        <v>688</v>
      </c>
      <c r="B19333" t="s">
        <v>512</v>
      </c>
      <c r="C19333">
        <v>22.28</v>
      </c>
      <c r="D19333">
        <v>22.8</v>
      </c>
      <c r="E19333">
        <v>21.82</v>
      </c>
      <c r="F19333">
        <v>22.8</v>
      </c>
      <c r="G19333">
        <v>1011306</v>
      </c>
      <c r="H19333">
        <v>22.473299999999998</v>
      </c>
    </row>
    <row r="19334" spans="1:8" x14ac:dyDescent="0.3">
      <c r="A19334" t="s">
        <v>688</v>
      </c>
      <c r="B19334" t="s">
        <v>91</v>
      </c>
      <c r="C19334">
        <v>21.28</v>
      </c>
      <c r="D19334">
        <v>22.12</v>
      </c>
      <c r="E19334">
        <v>20.98</v>
      </c>
      <c r="F19334">
        <v>20.98</v>
      </c>
      <c r="G19334">
        <v>1612260</v>
      </c>
      <c r="H19334">
        <v>21.36</v>
      </c>
    </row>
    <row r="19335" spans="1:8" x14ac:dyDescent="0.3">
      <c r="A19335" t="s">
        <v>688</v>
      </c>
      <c r="B19335" t="s">
        <v>93</v>
      </c>
      <c r="C19335">
        <v>21.02</v>
      </c>
      <c r="D19335">
        <v>22.52</v>
      </c>
      <c r="E19335">
        <v>21.02</v>
      </c>
      <c r="F19335">
        <v>21.94</v>
      </c>
      <c r="G19335">
        <v>2238156</v>
      </c>
      <c r="H19335">
        <v>21.826699999999999</v>
      </c>
    </row>
    <row r="19336" spans="1:8" x14ac:dyDescent="0.3">
      <c r="A19336" t="s">
        <v>688</v>
      </c>
      <c r="B19336" t="s">
        <v>711</v>
      </c>
      <c r="C19336">
        <v>21.62</v>
      </c>
      <c r="D19336">
        <v>22.46</v>
      </c>
      <c r="E19336">
        <v>21.62</v>
      </c>
      <c r="F19336">
        <v>22.04</v>
      </c>
      <c r="G19336">
        <v>1016815</v>
      </c>
      <c r="H19336">
        <v>22.04</v>
      </c>
    </row>
    <row r="19337" spans="1:8" x14ac:dyDescent="0.3">
      <c r="A19337" t="s">
        <v>688</v>
      </c>
      <c r="B19337" t="s">
        <v>712</v>
      </c>
      <c r="C19337">
        <v>22.04</v>
      </c>
      <c r="D19337">
        <v>22.34</v>
      </c>
      <c r="E19337">
        <v>21.92</v>
      </c>
      <c r="F19337">
        <v>22.02</v>
      </c>
      <c r="G19337">
        <v>521432</v>
      </c>
      <c r="H19337">
        <v>22.093299999999999</v>
      </c>
    </row>
    <row r="19338" spans="1:8" x14ac:dyDescent="0.3">
      <c r="A19338" t="s">
        <v>688</v>
      </c>
      <c r="B19338" t="s">
        <v>162</v>
      </c>
      <c r="C19338">
        <v>22.02</v>
      </c>
      <c r="D19338">
        <v>22.18</v>
      </c>
      <c r="E19338">
        <v>21.7</v>
      </c>
      <c r="F19338">
        <v>21.88</v>
      </c>
      <c r="G19338">
        <v>692787</v>
      </c>
      <c r="H19338">
        <v>21.92</v>
      </c>
    </row>
    <row r="19339" spans="1:8" x14ac:dyDescent="0.3">
      <c r="A19339" t="s">
        <v>688</v>
      </c>
      <c r="B19339" t="s">
        <v>220</v>
      </c>
      <c r="C19339">
        <v>21.72</v>
      </c>
      <c r="D19339">
        <v>22.3</v>
      </c>
      <c r="E19339">
        <v>20.9</v>
      </c>
      <c r="F19339">
        <v>21.76</v>
      </c>
      <c r="G19339">
        <v>1614773</v>
      </c>
      <c r="H19339">
        <v>21.653300000000002</v>
      </c>
    </row>
    <row r="19340" spans="1:8" x14ac:dyDescent="0.3">
      <c r="A19340" t="s">
        <v>688</v>
      </c>
      <c r="B19340" t="s">
        <v>713</v>
      </c>
      <c r="C19340">
        <v>22.14</v>
      </c>
      <c r="D19340">
        <v>22.56</v>
      </c>
      <c r="E19340">
        <v>22</v>
      </c>
      <c r="F19340">
        <v>22.5</v>
      </c>
      <c r="G19340">
        <v>919112</v>
      </c>
      <c r="H19340">
        <v>22.353300000000001</v>
      </c>
    </row>
    <row r="19341" spans="1:8" x14ac:dyDescent="0.3">
      <c r="A19341" t="s">
        <v>688</v>
      </c>
      <c r="B19341" t="s">
        <v>714</v>
      </c>
      <c r="C19341">
        <v>22.5</v>
      </c>
      <c r="D19341">
        <v>22.7</v>
      </c>
      <c r="E19341">
        <v>22</v>
      </c>
      <c r="F19341">
        <v>22.38</v>
      </c>
      <c r="G19341">
        <v>1119806</v>
      </c>
      <c r="H19341">
        <v>22.36</v>
      </c>
    </row>
    <row r="19342" spans="1:8" x14ac:dyDescent="0.3">
      <c r="A19342" t="s">
        <v>688</v>
      </c>
      <c r="B19342" t="s">
        <v>715</v>
      </c>
      <c r="C19342">
        <v>22.3</v>
      </c>
      <c r="D19342">
        <v>22.32</v>
      </c>
      <c r="E19342">
        <v>21.68</v>
      </c>
      <c r="F19342">
        <v>21.84</v>
      </c>
      <c r="G19342">
        <v>1548286</v>
      </c>
      <c r="H19342">
        <v>21.9467</v>
      </c>
    </row>
    <row r="19343" spans="1:8" x14ac:dyDescent="0.3">
      <c r="A19343" t="s">
        <v>688</v>
      </c>
      <c r="B19343" t="s">
        <v>235</v>
      </c>
      <c r="C19343">
        <v>22.04</v>
      </c>
      <c r="D19343">
        <v>22.04</v>
      </c>
      <c r="E19343">
        <v>21.12</v>
      </c>
      <c r="F19343">
        <v>21.26</v>
      </c>
      <c r="G19343">
        <v>949505</v>
      </c>
      <c r="H19343">
        <v>21.473299999999998</v>
      </c>
    </row>
    <row r="19344" spans="1:8" x14ac:dyDescent="0.3">
      <c r="A19344" t="s">
        <v>688</v>
      </c>
      <c r="B19344" t="s">
        <v>259</v>
      </c>
      <c r="C19344">
        <v>21.26</v>
      </c>
      <c r="D19344">
        <v>21.84</v>
      </c>
      <c r="E19344">
        <v>21.06</v>
      </c>
      <c r="F19344">
        <v>21.58</v>
      </c>
      <c r="G19344">
        <v>883612</v>
      </c>
      <c r="H19344">
        <v>21.493300000000001</v>
      </c>
    </row>
    <row r="19345" spans="1:8" x14ac:dyDescent="0.3">
      <c r="A19345" t="s">
        <v>688</v>
      </c>
      <c r="B19345" t="s">
        <v>716</v>
      </c>
      <c r="C19345">
        <v>21.58</v>
      </c>
      <c r="D19345">
        <v>21.96</v>
      </c>
      <c r="E19345">
        <v>21.46</v>
      </c>
      <c r="F19345">
        <v>21.82</v>
      </c>
      <c r="G19345">
        <v>526959</v>
      </c>
      <c r="H19345">
        <v>21.746700000000001</v>
      </c>
    </row>
    <row r="19346" spans="1:8" x14ac:dyDescent="0.3">
      <c r="A19346" t="s">
        <v>688</v>
      </c>
      <c r="B19346" t="s">
        <v>269</v>
      </c>
      <c r="C19346">
        <v>21.82</v>
      </c>
      <c r="D19346">
        <v>22.14</v>
      </c>
      <c r="E19346">
        <v>21.58</v>
      </c>
      <c r="F19346">
        <v>21.64</v>
      </c>
      <c r="G19346">
        <v>1182185</v>
      </c>
      <c r="H19346">
        <v>21.7867</v>
      </c>
    </row>
    <row r="19347" spans="1:8" x14ac:dyDescent="0.3">
      <c r="A19347" t="s">
        <v>688</v>
      </c>
      <c r="B19347" t="s">
        <v>282</v>
      </c>
      <c r="C19347">
        <v>21.72</v>
      </c>
      <c r="D19347">
        <v>21.84</v>
      </c>
      <c r="E19347">
        <v>20.46</v>
      </c>
      <c r="F19347">
        <v>20.46</v>
      </c>
      <c r="G19347">
        <v>1471804</v>
      </c>
      <c r="H19347">
        <v>20.92</v>
      </c>
    </row>
    <row r="19348" spans="1:8" x14ac:dyDescent="0.3">
      <c r="A19348" t="s">
        <v>688</v>
      </c>
      <c r="B19348" t="s">
        <v>717</v>
      </c>
      <c r="C19348">
        <v>20.5</v>
      </c>
      <c r="D19348">
        <v>21.24</v>
      </c>
      <c r="E19348">
        <v>19.97</v>
      </c>
      <c r="F19348">
        <v>21.24</v>
      </c>
      <c r="G19348">
        <v>2629742</v>
      </c>
      <c r="H19348">
        <v>20.816700000000001</v>
      </c>
    </row>
    <row r="19349" spans="1:8" x14ac:dyDescent="0.3">
      <c r="A19349" t="s">
        <v>688</v>
      </c>
      <c r="B19349" t="s">
        <v>285</v>
      </c>
      <c r="C19349">
        <v>21.24</v>
      </c>
      <c r="D19349">
        <v>22.08</v>
      </c>
      <c r="E19349">
        <v>21.02</v>
      </c>
      <c r="F19349">
        <v>21.94</v>
      </c>
      <c r="G19349">
        <v>3756305</v>
      </c>
      <c r="H19349">
        <v>21.68</v>
      </c>
    </row>
    <row r="19350" spans="1:8" x14ac:dyDescent="0.3">
      <c r="A19350" t="s">
        <v>688</v>
      </c>
      <c r="B19350" t="s">
        <v>718</v>
      </c>
      <c r="C19350">
        <v>22.06</v>
      </c>
      <c r="D19350">
        <v>22.92</v>
      </c>
      <c r="E19350">
        <v>21.9</v>
      </c>
      <c r="F19350">
        <v>22.68</v>
      </c>
      <c r="G19350">
        <v>2609233</v>
      </c>
      <c r="H19350">
        <v>22.5</v>
      </c>
    </row>
    <row r="19351" spans="1:8" x14ac:dyDescent="0.3">
      <c r="A19351" t="s">
        <v>688</v>
      </c>
      <c r="B19351" t="s">
        <v>291</v>
      </c>
      <c r="C19351">
        <v>22.7</v>
      </c>
      <c r="D19351">
        <v>23</v>
      </c>
      <c r="E19351">
        <v>22.18</v>
      </c>
      <c r="F19351">
        <v>22.66</v>
      </c>
      <c r="G19351">
        <v>1626276</v>
      </c>
      <c r="H19351">
        <v>22.613299999999999</v>
      </c>
    </row>
    <row r="19352" spans="1:8" x14ac:dyDescent="0.3">
      <c r="A19352" t="s">
        <v>688</v>
      </c>
      <c r="B19352" t="s">
        <v>295</v>
      </c>
      <c r="C19352">
        <v>22.6</v>
      </c>
      <c r="D19352">
        <v>22.96</v>
      </c>
      <c r="E19352">
        <v>22.4</v>
      </c>
      <c r="F19352">
        <v>22.86</v>
      </c>
      <c r="G19352">
        <v>1150250</v>
      </c>
      <c r="H19352">
        <v>22.74</v>
      </c>
    </row>
    <row r="19353" spans="1:8" x14ac:dyDescent="0.3">
      <c r="A19353" t="s">
        <v>688</v>
      </c>
      <c r="B19353" t="s">
        <v>298</v>
      </c>
      <c r="C19353">
        <v>22.88</v>
      </c>
      <c r="D19353">
        <v>23.3</v>
      </c>
      <c r="E19353">
        <v>22.78</v>
      </c>
      <c r="F19353">
        <v>22.94</v>
      </c>
      <c r="G19353">
        <v>990246</v>
      </c>
      <c r="H19353">
        <v>23.006699999999999</v>
      </c>
    </row>
    <row r="19354" spans="1:8" x14ac:dyDescent="0.3">
      <c r="A19354" t="s">
        <v>688</v>
      </c>
      <c r="B19354" t="s">
        <v>719</v>
      </c>
      <c r="C19354">
        <v>22.96</v>
      </c>
      <c r="D19354">
        <v>23.14</v>
      </c>
      <c r="E19354">
        <v>22.76</v>
      </c>
      <c r="F19354">
        <v>22.88</v>
      </c>
      <c r="G19354">
        <v>751115</v>
      </c>
      <c r="H19354">
        <v>22.9267</v>
      </c>
    </row>
    <row r="19355" spans="1:8" x14ac:dyDescent="0.3">
      <c r="A19355" t="s">
        <v>688</v>
      </c>
      <c r="B19355" t="s">
        <v>720</v>
      </c>
      <c r="C19355">
        <v>23</v>
      </c>
      <c r="D19355">
        <v>23.1</v>
      </c>
      <c r="E19355">
        <v>22.08</v>
      </c>
      <c r="F19355">
        <v>22.1</v>
      </c>
      <c r="G19355">
        <v>2055136</v>
      </c>
      <c r="H19355">
        <v>22.4267</v>
      </c>
    </row>
    <row r="19356" spans="1:8" x14ac:dyDescent="0.3">
      <c r="A19356" t="s">
        <v>688</v>
      </c>
      <c r="B19356" t="s">
        <v>721</v>
      </c>
      <c r="C19356">
        <v>21.7</v>
      </c>
      <c r="D19356">
        <v>21.96</v>
      </c>
      <c r="E19356">
        <v>21.3</v>
      </c>
      <c r="F19356">
        <v>21.72</v>
      </c>
      <c r="G19356">
        <v>1219949</v>
      </c>
      <c r="H19356">
        <v>21.66</v>
      </c>
    </row>
    <row r="19357" spans="1:8" x14ac:dyDescent="0.3">
      <c r="A19357" t="s">
        <v>688</v>
      </c>
      <c r="B19357" t="s">
        <v>96</v>
      </c>
      <c r="C19357">
        <v>21.72</v>
      </c>
      <c r="D19357">
        <v>21.88</v>
      </c>
      <c r="E19357">
        <v>21.5</v>
      </c>
      <c r="F19357">
        <v>21.56</v>
      </c>
      <c r="G19357">
        <v>440912</v>
      </c>
      <c r="H19357">
        <v>21.646699999999999</v>
      </c>
    </row>
    <row r="19358" spans="1:8" x14ac:dyDescent="0.3">
      <c r="A19358" t="s">
        <v>688</v>
      </c>
      <c r="B19358" t="s">
        <v>722</v>
      </c>
      <c r="C19358">
        <v>21.56</v>
      </c>
      <c r="D19358">
        <v>21.82</v>
      </c>
      <c r="E19358">
        <v>21.5</v>
      </c>
      <c r="F19358">
        <v>21.5</v>
      </c>
      <c r="G19358">
        <v>1490625</v>
      </c>
      <c r="H19358">
        <v>21.6067</v>
      </c>
    </row>
    <row r="19359" spans="1:8" x14ac:dyDescent="0.3">
      <c r="A19359" t="s">
        <v>688</v>
      </c>
      <c r="B19359" t="s">
        <v>164</v>
      </c>
      <c r="C19359">
        <v>21.5</v>
      </c>
      <c r="D19359">
        <v>21.72</v>
      </c>
      <c r="E19359">
        <v>21.1</v>
      </c>
      <c r="F19359">
        <v>21.22</v>
      </c>
      <c r="G19359">
        <v>700178</v>
      </c>
      <c r="H19359">
        <v>21.346699999999998</v>
      </c>
    </row>
    <row r="19360" spans="1:8" x14ac:dyDescent="0.3">
      <c r="A19360" t="s">
        <v>688</v>
      </c>
      <c r="B19360" t="s">
        <v>723</v>
      </c>
      <c r="C19360">
        <v>21.48</v>
      </c>
      <c r="D19360">
        <v>21.8</v>
      </c>
      <c r="E19360">
        <v>21.48</v>
      </c>
      <c r="F19360">
        <v>21.62</v>
      </c>
      <c r="G19360">
        <v>1161445</v>
      </c>
      <c r="H19360">
        <v>21.633299999999998</v>
      </c>
    </row>
    <row r="19361" spans="1:8" x14ac:dyDescent="0.3">
      <c r="A19361" t="s">
        <v>688</v>
      </c>
      <c r="B19361" t="s">
        <v>724</v>
      </c>
      <c r="C19361">
        <v>21.62</v>
      </c>
      <c r="D19361">
        <v>21.62</v>
      </c>
      <c r="E19361">
        <v>21.28</v>
      </c>
      <c r="F19361">
        <v>21.34</v>
      </c>
      <c r="G19361">
        <v>899476</v>
      </c>
      <c r="H19361">
        <v>21.4133</v>
      </c>
    </row>
    <row r="19362" spans="1:8" x14ac:dyDescent="0.3">
      <c r="A19362" t="s">
        <v>688</v>
      </c>
      <c r="B19362" t="s">
        <v>725</v>
      </c>
      <c r="C19362">
        <v>21.62</v>
      </c>
      <c r="D19362">
        <v>21.64</v>
      </c>
      <c r="E19362">
        <v>21.32</v>
      </c>
      <c r="F19362">
        <v>21.54</v>
      </c>
      <c r="G19362">
        <v>1045189</v>
      </c>
      <c r="H19362">
        <v>21.5</v>
      </c>
    </row>
    <row r="19363" spans="1:8" x14ac:dyDescent="0.3">
      <c r="A19363" t="s">
        <v>688</v>
      </c>
      <c r="B19363" t="s">
        <v>242</v>
      </c>
      <c r="C19363">
        <v>21.54</v>
      </c>
      <c r="D19363">
        <v>21.54</v>
      </c>
      <c r="E19363">
        <v>21.12</v>
      </c>
      <c r="F19363">
        <v>21.12</v>
      </c>
      <c r="G19363">
        <v>659345</v>
      </c>
      <c r="H19363">
        <v>21.26</v>
      </c>
    </row>
    <row r="19364" spans="1:8" x14ac:dyDescent="0.3">
      <c r="A19364" t="s">
        <v>688</v>
      </c>
      <c r="B19364" t="s">
        <v>726</v>
      </c>
      <c r="C19364">
        <v>21.5</v>
      </c>
      <c r="D19364">
        <v>21.6</v>
      </c>
      <c r="E19364">
        <v>21.16</v>
      </c>
      <c r="F19364">
        <v>21.58</v>
      </c>
      <c r="G19364">
        <v>1560512</v>
      </c>
      <c r="H19364">
        <v>21.4467</v>
      </c>
    </row>
    <row r="19365" spans="1:8" x14ac:dyDescent="0.3">
      <c r="A19365" t="s">
        <v>688</v>
      </c>
      <c r="B19365" t="s">
        <v>727</v>
      </c>
      <c r="C19365">
        <v>21.58</v>
      </c>
      <c r="D19365">
        <v>21.58</v>
      </c>
      <c r="E19365">
        <v>21.36</v>
      </c>
      <c r="F19365">
        <v>21.42</v>
      </c>
      <c r="G19365">
        <v>533788</v>
      </c>
      <c r="H19365">
        <v>21.453299999999999</v>
      </c>
    </row>
    <row r="19366" spans="1:8" x14ac:dyDescent="0.3">
      <c r="A19366" t="s">
        <v>688</v>
      </c>
      <c r="B19366" t="s">
        <v>728</v>
      </c>
      <c r="C19366">
        <v>21.52</v>
      </c>
      <c r="D19366">
        <v>21.52</v>
      </c>
      <c r="E19366">
        <v>21.18</v>
      </c>
      <c r="F19366">
        <v>21.2</v>
      </c>
      <c r="G19366">
        <v>967055</v>
      </c>
      <c r="H19366">
        <v>21.3</v>
      </c>
    </row>
    <row r="19367" spans="1:8" x14ac:dyDescent="0.3">
      <c r="A19367" t="s">
        <v>688</v>
      </c>
      <c r="B19367" t="s">
        <v>729</v>
      </c>
      <c r="C19367">
        <v>21.2</v>
      </c>
      <c r="D19367">
        <v>21.74</v>
      </c>
      <c r="E19367">
        <v>20.94</v>
      </c>
      <c r="F19367">
        <v>21.62</v>
      </c>
      <c r="G19367">
        <v>1739757</v>
      </c>
      <c r="H19367">
        <v>21.433299999999999</v>
      </c>
    </row>
    <row r="19368" spans="1:8" x14ac:dyDescent="0.3">
      <c r="A19368" t="s">
        <v>688</v>
      </c>
      <c r="B19368" t="s">
        <v>730</v>
      </c>
      <c r="C19368">
        <v>21.3</v>
      </c>
      <c r="D19368">
        <v>21.48</v>
      </c>
      <c r="E19368">
        <v>21.18</v>
      </c>
      <c r="F19368">
        <v>21.3</v>
      </c>
      <c r="G19368">
        <v>880362</v>
      </c>
      <c r="H19368">
        <v>21.32</v>
      </c>
    </row>
    <row r="19369" spans="1:8" x14ac:dyDescent="0.3">
      <c r="A19369" t="s">
        <v>688</v>
      </c>
      <c r="B19369" t="s">
        <v>731</v>
      </c>
      <c r="C19369">
        <v>21.42</v>
      </c>
      <c r="D19369">
        <v>22.34</v>
      </c>
      <c r="E19369">
        <v>21.32</v>
      </c>
      <c r="F19369">
        <v>22.22</v>
      </c>
      <c r="G19369">
        <v>2862782</v>
      </c>
      <c r="H19369">
        <v>21.96</v>
      </c>
    </row>
    <row r="19370" spans="1:8" x14ac:dyDescent="0.3">
      <c r="A19370" t="s">
        <v>688</v>
      </c>
      <c r="B19370" t="s">
        <v>732</v>
      </c>
      <c r="C19370">
        <v>22.4</v>
      </c>
      <c r="D19370">
        <v>22.4</v>
      </c>
      <c r="E19370">
        <v>21.46</v>
      </c>
      <c r="F19370">
        <v>21.8</v>
      </c>
      <c r="G19370">
        <v>1479751</v>
      </c>
      <c r="H19370">
        <v>21.886700000000001</v>
      </c>
    </row>
    <row r="19371" spans="1:8" x14ac:dyDescent="0.3">
      <c r="A19371" t="s">
        <v>688</v>
      </c>
      <c r="B19371" t="s">
        <v>733</v>
      </c>
      <c r="C19371">
        <v>21.8</v>
      </c>
      <c r="D19371">
        <v>22.76</v>
      </c>
      <c r="E19371">
        <v>21.6</v>
      </c>
      <c r="F19371">
        <v>22.28</v>
      </c>
      <c r="G19371">
        <v>1448799</v>
      </c>
      <c r="H19371">
        <v>22.2133</v>
      </c>
    </row>
    <row r="19372" spans="1:8" x14ac:dyDescent="0.3">
      <c r="A19372" t="s">
        <v>688</v>
      </c>
      <c r="B19372" t="s">
        <v>734</v>
      </c>
      <c r="C19372">
        <v>22.34</v>
      </c>
      <c r="D19372">
        <v>22.7</v>
      </c>
      <c r="E19372">
        <v>22.06</v>
      </c>
      <c r="F19372">
        <v>22.56</v>
      </c>
      <c r="G19372">
        <v>1971455</v>
      </c>
      <c r="H19372">
        <v>22.44</v>
      </c>
    </row>
    <row r="19373" spans="1:8" x14ac:dyDescent="0.3">
      <c r="A19373" t="s">
        <v>688</v>
      </c>
      <c r="B19373" t="s">
        <v>735</v>
      </c>
      <c r="C19373">
        <v>22.48</v>
      </c>
      <c r="D19373">
        <v>22.56</v>
      </c>
      <c r="E19373">
        <v>21.6</v>
      </c>
      <c r="F19373">
        <v>21.66</v>
      </c>
      <c r="G19373">
        <v>1275381</v>
      </c>
      <c r="H19373">
        <v>21.94</v>
      </c>
    </row>
  </sheetData>
  <mergeCells count="2">
    <mergeCell ref="A1:P1"/>
    <mergeCell ref="A2:P2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FF7B72"/>
  </sheetPr>
  <dimension ref="A1:AB440"/>
  <sheetViews>
    <sheetView showGridLines="0" workbookViewId="0">
      <selection activeCell="K3" sqref="K3"/>
    </sheetView>
  </sheetViews>
  <sheetFormatPr defaultRowHeight="14.4" x14ac:dyDescent="0.3"/>
  <cols>
    <col min="1" max="1" width="10" customWidth="1"/>
    <col min="2" max="13" width="11" customWidth="1"/>
    <col min="14" max="21" width="10" customWidth="1"/>
    <col min="22" max="22" width="12" customWidth="1"/>
    <col min="23" max="23" width="16" customWidth="1"/>
    <col min="24" max="25" width="12" customWidth="1"/>
    <col min="26" max="26" width="14" customWidth="1"/>
    <col min="27" max="28" width="12" customWidth="1"/>
  </cols>
  <sheetData>
    <row r="1" spans="1:28" ht="28.8" x14ac:dyDescent="0.3">
      <c r="A1" s="318" t="s">
        <v>1003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X1" s="276" t="s">
        <v>1004</v>
      </c>
      <c r="Y1" s="276" t="s">
        <v>1005</v>
      </c>
      <c r="Z1" s="276" t="s">
        <v>1006</v>
      </c>
      <c r="AA1" s="276" t="s">
        <v>1007</v>
      </c>
      <c r="AB1" s="276" t="s">
        <v>1008</v>
      </c>
    </row>
    <row r="2" spans="1:28" ht="57.6" x14ac:dyDescent="0.3">
      <c r="A2" s="34" t="s">
        <v>27</v>
      </c>
      <c r="B2" s="34" t="s">
        <v>1009</v>
      </c>
      <c r="C2" s="34" t="s">
        <v>1010</v>
      </c>
      <c r="D2" s="34" t="s">
        <v>1011</v>
      </c>
      <c r="E2" s="34" t="s">
        <v>355</v>
      </c>
      <c r="F2" s="34" t="s">
        <v>1012</v>
      </c>
      <c r="G2" s="34" t="s">
        <v>30</v>
      </c>
      <c r="H2" s="34" t="s">
        <v>1013</v>
      </c>
      <c r="I2" s="34" t="s">
        <v>31</v>
      </c>
      <c r="J2" s="34" t="s">
        <v>1014</v>
      </c>
      <c r="K2" s="34" t="s">
        <v>1015</v>
      </c>
      <c r="L2" s="34" t="s">
        <v>493</v>
      </c>
      <c r="M2" s="34" t="s">
        <v>494</v>
      </c>
      <c r="N2" s="34" t="s">
        <v>1016</v>
      </c>
      <c r="O2" s="34" t="s">
        <v>1017</v>
      </c>
      <c r="P2" s="34" t="s">
        <v>1018</v>
      </c>
      <c r="Q2" s="34" t="s">
        <v>1019</v>
      </c>
      <c r="R2" s="34" t="s">
        <v>1020</v>
      </c>
      <c r="S2" s="34" t="s">
        <v>1021</v>
      </c>
      <c r="T2" s="34" t="s">
        <v>1022</v>
      </c>
      <c r="U2" s="34" t="s">
        <v>1023</v>
      </c>
      <c r="V2" s="247" t="s">
        <v>1024</v>
      </c>
      <c r="W2" s="248" t="s">
        <v>1025</v>
      </c>
      <c r="X2" s="277" t="s">
        <v>1026</v>
      </c>
      <c r="Y2" s="277" t="s">
        <v>1027</v>
      </c>
      <c r="Z2" s="277" t="s">
        <v>1028</v>
      </c>
      <c r="AA2" s="277" t="s">
        <v>1029</v>
      </c>
      <c r="AB2" s="277" t="s">
        <v>1030</v>
      </c>
    </row>
    <row r="3" spans="1:28" ht="15" customHeight="1" x14ac:dyDescent="0.3">
      <c r="A3" s="35" t="s">
        <v>1031</v>
      </c>
      <c r="B3" s="36">
        <f>'📡 CANLI_VERİ'!C4</f>
        <v>0</v>
      </c>
      <c r="C3" s="37">
        <f>'📡 CANLI_VERİ'!G4</f>
        <v>0</v>
      </c>
      <c r="D3" s="38" t="s">
        <v>1032</v>
      </c>
      <c r="E3" s="39" t="s">
        <v>1032</v>
      </c>
      <c r="F3" s="39" t="s">
        <v>1032</v>
      </c>
      <c r="G3" s="39" t="s">
        <v>1032</v>
      </c>
      <c r="H3" s="39" t="s">
        <v>1032</v>
      </c>
      <c r="I3" s="39" t="s">
        <v>1032</v>
      </c>
      <c r="J3" s="39" t="s">
        <v>1032</v>
      </c>
      <c r="K3" s="39" t="s">
        <v>1032</v>
      </c>
      <c r="L3" s="40">
        <f>'📡 CANLI_VERİ'!H4</f>
        <v>0</v>
      </c>
      <c r="M3" s="39" t="s">
        <v>1032</v>
      </c>
      <c r="N3" t="str">
        <f t="shared" ref="N3:N66" si="0">IF(COUNT(D3),IF(D3&gt;0,"✓","✗"),"?")</f>
        <v>?</v>
      </c>
      <c r="O3" t="str">
        <f t="shared" ref="O3:O66" si="1">IF(COUNT(E3),IF(E3&gt;-100,"✓","✗"),"?")</f>
        <v>?</v>
      </c>
      <c r="P3" t="str">
        <f t="shared" ref="P3:P66" si="2">IF(COUNT(I3),IF(I3&gt;0,"✓","✗"),"?")</f>
        <v>?</v>
      </c>
      <c r="Q3" t="str">
        <f t="shared" ref="Q3:Q66" si="3">IF(AND(COUNT(G3),COUNT(H3)),IF(G3&gt;H3,"✓","✗"),"?")</f>
        <v>?</v>
      </c>
      <c r="R3" t="str">
        <f t="shared" ref="R3:R66" si="4">IF(AND(COUNT(J3),COUNT(K3)),IF(AND(J3&gt;0,K3&gt;0),"✓","✗"),"?")</f>
        <v>?</v>
      </c>
      <c r="S3" t="str">
        <f t="shared" ref="S3:S66" si="5">IF(AND(COUNT(L3),COUNT(M3)),IF(L3&gt;M3,"✓","✗"),"?")</f>
        <v>?</v>
      </c>
      <c r="T3">
        <f t="shared" ref="T3:T66" si="6">IF(COUNT(F3),IF(F3&gt;5,-2),0)</f>
        <v>0</v>
      </c>
      <c r="U3" t="str">
        <f t="shared" ref="U3:U66" si="7">IF(COUNT(D3),(IF(N3="✓",3)+IF(O3="✓",3)+IF(P3="✓",3)+IF(Q3="✓",2)+IF(R3="✓",2)+IF(S3="✓",2)+T3),"")</f>
        <v/>
      </c>
      <c r="V3" s="249" t="str">
        <f t="shared" ref="V3:V66" si="8">IF(AND(Q3="✓",R3="✓"),"✓ Uyumlu","—")</f>
        <v>—</v>
      </c>
      <c r="W3" s="249" t="str">
        <f t="shared" ref="W3:W66" si="9">IF(AND(U3&gt;=11,Q3="✓",R3="✓"),"🔥 Güçlü AL",IF(AND(U3&gt;=10,Q3="✓",R3="✓"),"✅ İzle",IF(U3&gt;=11,"📊 Yüksek Skor","—")))</f>
        <v>📊 Yüksek Skor</v>
      </c>
      <c r="X3" s="278">
        <f t="shared" ref="X3:X66" si="10">IFERROR((IF(N3="✓",1,0)*1)+(IF(O3="✓",1,0)*1)+(IF(P3="✓",1,0)*3)+(IF(Q3="✓",1,0)*4)+(IF(R3="✓",1,0)*1)+(IF(S3="✓",1,0)*3)+IF(AND(P3="✓",Q3="✓",S3="✓"),2,0)+IF(AND(N3="✓",P3="✓",Q3="✓",S3="✓"),1,0)-IF(F3&lt;=4,0,IF(F3&lt;=5,2,IF(F3&lt;=6,4,6))),"")</f>
        <v>-6</v>
      </c>
      <c r="Y3" s="278">
        <f t="shared" ref="Y3:Y66" si="11">IFERROR(IF(X3&lt;0,0,IF(X3&gt;15,15,X3)),"")</f>
        <v>0</v>
      </c>
      <c r="Z3" s="278" t="str">
        <f t="shared" ref="Z3:Z66" si="12">IFERROR(IF(AND(Y3&gt;=11,F3&lt;=4,P3="✓",Q3="✓",S3="✓"),"PREMIUM",IF(AND(Y3&gt;=9,F3&lt;=4,P3="✓",Q3="✓",S3="✓"),"GÜÇLÜ",IF(Y3&gt;=8,"İZLE","PAS")) ),"?")</f>
        <v>PAS</v>
      </c>
      <c r="AA3" s="278" t="str">
        <f t="shared" ref="AA3:AA66" si="13">IF(AND(P3="✓",Q3="✓",S3="✓"),"EVET","HAYIR")</f>
        <v>HAYIR</v>
      </c>
      <c r="AB3" s="278" t="str">
        <f t="shared" ref="AB3:AB66" si="14">IFERROR(IF(F3&lt;=4,"UYGUN",IF(F3&lt;=5,"SINIR","RİSKLİ")),"?")</f>
        <v>RİSKLİ</v>
      </c>
    </row>
    <row r="4" spans="1:28" ht="15" customHeight="1" x14ac:dyDescent="0.3">
      <c r="A4" s="41" t="s">
        <v>507</v>
      </c>
      <c r="B4" s="42">
        <f>'📡 CANLI_VERİ'!C5</f>
        <v>120.7</v>
      </c>
      <c r="C4" s="43">
        <f>'📡 CANLI_VERİ'!G5</f>
        <v>121.3</v>
      </c>
      <c r="D4" s="51">
        <v>-1.7988552739165997</v>
      </c>
      <c r="E4" s="50">
        <v>68.696093353627873</v>
      </c>
      <c r="F4" s="50">
        <v>4.9244677054835275</v>
      </c>
      <c r="G4" s="50">
        <v>56.315789473684156</v>
      </c>
      <c r="H4" s="50">
        <v>64.902882205513762</v>
      </c>
      <c r="I4" s="50">
        <v>0.44784511908620317</v>
      </c>
      <c r="J4" s="50">
        <v>10.063088235294103</v>
      </c>
      <c r="K4" s="50">
        <v>-0.56138235294118921</v>
      </c>
      <c r="L4" s="46">
        <v>110133</v>
      </c>
      <c r="M4" s="50">
        <v>306600.2</v>
      </c>
      <c r="N4" t="str">
        <f t="shared" si="0"/>
        <v>✗</v>
      </c>
      <c r="O4" t="str">
        <f t="shared" si="1"/>
        <v>✓</v>
      </c>
      <c r="P4" t="str">
        <f t="shared" si="2"/>
        <v>✓</v>
      </c>
      <c r="Q4" t="str">
        <f t="shared" si="3"/>
        <v>✗</v>
      </c>
      <c r="R4" t="str">
        <f t="shared" si="4"/>
        <v>✗</v>
      </c>
      <c r="S4" t="str">
        <f t="shared" si="5"/>
        <v>✗</v>
      </c>
      <c r="T4" t="b">
        <f t="shared" si="6"/>
        <v>0</v>
      </c>
      <c r="U4">
        <f t="shared" si="7"/>
        <v>6</v>
      </c>
      <c r="V4" s="249" t="str">
        <f t="shared" si="8"/>
        <v>—</v>
      </c>
      <c r="W4" s="249" t="str">
        <f t="shared" si="9"/>
        <v>—</v>
      </c>
      <c r="X4" s="278">
        <f t="shared" si="10"/>
        <v>2</v>
      </c>
      <c r="Y4" s="278">
        <f t="shared" si="11"/>
        <v>2</v>
      </c>
      <c r="Z4" s="278" t="str">
        <f t="shared" si="12"/>
        <v>PAS</v>
      </c>
      <c r="AA4" s="278" t="str">
        <f t="shared" si="13"/>
        <v>HAYIR</v>
      </c>
      <c r="AB4" s="278" t="str">
        <f t="shared" si="14"/>
        <v>SINIR</v>
      </c>
    </row>
    <row r="5" spans="1:28" ht="15" customHeight="1" x14ac:dyDescent="0.3">
      <c r="A5" s="35" t="s">
        <v>511</v>
      </c>
      <c r="B5" s="36">
        <f>'📡 CANLI_VERİ'!C6</f>
        <v>78.180000000000007</v>
      </c>
      <c r="C5" s="37">
        <f>'📡 CANLI_VERİ'!G6</f>
        <v>48.1</v>
      </c>
      <c r="D5" s="52">
        <v>4.0459770114942506</v>
      </c>
      <c r="E5" s="49">
        <v>77.718204033994027</v>
      </c>
      <c r="F5" s="49">
        <v>6.5904930244302742</v>
      </c>
      <c r="G5" s="49">
        <v>58.574610244988868</v>
      </c>
      <c r="H5" s="49">
        <v>56.918688703942486</v>
      </c>
      <c r="I5" s="49">
        <v>-7.6110365538355929E-2</v>
      </c>
      <c r="J5" s="49">
        <v>5.7900882352941139</v>
      </c>
      <c r="K5" s="49">
        <v>0.23142352941175925</v>
      </c>
      <c r="L5" s="40">
        <v>2803921</v>
      </c>
      <c r="M5" s="49">
        <v>6154250.7999999998</v>
      </c>
      <c r="N5" t="str">
        <f t="shared" si="0"/>
        <v>✓</v>
      </c>
      <c r="O5" t="str">
        <f t="shared" si="1"/>
        <v>✓</v>
      </c>
      <c r="P5" t="str">
        <f t="shared" si="2"/>
        <v>✗</v>
      </c>
      <c r="Q5" t="str">
        <f t="shared" si="3"/>
        <v>✓</v>
      </c>
      <c r="R5" t="str">
        <f t="shared" si="4"/>
        <v>✓</v>
      </c>
      <c r="S5" t="str">
        <f t="shared" si="5"/>
        <v>✗</v>
      </c>
      <c r="T5">
        <f t="shared" si="6"/>
        <v>-2</v>
      </c>
      <c r="U5">
        <f t="shared" si="7"/>
        <v>8</v>
      </c>
      <c r="V5" s="249" t="str">
        <f t="shared" si="8"/>
        <v>✓ Uyumlu</v>
      </c>
      <c r="W5" s="249" t="str">
        <f t="shared" si="9"/>
        <v>—</v>
      </c>
      <c r="X5" s="278">
        <f t="shared" si="10"/>
        <v>1</v>
      </c>
      <c r="Y5" s="278">
        <f t="shared" si="11"/>
        <v>1</v>
      </c>
      <c r="Z5" s="278" t="str">
        <f t="shared" si="12"/>
        <v>PAS</v>
      </c>
      <c r="AA5" s="278" t="str">
        <f t="shared" si="13"/>
        <v>HAYIR</v>
      </c>
      <c r="AB5" s="278" t="str">
        <f t="shared" si="14"/>
        <v>RİSKLİ</v>
      </c>
    </row>
    <row r="6" spans="1:28" ht="15" customHeight="1" x14ac:dyDescent="0.3">
      <c r="A6" s="41" t="s">
        <v>253</v>
      </c>
      <c r="B6" s="42">
        <f>'📡 CANLI_VERİ'!C7</f>
        <v>1.08</v>
      </c>
      <c r="C6" s="43">
        <f>'📡 CANLI_VERİ'!G7</f>
        <v>1.0900000000000001</v>
      </c>
      <c r="D6" s="51">
        <v>0</v>
      </c>
      <c r="E6" s="50">
        <v>45.04504504504488</v>
      </c>
      <c r="F6" s="50">
        <v>6.2082777036048036</v>
      </c>
      <c r="G6" s="50">
        <v>52.000000000000043</v>
      </c>
      <c r="H6" s="50">
        <v>57.076923076923116</v>
      </c>
      <c r="I6" s="50">
        <v>1.2283561834654332E-2</v>
      </c>
      <c r="J6" s="50">
        <v>5.9970588235294109E-2</v>
      </c>
      <c r="K6" s="50">
        <v>-1.9658823529411645E-2</v>
      </c>
      <c r="L6" s="46">
        <v>305436901</v>
      </c>
      <c r="M6" s="50">
        <v>594140860.20000005</v>
      </c>
      <c r="N6" t="str">
        <f t="shared" si="0"/>
        <v>✗</v>
      </c>
      <c r="O6" t="str">
        <f t="shared" si="1"/>
        <v>✓</v>
      </c>
      <c r="P6" t="str">
        <f t="shared" si="2"/>
        <v>✓</v>
      </c>
      <c r="Q6" t="str">
        <f t="shared" si="3"/>
        <v>✗</v>
      </c>
      <c r="R6" t="str">
        <f t="shared" si="4"/>
        <v>✗</v>
      </c>
      <c r="S6" t="str">
        <f t="shared" si="5"/>
        <v>✗</v>
      </c>
      <c r="T6">
        <f t="shared" si="6"/>
        <v>-2</v>
      </c>
      <c r="U6">
        <f t="shared" si="7"/>
        <v>4</v>
      </c>
      <c r="V6" s="249" t="str">
        <f t="shared" si="8"/>
        <v>—</v>
      </c>
      <c r="W6" s="249" t="str">
        <f t="shared" si="9"/>
        <v>—</v>
      </c>
      <c r="X6" s="278">
        <f t="shared" si="10"/>
        <v>-2</v>
      </c>
      <c r="Y6" s="278">
        <f t="shared" si="11"/>
        <v>0</v>
      </c>
      <c r="Z6" s="278" t="str">
        <f t="shared" si="12"/>
        <v>PAS</v>
      </c>
      <c r="AA6" s="278" t="str">
        <f t="shared" si="13"/>
        <v>HAYIR</v>
      </c>
      <c r="AB6" s="278" t="str">
        <f t="shared" si="14"/>
        <v>RİSKLİ</v>
      </c>
    </row>
    <row r="7" spans="1:28" ht="15" customHeight="1" x14ac:dyDescent="0.3">
      <c r="A7" s="35" t="s">
        <v>514</v>
      </c>
      <c r="B7" s="36">
        <f>'📡 CANLI_VERİ'!C8</f>
        <v>59.7</v>
      </c>
      <c r="C7" s="37">
        <f>'📡 CANLI_VERİ'!G8</f>
        <v>59.75</v>
      </c>
      <c r="D7" s="52">
        <v>-1.3311148086522562</v>
      </c>
      <c r="E7" s="49">
        <v>49.375000000000945</v>
      </c>
      <c r="F7" s="49">
        <v>4.1134666345458957</v>
      </c>
      <c r="G7" s="49">
        <v>43.537414965986329</v>
      </c>
      <c r="H7" s="49">
        <v>49.313310229752233</v>
      </c>
      <c r="I7" s="49">
        <v>-2.974699268986436E-2</v>
      </c>
      <c r="J7" s="49">
        <v>1.9805882352941211</v>
      </c>
      <c r="K7" s="49">
        <v>-0.39129411764705946</v>
      </c>
      <c r="L7" s="40">
        <v>403611</v>
      </c>
      <c r="M7" s="49">
        <v>885928</v>
      </c>
      <c r="N7" t="str">
        <f t="shared" si="0"/>
        <v>✗</v>
      </c>
      <c r="O7" t="str">
        <f t="shared" si="1"/>
        <v>✓</v>
      </c>
      <c r="P7" t="str">
        <f t="shared" si="2"/>
        <v>✗</v>
      </c>
      <c r="Q7" t="str">
        <f t="shared" si="3"/>
        <v>✗</v>
      </c>
      <c r="R7" t="str">
        <f t="shared" si="4"/>
        <v>✗</v>
      </c>
      <c r="S7" t="str">
        <f t="shared" si="5"/>
        <v>✗</v>
      </c>
      <c r="T7" t="b">
        <f t="shared" si="6"/>
        <v>0</v>
      </c>
      <c r="U7">
        <f t="shared" si="7"/>
        <v>3</v>
      </c>
      <c r="V7" s="249" t="str">
        <f t="shared" si="8"/>
        <v>—</v>
      </c>
      <c r="W7" s="249" t="str">
        <f t="shared" si="9"/>
        <v>—</v>
      </c>
      <c r="X7" s="278">
        <f t="shared" si="10"/>
        <v>-1</v>
      </c>
      <c r="Y7" s="278">
        <f t="shared" si="11"/>
        <v>0</v>
      </c>
      <c r="Z7" s="278" t="str">
        <f t="shared" si="12"/>
        <v>PAS</v>
      </c>
      <c r="AA7" s="278" t="str">
        <f t="shared" si="13"/>
        <v>HAYIR</v>
      </c>
      <c r="AB7" s="278" t="str">
        <f t="shared" si="14"/>
        <v>SINIR</v>
      </c>
    </row>
    <row r="8" spans="1:28" ht="15" customHeight="1" x14ac:dyDescent="0.3">
      <c r="A8" s="41" t="s">
        <v>515</v>
      </c>
      <c r="B8" s="42">
        <f>'📡 CANLI_VERİ'!C9</f>
        <v>18.98</v>
      </c>
      <c r="C8" s="43">
        <f>'📡 CANLI_VERİ'!G9</f>
        <v>19.010000000000002</v>
      </c>
      <c r="D8" s="51">
        <v>-1.5665796344647376</v>
      </c>
      <c r="E8" s="50">
        <v>26.05752961082953</v>
      </c>
      <c r="F8" s="50">
        <v>3.9219401288366824</v>
      </c>
      <c r="G8" s="50">
        <v>61.132075471698187</v>
      </c>
      <c r="H8" s="50">
        <v>72.887398651208628</v>
      </c>
      <c r="I8" s="50">
        <v>9.3432012601752934E-2</v>
      </c>
      <c r="J8" s="50">
        <v>1.3635588235294094</v>
      </c>
      <c r="K8" s="50">
        <v>-4.112941176470386E-2</v>
      </c>
      <c r="L8" s="46">
        <v>18515597</v>
      </c>
      <c r="M8" s="50">
        <v>42258243.399999999</v>
      </c>
      <c r="N8" t="str">
        <f t="shared" si="0"/>
        <v>✗</v>
      </c>
      <c r="O8" t="str">
        <f t="shared" si="1"/>
        <v>✓</v>
      </c>
      <c r="P8" t="str">
        <f t="shared" si="2"/>
        <v>✓</v>
      </c>
      <c r="Q8" t="str">
        <f t="shared" si="3"/>
        <v>✗</v>
      </c>
      <c r="R8" t="str">
        <f t="shared" si="4"/>
        <v>✗</v>
      </c>
      <c r="S8" t="str">
        <f t="shared" si="5"/>
        <v>✗</v>
      </c>
      <c r="T8" t="b">
        <f t="shared" si="6"/>
        <v>0</v>
      </c>
      <c r="U8">
        <f t="shared" si="7"/>
        <v>6</v>
      </c>
      <c r="V8" s="249" t="str">
        <f t="shared" si="8"/>
        <v>—</v>
      </c>
      <c r="W8" s="249" t="str">
        <f t="shared" si="9"/>
        <v>—</v>
      </c>
      <c r="X8" s="278">
        <f t="shared" si="10"/>
        <v>4</v>
      </c>
      <c r="Y8" s="278">
        <f t="shared" si="11"/>
        <v>4</v>
      </c>
      <c r="Z8" s="278" t="str">
        <f t="shared" si="12"/>
        <v>PAS</v>
      </c>
      <c r="AA8" s="278" t="str">
        <f t="shared" si="13"/>
        <v>HAYIR</v>
      </c>
      <c r="AB8" s="278" t="str">
        <f t="shared" si="14"/>
        <v>UYGUN</v>
      </c>
    </row>
    <row r="9" spans="1:28" ht="15" customHeight="1" x14ac:dyDescent="0.3">
      <c r="A9" s="35" t="s">
        <v>516</v>
      </c>
      <c r="B9" s="36">
        <f>'📡 CANLI_VERİ'!C10</f>
        <v>13.53</v>
      </c>
      <c r="C9" s="37">
        <f>'📡 CANLI_VERİ'!G10</f>
        <v>13.53</v>
      </c>
      <c r="D9" s="52">
        <v>-3.8942976356050152</v>
      </c>
      <c r="E9" s="49">
        <v>-141.40562248995906</v>
      </c>
      <c r="F9" s="49">
        <v>2.4498656191854464</v>
      </c>
      <c r="G9" s="49">
        <v>14.285714285714221</v>
      </c>
      <c r="H9" s="49">
        <v>41.941391941391913</v>
      </c>
      <c r="I9" s="49">
        <v>-3.4963471901096735E-2</v>
      </c>
      <c r="J9" s="49">
        <v>-0.63216617647058904</v>
      </c>
      <c r="K9" s="49">
        <v>-0.11179029411764785</v>
      </c>
      <c r="L9" s="40">
        <v>4353255</v>
      </c>
      <c r="M9" s="49">
        <v>3716991</v>
      </c>
      <c r="N9" t="str">
        <f t="shared" si="0"/>
        <v>✗</v>
      </c>
      <c r="O9" t="str">
        <f t="shared" si="1"/>
        <v>✗</v>
      </c>
      <c r="P9" t="str">
        <f t="shared" si="2"/>
        <v>✗</v>
      </c>
      <c r="Q9" t="str">
        <f t="shared" si="3"/>
        <v>✗</v>
      </c>
      <c r="R9" t="str">
        <f t="shared" si="4"/>
        <v>✗</v>
      </c>
      <c r="S9" t="str">
        <f t="shared" si="5"/>
        <v>✓</v>
      </c>
      <c r="T9" t="b">
        <f t="shared" si="6"/>
        <v>0</v>
      </c>
      <c r="U9">
        <f t="shared" si="7"/>
        <v>2</v>
      </c>
      <c r="V9" s="249" t="str">
        <f t="shared" si="8"/>
        <v>—</v>
      </c>
      <c r="W9" s="249" t="str">
        <f t="shared" si="9"/>
        <v>—</v>
      </c>
      <c r="X9" s="278">
        <f t="shared" si="10"/>
        <v>3</v>
      </c>
      <c r="Y9" s="278">
        <f t="shared" si="11"/>
        <v>3</v>
      </c>
      <c r="Z9" s="278" t="str">
        <f t="shared" si="12"/>
        <v>PAS</v>
      </c>
      <c r="AA9" s="278" t="str">
        <f t="shared" si="13"/>
        <v>HAYIR</v>
      </c>
      <c r="AB9" s="278" t="str">
        <f t="shared" si="14"/>
        <v>UYGUN</v>
      </c>
    </row>
    <row r="10" spans="1:28" ht="15" customHeight="1" x14ac:dyDescent="0.3">
      <c r="A10" s="41" t="s">
        <v>108</v>
      </c>
      <c r="B10" s="42">
        <f>'📡 CANLI_VERİ'!C11</f>
        <v>240.9</v>
      </c>
      <c r="C10" s="43">
        <f>'📡 CANLI_VERİ'!G11</f>
        <v>239.4</v>
      </c>
      <c r="D10" s="51">
        <v>-2.3939521209575765</v>
      </c>
      <c r="E10" s="50">
        <v>-57.159586926434585</v>
      </c>
      <c r="F10" s="50">
        <v>2.5756085566756832</v>
      </c>
      <c r="G10" s="50">
        <v>39.130434782608774</v>
      </c>
      <c r="H10" s="50">
        <v>51.926873127254964</v>
      </c>
      <c r="I10" s="50">
        <v>-0.31211961259877397</v>
      </c>
      <c r="J10" s="50">
        <v>11.292104411764683</v>
      </c>
      <c r="K10" s="50">
        <v>-1.7841885294117965</v>
      </c>
      <c r="L10" s="46">
        <v>36502</v>
      </c>
      <c r="M10" s="50">
        <v>157671</v>
      </c>
      <c r="N10" t="str">
        <f t="shared" si="0"/>
        <v>✗</v>
      </c>
      <c r="O10" t="str">
        <f t="shared" si="1"/>
        <v>✓</v>
      </c>
      <c r="P10" t="str">
        <f t="shared" si="2"/>
        <v>✗</v>
      </c>
      <c r="Q10" t="str">
        <f t="shared" si="3"/>
        <v>✗</v>
      </c>
      <c r="R10" t="str">
        <f t="shared" si="4"/>
        <v>✗</v>
      </c>
      <c r="S10" t="str">
        <f t="shared" si="5"/>
        <v>✗</v>
      </c>
      <c r="T10" t="b">
        <f t="shared" si="6"/>
        <v>0</v>
      </c>
      <c r="U10">
        <f t="shared" si="7"/>
        <v>3</v>
      </c>
      <c r="V10" s="249" t="str">
        <f t="shared" si="8"/>
        <v>—</v>
      </c>
      <c r="W10" s="249" t="str">
        <f t="shared" si="9"/>
        <v>—</v>
      </c>
      <c r="X10" s="278">
        <f t="shared" si="10"/>
        <v>1</v>
      </c>
      <c r="Y10" s="278">
        <f t="shared" si="11"/>
        <v>1</v>
      </c>
      <c r="Z10" s="278" t="str">
        <f t="shared" si="12"/>
        <v>PAS</v>
      </c>
      <c r="AA10" s="278" t="str">
        <f t="shared" si="13"/>
        <v>HAYIR</v>
      </c>
      <c r="AB10" s="278" t="str">
        <f t="shared" si="14"/>
        <v>UYGUN</v>
      </c>
    </row>
    <row r="11" spans="1:28" ht="15" customHeight="1" x14ac:dyDescent="0.3">
      <c r="A11" s="35" t="s">
        <v>191</v>
      </c>
      <c r="B11" s="36">
        <f>'📡 CANLI_VERİ'!C12</f>
        <v>3.07</v>
      </c>
      <c r="C11" s="37">
        <f>'📡 CANLI_VERİ'!G12</f>
        <v>3.08</v>
      </c>
      <c r="D11" s="52">
        <v>-11.267605633802813</v>
      </c>
      <c r="E11" s="49">
        <v>-20.369334079462931</v>
      </c>
      <c r="F11" s="49">
        <v>7.64172335600907</v>
      </c>
      <c r="G11" s="49">
        <v>24.742268041237097</v>
      </c>
      <c r="H11" s="49">
        <v>27.835051546391743</v>
      </c>
      <c r="I11" s="49">
        <v>3.6061821688618545E-3</v>
      </c>
      <c r="J11" s="49">
        <v>0.29573529411764721</v>
      </c>
      <c r="K11" s="49">
        <v>-2.2011764705882619E-2</v>
      </c>
      <c r="L11" s="40">
        <v>79468695</v>
      </c>
      <c r="M11" s="49">
        <v>276991759</v>
      </c>
      <c r="N11" t="str">
        <f t="shared" si="0"/>
        <v>✗</v>
      </c>
      <c r="O11" t="str">
        <f t="shared" si="1"/>
        <v>✓</v>
      </c>
      <c r="P11" t="str">
        <f t="shared" si="2"/>
        <v>✓</v>
      </c>
      <c r="Q11" t="str">
        <f t="shared" si="3"/>
        <v>✗</v>
      </c>
      <c r="R11" t="str">
        <f t="shared" si="4"/>
        <v>✗</v>
      </c>
      <c r="S11" t="str">
        <f t="shared" si="5"/>
        <v>✗</v>
      </c>
      <c r="T11">
        <f t="shared" si="6"/>
        <v>-2</v>
      </c>
      <c r="U11">
        <f t="shared" si="7"/>
        <v>4</v>
      </c>
      <c r="V11" s="249" t="str">
        <f t="shared" si="8"/>
        <v>—</v>
      </c>
      <c r="W11" s="249" t="str">
        <f t="shared" si="9"/>
        <v>—</v>
      </c>
      <c r="X11" s="278">
        <f t="shared" si="10"/>
        <v>-2</v>
      </c>
      <c r="Y11" s="278">
        <f t="shared" si="11"/>
        <v>0</v>
      </c>
      <c r="Z11" s="278" t="str">
        <f t="shared" si="12"/>
        <v>PAS</v>
      </c>
      <c r="AA11" s="278" t="str">
        <f t="shared" si="13"/>
        <v>HAYIR</v>
      </c>
      <c r="AB11" s="278" t="str">
        <f t="shared" si="14"/>
        <v>RİSKLİ</v>
      </c>
    </row>
    <row r="12" spans="1:28" ht="15" customHeight="1" x14ac:dyDescent="0.3">
      <c r="A12" s="41" t="s">
        <v>129</v>
      </c>
      <c r="B12" s="42">
        <f>'📡 CANLI_VERİ'!C13</f>
        <v>9.61</v>
      </c>
      <c r="C12" s="43">
        <f>'📡 CANLI_VERİ'!G13</f>
        <v>9.6199999999999992</v>
      </c>
      <c r="D12" s="51">
        <v>-0.22909507445589838</v>
      </c>
      <c r="E12" s="50">
        <v>79.65194109772419</v>
      </c>
      <c r="F12" s="50">
        <v>3.3787108413974045</v>
      </c>
      <c r="G12" s="50">
        <v>79.22077922077942</v>
      </c>
      <c r="H12" s="50">
        <v>84.779471735993539</v>
      </c>
      <c r="I12" s="50">
        <v>1.6268388688432861E-2</v>
      </c>
      <c r="J12" s="50">
        <v>0.25573529411764717</v>
      </c>
      <c r="K12" s="50">
        <v>6.276470588234051E-3</v>
      </c>
      <c r="L12" s="46">
        <v>355019</v>
      </c>
      <c r="M12" s="50">
        <v>589881.4</v>
      </c>
      <c r="N12" t="str">
        <f t="shared" si="0"/>
        <v>✗</v>
      </c>
      <c r="O12" t="str">
        <f t="shared" si="1"/>
        <v>✓</v>
      </c>
      <c r="P12" t="str">
        <f t="shared" si="2"/>
        <v>✓</v>
      </c>
      <c r="Q12" t="str">
        <f t="shared" si="3"/>
        <v>✗</v>
      </c>
      <c r="R12" t="str">
        <f t="shared" si="4"/>
        <v>✓</v>
      </c>
      <c r="S12" t="str">
        <f t="shared" si="5"/>
        <v>✗</v>
      </c>
      <c r="T12" t="b">
        <f t="shared" si="6"/>
        <v>0</v>
      </c>
      <c r="U12">
        <f t="shared" si="7"/>
        <v>8</v>
      </c>
      <c r="V12" s="249" t="str">
        <f t="shared" si="8"/>
        <v>—</v>
      </c>
      <c r="W12" s="249" t="str">
        <f t="shared" si="9"/>
        <v>—</v>
      </c>
      <c r="X12" s="278">
        <f t="shared" si="10"/>
        <v>5</v>
      </c>
      <c r="Y12" s="278">
        <f t="shared" si="11"/>
        <v>5</v>
      </c>
      <c r="Z12" s="278" t="str">
        <f t="shared" si="12"/>
        <v>PAS</v>
      </c>
      <c r="AA12" s="278" t="str">
        <f t="shared" si="13"/>
        <v>HAYIR</v>
      </c>
      <c r="AB12" s="278" t="str">
        <f t="shared" si="14"/>
        <v>UYGUN</v>
      </c>
    </row>
    <row r="13" spans="1:28" ht="15" customHeight="1" x14ac:dyDescent="0.3">
      <c r="A13" s="35" t="s">
        <v>106</v>
      </c>
      <c r="B13" s="36">
        <f>'📡 CANLI_VERİ'!C14</f>
        <v>27.48</v>
      </c>
      <c r="C13" s="37">
        <f>'📡 CANLI_VERİ'!G14</f>
        <v>27.48</v>
      </c>
      <c r="D13" s="38" t="s">
        <v>1032</v>
      </c>
      <c r="E13" s="39" t="s">
        <v>1032</v>
      </c>
      <c r="F13" s="39" t="s">
        <v>1032</v>
      </c>
      <c r="G13" s="39" t="s">
        <v>1032</v>
      </c>
      <c r="H13" s="39" t="s">
        <v>1032</v>
      </c>
      <c r="I13" s="39" t="s">
        <v>1032</v>
      </c>
      <c r="J13" s="39" t="s">
        <v>1032</v>
      </c>
      <c r="K13" s="39" t="s">
        <v>1032</v>
      </c>
      <c r="L13" s="40">
        <f>'📡 CANLI_VERİ'!H14</f>
        <v>38358</v>
      </c>
      <c r="M13" s="39" t="s">
        <v>1032</v>
      </c>
      <c r="N13" t="str">
        <f t="shared" si="0"/>
        <v>?</v>
      </c>
      <c r="O13" t="str">
        <f t="shared" si="1"/>
        <v>?</v>
      </c>
      <c r="P13" t="str">
        <f t="shared" si="2"/>
        <v>?</v>
      </c>
      <c r="Q13" t="str">
        <f t="shared" si="3"/>
        <v>?</v>
      </c>
      <c r="R13" t="str">
        <f t="shared" si="4"/>
        <v>?</v>
      </c>
      <c r="S13" t="str">
        <f t="shared" si="5"/>
        <v>?</v>
      </c>
      <c r="T13">
        <f t="shared" si="6"/>
        <v>0</v>
      </c>
      <c r="U13" t="str">
        <f t="shared" si="7"/>
        <v/>
      </c>
      <c r="V13" s="249" t="str">
        <f t="shared" si="8"/>
        <v>—</v>
      </c>
      <c r="W13" s="249" t="str">
        <f t="shared" si="9"/>
        <v>📊 Yüksek Skor</v>
      </c>
      <c r="X13" s="278">
        <f t="shared" si="10"/>
        <v>-6</v>
      </c>
      <c r="Y13" s="278">
        <f t="shared" si="11"/>
        <v>0</v>
      </c>
      <c r="Z13" s="278" t="str">
        <f t="shared" si="12"/>
        <v>PAS</v>
      </c>
      <c r="AA13" s="278" t="str">
        <f t="shared" si="13"/>
        <v>HAYIR</v>
      </c>
      <c r="AB13" s="278" t="str">
        <f t="shared" si="14"/>
        <v>RİSKLİ</v>
      </c>
    </row>
    <row r="14" spans="1:28" ht="15" customHeight="1" x14ac:dyDescent="0.3">
      <c r="A14" s="41" t="s">
        <v>105</v>
      </c>
      <c r="B14" s="42">
        <f>'📡 CANLI_VERİ'!C15</f>
        <v>73.2</v>
      </c>
      <c r="C14" s="43">
        <f>'📡 CANLI_VERİ'!G15</f>
        <v>73.45</v>
      </c>
      <c r="D14" s="51">
        <v>-6.4141722663408673</v>
      </c>
      <c r="E14" s="50">
        <v>-58.315334773218588</v>
      </c>
      <c r="F14" s="50">
        <v>4.0050354345393497</v>
      </c>
      <c r="G14" s="50">
        <v>28.217821782178177</v>
      </c>
      <c r="H14" s="50">
        <v>49.796820072886788</v>
      </c>
      <c r="I14" s="50">
        <v>0.17212321339955161</v>
      </c>
      <c r="J14" s="50">
        <v>5.5908632352941225</v>
      </c>
      <c r="K14" s="50">
        <v>-1.3189352941176482</v>
      </c>
      <c r="L14" s="46">
        <v>49151879</v>
      </c>
      <c r="M14" s="50">
        <v>78047789.799999997</v>
      </c>
      <c r="N14" t="str">
        <f t="shared" si="0"/>
        <v>✗</v>
      </c>
      <c r="O14" t="str">
        <f t="shared" si="1"/>
        <v>✓</v>
      </c>
      <c r="P14" t="str">
        <f t="shared" si="2"/>
        <v>✓</v>
      </c>
      <c r="Q14" t="str">
        <f t="shared" si="3"/>
        <v>✗</v>
      </c>
      <c r="R14" t="str">
        <f t="shared" si="4"/>
        <v>✗</v>
      </c>
      <c r="S14" t="str">
        <f t="shared" si="5"/>
        <v>✗</v>
      </c>
      <c r="T14" t="b">
        <f t="shared" si="6"/>
        <v>0</v>
      </c>
      <c r="U14">
        <f t="shared" si="7"/>
        <v>6</v>
      </c>
      <c r="V14" s="249" t="str">
        <f t="shared" si="8"/>
        <v>—</v>
      </c>
      <c r="W14" s="249" t="str">
        <f t="shared" si="9"/>
        <v>—</v>
      </c>
      <c r="X14" s="278">
        <f t="shared" si="10"/>
        <v>2</v>
      </c>
      <c r="Y14" s="278">
        <f t="shared" si="11"/>
        <v>2</v>
      </c>
      <c r="Z14" s="278" t="str">
        <f t="shared" si="12"/>
        <v>PAS</v>
      </c>
      <c r="AA14" s="278" t="str">
        <f t="shared" si="13"/>
        <v>HAYIR</v>
      </c>
      <c r="AB14" s="278" t="str">
        <f t="shared" si="14"/>
        <v>SINIR</v>
      </c>
    </row>
    <row r="15" spans="1:28" ht="15" customHeight="1" x14ac:dyDescent="0.3">
      <c r="A15" s="35" t="s">
        <v>517</v>
      </c>
      <c r="B15" s="36">
        <f>'📡 CANLI_VERİ'!C16</f>
        <v>213.6</v>
      </c>
      <c r="C15" s="37">
        <f>'📡 CANLI_VERİ'!G16</f>
        <v>213</v>
      </c>
      <c r="D15" s="52">
        <v>-2.5240936209270259</v>
      </c>
      <c r="E15" s="49">
        <v>54.406908813817886</v>
      </c>
      <c r="F15" s="49">
        <v>3.3023944040893189</v>
      </c>
      <c r="G15" s="49">
        <v>63.663663663663698</v>
      </c>
      <c r="H15" s="49">
        <v>68.280044750632996</v>
      </c>
      <c r="I15" s="49">
        <v>1.6914343063118444</v>
      </c>
      <c r="J15" s="49">
        <v>11.599117647058875</v>
      </c>
      <c r="K15" s="49">
        <v>1.6894117647059268</v>
      </c>
      <c r="L15" s="40">
        <v>278166</v>
      </c>
      <c r="M15" s="49">
        <v>712021.6</v>
      </c>
      <c r="N15" t="str">
        <f t="shared" si="0"/>
        <v>✗</v>
      </c>
      <c r="O15" t="str">
        <f t="shared" si="1"/>
        <v>✓</v>
      </c>
      <c r="P15" t="str">
        <f t="shared" si="2"/>
        <v>✓</v>
      </c>
      <c r="Q15" t="str">
        <f t="shared" si="3"/>
        <v>✗</v>
      </c>
      <c r="R15" t="str">
        <f t="shared" si="4"/>
        <v>✓</v>
      </c>
      <c r="S15" t="str">
        <f t="shared" si="5"/>
        <v>✗</v>
      </c>
      <c r="T15" t="b">
        <f t="shared" si="6"/>
        <v>0</v>
      </c>
      <c r="U15">
        <f t="shared" si="7"/>
        <v>8</v>
      </c>
      <c r="V15" s="249" t="str">
        <f t="shared" si="8"/>
        <v>—</v>
      </c>
      <c r="W15" s="249" t="str">
        <f t="shared" si="9"/>
        <v>—</v>
      </c>
      <c r="X15" s="278">
        <f t="shared" si="10"/>
        <v>5</v>
      </c>
      <c r="Y15" s="278">
        <f t="shared" si="11"/>
        <v>5</v>
      </c>
      <c r="Z15" s="278" t="str">
        <f t="shared" si="12"/>
        <v>PAS</v>
      </c>
      <c r="AA15" s="278" t="str">
        <f t="shared" si="13"/>
        <v>HAYIR</v>
      </c>
      <c r="AB15" s="278" t="str">
        <f t="shared" si="14"/>
        <v>UYGUN</v>
      </c>
    </row>
    <row r="16" spans="1:28" ht="15" customHeight="1" x14ac:dyDescent="0.3">
      <c r="A16" s="41" t="s">
        <v>161</v>
      </c>
      <c r="B16" s="42">
        <f>'📡 CANLI_VERİ'!C17</f>
        <v>10.220000000000001</v>
      </c>
      <c r="C16" s="43">
        <f>'📡 CANLI_VERİ'!G17</f>
        <v>10.24</v>
      </c>
      <c r="D16" s="51">
        <v>-9.7751710654936375E-2</v>
      </c>
      <c r="E16" s="50">
        <v>70.614035087720296</v>
      </c>
      <c r="F16" s="50">
        <v>3.2708974000559152</v>
      </c>
      <c r="G16" s="50">
        <v>44.067796610169552</v>
      </c>
      <c r="H16" s="50">
        <v>57.77869643103211</v>
      </c>
      <c r="I16" s="50">
        <v>6.7071889220446337E-2</v>
      </c>
      <c r="J16" s="50">
        <v>0.46164705882352841</v>
      </c>
      <c r="K16" s="50">
        <v>0.11147058823529366</v>
      </c>
      <c r="L16" s="46">
        <v>6155345</v>
      </c>
      <c r="M16" s="50">
        <v>13682597.800000001</v>
      </c>
      <c r="N16" t="str">
        <f t="shared" si="0"/>
        <v>✗</v>
      </c>
      <c r="O16" t="str">
        <f t="shared" si="1"/>
        <v>✓</v>
      </c>
      <c r="P16" t="str">
        <f t="shared" si="2"/>
        <v>✓</v>
      </c>
      <c r="Q16" t="str">
        <f t="shared" si="3"/>
        <v>✗</v>
      </c>
      <c r="R16" t="str">
        <f t="shared" si="4"/>
        <v>✓</v>
      </c>
      <c r="S16" t="str">
        <f t="shared" si="5"/>
        <v>✗</v>
      </c>
      <c r="T16" t="b">
        <f t="shared" si="6"/>
        <v>0</v>
      </c>
      <c r="U16">
        <f t="shared" si="7"/>
        <v>8</v>
      </c>
      <c r="V16" s="249" t="str">
        <f t="shared" si="8"/>
        <v>—</v>
      </c>
      <c r="W16" s="249" t="str">
        <f t="shared" si="9"/>
        <v>—</v>
      </c>
      <c r="X16" s="278">
        <f t="shared" si="10"/>
        <v>5</v>
      </c>
      <c r="Y16" s="278">
        <f t="shared" si="11"/>
        <v>5</v>
      </c>
      <c r="Z16" s="278" t="str">
        <f t="shared" si="12"/>
        <v>PAS</v>
      </c>
      <c r="AA16" s="278" t="str">
        <f t="shared" si="13"/>
        <v>HAYIR</v>
      </c>
      <c r="AB16" s="278" t="str">
        <f t="shared" si="14"/>
        <v>UYGUN</v>
      </c>
    </row>
    <row r="17" spans="1:28" ht="15" customHeight="1" x14ac:dyDescent="0.3">
      <c r="A17" s="35" t="s">
        <v>518</v>
      </c>
      <c r="B17" s="36">
        <f>'📡 CANLI_VERİ'!C18</f>
        <v>2.85</v>
      </c>
      <c r="C17" s="37">
        <f>'📡 CANLI_VERİ'!G18</f>
        <v>2.86</v>
      </c>
      <c r="D17" s="52">
        <v>-0.69930069930069783</v>
      </c>
      <c r="E17" s="49">
        <v>75.068306010929305</v>
      </c>
      <c r="F17" s="49">
        <v>2.5653923541247496</v>
      </c>
      <c r="G17" s="49">
        <v>63.157894736841946</v>
      </c>
      <c r="H17" s="49">
        <v>75.237335763651501</v>
      </c>
      <c r="I17" s="49">
        <v>1.1854309453149218E-2</v>
      </c>
      <c r="J17" s="49">
        <v>2.4235294117647577E-2</v>
      </c>
      <c r="K17" s="49">
        <v>9.5294117647062755E-3</v>
      </c>
      <c r="L17" s="40">
        <v>15701544</v>
      </c>
      <c r="M17" s="49">
        <v>19230418.800000001</v>
      </c>
      <c r="N17" t="str">
        <f t="shared" si="0"/>
        <v>✗</v>
      </c>
      <c r="O17" t="str">
        <f t="shared" si="1"/>
        <v>✓</v>
      </c>
      <c r="P17" t="str">
        <f t="shared" si="2"/>
        <v>✓</v>
      </c>
      <c r="Q17" t="str">
        <f t="shared" si="3"/>
        <v>✗</v>
      </c>
      <c r="R17" t="str">
        <f t="shared" si="4"/>
        <v>✓</v>
      </c>
      <c r="S17" t="str">
        <f t="shared" si="5"/>
        <v>✗</v>
      </c>
      <c r="T17" t="b">
        <f t="shared" si="6"/>
        <v>0</v>
      </c>
      <c r="U17">
        <f t="shared" si="7"/>
        <v>8</v>
      </c>
      <c r="V17" s="249" t="str">
        <f t="shared" si="8"/>
        <v>—</v>
      </c>
      <c r="W17" s="249" t="str">
        <f t="shared" si="9"/>
        <v>—</v>
      </c>
      <c r="X17" s="278">
        <f t="shared" si="10"/>
        <v>5</v>
      </c>
      <c r="Y17" s="278">
        <f t="shared" si="11"/>
        <v>5</v>
      </c>
      <c r="Z17" s="278" t="str">
        <f t="shared" si="12"/>
        <v>PAS</v>
      </c>
      <c r="AA17" s="278" t="str">
        <f t="shared" si="13"/>
        <v>HAYIR</v>
      </c>
      <c r="AB17" s="278" t="str">
        <f t="shared" si="14"/>
        <v>UYGUN</v>
      </c>
    </row>
    <row r="18" spans="1:28" ht="15" customHeight="1" x14ac:dyDescent="0.3">
      <c r="A18" s="41" t="s">
        <v>1033</v>
      </c>
      <c r="B18" s="42">
        <f>'📡 CANLI_VERİ'!C19</f>
        <v>0</v>
      </c>
      <c r="C18" s="43">
        <f>'📡 CANLI_VERİ'!G19</f>
        <v>0</v>
      </c>
      <c r="D18" s="44" t="s">
        <v>1032</v>
      </c>
      <c r="E18" s="45" t="s">
        <v>1032</v>
      </c>
      <c r="F18" s="45" t="s">
        <v>1032</v>
      </c>
      <c r="G18" s="45" t="s">
        <v>1032</v>
      </c>
      <c r="H18" s="45" t="s">
        <v>1032</v>
      </c>
      <c r="I18" s="45" t="s">
        <v>1032</v>
      </c>
      <c r="J18" s="45" t="s">
        <v>1032</v>
      </c>
      <c r="K18" s="45" t="s">
        <v>1032</v>
      </c>
      <c r="L18" s="46">
        <f>'📡 CANLI_VERİ'!H19</f>
        <v>0</v>
      </c>
      <c r="M18" s="45" t="s">
        <v>1032</v>
      </c>
      <c r="N18" t="str">
        <f t="shared" si="0"/>
        <v>?</v>
      </c>
      <c r="O18" t="str">
        <f t="shared" si="1"/>
        <v>?</v>
      </c>
      <c r="P18" t="str">
        <f t="shared" si="2"/>
        <v>?</v>
      </c>
      <c r="Q18" t="str">
        <f t="shared" si="3"/>
        <v>?</v>
      </c>
      <c r="R18" t="str">
        <f t="shared" si="4"/>
        <v>?</v>
      </c>
      <c r="S18" t="str">
        <f t="shared" si="5"/>
        <v>?</v>
      </c>
      <c r="T18">
        <f t="shared" si="6"/>
        <v>0</v>
      </c>
      <c r="U18" t="str">
        <f t="shared" si="7"/>
        <v/>
      </c>
      <c r="V18" s="249" t="str">
        <f t="shared" si="8"/>
        <v>—</v>
      </c>
      <c r="W18" s="249" t="str">
        <f t="shared" si="9"/>
        <v>📊 Yüksek Skor</v>
      </c>
      <c r="X18" s="278">
        <f t="shared" si="10"/>
        <v>-6</v>
      </c>
      <c r="Y18" s="278">
        <f t="shared" si="11"/>
        <v>0</v>
      </c>
      <c r="Z18" s="278" t="str">
        <f t="shared" si="12"/>
        <v>PAS</v>
      </c>
      <c r="AA18" s="278" t="str">
        <f t="shared" si="13"/>
        <v>HAYIR</v>
      </c>
      <c r="AB18" s="278" t="str">
        <f t="shared" si="14"/>
        <v>RİSKLİ</v>
      </c>
    </row>
    <row r="19" spans="1:28" ht="15" customHeight="1" x14ac:dyDescent="0.3">
      <c r="A19" s="35" t="s">
        <v>245</v>
      </c>
      <c r="B19" s="36">
        <f>'📡 CANLI_VERİ'!C20</f>
        <v>6.99</v>
      </c>
      <c r="C19" s="37">
        <f>'📡 CANLI_VERİ'!G20</f>
        <v>7.01</v>
      </c>
      <c r="D19" s="52">
        <v>-6.6312997347480085</v>
      </c>
      <c r="E19" s="49">
        <v>-158.64811133200851</v>
      </c>
      <c r="F19" s="49">
        <v>2.749594155844155</v>
      </c>
      <c r="G19" s="49">
        <v>3.1250000000000693</v>
      </c>
      <c r="H19" s="49">
        <v>18.91606280193243</v>
      </c>
      <c r="I19" s="49">
        <v>-1.4586926743553927E-2</v>
      </c>
      <c r="J19" s="49">
        <v>-0.23123529411764654</v>
      </c>
      <c r="K19" s="49">
        <v>-0.11167647058823479</v>
      </c>
      <c r="L19" s="40">
        <v>6481676</v>
      </c>
      <c r="M19" s="49">
        <v>12748893.6</v>
      </c>
      <c r="N19" t="str">
        <f t="shared" si="0"/>
        <v>✗</v>
      </c>
      <c r="O19" t="str">
        <f t="shared" si="1"/>
        <v>✗</v>
      </c>
      <c r="P19" t="str">
        <f t="shared" si="2"/>
        <v>✗</v>
      </c>
      <c r="Q19" t="str">
        <f t="shared" si="3"/>
        <v>✗</v>
      </c>
      <c r="R19" t="str">
        <f t="shared" si="4"/>
        <v>✗</v>
      </c>
      <c r="S19" t="str">
        <f t="shared" si="5"/>
        <v>✗</v>
      </c>
      <c r="T19" t="b">
        <f t="shared" si="6"/>
        <v>0</v>
      </c>
      <c r="U19">
        <f t="shared" si="7"/>
        <v>0</v>
      </c>
      <c r="V19" s="249" t="str">
        <f t="shared" si="8"/>
        <v>—</v>
      </c>
      <c r="W19" s="249" t="str">
        <f t="shared" si="9"/>
        <v>—</v>
      </c>
      <c r="X19" s="278">
        <f t="shared" si="10"/>
        <v>0</v>
      </c>
      <c r="Y19" s="278">
        <f t="shared" si="11"/>
        <v>0</v>
      </c>
      <c r="Z19" s="278" t="str">
        <f t="shared" si="12"/>
        <v>PAS</v>
      </c>
      <c r="AA19" s="278" t="str">
        <f t="shared" si="13"/>
        <v>HAYIR</v>
      </c>
      <c r="AB19" s="278" t="str">
        <f t="shared" si="14"/>
        <v>UYGUN</v>
      </c>
    </row>
    <row r="20" spans="1:28" ht="15" customHeight="1" x14ac:dyDescent="0.3">
      <c r="A20" s="41" t="s">
        <v>1034</v>
      </c>
      <c r="B20" s="42">
        <f>'📡 CANLI_VERİ'!C21</f>
        <v>0</v>
      </c>
      <c r="C20" s="43">
        <f>'📡 CANLI_VERİ'!G21</f>
        <v>0</v>
      </c>
      <c r="D20" s="44" t="s">
        <v>1032</v>
      </c>
      <c r="E20" s="45" t="s">
        <v>1032</v>
      </c>
      <c r="F20" s="45" t="s">
        <v>1032</v>
      </c>
      <c r="G20" s="45" t="s">
        <v>1032</v>
      </c>
      <c r="H20" s="45" t="s">
        <v>1032</v>
      </c>
      <c r="I20" s="45" t="s">
        <v>1032</v>
      </c>
      <c r="J20" s="45" t="s">
        <v>1032</v>
      </c>
      <c r="K20" s="45" t="s">
        <v>1032</v>
      </c>
      <c r="L20" s="46">
        <f>'📡 CANLI_VERİ'!H21</f>
        <v>0</v>
      </c>
      <c r="M20" s="45" t="s">
        <v>1032</v>
      </c>
      <c r="N20" t="str">
        <f t="shared" si="0"/>
        <v>?</v>
      </c>
      <c r="O20" t="str">
        <f t="shared" si="1"/>
        <v>?</v>
      </c>
      <c r="P20" t="str">
        <f t="shared" si="2"/>
        <v>?</v>
      </c>
      <c r="Q20" t="str">
        <f t="shared" si="3"/>
        <v>?</v>
      </c>
      <c r="R20" t="str">
        <f t="shared" si="4"/>
        <v>?</v>
      </c>
      <c r="S20" t="str">
        <f t="shared" si="5"/>
        <v>?</v>
      </c>
      <c r="T20">
        <f t="shared" si="6"/>
        <v>0</v>
      </c>
      <c r="U20" t="str">
        <f t="shared" si="7"/>
        <v/>
      </c>
      <c r="V20" s="249" t="str">
        <f t="shared" si="8"/>
        <v>—</v>
      </c>
      <c r="W20" s="249" t="str">
        <f t="shared" si="9"/>
        <v>📊 Yüksek Skor</v>
      </c>
      <c r="X20" s="278">
        <f t="shared" si="10"/>
        <v>-6</v>
      </c>
      <c r="Y20" s="278">
        <f t="shared" si="11"/>
        <v>0</v>
      </c>
      <c r="Z20" s="278" t="str">
        <f t="shared" si="12"/>
        <v>PAS</v>
      </c>
      <c r="AA20" s="278" t="str">
        <f t="shared" si="13"/>
        <v>HAYIR</v>
      </c>
      <c r="AB20" s="278" t="str">
        <f t="shared" si="14"/>
        <v>RİSKLİ</v>
      </c>
    </row>
    <row r="21" spans="1:28" ht="15" customHeight="1" x14ac:dyDescent="0.3">
      <c r="A21" s="35" t="s">
        <v>1035</v>
      </c>
      <c r="B21" s="36">
        <f>'📡 CANLI_VERİ'!C22</f>
        <v>0</v>
      </c>
      <c r="C21" s="37">
        <f>'📡 CANLI_VERİ'!G22</f>
        <v>0</v>
      </c>
      <c r="D21" s="38" t="s">
        <v>1032</v>
      </c>
      <c r="E21" s="39" t="s">
        <v>1032</v>
      </c>
      <c r="F21" s="39" t="s">
        <v>1032</v>
      </c>
      <c r="G21" s="39" t="s">
        <v>1032</v>
      </c>
      <c r="H21" s="39" t="s">
        <v>1032</v>
      </c>
      <c r="I21" s="39" t="s">
        <v>1032</v>
      </c>
      <c r="J21" s="39" t="s">
        <v>1032</v>
      </c>
      <c r="K21" s="39" t="s">
        <v>1032</v>
      </c>
      <c r="L21" s="40">
        <f>'📡 CANLI_VERİ'!H22</f>
        <v>0</v>
      </c>
      <c r="M21" s="39" t="s">
        <v>1032</v>
      </c>
      <c r="N21" t="str">
        <f t="shared" si="0"/>
        <v>?</v>
      </c>
      <c r="O21" t="str">
        <f t="shared" si="1"/>
        <v>?</v>
      </c>
      <c r="P21" t="str">
        <f t="shared" si="2"/>
        <v>?</v>
      </c>
      <c r="Q21" t="str">
        <f t="shared" si="3"/>
        <v>?</v>
      </c>
      <c r="R21" t="str">
        <f t="shared" si="4"/>
        <v>?</v>
      </c>
      <c r="S21" t="str">
        <f t="shared" si="5"/>
        <v>?</v>
      </c>
      <c r="T21">
        <f t="shared" si="6"/>
        <v>0</v>
      </c>
      <c r="U21" t="str">
        <f t="shared" si="7"/>
        <v/>
      </c>
      <c r="V21" s="249" t="str">
        <f t="shared" si="8"/>
        <v>—</v>
      </c>
      <c r="W21" s="249" t="str">
        <f t="shared" si="9"/>
        <v>📊 Yüksek Skor</v>
      </c>
      <c r="X21" s="278">
        <f t="shared" si="10"/>
        <v>-6</v>
      </c>
      <c r="Y21" s="278">
        <f t="shared" si="11"/>
        <v>0</v>
      </c>
      <c r="Z21" s="278" t="str">
        <f t="shared" si="12"/>
        <v>PAS</v>
      </c>
      <c r="AA21" s="278" t="str">
        <f t="shared" si="13"/>
        <v>HAYIR</v>
      </c>
      <c r="AB21" s="278" t="str">
        <f t="shared" si="14"/>
        <v>RİSKLİ</v>
      </c>
    </row>
    <row r="22" spans="1:28" ht="15" customHeight="1" x14ac:dyDescent="0.3">
      <c r="A22" s="41" t="s">
        <v>149</v>
      </c>
      <c r="B22" s="42">
        <f>'📡 CANLI_VERİ'!C23</f>
        <v>10.59</v>
      </c>
      <c r="C22" s="43">
        <f>'📡 CANLI_VERİ'!G23</f>
        <v>10.62</v>
      </c>
      <c r="D22" s="51">
        <v>-3.3676333021515403</v>
      </c>
      <c r="E22" s="50">
        <v>-47.595561035757882</v>
      </c>
      <c r="F22" s="50">
        <v>3.1116028211865552</v>
      </c>
      <c r="G22" s="50">
        <v>22.340425531914953</v>
      </c>
      <c r="H22" s="50">
        <v>58.283465012319454</v>
      </c>
      <c r="I22" s="50">
        <v>-7.5671277324704661E-3</v>
      </c>
      <c r="J22" s="50">
        <v>0.16405441176470603</v>
      </c>
      <c r="K22" s="50">
        <v>-0.13712852941176479</v>
      </c>
      <c r="L22" s="46">
        <v>47981283</v>
      </c>
      <c r="M22" s="50">
        <v>30304440.600000001</v>
      </c>
      <c r="N22" t="str">
        <f t="shared" si="0"/>
        <v>✗</v>
      </c>
      <c r="O22" t="str">
        <f t="shared" si="1"/>
        <v>✓</v>
      </c>
      <c r="P22" t="str">
        <f t="shared" si="2"/>
        <v>✗</v>
      </c>
      <c r="Q22" t="str">
        <f t="shared" si="3"/>
        <v>✗</v>
      </c>
      <c r="R22" t="str">
        <f t="shared" si="4"/>
        <v>✗</v>
      </c>
      <c r="S22" t="str">
        <f t="shared" si="5"/>
        <v>✓</v>
      </c>
      <c r="T22" t="b">
        <f t="shared" si="6"/>
        <v>0</v>
      </c>
      <c r="U22">
        <f t="shared" si="7"/>
        <v>5</v>
      </c>
      <c r="V22" s="249" t="str">
        <f t="shared" si="8"/>
        <v>—</v>
      </c>
      <c r="W22" s="249" t="str">
        <f t="shared" si="9"/>
        <v>—</v>
      </c>
      <c r="X22" s="278">
        <f t="shared" si="10"/>
        <v>4</v>
      </c>
      <c r="Y22" s="278">
        <f t="shared" si="11"/>
        <v>4</v>
      </c>
      <c r="Z22" s="278" t="str">
        <f t="shared" si="12"/>
        <v>PAS</v>
      </c>
      <c r="AA22" s="278" t="str">
        <f t="shared" si="13"/>
        <v>HAYIR</v>
      </c>
      <c r="AB22" s="278" t="str">
        <f t="shared" si="14"/>
        <v>UYGUN</v>
      </c>
    </row>
    <row r="23" spans="1:28" ht="15" customHeight="1" x14ac:dyDescent="0.3">
      <c r="A23" s="35" t="s">
        <v>519</v>
      </c>
      <c r="B23" s="36">
        <f>'📡 CANLI_VERİ'!C24</f>
        <v>82.2</v>
      </c>
      <c r="C23" s="37">
        <f>'📡 CANLI_VERİ'!G24</f>
        <v>82.05</v>
      </c>
      <c r="D23" s="52">
        <v>5.0943396226414972</v>
      </c>
      <c r="E23" s="49">
        <v>128.1314168377823</v>
      </c>
      <c r="F23" s="49">
        <v>3.3427374540480495</v>
      </c>
      <c r="G23" s="49">
        <v>76.335877862595453</v>
      </c>
      <c r="H23" s="49">
        <v>68.978056153628657</v>
      </c>
      <c r="I23" s="49">
        <v>-7.2854439319595121E-2</v>
      </c>
      <c r="J23" s="49">
        <v>2.7801470588235446</v>
      </c>
      <c r="K23" s="49">
        <v>-0.29741176470587893</v>
      </c>
      <c r="L23" s="40">
        <v>2863196</v>
      </c>
      <c r="M23" s="49">
        <v>5893413.5999999996</v>
      </c>
      <c r="N23" t="str">
        <f t="shared" si="0"/>
        <v>✓</v>
      </c>
      <c r="O23" t="str">
        <f t="shared" si="1"/>
        <v>✓</v>
      </c>
      <c r="P23" t="str">
        <f t="shared" si="2"/>
        <v>✗</v>
      </c>
      <c r="Q23" t="str">
        <f t="shared" si="3"/>
        <v>✓</v>
      </c>
      <c r="R23" t="str">
        <f t="shared" si="4"/>
        <v>✗</v>
      </c>
      <c r="S23" t="str">
        <f t="shared" si="5"/>
        <v>✗</v>
      </c>
      <c r="T23" t="b">
        <f t="shared" si="6"/>
        <v>0</v>
      </c>
      <c r="U23">
        <f t="shared" si="7"/>
        <v>8</v>
      </c>
      <c r="V23" s="249" t="str">
        <f t="shared" si="8"/>
        <v>—</v>
      </c>
      <c r="W23" s="249" t="str">
        <f t="shared" si="9"/>
        <v>—</v>
      </c>
      <c r="X23" s="278">
        <f t="shared" si="10"/>
        <v>6</v>
      </c>
      <c r="Y23" s="278">
        <f t="shared" si="11"/>
        <v>6</v>
      </c>
      <c r="Z23" s="278" t="str">
        <f t="shared" si="12"/>
        <v>PAS</v>
      </c>
      <c r="AA23" s="278" t="str">
        <f t="shared" si="13"/>
        <v>HAYIR</v>
      </c>
      <c r="AB23" s="278" t="str">
        <f t="shared" si="14"/>
        <v>UYGUN</v>
      </c>
    </row>
    <row r="24" spans="1:28" ht="15" customHeight="1" x14ac:dyDescent="0.3">
      <c r="A24" s="41" t="s">
        <v>170</v>
      </c>
      <c r="B24" s="42">
        <f>'📡 CANLI_VERİ'!C25</f>
        <v>8.9499999999999993</v>
      </c>
      <c r="C24" s="43">
        <f>'📡 CANLI_VERİ'!G25</f>
        <v>8.93</v>
      </c>
      <c r="D24" s="51">
        <v>-0.67567567567567988</v>
      </c>
      <c r="E24" s="50">
        <v>-47.080059682181016</v>
      </c>
      <c r="F24" s="50">
        <v>2.3458859734369901</v>
      </c>
      <c r="G24" s="50">
        <v>35.420076377523245</v>
      </c>
      <c r="H24" s="50">
        <v>43.577819549142447</v>
      </c>
      <c r="I24" s="50">
        <v>-3.4370580166866505E-2</v>
      </c>
      <c r="J24" s="50">
        <v>0.3160044117647054</v>
      </c>
      <c r="K24" s="50">
        <v>-0.13599264705882419</v>
      </c>
      <c r="L24" s="46">
        <v>1561711</v>
      </c>
      <c r="M24" s="50">
        <v>2857183</v>
      </c>
      <c r="N24" t="str">
        <f t="shared" si="0"/>
        <v>✗</v>
      </c>
      <c r="O24" t="str">
        <f t="shared" si="1"/>
        <v>✓</v>
      </c>
      <c r="P24" t="str">
        <f t="shared" si="2"/>
        <v>✗</v>
      </c>
      <c r="Q24" t="str">
        <f t="shared" si="3"/>
        <v>✗</v>
      </c>
      <c r="R24" t="str">
        <f t="shared" si="4"/>
        <v>✗</v>
      </c>
      <c r="S24" t="str">
        <f t="shared" si="5"/>
        <v>✗</v>
      </c>
      <c r="T24" t="b">
        <f t="shared" si="6"/>
        <v>0</v>
      </c>
      <c r="U24">
        <f t="shared" si="7"/>
        <v>3</v>
      </c>
      <c r="V24" s="249" t="str">
        <f t="shared" si="8"/>
        <v>—</v>
      </c>
      <c r="W24" s="249" t="str">
        <f t="shared" si="9"/>
        <v>—</v>
      </c>
      <c r="X24" s="278">
        <f t="shared" si="10"/>
        <v>1</v>
      </c>
      <c r="Y24" s="278">
        <f t="shared" si="11"/>
        <v>1</v>
      </c>
      <c r="Z24" s="278" t="str">
        <f t="shared" si="12"/>
        <v>PAS</v>
      </c>
      <c r="AA24" s="278" t="str">
        <f t="shared" si="13"/>
        <v>HAYIR</v>
      </c>
      <c r="AB24" s="278" t="str">
        <f t="shared" si="14"/>
        <v>UYGUN</v>
      </c>
    </row>
    <row r="25" spans="1:28" ht="15" customHeight="1" x14ac:dyDescent="0.3">
      <c r="A25" s="35" t="s">
        <v>520</v>
      </c>
      <c r="B25" s="36">
        <f>'📡 CANLI_VERİ'!C26</f>
        <v>34.700000000000003</v>
      </c>
      <c r="C25" s="37">
        <f>'📡 CANLI_VERİ'!G26</f>
        <v>34.72</v>
      </c>
      <c r="D25" s="38" t="s">
        <v>1032</v>
      </c>
      <c r="E25" s="39" t="s">
        <v>1032</v>
      </c>
      <c r="F25" s="39" t="s">
        <v>1032</v>
      </c>
      <c r="G25" s="39" t="s">
        <v>1032</v>
      </c>
      <c r="H25" s="39" t="s">
        <v>1032</v>
      </c>
      <c r="I25" s="39" t="s">
        <v>1032</v>
      </c>
      <c r="J25" s="39" t="s">
        <v>1032</v>
      </c>
      <c r="K25" s="39" t="s">
        <v>1032</v>
      </c>
      <c r="L25" s="40">
        <f>'📡 CANLI_VERİ'!H26</f>
        <v>80978</v>
      </c>
      <c r="M25" s="39" t="s">
        <v>1032</v>
      </c>
      <c r="N25" t="str">
        <f t="shared" si="0"/>
        <v>?</v>
      </c>
      <c r="O25" t="str">
        <f t="shared" si="1"/>
        <v>?</v>
      </c>
      <c r="P25" t="str">
        <f t="shared" si="2"/>
        <v>?</v>
      </c>
      <c r="Q25" t="str">
        <f t="shared" si="3"/>
        <v>?</v>
      </c>
      <c r="R25" t="str">
        <f t="shared" si="4"/>
        <v>?</v>
      </c>
      <c r="S25" t="str">
        <f t="shared" si="5"/>
        <v>?</v>
      </c>
      <c r="T25">
        <f t="shared" si="6"/>
        <v>0</v>
      </c>
      <c r="U25" t="str">
        <f t="shared" si="7"/>
        <v/>
      </c>
      <c r="V25" s="249" t="str">
        <f t="shared" si="8"/>
        <v>—</v>
      </c>
      <c r="W25" s="249" t="str">
        <f t="shared" si="9"/>
        <v>📊 Yüksek Skor</v>
      </c>
      <c r="X25" s="278">
        <f t="shared" si="10"/>
        <v>-6</v>
      </c>
      <c r="Y25" s="278">
        <f t="shared" si="11"/>
        <v>0</v>
      </c>
      <c r="Z25" s="278" t="str">
        <f t="shared" si="12"/>
        <v>PAS</v>
      </c>
      <c r="AA25" s="278" t="str">
        <f t="shared" si="13"/>
        <v>HAYIR</v>
      </c>
      <c r="AB25" s="278" t="str">
        <f t="shared" si="14"/>
        <v>RİSKLİ</v>
      </c>
    </row>
    <row r="26" spans="1:28" ht="15" customHeight="1" x14ac:dyDescent="0.3">
      <c r="A26" s="41" t="s">
        <v>203</v>
      </c>
      <c r="B26" s="42">
        <f>'📡 CANLI_VERİ'!C27</f>
        <v>2.75</v>
      </c>
      <c r="C26" s="43">
        <f>'📡 CANLI_VERİ'!G27</f>
        <v>2.75</v>
      </c>
      <c r="D26" s="44" t="s">
        <v>1032</v>
      </c>
      <c r="E26" s="45" t="s">
        <v>1032</v>
      </c>
      <c r="F26" s="45" t="s">
        <v>1032</v>
      </c>
      <c r="G26" s="45" t="s">
        <v>1032</v>
      </c>
      <c r="H26" s="45" t="s">
        <v>1032</v>
      </c>
      <c r="I26" s="45" t="s">
        <v>1032</v>
      </c>
      <c r="J26" s="45" t="s">
        <v>1032</v>
      </c>
      <c r="K26" s="45" t="s">
        <v>1032</v>
      </c>
      <c r="L26" s="46">
        <f>'📡 CANLI_VERİ'!H27</f>
        <v>28935</v>
      </c>
      <c r="M26" s="45" t="s">
        <v>1032</v>
      </c>
      <c r="N26" t="str">
        <f t="shared" si="0"/>
        <v>?</v>
      </c>
      <c r="O26" t="str">
        <f t="shared" si="1"/>
        <v>?</v>
      </c>
      <c r="P26" t="str">
        <f t="shared" si="2"/>
        <v>?</v>
      </c>
      <c r="Q26" t="str">
        <f t="shared" si="3"/>
        <v>?</v>
      </c>
      <c r="R26" t="str">
        <f t="shared" si="4"/>
        <v>?</v>
      </c>
      <c r="S26" t="str">
        <f t="shared" si="5"/>
        <v>?</v>
      </c>
      <c r="T26">
        <f t="shared" si="6"/>
        <v>0</v>
      </c>
      <c r="U26" t="str">
        <f t="shared" si="7"/>
        <v/>
      </c>
      <c r="V26" s="249" t="str">
        <f t="shared" si="8"/>
        <v>—</v>
      </c>
      <c r="W26" s="249" t="str">
        <f t="shared" si="9"/>
        <v>📊 Yüksek Skor</v>
      </c>
      <c r="X26" s="278">
        <f t="shared" si="10"/>
        <v>-6</v>
      </c>
      <c r="Y26" s="278">
        <f t="shared" si="11"/>
        <v>0</v>
      </c>
      <c r="Z26" s="278" t="str">
        <f t="shared" si="12"/>
        <v>PAS</v>
      </c>
      <c r="AA26" s="278" t="str">
        <f t="shared" si="13"/>
        <v>HAYIR</v>
      </c>
      <c r="AB26" s="278" t="str">
        <f t="shared" si="14"/>
        <v>RİSKLİ</v>
      </c>
    </row>
    <row r="27" spans="1:28" ht="15" customHeight="1" x14ac:dyDescent="0.3">
      <c r="A27" s="35" t="s">
        <v>104</v>
      </c>
      <c r="B27" s="36">
        <f>'📡 CANLI_VERİ'!C28</f>
        <v>95.65</v>
      </c>
      <c r="C27" s="37">
        <f>'📡 CANLI_VERİ'!G28</f>
        <v>95.9</v>
      </c>
      <c r="D27" s="52">
        <v>1.2711864406779627</v>
      </c>
      <c r="E27" s="49">
        <v>144.50640837491494</v>
      </c>
      <c r="F27" s="49">
        <v>2.6075911536162555</v>
      </c>
      <c r="G27" s="49">
        <v>79.054054054053907</v>
      </c>
      <c r="H27" s="49">
        <v>77.662212774572282</v>
      </c>
      <c r="I27" s="49">
        <v>0.61038325795467308</v>
      </c>
      <c r="J27" s="49">
        <v>2.8520588235294042</v>
      </c>
      <c r="K27" s="49">
        <v>0.19599999999998952</v>
      </c>
      <c r="L27" s="40">
        <v>7252530</v>
      </c>
      <c r="M27" s="49">
        <v>6470706.7999999998</v>
      </c>
      <c r="N27" t="str">
        <f t="shared" si="0"/>
        <v>✓</v>
      </c>
      <c r="O27" t="str">
        <f t="shared" si="1"/>
        <v>✓</v>
      </c>
      <c r="P27" t="str">
        <f t="shared" si="2"/>
        <v>✓</v>
      </c>
      <c r="Q27" t="str">
        <f t="shared" si="3"/>
        <v>✓</v>
      </c>
      <c r="R27" t="str">
        <f t="shared" si="4"/>
        <v>✓</v>
      </c>
      <c r="S27" t="str">
        <f t="shared" si="5"/>
        <v>✓</v>
      </c>
      <c r="T27" t="b">
        <f t="shared" si="6"/>
        <v>0</v>
      </c>
      <c r="U27">
        <f t="shared" si="7"/>
        <v>15</v>
      </c>
      <c r="V27" s="249" t="str">
        <f t="shared" si="8"/>
        <v>✓ Uyumlu</v>
      </c>
      <c r="W27" s="249" t="str">
        <f t="shared" si="9"/>
        <v>🔥 Güçlü AL</v>
      </c>
      <c r="X27" s="278">
        <f t="shared" si="10"/>
        <v>16</v>
      </c>
      <c r="Y27" s="278">
        <f t="shared" si="11"/>
        <v>15</v>
      </c>
      <c r="Z27" s="278" t="str">
        <f t="shared" si="12"/>
        <v>PREMIUM</v>
      </c>
      <c r="AA27" s="278" t="str">
        <f t="shared" si="13"/>
        <v>EVET</v>
      </c>
      <c r="AB27" s="278" t="str">
        <f t="shared" si="14"/>
        <v>UYGUN</v>
      </c>
    </row>
    <row r="28" spans="1:28" ht="15" customHeight="1" x14ac:dyDescent="0.3">
      <c r="A28" s="41" t="s">
        <v>173</v>
      </c>
      <c r="B28" s="42">
        <f>'📡 CANLI_VERİ'!C29</f>
        <v>8.41</v>
      </c>
      <c r="C28" s="43">
        <f>'📡 CANLI_VERİ'!G29</f>
        <v>8.41</v>
      </c>
      <c r="D28" s="51">
        <v>-7.2687224669603534</v>
      </c>
      <c r="E28" s="50">
        <v>-107.51718592795613</v>
      </c>
      <c r="F28" s="50">
        <v>3.9495249406175792</v>
      </c>
      <c r="G28" s="50">
        <v>12.903225806451532</v>
      </c>
      <c r="H28" s="50">
        <v>46.496495649869395</v>
      </c>
      <c r="I28" s="50">
        <v>-1.5808874721672139E-2</v>
      </c>
      <c r="J28" s="50">
        <v>0.44867500000000149</v>
      </c>
      <c r="K28" s="50">
        <v>-0.18861323529411711</v>
      </c>
      <c r="L28" s="46">
        <v>18323508</v>
      </c>
      <c r="M28" s="50">
        <v>21415887.600000001</v>
      </c>
      <c r="N28" t="str">
        <f t="shared" si="0"/>
        <v>✗</v>
      </c>
      <c r="O28" t="str">
        <f t="shared" si="1"/>
        <v>✗</v>
      </c>
      <c r="P28" t="str">
        <f t="shared" si="2"/>
        <v>✗</v>
      </c>
      <c r="Q28" t="str">
        <f t="shared" si="3"/>
        <v>✗</v>
      </c>
      <c r="R28" t="str">
        <f t="shared" si="4"/>
        <v>✗</v>
      </c>
      <c r="S28" t="str">
        <f t="shared" si="5"/>
        <v>✗</v>
      </c>
      <c r="T28" t="b">
        <f t="shared" si="6"/>
        <v>0</v>
      </c>
      <c r="U28">
        <f t="shared" si="7"/>
        <v>0</v>
      </c>
      <c r="V28" s="249" t="str">
        <f t="shared" si="8"/>
        <v>—</v>
      </c>
      <c r="W28" s="249" t="str">
        <f t="shared" si="9"/>
        <v>—</v>
      </c>
      <c r="X28" s="278">
        <f t="shared" si="10"/>
        <v>0</v>
      </c>
      <c r="Y28" s="278">
        <f t="shared" si="11"/>
        <v>0</v>
      </c>
      <c r="Z28" s="278" t="str">
        <f t="shared" si="12"/>
        <v>PAS</v>
      </c>
      <c r="AA28" s="278" t="str">
        <f t="shared" si="13"/>
        <v>HAYIR</v>
      </c>
      <c r="AB28" s="278" t="str">
        <f t="shared" si="14"/>
        <v>UYGUN</v>
      </c>
    </row>
    <row r="29" spans="1:28" ht="15" customHeight="1" x14ac:dyDescent="0.3">
      <c r="A29" s="35" t="s">
        <v>243</v>
      </c>
      <c r="B29" s="36">
        <f>'📡 CANLI_VERİ'!C30</f>
        <v>776</v>
      </c>
      <c r="C29" s="37">
        <f>'📡 CANLI_VERİ'!G30</f>
        <v>775.5</v>
      </c>
      <c r="D29" s="52">
        <v>-3.153988868274582</v>
      </c>
      <c r="E29" s="49">
        <v>22.458045409674614</v>
      </c>
      <c r="F29" s="49">
        <v>3.8907133734719941</v>
      </c>
      <c r="G29" s="49">
        <v>43.971631205673759</v>
      </c>
      <c r="H29" s="49">
        <v>52.995868548856102</v>
      </c>
      <c r="I29" s="49">
        <v>5.6031612525779266</v>
      </c>
      <c r="J29" s="49">
        <v>39.316176470588289</v>
      </c>
      <c r="K29" s="49">
        <v>-10.591764705882312</v>
      </c>
      <c r="L29" s="40">
        <v>26594</v>
      </c>
      <c r="M29" s="49">
        <v>32517.599999999999</v>
      </c>
      <c r="N29" t="str">
        <f t="shared" si="0"/>
        <v>✗</v>
      </c>
      <c r="O29" t="str">
        <f t="shared" si="1"/>
        <v>✓</v>
      </c>
      <c r="P29" t="str">
        <f t="shared" si="2"/>
        <v>✓</v>
      </c>
      <c r="Q29" t="str">
        <f t="shared" si="3"/>
        <v>✗</v>
      </c>
      <c r="R29" t="str">
        <f t="shared" si="4"/>
        <v>✗</v>
      </c>
      <c r="S29" t="str">
        <f t="shared" si="5"/>
        <v>✗</v>
      </c>
      <c r="T29" t="b">
        <f t="shared" si="6"/>
        <v>0</v>
      </c>
      <c r="U29">
        <f t="shared" si="7"/>
        <v>6</v>
      </c>
      <c r="V29" s="249" t="str">
        <f t="shared" si="8"/>
        <v>—</v>
      </c>
      <c r="W29" s="249" t="str">
        <f t="shared" si="9"/>
        <v>—</v>
      </c>
      <c r="X29" s="278">
        <f t="shared" si="10"/>
        <v>4</v>
      </c>
      <c r="Y29" s="278">
        <f t="shared" si="11"/>
        <v>4</v>
      </c>
      <c r="Z29" s="278" t="str">
        <f t="shared" si="12"/>
        <v>PAS</v>
      </c>
      <c r="AA29" s="278" t="str">
        <f t="shared" si="13"/>
        <v>HAYIR</v>
      </c>
      <c r="AB29" s="278" t="str">
        <f t="shared" si="14"/>
        <v>UYGUN</v>
      </c>
    </row>
    <row r="30" spans="1:28" ht="15" customHeight="1" x14ac:dyDescent="0.3">
      <c r="A30" s="41" t="s">
        <v>521</v>
      </c>
      <c r="B30" s="42">
        <f>'📡 CANLI_VERİ'!C31</f>
        <v>137.30000000000001</v>
      </c>
      <c r="C30" s="43">
        <f>'📡 CANLI_VERİ'!G31</f>
        <v>137</v>
      </c>
      <c r="D30" s="51">
        <v>-7.577807848443852</v>
      </c>
      <c r="E30" s="50">
        <v>-94.925769997784215</v>
      </c>
      <c r="F30" s="50">
        <v>4.4342187826814499</v>
      </c>
      <c r="G30" s="50">
        <v>17.488789237668179</v>
      </c>
      <c r="H30" s="50">
        <v>42.312536045101993</v>
      </c>
      <c r="I30" s="50">
        <v>-0.82190318090815628</v>
      </c>
      <c r="J30" s="50">
        <v>7.7785294117647368</v>
      </c>
      <c r="K30" s="50">
        <v>-2.6275294117646748</v>
      </c>
      <c r="L30" s="46">
        <v>247124</v>
      </c>
      <c r="M30" s="50">
        <v>270080.8</v>
      </c>
      <c r="N30" t="str">
        <f t="shared" si="0"/>
        <v>✗</v>
      </c>
      <c r="O30" t="str">
        <f t="shared" si="1"/>
        <v>✓</v>
      </c>
      <c r="P30" t="str">
        <f t="shared" si="2"/>
        <v>✗</v>
      </c>
      <c r="Q30" t="str">
        <f t="shared" si="3"/>
        <v>✗</v>
      </c>
      <c r="R30" t="str">
        <f t="shared" si="4"/>
        <v>✗</v>
      </c>
      <c r="S30" t="str">
        <f t="shared" si="5"/>
        <v>✗</v>
      </c>
      <c r="T30" t="b">
        <f t="shared" si="6"/>
        <v>0</v>
      </c>
      <c r="U30">
        <f t="shared" si="7"/>
        <v>3</v>
      </c>
      <c r="V30" s="249" t="str">
        <f t="shared" si="8"/>
        <v>—</v>
      </c>
      <c r="W30" s="249" t="str">
        <f t="shared" si="9"/>
        <v>—</v>
      </c>
      <c r="X30" s="278">
        <f t="shared" si="10"/>
        <v>-1</v>
      </c>
      <c r="Y30" s="278">
        <f t="shared" si="11"/>
        <v>0</v>
      </c>
      <c r="Z30" s="278" t="str">
        <f t="shared" si="12"/>
        <v>PAS</v>
      </c>
      <c r="AA30" s="278" t="str">
        <f t="shared" si="13"/>
        <v>HAYIR</v>
      </c>
      <c r="AB30" s="278" t="str">
        <f t="shared" si="14"/>
        <v>SINIR</v>
      </c>
    </row>
    <row r="31" spans="1:28" ht="15" customHeight="1" x14ac:dyDescent="0.3">
      <c r="A31" s="35" t="s">
        <v>97</v>
      </c>
      <c r="B31" s="36">
        <f>'📡 CANLI_VERİ'!C32</f>
        <v>41.22</v>
      </c>
      <c r="C31" s="37">
        <f>'📡 CANLI_VERİ'!G32</f>
        <v>41.5</v>
      </c>
      <c r="D31" s="52">
        <v>0.73710073710073765</v>
      </c>
      <c r="E31" s="49">
        <v>106.11360986173587</v>
      </c>
      <c r="F31" s="49">
        <v>3.1498257839721275</v>
      </c>
      <c r="G31" s="49">
        <v>71.544715447154502</v>
      </c>
      <c r="H31" s="49">
        <v>62.928698252499778</v>
      </c>
      <c r="I31" s="49">
        <v>0.30624511645305913</v>
      </c>
      <c r="J31" s="49">
        <v>2.0967647058823573</v>
      </c>
      <c r="K31" s="49">
        <v>-6.8576470588237903E-2</v>
      </c>
      <c r="L31" s="40">
        <v>2406920</v>
      </c>
      <c r="M31" s="49">
        <v>1868912.4</v>
      </c>
      <c r="N31" t="str">
        <f t="shared" si="0"/>
        <v>✓</v>
      </c>
      <c r="O31" t="str">
        <f t="shared" si="1"/>
        <v>✓</v>
      </c>
      <c r="P31" t="str">
        <f t="shared" si="2"/>
        <v>✓</v>
      </c>
      <c r="Q31" t="str">
        <f t="shared" si="3"/>
        <v>✓</v>
      </c>
      <c r="R31" t="str">
        <f t="shared" si="4"/>
        <v>✗</v>
      </c>
      <c r="S31" t="str">
        <f t="shared" si="5"/>
        <v>✓</v>
      </c>
      <c r="T31" t="b">
        <f t="shared" si="6"/>
        <v>0</v>
      </c>
      <c r="U31">
        <f t="shared" si="7"/>
        <v>13</v>
      </c>
      <c r="V31" s="249" t="str">
        <f t="shared" si="8"/>
        <v>—</v>
      </c>
      <c r="W31" s="249" t="str">
        <f t="shared" si="9"/>
        <v>📊 Yüksek Skor</v>
      </c>
      <c r="X31" s="278">
        <f t="shared" si="10"/>
        <v>15</v>
      </c>
      <c r="Y31" s="278">
        <f t="shared" si="11"/>
        <v>15</v>
      </c>
      <c r="Z31" s="278" t="str">
        <f t="shared" si="12"/>
        <v>PREMIUM</v>
      </c>
      <c r="AA31" s="278" t="str">
        <f t="shared" si="13"/>
        <v>EVET</v>
      </c>
      <c r="AB31" s="278" t="str">
        <f t="shared" si="14"/>
        <v>UYGUN</v>
      </c>
    </row>
    <row r="32" spans="1:28" ht="15" customHeight="1" x14ac:dyDescent="0.3">
      <c r="A32" s="41" t="s">
        <v>522</v>
      </c>
      <c r="B32" s="42">
        <f>'📡 CANLI_VERİ'!C33</f>
        <v>6.33</v>
      </c>
      <c r="C32" s="43">
        <f>'📡 CANLI_VERİ'!G33</f>
        <v>6.33</v>
      </c>
      <c r="D32" s="51">
        <v>1.7013232514177634</v>
      </c>
      <c r="E32" s="50">
        <v>97.375328083989459</v>
      </c>
      <c r="F32" s="50">
        <v>5.0318640467339382</v>
      </c>
      <c r="G32" s="50">
        <v>79.104477611940354</v>
      </c>
      <c r="H32" s="50">
        <v>37.988954311013771</v>
      </c>
      <c r="I32" s="50">
        <v>-9.8734600385806236E-3</v>
      </c>
      <c r="J32" s="50">
        <v>-5.1029411764707433E-2</v>
      </c>
      <c r="K32" s="50">
        <v>-5.0547058823530298E-2</v>
      </c>
      <c r="L32" s="46">
        <v>60142535</v>
      </c>
      <c r="M32" s="50">
        <v>56217267</v>
      </c>
      <c r="N32" t="str">
        <f t="shared" si="0"/>
        <v>✓</v>
      </c>
      <c r="O32" t="str">
        <f t="shared" si="1"/>
        <v>✓</v>
      </c>
      <c r="P32" t="str">
        <f t="shared" si="2"/>
        <v>✗</v>
      </c>
      <c r="Q32" t="str">
        <f t="shared" si="3"/>
        <v>✓</v>
      </c>
      <c r="R32" t="str">
        <f t="shared" si="4"/>
        <v>✗</v>
      </c>
      <c r="S32" t="str">
        <f t="shared" si="5"/>
        <v>✓</v>
      </c>
      <c r="T32">
        <f t="shared" si="6"/>
        <v>-2</v>
      </c>
      <c r="U32">
        <f t="shared" si="7"/>
        <v>8</v>
      </c>
      <c r="V32" s="249" t="str">
        <f t="shared" si="8"/>
        <v>—</v>
      </c>
      <c r="W32" s="249" t="str">
        <f t="shared" si="9"/>
        <v>—</v>
      </c>
      <c r="X32" s="278">
        <f t="shared" si="10"/>
        <v>5</v>
      </c>
      <c r="Y32" s="278">
        <f t="shared" si="11"/>
        <v>5</v>
      </c>
      <c r="Z32" s="278" t="str">
        <f t="shared" si="12"/>
        <v>PAS</v>
      </c>
      <c r="AA32" s="278" t="str">
        <f t="shared" si="13"/>
        <v>HAYIR</v>
      </c>
      <c r="AB32" s="278" t="str">
        <f t="shared" si="14"/>
        <v>RİSKLİ</v>
      </c>
    </row>
    <row r="33" spans="1:28" ht="15" customHeight="1" x14ac:dyDescent="0.3">
      <c r="A33" s="35" t="s">
        <v>523</v>
      </c>
      <c r="B33" s="36">
        <f>'📡 CANLI_VERİ'!C34</f>
        <v>11.24</v>
      </c>
      <c r="C33" s="37">
        <f>'📡 CANLI_VERİ'!G34</f>
        <v>11.23</v>
      </c>
      <c r="D33" s="38" t="s">
        <v>1032</v>
      </c>
      <c r="E33" s="39" t="s">
        <v>1032</v>
      </c>
      <c r="F33" s="39" t="s">
        <v>1032</v>
      </c>
      <c r="G33" s="39" t="s">
        <v>1032</v>
      </c>
      <c r="H33" s="39" t="s">
        <v>1032</v>
      </c>
      <c r="I33" s="39" t="s">
        <v>1032</v>
      </c>
      <c r="J33" s="39" t="s">
        <v>1032</v>
      </c>
      <c r="K33" s="39" t="s">
        <v>1032</v>
      </c>
      <c r="L33" s="40">
        <f>'📡 CANLI_VERİ'!H34</f>
        <v>70942</v>
      </c>
      <c r="M33" s="39" t="s">
        <v>1032</v>
      </c>
      <c r="N33" t="str">
        <f t="shared" si="0"/>
        <v>?</v>
      </c>
      <c r="O33" t="str">
        <f t="shared" si="1"/>
        <v>?</v>
      </c>
      <c r="P33" t="str">
        <f t="shared" si="2"/>
        <v>?</v>
      </c>
      <c r="Q33" t="str">
        <f t="shared" si="3"/>
        <v>?</v>
      </c>
      <c r="R33" t="str">
        <f t="shared" si="4"/>
        <v>?</v>
      </c>
      <c r="S33" t="str">
        <f t="shared" si="5"/>
        <v>?</v>
      </c>
      <c r="T33">
        <f t="shared" si="6"/>
        <v>0</v>
      </c>
      <c r="U33" t="str">
        <f t="shared" si="7"/>
        <v/>
      </c>
      <c r="V33" s="249" t="str">
        <f t="shared" si="8"/>
        <v>—</v>
      </c>
      <c r="W33" s="249" t="str">
        <f t="shared" si="9"/>
        <v>📊 Yüksek Skor</v>
      </c>
      <c r="X33" s="278">
        <f t="shared" si="10"/>
        <v>-6</v>
      </c>
      <c r="Y33" s="278">
        <f t="shared" si="11"/>
        <v>0</v>
      </c>
      <c r="Z33" s="278" t="str">
        <f t="shared" si="12"/>
        <v>PAS</v>
      </c>
      <c r="AA33" s="278" t="str">
        <f t="shared" si="13"/>
        <v>HAYIR</v>
      </c>
      <c r="AB33" s="278" t="str">
        <f t="shared" si="14"/>
        <v>RİSKLİ</v>
      </c>
    </row>
    <row r="34" spans="1:28" ht="15" customHeight="1" x14ac:dyDescent="0.3">
      <c r="A34" s="41" t="s">
        <v>288</v>
      </c>
      <c r="B34" s="42">
        <f>'📡 CANLI_VERİ'!C35</f>
        <v>20.059999999999999</v>
      </c>
      <c r="C34" s="43">
        <f>'📡 CANLI_VERİ'!G35</f>
        <v>20.059999999999999</v>
      </c>
      <c r="D34" s="51">
        <v>3.4341363403382674</v>
      </c>
      <c r="E34" s="50">
        <v>76.579464378037528</v>
      </c>
      <c r="F34" s="50">
        <v>4.1165227240549367</v>
      </c>
      <c r="G34" s="50">
        <v>65.538461538461519</v>
      </c>
      <c r="H34" s="50">
        <v>77.383894816473614</v>
      </c>
      <c r="I34" s="50">
        <v>0.18558372864005035</v>
      </c>
      <c r="J34" s="50">
        <v>2.3504411764705893</v>
      </c>
      <c r="K34" s="50">
        <v>0.23095882352941421</v>
      </c>
      <c r="L34" s="46">
        <v>1458690</v>
      </c>
      <c r="M34" s="50">
        <v>3631773</v>
      </c>
      <c r="N34" t="str">
        <f t="shared" si="0"/>
        <v>✓</v>
      </c>
      <c r="O34" t="str">
        <f t="shared" si="1"/>
        <v>✓</v>
      </c>
      <c r="P34" t="str">
        <f t="shared" si="2"/>
        <v>✓</v>
      </c>
      <c r="Q34" t="str">
        <f t="shared" si="3"/>
        <v>✗</v>
      </c>
      <c r="R34" t="str">
        <f t="shared" si="4"/>
        <v>✓</v>
      </c>
      <c r="S34" t="str">
        <f t="shared" si="5"/>
        <v>✗</v>
      </c>
      <c r="T34" t="b">
        <f t="shared" si="6"/>
        <v>0</v>
      </c>
      <c r="U34">
        <f t="shared" si="7"/>
        <v>11</v>
      </c>
      <c r="V34" s="249" t="str">
        <f t="shared" si="8"/>
        <v>—</v>
      </c>
      <c r="W34" s="249" t="str">
        <f t="shared" si="9"/>
        <v>📊 Yüksek Skor</v>
      </c>
      <c r="X34" s="278">
        <f t="shared" si="10"/>
        <v>4</v>
      </c>
      <c r="Y34" s="278">
        <f t="shared" si="11"/>
        <v>4</v>
      </c>
      <c r="Z34" s="278" t="str">
        <f t="shared" si="12"/>
        <v>PAS</v>
      </c>
      <c r="AA34" s="278" t="str">
        <f t="shared" si="13"/>
        <v>HAYIR</v>
      </c>
      <c r="AB34" s="278" t="str">
        <f t="shared" si="14"/>
        <v>SINIR</v>
      </c>
    </row>
    <row r="35" spans="1:28" ht="15" customHeight="1" x14ac:dyDescent="0.3">
      <c r="A35" s="35" t="s">
        <v>524</v>
      </c>
      <c r="B35" s="36">
        <f>'📡 CANLI_VERİ'!C36</f>
        <v>358</v>
      </c>
      <c r="C35" s="37">
        <f>'📡 CANLI_VERİ'!G36</f>
        <v>357.5</v>
      </c>
      <c r="D35" s="38" t="s">
        <v>1032</v>
      </c>
      <c r="E35" s="39" t="s">
        <v>1032</v>
      </c>
      <c r="F35" s="39" t="s">
        <v>1032</v>
      </c>
      <c r="G35" s="39" t="s">
        <v>1032</v>
      </c>
      <c r="H35" s="39" t="s">
        <v>1032</v>
      </c>
      <c r="I35" s="39" t="s">
        <v>1032</v>
      </c>
      <c r="J35" s="39" t="s">
        <v>1032</v>
      </c>
      <c r="K35" s="39" t="s">
        <v>1032</v>
      </c>
      <c r="L35" s="40">
        <f>'📡 CANLI_VERİ'!H36</f>
        <v>9930</v>
      </c>
      <c r="M35" s="39" t="s">
        <v>1032</v>
      </c>
      <c r="N35" t="str">
        <f t="shared" si="0"/>
        <v>?</v>
      </c>
      <c r="O35" t="str">
        <f t="shared" si="1"/>
        <v>?</v>
      </c>
      <c r="P35" t="str">
        <f t="shared" si="2"/>
        <v>?</v>
      </c>
      <c r="Q35" t="str">
        <f t="shared" si="3"/>
        <v>?</v>
      </c>
      <c r="R35" t="str">
        <f t="shared" si="4"/>
        <v>?</v>
      </c>
      <c r="S35" t="str">
        <f t="shared" si="5"/>
        <v>?</v>
      </c>
      <c r="T35">
        <f t="shared" si="6"/>
        <v>0</v>
      </c>
      <c r="U35" t="str">
        <f t="shared" si="7"/>
        <v/>
      </c>
      <c r="V35" s="249" t="str">
        <f t="shared" si="8"/>
        <v>—</v>
      </c>
      <c r="W35" s="249" t="str">
        <f t="shared" si="9"/>
        <v>📊 Yüksek Skor</v>
      </c>
      <c r="X35" s="278">
        <f t="shared" si="10"/>
        <v>-6</v>
      </c>
      <c r="Y35" s="278">
        <f t="shared" si="11"/>
        <v>0</v>
      </c>
      <c r="Z35" s="278" t="str">
        <f t="shared" si="12"/>
        <v>PAS</v>
      </c>
      <c r="AA35" s="278" t="str">
        <f t="shared" si="13"/>
        <v>HAYIR</v>
      </c>
      <c r="AB35" s="278" t="str">
        <f t="shared" si="14"/>
        <v>RİSKLİ</v>
      </c>
    </row>
    <row r="36" spans="1:28" ht="15" customHeight="1" x14ac:dyDescent="0.3">
      <c r="A36" s="41" t="s">
        <v>1036</v>
      </c>
      <c r="B36" s="42">
        <f>'📡 CANLI_VERİ'!C37</f>
        <v>0</v>
      </c>
      <c r="C36" s="43">
        <f>'📡 CANLI_VERİ'!G37</f>
        <v>0</v>
      </c>
      <c r="D36" s="44" t="s">
        <v>1032</v>
      </c>
      <c r="E36" s="45" t="s">
        <v>1032</v>
      </c>
      <c r="F36" s="45" t="s">
        <v>1032</v>
      </c>
      <c r="G36" s="45" t="s">
        <v>1032</v>
      </c>
      <c r="H36" s="45" t="s">
        <v>1032</v>
      </c>
      <c r="I36" s="45" t="s">
        <v>1032</v>
      </c>
      <c r="J36" s="45" t="s">
        <v>1032</v>
      </c>
      <c r="K36" s="45" t="s">
        <v>1032</v>
      </c>
      <c r="L36" s="46">
        <f>'📡 CANLI_VERİ'!H37</f>
        <v>0</v>
      </c>
      <c r="M36" s="45" t="s">
        <v>1032</v>
      </c>
      <c r="N36" t="str">
        <f t="shared" si="0"/>
        <v>?</v>
      </c>
      <c r="O36" t="str">
        <f t="shared" si="1"/>
        <v>?</v>
      </c>
      <c r="P36" t="str">
        <f t="shared" si="2"/>
        <v>?</v>
      </c>
      <c r="Q36" t="str">
        <f t="shared" si="3"/>
        <v>?</v>
      </c>
      <c r="R36" t="str">
        <f t="shared" si="4"/>
        <v>?</v>
      </c>
      <c r="S36" t="str">
        <f t="shared" si="5"/>
        <v>?</v>
      </c>
      <c r="T36">
        <f t="shared" si="6"/>
        <v>0</v>
      </c>
      <c r="U36" t="str">
        <f t="shared" si="7"/>
        <v/>
      </c>
      <c r="V36" s="249" t="str">
        <f t="shared" si="8"/>
        <v>—</v>
      </c>
      <c r="W36" s="249" t="str">
        <f t="shared" si="9"/>
        <v>📊 Yüksek Skor</v>
      </c>
      <c r="X36" s="278">
        <f t="shared" si="10"/>
        <v>-6</v>
      </c>
      <c r="Y36" s="278">
        <f t="shared" si="11"/>
        <v>0</v>
      </c>
      <c r="Z36" s="278" t="str">
        <f t="shared" si="12"/>
        <v>PAS</v>
      </c>
      <c r="AA36" s="278" t="str">
        <f t="shared" si="13"/>
        <v>HAYIR</v>
      </c>
      <c r="AB36" s="278" t="str">
        <f t="shared" si="14"/>
        <v>RİSKLİ</v>
      </c>
    </row>
    <row r="37" spans="1:28" ht="15" customHeight="1" x14ac:dyDescent="0.3">
      <c r="A37" s="35" t="s">
        <v>1037</v>
      </c>
      <c r="B37" s="36">
        <f>'📡 CANLI_VERİ'!C38</f>
        <v>0</v>
      </c>
      <c r="C37" s="37">
        <f>'📡 CANLI_VERİ'!G38</f>
        <v>0</v>
      </c>
      <c r="D37" s="38" t="s">
        <v>1032</v>
      </c>
      <c r="E37" s="39" t="s">
        <v>1032</v>
      </c>
      <c r="F37" s="39" t="s">
        <v>1032</v>
      </c>
      <c r="G37" s="39" t="s">
        <v>1032</v>
      </c>
      <c r="H37" s="39" t="s">
        <v>1032</v>
      </c>
      <c r="I37" s="39" t="s">
        <v>1032</v>
      </c>
      <c r="J37" s="39" t="s">
        <v>1032</v>
      </c>
      <c r="K37" s="39" t="s">
        <v>1032</v>
      </c>
      <c r="L37" s="40">
        <f>'📡 CANLI_VERİ'!H38</f>
        <v>0</v>
      </c>
      <c r="M37" s="39" t="s">
        <v>1032</v>
      </c>
      <c r="N37" t="str">
        <f t="shared" si="0"/>
        <v>?</v>
      </c>
      <c r="O37" t="str">
        <f t="shared" si="1"/>
        <v>?</v>
      </c>
      <c r="P37" t="str">
        <f t="shared" si="2"/>
        <v>?</v>
      </c>
      <c r="Q37" t="str">
        <f t="shared" si="3"/>
        <v>?</v>
      </c>
      <c r="R37" t="str">
        <f t="shared" si="4"/>
        <v>?</v>
      </c>
      <c r="S37" t="str">
        <f t="shared" si="5"/>
        <v>?</v>
      </c>
      <c r="T37">
        <f t="shared" si="6"/>
        <v>0</v>
      </c>
      <c r="U37" t="str">
        <f t="shared" si="7"/>
        <v/>
      </c>
      <c r="V37" s="249" t="str">
        <f t="shared" si="8"/>
        <v>—</v>
      </c>
      <c r="W37" s="249" t="str">
        <f t="shared" si="9"/>
        <v>📊 Yüksek Skor</v>
      </c>
      <c r="X37" s="278">
        <f t="shared" si="10"/>
        <v>-6</v>
      </c>
      <c r="Y37" s="278">
        <f t="shared" si="11"/>
        <v>0</v>
      </c>
      <c r="Z37" s="278" t="str">
        <f t="shared" si="12"/>
        <v>PAS</v>
      </c>
      <c r="AA37" s="278" t="str">
        <f t="shared" si="13"/>
        <v>HAYIR</v>
      </c>
      <c r="AB37" s="278" t="str">
        <f t="shared" si="14"/>
        <v>RİSKLİ</v>
      </c>
    </row>
    <row r="38" spans="1:28" ht="15" customHeight="1" x14ac:dyDescent="0.3">
      <c r="A38" s="41" t="s">
        <v>1038</v>
      </c>
      <c r="B38" s="42">
        <f>'📡 CANLI_VERİ'!C39</f>
        <v>0</v>
      </c>
      <c r="C38" s="43">
        <f>'📡 CANLI_VERİ'!G39</f>
        <v>0</v>
      </c>
      <c r="D38" s="44" t="s">
        <v>1032</v>
      </c>
      <c r="E38" s="45" t="s">
        <v>1032</v>
      </c>
      <c r="F38" s="45" t="s">
        <v>1032</v>
      </c>
      <c r="G38" s="45" t="s">
        <v>1032</v>
      </c>
      <c r="H38" s="45" t="s">
        <v>1032</v>
      </c>
      <c r="I38" s="45" t="s">
        <v>1032</v>
      </c>
      <c r="J38" s="45" t="s">
        <v>1032</v>
      </c>
      <c r="K38" s="45" t="s">
        <v>1032</v>
      </c>
      <c r="L38" s="46">
        <f>'📡 CANLI_VERİ'!H39</f>
        <v>0</v>
      </c>
      <c r="M38" s="45" t="s">
        <v>1032</v>
      </c>
      <c r="N38" t="str">
        <f t="shared" si="0"/>
        <v>?</v>
      </c>
      <c r="O38" t="str">
        <f t="shared" si="1"/>
        <v>?</v>
      </c>
      <c r="P38" t="str">
        <f t="shared" si="2"/>
        <v>?</v>
      </c>
      <c r="Q38" t="str">
        <f t="shared" si="3"/>
        <v>?</v>
      </c>
      <c r="R38" t="str">
        <f t="shared" si="4"/>
        <v>?</v>
      </c>
      <c r="S38" t="str">
        <f t="shared" si="5"/>
        <v>?</v>
      </c>
      <c r="T38">
        <f t="shared" si="6"/>
        <v>0</v>
      </c>
      <c r="U38" t="str">
        <f t="shared" si="7"/>
        <v/>
      </c>
      <c r="V38" s="249" t="str">
        <f t="shared" si="8"/>
        <v>—</v>
      </c>
      <c r="W38" s="249" t="str">
        <f t="shared" si="9"/>
        <v>📊 Yüksek Skor</v>
      </c>
      <c r="X38" s="278">
        <f t="shared" si="10"/>
        <v>-6</v>
      </c>
      <c r="Y38" s="278">
        <f t="shared" si="11"/>
        <v>0</v>
      </c>
      <c r="Z38" s="278" t="str">
        <f t="shared" si="12"/>
        <v>PAS</v>
      </c>
      <c r="AA38" s="278" t="str">
        <f t="shared" si="13"/>
        <v>HAYIR</v>
      </c>
      <c r="AB38" s="278" t="str">
        <f t="shared" si="14"/>
        <v>RİSKLİ</v>
      </c>
    </row>
    <row r="39" spans="1:28" ht="15" customHeight="1" x14ac:dyDescent="0.3">
      <c r="A39" s="35" t="s">
        <v>1039</v>
      </c>
      <c r="B39" s="36">
        <f>'📡 CANLI_VERİ'!C40</f>
        <v>0</v>
      </c>
      <c r="C39" s="37">
        <f>'📡 CANLI_VERİ'!G40</f>
        <v>0</v>
      </c>
      <c r="D39" s="38" t="s">
        <v>1032</v>
      </c>
      <c r="E39" s="39" t="s">
        <v>1032</v>
      </c>
      <c r="F39" s="39" t="s">
        <v>1032</v>
      </c>
      <c r="G39" s="39" t="s">
        <v>1032</v>
      </c>
      <c r="H39" s="39" t="s">
        <v>1032</v>
      </c>
      <c r="I39" s="39" t="s">
        <v>1032</v>
      </c>
      <c r="J39" s="39" t="s">
        <v>1032</v>
      </c>
      <c r="K39" s="39" t="s">
        <v>1032</v>
      </c>
      <c r="L39" s="40">
        <f>'📡 CANLI_VERİ'!H40</f>
        <v>0</v>
      </c>
      <c r="M39" s="39" t="s">
        <v>1032</v>
      </c>
      <c r="N39" t="str">
        <f t="shared" si="0"/>
        <v>?</v>
      </c>
      <c r="O39" t="str">
        <f t="shared" si="1"/>
        <v>?</v>
      </c>
      <c r="P39" t="str">
        <f t="shared" si="2"/>
        <v>?</v>
      </c>
      <c r="Q39" t="str">
        <f t="shared" si="3"/>
        <v>?</v>
      </c>
      <c r="R39" t="str">
        <f t="shared" si="4"/>
        <v>?</v>
      </c>
      <c r="S39" t="str">
        <f t="shared" si="5"/>
        <v>?</v>
      </c>
      <c r="T39">
        <f t="shared" si="6"/>
        <v>0</v>
      </c>
      <c r="U39" t="str">
        <f t="shared" si="7"/>
        <v/>
      </c>
      <c r="V39" s="249" t="str">
        <f t="shared" si="8"/>
        <v>—</v>
      </c>
      <c r="W39" s="249" t="str">
        <f t="shared" si="9"/>
        <v>📊 Yüksek Skor</v>
      </c>
      <c r="X39" s="278">
        <f t="shared" si="10"/>
        <v>-6</v>
      </c>
      <c r="Y39" s="278">
        <f t="shared" si="11"/>
        <v>0</v>
      </c>
      <c r="Z39" s="278" t="str">
        <f t="shared" si="12"/>
        <v>PAS</v>
      </c>
      <c r="AA39" s="278" t="str">
        <f t="shared" si="13"/>
        <v>HAYIR</v>
      </c>
      <c r="AB39" s="278" t="str">
        <f t="shared" si="14"/>
        <v>RİSKLİ</v>
      </c>
    </row>
    <row r="40" spans="1:28" ht="15" customHeight="1" x14ac:dyDescent="0.3">
      <c r="A40" s="41" t="s">
        <v>1040</v>
      </c>
      <c r="B40" s="42">
        <f>'📡 CANLI_VERİ'!C41</f>
        <v>0</v>
      </c>
      <c r="C40" s="43">
        <f>'📡 CANLI_VERİ'!G41</f>
        <v>0</v>
      </c>
      <c r="D40" s="44" t="s">
        <v>1032</v>
      </c>
      <c r="E40" s="45" t="s">
        <v>1032</v>
      </c>
      <c r="F40" s="45" t="s">
        <v>1032</v>
      </c>
      <c r="G40" s="45" t="s">
        <v>1032</v>
      </c>
      <c r="H40" s="45" t="s">
        <v>1032</v>
      </c>
      <c r="I40" s="45" t="s">
        <v>1032</v>
      </c>
      <c r="J40" s="45" t="s">
        <v>1032</v>
      </c>
      <c r="K40" s="45" t="s">
        <v>1032</v>
      </c>
      <c r="L40" s="46">
        <f>'📡 CANLI_VERİ'!H41</f>
        <v>0</v>
      </c>
      <c r="M40" s="45" t="s">
        <v>1032</v>
      </c>
      <c r="N40" t="str">
        <f t="shared" si="0"/>
        <v>?</v>
      </c>
      <c r="O40" t="str">
        <f t="shared" si="1"/>
        <v>?</v>
      </c>
      <c r="P40" t="str">
        <f t="shared" si="2"/>
        <v>?</v>
      </c>
      <c r="Q40" t="str">
        <f t="shared" si="3"/>
        <v>?</v>
      </c>
      <c r="R40" t="str">
        <f t="shared" si="4"/>
        <v>?</v>
      </c>
      <c r="S40" t="str">
        <f t="shared" si="5"/>
        <v>?</v>
      </c>
      <c r="T40">
        <f t="shared" si="6"/>
        <v>0</v>
      </c>
      <c r="U40" t="str">
        <f t="shared" si="7"/>
        <v/>
      </c>
      <c r="V40" s="249" t="str">
        <f t="shared" si="8"/>
        <v>—</v>
      </c>
      <c r="W40" s="249" t="str">
        <f t="shared" si="9"/>
        <v>📊 Yüksek Skor</v>
      </c>
      <c r="X40" s="278">
        <f t="shared" si="10"/>
        <v>-6</v>
      </c>
      <c r="Y40" s="278">
        <f t="shared" si="11"/>
        <v>0</v>
      </c>
      <c r="Z40" s="278" t="str">
        <f t="shared" si="12"/>
        <v>PAS</v>
      </c>
      <c r="AA40" s="278" t="str">
        <f t="shared" si="13"/>
        <v>HAYIR</v>
      </c>
      <c r="AB40" s="278" t="str">
        <f t="shared" si="14"/>
        <v>RİSKLİ</v>
      </c>
    </row>
    <row r="41" spans="1:28" ht="15" customHeight="1" x14ac:dyDescent="0.3">
      <c r="A41" s="35" t="s">
        <v>94</v>
      </c>
      <c r="B41" s="36">
        <f>'📡 CANLI_VERİ'!C42</f>
        <v>16.010000000000002</v>
      </c>
      <c r="C41" s="37">
        <f>'📡 CANLI_VERİ'!G42</f>
        <v>16.05</v>
      </c>
      <c r="D41" s="38" t="s">
        <v>1032</v>
      </c>
      <c r="E41" s="39" t="s">
        <v>1032</v>
      </c>
      <c r="F41" s="39" t="s">
        <v>1032</v>
      </c>
      <c r="G41" s="39" t="s">
        <v>1032</v>
      </c>
      <c r="H41" s="39" t="s">
        <v>1032</v>
      </c>
      <c r="I41" s="39" t="s">
        <v>1032</v>
      </c>
      <c r="J41" s="39" t="s">
        <v>1032</v>
      </c>
      <c r="K41" s="39" t="s">
        <v>1032</v>
      </c>
      <c r="L41" s="40">
        <f>'📡 CANLI_VERİ'!H42</f>
        <v>350344</v>
      </c>
      <c r="M41" s="39" t="s">
        <v>1032</v>
      </c>
      <c r="N41" t="str">
        <f t="shared" si="0"/>
        <v>?</v>
      </c>
      <c r="O41" t="str">
        <f t="shared" si="1"/>
        <v>?</v>
      </c>
      <c r="P41" t="str">
        <f t="shared" si="2"/>
        <v>?</v>
      </c>
      <c r="Q41" t="str">
        <f t="shared" si="3"/>
        <v>?</v>
      </c>
      <c r="R41" t="str">
        <f t="shared" si="4"/>
        <v>?</v>
      </c>
      <c r="S41" t="str">
        <f t="shared" si="5"/>
        <v>?</v>
      </c>
      <c r="T41">
        <f t="shared" si="6"/>
        <v>0</v>
      </c>
      <c r="U41" t="str">
        <f t="shared" si="7"/>
        <v/>
      </c>
      <c r="V41" s="249" t="str">
        <f t="shared" si="8"/>
        <v>—</v>
      </c>
      <c r="W41" s="249" t="str">
        <f t="shared" si="9"/>
        <v>📊 Yüksek Skor</v>
      </c>
      <c r="X41" s="278">
        <f t="shared" si="10"/>
        <v>-6</v>
      </c>
      <c r="Y41" s="278">
        <f t="shared" si="11"/>
        <v>0</v>
      </c>
      <c r="Z41" s="278" t="str">
        <f t="shared" si="12"/>
        <v>PAS</v>
      </c>
      <c r="AA41" s="278" t="str">
        <f t="shared" si="13"/>
        <v>HAYIR</v>
      </c>
      <c r="AB41" s="278" t="str">
        <f t="shared" si="14"/>
        <v>RİSKLİ</v>
      </c>
    </row>
    <row r="42" spans="1:28" ht="15" customHeight="1" x14ac:dyDescent="0.3">
      <c r="A42" s="41" t="s">
        <v>1041</v>
      </c>
      <c r="B42" s="42">
        <f>'📡 CANLI_VERİ'!C43</f>
        <v>0</v>
      </c>
      <c r="C42" s="43">
        <f>'📡 CANLI_VERİ'!G43</f>
        <v>0</v>
      </c>
      <c r="D42" s="44" t="s">
        <v>1032</v>
      </c>
      <c r="E42" s="45" t="s">
        <v>1032</v>
      </c>
      <c r="F42" s="45" t="s">
        <v>1032</v>
      </c>
      <c r="G42" s="45" t="s">
        <v>1032</v>
      </c>
      <c r="H42" s="45" t="s">
        <v>1032</v>
      </c>
      <c r="I42" s="45" t="s">
        <v>1032</v>
      </c>
      <c r="J42" s="45" t="s">
        <v>1032</v>
      </c>
      <c r="K42" s="45" t="s">
        <v>1032</v>
      </c>
      <c r="L42" s="46">
        <f>'📡 CANLI_VERİ'!H43</f>
        <v>0</v>
      </c>
      <c r="M42" s="45" t="s">
        <v>1032</v>
      </c>
      <c r="N42" t="str">
        <f t="shared" si="0"/>
        <v>?</v>
      </c>
      <c r="O42" t="str">
        <f t="shared" si="1"/>
        <v>?</v>
      </c>
      <c r="P42" t="str">
        <f t="shared" si="2"/>
        <v>?</v>
      </c>
      <c r="Q42" t="str">
        <f t="shared" si="3"/>
        <v>?</v>
      </c>
      <c r="R42" t="str">
        <f t="shared" si="4"/>
        <v>?</v>
      </c>
      <c r="S42" t="str">
        <f t="shared" si="5"/>
        <v>?</v>
      </c>
      <c r="T42">
        <f t="shared" si="6"/>
        <v>0</v>
      </c>
      <c r="U42" t="str">
        <f t="shared" si="7"/>
        <v/>
      </c>
      <c r="V42" s="249" t="str">
        <f t="shared" si="8"/>
        <v>—</v>
      </c>
      <c r="W42" s="249" t="str">
        <f t="shared" si="9"/>
        <v>📊 Yüksek Skor</v>
      </c>
      <c r="X42" s="278">
        <f t="shared" si="10"/>
        <v>-6</v>
      </c>
      <c r="Y42" s="278">
        <f t="shared" si="11"/>
        <v>0</v>
      </c>
      <c r="Z42" s="278" t="str">
        <f t="shared" si="12"/>
        <v>PAS</v>
      </c>
      <c r="AA42" s="278" t="str">
        <f t="shared" si="13"/>
        <v>HAYIR</v>
      </c>
      <c r="AB42" s="278" t="str">
        <f t="shared" si="14"/>
        <v>RİSKLİ</v>
      </c>
    </row>
    <row r="43" spans="1:28" ht="15" customHeight="1" x14ac:dyDescent="0.3">
      <c r="A43" s="35" t="s">
        <v>525</v>
      </c>
      <c r="B43" s="36">
        <f>'📡 CANLI_VERİ'!C44</f>
        <v>48.1</v>
      </c>
      <c r="C43" s="37">
        <f>'📡 CANLI_VERİ'!G44</f>
        <v>48.1</v>
      </c>
      <c r="D43" s="52">
        <v>26.959247648902828</v>
      </c>
      <c r="E43" s="49">
        <v>110.52209218252175</v>
      </c>
      <c r="F43" s="49">
        <v>8.4523809523809526</v>
      </c>
      <c r="G43" s="49">
        <v>81.051817478731621</v>
      </c>
      <c r="H43" s="49">
        <v>92.008249548852788</v>
      </c>
      <c r="I43" s="49">
        <v>2.7005730106587862</v>
      </c>
      <c r="J43" s="49">
        <v>24.001558823529408</v>
      </c>
      <c r="K43" s="49">
        <v>3.9763882352941167</v>
      </c>
      <c r="L43" s="40">
        <v>2541710</v>
      </c>
      <c r="M43" s="49">
        <v>4851569.8</v>
      </c>
      <c r="N43" t="str">
        <f t="shared" si="0"/>
        <v>✓</v>
      </c>
      <c r="O43" t="str">
        <f t="shared" si="1"/>
        <v>✓</v>
      </c>
      <c r="P43" t="str">
        <f t="shared" si="2"/>
        <v>✓</v>
      </c>
      <c r="Q43" t="str">
        <f t="shared" si="3"/>
        <v>✗</v>
      </c>
      <c r="R43" t="str">
        <f t="shared" si="4"/>
        <v>✓</v>
      </c>
      <c r="S43" t="str">
        <f t="shared" si="5"/>
        <v>✗</v>
      </c>
      <c r="T43">
        <f t="shared" si="6"/>
        <v>-2</v>
      </c>
      <c r="U43">
        <f t="shared" si="7"/>
        <v>9</v>
      </c>
      <c r="V43" s="249" t="str">
        <f t="shared" si="8"/>
        <v>—</v>
      </c>
      <c r="W43" s="249" t="str">
        <f t="shared" si="9"/>
        <v>—</v>
      </c>
      <c r="X43" s="278">
        <f t="shared" si="10"/>
        <v>0</v>
      </c>
      <c r="Y43" s="278">
        <f t="shared" si="11"/>
        <v>0</v>
      </c>
      <c r="Z43" s="278" t="str">
        <f t="shared" si="12"/>
        <v>PAS</v>
      </c>
      <c r="AA43" s="278" t="str">
        <f t="shared" si="13"/>
        <v>HAYIR</v>
      </c>
      <c r="AB43" s="278" t="str">
        <f t="shared" si="14"/>
        <v>RİSKLİ</v>
      </c>
    </row>
    <row r="44" spans="1:28" ht="15" customHeight="1" x14ac:dyDescent="0.3">
      <c r="A44" s="41" t="s">
        <v>216</v>
      </c>
      <c r="B44" s="42">
        <f>'📡 CANLI_VERİ'!C45</f>
        <v>11.17</v>
      </c>
      <c r="C44" s="43">
        <f>'📡 CANLI_VERİ'!G45</f>
        <v>11.16</v>
      </c>
      <c r="D44" s="51">
        <v>1.8918918918918948</v>
      </c>
      <c r="E44" s="50">
        <v>106.32669757294838</v>
      </c>
      <c r="F44" s="50">
        <v>2.6209422761146914</v>
      </c>
      <c r="G44" s="50">
        <v>70.312500000000071</v>
      </c>
      <c r="H44" s="50">
        <v>85.630575428369568</v>
      </c>
      <c r="I44" s="50">
        <v>7.6500605655760834E-2</v>
      </c>
      <c r="J44" s="50">
        <v>0.70635294117646907</v>
      </c>
      <c r="K44" s="50">
        <v>5.5970588235293994E-2</v>
      </c>
      <c r="L44" s="46">
        <v>1468615</v>
      </c>
      <c r="M44" s="50">
        <v>2002592</v>
      </c>
      <c r="N44" t="str">
        <f t="shared" si="0"/>
        <v>✓</v>
      </c>
      <c r="O44" t="str">
        <f t="shared" si="1"/>
        <v>✓</v>
      </c>
      <c r="P44" t="str">
        <f t="shared" si="2"/>
        <v>✓</v>
      </c>
      <c r="Q44" t="str">
        <f t="shared" si="3"/>
        <v>✗</v>
      </c>
      <c r="R44" t="str">
        <f t="shared" si="4"/>
        <v>✓</v>
      </c>
      <c r="S44" t="str">
        <f t="shared" si="5"/>
        <v>✗</v>
      </c>
      <c r="T44" t="b">
        <f t="shared" si="6"/>
        <v>0</v>
      </c>
      <c r="U44">
        <f t="shared" si="7"/>
        <v>11</v>
      </c>
      <c r="V44" s="249" t="str">
        <f t="shared" si="8"/>
        <v>—</v>
      </c>
      <c r="W44" s="249" t="str">
        <f t="shared" si="9"/>
        <v>📊 Yüksek Skor</v>
      </c>
      <c r="X44" s="278">
        <f t="shared" si="10"/>
        <v>6</v>
      </c>
      <c r="Y44" s="278">
        <f t="shared" si="11"/>
        <v>6</v>
      </c>
      <c r="Z44" s="278" t="str">
        <f t="shared" si="12"/>
        <v>PAS</v>
      </c>
      <c r="AA44" s="278" t="str">
        <f t="shared" si="13"/>
        <v>HAYIR</v>
      </c>
      <c r="AB44" s="278" t="str">
        <f t="shared" si="14"/>
        <v>UYGUN</v>
      </c>
    </row>
    <row r="45" spans="1:28" ht="15" customHeight="1" x14ac:dyDescent="0.3">
      <c r="A45" s="35" t="s">
        <v>526</v>
      </c>
      <c r="B45" s="36">
        <f>'📡 CANLI_VERİ'!C46</f>
        <v>110.9</v>
      </c>
      <c r="C45" s="37">
        <f>'📡 CANLI_VERİ'!G46</f>
        <v>110.8</v>
      </c>
      <c r="D45" s="52">
        <v>-1.7667844522968212</v>
      </c>
      <c r="E45" s="49">
        <v>-42.761299435027098</v>
      </c>
      <c r="F45" s="49">
        <v>2.6657245632065778</v>
      </c>
      <c r="G45" s="49">
        <v>31.034482758620658</v>
      </c>
      <c r="H45" s="49">
        <v>45.432546884452456</v>
      </c>
      <c r="I45" s="49">
        <v>-0.17871311879992191</v>
      </c>
      <c r="J45" s="49">
        <v>1.1425602941176436</v>
      </c>
      <c r="K45" s="49">
        <v>-0.70778941176469345</v>
      </c>
      <c r="L45" s="40">
        <v>1019764</v>
      </c>
      <c r="M45" s="49">
        <v>777717.2</v>
      </c>
      <c r="N45" t="str">
        <f t="shared" si="0"/>
        <v>✗</v>
      </c>
      <c r="O45" t="str">
        <f t="shared" si="1"/>
        <v>✓</v>
      </c>
      <c r="P45" t="str">
        <f t="shared" si="2"/>
        <v>✗</v>
      </c>
      <c r="Q45" t="str">
        <f t="shared" si="3"/>
        <v>✗</v>
      </c>
      <c r="R45" t="str">
        <f t="shared" si="4"/>
        <v>✗</v>
      </c>
      <c r="S45" t="str">
        <f t="shared" si="5"/>
        <v>✓</v>
      </c>
      <c r="T45" t="b">
        <f t="shared" si="6"/>
        <v>0</v>
      </c>
      <c r="U45">
        <f t="shared" si="7"/>
        <v>5</v>
      </c>
      <c r="V45" s="249" t="str">
        <f t="shared" si="8"/>
        <v>—</v>
      </c>
      <c r="W45" s="249" t="str">
        <f t="shared" si="9"/>
        <v>—</v>
      </c>
      <c r="X45" s="278">
        <f t="shared" si="10"/>
        <v>4</v>
      </c>
      <c r="Y45" s="278">
        <f t="shared" si="11"/>
        <v>4</v>
      </c>
      <c r="Z45" s="278" t="str">
        <f t="shared" si="12"/>
        <v>PAS</v>
      </c>
      <c r="AA45" s="278" t="str">
        <f t="shared" si="13"/>
        <v>HAYIR</v>
      </c>
      <c r="AB45" s="278" t="str">
        <f t="shared" si="14"/>
        <v>UYGUN</v>
      </c>
    </row>
    <row r="46" spans="1:28" ht="15" customHeight="1" x14ac:dyDescent="0.3">
      <c r="A46" s="41" t="s">
        <v>221</v>
      </c>
      <c r="B46" s="42">
        <f>'📡 CANLI_VERİ'!C47</f>
        <v>28.88</v>
      </c>
      <c r="C46" s="43">
        <f>'📡 CANLI_VERİ'!G47</f>
        <v>28.92</v>
      </c>
      <c r="D46" s="51">
        <v>-0.28089887640450062</v>
      </c>
      <c r="E46" s="50">
        <v>58.453653353334353</v>
      </c>
      <c r="F46" s="50">
        <v>2.6307847082494975</v>
      </c>
      <c r="G46" s="50">
        <v>69.67741935483869</v>
      </c>
      <c r="H46" s="50">
        <v>81.43476167549349</v>
      </c>
      <c r="I46" s="50">
        <v>9.9314104223289124E-2</v>
      </c>
      <c r="J46" s="50">
        <v>1.9009411764705995</v>
      </c>
      <c r="K46" s="50">
        <v>-1.9980882352938822E-2</v>
      </c>
      <c r="L46" s="46">
        <v>1639349</v>
      </c>
      <c r="M46" s="50">
        <v>4296313</v>
      </c>
      <c r="N46" t="str">
        <f t="shared" si="0"/>
        <v>✗</v>
      </c>
      <c r="O46" t="str">
        <f t="shared" si="1"/>
        <v>✓</v>
      </c>
      <c r="P46" t="str">
        <f t="shared" si="2"/>
        <v>✓</v>
      </c>
      <c r="Q46" t="str">
        <f t="shared" si="3"/>
        <v>✗</v>
      </c>
      <c r="R46" t="str">
        <f t="shared" si="4"/>
        <v>✗</v>
      </c>
      <c r="S46" t="str">
        <f t="shared" si="5"/>
        <v>✗</v>
      </c>
      <c r="T46" t="b">
        <f t="shared" si="6"/>
        <v>0</v>
      </c>
      <c r="U46">
        <f t="shared" si="7"/>
        <v>6</v>
      </c>
      <c r="V46" s="249" t="str">
        <f t="shared" si="8"/>
        <v>—</v>
      </c>
      <c r="W46" s="249" t="str">
        <f t="shared" si="9"/>
        <v>—</v>
      </c>
      <c r="X46" s="278">
        <f t="shared" si="10"/>
        <v>4</v>
      </c>
      <c r="Y46" s="278">
        <f t="shared" si="11"/>
        <v>4</v>
      </c>
      <c r="Z46" s="278" t="str">
        <f t="shared" si="12"/>
        <v>PAS</v>
      </c>
      <c r="AA46" s="278" t="str">
        <f t="shared" si="13"/>
        <v>HAYIR</v>
      </c>
      <c r="AB46" s="278" t="str">
        <f t="shared" si="14"/>
        <v>UYGUN</v>
      </c>
    </row>
    <row r="47" spans="1:28" ht="15" customHeight="1" x14ac:dyDescent="0.3">
      <c r="A47" s="35" t="s">
        <v>527</v>
      </c>
      <c r="B47" s="36">
        <f>'📡 CANLI_VERİ'!C48</f>
        <v>104.5</v>
      </c>
      <c r="C47" s="37">
        <f>'📡 CANLI_VERİ'!G48</f>
        <v>104.1</v>
      </c>
      <c r="D47" s="52">
        <v>8.4313725490195992</v>
      </c>
      <c r="E47" s="49">
        <v>276.72938823743283</v>
      </c>
      <c r="F47" s="49">
        <v>3.9847584603461605</v>
      </c>
      <c r="G47" s="49">
        <v>99.307958477508592</v>
      </c>
      <c r="H47" s="49">
        <v>71.900467033486464</v>
      </c>
      <c r="I47" s="49">
        <v>0.27355311883213362</v>
      </c>
      <c r="J47" s="49">
        <v>4.233823529411751</v>
      </c>
      <c r="K47" s="49">
        <v>-1.1171470588235426</v>
      </c>
      <c r="L47" s="40">
        <v>1439718</v>
      </c>
      <c r="M47" s="49">
        <v>534784.4</v>
      </c>
      <c r="N47" t="str">
        <f t="shared" si="0"/>
        <v>✓</v>
      </c>
      <c r="O47" t="str">
        <f t="shared" si="1"/>
        <v>✓</v>
      </c>
      <c r="P47" t="str">
        <f t="shared" si="2"/>
        <v>✓</v>
      </c>
      <c r="Q47" t="str">
        <f t="shared" si="3"/>
        <v>✓</v>
      </c>
      <c r="R47" t="str">
        <f t="shared" si="4"/>
        <v>✗</v>
      </c>
      <c r="S47" t="str">
        <f t="shared" si="5"/>
        <v>✓</v>
      </c>
      <c r="T47" t="b">
        <f t="shared" si="6"/>
        <v>0</v>
      </c>
      <c r="U47">
        <f t="shared" si="7"/>
        <v>13</v>
      </c>
      <c r="V47" s="249" t="str">
        <f t="shared" si="8"/>
        <v>—</v>
      </c>
      <c r="W47" s="249" t="str">
        <f t="shared" si="9"/>
        <v>📊 Yüksek Skor</v>
      </c>
      <c r="X47" s="278">
        <f t="shared" si="10"/>
        <v>15</v>
      </c>
      <c r="Y47" s="278">
        <f t="shared" si="11"/>
        <v>15</v>
      </c>
      <c r="Z47" s="278" t="str">
        <f t="shared" si="12"/>
        <v>PREMIUM</v>
      </c>
      <c r="AA47" s="278" t="str">
        <f t="shared" si="13"/>
        <v>EVET</v>
      </c>
      <c r="AB47" s="278" t="str">
        <f t="shared" si="14"/>
        <v>UYGUN</v>
      </c>
    </row>
    <row r="48" spans="1:28" ht="15" customHeight="1" x14ac:dyDescent="0.3">
      <c r="A48" s="41" t="s">
        <v>528</v>
      </c>
      <c r="B48" s="42">
        <f>'📡 CANLI_VERİ'!C49</f>
        <v>111.9</v>
      </c>
      <c r="C48" s="43">
        <f>'📡 CANLI_VERİ'!G49</f>
        <v>112.3</v>
      </c>
      <c r="D48" s="51">
        <v>-1.2027491408934776</v>
      </c>
      <c r="E48" s="50">
        <v>-39.912280701754142</v>
      </c>
      <c r="F48" s="50">
        <v>3.6273291925465836</v>
      </c>
      <c r="G48" s="50">
        <v>42.857142857142854</v>
      </c>
      <c r="H48" s="50">
        <v>61.330631543397487</v>
      </c>
      <c r="I48" s="50">
        <v>0.10346293484200186</v>
      </c>
      <c r="J48" s="50">
        <v>2.8676470588235219</v>
      </c>
      <c r="K48" s="50">
        <v>-0.76541176470588557</v>
      </c>
      <c r="L48" s="46">
        <v>1629015</v>
      </c>
      <c r="M48" s="50">
        <v>3451350.6</v>
      </c>
      <c r="N48" t="str">
        <f t="shared" si="0"/>
        <v>✗</v>
      </c>
      <c r="O48" t="str">
        <f t="shared" si="1"/>
        <v>✓</v>
      </c>
      <c r="P48" t="str">
        <f t="shared" si="2"/>
        <v>✓</v>
      </c>
      <c r="Q48" t="str">
        <f t="shared" si="3"/>
        <v>✗</v>
      </c>
      <c r="R48" t="str">
        <f t="shared" si="4"/>
        <v>✗</v>
      </c>
      <c r="S48" t="str">
        <f t="shared" si="5"/>
        <v>✗</v>
      </c>
      <c r="T48" t="b">
        <f t="shared" si="6"/>
        <v>0</v>
      </c>
      <c r="U48">
        <f t="shared" si="7"/>
        <v>6</v>
      </c>
      <c r="V48" s="249" t="str">
        <f t="shared" si="8"/>
        <v>—</v>
      </c>
      <c r="W48" s="249" t="str">
        <f t="shared" si="9"/>
        <v>—</v>
      </c>
      <c r="X48" s="278">
        <f t="shared" si="10"/>
        <v>4</v>
      </c>
      <c r="Y48" s="278">
        <f t="shared" si="11"/>
        <v>4</v>
      </c>
      <c r="Z48" s="278" t="str">
        <f t="shared" si="12"/>
        <v>PAS</v>
      </c>
      <c r="AA48" s="278" t="str">
        <f t="shared" si="13"/>
        <v>HAYIR</v>
      </c>
      <c r="AB48" s="278" t="str">
        <f t="shared" si="14"/>
        <v>UYGUN</v>
      </c>
    </row>
    <row r="49" spans="1:28" ht="15" customHeight="1" x14ac:dyDescent="0.3">
      <c r="A49" s="35" t="s">
        <v>529</v>
      </c>
      <c r="B49" s="36">
        <f>'📡 CANLI_VERİ'!C50</f>
        <v>50.2</v>
      </c>
      <c r="C49" s="37">
        <f>'📡 CANLI_VERİ'!G50</f>
        <v>50.4</v>
      </c>
      <c r="D49" s="52">
        <v>15.277777777777789</v>
      </c>
      <c r="E49" s="49">
        <v>195.91018444266243</v>
      </c>
      <c r="F49" s="49">
        <v>4.2109323995489323</v>
      </c>
      <c r="G49" s="49">
        <v>81.835937500000014</v>
      </c>
      <c r="H49" s="49">
        <v>88.363231745505502</v>
      </c>
      <c r="I49" s="49">
        <v>0.8006940268209729</v>
      </c>
      <c r="J49" s="49">
        <v>3.7253529411764603</v>
      </c>
      <c r="K49" s="49">
        <v>1.6202588235294129</v>
      </c>
      <c r="L49" s="40">
        <v>3970456</v>
      </c>
      <c r="M49" s="49">
        <v>6085536.7999999998</v>
      </c>
      <c r="N49" t="str">
        <f t="shared" si="0"/>
        <v>✓</v>
      </c>
      <c r="O49" t="str">
        <f t="shared" si="1"/>
        <v>✓</v>
      </c>
      <c r="P49" t="str">
        <f t="shared" si="2"/>
        <v>✓</v>
      </c>
      <c r="Q49" t="str">
        <f t="shared" si="3"/>
        <v>✗</v>
      </c>
      <c r="R49" t="str">
        <f t="shared" si="4"/>
        <v>✓</v>
      </c>
      <c r="S49" t="str">
        <f t="shared" si="5"/>
        <v>✗</v>
      </c>
      <c r="T49" t="b">
        <f t="shared" si="6"/>
        <v>0</v>
      </c>
      <c r="U49">
        <f t="shared" si="7"/>
        <v>11</v>
      </c>
      <c r="V49" s="249" t="str">
        <f t="shared" si="8"/>
        <v>—</v>
      </c>
      <c r="W49" s="249" t="str">
        <f t="shared" si="9"/>
        <v>📊 Yüksek Skor</v>
      </c>
      <c r="X49" s="278">
        <f t="shared" si="10"/>
        <v>4</v>
      </c>
      <c r="Y49" s="278">
        <f t="shared" si="11"/>
        <v>4</v>
      </c>
      <c r="Z49" s="278" t="str">
        <f t="shared" si="12"/>
        <v>PAS</v>
      </c>
      <c r="AA49" s="278" t="str">
        <f t="shared" si="13"/>
        <v>HAYIR</v>
      </c>
      <c r="AB49" s="278" t="str">
        <f t="shared" si="14"/>
        <v>SINIR</v>
      </c>
    </row>
    <row r="50" spans="1:28" ht="15" customHeight="1" x14ac:dyDescent="0.3">
      <c r="A50" s="41" t="s">
        <v>258</v>
      </c>
      <c r="B50" s="42">
        <f>'📡 CANLI_VERİ'!C51</f>
        <v>38.5</v>
      </c>
      <c r="C50" s="43">
        <f>'📡 CANLI_VERİ'!G51</f>
        <v>38.5</v>
      </c>
      <c r="D50" s="51">
        <v>33.084745762711854</v>
      </c>
      <c r="E50" s="50">
        <v>153.08943089430883</v>
      </c>
      <c r="F50" s="50">
        <v>5.7273851975838719</v>
      </c>
      <c r="G50" s="50">
        <v>71.527777777777771</v>
      </c>
      <c r="H50" s="50">
        <v>90.01616261231645</v>
      </c>
      <c r="I50" s="50">
        <v>1.5715861767016404</v>
      </c>
      <c r="J50" s="50">
        <v>9.3511764705882356</v>
      </c>
      <c r="K50" s="50">
        <v>3.6167294117647062</v>
      </c>
      <c r="L50" s="46">
        <v>15760446</v>
      </c>
      <c r="M50" s="50">
        <v>14598895.199999999</v>
      </c>
      <c r="N50" t="str">
        <f t="shared" si="0"/>
        <v>✓</v>
      </c>
      <c r="O50" t="str">
        <f t="shared" si="1"/>
        <v>✓</v>
      </c>
      <c r="P50" t="str">
        <f t="shared" si="2"/>
        <v>✓</v>
      </c>
      <c r="Q50" t="str">
        <f t="shared" si="3"/>
        <v>✗</v>
      </c>
      <c r="R50" t="str">
        <f t="shared" si="4"/>
        <v>✓</v>
      </c>
      <c r="S50" t="str">
        <f t="shared" si="5"/>
        <v>✓</v>
      </c>
      <c r="T50">
        <f t="shared" si="6"/>
        <v>-2</v>
      </c>
      <c r="U50">
        <f t="shared" si="7"/>
        <v>11</v>
      </c>
      <c r="V50" s="249" t="str">
        <f t="shared" si="8"/>
        <v>—</v>
      </c>
      <c r="W50" s="249" t="str">
        <f t="shared" si="9"/>
        <v>📊 Yüksek Skor</v>
      </c>
      <c r="X50" s="278">
        <f t="shared" si="10"/>
        <v>5</v>
      </c>
      <c r="Y50" s="278">
        <f t="shared" si="11"/>
        <v>5</v>
      </c>
      <c r="Z50" s="278" t="str">
        <f t="shared" si="12"/>
        <v>PAS</v>
      </c>
      <c r="AA50" s="278" t="str">
        <f t="shared" si="13"/>
        <v>HAYIR</v>
      </c>
      <c r="AB50" s="278" t="str">
        <f t="shared" si="14"/>
        <v>RİSKLİ</v>
      </c>
    </row>
    <row r="51" spans="1:28" ht="15" customHeight="1" x14ac:dyDescent="0.3">
      <c r="A51" s="35" t="s">
        <v>1042</v>
      </c>
      <c r="B51" s="36">
        <f>'📡 CANLI_VERİ'!C52</f>
        <v>0</v>
      </c>
      <c r="C51" s="37">
        <f>'📡 CANLI_VERİ'!G52</f>
        <v>0</v>
      </c>
      <c r="D51" s="38" t="s">
        <v>1032</v>
      </c>
      <c r="E51" s="39" t="s">
        <v>1032</v>
      </c>
      <c r="F51" s="39" t="s">
        <v>1032</v>
      </c>
      <c r="G51" s="39" t="s">
        <v>1032</v>
      </c>
      <c r="H51" s="39" t="s">
        <v>1032</v>
      </c>
      <c r="I51" s="39" t="s">
        <v>1032</v>
      </c>
      <c r="J51" s="39" t="s">
        <v>1032</v>
      </c>
      <c r="K51" s="39" t="s">
        <v>1032</v>
      </c>
      <c r="L51" s="40">
        <f>'📡 CANLI_VERİ'!H52</f>
        <v>0</v>
      </c>
      <c r="M51" s="39" t="s">
        <v>1032</v>
      </c>
      <c r="N51" t="str">
        <f t="shared" si="0"/>
        <v>?</v>
      </c>
      <c r="O51" t="str">
        <f t="shared" si="1"/>
        <v>?</v>
      </c>
      <c r="P51" t="str">
        <f t="shared" si="2"/>
        <v>?</v>
      </c>
      <c r="Q51" t="str">
        <f t="shared" si="3"/>
        <v>?</v>
      </c>
      <c r="R51" t="str">
        <f t="shared" si="4"/>
        <v>?</v>
      </c>
      <c r="S51" t="str">
        <f t="shared" si="5"/>
        <v>?</v>
      </c>
      <c r="T51">
        <f t="shared" si="6"/>
        <v>0</v>
      </c>
      <c r="U51" t="str">
        <f t="shared" si="7"/>
        <v/>
      </c>
      <c r="V51" s="249" t="str">
        <f t="shared" si="8"/>
        <v>—</v>
      </c>
      <c r="W51" s="249" t="str">
        <f t="shared" si="9"/>
        <v>📊 Yüksek Skor</v>
      </c>
      <c r="X51" s="278">
        <f t="shared" si="10"/>
        <v>-6</v>
      </c>
      <c r="Y51" s="278">
        <f t="shared" si="11"/>
        <v>0</v>
      </c>
      <c r="Z51" s="278" t="str">
        <f t="shared" si="12"/>
        <v>PAS</v>
      </c>
      <c r="AA51" s="278" t="str">
        <f t="shared" si="13"/>
        <v>HAYIR</v>
      </c>
      <c r="AB51" s="278" t="str">
        <f t="shared" si="14"/>
        <v>RİSKLİ</v>
      </c>
    </row>
    <row r="52" spans="1:28" ht="15" customHeight="1" x14ac:dyDescent="0.3">
      <c r="A52" s="41" t="s">
        <v>530</v>
      </c>
      <c r="B52" s="42">
        <f>'📡 CANLI_VERİ'!C53</f>
        <v>3.48</v>
      </c>
      <c r="C52" s="43">
        <f>'📡 CANLI_VERİ'!G53</f>
        <v>3.47</v>
      </c>
      <c r="D52" s="51">
        <v>-2.4861878453038777</v>
      </c>
      <c r="E52" s="50">
        <v>-58.823529411765215</v>
      </c>
      <c r="F52" s="50">
        <v>3.197086199919061</v>
      </c>
      <c r="G52" s="50">
        <v>15.999999999999837</v>
      </c>
      <c r="H52" s="50">
        <v>36.197530864197468</v>
      </c>
      <c r="I52" s="50">
        <v>7.3334791106010877E-3</v>
      </c>
      <c r="J52" s="50">
        <v>-0.15191176470588275</v>
      </c>
      <c r="K52" s="50">
        <v>3.9999999999951186E-4</v>
      </c>
      <c r="L52" s="46">
        <v>9129695</v>
      </c>
      <c r="M52" s="50">
        <v>13995012</v>
      </c>
      <c r="N52" t="str">
        <f t="shared" si="0"/>
        <v>✗</v>
      </c>
      <c r="O52" t="str">
        <f t="shared" si="1"/>
        <v>✓</v>
      </c>
      <c r="P52" t="str">
        <f t="shared" si="2"/>
        <v>✓</v>
      </c>
      <c r="Q52" t="str">
        <f t="shared" si="3"/>
        <v>✗</v>
      </c>
      <c r="R52" t="str">
        <f t="shared" si="4"/>
        <v>✗</v>
      </c>
      <c r="S52" t="str">
        <f t="shared" si="5"/>
        <v>✗</v>
      </c>
      <c r="T52" t="b">
        <f t="shared" si="6"/>
        <v>0</v>
      </c>
      <c r="U52">
        <f t="shared" si="7"/>
        <v>6</v>
      </c>
      <c r="V52" s="249" t="str">
        <f t="shared" si="8"/>
        <v>—</v>
      </c>
      <c r="W52" s="249" t="str">
        <f t="shared" si="9"/>
        <v>—</v>
      </c>
      <c r="X52" s="278">
        <f t="shared" si="10"/>
        <v>4</v>
      </c>
      <c r="Y52" s="278">
        <f t="shared" si="11"/>
        <v>4</v>
      </c>
      <c r="Z52" s="278" t="str">
        <f t="shared" si="12"/>
        <v>PAS</v>
      </c>
      <c r="AA52" s="278" t="str">
        <f t="shared" si="13"/>
        <v>HAYIR</v>
      </c>
      <c r="AB52" s="278" t="str">
        <f t="shared" si="14"/>
        <v>UYGUN</v>
      </c>
    </row>
    <row r="53" spans="1:28" ht="15" customHeight="1" x14ac:dyDescent="0.3">
      <c r="A53" s="35" t="s">
        <v>531</v>
      </c>
      <c r="B53" s="36">
        <f>'📡 CANLI_VERİ'!C54</f>
        <v>43.44</v>
      </c>
      <c r="C53" s="37">
        <f>'📡 CANLI_VERİ'!G54</f>
        <v>43.4</v>
      </c>
      <c r="D53" s="52">
        <v>-6.2114537444933893</v>
      </c>
      <c r="E53" s="49">
        <v>-125.09144542772891</v>
      </c>
      <c r="F53" s="49">
        <v>4.8715023820707231</v>
      </c>
      <c r="G53" s="49">
        <v>5.642633228840114</v>
      </c>
      <c r="H53" s="49">
        <v>33.943438837765839</v>
      </c>
      <c r="I53" s="49">
        <v>-0.24437358161946565</v>
      </c>
      <c r="J53" s="49">
        <v>2.7035882352941343</v>
      </c>
      <c r="K53" s="49">
        <v>-0.63147058823528956</v>
      </c>
      <c r="L53" s="40">
        <v>2098557</v>
      </c>
      <c r="M53" s="49">
        <v>2115011.6</v>
      </c>
      <c r="N53" t="str">
        <f t="shared" si="0"/>
        <v>✗</v>
      </c>
      <c r="O53" t="str">
        <f t="shared" si="1"/>
        <v>✗</v>
      </c>
      <c r="P53" t="str">
        <f t="shared" si="2"/>
        <v>✗</v>
      </c>
      <c r="Q53" t="str">
        <f t="shared" si="3"/>
        <v>✗</v>
      </c>
      <c r="R53" t="str">
        <f t="shared" si="4"/>
        <v>✗</v>
      </c>
      <c r="S53" t="str">
        <f t="shared" si="5"/>
        <v>✗</v>
      </c>
      <c r="T53" t="b">
        <f t="shared" si="6"/>
        <v>0</v>
      </c>
      <c r="U53">
        <f t="shared" si="7"/>
        <v>0</v>
      </c>
      <c r="V53" s="249" t="str">
        <f t="shared" si="8"/>
        <v>—</v>
      </c>
      <c r="W53" s="249" t="str">
        <f t="shared" si="9"/>
        <v>—</v>
      </c>
      <c r="X53" s="278">
        <f t="shared" si="10"/>
        <v>-2</v>
      </c>
      <c r="Y53" s="278">
        <f t="shared" si="11"/>
        <v>0</v>
      </c>
      <c r="Z53" s="278" t="str">
        <f t="shared" si="12"/>
        <v>PAS</v>
      </c>
      <c r="AA53" s="278" t="str">
        <f t="shared" si="13"/>
        <v>HAYIR</v>
      </c>
      <c r="AB53" s="278" t="str">
        <f t="shared" si="14"/>
        <v>SINIR</v>
      </c>
    </row>
    <row r="54" spans="1:28" ht="15" customHeight="1" x14ac:dyDescent="0.3">
      <c r="A54" s="41" t="s">
        <v>532</v>
      </c>
      <c r="B54" s="42">
        <f>'📡 CANLI_VERİ'!C55</f>
        <v>2.68</v>
      </c>
      <c r="C54" s="43">
        <f>'📡 CANLI_VERİ'!G55</f>
        <v>2.69</v>
      </c>
      <c r="D54" s="51">
        <v>-5.3380782918149405</v>
      </c>
      <c r="E54" s="50">
        <v>-86.455798864558204</v>
      </c>
      <c r="F54" s="50">
        <v>7.7604726100966674</v>
      </c>
      <c r="G54" s="50">
        <v>1.9801980198019824</v>
      </c>
      <c r="H54" s="50">
        <v>6.3839717305063841</v>
      </c>
      <c r="I54" s="50">
        <v>-8.0092342945777745E-2</v>
      </c>
      <c r="J54" s="50">
        <v>-0.14379411764705852</v>
      </c>
      <c r="K54" s="50">
        <v>-0.13410588235294102</v>
      </c>
      <c r="L54" s="46">
        <v>31454649</v>
      </c>
      <c r="M54" s="50">
        <v>36298795.799999997</v>
      </c>
      <c r="N54" t="str">
        <f t="shared" si="0"/>
        <v>✗</v>
      </c>
      <c r="O54" t="str">
        <f t="shared" si="1"/>
        <v>✓</v>
      </c>
      <c r="P54" t="str">
        <f t="shared" si="2"/>
        <v>✗</v>
      </c>
      <c r="Q54" t="str">
        <f t="shared" si="3"/>
        <v>✗</v>
      </c>
      <c r="R54" t="str">
        <f t="shared" si="4"/>
        <v>✗</v>
      </c>
      <c r="S54" t="str">
        <f t="shared" si="5"/>
        <v>✗</v>
      </c>
      <c r="T54">
        <f t="shared" si="6"/>
        <v>-2</v>
      </c>
      <c r="U54">
        <f t="shared" si="7"/>
        <v>1</v>
      </c>
      <c r="V54" s="249" t="str">
        <f t="shared" si="8"/>
        <v>—</v>
      </c>
      <c r="W54" s="249" t="str">
        <f t="shared" si="9"/>
        <v>—</v>
      </c>
      <c r="X54" s="278">
        <f t="shared" si="10"/>
        <v>-5</v>
      </c>
      <c r="Y54" s="278">
        <f t="shared" si="11"/>
        <v>0</v>
      </c>
      <c r="Z54" s="278" t="str">
        <f t="shared" si="12"/>
        <v>PAS</v>
      </c>
      <c r="AA54" s="278" t="str">
        <f t="shared" si="13"/>
        <v>HAYIR</v>
      </c>
      <c r="AB54" s="278" t="str">
        <f t="shared" si="14"/>
        <v>RİSKLİ</v>
      </c>
    </row>
    <row r="55" spans="1:28" ht="15" customHeight="1" x14ac:dyDescent="0.3">
      <c r="A55" s="35" t="s">
        <v>533</v>
      </c>
      <c r="B55" s="36">
        <f>'📡 CANLI_VERİ'!C56</f>
        <v>420.25</v>
      </c>
      <c r="C55" s="37">
        <f>'📡 CANLI_VERİ'!G56</f>
        <v>422.5</v>
      </c>
      <c r="D55" s="52">
        <v>2.8799019607843146</v>
      </c>
      <c r="E55" s="49">
        <v>88.202811244979898</v>
      </c>
      <c r="F55" s="49">
        <v>4.3818599506508971</v>
      </c>
      <c r="G55" s="49">
        <v>89.835164835164832</v>
      </c>
      <c r="H55" s="49">
        <v>79.358187884757925</v>
      </c>
      <c r="I55" s="49">
        <v>0.76610551088780099</v>
      </c>
      <c r="J55" s="49">
        <v>42.602941176470608</v>
      </c>
      <c r="K55" s="49">
        <v>-6.6391176470588107</v>
      </c>
      <c r="L55" s="40">
        <v>20340813</v>
      </c>
      <c r="M55" s="49">
        <v>21257186.600000001</v>
      </c>
      <c r="N55" t="str">
        <f t="shared" si="0"/>
        <v>✓</v>
      </c>
      <c r="O55" t="str">
        <f t="shared" si="1"/>
        <v>✓</v>
      </c>
      <c r="P55" t="str">
        <f t="shared" si="2"/>
        <v>✓</v>
      </c>
      <c r="Q55" t="str">
        <f t="shared" si="3"/>
        <v>✓</v>
      </c>
      <c r="R55" t="str">
        <f t="shared" si="4"/>
        <v>✗</v>
      </c>
      <c r="S55" t="str">
        <f t="shared" si="5"/>
        <v>✗</v>
      </c>
      <c r="T55" t="b">
        <f t="shared" si="6"/>
        <v>0</v>
      </c>
      <c r="U55">
        <f t="shared" si="7"/>
        <v>11</v>
      </c>
      <c r="V55" s="249" t="str">
        <f t="shared" si="8"/>
        <v>—</v>
      </c>
      <c r="W55" s="249" t="str">
        <f t="shared" si="9"/>
        <v>📊 Yüksek Skor</v>
      </c>
      <c r="X55" s="278">
        <f t="shared" si="10"/>
        <v>7</v>
      </c>
      <c r="Y55" s="278">
        <f t="shared" si="11"/>
        <v>7</v>
      </c>
      <c r="Z55" s="278" t="str">
        <f t="shared" si="12"/>
        <v>PAS</v>
      </c>
      <c r="AA55" s="278" t="str">
        <f t="shared" si="13"/>
        <v>HAYIR</v>
      </c>
      <c r="AB55" s="278" t="str">
        <f t="shared" si="14"/>
        <v>SINIR</v>
      </c>
    </row>
    <row r="56" spans="1:28" ht="15" customHeight="1" x14ac:dyDescent="0.3">
      <c r="A56" s="41" t="s">
        <v>218</v>
      </c>
      <c r="B56" s="42">
        <f>'📡 CANLI_VERİ'!C57</f>
        <v>12.46</v>
      </c>
      <c r="C56" s="43">
        <f>'📡 CANLI_VERİ'!G57</f>
        <v>12.46</v>
      </c>
      <c r="D56" s="51">
        <v>-0.17667844522968323</v>
      </c>
      <c r="E56" s="50">
        <v>82.946518668012857</v>
      </c>
      <c r="F56" s="50">
        <v>2.9077117572692792</v>
      </c>
      <c r="G56" s="50">
        <v>60.747663551401885</v>
      </c>
      <c r="H56" s="50">
        <v>73.400850256482343</v>
      </c>
      <c r="I56" s="50">
        <v>6.7515529817844006E-2</v>
      </c>
      <c r="J56" s="50">
        <v>0.50314558823529687</v>
      </c>
      <c r="K56" s="50">
        <v>6.0140882352942182E-2</v>
      </c>
      <c r="L56" s="46">
        <v>1537209</v>
      </c>
      <c r="M56" s="50">
        <v>2472122.7999999998</v>
      </c>
      <c r="N56" t="str">
        <f t="shared" si="0"/>
        <v>✗</v>
      </c>
      <c r="O56" t="str">
        <f t="shared" si="1"/>
        <v>✓</v>
      </c>
      <c r="P56" t="str">
        <f t="shared" si="2"/>
        <v>✓</v>
      </c>
      <c r="Q56" t="str">
        <f t="shared" si="3"/>
        <v>✗</v>
      </c>
      <c r="R56" t="str">
        <f t="shared" si="4"/>
        <v>✓</v>
      </c>
      <c r="S56" t="str">
        <f t="shared" si="5"/>
        <v>✗</v>
      </c>
      <c r="T56" t="b">
        <f t="shared" si="6"/>
        <v>0</v>
      </c>
      <c r="U56">
        <f t="shared" si="7"/>
        <v>8</v>
      </c>
      <c r="V56" s="249" t="str">
        <f t="shared" si="8"/>
        <v>—</v>
      </c>
      <c r="W56" s="249" t="str">
        <f t="shared" si="9"/>
        <v>—</v>
      </c>
      <c r="X56" s="278">
        <f t="shared" si="10"/>
        <v>5</v>
      </c>
      <c r="Y56" s="278">
        <f t="shared" si="11"/>
        <v>5</v>
      </c>
      <c r="Z56" s="278" t="str">
        <f t="shared" si="12"/>
        <v>PAS</v>
      </c>
      <c r="AA56" s="278" t="str">
        <f t="shared" si="13"/>
        <v>HAYIR</v>
      </c>
      <c r="AB56" s="278" t="str">
        <f t="shared" si="14"/>
        <v>UYGUN</v>
      </c>
    </row>
    <row r="57" spans="1:28" ht="15" customHeight="1" x14ac:dyDescent="0.3">
      <c r="A57" s="35" t="s">
        <v>534</v>
      </c>
      <c r="B57" s="36">
        <f>'📡 CANLI_VERİ'!C58</f>
        <v>284</v>
      </c>
      <c r="C57" s="37">
        <f>'📡 CANLI_VERİ'!G58</f>
        <v>283</v>
      </c>
      <c r="D57" s="52">
        <v>19.397180359747203</v>
      </c>
      <c r="E57" s="49">
        <v>236.2900696317669</v>
      </c>
      <c r="F57" s="49">
        <v>4.8249185667752466</v>
      </c>
      <c r="G57" s="49">
        <v>81.92419825072885</v>
      </c>
      <c r="H57" s="49">
        <v>90.697579192190517</v>
      </c>
      <c r="I57" s="49">
        <v>3.7791808510642415</v>
      </c>
      <c r="J57" s="49">
        <v>22.37882352941179</v>
      </c>
      <c r="K57" s="49">
        <v>11.488882352941141</v>
      </c>
      <c r="L57" s="40">
        <v>46133193</v>
      </c>
      <c r="M57" s="49">
        <v>44112976.600000001</v>
      </c>
      <c r="N57" t="str">
        <f t="shared" si="0"/>
        <v>✓</v>
      </c>
      <c r="O57" t="str">
        <f t="shared" si="1"/>
        <v>✓</v>
      </c>
      <c r="P57" t="str">
        <f t="shared" si="2"/>
        <v>✓</v>
      </c>
      <c r="Q57" t="str">
        <f t="shared" si="3"/>
        <v>✗</v>
      </c>
      <c r="R57" t="str">
        <f t="shared" si="4"/>
        <v>✓</v>
      </c>
      <c r="S57" t="str">
        <f t="shared" si="5"/>
        <v>✓</v>
      </c>
      <c r="T57" t="b">
        <f t="shared" si="6"/>
        <v>0</v>
      </c>
      <c r="U57">
        <f t="shared" si="7"/>
        <v>13</v>
      </c>
      <c r="V57" s="249" t="str">
        <f t="shared" si="8"/>
        <v>—</v>
      </c>
      <c r="W57" s="249" t="str">
        <f t="shared" si="9"/>
        <v>📊 Yüksek Skor</v>
      </c>
      <c r="X57" s="278">
        <f t="shared" si="10"/>
        <v>7</v>
      </c>
      <c r="Y57" s="278">
        <f t="shared" si="11"/>
        <v>7</v>
      </c>
      <c r="Z57" s="278" t="str">
        <f t="shared" si="12"/>
        <v>PAS</v>
      </c>
      <c r="AA57" s="278" t="str">
        <f t="shared" si="13"/>
        <v>HAYIR</v>
      </c>
      <c r="AB57" s="278" t="str">
        <f t="shared" si="14"/>
        <v>SINIR</v>
      </c>
    </row>
    <row r="58" spans="1:28" ht="15" customHeight="1" x14ac:dyDescent="0.3">
      <c r="A58" s="41" t="s">
        <v>219</v>
      </c>
      <c r="B58" s="42">
        <f>'📡 CANLI_VERİ'!C59</f>
        <v>13.16</v>
      </c>
      <c r="C58" s="43">
        <f>'📡 CANLI_VERİ'!G59</f>
        <v>13.15</v>
      </c>
      <c r="D58" s="51">
        <v>-3.3707865168539297</v>
      </c>
      <c r="E58" s="50">
        <v>25.233038348081905</v>
      </c>
      <c r="F58" s="50">
        <v>3.122923588039868</v>
      </c>
      <c r="G58" s="50">
        <v>61.184210526315788</v>
      </c>
      <c r="H58" s="50">
        <v>67.105263157894726</v>
      </c>
      <c r="I58" s="50">
        <v>8.2856114098151121E-2</v>
      </c>
      <c r="J58" s="50">
        <v>0.53708823529411909</v>
      </c>
      <c r="K58" s="50">
        <v>-6.1264705882350889E-2</v>
      </c>
      <c r="L58" s="46">
        <v>87539</v>
      </c>
      <c r="M58" s="50">
        <v>174370.2</v>
      </c>
      <c r="N58" t="str">
        <f t="shared" si="0"/>
        <v>✗</v>
      </c>
      <c r="O58" t="str">
        <f t="shared" si="1"/>
        <v>✓</v>
      </c>
      <c r="P58" t="str">
        <f t="shared" si="2"/>
        <v>✓</v>
      </c>
      <c r="Q58" t="str">
        <f t="shared" si="3"/>
        <v>✗</v>
      </c>
      <c r="R58" t="str">
        <f t="shared" si="4"/>
        <v>✗</v>
      </c>
      <c r="S58" t="str">
        <f t="shared" si="5"/>
        <v>✗</v>
      </c>
      <c r="T58" t="b">
        <f t="shared" si="6"/>
        <v>0</v>
      </c>
      <c r="U58">
        <f t="shared" si="7"/>
        <v>6</v>
      </c>
      <c r="V58" s="249" t="str">
        <f t="shared" si="8"/>
        <v>—</v>
      </c>
      <c r="W58" s="249" t="str">
        <f t="shared" si="9"/>
        <v>—</v>
      </c>
      <c r="X58" s="278">
        <f t="shared" si="10"/>
        <v>4</v>
      </c>
      <c r="Y58" s="278">
        <f t="shared" si="11"/>
        <v>4</v>
      </c>
      <c r="Z58" s="278" t="str">
        <f t="shared" si="12"/>
        <v>PAS</v>
      </c>
      <c r="AA58" s="278" t="str">
        <f t="shared" si="13"/>
        <v>HAYIR</v>
      </c>
      <c r="AB58" s="278" t="str">
        <f t="shared" si="14"/>
        <v>UYGUN</v>
      </c>
    </row>
    <row r="59" spans="1:28" ht="15" customHeight="1" x14ac:dyDescent="0.3">
      <c r="A59" s="35" t="s">
        <v>199</v>
      </c>
      <c r="B59" s="36">
        <f>'📡 CANLI_VERİ'!C60</f>
        <v>50.75</v>
      </c>
      <c r="C59" s="37">
        <f>'📡 CANLI_VERİ'!G60</f>
        <v>50.8</v>
      </c>
      <c r="D59" s="52">
        <v>-6.7385444743935263</v>
      </c>
      <c r="E59" s="49">
        <v>-67.87181594083782</v>
      </c>
      <c r="F59" s="49">
        <v>4.596751995595926</v>
      </c>
      <c r="G59" s="49">
        <v>23.870967741935502</v>
      </c>
      <c r="H59" s="49">
        <v>17.849462365591425</v>
      </c>
      <c r="I59" s="49">
        <v>-0.15395402620881354</v>
      </c>
      <c r="J59" s="49">
        <v>-0.30941176470587095</v>
      </c>
      <c r="K59" s="49">
        <v>-1.4686176470588208</v>
      </c>
      <c r="L59" s="40">
        <v>451162</v>
      </c>
      <c r="M59" s="49">
        <v>970437.6</v>
      </c>
      <c r="N59" t="str">
        <f t="shared" si="0"/>
        <v>✗</v>
      </c>
      <c r="O59" t="str">
        <f t="shared" si="1"/>
        <v>✓</v>
      </c>
      <c r="P59" t="str">
        <f t="shared" si="2"/>
        <v>✗</v>
      </c>
      <c r="Q59" t="str">
        <f t="shared" si="3"/>
        <v>✓</v>
      </c>
      <c r="R59" t="str">
        <f t="shared" si="4"/>
        <v>✗</v>
      </c>
      <c r="S59" t="str">
        <f t="shared" si="5"/>
        <v>✗</v>
      </c>
      <c r="T59" t="b">
        <f t="shared" si="6"/>
        <v>0</v>
      </c>
      <c r="U59">
        <f t="shared" si="7"/>
        <v>5</v>
      </c>
      <c r="V59" s="249" t="str">
        <f t="shared" si="8"/>
        <v>—</v>
      </c>
      <c r="W59" s="249" t="str">
        <f t="shared" si="9"/>
        <v>—</v>
      </c>
      <c r="X59" s="278">
        <f t="shared" si="10"/>
        <v>3</v>
      </c>
      <c r="Y59" s="278">
        <f t="shared" si="11"/>
        <v>3</v>
      </c>
      <c r="Z59" s="278" t="str">
        <f t="shared" si="12"/>
        <v>PAS</v>
      </c>
      <c r="AA59" s="278" t="str">
        <f t="shared" si="13"/>
        <v>HAYIR</v>
      </c>
      <c r="AB59" s="278" t="str">
        <f t="shared" si="14"/>
        <v>SINIR</v>
      </c>
    </row>
    <row r="60" spans="1:28" ht="15" customHeight="1" x14ac:dyDescent="0.3">
      <c r="A60" s="41" t="s">
        <v>1043</v>
      </c>
      <c r="B60" s="42">
        <f>'📡 CANLI_VERİ'!C61</f>
        <v>0</v>
      </c>
      <c r="C60" s="43">
        <f>'📡 CANLI_VERİ'!G61</f>
        <v>0</v>
      </c>
      <c r="D60" s="44" t="s">
        <v>1032</v>
      </c>
      <c r="E60" s="45" t="s">
        <v>1032</v>
      </c>
      <c r="F60" s="45" t="s">
        <v>1032</v>
      </c>
      <c r="G60" s="45" t="s">
        <v>1032</v>
      </c>
      <c r="H60" s="45" t="s">
        <v>1032</v>
      </c>
      <c r="I60" s="45" t="s">
        <v>1032</v>
      </c>
      <c r="J60" s="45" t="s">
        <v>1032</v>
      </c>
      <c r="K60" s="45" t="s">
        <v>1032</v>
      </c>
      <c r="L60" s="46">
        <f>'📡 CANLI_VERİ'!H61</f>
        <v>0</v>
      </c>
      <c r="M60" s="45" t="s">
        <v>1032</v>
      </c>
      <c r="N60" t="str">
        <f t="shared" si="0"/>
        <v>?</v>
      </c>
      <c r="O60" t="str">
        <f t="shared" si="1"/>
        <v>?</v>
      </c>
      <c r="P60" t="str">
        <f t="shared" si="2"/>
        <v>?</v>
      </c>
      <c r="Q60" t="str">
        <f t="shared" si="3"/>
        <v>?</v>
      </c>
      <c r="R60" t="str">
        <f t="shared" si="4"/>
        <v>?</v>
      </c>
      <c r="S60" t="str">
        <f t="shared" si="5"/>
        <v>?</v>
      </c>
      <c r="T60">
        <f t="shared" si="6"/>
        <v>0</v>
      </c>
      <c r="U60" t="str">
        <f t="shared" si="7"/>
        <v/>
      </c>
      <c r="V60" s="249" t="str">
        <f t="shared" si="8"/>
        <v>—</v>
      </c>
      <c r="W60" s="249" t="str">
        <f t="shared" si="9"/>
        <v>📊 Yüksek Skor</v>
      </c>
      <c r="X60" s="278">
        <f t="shared" si="10"/>
        <v>-6</v>
      </c>
      <c r="Y60" s="278">
        <f t="shared" si="11"/>
        <v>0</v>
      </c>
      <c r="Z60" s="278" t="str">
        <f t="shared" si="12"/>
        <v>PAS</v>
      </c>
      <c r="AA60" s="278" t="str">
        <f t="shared" si="13"/>
        <v>HAYIR</v>
      </c>
      <c r="AB60" s="278" t="str">
        <f t="shared" si="14"/>
        <v>RİSKLİ</v>
      </c>
    </row>
    <row r="61" spans="1:28" ht="15" customHeight="1" x14ac:dyDescent="0.3">
      <c r="A61" s="35" t="s">
        <v>252</v>
      </c>
      <c r="B61" s="36">
        <f>'📡 CANLI_VERİ'!C62</f>
        <v>149.6</v>
      </c>
      <c r="C61" s="37">
        <f>'📡 CANLI_VERİ'!G62</f>
        <v>149.4</v>
      </c>
      <c r="D61" s="38" t="s">
        <v>1032</v>
      </c>
      <c r="E61" s="39" t="s">
        <v>1032</v>
      </c>
      <c r="F61" s="39" t="s">
        <v>1032</v>
      </c>
      <c r="G61" s="39" t="s">
        <v>1032</v>
      </c>
      <c r="H61" s="39" t="s">
        <v>1032</v>
      </c>
      <c r="I61" s="39" t="s">
        <v>1032</v>
      </c>
      <c r="J61" s="39" t="s">
        <v>1032</v>
      </c>
      <c r="K61" s="39" t="s">
        <v>1032</v>
      </c>
      <c r="L61" s="40">
        <f>'📡 CANLI_VERİ'!H62</f>
        <v>48169</v>
      </c>
      <c r="M61" s="39" t="s">
        <v>1032</v>
      </c>
      <c r="N61" t="str">
        <f t="shared" si="0"/>
        <v>?</v>
      </c>
      <c r="O61" t="str">
        <f t="shared" si="1"/>
        <v>?</v>
      </c>
      <c r="P61" t="str">
        <f t="shared" si="2"/>
        <v>?</v>
      </c>
      <c r="Q61" t="str">
        <f t="shared" si="3"/>
        <v>?</v>
      </c>
      <c r="R61" t="str">
        <f t="shared" si="4"/>
        <v>?</v>
      </c>
      <c r="S61" t="str">
        <f t="shared" si="5"/>
        <v>?</v>
      </c>
      <c r="T61">
        <f t="shared" si="6"/>
        <v>0</v>
      </c>
      <c r="U61" t="str">
        <f t="shared" si="7"/>
        <v/>
      </c>
      <c r="V61" s="249" t="str">
        <f t="shared" si="8"/>
        <v>—</v>
      </c>
      <c r="W61" s="249" t="str">
        <f t="shared" si="9"/>
        <v>📊 Yüksek Skor</v>
      </c>
      <c r="X61" s="278">
        <f t="shared" si="10"/>
        <v>-6</v>
      </c>
      <c r="Y61" s="278">
        <f t="shared" si="11"/>
        <v>0</v>
      </c>
      <c r="Z61" s="278" t="str">
        <f t="shared" si="12"/>
        <v>PAS</v>
      </c>
      <c r="AA61" s="278" t="str">
        <f t="shared" si="13"/>
        <v>HAYIR</v>
      </c>
      <c r="AB61" s="278" t="str">
        <f t="shared" si="14"/>
        <v>RİSKLİ</v>
      </c>
    </row>
    <row r="62" spans="1:28" ht="15" customHeight="1" x14ac:dyDescent="0.3">
      <c r="A62" s="41" t="s">
        <v>535</v>
      </c>
      <c r="B62" s="42">
        <f>'📡 CANLI_VERİ'!C63</f>
        <v>94</v>
      </c>
      <c r="C62" s="43">
        <f>'📡 CANLI_VERİ'!G63</f>
        <v>92.65</v>
      </c>
      <c r="D62" s="51">
        <v>3.7333333333333441</v>
      </c>
      <c r="E62" s="50">
        <v>17.691918858927366</v>
      </c>
      <c r="F62" s="50">
        <v>3.2170400293793611</v>
      </c>
      <c r="G62" s="50">
        <v>34.285714285714256</v>
      </c>
      <c r="H62" s="50">
        <v>46.753246753246721</v>
      </c>
      <c r="I62" s="50">
        <v>0.59912296118008479</v>
      </c>
      <c r="J62" s="50">
        <v>0.26397058823530983</v>
      </c>
      <c r="K62" s="50">
        <v>2.3106470588235339</v>
      </c>
      <c r="L62" s="46">
        <v>14409</v>
      </c>
      <c r="M62" s="50">
        <v>33687.4</v>
      </c>
      <c r="N62" t="str">
        <f t="shared" si="0"/>
        <v>✓</v>
      </c>
      <c r="O62" t="str">
        <f t="shared" si="1"/>
        <v>✓</v>
      </c>
      <c r="P62" t="str">
        <f t="shared" si="2"/>
        <v>✓</v>
      </c>
      <c r="Q62" t="str">
        <f t="shared" si="3"/>
        <v>✗</v>
      </c>
      <c r="R62" t="str">
        <f t="shared" si="4"/>
        <v>✓</v>
      </c>
      <c r="S62" t="str">
        <f t="shared" si="5"/>
        <v>✗</v>
      </c>
      <c r="T62" t="b">
        <f t="shared" si="6"/>
        <v>0</v>
      </c>
      <c r="U62">
        <f t="shared" si="7"/>
        <v>11</v>
      </c>
      <c r="V62" s="249" t="str">
        <f t="shared" si="8"/>
        <v>—</v>
      </c>
      <c r="W62" s="249" t="str">
        <f t="shared" si="9"/>
        <v>📊 Yüksek Skor</v>
      </c>
      <c r="X62" s="278">
        <f t="shared" si="10"/>
        <v>6</v>
      </c>
      <c r="Y62" s="278">
        <f t="shared" si="11"/>
        <v>6</v>
      </c>
      <c r="Z62" s="278" t="str">
        <f t="shared" si="12"/>
        <v>PAS</v>
      </c>
      <c r="AA62" s="278" t="str">
        <f t="shared" si="13"/>
        <v>HAYIR</v>
      </c>
      <c r="AB62" s="278" t="str">
        <f t="shared" si="14"/>
        <v>UYGUN</v>
      </c>
    </row>
    <row r="63" spans="1:28" ht="15" customHeight="1" x14ac:dyDescent="0.3">
      <c r="A63" s="35" t="s">
        <v>536</v>
      </c>
      <c r="B63" s="36">
        <f>'📡 CANLI_VERİ'!C64</f>
        <v>8.11</v>
      </c>
      <c r="C63" s="37">
        <f>'📡 CANLI_VERİ'!G64</f>
        <v>8.18</v>
      </c>
      <c r="D63" s="52">
        <v>13.202614379084965</v>
      </c>
      <c r="E63" s="49">
        <v>93.424894307803811</v>
      </c>
      <c r="F63" s="49">
        <v>6.4582645991421979</v>
      </c>
      <c r="G63" s="49">
        <v>62.916666666666643</v>
      </c>
      <c r="H63" s="49">
        <v>77.09401709401709</v>
      </c>
      <c r="I63" s="49">
        <v>0.17831911656690153</v>
      </c>
      <c r="J63" s="49">
        <v>0.4879411764705921</v>
      </c>
      <c r="K63" s="49">
        <v>0.43726470588235478</v>
      </c>
      <c r="L63" s="40">
        <v>1757200</v>
      </c>
      <c r="M63" s="49">
        <v>2342017</v>
      </c>
      <c r="N63" t="str">
        <f t="shared" si="0"/>
        <v>✓</v>
      </c>
      <c r="O63" t="str">
        <f t="shared" si="1"/>
        <v>✓</v>
      </c>
      <c r="P63" t="str">
        <f t="shared" si="2"/>
        <v>✓</v>
      </c>
      <c r="Q63" t="str">
        <f t="shared" si="3"/>
        <v>✗</v>
      </c>
      <c r="R63" t="str">
        <f t="shared" si="4"/>
        <v>✓</v>
      </c>
      <c r="S63" t="str">
        <f t="shared" si="5"/>
        <v>✗</v>
      </c>
      <c r="T63">
        <f t="shared" si="6"/>
        <v>-2</v>
      </c>
      <c r="U63">
        <f t="shared" si="7"/>
        <v>9</v>
      </c>
      <c r="V63" s="249" t="str">
        <f t="shared" si="8"/>
        <v>—</v>
      </c>
      <c r="W63" s="249" t="str">
        <f t="shared" si="9"/>
        <v>—</v>
      </c>
      <c r="X63" s="278">
        <f t="shared" si="10"/>
        <v>0</v>
      </c>
      <c r="Y63" s="278">
        <f t="shared" si="11"/>
        <v>0</v>
      </c>
      <c r="Z63" s="278" t="str">
        <f t="shared" si="12"/>
        <v>PAS</v>
      </c>
      <c r="AA63" s="278" t="str">
        <f t="shared" si="13"/>
        <v>HAYIR</v>
      </c>
      <c r="AB63" s="278" t="str">
        <f t="shared" si="14"/>
        <v>RİSKLİ</v>
      </c>
    </row>
    <row r="64" spans="1:28" ht="15" customHeight="1" x14ac:dyDescent="0.3">
      <c r="A64" s="41" t="s">
        <v>752</v>
      </c>
      <c r="B64" s="42">
        <f>'📡 CANLI_VERİ'!C65</f>
        <v>0.79</v>
      </c>
      <c r="C64" s="43">
        <f>'📡 CANLI_VERİ'!G65</f>
        <v>0.78</v>
      </c>
      <c r="D64" s="44">
        <v>-4.8192771084337283</v>
      </c>
      <c r="E64" s="45">
        <v>-87.733333333334301</v>
      </c>
      <c r="F64" s="45">
        <v>3.6166365280289319</v>
      </c>
      <c r="G64" s="45">
        <v>37.50000000000005</v>
      </c>
      <c r="H64" s="45">
        <v>49.166666666666721</v>
      </c>
      <c r="I64" s="45">
        <v>6.610483971353949E-3</v>
      </c>
      <c r="J64" s="45">
        <v>-8.1323529411764683E-2</v>
      </c>
      <c r="K64" s="45">
        <v>3.2764705882354361E-3</v>
      </c>
      <c r="L64" s="46">
        <v>401849</v>
      </c>
      <c r="M64" s="45">
        <v>346052.2</v>
      </c>
      <c r="N64" t="str">
        <f t="shared" si="0"/>
        <v>✗</v>
      </c>
      <c r="O64" t="str">
        <f t="shared" si="1"/>
        <v>✓</v>
      </c>
      <c r="P64" t="str">
        <f t="shared" si="2"/>
        <v>✓</v>
      </c>
      <c r="Q64" t="str">
        <f t="shared" si="3"/>
        <v>✗</v>
      </c>
      <c r="R64" t="str">
        <f t="shared" si="4"/>
        <v>✗</v>
      </c>
      <c r="S64" t="str">
        <f t="shared" si="5"/>
        <v>✓</v>
      </c>
      <c r="T64" t="b">
        <f t="shared" si="6"/>
        <v>0</v>
      </c>
      <c r="U64">
        <f t="shared" si="7"/>
        <v>8</v>
      </c>
      <c r="V64" s="249" t="str">
        <f t="shared" si="8"/>
        <v>—</v>
      </c>
      <c r="W64" s="249" t="str">
        <f t="shared" si="9"/>
        <v>—</v>
      </c>
      <c r="X64" s="278">
        <f t="shared" si="10"/>
        <v>7</v>
      </c>
      <c r="Y64" s="278">
        <f t="shared" si="11"/>
        <v>7</v>
      </c>
      <c r="Z64" s="278" t="str">
        <f t="shared" si="12"/>
        <v>PAS</v>
      </c>
      <c r="AA64" s="278" t="str">
        <f t="shared" si="13"/>
        <v>HAYIR</v>
      </c>
      <c r="AB64" s="278" t="str">
        <f t="shared" si="14"/>
        <v>UYGUN</v>
      </c>
    </row>
    <row r="65" spans="1:28" ht="15" customHeight="1" x14ac:dyDescent="0.3">
      <c r="A65" s="35" t="s">
        <v>537</v>
      </c>
      <c r="B65" s="36">
        <f>'📡 CANLI_VERİ'!C66</f>
        <v>12.76</v>
      </c>
      <c r="C65" s="37">
        <f>'📡 CANLI_VERİ'!G66</f>
        <v>12.76</v>
      </c>
      <c r="D65" s="52">
        <v>-0.68441064638783411</v>
      </c>
      <c r="E65" s="49">
        <v>55.781249999999986</v>
      </c>
      <c r="F65" s="49">
        <v>6.4427915117042227</v>
      </c>
      <c r="G65" s="49">
        <v>32.070707070707101</v>
      </c>
      <c r="H65" s="49">
        <v>67.53074967360682</v>
      </c>
      <c r="I65" s="49">
        <v>0.14568319614632663</v>
      </c>
      <c r="J65" s="49">
        <v>1.5681176470588234</v>
      </c>
      <c r="K65" s="49">
        <v>0.31585882352941153</v>
      </c>
      <c r="L65" s="40">
        <v>4529684</v>
      </c>
      <c r="M65" s="49">
        <v>4271127.4000000004</v>
      </c>
      <c r="N65" t="str">
        <f t="shared" si="0"/>
        <v>✗</v>
      </c>
      <c r="O65" t="str">
        <f t="shared" si="1"/>
        <v>✓</v>
      </c>
      <c r="P65" t="str">
        <f t="shared" si="2"/>
        <v>✓</v>
      </c>
      <c r="Q65" t="str">
        <f t="shared" si="3"/>
        <v>✗</v>
      </c>
      <c r="R65" t="str">
        <f t="shared" si="4"/>
        <v>✓</v>
      </c>
      <c r="S65" t="str">
        <f t="shared" si="5"/>
        <v>✓</v>
      </c>
      <c r="T65">
        <f t="shared" si="6"/>
        <v>-2</v>
      </c>
      <c r="U65">
        <f t="shared" si="7"/>
        <v>8</v>
      </c>
      <c r="V65" s="249" t="str">
        <f t="shared" si="8"/>
        <v>—</v>
      </c>
      <c r="W65" s="249" t="str">
        <f t="shared" si="9"/>
        <v>—</v>
      </c>
      <c r="X65" s="278">
        <f t="shared" si="10"/>
        <v>2</v>
      </c>
      <c r="Y65" s="278">
        <f t="shared" si="11"/>
        <v>2</v>
      </c>
      <c r="Z65" s="278" t="str">
        <f t="shared" si="12"/>
        <v>PAS</v>
      </c>
      <c r="AA65" s="278" t="str">
        <f t="shared" si="13"/>
        <v>HAYIR</v>
      </c>
      <c r="AB65" s="278" t="str">
        <f t="shared" si="14"/>
        <v>RİSKLİ</v>
      </c>
    </row>
    <row r="66" spans="1:28" ht="15" customHeight="1" x14ac:dyDescent="0.3">
      <c r="A66" s="41" t="s">
        <v>261</v>
      </c>
      <c r="B66" s="42">
        <f>'📡 CANLI_VERİ'!C67</f>
        <v>38.979999999999997</v>
      </c>
      <c r="C66" s="43">
        <f>'📡 CANLI_VERİ'!G67</f>
        <v>39</v>
      </c>
      <c r="D66" s="51">
        <v>1.8887722980063026</v>
      </c>
      <c r="E66" s="50">
        <v>110.47227926078052</v>
      </c>
      <c r="F66" s="50">
        <v>3.8987788730322199</v>
      </c>
      <c r="G66" s="50">
        <v>48.026315789473728</v>
      </c>
      <c r="H66" s="50">
        <v>60.051325121313958</v>
      </c>
      <c r="I66" s="50">
        <v>0.28826352295961089</v>
      </c>
      <c r="J66" s="50">
        <v>2.2013529411764736</v>
      </c>
      <c r="K66" s="50">
        <v>0.36765882352941048</v>
      </c>
      <c r="L66" s="46">
        <v>1080721</v>
      </c>
      <c r="M66" s="50">
        <v>2865228.8</v>
      </c>
      <c r="N66" t="str">
        <f t="shared" si="0"/>
        <v>✓</v>
      </c>
      <c r="O66" t="str">
        <f t="shared" si="1"/>
        <v>✓</v>
      </c>
      <c r="P66" t="str">
        <f t="shared" si="2"/>
        <v>✓</v>
      </c>
      <c r="Q66" t="str">
        <f t="shared" si="3"/>
        <v>✗</v>
      </c>
      <c r="R66" t="str">
        <f t="shared" si="4"/>
        <v>✓</v>
      </c>
      <c r="S66" t="str">
        <f t="shared" si="5"/>
        <v>✗</v>
      </c>
      <c r="T66" t="b">
        <f t="shared" si="6"/>
        <v>0</v>
      </c>
      <c r="U66">
        <f t="shared" si="7"/>
        <v>11</v>
      </c>
      <c r="V66" s="249" t="str">
        <f t="shared" si="8"/>
        <v>—</v>
      </c>
      <c r="W66" s="249" t="str">
        <f t="shared" si="9"/>
        <v>📊 Yüksek Skor</v>
      </c>
      <c r="X66" s="278">
        <f t="shared" si="10"/>
        <v>6</v>
      </c>
      <c r="Y66" s="278">
        <f t="shared" si="11"/>
        <v>6</v>
      </c>
      <c r="Z66" s="278" t="str">
        <f t="shared" si="12"/>
        <v>PAS</v>
      </c>
      <c r="AA66" s="278" t="str">
        <f t="shared" si="13"/>
        <v>HAYIR</v>
      </c>
      <c r="AB66" s="278" t="str">
        <f t="shared" si="14"/>
        <v>UYGUN</v>
      </c>
    </row>
    <row r="67" spans="1:28" ht="15" customHeight="1" x14ac:dyDescent="0.3">
      <c r="A67" s="35" t="s">
        <v>538</v>
      </c>
      <c r="B67" s="36">
        <f>'📡 CANLI_VERİ'!C68</f>
        <v>4.53</v>
      </c>
      <c r="C67" s="37">
        <f>'📡 CANLI_VERİ'!G68</f>
        <v>4.54</v>
      </c>
      <c r="D67" s="52">
        <v>8.5778781038374774</v>
      </c>
      <c r="E67" s="49">
        <v>252.2300469483566</v>
      </c>
      <c r="F67" s="49">
        <v>3.6531036531036523</v>
      </c>
      <c r="G67" s="49">
        <v>84.210526315789451</v>
      </c>
      <c r="H67" s="49">
        <v>66.479266347687371</v>
      </c>
      <c r="I67" s="49">
        <v>4.285507400820452E-2</v>
      </c>
      <c r="J67" s="49">
        <v>-2.8617647058823081E-2</v>
      </c>
      <c r="K67" s="49">
        <v>8.9194117647058674E-2</v>
      </c>
      <c r="L67" s="40">
        <v>39221694</v>
      </c>
      <c r="M67" s="49">
        <v>18693696.800000001</v>
      </c>
      <c r="N67" t="str">
        <f t="shared" ref="N67:N130" si="15">IF(COUNT(D67),IF(D67&gt;0,"✓","✗"),"?")</f>
        <v>✓</v>
      </c>
      <c r="O67" t="str">
        <f t="shared" ref="O67:O130" si="16">IF(COUNT(E67),IF(E67&gt;-100,"✓","✗"),"?")</f>
        <v>✓</v>
      </c>
      <c r="P67" t="str">
        <f t="shared" ref="P67:P130" si="17">IF(COUNT(I67),IF(I67&gt;0,"✓","✗"),"?")</f>
        <v>✓</v>
      </c>
      <c r="Q67" t="str">
        <f t="shared" ref="Q67:Q130" si="18">IF(AND(COUNT(G67),COUNT(H67)),IF(G67&gt;H67,"✓","✗"),"?")</f>
        <v>✓</v>
      </c>
      <c r="R67" t="str">
        <f t="shared" ref="R67:R130" si="19">IF(AND(COUNT(J67),COUNT(K67)),IF(AND(J67&gt;0,K67&gt;0),"✓","✗"),"?")</f>
        <v>✗</v>
      </c>
      <c r="S67" t="str">
        <f t="shared" ref="S67:S130" si="20">IF(AND(COUNT(L67),COUNT(M67)),IF(L67&gt;M67,"✓","✗"),"?")</f>
        <v>✓</v>
      </c>
      <c r="T67" t="b">
        <f t="shared" ref="T67:T130" si="21">IF(COUNT(F67),IF(F67&gt;5,-2),0)</f>
        <v>0</v>
      </c>
      <c r="U67">
        <f t="shared" ref="U67:U130" si="22">IF(COUNT(D67),(IF(N67="✓",3)+IF(O67="✓",3)+IF(P67="✓",3)+IF(Q67="✓",2)+IF(R67="✓",2)+IF(S67="✓",2)+T67),"")</f>
        <v>13</v>
      </c>
      <c r="V67" s="249" t="str">
        <f t="shared" ref="V67:V130" si="23">IF(AND(Q67="✓",R67="✓"),"✓ Uyumlu","—")</f>
        <v>—</v>
      </c>
      <c r="W67" s="249" t="str">
        <f t="shared" ref="W67:W130" si="24">IF(AND(U67&gt;=11,Q67="✓",R67="✓"),"🔥 Güçlü AL",IF(AND(U67&gt;=10,Q67="✓",R67="✓"),"✅ İzle",IF(U67&gt;=11,"📊 Yüksek Skor","—")))</f>
        <v>📊 Yüksek Skor</v>
      </c>
      <c r="X67" s="278">
        <f t="shared" ref="X67:X130" si="25">IFERROR((IF(N67="✓",1,0)*1)+(IF(O67="✓",1,0)*1)+(IF(P67="✓",1,0)*3)+(IF(Q67="✓",1,0)*4)+(IF(R67="✓",1,0)*1)+(IF(S67="✓",1,0)*3)+IF(AND(P67="✓",Q67="✓",S67="✓"),2,0)+IF(AND(N67="✓",P67="✓",Q67="✓",S67="✓"),1,0)-IF(F67&lt;=4,0,IF(F67&lt;=5,2,IF(F67&lt;=6,4,6))),"")</f>
        <v>15</v>
      </c>
      <c r="Y67" s="278">
        <f t="shared" ref="Y67:Y130" si="26">IFERROR(IF(X67&lt;0,0,IF(X67&gt;15,15,X67)),"")</f>
        <v>15</v>
      </c>
      <c r="Z67" s="278" t="str">
        <f t="shared" ref="Z67:Z130" si="27">IFERROR(IF(AND(Y67&gt;=11,F67&lt;=4,P67="✓",Q67="✓",S67="✓"),"PREMIUM",IF(AND(Y67&gt;=9,F67&lt;=4,P67="✓",Q67="✓",S67="✓"),"GÜÇLÜ",IF(Y67&gt;=8,"İZLE","PAS")) ),"?")</f>
        <v>PREMIUM</v>
      </c>
      <c r="AA67" s="278" t="str">
        <f t="shared" ref="AA67:AA130" si="28">IF(AND(P67="✓",Q67="✓",S67="✓"),"EVET","HAYIR")</f>
        <v>EVET</v>
      </c>
      <c r="AB67" s="278" t="str">
        <f t="shared" ref="AB67:AB130" si="29">IFERROR(IF(F67&lt;=4,"UYGUN",IF(F67&lt;=5,"SINIR","RİSKLİ")),"?")</f>
        <v>UYGUN</v>
      </c>
    </row>
    <row r="68" spans="1:28" ht="15" customHeight="1" x14ac:dyDescent="0.3">
      <c r="A68" s="41" t="s">
        <v>539</v>
      </c>
      <c r="B68" s="42">
        <f>'📡 CANLI_VERİ'!C69</f>
        <v>19.170000000000002</v>
      </c>
      <c r="C68" s="43">
        <f>'📡 CANLI_VERİ'!G69</f>
        <v>19.12</v>
      </c>
      <c r="D68" s="51">
        <v>-4.7594936708860835</v>
      </c>
      <c r="E68" s="50">
        <v>-168.97335932423681</v>
      </c>
      <c r="F68" s="50">
        <v>4.0783777625882918</v>
      </c>
      <c r="G68" s="50">
        <v>15.384615384615302</v>
      </c>
      <c r="H68" s="50">
        <v>12.241175839502191</v>
      </c>
      <c r="I68" s="50">
        <v>-0.12320210127251366</v>
      </c>
      <c r="J68" s="50">
        <v>-0.26373529411764451</v>
      </c>
      <c r="K68" s="50">
        <v>-0.25718823529411594</v>
      </c>
      <c r="L68" s="46">
        <v>339204</v>
      </c>
      <c r="M68" s="50">
        <v>603784.80000000005</v>
      </c>
      <c r="N68" t="str">
        <f t="shared" si="15"/>
        <v>✗</v>
      </c>
      <c r="O68" t="str">
        <f t="shared" si="16"/>
        <v>✗</v>
      </c>
      <c r="P68" t="str">
        <f t="shared" si="17"/>
        <v>✗</v>
      </c>
      <c r="Q68" t="str">
        <f t="shared" si="18"/>
        <v>✓</v>
      </c>
      <c r="R68" t="str">
        <f t="shared" si="19"/>
        <v>✗</v>
      </c>
      <c r="S68" t="str">
        <f t="shared" si="20"/>
        <v>✗</v>
      </c>
      <c r="T68" t="b">
        <f t="shared" si="21"/>
        <v>0</v>
      </c>
      <c r="U68">
        <f t="shared" si="22"/>
        <v>2</v>
      </c>
      <c r="V68" s="249" t="str">
        <f t="shared" si="23"/>
        <v>—</v>
      </c>
      <c r="W68" s="249" t="str">
        <f t="shared" si="24"/>
        <v>—</v>
      </c>
      <c r="X68" s="278">
        <f t="shared" si="25"/>
        <v>2</v>
      </c>
      <c r="Y68" s="278">
        <f t="shared" si="26"/>
        <v>2</v>
      </c>
      <c r="Z68" s="278" t="str">
        <f t="shared" si="27"/>
        <v>PAS</v>
      </c>
      <c r="AA68" s="278" t="str">
        <f t="shared" si="28"/>
        <v>HAYIR</v>
      </c>
      <c r="AB68" s="278" t="str">
        <f t="shared" si="29"/>
        <v>SINIR</v>
      </c>
    </row>
    <row r="69" spans="1:28" ht="15" customHeight="1" x14ac:dyDescent="0.3">
      <c r="A69" s="35" t="s">
        <v>540</v>
      </c>
      <c r="B69" s="36">
        <f>'📡 CANLI_VERİ'!C70</f>
        <v>1053</v>
      </c>
      <c r="C69" s="37">
        <f>'📡 CANLI_VERİ'!G70</f>
        <v>1053</v>
      </c>
      <c r="D69" s="38" t="s">
        <v>1032</v>
      </c>
      <c r="E69" s="39" t="s">
        <v>1032</v>
      </c>
      <c r="F69" s="39" t="s">
        <v>1032</v>
      </c>
      <c r="G69" s="39" t="s">
        <v>1032</v>
      </c>
      <c r="H69" s="39" t="s">
        <v>1032</v>
      </c>
      <c r="I69" s="39" t="s">
        <v>1032</v>
      </c>
      <c r="J69" s="39" t="s">
        <v>1032</v>
      </c>
      <c r="K69" s="39" t="s">
        <v>1032</v>
      </c>
      <c r="L69" s="40">
        <f>'📡 CANLI_VERİ'!H70</f>
        <v>6359</v>
      </c>
      <c r="M69" s="39" t="s">
        <v>1032</v>
      </c>
      <c r="N69" t="str">
        <f t="shared" si="15"/>
        <v>?</v>
      </c>
      <c r="O69" t="str">
        <f t="shared" si="16"/>
        <v>?</v>
      </c>
      <c r="P69" t="str">
        <f t="shared" si="17"/>
        <v>?</v>
      </c>
      <c r="Q69" t="str">
        <f t="shared" si="18"/>
        <v>?</v>
      </c>
      <c r="R69" t="str">
        <f t="shared" si="19"/>
        <v>?</v>
      </c>
      <c r="S69" t="str">
        <f t="shared" si="20"/>
        <v>?</v>
      </c>
      <c r="T69">
        <f t="shared" si="21"/>
        <v>0</v>
      </c>
      <c r="U69" t="str">
        <f t="shared" si="22"/>
        <v/>
      </c>
      <c r="V69" s="249" t="str">
        <f t="shared" si="23"/>
        <v>—</v>
      </c>
      <c r="W69" s="249" t="str">
        <f t="shared" si="24"/>
        <v>📊 Yüksek Skor</v>
      </c>
      <c r="X69" s="278">
        <f t="shared" si="25"/>
        <v>-6</v>
      </c>
      <c r="Y69" s="278">
        <f t="shared" si="26"/>
        <v>0</v>
      </c>
      <c r="Z69" s="278" t="str">
        <f t="shared" si="27"/>
        <v>PAS</v>
      </c>
      <c r="AA69" s="278" t="str">
        <f t="shared" si="28"/>
        <v>HAYIR</v>
      </c>
      <c r="AB69" s="278" t="str">
        <f t="shared" si="29"/>
        <v>RİSKLİ</v>
      </c>
    </row>
    <row r="70" spans="1:28" ht="15" customHeight="1" x14ac:dyDescent="0.3">
      <c r="A70" s="41" t="s">
        <v>541</v>
      </c>
      <c r="B70" s="42">
        <f>'📡 CANLI_VERİ'!C71</f>
        <v>29</v>
      </c>
      <c r="C70" s="43">
        <f>'📡 CANLI_VERİ'!G71</f>
        <v>28.78</v>
      </c>
      <c r="D70" s="51">
        <v>-4.6970728386657612</v>
      </c>
      <c r="E70" s="50">
        <v>-126.73423636765487</v>
      </c>
      <c r="F70" s="50">
        <v>3.75</v>
      </c>
      <c r="G70" s="50">
        <v>1.3888888888888604</v>
      </c>
      <c r="H70" s="50">
        <v>6.9083694083693743</v>
      </c>
      <c r="I70" s="50">
        <v>-0.38937796208674469</v>
      </c>
      <c r="J70" s="50">
        <v>4.9764705882360261E-2</v>
      </c>
      <c r="K70" s="50">
        <v>-0.38625882352940832</v>
      </c>
      <c r="L70" s="46">
        <v>1708243</v>
      </c>
      <c r="M70" s="50">
        <v>2263692.2000000002</v>
      </c>
      <c r="N70" t="str">
        <f t="shared" si="15"/>
        <v>✗</v>
      </c>
      <c r="O70" t="str">
        <f t="shared" si="16"/>
        <v>✗</v>
      </c>
      <c r="P70" t="str">
        <f t="shared" si="17"/>
        <v>✗</v>
      </c>
      <c r="Q70" t="str">
        <f t="shared" si="18"/>
        <v>✗</v>
      </c>
      <c r="R70" t="str">
        <f t="shared" si="19"/>
        <v>✗</v>
      </c>
      <c r="S70" t="str">
        <f t="shared" si="20"/>
        <v>✗</v>
      </c>
      <c r="T70" t="b">
        <f t="shared" si="21"/>
        <v>0</v>
      </c>
      <c r="U70">
        <f t="shared" si="22"/>
        <v>0</v>
      </c>
      <c r="V70" s="249" t="str">
        <f t="shared" si="23"/>
        <v>—</v>
      </c>
      <c r="W70" s="249" t="str">
        <f t="shared" si="24"/>
        <v>—</v>
      </c>
      <c r="X70" s="278">
        <f t="shared" si="25"/>
        <v>0</v>
      </c>
      <c r="Y70" s="278">
        <f t="shared" si="26"/>
        <v>0</v>
      </c>
      <c r="Z70" s="278" t="str">
        <f t="shared" si="27"/>
        <v>PAS</v>
      </c>
      <c r="AA70" s="278" t="str">
        <f t="shared" si="28"/>
        <v>HAYIR</v>
      </c>
      <c r="AB70" s="278" t="str">
        <f t="shared" si="29"/>
        <v>UYGUN</v>
      </c>
    </row>
    <row r="71" spans="1:28" ht="15" customHeight="1" x14ac:dyDescent="0.3">
      <c r="A71" s="35" t="s">
        <v>542</v>
      </c>
      <c r="B71" s="36">
        <f>'📡 CANLI_VERİ'!C72</f>
        <v>36.020000000000003</v>
      </c>
      <c r="C71" s="37">
        <f>'📡 CANLI_VERİ'!G72</f>
        <v>36.020000000000003</v>
      </c>
      <c r="D71" s="52">
        <v>1.0674472929418366</v>
      </c>
      <c r="E71" s="49">
        <v>4.567625734667641</v>
      </c>
      <c r="F71" s="49">
        <v>5.4074019894675267</v>
      </c>
      <c r="G71" s="49">
        <v>33.75644206909719</v>
      </c>
      <c r="H71" s="49">
        <v>31.517265545115809</v>
      </c>
      <c r="I71" s="49">
        <v>-0.19273212866442435</v>
      </c>
      <c r="J71" s="49">
        <v>2.5589279411764778</v>
      </c>
      <c r="K71" s="49">
        <v>0.1543682352941218</v>
      </c>
      <c r="L71" s="40">
        <v>1238034</v>
      </c>
      <c r="M71" s="49">
        <v>3478848.2</v>
      </c>
      <c r="N71" t="str">
        <f t="shared" si="15"/>
        <v>✓</v>
      </c>
      <c r="O71" t="str">
        <f t="shared" si="16"/>
        <v>✓</v>
      </c>
      <c r="P71" t="str">
        <f t="shared" si="17"/>
        <v>✗</v>
      </c>
      <c r="Q71" t="str">
        <f t="shared" si="18"/>
        <v>✓</v>
      </c>
      <c r="R71" t="str">
        <f t="shared" si="19"/>
        <v>✓</v>
      </c>
      <c r="S71" t="str">
        <f t="shared" si="20"/>
        <v>✗</v>
      </c>
      <c r="T71">
        <f t="shared" si="21"/>
        <v>-2</v>
      </c>
      <c r="U71">
        <f t="shared" si="22"/>
        <v>8</v>
      </c>
      <c r="V71" s="249" t="str">
        <f t="shared" si="23"/>
        <v>✓ Uyumlu</v>
      </c>
      <c r="W71" s="249" t="str">
        <f t="shared" si="24"/>
        <v>—</v>
      </c>
      <c r="X71" s="278">
        <f t="shared" si="25"/>
        <v>3</v>
      </c>
      <c r="Y71" s="278">
        <f t="shared" si="26"/>
        <v>3</v>
      </c>
      <c r="Z71" s="278" t="str">
        <f t="shared" si="27"/>
        <v>PAS</v>
      </c>
      <c r="AA71" s="278" t="str">
        <f t="shared" si="28"/>
        <v>HAYIR</v>
      </c>
      <c r="AB71" s="278" t="str">
        <f t="shared" si="29"/>
        <v>RİSKLİ</v>
      </c>
    </row>
    <row r="72" spans="1:28" ht="15" customHeight="1" x14ac:dyDescent="0.3">
      <c r="A72" s="41" t="s">
        <v>89</v>
      </c>
      <c r="B72" s="42">
        <f>'📡 CANLI_VERİ'!C73</f>
        <v>287.5</v>
      </c>
      <c r="C72" s="43">
        <f>'📡 CANLI_VERİ'!G73</f>
        <v>281.25</v>
      </c>
      <c r="D72" s="51">
        <v>4.3680297397769463</v>
      </c>
      <c r="E72" s="50">
        <v>60.238555450926199</v>
      </c>
      <c r="F72" s="50">
        <v>4.3938430225162195</v>
      </c>
      <c r="G72" s="50">
        <v>74.644128113878992</v>
      </c>
      <c r="H72" s="50">
        <v>73.902728351126925</v>
      </c>
      <c r="I72" s="50">
        <v>-0.33200155036117351</v>
      </c>
      <c r="J72" s="50">
        <v>17.70925882352941</v>
      </c>
      <c r="K72" s="50">
        <v>-2.5842811764706042</v>
      </c>
      <c r="L72" s="46">
        <v>271294</v>
      </c>
      <c r="M72" s="50">
        <v>416566</v>
      </c>
      <c r="N72" t="str">
        <f t="shared" si="15"/>
        <v>✓</v>
      </c>
      <c r="O72" t="str">
        <f t="shared" si="16"/>
        <v>✓</v>
      </c>
      <c r="P72" t="str">
        <f t="shared" si="17"/>
        <v>✗</v>
      </c>
      <c r="Q72" t="str">
        <f t="shared" si="18"/>
        <v>✓</v>
      </c>
      <c r="R72" t="str">
        <f t="shared" si="19"/>
        <v>✗</v>
      </c>
      <c r="S72" t="str">
        <f t="shared" si="20"/>
        <v>✗</v>
      </c>
      <c r="T72" t="b">
        <f t="shared" si="21"/>
        <v>0</v>
      </c>
      <c r="U72">
        <f t="shared" si="22"/>
        <v>8</v>
      </c>
      <c r="V72" s="249" t="str">
        <f t="shared" si="23"/>
        <v>—</v>
      </c>
      <c r="W72" s="249" t="str">
        <f t="shared" si="24"/>
        <v>—</v>
      </c>
      <c r="X72" s="278">
        <f t="shared" si="25"/>
        <v>4</v>
      </c>
      <c r="Y72" s="278">
        <f t="shared" si="26"/>
        <v>4</v>
      </c>
      <c r="Z72" s="278" t="str">
        <f t="shared" si="27"/>
        <v>PAS</v>
      </c>
      <c r="AA72" s="278" t="str">
        <f t="shared" si="28"/>
        <v>HAYIR</v>
      </c>
      <c r="AB72" s="278" t="str">
        <f t="shared" si="29"/>
        <v>SINIR</v>
      </c>
    </row>
    <row r="73" spans="1:28" ht="15" customHeight="1" x14ac:dyDescent="0.3">
      <c r="A73" s="35" t="s">
        <v>1044</v>
      </c>
      <c r="B73" s="36">
        <f>'📡 CANLI_VERİ'!C74</f>
        <v>0</v>
      </c>
      <c r="C73" s="37">
        <f>'📡 CANLI_VERİ'!G74</f>
        <v>0</v>
      </c>
      <c r="D73" s="38" t="s">
        <v>1032</v>
      </c>
      <c r="E73" s="39" t="s">
        <v>1032</v>
      </c>
      <c r="F73" s="39" t="s">
        <v>1032</v>
      </c>
      <c r="G73" s="39" t="s">
        <v>1032</v>
      </c>
      <c r="H73" s="39" t="s">
        <v>1032</v>
      </c>
      <c r="I73" s="39" t="s">
        <v>1032</v>
      </c>
      <c r="J73" s="39" t="s">
        <v>1032</v>
      </c>
      <c r="K73" s="39" t="s">
        <v>1032</v>
      </c>
      <c r="L73" s="40">
        <f>'📡 CANLI_VERİ'!H74</f>
        <v>0</v>
      </c>
      <c r="M73" s="39" t="s">
        <v>1032</v>
      </c>
      <c r="N73" t="str">
        <f t="shared" si="15"/>
        <v>?</v>
      </c>
      <c r="O73" t="str">
        <f t="shared" si="16"/>
        <v>?</v>
      </c>
      <c r="P73" t="str">
        <f t="shared" si="17"/>
        <v>?</v>
      </c>
      <c r="Q73" t="str">
        <f t="shared" si="18"/>
        <v>?</v>
      </c>
      <c r="R73" t="str">
        <f t="shared" si="19"/>
        <v>?</v>
      </c>
      <c r="S73" t="str">
        <f t="shared" si="20"/>
        <v>?</v>
      </c>
      <c r="T73">
        <f t="shared" si="21"/>
        <v>0</v>
      </c>
      <c r="U73" t="str">
        <f t="shared" si="22"/>
        <v/>
      </c>
      <c r="V73" s="249" t="str">
        <f t="shared" si="23"/>
        <v>—</v>
      </c>
      <c r="W73" s="249" t="str">
        <f t="shared" si="24"/>
        <v>📊 Yüksek Skor</v>
      </c>
      <c r="X73" s="278">
        <f t="shared" si="25"/>
        <v>-6</v>
      </c>
      <c r="Y73" s="278">
        <f t="shared" si="26"/>
        <v>0</v>
      </c>
      <c r="Z73" s="278" t="str">
        <f t="shared" si="27"/>
        <v>PAS</v>
      </c>
      <c r="AA73" s="278" t="str">
        <f t="shared" si="28"/>
        <v>HAYIR</v>
      </c>
      <c r="AB73" s="278" t="str">
        <f t="shared" si="29"/>
        <v>RİSKLİ</v>
      </c>
    </row>
    <row r="74" spans="1:28" ht="15" customHeight="1" x14ac:dyDescent="0.3">
      <c r="A74" s="41" t="s">
        <v>114</v>
      </c>
      <c r="B74" s="42">
        <f>'📡 CANLI_VERİ'!C75</f>
        <v>4.47</v>
      </c>
      <c r="C74" s="43">
        <f>'📡 CANLI_VERİ'!G75</f>
        <v>4.4800000000000004</v>
      </c>
      <c r="D74" s="44" t="s">
        <v>1032</v>
      </c>
      <c r="E74" s="45" t="s">
        <v>1032</v>
      </c>
      <c r="F74" s="45" t="s">
        <v>1032</v>
      </c>
      <c r="G74" s="45" t="s">
        <v>1032</v>
      </c>
      <c r="H74" s="45" t="s">
        <v>1032</v>
      </c>
      <c r="I74" s="45" t="s">
        <v>1032</v>
      </c>
      <c r="J74" s="45" t="s">
        <v>1032</v>
      </c>
      <c r="K74" s="45" t="s">
        <v>1032</v>
      </c>
      <c r="L74" s="46">
        <f>'📡 CANLI_VERİ'!H75</f>
        <v>167198</v>
      </c>
      <c r="M74" s="45" t="s">
        <v>1032</v>
      </c>
      <c r="N74" t="str">
        <f t="shared" si="15"/>
        <v>?</v>
      </c>
      <c r="O74" t="str">
        <f t="shared" si="16"/>
        <v>?</v>
      </c>
      <c r="P74" t="str">
        <f t="shared" si="17"/>
        <v>?</v>
      </c>
      <c r="Q74" t="str">
        <f t="shared" si="18"/>
        <v>?</v>
      </c>
      <c r="R74" t="str">
        <f t="shared" si="19"/>
        <v>?</v>
      </c>
      <c r="S74" t="str">
        <f t="shared" si="20"/>
        <v>?</v>
      </c>
      <c r="T74">
        <f t="shared" si="21"/>
        <v>0</v>
      </c>
      <c r="U74" t="str">
        <f t="shared" si="22"/>
        <v/>
      </c>
      <c r="V74" s="249" t="str">
        <f t="shared" si="23"/>
        <v>—</v>
      </c>
      <c r="W74" s="249" t="str">
        <f t="shared" si="24"/>
        <v>📊 Yüksek Skor</v>
      </c>
      <c r="X74" s="278">
        <f t="shared" si="25"/>
        <v>-6</v>
      </c>
      <c r="Y74" s="278">
        <f t="shared" si="26"/>
        <v>0</v>
      </c>
      <c r="Z74" s="278" t="str">
        <f t="shared" si="27"/>
        <v>PAS</v>
      </c>
      <c r="AA74" s="278" t="str">
        <f t="shared" si="28"/>
        <v>HAYIR</v>
      </c>
      <c r="AB74" s="278" t="str">
        <f t="shared" si="29"/>
        <v>RİSKLİ</v>
      </c>
    </row>
    <row r="75" spans="1:28" ht="15" customHeight="1" x14ac:dyDescent="0.3">
      <c r="A75" s="35" t="s">
        <v>543</v>
      </c>
      <c r="B75" s="36">
        <f>'📡 CANLI_VERİ'!C76</f>
        <v>33.799999999999997</v>
      </c>
      <c r="C75" s="37">
        <f>'📡 CANLI_VERİ'!G76</f>
        <v>33.82</v>
      </c>
      <c r="D75" s="52">
        <v>1.5186915887850372</v>
      </c>
      <c r="E75" s="49">
        <v>54.344473007712537</v>
      </c>
      <c r="F75" s="49">
        <v>4.3522932763439099</v>
      </c>
      <c r="G75" s="49">
        <v>43.913043478260775</v>
      </c>
      <c r="H75" s="49">
        <v>63.26086956521732</v>
      </c>
      <c r="I75" s="49">
        <v>1.7457127982340517E-3</v>
      </c>
      <c r="J75" s="49">
        <v>-0.37576470588235367</v>
      </c>
      <c r="K75" s="49">
        <v>0.33763529411764637</v>
      </c>
      <c r="L75" s="40">
        <v>1608754</v>
      </c>
      <c r="M75" s="49">
        <v>2957188.2</v>
      </c>
      <c r="N75" t="str">
        <f t="shared" si="15"/>
        <v>✓</v>
      </c>
      <c r="O75" t="str">
        <f t="shared" si="16"/>
        <v>✓</v>
      </c>
      <c r="P75" t="str">
        <f t="shared" si="17"/>
        <v>✓</v>
      </c>
      <c r="Q75" t="str">
        <f t="shared" si="18"/>
        <v>✗</v>
      </c>
      <c r="R75" t="str">
        <f t="shared" si="19"/>
        <v>✗</v>
      </c>
      <c r="S75" t="str">
        <f t="shared" si="20"/>
        <v>✗</v>
      </c>
      <c r="T75" t="b">
        <f t="shared" si="21"/>
        <v>0</v>
      </c>
      <c r="U75">
        <f t="shared" si="22"/>
        <v>9</v>
      </c>
      <c r="V75" s="249" t="str">
        <f t="shared" si="23"/>
        <v>—</v>
      </c>
      <c r="W75" s="249" t="str">
        <f t="shared" si="24"/>
        <v>—</v>
      </c>
      <c r="X75" s="278">
        <f t="shared" si="25"/>
        <v>3</v>
      </c>
      <c r="Y75" s="278">
        <f t="shared" si="26"/>
        <v>3</v>
      </c>
      <c r="Z75" s="278" t="str">
        <f t="shared" si="27"/>
        <v>PAS</v>
      </c>
      <c r="AA75" s="278" t="str">
        <f t="shared" si="28"/>
        <v>HAYIR</v>
      </c>
      <c r="AB75" s="278" t="str">
        <f t="shared" si="29"/>
        <v>SINIR</v>
      </c>
    </row>
    <row r="76" spans="1:28" ht="15" customHeight="1" x14ac:dyDescent="0.3">
      <c r="A76" s="41" t="s">
        <v>262</v>
      </c>
      <c r="B76" s="42">
        <f>'📡 CANLI_VERİ'!C77</f>
        <v>43</v>
      </c>
      <c r="C76" s="43">
        <f>'📡 CANLI_VERİ'!G77</f>
        <v>43.22</v>
      </c>
      <c r="D76" s="51">
        <v>-1.080108010801073</v>
      </c>
      <c r="E76" s="50">
        <v>-56.2011070954755</v>
      </c>
      <c r="F76" s="50">
        <v>6.400298973092422</v>
      </c>
      <c r="G76" s="50">
        <v>10.576923076923107</v>
      </c>
      <c r="H76" s="50">
        <v>31.626050695471509</v>
      </c>
      <c r="I76" s="50">
        <v>-0.32969791102855805</v>
      </c>
      <c r="J76" s="50">
        <v>2.5967352941176287</v>
      </c>
      <c r="K76" s="50">
        <v>-0.78225882352942344</v>
      </c>
      <c r="L76" s="46">
        <v>185354</v>
      </c>
      <c r="M76" s="50">
        <v>326335.2</v>
      </c>
      <c r="N76" t="str">
        <f t="shared" si="15"/>
        <v>✗</v>
      </c>
      <c r="O76" t="str">
        <f t="shared" si="16"/>
        <v>✓</v>
      </c>
      <c r="P76" t="str">
        <f t="shared" si="17"/>
        <v>✗</v>
      </c>
      <c r="Q76" t="str">
        <f t="shared" si="18"/>
        <v>✗</v>
      </c>
      <c r="R76" t="str">
        <f t="shared" si="19"/>
        <v>✗</v>
      </c>
      <c r="S76" t="str">
        <f t="shared" si="20"/>
        <v>✗</v>
      </c>
      <c r="T76">
        <f t="shared" si="21"/>
        <v>-2</v>
      </c>
      <c r="U76">
        <f t="shared" si="22"/>
        <v>1</v>
      </c>
      <c r="V76" s="249" t="str">
        <f t="shared" si="23"/>
        <v>—</v>
      </c>
      <c r="W76" s="249" t="str">
        <f t="shared" si="24"/>
        <v>—</v>
      </c>
      <c r="X76" s="278">
        <f t="shared" si="25"/>
        <v>-5</v>
      </c>
      <c r="Y76" s="278">
        <f t="shared" si="26"/>
        <v>0</v>
      </c>
      <c r="Z76" s="278" t="str">
        <f t="shared" si="27"/>
        <v>PAS</v>
      </c>
      <c r="AA76" s="278" t="str">
        <f t="shared" si="28"/>
        <v>HAYIR</v>
      </c>
      <c r="AB76" s="278" t="str">
        <f t="shared" si="29"/>
        <v>RİSKLİ</v>
      </c>
    </row>
    <row r="77" spans="1:28" ht="15" customHeight="1" x14ac:dyDescent="0.3">
      <c r="A77" s="35" t="s">
        <v>544</v>
      </c>
      <c r="B77" s="36">
        <f>'📡 CANLI_VERİ'!C78</f>
        <v>83</v>
      </c>
      <c r="C77" s="37">
        <f>'📡 CANLI_VERİ'!G78</f>
        <v>83</v>
      </c>
      <c r="D77" s="52">
        <v>-10.795454545454541</v>
      </c>
      <c r="E77" s="49">
        <v>-163.93156905013069</v>
      </c>
      <c r="F77" s="49">
        <v>3.6760691537761603</v>
      </c>
      <c r="G77" s="49">
        <v>12</v>
      </c>
      <c r="H77" s="49">
        <v>4.3787878787878931</v>
      </c>
      <c r="I77" s="49">
        <v>-1.1159409643856728</v>
      </c>
      <c r="J77" s="49">
        <v>-10.597794117647041</v>
      </c>
      <c r="K77" s="49">
        <v>-2.6154705882352802</v>
      </c>
      <c r="L77" s="40">
        <v>74679</v>
      </c>
      <c r="M77" s="49">
        <v>64003</v>
      </c>
      <c r="N77" t="str">
        <f t="shared" si="15"/>
        <v>✗</v>
      </c>
      <c r="O77" t="str">
        <f t="shared" si="16"/>
        <v>✗</v>
      </c>
      <c r="P77" t="str">
        <f t="shared" si="17"/>
        <v>✗</v>
      </c>
      <c r="Q77" t="str">
        <f t="shared" si="18"/>
        <v>✓</v>
      </c>
      <c r="R77" t="str">
        <f t="shared" si="19"/>
        <v>✗</v>
      </c>
      <c r="S77" t="str">
        <f t="shared" si="20"/>
        <v>✓</v>
      </c>
      <c r="T77" t="b">
        <f t="shared" si="21"/>
        <v>0</v>
      </c>
      <c r="U77">
        <f t="shared" si="22"/>
        <v>4</v>
      </c>
      <c r="V77" s="249" t="str">
        <f t="shared" si="23"/>
        <v>—</v>
      </c>
      <c r="W77" s="249" t="str">
        <f t="shared" si="24"/>
        <v>—</v>
      </c>
      <c r="X77" s="278">
        <f t="shared" si="25"/>
        <v>7</v>
      </c>
      <c r="Y77" s="278">
        <f t="shared" si="26"/>
        <v>7</v>
      </c>
      <c r="Z77" s="278" t="str">
        <f t="shared" si="27"/>
        <v>PAS</v>
      </c>
      <c r="AA77" s="278" t="str">
        <f t="shared" si="28"/>
        <v>HAYIR</v>
      </c>
      <c r="AB77" s="278" t="str">
        <f t="shared" si="29"/>
        <v>UYGUN</v>
      </c>
    </row>
    <row r="78" spans="1:28" ht="15" customHeight="1" x14ac:dyDescent="0.3">
      <c r="A78" s="41" t="s">
        <v>167</v>
      </c>
      <c r="B78" s="42">
        <f>'📡 CANLI_VERİ'!C79</f>
        <v>160.1</v>
      </c>
      <c r="C78" s="43">
        <f>'📡 CANLI_VERİ'!G79</f>
        <v>160.1</v>
      </c>
      <c r="D78" s="51">
        <v>-4.1038020519010177</v>
      </c>
      <c r="E78" s="50">
        <v>-53.890253890253774</v>
      </c>
      <c r="F78" s="50">
        <v>2.8634361233480168</v>
      </c>
      <c r="G78" s="50">
        <v>26.666666666666622</v>
      </c>
      <c r="H78" s="50">
        <v>47.555555555555507</v>
      </c>
      <c r="I78" s="50">
        <v>0.2470390818316941</v>
      </c>
      <c r="J78" s="50">
        <v>5.0976470588235259</v>
      </c>
      <c r="K78" s="50">
        <v>-1.5778235294117451</v>
      </c>
      <c r="L78" s="46">
        <v>149864</v>
      </c>
      <c r="M78" s="50">
        <v>155809</v>
      </c>
      <c r="N78" t="str">
        <f t="shared" si="15"/>
        <v>✗</v>
      </c>
      <c r="O78" t="str">
        <f t="shared" si="16"/>
        <v>✓</v>
      </c>
      <c r="P78" t="str">
        <f t="shared" si="17"/>
        <v>✓</v>
      </c>
      <c r="Q78" t="str">
        <f t="shared" si="18"/>
        <v>✗</v>
      </c>
      <c r="R78" t="str">
        <f t="shared" si="19"/>
        <v>✗</v>
      </c>
      <c r="S78" t="str">
        <f t="shared" si="20"/>
        <v>✗</v>
      </c>
      <c r="T78" t="b">
        <f t="shared" si="21"/>
        <v>0</v>
      </c>
      <c r="U78">
        <f t="shared" si="22"/>
        <v>6</v>
      </c>
      <c r="V78" s="249" t="str">
        <f t="shared" si="23"/>
        <v>—</v>
      </c>
      <c r="W78" s="249" t="str">
        <f t="shared" si="24"/>
        <v>—</v>
      </c>
      <c r="X78" s="278">
        <f t="shared" si="25"/>
        <v>4</v>
      </c>
      <c r="Y78" s="278">
        <f t="shared" si="26"/>
        <v>4</v>
      </c>
      <c r="Z78" s="278" t="str">
        <f t="shared" si="27"/>
        <v>PAS</v>
      </c>
      <c r="AA78" s="278" t="str">
        <f t="shared" si="28"/>
        <v>HAYIR</v>
      </c>
      <c r="AB78" s="278" t="str">
        <f t="shared" si="29"/>
        <v>UYGUN</v>
      </c>
    </row>
    <row r="79" spans="1:28" ht="15" customHeight="1" x14ac:dyDescent="0.3">
      <c r="A79" s="35" t="s">
        <v>274</v>
      </c>
      <c r="B79" s="36">
        <f>'📡 CANLI_VERİ'!C80</f>
        <v>51.1</v>
      </c>
      <c r="C79" s="37">
        <f>'📡 CANLI_VERİ'!G80</f>
        <v>50.95</v>
      </c>
      <c r="D79" s="52">
        <v>9.9009900990099098E-2</v>
      </c>
      <c r="E79" s="49">
        <v>-36.559532505479616</v>
      </c>
      <c r="F79" s="49">
        <v>2.4629080118694344</v>
      </c>
      <c r="G79" s="49">
        <v>29.999999999999922</v>
      </c>
      <c r="H79" s="49">
        <v>27.619047619047606</v>
      </c>
      <c r="I79" s="49">
        <v>-0.24747028537003951</v>
      </c>
      <c r="J79" s="49">
        <v>-0.26100000000000279</v>
      </c>
      <c r="K79" s="49">
        <v>-0.34942352941177007</v>
      </c>
      <c r="L79" s="40">
        <v>170049</v>
      </c>
      <c r="M79" s="49">
        <v>320924.79999999999</v>
      </c>
      <c r="N79" t="str">
        <f t="shared" si="15"/>
        <v>✓</v>
      </c>
      <c r="O79" t="str">
        <f t="shared" si="16"/>
        <v>✓</v>
      </c>
      <c r="P79" t="str">
        <f t="shared" si="17"/>
        <v>✗</v>
      </c>
      <c r="Q79" t="str">
        <f t="shared" si="18"/>
        <v>✓</v>
      </c>
      <c r="R79" t="str">
        <f t="shared" si="19"/>
        <v>✗</v>
      </c>
      <c r="S79" t="str">
        <f t="shared" si="20"/>
        <v>✗</v>
      </c>
      <c r="T79" t="b">
        <f t="shared" si="21"/>
        <v>0</v>
      </c>
      <c r="U79">
        <f t="shared" si="22"/>
        <v>8</v>
      </c>
      <c r="V79" s="249" t="str">
        <f t="shared" si="23"/>
        <v>—</v>
      </c>
      <c r="W79" s="249" t="str">
        <f t="shared" si="24"/>
        <v>—</v>
      </c>
      <c r="X79" s="278">
        <f t="shared" si="25"/>
        <v>6</v>
      </c>
      <c r="Y79" s="278">
        <f t="shared" si="26"/>
        <v>6</v>
      </c>
      <c r="Z79" s="278" t="str">
        <f t="shared" si="27"/>
        <v>PAS</v>
      </c>
      <c r="AA79" s="278" t="str">
        <f t="shared" si="28"/>
        <v>HAYIR</v>
      </c>
      <c r="AB79" s="278" t="str">
        <f t="shared" si="29"/>
        <v>UYGUN</v>
      </c>
    </row>
    <row r="80" spans="1:28" ht="15" customHeight="1" x14ac:dyDescent="0.3">
      <c r="A80" s="41" t="s">
        <v>545</v>
      </c>
      <c r="B80" s="42">
        <f>'📡 CANLI_VERİ'!C81</f>
        <v>4.92</v>
      </c>
      <c r="C80" s="43">
        <f>'📡 CANLI_VERİ'!G81</f>
        <v>4.9000000000000004</v>
      </c>
      <c r="D80" s="51">
        <v>-5.2953156822810543</v>
      </c>
      <c r="E80" s="50">
        <v>-63.636363636363335</v>
      </c>
      <c r="F80" s="50">
        <v>4.301075268817204</v>
      </c>
      <c r="G80" s="50">
        <v>13.333333333333405</v>
      </c>
      <c r="H80" s="50">
        <v>28.428184281842817</v>
      </c>
      <c r="I80" s="50">
        <v>-1.2350684900883487E-2</v>
      </c>
      <c r="J80" s="50">
        <v>0.10417647058823487</v>
      </c>
      <c r="K80" s="50">
        <v>-0.10898235294117739</v>
      </c>
      <c r="L80" s="46">
        <v>6150200</v>
      </c>
      <c r="M80" s="50">
        <v>7190935</v>
      </c>
      <c r="N80" t="str">
        <f t="shared" si="15"/>
        <v>✗</v>
      </c>
      <c r="O80" t="str">
        <f t="shared" si="16"/>
        <v>✓</v>
      </c>
      <c r="P80" t="str">
        <f t="shared" si="17"/>
        <v>✗</v>
      </c>
      <c r="Q80" t="str">
        <f t="shared" si="18"/>
        <v>✗</v>
      </c>
      <c r="R80" t="str">
        <f t="shared" si="19"/>
        <v>✗</v>
      </c>
      <c r="S80" t="str">
        <f t="shared" si="20"/>
        <v>✗</v>
      </c>
      <c r="T80" t="b">
        <f t="shared" si="21"/>
        <v>0</v>
      </c>
      <c r="U80">
        <f t="shared" si="22"/>
        <v>3</v>
      </c>
      <c r="V80" s="249" t="str">
        <f t="shared" si="23"/>
        <v>—</v>
      </c>
      <c r="W80" s="249" t="str">
        <f t="shared" si="24"/>
        <v>—</v>
      </c>
      <c r="X80" s="278">
        <f t="shared" si="25"/>
        <v>-1</v>
      </c>
      <c r="Y80" s="278">
        <f t="shared" si="26"/>
        <v>0</v>
      </c>
      <c r="Z80" s="278" t="str">
        <f t="shared" si="27"/>
        <v>PAS</v>
      </c>
      <c r="AA80" s="278" t="str">
        <f t="shared" si="28"/>
        <v>HAYIR</v>
      </c>
      <c r="AB80" s="278" t="str">
        <f t="shared" si="29"/>
        <v>SINIR</v>
      </c>
    </row>
    <row r="81" spans="1:28" ht="15" customHeight="1" x14ac:dyDescent="0.3">
      <c r="A81" s="35" t="s">
        <v>107</v>
      </c>
      <c r="B81" s="36">
        <f>'📡 CANLI_VERİ'!C82</f>
        <v>17.05</v>
      </c>
      <c r="C81" s="37">
        <f>'📡 CANLI_VERİ'!G82</f>
        <v>17.010000000000002</v>
      </c>
      <c r="D81" s="52">
        <v>-4.3700340522133896</v>
      </c>
      <c r="E81" s="49">
        <v>-168.10606060606005</v>
      </c>
      <c r="F81" s="49">
        <v>2.92496820686732</v>
      </c>
      <c r="G81" s="49">
        <v>3.0534351145040177</v>
      </c>
      <c r="H81" s="49">
        <v>23.717198207902186</v>
      </c>
      <c r="I81" s="49">
        <v>-1.5289584708389675E-2</v>
      </c>
      <c r="J81" s="49">
        <v>-0.37314705882352683</v>
      </c>
      <c r="K81" s="49">
        <v>-7.7070588235293502E-2</v>
      </c>
      <c r="L81" s="40">
        <v>6310524</v>
      </c>
      <c r="M81" s="49">
        <v>10466614</v>
      </c>
      <c r="N81" t="str">
        <f t="shared" si="15"/>
        <v>✗</v>
      </c>
      <c r="O81" t="str">
        <f t="shared" si="16"/>
        <v>✗</v>
      </c>
      <c r="P81" t="str">
        <f t="shared" si="17"/>
        <v>✗</v>
      </c>
      <c r="Q81" t="str">
        <f t="shared" si="18"/>
        <v>✗</v>
      </c>
      <c r="R81" t="str">
        <f t="shared" si="19"/>
        <v>✗</v>
      </c>
      <c r="S81" t="str">
        <f t="shared" si="20"/>
        <v>✗</v>
      </c>
      <c r="T81" t="b">
        <f t="shared" si="21"/>
        <v>0</v>
      </c>
      <c r="U81">
        <f t="shared" si="22"/>
        <v>0</v>
      </c>
      <c r="V81" s="249" t="str">
        <f t="shared" si="23"/>
        <v>—</v>
      </c>
      <c r="W81" s="249" t="str">
        <f t="shared" si="24"/>
        <v>—</v>
      </c>
      <c r="X81" s="278">
        <f t="shared" si="25"/>
        <v>0</v>
      </c>
      <c r="Y81" s="278">
        <f t="shared" si="26"/>
        <v>0</v>
      </c>
      <c r="Z81" s="278" t="str">
        <f t="shared" si="27"/>
        <v>PAS</v>
      </c>
      <c r="AA81" s="278" t="str">
        <f t="shared" si="28"/>
        <v>HAYIR</v>
      </c>
      <c r="AB81" s="278" t="str">
        <f t="shared" si="29"/>
        <v>UYGUN</v>
      </c>
    </row>
    <row r="82" spans="1:28" ht="15" customHeight="1" x14ac:dyDescent="0.3">
      <c r="A82" s="41" t="s">
        <v>142</v>
      </c>
      <c r="B82" s="42">
        <f>'📡 CANLI_VERİ'!C83</f>
        <v>145.30000000000001</v>
      </c>
      <c r="C82" s="43">
        <f>'📡 CANLI_VERİ'!G83</f>
        <v>145.19999999999999</v>
      </c>
      <c r="D82" s="51">
        <v>-4.4098573281452502</v>
      </c>
      <c r="E82" s="50">
        <v>-11.863029599535395</v>
      </c>
      <c r="F82" s="50">
        <v>4.3806939329327426</v>
      </c>
      <c r="G82" s="50">
        <v>38.907849829351541</v>
      </c>
      <c r="H82" s="50">
        <v>48.178996300733054</v>
      </c>
      <c r="I82" s="50">
        <v>0.64627845312884147</v>
      </c>
      <c r="J82" s="50">
        <v>7.6852941176470324</v>
      </c>
      <c r="K82" s="50">
        <v>-2.8921764705882644</v>
      </c>
      <c r="L82" s="46">
        <v>171471</v>
      </c>
      <c r="M82" s="50">
        <v>200410.4</v>
      </c>
      <c r="N82" t="str">
        <f t="shared" si="15"/>
        <v>✗</v>
      </c>
      <c r="O82" t="str">
        <f t="shared" si="16"/>
        <v>✓</v>
      </c>
      <c r="P82" t="str">
        <f t="shared" si="17"/>
        <v>✓</v>
      </c>
      <c r="Q82" t="str">
        <f t="shared" si="18"/>
        <v>✗</v>
      </c>
      <c r="R82" t="str">
        <f t="shared" si="19"/>
        <v>✗</v>
      </c>
      <c r="S82" t="str">
        <f t="shared" si="20"/>
        <v>✗</v>
      </c>
      <c r="T82" t="b">
        <f t="shared" si="21"/>
        <v>0</v>
      </c>
      <c r="U82">
        <f t="shared" si="22"/>
        <v>6</v>
      </c>
      <c r="V82" s="249" t="str">
        <f t="shared" si="23"/>
        <v>—</v>
      </c>
      <c r="W82" s="249" t="str">
        <f t="shared" si="24"/>
        <v>—</v>
      </c>
      <c r="X82" s="278">
        <f t="shared" si="25"/>
        <v>2</v>
      </c>
      <c r="Y82" s="278">
        <f t="shared" si="26"/>
        <v>2</v>
      </c>
      <c r="Z82" s="278" t="str">
        <f t="shared" si="27"/>
        <v>PAS</v>
      </c>
      <c r="AA82" s="278" t="str">
        <f t="shared" si="28"/>
        <v>HAYIR</v>
      </c>
      <c r="AB82" s="278" t="str">
        <f t="shared" si="29"/>
        <v>SINIR</v>
      </c>
    </row>
    <row r="83" spans="1:28" ht="15" customHeight="1" x14ac:dyDescent="0.3">
      <c r="A83" s="35" t="s">
        <v>124</v>
      </c>
      <c r="B83" s="36">
        <f>'📡 CANLI_VERİ'!C84</f>
        <v>24.5</v>
      </c>
      <c r="C83" s="37">
        <f>'📡 CANLI_VERİ'!G84</f>
        <v>24.54</v>
      </c>
      <c r="D83" s="52">
        <v>-8.0390683696468841</v>
      </c>
      <c r="E83" s="49">
        <v>-14.459986987638038</v>
      </c>
      <c r="F83" s="49">
        <v>5.1412231559290369</v>
      </c>
      <c r="G83" s="49">
        <v>17.368421052631579</v>
      </c>
      <c r="H83" s="49">
        <v>57.727745289148793</v>
      </c>
      <c r="I83" s="49">
        <v>2.8420697834972142E-2</v>
      </c>
      <c r="J83" s="49">
        <v>2.081294117647051</v>
      </c>
      <c r="K83" s="49">
        <v>-0.2159764705882381</v>
      </c>
      <c r="L83" s="40">
        <v>7211526</v>
      </c>
      <c r="M83" s="49">
        <v>4095513.2</v>
      </c>
      <c r="N83" t="str">
        <f t="shared" si="15"/>
        <v>✗</v>
      </c>
      <c r="O83" t="str">
        <f t="shared" si="16"/>
        <v>✓</v>
      </c>
      <c r="P83" t="str">
        <f t="shared" si="17"/>
        <v>✓</v>
      </c>
      <c r="Q83" t="str">
        <f t="shared" si="18"/>
        <v>✗</v>
      </c>
      <c r="R83" t="str">
        <f t="shared" si="19"/>
        <v>✗</v>
      </c>
      <c r="S83" t="str">
        <f t="shared" si="20"/>
        <v>✓</v>
      </c>
      <c r="T83">
        <f t="shared" si="21"/>
        <v>-2</v>
      </c>
      <c r="U83">
        <f t="shared" si="22"/>
        <v>6</v>
      </c>
      <c r="V83" s="249" t="str">
        <f t="shared" si="23"/>
        <v>—</v>
      </c>
      <c r="W83" s="249" t="str">
        <f t="shared" si="24"/>
        <v>—</v>
      </c>
      <c r="X83" s="278">
        <f t="shared" si="25"/>
        <v>3</v>
      </c>
      <c r="Y83" s="278">
        <f t="shared" si="26"/>
        <v>3</v>
      </c>
      <c r="Z83" s="278" t="str">
        <f t="shared" si="27"/>
        <v>PAS</v>
      </c>
      <c r="AA83" s="278" t="str">
        <f t="shared" si="28"/>
        <v>HAYIR</v>
      </c>
      <c r="AB83" s="278" t="str">
        <f t="shared" si="29"/>
        <v>RİSKLİ</v>
      </c>
    </row>
    <row r="84" spans="1:28" ht="15" customHeight="1" x14ac:dyDescent="0.3">
      <c r="A84" s="41" t="s">
        <v>546</v>
      </c>
      <c r="B84" s="42">
        <f>'📡 CANLI_VERİ'!C85</f>
        <v>741.5</v>
      </c>
      <c r="C84" s="43">
        <f>'📡 CANLI_VERİ'!G85</f>
        <v>742.5</v>
      </c>
      <c r="D84" s="51">
        <v>-3.1746031746031744</v>
      </c>
      <c r="E84" s="50">
        <v>-81.345565749234567</v>
      </c>
      <c r="F84" s="50">
        <v>2.8688524590163933</v>
      </c>
      <c r="G84" s="50">
        <v>36.363636363636367</v>
      </c>
      <c r="H84" s="50">
        <v>67.868338557993738</v>
      </c>
      <c r="I84" s="50">
        <v>-1.3562717260433175</v>
      </c>
      <c r="J84" s="50">
        <v>42.666176470588312</v>
      </c>
      <c r="K84" s="50">
        <v>-8.9714705882352277</v>
      </c>
      <c r="L84" s="46">
        <v>1982764</v>
      </c>
      <c r="M84" s="50">
        <v>3198716</v>
      </c>
      <c r="N84" t="str">
        <f t="shared" si="15"/>
        <v>✗</v>
      </c>
      <c r="O84" t="str">
        <f t="shared" si="16"/>
        <v>✓</v>
      </c>
      <c r="P84" t="str">
        <f t="shared" si="17"/>
        <v>✗</v>
      </c>
      <c r="Q84" t="str">
        <f t="shared" si="18"/>
        <v>✗</v>
      </c>
      <c r="R84" t="str">
        <f t="shared" si="19"/>
        <v>✗</v>
      </c>
      <c r="S84" t="str">
        <f t="shared" si="20"/>
        <v>✗</v>
      </c>
      <c r="T84" t="b">
        <f t="shared" si="21"/>
        <v>0</v>
      </c>
      <c r="U84">
        <f t="shared" si="22"/>
        <v>3</v>
      </c>
      <c r="V84" s="249" t="str">
        <f t="shared" si="23"/>
        <v>—</v>
      </c>
      <c r="W84" s="249" t="str">
        <f t="shared" si="24"/>
        <v>—</v>
      </c>
      <c r="X84" s="278">
        <f t="shared" si="25"/>
        <v>1</v>
      </c>
      <c r="Y84" s="278">
        <f t="shared" si="26"/>
        <v>1</v>
      </c>
      <c r="Z84" s="278" t="str">
        <f t="shared" si="27"/>
        <v>PAS</v>
      </c>
      <c r="AA84" s="278" t="str">
        <f t="shared" si="28"/>
        <v>HAYIR</v>
      </c>
      <c r="AB84" s="278" t="str">
        <f t="shared" si="29"/>
        <v>UYGUN</v>
      </c>
    </row>
    <row r="85" spans="1:28" ht="15" customHeight="1" x14ac:dyDescent="0.3">
      <c r="A85" s="35" t="s">
        <v>547</v>
      </c>
      <c r="B85" s="36">
        <f>'📡 CANLI_VERİ'!C86</f>
        <v>20.100000000000001</v>
      </c>
      <c r="C85" s="37">
        <f>'📡 CANLI_VERİ'!G86</f>
        <v>20.16</v>
      </c>
      <c r="D85" s="52">
        <v>-1.0084925690021285</v>
      </c>
      <c r="E85" s="49">
        <v>5.8098118279571693</v>
      </c>
      <c r="F85" s="49">
        <v>5.9057832248180802</v>
      </c>
      <c r="G85" s="49">
        <v>46.153846153846089</v>
      </c>
      <c r="H85" s="49">
        <v>49.08997252747249</v>
      </c>
      <c r="I85" s="49">
        <v>-9.4485074957671999E-3</v>
      </c>
      <c r="J85" s="49">
        <v>1.0531764705882338</v>
      </c>
      <c r="K85" s="49">
        <v>-0.55779411764705888</v>
      </c>
      <c r="L85" s="40">
        <v>8299587</v>
      </c>
      <c r="M85" s="49">
        <v>8391538.5999999996</v>
      </c>
      <c r="N85" t="str">
        <f t="shared" si="15"/>
        <v>✗</v>
      </c>
      <c r="O85" t="str">
        <f t="shared" si="16"/>
        <v>✓</v>
      </c>
      <c r="P85" t="str">
        <f t="shared" si="17"/>
        <v>✗</v>
      </c>
      <c r="Q85" t="str">
        <f t="shared" si="18"/>
        <v>✗</v>
      </c>
      <c r="R85" t="str">
        <f t="shared" si="19"/>
        <v>✗</v>
      </c>
      <c r="S85" t="str">
        <f t="shared" si="20"/>
        <v>✗</v>
      </c>
      <c r="T85">
        <f t="shared" si="21"/>
        <v>-2</v>
      </c>
      <c r="U85">
        <f t="shared" si="22"/>
        <v>1</v>
      </c>
      <c r="V85" s="249" t="str">
        <f t="shared" si="23"/>
        <v>—</v>
      </c>
      <c r="W85" s="249" t="str">
        <f t="shared" si="24"/>
        <v>—</v>
      </c>
      <c r="X85" s="278">
        <f t="shared" si="25"/>
        <v>-3</v>
      </c>
      <c r="Y85" s="278">
        <f t="shared" si="26"/>
        <v>0</v>
      </c>
      <c r="Z85" s="278" t="str">
        <f t="shared" si="27"/>
        <v>PAS</v>
      </c>
      <c r="AA85" s="278" t="str">
        <f t="shared" si="28"/>
        <v>HAYIR</v>
      </c>
      <c r="AB85" s="278" t="str">
        <f t="shared" si="29"/>
        <v>RİSKLİ</v>
      </c>
    </row>
    <row r="86" spans="1:28" ht="15" customHeight="1" x14ac:dyDescent="0.3">
      <c r="A86" s="41" t="s">
        <v>1045</v>
      </c>
      <c r="B86" s="42">
        <f>'📡 CANLI_VERİ'!C87</f>
        <v>0</v>
      </c>
      <c r="C86" s="43">
        <f>'📡 CANLI_VERİ'!G87</f>
        <v>0</v>
      </c>
      <c r="D86" s="44" t="s">
        <v>1032</v>
      </c>
      <c r="E86" s="45" t="s">
        <v>1032</v>
      </c>
      <c r="F86" s="45" t="s">
        <v>1032</v>
      </c>
      <c r="G86" s="45" t="s">
        <v>1032</v>
      </c>
      <c r="H86" s="45" t="s">
        <v>1032</v>
      </c>
      <c r="I86" s="45" t="s">
        <v>1032</v>
      </c>
      <c r="J86" s="45" t="s">
        <v>1032</v>
      </c>
      <c r="K86" s="45" t="s">
        <v>1032</v>
      </c>
      <c r="L86" s="46">
        <f>'📡 CANLI_VERİ'!H87</f>
        <v>0</v>
      </c>
      <c r="M86" s="45" t="s">
        <v>1032</v>
      </c>
      <c r="N86" t="str">
        <f t="shared" si="15"/>
        <v>?</v>
      </c>
      <c r="O86" t="str">
        <f t="shared" si="16"/>
        <v>?</v>
      </c>
      <c r="P86" t="str">
        <f t="shared" si="17"/>
        <v>?</v>
      </c>
      <c r="Q86" t="str">
        <f t="shared" si="18"/>
        <v>?</v>
      </c>
      <c r="R86" t="str">
        <f t="shared" si="19"/>
        <v>?</v>
      </c>
      <c r="S86" t="str">
        <f t="shared" si="20"/>
        <v>?</v>
      </c>
      <c r="T86">
        <f t="shared" si="21"/>
        <v>0</v>
      </c>
      <c r="U86" t="str">
        <f t="shared" si="22"/>
        <v/>
      </c>
      <c r="V86" s="249" t="str">
        <f t="shared" si="23"/>
        <v>—</v>
      </c>
      <c r="W86" s="249" t="str">
        <f t="shared" si="24"/>
        <v>📊 Yüksek Skor</v>
      </c>
      <c r="X86" s="278">
        <f t="shared" si="25"/>
        <v>-6</v>
      </c>
      <c r="Y86" s="278">
        <f t="shared" si="26"/>
        <v>0</v>
      </c>
      <c r="Z86" s="278" t="str">
        <f t="shared" si="27"/>
        <v>PAS</v>
      </c>
      <c r="AA86" s="278" t="str">
        <f t="shared" si="28"/>
        <v>HAYIR</v>
      </c>
      <c r="AB86" s="278" t="str">
        <f t="shared" si="29"/>
        <v>RİSKLİ</v>
      </c>
    </row>
    <row r="87" spans="1:28" ht="15" customHeight="1" x14ac:dyDescent="0.3">
      <c r="A87" s="35" t="s">
        <v>548</v>
      </c>
      <c r="B87" s="36">
        <f>'📡 CANLI_VERİ'!C88</f>
        <v>32.56</v>
      </c>
      <c r="C87" s="37">
        <f>'📡 CANLI_VERİ'!G88</f>
        <v>32.42</v>
      </c>
      <c r="D87" s="52">
        <v>-1.239157372986377</v>
      </c>
      <c r="E87" s="49">
        <v>-56.832883410584309</v>
      </c>
      <c r="F87" s="49">
        <v>9.2355260799426429</v>
      </c>
      <c r="G87" s="49">
        <v>4.1507024265644974</v>
      </c>
      <c r="H87" s="49">
        <v>4.512558535547047</v>
      </c>
      <c r="I87" s="49">
        <v>-1.1491475221821479</v>
      </c>
      <c r="J87" s="49">
        <v>-11.008147058823528</v>
      </c>
      <c r="K87" s="49">
        <v>4.568235294117251E-2</v>
      </c>
      <c r="L87" s="40">
        <v>803775</v>
      </c>
      <c r="M87" s="49">
        <v>2438905</v>
      </c>
      <c r="N87" t="str">
        <f t="shared" si="15"/>
        <v>✗</v>
      </c>
      <c r="O87" t="str">
        <f t="shared" si="16"/>
        <v>✓</v>
      </c>
      <c r="P87" t="str">
        <f t="shared" si="17"/>
        <v>✗</v>
      </c>
      <c r="Q87" t="str">
        <f t="shared" si="18"/>
        <v>✗</v>
      </c>
      <c r="R87" t="str">
        <f t="shared" si="19"/>
        <v>✗</v>
      </c>
      <c r="S87" t="str">
        <f t="shared" si="20"/>
        <v>✗</v>
      </c>
      <c r="T87">
        <f t="shared" si="21"/>
        <v>-2</v>
      </c>
      <c r="U87">
        <f t="shared" si="22"/>
        <v>1</v>
      </c>
      <c r="V87" s="249" t="str">
        <f t="shared" si="23"/>
        <v>—</v>
      </c>
      <c r="W87" s="249" t="str">
        <f t="shared" si="24"/>
        <v>—</v>
      </c>
      <c r="X87" s="278">
        <f t="shared" si="25"/>
        <v>-5</v>
      </c>
      <c r="Y87" s="278">
        <f t="shared" si="26"/>
        <v>0</v>
      </c>
      <c r="Z87" s="278" t="str">
        <f t="shared" si="27"/>
        <v>PAS</v>
      </c>
      <c r="AA87" s="278" t="str">
        <f t="shared" si="28"/>
        <v>HAYIR</v>
      </c>
      <c r="AB87" s="278" t="str">
        <f t="shared" si="29"/>
        <v>RİSKLİ</v>
      </c>
    </row>
    <row r="88" spans="1:28" ht="15" customHeight="1" x14ac:dyDescent="0.3">
      <c r="A88" s="41" t="s">
        <v>1046</v>
      </c>
      <c r="B88" s="42">
        <f>'📡 CANLI_VERİ'!C89</f>
        <v>0</v>
      </c>
      <c r="C88" s="43">
        <f>'📡 CANLI_VERİ'!G89</f>
        <v>0</v>
      </c>
      <c r="D88" s="44" t="s">
        <v>1032</v>
      </c>
      <c r="E88" s="45" t="s">
        <v>1032</v>
      </c>
      <c r="F88" s="45" t="s">
        <v>1032</v>
      </c>
      <c r="G88" s="45" t="s">
        <v>1032</v>
      </c>
      <c r="H88" s="45" t="s">
        <v>1032</v>
      </c>
      <c r="I88" s="45" t="s">
        <v>1032</v>
      </c>
      <c r="J88" s="45" t="s">
        <v>1032</v>
      </c>
      <c r="K88" s="45" t="s">
        <v>1032</v>
      </c>
      <c r="L88" s="46">
        <f>'📡 CANLI_VERİ'!H89</f>
        <v>0</v>
      </c>
      <c r="M88" s="45" t="s">
        <v>1032</v>
      </c>
      <c r="N88" t="str">
        <f t="shared" si="15"/>
        <v>?</v>
      </c>
      <c r="O88" t="str">
        <f t="shared" si="16"/>
        <v>?</v>
      </c>
      <c r="P88" t="str">
        <f t="shared" si="17"/>
        <v>?</v>
      </c>
      <c r="Q88" t="str">
        <f t="shared" si="18"/>
        <v>?</v>
      </c>
      <c r="R88" t="str">
        <f t="shared" si="19"/>
        <v>?</v>
      </c>
      <c r="S88" t="str">
        <f t="shared" si="20"/>
        <v>?</v>
      </c>
      <c r="T88">
        <f t="shared" si="21"/>
        <v>0</v>
      </c>
      <c r="U88" t="str">
        <f t="shared" si="22"/>
        <v/>
      </c>
      <c r="V88" s="249" t="str">
        <f t="shared" si="23"/>
        <v>—</v>
      </c>
      <c r="W88" s="249" t="str">
        <f t="shared" si="24"/>
        <v>📊 Yüksek Skor</v>
      </c>
      <c r="X88" s="278">
        <f t="shared" si="25"/>
        <v>-6</v>
      </c>
      <c r="Y88" s="278">
        <f t="shared" si="26"/>
        <v>0</v>
      </c>
      <c r="Z88" s="278" t="str">
        <f t="shared" si="27"/>
        <v>PAS</v>
      </c>
      <c r="AA88" s="278" t="str">
        <f t="shared" si="28"/>
        <v>HAYIR</v>
      </c>
      <c r="AB88" s="278" t="str">
        <f t="shared" si="29"/>
        <v>RİSKLİ</v>
      </c>
    </row>
    <row r="89" spans="1:28" ht="15" customHeight="1" x14ac:dyDescent="0.3">
      <c r="A89" s="35" t="s">
        <v>549</v>
      </c>
      <c r="B89" s="36">
        <f>'📡 CANLI_VERİ'!C90</f>
        <v>18.13</v>
      </c>
      <c r="C89" s="37">
        <f>'📡 CANLI_VERİ'!G90</f>
        <v>18.149999999999999</v>
      </c>
      <c r="D89" s="52">
        <v>5.3092182030338497</v>
      </c>
      <c r="E89" s="49">
        <v>69.109362859362236</v>
      </c>
      <c r="F89" s="49">
        <v>4.5627225959635913</v>
      </c>
      <c r="G89" s="49">
        <v>57.441253263707601</v>
      </c>
      <c r="H89" s="49">
        <v>62.750217580504817</v>
      </c>
      <c r="I89" s="49">
        <v>0.25411421736239398</v>
      </c>
      <c r="J89" s="49">
        <v>1.0140000000000029</v>
      </c>
      <c r="K89" s="49">
        <v>0.68853529411764636</v>
      </c>
      <c r="L89" s="40">
        <v>1686631</v>
      </c>
      <c r="M89" s="49">
        <v>8525420.1999999993</v>
      </c>
      <c r="N89" t="str">
        <f t="shared" si="15"/>
        <v>✓</v>
      </c>
      <c r="O89" t="str">
        <f t="shared" si="16"/>
        <v>✓</v>
      </c>
      <c r="P89" t="str">
        <f t="shared" si="17"/>
        <v>✓</v>
      </c>
      <c r="Q89" t="str">
        <f t="shared" si="18"/>
        <v>✗</v>
      </c>
      <c r="R89" t="str">
        <f t="shared" si="19"/>
        <v>✓</v>
      </c>
      <c r="S89" t="str">
        <f t="shared" si="20"/>
        <v>✗</v>
      </c>
      <c r="T89" t="b">
        <f t="shared" si="21"/>
        <v>0</v>
      </c>
      <c r="U89">
        <f t="shared" si="22"/>
        <v>11</v>
      </c>
      <c r="V89" s="249" t="str">
        <f t="shared" si="23"/>
        <v>—</v>
      </c>
      <c r="W89" s="249" t="str">
        <f t="shared" si="24"/>
        <v>📊 Yüksek Skor</v>
      </c>
      <c r="X89" s="278">
        <f t="shared" si="25"/>
        <v>4</v>
      </c>
      <c r="Y89" s="278">
        <f t="shared" si="26"/>
        <v>4</v>
      </c>
      <c r="Z89" s="278" t="str">
        <f t="shared" si="27"/>
        <v>PAS</v>
      </c>
      <c r="AA89" s="278" t="str">
        <f t="shared" si="28"/>
        <v>HAYIR</v>
      </c>
      <c r="AB89" s="278" t="str">
        <f t="shared" si="29"/>
        <v>SINIR</v>
      </c>
    </row>
    <row r="90" spans="1:28" ht="15" customHeight="1" x14ac:dyDescent="0.3">
      <c r="A90" s="41" t="s">
        <v>85</v>
      </c>
      <c r="B90" s="42">
        <f>'📡 CANLI_VERİ'!C91</f>
        <v>6.73</v>
      </c>
      <c r="C90" s="43">
        <f>'📡 CANLI_VERİ'!G91</f>
        <v>6.75</v>
      </c>
      <c r="D90" s="51">
        <v>-2.186588921282806</v>
      </c>
      <c r="E90" s="50">
        <v>38.200589970501412</v>
      </c>
      <c r="F90" s="50">
        <v>2.8209495422610202</v>
      </c>
      <c r="G90" s="50">
        <v>50</v>
      </c>
      <c r="H90" s="50">
        <v>73.445966514459641</v>
      </c>
      <c r="I90" s="50">
        <v>2.6060741514379343E-2</v>
      </c>
      <c r="J90" s="50">
        <v>0.44049999999999923</v>
      </c>
      <c r="K90" s="50">
        <v>8.8058823529409969E-3</v>
      </c>
      <c r="L90" s="46">
        <v>4156954</v>
      </c>
      <c r="M90" s="50">
        <v>4580121.2</v>
      </c>
      <c r="N90" t="str">
        <f t="shared" si="15"/>
        <v>✗</v>
      </c>
      <c r="O90" t="str">
        <f t="shared" si="16"/>
        <v>✓</v>
      </c>
      <c r="P90" t="str">
        <f t="shared" si="17"/>
        <v>✓</v>
      </c>
      <c r="Q90" t="str">
        <f t="shared" si="18"/>
        <v>✗</v>
      </c>
      <c r="R90" t="str">
        <f t="shared" si="19"/>
        <v>✓</v>
      </c>
      <c r="S90" t="str">
        <f t="shared" si="20"/>
        <v>✗</v>
      </c>
      <c r="T90" t="b">
        <f t="shared" si="21"/>
        <v>0</v>
      </c>
      <c r="U90">
        <f t="shared" si="22"/>
        <v>8</v>
      </c>
      <c r="V90" s="249" t="str">
        <f t="shared" si="23"/>
        <v>—</v>
      </c>
      <c r="W90" s="249" t="str">
        <f t="shared" si="24"/>
        <v>—</v>
      </c>
      <c r="X90" s="278">
        <f t="shared" si="25"/>
        <v>5</v>
      </c>
      <c r="Y90" s="278">
        <f t="shared" si="26"/>
        <v>5</v>
      </c>
      <c r="Z90" s="278" t="str">
        <f t="shared" si="27"/>
        <v>PAS</v>
      </c>
      <c r="AA90" s="278" t="str">
        <f t="shared" si="28"/>
        <v>HAYIR</v>
      </c>
      <c r="AB90" s="278" t="str">
        <f t="shared" si="29"/>
        <v>UYGUN</v>
      </c>
    </row>
    <row r="91" spans="1:28" ht="15" customHeight="1" x14ac:dyDescent="0.3">
      <c r="A91" s="35" t="s">
        <v>130</v>
      </c>
      <c r="B91" s="36">
        <f>'📡 CANLI_VERİ'!C92</f>
        <v>7.62</v>
      </c>
      <c r="C91" s="37">
        <f>'📡 CANLI_VERİ'!G92</f>
        <v>7.62</v>
      </c>
      <c r="D91" s="38" t="s">
        <v>1032</v>
      </c>
      <c r="E91" s="39" t="s">
        <v>1032</v>
      </c>
      <c r="F91" s="39" t="s">
        <v>1032</v>
      </c>
      <c r="G91" s="39" t="s">
        <v>1032</v>
      </c>
      <c r="H91" s="39" t="s">
        <v>1032</v>
      </c>
      <c r="I91" s="39" t="s">
        <v>1032</v>
      </c>
      <c r="J91" s="39" t="s">
        <v>1032</v>
      </c>
      <c r="K91" s="39" t="s">
        <v>1032</v>
      </c>
      <c r="L91" s="40">
        <f>'📡 CANLI_VERİ'!H92</f>
        <v>14134</v>
      </c>
      <c r="M91" s="39" t="s">
        <v>1032</v>
      </c>
      <c r="N91" t="str">
        <f t="shared" si="15"/>
        <v>?</v>
      </c>
      <c r="O91" t="str">
        <f t="shared" si="16"/>
        <v>?</v>
      </c>
      <c r="P91" t="str">
        <f t="shared" si="17"/>
        <v>?</v>
      </c>
      <c r="Q91" t="str">
        <f t="shared" si="18"/>
        <v>?</v>
      </c>
      <c r="R91" t="str">
        <f t="shared" si="19"/>
        <v>?</v>
      </c>
      <c r="S91" t="str">
        <f t="shared" si="20"/>
        <v>?</v>
      </c>
      <c r="T91">
        <f t="shared" si="21"/>
        <v>0</v>
      </c>
      <c r="U91" t="str">
        <f t="shared" si="22"/>
        <v/>
      </c>
      <c r="V91" s="249" t="str">
        <f t="shared" si="23"/>
        <v>—</v>
      </c>
      <c r="W91" s="249" t="str">
        <f t="shared" si="24"/>
        <v>📊 Yüksek Skor</v>
      </c>
      <c r="X91" s="278">
        <f t="shared" si="25"/>
        <v>-6</v>
      </c>
      <c r="Y91" s="278">
        <f t="shared" si="26"/>
        <v>0</v>
      </c>
      <c r="Z91" s="278" t="str">
        <f t="shared" si="27"/>
        <v>PAS</v>
      </c>
      <c r="AA91" s="278" t="str">
        <f t="shared" si="28"/>
        <v>HAYIR</v>
      </c>
      <c r="AB91" s="278" t="str">
        <f t="shared" si="29"/>
        <v>RİSKLİ</v>
      </c>
    </row>
    <row r="92" spans="1:28" ht="15" customHeight="1" x14ac:dyDescent="0.3">
      <c r="A92" s="41" t="s">
        <v>550</v>
      </c>
      <c r="B92" s="42">
        <f>'📡 CANLI_VERİ'!C93</f>
        <v>7.16</v>
      </c>
      <c r="C92" s="43">
        <f>'📡 CANLI_VERİ'!G93</f>
        <v>7.19</v>
      </c>
      <c r="D92" s="51">
        <v>-0.4070556309362261</v>
      </c>
      <c r="E92" s="50">
        <v>8.0549368968095649</v>
      </c>
      <c r="F92" s="50">
        <v>4.6613468275593624</v>
      </c>
      <c r="G92" s="50">
        <v>52.702702702702645</v>
      </c>
      <c r="H92" s="50">
        <v>52.947684526631861</v>
      </c>
      <c r="I92" s="50">
        <v>-1.4909878238309748E-2</v>
      </c>
      <c r="J92" s="50">
        <v>0.63514705882352906</v>
      </c>
      <c r="K92" s="50">
        <v>-0.10402941176470415</v>
      </c>
      <c r="L92" s="46">
        <v>11390120</v>
      </c>
      <c r="M92" s="50">
        <v>11002623.199999999</v>
      </c>
      <c r="N92" t="str">
        <f t="shared" si="15"/>
        <v>✗</v>
      </c>
      <c r="O92" t="str">
        <f t="shared" si="16"/>
        <v>✓</v>
      </c>
      <c r="P92" t="str">
        <f t="shared" si="17"/>
        <v>✗</v>
      </c>
      <c r="Q92" t="str">
        <f t="shared" si="18"/>
        <v>✗</v>
      </c>
      <c r="R92" t="str">
        <f t="shared" si="19"/>
        <v>✗</v>
      </c>
      <c r="S92" t="str">
        <f t="shared" si="20"/>
        <v>✓</v>
      </c>
      <c r="T92" t="b">
        <f t="shared" si="21"/>
        <v>0</v>
      </c>
      <c r="U92">
        <f t="shared" si="22"/>
        <v>5</v>
      </c>
      <c r="V92" s="249" t="str">
        <f t="shared" si="23"/>
        <v>—</v>
      </c>
      <c r="W92" s="249" t="str">
        <f t="shared" si="24"/>
        <v>—</v>
      </c>
      <c r="X92" s="278">
        <f t="shared" si="25"/>
        <v>2</v>
      </c>
      <c r="Y92" s="278">
        <f t="shared" si="26"/>
        <v>2</v>
      </c>
      <c r="Z92" s="278" t="str">
        <f t="shared" si="27"/>
        <v>PAS</v>
      </c>
      <c r="AA92" s="278" t="str">
        <f t="shared" si="28"/>
        <v>HAYIR</v>
      </c>
      <c r="AB92" s="278" t="str">
        <f t="shared" si="29"/>
        <v>SINIR</v>
      </c>
    </row>
    <row r="93" spans="1:28" ht="15" customHeight="1" x14ac:dyDescent="0.3">
      <c r="A93" s="35" t="s">
        <v>551</v>
      </c>
      <c r="B93" s="36">
        <f>'📡 CANLI_VERİ'!C94</f>
        <v>6.55</v>
      </c>
      <c r="C93" s="37">
        <f>'📡 CANLI_VERİ'!G94</f>
        <v>6.55</v>
      </c>
      <c r="D93" s="52">
        <v>-0.15197568389057059</v>
      </c>
      <c r="E93" s="49">
        <v>24.873096446701272</v>
      </c>
      <c r="F93" s="49">
        <v>2.5222874537943039</v>
      </c>
      <c r="G93" s="49">
        <v>52.000000000000135</v>
      </c>
      <c r="H93" s="49">
        <v>64.459770114942557</v>
      </c>
      <c r="I93" s="49">
        <v>2.0470986529460514E-2</v>
      </c>
      <c r="J93" s="49">
        <v>0.18114705882352933</v>
      </c>
      <c r="K93" s="49">
        <v>-7.7176470588245505E-3</v>
      </c>
      <c r="L93" s="40">
        <v>1163283</v>
      </c>
      <c r="M93" s="49">
        <v>3216188</v>
      </c>
      <c r="N93" t="str">
        <f t="shared" si="15"/>
        <v>✗</v>
      </c>
      <c r="O93" t="str">
        <f t="shared" si="16"/>
        <v>✓</v>
      </c>
      <c r="P93" t="str">
        <f t="shared" si="17"/>
        <v>✓</v>
      </c>
      <c r="Q93" t="str">
        <f t="shared" si="18"/>
        <v>✗</v>
      </c>
      <c r="R93" t="str">
        <f t="shared" si="19"/>
        <v>✗</v>
      </c>
      <c r="S93" t="str">
        <f t="shared" si="20"/>
        <v>✗</v>
      </c>
      <c r="T93" t="b">
        <f t="shared" si="21"/>
        <v>0</v>
      </c>
      <c r="U93">
        <f t="shared" si="22"/>
        <v>6</v>
      </c>
      <c r="V93" s="249" t="str">
        <f t="shared" si="23"/>
        <v>—</v>
      </c>
      <c r="W93" s="249" t="str">
        <f t="shared" si="24"/>
        <v>—</v>
      </c>
      <c r="X93" s="278">
        <f t="shared" si="25"/>
        <v>4</v>
      </c>
      <c r="Y93" s="278">
        <f t="shared" si="26"/>
        <v>4</v>
      </c>
      <c r="Z93" s="278" t="str">
        <f t="shared" si="27"/>
        <v>PAS</v>
      </c>
      <c r="AA93" s="278" t="str">
        <f t="shared" si="28"/>
        <v>HAYIR</v>
      </c>
      <c r="AB93" s="278" t="str">
        <f t="shared" si="29"/>
        <v>UYGUN</v>
      </c>
    </row>
    <row r="94" spans="1:28" ht="15" customHeight="1" x14ac:dyDescent="0.3">
      <c r="A94" s="41" t="s">
        <v>275</v>
      </c>
      <c r="B94" s="42">
        <f>'📡 CANLI_VERİ'!C95</f>
        <v>84.5</v>
      </c>
      <c r="C94" s="43">
        <f>'📡 CANLI_VERİ'!G95</f>
        <v>84.65</v>
      </c>
      <c r="D94" s="51">
        <v>-1.0900745840504933</v>
      </c>
      <c r="E94" s="50">
        <v>7.6107133386348176</v>
      </c>
      <c r="F94" s="50">
        <v>3.0245276764998352</v>
      </c>
      <c r="G94" s="50">
        <v>40.000000000000036</v>
      </c>
      <c r="H94" s="50">
        <v>47.006802721088434</v>
      </c>
      <c r="I94" s="50">
        <v>0.31466631349260227</v>
      </c>
      <c r="J94" s="50">
        <v>1.2332352941176481</v>
      </c>
      <c r="K94" s="50">
        <v>-0.28723529411762749</v>
      </c>
      <c r="L94" s="46">
        <v>146450</v>
      </c>
      <c r="M94" s="50">
        <v>222124.4</v>
      </c>
      <c r="N94" t="str">
        <f t="shared" si="15"/>
        <v>✗</v>
      </c>
      <c r="O94" t="str">
        <f t="shared" si="16"/>
        <v>✓</v>
      </c>
      <c r="P94" t="str">
        <f t="shared" si="17"/>
        <v>✓</v>
      </c>
      <c r="Q94" t="str">
        <f t="shared" si="18"/>
        <v>✗</v>
      </c>
      <c r="R94" t="str">
        <f t="shared" si="19"/>
        <v>✗</v>
      </c>
      <c r="S94" t="str">
        <f t="shared" si="20"/>
        <v>✗</v>
      </c>
      <c r="T94" t="b">
        <f t="shared" si="21"/>
        <v>0</v>
      </c>
      <c r="U94">
        <f t="shared" si="22"/>
        <v>6</v>
      </c>
      <c r="V94" s="249" t="str">
        <f t="shared" si="23"/>
        <v>—</v>
      </c>
      <c r="W94" s="249" t="str">
        <f t="shared" si="24"/>
        <v>—</v>
      </c>
      <c r="X94" s="278">
        <f t="shared" si="25"/>
        <v>4</v>
      </c>
      <c r="Y94" s="278">
        <f t="shared" si="26"/>
        <v>4</v>
      </c>
      <c r="Z94" s="278" t="str">
        <f t="shared" si="27"/>
        <v>PAS</v>
      </c>
      <c r="AA94" s="278" t="str">
        <f t="shared" si="28"/>
        <v>HAYIR</v>
      </c>
      <c r="AB94" s="278" t="str">
        <f t="shared" si="29"/>
        <v>UYGUN</v>
      </c>
    </row>
    <row r="95" spans="1:28" ht="15" customHeight="1" x14ac:dyDescent="0.3">
      <c r="A95" s="35" t="s">
        <v>552</v>
      </c>
      <c r="B95" s="36">
        <f>'📡 CANLI_VERİ'!C96</f>
        <v>8.91</v>
      </c>
      <c r="C95" s="37">
        <f>'📡 CANLI_VERİ'!G96</f>
        <v>8.93</v>
      </c>
      <c r="D95" s="52">
        <v>1.0215664018161208</v>
      </c>
      <c r="E95" s="49">
        <v>69.546147978642608</v>
      </c>
      <c r="F95" s="49">
        <v>2.6886035313001577</v>
      </c>
      <c r="G95" s="49">
        <v>65.116279069767543</v>
      </c>
      <c r="H95" s="49">
        <v>75.399271504623172</v>
      </c>
      <c r="I95" s="49">
        <v>2.217356261286936E-2</v>
      </c>
      <c r="J95" s="49">
        <v>-7.5000000000002842E-3</v>
      </c>
      <c r="K95" s="49">
        <v>0.11337058823529489</v>
      </c>
      <c r="L95" s="40">
        <v>257571</v>
      </c>
      <c r="M95" s="49">
        <v>717973.2</v>
      </c>
      <c r="N95" t="str">
        <f t="shared" si="15"/>
        <v>✓</v>
      </c>
      <c r="O95" t="str">
        <f t="shared" si="16"/>
        <v>✓</v>
      </c>
      <c r="P95" t="str">
        <f t="shared" si="17"/>
        <v>✓</v>
      </c>
      <c r="Q95" t="str">
        <f t="shared" si="18"/>
        <v>✗</v>
      </c>
      <c r="R95" t="str">
        <f t="shared" si="19"/>
        <v>✗</v>
      </c>
      <c r="S95" t="str">
        <f t="shared" si="20"/>
        <v>✗</v>
      </c>
      <c r="T95" t="b">
        <f t="shared" si="21"/>
        <v>0</v>
      </c>
      <c r="U95">
        <f t="shared" si="22"/>
        <v>9</v>
      </c>
      <c r="V95" s="249" t="str">
        <f t="shared" si="23"/>
        <v>—</v>
      </c>
      <c r="W95" s="249" t="str">
        <f t="shared" si="24"/>
        <v>—</v>
      </c>
      <c r="X95" s="278">
        <f t="shared" si="25"/>
        <v>5</v>
      </c>
      <c r="Y95" s="278">
        <f t="shared" si="26"/>
        <v>5</v>
      </c>
      <c r="Z95" s="278" t="str">
        <f t="shared" si="27"/>
        <v>PAS</v>
      </c>
      <c r="AA95" s="278" t="str">
        <f t="shared" si="28"/>
        <v>HAYIR</v>
      </c>
      <c r="AB95" s="278" t="str">
        <f t="shared" si="29"/>
        <v>UYGUN</v>
      </c>
    </row>
    <row r="96" spans="1:28" ht="15" customHeight="1" x14ac:dyDescent="0.3">
      <c r="A96" s="41" t="s">
        <v>553</v>
      </c>
      <c r="B96" s="42">
        <f>'📡 CANLI_VERİ'!C97</f>
        <v>96.45</v>
      </c>
      <c r="C96" s="43">
        <f>'📡 CANLI_VERİ'!G97</f>
        <v>96.8</v>
      </c>
      <c r="D96" s="44" t="s">
        <v>1032</v>
      </c>
      <c r="E96" s="45" t="s">
        <v>1032</v>
      </c>
      <c r="F96" s="45" t="s">
        <v>1032</v>
      </c>
      <c r="G96" s="45" t="s">
        <v>1032</v>
      </c>
      <c r="H96" s="45" t="s">
        <v>1032</v>
      </c>
      <c r="I96" s="45" t="s">
        <v>1032</v>
      </c>
      <c r="J96" s="45" t="s">
        <v>1032</v>
      </c>
      <c r="K96" s="45" t="s">
        <v>1032</v>
      </c>
      <c r="L96" s="46">
        <f>'📡 CANLI_VERİ'!H97</f>
        <v>9076</v>
      </c>
      <c r="M96" s="45" t="s">
        <v>1032</v>
      </c>
      <c r="N96" t="str">
        <f t="shared" si="15"/>
        <v>?</v>
      </c>
      <c r="O96" t="str">
        <f t="shared" si="16"/>
        <v>?</v>
      </c>
      <c r="P96" t="str">
        <f t="shared" si="17"/>
        <v>?</v>
      </c>
      <c r="Q96" t="str">
        <f t="shared" si="18"/>
        <v>?</v>
      </c>
      <c r="R96" t="str">
        <f t="shared" si="19"/>
        <v>?</v>
      </c>
      <c r="S96" t="str">
        <f t="shared" si="20"/>
        <v>?</v>
      </c>
      <c r="T96">
        <f t="shared" si="21"/>
        <v>0</v>
      </c>
      <c r="U96" t="str">
        <f t="shared" si="22"/>
        <v/>
      </c>
      <c r="V96" s="249" t="str">
        <f t="shared" si="23"/>
        <v>—</v>
      </c>
      <c r="W96" s="249" t="str">
        <f t="shared" si="24"/>
        <v>📊 Yüksek Skor</v>
      </c>
      <c r="X96" s="278">
        <f t="shared" si="25"/>
        <v>-6</v>
      </c>
      <c r="Y96" s="278">
        <f t="shared" si="26"/>
        <v>0</v>
      </c>
      <c r="Z96" s="278" t="str">
        <f t="shared" si="27"/>
        <v>PAS</v>
      </c>
      <c r="AA96" s="278" t="str">
        <f t="shared" si="28"/>
        <v>HAYIR</v>
      </c>
      <c r="AB96" s="278" t="str">
        <f t="shared" si="29"/>
        <v>RİSKLİ</v>
      </c>
    </row>
    <row r="97" spans="1:28" ht="15" customHeight="1" x14ac:dyDescent="0.3">
      <c r="A97" s="35" t="s">
        <v>250</v>
      </c>
      <c r="B97" s="36">
        <f>'📡 CANLI_VERİ'!C98</f>
        <v>547</v>
      </c>
      <c r="C97" s="37">
        <f>'📡 CANLI_VERİ'!G98</f>
        <v>548</v>
      </c>
      <c r="D97" s="52">
        <v>2.2163120567375794</v>
      </c>
      <c r="E97" s="49">
        <v>151.0798855061152</v>
      </c>
      <c r="F97" s="49">
        <v>5.0613306901251391</v>
      </c>
      <c r="G97" s="49">
        <v>58.737864077669897</v>
      </c>
      <c r="H97" s="49">
        <v>69.011106207708153</v>
      </c>
      <c r="I97" s="49">
        <v>6.7064017360005916</v>
      </c>
      <c r="J97" s="49">
        <v>36.707352941176509</v>
      </c>
      <c r="K97" s="49">
        <v>2.8347058823529565</v>
      </c>
      <c r="L97" s="40">
        <v>2075349</v>
      </c>
      <c r="M97" s="49">
        <v>2043946.2</v>
      </c>
      <c r="N97" t="str">
        <f t="shared" si="15"/>
        <v>✓</v>
      </c>
      <c r="O97" t="str">
        <f t="shared" si="16"/>
        <v>✓</v>
      </c>
      <c r="P97" t="str">
        <f t="shared" si="17"/>
        <v>✓</v>
      </c>
      <c r="Q97" t="str">
        <f t="shared" si="18"/>
        <v>✗</v>
      </c>
      <c r="R97" t="str">
        <f t="shared" si="19"/>
        <v>✓</v>
      </c>
      <c r="S97" t="str">
        <f t="shared" si="20"/>
        <v>✓</v>
      </c>
      <c r="T97">
        <f t="shared" si="21"/>
        <v>-2</v>
      </c>
      <c r="U97">
        <f t="shared" si="22"/>
        <v>11</v>
      </c>
      <c r="V97" s="249" t="str">
        <f t="shared" si="23"/>
        <v>—</v>
      </c>
      <c r="W97" s="249" t="str">
        <f t="shared" si="24"/>
        <v>📊 Yüksek Skor</v>
      </c>
      <c r="X97" s="278">
        <f t="shared" si="25"/>
        <v>5</v>
      </c>
      <c r="Y97" s="278">
        <f t="shared" si="26"/>
        <v>5</v>
      </c>
      <c r="Z97" s="278" t="str">
        <f t="shared" si="27"/>
        <v>PAS</v>
      </c>
      <c r="AA97" s="278" t="str">
        <f t="shared" si="28"/>
        <v>HAYIR</v>
      </c>
      <c r="AB97" s="278" t="str">
        <f t="shared" si="29"/>
        <v>RİSKLİ</v>
      </c>
    </row>
    <row r="98" spans="1:28" ht="15" customHeight="1" x14ac:dyDescent="0.3">
      <c r="A98" s="41" t="s">
        <v>554</v>
      </c>
      <c r="B98" s="42">
        <f>'📡 CANLI_VERİ'!C99</f>
        <v>2104</v>
      </c>
      <c r="C98" s="43">
        <f>'📡 CANLI_VERİ'!G99</f>
        <v>2103</v>
      </c>
      <c r="D98" s="51">
        <v>-1.3748854262144783</v>
      </c>
      <c r="E98" s="50">
        <v>57.513096222774749</v>
      </c>
      <c r="F98" s="50">
        <v>4.0764272437599569</v>
      </c>
      <c r="G98" s="50">
        <v>35.233160621761655</v>
      </c>
      <c r="H98" s="50">
        <v>53.154265650087304</v>
      </c>
      <c r="I98" s="50">
        <v>6.1627116229717487</v>
      </c>
      <c r="J98" s="50">
        <v>86.62260294117641</v>
      </c>
      <c r="K98" s="50">
        <v>-9.7759029411764402</v>
      </c>
      <c r="L98" s="46">
        <v>75808</v>
      </c>
      <c r="M98" s="50">
        <v>97315</v>
      </c>
      <c r="N98" t="str">
        <f t="shared" si="15"/>
        <v>✗</v>
      </c>
      <c r="O98" t="str">
        <f t="shared" si="16"/>
        <v>✓</v>
      </c>
      <c r="P98" t="str">
        <f t="shared" si="17"/>
        <v>✓</v>
      </c>
      <c r="Q98" t="str">
        <f t="shared" si="18"/>
        <v>✗</v>
      </c>
      <c r="R98" t="str">
        <f t="shared" si="19"/>
        <v>✗</v>
      </c>
      <c r="S98" t="str">
        <f t="shared" si="20"/>
        <v>✗</v>
      </c>
      <c r="T98" t="b">
        <f t="shared" si="21"/>
        <v>0</v>
      </c>
      <c r="U98">
        <f t="shared" si="22"/>
        <v>6</v>
      </c>
      <c r="V98" s="249" t="str">
        <f t="shared" si="23"/>
        <v>—</v>
      </c>
      <c r="W98" s="249" t="str">
        <f t="shared" si="24"/>
        <v>—</v>
      </c>
      <c r="X98" s="278">
        <f t="shared" si="25"/>
        <v>2</v>
      </c>
      <c r="Y98" s="278">
        <f t="shared" si="26"/>
        <v>2</v>
      </c>
      <c r="Z98" s="278" t="str">
        <f t="shared" si="27"/>
        <v>PAS</v>
      </c>
      <c r="AA98" s="278" t="str">
        <f t="shared" si="28"/>
        <v>HAYIR</v>
      </c>
      <c r="AB98" s="278" t="str">
        <f t="shared" si="29"/>
        <v>SINIR</v>
      </c>
    </row>
    <row r="99" spans="1:28" ht="15" customHeight="1" x14ac:dyDescent="0.3">
      <c r="A99" s="35" t="s">
        <v>555</v>
      </c>
      <c r="B99" s="36">
        <f>'📡 CANLI_VERİ'!C100</f>
        <v>38.340000000000003</v>
      </c>
      <c r="C99" s="37">
        <f>'📡 CANLI_VERİ'!G100</f>
        <v>37.979999999999997</v>
      </c>
      <c r="D99" s="52">
        <v>4.4607566346696714</v>
      </c>
      <c r="E99" s="49">
        <v>188.45616137407646</v>
      </c>
      <c r="F99" s="49">
        <v>2.9729729729729768</v>
      </c>
      <c r="G99" s="49">
        <v>88.435374149659765</v>
      </c>
      <c r="H99" s="49">
        <v>90.62131519274368</v>
      </c>
      <c r="I99" s="49">
        <v>5.9150890778188026E-2</v>
      </c>
      <c r="J99" s="49">
        <v>1.710000000000008</v>
      </c>
      <c r="K99" s="49">
        <v>0.27501176470589428</v>
      </c>
      <c r="L99" s="40">
        <v>2864899</v>
      </c>
      <c r="M99" s="49">
        <v>3856876.2</v>
      </c>
      <c r="N99" t="str">
        <f t="shared" si="15"/>
        <v>✓</v>
      </c>
      <c r="O99" t="str">
        <f t="shared" si="16"/>
        <v>✓</v>
      </c>
      <c r="P99" t="str">
        <f t="shared" si="17"/>
        <v>✓</v>
      </c>
      <c r="Q99" t="str">
        <f t="shared" si="18"/>
        <v>✗</v>
      </c>
      <c r="R99" t="str">
        <f t="shared" si="19"/>
        <v>✓</v>
      </c>
      <c r="S99" t="str">
        <f t="shared" si="20"/>
        <v>✗</v>
      </c>
      <c r="T99" t="b">
        <f t="shared" si="21"/>
        <v>0</v>
      </c>
      <c r="U99">
        <f t="shared" si="22"/>
        <v>11</v>
      </c>
      <c r="V99" s="249" t="str">
        <f t="shared" si="23"/>
        <v>—</v>
      </c>
      <c r="W99" s="249" t="str">
        <f t="shared" si="24"/>
        <v>📊 Yüksek Skor</v>
      </c>
      <c r="X99" s="278">
        <f t="shared" si="25"/>
        <v>6</v>
      </c>
      <c r="Y99" s="278">
        <f t="shared" si="26"/>
        <v>6</v>
      </c>
      <c r="Z99" s="278" t="str">
        <f t="shared" si="27"/>
        <v>PAS</v>
      </c>
      <c r="AA99" s="278" t="str">
        <f t="shared" si="28"/>
        <v>HAYIR</v>
      </c>
      <c r="AB99" s="278" t="str">
        <f t="shared" si="29"/>
        <v>UYGUN</v>
      </c>
    </row>
    <row r="100" spans="1:28" ht="15" customHeight="1" x14ac:dyDescent="0.3">
      <c r="A100" s="41" t="s">
        <v>1047</v>
      </c>
      <c r="B100" s="42">
        <f>'📡 CANLI_VERİ'!C101</f>
        <v>0</v>
      </c>
      <c r="C100" s="43">
        <f>'📡 CANLI_VERİ'!G101</f>
        <v>0</v>
      </c>
      <c r="D100" s="44" t="s">
        <v>1032</v>
      </c>
      <c r="E100" s="45" t="s">
        <v>1032</v>
      </c>
      <c r="F100" s="45" t="s">
        <v>1032</v>
      </c>
      <c r="G100" s="45" t="s">
        <v>1032</v>
      </c>
      <c r="H100" s="45" t="s">
        <v>1032</v>
      </c>
      <c r="I100" s="45" t="s">
        <v>1032</v>
      </c>
      <c r="J100" s="45" t="s">
        <v>1032</v>
      </c>
      <c r="K100" s="45" t="s">
        <v>1032</v>
      </c>
      <c r="L100" s="46">
        <f>'📡 CANLI_VERİ'!H101</f>
        <v>0</v>
      </c>
      <c r="M100" s="45" t="s">
        <v>1032</v>
      </c>
      <c r="N100" t="str">
        <f t="shared" si="15"/>
        <v>?</v>
      </c>
      <c r="O100" t="str">
        <f t="shared" si="16"/>
        <v>?</v>
      </c>
      <c r="P100" t="str">
        <f t="shared" si="17"/>
        <v>?</v>
      </c>
      <c r="Q100" t="str">
        <f t="shared" si="18"/>
        <v>?</v>
      </c>
      <c r="R100" t="str">
        <f t="shared" si="19"/>
        <v>?</v>
      </c>
      <c r="S100" t="str">
        <f t="shared" si="20"/>
        <v>?</v>
      </c>
      <c r="T100">
        <f t="shared" si="21"/>
        <v>0</v>
      </c>
      <c r="U100" t="str">
        <f t="shared" si="22"/>
        <v/>
      </c>
      <c r="V100" s="249" t="str">
        <f t="shared" si="23"/>
        <v>—</v>
      </c>
      <c r="W100" s="249" t="str">
        <f t="shared" si="24"/>
        <v>📊 Yüksek Skor</v>
      </c>
      <c r="X100" s="278">
        <f t="shared" si="25"/>
        <v>-6</v>
      </c>
      <c r="Y100" s="278">
        <f t="shared" si="26"/>
        <v>0</v>
      </c>
      <c r="Z100" s="278" t="str">
        <f t="shared" si="27"/>
        <v>PAS</v>
      </c>
      <c r="AA100" s="278" t="str">
        <f t="shared" si="28"/>
        <v>HAYIR</v>
      </c>
      <c r="AB100" s="278" t="str">
        <f t="shared" si="29"/>
        <v>RİSKLİ</v>
      </c>
    </row>
    <row r="101" spans="1:28" ht="15" customHeight="1" x14ac:dyDescent="0.3">
      <c r="A101" s="35" t="s">
        <v>92</v>
      </c>
      <c r="B101" s="36">
        <f>'📡 CANLI_VERİ'!C102</f>
        <v>6.22</v>
      </c>
      <c r="C101" s="37">
        <f>'📡 CANLI_VERİ'!G102</f>
        <v>6.22</v>
      </c>
      <c r="D101" s="52">
        <v>-4.2682926829268215</v>
      </c>
      <c r="E101" s="49">
        <v>-149.46619217081863</v>
      </c>
      <c r="F101" s="49">
        <v>3.4008189262966324</v>
      </c>
      <c r="G101" s="49">
        <v>6.493506493506473</v>
      </c>
      <c r="H101" s="49">
        <v>15.17406204906203</v>
      </c>
      <c r="I101" s="49">
        <v>-6.9333643382439109E-2</v>
      </c>
      <c r="J101" s="49">
        <v>2.7941176470580587E-3</v>
      </c>
      <c r="K101" s="49">
        <v>-0.15318823529411835</v>
      </c>
      <c r="L101" s="40">
        <v>35299690</v>
      </c>
      <c r="M101" s="49">
        <v>55138540</v>
      </c>
      <c r="N101" t="str">
        <f t="shared" si="15"/>
        <v>✗</v>
      </c>
      <c r="O101" t="str">
        <f t="shared" si="16"/>
        <v>✗</v>
      </c>
      <c r="P101" t="str">
        <f t="shared" si="17"/>
        <v>✗</v>
      </c>
      <c r="Q101" t="str">
        <f t="shared" si="18"/>
        <v>✗</v>
      </c>
      <c r="R101" t="str">
        <f t="shared" si="19"/>
        <v>✗</v>
      </c>
      <c r="S101" t="str">
        <f t="shared" si="20"/>
        <v>✗</v>
      </c>
      <c r="T101" t="b">
        <f t="shared" si="21"/>
        <v>0</v>
      </c>
      <c r="U101">
        <f t="shared" si="22"/>
        <v>0</v>
      </c>
      <c r="V101" s="249" t="str">
        <f t="shared" si="23"/>
        <v>—</v>
      </c>
      <c r="W101" s="249" t="str">
        <f t="shared" si="24"/>
        <v>—</v>
      </c>
      <c r="X101" s="278">
        <f t="shared" si="25"/>
        <v>0</v>
      </c>
      <c r="Y101" s="278">
        <f t="shared" si="26"/>
        <v>0</v>
      </c>
      <c r="Z101" s="278" t="str">
        <f t="shared" si="27"/>
        <v>PAS</v>
      </c>
      <c r="AA101" s="278" t="str">
        <f t="shared" si="28"/>
        <v>HAYIR</v>
      </c>
      <c r="AB101" s="278" t="str">
        <f t="shared" si="29"/>
        <v>UYGUN</v>
      </c>
    </row>
    <row r="102" spans="1:28" ht="15" customHeight="1" x14ac:dyDescent="0.3">
      <c r="A102" s="41" t="s">
        <v>138</v>
      </c>
      <c r="B102" s="42">
        <f>'📡 CANLI_VERİ'!C103</f>
        <v>6.13</v>
      </c>
      <c r="C102" s="43">
        <f>'📡 CANLI_VERİ'!G103</f>
        <v>6.13</v>
      </c>
      <c r="D102" s="51">
        <v>-2.6771653543307128</v>
      </c>
      <c r="E102" s="50">
        <v>31.391585760517497</v>
      </c>
      <c r="F102" s="50">
        <v>2.3116042533518284</v>
      </c>
      <c r="G102" s="50">
        <v>35.999999999999943</v>
      </c>
      <c r="H102" s="50">
        <v>52.555555555555536</v>
      </c>
      <c r="I102" s="50">
        <v>2.6939704254173934E-2</v>
      </c>
      <c r="J102" s="50">
        <v>0.12270588235294255</v>
      </c>
      <c r="K102" s="50">
        <v>-7.6411764705870411E-3</v>
      </c>
      <c r="L102" s="46">
        <v>5511103</v>
      </c>
      <c r="M102" s="50">
        <v>5857858.4000000004</v>
      </c>
      <c r="N102" t="str">
        <f t="shared" si="15"/>
        <v>✗</v>
      </c>
      <c r="O102" t="str">
        <f t="shared" si="16"/>
        <v>✓</v>
      </c>
      <c r="P102" t="str">
        <f t="shared" si="17"/>
        <v>✓</v>
      </c>
      <c r="Q102" t="str">
        <f t="shared" si="18"/>
        <v>✗</v>
      </c>
      <c r="R102" t="str">
        <f t="shared" si="19"/>
        <v>✗</v>
      </c>
      <c r="S102" t="str">
        <f t="shared" si="20"/>
        <v>✗</v>
      </c>
      <c r="T102" t="b">
        <f t="shared" si="21"/>
        <v>0</v>
      </c>
      <c r="U102">
        <f t="shared" si="22"/>
        <v>6</v>
      </c>
      <c r="V102" s="249" t="str">
        <f t="shared" si="23"/>
        <v>—</v>
      </c>
      <c r="W102" s="249" t="str">
        <f t="shared" si="24"/>
        <v>—</v>
      </c>
      <c r="X102" s="278">
        <f t="shared" si="25"/>
        <v>4</v>
      </c>
      <c r="Y102" s="278">
        <f t="shared" si="26"/>
        <v>4</v>
      </c>
      <c r="Z102" s="278" t="str">
        <f t="shared" si="27"/>
        <v>PAS</v>
      </c>
      <c r="AA102" s="278" t="str">
        <f t="shared" si="28"/>
        <v>HAYIR</v>
      </c>
      <c r="AB102" s="278" t="str">
        <f t="shared" si="29"/>
        <v>UYGUN</v>
      </c>
    </row>
    <row r="103" spans="1:28" ht="15" customHeight="1" x14ac:dyDescent="0.3">
      <c r="A103" s="35" t="s">
        <v>556</v>
      </c>
      <c r="B103" s="36">
        <f>'📡 CANLI_VERİ'!C104</f>
        <v>57.8</v>
      </c>
      <c r="C103" s="37">
        <f>'📡 CANLI_VERİ'!G104</f>
        <v>56.95</v>
      </c>
      <c r="D103" s="52">
        <v>-7.0042194092826975</v>
      </c>
      <c r="E103" s="49">
        <v>61.91524954567884</v>
      </c>
      <c r="F103" s="49">
        <v>8.0697433238268079</v>
      </c>
      <c r="G103" s="49">
        <v>62.24899598393575</v>
      </c>
      <c r="H103" s="49">
        <v>69.416331994645248</v>
      </c>
      <c r="I103" s="49">
        <v>1.5710330708390017</v>
      </c>
      <c r="J103" s="49">
        <v>12.364117647058833</v>
      </c>
      <c r="K103" s="49">
        <v>1.6953705882353027</v>
      </c>
      <c r="L103" s="40">
        <v>3765952</v>
      </c>
      <c r="M103" s="49">
        <v>13036060.4</v>
      </c>
      <c r="N103" t="str">
        <f t="shared" si="15"/>
        <v>✗</v>
      </c>
      <c r="O103" t="str">
        <f t="shared" si="16"/>
        <v>✓</v>
      </c>
      <c r="P103" t="str">
        <f t="shared" si="17"/>
        <v>✓</v>
      </c>
      <c r="Q103" t="str">
        <f t="shared" si="18"/>
        <v>✗</v>
      </c>
      <c r="R103" t="str">
        <f t="shared" si="19"/>
        <v>✓</v>
      </c>
      <c r="S103" t="str">
        <f t="shared" si="20"/>
        <v>✗</v>
      </c>
      <c r="T103">
        <f t="shared" si="21"/>
        <v>-2</v>
      </c>
      <c r="U103">
        <f t="shared" si="22"/>
        <v>6</v>
      </c>
      <c r="V103" s="249" t="str">
        <f t="shared" si="23"/>
        <v>—</v>
      </c>
      <c r="W103" s="249" t="str">
        <f t="shared" si="24"/>
        <v>—</v>
      </c>
      <c r="X103" s="278">
        <f t="shared" si="25"/>
        <v>-1</v>
      </c>
      <c r="Y103" s="278">
        <f t="shared" si="26"/>
        <v>0</v>
      </c>
      <c r="Z103" s="278" t="str">
        <f t="shared" si="27"/>
        <v>PAS</v>
      </c>
      <c r="AA103" s="278" t="str">
        <f t="shared" si="28"/>
        <v>HAYIR</v>
      </c>
      <c r="AB103" s="278" t="str">
        <f t="shared" si="29"/>
        <v>RİSKLİ</v>
      </c>
    </row>
    <row r="104" spans="1:28" ht="15" customHeight="1" x14ac:dyDescent="0.3">
      <c r="A104" s="41" t="s">
        <v>557</v>
      </c>
      <c r="B104" s="42">
        <f>'📡 CANLI_VERİ'!C105</f>
        <v>1295</v>
      </c>
      <c r="C104" s="43">
        <f>'📡 CANLI_VERİ'!G105</f>
        <v>1295</v>
      </c>
      <c r="D104" s="51">
        <v>3.7267080745341685</v>
      </c>
      <c r="E104" s="50">
        <v>109.15987104115297</v>
      </c>
      <c r="F104" s="50">
        <v>8.7101307588903811</v>
      </c>
      <c r="G104" s="50">
        <v>84.278606965174134</v>
      </c>
      <c r="H104" s="50">
        <v>87.987368503731787</v>
      </c>
      <c r="I104" s="50">
        <v>29.523904615748336</v>
      </c>
      <c r="J104" s="50">
        <v>242.9794117647059</v>
      </c>
      <c r="K104" s="50">
        <v>44.21999999999997</v>
      </c>
      <c r="L104" s="46">
        <v>22650</v>
      </c>
      <c r="M104" s="50">
        <v>77866.2</v>
      </c>
      <c r="N104" t="str">
        <f t="shared" si="15"/>
        <v>✓</v>
      </c>
      <c r="O104" t="str">
        <f t="shared" si="16"/>
        <v>✓</v>
      </c>
      <c r="P104" t="str">
        <f t="shared" si="17"/>
        <v>✓</v>
      </c>
      <c r="Q104" t="str">
        <f t="shared" si="18"/>
        <v>✗</v>
      </c>
      <c r="R104" t="str">
        <f t="shared" si="19"/>
        <v>✓</v>
      </c>
      <c r="S104" t="str">
        <f t="shared" si="20"/>
        <v>✗</v>
      </c>
      <c r="T104">
        <f t="shared" si="21"/>
        <v>-2</v>
      </c>
      <c r="U104">
        <f t="shared" si="22"/>
        <v>9</v>
      </c>
      <c r="V104" s="249" t="str">
        <f t="shared" si="23"/>
        <v>—</v>
      </c>
      <c r="W104" s="249" t="str">
        <f t="shared" si="24"/>
        <v>—</v>
      </c>
      <c r="X104" s="278">
        <f t="shared" si="25"/>
        <v>0</v>
      </c>
      <c r="Y104" s="278">
        <f t="shared" si="26"/>
        <v>0</v>
      </c>
      <c r="Z104" s="278" t="str">
        <f t="shared" si="27"/>
        <v>PAS</v>
      </c>
      <c r="AA104" s="278" t="str">
        <f t="shared" si="28"/>
        <v>HAYIR</v>
      </c>
      <c r="AB104" s="278" t="str">
        <f t="shared" si="29"/>
        <v>RİSKLİ</v>
      </c>
    </row>
    <row r="105" spans="1:28" ht="15" customHeight="1" x14ac:dyDescent="0.3">
      <c r="A105" s="35" t="s">
        <v>194</v>
      </c>
      <c r="B105" s="36">
        <f>'📡 CANLI_VERİ'!C106</f>
        <v>118.6</v>
      </c>
      <c r="C105" s="37">
        <f>'📡 CANLI_VERİ'!G106</f>
        <v>118.6</v>
      </c>
      <c r="D105" s="38" t="s">
        <v>1032</v>
      </c>
      <c r="E105" s="39" t="s">
        <v>1032</v>
      </c>
      <c r="F105" s="39" t="s">
        <v>1032</v>
      </c>
      <c r="G105" s="39" t="s">
        <v>1032</v>
      </c>
      <c r="H105" s="39" t="s">
        <v>1032</v>
      </c>
      <c r="I105" s="39" t="s">
        <v>1032</v>
      </c>
      <c r="J105" s="39" t="s">
        <v>1032</v>
      </c>
      <c r="K105" s="39" t="s">
        <v>1032</v>
      </c>
      <c r="L105" s="40">
        <f>'📡 CANLI_VERİ'!H106</f>
        <v>15135</v>
      </c>
      <c r="M105" s="39" t="s">
        <v>1032</v>
      </c>
      <c r="N105" t="str">
        <f t="shared" si="15"/>
        <v>?</v>
      </c>
      <c r="O105" t="str">
        <f t="shared" si="16"/>
        <v>?</v>
      </c>
      <c r="P105" t="str">
        <f t="shared" si="17"/>
        <v>?</v>
      </c>
      <c r="Q105" t="str">
        <f t="shared" si="18"/>
        <v>?</v>
      </c>
      <c r="R105" t="str">
        <f t="shared" si="19"/>
        <v>?</v>
      </c>
      <c r="S105" t="str">
        <f t="shared" si="20"/>
        <v>?</v>
      </c>
      <c r="T105">
        <f t="shared" si="21"/>
        <v>0</v>
      </c>
      <c r="U105" t="str">
        <f t="shared" si="22"/>
        <v/>
      </c>
      <c r="V105" s="249" t="str">
        <f t="shared" si="23"/>
        <v>—</v>
      </c>
      <c r="W105" s="249" t="str">
        <f t="shared" si="24"/>
        <v>📊 Yüksek Skor</v>
      </c>
      <c r="X105" s="278">
        <f t="shared" si="25"/>
        <v>-6</v>
      </c>
      <c r="Y105" s="278">
        <f t="shared" si="26"/>
        <v>0</v>
      </c>
      <c r="Z105" s="278" t="str">
        <f t="shared" si="27"/>
        <v>PAS</v>
      </c>
      <c r="AA105" s="278" t="str">
        <f t="shared" si="28"/>
        <v>HAYIR</v>
      </c>
      <c r="AB105" s="278" t="str">
        <f t="shared" si="29"/>
        <v>RİSKLİ</v>
      </c>
    </row>
    <row r="106" spans="1:28" ht="15" customHeight="1" x14ac:dyDescent="0.3">
      <c r="A106" s="41" t="s">
        <v>98</v>
      </c>
      <c r="B106" s="42">
        <f>'📡 CANLI_VERİ'!C107</f>
        <v>1.79</v>
      </c>
      <c r="C106" s="43">
        <f>'📡 CANLI_VERİ'!G107</f>
        <v>1.79</v>
      </c>
      <c r="D106" s="44" t="s">
        <v>1032</v>
      </c>
      <c r="E106" s="45" t="s">
        <v>1032</v>
      </c>
      <c r="F106" s="45" t="s">
        <v>1032</v>
      </c>
      <c r="G106" s="45" t="s">
        <v>1032</v>
      </c>
      <c r="H106" s="45" t="s">
        <v>1032</v>
      </c>
      <c r="I106" s="45" t="s">
        <v>1032</v>
      </c>
      <c r="J106" s="45" t="s">
        <v>1032</v>
      </c>
      <c r="K106" s="45" t="s">
        <v>1032</v>
      </c>
      <c r="L106" s="46">
        <f>'📡 CANLI_VERİ'!H107</f>
        <v>8459740</v>
      </c>
      <c r="M106" s="45" t="s">
        <v>1032</v>
      </c>
      <c r="N106" t="str">
        <f t="shared" si="15"/>
        <v>?</v>
      </c>
      <c r="O106" t="str">
        <f t="shared" si="16"/>
        <v>?</v>
      </c>
      <c r="P106" t="str">
        <f t="shared" si="17"/>
        <v>?</v>
      </c>
      <c r="Q106" t="str">
        <f t="shared" si="18"/>
        <v>?</v>
      </c>
      <c r="R106" t="str">
        <f t="shared" si="19"/>
        <v>?</v>
      </c>
      <c r="S106" t="str">
        <f t="shared" si="20"/>
        <v>?</v>
      </c>
      <c r="T106">
        <f t="shared" si="21"/>
        <v>0</v>
      </c>
      <c r="U106" t="str">
        <f t="shared" si="22"/>
        <v/>
      </c>
      <c r="V106" s="249" t="str">
        <f t="shared" si="23"/>
        <v>—</v>
      </c>
      <c r="W106" s="249" t="str">
        <f t="shared" si="24"/>
        <v>📊 Yüksek Skor</v>
      </c>
      <c r="X106" s="278">
        <f t="shared" si="25"/>
        <v>-6</v>
      </c>
      <c r="Y106" s="278">
        <f t="shared" si="26"/>
        <v>0</v>
      </c>
      <c r="Z106" s="278" t="str">
        <f t="shared" si="27"/>
        <v>PAS</v>
      </c>
      <c r="AA106" s="278" t="str">
        <f t="shared" si="28"/>
        <v>HAYIR</v>
      </c>
      <c r="AB106" s="278" t="str">
        <f t="shared" si="29"/>
        <v>RİSKLİ</v>
      </c>
    </row>
    <row r="107" spans="1:28" ht="15" customHeight="1" x14ac:dyDescent="0.3">
      <c r="A107" s="35" t="s">
        <v>558</v>
      </c>
      <c r="B107" s="36">
        <f>'📡 CANLI_VERİ'!C108</f>
        <v>75</v>
      </c>
      <c r="C107" s="37">
        <f>'📡 CANLI_VERİ'!G108</f>
        <v>75</v>
      </c>
      <c r="D107" s="52">
        <v>-6.2421972534332131</v>
      </c>
      <c r="E107" s="49">
        <v>-17.771327205289214</v>
      </c>
      <c r="F107" s="49">
        <v>4.1183184325661024</v>
      </c>
      <c r="G107" s="49">
        <v>48.398576512455506</v>
      </c>
      <c r="H107" s="49">
        <v>54.995038324664669</v>
      </c>
      <c r="I107" s="49">
        <v>8.5037567839735928E-2</v>
      </c>
      <c r="J107" s="49">
        <v>5.6441176470588346</v>
      </c>
      <c r="K107" s="49">
        <v>-1.0948235294117605</v>
      </c>
      <c r="L107" s="40">
        <v>2497412</v>
      </c>
      <c r="M107" s="49">
        <v>3997939.6</v>
      </c>
      <c r="N107" t="str">
        <f t="shared" si="15"/>
        <v>✗</v>
      </c>
      <c r="O107" t="str">
        <f t="shared" si="16"/>
        <v>✓</v>
      </c>
      <c r="P107" t="str">
        <f t="shared" si="17"/>
        <v>✓</v>
      </c>
      <c r="Q107" t="str">
        <f t="shared" si="18"/>
        <v>✗</v>
      </c>
      <c r="R107" t="str">
        <f t="shared" si="19"/>
        <v>✗</v>
      </c>
      <c r="S107" t="str">
        <f t="shared" si="20"/>
        <v>✗</v>
      </c>
      <c r="T107" t="b">
        <f t="shared" si="21"/>
        <v>0</v>
      </c>
      <c r="U107">
        <f t="shared" si="22"/>
        <v>6</v>
      </c>
      <c r="V107" s="249" t="str">
        <f t="shared" si="23"/>
        <v>—</v>
      </c>
      <c r="W107" s="249" t="str">
        <f t="shared" si="24"/>
        <v>—</v>
      </c>
      <c r="X107" s="278">
        <f t="shared" si="25"/>
        <v>2</v>
      </c>
      <c r="Y107" s="278">
        <f t="shared" si="26"/>
        <v>2</v>
      </c>
      <c r="Z107" s="278" t="str">
        <f t="shared" si="27"/>
        <v>PAS</v>
      </c>
      <c r="AA107" s="278" t="str">
        <f t="shared" si="28"/>
        <v>HAYIR</v>
      </c>
      <c r="AB107" s="278" t="str">
        <f t="shared" si="29"/>
        <v>SINIR</v>
      </c>
    </row>
    <row r="108" spans="1:28" ht="15" customHeight="1" x14ac:dyDescent="0.3">
      <c r="A108" s="41" t="s">
        <v>559</v>
      </c>
      <c r="B108" s="42">
        <f>'📡 CANLI_VERİ'!C109</f>
        <v>13.18</v>
      </c>
      <c r="C108" s="43">
        <f>'📡 CANLI_VERİ'!G109</f>
        <v>13.18</v>
      </c>
      <c r="D108" s="51">
        <v>4.76653696498055</v>
      </c>
      <c r="E108" s="50">
        <v>129.31480126798365</v>
      </c>
      <c r="F108" s="50">
        <v>4.5364106645443707</v>
      </c>
      <c r="G108" s="50">
        <v>74.641148325358799</v>
      </c>
      <c r="H108" s="50">
        <v>68.657206809454337</v>
      </c>
      <c r="I108" s="50">
        <v>0.16431839954046895</v>
      </c>
      <c r="J108" s="50">
        <v>0.87861764705882273</v>
      </c>
      <c r="K108" s="50">
        <v>0.26477058823529309</v>
      </c>
      <c r="L108" s="46">
        <v>4921795</v>
      </c>
      <c r="M108" s="50">
        <v>7999557.2000000002</v>
      </c>
      <c r="N108" t="str">
        <f t="shared" si="15"/>
        <v>✓</v>
      </c>
      <c r="O108" t="str">
        <f t="shared" si="16"/>
        <v>✓</v>
      </c>
      <c r="P108" t="str">
        <f t="shared" si="17"/>
        <v>✓</v>
      </c>
      <c r="Q108" t="str">
        <f t="shared" si="18"/>
        <v>✓</v>
      </c>
      <c r="R108" t="str">
        <f t="shared" si="19"/>
        <v>✓</v>
      </c>
      <c r="S108" t="str">
        <f t="shared" si="20"/>
        <v>✗</v>
      </c>
      <c r="T108" t="b">
        <f t="shared" si="21"/>
        <v>0</v>
      </c>
      <c r="U108">
        <f t="shared" si="22"/>
        <v>13</v>
      </c>
      <c r="V108" s="249" t="str">
        <f t="shared" si="23"/>
        <v>✓ Uyumlu</v>
      </c>
      <c r="W108" s="249" t="str">
        <f t="shared" si="24"/>
        <v>🔥 Güçlü AL</v>
      </c>
      <c r="X108" s="278">
        <f t="shared" si="25"/>
        <v>8</v>
      </c>
      <c r="Y108" s="278">
        <f t="shared" si="26"/>
        <v>8</v>
      </c>
      <c r="Z108" s="278" t="str">
        <f t="shared" si="27"/>
        <v>İZLE</v>
      </c>
      <c r="AA108" s="278" t="str">
        <f t="shared" si="28"/>
        <v>HAYIR</v>
      </c>
      <c r="AB108" s="278" t="str">
        <f t="shared" si="29"/>
        <v>SINIR</v>
      </c>
    </row>
    <row r="109" spans="1:28" ht="15" customHeight="1" x14ac:dyDescent="0.3">
      <c r="A109" s="35" t="s">
        <v>560</v>
      </c>
      <c r="B109" s="36">
        <f>'📡 CANLI_VERİ'!C110</f>
        <v>4.79</v>
      </c>
      <c r="C109" s="37">
        <f>'📡 CANLI_VERİ'!G110</f>
        <v>4.79</v>
      </c>
      <c r="D109" s="52">
        <v>-7.2380952380952319</v>
      </c>
      <c r="E109" s="49">
        <v>-124.41534144059864</v>
      </c>
      <c r="F109" s="49">
        <v>3.9601056028160788</v>
      </c>
      <c r="G109" s="49">
        <v>1.8181818181817799</v>
      </c>
      <c r="H109" s="49">
        <v>13.106060606060632</v>
      </c>
      <c r="I109" s="49">
        <v>-1.6438388295940312E-2</v>
      </c>
      <c r="J109" s="49">
        <v>0.11152941176470677</v>
      </c>
      <c r="K109" s="49">
        <v>-9.269411764705851E-2</v>
      </c>
      <c r="L109" s="40">
        <v>10032485</v>
      </c>
      <c r="M109" s="49">
        <v>17667487</v>
      </c>
      <c r="N109" t="str">
        <f t="shared" si="15"/>
        <v>✗</v>
      </c>
      <c r="O109" t="str">
        <f t="shared" si="16"/>
        <v>✗</v>
      </c>
      <c r="P109" t="str">
        <f t="shared" si="17"/>
        <v>✗</v>
      </c>
      <c r="Q109" t="str">
        <f t="shared" si="18"/>
        <v>✗</v>
      </c>
      <c r="R109" t="str">
        <f t="shared" si="19"/>
        <v>✗</v>
      </c>
      <c r="S109" t="str">
        <f t="shared" si="20"/>
        <v>✗</v>
      </c>
      <c r="T109" t="b">
        <f t="shared" si="21"/>
        <v>0</v>
      </c>
      <c r="U109">
        <f t="shared" si="22"/>
        <v>0</v>
      </c>
      <c r="V109" s="249" t="str">
        <f t="shared" si="23"/>
        <v>—</v>
      </c>
      <c r="W109" s="249" t="str">
        <f t="shared" si="24"/>
        <v>—</v>
      </c>
      <c r="X109" s="278">
        <f t="shared" si="25"/>
        <v>0</v>
      </c>
      <c r="Y109" s="278">
        <f t="shared" si="26"/>
        <v>0</v>
      </c>
      <c r="Z109" s="278" t="str">
        <f t="shared" si="27"/>
        <v>PAS</v>
      </c>
      <c r="AA109" s="278" t="str">
        <f t="shared" si="28"/>
        <v>HAYIR</v>
      </c>
      <c r="AB109" s="278" t="str">
        <f t="shared" si="29"/>
        <v>UYGUN</v>
      </c>
    </row>
    <row r="110" spans="1:28" ht="15" customHeight="1" x14ac:dyDescent="0.3">
      <c r="A110" s="41" t="s">
        <v>239</v>
      </c>
      <c r="B110" s="42">
        <f>'📡 CANLI_VERİ'!C111</f>
        <v>10.98</v>
      </c>
      <c r="C110" s="43">
        <f>'📡 CANLI_VERİ'!G111</f>
        <v>10.98</v>
      </c>
      <c r="D110" s="51">
        <v>-5.6603773584905648</v>
      </c>
      <c r="E110" s="50">
        <v>6.0829318976109477</v>
      </c>
      <c r="F110" s="50">
        <v>3.1623376623376616</v>
      </c>
      <c r="G110" s="50">
        <v>44.025157232704359</v>
      </c>
      <c r="H110" s="50">
        <v>57.673080024313684</v>
      </c>
      <c r="I110" s="50">
        <v>4.0311175390167611E-2</v>
      </c>
      <c r="J110" s="50">
        <v>0.61305882352940877</v>
      </c>
      <c r="K110" s="50">
        <v>-8.4723529411765197E-2</v>
      </c>
      <c r="L110" s="46">
        <v>2080600</v>
      </c>
      <c r="M110" s="50">
        <v>3088238.4</v>
      </c>
      <c r="N110" t="str">
        <f t="shared" si="15"/>
        <v>✗</v>
      </c>
      <c r="O110" t="str">
        <f t="shared" si="16"/>
        <v>✓</v>
      </c>
      <c r="P110" t="str">
        <f t="shared" si="17"/>
        <v>✓</v>
      </c>
      <c r="Q110" t="str">
        <f t="shared" si="18"/>
        <v>✗</v>
      </c>
      <c r="R110" t="str">
        <f t="shared" si="19"/>
        <v>✗</v>
      </c>
      <c r="S110" t="str">
        <f t="shared" si="20"/>
        <v>✗</v>
      </c>
      <c r="T110" t="b">
        <f t="shared" si="21"/>
        <v>0</v>
      </c>
      <c r="U110">
        <f t="shared" si="22"/>
        <v>6</v>
      </c>
      <c r="V110" s="249" t="str">
        <f t="shared" si="23"/>
        <v>—</v>
      </c>
      <c r="W110" s="249" t="str">
        <f t="shared" si="24"/>
        <v>—</v>
      </c>
      <c r="X110" s="278">
        <f t="shared" si="25"/>
        <v>4</v>
      </c>
      <c r="Y110" s="278">
        <f t="shared" si="26"/>
        <v>4</v>
      </c>
      <c r="Z110" s="278" t="str">
        <f t="shared" si="27"/>
        <v>PAS</v>
      </c>
      <c r="AA110" s="278" t="str">
        <f t="shared" si="28"/>
        <v>HAYIR</v>
      </c>
      <c r="AB110" s="278" t="str">
        <f t="shared" si="29"/>
        <v>UYGUN</v>
      </c>
    </row>
    <row r="111" spans="1:28" ht="15" customHeight="1" x14ac:dyDescent="0.3">
      <c r="A111" s="35" t="s">
        <v>123</v>
      </c>
      <c r="B111" s="36">
        <f>'📡 CANLI_VERİ'!C112</f>
        <v>57.6</v>
      </c>
      <c r="C111" s="37">
        <f>'📡 CANLI_VERİ'!G112</f>
        <v>56.95</v>
      </c>
      <c r="D111" s="52">
        <v>2.0054694621695512</v>
      </c>
      <c r="E111" s="49">
        <v>82.719784837787756</v>
      </c>
      <c r="F111" s="49">
        <v>3.4878079918294405</v>
      </c>
      <c r="G111" s="49">
        <v>69.135802469135811</v>
      </c>
      <c r="H111" s="49">
        <v>74.691160746343414</v>
      </c>
      <c r="I111" s="49">
        <v>0.33357845212244763</v>
      </c>
      <c r="J111" s="49">
        <v>4.9482088235294128</v>
      </c>
      <c r="K111" s="49">
        <v>0.36728676470588084</v>
      </c>
      <c r="L111" s="40">
        <v>4179753</v>
      </c>
      <c r="M111" s="49">
        <v>8367861.4000000004</v>
      </c>
      <c r="N111" t="str">
        <f t="shared" si="15"/>
        <v>✓</v>
      </c>
      <c r="O111" t="str">
        <f t="shared" si="16"/>
        <v>✓</v>
      </c>
      <c r="P111" t="str">
        <f t="shared" si="17"/>
        <v>✓</v>
      </c>
      <c r="Q111" t="str">
        <f t="shared" si="18"/>
        <v>✗</v>
      </c>
      <c r="R111" t="str">
        <f t="shared" si="19"/>
        <v>✓</v>
      </c>
      <c r="S111" t="str">
        <f t="shared" si="20"/>
        <v>✗</v>
      </c>
      <c r="T111" t="b">
        <f t="shared" si="21"/>
        <v>0</v>
      </c>
      <c r="U111">
        <f t="shared" si="22"/>
        <v>11</v>
      </c>
      <c r="V111" s="249" t="str">
        <f t="shared" si="23"/>
        <v>—</v>
      </c>
      <c r="W111" s="249" t="str">
        <f t="shared" si="24"/>
        <v>📊 Yüksek Skor</v>
      </c>
      <c r="X111" s="278">
        <f t="shared" si="25"/>
        <v>6</v>
      </c>
      <c r="Y111" s="278">
        <f t="shared" si="26"/>
        <v>6</v>
      </c>
      <c r="Z111" s="278" t="str">
        <f t="shared" si="27"/>
        <v>PAS</v>
      </c>
      <c r="AA111" s="278" t="str">
        <f t="shared" si="28"/>
        <v>HAYIR</v>
      </c>
      <c r="AB111" s="278" t="str">
        <f t="shared" si="29"/>
        <v>UYGUN</v>
      </c>
    </row>
    <row r="112" spans="1:28" ht="15" customHeight="1" x14ac:dyDescent="0.3">
      <c r="A112" s="41" t="s">
        <v>561</v>
      </c>
      <c r="B112" s="42">
        <f>'📡 CANLI_VERİ'!C113</f>
        <v>1786</v>
      </c>
      <c r="C112" s="43">
        <f>'📡 CANLI_VERİ'!G113</f>
        <v>1790</v>
      </c>
      <c r="D112" s="51">
        <v>-9.7937025391866666</v>
      </c>
      <c r="E112" s="50">
        <v>-2.3175720802595423</v>
      </c>
      <c r="F112" s="50">
        <v>4.776115355233002</v>
      </c>
      <c r="G112" s="50">
        <v>37.247715055344493</v>
      </c>
      <c r="H112" s="50">
        <v>44.841940187536842</v>
      </c>
      <c r="I112" s="50">
        <v>2.6420550270195875</v>
      </c>
      <c r="J112" s="50">
        <v>184.8137588235295</v>
      </c>
      <c r="K112" s="50">
        <v>-40.91057470588234</v>
      </c>
      <c r="L112" s="46">
        <v>73798</v>
      </c>
      <c r="M112" s="50">
        <v>106187.4</v>
      </c>
      <c r="N112" t="str">
        <f t="shared" si="15"/>
        <v>✗</v>
      </c>
      <c r="O112" t="str">
        <f t="shared" si="16"/>
        <v>✓</v>
      </c>
      <c r="P112" t="str">
        <f t="shared" si="17"/>
        <v>✓</v>
      </c>
      <c r="Q112" t="str">
        <f t="shared" si="18"/>
        <v>✗</v>
      </c>
      <c r="R112" t="str">
        <f t="shared" si="19"/>
        <v>✗</v>
      </c>
      <c r="S112" t="str">
        <f t="shared" si="20"/>
        <v>✗</v>
      </c>
      <c r="T112" t="b">
        <f t="shared" si="21"/>
        <v>0</v>
      </c>
      <c r="U112">
        <f t="shared" si="22"/>
        <v>6</v>
      </c>
      <c r="V112" s="249" t="str">
        <f t="shared" si="23"/>
        <v>—</v>
      </c>
      <c r="W112" s="249" t="str">
        <f t="shared" si="24"/>
        <v>—</v>
      </c>
      <c r="X112" s="278">
        <f t="shared" si="25"/>
        <v>2</v>
      </c>
      <c r="Y112" s="278">
        <f t="shared" si="26"/>
        <v>2</v>
      </c>
      <c r="Z112" s="278" t="str">
        <f t="shared" si="27"/>
        <v>PAS</v>
      </c>
      <c r="AA112" s="278" t="str">
        <f t="shared" si="28"/>
        <v>HAYIR</v>
      </c>
      <c r="AB112" s="278" t="str">
        <f t="shared" si="29"/>
        <v>SINIR</v>
      </c>
    </row>
    <row r="113" spans="1:28" ht="15" customHeight="1" x14ac:dyDescent="0.3">
      <c r="A113" s="35" t="s">
        <v>198</v>
      </c>
      <c r="B113" s="36">
        <f>'📡 CANLI_VERİ'!C114</f>
        <v>1761</v>
      </c>
      <c r="C113" s="37">
        <f>'📡 CANLI_VERİ'!G114</f>
        <v>1760</v>
      </c>
      <c r="D113" s="38" t="s">
        <v>1032</v>
      </c>
      <c r="E113" s="39" t="s">
        <v>1032</v>
      </c>
      <c r="F113" s="39" t="s">
        <v>1032</v>
      </c>
      <c r="G113" s="39" t="s">
        <v>1032</v>
      </c>
      <c r="H113" s="39" t="s">
        <v>1032</v>
      </c>
      <c r="I113" s="39" t="s">
        <v>1032</v>
      </c>
      <c r="J113" s="39" t="s">
        <v>1032</v>
      </c>
      <c r="K113" s="39" t="s">
        <v>1032</v>
      </c>
      <c r="L113" s="40">
        <f>'📡 CANLI_VERİ'!H114</f>
        <v>141</v>
      </c>
      <c r="M113" s="39" t="s">
        <v>1032</v>
      </c>
      <c r="N113" t="str">
        <f t="shared" si="15"/>
        <v>?</v>
      </c>
      <c r="O113" t="str">
        <f t="shared" si="16"/>
        <v>?</v>
      </c>
      <c r="P113" t="str">
        <f t="shared" si="17"/>
        <v>?</v>
      </c>
      <c r="Q113" t="str">
        <f t="shared" si="18"/>
        <v>?</v>
      </c>
      <c r="R113" t="str">
        <f t="shared" si="19"/>
        <v>?</v>
      </c>
      <c r="S113" t="str">
        <f t="shared" si="20"/>
        <v>?</v>
      </c>
      <c r="T113">
        <f t="shared" si="21"/>
        <v>0</v>
      </c>
      <c r="U113" t="str">
        <f t="shared" si="22"/>
        <v/>
      </c>
      <c r="V113" s="249" t="str">
        <f t="shared" si="23"/>
        <v>—</v>
      </c>
      <c r="W113" s="249" t="str">
        <f t="shared" si="24"/>
        <v>📊 Yüksek Skor</v>
      </c>
      <c r="X113" s="278">
        <f t="shared" si="25"/>
        <v>-6</v>
      </c>
      <c r="Y113" s="278">
        <f t="shared" si="26"/>
        <v>0</v>
      </c>
      <c r="Z113" s="278" t="str">
        <f t="shared" si="27"/>
        <v>PAS</v>
      </c>
      <c r="AA113" s="278" t="str">
        <f t="shared" si="28"/>
        <v>HAYIR</v>
      </c>
      <c r="AB113" s="278" t="str">
        <f t="shared" si="29"/>
        <v>RİSKLİ</v>
      </c>
    </row>
    <row r="114" spans="1:28" ht="15" customHeight="1" x14ac:dyDescent="0.3">
      <c r="A114" s="41" t="s">
        <v>141</v>
      </c>
      <c r="B114" s="42">
        <f>'📡 CANLI_VERİ'!C115</f>
        <v>319.5</v>
      </c>
      <c r="C114" s="43">
        <f>'📡 CANLI_VERİ'!G115</f>
        <v>319.25</v>
      </c>
      <c r="D114" s="51">
        <v>-1.5801354401805856</v>
      </c>
      <c r="E114" s="50">
        <v>-51.960784313723913</v>
      </c>
      <c r="F114" s="50">
        <v>2.9434250764525993</v>
      </c>
      <c r="G114" s="50">
        <v>18.791946308724832</v>
      </c>
      <c r="H114" s="50">
        <v>26.621923937360179</v>
      </c>
      <c r="I114" s="50">
        <v>0.42036860903531592</v>
      </c>
      <c r="J114" s="50">
        <v>1.3382352941176237</v>
      </c>
      <c r="K114" s="50">
        <v>-1.954852941176489</v>
      </c>
      <c r="L114" s="46">
        <v>2251</v>
      </c>
      <c r="M114" s="50">
        <v>5428.4</v>
      </c>
      <c r="N114" t="str">
        <f t="shared" si="15"/>
        <v>✗</v>
      </c>
      <c r="O114" t="str">
        <f t="shared" si="16"/>
        <v>✓</v>
      </c>
      <c r="P114" t="str">
        <f t="shared" si="17"/>
        <v>✓</v>
      </c>
      <c r="Q114" t="str">
        <f t="shared" si="18"/>
        <v>✗</v>
      </c>
      <c r="R114" t="str">
        <f t="shared" si="19"/>
        <v>✗</v>
      </c>
      <c r="S114" t="str">
        <f t="shared" si="20"/>
        <v>✗</v>
      </c>
      <c r="T114" t="b">
        <f t="shared" si="21"/>
        <v>0</v>
      </c>
      <c r="U114">
        <f t="shared" si="22"/>
        <v>6</v>
      </c>
      <c r="V114" s="249" t="str">
        <f t="shared" si="23"/>
        <v>—</v>
      </c>
      <c r="W114" s="249" t="str">
        <f t="shared" si="24"/>
        <v>—</v>
      </c>
      <c r="X114" s="278">
        <f t="shared" si="25"/>
        <v>4</v>
      </c>
      <c r="Y114" s="278">
        <f t="shared" si="26"/>
        <v>4</v>
      </c>
      <c r="Z114" s="278" t="str">
        <f t="shared" si="27"/>
        <v>PAS</v>
      </c>
      <c r="AA114" s="278" t="str">
        <f t="shared" si="28"/>
        <v>HAYIR</v>
      </c>
      <c r="AB114" s="278" t="str">
        <f t="shared" si="29"/>
        <v>UYGUN</v>
      </c>
    </row>
    <row r="115" spans="1:28" ht="15" customHeight="1" x14ac:dyDescent="0.3">
      <c r="A115" s="35" t="s">
        <v>562</v>
      </c>
      <c r="B115" s="36">
        <f>'📡 CANLI_VERİ'!C116</f>
        <v>3.14</v>
      </c>
      <c r="C115" s="37">
        <f>'📡 CANLI_VERİ'!G116</f>
        <v>3.15</v>
      </c>
      <c r="D115" s="38" t="s">
        <v>1032</v>
      </c>
      <c r="E115" s="39" t="s">
        <v>1032</v>
      </c>
      <c r="F115" s="39" t="s">
        <v>1032</v>
      </c>
      <c r="G115" s="39" t="s">
        <v>1032</v>
      </c>
      <c r="H115" s="39" t="s">
        <v>1032</v>
      </c>
      <c r="I115" s="39" t="s">
        <v>1032</v>
      </c>
      <c r="J115" s="39" t="s">
        <v>1032</v>
      </c>
      <c r="K115" s="39" t="s">
        <v>1032</v>
      </c>
      <c r="L115" s="40">
        <f>'📡 CANLI_VERİ'!H116</f>
        <v>135091</v>
      </c>
      <c r="M115" s="39" t="s">
        <v>1032</v>
      </c>
      <c r="N115" t="str">
        <f t="shared" si="15"/>
        <v>?</v>
      </c>
      <c r="O115" t="str">
        <f t="shared" si="16"/>
        <v>?</v>
      </c>
      <c r="P115" t="str">
        <f t="shared" si="17"/>
        <v>?</v>
      </c>
      <c r="Q115" t="str">
        <f t="shared" si="18"/>
        <v>?</v>
      </c>
      <c r="R115" t="str">
        <f t="shared" si="19"/>
        <v>?</v>
      </c>
      <c r="S115" t="str">
        <f t="shared" si="20"/>
        <v>?</v>
      </c>
      <c r="T115">
        <f t="shared" si="21"/>
        <v>0</v>
      </c>
      <c r="U115" t="str">
        <f t="shared" si="22"/>
        <v/>
      </c>
      <c r="V115" s="249" t="str">
        <f t="shared" si="23"/>
        <v>—</v>
      </c>
      <c r="W115" s="249" t="str">
        <f t="shared" si="24"/>
        <v>📊 Yüksek Skor</v>
      </c>
      <c r="X115" s="278">
        <f t="shared" si="25"/>
        <v>-6</v>
      </c>
      <c r="Y115" s="278">
        <f t="shared" si="26"/>
        <v>0</v>
      </c>
      <c r="Z115" s="278" t="str">
        <f t="shared" si="27"/>
        <v>PAS</v>
      </c>
      <c r="AA115" s="278" t="str">
        <f t="shared" si="28"/>
        <v>HAYIR</v>
      </c>
      <c r="AB115" s="278" t="str">
        <f t="shared" si="29"/>
        <v>RİSKLİ</v>
      </c>
    </row>
    <row r="116" spans="1:28" ht="15" customHeight="1" x14ac:dyDescent="0.3">
      <c r="A116" s="41" t="s">
        <v>563</v>
      </c>
      <c r="B116" s="42">
        <f>'📡 CANLI_VERİ'!C117</f>
        <v>200.9</v>
      </c>
      <c r="C116" s="43">
        <f>'📡 CANLI_VERİ'!G117</f>
        <v>200.9</v>
      </c>
      <c r="D116" s="44" t="s">
        <v>1032</v>
      </c>
      <c r="E116" s="45" t="s">
        <v>1032</v>
      </c>
      <c r="F116" s="45" t="s">
        <v>1032</v>
      </c>
      <c r="G116" s="45" t="s">
        <v>1032</v>
      </c>
      <c r="H116" s="45" t="s">
        <v>1032</v>
      </c>
      <c r="I116" s="45" t="s">
        <v>1032</v>
      </c>
      <c r="J116" s="45" t="s">
        <v>1032</v>
      </c>
      <c r="K116" s="45" t="s">
        <v>1032</v>
      </c>
      <c r="L116" s="46">
        <f>'📡 CANLI_VERİ'!H117</f>
        <v>224</v>
      </c>
      <c r="M116" s="45" t="s">
        <v>1032</v>
      </c>
      <c r="N116" t="str">
        <f t="shared" si="15"/>
        <v>?</v>
      </c>
      <c r="O116" t="str">
        <f t="shared" si="16"/>
        <v>?</v>
      </c>
      <c r="P116" t="str">
        <f t="shared" si="17"/>
        <v>?</v>
      </c>
      <c r="Q116" t="str">
        <f t="shared" si="18"/>
        <v>?</v>
      </c>
      <c r="R116" t="str">
        <f t="shared" si="19"/>
        <v>?</v>
      </c>
      <c r="S116" t="str">
        <f t="shared" si="20"/>
        <v>?</v>
      </c>
      <c r="T116">
        <f t="shared" si="21"/>
        <v>0</v>
      </c>
      <c r="U116" t="str">
        <f t="shared" si="22"/>
        <v/>
      </c>
      <c r="V116" s="249" t="str">
        <f t="shared" si="23"/>
        <v>—</v>
      </c>
      <c r="W116" s="249" t="str">
        <f t="shared" si="24"/>
        <v>📊 Yüksek Skor</v>
      </c>
      <c r="X116" s="278">
        <f t="shared" si="25"/>
        <v>-6</v>
      </c>
      <c r="Y116" s="278">
        <f t="shared" si="26"/>
        <v>0</v>
      </c>
      <c r="Z116" s="278" t="str">
        <f t="shared" si="27"/>
        <v>PAS</v>
      </c>
      <c r="AA116" s="278" t="str">
        <f t="shared" si="28"/>
        <v>HAYIR</v>
      </c>
      <c r="AB116" s="278" t="str">
        <f t="shared" si="29"/>
        <v>RİSKLİ</v>
      </c>
    </row>
    <row r="117" spans="1:28" ht="15" customHeight="1" x14ac:dyDescent="0.3">
      <c r="A117" s="35" t="s">
        <v>135</v>
      </c>
      <c r="B117" s="36">
        <f>'📡 CANLI_VERİ'!C118</f>
        <v>140.30000000000001</v>
      </c>
      <c r="C117" s="37">
        <f>'📡 CANLI_VERİ'!G118</f>
        <v>140.6</v>
      </c>
      <c r="D117" s="38" t="s">
        <v>1032</v>
      </c>
      <c r="E117" s="39" t="s">
        <v>1032</v>
      </c>
      <c r="F117" s="39" t="s">
        <v>1032</v>
      </c>
      <c r="G117" s="39" t="s">
        <v>1032</v>
      </c>
      <c r="H117" s="39" t="s">
        <v>1032</v>
      </c>
      <c r="I117" s="39" t="s">
        <v>1032</v>
      </c>
      <c r="J117" s="39" t="s">
        <v>1032</v>
      </c>
      <c r="K117" s="39" t="s">
        <v>1032</v>
      </c>
      <c r="L117" s="40">
        <f>'📡 CANLI_VERİ'!H118</f>
        <v>21969</v>
      </c>
      <c r="M117" s="39" t="s">
        <v>1032</v>
      </c>
      <c r="N117" t="str">
        <f t="shared" si="15"/>
        <v>?</v>
      </c>
      <c r="O117" t="str">
        <f t="shared" si="16"/>
        <v>?</v>
      </c>
      <c r="P117" t="str">
        <f t="shared" si="17"/>
        <v>?</v>
      </c>
      <c r="Q117" t="str">
        <f t="shared" si="18"/>
        <v>?</v>
      </c>
      <c r="R117" t="str">
        <f t="shared" si="19"/>
        <v>?</v>
      </c>
      <c r="S117" t="str">
        <f t="shared" si="20"/>
        <v>?</v>
      </c>
      <c r="T117">
        <f t="shared" si="21"/>
        <v>0</v>
      </c>
      <c r="U117" t="str">
        <f t="shared" si="22"/>
        <v/>
      </c>
      <c r="V117" s="249" t="str">
        <f t="shared" si="23"/>
        <v>—</v>
      </c>
      <c r="W117" s="249" t="str">
        <f t="shared" si="24"/>
        <v>📊 Yüksek Skor</v>
      </c>
      <c r="X117" s="278">
        <f t="shared" si="25"/>
        <v>-6</v>
      </c>
      <c r="Y117" s="278">
        <f t="shared" si="26"/>
        <v>0</v>
      </c>
      <c r="Z117" s="278" t="str">
        <f t="shared" si="27"/>
        <v>PAS</v>
      </c>
      <c r="AA117" s="278" t="str">
        <f t="shared" si="28"/>
        <v>HAYIR</v>
      </c>
      <c r="AB117" s="278" t="str">
        <f t="shared" si="29"/>
        <v>RİSKLİ</v>
      </c>
    </row>
    <row r="118" spans="1:28" ht="15" customHeight="1" x14ac:dyDescent="0.3">
      <c r="A118" s="41" t="s">
        <v>1048</v>
      </c>
      <c r="B118" s="42">
        <f>'📡 CANLI_VERİ'!C119</f>
        <v>0</v>
      </c>
      <c r="C118" s="43">
        <f>'📡 CANLI_VERİ'!G119</f>
        <v>0</v>
      </c>
      <c r="D118" s="44" t="s">
        <v>1032</v>
      </c>
      <c r="E118" s="45" t="s">
        <v>1032</v>
      </c>
      <c r="F118" s="45" t="s">
        <v>1032</v>
      </c>
      <c r="G118" s="45" t="s">
        <v>1032</v>
      </c>
      <c r="H118" s="45" t="s">
        <v>1032</v>
      </c>
      <c r="I118" s="45" t="s">
        <v>1032</v>
      </c>
      <c r="J118" s="45" t="s">
        <v>1032</v>
      </c>
      <c r="K118" s="45" t="s">
        <v>1032</v>
      </c>
      <c r="L118" s="46">
        <f>'📡 CANLI_VERİ'!H119</f>
        <v>0</v>
      </c>
      <c r="M118" s="45" t="s">
        <v>1032</v>
      </c>
      <c r="N118" t="str">
        <f t="shared" si="15"/>
        <v>?</v>
      </c>
      <c r="O118" t="str">
        <f t="shared" si="16"/>
        <v>?</v>
      </c>
      <c r="P118" t="str">
        <f t="shared" si="17"/>
        <v>?</v>
      </c>
      <c r="Q118" t="str">
        <f t="shared" si="18"/>
        <v>?</v>
      </c>
      <c r="R118" t="str">
        <f t="shared" si="19"/>
        <v>?</v>
      </c>
      <c r="S118" t="str">
        <f t="shared" si="20"/>
        <v>?</v>
      </c>
      <c r="T118">
        <f t="shared" si="21"/>
        <v>0</v>
      </c>
      <c r="U118" t="str">
        <f t="shared" si="22"/>
        <v/>
      </c>
      <c r="V118" s="249" t="str">
        <f t="shared" si="23"/>
        <v>—</v>
      </c>
      <c r="W118" s="249" t="str">
        <f t="shared" si="24"/>
        <v>📊 Yüksek Skor</v>
      </c>
      <c r="X118" s="278">
        <f t="shared" si="25"/>
        <v>-6</v>
      </c>
      <c r="Y118" s="278">
        <f t="shared" si="26"/>
        <v>0</v>
      </c>
      <c r="Z118" s="278" t="str">
        <f t="shared" si="27"/>
        <v>PAS</v>
      </c>
      <c r="AA118" s="278" t="str">
        <f t="shared" si="28"/>
        <v>HAYIR</v>
      </c>
      <c r="AB118" s="278" t="str">
        <f t="shared" si="29"/>
        <v>RİSKLİ</v>
      </c>
    </row>
    <row r="119" spans="1:28" ht="15" customHeight="1" x14ac:dyDescent="0.3">
      <c r="A119" s="35" t="s">
        <v>90</v>
      </c>
      <c r="B119" s="36">
        <f>'📡 CANLI_VERİ'!C120</f>
        <v>24.58</v>
      </c>
      <c r="C119" s="37">
        <f>'📡 CANLI_VERİ'!G120</f>
        <v>24.7</v>
      </c>
      <c r="D119" s="52">
        <v>-5.9999999999999947</v>
      </c>
      <c r="E119" s="49">
        <v>-169.23076923076817</v>
      </c>
      <c r="F119" s="49">
        <v>3.3376198269815291</v>
      </c>
      <c r="G119" s="49">
        <v>2.4000000000000909</v>
      </c>
      <c r="H119" s="49">
        <v>6.6459156020131713</v>
      </c>
      <c r="I119" s="49">
        <v>-0.16697459235416046</v>
      </c>
      <c r="J119" s="49">
        <v>0.47517647058823442</v>
      </c>
      <c r="K119" s="49">
        <v>-0.55548235294117698</v>
      </c>
      <c r="L119" s="40">
        <v>565993</v>
      </c>
      <c r="M119" s="49">
        <v>502823.8</v>
      </c>
      <c r="N119" t="str">
        <f t="shared" si="15"/>
        <v>✗</v>
      </c>
      <c r="O119" t="str">
        <f t="shared" si="16"/>
        <v>✗</v>
      </c>
      <c r="P119" t="str">
        <f t="shared" si="17"/>
        <v>✗</v>
      </c>
      <c r="Q119" t="str">
        <f t="shared" si="18"/>
        <v>✗</v>
      </c>
      <c r="R119" t="str">
        <f t="shared" si="19"/>
        <v>✗</v>
      </c>
      <c r="S119" t="str">
        <f t="shared" si="20"/>
        <v>✓</v>
      </c>
      <c r="T119" t="b">
        <f t="shared" si="21"/>
        <v>0</v>
      </c>
      <c r="U119">
        <f t="shared" si="22"/>
        <v>2</v>
      </c>
      <c r="V119" s="249" t="str">
        <f t="shared" si="23"/>
        <v>—</v>
      </c>
      <c r="W119" s="249" t="str">
        <f t="shared" si="24"/>
        <v>—</v>
      </c>
      <c r="X119" s="278">
        <f t="shared" si="25"/>
        <v>3</v>
      </c>
      <c r="Y119" s="278">
        <f t="shared" si="26"/>
        <v>3</v>
      </c>
      <c r="Z119" s="278" t="str">
        <f t="shared" si="27"/>
        <v>PAS</v>
      </c>
      <c r="AA119" s="278" t="str">
        <f t="shared" si="28"/>
        <v>HAYIR</v>
      </c>
      <c r="AB119" s="278" t="str">
        <f t="shared" si="29"/>
        <v>UYGUN</v>
      </c>
    </row>
    <row r="120" spans="1:28" ht="15" customHeight="1" x14ac:dyDescent="0.3">
      <c r="A120" s="41" t="s">
        <v>1049</v>
      </c>
      <c r="B120" s="42">
        <f>'📡 CANLI_VERİ'!C121</f>
        <v>0</v>
      </c>
      <c r="C120" s="43">
        <f>'📡 CANLI_VERİ'!G121</f>
        <v>0</v>
      </c>
      <c r="D120" s="44" t="s">
        <v>1032</v>
      </c>
      <c r="E120" s="45" t="s">
        <v>1032</v>
      </c>
      <c r="F120" s="45" t="s">
        <v>1032</v>
      </c>
      <c r="G120" s="45" t="s">
        <v>1032</v>
      </c>
      <c r="H120" s="45" t="s">
        <v>1032</v>
      </c>
      <c r="I120" s="45" t="s">
        <v>1032</v>
      </c>
      <c r="J120" s="45" t="s">
        <v>1032</v>
      </c>
      <c r="K120" s="45" t="s">
        <v>1032</v>
      </c>
      <c r="L120" s="46">
        <f>'📡 CANLI_VERİ'!H121</f>
        <v>0</v>
      </c>
      <c r="M120" s="45" t="s">
        <v>1032</v>
      </c>
      <c r="N120" t="str">
        <f t="shared" si="15"/>
        <v>?</v>
      </c>
      <c r="O120" t="str">
        <f t="shared" si="16"/>
        <v>?</v>
      </c>
      <c r="P120" t="str">
        <f t="shared" si="17"/>
        <v>?</v>
      </c>
      <c r="Q120" t="str">
        <f t="shared" si="18"/>
        <v>?</v>
      </c>
      <c r="R120" t="str">
        <f t="shared" si="19"/>
        <v>?</v>
      </c>
      <c r="S120" t="str">
        <f t="shared" si="20"/>
        <v>?</v>
      </c>
      <c r="T120">
        <f t="shared" si="21"/>
        <v>0</v>
      </c>
      <c r="U120" t="str">
        <f t="shared" si="22"/>
        <v/>
      </c>
      <c r="V120" s="249" t="str">
        <f t="shared" si="23"/>
        <v>—</v>
      </c>
      <c r="W120" s="249" t="str">
        <f t="shared" si="24"/>
        <v>📊 Yüksek Skor</v>
      </c>
      <c r="X120" s="278">
        <f t="shared" si="25"/>
        <v>-6</v>
      </c>
      <c r="Y120" s="278">
        <f t="shared" si="26"/>
        <v>0</v>
      </c>
      <c r="Z120" s="278" t="str">
        <f t="shared" si="27"/>
        <v>PAS</v>
      </c>
      <c r="AA120" s="278" t="str">
        <f t="shared" si="28"/>
        <v>HAYIR</v>
      </c>
      <c r="AB120" s="278" t="str">
        <f t="shared" si="29"/>
        <v>RİSKLİ</v>
      </c>
    </row>
    <row r="121" spans="1:28" ht="15" customHeight="1" x14ac:dyDescent="0.3">
      <c r="A121" s="35" t="s">
        <v>118</v>
      </c>
      <c r="B121" s="36">
        <f>'📡 CANLI_VERİ'!C122</f>
        <v>6.65</v>
      </c>
      <c r="C121" s="37">
        <f>'📡 CANLI_VERİ'!G122</f>
        <v>6.67</v>
      </c>
      <c r="D121" s="52">
        <v>8.6885245901639365</v>
      </c>
      <c r="E121" s="49">
        <v>132.87037037037018</v>
      </c>
      <c r="F121" s="49">
        <v>4.6864899806076261</v>
      </c>
      <c r="G121" s="49">
        <v>67.441860465116292</v>
      </c>
      <c r="H121" s="49">
        <v>67.127012805707977</v>
      </c>
      <c r="I121" s="49">
        <v>7.594980156577251E-2</v>
      </c>
      <c r="J121" s="49">
        <v>0.58149999999999924</v>
      </c>
      <c r="K121" s="49">
        <v>0.14954705882352892</v>
      </c>
      <c r="L121" s="40">
        <v>6034194</v>
      </c>
      <c r="M121" s="49">
        <v>18605252.399999999</v>
      </c>
      <c r="N121" t="str">
        <f t="shared" si="15"/>
        <v>✓</v>
      </c>
      <c r="O121" t="str">
        <f t="shared" si="16"/>
        <v>✓</v>
      </c>
      <c r="P121" t="str">
        <f t="shared" si="17"/>
        <v>✓</v>
      </c>
      <c r="Q121" t="str">
        <f t="shared" si="18"/>
        <v>✓</v>
      </c>
      <c r="R121" t="str">
        <f t="shared" si="19"/>
        <v>✓</v>
      </c>
      <c r="S121" t="str">
        <f t="shared" si="20"/>
        <v>✗</v>
      </c>
      <c r="T121" t="b">
        <f t="shared" si="21"/>
        <v>0</v>
      </c>
      <c r="U121">
        <f t="shared" si="22"/>
        <v>13</v>
      </c>
      <c r="V121" s="249" t="str">
        <f t="shared" si="23"/>
        <v>✓ Uyumlu</v>
      </c>
      <c r="W121" s="249" t="str">
        <f t="shared" si="24"/>
        <v>🔥 Güçlü AL</v>
      </c>
      <c r="X121" s="278">
        <f t="shared" si="25"/>
        <v>8</v>
      </c>
      <c r="Y121" s="278">
        <f t="shared" si="26"/>
        <v>8</v>
      </c>
      <c r="Z121" s="278" t="str">
        <f t="shared" si="27"/>
        <v>İZLE</v>
      </c>
      <c r="AA121" s="278" t="str">
        <f t="shared" si="28"/>
        <v>HAYIR</v>
      </c>
      <c r="AB121" s="278" t="str">
        <f t="shared" si="29"/>
        <v>SINIR</v>
      </c>
    </row>
    <row r="122" spans="1:28" ht="15" customHeight="1" x14ac:dyDescent="0.3">
      <c r="A122" s="41" t="s">
        <v>137</v>
      </c>
      <c r="B122" s="42">
        <f>'📡 CANLI_VERİ'!C123</f>
        <v>2.2200000000000002</v>
      </c>
      <c r="C122" s="43">
        <f>'📡 CANLI_VERİ'!G123</f>
        <v>2.23</v>
      </c>
      <c r="D122" s="44" t="s">
        <v>1032</v>
      </c>
      <c r="E122" s="45" t="s">
        <v>1032</v>
      </c>
      <c r="F122" s="45" t="s">
        <v>1032</v>
      </c>
      <c r="G122" s="45" t="s">
        <v>1032</v>
      </c>
      <c r="H122" s="45" t="s">
        <v>1032</v>
      </c>
      <c r="I122" s="45" t="s">
        <v>1032</v>
      </c>
      <c r="J122" s="45" t="s">
        <v>1032</v>
      </c>
      <c r="K122" s="45" t="s">
        <v>1032</v>
      </c>
      <c r="L122" s="46">
        <f>'📡 CANLI_VERİ'!H123</f>
        <v>579821</v>
      </c>
      <c r="M122" s="45" t="s">
        <v>1032</v>
      </c>
      <c r="N122" t="str">
        <f t="shared" si="15"/>
        <v>?</v>
      </c>
      <c r="O122" t="str">
        <f t="shared" si="16"/>
        <v>?</v>
      </c>
      <c r="P122" t="str">
        <f t="shared" si="17"/>
        <v>?</v>
      </c>
      <c r="Q122" t="str">
        <f t="shared" si="18"/>
        <v>?</v>
      </c>
      <c r="R122" t="str">
        <f t="shared" si="19"/>
        <v>?</v>
      </c>
      <c r="S122" t="str">
        <f t="shared" si="20"/>
        <v>?</v>
      </c>
      <c r="T122">
        <f t="shared" si="21"/>
        <v>0</v>
      </c>
      <c r="U122" t="str">
        <f t="shared" si="22"/>
        <v/>
      </c>
      <c r="V122" s="249" t="str">
        <f t="shared" si="23"/>
        <v>—</v>
      </c>
      <c r="W122" s="249" t="str">
        <f t="shared" si="24"/>
        <v>📊 Yüksek Skor</v>
      </c>
      <c r="X122" s="278">
        <f t="shared" si="25"/>
        <v>-6</v>
      </c>
      <c r="Y122" s="278">
        <f t="shared" si="26"/>
        <v>0</v>
      </c>
      <c r="Z122" s="278" t="str">
        <f t="shared" si="27"/>
        <v>PAS</v>
      </c>
      <c r="AA122" s="278" t="str">
        <f t="shared" si="28"/>
        <v>HAYIR</v>
      </c>
      <c r="AB122" s="278" t="str">
        <f t="shared" si="29"/>
        <v>RİSKLİ</v>
      </c>
    </row>
    <row r="123" spans="1:28" ht="15" customHeight="1" x14ac:dyDescent="0.3">
      <c r="A123" s="35" t="s">
        <v>564</v>
      </c>
      <c r="B123" s="36">
        <f>'📡 CANLI_VERİ'!C124</f>
        <v>2.5299999999999998</v>
      </c>
      <c r="C123" s="37">
        <f>'📡 CANLI_VERİ'!G124</f>
        <v>2.54</v>
      </c>
      <c r="D123" s="52">
        <v>-4.8148148148148273</v>
      </c>
      <c r="E123" s="49">
        <v>32.692307692307658</v>
      </c>
      <c r="F123" s="49">
        <v>4.6692607003891089</v>
      </c>
      <c r="G123" s="49">
        <v>52.5</v>
      </c>
      <c r="H123" s="49">
        <v>68.257575757575793</v>
      </c>
      <c r="I123" s="49">
        <v>2.5797263908537024E-2</v>
      </c>
      <c r="J123" s="49">
        <v>0.18238235294117544</v>
      </c>
      <c r="K123" s="49">
        <v>1.5947058823528704E-2</v>
      </c>
      <c r="L123" s="40">
        <v>11989950</v>
      </c>
      <c r="M123" s="49">
        <v>26667246</v>
      </c>
      <c r="N123" t="str">
        <f t="shared" si="15"/>
        <v>✗</v>
      </c>
      <c r="O123" t="str">
        <f t="shared" si="16"/>
        <v>✓</v>
      </c>
      <c r="P123" t="str">
        <f t="shared" si="17"/>
        <v>✓</v>
      </c>
      <c r="Q123" t="str">
        <f t="shared" si="18"/>
        <v>✗</v>
      </c>
      <c r="R123" t="str">
        <f t="shared" si="19"/>
        <v>✓</v>
      </c>
      <c r="S123" t="str">
        <f t="shared" si="20"/>
        <v>✗</v>
      </c>
      <c r="T123" t="b">
        <f t="shared" si="21"/>
        <v>0</v>
      </c>
      <c r="U123">
        <f t="shared" si="22"/>
        <v>8</v>
      </c>
      <c r="V123" s="249" t="str">
        <f t="shared" si="23"/>
        <v>—</v>
      </c>
      <c r="W123" s="249" t="str">
        <f t="shared" si="24"/>
        <v>—</v>
      </c>
      <c r="X123" s="278">
        <f t="shared" si="25"/>
        <v>3</v>
      </c>
      <c r="Y123" s="278">
        <f t="shared" si="26"/>
        <v>3</v>
      </c>
      <c r="Z123" s="278" t="str">
        <f t="shared" si="27"/>
        <v>PAS</v>
      </c>
      <c r="AA123" s="278" t="str">
        <f t="shared" si="28"/>
        <v>HAYIR</v>
      </c>
      <c r="AB123" s="278" t="str">
        <f t="shared" si="29"/>
        <v>SINIR</v>
      </c>
    </row>
    <row r="124" spans="1:28" ht="15" customHeight="1" x14ac:dyDescent="0.3">
      <c r="A124" s="41" t="s">
        <v>1050</v>
      </c>
      <c r="B124" s="42">
        <f>'📡 CANLI_VERİ'!C125</f>
        <v>0</v>
      </c>
      <c r="C124" s="43">
        <f>'📡 CANLI_VERİ'!G125</f>
        <v>0</v>
      </c>
      <c r="D124" s="44" t="s">
        <v>1032</v>
      </c>
      <c r="E124" s="45" t="s">
        <v>1032</v>
      </c>
      <c r="F124" s="45" t="s">
        <v>1032</v>
      </c>
      <c r="G124" s="45" t="s">
        <v>1032</v>
      </c>
      <c r="H124" s="45" t="s">
        <v>1032</v>
      </c>
      <c r="I124" s="45" t="s">
        <v>1032</v>
      </c>
      <c r="J124" s="45" t="s">
        <v>1032</v>
      </c>
      <c r="K124" s="45" t="s">
        <v>1032</v>
      </c>
      <c r="L124" s="46">
        <f>'📡 CANLI_VERİ'!H125</f>
        <v>0</v>
      </c>
      <c r="M124" s="45" t="s">
        <v>1032</v>
      </c>
      <c r="N124" t="str">
        <f t="shared" si="15"/>
        <v>?</v>
      </c>
      <c r="O124" t="str">
        <f t="shared" si="16"/>
        <v>?</v>
      </c>
      <c r="P124" t="str">
        <f t="shared" si="17"/>
        <v>?</v>
      </c>
      <c r="Q124" t="str">
        <f t="shared" si="18"/>
        <v>?</v>
      </c>
      <c r="R124" t="str">
        <f t="shared" si="19"/>
        <v>?</v>
      </c>
      <c r="S124" t="str">
        <f t="shared" si="20"/>
        <v>?</v>
      </c>
      <c r="T124">
        <f t="shared" si="21"/>
        <v>0</v>
      </c>
      <c r="U124" t="str">
        <f t="shared" si="22"/>
        <v/>
      </c>
      <c r="V124" s="249" t="str">
        <f t="shared" si="23"/>
        <v>—</v>
      </c>
      <c r="W124" s="249" t="str">
        <f t="shared" si="24"/>
        <v>📊 Yüksek Skor</v>
      </c>
      <c r="X124" s="278">
        <f t="shared" si="25"/>
        <v>-6</v>
      </c>
      <c r="Y124" s="278">
        <f t="shared" si="26"/>
        <v>0</v>
      </c>
      <c r="Z124" s="278" t="str">
        <f t="shared" si="27"/>
        <v>PAS</v>
      </c>
      <c r="AA124" s="278" t="str">
        <f t="shared" si="28"/>
        <v>HAYIR</v>
      </c>
      <c r="AB124" s="278" t="str">
        <f t="shared" si="29"/>
        <v>RİSKLİ</v>
      </c>
    </row>
    <row r="125" spans="1:28" ht="15" customHeight="1" x14ac:dyDescent="0.3">
      <c r="A125" s="35" t="s">
        <v>165</v>
      </c>
      <c r="B125" s="36">
        <f>'📡 CANLI_VERİ'!C126</f>
        <v>15.12</v>
      </c>
      <c r="C125" s="37">
        <f>'📡 CANLI_VERİ'!G126</f>
        <v>15.21</v>
      </c>
      <c r="D125" s="38" t="s">
        <v>1032</v>
      </c>
      <c r="E125" s="39" t="s">
        <v>1032</v>
      </c>
      <c r="F125" s="39" t="s">
        <v>1032</v>
      </c>
      <c r="G125" s="39" t="s">
        <v>1032</v>
      </c>
      <c r="H125" s="39" t="s">
        <v>1032</v>
      </c>
      <c r="I125" s="39" t="s">
        <v>1032</v>
      </c>
      <c r="J125" s="39" t="s">
        <v>1032</v>
      </c>
      <c r="K125" s="39" t="s">
        <v>1032</v>
      </c>
      <c r="L125" s="40">
        <f>'📡 CANLI_VERİ'!H126</f>
        <v>36640</v>
      </c>
      <c r="M125" s="39" t="s">
        <v>1032</v>
      </c>
      <c r="N125" t="str">
        <f t="shared" si="15"/>
        <v>?</v>
      </c>
      <c r="O125" t="str">
        <f t="shared" si="16"/>
        <v>?</v>
      </c>
      <c r="P125" t="str">
        <f t="shared" si="17"/>
        <v>?</v>
      </c>
      <c r="Q125" t="str">
        <f t="shared" si="18"/>
        <v>?</v>
      </c>
      <c r="R125" t="str">
        <f t="shared" si="19"/>
        <v>?</v>
      </c>
      <c r="S125" t="str">
        <f t="shared" si="20"/>
        <v>?</v>
      </c>
      <c r="T125">
        <f t="shared" si="21"/>
        <v>0</v>
      </c>
      <c r="U125" t="str">
        <f t="shared" si="22"/>
        <v/>
      </c>
      <c r="V125" s="249" t="str">
        <f t="shared" si="23"/>
        <v>—</v>
      </c>
      <c r="W125" s="249" t="str">
        <f t="shared" si="24"/>
        <v>📊 Yüksek Skor</v>
      </c>
      <c r="X125" s="278">
        <f t="shared" si="25"/>
        <v>-6</v>
      </c>
      <c r="Y125" s="278">
        <f t="shared" si="26"/>
        <v>0</v>
      </c>
      <c r="Z125" s="278" t="str">
        <f t="shared" si="27"/>
        <v>PAS</v>
      </c>
      <c r="AA125" s="278" t="str">
        <f t="shared" si="28"/>
        <v>HAYIR</v>
      </c>
      <c r="AB125" s="278" t="str">
        <f t="shared" si="29"/>
        <v>RİSKLİ</v>
      </c>
    </row>
    <row r="126" spans="1:28" ht="15" customHeight="1" x14ac:dyDescent="0.3">
      <c r="A126" s="41" t="s">
        <v>286</v>
      </c>
      <c r="B126" s="42">
        <f>'📡 CANLI_VERİ'!C127</f>
        <v>66.05</v>
      </c>
      <c r="C126" s="43">
        <f>'📡 CANLI_VERİ'!G127</f>
        <v>66.05</v>
      </c>
      <c r="D126" s="51">
        <v>0.97524381095273061</v>
      </c>
      <c r="E126" s="50">
        <v>44.259115593482285</v>
      </c>
      <c r="F126" s="50">
        <v>2.653364466143072</v>
      </c>
      <c r="G126" s="50">
        <v>72.180451127819438</v>
      </c>
      <c r="H126" s="50">
        <v>83.452191215944453</v>
      </c>
      <c r="I126" s="50">
        <v>0.35588450820395801</v>
      </c>
      <c r="J126" s="50">
        <v>4.20176470588234</v>
      </c>
      <c r="K126" s="50">
        <v>-8.9088235294124907E-2</v>
      </c>
      <c r="L126" s="46">
        <v>327942</v>
      </c>
      <c r="M126" s="50">
        <v>588440.6</v>
      </c>
      <c r="N126" t="str">
        <f t="shared" si="15"/>
        <v>✓</v>
      </c>
      <c r="O126" t="str">
        <f t="shared" si="16"/>
        <v>✓</v>
      </c>
      <c r="P126" t="str">
        <f t="shared" si="17"/>
        <v>✓</v>
      </c>
      <c r="Q126" t="str">
        <f t="shared" si="18"/>
        <v>✗</v>
      </c>
      <c r="R126" t="str">
        <f t="shared" si="19"/>
        <v>✗</v>
      </c>
      <c r="S126" t="str">
        <f t="shared" si="20"/>
        <v>✗</v>
      </c>
      <c r="T126" t="b">
        <f t="shared" si="21"/>
        <v>0</v>
      </c>
      <c r="U126">
        <f t="shared" si="22"/>
        <v>9</v>
      </c>
      <c r="V126" s="249" t="str">
        <f t="shared" si="23"/>
        <v>—</v>
      </c>
      <c r="W126" s="249" t="str">
        <f t="shared" si="24"/>
        <v>—</v>
      </c>
      <c r="X126" s="278">
        <f t="shared" si="25"/>
        <v>5</v>
      </c>
      <c r="Y126" s="278">
        <f t="shared" si="26"/>
        <v>5</v>
      </c>
      <c r="Z126" s="278" t="str">
        <f t="shared" si="27"/>
        <v>PAS</v>
      </c>
      <c r="AA126" s="278" t="str">
        <f t="shared" si="28"/>
        <v>HAYIR</v>
      </c>
      <c r="AB126" s="278" t="str">
        <f t="shared" si="29"/>
        <v>UYGUN</v>
      </c>
    </row>
    <row r="127" spans="1:28" ht="15" customHeight="1" x14ac:dyDescent="0.3">
      <c r="A127" s="35" t="s">
        <v>565</v>
      </c>
      <c r="B127" s="36">
        <f>'📡 CANLI_VERİ'!C128</f>
        <v>89.05</v>
      </c>
      <c r="C127" s="37">
        <f>'📡 CANLI_VERİ'!G128</f>
        <v>89</v>
      </c>
      <c r="D127" s="52">
        <v>9.7530864197530995</v>
      </c>
      <c r="E127" s="49">
        <v>124.90627720626138</v>
      </c>
      <c r="F127" s="49">
        <v>3.7883657399967885</v>
      </c>
      <c r="G127" s="49">
        <v>92.087912087912102</v>
      </c>
      <c r="H127" s="49">
        <v>94.541553472511154</v>
      </c>
      <c r="I127" s="49">
        <v>1.9134873400266454</v>
      </c>
      <c r="J127" s="49">
        <v>9.3679411764705947</v>
      </c>
      <c r="K127" s="49">
        <v>3.517764705882354</v>
      </c>
      <c r="L127" s="40">
        <v>315527</v>
      </c>
      <c r="M127" s="49">
        <v>530599.19999999995</v>
      </c>
      <c r="N127" t="str">
        <f t="shared" si="15"/>
        <v>✓</v>
      </c>
      <c r="O127" t="str">
        <f t="shared" si="16"/>
        <v>✓</v>
      </c>
      <c r="P127" t="str">
        <f t="shared" si="17"/>
        <v>✓</v>
      </c>
      <c r="Q127" t="str">
        <f t="shared" si="18"/>
        <v>✗</v>
      </c>
      <c r="R127" t="str">
        <f t="shared" si="19"/>
        <v>✓</v>
      </c>
      <c r="S127" t="str">
        <f t="shared" si="20"/>
        <v>✗</v>
      </c>
      <c r="T127" t="b">
        <f t="shared" si="21"/>
        <v>0</v>
      </c>
      <c r="U127">
        <f t="shared" si="22"/>
        <v>11</v>
      </c>
      <c r="V127" s="249" t="str">
        <f t="shared" si="23"/>
        <v>—</v>
      </c>
      <c r="W127" s="249" t="str">
        <f t="shared" si="24"/>
        <v>📊 Yüksek Skor</v>
      </c>
      <c r="X127" s="278">
        <f t="shared" si="25"/>
        <v>6</v>
      </c>
      <c r="Y127" s="278">
        <f t="shared" si="26"/>
        <v>6</v>
      </c>
      <c r="Z127" s="278" t="str">
        <f t="shared" si="27"/>
        <v>PAS</v>
      </c>
      <c r="AA127" s="278" t="str">
        <f t="shared" si="28"/>
        <v>HAYIR</v>
      </c>
      <c r="AB127" s="278" t="str">
        <f t="shared" si="29"/>
        <v>UYGUN</v>
      </c>
    </row>
    <row r="128" spans="1:28" ht="15" customHeight="1" x14ac:dyDescent="0.3">
      <c r="A128" s="41" t="s">
        <v>225</v>
      </c>
      <c r="B128" s="42">
        <f>'📡 CANLI_VERİ'!C129</f>
        <v>9.07</v>
      </c>
      <c r="C128" s="43">
        <f>'📡 CANLI_VERİ'!G129</f>
        <v>8.8800000000000008</v>
      </c>
      <c r="D128" s="51">
        <v>1.9362186788154823</v>
      </c>
      <c r="E128" s="50">
        <v>63.323591923485665</v>
      </c>
      <c r="F128" s="50">
        <v>8.0606544293695119</v>
      </c>
      <c r="G128" s="50">
        <v>75.513428120063182</v>
      </c>
      <c r="H128" s="50">
        <v>78.790518328205778</v>
      </c>
      <c r="I128" s="50">
        <v>0.28653789814515962</v>
      </c>
      <c r="J128" s="50">
        <v>3.7825882352941163</v>
      </c>
      <c r="K128" s="50">
        <v>-6.823529411765783E-3</v>
      </c>
      <c r="L128" s="46">
        <v>3635638</v>
      </c>
      <c r="M128" s="50">
        <v>20013061.800000001</v>
      </c>
      <c r="N128" t="str">
        <f t="shared" si="15"/>
        <v>✓</v>
      </c>
      <c r="O128" t="str">
        <f t="shared" si="16"/>
        <v>✓</v>
      </c>
      <c r="P128" t="str">
        <f t="shared" si="17"/>
        <v>✓</v>
      </c>
      <c r="Q128" t="str">
        <f t="shared" si="18"/>
        <v>✗</v>
      </c>
      <c r="R128" t="str">
        <f t="shared" si="19"/>
        <v>✗</v>
      </c>
      <c r="S128" t="str">
        <f t="shared" si="20"/>
        <v>✗</v>
      </c>
      <c r="T128">
        <f t="shared" si="21"/>
        <v>-2</v>
      </c>
      <c r="U128">
        <f t="shared" si="22"/>
        <v>7</v>
      </c>
      <c r="V128" s="249" t="str">
        <f t="shared" si="23"/>
        <v>—</v>
      </c>
      <c r="W128" s="249" t="str">
        <f t="shared" si="24"/>
        <v>—</v>
      </c>
      <c r="X128" s="278">
        <f t="shared" si="25"/>
        <v>-1</v>
      </c>
      <c r="Y128" s="278">
        <f t="shared" si="26"/>
        <v>0</v>
      </c>
      <c r="Z128" s="278" t="str">
        <f t="shared" si="27"/>
        <v>PAS</v>
      </c>
      <c r="AA128" s="278" t="str">
        <f t="shared" si="28"/>
        <v>HAYIR</v>
      </c>
      <c r="AB128" s="278" t="str">
        <f t="shared" si="29"/>
        <v>RİSKLİ</v>
      </c>
    </row>
    <row r="129" spans="1:28" ht="15" customHeight="1" x14ac:dyDescent="0.3">
      <c r="A129" s="35" t="s">
        <v>566</v>
      </c>
      <c r="B129" s="36">
        <f>'📡 CANLI_VERİ'!C130</f>
        <v>33.299999999999997</v>
      </c>
      <c r="C129" s="37">
        <f>'📡 CANLI_VERİ'!G130</f>
        <v>33.44</v>
      </c>
      <c r="D129" s="52">
        <v>3.2336790726052556</v>
      </c>
      <c r="E129" s="49">
        <v>-22.808580123208472</v>
      </c>
      <c r="F129" s="49">
        <v>6.686930091185407</v>
      </c>
      <c r="G129" s="49">
        <v>51.953125000000099</v>
      </c>
      <c r="H129" s="49">
        <v>33.669909591195022</v>
      </c>
      <c r="I129" s="49">
        <v>0.27004683940658936</v>
      </c>
      <c r="J129" s="49">
        <v>-6.2390588235294189</v>
      </c>
      <c r="K129" s="49">
        <v>0.5741176470588254</v>
      </c>
      <c r="L129" s="40">
        <v>2069133</v>
      </c>
      <c r="M129" s="49">
        <v>3277981.2</v>
      </c>
      <c r="N129" t="str">
        <f t="shared" si="15"/>
        <v>✓</v>
      </c>
      <c r="O129" t="str">
        <f t="shared" si="16"/>
        <v>✓</v>
      </c>
      <c r="P129" t="str">
        <f t="shared" si="17"/>
        <v>✓</v>
      </c>
      <c r="Q129" t="str">
        <f t="shared" si="18"/>
        <v>✓</v>
      </c>
      <c r="R129" t="str">
        <f t="shared" si="19"/>
        <v>✗</v>
      </c>
      <c r="S129" t="str">
        <f t="shared" si="20"/>
        <v>✗</v>
      </c>
      <c r="T129">
        <f t="shared" si="21"/>
        <v>-2</v>
      </c>
      <c r="U129">
        <f t="shared" si="22"/>
        <v>9</v>
      </c>
      <c r="V129" s="249" t="str">
        <f t="shared" si="23"/>
        <v>—</v>
      </c>
      <c r="W129" s="249" t="str">
        <f t="shared" si="24"/>
        <v>—</v>
      </c>
      <c r="X129" s="278">
        <f t="shared" si="25"/>
        <v>3</v>
      </c>
      <c r="Y129" s="278">
        <f t="shared" si="26"/>
        <v>3</v>
      </c>
      <c r="Z129" s="278" t="str">
        <f t="shared" si="27"/>
        <v>PAS</v>
      </c>
      <c r="AA129" s="278" t="str">
        <f t="shared" si="28"/>
        <v>HAYIR</v>
      </c>
      <c r="AB129" s="278" t="str">
        <f t="shared" si="29"/>
        <v>RİSKLİ</v>
      </c>
    </row>
    <row r="130" spans="1:28" ht="15" customHeight="1" x14ac:dyDescent="0.3">
      <c r="A130" s="41" t="s">
        <v>284</v>
      </c>
      <c r="B130" s="42">
        <f>'📡 CANLI_VERİ'!C131</f>
        <v>9.09</v>
      </c>
      <c r="C130" s="43">
        <f>'📡 CANLI_VERİ'!G131</f>
        <v>9.1300000000000008</v>
      </c>
      <c r="D130" s="51">
        <v>2.5930101465614586</v>
      </c>
      <c r="E130" s="50">
        <v>98.486813661910858</v>
      </c>
      <c r="F130" s="50">
        <v>3.642072213500787</v>
      </c>
      <c r="G130" s="50">
        <v>47.619047619047599</v>
      </c>
      <c r="H130" s="50">
        <v>61.776025906460688</v>
      </c>
      <c r="I130" s="50">
        <v>7.0153424185200708E-2</v>
      </c>
      <c r="J130" s="50">
        <v>0.42276470588235426</v>
      </c>
      <c r="K130" s="50">
        <v>0.10901176470588292</v>
      </c>
      <c r="L130" s="46">
        <v>1757442</v>
      </c>
      <c r="M130" s="50">
        <v>3690690.6</v>
      </c>
      <c r="N130" t="str">
        <f t="shared" si="15"/>
        <v>✓</v>
      </c>
      <c r="O130" t="str">
        <f t="shared" si="16"/>
        <v>✓</v>
      </c>
      <c r="P130" t="str">
        <f t="shared" si="17"/>
        <v>✓</v>
      </c>
      <c r="Q130" t="str">
        <f t="shared" si="18"/>
        <v>✗</v>
      </c>
      <c r="R130" t="str">
        <f t="shared" si="19"/>
        <v>✓</v>
      </c>
      <c r="S130" t="str">
        <f t="shared" si="20"/>
        <v>✗</v>
      </c>
      <c r="T130" t="b">
        <f t="shared" si="21"/>
        <v>0</v>
      </c>
      <c r="U130">
        <f t="shared" si="22"/>
        <v>11</v>
      </c>
      <c r="V130" s="249" t="str">
        <f t="shared" si="23"/>
        <v>—</v>
      </c>
      <c r="W130" s="249" t="str">
        <f t="shared" si="24"/>
        <v>📊 Yüksek Skor</v>
      </c>
      <c r="X130" s="278">
        <f t="shared" si="25"/>
        <v>6</v>
      </c>
      <c r="Y130" s="278">
        <f t="shared" si="26"/>
        <v>6</v>
      </c>
      <c r="Z130" s="278" t="str">
        <f t="shared" si="27"/>
        <v>PAS</v>
      </c>
      <c r="AA130" s="278" t="str">
        <f t="shared" si="28"/>
        <v>HAYIR</v>
      </c>
      <c r="AB130" s="278" t="str">
        <f t="shared" si="29"/>
        <v>UYGUN</v>
      </c>
    </row>
    <row r="131" spans="1:28" ht="15" customHeight="1" x14ac:dyDescent="0.3">
      <c r="A131" s="35" t="s">
        <v>136</v>
      </c>
      <c r="B131" s="36">
        <f>'📡 CANLI_VERİ'!C132</f>
        <v>20.12</v>
      </c>
      <c r="C131" s="37">
        <f>'📡 CANLI_VERİ'!G132</f>
        <v>20.100000000000001</v>
      </c>
      <c r="D131" s="38" t="s">
        <v>1032</v>
      </c>
      <c r="E131" s="39" t="s">
        <v>1032</v>
      </c>
      <c r="F131" s="39" t="s">
        <v>1032</v>
      </c>
      <c r="G131" s="39" t="s">
        <v>1032</v>
      </c>
      <c r="H131" s="39" t="s">
        <v>1032</v>
      </c>
      <c r="I131" s="39" t="s">
        <v>1032</v>
      </c>
      <c r="J131" s="39" t="s">
        <v>1032</v>
      </c>
      <c r="K131" s="39" t="s">
        <v>1032</v>
      </c>
      <c r="L131" s="40">
        <f>'📡 CANLI_VERİ'!H132</f>
        <v>13334</v>
      </c>
      <c r="M131" s="39" t="s">
        <v>1032</v>
      </c>
      <c r="N131" t="str">
        <f t="shared" ref="N131:N194" si="30">IF(COUNT(D131),IF(D131&gt;0,"✓","✗"),"?")</f>
        <v>?</v>
      </c>
      <c r="O131" t="str">
        <f t="shared" ref="O131:O194" si="31">IF(COUNT(E131),IF(E131&gt;-100,"✓","✗"),"?")</f>
        <v>?</v>
      </c>
      <c r="P131" t="str">
        <f t="shared" ref="P131:P194" si="32">IF(COUNT(I131),IF(I131&gt;0,"✓","✗"),"?")</f>
        <v>?</v>
      </c>
      <c r="Q131" t="str">
        <f t="shared" ref="Q131:Q194" si="33">IF(AND(COUNT(G131),COUNT(H131)),IF(G131&gt;H131,"✓","✗"),"?")</f>
        <v>?</v>
      </c>
      <c r="R131" t="str">
        <f t="shared" ref="R131:R194" si="34">IF(AND(COUNT(J131),COUNT(K131)),IF(AND(J131&gt;0,K131&gt;0),"✓","✗"),"?")</f>
        <v>?</v>
      </c>
      <c r="S131" t="str">
        <f t="shared" ref="S131:S194" si="35">IF(AND(COUNT(L131),COUNT(M131)),IF(L131&gt;M131,"✓","✗"),"?")</f>
        <v>?</v>
      </c>
      <c r="T131">
        <f t="shared" ref="T131:T194" si="36">IF(COUNT(F131),IF(F131&gt;5,-2),0)</f>
        <v>0</v>
      </c>
      <c r="U131" t="str">
        <f t="shared" ref="U131:U194" si="37">IF(COUNT(D131),(IF(N131="✓",3)+IF(O131="✓",3)+IF(P131="✓",3)+IF(Q131="✓",2)+IF(R131="✓",2)+IF(S131="✓",2)+T131),"")</f>
        <v/>
      </c>
      <c r="V131" s="249" t="str">
        <f t="shared" ref="V131:V194" si="38">IF(AND(Q131="✓",R131="✓"),"✓ Uyumlu","—")</f>
        <v>—</v>
      </c>
      <c r="W131" s="249" t="str">
        <f t="shared" ref="W131:W194" si="39">IF(AND(U131&gt;=11,Q131="✓",R131="✓"),"🔥 Güçlü AL",IF(AND(U131&gt;=10,Q131="✓",R131="✓"),"✅ İzle",IF(U131&gt;=11,"📊 Yüksek Skor","—")))</f>
        <v>📊 Yüksek Skor</v>
      </c>
      <c r="X131" s="278">
        <f t="shared" ref="X131:X194" si="40">IFERROR((IF(N131="✓",1,0)*1)+(IF(O131="✓",1,0)*1)+(IF(P131="✓",1,0)*3)+(IF(Q131="✓",1,0)*4)+(IF(R131="✓",1,0)*1)+(IF(S131="✓",1,0)*3)+IF(AND(P131="✓",Q131="✓",S131="✓"),2,0)+IF(AND(N131="✓",P131="✓",Q131="✓",S131="✓"),1,0)-IF(F131&lt;=4,0,IF(F131&lt;=5,2,IF(F131&lt;=6,4,6))),"")</f>
        <v>-6</v>
      </c>
      <c r="Y131" s="278">
        <f t="shared" ref="Y131:Y194" si="41">IFERROR(IF(X131&lt;0,0,IF(X131&gt;15,15,X131)),"")</f>
        <v>0</v>
      </c>
      <c r="Z131" s="278" t="str">
        <f t="shared" ref="Z131:Z194" si="42">IFERROR(IF(AND(Y131&gt;=11,F131&lt;=4,P131="✓",Q131="✓",S131="✓"),"PREMIUM",IF(AND(Y131&gt;=9,F131&lt;=4,P131="✓",Q131="✓",S131="✓"),"GÜÇLÜ",IF(Y131&gt;=8,"İZLE","PAS")) ),"?")</f>
        <v>PAS</v>
      </c>
      <c r="AA131" s="278" t="str">
        <f t="shared" ref="AA131:AA194" si="43">IF(AND(P131="✓",Q131="✓",S131="✓"),"EVET","HAYIR")</f>
        <v>HAYIR</v>
      </c>
      <c r="AB131" s="278" t="str">
        <f t="shared" ref="AB131:AB194" si="44">IFERROR(IF(F131&lt;=4,"UYGUN",IF(F131&lt;=5,"SINIR","RİSKLİ")),"?")</f>
        <v>RİSKLİ</v>
      </c>
    </row>
    <row r="132" spans="1:28" ht="15" customHeight="1" x14ac:dyDescent="0.3">
      <c r="A132" s="41" t="s">
        <v>120</v>
      </c>
      <c r="B132" s="42">
        <f>'📡 CANLI_VERİ'!C133</f>
        <v>180.5</v>
      </c>
      <c r="C132" s="43">
        <f>'📡 CANLI_VERİ'!G133</f>
        <v>180.3</v>
      </c>
      <c r="D132" s="51">
        <v>-3.9508809396689881</v>
      </c>
      <c r="E132" s="50">
        <v>-141.34098740787823</v>
      </c>
      <c r="F132" s="50">
        <v>2.4381799412371938</v>
      </c>
      <c r="G132" s="50">
        <v>2.8368794326241549</v>
      </c>
      <c r="H132" s="50">
        <v>30.22457491475372</v>
      </c>
      <c r="I132" s="50">
        <v>-0.19570421229715085</v>
      </c>
      <c r="J132" s="50">
        <v>0.43343676470587411</v>
      </c>
      <c r="K132" s="50">
        <v>-2.6519249999999714</v>
      </c>
      <c r="L132" s="46">
        <v>969850</v>
      </c>
      <c r="M132" s="50">
        <v>1329475</v>
      </c>
      <c r="N132" t="str">
        <f t="shared" si="30"/>
        <v>✗</v>
      </c>
      <c r="O132" t="str">
        <f t="shared" si="31"/>
        <v>✗</v>
      </c>
      <c r="P132" t="str">
        <f t="shared" si="32"/>
        <v>✗</v>
      </c>
      <c r="Q132" t="str">
        <f t="shared" si="33"/>
        <v>✗</v>
      </c>
      <c r="R132" t="str">
        <f t="shared" si="34"/>
        <v>✗</v>
      </c>
      <c r="S132" t="str">
        <f t="shared" si="35"/>
        <v>✗</v>
      </c>
      <c r="T132" t="b">
        <f t="shared" si="36"/>
        <v>0</v>
      </c>
      <c r="U132">
        <f t="shared" si="37"/>
        <v>0</v>
      </c>
      <c r="V132" s="249" t="str">
        <f t="shared" si="38"/>
        <v>—</v>
      </c>
      <c r="W132" s="249" t="str">
        <f t="shared" si="39"/>
        <v>—</v>
      </c>
      <c r="X132" s="278">
        <f t="shared" si="40"/>
        <v>0</v>
      </c>
      <c r="Y132" s="278">
        <f t="shared" si="41"/>
        <v>0</v>
      </c>
      <c r="Z132" s="278" t="str">
        <f t="shared" si="42"/>
        <v>PAS</v>
      </c>
      <c r="AA132" s="278" t="str">
        <f t="shared" si="43"/>
        <v>HAYIR</v>
      </c>
      <c r="AB132" s="278" t="str">
        <f t="shared" si="44"/>
        <v>UYGUN</v>
      </c>
    </row>
    <row r="133" spans="1:28" ht="15" customHeight="1" x14ac:dyDescent="0.3">
      <c r="A133" s="35" t="s">
        <v>1051</v>
      </c>
      <c r="B133" s="36">
        <f>'📡 CANLI_VERİ'!C134</f>
        <v>0</v>
      </c>
      <c r="C133" s="37">
        <f>'📡 CANLI_VERİ'!G134</f>
        <v>0</v>
      </c>
      <c r="D133" s="38" t="s">
        <v>1032</v>
      </c>
      <c r="E133" s="39" t="s">
        <v>1032</v>
      </c>
      <c r="F133" s="39" t="s">
        <v>1032</v>
      </c>
      <c r="G133" s="39" t="s">
        <v>1032</v>
      </c>
      <c r="H133" s="39" t="s">
        <v>1032</v>
      </c>
      <c r="I133" s="39" t="s">
        <v>1032</v>
      </c>
      <c r="J133" s="39" t="s">
        <v>1032</v>
      </c>
      <c r="K133" s="39" t="s">
        <v>1032</v>
      </c>
      <c r="L133" s="40">
        <f>'📡 CANLI_VERİ'!H134</f>
        <v>0</v>
      </c>
      <c r="M133" s="39" t="s">
        <v>1032</v>
      </c>
      <c r="N133" t="str">
        <f t="shared" si="30"/>
        <v>?</v>
      </c>
      <c r="O133" t="str">
        <f t="shared" si="31"/>
        <v>?</v>
      </c>
      <c r="P133" t="str">
        <f t="shared" si="32"/>
        <v>?</v>
      </c>
      <c r="Q133" t="str">
        <f t="shared" si="33"/>
        <v>?</v>
      </c>
      <c r="R133" t="str">
        <f t="shared" si="34"/>
        <v>?</v>
      </c>
      <c r="S133" t="str">
        <f t="shared" si="35"/>
        <v>?</v>
      </c>
      <c r="T133">
        <f t="shared" si="36"/>
        <v>0</v>
      </c>
      <c r="U133" t="str">
        <f t="shared" si="37"/>
        <v/>
      </c>
      <c r="V133" s="249" t="str">
        <f t="shared" si="38"/>
        <v>—</v>
      </c>
      <c r="W133" s="249" t="str">
        <f t="shared" si="39"/>
        <v>📊 Yüksek Skor</v>
      </c>
      <c r="X133" s="278">
        <f t="shared" si="40"/>
        <v>-6</v>
      </c>
      <c r="Y133" s="278">
        <f t="shared" si="41"/>
        <v>0</v>
      </c>
      <c r="Z133" s="278" t="str">
        <f t="shared" si="42"/>
        <v>PAS</v>
      </c>
      <c r="AA133" s="278" t="str">
        <f t="shared" si="43"/>
        <v>HAYIR</v>
      </c>
      <c r="AB133" s="278" t="str">
        <f t="shared" si="44"/>
        <v>RİSKLİ</v>
      </c>
    </row>
    <row r="134" spans="1:28" ht="15" customHeight="1" x14ac:dyDescent="0.3">
      <c r="A134" s="41" t="s">
        <v>567</v>
      </c>
      <c r="B134" s="42">
        <f>'📡 CANLI_VERİ'!C135</f>
        <v>9105</v>
      </c>
      <c r="C134" s="43">
        <f>'📡 CANLI_VERİ'!G135</f>
        <v>9125</v>
      </c>
      <c r="D134" s="44" t="s">
        <v>1032</v>
      </c>
      <c r="E134" s="45" t="s">
        <v>1032</v>
      </c>
      <c r="F134" s="45" t="s">
        <v>1032</v>
      </c>
      <c r="G134" s="45" t="s">
        <v>1032</v>
      </c>
      <c r="H134" s="45" t="s">
        <v>1032</v>
      </c>
      <c r="I134" s="45" t="s">
        <v>1032</v>
      </c>
      <c r="J134" s="45" t="s">
        <v>1032</v>
      </c>
      <c r="K134" s="45" t="s">
        <v>1032</v>
      </c>
      <c r="L134" s="46">
        <f>'📡 CANLI_VERİ'!H135</f>
        <v>27</v>
      </c>
      <c r="M134" s="45" t="s">
        <v>1032</v>
      </c>
      <c r="N134" t="str">
        <f t="shared" si="30"/>
        <v>?</v>
      </c>
      <c r="O134" t="str">
        <f t="shared" si="31"/>
        <v>?</v>
      </c>
      <c r="P134" t="str">
        <f t="shared" si="32"/>
        <v>?</v>
      </c>
      <c r="Q134" t="str">
        <f t="shared" si="33"/>
        <v>?</v>
      </c>
      <c r="R134" t="str">
        <f t="shared" si="34"/>
        <v>?</v>
      </c>
      <c r="S134" t="str">
        <f t="shared" si="35"/>
        <v>?</v>
      </c>
      <c r="T134">
        <f t="shared" si="36"/>
        <v>0</v>
      </c>
      <c r="U134" t="str">
        <f t="shared" si="37"/>
        <v/>
      </c>
      <c r="V134" s="249" t="str">
        <f t="shared" si="38"/>
        <v>—</v>
      </c>
      <c r="W134" s="249" t="str">
        <f t="shared" si="39"/>
        <v>📊 Yüksek Skor</v>
      </c>
      <c r="X134" s="278">
        <f t="shared" si="40"/>
        <v>-6</v>
      </c>
      <c r="Y134" s="278">
        <f t="shared" si="41"/>
        <v>0</v>
      </c>
      <c r="Z134" s="278" t="str">
        <f t="shared" si="42"/>
        <v>PAS</v>
      </c>
      <c r="AA134" s="278" t="str">
        <f t="shared" si="43"/>
        <v>HAYIR</v>
      </c>
      <c r="AB134" s="278" t="str">
        <f t="shared" si="44"/>
        <v>RİSKLİ</v>
      </c>
    </row>
    <row r="135" spans="1:28" ht="15" customHeight="1" x14ac:dyDescent="0.3">
      <c r="A135" s="35" t="s">
        <v>568</v>
      </c>
      <c r="B135" s="36">
        <f>'📡 CANLI_VERİ'!C136</f>
        <v>107</v>
      </c>
      <c r="C135" s="37">
        <f>'📡 CANLI_VERİ'!G136</f>
        <v>106.7</v>
      </c>
      <c r="D135" s="38" t="s">
        <v>1032</v>
      </c>
      <c r="E135" s="39" t="s">
        <v>1032</v>
      </c>
      <c r="F135" s="39" t="s">
        <v>1032</v>
      </c>
      <c r="G135" s="39" t="s">
        <v>1032</v>
      </c>
      <c r="H135" s="39" t="s">
        <v>1032</v>
      </c>
      <c r="I135" s="39" t="s">
        <v>1032</v>
      </c>
      <c r="J135" s="39" t="s">
        <v>1032</v>
      </c>
      <c r="K135" s="39" t="s">
        <v>1032</v>
      </c>
      <c r="L135" s="40">
        <f>'📡 CANLI_VERİ'!H136</f>
        <v>12098</v>
      </c>
      <c r="M135" s="39" t="s">
        <v>1032</v>
      </c>
      <c r="N135" t="str">
        <f t="shared" si="30"/>
        <v>?</v>
      </c>
      <c r="O135" t="str">
        <f t="shared" si="31"/>
        <v>?</v>
      </c>
      <c r="P135" t="str">
        <f t="shared" si="32"/>
        <v>?</v>
      </c>
      <c r="Q135" t="str">
        <f t="shared" si="33"/>
        <v>?</v>
      </c>
      <c r="R135" t="str">
        <f t="shared" si="34"/>
        <v>?</v>
      </c>
      <c r="S135" t="str">
        <f t="shared" si="35"/>
        <v>?</v>
      </c>
      <c r="T135">
        <f t="shared" si="36"/>
        <v>0</v>
      </c>
      <c r="U135" t="str">
        <f t="shared" si="37"/>
        <v/>
      </c>
      <c r="V135" s="249" t="str">
        <f t="shared" si="38"/>
        <v>—</v>
      </c>
      <c r="W135" s="249" t="str">
        <f t="shared" si="39"/>
        <v>📊 Yüksek Skor</v>
      </c>
      <c r="X135" s="278">
        <f t="shared" si="40"/>
        <v>-6</v>
      </c>
      <c r="Y135" s="278">
        <f t="shared" si="41"/>
        <v>0</v>
      </c>
      <c r="Z135" s="278" t="str">
        <f t="shared" si="42"/>
        <v>PAS</v>
      </c>
      <c r="AA135" s="278" t="str">
        <f t="shared" si="43"/>
        <v>HAYIR</v>
      </c>
      <c r="AB135" s="278" t="str">
        <f t="shared" si="44"/>
        <v>RİSKLİ</v>
      </c>
    </row>
    <row r="136" spans="1:28" ht="15" customHeight="1" x14ac:dyDescent="0.3">
      <c r="A136" s="41" t="s">
        <v>569</v>
      </c>
      <c r="B136" s="42">
        <f>'📡 CANLI_VERİ'!C137</f>
        <v>22.74</v>
      </c>
      <c r="C136" s="43">
        <f>'📡 CANLI_VERİ'!G137</f>
        <v>22.74</v>
      </c>
      <c r="D136" s="51">
        <v>6.0000000000000053</v>
      </c>
      <c r="E136" s="50">
        <v>178.74508662104981</v>
      </c>
      <c r="F136" s="50">
        <v>3.5457579258118344</v>
      </c>
      <c r="G136" s="50">
        <v>63.905325443787007</v>
      </c>
      <c r="H136" s="50">
        <v>80.975717141564843</v>
      </c>
      <c r="I136" s="50">
        <v>0.14803022171251456</v>
      </c>
      <c r="J136" s="50">
        <v>0.7817941176470562</v>
      </c>
      <c r="K136" s="50">
        <v>0.21321764705882418</v>
      </c>
      <c r="L136" s="46">
        <v>9064278</v>
      </c>
      <c r="M136" s="50">
        <v>13482536.4</v>
      </c>
      <c r="N136" t="str">
        <f t="shared" si="30"/>
        <v>✓</v>
      </c>
      <c r="O136" t="str">
        <f t="shared" si="31"/>
        <v>✓</v>
      </c>
      <c r="P136" t="str">
        <f t="shared" si="32"/>
        <v>✓</v>
      </c>
      <c r="Q136" t="str">
        <f t="shared" si="33"/>
        <v>✗</v>
      </c>
      <c r="R136" t="str">
        <f t="shared" si="34"/>
        <v>✓</v>
      </c>
      <c r="S136" t="str">
        <f t="shared" si="35"/>
        <v>✗</v>
      </c>
      <c r="T136" t="b">
        <f t="shared" si="36"/>
        <v>0</v>
      </c>
      <c r="U136">
        <f t="shared" si="37"/>
        <v>11</v>
      </c>
      <c r="V136" s="249" t="str">
        <f t="shared" si="38"/>
        <v>—</v>
      </c>
      <c r="W136" s="249" t="str">
        <f t="shared" si="39"/>
        <v>📊 Yüksek Skor</v>
      </c>
      <c r="X136" s="278">
        <f t="shared" si="40"/>
        <v>6</v>
      </c>
      <c r="Y136" s="278">
        <f t="shared" si="41"/>
        <v>6</v>
      </c>
      <c r="Z136" s="278" t="str">
        <f t="shared" si="42"/>
        <v>PAS</v>
      </c>
      <c r="AA136" s="278" t="str">
        <f t="shared" si="43"/>
        <v>HAYIR</v>
      </c>
      <c r="AB136" s="278" t="str">
        <f t="shared" si="44"/>
        <v>UYGUN</v>
      </c>
    </row>
    <row r="137" spans="1:28" ht="15" customHeight="1" x14ac:dyDescent="0.3">
      <c r="A137" s="35" t="s">
        <v>238</v>
      </c>
      <c r="B137" s="36">
        <f>'📡 CANLI_VERİ'!C138</f>
        <v>24.68</v>
      </c>
      <c r="C137" s="37">
        <f>'📡 CANLI_VERİ'!G138</f>
        <v>24.68</v>
      </c>
      <c r="D137" s="52">
        <v>0.32493907392363575</v>
      </c>
      <c r="E137" s="49">
        <v>115.66013071895421</v>
      </c>
      <c r="F137" s="49">
        <v>3.3776749566223256</v>
      </c>
      <c r="G137" s="49">
        <v>65.2173913043478</v>
      </c>
      <c r="H137" s="49">
        <v>76.170674912604625</v>
      </c>
      <c r="I137" s="49">
        <v>9.6507022570965606E-2</v>
      </c>
      <c r="J137" s="49">
        <v>1.2439999999999962</v>
      </c>
      <c r="K137" s="49">
        <v>-2.7058823529557685E-4</v>
      </c>
      <c r="L137" s="40">
        <v>544076</v>
      </c>
      <c r="M137" s="49">
        <v>548908</v>
      </c>
      <c r="N137" t="str">
        <f t="shared" si="30"/>
        <v>✓</v>
      </c>
      <c r="O137" t="str">
        <f t="shared" si="31"/>
        <v>✓</v>
      </c>
      <c r="P137" t="str">
        <f t="shared" si="32"/>
        <v>✓</v>
      </c>
      <c r="Q137" t="str">
        <f t="shared" si="33"/>
        <v>✗</v>
      </c>
      <c r="R137" t="str">
        <f t="shared" si="34"/>
        <v>✗</v>
      </c>
      <c r="S137" t="str">
        <f t="shared" si="35"/>
        <v>✗</v>
      </c>
      <c r="T137" t="b">
        <f t="shared" si="36"/>
        <v>0</v>
      </c>
      <c r="U137">
        <f t="shared" si="37"/>
        <v>9</v>
      </c>
      <c r="V137" s="249" t="str">
        <f t="shared" si="38"/>
        <v>—</v>
      </c>
      <c r="W137" s="249" t="str">
        <f t="shared" si="39"/>
        <v>—</v>
      </c>
      <c r="X137" s="278">
        <f t="shared" si="40"/>
        <v>5</v>
      </c>
      <c r="Y137" s="278">
        <f t="shared" si="41"/>
        <v>5</v>
      </c>
      <c r="Z137" s="278" t="str">
        <f t="shared" si="42"/>
        <v>PAS</v>
      </c>
      <c r="AA137" s="278" t="str">
        <f t="shared" si="43"/>
        <v>HAYIR</v>
      </c>
      <c r="AB137" s="278" t="str">
        <f t="shared" si="44"/>
        <v>UYGUN</v>
      </c>
    </row>
    <row r="138" spans="1:28" ht="15" customHeight="1" x14ac:dyDescent="0.3">
      <c r="A138" s="41" t="s">
        <v>1052</v>
      </c>
      <c r="B138" s="42">
        <f>'📡 CANLI_VERİ'!C139</f>
        <v>0</v>
      </c>
      <c r="C138" s="43">
        <f>'📡 CANLI_VERİ'!G139</f>
        <v>0</v>
      </c>
      <c r="D138" s="44" t="s">
        <v>1032</v>
      </c>
      <c r="E138" s="45" t="s">
        <v>1032</v>
      </c>
      <c r="F138" s="45" t="s">
        <v>1032</v>
      </c>
      <c r="G138" s="45" t="s">
        <v>1032</v>
      </c>
      <c r="H138" s="45" t="s">
        <v>1032</v>
      </c>
      <c r="I138" s="45" t="s">
        <v>1032</v>
      </c>
      <c r="J138" s="45" t="s">
        <v>1032</v>
      </c>
      <c r="K138" s="45" t="s">
        <v>1032</v>
      </c>
      <c r="L138" s="46">
        <f>'📡 CANLI_VERİ'!H139</f>
        <v>0</v>
      </c>
      <c r="M138" s="45" t="s">
        <v>1032</v>
      </c>
      <c r="N138" t="str">
        <f t="shared" si="30"/>
        <v>?</v>
      </c>
      <c r="O138" t="str">
        <f t="shared" si="31"/>
        <v>?</v>
      </c>
      <c r="P138" t="str">
        <f t="shared" si="32"/>
        <v>?</v>
      </c>
      <c r="Q138" t="str">
        <f t="shared" si="33"/>
        <v>?</v>
      </c>
      <c r="R138" t="str">
        <f t="shared" si="34"/>
        <v>?</v>
      </c>
      <c r="S138" t="str">
        <f t="shared" si="35"/>
        <v>?</v>
      </c>
      <c r="T138">
        <f t="shared" si="36"/>
        <v>0</v>
      </c>
      <c r="U138" t="str">
        <f t="shared" si="37"/>
        <v/>
      </c>
      <c r="V138" s="249" t="str">
        <f t="shared" si="38"/>
        <v>—</v>
      </c>
      <c r="W138" s="249" t="str">
        <f t="shared" si="39"/>
        <v>📊 Yüksek Skor</v>
      </c>
      <c r="X138" s="278">
        <f t="shared" si="40"/>
        <v>-6</v>
      </c>
      <c r="Y138" s="278">
        <f t="shared" si="41"/>
        <v>0</v>
      </c>
      <c r="Z138" s="278" t="str">
        <f t="shared" si="42"/>
        <v>PAS</v>
      </c>
      <c r="AA138" s="278" t="str">
        <f t="shared" si="43"/>
        <v>HAYIR</v>
      </c>
      <c r="AB138" s="278" t="str">
        <f t="shared" si="44"/>
        <v>RİSKLİ</v>
      </c>
    </row>
    <row r="139" spans="1:28" ht="15" customHeight="1" x14ac:dyDescent="0.3">
      <c r="A139" s="35" t="s">
        <v>1053</v>
      </c>
      <c r="B139" s="36">
        <f>'📡 CANLI_VERİ'!C140</f>
        <v>0</v>
      </c>
      <c r="C139" s="37">
        <f>'📡 CANLI_VERİ'!G140</f>
        <v>0</v>
      </c>
      <c r="D139" s="38" t="s">
        <v>1032</v>
      </c>
      <c r="E139" s="39" t="s">
        <v>1032</v>
      </c>
      <c r="F139" s="39" t="s">
        <v>1032</v>
      </c>
      <c r="G139" s="39" t="s">
        <v>1032</v>
      </c>
      <c r="H139" s="39" t="s">
        <v>1032</v>
      </c>
      <c r="I139" s="39" t="s">
        <v>1032</v>
      </c>
      <c r="J139" s="39" t="s">
        <v>1032</v>
      </c>
      <c r="K139" s="39" t="s">
        <v>1032</v>
      </c>
      <c r="L139" s="40">
        <f>'📡 CANLI_VERİ'!H140</f>
        <v>0</v>
      </c>
      <c r="M139" s="39" t="s">
        <v>1032</v>
      </c>
      <c r="N139" t="str">
        <f t="shared" si="30"/>
        <v>?</v>
      </c>
      <c r="O139" t="str">
        <f t="shared" si="31"/>
        <v>?</v>
      </c>
      <c r="P139" t="str">
        <f t="shared" si="32"/>
        <v>?</v>
      </c>
      <c r="Q139" t="str">
        <f t="shared" si="33"/>
        <v>?</v>
      </c>
      <c r="R139" t="str">
        <f t="shared" si="34"/>
        <v>?</v>
      </c>
      <c r="S139" t="str">
        <f t="shared" si="35"/>
        <v>?</v>
      </c>
      <c r="T139">
        <f t="shared" si="36"/>
        <v>0</v>
      </c>
      <c r="U139" t="str">
        <f t="shared" si="37"/>
        <v/>
      </c>
      <c r="V139" s="249" t="str">
        <f t="shared" si="38"/>
        <v>—</v>
      </c>
      <c r="W139" s="249" t="str">
        <f t="shared" si="39"/>
        <v>📊 Yüksek Skor</v>
      </c>
      <c r="X139" s="278">
        <f t="shared" si="40"/>
        <v>-6</v>
      </c>
      <c r="Y139" s="278">
        <f t="shared" si="41"/>
        <v>0</v>
      </c>
      <c r="Z139" s="278" t="str">
        <f t="shared" si="42"/>
        <v>PAS</v>
      </c>
      <c r="AA139" s="278" t="str">
        <f t="shared" si="43"/>
        <v>HAYIR</v>
      </c>
      <c r="AB139" s="278" t="str">
        <f t="shared" si="44"/>
        <v>RİSKLİ</v>
      </c>
    </row>
    <row r="140" spans="1:28" ht="15" customHeight="1" x14ac:dyDescent="0.3">
      <c r="A140" s="41" t="s">
        <v>1054</v>
      </c>
      <c r="B140" s="42">
        <f>'📡 CANLI_VERİ'!C141</f>
        <v>0</v>
      </c>
      <c r="C140" s="43">
        <f>'📡 CANLI_VERİ'!G141</f>
        <v>0</v>
      </c>
      <c r="D140" s="44" t="s">
        <v>1032</v>
      </c>
      <c r="E140" s="45" t="s">
        <v>1032</v>
      </c>
      <c r="F140" s="45" t="s">
        <v>1032</v>
      </c>
      <c r="G140" s="45" t="s">
        <v>1032</v>
      </c>
      <c r="H140" s="45" t="s">
        <v>1032</v>
      </c>
      <c r="I140" s="45" t="s">
        <v>1032</v>
      </c>
      <c r="J140" s="45" t="s">
        <v>1032</v>
      </c>
      <c r="K140" s="45" t="s">
        <v>1032</v>
      </c>
      <c r="L140" s="46">
        <f>'📡 CANLI_VERİ'!H141</f>
        <v>0</v>
      </c>
      <c r="M140" s="45" t="s">
        <v>1032</v>
      </c>
      <c r="N140" t="str">
        <f t="shared" si="30"/>
        <v>?</v>
      </c>
      <c r="O140" t="str">
        <f t="shared" si="31"/>
        <v>?</v>
      </c>
      <c r="P140" t="str">
        <f t="shared" si="32"/>
        <v>?</v>
      </c>
      <c r="Q140" t="str">
        <f t="shared" si="33"/>
        <v>?</v>
      </c>
      <c r="R140" t="str">
        <f t="shared" si="34"/>
        <v>?</v>
      </c>
      <c r="S140" t="str">
        <f t="shared" si="35"/>
        <v>?</v>
      </c>
      <c r="T140">
        <f t="shared" si="36"/>
        <v>0</v>
      </c>
      <c r="U140" t="str">
        <f t="shared" si="37"/>
        <v/>
      </c>
      <c r="V140" s="249" t="str">
        <f t="shared" si="38"/>
        <v>—</v>
      </c>
      <c r="W140" s="249" t="str">
        <f t="shared" si="39"/>
        <v>📊 Yüksek Skor</v>
      </c>
      <c r="X140" s="278">
        <f t="shared" si="40"/>
        <v>-6</v>
      </c>
      <c r="Y140" s="278">
        <f t="shared" si="41"/>
        <v>0</v>
      </c>
      <c r="Z140" s="278" t="str">
        <f t="shared" si="42"/>
        <v>PAS</v>
      </c>
      <c r="AA140" s="278" t="str">
        <f t="shared" si="43"/>
        <v>HAYIR</v>
      </c>
      <c r="AB140" s="278" t="str">
        <f t="shared" si="44"/>
        <v>RİSKLİ</v>
      </c>
    </row>
    <row r="141" spans="1:28" ht="15" customHeight="1" x14ac:dyDescent="0.3">
      <c r="A141" s="35" t="s">
        <v>1055</v>
      </c>
      <c r="B141" s="36">
        <f>'📡 CANLI_VERİ'!C142</f>
        <v>0</v>
      </c>
      <c r="C141" s="37">
        <f>'📡 CANLI_VERİ'!G142</f>
        <v>0</v>
      </c>
      <c r="D141" s="38" t="s">
        <v>1032</v>
      </c>
      <c r="E141" s="39" t="s">
        <v>1032</v>
      </c>
      <c r="F141" s="39" t="s">
        <v>1032</v>
      </c>
      <c r="G141" s="39" t="s">
        <v>1032</v>
      </c>
      <c r="H141" s="39" t="s">
        <v>1032</v>
      </c>
      <c r="I141" s="39" t="s">
        <v>1032</v>
      </c>
      <c r="J141" s="39" t="s">
        <v>1032</v>
      </c>
      <c r="K141" s="39" t="s">
        <v>1032</v>
      </c>
      <c r="L141" s="40">
        <f>'📡 CANLI_VERİ'!H142</f>
        <v>0</v>
      </c>
      <c r="M141" s="39" t="s">
        <v>1032</v>
      </c>
      <c r="N141" t="str">
        <f t="shared" si="30"/>
        <v>?</v>
      </c>
      <c r="O141" t="str">
        <f t="shared" si="31"/>
        <v>?</v>
      </c>
      <c r="P141" t="str">
        <f t="shared" si="32"/>
        <v>?</v>
      </c>
      <c r="Q141" t="str">
        <f t="shared" si="33"/>
        <v>?</v>
      </c>
      <c r="R141" t="str">
        <f t="shared" si="34"/>
        <v>?</v>
      </c>
      <c r="S141" t="str">
        <f t="shared" si="35"/>
        <v>?</v>
      </c>
      <c r="T141">
        <f t="shared" si="36"/>
        <v>0</v>
      </c>
      <c r="U141" t="str">
        <f t="shared" si="37"/>
        <v/>
      </c>
      <c r="V141" s="249" t="str">
        <f t="shared" si="38"/>
        <v>—</v>
      </c>
      <c r="W141" s="249" t="str">
        <f t="shared" si="39"/>
        <v>📊 Yüksek Skor</v>
      </c>
      <c r="X141" s="278">
        <f t="shared" si="40"/>
        <v>-6</v>
      </c>
      <c r="Y141" s="278">
        <f t="shared" si="41"/>
        <v>0</v>
      </c>
      <c r="Z141" s="278" t="str">
        <f t="shared" si="42"/>
        <v>PAS</v>
      </c>
      <c r="AA141" s="278" t="str">
        <f t="shared" si="43"/>
        <v>HAYIR</v>
      </c>
      <c r="AB141" s="278" t="str">
        <f t="shared" si="44"/>
        <v>RİSKLİ</v>
      </c>
    </row>
    <row r="142" spans="1:28" ht="15" customHeight="1" x14ac:dyDescent="0.3">
      <c r="A142" s="41" t="s">
        <v>1056</v>
      </c>
      <c r="B142" s="42">
        <f>'📡 CANLI_VERİ'!C143</f>
        <v>0</v>
      </c>
      <c r="C142" s="43">
        <f>'📡 CANLI_VERİ'!G143</f>
        <v>0</v>
      </c>
      <c r="D142" s="44" t="s">
        <v>1032</v>
      </c>
      <c r="E142" s="45" t="s">
        <v>1032</v>
      </c>
      <c r="F142" s="45" t="s">
        <v>1032</v>
      </c>
      <c r="G142" s="45" t="s">
        <v>1032</v>
      </c>
      <c r="H142" s="45" t="s">
        <v>1032</v>
      </c>
      <c r="I142" s="45" t="s">
        <v>1032</v>
      </c>
      <c r="J142" s="45" t="s">
        <v>1032</v>
      </c>
      <c r="K142" s="45" t="s">
        <v>1032</v>
      </c>
      <c r="L142" s="46">
        <f>'📡 CANLI_VERİ'!H143</f>
        <v>0</v>
      </c>
      <c r="M142" s="45" t="s">
        <v>1032</v>
      </c>
      <c r="N142" t="str">
        <f t="shared" si="30"/>
        <v>?</v>
      </c>
      <c r="O142" t="str">
        <f t="shared" si="31"/>
        <v>?</v>
      </c>
      <c r="P142" t="str">
        <f t="shared" si="32"/>
        <v>?</v>
      </c>
      <c r="Q142" t="str">
        <f t="shared" si="33"/>
        <v>?</v>
      </c>
      <c r="R142" t="str">
        <f t="shared" si="34"/>
        <v>?</v>
      </c>
      <c r="S142" t="str">
        <f t="shared" si="35"/>
        <v>?</v>
      </c>
      <c r="T142">
        <f t="shared" si="36"/>
        <v>0</v>
      </c>
      <c r="U142" t="str">
        <f t="shared" si="37"/>
        <v/>
      </c>
      <c r="V142" s="249" t="str">
        <f t="shared" si="38"/>
        <v>—</v>
      </c>
      <c r="W142" s="249" t="str">
        <f t="shared" si="39"/>
        <v>📊 Yüksek Skor</v>
      </c>
      <c r="X142" s="278">
        <f t="shared" si="40"/>
        <v>-6</v>
      </c>
      <c r="Y142" s="278">
        <f t="shared" si="41"/>
        <v>0</v>
      </c>
      <c r="Z142" s="278" t="str">
        <f t="shared" si="42"/>
        <v>PAS</v>
      </c>
      <c r="AA142" s="278" t="str">
        <f t="shared" si="43"/>
        <v>HAYIR</v>
      </c>
      <c r="AB142" s="278" t="str">
        <f t="shared" si="44"/>
        <v>RİSKLİ</v>
      </c>
    </row>
    <row r="143" spans="1:28" ht="15" customHeight="1" x14ac:dyDescent="0.3">
      <c r="A143" s="35" t="s">
        <v>119</v>
      </c>
      <c r="B143" s="36">
        <f>'📡 CANLI_VERİ'!C144</f>
        <v>4.8600000000000003</v>
      </c>
      <c r="C143" s="37">
        <f>'📡 CANLI_VERİ'!G144</f>
        <v>4.8600000000000003</v>
      </c>
      <c r="D143" s="38" t="s">
        <v>1032</v>
      </c>
      <c r="E143" s="39" t="s">
        <v>1032</v>
      </c>
      <c r="F143" s="39" t="s">
        <v>1032</v>
      </c>
      <c r="G143" s="39" t="s">
        <v>1032</v>
      </c>
      <c r="H143" s="39" t="s">
        <v>1032</v>
      </c>
      <c r="I143" s="39" t="s">
        <v>1032</v>
      </c>
      <c r="J143" s="39" t="s">
        <v>1032</v>
      </c>
      <c r="K143" s="39" t="s">
        <v>1032</v>
      </c>
      <c r="L143" s="40">
        <f>'📡 CANLI_VERİ'!H144</f>
        <v>24908</v>
      </c>
      <c r="M143" s="39" t="s">
        <v>1032</v>
      </c>
      <c r="N143" t="str">
        <f t="shared" si="30"/>
        <v>?</v>
      </c>
      <c r="O143" t="str">
        <f t="shared" si="31"/>
        <v>?</v>
      </c>
      <c r="P143" t="str">
        <f t="shared" si="32"/>
        <v>?</v>
      </c>
      <c r="Q143" t="str">
        <f t="shared" si="33"/>
        <v>?</v>
      </c>
      <c r="R143" t="str">
        <f t="shared" si="34"/>
        <v>?</v>
      </c>
      <c r="S143" t="str">
        <f t="shared" si="35"/>
        <v>?</v>
      </c>
      <c r="T143">
        <f t="shared" si="36"/>
        <v>0</v>
      </c>
      <c r="U143" t="str">
        <f t="shared" si="37"/>
        <v/>
      </c>
      <c r="V143" s="249" t="str">
        <f t="shared" si="38"/>
        <v>—</v>
      </c>
      <c r="W143" s="249" t="str">
        <f t="shared" si="39"/>
        <v>📊 Yüksek Skor</v>
      </c>
      <c r="X143" s="278">
        <f t="shared" si="40"/>
        <v>-6</v>
      </c>
      <c r="Y143" s="278">
        <f t="shared" si="41"/>
        <v>0</v>
      </c>
      <c r="Z143" s="278" t="str">
        <f t="shared" si="42"/>
        <v>PAS</v>
      </c>
      <c r="AA143" s="278" t="str">
        <f t="shared" si="43"/>
        <v>HAYIR</v>
      </c>
      <c r="AB143" s="278" t="str">
        <f t="shared" si="44"/>
        <v>RİSKLİ</v>
      </c>
    </row>
    <row r="144" spans="1:28" ht="15" customHeight="1" x14ac:dyDescent="0.3">
      <c r="A144" s="41" t="s">
        <v>132</v>
      </c>
      <c r="B144" s="42">
        <f>'📡 CANLI_VERİ'!C145</f>
        <v>20.12</v>
      </c>
      <c r="C144" s="43">
        <f>'📡 CANLI_VERİ'!G145</f>
        <v>20.12</v>
      </c>
      <c r="D144" s="51">
        <v>14.312039312039303</v>
      </c>
      <c r="E144" s="50">
        <v>140.09781694257887</v>
      </c>
      <c r="F144" s="50">
        <v>7.1083135027251085</v>
      </c>
      <c r="G144" s="50">
        <v>77.123287671232859</v>
      </c>
      <c r="H144" s="50">
        <v>85.256373668188715</v>
      </c>
      <c r="I144" s="50">
        <v>0.46374581837630668</v>
      </c>
      <c r="J144" s="50">
        <v>3.7027352941176463</v>
      </c>
      <c r="K144" s="50">
        <v>0.71419411764705787</v>
      </c>
      <c r="L144" s="46">
        <v>30558125</v>
      </c>
      <c r="M144" s="50">
        <v>36942509</v>
      </c>
      <c r="N144" t="str">
        <f t="shared" si="30"/>
        <v>✓</v>
      </c>
      <c r="O144" t="str">
        <f t="shared" si="31"/>
        <v>✓</v>
      </c>
      <c r="P144" t="str">
        <f t="shared" si="32"/>
        <v>✓</v>
      </c>
      <c r="Q144" t="str">
        <f t="shared" si="33"/>
        <v>✗</v>
      </c>
      <c r="R144" t="str">
        <f t="shared" si="34"/>
        <v>✓</v>
      </c>
      <c r="S144" t="str">
        <f t="shared" si="35"/>
        <v>✗</v>
      </c>
      <c r="T144">
        <f t="shared" si="36"/>
        <v>-2</v>
      </c>
      <c r="U144">
        <f t="shared" si="37"/>
        <v>9</v>
      </c>
      <c r="V144" s="249" t="str">
        <f t="shared" si="38"/>
        <v>—</v>
      </c>
      <c r="W144" s="249" t="str">
        <f t="shared" si="39"/>
        <v>—</v>
      </c>
      <c r="X144" s="278">
        <f t="shared" si="40"/>
        <v>0</v>
      </c>
      <c r="Y144" s="278">
        <f t="shared" si="41"/>
        <v>0</v>
      </c>
      <c r="Z144" s="278" t="str">
        <f t="shared" si="42"/>
        <v>PAS</v>
      </c>
      <c r="AA144" s="278" t="str">
        <f t="shared" si="43"/>
        <v>HAYIR</v>
      </c>
      <c r="AB144" s="278" t="str">
        <f t="shared" si="44"/>
        <v>RİSKLİ</v>
      </c>
    </row>
    <row r="145" spans="1:28" ht="15" customHeight="1" x14ac:dyDescent="0.3">
      <c r="A145" s="35" t="s">
        <v>570</v>
      </c>
      <c r="B145" s="36">
        <f>'📡 CANLI_VERİ'!C146</f>
        <v>7.76</v>
      </c>
      <c r="C145" s="37">
        <f>'📡 CANLI_VERİ'!G146</f>
        <v>7.78</v>
      </c>
      <c r="D145" s="52">
        <v>-4.927884615384615</v>
      </c>
      <c r="E145" s="49">
        <v>-38.481093104542936</v>
      </c>
      <c r="F145" s="49">
        <v>3.3140689904280283</v>
      </c>
      <c r="G145" s="49">
        <v>30.76923076923082</v>
      </c>
      <c r="H145" s="49">
        <v>43.589743589743627</v>
      </c>
      <c r="I145" s="49">
        <v>1.7614003831305909E-2</v>
      </c>
      <c r="J145" s="49">
        <v>0.26855882352941585</v>
      </c>
      <c r="K145" s="49">
        <v>-0.14535882352940865</v>
      </c>
      <c r="L145" s="40">
        <v>1150226</v>
      </c>
      <c r="M145" s="49">
        <v>2737318.8</v>
      </c>
      <c r="N145" t="str">
        <f t="shared" si="30"/>
        <v>✗</v>
      </c>
      <c r="O145" t="str">
        <f t="shared" si="31"/>
        <v>✓</v>
      </c>
      <c r="P145" t="str">
        <f t="shared" si="32"/>
        <v>✓</v>
      </c>
      <c r="Q145" t="str">
        <f t="shared" si="33"/>
        <v>✗</v>
      </c>
      <c r="R145" t="str">
        <f t="shared" si="34"/>
        <v>✗</v>
      </c>
      <c r="S145" t="str">
        <f t="shared" si="35"/>
        <v>✗</v>
      </c>
      <c r="T145" t="b">
        <f t="shared" si="36"/>
        <v>0</v>
      </c>
      <c r="U145">
        <f t="shared" si="37"/>
        <v>6</v>
      </c>
      <c r="V145" s="249" t="str">
        <f t="shared" si="38"/>
        <v>—</v>
      </c>
      <c r="W145" s="249" t="str">
        <f t="shared" si="39"/>
        <v>—</v>
      </c>
      <c r="X145" s="278">
        <f t="shared" si="40"/>
        <v>4</v>
      </c>
      <c r="Y145" s="278">
        <f t="shared" si="41"/>
        <v>4</v>
      </c>
      <c r="Z145" s="278" t="str">
        <f t="shared" si="42"/>
        <v>PAS</v>
      </c>
      <c r="AA145" s="278" t="str">
        <f t="shared" si="43"/>
        <v>HAYIR</v>
      </c>
      <c r="AB145" s="278" t="str">
        <f t="shared" si="44"/>
        <v>UYGUN</v>
      </c>
    </row>
    <row r="146" spans="1:28" ht="15" customHeight="1" x14ac:dyDescent="0.3">
      <c r="A146" s="41" t="s">
        <v>246</v>
      </c>
      <c r="B146" s="42">
        <f>'📡 CANLI_VERİ'!C147</f>
        <v>85.45</v>
      </c>
      <c r="C146" s="43">
        <f>'📡 CANLI_VERİ'!G147</f>
        <v>85.45</v>
      </c>
      <c r="D146" s="51">
        <v>-3.703703703703709</v>
      </c>
      <c r="E146" s="50">
        <v>-69.775041183937034</v>
      </c>
      <c r="F146" s="50">
        <v>4.6744300475643756</v>
      </c>
      <c r="G146" s="50">
        <v>10.420475319926856</v>
      </c>
      <c r="H146" s="50">
        <v>15.417428397318721</v>
      </c>
      <c r="I146" s="50">
        <v>-1.0512113487069517</v>
      </c>
      <c r="J146" s="50">
        <v>-18.016176470588249</v>
      </c>
      <c r="K146" s="50">
        <v>8.4470588235273425E-2</v>
      </c>
      <c r="L146" s="46">
        <v>2852199</v>
      </c>
      <c r="M146" s="50">
        <v>7608362.4000000004</v>
      </c>
      <c r="N146" t="str">
        <f t="shared" si="30"/>
        <v>✗</v>
      </c>
      <c r="O146" t="str">
        <f t="shared" si="31"/>
        <v>✓</v>
      </c>
      <c r="P146" t="str">
        <f t="shared" si="32"/>
        <v>✗</v>
      </c>
      <c r="Q146" t="str">
        <f t="shared" si="33"/>
        <v>✗</v>
      </c>
      <c r="R146" t="str">
        <f t="shared" si="34"/>
        <v>✗</v>
      </c>
      <c r="S146" t="str">
        <f t="shared" si="35"/>
        <v>✗</v>
      </c>
      <c r="T146" t="b">
        <f t="shared" si="36"/>
        <v>0</v>
      </c>
      <c r="U146">
        <f t="shared" si="37"/>
        <v>3</v>
      </c>
      <c r="V146" s="249" t="str">
        <f t="shared" si="38"/>
        <v>—</v>
      </c>
      <c r="W146" s="249" t="str">
        <f t="shared" si="39"/>
        <v>—</v>
      </c>
      <c r="X146" s="278">
        <f t="shared" si="40"/>
        <v>-1</v>
      </c>
      <c r="Y146" s="278">
        <f t="shared" si="41"/>
        <v>0</v>
      </c>
      <c r="Z146" s="278" t="str">
        <f t="shared" si="42"/>
        <v>PAS</v>
      </c>
      <c r="AA146" s="278" t="str">
        <f t="shared" si="43"/>
        <v>HAYIR</v>
      </c>
      <c r="AB146" s="278" t="str">
        <f t="shared" si="44"/>
        <v>SINIR</v>
      </c>
    </row>
    <row r="147" spans="1:28" ht="15" customHeight="1" x14ac:dyDescent="0.3">
      <c r="A147" s="35" t="s">
        <v>571</v>
      </c>
      <c r="B147" s="36">
        <f>'📡 CANLI_VERİ'!C148</f>
        <v>375</v>
      </c>
      <c r="C147" s="37">
        <f>'📡 CANLI_VERİ'!G148</f>
        <v>377</v>
      </c>
      <c r="D147" s="52">
        <v>1.392572944297088</v>
      </c>
      <c r="E147" s="49">
        <v>156.65256229431145</v>
      </c>
      <c r="F147" s="49">
        <v>5.2555358310753997</v>
      </c>
      <c r="G147" s="49">
        <v>82.304526748971199</v>
      </c>
      <c r="H147" s="49">
        <v>88.208276465714221</v>
      </c>
      <c r="I147" s="49">
        <v>1.7993367620603564</v>
      </c>
      <c r="J147" s="49">
        <v>47.632352941176464</v>
      </c>
      <c r="K147" s="49">
        <v>0.77955882352942041</v>
      </c>
      <c r="L147" s="40">
        <v>211174</v>
      </c>
      <c r="M147" s="49">
        <v>421281.2</v>
      </c>
      <c r="N147" t="str">
        <f t="shared" si="30"/>
        <v>✓</v>
      </c>
      <c r="O147" t="str">
        <f t="shared" si="31"/>
        <v>✓</v>
      </c>
      <c r="P147" t="str">
        <f t="shared" si="32"/>
        <v>✓</v>
      </c>
      <c r="Q147" t="str">
        <f t="shared" si="33"/>
        <v>✗</v>
      </c>
      <c r="R147" t="str">
        <f t="shared" si="34"/>
        <v>✓</v>
      </c>
      <c r="S147" t="str">
        <f t="shared" si="35"/>
        <v>✗</v>
      </c>
      <c r="T147">
        <f t="shared" si="36"/>
        <v>-2</v>
      </c>
      <c r="U147">
        <f t="shared" si="37"/>
        <v>9</v>
      </c>
      <c r="V147" s="249" t="str">
        <f t="shared" si="38"/>
        <v>—</v>
      </c>
      <c r="W147" s="249" t="str">
        <f t="shared" si="39"/>
        <v>—</v>
      </c>
      <c r="X147" s="278">
        <f t="shared" si="40"/>
        <v>2</v>
      </c>
      <c r="Y147" s="278">
        <f t="shared" si="41"/>
        <v>2</v>
      </c>
      <c r="Z147" s="278" t="str">
        <f t="shared" si="42"/>
        <v>PAS</v>
      </c>
      <c r="AA147" s="278" t="str">
        <f t="shared" si="43"/>
        <v>HAYIR</v>
      </c>
      <c r="AB147" s="278" t="str">
        <f t="shared" si="44"/>
        <v>RİSKLİ</v>
      </c>
    </row>
    <row r="148" spans="1:28" ht="15" customHeight="1" x14ac:dyDescent="0.3">
      <c r="A148" s="41" t="s">
        <v>222</v>
      </c>
      <c r="B148" s="42">
        <f>'📡 CANLI_VERİ'!C149</f>
        <v>21.44</v>
      </c>
      <c r="C148" s="43">
        <f>'📡 CANLI_VERİ'!G149</f>
        <v>21.44</v>
      </c>
      <c r="D148" s="51">
        <v>-14.47841726618705</v>
      </c>
      <c r="E148" s="50">
        <v>-46.054186814030281</v>
      </c>
      <c r="F148" s="50">
        <v>10.92834610184768</v>
      </c>
      <c r="G148" s="50">
        <v>32.634032634032636</v>
      </c>
      <c r="H148" s="50">
        <v>37.606837606837615</v>
      </c>
      <c r="I148" s="50">
        <v>-0.44406767316411666</v>
      </c>
      <c r="J148" s="50">
        <v>1.7683529411764773</v>
      </c>
      <c r="K148" s="50">
        <v>-1.7272470588235236</v>
      </c>
      <c r="L148" s="46">
        <v>2558746</v>
      </c>
      <c r="M148" s="50">
        <v>5456679.4000000004</v>
      </c>
      <c r="N148" t="str">
        <f t="shared" si="30"/>
        <v>✗</v>
      </c>
      <c r="O148" t="str">
        <f t="shared" si="31"/>
        <v>✓</v>
      </c>
      <c r="P148" t="str">
        <f t="shared" si="32"/>
        <v>✗</v>
      </c>
      <c r="Q148" t="str">
        <f t="shared" si="33"/>
        <v>✗</v>
      </c>
      <c r="R148" t="str">
        <f t="shared" si="34"/>
        <v>✗</v>
      </c>
      <c r="S148" t="str">
        <f t="shared" si="35"/>
        <v>✗</v>
      </c>
      <c r="T148">
        <f t="shared" si="36"/>
        <v>-2</v>
      </c>
      <c r="U148">
        <f t="shared" si="37"/>
        <v>1</v>
      </c>
      <c r="V148" s="249" t="str">
        <f t="shared" si="38"/>
        <v>—</v>
      </c>
      <c r="W148" s="249" t="str">
        <f t="shared" si="39"/>
        <v>—</v>
      </c>
      <c r="X148" s="278">
        <f t="shared" si="40"/>
        <v>-5</v>
      </c>
      <c r="Y148" s="278">
        <f t="shared" si="41"/>
        <v>0</v>
      </c>
      <c r="Z148" s="278" t="str">
        <f t="shared" si="42"/>
        <v>PAS</v>
      </c>
      <c r="AA148" s="278" t="str">
        <f t="shared" si="43"/>
        <v>HAYIR</v>
      </c>
      <c r="AB148" s="278" t="str">
        <f t="shared" si="44"/>
        <v>RİSKLİ</v>
      </c>
    </row>
    <row r="149" spans="1:28" ht="15" customHeight="1" x14ac:dyDescent="0.3">
      <c r="A149" s="35" t="s">
        <v>185</v>
      </c>
      <c r="B149" s="36">
        <f>'📡 CANLI_VERİ'!C150</f>
        <v>39.479999999999997</v>
      </c>
      <c r="C149" s="37">
        <f>'📡 CANLI_VERİ'!G150</f>
        <v>39.6</v>
      </c>
      <c r="D149" s="52">
        <v>0.75675675675674903</v>
      </c>
      <c r="E149" s="49">
        <v>68.413597733710219</v>
      </c>
      <c r="F149" s="49">
        <v>3.1958920907418746</v>
      </c>
      <c r="G149" s="49">
        <v>67.455621301775125</v>
      </c>
      <c r="H149" s="49">
        <v>78.97972979229742</v>
      </c>
      <c r="I149" s="49">
        <v>0.20288475550929813</v>
      </c>
      <c r="J149" s="49">
        <v>1.926117647058831</v>
      </c>
      <c r="K149" s="49">
        <v>0.25101176470588493</v>
      </c>
      <c r="L149" s="40">
        <v>441498</v>
      </c>
      <c r="M149" s="49">
        <v>582531.4</v>
      </c>
      <c r="N149" t="str">
        <f t="shared" si="30"/>
        <v>✓</v>
      </c>
      <c r="O149" t="str">
        <f t="shared" si="31"/>
        <v>✓</v>
      </c>
      <c r="P149" t="str">
        <f t="shared" si="32"/>
        <v>✓</v>
      </c>
      <c r="Q149" t="str">
        <f t="shared" si="33"/>
        <v>✗</v>
      </c>
      <c r="R149" t="str">
        <f t="shared" si="34"/>
        <v>✓</v>
      </c>
      <c r="S149" t="str">
        <f t="shared" si="35"/>
        <v>✗</v>
      </c>
      <c r="T149" t="b">
        <f t="shared" si="36"/>
        <v>0</v>
      </c>
      <c r="U149">
        <f t="shared" si="37"/>
        <v>11</v>
      </c>
      <c r="V149" s="249" t="str">
        <f t="shared" si="38"/>
        <v>—</v>
      </c>
      <c r="W149" s="249" t="str">
        <f t="shared" si="39"/>
        <v>📊 Yüksek Skor</v>
      </c>
      <c r="X149" s="278">
        <f t="shared" si="40"/>
        <v>6</v>
      </c>
      <c r="Y149" s="278">
        <f t="shared" si="41"/>
        <v>6</v>
      </c>
      <c r="Z149" s="278" t="str">
        <f t="shared" si="42"/>
        <v>PAS</v>
      </c>
      <c r="AA149" s="278" t="str">
        <f t="shared" si="43"/>
        <v>HAYIR</v>
      </c>
      <c r="AB149" s="278" t="str">
        <f t="shared" si="44"/>
        <v>UYGUN</v>
      </c>
    </row>
    <row r="150" spans="1:28" ht="15" customHeight="1" x14ac:dyDescent="0.3">
      <c r="A150" s="41" t="s">
        <v>1057</v>
      </c>
      <c r="B150" s="42">
        <f>'📡 CANLI_VERİ'!C151</f>
        <v>0</v>
      </c>
      <c r="C150" s="43">
        <f>'📡 CANLI_VERİ'!G151</f>
        <v>0</v>
      </c>
      <c r="D150" s="44" t="s">
        <v>1032</v>
      </c>
      <c r="E150" s="45" t="s">
        <v>1032</v>
      </c>
      <c r="F150" s="45" t="s">
        <v>1032</v>
      </c>
      <c r="G150" s="45" t="s">
        <v>1032</v>
      </c>
      <c r="H150" s="45" t="s">
        <v>1032</v>
      </c>
      <c r="I150" s="45" t="s">
        <v>1032</v>
      </c>
      <c r="J150" s="45" t="s">
        <v>1032</v>
      </c>
      <c r="K150" s="45" t="s">
        <v>1032</v>
      </c>
      <c r="L150" s="46">
        <f>'📡 CANLI_VERİ'!H151</f>
        <v>0</v>
      </c>
      <c r="M150" s="45" t="s">
        <v>1032</v>
      </c>
      <c r="N150" t="str">
        <f t="shared" si="30"/>
        <v>?</v>
      </c>
      <c r="O150" t="str">
        <f t="shared" si="31"/>
        <v>?</v>
      </c>
      <c r="P150" t="str">
        <f t="shared" si="32"/>
        <v>?</v>
      </c>
      <c r="Q150" t="str">
        <f t="shared" si="33"/>
        <v>?</v>
      </c>
      <c r="R150" t="str">
        <f t="shared" si="34"/>
        <v>?</v>
      </c>
      <c r="S150" t="str">
        <f t="shared" si="35"/>
        <v>?</v>
      </c>
      <c r="T150">
        <f t="shared" si="36"/>
        <v>0</v>
      </c>
      <c r="U150" t="str">
        <f t="shared" si="37"/>
        <v/>
      </c>
      <c r="V150" s="249" t="str">
        <f t="shared" si="38"/>
        <v>—</v>
      </c>
      <c r="W150" s="249" t="str">
        <f t="shared" si="39"/>
        <v>📊 Yüksek Skor</v>
      </c>
      <c r="X150" s="278">
        <f t="shared" si="40"/>
        <v>-6</v>
      </c>
      <c r="Y150" s="278">
        <f t="shared" si="41"/>
        <v>0</v>
      </c>
      <c r="Z150" s="278" t="str">
        <f t="shared" si="42"/>
        <v>PAS</v>
      </c>
      <c r="AA150" s="278" t="str">
        <f t="shared" si="43"/>
        <v>HAYIR</v>
      </c>
      <c r="AB150" s="278" t="str">
        <f t="shared" si="44"/>
        <v>RİSKLİ</v>
      </c>
    </row>
    <row r="151" spans="1:28" ht="15" customHeight="1" x14ac:dyDescent="0.3">
      <c r="A151" s="35" t="s">
        <v>256</v>
      </c>
      <c r="B151" s="36">
        <f>'📡 CANLI_VERİ'!C152</f>
        <v>6342.5</v>
      </c>
      <c r="C151" s="37">
        <f>'📡 CANLI_VERİ'!G152</f>
        <v>6360</v>
      </c>
      <c r="D151" s="52">
        <v>-8.5448695030389654</v>
      </c>
      <c r="E151" s="49">
        <v>15.870706482862186</v>
      </c>
      <c r="F151" s="49">
        <v>5.7019993298335754</v>
      </c>
      <c r="G151" s="49">
        <v>46.164199192462988</v>
      </c>
      <c r="H151" s="49">
        <v>55.657086994377117</v>
      </c>
      <c r="I151" s="49">
        <v>76.165904756350699</v>
      </c>
      <c r="J151" s="49">
        <v>799.63970588235316</v>
      </c>
      <c r="K151" s="49">
        <v>-98.049999999999841</v>
      </c>
      <c r="L151" s="40">
        <v>11341</v>
      </c>
      <c r="M151" s="49">
        <v>24658.6</v>
      </c>
      <c r="N151" t="str">
        <f t="shared" si="30"/>
        <v>✗</v>
      </c>
      <c r="O151" t="str">
        <f t="shared" si="31"/>
        <v>✓</v>
      </c>
      <c r="P151" t="str">
        <f t="shared" si="32"/>
        <v>✓</v>
      </c>
      <c r="Q151" t="str">
        <f t="shared" si="33"/>
        <v>✗</v>
      </c>
      <c r="R151" t="str">
        <f t="shared" si="34"/>
        <v>✗</v>
      </c>
      <c r="S151" t="str">
        <f t="shared" si="35"/>
        <v>✗</v>
      </c>
      <c r="T151">
        <f t="shared" si="36"/>
        <v>-2</v>
      </c>
      <c r="U151">
        <f t="shared" si="37"/>
        <v>4</v>
      </c>
      <c r="V151" s="249" t="str">
        <f t="shared" si="38"/>
        <v>—</v>
      </c>
      <c r="W151" s="249" t="str">
        <f t="shared" si="39"/>
        <v>—</v>
      </c>
      <c r="X151" s="278">
        <f t="shared" si="40"/>
        <v>0</v>
      </c>
      <c r="Y151" s="278">
        <f t="shared" si="41"/>
        <v>0</v>
      </c>
      <c r="Z151" s="278" t="str">
        <f t="shared" si="42"/>
        <v>PAS</v>
      </c>
      <c r="AA151" s="278" t="str">
        <f t="shared" si="43"/>
        <v>HAYIR</v>
      </c>
      <c r="AB151" s="278" t="str">
        <f t="shared" si="44"/>
        <v>RİSKLİ</v>
      </c>
    </row>
    <row r="152" spans="1:28" ht="15" customHeight="1" x14ac:dyDescent="0.3">
      <c r="A152" s="41" t="s">
        <v>140</v>
      </c>
      <c r="B152" s="42">
        <f>'📡 CANLI_VERİ'!C153</f>
        <v>126.8</v>
      </c>
      <c r="C152" s="43">
        <f>'📡 CANLI_VERİ'!G153</f>
        <v>126.8</v>
      </c>
      <c r="D152" s="51">
        <v>-0.97087378640775546</v>
      </c>
      <c r="E152" s="50">
        <v>7.9999999999994502</v>
      </c>
      <c r="F152" s="50">
        <v>3.7464985994397773</v>
      </c>
      <c r="G152" s="50">
        <v>40.776699029126249</v>
      </c>
      <c r="H152" s="50">
        <v>57.531626949102701</v>
      </c>
      <c r="I152" s="50">
        <v>-0.6609744932504551</v>
      </c>
      <c r="J152" s="50">
        <v>2.6214705882352831</v>
      </c>
      <c r="K152" s="50">
        <v>-1.7682647058823617</v>
      </c>
      <c r="L152" s="46">
        <v>394827</v>
      </c>
      <c r="M152" s="50">
        <v>633037.4</v>
      </c>
      <c r="N152" t="str">
        <f t="shared" si="30"/>
        <v>✗</v>
      </c>
      <c r="O152" t="str">
        <f t="shared" si="31"/>
        <v>✓</v>
      </c>
      <c r="P152" t="str">
        <f t="shared" si="32"/>
        <v>✗</v>
      </c>
      <c r="Q152" t="str">
        <f t="shared" si="33"/>
        <v>✗</v>
      </c>
      <c r="R152" t="str">
        <f t="shared" si="34"/>
        <v>✗</v>
      </c>
      <c r="S152" t="str">
        <f t="shared" si="35"/>
        <v>✗</v>
      </c>
      <c r="T152" t="b">
        <f t="shared" si="36"/>
        <v>0</v>
      </c>
      <c r="U152">
        <f t="shared" si="37"/>
        <v>3</v>
      </c>
      <c r="V152" s="249" t="str">
        <f t="shared" si="38"/>
        <v>—</v>
      </c>
      <c r="W152" s="249" t="str">
        <f t="shared" si="39"/>
        <v>—</v>
      </c>
      <c r="X152" s="278">
        <f t="shared" si="40"/>
        <v>1</v>
      </c>
      <c r="Y152" s="278">
        <f t="shared" si="41"/>
        <v>1</v>
      </c>
      <c r="Z152" s="278" t="str">
        <f t="shared" si="42"/>
        <v>PAS</v>
      </c>
      <c r="AA152" s="278" t="str">
        <f t="shared" si="43"/>
        <v>HAYIR</v>
      </c>
      <c r="AB152" s="278" t="str">
        <f t="shared" si="44"/>
        <v>UYGUN</v>
      </c>
    </row>
    <row r="153" spans="1:28" ht="15" customHeight="1" x14ac:dyDescent="0.3">
      <c r="A153" s="35" t="s">
        <v>572</v>
      </c>
      <c r="B153" s="36">
        <f>'📡 CANLI_VERİ'!C154</f>
        <v>44.5</v>
      </c>
      <c r="C153" s="37">
        <f>'📡 CANLI_VERİ'!G154</f>
        <v>44.98</v>
      </c>
      <c r="D153" s="52">
        <v>9.5489443378118821</v>
      </c>
      <c r="E153" s="49">
        <v>98.797221751651634</v>
      </c>
      <c r="F153" s="49">
        <v>6.9175896376947623</v>
      </c>
      <c r="G153" s="49">
        <v>89.934354485776794</v>
      </c>
      <c r="H153" s="49">
        <v>88.024970798656071</v>
      </c>
      <c r="I153" s="49">
        <v>1.3305846711798988</v>
      </c>
      <c r="J153" s="49">
        <v>11.780529411764704</v>
      </c>
      <c r="K153" s="49">
        <v>1.956011764705881</v>
      </c>
      <c r="L153" s="40">
        <v>3998173</v>
      </c>
      <c r="M153" s="49">
        <v>8030276.5999999996</v>
      </c>
      <c r="N153" t="str">
        <f t="shared" si="30"/>
        <v>✓</v>
      </c>
      <c r="O153" t="str">
        <f t="shared" si="31"/>
        <v>✓</v>
      </c>
      <c r="P153" t="str">
        <f t="shared" si="32"/>
        <v>✓</v>
      </c>
      <c r="Q153" t="str">
        <f t="shared" si="33"/>
        <v>✓</v>
      </c>
      <c r="R153" t="str">
        <f t="shared" si="34"/>
        <v>✓</v>
      </c>
      <c r="S153" t="str">
        <f t="shared" si="35"/>
        <v>✗</v>
      </c>
      <c r="T153">
        <f t="shared" si="36"/>
        <v>-2</v>
      </c>
      <c r="U153">
        <f t="shared" si="37"/>
        <v>11</v>
      </c>
      <c r="V153" s="249" t="str">
        <f t="shared" si="38"/>
        <v>✓ Uyumlu</v>
      </c>
      <c r="W153" s="249" t="str">
        <f t="shared" si="39"/>
        <v>🔥 Güçlü AL</v>
      </c>
      <c r="X153" s="278">
        <f t="shared" si="40"/>
        <v>4</v>
      </c>
      <c r="Y153" s="278">
        <f t="shared" si="41"/>
        <v>4</v>
      </c>
      <c r="Z153" s="278" t="str">
        <f t="shared" si="42"/>
        <v>PAS</v>
      </c>
      <c r="AA153" s="278" t="str">
        <f t="shared" si="43"/>
        <v>HAYIR</v>
      </c>
      <c r="AB153" s="278" t="str">
        <f t="shared" si="44"/>
        <v>RİSKLİ</v>
      </c>
    </row>
    <row r="154" spans="1:28" ht="15" customHeight="1" x14ac:dyDescent="0.3">
      <c r="A154" s="41" t="s">
        <v>210</v>
      </c>
      <c r="B154" s="42">
        <f>'📡 CANLI_VERİ'!C155</f>
        <v>3.05</v>
      </c>
      <c r="C154" s="43">
        <f>'📡 CANLI_VERİ'!G155</f>
        <v>3.03</v>
      </c>
      <c r="D154" s="51">
        <v>1.0101010101009944</v>
      </c>
      <c r="E154" s="50">
        <v>82.017543859649095</v>
      </c>
      <c r="F154" s="50">
        <v>2.9285714285714288</v>
      </c>
      <c r="G154" s="50">
        <v>64.705882352941174</v>
      </c>
      <c r="H154" s="50">
        <v>84.068627450980372</v>
      </c>
      <c r="I154" s="50">
        <v>2.6729880466765277E-2</v>
      </c>
      <c r="J154" s="50">
        <v>0.14864705882353002</v>
      </c>
      <c r="K154" s="50">
        <v>3.1923529411765281E-2</v>
      </c>
      <c r="L154" s="46">
        <v>1209435</v>
      </c>
      <c r="M154" s="50">
        <v>4479977.8</v>
      </c>
      <c r="N154" t="str">
        <f t="shared" si="30"/>
        <v>✓</v>
      </c>
      <c r="O154" t="str">
        <f t="shared" si="31"/>
        <v>✓</v>
      </c>
      <c r="P154" t="str">
        <f t="shared" si="32"/>
        <v>✓</v>
      </c>
      <c r="Q154" t="str">
        <f t="shared" si="33"/>
        <v>✗</v>
      </c>
      <c r="R154" t="str">
        <f t="shared" si="34"/>
        <v>✓</v>
      </c>
      <c r="S154" t="str">
        <f t="shared" si="35"/>
        <v>✗</v>
      </c>
      <c r="T154" t="b">
        <f t="shared" si="36"/>
        <v>0</v>
      </c>
      <c r="U154">
        <f t="shared" si="37"/>
        <v>11</v>
      </c>
      <c r="V154" s="249" t="str">
        <f t="shared" si="38"/>
        <v>—</v>
      </c>
      <c r="W154" s="249" t="str">
        <f t="shared" si="39"/>
        <v>📊 Yüksek Skor</v>
      </c>
      <c r="X154" s="278">
        <f t="shared" si="40"/>
        <v>6</v>
      </c>
      <c r="Y154" s="278">
        <f t="shared" si="41"/>
        <v>6</v>
      </c>
      <c r="Z154" s="278" t="str">
        <f t="shared" si="42"/>
        <v>PAS</v>
      </c>
      <c r="AA154" s="278" t="str">
        <f t="shared" si="43"/>
        <v>HAYIR</v>
      </c>
      <c r="AB154" s="278" t="str">
        <f t="shared" si="44"/>
        <v>UYGUN</v>
      </c>
    </row>
    <row r="155" spans="1:28" ht="15" customHeight="1" x14ac:dyDescent="0.3">
      <c r="A155" s="35" t="s">
        <v>134</v>
      </c>
      <c r="B155" s="36">
        <f>'📡 CANLI_VERİ'!C156</f>
        <v>20.58</v>
      </c>
      <c r="C155" s="37">
        <f>'📡 CANLI_VERİ'!G156</f>
        <v>20.52</v>
      </c>
      <c r="D155" s="52">
        <v>-5.3162236480293279</v>
      </c>
      <c r="E155" s="49">
        <v>-100.44150110375182</v>
      </c>
      <c r="F155" s="49">
        <v>3.6889780113400619</v>
      </c>
      <c r="G155" s="49">
        <v>24.324324324324298</v>
      </c>
      <c r="H155" s="49">
        <v>48.894857590509751</v>
      </c>
      <c r="I155" s="49">
        <v>6.4552815072836556E-2</v>
      </c>
      <c r="J155" s="49">
        <v>0.68073529411764966</v>
      </c>
      <c r="K155" s="49">
        <v>-0.24948235294117393</v>
      </c>
      <c r="L155" s="40">
        <v>41358551</v>
      </c>
      <c r="M155" s="49">
        <v>67551922.200000003</v>
      </c>
      <c r="N155" t="str">
        <f t="shared" si="30"/>
        <v>✗</v>
      </c>
      <c r="O155" t="str">
        <f t="shared" si="31"/>
        <v>✗</v>
      </c>
      <c r="P155" t="str">
        <f t="shared" si="32"/>
        <v>✓</v>
      </c>
      <c r="Q155" t="str">
        <f t="shared" si="33"/>
        <v>✗</v>
      </c>
      <c r="R155" t="str">
        <f t="shared" si="34"/>
        <v>✗</v>
      </c>
      <c r="S155" t="str">
        <f t="shared" si="35"/>
        <v>✗</v>
      </c>
      <c r="T155" t="b">
        <f t="shared" si="36"/>
        <v>0</v>
      </c>
      <c r="U155">
        <f t="shared" si="37"/>
        <v>3</v>
      </c>
      <c r="V155" s="249" t="str">
        <f t="shared" si="38"/>
        <v>—</v>
      </c>
      <c r="W155" s="249" t="str">
        <f t="shared" si="39"/>
        <v>—</v>
      </c>
      <c r="X155" s="278">
        <f t="shared" si="40"/>
        <v>3</v>
      </c>
      <c r="Y155" s="278">
        <f t="shared" si="41"/>
        <v>3</v>
      </c>
      <c r="Z155" s="278" t="str">
        <f t="shared" si="42"/>
        <v>PAS</v>
      </c>
      <c r="AA155" s="278" t="str">
        <f t="shared" si="43"/>
        <v>HAYIR</v>
      </c>
      <c r="AB155" s="278" t="str">
        <f t="shared" si="44"/>
        <v>UYGUN</v>
      </c>
    </row>
    <row r="156" spans="1:28" ht="15" customHeight="1" x14ac:dyDescent="0.3">
      <c r="A156" s="41" t="s">
        <v>183</v>
      </c>
      <c r="B156" s="42">
        <f>'📡 CANLI_VERİ'!C157</f>
        <v>95.6</v>
      </c>
      <c r="C156" s="43">
        <f>'📡 CANLI_VERİ'!G157</f>
        <v>95.6</v>
      </c>
      <c r="D156" s="44" t="s">
        <v>1032</v>
      </c>
      <c r="E156" s="45" t="s">
        <v>1032</v>
      </c>
      <c r="F156" s="45" t="s">
        <v>1032</v>
      </c>
      <c r="G156" s="45" t="s">
        <v>1032</v>
      </c>
      <c r="H156" s="45" t="s">
        <v>1032</v>
      </c>
      <c r="I156" s="45" t="s">
        <v>1032</v>
      </c>
      <c r="J156" s="45" t="s">
        <v>1032</v>
      </c>
      <c r="K156" s="45" t="s">
        <v>1032</v>
      </c>
      <c r="L156" s="46">
        <f>'📡 CANLI_VERİ'!H157</f>
        <v>986</v>
      </c>
      <c r="M156" s="45" t="s">
        <v>1032</v>
      </c>
      <c r="N156" t="str">
        <f t="shared" si="30"/>
        <v>?</v>
      </c>
      <c r="O156" t="str">
        <f t="shared" si="31"/>
        <v>?</v>
      </c>
      <c r="P156" t="str">
        <f t="shared" si="32"/>
        <v>?</v>
      </c>
      <c r="Q156" t="str">
        <f t="shared" si="33"/>
        <v>?</v>
      </c>
      <c r="R156" t="str">
        <f t="shared" si="34"/>
        <v>?</v>
      </c>
      <c r="S156" t="str">
        <f t="shared" si="35"/>
        <v>?</v>
      </c>
      <c r="T156">
        <f t="shared" si="36"/>
        <v>0</v>
      </c>
      <c r="U156" t="str">
        <f t="shared" si="37"/>
        <v/>
      </c>
      <c r="V156" s="249" t="str">
        <f t="shared" si="38"/>
        <v>—</v>
      </c>
      <c r="W156" s="249" t="str">
        <f t="shared" si="39"/>
        <v>📊 Yüksek Skor</v>
      </c>
      <c r="X156" s="278">
        <f t="shared" si="40"/>
        <v>-6</v>
      </c>
      <c r="Y156" s="278">
        <f t="shared" si="41"/>
        <v>0</v>
      </c>
      <c r="Z156" s="278" t="str">
        <f t="shared" si="42"/>
        <v>PAS</v>
      </c>
      <c r="AA156" s="278" t="str">
        <f t="shared" si="43"/>
        <v>HAYIR</v>
      </c>
      <c r="AB156" s="278" t="str">
        <f t="shared" si="44"/>
        <v>RİSKLİ</v>
      </c>
    </row>
    <row r="157" spans="1:28" ht="15" customHeight="1" x14ac:dyDescent="0.3">
      <c r="A157" s="35" t="s">
        <v>247</v>
      </c>
      <c r="B157" s="36">
        <f>'📡 CANLI_VERİ'!C158</f>
        <v>30.6</v>
      </c>
      <c r="C157" s="37">
        <f>'📡 CANLI_VERİ'!G158</f>
        <v>30.68</v>
      </c>
      <c r="D157" s="52">
        <v>-1.4285714285714346</v>
      </c>
      <c r="E157" s="49">
        <v>54.991716801813595</v>
      </c>
      <c r="F157" s="49">
        <v>3.1996988518727649</v>
      </c>
      <c r="G157" s="49">
        <v>43.939393939393931</v>
      </c>
      <c r="H157" s="49">
        <v>63.839208410636957</v>
      </c>
      <c r="I157" s="49">
        <v>0.14407811083110239</v>
      </c>
      <c r="J157" s="49">
        <v>1.5733529411764735</v>
      </c>
      <c r="K157" s="49">
        <v>0.16544705882352995</v>
      </c>
      <c r="L157" s="40">
        <v>1182791</v>
      </c>
      <c r="M157" s="49">
        <v>1479908</v>
      </c>
      <c r="N157" t="str">
        <f t="shared" si="30"/>
        <v>✗</v>
      </c>
      <c r="O157" t="str">
        <f t="shared" si="31"/>
        <v>✓</v>
      </c>
      <c r="P157" t="str">
        <f t="shared" si="32"/>
        <v>✓</v>
      </c>
      <c r="Q157" t="str">
        <f t="shared" si="33"/>
        <v>✗</v>
      </c>
      <c r="R157" t="str">
        <f t="shared" si="34"/>
        <v>✓</v>
      </c>
      <c r="S157" t="str">
        <f t="shared" si="35"/>
        <v>✗</v>
      </c>
      <c r="T157" t="b">
        <f t="shared" si="36"/>
        <v>0</v>
      </c>
      <c r="U157">
        <f t="shared" si="37"/>
        <v>8</v>
      </c>
      <c r="V157" s="249" t="str">
        <f t="shared" si="38"/>
        <v>—</v>
      </c>
      <c r="W157" s="249" t="str">
        <f t="shared" si="39"/>
        <v>—</v>
      </c>
      <c r="X157" s="278">
        <f t="shared" si="40"/>
        <v>5</v>
      </c>
      <c r="Y157" s="278">
        <f t="shared" si="41"/>
        <v>5</v>
      </c>
      <c r="Z157" s="278" t="str">
        <f t="shared" si="42"/>
        <v>PAS</v>
      </c>
      <c r="AA157" s="278" t="str">
        <f t="shared" si="43"/>
        <v>HAYIR</v>
      </c>
      <c r="AB157" s="278" t="str">
        <f t="shared" si="44"/>
        <v>UYGUN</v>
      </c>
    </row>
    <row r="158" spans="1:28" ht="15" customHeight="1" x14ac:dyDescent="0.3">
      <c r="A158" s="41" t="s">
        <v>573</v>
      </c>
      <c r="B158" s="42">
        <f>'📡 CANLI_VERİ'!C159</f>
        <v>26.08</v>
      </c>
      <c r="C158" s="43">
        <f>'📡 CANLI_VERİ'!G159</f>
        <v>26.12</v>
      </c>
      <c r="D158" s="51">
        <v>-11.958629605688442</v>
      </c>
      <c r="E158" s="50">
        <v>44.489519945909429</v>
      </c>
      <c r="F158" s="50">
        <v>8.4146213551499898</v>
      </c>
      <c r="G158" s="50">
        <v>58.814102564102541</v>
      </c>
      <c r="H158" s="50">
        <v>66.291447842652644</v>
      </c>
      <c r="I158" s="50">
        <v>0.37598898236936318</v>
      </c>
      <c r="J158" s="50">
        <v>5.4674411764705866</v>
      </c>
      <c r="K158" s="50">
        <v>-0.62489411764706038</v>
      </c>
      <c r="L158" s="46">
        <v>9563044</v>
      </c>
      <c r="M158" s="50">
        <v>33351982.800000001</v>
      </c>
      <c r="N158" t="str">
        <f t="shared" si="30"/>
        <v>✗</v>
      </c>
      <c r="O158" t="str">
        <f t="shared" si="31"/>
        <v>✓</v>
      </c>
      <c r="P158" t="str">
        <f t="shared" si="32"/>
        <v>✓</v>
      </c>
      <c r="Q158" t="str">
        <f t="shared" si="33"/>
        <v>✗</v>
      </c>
      <c r="R158" t="str">
        <f t="shared" si="34"/>
        <v>✗</v>
      </c>
      <c r="S158" t="str">
        <f t="shared" si="35"/>
        <v>✗</v>
      </c>
      <c r="T158">
        <f t="shared" si="36"/>
        <v>-2</v>
      </c>
      <c r="U158">
        <f t="shared" si="37"/>
        <v>4</v>
      </c>
      <c r="V158" s="249" t="str">
        <f t="shared" si="38"/>
        <v>—</v>
      </c>
      <c r="W158" s="249" t="str">
        <f t="shared" si="39"/>
        <v>—</v>
      </c>
      <c r="X158" s="278">
        <f t="shared" si="40"/>
        <v>-2</v>
      </c>
      <c r="Y158" s="278">
        <f t="shared" si="41"/>
        <v>0</v>
      </c>
      <c r="Z158" s="278" t="str">
        <f t="shared" si="42"/>
        <v>PAS</v>
      </c>
      <c r="AA158" s="278" t="str">
        <f t="shared" si="43"/>
        <v>HAYIR</v>
      </c>
      <c r="AB158" s="278" t="str">
        <f t="shared" si="44"/>
        <v>RİSKLİ</v>
      </c>
    </row>
    <row r="159" spans="1:28" ht="15" customHeight="1" x14ac:dyDescent="0.3">
      <c r="A159" s="35" t="s">
        <v>229</v>
      </c>
      <c r="B159" s="36">
        <f>'📡 CANLI_VERİ'!C160</f>
        <v>149.4</v>
      </c>
      <c r="C159" s="37">
        <f>'📡 CANLI_VERİ'!G160</f>
        <v>149.19999999999999</v>
      </c>
      <c r="D159" s="52">
        <v>-2.1724818959842129</v>
      </c>
      <c r="E159" s="49">
        <v>6.4572425828989051</v>
      </c>
      <c r="F159" s="49">
        <v>1.7112093828110007</v>
      </c>
      <c r="G159" s="49">
        <v>68.253968253968239</v>
      </c>
      <c r="H159" s="49">
        <v>62.962962962962941</v>
      </c>
      <c r="I159" s="49">
        <v>0.48555913165120823</v>
      </c>
      <c r="J159" s="49">
        <v>-0.80264705882353837</v>
      </c>
      <c r="K159" s="49">
        <v>-0.46982352941176941</v>
      </c>
      <c r="L159" s="40">
        <v>7531</v>
      </c>
      <c r="M159" s="49">
        <v>7876.6</v>
      </c>
      <c r="N159" t="str">
        <f t="shared" si="30"/>
        <v>✗</v>
      </c>
      <c r="O159" t="str">
        <f t="shared" si="31"/>
        <v>✓</v>
      </c>
      <c r="P159" t="str">
        <f t="shared" si="32"/>
        <v>✓</v>
      </c>
      <c r="Q159" t="str">
        <f t="shared" si="33"/>
        <v>✓</v>
      </c>
      <c r="R159" t="str">
        <f t="shared" si="34"/>
        <v>✗</v>
      </c>
      <c r="S159" t="str">
        <f t="shared" si="35"/>
        <v>✗</v>
      </c>
      <c r="T159" t="b">
        <f t="shared" si="36"/>
        <v>0</v>
      </c>
      <c r="U159">
        <f t="shared" si="37"/>
        <v>8</v>
      </c>
      <c r="V159" s="249" t="str">
        <f t="shared" si="38"/>
        <v>—</v>
      </c>
      <c r="W159" s="249" t="str">
        <f t="shared" si="39"/>
        <v>—</v>
      </c>
      <c r="X159" s="278">
        <f t="shared" si="40"/>
        <v>8</v>
      </c>
      <c r="Y159" s="278">
        <f t="shared" si="41"/>
        <v>8</v>
      </c>
      <c r="Z159" s="278" t="str">
        <f t="shared" si="42"/>
        <v>İZLE</v>
      </c>
      <c r="AA159" s="278" t="str">
        <f t="shared" si="43"/>
        <v>HAYIR</v>
      </c>
      <c r="AB159" s="278" t="str">
        <f t="shared" si="44"/>
        <v>UYGUN</v>
      </c>
    </row>
    <row r="160" spans="1:28" ht="15" customHeight="1" x14ac:dyDescent="0.3">
      <c r="A160" s="41" t="s">
        <v>254</v>
      </c>
      <c r="B160" s="42">
        <f>'📡 CANLI_VERİ'!C161</f>
        <v>8.9</v>
      </c>
      <c r="C160" s="43">
        <f>'📡 CANLI_VERİ'!G161</f>
        <v>8.93</v>
      </c>
      <c r="D160" s="51">
        <v>-2.7056277056277001</v>
      </c>
      <c r="E160" s="50">
        <v>-31.601539372409036</v>
      </c>
      <c r="F160" s="50">
        <v>4.4017161925949431</v>
      </c>
      <c r="G160" s="50">
        <v>38.317757009345797</v>
      </c>
      <c r="H160" s="50">
        <v>51.172585669781917</v>
      </c>
      <c r="I160" s="50">
        <v>3.4820866081971706E-2</v>
      </c>
      <c r="J160" s="50">
        <v>0.32364705882352851</v>
      </c>
      <c r="K160" s="50">
        <v>-3.0829411764708325E-2</v>
      </c>
      <c r="L160" s="46">
        <v>13531561</v>
      </c>
      <c r="M160" s="50">
        <v>90519612.200000003</v>
      </c>
      <c r="N160" t="str">
        <f t="shared" si="30"/>
        <v>✗</v>
      </c>
      <c r="O160" t="str">
        <f t="shared" si="31"/>
        <v>✓</v>
      </c>
      <c r="P160" t="str">
        <f t="shared" si="32"/>
        <v>✓</v>
      </c>
      <c r="Q160" t="str">
        <f t="shared" si="33"/>
        <v>✗</v>
      </c>
      <c r="R160" t="str">
        <f t="shared" si="34"/>
        <v>✗</v>
      </c>
      <c r="S160" t="str">
        <f t="shared" si="35"/>
        <v>✗</v>
      </c>
      <c r="T160" t="b">
        <f t="shared" si="36"/>
        <v>0</v>
      </c>
      <c r="U160">
        <f t="shared" si="37"/>
        <v>6</v>
      </c>
      <c r="V160" s="249" t="str">
        <f t="shared" si="38"/>
        <v>—</v>
      </c>
      <c r="W160" s="249" t="str">
        <f t="shared" si="39"/>
        <v>—</v>
      </c>
      <c r="X160" s="278">
        <f t="shared" si="40"/>
        <v>2</v>
      </c>
      <c r="Y160" s="278">
        <f t="shared" si="41"/>
        <v>2</v>
      </c>
      <c r="Z160" s="278" t="str">
        <f t="shared" si="42"/>
        <v>PAS</v>
      </c>
      <c r="AA160" s="278" t="str">
        <f t="shared" si="43"/>
        <v>HAYIR</v>
      </c>
      <c r="AB160" s="278" t="str">
        <f t="shared" si="44"/>
        <v>SINIR</v>
      </c>
    </row>
    <row r="161" spans="1:28" ht="15" customHeight="1" x14ac:dyDescent="0.3">
      <c r="A161" s="35" t="s">
        <v>126</v>
      </c>
      <c r="B161" s="36">
        <f>'📡 CANLI_VERİ'!C162</f>
        <v>104.6</v>
      </c>
      <c r="C161" s="37">
        <f>'📡 CANLI_VERİ'!G162</f>
        <v>104.5</v>
      </c>
      <c r="D161" s="52">
        <v>-4.3720930232558182</v>
      </c>
      <c r="E161" s="49">
        <v>11.13614638809282</v>
      </c>
      <c r="F161" s="49">
        <v>3.8111450806003373</v>
      </c>
      <c r="G161" s="49">
        <v>60.137457044673546</v>
      </c>
      <c r="H161" s="49">
        <v>78.625172103325966</v>
      </c>
      <c r="I161" s="49">
        <v>0.22903153625252815</v>
      </c>
      <c r="J161" s="49">
        <v>9.6732911764705705</v>
      </c>
      <c r="K161" s="49">
        <v>-0.90140911764706821</v>
      </c>
      <c r="L161" s="40">
        <v>5873541</v>
      </c>
      <c r="M161" s="49">
        <v>7761597.5999999996</v>
      </c>
      <c r="N161" t="str">
        <f t="shared" si="30"/>
        <v>✗</v>
      </c>
      <c r="O161" t="str">
        <f t="shared" si="31"/>
        <v>✓</v>
      </c>
      <c r="P161" t="str">
        <f t="shared" si="32"/>
        <v>✓</v>
      </c>
      <c r="Q161" t="str">
        <f t="shared" si="33"/>
        <v>✗</v>
      </c>
      <c r="R161" t="str">
        <f t="shared" si="34"/>
        <v>✗</v>
      </c>
      <c r="S161" t="str">
        <f t="shared" si="35"/>
        <v>✗</v>
      </c>
      <c r="T161" t="b">
        <f t="shared" si="36"/>
        <v>0</v>
      </c>
      <c r="U161">
        <f t="shared" si="37"/>
        <v>6</v>
      </c>
      <c r="V161" s="249" t="str">
        <f t="shared" si="38"/>
        <v>—</v>
      </c>
      <c r="W161" s="249" t="str">
        <f t="shared" si="39"/>
        <v>—</v>
      </c>
      <c r="X161" s="278">
        <f t="shared" si="40"/>
        <v>4</v>
      </c>
      <c r="Y161" s="278">
        <f t="shared" si="41"/>
        <v>4</v>
      </c>
      <c r="Z161" s="278" t="str">
        <f t="shared" si="42"/>
        <v>PAS</v>
      </c>
      <c r="AA161" s="278" t="str">
        <f t="shared" si="43"/>
        <v>HAYIR</v>
      </c>
      <c r="AB161" s="278" t="str">
        <f t="shared" si="44"/>
        <v>UYGUN</v>
      </c>
    </row>
    <row r="162" spans="1:28" ht="15" customHeight="1" x14ac:dyDescent="0.3">
      <c r="A162" s="41" t="s">
        <v>204</v>
      </c>
      <c r="B162" s="42">
        <f>'📡 CANLI_VERİ'!C163</f>
        <v>14.6</v>
      </c>
      <c r="C162" s="43">
        <f>'📡 CANLI_VERİ'!G163</f>
        <v>14.6</v>
      </c>
      <c r="D162" s="44" t="s">
        <v>1032</v>
      </c>
      <c r="E162" s="45" t="s">
        <v>1032</v>
      </c>
      <c r="F162" s="45" t="s">
        <v>1032</v>
      </c>
      <c r="G162" s="45" t="s">
        <v>1032</v>
      </c>
      <c r="H162" s="45" t="s">
        <v>1032</v>
      </c>
      <c r="I162" s="45" t="s">
        <v>1032</v>
      </c>
      <c r="J162" s="45" t="s">
        <v>1032</v>
      </c>
      <c r="K162" s="45" t="s">
        <v>1032</v>
      </c>
      <c r="L162" s="46">
        <f>'📡 CANLI_VERİ'!H163</f>
        <v>17030</v>
      </c>
      <c r="M162" s="45" t="s">
        <v>1032</v>
      </c>
      <c r="N162" t="str">
        <f t="shared" si="30"/>
        <v>?</v>
      </c>
      <c r="O162" t="str">
        <f t="shared" si="31"/>
        <v>?</v>
      </c>
      <c r="P162" t="str">
        <f t="shared" si="32"/>
        <v>?</v>
      </c>
      <c r="Q162" t="str">
        <f t="shared" si="33"/>
        <v>?</v>
      </c>
      <c r="R162" t="str">
        <f t="shared" si="34"/>
        <v>?</v>
      </c>
      <c r="S162" t="str">
        <f t="shared" si="35"/>
        <v>?</v>
      </c>
      <c r="T162">
        <f t="shared" si="36"/>
        <v>0</v>
      </c>
      <c r="U162" t="str">
        <f t="shared" si="37"/>
        <v/>
      </c>
      <c r="V162" s="249" t="str">
        <f t="shared" si="38"/>
        <v>—</v>
      </c>
      <c r="W162" s="249" t="str">
        <f t="shared" si="39"/>
        <v>📊 Yüksek Skor</v>
      </c>
      <c r="X162" s="278">
        <f t="shared" si="40"/>
        <v>-6</v>
      </c>
      <c r="Y162" s="278">
        <f t="shared" si="41"/>
        <v>0</v>
      </c>
      <c r="Z162" s="278" t="str">
        <f t="shared" si="42"/>
        <v>PAS</v>
      </c>
      <c r="AA162" s="278" t="str">
        <f t="shared" si="43"/>
        <v>HAYIR</v>
      </c>
      <c r="AB162" s="278" t="str">
        <f t="shared" si="44"/>
        <v>RİSKLİ</v>
      </c>
    </row>
    <row r="163" spans="1:28" ht="15" customHeight="1" x14ac:dyDescent="0.3">
      <c r="A163" s="35" t="s">
        <v>574</v>
      </c>
      <c r="B163" s="36">
        <f>'📡 CANLI_VERİ'!C164</f>
        <v>6.21</v>
      </c>
      <c r="C163" s="37">
        <f>'📡 CANLI_VERİ'!G164</f>
        <v>6.2</v>
      </c>
      <c r="D163" s="52">
        <v>-0.81967213114754189</v>
      </c>
      <c r="E163" s="49">
        <v>-7.1232876712329247</v>
      </c>
      <c r="F163" s="49">
        <v>3.9433293978748534</v>
      </c>
      <c r="G163" s="49">
        <v>30.303030303030276</v>
      </c>
      <c r="H163" s="49">
        <v>40.101010101010068</v>
      </c>
      <c r="I163" s="49">
        <v>2.8505893994735472E-2</v>
      </c>
      <c r="J163" s="49">
        <v>9.4882352941176862E-2</v>
      </c>
      <c r="K163" s="49">
        <v>1.2129411764706083E-2</v>
      </c>
      <c r="L163" s="40">
        <v>2952245</v>
      </c>
      <c r="M163" s="49">
        <v>5036677.5999999996</v>
      </c>
      <c r="N163" t="str">
        <f t="shared" si="30"/>
        <v>✗</v>
      </c>
      <c r="O163" t="str">
        <f t="shared" si="31"/>
        <v>✓</v>
      </c>
      <c r="P163" t="str">
        <f t="shared" si="32"/>
        <v>✓</v>
      </c>
      <c r="Q163" t="str">
        <f t="shared" si="33"/>
        <v>✗</v>
      </c>
      <c r="R163" t="str">
        <f t="shared" si="34"/>
        <v>✓</v>
      </c>
      <c r="S163" t="str">
        <f t="shared" si="35"/>
        <v>✗</v>
      </c>
      <c r="T163" t="b">
        <f t="shared" si="36"/>
        <v>0</v>
      </c>
      <c r="U163">
        <f t="shared" si="37"/>
        <v>8</v>
      </c>
      <c r="V163" s="249" t="str">
        <f t="shared" si="38"/>
        <v>—</v>
      </c>
      <c r="W163" s="249" t="str">
        <f t="shared" si="39"/>
        <v>—</v>
      </c>
      <c r="X163" s="278">
        <f t="shared" si="40"/>
        <v>5</v>
      </c>
      <c r="Y163" s="278">
        <f t="shared" si="41"/>
        <v>5</v>
      </c>
      <c r="Z163" s="278" t="str">
        <f t="shared" si="42"/>
        <v>PAS</v>
      </c>
      <c r="AA163" s="278" t="str">
        <f t="shared" si="43"/>
        <v>HAYIR</v>
      </c>
      <c r="AB163" s="278" t="str">
        <f t="shared" si="44"/>
        <v>UYGUN</v>
      </c>
    </row>
    <row r="164" spans="1:28" ht="15" customHeight="1" x14ac:dyDescent="0.3">
      <c r="A164" s="41" t="s">
        <v>82</v>
      </c>
      <c r="B164" s="42">
        <f>'📡 CANLI_VERİ'!C165</f>
        <v>196.7</v>
      </c>
      <c r="C164" s="43">
        <f>'📡 CANLI_VERİ'!G165</f>
        <v>197.7</v>
      </c>
      <c r="D164" s="51">
        <v>-3.573200992555825</v>
      </c>
      <c r="E164" s="50">
        <v>-190.29779058597541</v>
      </c>
      <c r="F164" s="50">
        <v>3.0402176310565396</v>
      </c>
      <c r="G164" s="50">
        <v>11.888111888111998</v>
      </c>
      <c r="H164" s="50">
        <v>27.972027972028016</v>
      </c>
      <c r="I164" s="50">
        <v>-0.87945725547385623</v>
      </c>
      <c r="J164" s="50">
        <v>9.2099999999999795</v>
      </c>
      <c r="K164" s="50">
        <v>-2.7975882352941248</v>
      </c>
      <c r="L164" s="46">
        <v>39843</v>
      </c>
      <c r="M164" s="50">
        <v>52839.6</v>
      </c>
      <c r="N164" t="str">
        <f t="shared" si="30"/>
        <v>✗</v>
      </c>
      <c r="O164" t="str">
        <f t="shared" si="31"/>
        <v>✗</v>
      </c>
      <c r="P164" t="str">
        <f t="shared" si="32"/>
        <v>✗</v>
      </c>
      <c r="Q164" t="str">
        <f t="shared" si="33"/>
        <v>✗</v>
      </c>
      <c r="R164" t="str">
        <f t="shared" si="34"/>
        <v>✗</v>
      </c>
      <c r="S164" t="str">
        <f t="shared" si="35"/>
        <v>✗</v>
      </c>
      <c r="T164" t="b">
        <f t="shared" si="36"/>
        <v>0</v>
      </c>
      <c r="U164">
        <f t="shared" si="37"/>
        <v>0</v>
      </c>
      <c r="V164" s="249" t="str">
        <f t="shared" si="38"/>
        <v>—</v>
      </c>
      <c r="W164" s="249" t="str">
        <f t="shared" si="39"/>
        <v>—</v>
      </c>
      <c r="X164" s="278">
        <f t="shared" si="40"/>
        <v>0</v>
      </c>
      <c r="Y164" s="278">
        <f t="shared" si="41"/>
        <v>0</v>
      </c>
      <c r="Z164" s="278" t="str">
        <f t="shared" si="42"/>
        <v>PAS</v>
      </c>
      <c r="AA164" s="278" t="str">
        <f t="shared" si="43"/>
        <v>HAYIR</v>
      </c>
      <c r="AB164" s="278" t="str">
        <f t="shared" si="44"/>
        <v>UYGUN</v>
      </c>
    </row>
    <row r="165" spans="1:28" ht="15" customHeight="1" x14ac:dyDescent="0.3">
      <c r="A165" s="35" t="s">
        <v>1058</v>
      </c>
      <c r="B165" s="36">
        <f>'📡 CANLI_VERİ'!C166</f>
        <v>0</v>
      </c>
      <c r="C165" s="37">
        <f>'📡 CANLI_VERİ'!G166</f>
        <v>0</v>
      </c>
      <c r="D165" s="38" t="s">
        <v>1032</v>
      </c>
      <c r="E165" s="39" t="s">
        <v>1032</v>
      </c>
      <c r="F165" s="39" t="s">
        <v>1032</v>
      </c>
      <c r="G165" s="39" t="s">
        <v>1032</v>
      </c>
      <c r="H165" s="39" t="s">
        <v>1032</v>
      </c>
      <c r="I165" s="39" t="s">
        <v>1032</v>
      </c>
      <c r="J165" s="39" t="s">
        <v>1032</v>
      </c>
      <c r="K165" s="39" t="s">
        <v>1032</v>
      </c>
      <c r="L165" s="40">
        <f>'📡 CANLI_VERİ'!H166</f>
        <v>0</v>
      </c>
      <c r="M165" s="39" t="s">
        <v>1032</v>
      </c>
      <c r="N165" t="str">
        <f t="shared" si="30"/>
        <v>?</v>
      </c>
      <c r="O165" t="str">
        <f t="shared" si="31"/>
        <v>?</v>
      </c>
      <c r="P165" t="str">
        <f t="shared" si="32"/>
        <v>?</v>
      </c>
      <c r="Q165" t="str">
        <f t="shared" si="33"/>
        <v>?</v>
      </c>
      <c r="R165" t="str">
        <f t="shared" si="34"/>
        <v>?</v>
      </c>
      <c r="S165" t="str">
        <f t="shared" si="35"/>
        <v>?</v>
      </c>
      <c r="T165">
        <f t="shared" si="36"/>
        <v>0</v>
      </c>
      <c r="U165" t="str">
        <f t="shared" si="37"/>
        <v/>
      </c>
      <c r="V165" s="249" t="str">
        <f t="shared" si="38"/>
        <v>—</v>
      </c>
      <c r="W165" s="249" t="str">
        <f t="shared" si="39"/>
        <v>📊 Yüksek Skor</v>
      </c>
      <c r="X165" s="278">
        <f t="shared" si="40"/>
        <v>-6</v>
      </c>
      <c r="Y165" s="278">
        <f t="shared" si="41"/>
        <v>0</v>
      </c>
      <c r="Z165" s="278" t="str">
        <f t="shared" si="42"/>
        <v>PAS</v>
      </c>
      <c r="AA165" s="278" t="str">
        <f t="shared" si="43"/>
        <v>HAYIR</v>
      </c>
      <c r="AB165" s="278" t="str">
        <f t="shared" si="44"/>
        <v>RİSKLİ</v>
      </c>
    </row>
    <row r="166" spans="1:28" ht="15" customHeight="1" x14ac:dyDescent="0.3">
      <c r="A166" s="41" t="s">
        <v>575</v>
      </c>
      <c r="B166" s="42">
        <f>'📡 CANLI_VERİ'!C167</f>
        <v>58.15</v>
      </c>
      <c r="C166" s="43">
        <f>'📡 CANLI_VERİ'!G167</f>
        <v>58.15</v>
      </c>
      <c r="D166" s="44" t="s">
        <v>1032</v>
      </c>
      <c r="E166" s="45" t="s">
        <v>1032</v>
      </c>
      <c r="F166" s="45" t="s">
        <v>1032</v>
      </c>
      <c r="G166" s="45" t="s">
        <v>1032</v>
      </c>
      <c r="H166" s="45" t="s">
        <v>1032</v>
      </c>
      <c r="I166" s="45" t="s">
        <v>1032</v>
      </c>
      <c r="J166" s="45" t="s">
        <v>1032</v>
      </c>
      <c r="K166" s="45" t="s">
        <v>1032</v>
      </c>
      <c r="L166" s="46">
        <f>'📡 CANLI_VERİ'!H167</f>
        <v>12816</v>
      </c>
      <c r="M166" s="45" t="s">
        <v>1032</v>
      </c>
      <c r="N166" t="str">
        <f t="shared" si="30"/>
        <v>?</v>
      </c>
      <c r="O166" t="str">
        <f t="shared" si="31"/>
        <v>?</v>
      </c>
      <c r="P166" t="str">
        <f t="shared" si="32"/>
        <v>?</v>
      </c>
      <c r="Q166" t="str">
        <f t="shared" si="33"/>
        <v>?</v>
      </c>
      <c r="R166" t="str">
        <f t="shared" si="34"/>
        <v>?</v>
      </c>
      <c r="S166" t="str">
        <f t="shared" si="35"/>
        <v>?</v>
      </c>
      <c r="T166">
        <f t="shared" si="36"/>
        <v>0</v>
      </c>
      <c r="U166" t="str">
        <f t="shared" si="37"/>
        <v/>
      </c>
      <c r="V166" s="249" t="str">
        <f t="shared" si="38"/>
        <v>—</v>
      </c>
      <c r="W166" s="249" t="str">
        <f t="shared" si="39"/>
        <v>📊 Yüksek Skor</v>
      </c>
      <c r="X166" s="278">
        <f t="shared" si="40"/>
        <v>-6</v>
      </c>
      <c r="Y166" s="278">
        <f t="shared" si="41"/>
        <v>0</v>
      </c>
      <c r="Z166" s="278" t="str">
        <f t="shared" si="42"/>
        <v>PAS</v>
      </c>
      <c r="AA166" s="278" t="str">
        <f t="shared" si="43"/>
        <v>HAYIR</v>
      </c>
      <c r="AB166" s="278" t="str">
        <f t="shared" si="44"/>
        <v>RİSKLİ</v>
      </c>
    </row>
    <row r="167" spans="1:28" ht="15" customHeight="1" x14ac:dyDescent="0.3">
      <c r="A167" s="35" t="s">
        <v>1059</v>
      </c>
      <c r="B167" s="36">
        <f>'📡 CANLI_VERİ'!C168</f>
        <v>0</v>
      </c>
      <c r="C167" s="37">
        <f>'📡 CANLI_VERİ'!G168</f>
        <v>0</v>
      </c>
      <c r="D167" s="38" t="s">
        <v>1032</v>
      </c>
      <c r="E167" s="39" t="s">
        <v>1032</v>
      </c>
      <c r="F167" s="39" t="s">
        <v>1032</v>
      </c>
      <c r="G167" s="39" t="s">
        <v>1032</v>
      </c>
      <c r="H167" s="39" t="s">
        <v>1032</v>
      </c>
      <c r="I167" s="39" t="s">
        <v>1032</v>
      </c>
      <c r="J167" s="39" t="s">
        <v>1032</v>
      </c>
      <c r="K167" s="39" t="s">
        <v>1032</v>
      </c>
      <c r="L167" s="40">
        <f>'📡 CANLI_VERİ'!H168</f>
        <v>0</v>
      </c>
      <c r="M167" s="39" t="s">
        <v>1032</v>
      </c>
      <c r="N167" t="str">
        <f t="shared" si="30"/>
        <v>?</v>
      </c>
      <c r="O167" t="str">
        <f t="shared" si="31"/>
        <v>?</v>
      </c>
      <c r="P167" t="str">
        <f t="shared" si="32"/>
        <v>?</v>
      </c>
      <c r="Q167" t="str">
        <f t="shared" si="33"/>
        <v>?</v>
      </c>
      <c r="R167" t="str">
        <f t="shared" si="34"/>
        <v>?</v>
      </c>
      <c r="S167" t="str">
        <f t="shared" si="35"/>
        <v>?</v>
      </c>
      <c r="T167">
        <f t="shared" si="36"/>
        <v>0</v>
      </c>
      <c r="U167" t="str">
        <f t="shared" si="37"/>
        <v/>
      </c>
      <c r="V167" s="249" t="str">
        <f t="shared" si="38"/>
        <v>—</v>
      </c>
      <c r="W167" s="249" t="str">
        <f t="shared" si="39"/>
        <v>📊 Yüksek Skor</v>
      </c>
      <c r="X167" s="278">
        <f t="shared" si="40"/>
        <v>-6</v>
      </c>
      <c r="Y167" s="278">
        <f t="shared" si="41"/>
        <v>0</v>
      </c>
      <c r="Z167" s="278" t="str">
        <f t="shared" si="42"/>
        <v>PAS</v>
      </c>
      <c r="AA167" s="278" t="str">
        <f t="shared" si="43"/>
        <v>HAYIR</v>
      </c>
      <c r="AB167" s="278" t="str">
        <f t="shared" si="44"/>
        <v>RİSKLİ</v>
      </c>
    </row>
    <row r="168" spans="1:28" ht="15" customHeight="1" x14ac:dyDescent="0.3">
      <c r="A168" s="41" t="s">
        <v>1060</v>
      </c>
      <c r="B168" s="42">
        <f>'📡 CANLI_VERİ'!C169</f>
        <v>0</v>
      </c>
      <c r="C168" s="43">
        <f>'📡 CANLI_VERİ'!G169</f>
        <v>0</v>
      </c>
      <c r="D168" s="44" t="s">
        <v>1032</v>
      </c>
      <c r="E168" s="45" t="s">
        <v>1032</v>
      </c>
      <c r="F168" s="45" t="s">
        <v>1032</v>
      </c>
      <c r="G168" s="45" t="s">
        <v>1032</v>
      </c>
      <c r="H168" s="45" t="s">
        <v>1032</v>
      </c>
      <c r="I168" s="45" t="s">
        <v>1032</v>
      </c>
      <c r="J168" s="45" t="s">
        <v>1032</v>
      </c>
      <c r="K168" s="45" t="s">
        <v>1032</v>
      </c>
      <c r="L168" s="46">
        <f>'📡 CANLI_VERİ'!H169</f>
        <v>0</v>
      </c>
      <c r="M168" s="45" t="s">
        <v>1032</v>
      </c>
      <c r="N168" t="str">
        <f t="shared" si="30"/>
        <v>?</v>
      </c>
      <c r="O168" t="str">
        <f t="shared" si="31"/>
        <v>?</v>
      </c>
      <c r="P168" t="str">
        <f t="shared" si="32"/>
        <v>?</v>
      </c>
      <c r="Q168" t="str">
        <f t="shared" si="33"/>
        <v>?</v>
      </c>
      <c r="R168" t="str">
        <f t="shared" si="34"/>
        <v>?</v>
      </c>
      <c r="S168" t="str">
        <f t="shared" si="35"/>
        <v>?</v>
      </c>
      <c r="T168">
        <f t="shared" si="36"/>
        <v>0</v>
      </c>
      <c r="U168" t="str">
        <f t="shared" si="37"/>
        <v/>
      </c>
      <c r="V168" s="249" t="str">
        <f t="shared" si="38"/>
        <v>—</v>
      </c>
      <c r="W168" s="249" t="str">
        <f t="shared" si="39"/>
        <v>📊 Yüksek Skor</v>
      </c>
      <c r="X168" s="278">
        <f t="shared" si="40"/>
        <v>-6</v>
      </c>
      <c r="Y168" s="278">
        <f t="shared" si="41"/>
        <v>0</v>
      </c>
      <c r="Z168" s="278" t="str">
        <f t="shared" si="42"/>
        <v>PAS</v>
      </c>
      <c r="AA168" s="278" t="str">
        <f t="shared" si="43"/>
        <v>HAYIR</v>
      </c>
      <c r="AB168" s="278" t="str">
        <f t="shared" si="44"/>
        <v>RİSKLİ</v>
      </c>
    </row>
    <row r="169" spans="1:28" ht="15" customHeight="1" x14ac:dyDescent="0.3">
      <c r="A169" s="35" t="s">
        <v>172</v>
      </c>
      <c r="B169" s="36">
        <f>'📡 CANLI_VERİ'!C170</f>
        <v>35.119999999999997</v>
      </c>
      <c r="C169" s="37">
        <f>'📡 CANLI_VERİ'!G170</f>
        <v>35.32</v>
      </c>
      <c r="D169" s="52">
        <v>-0.78078078078077651</v>
      </c>
      <c r="E169" s="49">
        <v>81.775272059787568</v>
      </c>
      <c r="F169" s="49">
        <v>3.8740920096852332</v>
      </c>
      <c r="G169" s="49">
        <v>70.612244897959215</v>
      </c>
      <c r="H169" s="49">
        <v>76.256091088917898</v>
      </c>
      <c r="I169" s="49">
        <v>0.21242538869782257</v>
      </c>
      <c r="J169" s="49">
        <v>3.4277058823529423</v>
      </c>
      <c r="K169" s="49">
        <v>0.21583529411765179</v>
      </c>
      <c r="L169" s="40">
        <v>75042660</v>
      </c>
      <c r="M169" s="49">
        <v>133546932</v>
      </c>
      <c r="N169" t="str">
        <f t="shared" si="30"/>
        <v>✗</v>
      </c>
      <c r="O169" t="str">
        <f t="shared" si="31"/>
        <v>✓</v>
      </c>
      <c r="P169" t="str">
        <f t="shared" si="32"/>
        <v>✓</v>
      </c>
      <c r="Q169" t="str">
        <f t="shared" si="33"/>
        <v>✗</v>
      </c>
      <c r="R169" t="str">
        <f t="shared" si="34"/>
        <v>✓</v>
      </c>
      <c r="S169" t="str">
        <f t="shared" si="35"/>
        <v>✗</v>
      </c>
      <c r="T169" t="b">
        <f t="shared" si="36"/>
        <v>0</v>
      </c>
      <c r="U169">
        <f t="shared" si="37"/>
        <v>8</v>
      </c>
      <c r="V169" s="249" t="str">
        <f t="shared" si="38"/>
        <v>—</v>
      </c>
      <c r="W169" s="249" t="str">
        <f t="shared" si="39"/>
        <v>—</v>
      </c>
      <c r="X169" s="278">
        <f t="shared" si="40"/>
        <v>5</v>
      </c>
      <c r="Y169" s="278">
        <f t="shared" si="41"/>
        <v>5</v>
      </c>
      <c r="Z169" s="278" t="str">
        <f t="shared" si="42"/>
        <v>PAS</v>
      </c>
      <c r="AA169" s="278" t="str">
        <f t="shared" si="43"/>
        <v>HAYIR</v>
      </c>
      <c r="AB169" s="278" t="str">
        <f t="shared" si="44"/>
        <v>UYGUN</v>
      </c>
    </row>
    <row r="170" spans="1:28" ht="15" customHeight="1" x14ac:dyDescent="0.3">
      <c r="A170" s="41" t="s">
        <v>234</v>
      </c>
      <c r="B170" s="42">
        <f>'📡 CANLI_VERİ'!C171</f>
        <v>26.4</v>
      </c>
      <c r="C170" s="43">
        <f>'📡 CANLI_VERİ'!G171</f>
        <v>26.42</v>
      </c>
      <c r="D170" s="51">
        <v>4.3795620437956373</v>
      </c>
      <c r="E170" s="50">
        <v>87.273984583155624</v>
      </c>
      <c r="F170" s="50">
        <v>6.3786213786213786</v>
      </c>
      <c r="G170" s="50">
        <v>71.428571428571459</v>
      </c>
      <c r="H170" s="50">
        <v>80.215651230144005</v>
      </c>
      <c r="I170" s="50">
        <v>0.12220589696254458</v>
      </c>
      <c r="J170" s="50">
        <v>4.5093529411764735</v>
      </c>
      <c r="K170" s="50">
        <v>0.27858235294118039</v>
      </c>
      <c r="L170" s="46">
        <v>372542</v>
      </c>
      <c r="M170" s="50">
        <v>748852.6</v>
      </c>
      <c r="N170" t="str">
        <f t="shared" si="30"/>
        <v>✓</v>
      </c>
      <c r="O170" t="str">
        <f t="shared" si="31"/>
        <v>✓</v>
      </c>
      <c r="P170" t="str">
        <f t="shared" si="32"/>
        <v>✓</v>
      </c>
      <c r="Q170" t="str">
        <f t="shared" si="33"/>
        <v>✗</v>
      </c>
      <c r="R170" t="str">
        <f t="shared" si="34"/>
        <v>✓</v>
      </c>
      <c r="S170" t="str">
        <f t="shared" si="35"/>
        <v>✗</v>
      </c>
      <c r="T170">
        <f t="shared" si="36"/>
        <v>-2</v>
      </c>
      <c r="U170">
        <f t="shared" si="37"/>
        <v>9</v>
      </c>
      <c r="V170" s="249" t="str">
        <f t="shared" si="38"/>
        <v>—</v>
      </c>
      <c r="W170" s="249" t="str">
        <f t="shared" si="39"/>
        <v>—</v>
      </c>
      <c r="X170" s="278">
        <f t="shared" si="40"/>
        <v>0</v>
      </c>
      <c r="Y170" s="278">
        <f t="shared" si="41"/>
        <v>0</v>
      </c>
      <c r="Z170" s="278" t="str">
        <f t="shared" si="42"/>
        <v>PAS</v>
      </c>
      <c r="AA170" s="278" t="str">
        <f t="shared" si="43"/>
        <v>HAYIR</v>
      </c>
      <c r="AB170" s="278" t="str">
        <f t="shared" si="44"/>
        <v>RİSKLİ</v>
      </c>
    </row>
    <row r="171" spans="1:28" ht="15" customHeight="1" x14ac:dyDescent="0.3">
      <c r="A171" s="35" t="s">
        <v>818</v>
      </c>
      <c r="B171" s="36">
        <f>'📡 CANLI_VERİ'!C172</f>
        <v>0.48</v>
      </c>
      <c r="C171" s="37">
        <f>'📡 CANLI_VERİ'!G172</f>
        <v>0.47</v>
      </c>
      <c r="D171" s="38">
        <v>-2.0408163265306145</v>
      </c>
      <c r="E171" s="39">
        <v>-19.819819819819489</v>
      </c>
      <c r="F171" s="39">
        <v>3.5714285714285721</v>
      </c>
      <c r="G171" s="39">
        <v>66.666666666666643</v>
      </c>
      <c r="H171" s="39">
        <v>44.444444444444429</v>
      </c>
      <c r="I171" s="39">
        <v>-2.2702830999440787E-3</v>
      </c>
      <c r="J171" s="39">
        <v>-2.7029411764705802E-2</v>
      </c>
      <c r="K171" s="39">
        <v>-1.5117647058823132E-3</v>
      </c>
      <c r="L171" s="40">
        <v>2573</v>
      </c>
      <c r="M171" s="39">
        <v>26147.8</v>
      </c>
      <c r="N171" t="str">
        <f t="shared" si="30"/>
        <v>✗</v>
      </c>
      <c r="O171" t="str">
        <f t="shared" si="31"/>
        <v>✓</v>
      </c>
      <c r="P171" t="str">
        <f t="shared" si="32"/>
        <v>✗</v>
      </c>
      <c r="Q171" t="str">
        <f t="shared" si="33"/>
        <v>✓</v>
      </c>
      <c r="R171" t="str">
        <f t="shared" si="34"/>
        <v>✗</v>
      </c>
      <c r="S171" t="str">
        <f t="shared" si="35"/>
        <v>✗</v>
      </c>
      <c r="T171" t="b">
        <f t="shared" si="36"/>
        <v>0</v>
      </c>
      <c r="U171">
        <f t="shared" si="37"/>
        <v>5</v>
      </c>
      <c r="V171" s="249" t="str">
        <f t="shared" si="38"/>
        <v>—</v>
      </c>
      <c r="W171" s="249" t="str">
        <f t="shared" si="39"/>
        <v>—</v>
      </c>
      <c r="X171" s="278">
        <f t="shared" si="40"/>
        <v>5</v>
      </c>
      <c r="Y171" s="278">
        <f t="shared" si="41"/>
        <v>5</v>
      </c>
      <c r="Z171" s="278" t="str">
        <f t="shared" si="42"/>
        <v>PAS</v>
      </c>
      <c r="AA171" s="278" t="str">
        <f t="shared" si="43"/>
        <v>HAYIR</v>
      </c>
      <c r="AB171" s="278" t="str">
        <f t="shared" si="44"/>
        <v>UYGUN</v>
      </c>
    </row>
    <row r="172" spans="1:28" ht="15" customHeight="1" x14ac:dyDescent="0.3">
      <c r="A172" s="41" t="s">
        <v>209</v>
      </c>
      <c r="B172" s="42">
        <f>'📡 CANLI_VERİ'!C173</f>
        <v>3.73</v>
      </c>
      <c r="C172" s="43">
        <f>'📡 CANLI_VERİ'!G173</f>
        <v>3.75</v>
      </c>
      <c r="D172" s="51">
        <v>-11.832946635730856</v>
      </c>
      <c r="E172" s="50">
        <v>-111.28678085199803</v>
      </c>
      <c r="F172" s="50">
        <v>6.9924812030075225</v>
      </c>
      <c r="G172" s="50">
        <v>1.5151515151515167</v>
      </c>
      <c r="H172" s="50">
        <v>5.6902356902356912</v>
      </c>
      <c r="I172" s="50">
        <v>-2.5318724655147444E-2</v>
      </c>
      <c r="J172" s="50">
        <v>0.2020588235294114</v>
      </c>
      <c r="K172" s="50">
        <v>-0.11191176470588199</v>
      </c>
      <c r="L172" s="46">
        <v>56839503</v>
      </c>
      <c r="M172" s="50">
        <v>440880780.60000002</v>
      </c>
      <c r="N172" t="str">
        <f t="shared" si="30"/>
        <v>✗</v>
      </c>
      <c r="O172" t="str">
        <f t="shared" si="31"/>
        <v>✗</v>
      </c>
      <c r="P172" t="str">
        <f t="shared" si="32"/>
        <v>✗</v>
      </c>
      <c r="Q172" t="str">
        <f t="shared" si="33"/>
        <v>✗</v>
      </c>
      <c r="R172" t="str">
        <f t="shared" si="34"/>
        <v>✗</v>
      </c>
      <c r="S172" t="str">
        <f t="shared" si="35"/>
        <v>✗</v>
      </c>
      <c r="T172">
        <f t="shared" si="36"/>
        <v>-2</v>
      </c>
      <c r="U172">
        <f t="shared" si="37"/>
        <v>-2</v>
      </c>
      <c r="V172" s="249" t="str">
        <f t="shared" si="38"/>
        <v>—</v>
      </c>
      <c r="W172" s="249" t="str">
        <f t="shared" si="39"/>
        <v>—</v>
      </c>
      <c r="X172" s="278">
        <f t="shared" si="40"/>
        <v>-6</v>
      </c>
      <c r="Y172" s="278">
        <f t="shared" si="41"/>
        <v>0</v>
      </c>
      <c r="Z172" s="278" t="str">
        <f t="shared" si="42"/>
        <v>PAS</v>
      </c>
      <c r="AA172" s="278" t="str">
        <f t="shared" si="43"/>
        <v>HAYIR</v>
      </c>
      <c r="AB172" s="278" t="str">
        <f t="shared" si="44"/>
        <v>RİSKLİ</v>
      </c>
    </row>
    <row r="173" spans="1:28" ht="15" customHeight="1" x14ac:dyDescent="0.3">
      <c r="A173" s="35" t="s">
        <v>1061</v>
      </c>
      <c r="B173" s="36">
        <f>'📡 CANLI_VERİ'!C174</f>
        <v>0</v>
      </c>
      <c r="C173" s="37">
        <f>'📡 CANLI_VERİ'!G174</f>
        <v>0</v>
      </c>
      <c r="D173" s="38" t="s">
        <v>1032</v>
      </c>
      <c r="E173" s="39" t="s">
        <v>1032</v>
      </c>
      <c r="F173" s="39" t="s">
        <v>1032</v>
      </c>
      <c r="G173" s="39" t="s">
        <v>1032</v>
      </c>
      <c r="H173" s="39" t="s">
        <v>1032</v>
      </c>
      <c r="I173" s="39" t="s">
        <v>1032</v>
      </c>
      <c r="J173" s="39" t="s">
        <v>1032</v>
      </c>
      <c r="K173" s="39" t="s">
        <v>1032</v>
      </c>
      <c r="L173" s="40">
        <f>'📡 CANLI_VERİ'!H174</f>
        <v>0</v>
      </c>
      <c r="M173" s="39" t="s">
        <v>1032</v>
      </c>
      <c r="N173" t="str">
        <f t="shared" si="30"/>
        <v>?</v>
      </c>
      <c r="O173" t="str">
        <f t="shared" si="31"/>
        <v>?</v>
      </c>
      <c r="P173" t="str">
        <f t="shared" si="32"/>
        <v>?</v>
      </c>
      <c r="Q173" t="str">
        <f t="shared" si="33"/>
        <v>?</v>
      </c>
      <c r="R173" t="str">
        <f t="shared" si="34"/>
        <v>?</v>
      </c>
      <c r="S173" t="str">
        <f t="shared" si="35"/>
        <v>?</v>
      </c>
      <c r="T173">
        <f t="shared" si="36"/>
        <v>0</v>
      </c>
      <c r="U173" t="str">
        <f t="shared" si="37"/>
        <v/>
      </c>
      <c r="V173" s="249" t="str">
        <f t="shared" si="38"/>
        <v>—</v>
      </c>
      <c r="W173" s="249" t="str">
        <f t="shared" si="39"/>
        <v>📊 Yüksek Skor</v>
      </c>
      <c r="X173" s="278">
        <f t="shared" si="40"/>
        <v>-6</v>
      </c>
      <c r="Y173" s="278">
        <f t="shared" si="41"/>
        <v>0</v>
      </c>
      <c r="Z173" s="278" t="str">
        <f t="shared" si="42"/>
        <v>PAS</v>
      </c>
      <c r="AA173" s="278" t="str">
        <f t="shared" si="43"/>
        <v>HAYIR</v>
      </c>
      <c r="AB173" s="278" t="str">
        <f t="shared" si="44"/>
        <v>RİSKLİ</v>
      </c>
    </row>
    <row r="174" spans="1:28" ht="15" customHeight="1" x14ac:dyDescent="0.3">
      <c r="A174" s="41" t="s">
        <v>158</v>
      </c>
      <c r="B174" s="42">
        <f>'📡 CANLI_VERİ'!C175</f>
        <v>5.15</v>
      </c>
      <c r="C174" s="43">
        <f>'📡 CANLI_VERİ'!G175</f>
        <v>5.15</v>
      </c>
      <c r="D174" s="51">
        <v>8.8353413654618471</v>
      </c>
      <c r="E174" s="50">
        <v>112.37063778580024</v>
      </c>
      <c r="F174" s="50">
        <v>6.6157090142329995</v>
      </c>
      <c r="G174" s="50">
        <v>77.611940298507449</v>
      </c>
      <c r="H174" s="50">
        <v>66.666666666666657</v>
      </c>
      <c r="I174" s="50">
        <v>0.131366114242427</v>
      </c>
      <c r="J174" s="50">
        <v>1.1063235294117639</v>
      </c>
      <c r="K174" s="50">
        <v>0.24475294117647051</v>
      </c>
      <c r="L174" s="46">
        <v>64482500</v>
      </c>
      <c r="M174" s="50">
        <v>65616290</v>
      </c>
      <c r="N174" t="str">
        <f t="shared" si="30"/>
        <v>✓</v>
      </c>
      <c r="O174" t="str">
        <f t="shared" si="31"/>
        <v>✓</v>
      </c>
      <c r="P174" t="str">
        <f t="shared" si="32"/>
        <v>✓</v>
      </c>
      <c r="Q174" t="str">
        <f t="shared" si="33"/>
        <v>✓</v>
      </c>
      <c r="R174" t="str">
        <f t="shared" si="34"/>
        <v>✓</v>
      </c>
      <c r="S174" t="str">
        <f t="shared" si="35"/>
        <v>✗</v>
      </c>
      <c r="T174">
        <f t="shared" si="36"/>
        <v>-2</v>
      </c>
      <c r="U174">
        <f t="shared" si="37"/>
        <v>11</v>
      </c>
      <c r="V174" s="249" t="str">
        <f t="shared" si="38"/>
        <v>✓ Uyumlu</v>
      </c>
      <c r="W174" s="249" t="str">
        <f t="shared" si="39"/>
        <v>🔥 Güçlü AL</v>
      </c>
      <c r="X174" s="278">
        <f t="shared" si="40"/>
        <v>4</v>
      </c>
      <c r="Y174" s="278">
        <f t="shared" si="41"/>
        <v>4</v>
      </c>
      <c r="Z174" s="278" t="str">
        <f t="shared" si="42"/>
        <v>PAS</v>
      </c>
      <c r="AA174" s="278" t="str">
        <f t="shared" si="43"/>
        <v>HAYIR</v>
      </c>
      <c r="AB174" s="278" t="str">
        <f t="shared" si="44"/>
        <v>RİSKLİ</v>
      </c>
    </row>
    <row r="175" spans="1:28" ht="15" customHeight="1" x14ac:dyDescent="0.3">
      <c r="A175" s="35" t="s">
        <v>576</v>
      </c>
      <c r="B175" s="36">
        <f>'📡 CANLI_VERİ'!C176</f>
        <v>8.02</v>
      </c>
      <c r="C175" s="37">
        <f>'📡 CANLI_VERİ'!G176</f>
        <v>8.2100000000000009</v>
      </c>
      <c r="D175" s="38" t="s">
        <v>1032</v>
      </c>
      <c r="E175" s="39" t="s">
        <v>1032</v>
      </c>
      <c r="F175" s="39" t="s">
        <v>1032</v>
      </c>
      <c r="G175" s="39" t="s">
        <v>1032</v>
      </c>
      <c r="H175" s="39" t="s">
        <v>1032</v>
      </c>
      <c r="I175" s="39" t="s">
        <v>1032</v>
      </c>
      <c r="J175" s="39" t="s">
        <v>1032</v>
      </c>
      <c r="K175" s="39" t="s">
        <v>1032</v>
      </c>
      <c r="L175" s="40">
        <f>'📡 CANLI_VERİ'!H176</f>
        <v>20004</v>
      </c>
      <c r="M175" s="39" t="s">
        <v>1032</v>
      </c>
      <c r="N175" t="str">
        <f t="shared" si="30"/>
        <v>?</v>
      </c>
      <c r="O175" t="str">
        <f t="shared" si="31"/>
        <v>?</v>
      </c>
      <c r="P175" t="str">
        <f t="shared" si="32"/>
        <v>?</v>
      </c>
      <c r="Q175" t="str">
        <f t="shared" si="33"/>
        <v>?</v>
      </c>
      <c r="R175" t="str">
        <f t="shared" si="34"/>
        <v>?</v>
      </c>
      <c r="S175" t="str">
        <f t="shared" si="35"/>
        <v>?</v>
      </c>
      <c r="T175">
        <f t="shared" si="36"/>
        <v>0</v>
      </c>
      <c r="U175" t="str">
        <f t="shared" si="37"/>
        <v/>
      </c>
      <c r="V175" s="249" t="str">
        <f t="shared" si="38"/>
        <v>—</v>
      </c>
      <c r="W175" s="249" t="str">
        <f t="shared" si="39"/>
        <v>📊 Yüksek Skor</v>
      </c>
      <c r="X175" s="278">
        <f t="shared" si="40"/>
        <v>-6</v>
      </c>
      <c r="Y175" s="278">
        <f t="shared" si="41"/>
        <v>0</v>
      </c>
      <c r="Z175" s="278" t="str">
        <f t="shared" si="42"/>
        <v>PAS</v>
      </c>
      <c r="AA175" s="278" t="str">
        <f t="shared" si="43"/>
        <v>HAYIR</v>
      </c>
      <c r="AB175" s="278" t="str">
        <f t="shared" si="44"/>
        <v>RİSKLİ</v>
      </c>
    </row>
    <row r="176" spans="1:28" ht="15" customHeight="1" x14ac:dyDescent="0.3">
      <c r="A176" s="41" t="s">
        <v>577</v>
      </c>
      <c r="B176" s="42">
        <f>'📡 CANLI_VERİ'!C177</f>
        <v>5.9</v>
      </c>
      <c r="C176" s="43">
        <f>'📡 CANLI_VERİ'!G177</f>
        <v>5.83</v>
      </c>
      <c r="D176" s="51">
        <v>-8.4243369734789404</v>
      </c>
      <c r="E176" s="50">
        <v>-216.52913449509089</v>
      </c>
      <c r="F176" s="50">
        <v>7.3982720856656119</v>
      </c>
      <c r="G176" s="50">
        <v>12.74509803921568</v>
      </c>
      <c r="H176" s="50">
        <v>25.764094211885311</v>
      </c>
      <c r="I176" s="50">
        <v>-4.3398272280582309E-2</v>
      </c>
      <c r="J176" s="50">
        <v>0.22495441176470532</v>
      </c>
      <c r="K176" s="50">
        <v>-6.4102529411764864E-2</v>
      </c>
      <c r="L176" s="46">
        <v>954799</v>
      </c>
      <c r="M176" s="50">
        <v>812206.4</v>
      </c>
      <c r="N176" t="str">
        <f t="shared" si="30"/>
        <v>✗</v>
      </c>
      <c r="O176" t="str">
        <f t="shared" si="31"/>
        <v>✗</v>
      </c>
      <c r="P176" t="str">
        <f t="shared" si="32"/>
        <v>✗</v>
      </c>
      <c r="Q176" t="str">
        <f t="shared" si="33"/>
        <v>✗</v>
      </c>
      <c r="R176" t="str">
        <f t="shared" si="34"/>
        <v>✗</v>
      </c>
      <c r="S176" t="str">
        <f t="shared" si="35"/>
        <v>✓</v>
      </c>
      <c r="T176">
        <f t="shared" si="36"/>
        <v>-2</v>
      </c>
      <c r="U176">
        <f t="shared" si="37"/>
        <v>0</v>
      </c>
      <c r="V176" s="249" t="str">
        <f t="shared" si="38"/>
        <v>—</v>
      </c>
      <c r="W176" s="249" t="str">
        <f t="shared" si="39"/>
        <v>—</v>
      </c>
      <c r="X176" s="278">
        <f t="shared" si="40"/>
        <v>-3</v>
      </c>
      <c r="Y176" s="278">
        <f t="shared" si="41"/>
        <v>0</v>
      </c>
      <c r="Z176" s="278" t="str">
        <f t="shared" si="42"/>
        <v>PAS</v>
      </c>
      <c r="AA176" s="278" t="str">
        <f t="shared" si="43"/>
        <v>HAYIR</v>
      </c>
      <c r="AB176" s="278" t="str">
        <f t="shared" si="44"/>
        <v>RİSKLİ</v>
      </c>
    </row>
    <row r="177" spans="1:28" ht="15" customHeight="1" x14ac:dyDescent="0.3">
      <c r="A177" s="35" t="s">
        <v>266</v>
      </c>
      <c r="B177" s="36">
        <f>'📡 CANLI_VERİ'!C178</f>
        <v>2.79</v>
      </c>
      <c r="C177" s="37">
        <f>'📡 CANLI_VERİ'!G178</f>
        <v>2.8</v>
      </c>
      <c r="D177" s="52">
        <v>-0.69930069930069783</v>
      </c>
      <c r="E177" s="49">
        <v>69.503546099291086</v>
      </c>
      <c r="F177" s="49">
        <v>4.1750503018108658</v>
      </c>
      <c r="G177" s="49">
        <v>45.454545454545418</v>
      </c>
      <c r="H177" s="49">
        <v>46.632996632996623</v>
      </c>
      <c r="I177" s="49">
        <v>3.8964206522444464E-2</v>
      </c>
      <c r="J177" s="49">
        <v>-7.9235294117646404E-2</v>
      </c>
      <c r="K177" s="49">
        <v>0.10825294117647105</v>
      </c>
      <c r="L177" s="40">
        <v>21229759</v>
      </c>
      <c r="M177" s="49">
        <v>17324460</v>
      </c>
      <c r="N177" t="str">
        <f t="shared" si="30"/>
        <v>✗</v>
      </c>
      <c r="O177" t="str">
        <f t="shared" si="31"/>
        <v>✓</v>
      </c>
      <c r="P177" t="str">
        <f t="shared" si="32"/>
        <v>✓</v>
      </c>
      <c r="Q177" t="str">
        <f t="shared" si="33"/>
        <v>✗</v>
      </c>
      <c r="R177" t="str">
        <f t="shared" si="34"/>
        <v>✗</v>
      </c>
      <c r="S177" t="str">
        <f t="shared" si="35"/>
        <v>✓</v>
      </c>
      <c r="T177" t="b">
        <f t="shared" si="36"/>
        <v>0</v>
      </c>
      <c r="U177">
        <f t="shared" si="37"/>
        <v>8</v>
      </c>
      <c r="V177" s="249" t="str">
        <f t="shared" si="38"/>
        <v>—</v>
      </c>
      <c r="W177" s="249" t="str">
        <f t="shared" si="39"/>
        <v>—</v>
      </c>
      <c r="X177" s="278">
        <f t="shared" si="40"/>
        <v>5</v>
      </c>
      <c r="Y177" s="278">
        <f t="shared" si="41"/>
        <v>5</v>
      </c>
      <c r="Z177" s="278" t="str">
        <f t="shared" si="42"/>
        <v>PAS</v>
      </c>
      <c r="AA177" s="278" t="str">
        <f t="shared" si="43"/>
        <v>HAYIR</v>
      </c>
      <c r="AB177" s="278" t="str">
        <f t="shared" si="44"/>
        <v>SINIR</v>
      </c>
    </row>
    <row r="178" spans="1:28" ht="15" customHeight="1" x14ac:dyDescent="0.3">
      <c r="A178" s="41" t="s">
        <v>131</v>
      </c>
      <c r="B178" s="42">
        <f>'📡 CANLI_VERİ'!C179</f>
        <v>14.94</v>
      </c>
      <c r="C178" s="43">
        <f>'📡 CANLI_VERİ'!G179</f>
        <v>15.02</v>
      </c>
      <c r="D178" s="44" t="s">
        <v>1032</v>
      </c>
      <c r="E178" s="45" t="s">
        <v>1032</v>
      </c>
      <c r="F178" s="45" t="s">
        <v>1032</v>
      </c>
      <c r="G178" s="45" t="s">
        <v>1032</v>
      </c>
      <c r="H178" s="45" t="s">
        <v>1032</v>
      </c>
      <c r="I178" s="45" t="s">
        <v>1032</v>
      </c>
      <c r="J178" s="45" t="s">
        <v>1032</v>
      </c>
      <c r="K178" s="45" t="s">
        <v>1032</v>
      </c>
      <c r="L178" s="46">
        <f>'📡 CANLI_VERİ'!H179</f>
        <v>10902</v>
      </c>
      <c r="M178" s="45" t="s">
        <v>1032</v>
      </c>
      <c r="N178" t="str">
        <f t="shared" si="30"/>
        <v>?</v>
      </c>
      <c r="O178" t="str">
        <f t="shared" si="31"/>
        <v>?</v>
      </c>
      <c r="P178" t="str">
        <f t="shared" si="32"/>
        <v>?</v>
      </c>
      <c r="Q178" t="str">
        <f t="shared" si="33"/>
        <v>?</v>
      </c>
      <c r="R178" t="str">
        <f t="shared" si="34"/>
        <v>?</v>
      </c>
      <c r="S178" t="str">
        <f t="shared" si="35"/>
        <v>?</v>
      </c>
      <c r="T178">
        <f t="shared" si="36"/>
        <v>0</v>
      </c>
      <c r="U178" t="str">
        <f t="shared" si="37"/>
        <v/>
      </c>
      <c r="V178" s="249" t="str">
        <f t="shared" si="38"/>
        <v>—</v>
      </c>
      <c r="W178" s="249" t="str">
        <f t="shared" si="39"/>
        <v>📊 Yüksek Skor</v>
      </c>
      <c r="X178" s="278">
        <f t="shared" si="40"/>
        <v>-6</v>
      </c>
      <c r="Y178" s="278">
        <f t="shared" si="41"/>
        <v>0</v>
      </c>
      <c r="Z178" s="278" t="str">
        <f t="shared" si="42"/>
        <v>PAS</v>
      </c>
      <c r="AA178" s="278" t="str">
        <f t="shared" si="43"/>
        <v>HAYIR</v>
      </c>
      <c r="AB178" s="278" t="str">
        <f t="shared" si="44"/>
        <v>RİSKLİ</v>
      </c>
    </row>
    <row r="179" spans="1:28" ht="15" customHeight="1" x14ac:dyDescent="0.3">
      <c r="A179" s="35" t="s">
        <v>157</v>
      </c>
      <c r="B179" s="36">
        <f>'📡 CANLI_VERİ'!C180</f>
        <v>3.14</v>
      </c>
      <c r="C179" s="37">
        <f>'📡 CANLI_VERİ'!G180</f>
        <v>3.13</v>
      </c>
      <c r="D179" s="52">
        <v>5.8823529411764719</v>
      </c>
      <c r="E179" s="49">
        <v>27.642697016727169</v>
      </c>
      <c r="F179" s="49">
        <v>5.0186741363211951</v>
      </c>
      <c r="G179" s="49">
        <v>67.307692307692321</v>
      </c>
      <c r="H179" s="49">
        <v>33.974358974358985</v>
      </c>
      <c r="I179" s="49">
        <v>7.6771248107957261E-3</v>
      </c>
      <c r="J179" s="49">
        <v>3.2352941176471361E-2</v>
      </c>
      <c r="K179" s="49">
        <v>-7.2135294117645993E-2</v>
      </c>
      <c r="L179" s="40">
        <v>373542035</v>
      </c>
      <c r="M179" s="49">
        <v>224055067</v>
      </c>
      <c r="N179" t="str">
        <f t="shared" si="30"/>
        <v>✓</v>
      </c>
      <c r="O179" t="str">
        <f t="shared" si="31"/>
        <v>✓</v>
      </c>
      <c r="P179" t="str">
        <f t="shared" si="32"/>
        <v>✓</v>
      </c>
      <c r="Q179" t="str">
        <f t="shared" si="33"/>
        <v>✓</v>
      </c>
      <c r="R179" t="str">
        <f t="shared" si="34"/>
        <v>✗</v>
      </c>
      <c r="S179" t="str">
        <f t="shared" si="35"/>
        <v>✓</v>
      </c>
      <c r="T179">
        <f t="shared" si="36"/>
        <v>-2</v>
      </c>
      <c r="U179">
        <f t="shared" si="37"/>
        <v>11</v>
      </c>
      <c r="V179" s="249" t="str">
        <f t="shared" si="38"/>
        <v>—</v>
      </c>
      <c r="W179" s="249" t="str">
        <f t="shared" si="39"/>
        <v>📊 Yüksek Skor</v>
      </c>
      <c r="X179" s="278">
        <f t="shared" si="40"/>
        <v>11</v>
      </c>
      <c r="Y179" s="278">
        <f t="shared" si="41"/>
        <v>11</v>
      </c>
      <c r="Z179" s="278" t="str">
        <f t="shared" si="42"/>
        <v>İZLE</v>
      </c>
      <c r="AA179" s="278" t="str">
        <f t="shared" si="43"/>
        <v>EVET</v>
      </c>
      <c r="AB179" s="278" t="str">
        <f t="shared" si="44"/>
        <v>RİSKLİ</v>
      </c>
    </row>
    <row r="180" spans="1:28" ht="15" customHeight="1" x14ac:dyDescent="0.3">
      <c r="A180" s="41" t="s">
        <v>147</v>
      </c>
      <c r="B180" s="42">
        <f>'📡 CANLI_VERİ'!C181</f>
        <v>14.06</v>
      </c>
      <c r="C180" s="43">
        <f>'📡 CANLI_VERİ'!G181</f>
        <v>13.99</v>
      </c>
      <c r="D180" s="51">
        <v>-12.562499999999998</v>
      </c>
      <c r="E180" s="50">
        <v>25.22952924161914</v>
      </c>
      <c r="F180" s="50">
        <v>8.1333605636679263</v>
      </c>
      <c r="G180" s="50">
        <v>55.477031802120138</v>
      </c>
      <c r="H180" s="50">
        <v>68.9717573576159</v>
      </c>
      <c r="I180" s="50">
        <v>9.9524955355142719E-2</v>
      </c>
      <c r="J180" s="50">
        <v>3.3360588235294131</v>
      </c>
      <c r="K180" s="50">
        <v>-0.20314705882353001</v>
      </c>
      <c r="L180" s="46">
        <v>2296859</v>
      </c>
      <c r="M180" s="50">
        <v>3217617.8</v>
      </c>
      <c r="N180" t="str">
        <f t="shared" si="30"/>
        <v>✗</v>
      </c>
      <c r="O180" t="str">
        <f t="shared" si="31"/>
        <v>✓</v>
      </c>
      <c r="P180" t="str">
        <f t="shared" si="32"/>
        <v>✓</v>
      </c>
      <c r="Q180" t="str">
        <f t="shared" si="33"/>
        <v>✗</v>
      </c>
      <c r="R180" t="str">
        <f t="shared" si="34"/>
        <v>✗</v>
      </c>
      <c r="S180" t="str">
        <f t="shared" si="35"/>
        <v>✗</v>
      </c>
      <c r="T180">
        <f t="shared" si="36"/>
        <v>-2</v>
      </c>
      <c r="U180">
        <f t="shared" si="37"/>
        <v>4</v>
      </c>
      <c r="V180" s="249" t="str">
        <f t="shared" si="38"/>
        <v>—</v>
      </c>
      <c r="W180" s="249" t="str">
        <f t="shared" si="39"/>
        <v>—</v>
      </c>
      <c r="X180" s="278">
        <f t="shared" si="40"/>
        <v>-2</v>
      </c>
      <c r="Y180" s="278">
        <f t="shared" si="41"/>
        <v>0</v>
      </c>
      <c r="Z180" s="278" t="str">
        <f t="shared" si="42"/>
        <v>PAS</v>
      </c>
      <c r="AA180" s="278" t="str">
        <f t="shared" si="43"/>
        <v>HAYIR</v>
      </c>
      <c r="AB180" s="278" t="str">
        <f t="shared" si="44"/>
        <v>RİSKLİ</v>
      </c>
    </row>
    <row r="181" spans="1:28" ht="15" customHeight="1" x14ac:dyDescent="0.3">
      <c r="A181" s="35" t="s">
        <v>227</v>
      </c>
      <c r="B181" s="36">
        <f>'📡 CANLI_VERİ'!C182</f>
        <v>295.5</v>
      </c>
      <c r="C181" s="37">
        <f>'📡 CANLI_VERİ'!G182</f>
        <v>294.25</v>
      </c>
      <c r="D181" s="38" t="s">
        <v>1032</v>
      </c>
      <c r="E181" s="39" t="s">
        <v>1032</v>
      </c>
      <c r="F181" s="39" t="s">
        <v>1032</v>
      </c>
      <c r="G181" s="39" t="s">
        <v>1032</v>
      </c>
      <c r="H181" s="39" t="s">
        <v>1032</v>
      </c>
      <c r="I181" s="39" t="s">
        <v>1032</v>
      </c>
      <c r="J181" s="39" t="s">
        <v>1032</v>
      </c>
      <c r="K181" s="39" t="s">
        <v>1032</v>
      </c>
      <c r="L181" s="40">
        <f>'📡 CANLI_VERİ'!H182</f>
        <v>422</v>
      </c>
      <c r="M181" s="39" t="s">
        <v>1032</v>
      </c>
      <c r="N181" t="str">
        <f t="shared" si="30"/>
        <v>?</v>
      </c>
      <c r="O181" t="str">
        <f t="shared" si="31"/>
        <v>?</v>
      </c>
      <c r="P181" t="str">
        <f t="shared" si="32"/>
        <v>?</v>
      </c>
      <c r="Q181" t="str">
        <f t="shared" si="33"/>
        <v>?</v>
      </c>
      <c r="R181" t="str">
        <f t="shared" si="34"/>
        <v>?</v>
      </c>
      <c r="S181" t="str">
        <f t="shared" si="35"/>
        <v>?</v>
      </c>
      <c r="T181">
        <f t="shared" si="36"/>
        <v>0</v>
      </c>
      <c r="U181" t="str">
        <f t="shared" si="37"/>
        <v/>
      </c>
      <c r="V181" s="249" t="str">
        <f t="shared" si="38"/>
        <v>—</v>
      </c>
      <c r="W181" s="249" t="str">
        <f t="shared" si="39"/>
        <v>📊 Yüksek Skor</v>
      </c>
      <c r="X181" s="278">
        <f t="shared" si="40"/>
        <v>-6</v>
      </c>
      <c r="Y181" s="278">
        <f t="shared" si="41"/>
        <v>0</v>
      </c>
      <c r="Z181" s="278" t="str">
        <f t="shared" si="42"/>
        <v>PAS</v>
      </c>
      <c r="AA181" s="278" t="str">
        <f t="shared" si="43"/>
        <v>HAYIR</v>
      </c>
      <c r="AB181" s="278" t="str">
        <f t="shared" si="44"/>
        <v>RİSKLİ</v>
      </c>
    </row>
    <row r="182" spans="1:28" ht="15" customHeight="1" x14ac:dyDescent="0.3">
      <c r="A182" s="41" t="s">
        <v>578</v>
      </c>
      <c r="B182" s="42">
        <f>'📡 CANLI_VERİ'!C183</f>
        <v>4.91</v>
      </c>
      <c r="C182" s="43">
        <f>'📡 CANLI_VERİ'!G183</f>
        <v>4.91</v>
      </c>
      <c r="D182" s="51">
        <v>-0.40322580645160144</v>
      </c>
      <c r="E182" s="50">
        <v>70.90497134479557</v>
      </c>
      <c r="F182" s="50">
        <v>5.0028918449971105</v>
      </c>
      <c r="G182" s="50">
        <v>59.595959595959656</v>
      </c>
      <c r="H182" s="50">
        <v>56.228956228956271</v>
      </c>
      <c r="I182" s="50">
        <v>-1.7998284733159009E-2</v>
      </c>
      <c r="J182" s="50">
        <v>4.1382352941176315E-2</v>
      </c>
      <c r="K182" s="50">
        <v>-4.3958823529411897E-2</v>
      </c>
      <c r="L182" s="46">
        <v>60811806</v>
      </c>
      <c r="M182" s="50">
        <v>47994761.200000003</v>
      </c>
      <c r="N182" t="str">
        <f t="shared" si="30"/>
        <v>✗</v>
      </c>
      <c r="O182" t="str">
        <f t="shared" si="31"/>
        <v>✓</v>
      </c>
      <c r="P182" t="str">
        <f t="shared" si="32"/>
        <v>✗</v>
      </c>
      <c r="Q182" t="str">
        <f t="shared" si="33"/>
        <v>✓</v>
      </c>
      <c r="R182" t="str">
        <f t="shared" si="34"/>
        <v>✗</v>
      </c>
      <c r="S182" t="str">
        <f t="shared" si="35"/>
        <v>✓</v>
      </c>
      <c r="T182">
        <f t="shared" si="36"/>
        <v>-2</v>
      </c>
      <c r="U182">
        <f t="shared" si="37"/>
        <v>5</v>
      </c>
      <c r="V182" s="249" t="str">
        <f t="shared" si="38"/>
        <v>—</v>
      </c>
      <c r="W182" s="249" t="str">
        <f t="shared" si="39"/>
        <v>—</v>
      </c>
      <c r="X182" s="278">
        <f t="shared" si="40"/>
        <v>4</v>
      </c>
      <c r="Y182" s="278">
        <f t="shared" si="41"/>
        <v>4</v>
      </c>
      <c r="Z182" s="278" t="str">
        <f t="shared" si="42"/>
        <v>PAS</v>
      </c>
      <c r="AA182" s="278" t="str">
        <f t="shared" si="43"/>
        <v>HAYIR</v>
      </c>
      <c r="AB182" s="278" t="str">
        <f t="shared" si="44"/>
        <v>RİSKLİ</v>
      </c>
    </row>
    <row r="183" spans="1:28" ht="15" customHeight="1" x14ac:dyDescent="0.3">
      <c r="A183" s="35" t="s">
        <v>287</v>
      </c>
      <c r="B183" s="36">
        <f>'📡 CANLI_VERİ'!C184</f>
        <v>2.75</v>
      </c>
      <c r="C183" s="37">
        <f>'📡 CANLI_VERİ'!G184</f>
        <v>2.77</v>
      </c>
      <c r="D183" s="38" t="s">
        <v>1032</v>
      </c>
      <c r="E183" s="39" t="s">
        <v>1032</v>
      </c>
      <c r="F183" s="39" t="s">
        <v>1032</v>
      </c>
      <c r="G183" s="39" t="s">
        <v>1032</v>
      </c>
      <c r="H183" s="39" t="s">
        <v>1032</v>
      </c>
      <c r="I183" s="39" t="s">
        <v>1032</v>
      </c>
      <c r="J183" s="39" t="s">
        <v>1032</v>
      </c>
      <c r="K183" s="39" t="s">
        <v>1032</v>
      </c>
      <c r="L183" s="40">
        <f>'📡 CANLI_VERİ'!H184</f>
        <v>183931</v>
      </c>
      <c r="M183" s="39" t="s">
        <v>1032</v>
      </c>
      <c r="N183" t="str">
        <f t="shared" si="30"/>
        <v>?</v>
      </c>
      <c r="O183" t="str">
        <f t="shared" si="31"/>
        <v>?</v>
      </c>
      <c r="P183" t="str">
        <f t="shared" si="32"/>
        <v>?</v>
      </c>
      <c r="Q183" t="str">
        <f t="shared" si="33"/>
        <v>?</v>
      </c>
      <c r="R183" t="str">
        <f t="shared" si="34"/>
        <v>?</v>
      </c>
      <c r="S183" t="str">
        <f t="shared" si="35"/>
        <v>?</v>
      </c>
      <c r="T183">
        <f t="shared" si="36"/>
        <v>0</v>
      </c>
      <c r="U183" t="str">
        <f t="shared" si="37"/>
        <v/>
      </c>
      <c r="V183" s="249" t="str">
        <f t="shared" si="38"/>
        <v>—</v>
      </c>
      <c r="W183" s="249" t="str">
        <f t="shared" si="39"/>
        <v>📊 Yüksek Skor</v>
      </c>
      <c r="X183" s="278">
        <f t="shared" si="40"/>
        <v>-6</v>
      </c>
      <c r="Y183" s="278">
        <f t="shared" si="41"/>
        <v>0</v>
      </c>
      <c r="Z183" s="278" t="str">
        <f t="shared" si="42"/>
        <v>PAS</v>
      </c>
      <c r="AA183" s="278" t="str">
        <f t="shared" si="43"/>
        <v>HAYIR</v>
      </c>
      <c r="AB183" s="278" t="str">
        <f t="shared" si="44"/>
        <v>RİSKLİ</v>
      </c>
    </row>
    <row r="184" spans="1:28" ht="15" customHeight="1" x14ac:dyDescent="0.3">
      <c r="A184" s="41" t="s">
        <v>579</v>
      </c>
      <c r="B184" s="42">
        <f>'📡 CANLI_VERİ'!C185</f>
        <v>94.4</v>
      </c>
      <c r="C184" s="43">
        <f>'📡 CANLI_VERİ'!G185</f>
        <v>94.2</v>
      </c>
      <c r="D184" s="51">
        <v>-2.0323084940072955</v>
      </c>
      <c r="E184" s="50">
        <v>-131.62393162393053</v>
      </c>
      <c r="F184" s="50">
        <v>2.256838905775076</v>
      </c>
      <c r="G184" s="50">
        <v>5.6338028169014818</v>
      </c>
      <c r="H184" s="50">
        <v>12.135129618289477</v>
      </c>
      <c r="I184" s="50">
        <v>-0.65177281455251912</v>
      </c>
      <c r="J184" s="50">
        <v>-5.1789705882352877</v>
      </c>
      <c r="K184" s="50">
        <v>-1.3571764705882403</v>
      </c>
      <c r="L184" s="46">
        <v>601901</v>
      </c>
      <c r="M184" s="50">
        <v>1244613.2</v>
      </c>
      <c r="N184" t="str">
        <f t="shared" si="30"/>
        <v>✗</v>
      </c>
      <c r="O184" t="str">
        <f t="shared" si="31"/>
        <v>✗</v>
      </c>
      <c r="P184" t="str">
        <f t="shared" si="32"/>
        <v>✗</v>
      </c>
      <c r="Q184" t="str">
        <f t="shared" si="33"/>
        <v>✗</v>
      </c>
      <c r="R184" t="str">
        <f t="shared" si="34"/>
        <v>✗</v>
      </c>
      <c r="S184" t="str">
        <f t="shared" si="35"/>
        <v>✗</v>
      </c>
      <c r="T184" t="b">
        <f t="shared" si="36"/>
        <v>0</v>
      </c>
      <c r="U184">
        <f t="shared" si="37"/>
        <v>0</v>
      </c>
      <c r="V184" s="249" t="str">
        <f t="shared" si="38"/>
        <v>—</v>
      </c>
      <c r="W184" s="249" t="str">
        <f t="shared" si="39"/>
        <v>—</v>
      </c>
      <c r="X184" s="278">
        <f t="shared" si="40"/>
        <v>0</v>
      </c>
      <c r="Y184" s="278">
        <f t="shared" si="41"/>
        <v>0</v>
      </c>
      <c r="Z184" s="278" t="str">
        <f t="shared" si="42"/>
        <v>PAS</v>
      </c>
      <c r="AA184" s="278" t="str">
        <f t="shared" si="43"/>
        <v>HAYIR</v>
      </c>
      <c r="AB184" s="278" t="str">
        <f t="shared" si="44"/>
        <v>UYGUN</v>
      </c>
    </row>
    <row r="185" spans="1:28" ht="15" customHeight="1" x14ac:dyDescent="0.3">
      <c r="A185" s="35" t="s">
        <v>580</v>
      </c>
      <c r="B185" s="36">
        <f>'📡 CANLI_VERİ'!C186</f>
        <v>98</v>
      </c>
      <c r="C185" s="37">
        <f>'📡 CANLI_VERİ'!G186</f>
        <v>98</v>
      </c>
      <c r="D185" s="52">
        <v>-7.3023255813953414</v>
      </c>
      <c r="E185" s="49">
        <v>-136.95606912346497</v>
      </c>
      <c r="F185" s="49">
        <v>3.4907891907390134</v>
      </c>
      <c r="G185" s="49">
        <v>0.51546391752589027</v>
      </c>
      <c r="H185" s="49">
        <v>36.773128495384448</v>
      </c>
      <c r="I185" s="49">
        <v>-0.18551690430726786</v>
      </c>
      <c r="J185" s="49">
        <v>-1.0172852941176558</v>
      </c>
      <c r="K185" s="49">
        <v>-1.7242252941176504</v>
      </c>
      <c r="L185" s="40">
        <v>10536850</v>
      </c>
      <c r="M185" s="49">
        <v>18623532</v>
      </c>
      <c r="N185" t="str">
        <f t="shared" si="30"/>
        <v>✗</v>
      </c>
      <c r="O185" t="str">
        <f t="shared" si="31"/>
        <v>✗</v>
      </c>
      <c r="P185" t="str">
        <f t="shared" si="32"/>
        <v>✗</v>
      </c>
      <c r="Q185" t="str">
        <f t="shared" si="33"/>
        <v>✗</v>
      </c>
      <c r="R185" t="str">
        <f t="shared" si="34"/>
        <v>✗</v>
      </c>
      <c r="S185" t="str">
        <f t="shared" si="35"/>
        <v>✗</v>
      </c>
      <c r="T185" t="b">
        <f t="shared" si="36"/>
        <v>0</v>
      </c>
      <c r="U185">
        <f t="shared" si="37"/>
        <v>0</v>
      </c>
      <c r="V185" s="249" t="str">
        <f t="shared" si="38"/>
        <v>—</v>
      </c>
      <c r="W185" s="249" t="str">
        <f t="shared" si="39"/>
        <v>—</v>
      </c>
      <c r="X185" s="278">
        <f t="shared" si="40"/>
        <v>0</v>
      </c>
      <c r="Y185" s="278">
        <f t="shared" si="41"/>
        <v>0</v>
      </c>
      <c r="Z185" s="278" t="str">
        <f t="shared" si="42"/>
        <v>PAS</v>
      </c>
      <c r="AA185" s="278" t="str">
        <f t="shared" si="43"/>
        <v>HAYIR</v>
      </c>
      <c r="AB185" s="278" t="str">
        <f t="shared" si="44"/>
        <v>UYGUN</v>
      </c>
    </row>
    <row r="186" spans="1:28" ht="15" customHeight="1" x14ac:dyDescent="0.3">
      <c r="A186" s="41" t="s">
        <v>581</v>
      </c>
      <c r="B186" s="42">
        <f>'📡 CANLI_VERİ'!C187</f>
        <v>14.79</v>
      </c>
      <c r="C186" s="43">
        <f>'📡 CANLI_VERİ'!G187</f>
        <v>14.85</v>
      </c>
      <c r="D186" s="44" t="s">
        <v>1032</v>
      </c>
      <c r="E186" s="45" t="s">
        <v>1032</v>
      </c>
      <c r="F186" s="45" t="s">
        <v>1032</v>
      </c>
      <c r="G186" s="45" t="s">
        <v>1032</v>
      </c>
      <c r="H186" s="45" t="s">
        <v>1032</v>
      </c>
      <c r="I186" s="45" t="s">
        <v>1032</v>
      </c>
      <c r="J186" s="45" t="s">
        <v>1032</v>
      </c>
      <c r="K186" s="45" t="s">
        <v>1032</v>
      </c>
      <c r="L186" s="46">
        <f>'📡 CANLI_VERİ'!H187</f>
        <v>8407338</v>
      </c>
      <c r="M186" s="45" t="s">
        <v>1032</v>
      </c>
      <c r="N186" t="str">
        <f t="shared" si="30"/>
        <v>?</v>
      </c>
      <c r="O186" t="str">
        <f t="shared" si="31"/>
        <v>?</v>
      </c>
      <c r="P186" t="str">
        <f t="shared" si="32"/>
        <v>?</v>
      </c>
      <c r="Q186" t="str">
        <f t="shared" si="33"/>
        <v>?</v>
      </c>
      <c r="R186" t="str">
        <f t="shared" si="34"/>
        <v>?</v>
      </c>
      <c r="S186" t="str">
        <f t="shared" si="35"/>
        <v>?</v>
      </c>
      <c r="T186">
        <f t="shared" si="36"/>
        <v>0</v>
      </c>
      <c r="U186" t="str">
        <f t="shared" si="37"/>
        <v/>
      </c>
      <c r="V186" s="249" t="str">
        <f t="shared" si="38"/>
        <v>—</v>
      </c>
      <c r="W186" s="249" t="str">
        <f t="shared" si="39"/>
        <v>📊 Yüksek Skor</v>
      </c>
      <c r="X186" s="278">
        <f t="shared" si="40"/>
        <v>-6</v>
      </c>
      <c r="Y186" s="278">
        <f t="shared" si="41"/>
        <v>0</v>
      </c>
      <c r="Z186" s="278" t="str">
        <f t="shared" si="42"/>
        <v>PAS</v>
      </c>
      <c r="AA186" s="278" t="str">
        <f t="shared" si="43"/>
        <v>HAYIR</v>
      </c>
      <c r="AB186" s="278" t="str">
        <f t="shared" si="44"/>
        <v>RİSKLİ</v>
      </c>
    </row>
    <row r="187" spans="1:28" ht="15" customHeight="1" x14ac:dyDescent="0.3">
      <c r="A187" s="35" t="s">
        <v>180</v>
      </c>
      <c r="B187" s="36">
        <f>'📡 CANLI_VERİ'!C188</f>
        <v>133.80000000000001</v>
      </c>
      <c r="C187" s="37">
        <f>'📡 CANLI_VERİ'!G188</f>
        <v>133.80000000000001</v>
      </c>
      <c r="D187" s="52">
        <v>-6.1805555555555554</v>
      </c>
      <c r="E187" s="49">
        <v>-118.55470737913525</v>
      </c>
      <c r="F187" s="49">
        <v>3.679813894469703</v>
      </c>
      <c r="G187" s="49">
        <v>5.9701492537312255</v>
      </c>
      <c r="H187" s="49">
        <v>35.64236235092477</v>
      </c>
      <c r="I187" s="49">
        <v>8.9988716793674151E-2</v>
      </c>
      <c r="J187" s="49">
        <v>6.8154514705882434</v>
      </c>
      <c r="K187" s="49">
        <v>-2.3259379411764662</v>
      </c>
      <c r="L187" s="40">
        <v>10089930</v>
      </c>
      <c r="M187" s="49">
        <v>19902586</v>
      </c>
      <c r="N187" t="str">
        <f t="shared" si="30"/>
        <v>✗</v>
      </c>
      <c r="O187" t="str">
        <f t="shared" si="31"/>
        <v>✗</v>
      </c>
      <c r="P187" t="str">
        <f t="shared" si="32"/>
        <v>✓</v>
      </c>
      <c r="Q187" t="str">
        <f t="shared" si="33"/>
        <v>✗</v>
      </c>
      <c r="R187" t="str">
        <f t="shared" si="34"/>
        <v>✗</v>
      </c>
      <c r="S187" t="str">
        <f t="shared" si="35"/>
        <v>✗</v>
      </c>
      <c r="T187" t="b">
        <f t="shared" si="36"/>
        <v>0</v>
      </c>
      <c r="U187">
        <f t="shared" si="37"/>
        <v>3</v>
      </c>
      <c r="V187" s="249" t="str">
        <f t="shared" si="38"/>
        <v>—</v>
      </c>
      <c r="W187" s="249" t="str">
        <f t="shared" si="39"/>
        <v>—</v>
      </c>
      <c r="X187" s="278">
        <f t="shared" si="40"/>
        <v>3</v>
      </c>
      <c r="Y187" s="278">
        <f t="shared" si="41"/>
        <v>3</v>
      </c>
      <c r="Z187" s="278" t="str">
        <f t="shared" si="42"/>
        <v>PAS</v>
      </c>
      <c r="AA187" s="278" t="str">
        <f t="shared" si="43"/>
        <v>HAYIR</v>
      </c>
      <c r="AB187" s="278" t="str">
        <f t="shared" si="44"/>
        <v>UYGUN</v>
      </c>
    </row>
    <row r="188" spans="1:28" ht="15" customHeight="1" x14ac:dyDescent="0.3">
      <c r="A188" s="41" t="s">
        <v>112</v>
      </c>
      <c r="B188" s="42">
        <f>'📡 CANLI_VERİ'!C189</f>
        <v>28.12</v>
      </c>
      <c r="C188" s="43">
        <f>'📡 CANLI_VERİ'!G189</f>
        <v>28.2</v>
      </c>
      <c r="D188" s="44" t="s">
        <v>1032</v>
      </c>
      <c r="E188" s="45" t="s">
        <v>1032</v>
      </c>
      <c r="F188" s="45" t="s">
        <v>1032</v>
      </c>
      <c r="G188" s="45" t="s">
        <v>1032</v>
      </c>
      <c r="H188" s="45" t="s">
        <v>1032</v>
      </c>
      <c r="I188" s="45" t="s">
        <v>1032</v>
      </c>
      <c r="J188" s="45" t="s">
        <v>1032</v>
      </c>
      <c r="K188" s="45" t="s">
        <v>1032</v>
      </c>
      <c r="L188" s="46">
        <f>'📡 CANLI_VERİ'!H189</f>
        <v>17328</v>
      </c>
      <c r="M188" s="45" t="s">
        <v>1032</v>
      </c>
      <c r="N188" t="str">
        <f t="shared" si="30"/>
        <v>?</v>
      </c>
      <c r="O188" t="str">
        <f t="shared" si="31"/>
        <v>?</v>
      </c>
      <c r="P188" t="str">
        <f t="shared" si="32"/>
        <v>?</v>
      </c>
      <c r="Q188" t="str">
        <f t="shared" si="33"/>
        <v>?</v>
      </c>
      <c r="R188" t="str">
        <f t="shared" si="34"/>
        <v>?</v>
      </c>
      <c r="S188" t="str">
        <f t="shared" si="35"/>
        <v>?</v>
      </c>
      <c r="T188">
        <f t="shared" si="36"/>
        <v>0</v>
      </c>
      <c r="U188" t="str">
        <f t="shared" si="37"/>
        <v/>
      </c>
      <c r="V188" s="249" t="str">
        <f t="shared" si="38"/>
        <v>—</v>
      </c>
      <c r="W188" s="249" t="str">
        <f t="shared" si="39"/>
        <v>📊 Yüksek Skor</v>
      </c>
      <c r="X188" s="278">
        <f t="shared" si="40"/>
        <v>-6</v>
      </c>
      <c r="Y188" s="278">
        <f t="shared" si="41"/>
        <v>0</v>
      </c>
      <c r="Z188" s="278" t="str">
        <f t="shared" si="42"/>
        <v>PAS</v>
      </c>
      <c r="AA188" s="278" t="str">
        <f t="shared" si="43"/>
        <v>HAYIR</v>
      </c>
      <c r="AB188" s="278" t="str">
        <f t="shared" si="44"/>
        <v>RİSKLİ</v>
      </c>
    </row>
    <row r="189" spans="1:28" ht="15" customHeight="1" x14ac:dyDescent="0.3">
      <c r="A189" s="35" t="s">
        <v>151</v>
      </c>
      <c r="B189" s="36">
        <f>'📡 CANLI_VERİ'!C190</f>
        <v>5.71</v>
      </c>
      <c r="C189" s="37">
        <f>'📡 CANLI_VERİ'!G190</f>
        <v>5.71</v>
      </c>
      <c r="D189" s="52">
        <v>-2.3648648648648574</v>
      </c>
      <c r="E189" s="49">
        <v>36.07858969183161</v>
      </c>
      <c r="F189" s="49">
        <v>3.435491843796342</v>
      </c>
      <c r="G189" s="49">
        <v>58.666666666666721</v>
      </c>
      <c r="H189" s="49">
        <v>72.888888888888914</v>
      </c>
      <c r="I189" s="49">
        <v>2.1726596777000659E-2</v>
      </c>
      <c r="J189" s="49">
        <v>0.40471617647058977</v>
      </c>
      <c r="K189" s="49">
        <v>-3.376352941176447E-2</v>
      </c>
      <c r="L189" s="40">
        <v>3451926</v>
      </c>
      <c r="M189" s="49">
        <v>3780580.6</v>
      </c>
      <c r="N189" t="str">
        <f t="shared" si="30"/>
        <v>✗</v>
      </c>
      <c r="O189" t="str">
        <f t="shared" si="31"/>
        <v>✓</v>
      </c>
      <c r="P189" t="str">
        <f t="shared" si="32"/>
        <v>✓</v>
      </c>
      <c r="Q189" t="str">
        <f t="shared" si="33"/>
        <v>✗</v>
      </c>
      <c r="R189" t="str">
        <f t="shared" si="34"/>
        <v>✗</v>
      </c>
      <c r="S189" t="str">
        <f t="shared" si="35"/>
        <v>✗</v>
      </c>
      <c r="T189" t="b">
        <f t="shared" si="36"/>
        <v>0</v>
      </c>
      <c r="U189">
        <f t="shared" si="37"/>
        <v>6</v>
      </c>
      <c r="V189" s="249" t="str">
        <f t="shared" si="38"/>
        <v>—</v>
      </c>
      <c r="W189" s="249" t="str">
        <f t="shared" si="39"/>
        <v>—</v>
      </c>
      <c r="X189" s="278">
        <f t="shared" si="40"/>
        <v>4</v>
      </c>
      <c r="Y189" s="278">
        <f t="shared" si="41"/>
        <v>4</v>
      </c>
      <c r="Z189" s="278" t="str">
        <f t="shared" si="42"/>
        <v>PAS</v>
      </c>
      <c r="AA189" s="278" t="str">
        <f t="shared" si="43"/>
        <v>HAYIR</v>
      </c>
      <c r="AB189" s="278" t="str">
        <f t="shared" si="44"/>
        <v>UYGUN</v>
      </c>
    </row>
    <row r="190" spans="1:28" ht="15" customHeight="1" x14ac:dyDescent="0.3">
      <c r="A190" s="41" t="s">
        <v>582</v>
      </c>
      <c r="B190" s="42">
        <f>'📡 CANLI_VERİ'!C191</f>
        <v>29.64</v>
      </c>
      <c r="C190" s="43">
        <f>'📡 CANLI_VERİ'!G191</f>
        <v>29.58</v>
      </c>
      <c r="D190" s="51">
        <v>-0.80106809078772656</v>
      </c>
      <c r="E190" s="50">
        <v>58.488228004955886</v>
      </c>
      <c r="F190" s="50">
        <v>3.2445683522399564</v>
      </c>
      <c r="G190" s="50">
        <v>57.142857142857075</v>
      </c>
      <c r="H190" s="50">
        <v>66.079886046649634</v>
      </c>
      <c r="I190" s="50">
        <v>9.3997015550497165E-2</v>
      </c>
      <c r="J190" s="50">
        <v>0.15288235294117669</v>
      </c>
      <c r="K190" s="50">
        <v>-3.7364705882356464E-2</v>
      </c>
      <c r="L190" s="46">
        <v>572602</v>
      </c>
      <c r="M190" s="50">
        <v>635728.80000000005</v>
      </c>
      <c r="N190" t="str">
        <f t="shared" si="30"/>
        <v>✗</v>
      </c>
      <c r="O190" t="str">
        <f t="shared" si="31"/>
        <v>✓</v>
      </c>
      <c r="P190" t="str">
        <f t="shared" si="32"/>
        <v>✓</v>
      </c>
      <c r="Q190" t="str">
        <f t="shared" si="33"/>
        <v>✗</v>
      </c>
      <c r="R190" t="str">
        <f t="shared" si="34"/>
        <v>✗</v>
      </c>
      <c r="S190" t="str">
        <f t="shared" si="35"/>
        <v>✗</v>
      </c>
      <c r="T190" t="b">
        <f t="shared" si="36"/>
        <v>0</v>
      </c>
      <c r="U190">
        <f t="shared" si="37"/>
        <v>6</v>
      </c>
      <c r="V190" s="249" t="str">
        <f t="shared" si="38"/>
        <v>—</v>
      </c>
      <c r="W190" s="249" t="str">
        <f t="shared" si="39"/>
        <v>—</v>
      </c>
      <c r="X190" s="278">
        <f t="shared" si="40"/>
        <v>4</v>
      </c>
      <c r="Y190" s="278">
        <f t="shared" si="41"/>
        <v>4</v>
      </c>
      <c r="Z190" s="278" t="str">
        <f t="shared" si="42"/>
        <v>PAS</v>
      </c>
      <c r="AA190" s="278" t="str">
        <f t="shared" si="43"/>
        <v>HAYIR</v>
      </c>
      <c r="AB190" s="278" t="str">
        <f t="shared" si="44"/>
        <v>UYGUN</v>
      </c>
    </row>
    <row r="191" spans="1:28" ht="15" customHeight="1" x14ac:dyDescent="0.3">
      <c r="A191" s="35" t="s">
        <v>583</v>
      </c>
      <c r="B191" s="36">
        <f>'📡 CANLI_VERİ'!C192</f>
        <v>9.26</v>
      </c>
      <c r="C191" s="37">
        <f>'📡 CANLI_VERİ'!G192</f>
        <v>9.26</v>
      </c>
      <c r="D191" s="52">
        <v>-3.0845771144278666</v>
      </c>
      <c r="E191" s="49">
        <v>-107.50673128702165</v>
      </c>
      <c r="F191" s="49">
        <v>4.0701085362276315</v>
      </c>
      <c r="G191" s="49">
        <v>11.53846153846156</v>
      </c>
      <c r="H191" s="49">
        <v>22.17782217782219</v>
      </c>
      <c r="I191" s="49">
        <v>-0.12586199756979735</v>
      </c>
      <c r="J191" s="49">
        <v>-5.8176470588231055E-2</v>
      </c>
      <c r="K191" s="49">
        <v>-0.20737058823529253</v>
      </c>
      <c r="L191" s="40">
        <v>14270622</v>
      </c>
      <c r="M191" s="49">
        <v>22377260.399999999</v>
      </c>
      <c r="N191" t="str">
        <f t="shared" si="30"/>
        <v>✗</v>
      </c>
      <c r="O191" t="str">
        <f t="shared" si="31"/>
        <v>✗</v>
      </c>
      <c r="P191" t="str">
        <f t="shared" si="32"/>
        <v>✗</v>
      </c>
      <c r="Q191" t="str">
        <f t="shared" si="33"/>
        <v>✗</v>
      </c>
      <c r="R191" t="str">
        <f t="shared" si="34"/>
        <v>✗</v>
      </c>
      <c r="S191" t="str">
        <f t="shared" si="35"/>
        <v>✗</v>
      </c>
      <c r="T191" t="b">
        <f t="shared" si="36"/>
        <v>0</v>
      </c>
      <c r="U191">
        <f t="shared" si="37"/>
        <v>0</v>
      </c>
      <c r="V191" s="249" t="str">
        <f t="shared" si="38"/>
        <v>—</v>
      </c>
      <c r="W191" s="249" t="str">
        <f t="shared" si="39"/>
        <v>—</v>
      </c>
      <c r="X191" s="278">
        <f t="shared" si="40"/>
        <v>-2</v>
      </c>
      <c r="Y191" s="278">
        <f t="shared" si="41"/>
        <v>0</v>
      </c>
      <c r="Z191" s="278" t="str">
        <f t="shared" si="42"/>
        <v>PAS</v>
      </c>
      <c r="AA191" s="278" t="str">
        <f t="shared" si="43"/>
        <v>HAYIR</v>
      </c>
      <c r="AB191" s="278" t="str">
        <f t="shared" si="44"/>
        <v>SINIR</v>
      </c>
    </row>
    <row r="192" spans="1:28" ht="15" customHeight="1" x14ac:dyDescent="0.3">
      <c r="A192" s="41" t="s">
        <v>584</v>
      </c>
      <c r="B192" s="42">
        <f>'📡 CANLI_VERİ'!C193</f>
        <v>7.94</v>
      </c>
      <c r="C192" s="43">
        <f>'📡 CANLI_VERİ'!G193</f>
        <v>7.94</v>
      </c>
      <c r="D192" s="44" t="s">
        <v>1032</v>
      </c>
      <c r="E192" s="45" t="s">
        <v>1032</v>
      </c>
      <c r="F192" s="45" t="s">
        <v>1032</v>
      </c>
      <c r="G192" s="45" t="s">
        <v>1032</v>
      </c>
      <c r="H192" s="45" t="s">
        <v>1032</v>
      </c>
      <c r="I192" s="45" t="s">
        <v>1032</v>
      </c>
      <c r="J192" s="45" t="s">
        <v>1032</v>
      </c>
      <c r="K192" s="45" t="s">
        <v>1032</v>
      </c>
      <c r="L192" s="46">
        <f>'📡 CANLI_VERİ'!H193</f>
        <v>393479</v>
      </c>
      <c r="M192" s="45" t="s">
        <v>1032</v>
      </c>
      <c r="N192" t="str">
        <f t="shared" si="30"/>
        <v>?</v>
      </c>
      <c r="O192" t="str">
        <f t="shared" si="31"/>
        <v>?</v>
      </c>
      <c r="P192" t="str">
        <f t="shared" si="32"/>
        <v>?</v>
      </c>
      <c r="Q192" t="str">
        <f t="shared" si="33"/>
        <v>?</v>
      </c>
      <c r="R192" t="str">
        <f t="shared" si="34"/>
        <v>?</v>
      </c>
      <c r="S192" t="str">
        <f t="shared" si="35"/>
        <v>?</v>
      </c>
      <c r="T192">
        <f t="shared" si="36"/>
        <v>0</v>
      </c>
      <c r="U192" t="str">
        <f t="shared" si="37"/>
        <v/>
      </c>
      <c r="V192" s="249" t="str">
        <f t="shared" si="38"/>
        <v>—</v>
      </c>
      <c r="W192" s="249" t="str">
        <f t="shared" si="39"/>
        <v>📊 Yüksek Skor</v>
      </c>
      <c r="X192" s="278">
        <f t="shared" si="40"/>
        <v>-6</v>
      </c>
      <c r="Y192" s="278">
        <f t="shared" si="41"/>
        <v>0</v>
      </c>
      <c r="Z192" s="278" t="str">
        <f t="shared" si="42"/>
        <v>PAS</v>
      </c>
      <c r="AA192" s="278" t="str">
        <f t="shared" si="43"/>
        <v>HAYIR</v>
      </c>
      <c r="AB192" s="278" t="str">
        <f t="shared" si="44"/>
        <v>RİSKLİ</v>
      </c>
    </row>
    <row r="193" spans="1:28" ht="15" customHeight="1" x14ac:dyDescent="0.3">
      <c r="A193" s="35" t="s">
        <v>585</v>
      </c>
      <c r="B193" s="36">
        <f>'📡 CANLI_VERİ'!C194</f>
        <v>38.520000000000003</v>
      </c>
      <c r="C193" s="37">
        <f>'📡 CANLI_VERİ'!G194</f>
        <v>38.36</v>
      </c>
      <c r="D193" s="52">
        <v>12.39143022582514</v>
      </c>
      <c r="E193" s="49">
        <v>73.983739837397891</v>
      </c>
      <c r="F193" s="49">
        <v>6.38845955692942</v>
      </c>
      <c r="G193" s="49">
        <v>62.801932367149782</v>
      </c>
      <c r="H193" s="49">
        <v>78.776802025218743</v>
      </c>
      <c r="I193" s="49">
        <v>0.10782524179264685</v>
      </c>
      <c r="J193" s="49">
        <v>6.233117647058819</v>
      </c>
      <c r="K193" s="49">
        <v>0.60078823529411984</v>
      </c>
      <c r="L193" s="40">
        <v>9107713</v>
      </c>
      <c r="M193" s="49">
        <v>11560497</v>
      </c>
      <c r="N193" t="str">
        <f t="shared" si="30"/>
        <v>✓</v>
      </c>
      <c r="O193" t="str">
        <f t="shared" si="31"/>
        <v>✓</v>
      </c>
      <c r="P193" t="str">
        <f t="shared" si="32"/>
        <v>✓</v>
      </c>
      <c r="Q193" t="str">
        <f t="shared" si="33"/>
        <v>✗</v>
      </c>
      <c r="R193" t="str">
        <f t="shared" si="34"/>
        <v>✓</v>
      </c>
      <c r="S193" t="str">
        <f t="shared" si="35"/>
        <v>✗</v>
      </c>
      <c r="T193">
        <f t="shared" si="36"/>
        <v>-2</v>
      </c>
      <c r="U193">
        <f t="shared" si="37"/>
        <v>9</v>
      </c>
      <c r="V193" s="249" t="str">
        <f t="shared" si="38"/>
        <v>—</v>
      </c>
      <c r="W193" s="249" t="str">
        <f t="shared" si="39"/>
        <v>—</v>
      </c>
      <c r="X193" s="278">
        <f t="shared" si="40"/>
        <v>0</v>
      </c>
      <c r="Y193" s="278">
        <f t="shared" si="41"/>
        <v>0</v>
      </c>
      <c r="Z193" s="278" t="str">
        <f t="shared" si="42"/>
        <v>PAS</v>
      </c>
      <c r="AA193" s="278" t="str">
        <f t="shared" si="43"/>
        <v>HAYIR</v>
      </c>
      <c r="AB193" s="278" t="str">
        <f t="shared" si="44"/>
        <v>RİSKLİ</v>
      </c>
    </row>
    <row r="194" spans="1:28" ht="15" customHeight="1" x14ac:dyDescent="0.3">
      <c r="A194" s="41" t="s">
        <v>264</v>
      </c>
      <c r="B194" s="42">
        <f>'📡 CANLI_VERİ'!C195</f>
        <v>12.27</v>
      </c>
      <c r="C194" s="43">
        <f>'📡 CANLI_VERİ'!G195</f>
        <v>12.29</v>
      </c>
      <c r="D194" s="51">
        <v>-6.3615205585725416</v>
      </c>
      <c r="E194" s="50">
        <v>-136.16527390900603</v>
      </c>
      <c r="F194" s="50">
        <v>3.41460527873121</v>
      </c>
      <c r="G194" s="50">
        <v>12.149532710280443</v>
      </c>
      <c r="H194" s="50">
        <v>34.079874266790192</v>
      </c>
      <c r="I194" s="50">
        <v>-3.7379895596386839E-2</v>
      </c>
      <c r="J194" s="50">
        <v>0.25755882352941128</v>
      </c>
      <c r="K194" s="50">
        <v>-0.20324705882353022</v>
      </c>
      <c r="L194" s="46">
        <v>513638</v>
      </c>
      <c r="M194" s="50">
        <v>296754.40000000002</v>
      </c>
      <c r="N194" t="str">
        <f t="shared" si="30"/>
        <v>✗</v>
      </c>
      <c r="O194" t="str">
        <f t="shared" si="31"/>
        <v>✗</v>
      </c>
      <c r="P194" t="str">
        <f t="shared" si="32"/>
        <v>✗</v>
      </c>
      <c r="Q194" t="str">
        <f t="shared" si="33"/>
        <v>✗</v>
      </c>
      <c r="R194" t="str">
        <f t="shared" si="34"/>
        <v>✗</v>
      </c>
      <c r="S194" t="str">
        <f t="shared" si="35"/>
        <v>✓</v>
      </c>
      <c r="T194" t="b">
        <f t="shared" si="36"/>
        <v>0</v>
      </c>
      <c r="U194">
        <f t="shared" si="37"/>
        <v>2</v>
      </c>
      <c r="V194" s="249" t="str">
        <f t="shared" si="38"/>
        <v>—</v>
      </c>
      <c r="W194" s="249" t="str">
        <f t="shared" si="39"/>
        <v>—</v>
      </c>
      <c r="X194" s="278">
        <f t="shared" si="40"/>
        <v>3</v>
      </c>
      <c r="Y194" s="278">
        <f t="shared" si="41"/>
        <v>3</v>
      </c>
      <c r="Z194" s="278" t="str">
        <f t="shared" si="42"/>
        <v>PAS</v>
      </c>
      <c r="AA194" s="278" t="str">
        <f t="shared" si="43"/>
        <v>HAYIR</v>
      </c>
      <c r="AB194" s="278" t="str">
        <f t="shared" si="44"/>
        <v>UYGUN</v>
      </c>
    </row>
    <row r="195" spans="1:28" ht="15" customHeight="1" x14ac:dyDescent="0.3">
      <c r="A195" s="35" t="s">
        <v>102</v>
      </c>
      <c r="B195" s="36">
        <f>'📡 CANLI_VERİ'!C196</f>
        <v>65.849999999999994</v>
      </c>
      <c r="C195" s="37">
        <f>'📡 CANLI_VERİ'!G196</f>
        <v>65.25</v>
      </c>
      <c r="D195" s="38" t="s">
        <v>1032</v>
      </c>
      <c r="E195" s="39" t="s">
        <v>1032</v>
      </c>
      <c r="F195" s="39" t="s">
        <v>1032</v>
      </c>
      <c r="G195" s="39" t="s">
        <v>1032</v>
      </c>
      <c r="H195" s="39" t="s">
        <v>1032</v>
      </c>
      <c r="I195" s="39" t="s">
        <v>1032</v>
      </c>
      <c r="J195" s="39" t="s">
        <v>1032</v>
      </c>
      <c r="K195" s="39" t="s">
        <v>1032</v>
      </c>
      <c r="L195" s="40">
        <f>'📡 CANLI_VERİ'!H196</f>
        <v>62945</v>
      </c>
      <c r="M195" s="39" t="s">
        <v>1032</v>
      </c>
      <c r="N195" t="str">
        <f t="shared" ref="N195:N258" si="45">IF(COUNT(D195),IF(D195&gt;0,"✓","✗"),"?")</f>
        <v>?</v>
      </c>
      <c r="O195" t="str">
        <f t="shared" ref="O195:O258" si="46">IF(COUNT(E195),IF(E195&gt;-100,"✓","✗"),"?")</f>
        <v>?</v>
      </c>
      <c r="P195" t="str">
        <f t="shared" ref="P195:P258" si="47">IF(COUNT(I195),IF(I195&gt;0,"✓","✗"),"?")</f>
        <v>?</v>
      </c>
      <c r="Q195" t="str">
        <f t="shared" ref="Q195:Q258" si="48">IF(AND(COUNT(G195),COUNT(H195)),IF(G195&gt;H195,"✓","✗"),"?")</f>
        <v>?</v>
      </c>
      <c r="R195" t="str">
        <f t="shared" ref="R195:R258" si="49">IF(AND(COUNT(J195),COUNT(K195)),IF(AND(J195&gt;0,K195&gt;0),"✓","✗"),"?")</f>
        <v>?</v>
      </c>
      <c r="S195" t="str">
        <f t="shared" ref="S195:S258" si="50">IF(AND(COUNT(L195),COUNT(M195)),IF(L195&gt;M195,"✓","✗"),"?")</f>
        <v>?</v>
      </c>
      <c r="T195">
        <f t="shared" ref="T195:T258" si="51">IF(COUNT(F195),IF(F195&gt;5,-2),0)</f>
        <v>0</v>
      </c>
      <c r="U195" t="str">
        <f t="shared" ref="U195:U258" si="52">IF(COUNT(D195),(IF(N195="✓",3)+IF(O195="✓",3)+IF(P195="✓",3)+IF(Q195="✓",2)+IF(R195="✓",2)+IF(S195="✓",2)+T195),"")</f>
        <v/>
      </c>
      <c r="V195" s="249" t="str">
        <f t="shared" ref="V195:V258" si="53">IF(AND(Q195="✓",R195="✓"),"✓ Uyumlu","—")</f>
        <v>—</v>
      </c>
      <c r="W195" s="249" t="str">
        <f t="shared" ref="W195:W258" si="54">IF(AND(U195&gt;=11,Q195="✓",R195="✓"),"🔥 Güçlü AL",IF(AND(U195&gt;=10,Q195="✓",R195="✓"),"✅ İzle",IF(U195&gt;=11,"📊 Yüksek Skor","—")))</f>
        <v>📊 Yüksek Skor</v>
      </c>
      <c r="X195" s="278">
        <f t="shared" ref="X195:X258" si="55">IFERROR((IF(N195="✓",1,0)*1)+(IF(O195="✓",1,0)*1)+(IF(P195="✓",1,0)*3)+(IF(Q195="✓",1,0)*4)+(IF(R195="✓",1,0)*1)+(IF(S195="✓",1,0)*3)+IF(AND(P195="✓",Q195="✓",S195="✓"),2,0)+IF(AND(N195="✓",P195="✓",Q195="✓",S195="✓"),1,0)-IF(F195&lt;=4,0,IF(F195&lt;=5,2,IF(F195&lt;=6,4,6))),"")</f>
        <v>-6</v>
      </c>
      <c r="Y195" s="278">
        <f t="shared" ref="Y195:Y258" si="56">IFERROR(IF(X195&lt;0,0,IF(X195&gt;15,15,X195)),"")</f>
        <v>0</v>
      </c>
      <c r="Z195" s="278" t="str">
        <f t="shared" ref="Z195:Z258" si="57">IFERROR(IF(AND(Y195&gt;=11,F195&lt;=4,P195="✓",Q195="✓",S195="✓"),"PREMIUM",IF(AND(Y195&gt;=9,F195&lt;=4,P195="✓",Q195="✓",S195="✓"),"GÜÇLÜ",IF(Y195&gt;=8,"İZLE","PAS")) ),"?")</f>
        <v>PAS</v>
      </c>
      <c r="AA195" s="278" t="str">
        <f t="shared" ref="AA195:AA258" si="58">IF(AND(P195="✓",Q195="✓",S195="✓"),"EVET","HAYIR")</f>
        <v>HAYIR</v>
      </c>
      <c r="AB195" s="278" t="str">
        <f t="shared" ref="AB195:AB258" si="59">IFERROR(IF(F195&lt;=4,"UYGUN",IF(F195&lt;=5,"SINIR","RİSKLİ")),"?")</f>
        <v>RİSKLİ</v>
      </c>
    </row>
    <row r="196" spans="1:28" ht="15" customHeight="1" x14ac:dyDescent="0.3">
      <c r="A196" s="41" t="s">
        <v>205</v>
      </c>
      <c r="B196" s="42">
        <f>'📡 CANLI_VERİ'!C197</f>
        <v>15.3</v>
      </c>
      <c r="C196" s="43">
        <f>'📡 CANLI_VERİ'!G197</f>
        <v>15.32</v>
      </c>
      <c r="D196" s="51">
        <v>-4.5056320400500667</v>
      </c>
      <c r="E196" s="50">
        <v>-57.788253781182597</v>
      </c>
      <c r="F196" s="50">
        <v>4.2595019659239846</v>
      </c>
      <c r="G196" s="50">
        <v>31.759656652360501</v>
      </c>
      <c r="H196" s="50">
        <v>42.516376778857001</v>
      </c>
      <c r="I196" s="50">
        <v>-4.2569230233705901E-2</v>
      </c>
      <c r="J196" s="50">
        <v>0.67600000000000193</v>
      </c>
      <c r="K196" s="50">
        <v>-0.33968823529411796</v>
      </c>
      <c r="L196" s="46">
        <v>1743691</v>
      </c>
      <c r="M196" s="50">
        <v>4570820.8</v>
      </c>
      <c r="N196" t="str">
        <f t="shared" si="45"/>
        <v>✗</v>
      </c>
      <c r="O196" t="str">
        <f t="shared" si="46"/>
        <v>✓</v>
      </c>
      <c r="P196" t="str">
        <f t="shared" si="47"/>
        <v>✗</v>
      </c>
      <c r="Q196" t="str">
        <f t="shared" si="48"/>
        <v>✗</v>
      </c>
      <c r="R196" t="str">
        <f t="shared" si="49"/>
        <v>✗</v>
      </c>
      <c r="S196" t="str">
        <f t="shared" si="50"/>
        <v>✗</v>
      </c>
      <c r="T196" t="b">
        <f t="shared" si="51"/>
        <v>0</v>
      </c>
      <c r="U196">
        <f t="shared" si="52"/>
        <v>3</v>
      </c>
      <c r="V196" s="249" t="str">
        <f t="shared" si="53"/>
        <v>—</v>
      </c>
      <c r="W196" s="249" t="str">
        <f t="shared" si="54"/>
        <v>—</v>
      </c>
      <c r="X196" s="278">
        <f t="shared" si="55"/>
        <v>-1</v>
      </c>
      <c r="Y196" s="278">
        <f t="shared" si="56"/>
        <v>0</v>
      </c>
      <c r="Z196" s="278" t="str">
        <f t="shared" si="57"/>
        <v>PAS</v>
      </c>
      <c r="AA196" s="278" t="str">
        <f t="shared" si="58"/>
        <v>HAYIR</v>
      </c>
      <c r="AB196" s="278" t="str">
        <f t="shared" si="59"/>
        <v>SINIR</v>
      </c>
    </row>
    <row r="197" spans="1:28" ht="15" customHeight="1" x14ac:dyDescent="0.3">
      <c r="A197" s="35" t="s">
        <v>586</v>
      </c>
      <c r="B197" s="36">
        <f>'📡 CANLI_VERİ'!C198</f>
        <v>42.62</v>
      </c>
      <c r="C197" s="37">
        <f>'📡 CANLI_VERİ'!G198</f>
        <v>42.74</v>
      </c>
      <c r="D197" s="52">
        <v>2.4821002386634872</v>
      </c>
      <c r="E197" s="49">
        <v>56.389263950506191</v>
      </c>
      <c r="F197" s="49">
        <v>7.8049105063543802</v>
      </c>
      <c r="G197" s="49">
        <v>55.306427503736913</v>
      </c>
      <c r="H197" s="49">
        <v>73.214946400390275</v>
      </c>
      <c r="I197" s="49">
        <v>1.1884903954985315</v>
      </c>
      <c r="J197" s="49">
        <v>15.388764705882345</v>
      </c>
      <c r="K197" s="49">
        <v>2.6427117647058758</v>
      </c>
      <c r="L197" s="40">
        <v>6463645</v>
      </c>
      <c r="M197" s="49">
        <v>11377095.800000001</v>
      </c>
      <c r="N197" t="str">
        <f t="shared" si="45"/>
        <v>✓</v>
      </c>
      <c r="O197" t="str">
        <f t="shared" si="46"/>
        <v>✓</v>
      </c>
      <c r="P197" t="str">
        <f t="shared" si="47"/>
        <v>✓</v>
      </c>
      <c r="Q197" t="str">
        <f t="shared" si="48"/>
        <v>✗</v>
      </c>
      <c r="R197" t="str">
        <f t="shared" si="49"/>
        <v>✓</v>
      </c>
      <c r="S197" t="str">
        <f t="shared" si="50"/>
        <v>✗</v>
      </c>
      <c r="T197">
        <f t="shared" si="51"/>
        <v>-2</v>
      </c>
      <c r="U197">
        <f t="shared" si="52"/>
        <v>9</v>
      </c>
      <c r="V197" s="249" t="str">
        <f t="shared" si="53"/>
        <v>—</v>
      </c>
      <c r="W197" s="249" t="str">
        <f t="shared" si="54"/>
        <v>—</v>
      </c>
      <c r="X197" s="278">
        <f t="shared" si="55"/>
        <v>0</v>
      </c>
      <c r="Y197" s="278">
        <f t="shared" si="56"/>
        <v>0</v>
      </c>
      <c r="Z197" s="278" t="str">
        <f t="shared" si="57"/>
        <v>PAS</v>
      </c>
      <c r="AA197" s="278" t="str">
        <f t="shared" si="58"/>
        <v>HAYIR</v>
      </c>
      <c r="AB197" s="278" t="str">
        <f t="shared" si="59"/>
        <v>RİSKLİ</v>
      </c>
    </row>
    <row r="198" spans="1:28" ht="15" customHeight="1" x14ac:dyDescent="0.3">
      <c r="A198" s="41" t="s">
        <v>87</v>
      </c>
      <c r="B198" s="42">
        <f>'📡 CANLI_VERİ'!C199</f>
        <v>366.25</v>
      </c>
      <c r="C198" s="43">
        <f>'📡 CANLI_VERİ'!G199</f>
        <v>364.75</v>
      </c>
      <c r="D198" s="51">
        <v>-3.6988110964332854</v>
      </c>
      <c r="E198" s="50">
        <v>-151.57480314960634</v>
      </c>
      <c r="F198" s="50">
        <v>2.8267685675093084</v>
      </c>
      <c r="G198" s="50">
        <v>2.0689655172413794</v>
      </c>
      <c r="H198" s="50">
        <v>13.743268226026848</v>
      </c>
      <c r="I198" s="50">
        <v>-2.6193509470300551</v>
      </c>
      <c r="J198" s="50">
        <v>7.3514705882353155</v>
      </c>
      <c r="K198" s="50">
        <v>-5.6332352941176396</v>
      </c>
      <c r="L198" s="46">
        <v>61194</v>
      </c>
      <c r="M198" s="50">
        <v>79224</v>
      </c>
      <c r="N198" t="str">
        <f t="shared" si="45"/>
        <v>✗</v>
      </c>
      <c r="O198" t="str">
        <f t="shared" si="46"/>
        <v>✗</v>
      </c>
      <c r="P198" t="str">
        <f t="shared" si="47"/>
        <v>✗</v>
      </c>
      <c r="Q198" t="str">
        <f t="shared" si="48"/>
        <v>✗</v>
      </c>
      <c r="R198" t="str">
        <f t="shared" si="49"/>
        <v>✗</v>
      </c>
      <c r="S198" t="str">
        <f t="shared" si="50"/>
        <v>✗</v>
      </c>
      <c r="T198" t="b">
        <f t="shared" si="51"/>
        <v>0</v>
      </c>
      <c r="U198">
        <f t="shared" si="52"/>
        <v>0</v>
      </c>
      <c r="V198" s="249" t="str">
        <f t="shared" si="53"/>
        <v>—</v>
      </c>
      <c r="W198" s="249" t="str">
        <f t="shared" si="54"/>
        <v>—</v>
      </c>
      <c r="X198" s="278">
        <f t="shared" si="55"/>
        <v>0</v>
      </c>
      <c r="Y198" s="278">
        <f t="shared" si="56"/>
        <v>0</v>
      </c>
      <c r="Z198" s="278" t="str">
        <f t="shared" si="57"/>
        <v>PAS</v>
      </c>
      <c r="AA198" s="278" t="str">
        <f t="shared" si="58"/>
        <v>HAYIR</v>
      </c>
      <c r="AB198" s="278" t="str">
        <f t="shared" si="59"/>
        <v>UYGUN</v>
      </c>
    </row>
    <row r="199" spans="1:28" ht="15" customHeight="1" x14ac:dyDescent="0.3">
      <c r="A199" s="35" t="s">
        <v>297</v>
      </c>
      <c r="B199" s="36">
        <f>'📡 CANLI_VERİ'!C200</f>
        <v>15.54</v>
      </c>
      <c r="C199" s="37">
        <f>'📡 CANLI_VERİ'!G200</f>
        <v>15.58</v>
      </c>
      <c r="D199" s="52">
        <v>0.19646365422396617</v>
      </c>
      <c r="E199" s="49">
        <v>3.7217545414252702</v>
      </c>
      <c r="F199" s="49">
        <v>2.8991596638655426</v>
      </c>
      <c r="G199" s="49">
        <v>21.195652173913075</v>
      </c>
      <c r="H199" s="49">
        <v>37.191138037538622</v>
      </c>
      <c r="I199" s="49">
        <v>2.2694153169178749E-2</v>
      </c>
      <c r="J199" s="49">
        <v>0.56899999999999729</v>
      </c>
      <c r="K199" s="49">
        <v>-2.1923529411767673E-2</v>
      </c>
      <c r="L199" s="40">
        <v>962320</v>
      </c>
      <c r="M199" s="49">
        <v>2329622</v>
      </c>
      <c r="N199" t="str">
        <f t="shared" si="45"/>
        <v>✓</v>
      </c>
      <c r="O199" t="str">
        <f t="shared" si="46"/>
        <v>✓</v>
      </c>
      <c r="P199" t="str">
        <f t="shared" si="47"/>
        <v>✓</v>
      </c>
      <c r="Q199" t="str">
        <f t="shared" si="48"/>
        <v>✗</v>
      </c>
      <c r="R199" t="str">
        <f t="shared" si="49"/>
        <v>✗</v>
      </c>
      <c r="S199" t="str">
        <f t="shared" si="50"/>
        <v>✗</v>
      </c>
      <c r="T199" t="b">
        <f t="shared" si="51"/>
        <v>0</v>
      </c>
      <c r="U199">
        <f t="shared" si="52"/>
        <v>9</v>
      </c>
      <c r="V199" s="249" t="str">
        <f t="shared" si="53"/>
        <v>—</v>
      </c>
      <c r="W199" s="249" t="str">
        <f t="shared" si="54"/>
        <v>—</v>
      </c>
      <c r="X199" s="278">
        <f t="shared" si="55"/>
        <v>5</v>
      </c>
      <c r="Y199" s="278">
        <f t="shared" si="56"/>
        <v>5</v>
      </c>
      <c r="Z199" s="278" t="str">
        <f t="shared" si="57"/>
        <v>PAS</v>
      </c>
      <c r="AA199" s="278" t="str">
        <f t="shared" si="58"/>
        <v>HAYIR</v>
      </c>
      <c r="AB199" s="278" t="str">
        <f t="shared" si="59"/>
        <v>UYGUN</v>
      </c>
    </row>
    <row r="200" spans="1:28" ht="15" customHeight="1" x14ac:dyDescent="0.3">
      <c r="A200" s="41" t="s">
        <v>1062</v>
      </c>
      <c r="B200" s="42">
        <f>'📡 CANLI_VERİ'!C201</f>
        <v>0</v>
      </c>
      <c r="C200" s="43">
        <f>'📡 CANLI_VERİ'!G201</f>
        <v>0</v>
      </c>
      <c r="D200" s="44" t="s">
        <v>1032</v>
      </c>
      <c r="E200" s="45" t="s">
        <v>1032</v>
      </c>
      <c r="F200" s="45" t="s">
        <v>1032</v>
      </c>
      <c r="G200" s="45" t="s">
        <v>1032</v>
      </c>
      <c r="H200" s="45" t="s">
        <v>1032</v>
      </c>
      <c r="I200" s="45" t="s">
        <v>1032</v>
      </c>
      <c r="J200" s="45" t="s">
        <v>1032</v>
      </c>
      <c r="K200" s="45" t="s">
        <v>1032</v>
      </c>
      <c r="L200" s="46">
        <f>'📡 CANLI_VERİ'!H201</f>
        <v>0</v>
      </c>
      <c r="M200" s="45" t="s">
        <v>1032</v>
      </c>
      <c r="N200" t="str">
        <f t="shared" si="45"/>
        <v>?</v>
      </c>
      <c r="O200" t="str">
        <f t="shared" si="46"/>
        <v>?</v>
      </c>
      <c r="P200" t="str">
        <f t="shared" si="47"/>
        <v>?</v>
      </c>
      <c r="Q200" t="str">
        <f t="shared" si="48"/>
        <v>?</v>
      </c>
      <c r="R200" t="str">
        <f t="shared" si="49"/>
        <v>?</v>
      </c>
      <c r="S200" t="str">
        <f t="shared" si="50"/>
        <v>?</v>
      </c>
      <c r="T200">
        <f t="shared" si="51"/>
        <v>0</v>
      </c>
      <c r="U200" t="str">
        <f t="shared" si="52"/>
        <v/>
      </c>
      <c r="V200" s="249" t="str">
        <f t="shared" si="53"/>
        <v>—</v>
      </c>
      <c r="W200" s="249" t="str">
        <f t="shared" si="54"/>
        <v>📊 Yüksek Skor</v>
      </c>
      <c r="X200" s="278">
        <f t="shared" si="55"/>
        <v>-6</v>
      </c>
      <c r="Y200" s="278">
        <f t="shared" si="56"/>
        <v>0</v>
      </c>
      <c r="Z200" s="278" t="str">
        <f t="shared" si="57"/>
        <v>PAS</v>
      </c>
      <c r="AA200" s="278" t="str">
        <f t="shared" si="58"/>
        <v>HAYIR</v>
      </c>
      <c r="AB200" s="278" t="str">
        <f t="shared" si="59"/>
        <v>RİSKLİ</v>
      </c>
    </row>
    <row r="201" spans="1:28" ht="15" customHeight="1" x14ac:dyDescent="0.3">
      <c r="A201" s="35" t="s">
        <v>587</v>
      </c>
      <c r="B201" s="36">
        <f>'📡 CANLI_VERİ'!C202</f>
        <v>299</v>
      </c>
      <c r="C201" s="37">
        <f>'📡 CANLI_VERİ'!G202</f>
        <v>297</v>
      </c>
      <c r="D201" s="52">
        <v>-4.8145224940805083</v>
      </c>
      <c r="E201" s="49">
        <v>-115.08959446714967</v>
      </c>
      <c r="F201" s="49">
        <v>3.0443022980336414</v>
      </c>
      <c r="G201" s="49">
        <v>6.1224489795918364</v>
      </c>
      <c r="H201" s="49">
        <v>14.965986394557822</v>
      </c>
      <c r="I201" s="49">
        <v>-0.10094687827493853</v>
      </c>
      <c r="J201" s="49">
        <v>-10.556617647058829</v>
      </c>
      <c r="K201" s="49">
        <v>-2.1289705882352905</v>
      </c>
      <c r="L201" s="40">
        <v>232019</v>
      </c>
      <c r="M201" s="49">
        <v>450173.6</v>
      </c>
      <c r="N201" t="str">
        <f t="shared" si="45"/>
        <v>✗</v>
      </c>
      <c r="O201" t="str">
        <f t="shared" si="46"/>
        <v>✗</v>
      </c>
      <c r="P201" t="str">
        <f t="shared" si="47"/>
        <v>✗</v>
      </c>
      <c r="Q201" t="str">
        <f t="shared" si="48"/>
        <v>✗</v>
      </c>
      <c r="R201" t="str">
        <f t="shared" si="49"/>
        <v>✗</v>
      </c>
      <c r="S201" t="str">
        <f t="shared" si="50"/>
        <v>✗</v>
      </c>
      <c r="T201" t="b">
        <f t="shared" si="51"/>
        <v>0</v>
      </c>
      <c r="U201">
        <f t="shared" si="52"/>
        <v>0</v>
      </c>
      <c r="V201" s="249" t="str">
        <f t="shared" si="53"/>
        <v>—</v>
      </c>
      <c r="W201" s="249" t="str">
        <f t="shared" si="54"/>
        <v>—</v>
      </c>
      <c r="X201" s="278">
        <f t="shared" si="55"/>
        <v>0</v>
      </c>
      <c r="Y201" s="278">
        <f t="shared" si="56"/>
        <v>0</v>
      </c>
      <c r="Z201" s="278" t="str">
        <f t="shared" si="57"/>
        <v>PAS</v>
      </c>
      <c r="AA201" s="278" t="str">
        <f t="shared" si="58"/>
        <v>HAYIR</v>
      </c>
      <c r="AB201" s="278" t="str">
        <f t="shared" si="59"/>
        <v>UYGUN</v>
      </c>
    </row>
    <row r="202" spans="1:28" ht="15" customHeight="1" x14ac:dyDescent="0.3">
      <c r="A202" s="41" t="s">
        <v>116</v>
      </c>
      <c r="B202" s="42">
        <f>'📡 CANLI_VERİ'!C203</f>
        <v>13.09</v>
      </c>
      <c r="C202" s="43">
        <f>'📡 CANLI_VERİ'!G203</f>
        <v>13.09</v>
      </c>
      <c r="D202" s="51">
        <v>3.5849056603773688</v>
      </c>
      <c r="E202" s="50">
        <v>119.06250000000055</v>
      </c>
      <c r="F202" s="50">
        <v>3.2851938589643499</v>
      </c>
      <c r="G202" s="50">
        <v>83.928571428571459</v>
      </c>
      <c r="H202" s="50">
        <v>83.238270738270742</v>
      </c>
      <c r="I202" s="50">
        <v>8.8846083646918456E-2</v>
      </c>
      <c r="J202" s="50">
        <v>0.77994117647058658</v>
      </c>
      <c r="K202" s="50">
        <v>7.6264705882350348E-2</v>
      </c>
      <c r="L202" s="46">
        <v>1613516</v>
      </c>
      <c r="M202" s="50">
        <v>2815317.2</v>
      </c>
      <c r="N202" t="str">
        <f t="shared" si="45"/>
        <v>✓</v>
      </c>
      <c r="O202" t="str">
        <f t="shared" si="46"/>
        <v>✓</v>
      </c>
      <c r="P202" t="str">
        <f t="shared" si="47"/>
        <v>✓</v>
      </c>
      <c r="Q202" t="str">
        <f t="shared" si="48"/>
        <v>✓</v>
      </c>
      <c r="R202" t="str">
        <f t="shared" si="49"/>
        <v>✓</v>
      </c>
      <c r="S202" t="str">
        <f t="shared" si="50"/>
        <v>✗</v>
      </c>
      <c r="T202" t="b">
        <f t="shared" si="51"/>
        <v>0</v>
      </c>
      <c r="U202">
        <f t="shared" si="52"/>
        <v>13</v>
      </c>
      <c r="V202" s="249" t="str">
        <f t="shared" si="53"/>
        <v>✓ Uyumlu</v>
      </c>
      <c r="W202" s="249" t="str">
        <f t="shared" si="54"/>
        <v>🔥 Güçlü AL</v>
      </c>
      <c r="X202" s="278">
        <f t="shared" si="55"/>
        <v>10</v>
      </c>
      <c r="Y202" s="278">
        <f t="shared" si="56"/>
        <v>10</v>
      </c>
      <c r="Z202" s="278" t="str">
        <f t="shared" si="57"/>
        <v>İZLE</v>
      </c>
      <c r="AA202" s="278" t="str">
        <f t="shared" si="58"/>
        <v>HAYIR</v>
      </c>
      <c r="AB202" s="278" t="str">
        <f t="shared" si="59"/>
        <v>UYGUN</v>
      </c>
    </row>
    <row r="203" spans="1:28" ht="15" customHeight="1" x14ac:dyDescent="0.3">
      <c r="A203" s="35" t="s">
        <v>150</v>
      </c>
      <c r="B203" s="36">
        <f>'📡 CANLI_VERİ'!C204</f>
        <v>5.27</v>
      </c>
      <c r="C203" s="37">
        <f>'📡 CANLI_VERİ'!G204</f>
        <v>5.25</v>
      </c>
      <c r="D203" s="52">
        <v>-0.5893909626719096</v>
      </c>
      <c r="E203" s="49">
        <v>55.765199161426452</v>
      </c>
      <c r="F203" s="49">
        <v>2.5127046866177278</v>
      </c>
      <c r="G203" s="49">
        <v>66.666666666666515</v>
      </c>
      <c r="H203" s="49">
        <v>61.844863731656098</v>
      </c>
      <c r="I203" s="49">
        <v>4.6679966893304892E-3</v>
      </c>
      <c r="J203" s="49">
        <v>0.35491176470588393</v>
      </c>
      <c r="K203" s="49">
        <v>-4.2499999999999705E-2</v>
      </c>
      <c r="L203" s="40">
        <v>17387043</v>
      </c>
      <c r="M203" s="49">
        <v>11536597.6</v>
      </c>
      <c r="N203" t="str">
        <f t="shared" si="45"/>
        <v>✗</v>
      </c>
      <c r="O203" t="str">
        <f t="shared" si="46"/>
        <v>✓</v>
      </c>
      <c r="P203" t="str">
        <f t="shared" si="47"/>
        <v>✓</v>
      </c>
      <c r="Q203" t="str">
        <f t="shared" si="48"/>
        <v>✓</v>
      </c>
      <c r="R203" t="str">
        <f t="shared" si="49"/>
        <v>✗</v>
      </c>
      <c r="S203" t="str">
        <f t="shared" si="50"/>
        <v>✓</v>
      </c>
      <c r="T203" t="b">
        <f t="shared" si="51"/>
        <v>0</v>
      </c>
      <c r="U203">
        <f t="shared" si="52"/>
        <v>10</v>
      </c>
      <c r="V203" s="249" t="str">
        <f t="shared" si="53"/>
        <v>—</v>
      </c>
      <c r="W203" s="249" t="str">
        <f t="shared" si="54"/>
        <v>—</v>
      </c>
      <c r="X203" s="278">
        <f t="shared" si="55"/>
        <v>13</v>
      </c>
      <c r="Y203" s="278">
        <f t="shared" si="56"/>
        <v>13</v>
      </c>
      <c r="Z203" s="278" t="str">
        <f t="shared" si="57"/>
        <v>PREMIUM</v>
      </c>
      <c r="AA203" s="278" t="str">
        <f t="shared" si="58"/>
        <v>EVET</v>
      </c>
      <c r="AB203" s="278" t="str">
        <f t="shared" si="59"/>
        <v>UYGUN</v>
      </c>
    </row>
    <row r="204" spans="1:28" ht="15" customHeight="1" x14ac:dyDescent="0.3">
      <c r="A204" s="41" t="s">
        <v>101</v>
      </c>
      <c r="B204" s="42">
        <f>'📡 CANLI_VERİ'!C205</f>
        <v>1.17</v>
      </c>
      <c r="C204" s="43">
        <f>'📡 CANLI_VERİ'!G205</f>
        <v>1.18</v>
      </c>
      <c r="D204" s="51">
        <v>1.7543859649122862</v>
      </c>
      <c r="E204" s="50">
        <v>73.456790123456969</v>
      </c>
      <c r="F204" s="50">
        <v>3.4482758620689604</v>
      </c>
      <c r="G204" s="50">
        <v>59.999999999999943</v>
      </c>
      <c r="H204" s="50">
        <v>70.196078431372513</v>
      </c>
      <c r="I204" s="50">
        <v>9.8454541841843397E-3</v>
      </c>
      <c r="J204" s="50">
        <v>5.2735294117647102E-2</v>
      </c>
      <c r="K204" s="50">
        <v>1.0247058823529498E-2</v>
      </c>
      <c r="L204" s="46">
        <v>210178828</v>
      </c>
      <c r="M204" s="50">
        <v>316361565.60000002</v>
      </c>
      <c r="N204" t="str">
        <f t="shared" si="45"/>
        <v>✓</v>
      </c>
      <c r="O204" t="str">
        <f t="shared" si="46"/>
        <v>✓</v>
      </c>
      <c r="P204" t="str">
        <f t="shared" si="47"/>
        <v>✓</v>
      </c>
      <c r="Q204" t="str">
        <f t="shared" si="48"/>
        <v>✗</v>
      </c>
      <c r="R204" t="str">
        <f t="shared" si="49"/>
        <v>✓</v>
      </c>
      <c r="S204" t="str">
        <f t="shared" si="50"/>
        <v>✗</v>
      </c>
      <c r="T204" t="b">
        <f t="shared" si="51"/>
        <v>0</v>
      </c>
      <c r="U204">
        <f t="shared" si="52"/>
        <v>11</v>
      </c>
      <c r="V204" s="249" t="str">
        <f t="shared" si="53"/>
        <v>—</v>
      </c>
      <c r="W204" s="249" t="str">
        <f t="shared" si="54"/>
        <v>📊 Yüksek Skor</v>
      </c>
      <c r="X204" s="278">
        <f t="shared" si="55"/>
        <v>6</v>
      </c>
      <c r="Y204" s="278">
        <f t="shared" si="56"/>
        <v>6</v>
      </c>
      <c r="Z204" s="278" t="str">
        <f t="shared" si="57"/>
        <v>PAS</v>
      </c>
      <c r="AA204" s="278" t="str">
        <f t="shared" si="58"/>
        <v>HAYIR</v>
      </c>
      <c r="AB204" s="278" t="str">
        <f t="shared" si="59"/>
        <v>UYGUN</v>
      </c>
    </row>
    <row r="205" spans="1:28" ht="15" customHeight="1" x14ac:dyDescent="0.3">
      <c r="A205" s="35" t="s">
        <v>588</v>
      </c>
      <c r="B205" s="36">
        <f>'📡 CANLI_VERİ'!C206</f>
        <v>530.5</v>
      </c>
      <c r="C205" s="37">
        <f>'📡 CANLI_VERİ'!G206</f>
        <v>530.5</v>
      </c>
      <c r="D205" s="52">
        <v>1.1406844106463865</v>
      </c>
      <c r="E205" s="49">
        <v>84.407304240173204</v>
      </c>
      <c r="F205" s="49">
        <v>4.0111439312567132</v>
      </c>
      <c r="G205" s="49">
        <v>72.258064516129025</v>
      </c>
      <c r="H205" s="49">
        <v>82.756711970694241</v>
      </c>
      <c r="I205" s="49">
        <v>4.2046932912292814</v>
      </c>
      <c r="J205" s="49">
        <v>26.852941176470608</v>
      </c>
      <c r="K205" s="49">
        <v>0.32382352941181125</v>
      </c>
      <c r="L205" s="40">
        <v>1037680</v>
      </c>
      <c r="M205" s="49">
        <v>1582035.8</v>
      </c>
      <c r="N205" t="str">
        <f t="shared" si="45"/>
        <v>✓</v>
      </c>
      <c r="O205" t="str">
        <f t="shared" si="46"/>
        <v>✓</v>
      </c>
      <c r="P205" t="str">
        <f t="shared" si="47"/>
        <v>✓</v>
      </c>
      <c r="Q205" t="str">
        <f t="shared" si="48"/>
        <v>✗</v>
      </c>
      <c r="R205" t="str">
        <f t="shared" si="49"/>
        <v>✓</v>
      </c>
      <c r="S205" t="str">
        <f t="shared" si="50"/>
        <v>✗</v>
      </c>
      <c r="T205" t="b">
        <f t="shared" si="51"/>
        <v>0</v>
      </c>
      <c r="U205">
        <f t="shared" si="52"/>
        <v>11</v>
      </c>
      <c r="V205" s="249" t="str">
        <f t="shared" si="53"/>
        <v>—</v>
      </c>
      <c r="W205" s="249" t="str">
        <f t="shared" si="54"/>
        <v>📊 Yüksek Skor</v>
      </c>
      <c r="X205" s="278">
        <f t="shared" si="55"/>
        <v>4</v>
      </c>
      <c r="Y205" s="278">
        <f t="shared" si="56"/>
        <v>4</v>
      </c>
      <c r="Z205" s="278" t="str">
        <f t="shared" si="57"/>
        <v>PAS</v>
      </c>
      <c r="AA205" s="278" t="str">
        <f t="shared" si="58"/>
        <v>HAYIR</v>
      </c>
      <c r="AB205" s="278" t="str">
        <f t="shared" si="59"/>
        <v>SINIR</v>
      </c>
    </row>
    <row r="206" spans="1:28" ht="15" customHeight="1" x14ac:dyDescent="0.3">
      <c r="A206" s="41" t="s">
        <v>589</v>
      </c>
      <c r="B206" s="42">
        <f>'📡 CANLI_VERİ'!C207</f>
        <v>71.05</v>
      </c>
      <c r="C206" s="43">
        <f>'📡 CANLI_VERİ'!G207</f>
        <v>71.05</v>
      </c>
      <c r="D206" s="44" t="s">
        <v>1032</v>
      </c>
      <c r="E206" s="45" t="s">
        <v>1032</v>
      </c>
      <c r="F206" s="45" t="s">
        <v>1032</v>
      </c>
      <c r="G206" s="45" t="s">
        <v>1032</v>
      </c>
      <c r="H206" s="45" t="s">
        <v>1032</v>
      </c>
      <c r="I206" s="45" t="s">
        <v>1032</v>
      </c>
      <c r="J206" s="45" t="s">
        <v>1032</v>
      </c>
      <c r="K206" s="45" t="s">
        <v>1032</v>
      </c>
      <c r="L206" s="46">
        <f>'📡 CANLI_VERİ'!H207</f>
        <v>3069</v>
      </c>
      <c r="M206" s="45" t="s">
        <v>1032</v>
      </c>
      <c r="N206" t="str">
        <f t="shared" si="45"/>
        <v>?</v>
      </c>
      <c r="O206" t="str">
        <f t="shared" si="46"/>
        <v>?</v>
      </c>
      <c r="P206" t="str">
        <f t="shared" si="47"/>
        <v>?</v>
      </c>
      <c r="Q206" t="str">
        <f t="shared" si="48"/>
        <v>?</v>
      </c>
      <c r="R206" t="str">
        <f t="shared" si="49"/>
        <v>?</v>
      </c>
      <c r="S206" t="str">
        <f t="shared" si="50"/>
        <v>?</v>
      </c>
      <c r="T206">
        <f t="shared" si="51"/>
        <v>0</v>
      </c>
      <c r="U206" t="str">
        <f t="shared" si="52"/>
        <v/>
      </c>
      <c r="V206" s="249" t="str">
        <f t="shared" si="53"/>
        <v>—</v>
      </c>
      <c r="W206" s="249" t="str">
        <f t="shared" si="54"/>
        <v>📊 Yüksek Skor</v>
      </c>
      <c r="X206" s="278">
        <f t="shared" si="55"/>
        <v>-6</v>
      </c>
      <c r="Y206" s="278">
        <f t="shared" si="56"/>
        <v>0</v>
      </c>
      <c r="Z206" s="278" t="str">
        <f t="shared" si="57"/>
        <v>PAS</v>
      </c>
      <c r="AA206" s="278" t="str">
        <f t="shared" si="58"/>
        <v>HAYIR</v>
      </c>
      <c r="AB206" s="278" t="str">
        <f t="shared" si="59"/>
        <v>RİSKLİ</v>
      </c>
    </row>
    <row r="207" spans="1:28" ht="15" customHeight="1" x14ac:dyDescent="0.3">
      <c r="A207" s="35" t="s">
        <v>590</v>
      </c>
      <c r="B207" s="36">
        <f>'📡 CANLI_VERİ'!C208</f>
        <v>37.840000000000003</v>
      </c>
      <c r="C207" s="37">
        <f>'📡 CANLI_VERİ'!G208</f>
        <v>37.86</v>
      </c>
      <c r="D207" s="52">
        <v>-4.1257367387033339</v>
      </c>
      <c r="E207" s="49">
        <v>-55.663013109821186</v>
      </c>
      <c r="F207" s="49">
        <v>3.9995608899297421</v>
      </c>
      <c r="G207" s="49">
        <v>38.818565400843845</v>
      </c>
      <c r="H207" s="49">
        <v>63.493398940261159</v>
      </c>
      <c r="I207" s="49">
        <v>0.29599847731219781</v>
      </c>
      <c r="J207" s="49">
        <v>0.76729411764705446</v>
      </c>
      <c r="K207" s="49">
        <v>0.16342352941175586</v>
      </c>
      <c r="L207" s="40">
        <v>18487111</v>
      </c>
      <c r="M207" s="49">
        <v>33658818.200000003</v>
      </c>
      <c r="N207" t="str">
        <f t="shared" si="45"/>
        <v>✗</v>
      </c>
      <c r="O207" t="str">
        <f t="shared" si="46"/>
        <v>✓</v>
      </c>
      <c r="P207" t="str">
        <f t="shared" si="47"/>
        <v>✓</v>
      </c>
      <c r="Q207" t="str">
        <f t="shared" si="48"/>
        <v>✗</v>
      </c>
      <c r="R207" t="str">
        <f t="shared" si="49"/>
        <v>✓</v>
      </c>
      <c r="S207" t="str">
        <f t="shared" si="50"/>
        <v>✗</v>
      </c>
      <c r="T207" t="b">
        <f t="shared" si="51"/>
        <v>0</v>
      </c>
      <c r="U207">
        <f t="shared" si="52"/>
        <v>8</v>
      </c>
      <c r="V207" s="249" t="str">
        <f t="shared" si="53"/>
        <v>—</v>
      </c>
      <c r="W207" s="249" t="str">
        <f t="shared" si="54"/>
        <v>—</v>
      </c>
      <c r="X207" s="278">
        <f t="shared" si="55"/>
        <v>5</v>
      </c>
      <c r="Y207" s="278">
        <f t="shared" si="56"/>
        <v>5</v>
      </c>
      <c r="Z207" s="278" t="str">
        <f t="shared" si="57"/>
        <v>PAS</v>
      </c>
      <c r="AA207" s="278" t="str">
        <f t="shared" si="58"/>
        <v>HAYIR</v>
      </c>
      <c r="AB207" s="278" t="str">
        <f t="shared" si="59"/>
        <v>UYGUN</v>
      </c>
    </row>
    <row r="208" spans="1:28" ht="15" customHeight="1" x14ac:dyDescent="0.3">
      <c r="A208" s="41" t="s">
        <v>86</v>
      </c>
      <c r="B208" s="42">
        <f>'📡 CANLI_VERİ'!C209</f>
        <v>17.03</v>
      </c>
      <c r="C208" s="43">
        <f>'📡 CANLI_VERİ'!G209</f>
        <v>17.2</v>
      </c>
      <c r="D208" s="51">
        <v>7.922645040548959</v>
      </c>
      <c r="E208" s="50">
        <v>121.76206237722297</v>
      </c>
      <c r="F208" s="50">
        <v>5.813377374071016</v>
      </c>
      <c r="G208" s="50">
        <v>63.613231552162851</v>
      </c>
      <c r="H208" s="50">
        <v>75.079869913675537</v>
      </c>
      <c r="I208" s="50">
        <v>0.27165392762493401</v>
      </c>
      <c r="J208" s="50">
        <v>1.8233529411764664</v>
      </c>
      <c r="K208" s="50">
        <v>0.56358823529411639</v>
      </c>
      <c r="L208" s="46">
        <v>4684457</v>
      </c>
      <c r="M208" s="50">
        <v>8588090.1999999993</v>
      </c>
      <c r="N208" t="str">
        <f t="shared" si="45"/>
        <v>✓</v>
      </c>
      <c r="O208" t="str">
        <f t="shared" si="46"/>
        <v>✓</v>
      </c>
      <c r="P208" t="str">
        <f t="shared" si="47"/>
        <v>✓</v>
      </c>
      <c r="Q208" t="str">
        <f t="shared" si="48"/>
        <v>✗</v>
      </c>
      <c r="R208" t="str">
        <f t="shared" si="49"/>
        <v>✓</v>
      </c>
      <c r="S208" t="str">
        <f t="shared" si="50"/>
        <v>✗</v>
      </c>
      <c r="T208">
        <f t="shared" si="51"/>
        <v>-2</v>
      </c>
      <c r="U208">
        <f t="shared" si="52"/>
        <v>9</v>
      </c>
      <c r="V208" s="249" t="str">
        <f t="shared" si="53"/>
        <v>—</v>
      </c>
      <c r="W208" s="249" t="str">
        <f t="shared" si="54"/>
        <v>—</v>
      </c>
      <c r="X208" s="278">
        <f t="shared" si="55"/>
        <v>2</v>
      </c>
      <c r="Y208" s="278">
        <f t="shared" si="56"/>
        <v>2</v>
      </c>
      <c r="Z208" s="278" t="str">
        <f t="shared" si="57"/>
        <v>PAS</v>
      </c>
      <c r="AA208" s="278" t="str">
        <f t="shared" si="58"/>
        <v>HAYIR</v>
      </c>
      <c r="AB208" s="278" t="str">
        <f t="shared" si="59"/>
        <v>RİSKLİ</v>
      </c>
    </row>
    <row r="209" spans="1:28" ht="15" customHeight="1" x14ac:dyDescent="0.3">
      <c r="A209" s="35" t="s">
        <v>591</v>
      </c>
      <c r="B209" s="36">
        <f>'📡 CANLI_VERİ'!C210</f>
        <v>3.47</v>
      </c>
      <c r="C209" s="37">
        <f>'📡 CANLI_VERİ'!G210</f>
        <v>3.49</v>
      </c>
      <c r="D209" s="52">
        <v>-6.8601583113456543</v>
      </c>
      <c r="E209" s="49">
        <v>9.6672944130570304</v>
      </c>
      <c r="F209" s="49">
        <v>6.0704168352893548</v>
      </c>
      <c r="G209" s="49">
        <v>34.246575342465754</v>
      </c>
      <c r="H209" s="49">
        <v>38.461640610623874</v>
      </c>
      <c r="I209" s="49">
        <v>1.3322499030014312E-2</v>
      </c>
      <c r="J209" s="49">
        <v>0.34641176470588197</v>
      </c>
      <c r="K209" s="49">
        <v>-2.0141176470588384E-2</v>
      </c>
      <c r="L209" s="40">
        <v>72800390</v>
      </c>
      <c r="M209" s="49">
        <v>115970716</v>
      </c>
      <c r="N209" t="str">
        <f t="shared" si="45"/>
        <v>✗</v>
      </c>
      <c r="O209" t="str">
        <f t="shared" si="46"/>
        <v>✓</v>
      </c>
      <c r="P209" t="str">
        <f t="shared" si="47"/>
        <v>✓</v>
      </c>
      <c r="Q209" t="str">
        <f t="shared" si="48"/>
        <v>✗</v>
      </c>
      <c r="R209" t="str">
        <f t="shared" si="49"/>
        <v>✗</v>
      </c>
      <c r="S209" t="str">
        <f t="shared" si="50"/>
        <v>✗</v>
      </c>
      <c r="T209">
        <f t="shared" si="51"/>
        <v>-2</v>
      </c>
      <c r="U209">
        <f t="shared" si="52"/>
        <v>4</v>
      </c>
      <c r="V209" s="249" t="str">
        <f t="shared" si="53"/>
        <v>—</v>
      </c>
      <c r="W209" s="249" t="str">
        <f t="shared" si="54"/>
        <v>—</v>
      </c>
      <c r="X209" s="278">
        <f t="shared" si="55"/>
        <v>-2</v>
      </c>
      <c r="Y209" s="278">
        <f t="shared" si="56"/>
        <v>0</v>
      </c>
      <c r="Z209" s="278" t="str">
        <f t="shared" si="57"/>
        <v>PAS</v>
      </c>
      <c r="AA209" s="278" t="str">
        <f t="shared" si="58"/>
        <v>HAYIR</v>
      </c>
      <c r="AB209" s="278" t="str">
        <f t="shared" si="59"/>
        <v>RİSKLİ</v>
      </c>
    </row>
    <row r="210" spans="1:28" ht="15" customHeight="1" x14ac:dyDescent="0.3">
      <c r="A210" s="41" t="s">
        <v>592</v>
      </c>
      <c r="B210" s="42">
        <f>'📡 CANLI_VERİ'!C211</f>
        <v>149</v>
      </c>
      <c r="C210" s="43">
        <f>'📡 CANLI_VERİ'!G211</f>
        <v>146.6</v>
      </c>
      <c r="D210" s="51">
        <v>11.212121212121229</v>
      </c>
      <c r="E210" s="50">
        <v>79.262981574539509</v>
      </c>
      <c r="F210" s="50">
        <v>5.5225768781627078</v>
      </c>
      <c r="G210" s="50">
        <v>67.320261437908499</v>
      </c>
      <c r="H210" s="50">
        <v>56.427015250544635</v>
      </c>
      <c r="I210" s="50">
        <v>-1.0883663153583898</v>
      </c>
      <c r="J210" s="50">
        <v>7.4120588235293781</v>
      </c>
      <c r="K210" s="50">
        <v>0.19935294117645697</v>
      </c>
      <c r="L210" s="46">
        <v>1229695</v>
      </c>
      <c r="M210" s="50">
        <v>2030983.6</v>
      </c>
      <c r="N210" t="str">
        <f t="shared" si="45"/>
        <v>✓</v>
      </c>
      <c r="O210" t="str">
        <f t="shared" si="46"/>
        <v>✓</v>
      </c>
      <c r="P210" t="str">
        <f t="shared" si="47"/>
        <v>✗</v>
      </c>
      <c r="Q210" t="str">
        <f t="shared" si="48"/>
        <v>✓</v>
      </c>
      <c r="R210" t="str">
        <f t="shared" si="49"/>
        <v>✓</v>
      </c>
      <c r="S210" t="str">
        <f t="shared" si="50"/>
        <v>✗</v>
      </c>
      <c r="T210">
        <f t="shared" si="51"/>
        <v>-2</v>
      </c>
      <c r="U210">
        <f t="shared" si="52"/>
        <v>8</v>
      </c>
      <c r="V210" s="249" t="str">
        <f t="shared" si="53"/>
        <v>✓ Uyumlu</v>
      </c>
      <c r="W210" s="249" t="str">
        <f t="shared" si="54"/>
        <v>—</v>
      </c>
      <c r="X210" s="278">
        <f t="shared" si="55"/>
        <v>3</v>
      </c>
      <c r="Y210" s="278">
        <f t="shared" si="56"/>
        <v>3</v>
      </c>
      <c r="Z210" s="278" t="str">
        <f t="shared" si="57"/>
        <v>PAS</v>
      </c>
      <c r="AA210" s="278" t="str">
        <f t="shared" si="58"/>
        <v>HAYIR</v>
      </c>
      <c r="AB210" s="278" t="str">
        <f t="shared" si="59"/>
        <v>RİSKLİ</v>
      </c>
    </row>
    <row r="211" spans="1:28" ht="15" customHeight="1" x14ac:dyDescent="0.3">
      <c r="A211" s="35" t="s">
        <v>111</v>
      </c>
      <c r="B211" s="36">
        <f>'📡 CANLI_VERİ'!C212</f>
        <v>3.43</v>
      </c>
      <c r="C211" s="37">
        <f>'📡 CANLI_VERİ'!G212</f>
        <v>3.42</v>
      </c>
      <c r="D211" s="52">
        <v>-4.0229885057471275</v>
      </c>
      <c r="E211" s="49">
        <v>64.210199004975209</v>
      </c>
      <c r="F211" s="49">
        <v>5.4319931565440553</v>
      </c>
      <c r="G211" s="49">
        <v>67.187499999999986</v>
      </c>
      <c r="H211" s="49">
        <v>70.654539800995039</v>
      </c>
      <c r="I211" s="49">
        <v>2.7386042009580461E-2</v>
      </c>
      <c r="J211" s="49">
        <v>0.28752941176470603</v>
      </c>
      <c r="K211" s="49">
        <v>-3.3370588235293763E-2</v>
      </c>
      <c r="L211" s="40">
        <v>264455336</v>
      </c>
      <c r="M211" s="49">
        <v>238226347.19999999</v>
      </c>
      <c r="N211" t="str">
        <f t="shared" si="45"/>
        <v>✗</v>
      </c>
      <c r="O211" t="str">
        <f t="shared" si="46"/>
        <v>✓</v>
      </c>
      <c r="P211" t="str">
        <f t="shared" si="47"/>
        <v>✓</v>
      </c>
      <c r="Q211" t="str">
        <f t="shared" si="48"/>
        <v>✗</v>
      </c>
      <c r="R211" t="str">
        <f t="shared" si="49"/>
        <v>✗</v>
      </c>
      <c r="S211" t="str">
        <f t="shared" si="50"/>
        <v>✓</v>
      </c>
      <c r="T211">
        <f t="shared" si="51"/>
        <v>-2</v>
      </c>
      <c r="U211">
        <f t="shared" si="52"/>
        <v>6</v>
      </c>
      <c r="V211" s="249" t="str">
        <f t="shared" si="53"/>
        <v>—</v>
      </c>
      <c r="W211" s="249" t="str">
        <f t="shared" si="54"/>
        <v>—</v>
      </c>
      <c r="X211" s="278">
        <f t="shared" si="55"/>
        <v>3</v>
      </c>
      <c r="Y211" s="278">
        <f t="shared" si="56"/>
        <v>3</v>
      </c>
      <c r="Z211" s="278" t="str">
        <f t="shared" si="57"/>
        <v>PAS</v>
      </c>
      <c r="AA211" s="278" t="str">
        <f t="shared" si="58"/>
        <v>HAYIR</v>
      </c>
      <c r="AB211" s="278" t="str">
        <f t="shared" si="59"/>
        <v>RİSKLİ</v>
      </c>
    </row>
    <row r="212" spans="1:28" ht="15" customHeight="1" x14ac:dyDescent="0.3">
      <c r="A212" s="41" t="s">
        <v>189</v>
      </c>
      <c r="B212" s="42">
        <f>'📡 CANLI_VERİ'!C213</f>
        <v>15.66</v>
      </c>
      <c r="C212" s="43">
        <f>'📡 CANLI_VERİ'!G213</f>
        <v>15.69</v>
      </c>
      <c r="D212" s="51">
        <v>-3.2380952380952399</v>
      </c>
      <c r="E212" s="50">
        <v>58.591134324360453</v>
      </c>
      <c r="F212" s="50">
        <v>7.6115485564304448</v>
      </c>
      <c r="G212" s="50">
        <v>73.455377574370743</v>
      </c>
      <c r="H212" s="50">
        <v>64.485125858123595</v>
      </c>
      <c r="I212" s="50">
        <v>0.16637849723802045</v>
      </c>
      <c r="J212" s="50">
        <v>2.5675000000000061</v>
      </c>
      <c r="K212" s="50">
        <v>-0.20964705882352508</v>
      </c>
      <c r="L212" s="46">
        <v>21464207</v>
      </c>
      <c r="M212" s="50">
        <v>17824849.399999999</v>
      </c>
      <c r="N212" t="str">
        <f t="shared" si="45"/>
        <v>✗</v>
      </c>
      <c r="O212" t="str">
        <f t="shared" si="46"/>
        <v>✓</v>
      </c>
      <c r="P212" t="str">
        <f t="shared" si="47"/>
        <v>✓</v>
      </c>
      <c r="Q212" t="str">
        <f t="shared" si="48"/>
        <v>✓</v>
      </c>
      <c r="R212" t="str">
        <f t="shared" si="49"/>
        <v>✗</v>
      </c>
      <c r="S212" t="str">
        <f t="shared" si="50"/>
        <v>✓</v>
      </c>
      <c r="T212">
        <f t="shared" si="51"/>
        <v>-2</v>
      </c>
      <c r="U212">
        <f t="shared" si="52"/>
        <v>8</v>
      </c>
      <c r="V212" s="249" t="str">
        <f t="shared" si="53"/>
        <v>—</v>
      </c>
      <c r="W212" s="249" t="str">
        <f t="shared" si="54"/>
        <v>—</v>
      </c>
      <c r="X212" s="278">
        <f t="shared" si="55"/>
        <v>7</v>
      </c>
      <c r="Y212" s="278">
        <f t="shared" si="56"/>
        <v>7</v>
      </c>
      <c r="Z212" s="278" t="str">
        <f t="shared" si="57"/>
        <v>PAS</v>
      </c>
      <c r="AA212" s="278" t="str">
        <f t="shared" si="58"/>
        <v>EVET</v>
      </c>
      <c r="AB212" s="278" t="str">
        <f t="shared" si="59"/>
        <v>RİSKLİ</v>
      </c>
    </row>
    <row r="213" spans="1:28" ht="15" customHeight="1" x14ac:dyDescent="0.3">
      <c r="A213" s="35" t="s">
        <v>277</v>
      </c>
      <c r="B213" s="36">
        <f>'📡 CANLI_VERİ'!C214</f>
        <v>5.83</v>
      </c>
      <c r="C213" s="37">
        <f>'📡 CANLI_VERİ'!G214</f>
        <v>5.83</v>
      </c>
      <c r="D213" s="38" t="s">
        <v>1032</v>
      </c>
      <c r="E213" s="39" t="s">
        <v>1032</v>
      </c>
      <c r="F213" s="39" t="s">
        <v>1032</v>
      </c>
      <c r="G213" s="39" t="s">
        <v>1032</v>
      </c>
      <c r="H213" s="39" t="s">
        <v>1032</v>
      </c>
      <c r="I213" s="39" t="s">
        <v>1032</v>
      </c>
      <c r="J213" s="39" t="s">
        <v>1032</v>
      </c>
      <c r="K213" s="39" t="s">
        <v>1032</v>
      </c>
      <c r="L213" s="40">
        <f>'📡 CANLI_VERİ'!H214</f>
        <v>3764063</v>
      </c>
      <c r="M213" s="39" t="s">
        <v>1032</v>
      </c>
      <c r="N213" t="str">
        <f t="shared" si="45"/>
        <v>?</v>
      </c>
      <c r="O213" t="str">
        <f t="shared" si="46"/>
        <v>?</v>
      </c>
      <c r="P213" t="str">
        <f t="shared" si="47"/>
        <v>?</v>
      </c>
      <c r="Q213" t="str">
        <f t="shared" si="48"/>
        <v>?</v>
      </c>
      <c r="R213" t="str">
        <f t="shared" si="49"/>
        <v>?</v>
      </c>
      <c r="S213" t="str">
        <f t="shared" si="50"/>
        <v>?</v>
      </c>
      <c r="T213">
        <f t="shared" si="51"/>
        <v>0</v>
      </c>
      <c r="U213" t="str">
        <f t="shared" si="52"/>
        <v/>
      </c>
      <c r="V213" s="249" t="str">
        <f t="shared" si="53"/>
        <v>—</v>
      </c>
      <c r="W213" s="249" t="str">
        <f t="shared" si="54"/>
        <v>📊 Yüksek Skor</v>
      </c>
      <c r="X213" s="278">
        <f t="shared" si="55"/>
        <v>-6</v>
      </c>
      <c r="Y213" s="278">
        <f t="shared" si="56"/>
        <v>0</v>
      </c>
      <c r="Z213" s="278" t="str">
        <f t="shared" si="57"/>
        <v>PAS</v>
      </c>
      <c r="AA213" s="278" t="str">
        <f t="shared" si="58"/>
        <v>HAYIR</v>
      </c>
      <c r="AB213" s="278" t="str">
        <f t="shared" si="59"/>
        <v>RİSKLİ</v>
      </c>
    </row>
    <row r="214" spans="1:28" ht="15" customHeight="1" x14ac:dyDescent="0.3">
      <c r="A214" s="41" t="s">
        <v>293</v>
      </c>
      <c r="B214" s="42">
        <f>'📡 CANLI_VERİ'!C215</f>
        <v>42.18</v>
      </c>
      <c r="C214" s="43">
        <f>'📡 CANLI_VERİ'!G215</f>
        <v>42.04</v>
      </c>
      <c r="D214" s="51">
        <v>2.8155339805825186</v>
      </c>
      <c r="E214" s="50">
        <v>99.11029298972197</v>
      </c>
      <c r="F214" s="50">
        <v>4.0098475650883563</v>
      </c>
      <c r="G214" s="50">
        <v>69.20634920634923</v>
      </c>
      <c r="H214" s="50">
        <v>77.655598667555012</v>
      </c>
      <c r="I214" s="50">
        <v>0.36882778147459844</v>
      </c>
      <c r="J214" s="50">
        <v>3.2887647058823575</v>
      </c>
      <c r="K214" s="50">
        <v>0.3565882352941232</v>
      </c>
      <c r="L214" s="46">
        <v>427741</v>
      </c>
      <c r="M214" s="50">
        <v>888909.6</v>
      </c>
      <c r="N214" t="str">
        <f t="shared" si="45"/>
        <v>✓</v>
      </c>
      <c r="O214" t="str">
        <f t="shared" si="46"/>
        <v>✓</v>
      </c>
      <c r="P214" t="str">
        <f t="shared" si="47"/>
        <v>✓</v>
      </c>
      <c r="Q214" t="str">
        <f t="shared" si="48"/>
        <v>✗</v>
      </c>
      <c r="R214" t="str">
        <f t="shared" si="49"/>
        <v>✓</v>
      </c>
      <c r="S214" t="str">
        <f t="shared" si="50"/>
        <v>✗</v>
      </c>
      <c r="T214" t="b">
        <f t="shared" si="51"/>
        <v>0</v>
      </c>
      <c r="U214">
        <f t="shared" si="52"/>
        <v>11</v>
      </c>
      <c r="V214" s="249" t="str">
        <f t="shared" si="53"/>
        <v>—</v>
      </c>
      <c r="W214" s="249" t="str">
        <f t="shared" si="54"/>
        <v>📊 Yüksek Skor</v>
      </c>
      <c r="X214" s="278">
        <f t="shared" si="55"/>
        <v>4</v>
      </c>
      <c r="Y214" s="278">
        <f t="shared" si="56"/>
        <v>4</v>
      </c>
      <c r="Z214" s="278" t="str">
        <f t="shared" si="57"/>
        <v>PAS</v>
      </c>
      <c r="AA214" s="278" t="str">
        <f t="shared" si="58"/>
        <v>HAYIR</v>
      </c>
      <c r="AB214" s="278" t="str">
        <f t="shared" si="59"/>
        <v>SINIR</v>
      </c>
    </row>
    <row r="215" spans="1:28" ht="15" customHeight="1" x14ac:dyDescent="0.3">
      <c r="A215" s="35" t="s">
        <v>593</v>
      </c>
      <c r="B215" s="36">
        <f>'📡 CANLI_VERİ'!C216</f>
        <v>3.92</v>
      </c>
      <c r="C215" s="37">
        <f>'📡 CANLI_VERİ'!G216</f>
        <v>3.91</v>
      </c>
      <c r="D215" s="52">
        <v>11.051212938005396</v>
      </c>
      <c r="E215" s="49">
        <v>119.82595009952324</v>
      </c>
      <c r="F215" s="49">
        <v>7.1601941747572821</v>
      </c>
      <c r="G215" s="49">
        <v>76.229508196721312</v>
      </c>
      <c r="H215" s="49">
        <v>57.650273224043723</v>
      </c>
      <c r="I215" s="49">
        <v>9.3934526024703757E-2</v>
      </c>
      <c r="J215" s="49">
        <v>-0.11852941176470555</v>
      </c>
      <c r="K215" s="49">
        <v>0.24537647058823514</v>
      </c>
      <c r="L215" s="40">
        <v>5196128</v>
      </c>
      <c r="M215" s="49">
        <v>6431129.2000000002</v>
      </c>
      <c r="N215" t="str">
        <f t="shared" si="45"/>
        <v>✓</v>
      </c>
      <c r="O215" t="str">
        <f t="shared" si="46"/>
        <v>✓</v>
      </c>
      <c r="P215" t="str">
        <f t="shared" si="47"/>
        <v>✓</v>
      </c>
      <c r="Q215" t="str">
        <f t="shared" si="48"/>
        <v>✓</v>
      </c>
      <c r="R215" t="str">
        <f t="shared" si="49"/>
        <v>✗</v>
      </c>
      <c r="S215" t="str">
        <f t="shared" si="50"/>
        <v>✗</v>
      </c>
      <c r="T215">
        <f t="shared" si="51"/>
        <v>-2</v>
      </c>
      <c r="U215">
        <f t="shared" si="52"/>
        <v>9</v>
      </c>
      <c r="V215" s="249" t="str">
        <f t="shared" si="53"/>
        <v>—</v>
      </c>
      <c r="W215" s="249" t="str">
        <f t="shared" si="54"/>
        <v>—</v>
      </c>
      <c r="X215" s="278">
        <f t="shared" si="55"/>
        <v>3</v>
      </c>
      <c r="Y215" s="278">
        <f t="shared" si="56"/>
        <v>3</v>
      </c>
      <c r="Z215" s="278" t="str">
        <f t="shared" si="57"/>
        <v>PAS</v>
      </c>
      <c r="AA215" s="278" t="str">
        <f t="shared" si="58"/>
        <v>HAYIR</v>
      </c>
      <c r="AB215" s="278" t="str">
        <f t="shared" si="59"/>
        <v>RİSKLİ</v>
      </c>
    </row>
    <row r="216" spans="1:28" ht="15" customHeight="1" x14ac:dyDescent="0.3">
      <c r="A216" s="41" t="s">
        <v>213</v>
      </c>
      <c r="B216" s="42">
        <f>'📡 CANLI_VERİ'!C217</f>
        <v>3.2</v>
      </c>
      <c r="C216" s="43">
        <f>'📡 CANLI_VERİ'!G217</f>
        <v>3.2</v>
      </c>
      <c r="D216" s="51">
        <v>-3.857566765578635</v>
      </c>
      <c r="E216" s="50">
        <v>25.235404896422192</v>
      </c>
      <c r="F216" s="50">
        <v>3.5493827160493834</v>
      </c>
      <c r="G216" s="50">
        <v>46.153846153846182</v>
      </c>
      <c r="H216" s="50">
        <v>56.2937062937063</v>
      </c>
      <c r="I216" s="50">
        <v>1.6170529850372165E-2</v>
      </c>
      <c r="J216" s="50">
        <v>0.17088235294117604</v>
      </c>
      <c r="K216" s="50">
        <v>-3.9058823529417031E-3</v>
      </c>
      <c r="L216" s="46">
        <v>14592044</v>
      </c>
      <c r="M216" s="50">
        <v>18971114.800000001</v>
      </c>
      <c r="N216" t="str">
        <f t="shared" si="45"/>
        <v>✗</v>
      </c>
      <c r="O216" t="str">
        <f t="shared" si="46"/>
        <v>✓</v>
      </c>
      <c r="P216" t="str">
        <f t="shared" si="47"/>
        <v>✓</v>
      </c>
      <c r="Q216" t="str">
        <f t="shared" si="48"/>
        <v>✗</v>
      </c>
      <c r="R216" t="str">
        <f t="shared" si="49"/>
        <v>✗</v>
      </c>
      <c r="S216" t="str">
        <f t="shared" si="50"/>
        <v>✗</v>
      </c>
      <c r="T216" t="b">
        <f t="shared" si="51"/>
        <v>0</v>
      </c>
      <c r="U216">
        <f t="shared" si="52"/>
        <v>6</v>
      </c>
      <c r="V216" s="249" t="str">
        <f t="shared" si="53"/>
        <v>—</v>
      </c>
      <c r="W216" s="249" t="str">
        <f t="shared" si="54"/>
        <v>—</v>
      </c>
      <c r="X216" s="278">
        <f t="shared" si="55"/>
        <v>4</v>
      </c>
      <c r="Y216" s="278">
        <f t="shared" si="56"/>
        <v>4</v>
      </c>
      <c r="Z216" s="278" t="str">
        <f t="shared" si="57"/>
        <v>PAS</v>
      </c>
      <c r="AA216" s="278" t="str">
        <f t="shared" si="58"/>
        <v>HAYIR</v>
      </c>
      <c r="AB216" s="278" t="str">
        <f t="shared" si="59"/>
        <v>UYGUN</v>
      </c>
    </row>
    <row r="217" spans="1:28" ht="15" customHeight="1" x14ac:dyDescent="0.3">
      <c r="A217" s="35" t="s">
        <v>263</v>
      </c>
      <c r="B217" s="36">
        <f>'📡 CANLI_VERİ'!C218</f>
        <v>7.95</v>
      </c>
      <c r="C217" s="37">
        <f>'📡 CANLI_VERİ'!G218</f>
        <v>7.98</v>
      </c>
      <c r="D217" s="52">
        <v>26.21359223300972</v>
      </c>
      <c r="E217" s="49">
        <v>201.78148148148125</v>
      </c>
      <c r="F217" s="49">
        <v>5.0091575091575091</v>
      </c>
      <c r="G217" s="49">
        <v>71.337579617834407</v>
      </c>
      <c r="H217" s="49">
        <v>90.445859872611479</v>
      </c>
      <c r="I217" s="49">
        <v>0.22787401920050493</v>
      </c>
      <c r="J217" s="49">
        <v>0.936970588235293</v>
      </c>
      <c r="K217" s="49">
        <v>0.5539176470588234</v>
      </c>
      <c r="L217" s="40">
        <v>46359108</v>
      </c>
      <c r="M217" s="49">
        <v>42895527.600000001</v>
      </c>
      <c r="N217" t="str">
        <f t="shared" si="45"/>
        <v>✓</v>
      </c>
      <c r="O217" t="str">
        <f t="shared" si="46"/>
        <v>✓</v>
      </c>
      <c r="P217" t="str">
        <f t="shared" si="47"/>
        <v>✓</v>
      </c>
      <c r="Q217" t="str">
        <f t="shared" si="48"/>
        <v>✗</v>
      </c>
      <c r="R217" t="str">
        <f t="shared" si="49"/>
        <v>✓</v>
      </c>
      <c r="S217" t="str">
        <f t="shared" si="50"/>
        <v>✓</v>
      </c>
      <c r="T217">
        <f t="shared" si="51"/>
        <v>-2</v>
      </c>
      <c r="U217">
        <f t="shared" si="52"/>
        <v>11</v>
      </c>
      <c r="V217" s="249" t="str">
        <f t="shared" si="53"/>
        <v>—</v>
      </c>
      <c r="W217" s="249" t="str">
        <f t="shared" si="54"/>
        <v>📊 Yüksek Skor</v>
      </c>
      <c r="X217" s="278">
        <f t="shared" si="55"/>
        <v>5</v>
      </c>
      <c r="Y217" s="278">
        <f t="shared" si="56"/>
        <v>5</v>
      </c>
      <c r="Z217" s="278" t="str">
        <f t="shared" si="57"/>
        <v>PAS</v>
      </c>
      <c r="AA217" s="278" t="str">
        <f t="shared" si="58"/>
        <v>HAYIR</v>
      </c>
      <c r="AB217" s="278" t="str">
        <f t="shared" si="59"/>
        <v>RİSKLİ</v>
      </c>
    </row>
    <row r="218" spans="1:28" ht="15" customHeight="1" x14ac:dyDescent="0.3">
      <c r="A218" s="41" t="s">
        <v>195</v>
      </c>
      <c r="B218" s="42">
        <f>'📡 CANLI_VERİ'!C219</f>
        <v>16.82</v>
      </c>
      <c r="C218" s="43">
        <f>'📡 CANLI_VERİ'!G219</f>
        <v>16.82</v>
      </c>
      <c r="D218" s="51">
        <v>5.8598726114649891</v>
      </c>
      <c r="E218" s="50">
        <v>138.84857281083723</v>
      </c>
      <c r="F218" s="50">
        <v>3.502664603747637</v>
      </c>
      <c r="G218" s="50">
        <v>90.909090909090892</v>
      </c>
      <c r="H218" s="50">
        <v>93.899521531100504</v>
      </c>
      <c r="I218" s="50">
        <v>0.20259094735315342</v>
      </c>
      <c r="J218" s="50">
        <v>1.3709705882352949</v>
      </c>
      <c r="K218" s="50">
        <v>0.3247647058823524</v>
      </c>
      <c r="L218" s="46">
        <v>2028257</v>
      </c>
      <c r="M218" s="50">
        <v>2700316.8</v>
      </c>
      <c r="N218" t="str">
        <f t="shared" si="45"/>
        <v>✓</v>
      </c>
      <c r="O218" t="str">
        <f t="shared" si="46"/>
        <v>✓</v>
      </c>
      <c r="P218" t="str">
        <f t="shared" si="47"/>
        <v>✓</v>
      </c>
      <c r="Q218" t="str">
        <f t="shared" si="48"/>
        <v>✗</v>
      </c>
      <c r="R218" t="str">
        <f t="shared" si="49"/>
        <v>✓</v>
      </c>
      <c r="S218" t="str">
        <f t="shared" si="50"/>
        <v>✗</v>
      </c>
      <c r="T218" t="b">
        <f t="shared" si="51"/>
        <v>0</v>
      </c>
      <c r="U218">
        <f t="shared" si="52"/>
        <v>11</v>
      </c>
      <c r="V218" s="249" t="str">
        <f t="shared" si="53"/>
        <v>—</v>
      </c>
      <c r="W218" s="249" t="str">
        <f t="shared" si="54"/>
        <v>📊 Yüksek Skor</v>
      </c>
      <c r="X218" s="278">
        <f t="shared" si="55"/>
        <v>6</v>
      </c>
      <c r="Y218" s="278">
        <f t="shared" si="56"/>
        <v>6</v>
      </c>
      <c r="Z218" s="278" t="str">
        <f t="shared" si="57"/>
        <v>PAS</v>
      </c>
      <c r="AA218" s="278" t="str">
        <f t="shared" si="58"/>
        <v>HAYIR</v>
      </c>
      <c r="AB218" s="278" t="str">
        <f t="shared" si="59"/>
        <v>UYGUN</v>
      </c>
    </row>
    <row r="219" spans="1:28" ht="15" customHeight="1" x14ac:dyDescent="0.3">
      <c r="A219" s="35" t="s">
        <v>594</v>
      </c>
      <c r="B219" s="36">
        <f>'📡 CANLI_VERİ'!C220</f>
        <v>5.68</v>
      </c>
      <c r="C219" s="37">
        <f>'📡 CANLI_VERİ'!G220</f>
        <v>5.75</v>
      </c>
      <c r="D219" s="38" t="s">
        <v>1032</v>
      </c>
      <c r="E219" s="39" t="s">
        <v>1032</v>
      </c>
      <c r="F219" s="39" t="s">
        <v>1032</v>
      </c>
      <c r="G219" s="39" t="s">
        <v>1032</v>
      </c>
      <c r="H219" s="39" t="s">
        <v>1032</v>
      </c>
      <c r="I219" s="39" t="s">
        <v>1032</v>
      </c>
      <c r="J219" s="39" t="s">
        <v>1032</v>
      </c>
      <c r="K219" s="39" t="s">
        <v>1032</v>
      </c>
      <c r="L219" s="40">
        <f>'📡 CANLI_VERİ'!H220</f>
        <v>1232093</v>
      </c>
      <c r="M219" s="39" t="s">
        <v>1032</v>
      </c>
      <c r="N219" t="str">
        <f t="shared" si="45"/>
        <v>?</v>
      </c>
      <c r="O219" t="str">
        <f t="shared" si="46"/>
        <v>?</v>
      </c>
      <c r="P219" t="str">
        <f t="shared" si="47"/>
        <v>?</v>
      </c>
      <c r="Q219" t="str">
        <f t="shared" si="48"/>
        <v>?</v>
      </c>
      <c r="R219" t="str">
        <f t="shared" si="49"/>
        <v>?</v>
      </c>
      <c r="S219" t="str">
        <f t="shared" si="50"/>
        <v>?</v>
      </c>
      <c r="T219">
        <f t="shared" si="51"/>
        <v>0</v>
      </c>
      <c r="U219" t="str">
        <f t="shared" si="52"/>
        <v/>
      </c>
      <c r="V219" s="249" t="str">
        <f t="shared" si="53"/>
        <v>—</v>
      </c>
      <c r="W219" s="249" t="str">
        <f t="shared" si="54"/>
        <v>📊 Yüksek Skor</v>
      </c>
      <c r="X219" s="278">
        <f t="shared" si="55"/>
        <v>-6</v>
      </c>
      <c r="Y219" s="278">
        <f t="shared" si="56"/>
        <v>0</v>
      </c>
      <c r="Z219" s="278" t="str">
        <f t="shared" si="57"/>
        <v>PAS</v>
      </c>
      <c r="AA219" s="278" t="str">
        <f t="shared" si="58"/>
        <v>HAYIR</v>
      </c>
      <c r="AB219" s="278" t="str">
        <f t="shared" si="59"/>
        <v>RİSKLİ</v>
      </c>
    </row>
    <row r="220" spans="1:28" ht="15" customHeight="1" x14ac:dyDescent="0.3">
      <c r="A220" s="41" t="s">
        <v>595</v>
      </c>
      <c r="B220" s="42">
        <f>'📡 CANLI_VERİ'!C221</f>
        <v>3.29</v>
      </c>
      <c r="C220" s="43">
        <f>'📡 CANLI_VERİ'!G221</f>
        <v>3.29</v>
      </c>
      <c r="D220" s="51">
        <v>-10.991957104557649</v>
      </c>
      <c r="E220" s="50">
        <v>-127.53093933860828</v>
      </c>
      <c r="F220" s="50">
        <v>4.7977624784853692</v>
      </c>
      <c r="G220" s="50">
        <v>1.315789473684182</v>
      </c>
      <c r="H220" s="50">
        <v>5.2005012531328321</v>
      </c>
      <c r="I220" s="50">
        <v>-5.8476501863529817E-2</v>
      </c>
      <c r="J220" s="50">
        <v>-0.38547058823529445</v>
      </c>
      <c r="K220" s="50">
        <v>-9.5194117647058651E-2</v>
      </c>
      <c r="L220" s="46">
        <v>1284580</v>
      </c>
      <c r="M220" s="50">
        <v>2897436</v>
      </c>
      <c r="N220" t="str">
        <f t="shared" si="45"/>
        <v>✗</v>
      </c>
      <c r="O220" t="str">
        <f t="shared" si="46"/>
        <v>✗</v>
      </c>
      <c r="P220" t="str">
        <f t="shared" si="47"/>
        <v>✗</v>
      </c>
      <c r="Q220" t="str">
        <f t="shared" si="48"/>
        <v>✗</v>
      </c>
      <c r="R220" t="str">
        <f t="shared" si="49"/>
        <v>✗</v>
      </c>
      <c r="S220" t="str">
        <f t="shared" si="50"/>
        <v>✗</v>
      </c>
      <c r="T220" t="b">
        <f t="shared" si="51"/>
        <v>0</v>
      </c>
      <c r="U220">
        <f t="shared" si="52"/>
        <v>0</v>
      </c>
      <c r="V220" s="249" t="str">
        <f t="shared" si="53"/>
        <v>—</v>
      </c>
      <c r="W220" s="249" t="str">
        <f t="shared" si="54"/>
        <v>—</v>
      </c>
      <c r="X220" s="278">
        <f t="shared" si="55"/>
        <v>-2</v>
      </c>
      <c r="Y220" s="278">
        <f t="shared" si="56"/>
        <v>0</v>
      </c>
      <c r="Z220" s="278" t="str">
        <f t="shared" si="57"/>
        <v>PAS</v>
      </c>
      <c r="AA220" s="278" t="str">
        <f t="shared" si="58"/>
        <v>HAYIR</v>
      </c>
      <c r="AB220" s="278" t="str">
        <f t="shared" si="59"/>
        <v>SINIR</v>
      </c>
    </row>
    <row r="221" spans="1:28" ht="15" customHeight="1" x14ac:dyDescent="0.3">
      <c r="A221" s="35" t="s">
        <v>217</v>
      </c>
      <c r="B221" s="36">
        <f>'📡 CANLI_VERİ'!C222</f>
        <v>2.2799999999999998</v>
      </c>
      <c r="C221" s="37">
        <f>'📡 CANLI_VERİ'!G222</f>
        <v>2.29</v>
      </c>
      <c r="D221" s="52">
        <v>1.7937219730941756</v>
      </c>
      <c r="E221" s="49">
        <v>120.35864978902902</v>
      </c>
      <c r="F221" s="49">
        <v>3.1780994336060351</v>
      </c>
      <c r="G221" s="49">
        <v>74.074074074074133</v>
      </c>
      <c r="H221" s="49">
        <v>82.662372517445064</v>
      </c>
      <c r="I221" s="49">
        <v>1.5908825623444839E-2</v>
      </c>
      <c r="J221" s="49">
        <v>7.0911764705882341E-2</v>
      </c>
      <c r="K221" s="49">
        <v>1.7299999999999829E-2</v>
      </c>
      <c r="L221" s="40">
        <v>3017501</v>
      </c>
      <c r="M221" s="49">
        <v>2350541.7999999998</v>
      </c>
      <c r="N221" t="str">
        <f t="shared" si="45"/>
        <v>✓</v>
      </c>
      <c r="O221" t="str">
        <f t="shared" si="46"/>
        <v>✓</v>
      </c>
      <c r="P221" t="str">
        <f t="shared" si="47"/>
        <v>✓</v>
      </c>
      <c r="Q221" t="str">
        <f t="shared" si="48"/>
        <v>✗</v>
      </c>
      <c r="R221" t="str">
        <f t="shared" si="49"/>
        <v>✓</v>
      </c>
      <c r="S221" t="str">
        <f t="shared" si="50"/>
        <v>✓</v>
      </c>
      <c r="T221" t="b">
        <f t="shared" si="51"/>
        <v>0</v>
      </c>
      <c r="U221">
        <f t="shared" si="52"/>
        <v>13</v>
      </c>
      <c r="V221" s="249" t="str">
        <f t="shared" si="53"/>
        <v>—</v>
      </c>
      <c r="W221" s="249" t="str">
        <f t="shared" si="54"/>
        <v>📊 Yüksek Skor</v>
      </c>
      <c r="X221" s="278">
        <f t="shared" si="55"/>
        <v>9</v>
      </c>
      <c r="Y221" s="278">
        <f t="shared" si="56"/>
        <v>9</v>
      </c>
      <c r="Z221" s="278" t="str">
        <f t="shared" si="57"/>
        <v>İZLE</v>
      </c>
      <c r="AA221" s="278" t="str">
        <f t="shared" si="58"/>
        <v>HAYIR</v>
      </c>
      <c r="AB221" s="278" t="str">
        <f t="shared" si="59"/>
        <v>UYGUN</v>
      </c>
    </row>
    <row r="222" spans="1:28" ht="15" customHeight="1" x14ac:dyDescent="0.3">
      <c r="A222" s="41" t="s">
        <v>202</v>
      </c>
      <c r="B222" s="42">
        <f>'📡 CANLI_VERİ'!C223</f>
        <v>1.53</v>
      </c>
      <c r="C222" s="43">
        <f>'📡 CANLI_VERİ'!G223</f>
        <v>1.52</v>
      </c>
      <c r="D222" s="51">
        <v>4.7619047619047672</v>
      </c>
      <c r="E222" s="50">
        <v>162.66666666666617</v>
      </c>
      <c r="F222" s="50">
        <v>2.8293135435992594</v>
      </c>
      <c r="G222" s="50">
        <v>100</v>
      </c>
      <c r="H222" s="50">
        <v>85.416666666666643</v>
      </c>
      <c r="I222" s="50">
        <v>1.2278388402994578E-2</v>
      </c>
      <c r="J222" s="50">
        <v>5.4823529411765159E-2</v>
      </c>
      <c r="K222" s="50">
        <v>1.0076470588235555E-2</v>
      </c>
      <c r="L222" s="46">
        <v>31518713</v>
      </c>
      <c r="M222" s="50">
        <v>27371136.600000001</v>
      </c>
      <c r="N222" t="str">
        <f t="shared" si="45"/>
        <v>✓</v>
      </c>
      <c r="O222" t="str">
        <f t="shared" si="46"/>
        <v>✓</v>
      </c>
      <c r="P222" t="str">
        <f t="shared" si="47"/>
        <v>✓</v>
      </c>
      <c r="Q222" t="str">
        <f t="shared" si="48"/>
        <v>✓</v>
      </c>
      <c r="R222" t="str">
        <f t="shared" si="49"/>
        <v>✓</v>
      </c>
      <c r="S222" t="str">
        <f t="shared" si="50"/>
        <v>✓</v>
      </c>
      <c r="T222" t="b">
        <f t="shared" si="51"/>
        <v>0</v>
      </c>
      <c r="U222">
        <f t="shared" si="52"/>
        <v>15</v>
      </c>
      <c r="V222" s="249" t="str">
        <f t="shared" si="53"/>
        <v>✓ Uyumlu</v>
      </c>
      <c r="W222" s="249" t="str">
        <f t="shared" si="54"/>
        <v>🔥 Güçlü AL</v>
      </c>
      <c r="X222" s="278">
        <f t="shared" si="55"/>
        <v>16</v>
      </c>
      <c r="Y222" s="278">
        <f t="shared" si="56"/>
        <v>15</v>
      </c>
      <c r="Z222" s="278" t="str">
        <f t="shared" si="57"/>
        <v>PREMIUM</v>
      </c>
      <c r="AA222" s="278" t="str">
        <f t="shared" si="58"/>
        <v>EVET</v>
      </c>
      <c r="AB222" s="278" t="str">
        <f t="shared" si="59"/>
        <v>UYGUN</v>
      </c>
    </row>
    <row r="223" spans="1:28" ht="15" customHeight="1" x14ac:dyDescent="0.3">
      <c r="A223" s="35" t="s">
        <v>178</v>
      </c>
      <c r="B223" s="36">
        <f>'📡 CANLI_VERİ'!C224</f>
        <v>2.2400000000000002</v>
      </c>
      <c r="C223" s="37">
        <f>'📡 CANLI_VERİ'!G224</f>
        <v>2.25</v>
      </c>
      <c r="D223" s="52">
        <v>3.7209302325581506</v>
      </c>
      <c r="E223" s="49">
        <v>96.047130368680641</v>
      </c>
      <c r="F223" s="49">
        <v>3.427290198590649</v>
      </c>
      <c r="G223" s="49">
        <v>72.413793103448256</v>
      </c>
      <c r="H223" s="49">
        <v>73.661740558292252</v>
      </c>
      <c r="I223" s="49">
        <v>1.9429424654296611E-2</v>
      </c>
      <c r="J223" s="49">
        <v>0.16247058823529414</v>
      </c>
      <c r="K223" s="49">
        <v>1.122941176470621E-2</v>
      </c>
      <c r="L223" s="40">
        <v>41807947</v>
      </c>
      <c r="M223" s="49">
        <v>88752949.400000006</v>
      </c>
      <c r="N223" t="str">
        <f t="shared" si="45"/>
        <v>✓</v>
      </c>
      <c r="O223" t="str">
        <f t="shared" si="46"/>
        <v>✓</v>
      </c>
      <c r="P223" t="str">
        <f t="shared" si="47"/>
        <v>✓</v>
      </c>
      <c r="Q223" t="str">
        <f t="shared" si="48"/>
        <v>✗</v>
      </c>
      <c r="R223" t="str">
        <f t="shared" si="49"/>
        <v>✓</v>
      </c>
      <c r="S223" t="str">
        <f t="shared" si="50"/>
        <v>✗</v>
      </c>
      <c r="T223" t="b">
        <f t="shared" si="51"/>
        <v>0</v>
      </c>
      <c r="U223">
        <f t="shared" si="52"/>
        <v>11</v>
      </c>
      <c r="V223" s="249" t="str">
        <f t="shared" si="53"/>
        <v>—</v>
      </c>
      <c r="W223" s="249" t="str">
        <f t="shared" si="54"/>
        <v>📊 Yüksek Skor</v>
      </c>
      <c r="X223" s="278">
        <f t="shared" si="55"/>
        <v>6</v>
      </c>
      <c r="Y223" s="278">
        <f t="shared" si="56"/>
        <v>6</v>
      </c>
      <c r="Z223" s="278" t="str">
        <f t="shared" si="57"/>
        <v>PAS</v>
      </c>
      <c r="AA223" s="278" t="str">
        <f t="shared" si="58"/>
        <v>HAYIR</v>
      </c>
      <c r="AB223" s="278" t="str">
        <f t="shared" si="59"/>
        <v>UYGUN</v>
      </c>
    </row>
    <row r="224" spans="1:28" ht="15" customHeight="1" x14ac:dyDescent="0.3">
      <c r="A224" s="41" t="s">
        <v>168</v>
      </c>
      <c r="B224" s="42">
        <f>'📡 CANLI_VERİ'!C225</f>
        <v>2.2400000000000002</v>
      </c>
      <c r="C224" s="43">
        <f>'📡 CANLI_VERİ'!G225</f>
        <v>2.2400000000000002</v>
      </c>
      <c r="D224" s="51">
        <v>10.7981220657277</v>
      </c>
      <c r="E224" s="50">
        <v>113.71020142949982</v>
      </c>
      <c r="F224" s="50">
        <v>4.7820823244552084</v>
      </c>
      <c r="G224" s="50">
        <v>75.510204081632622</v>
      </c>
      <c r="H224" s="50">
        <v>77.646186679800095</v>
      </c>
      <c r="I224" s="50">
        <v>3.487460427988176E-2</v>
      </c>
      <c r="J224" s="50">
        <v>0.2627058823529409</v>
      </c>
      <c r="K224" s="50">
        <v>7.3623529411764727E-2</v>
      </c>
      <c r="L224" s="46">
        <v>59918253</v>
      </c>
      <c r="M224" s="50">
        <v>100687188.59999999</v>
      </c>
      <c r="N224" t="str">
        <f t="shared" si="45"/>
        <v>✓</v>
      </c>
      <c r="O224" t="str">
        <f t="shared" si="46"/>
        <v>✓</v>
      </c>
      <c r="P224" t="str">
        <f t="shared" si="47"/>
        <v>✓</v>
      </c>
      <c r="Q224" t="str">
        <f t="shared" si="48"/>
        <v>✗</v>
      </c>
      <c r="R224" t="str">
        <f t="shared" si="49"/>
        <v>✓</v>
      </c>
      <c r="S224" t="str">
        <f t="shared" si="50"/>
        <v>✗</v>
      </c>
      <c r="T224" t="b">
        <f t="shared" si="51"/>
        <v>0</v>
      </c>
      <c r="U224">
        <f t="shared" si="52"/>
        <v>11</v>
      </c>
      <c r="V224" s="249" t="str">
        <f t="shared" si="53"/>
        <v>—</v>
      </c>
      <c r="W224" s="249" t="str">
        <f t="shared" si="54"/>
        <v>📊 Yüksek Skor</v>
      </c>
      <c r="X224" s="278">
        <f t="shared" si="55"/>
        <v>4</v>
      </c>
      <c r="Y224" s="278">
        <f t="shared" si="56"/>
        <v>4</v>
      </c>
      <c r="Z224" s="278" t="str">
        <f t="shared" si="57"/>
        <v>PAS</v>
      </c>
      <c r="AA224" s="278" t="str">
        <f t="shared" si="58"/>
        <v>HAYIR</v>
      </c>
      <c r="AB224" s="278" t="str">
        <f t="shared" si="59"/>
        <v>SINIR</v>
      </c>
    </row>
    <row r="225" spans="1:28" ht="15" customHeight="1" x14ac:dyDescent="0.3">
      <c r="A225" s="35" t="s">
        <v>1063</v>
      </c>
      <c r="B225" s="36">
        <f>'📡 CANLI_VERİ'!C226</f>
        <v>0</v>
      </c>
      <c r="C225" s="37">
        <f>'📡 CANLI_VERİ'!G226</f>
        <v>0</v>
      </c>
      <c r="D225" s="38" t="s">
        <v>1032</v>
      </c>
      <c r="E225" s="39" t="s">
        <v>1032</v>
      </c>
      <c r="F225" s="39" t="s">
        <v>1032</v>
      </c>
      <c r="G225" s="39" t="s">
        <v>1032</v>
      </c>
      <c r="H225" s="39" t="s">
        <v>1032</v>
      </c>
      <c r="I225" s="39" t="s">
        <v>1032</v>
      </c>
      <c r="J225" s="39" t="s">
        <v>1032</v>
      </c>
      <c r="K225" s="39" t="s">
        <v>1032</v>
      </c>
      <c r="L225" s="40">
        <f>'📡 CANLI_VERİ'!H226</f>
        <v>0</v>
      </c>
      <c r="M225" s="39" t="s">
        <v>1032</v>
      </c>
      <c r="N225" t="str">
        <f t="shared" si="45"/>
        <v>?</v>
      </c>
      <c r="O225" t="str">
        <f t="shared" si="46"/>
        <v>?</v>
      </c>
      <c r="P225" t="str">
        <f t="shared" si="47"/>
        <v>?</v>
      </c>
      <c r="Q225" t="str">
        <f t="shared" si="48"/>
        <v>?</v>
      </c>
      <c r="R225" t="str">
        <f t="shared" si="49"/>
        <v>?</v>
      </c>
      <c r="S225" t="str">
        <f t="shared" si="50"/>
        <v>?</v>
      </c>
      <c r="T225">
        <f t="shared" si="51"/>
        <v>0</v>
      </c>
      <c r="U225" t="str">
        <f t="shared" si="52"/>
        <v/>
      </c>
      <c r="V225" s="249" t="str">
        <f t="shared" si="53"/>
        <v>—</v>
      </c>
      <c r="W225" s="249" t="str">
        <f t="shared" si="54"/>
        <v>📊 Yüksek Skor</v>
      </c>
      <c r="X225" s="278">
        <f t="shared" si="55"/>
        <v>-6</v>
      </c>
      <c r="Y225" s="278">
        <f t="shared" si="56"/>
        <v>0</v>
      </c>
      <c r="Z225" s="278" t="str">
        <f t="shared" si="57"/>
        <v>PAS</v>
      </c>
      <c r="AA225" s="278" t="str">
        <f t="shared" si="58"/>
        <v>HAYIR</v>
      </c>
      <c r="AB225" s="278" t="str">
        <f t="shared" si="59"/>
        <v>RİSKLİ</v>
      </c>
    </row>
    <row r="226" spans="1:28" ht="15" customHeight="1" x14ac:dyDescent="0.3">
      <c r="A226" s="41" t="s">
        <v>207</v>
      </c>
      <c r="B226" s="42">
        <f>'📡 CANLI_VERİ'!C227</f>
        <v>1.81</v>
      </c>
      <c r="C226" s="43">
        <f>'📡 CANLI_VERİ'!G227</f>
        <v>1.81</v>
      </c>
      <c r="D226" s="44" t="s">
        <v>1032</v>
      </c>
      <c r="E226" s="45" t="s">
        <v>1032</v>
      </c>
      <c r="F226" s="45" t="s">
        <v>1032</v>
      </c>
      <c r="G226" s="45" t="s">
        <v>1032</v>
      </c>
      <c r="H226" s="45" t="s">
        <v>1032</v>
      </c>
      <c r="I226" s="45" t="s">
        <v>1032</v>
      </c>
      <c r="J226" s="45" t="s">
        <v>1032</v>
      </c>
      <c r="K226" s="45" t="s">
        <v>1032</v>
      </c>
      <c r="L226" s="46">
        <f>'📡 CANLI_VERİ'!H227</f>
        <v>139183</v>
      </c>
      <c r="M226" s="45" t="s">
        <v>1032</v>
      </c>
      <c r="N226" t="str">
        <f t="shared" si="45"/>
        <v>?</v>
      </c>
      <c r="O226" t="str">
        <f t="shared" si="46"/>
        <v>?</v>
      </c>
      <c r="P226" t="str">
        <f t="shared" si="47"/>
        <v>?</v>
      </c>
      <c r="Q226" t="str">
        <f t="shared" si="48"/>
        <v>?</v>
      </c>
      <c r="R226" t="str">
        <f t="shared" si="49"/>
        <v>?</v>
      </c>
      <c r="S226" t="str">
        <f t="shared" si="50"/>
        <v>?</v>
      </c>
      <c r="T226">
        <f t="shared" si="51"/>
        <v>0</v>
      </c>
      <c r="U226" t="str">
        <f t="shared" si="52"/>
        <v/>
      </c>
      <c r="V226" s="249" t="str">
        <f t="shared" si="53"/>
        <v>—</v>
      </c>
      <c r="W226" s="249" t="str">
        <f t="shared" si="54"/>
        <v>📊 Yüksek Skor</v>
      </c>
      <c r="X226" s="278">
        <f t="shared" si="55"/>
        <v>-6</v>
      </c>
      <c r="Y226" s="278">
        <f t="shared" si="56"/>
        <v>0</v>
      </c>
      <c r="Z226" s="278" t="str">
        <f t="shared" si="57"/>
        <v>PAS</v>
      </c>
      <c r="AA226" s="278" t="str">
        <f t="shared" si="58"/>
        <v>HAYIR</v>
      </c>
      <c r="AB226" s="278" t="str">
        <f t="shared" si="59"/>
        <v>RİSKLİ</v>
      </c>
    </row>
    <row r="227" spans="1:28" ht="15" customHeight="1" x14ac:dyDescent="0.3">
      <c r="A227" s="35" t="s">
        <v>596</v>
      </c>
      <c r="B227" s="36">
        <f>'📡 CANLI_VERİ'!C228</f>
        <v>3.71</v>
      </c>
      <c r="C227" s="37">
        <f>'📡 CANLI_VERİ'!G228</f>
        <v>3.72</v>
      </c>
      <c r="D227" s="52">
        <v>-1.7902813299232823</v>
      </c>
      <c r="E227" s="49">
        <v>-17.378351539225367</v>
      </c>
      <c r="F227" s="49">
        <v>4.7247023809523814</v>
      </c>
      <c r="G227" s="49">
        <v>24.999999999999982</v>
      </c>
      <c r="H227" s="49">
        <v>38.725490196078425</v>
      </c>
      <c r="I227" s="49">
        <v>1.4154044211177762E-2</v>
      </c>
      <c r="J227" s="49">
        <v>9.8882352941176421E-2</v>
      </c>
      <c r="K227" s="49">
        <v>-6.1994117647058367E-2</v>
      </c>
      <c r="L227" s="40">
        <v>26559996</v>
      </c>
      <c r="M227" s="49">
        <v>36341627.200000003</v>
      </c>
      <c r="N227" t="str">
        <f t="shared" si="45"/>
        <v>✗</v>
      </c>
      <c r="O227" t="str">
        <f t="shared" si="46"/>
        <v>✓</v>
      </c>
      <c r="P227" t="str">
        <f t="shared" si="47"/>
        <v>✓</v>
      </c>
      <c r="Q227" t="str">
        <f t="shared" si="48"/>
        <v>✗</v>
      </c>
      <c r="R227" t="str">
        <f t="shared" si="49"/>
        <v>✗</v>
      </c>
      <c r="S227" t="str">
        <f t="shared" si="50"/>
        <v>✗</v>
      </c>
      <c r="T227" t="b">
        <f t="shared" si="51"/>
        <v>0</v>
      </c>
      <c r="U227">
        <f t="shared" si="52"/>
        <v>6</v>
      </c>
      <c r="V227" s="249" t="str">
        <f t="shared" si="53"/>
        <v>—</v>
      </c>
      <c r="W227" s="249" t="str">
        <f t="shared" si="54"/>
        <v>—</v>
      </c>
      <c r="X227" s="278">
        <f t="shared" si="55"/>
        <v>2</v>
      </c>
      <c r="Y227" s="278">
        <f t="shared" si="56"/>
        <v>2</v>
      </c>
      <c r="Z227" s="278" t="str">
        <f t="shared" si="57"/>
        <v>PAS</v>
      </c>
      <c r="AA227" s="278" t="str">
        <f t="shared" si="58"/>
        <v>HAYIR</v>
      </c>
      <c r="AB227" s="278" t="str">
        <f t="shared" si="59"/>
        <v>SINIR</v>
      </c>
    </row>
    <row r="228" spans="1:28" ht="15" customHeight="1" x14ac:dyDescent="0.3">
      <c r="A228" s="41" t="s">
        <v>215</v>
      </c>
      <c r="B228" s="42">
        <f>'📡 CANLI_VERİ'!C229</f>
        <v>10.199999999999999</v>
      </c>
      <c r="C228" s="43">
        <f>'📡 CANLI_VERİ'!G229</f>
        <v>10.24</v>
      </c>
      <c r="D228" s="51">
        <v>6.5306122448979487</v>
      </c>
      <c r="E228" s="50">
        <v>149.54954954954903</v>
      </c>
      <c r="F228" s="50">
        <v>3.5851122058018605</v>
      </c>
      <c r="G228" s="50">
        <v>88.965517241379303</v>
      </c>
      <c r="H228" s="50">
        <v>82.657242807167833</v>
      </c>
      <c r="I228" s="50">
        <v>6.5112463943706622E-2</v>
      </c>
      <c r="J228" s="50">
        <v>0.85488235294117665</v>
      </c>
      <c r="K228" s="50">
        <v>8.5705882352943297E-3</v>
      </c>
      <c r="L228" s="46">
        <v>7941060</v>
      </c>
      <c r="M228" s="50">
        <v>9097181.8000000007</v>
      </c>
      <c r="N228" t="str">
        <f t="shared" si="45"/>
        <v>✓</v>
      </c>
      <c r="O228" t="str">
        <f t="shared" si="46"/>
        <v>✓</v>
      </c>
      <c r="P228" t="str">
        <f t="shared" si="47"/>
        <v>✓</v>
      </c>
      <c r="Q228" t="str">
        <f t="shared" si="48"/>
        <v>✓</v>
      </c>
      <c r="R228" t="str">
        <f t="shared" si="49"/>
        <v>✓</v>
      </c>
      <c r="S228" t="str">
        <f t="shared" si="50"/>
        <v>✗</v>
      </c>
      <c r="T228" t="b">
        <f t="shared" si="51"/>
        <v>0</v>
      </c>
      <c r="U228">
        <f t="shared" si="52"/>
        <v>13</v>
      </c>
      <c r="V228" s="249" t="str">
        <f t="shared" si="53"/>
        <v>✓ Uyumlu</v>
      </c>
      <c r="W228" s="249" t="str">
        <f t="shared" si="54"/>
        <v>🔥 Güçlü AL</v>
      </c>
      <c r="X228" s="278">
        <f t="shared" si="55"/>
        <v>10</v>
      </c>
      <c r="Y228" s="278">
        <f t="shared" si="56"/>
        <v>10</v>
      </c>
      <c r="Z228" s="278" t="str">
        <f t="shared" si="57"/>
        <v>İZLE</v>
      </c>
      <c r="AA228" s="278" t="str">
        <f t="shared" si="58"/>
        <v>HAYIR</v>
      </c>
      <c r="AB228" s="278" t="str">
        <f t="shared" si="59"/>
        <v>UYGUN</v>
      </c>
    </row>
    <row r="229" spans="1:28" ht="15" customHeight="1" x14ac:dyDescent="0.3">
      <c r="A229" s="35" t="s">
        <v>597</v>
      </c>
      <c r="B229" s="36">
        <f>'📡 CANLI_VERİ'!C230</f>
        <v>3.43</v>
      </c>
      <c r="C229" s="37">
        <f>'📡 CANLI_VERİ'!G230</f>
        <v>3.45</v>
      </c>
      <c r="D229" s="52">
        <v>-1.4084507042253502</v>
      </c>
      <c r="E229" s="49">
        <v>60.266406757634599</v>
      </c>
      <c r="F229" s="49">
        <v>3.9999999999999996</v>
      </c>
      <c r="G229" s="49">
        <v>61.538461538461576</v>
      </c>
      <c r="H229" s="49">
        <v>63.909046927914879</v>
      </c>
      <c r="I229" s="49">
        <v>3.3549753513980318E-2</v>
      </c>
      <c r="J229" s="49">
        <v>0.10376470588235387</v>
      </c>
      <c r="K229" s="49">
        <v>6.4941176470596496E-3</v>
      </c>
      <c r="L229" s="40">
        <v>22648520</v>
      </c>
      <c r="M229" s="49">
        <v>17891100</v>
      </c>
      <c r="N229" t="str">
        <f t="shared" si="45"/>
        <v>✗</v>
      </c>
      <c r="O229" t="str">
        <f t="shared" si="46"/>
        <v>✓</v>
      </c>
      <c r="P229" t="str">
        <f t="shared" si="47"/>
        <v>✓</v>
      </c>
      <c r="Q229" t="str">
        <f t="shared" si="48"/>
        <v>✗</v>
      </c>
      <c r="R229" t="str">
        <f t="shared" si="49"/>
        <v>✓</v>
      </c>
      <c r="S229" t="str">
        <f t="shared" si="50"/>
        <v>✓</v>
      </c>
      <c r="T229" t="b">
        <f t="shared" si="51"/>
        <v>0</v>
      </c>
      <c r="U229">
        <f t="shared" si="52"/>
        <v>10</v>
      </c>
      <c r="V229" s="249" t="str">
        <f t="shared" si="53"/>
        <v>—</v>
      </c>
      <c r="W229" s="249" t="str">
        <f t="shared" si="54"/>
        <v>—</v>
      </c>
      <c r="X229" s="278">
        <f t="shared" si="55"/>
        <v>8</v>
      </c>
      <c r="Y229" s="278">
        <f t="shared" si="56"/>
        <v>8</v>
      </c>
      <c r="Z229" s="278" t="str">
        <f t="shared" si="57"/>
        <v>İZLE</v>
      </c>
      <c r="AA229" s="278" t="str">
        <f t="shared" si="58"/>
        <v>HAYIR</v>
      </c>
      <c r="AB229" s="278" t="str">
        <f t="shared" si="59"/>
        <v>UYGUN</v>
      </c>
    </row>
    <row r="230" spans="1:28" ht="15" customHeight="1" x14ac:dyDescent="0.3">
      <c r="A230" s="41" t="s">
        <v>257</v>
      </c>
      <c r="B230" s="42">
        <f>'📡 CANLI_VERİ'!C231</f>
        <v>288.5</v>
      </c>
      <c r="C230" s="43">
        <f>'📡 CANLI_VERİ'!G231</f>
        <v>287.25</v>
      </c>
      <c r="D230" s="51">
        <v>-1.1063829787234081</v>
      </c>
      <c r="E230" s="50">
        <v>58.393768466290936</v>
      </c>
      <c r="F230" s="50">
        <v>3.3378411605606098</v>
      </c>
      <c r="G230" s="50">
        <v>56.390977443609025</v>
      </c>
      <c r="H230" s="50">
        <v>65.622389306599828</v>
      </c>
      <c r="I230" s="50">
        <v>3.568347946230368</v>
      </c>
      <c r="J230" s="50">
        <v>17.098529411764673</v>
      </c>
      <c r="K230" s="50">
        <v>1.8561764705882187</v>
      </c>
      <c r="L230" s="46">
        <v>73497</v>
      </c>
      <c r="M230" s="50">
        <v>105922.2</v>
      </c>
      <c r="N230" t="str">
        <f t="shared" si="45"/>
        <v>✗</v>
      </c>
      <c r="O230" t="str">
        <f t="shared" si="46"/>
        <v>✓</v>
      </c>
      <c r="P230" t="str">
        <f t="shared" si="47"/>
        <v>✓</v>
      </c>
      <c r="Q230" t="str">
        <f t="shared" si="48"/>
        <v>✗</v>
      </c>
      <c r="R230" t="str">
        <f t="shared" si="49"/>
        <v>✓</v>
      </c>
      <c r="S230" t="str">
        <f t="shared" si="50"/>
        <v>✗</v>
      </c>
      <c r="T230" t="b">
        <f t="shared" si="51"/>
        <v>0</v>
      </c>
      <c r="U230">
        <f t="shared" si="52"/>
        <v>8</v>
      </c>
      <c r="V230" s="249" t="str">
        <f t="shared" si="53"/>
        <v>—</v>
      </c>
      <c r="W230" s="249" t="str">
        <f t="shared" si="54"/>
        <v>—</v>
      </c>
      <c r="X230" s="278">
        <f t="shared" si="55"/>
        <v>5</v>
      </c>
      <c r="Y230" s="278">
        <f t="shared" si="56"/>
        <v>5</v>
      </c>
      <c r="Z230" s="278" t="str">
        <f t="shared" si="57"/>
        <v>PAS</v>
      </c>
      <c r="AA230" s="278" t="str">
        <f t="shared" si="58"/>
        <v>HAYIR</v>
      </c>
      <c r="AB230" s="278" t="str">
        <f t="shared" si="59"/>
        <v>UYGUN</v>
      </c>
    </row>
    <row r="231" spans="1:28" ht="15" customHeight="1" x14ac:dyDescent="0.3">
      <c r="A231" s="35" t="s">
        <v>240</v>
      </c>
      <c r="B231" s="36">
        <f>'📡 CANLI_VERİ'!C232</f>
        <v>7.62</v>
      </c>
      <c r="C231" s="37">
        <f>'📡 CANLI_VERİ'!G232</f>
        <v>7.64</v>
      </c>
      <c r="D231" s="52">
        <v>-3.4567901234567877</v>
      </c>
      <c r="E231" s="49">
        <v>45.368248772503883</v>
      </c>
      <c r="F231" s="49">
        <v>3.4618195104128633</v>
      </c>
      <c r="G231" s="49">
        <v>57.291666666666686</v>
      </c>
      <c r="H231" s="49">
        <v>66.272363465160055</v>
      </c>
      <c r="I231" s="49">
        <v>4.9498827354958551E-2</v>
      </c>
      <c r="J231" s="49">
        <v>0.47067647058823514</v>
      </c>
      <c r="K231" s="49">
        <v>-4.4629411764706695E-2</v>
      </c>
      <c r="L231" s="40">
        <v>3651536</v>
      </c>
      <c r="M231" s="49">
        <v>4607929</v>
      </c>
      <c r="N231" t="str">
        <f t="shared" si="45"/>
        <v>✗</v>
      </c>
      <c r="O231" t="str">
        <f t="shared" si="46"/>
        <v>✓</v>
      </c>
      <c r="P231" t="str">
        <f t="shared" si="47"/>
        <v>✓</v>
      </c>
      <c r="Q231" t="str">
        <f t="shared" si="48"/>
        <v>✗</v>
      </c>
      <c r="R231" t="str">
        <f t="shared" si="49"/>
        <v>✗</v>
      </c>
      <c r="S231" t="str">
        <f t="shared" si="50"/>
        <v>✗</v>
      </c>
      <c r="T231" t="b">
        <f t="shared" si="51"/>
        <v>0</v>
      </c>
      <c r="U231">
        <f t="shared" si="52"/>
        <v>6</v>
      </c>
      <c r="V231" s="249" t="str">
        <f t="shared" si="53"/>
        <v>—</v>
      </c>
      <c r="W231" s="249" t="str">
        <f t="shared" si="54"/>
        <v>—</v>
      </c>
      <c r="X231" s="278">
        <f t="shared" si="55"/>
        <v>4</v>
      </c>
      <c r="Y231" s="278">
        <f t="shared" si="56"/>
        <v>4</v>
      </c>
      <c r="Z231" s="278" t="str">
        <f t="shared" si="57"/>
        <v>PAS</v>
      </c>
      <c r="AA231" s="278" t="str">
        <f t="shared" si="58"/>
        <v>HAYIR</v>
      </c>
      <c r="AB231" s="278" t="str">
        <f t="shared" si="59"/>
        <v>UYGUN</v>
      </c>
    </row>
    <row r="232" spans="1:28" ht="15" customHeight="1" x14ac:dyDescent="0.3">
      <c r="A232" s="41" t="s">
        <v>1064</v>
      </c>
      <c r="B232" s="42">
        <f>'📡 CANLI_VERİ'!C233</f>
        <v>0</v>
      </c>
      <c r="C232" s="43">
        <f>'📡 CANLI_VERİ'!G233</f>
        <v>0</v>
      </c>
      <c r="D232" s="44" t="s">
        <v>1032</v>
      </c>
      <c r="E232" s="45" t="s">
        <v>1032</v>
      </c>
      <c r="F232" s="45" t="s">
        <v>1032</v>
      </c>
      <c r="G232" s="45" t="s">
        <v>1032</v>
      </c>
      <c r="H232" s="45" t="s">
        <v>1032</v>
      </c>
      <c r="I232" s="45" t="s">
        <v>1032</v>
      </c>
      <c r="J232" s="45" t="s">
        <v>1032</v>
      </c>
      <c r="K232" s="45" t="s">
        <v>1032</v>
      </c>
      <c r="L232" s="46">
        <f>'📡 CANLI_VERİ'!H233</f>
        <v>0</v>
      </c>
      <c r="M232" s="45" t="s">
        <v>1032</v>
      </c>
      <c r="N232" t="str">
        <f t="shared" si="45"/>
        <v>?</v>
      </c>
      <c r="O232" t="str">
        <f t="shared" si="46"/>
        <v>?</v>
      </c>
      <c r="P232" t="str">
        <f t="shared" si="47"/>
        <v>?</v>
      </c>
      <c r="Q232" t="str">
        <f t="shared" si="48"/>
        <v>?</v>
      </c>
      <c r="R232" t="str">
        <f t="shared" si="49"/>
        <v>?</v>
      </c>
      <c r="S232" t="str">
        <f t="shared" si="50"/>
        <v>?</v>
      </c>
      <c r="T232">
        <f t="shared" si="51"/>
        <v>0</v>
      </c>
      <c r="U232" t="str">
        <f t="shared" si="52"/>
        <v/>
      </c>
      <c r="V232" s="249" t="str">
        <f t="shared" si="53"/>
        <v>—</v>
      </c>
      <c r="W232" s="249" t="str">
        <f t="shared" si="54"/>
        <v>📊 Yüksek Skor</v>
      </c>
      <c r="X232" s="278">
        <f t="shared" si="55"/>
        <v>-6</v>
      </c>
      <c r="Y232" s="278">
        <f t="shared" si="56"/>
        <v>0</v>
      </c>
      <c r="Z232" s="278" t="str">
        <f t="shared" si="57"/>
        <v>PAS</v>
      </c>
      <c r="AA232" s="278" t="str">
        <f t="shared" si="58"/>
        <v>HAYIR</v>
      </c>
      <c r="AB232" s="278" t="str">
        <f t="shared" si="59"/>
        <v>RİSKLİ</v>
      </c>
    </row>
    <row r="233" spans="1:28" ht="15" customHeight="1" x14ac:dyDescent="0.3">
      <c r="A233" s="35" t="s">
        <v>884</v>
      </c>
      <c r="B233" s="36">
        <f>'📡 CANLI_VERİ'!C234</f>
        <v>4949956</v>
      </c>
      <c r="C233" s="37">
        <f>'📡 CANLI_VERİ'!G234</f>
        <v>5499951</v>
      </c>
      <c r="D233" s="52">
        <v>12.833397158852588</v>
      </c>
      <c r="E233" s="49">
        <v>62.485002396012341</v>
      </c>
      <c r="F233" s="49">
        <v>6.3892689147135844</v>
      </c>
      <c r="G233" s="49">
        <v>68.834437033170573</v>
      </c>
      <c r="H233" s="49">
        <v>86.223981663055568</v>
      </c>
      <c r="I233" s="49">
        <v>127544.96269653377</v>
      </c>
      <c r="J233" s="49">
        <v>2777448.697058823</v>
      </c>
      <c r="K233" s="49">
        <v>231501.8152941172</v>
      </c>
      <c r="L233" s="40">
        <v>1</v>
      </c>
      <c r="M233" s="49">
        <v>1</v>
      </c>
      <c r="N233" t="str">
        <f t="shared" si="45"/>
        <v>✓</v>
      </c>
      <c r="O233" t="str">
        <f t="shared" si="46"/>
        <v>✓</v>
      </c>
      <c r="P233" t="str">
        <f t="shared" si="47"/>
        <v>✓</v>
      </c>
      <c r="Q233" t="str">
        <f t="shared" si="48"/>
        <v>✗</v>
      </c>
      <c r="R233" t="str">
        <f t="shared" si="49"/>
        <v>✓</v>
      </c>
      <c r="S233" t="str">
        <f t="shared" si="50"/>
        <v>✗</v>
      </c>
      <c r="T233">
        <f t="shared" si="51"/>
        <v>-2</v>
      </c>
      <c r="U233">
        <f t="shared" si="52"/>
        <v>9</v>
      </c>
      <c r="V233" s="249" t="str">
        <f t="shared" si="53"/>
        <v>—</v>
      </c>
      <c r="W233" s="249" t="str">
        <f t="shared" si="54"/>
        <v>—</v>
      </c>
      <c r="X233" s="278">
        <f t="shared" si="55"/>
        <v>0</v>
      </c>
      <c r="Y233" s="278">
        <f t="shared" si="56"/>
        <v>0</v>
      </c>
      <c r="Z233" s="278" t="str">
        <f t="shared" si="57"/>
        <v>PAS</v>
      </c>
      <c r="AA233" s="278" t="str">
        <f t="shared" si="58"/>
        <v>HAYIR</v>
      </c>
      <c r="AB233" s="278" t="str">
        <f t="shared" si="59"/>
        <v>RİSKLİ</v>
      </c>
    </row>
    <row r="234" spans="1:28" ht="15" customHeight="1" x14ac:dyDescent="0.3">
      <c r="A234" s="41" t="s">
        <v>122</v>
      </c>
      <c r="B234" s="42">
        <f>'📡 CANLI_VERİ'!C235</f>
        <v>86.7</v>
      </c>
      <c r="C234" s="43">
        <f>'📡 CANLI_VERİ'!G235</f>
        <v>87.15</v>
      </c>
      <c r="D234" s="51">
        <v>-0.60606060606060996</v>
      </c>
      <c r="E234" s="50">
        <v>107.00455936543651</v>
      </c>
      <c r="F234" s="50">
        <v>2.9181184668989557</v>
      </c>
      <c r="G234" s="50">
        <v>83.55263157894737</v>
      </c>
      <c r="H234" s="50">
        <v>81.030701754385959</v>
      </c>
      <c r="I234" s="50">
        <v>1.0586052344592236</v>
      </c>
      <c r="J234" s="50">
        <v>7.1907352941176299</v>
      </c>
      <c r="K234" s="50">
        <v>2.1177058823529276</v>
      </c>
      <c r="L234" s="46">
        <v>7463</v>
      </c>
      <c r="M234" s="50">
        <v>21816.799999999999</v>
      </c>
      <c r="N234" t="str">
        <f t="shared" si="45"/>
        <v>✗</v>
      </c>
      <c r="O234" t="str">
        <f t="shared" si="46"/>
        <v>✓</v>
      </c>
      <c r="P234" t="str">
        <f t="shared" si="47"/>
        <v>✓</v>
      </c>
      <c r="Q234" t="str">
        <f t="shared" si="48"/>
        <v>✓</v>
      </c>
      <c r="R234" t="str">
        <f t="shared" si="49"/>
        <v>✓</v>
      </c>
      <c r="S234" t="str">
        <f t="shared" si="50"/>
        <v>✗</v>
      </c>
      <c r="T234" t="b">
        <f t="shared" si="51"/>
        <v>0</v>
      </c>
      <c r="U234">
        <f t="shared" si="52"/>
        <v>10</v>
      </c>
      <c r="V234" s="249" t="str">
        <f t="shared" si="53"/>
        <v>✓ Uyumlu</v>
      </c>
      <c r="W234" s="249" t="str">
        <f t="shared" si="54"/>
        <v>✅ İzle</v>
      </c>
      <c r="X234" s="278">
        <f t="shared" si="55"/>
        <v>9</v>
      </c>
      <c r="Y234" s="278">
        <f t="shared" si="56"/>
        <v>9</v>
      </c>
      <c r="Z234" s="278" t="str">
        <f t="shared" si="57"/>
        <v>İZLE</v>
      </c>
      <c r="AA234" s="278" t="str">
        <f t="shared" si="58"/>
        <v>HAYIR</v>
      </c>
      <c r="AB234" s="278" t="str">
        <f t="shared" si="59"/>
        <v>UYGUN</v>
      </c>
    </row>
    <row r="235" spans="1:28" ht="15" customHeight="1" x14ac:dyDescent="0.3">
      <c r="A235" s="35" t="s">
        <v>103</v>
      </c>
      <c r="B235" s="36">
        <f>'📡 CANLI_VERİ'!C236</f>
        <v>14.34</v>
      </c>
      <c r="C235" s="37">
        <f>'📡 CANLI_VERİ'!G236</f>
        <v>14.36</v>
      </c>
      <c r="D235" s="52">
        <v>-6.1415220293724921</v>
      </c>
      <c r="E235" s="49">
        <v>-128.94736842105212</v>
      </c>
      <c r="F235" s="49">
        <v>3.5866693761430599</v>
      </c>
      <c r="G235" s="49">
        <v>13.076923076923084</v>
      </c>
      <c r="H235" s="49">
        <v>45.909361955873599</v>
      </c>
      <c r="I235" s="49">
        <v>1.6844413689616866E-2</v>
      </c>
      <c r="J235" s="49">
        <v>0.80808088235293773</v>
      </c>
      <c r="K235" s="49">
        <v>-0.18867705882353047</v>
      </c>
      <c r="L235" s="40">
        <v>231639188</v>
      </c>
      <c r="M235" s="49">
        <v>451053257.60000002</v>
      </c>
      <c r="N235" t="str">
        <f t="shared" si="45"/>
        <v>✗</v>
      </c>
      <c r="O235" t="str">
        <f t="shared" si="46"/>
        <v>✗</v>
      </c>
      <c r="P235" t="str">
        <f t="shared" si="47"/>
        <v>✓</v>
      </c>
      <c r="Q235" t="str">
        <f t="shared" si="48"/>
        <v>✗</v>
      </c>
      <c r="R235" t="str">
        <f t="shared" si="49"/>
        <v>✗</v>
      </c>
      <c r="S235" t="str">
        <f t="shared" si="50"/>
        <v>✗</v>
      </c>
      <c r="T235" t="b">
        <f t="shared" si="51"/>
        <v>0</v>
      </c>
      <c r="U235">
        <f t="shared" si="52"/>
        <v>3</v>
      </c>
      <c r="V235" s="249" t="str">
        <f t="shared" si="53"/>
        <v>—</v>
      </c>
      <c r="W235" s="249" t="str">
        <f t="shared" si="54"/>
        <v>—</v>
      </c>
      <c r="X235" s="278">
        <f t="shared" si="55"/>
        <v>3</v>
      </c>
      <c r="Y235" s="278">
        <f t="shared" si="56"/>
        <v>3</v>
      </c>
      <c r="Z235" s="278" t="str">
        <f t="shared" si="57"/>
        <v>PAS</v>
      </c>
      <c r="AA235" s="278" t="str">
        <f t="shared" si="58"/>
        <v>HAYIR</v>
      </c>
      <c r="AB235" s="278" t="str">
        <f t="shared" si="59"/>
        <v>UYGUN</v>
      </c>
    </row>
    <row r="236" spans="1:28" ht="15" customHeight="1" x14ac:dyDescent="0.3">
      <c r="A236" s="41" t="s">
        <v>292</v>
      </c>
      <c r="B236" s="42">
        <f>'📡 CANLI_VERİ'!C237</f>
        <v>20</v>
      </c>
      <c r="C236" s="43">
        <f>'📡 CANLI_VERİ'!G237</f>
        <v>19.920000000000002</v>
      </c>
      <c r="D236" s="51">
        <v>-1.8181818181818188</v>
      </c>
      <c r="E236" s="50">
        <v>35.374149659864422</v>
      </c>
      <c r="F236" s="50">
        <v>2.5863269284321877</v>
      </c>
      <c r="G236" s="50">
        <v>64.556962025316494</v>
      </c>
      <c r="H236" s="50">
        <v>78.499044321829203</v>
      </c>
      <c r="I236" s="50">
        <v>5.5226642054512443E-2</v>
      </c>
      <c r="J236" s="50">
        <v>0.79276470588235526</v>
      </c>
      <c r="K236" s="50">
        <v>-3.9299999999998669E-2</v>
      </c>
      <c r="L236" s="46">
        <v>428086</v>
      </c>
      <c r="M236" s="50">
        <v>1542822</v>
      </c>
      <c r="N236" t="str">
        <f t="shared" si="45"/>
        <v>✗</v>
      </c>
      <c r="O236" t="str">
        <f t="shared" si="46"/>
        <v>✓</v>
      </c>
      <c r="P236" t="str">
        <f t="shared" si="47"/>
        <v>✓</v>
      </c>
      <c r="Q236" t="str">
        <f t="shared" si="48"/>
        <v>✗</v>
      </c>
      <c r="R236" t="str">
        <f t="shared" si="49"/>
        <v>✗</v>
      </c>
      <c r="S236" t="str">
        <f t="shared" si="50"/>
        <v>✗</v>
      </c>
      <c r="T236" t="b">
        <f t="shared" si="51"/>
        <v>0</v>
      </c>
      <c r="U236">
        <f t="shared" si="52"/>
        <v>6</v>
      </c>
      <c r="V236" s="249" t="str">
        <f t="shared" si="53"/>
        <v>—</v>
      </c>
      <c r="W236" s="249" t="str">
        <f t="shared" si="54"/>
        <v>—</v>
      </c>
      <c r="X236" s="278">
        <f t="shared" si="55"/>
        <v>4</v>
      </c>
      <c r="Y236" s="278">
        <f t="shared" si="56"/>
        <v>4</v>
      </c>
      <c r="Z236" s="278" t="str">
        <f t="shared" si="57"/>
        <v>PAS</v>
      </c>
      <c r="AA236" s="278" t="str">
        <f t="shared" si="58"/>
        <v>HAYIR</v>
      </c>
      <c r="AB236" s="278" t="str">
        <f t="shared" si="59"/>
        <v>UYGUN</v>
      </c>
    </row>
    <row r="237" spans="1:28" ht="15" customHeight="1" x14ac:dyDescent="0.3">
      <c r="A237" s="35" t="s">
        <v>598</v>
      </c>
      <c r="B237" s="36">
        <f>'📡 CANLI_VERİ'!C238</f>
        <v>120.5</v>
      </c>
      <c r="C237" s="37">
        <f>'📡 CANLI_VERİ'!G238</f>
        <v>120.7</v>
      </c>
      <c r="D237" s="52">
        <v>4.2588042588042718</v>
      </c>
      <c r="E237" s="49">
        <v>-8.3204134366929576</v>
      </c>
      <c r="F237" s="49">
        <v>4.0399506228257218</v>
      </c>
      <c r="G237" s="49">
        <v>68.604651162790731</v>
      </c>
      <c r="H237" s="49">
        <v>25.843719217097121</v>
      </c>
      <c r="I237" s="49">
        <v>-1.0592917083653046</v>
      </c>
      <c r="J237" s="49">
        <v>-9.1279411764705856</v>
      </c>
      <c r="K237" s="49">
        <v>-1.3058235294117679</v>
      </c>
      <c r="L237" s="40">
        <v>4090586</v>
      </c>
      <c r="M237" s="49">
        <v>1813253.2</v>
      </c>
      <c r="N237" t="str">
        <f t="shared" si="45"/>
        <v>✓</v>
      </c>
      <c r="O237" t="str">
        <f t="shared" si="46"/>
        <v>✓</v>
      </c>
      <c r="P237" t="str">
        <f t="shared" si="47"/>
        <v>✗</v>
      </c>
      <c r="Q237" t="str">
        <f t="shared" si="48"/>
        <v>✓</v>
      </c>
      <c r="R237" t="str">
        <f t="shared" si="49"/>
        <v>✗</v>
      </c>
      <c r="S237" t="str">
        <f t="shared" si="50"/>
        <v>✓</v>
      </c>
      <c r="T237" t="b">
        <f t="shared" si="51"/>
        <v>0</v>
      </c>
      <c r="U237">
        <f t="shared" si="52"/>
        <v>10</v>
      </c>
      <c r="V237" s="249" t="str">
        <f t="shared" si="53"/>
        <v>—</v>
      </c>
      <c r="W237" s="249" t="str">
        <f t="shared" si="54"/>
        <v>—</v>
      </c>
      <c r="X237" s="278">
        <f t="shared" si="55"/>
        <v>7</v>
      </c>
      <c r="Y237" s="278">
        <f t="shared" si="56"/>
        <v>7</v>
      </c>
      <c r="Z237" s="278" t="str">
        <f t="shared" si="57"/>
        <v>PAS</v>
      </c>
      <c r="AA237" s="278" t="str">
        <f t="shared" si="58"/>
        <v>HAYIR</v>
      </c>
      <c r="AB237" s="278" t="str">
        <f t="shared" si="59"/>
        <v>SINIR</v>
      </c>
    </row>
    <row r="238" spans="1:28" ht="15" customHeight="1" x14ac:dyDescent="0.3">
      <c r="A238" s="41" t="s">
        <v>599</v>
      </c>
      <c r="B238" s="42">
        <f>'📡 CANLI_VERİ'!C239</f>
        <v>20.239999999999998</v>
      </c>
      <c r="C238" s="43">
        <f>'📡 CANLI_VERİ'!G239</f>
        <v>20.239999999999998</v>
      </c>
      <c r="D238" s="51">
        <v>-0.48216007714559916</v>
      </c>
      <c r="E238" s="50">
        <v>30.580153491117361</v>
      </c>
      <c r="F238" s="50">
        <v>2.6093576965669985</v>
      </c>
      <c r="G238" s="50">
        <v>53.71900826446295</v>
      </c>
      <c r="H238" s="50">
        <v>76.151950123242088</v>
      </c>
      <c r="I238" s="50">
        <v>9.9482550980442466E-2</v>
      </c>
      <c r="J238" s="50">
        <v>0.25839411764706099</v>
      </c>
      <c r="K238" s="50">
        <v>0.10262558823529347</v>
      </c>
      <c r="L238" s="46">
        <v>593773</v>
      </c>
      <c r="M238" s="50">
        <v>1469593.2</v>
      </c>
      <c r="N238" t="str">
        <f t="shared" si="45"/>
        <v>✗</v>
      </c>
      <c r="O238" t="str">
        <f t="shared" si="46"/>
        <v>✓</v>
      </c>
      <c r="P238" t="str">
        <f t="shared" si="47"/>
        <v>✓</v>
      </c>
      <c r="Q238" t="str">
        <f t="shared" si="48"/>
        <v>✗</v>
      </c>
      <c r="R238" t="str">
        <f t="shared" si="49"/>
        <v>✓</v>
      </c>
      <c r="S238" t="str">
        <f t="shared" si="50"/>
        <v>✗</v>
      </c>
      <c r="T238" t="b">
        <f t="shared" si="51"/>
        <v>0</v>
      </c>
      <c r="U238">
        <f t="shared" si="52"/>
        <v>8</v>
      </c>
      <c r="V238" s="249" t="str">
        <f t="shared" si="53"/>
        <v>—</v>
      </c>
      <c r="W238" s="249" t="str">
        <f t="shared" si="54"/>
        <v>—</v>
      </c>
      <c r="X238" s="278">
        <f t="shared" si="55"/>
        <v>5</v>
      </c>
      <c r="Y238" s="278">
        <f t="shared" si="56"/>
        <v>5</v>
      </c>
      <c r="Z238" s="278" t="str">
        <f t="shared" si="57"/>
        <v>PAS</v>
      </c>
      <c r="AA238" s="278" t="str">
        <f t="shared" si="58"/>
        <v>HAYIR</v>
      </c>
      <c r="AB238" s="278" t="str">
        <f t="shared" si="59"/>
        <v>UYGUN</v>
      </c>
    </row>
    <row r="239" spans="1:28" ht="15" customHeight="1" x14ac:dyDescent="0.3">
      <c r="A239" s="35" t="s">
        <v>600</v>
      </c>
      <c r="B239" s="36">
        <f>'📡 CANLI_VERİ'!C240</f>
        <v>21</v>
      </c>
      <c r="C239" s="37">
        <f>'📡 CANLI_VERİ'!G240</f>
        <v>21.4</v>
      </c>
      <c r="D239" s="38" t="s">
        <v>1032</v>
      </c>
      <c r="E239" s="39" t="s">
        <v>1032</v>
      </c>
      <c r="F239" s="39" t="s">
        <v>1032</v>
      </c>
      <c r="G239" s="39" t="s">
        <v>1032</v>
      </c>
      <c r="H239" s="39" t="s">
        <v>1032</v>
      </c>
      <c r="I239" s="39" t="s">
        <v>1032</v>
      </c>
      <c r="J239" s="39" t="s">
        <v>1032</v>
      </c>
      <c r="K239" s="39" t="s">
        <v>1032</v>
      </c>
      <c r="L239" s="40">
        <f>'📡 CANLI_VERİ'!H240</f>
        <v>2431121</v>
      </c>
      <c r="M239" s="39" t="s">
        <v>1032</v>
      </c>
      <c r="N239" t="str">
        <f t="shared" si="45"/>
        <v>?</v>
      </c>
      <c r="O239" t="str">
        <f t="shared" si="46"/>
        <v>?</v>
      </c>
      <c r="P239" t="str">
        <f t="shared" si="47"/>
        <v>?</v>
      </c>
      <c r="Q239" t="str">
        <f t="shared" si="48"/>
        <v>?</v>
      </c>
      <c r="R239" t="str">
        <f t="shared" si="49"/>
        <v>?</v>
      </c>
      <c r="S239" t="str">
        <f t="shared" si="50"/>
        <v>?</v>
      </c>
      <c r="T239">
        <f t="shared" si="51"/>
        <v>0</v>
      </c>
      <c r="U239" t="str">
        <f t="shared" si="52"/>
        <v/>
      </c>
      <c r="V239" s="249" t="str">
        <f t="shared" si="53"/>
        <v>—</v>
      </c>
      <c r="W239" s="249" t="str">
        <f t="shared" si="54"/>
        <v>📊 Yüksek Skor</v>
      </c>
      <c r="X239" s="278">
        <f t="shared" si="55"/>
        <v>-6</v>
      </c>
      <c r="Y239" s="278">
        <f t="shared" si="56"/>
        <v>0</v>
      </c>
      <c r="Z239" s="278" t="str">
        <f t="shared" si="57"/>
        <v>PAS</v>
      </c>
      <c r="AA239" s="278" t="str">
        <f t="shared" si="58"/>
        <v>HAYIR</v>
      </c>
      <c r="AB239" s="278" t="str">
        <f t="shared" si="59"/>
        <v>RİSKLİ</v>
      </c>
    </row>
    <row r="240" spans="1:28" ht="15" customHeight="1" x14ac:dyDescent="0.3">
      <c r="A240" s="41" t="s">
        <v>950</v>
      </c>
      <c r="B240" s="42">
        <f>'📡 CANLI_VERİ'!C241</f>
        <v>2475018</v>
      </c>
      <c r="C240" s="43">
        <f>'📡 CANLI_VERİ'!G241</f>
        <v>2749985</v>
      </c>
      <c r="D240" s="44">
        <v>-0.99920079936064443</v>
      </c>
      <c r="E240" s="45">
        <v>-68.712948665529694</v>
      </c>
      <c r="F240" s="45">
        <v>7.716951091726548</v>
      </c>
      <c r="G240" s="45">
        <v>14.047317279256443</v>
      </c>
      <c r="H240" s="45">
        <v>18.378955265603285</v>
      </c>
      <c r="I240" s="45">
        <v>-15617.449952702969</v>
      </c>
      <c r="J240" s="45">
        <v>-539911.41470588231</v>
      </c>
      <c r="K240" s="45">
        <v>25078.957058823435</v>
      </c>
      <c r="L240" s="46">
        <v>1</v>
      </c>
      <c r="M240" s="45">
        <v>1.4</v>
      </c>
      <c r="N240" t="str">
        <f t="shared" si="45"/>
        <v>✗</v>
      </c>
      <c r="O240" t="str">
        <f t="shared" si="46"/>
        <v>✓</v>
      </c>
      <c r="P240" t="str">
        <f t="shared" si="47"/>
        <v>✗</v>
      </c>
      <c r="Q240" t="str">
        <f t="shared" si="48"/>
        <v>✗</v>
      </c>
      <c r="R240" t="str">
        <f t="shared" si="49"/>
        <v>✗</v>
      </c>
      <c r="S240" t="str">
        <f t="shared" si="50"/>
        <v>✗</v>
      </c>
      <c r="T240">
        <f t="shared" si="51"/>
        <v>-2</v>
      </c>
      <c r="U240">
        <f t="shared" si="52"/>
        <v>1</v>
      </c>
      <c r="V240" s="249" t="str">
        <f t="shared" si="53"/>
        <v>—</v>
      </c>
      <c r="W240" s="249" t="str">
        <f t="shared" si="54"/>
        <v>—</v>
      </c>
      <c r="X240" s="278">
        <f t="shared" si="55"/>
        <v>-5</v>
      </c>
      <c r="Y240" s="278">
        <f t="shared" si="56"/>
        <v>0</v>
      </c>
      <c r="Z240" s="278" t="str">
        <f t="shared" si="57"/>
        <v>PAS</v>
      </c>
      <c r="AA240" s="278" t="str">
        <f t="shared" si="58"/>
        <v>HAYIR</v>
      </c>
      <c r="AB240" s="278" t="str">
        <f t="shared" si="59"/>
        <v>RİSKLİ</v>
      </c>
    </row>
    <row r="241" spans="1:28" ht="15" customHeight="1" x14ac:dyDescent="0.3">
      <c r="A241" s="35" t="s">
        <v>84</v>
      </c>
      <c r="B241" s="36">
        <f>'📡 CANLI_VERİ'!C242</f>
        <v>8.43</v>
      </c>
      <c r="C241" s="37">
        <f>'📡 CANLI_VERİ'!G242</f>
        <v>8.48</v>
      </c>
      <c r="D241" s="38" t="s">
        <v>1032</v>
      </c>
      <c r="E241" s="39" t="s">
        <v>1032</v>
      </c>
      <c r="F241" s="39" t="s">
        <v>1032</v>
      </c>
      <c r="G241" s="39" t="s">
        <v>1032</v>
      </c>
      <c r="H241" s="39" t="s">
        <v>1032</v>
      </c>
      <c r="I241" s="39" t="s">
        <v>1032</v>
      </c>
      <c r="J241" s="39" t="s">
        <v>1032</v>
      </c>
      <c r="K241" s="39" t="s">
        <v>1032</v>
      </c>
      <c r="L241" s="40">
        <f>'📡 CANLI_VERİ'!H242</f>
        <v>125302</v>
      </c>
      <c r="M241" s="39" t="s">
        <v>1032</v>
      </c>
      <c r="N241" t="str">
        <f t="shared" si="45"/>
        <v>?</v>
      </c>
      <c r="O241" t="str">
        <f t="shared" si="46"/>
        <v>?</v>
      </c>
      <c r="P241" t="str">
        <f t="shared" si="47"/>
        <v>?</v>
      </c>
      <c r="Q241" t="str">
        <f t="shared" si="48"/>
        <v>?</v>
      </c>
      <c r="R241" t="str">
        <f t="shared" si="49"/>
        <v>?</v>
      </c>
      <c r="S241" t="str">
        <f t="shared" si="50"/>
        <v>?</v>
      </c>
      <c r="T241">
        <f t="shared" si="51"/>
        <v>0</v>
      </c>
      <c r="U241" t="str">
        <f t="shared" si="52"/>
        <v/>
      </c>
      <c r="V241" s="249" t="str">
        <f t="shared" si="53"/>
        <v>—</v>
      </c>
      <c r="W241" s="249" t="str">
        <f t="shared" si="54"/>
        <v>📊 Yüksek Skor</v>
      </c>
      <c r="X241" s="278">
        <f t="shared" si="55"/>
        <v>-6</v>
      </c>
      <c r="Y241" s="278">
        <f t="shared" si="56"/>
        <v>0</v>
      </c>
      <c r="Z241" s="278" t="str">
        <f t="shared" si="57"/>
        <v>PAS</v>
      </c>
      <c r="AA241" s="278" t="str">
        <f t="shared" si="58"/>
        <v>HAYIR</v>
      </c>
      <c r="AB241" s="278" t="str">
        <f t="shared" si="59"/>
        <v>RİSKLİ</v>
      </c>
    </row>
    <row r="242" spans="1:28" ht="15" customHeight="1" x14ac:dyDescent="0.3">
      <c r="A242" s="41" t="s">
        <v>1065</v>
      </c>
      <c r="B242" s="42">
        <f>'📡 CANLI_VERİ'!C243</f>
        <v>0</v>
      </c>
      <c r="C242" s="43">
        <f>'📡 CANLI_VERİ'!G243</f>
        <v>0</v>
      </c>
      <c r="D242" s="44" t="s">
        <v>1032</v>
      </c>
      <c r="E242" s="45" t="s">
        <v>1032</v>
      </c>
      <c r="F242" s="45" t="s">
        <v>1032</v>
      </c>
      <c r="G242" s="45" t="s">
        <v>1032</v>
      </c>
      <c r="H242" s="45" t="s">
        <v>1032</v>
      </c>
      <c r="I242" s="45" t="s">
        <v>1032</v>
      </c>
      <c r="J242" s="45" t="s">
        <v>1032</v>
      </c>
      <c r="K242" s="45" t="s">
        <v>1032</v>
      </c>
      <c r="L242" s="46">
        <f>'📡 CANLI_VERİ'!H243</f>
        <v>0</v>
      </c>
      <c r="M242" s="45" t="s">
        <v>1032</v>
      </c>
      <c r="N242" t="str">
        <f t="shared" si="45"/>
        <v>?</v>
      </c>
      <c r="O242" t="str">
        <f t="shared" si="46"/>
        <v>?</v>
      </c>
      <c r="P242" t="str">
        <f t="shared" si="47"/>
        <v>?</v>
      </c>
      <c r="Q242" t="str">
        <f t="shared" si="48"/>
        <v>?</v>
      </c>
      <c r="R242" t="str">
        <f t="shared" si="49"/>
        <v>?</v>
      </c>
      <c r="S242" t="str">
        <f t="shared" si="50"/>
        <v>?</v>
      </c>
      <c r="T242">
        <f t="shared" si="51"/>
        <v>0</v>
      </c>
      <c r="U242" t="str">
        <f t="shared" si="52"/>
        <v/>
      </c>
      <c r="V242" s="249" t="str">
        <f t="shared" si="53"/>
        <v>—</v>
      </c>
      <c r="W242" s="249" t="str">
        <f t="shared" si="54"/>
        <v>📊 Yüksek Skor</v>
      </c>
      <c r="X242" s="278">
        <f t="shared" si="55"/>
        <v>-6</v>
      </c>
      <c r="Y242" s="278">
        <f t="shared" si="56"/>
        <v>0</v>
      </c>
      <c r="Z242" s="278" t="str">
        <f t="shared" si="57"/>
        <v>PAS</v>
      </c>
      <c r="AA242" s="278" t="str">
        <f t="shared" si="58"/>
        <v>HAYIR</v>
      </c>
      <c r="AB242" s="278" t="str">
        <f t="shared" si="59"/>
        <v>RİSKLİ</v>
      </c>
    </row>
    <row r="243" spans="1:28" ht="15" customHeight="1" x14ac:dyDescent="0.3">
      <c r="A243" s="35" t="s">
        <v>296</v>
      </c>
      <c r="B243" s="36">
        <f>'📡 CANLI_VERİ'!C244</f>
        <v>10.72</v>
      </c>
      <c r="C243" s="37">
        <f>'📡 CANLI_VERİ'!G244</f>
        <v>10.72</v>
      </c>
      <c r="D243" s="52">
        <v>-5.5555555555555696</v>
      </c>
      <c r="E243" s="49">
        <v>41.68293211884621</v>
      </c>
      <c r="F243" s="49">
        <v>5.609243697478993</v>
      </c>
      <c r="G243" s="49">
        <v>44.642857142857139</v>
      </c>
      <c r="H243" s="49">
        <v>52.722482435597186</v>
      </c>
      <c r="I243" s="49">
        <v>3.0625865360644378E-2</v>
      </c>
      <c r="J243" s="49">
        <v>0.61105882352941165</v>
      </c>
      <c r="K243" s="49">
        <v>-0.12205294117647048</v>
      </c>
      <c r="L243" s="40">
        <v>67296259</v>
      </c>
      <c r="M243" s="49">
        <v>57657985.799999997</v>
      </c>
      <c r="N243" t="str">
        <f t="shared" si="45"/>
        <v>✗</v>
      </c>
      <c r="O243" t="str">
        <f t="shared" si="46"/>
        <v>✓</v>
      </c>
      <c r="P243" t="str">
        <f t="shared" si="47"/>
        <v>✓</v>
      </c>
      <c r="Q243" t="str">
        <f t="shared" si="48"/>
        <v>✗</v>
      </c>
      <c r="R243" t="str">
        <f t="shared" si="49"/>
        <v>✗</v>
      </c>
      <c r="S243" t="str">
        <f t="shared" si="50"/>
        <v>✓</v>
      </c>
      <c r="T243">
        <f t="shared" si="51"/>
        <v>-2</v>
      </c>
      <c r="U243">
        <f t="shared" si="52"/>
        <v>6</v>
      </c>
      <c r="V243" s="249" t="str">
        <f t="shared" si="53"/>
        <v>—</v>
      </c>
      <c r="W243" s="249" t="str">
        <f t="shared" si="54"/>
        <v>—</v>
      </c>
      <c r="X243" s="278">
        <f t="shared" si="55"/>
        <v>3</v>
      </c>
      <c r="Y243" s="278">
        <f t="shared" si="56"/>
        <v>3</v>
      </c>
      <c r="Z243" s="278" t="str">
        <f t="shared" si="57"/>
        <v>PAS</v>
      </c>
      <c r="AA243" s="278" t="str">
        <f t="shared" si="58"/>
        <v>HAYIR</v>
      </c>
      <c r="AB243" s="278" t="str">
        <f t="shared" si="59"/>
        <v>RİSKLİ</v>
      </c>
    </row>
    <row r="244" spans="1:28" ht="15" customHeight="1" x14ac:dyDescent="0.3">
      <c r="A244" s="41" t="s">
        <v>601</v>
      </c>
      <c r="B244" s="42">
        <f>'📡 CANLI_VERİ'!C245</f>
        <v>68.55</v>
      </c>
      <c r="C244" s="43">
        <f>'📡 CANLI_VERİ'!G245</f>
        <v>68.400000000000006</v>
      </c>
      <c r="D244" s="51">
        <v>-10.428176795580125</v>
      </c>
      <c r="E244" s="50">
        <v>34.217499483512874</v>
      </c>
      <c r="F244" s="50">
        <v>6.6593237140654242</v>
      </c>
      <c r="G244" s="50">
        <v>61.126537088456935</v>
      </c>
      <c r="H244" s="50">
        <v>70.316012164484988</v>
      </c>
      <c r="I244" s="50">
        <v>0.88632622103079628</v>
      </c>
      <c r="J244" s="50">
        <v>12.467205882352935</v>
      </c>
      <c r="K244" s="50">
        <v>-0.92932352941176433</v>
      </c>
      <c r="L244" s="46">
        <v>6836651</v>
      </c>
      <c r="M244" s="50">
        <v>6769718.5999999996</v>
      </c>
      <c r="N244" t="str">
        <f t="shared" si="45"/>
        <v>✗</v>
      </c>
      <c r="O244" t="str">
        <f t="shared" si="46"/>
        <v>✓</v>
      </c>
      <c r="P244" t="str">
        <f t="shared" si="47"/>
        <v>✓</v>
      </c>
      <c r="Q244" t="str">
        <f t="shared" si="48"/>
        <v>✗</v>
      </c>
      <c r="R244" t="str">
        <f t="shared" si="49"/>
        <v>✗</v>
      </c>
      <c r="S244" t="str">
        <f t="shared" si="50"/>
        <v>✓</v>
      </c>
      <c r="T244">
        <f t="shared" si="51"/>
        <v>-2</v>
      </c>
      <c r="U244">
        <f t="shared" si="52"/>
        <v>6</v>
      </c>
      <c r="V244" s="249" t="str">
        <f t="shared" si="53"/>
        <v>—</v>
      </c>
      <c r="W244" s="249" t="str">
        <f t="shared" si="54"/>
        <v>—</v>
      </c>
      <c r="X244" s="278">
        <f t="shared" si="55"/>
        <v>1</v>
      </c>
      <c r="Y244" s="278">
        <f t="shared" si="56"/>
        <v>1</v>
      </c>
      <c r="Z244" s="278" t="str">
        <f t="shared" si="57"/>
        <v>PAS</v>
      </c>
      <c r="AA244" s="278" t="str">
        <f t="shared" si="58"/>
        <v>HAYIR</v>
      </c>
      <c r="AB244" s="278" t="str">
        <f t="shared" si="59"/>
        <v>RİSKLİ</v>
      </c>
    </row>
    <row r="245" spans="1:28" ht="15" customHeight="1" x14ac:dyDescent="0.3">
      <c r="A245" s="35" t="s">
        <v>231</v>
      </c>
      <c r="B245" s="36">
        <f>'📡 CANLI_VERİ'!C246</f>
        <v>68.5</v>
      </c>
      <c r="C245" s="37">
        <f>'📡 CANLI_VERİ'!G246</f>
        <v>68.2</v>
      </c>
      <c r="D245" s="52">
        <v>-3.8732394366197131</v>
      </c>
      <c r="E245" s="49">
        <v>61.148346738157784</v>
      </c>
      <c r="F245" s="49">
        <v>4.7148090005232879</v>
      </c>
      <c r="G245" s="49">
        <v>40.116279069767437</v>
      </c>
      <c r="H245" s="49">
        <v>19.195386195946579</v>
      </c>
      <c r="I245" s="49">
        <v>-0.22882922311976817</v>
      </c>
      <c r="J245" s="49">
        <v>1.9272058823529505</v>
      </c>
      <c r="K245" s="49">
        <v>-1.0677352941176563</v>
      </c>
      <c r="L245" s="40">
        <v>992778</v>
      </c>
      <c r="M245" s="49">
        <v>583903.80000000005</v>
      </c>
      <c r="N245" t="str">
        <f t="shared" si="45"/>
        <v>✗</v>
      </c>
      <c r="O245" t="str">
        <f t="shared" si="46"/>
        <v>✓</v>
      </c>
      <c r="P245" t="str">
        <f t="shared" si="47"/>
        <v>✗</v>
      </c>
      <c r="Q245" t="str">
        <f t="shared" si="48"/>
        <v>✓</v>
      </c>
      <c r="R245" t="str">
        <f t="shared" si="49"/>
        <v>✗</v>
      </c>
      <c r="S245" t="str">
        <f t="shared" si="50"/>
        <v>✓</v>
      </c>
      <c r="T245" t="b">
        <f t="shared" si="51"/>
        <v>0</v>
      </c>
      <c r="U245">
        <f t="shared" si="52"/>
        <v>7</v>
      </c>
      <c r="V245" s="249" t="str">
        <f t="shared" si="53"/>
        <v>—</v>
      </c>
      <c r="W245" s="249" t="str">
        <f t="shared" si="54"/>
        <v>—</v>
      </c>
      <c r="X245" s="278">
        <f t="shared" si="55"/>
        <v>6</v>
      </c>
      <c r="Y245" s="278">
        <f t="shared" si="56"/>
        <v>6</v>
      </c>
      <c r="Z245" s="278" t="str">
        <f t="shared" si="57"/>
        <v>PAS</v>
      </c>
      <c r="AA245" s="278" t="str">
        <f t="shared" si="58"/>
        <v>HAYIR</v>
      </c>
      <c r="AB245" s="278" t="str">
        <f t="shared" si="59"/>
        <v>SINIR</v>
      </c>
    </row>
    <row r="246" spans="1:28" ht="15" customHeight="1" x14ac:dyDescent="0.3">
      <c r="A246" s="41" t="s">
        <v>289</v>
      </c>
      <c r="B246" s="42">
        <f>'📡 CANLI_VERİ'!C247</f>
        <v>7.03</v>
      </c>
      <c r="C246" s="43">
        <f>'📡 CANLI_VERİ'!G247</f>
        <v>7.04</v>
      </c>
      <c r="D246" s="51">
        <v>-2.1645021645021578</v>
      </c>
      <c r="E246" s="50">
        <v>32.033281331252702</v>
      </c>
      <c r="F246" s="50">
        <v>2.8023598820058981</v>
      </c>
      <c r="G246" s="50">
        <v>46.296296296296291</v>
      </c>
      <c r="H246" s="50">
        <v>62.654320987654295</v>
      </c>
      <c r="I246" s="50">
        <v>3.0825215738348656E-2</v>
      </c>
      <c r="J246" s="50">
        <v>0.23067647058823493</v>
      </c>
      <c r="K246" s="50">
        <v>-1.5035294117647535E-2</v>
      </c>
      <c r="L246" s="46">
        <v>4062696</v>
      </c>
      <c r="M246" s="50">
        <v>4967777.8</v>
      </c>
      <c r="N246" t="str">
        <f t="shared" si="45"/>
        <v>✗</v>
      </c>
      <c r="O246" t="str">
        <f t="shared" si="46"/>
        <v>✓</v>
      </c>
      <c r="P246" t="str">
        <f t="shared" si="47"/>
        <v>✓</v>
      </c>
      <c r="Q246" t="str">
        <f t="shared" si="48"/>
        <v>✗</v>
      </c>
      <c r="R246" t="str">
        <f t="shared" si="49"/>
        <v>✗</v>
      </c>
      <c r="S246" t="str">
        <f t="shared" si="50"/>
        <v>✗</v>
      </c>
      <c r="T246" t="b">
        <f t="shared" si="51"/>
        <v>0</v>
      </c>
      <c r="U246">
        <f t="shared" si="52"/>
        <v>6</v>
      </c>
      <c r="V246" s="249" t="str">
        <f t="shared" si="53"/>
        <v>—</v>
      </c>
      <c r="W246" s="249" t="str">
        <f t="shared" si="54"/>
        <v>—</v>
      </c>
      <c r="X246" s="278">
        <f t="shared" si="55"/>
        <v>4</v>
      </c>
      <c r="Y246" s="278">
        <f t="shared" si="56"/>
        <v>4</v>
      </c>
      <c r="Z246" s="278" t="str">
        <f t="shared" si="57"/>
        <v>PAS</v>
      </c>
      <c r="AA246" s="278" t="str">
        <f t="shared" si="58"/>
        <v>HAYIR</v>
      </c>
      <c r="AB246" s="278" t="str">
        <f t="shared" si="59"/>
        <v>UYGUN</v>
      </c>
    </row>
    <row r="247" spans="1:28" ht="15" customHeight="1" x14ac:dyDescent="0.3">
      <c r="A247" s="35" t="s">
        <v>1066</v>
      </c>
      <c r="B247" s="36">
        <f>'📡 CANLI_VERİ'!C248</f>
        <v>0</v>
      </c>
      <c r="C247" s="37">
        <f>'📡 CANLI_VERİ'!G248</f>
        <v>0</v>
      </c>
      <c r="D247" s="38" t="s">
        <v>1032</v>
      </c>
      <c r="E247" s="39" t="s">
        <v>1032</v>
      </c>
      <c r="F247" s="39" t="s">
        <v>1032</v>
      </c>
      <c r="G247" s="39" t="s">
        <v>1032</v>
      </c>
      <c r="H247" s="39" t="s">
        <v>1032</v>
      </c>
      <c r="I247" s="39" t="s">
        <v>1032</v>
      </c>
      <c r="J247" s="39" t="s">
        <v>1032</v>
      </c>
      <c r="K247" s="39" t="s">
        <v>1032</v>
      </c>
      <c r="L247" s="40">
        <f>'📡 CANLI_VERİ'!H248</f>
        <v>0</v>
      </c>
      <c r="M247" s="39" t="s">
        <v>1032</v>
      </c>
      <c r="N247" t="str">
        <f t="shared" si="45"/>
        <v>?</v>
      </c>
      <c r="O247" t="str">
        <f t="shared" si="46"/>
        <v>?</v>
      </c>
      <c r="P247" t="str">
        <f t="shared" si="47"/>
        <v>?</v>
      </c>
      <c r="Q247" t="str">
        <f t="shared" si="48"/>
        <v>?</v>
      </c>
      <c r="R247" t="str">
        <f t="shared" si="49"/>
        <v>?</v>
      </c>
      <c r="S247" t="str">
        <f t="shared" si="50"/>
        <v>?</v>
      </c>
      <c r="T247">
        <f t="shared" si="51"/>
        <v>0</v>
      </c>
      <c r="U247" t="str">
        <f t="shared" si="52"/>
        <v/>
      </c>
      <c r="V247" s="249" t="str">
        <f t="shared" si="53"/>
        <v>—</v>
      </c>
      <c r="W247" s="249" t="str">
        <f t="shared" si="54"/>
        <v>📊 Yüksek Skor</v>
      </c>
      <c r="X247" s="278">
        <f t="shared" si="55"/>
        <v>-6</v>
      </c>
      <c r="Y247" s="278">
        <f t="shared" si="56"/>
        <v>0</v>
      </c>
      <c r="Z247" s="278" t="str">
        <f t="shared" si="57"/>
        <v>PAS</v>
      </c>
      <c r="AA247" s="278" t="str">
        <f t="shared" si="58"/>
        <v>HAYIR</v>
      </c>
      <c r="AB247" s="278" t="str">
        <f t="shared" si="59"/>
        <v>RİSKLİ</v>
      </c>
    </row>
    <row r="248" spans="1:28" ht="15" customHeight="1" x14ac:dyDescent="0.3">
      <c r="A248" s="41" t="s">
        <v>197</v>
      </c>
      <c r="B248" s="42">
        <f>'📡 CANLI_VERİ'!C249</f>
        <v>17.670000000000002</v>
      </c>
      <c r="C248" s="43">
        <f>'📡 CANLI_VERİ'!G249</f>
        <v>17.649999999999999</v>
      </c>
      <c r="D248" s="51">
        <v>-3.1062670299727535</v>
      </c>
      <c r="E248" s="50">
        <v>9.4895149332769435</v>
      </c>
      <c r="F248" s="50">
        <v>2.731801381970111</v>
      </c>
      <c r="G248" s="50">
        <v>50.000000000000114</v>
      </c>
      <c r="H248" s="50">
        <v>59.683426443203075</v>
      </c>
      <c r="I248" s="50">
        <v>6.1204844009295434E-2</v>
      </c>
      <c r="J248" s="50">
        <v>0.73723529411764943</v>
      </c>
      <c r="K248" s="50">
        <v>-0.13539999999999919</v>
      </c>
      <c r="L248" s="46">
        <v>1111397</v>
      </c>
      <c r="M248" s="50">
        <v>1662527.4</v>
      </c>
      <c r="N248" t="str">
        <f t="shared" si="45"/>
        <v>✗</v>
      </c>
      <c r="O248" t="str">
        <f t="shared" si="46"/>
        <v>✓</v>
      </c>
      <c r="P248" t="str">
        <f t="shared" si="47"/>
        <v>✓</v>
      </c>
      <c r="Q248" t="str">
        <f t="shared" si="48"/>
        <v>✗</v>
      </c>
      <c r="R248" t="str">
        <f t="shared" si="49"/>
        <v>✗</v>
      </c>
      <c r="S248" t="str">
        <f t="shared" si="50"/>
        <v>✗</v>
      </c>
      <c r="T248" t="b">
        <f t="shared" si="51"/>
        <v>0</v>
      </c>
      <c r="U248">
        <f t="shared" si="52"/>
        <v>6</v>
      </c>
      <c r="V248" s="249" t="str">
        <f t="shared" si="53"/>
        <v>—</v>
      </c>
      <c r="W248" s="249" t="str">
        <f t="shared" si="54"/>
        <v>—</v>
      </c>
      <c r="X248" s="278">
        <f t="shared" si="55"/>
        <v>4</v>
      </c>
      <c r="Y248" s="278">
        <f t="shared" si="56"/>
        <v>4</v>
      </c>
      <c r="Z248" s="278" t="str">
        <f t="shared" si="57"/>
        <v>PAS</v>
      </c>
      <c r="AA248" s="278" t="str">
        <f t="shared" si="58"/>
        <v>HAYIR</v>
      </c>
      <c r="AB248" s="278" t="str">
        <f t="shared" si="59"/>
        <v>UYGUN</v>
      </c>
    </row>
    <row r="249" spans="1:28" ht="15" customHeight="1" x14ac:dyDescent="0.3">
      <c r="A249" s="35" t="s">
        <v>268</v>
      </c>
      <c r="B249" s="36">
        <f>'📡 CANLI_VERİ'!C250</f>
        <v>629.5</v>
      </c>
      <c r="C249" s="37">
        <f>'📡 CANLI_VERİ'!G250</f>
        <v>629.5</v>
      </c>
      <c r="D249" s="52">
        <v>-8.4391336818521285</v>
      </c>
      <c r="E249" s="49">
        <v>6.5234887956961254</v>
      </c>
      <c r="F249" s="49">
        <v>7.742950361221161</v>
      </c>
      <c r="G249" s="49">
        <v>51.025641025641022</v>
      </c>
      <c r="H249" s="49">
        <v>61.225460167439685</v>
      </c>
      <c r="I249" s="49">
        <v>-2.9629442158331898</v>
      </c>
      <c r="J249" s="49">
        <v>121.83970588235297</v>
      </c>
      <c r="K249" s="49">
        <v>-21.834117647058804</v>
      </c>
      <c r="L249" s="40">
        <v>77225</v>
      </c>
      <c r="M249" s="49">
        <v>137490.6</v>
      </c>
      <c r="N249" t="str">
        <f t="shared" si="45"/>
        <v>✗</v>
      </c>
      <c r="O249" t="str">
        <f t="shared" si="46"/>
        <v>✓</v>
      </c>
      <c r="P249" t="str">
        <f t="shared" si="47"/>
        <v>✗</v>
      </c>
      <c r="Q249" t="str">
        <f t="shared" si="48"/>
        <v>✗</v>
      </c>
      <c r="R249" t="str">
        <f t="shared" si="49"/>
        <v>✗</v>
      </c>
      <c r="S249" t="str">
        <f t="shared" si="50"/>
        <v>✗</v>
      </c>
      <c r="T249">
        <f t="shared" si="51"/>
        <v>-2</v>
      </c>
      <c r="U249">
        <f t="shared" si="52"/>
        <v>1</v>
      </c>
      <c r="V249" s="249" t="str">
        <f t="shared" si="53"/>
        <v>—</v>
      </c>
      <c r="W249" s="249" t="str">
        <f t="shared" si="54"/>
        <v>—</v>
      </c>
      <c r="X249" s="278">
        <f t="shared" si="55"/>
        <v>-5</v>
      </c>
      <c r="Y249" s="278">
        <f t="shared" si="56"/>
        <v>0</v>
      </c>
      <c r="Z249" s="278" t="str">
        <f t="shared" si="57"/>
        <v>PAS</v>
      </c>
      <c r="AA249" s="278" t="str">
        <f t="shared" si="58"/>
        <v>HAYIR</v>
      </c>
      <c r="AB249" s="278" t="str">
        <f t="shared" si="59"/>
        <v>RİSKLİ</v>
      </c>
    </row>
    <row r="250" spans="1:28" ht="15" customHeight="1" x14ac:dyDescent="0.3">
      <c r="A250" s="41" t="s">
        <v>179</v>
      </c>
      <c r="B250" s="42">
        <f>'📡 CANLI_VERİ'!C251</f>
        <v>11.8</v>
      </c>
      <c r="C250" s="43">
        <f>'📡 CANLI_VERİ'!G251</f>
        <v>11.81</v>
      </c>
      <c r="D250" s="51">
        <v>19.825072886297377</v>
      </c>
      <c r="E250" s="50">
        <v>175.47391969857517</v>
      </c>
      <c r="F250" s="50">
        <v>4.9704553354188388</v>
      </c>
      <c r="G250" s="50">
        <v>90.096618357487927</v>
      </c>
      <c r="H250" s="50">
        <v>93.959146758432055</v>
      </c>
      <c r="I250" s="50">
        <v>0.29276426018586754</v>
      </c>
      <c r="J250" s="50">
        <v>1.9674705882352992</v>
      </c>
      <c r="K250" s="50">
        <v>0.47382352941176609</v>
      </c>
      <c r="L250" s="46">
        <v>25538229</v>
      </c>
      <c r="M250" s="50">
        <v>24804597.800000001</v>
      </c>
      <c r="N250" t="str">
        <f t="shared" si="45"/>
        <v>✓</v>
      </c>
      <c r="O250" t="str">
        <f t="shared" si="46"/>
        <v>✓</v>
      </c>
      <c r="P250" t="str">
        <f t="shared" si="47"/>
        <v>✓</v>
      </c>
      <c r="Q250" t="str">
        <f t="shared" si="48"/>
        <v>✗</v>
      </c>
      <c r="R250" t="str">
        <f t="shared" si="49"/>
        <v>✓</v>
      </c>
      <c r="S250" t="str">
        <f t="shared" si="50"/>
        <v>✓</v>
      </c>
      <c r="T250" t="b">
        <f t="shared" si="51"/>
        <v>0</v>
      </c>
      <c r="U250">
        <f t="shared" si="52"/>
        <v>13</v>
      </c>
      <c r="V250" s="249" t="str">
        <f t="shared" si="53"/>
        <v>—</v>
      </c>
      <c r="W250" s="249" t="str">
        <f t="shared" si="54"/>
        <v>📊 Yüksek Skor</v>
      </c>
      <c r="X250" s="278">
        <f t="shared" si="55"/>
        <v>7</v>
      </c>
      <c r="Y250" s="278">
        <f t="shared" si="56"/>
        <v>7</v>
      </c>
      <c r="Z250" s="278" t="str">
        <f t="shared" si="57"/>
        <v>PAS</v>
      </c>
      <c r="AA250" s="278" t="str">
        <f t="shared" si="58"/>
        <v>HAYIR</v>
      </c>
      <c r="AB250" s="278" t="str">
        <f t="shared" si="59"/>
        <v>SINIR</v>
      </c>
    </row>
    <row r="251" spans="1:28" ht="15" customHeight="1" x14ac:dyDescent="0.3">
      <c r="A251" s="35" t="s">
        <v>276</v>
      </c>
      <c r="B251" s="36">
        <f>'📡 CANLI_VERİ'!C252</f>
        <v>11.53</v>
      </c>
      <c r="C251" s="37">
        <f>'📡 CANLI_VERİ'!G252</f>
        <v>11.57</v>
      </c>
      <c r="D251" s="52">
        <v>4.5335658238883969</v>
      </c>
      <c r="E251" s="49">
        <v>120.38815763468936</v>
      </c>
      <c r="F251" s="49">
        <v>4.2118432026688906</v>
      </c>
      <c r="G251" s="49">
        <v>97.540983606557361</v>
      </c>
      <c r="H251" s="49">
        <v>87.175219312019763</v>
      </c>
      <c r="I251" s="49">
        <v>0.18144442895725055</v>
      </c>
      <c r="J251" s="49">
        <v>1.2836764705882366</v>
      </c>
      <c r="K251" s="49">
        <v>0.17648235294117742</v>
      </c>
      <c r="L251" s="40">
        <v>17011603</v>
      </c>
      <c r="M251" s="49">
        <v>21636730.600000001</v>
      </c>
      <c r="N251" t="str">
        <f t="shared" si="45"/>
        <v>✓</v>
      </c>
      <c r="O251" t="str">
        <f t="shared" si="46"/>
        <v>✓</v>
      </c>
      <c r="P251" t="str">
        <f t="shared" si="47"/>
        <v>✓</v>
      </c>
      <c r="Q251" t="str">
        <f t="shared" si="48"/>
        <v>✓</v>
      </c>
      <c r="R251" t="str">
        <f t="shared" si="49"/>
        <v>✓</v>
      </c>
      <c r="S251" t="str">
        <f t="shared" si="50"/>
        <v>✗</v>
      </c>
      <c r="T251" t="b">
        <f t="shared" si="51"/>
        <v>0</v>
      </c>
      <c r="U251">
        <f t="shared" si="52"/>
        <v>13</v>
      </c>
      <c r="V251" s="249" t="str">
        <f t="shared" si="53"/>
        <v>✓ Uyumlu</v>
      </c>
      <c r="W251" s="249" t="str">
        <f t="shared" si="54"/>
        <v>🔥 Güçlü AL</v>
      </c>
      <c r="X251" s="278">
        <f t="shared" si="55"/>
        <v>8</v>
      </c>
      <c r="Y251" s="278">
        <f t="shared" si="56"/>
        <v>8</v>
      </c>
      <c r="Z251" s="278" t="str">
        <f t="shared" si="57"/>
        <v>İZLE</v>
      </c>
      <c r="AA251" s="278" t="str">
        <f t="shared" si="58"/>
        <v>HAYIR</v>
      </c>
      <c r="AB251" s="278" t="str">
        <f t="shared" si="59"/>
        <v>SINIR</v>
      </c>
    </row>
    <row r="252" spans="1:28" ht="15" customHeight="1" x14ac:dyDescent="0.3">
      <c r="A252" s="41" t="s">
        <v>214</v>
      </c>
      <c r="B252" s="42">
        <f>'📡 CANLI_VERİ'!C253</f>
        <v>99.05</v>
      </c>
      <c r="C252" s="43">
        <f>'📡 CANLI_VERİ'!G253</f>
        <v>99.5</v>
      </c>
      <c r="D252" s="51">
        <v>14.391534391534378</v>
      </c>
      <c r="E252" s="50">
        <v>101.37720077247295</v>
      </c>
      <c r="F252" s="50">
        <v>6.9049821593762397</v>
      </c>
      <c r="G252" s="50">
        <v>79.329102447869431</v>
      </c>
      <c r="H252" s="50">
        <v>87.246902387428221</v>
      </c>
      <c r="I252" s="50">
        <v>4.4670277412636921</v>
      </c>
      <c r="J252" s="50">
        <v>31.576176470588209</v>
      </c>
      <c r="K252" s="50">
        <v>7.4643823529411719</v>
      </c>
      <c r="L252" s="46">
        <v>919179</v>
      </c>
      <c r="M252" s="50">
        <v>3203741.2</v>
      </c>
      <c r="N252" t="str">
        <f t="shared" si="45"/>
        <v>✓</v>
      </c>
      <c r="O252" t="str">
        <f t="shared" si="46"/>
        <v>✓</v>
      </c>
      <c r="P252" t="str">
        <f t="shared" si="47"/>
        <v>✓</v>
      </c>
      <c r="Q252" t="str">
        <f t="shared" si="48"/>
        <v>✗</v>
      </c>
      <c r="R252" t="str">
        <f t="shared" si="49"/>
        <v>✓</v>
      </c>
      <c r="S252" t="str">
        <f t="shared" si="50"/>
        <v>✗</v>
      </c>
      <c r="T252">
        <f t="shared" si="51"/>
        <v>-2</v>
      </c>
      <c r="U252">
        <f t="shared" si="52"/>
        <v>9</v>
      </c>
      <c r="V252" s="249" t="str">
        <f t="shared" si="53"/>
        <v>—</v>
      </c>
      <c r="W252" s="249" t="str">
        <f t="shared" si="54"/>
        <v>—</v>
      </c>
      <c r="X252" s="278">
        <f t="shared" si="55"/>
        <v>0</v>
      </c>
      <c r="Y252" s="278">
        <f t="shared" si="56"/>
        <v>0</v>
      </c>
      <c r="Z252" s="278" t="str">
        <f t="shared" si="57"/>
        <v>PAS</v>
      </c>
      <c r="AA252" s="278" t="str">
        <f t="shared" si="58"/>
        <v>HAYIR</v>
      </c>
      <c r="AB252" s="278" t="str">
        <f t="shared" si="59"/>
        <v>RİSKLİ</v>
      </c>
    </row>
    <row r="253" spans="1:28" ht="15" customHeight="1" x14ac:dyDescent="0.3">
      <c r="A253" s="35" t="s">
        <v>1067</v>
      </c>
      <c r="B253" s="36">
        <f>'📡 CANLI_VERİ'!C254</f>
        <v>0</v>
      </c>
      <c r="C253" s="37">
        <f>'📡 CANLI_VERİ'!G254</f>
        <v>0</v>
      </c>
      <c r="D253" s="38" t="s">
        <v>1032</v>
      </c>
      <c r="E253" s="39" t="s">
        <v>1032</v>
      </c>
      <c r="F253" s="39" t="s">
        <v>1032</v>
      </c>
      <c r="G253" s="39" t="s">
        <v>1032</v>
      </c>
      <c r="H253" s="39" t="s">
        <v>1032</v>
      </c>
      <c r="I253" s="39" t="s">
        <v>1032</v>
      </c>
      <c r="J253" s="39" t="s">
        <v>1032</v>
      </c>
      <c r="K253" s="39" t="s">
        <v>1032</v>
      </c>
      <c r="L253" s="40">
        <f>'📡 CANLI_VERİ'!H254</f>
        <v>0</v>
      </c>
      <c r="M253" s="39" t="s">
        <v>1032</v>
      </c>
      <c r="N253" t="str">
        <f t="shared" si="45"/>
        <v>?</v>
      </c>
      <c r="O253" t="str">
        <f t="shared" si="46"/>
        <v>?</v>
      </c>
      <c r="P253" t="str">
        <f t="shared" si="47"/>
        <v>?</v>
      </c>
      <c r="Q253" t="str">
        <f t="shared" si="48"/>
        <v>?</v>
      </c>
      <c r="R253" t="str">
        <f t="shared" si="49"/>
        <v>?</v>
      </c>
      <c r="S253" t="str">
        <f t="shared" si="50"/>
        <v>?</v>
      </c>
      <c r="T253">
        <f t="shared" si="51"/>
        <v>0</v>
      </c>
      <c r="U253" t="str">
        <f t="shared" si="52"/>
        <v/>
      </c>
      <c r="V253" s="249" t="str">
        <f t="shared" si="53"/>
        <v>—</v>
      </c>
      <c r="W253" s="249" t="str">
        <f t="shared" si="54"/>
        <v>📊 Yüksek Skor</v>
      </c>
      <c r="X253" s="278">
        <f t="shared" si="55"/>
        <v>-6</v>
      </c>
      <c r="Y253" s="278">
        <f t="shared" si="56"/>
        <v>0</v>
      </c>
      <c r="Z253" s="278" t="str">
        <f t="shared" si="57"/>
        <v>PAS</v>
      </c>
      <c r="AA253" s="278" t="str">
        <f t="shared" si="58"/>
        <v>HAYIR</v>
      </c>
      <c r="AB253" s="278" t="str">
        <f t="shared" si="59"/>
        <v>RİSKLİ</v>
      </c>
    </row>
    <row r="254" spans="1:28" ht="15" customHeight="1" x14ac:dyDescent="0.3">
      <c r="A254" s="41" t="s">
        <v>602</v>
      </c>
      <c r="B254" s="42">
        <f>'📡 CANLI_VERİ'!C255</f>
        <v>5.2</v>
      </c>
      <c r="C254" s="43">
        <f>'📡 CANLI_VERİ'!G255</f>
        <v>5.2</v>
      </c>
      <c r="D254" s="51">
        <v>-2.4118738404452666</v>
      </c>
      <c r="E254" s="50">
        <v>-22.456140350877885</v>
      </c>
      <c r="F254" s="50">
        <v>3.1504617055947834</v>
      </c>
      <c r="G254" s="50">
        <v>34.374999999999886</v>
      </c>
      <c r="H254" s="50">
        <v>54.79166666666665</v>
      </c>
      <c r="I254" s="50">
        <v>4.7023983021674903E-2</v>
      </c>
      <c r="J254" s="50">
        <v>-9.8323529411766586E-2</v>
      </c>
      <c r="K254" s="50">
        <v>3.0305882352940655E-2</v>
      </c>
      <c r="L254" s="46">
        <v>10028740</v>
      </c>
      <c r="M254" s="50">
        <v>15975630</v>
      </c>
      <c r="N254" t="str">
        <f t="shared" si="45"/>
        <v>✗</v>
      </c>
      <c r="O254" t="str">
        <f t="shared" si="46"/>
        <v>✓</v>
      </c>
      <c r="P254" t="str">
        <f t="shared" si="47"/>
        <v>✓</v>
      </c>
      <c r="Q254" t="str">
        <f t="shared" si="48"/>
        <v>✗</v>
      </c>
      <c r="R254" t="str">
        <f t="shared" si="49"/>
        <v>✗</v>
      </c>
      <c r="S254" t="str">
        <f t="shared" si="50"/>
        <v>✗</v>
      </c>
      <c r="T254" t="b">
        <f t="shared" si="51"/>
        <v>0</v>
      </c>
      <c r="U254">
        <f t="shared" si="52"/>
        <v>6</v>
      </c>
      <c r="V254" s="249" t="str">
        <f t="shared" si="53"/>
        <v>—</v>
      </c>
      <c r="W254" s="249" t="str">
        <f t="shared" si="54"/>
        <v>—</v>
      </c>
      <c r="X254" s="278">
        <f t="shared" si="55"/>
        <v>4</v>
      </c>
      <c r="Y254" s="278">
        <f t="shared" si="56"/>
        <v>4</v>
      </c>
      <c r="Z254" s="278" t="str">
        <f t="shared" si="57"/>
        <v>PAS</v>
      </c>
      <c r="AA254" s="278" t="str">
        <f t="shared" si="58"/>
        <v>HAYIR</v>
      </c>
      <c r="AB254" s="278" t="str">
        <f t="shared" si="59"/>
        <v>UYGUN</v>
      </c>
    </row>
    <row r="255" spans="1:28" ht="15" customHeight="1" x14ac:dyDescent="0.3">
      <c r="A255" s="35" t="s">
        <v>603</v>
      </c>
      <c r="B255" s="36">
        <f>'📡 CANLI_VERİ'!C256</f>
        <v>34.86</v>
      </c>
      <c r="C255" s="37">
        <f>'📡 CANLI_VERİ'!G256</f>
        <v>35.06</v>
      </c>
      <c r="D255" s="52">
        <v>-1.7191977077363974</v>
      </c>
      <c r="E255" s="49">
        <v>2.2421198223774388</v>
      </c>
      <c r="F255" s="49">
        <v>5.8558933777592657</v>
      </c>
      <c r="G255" s="49">
        <v>43.722943722943683</v>
      </c>
      <c r="H255" s="49">
        <v>44.226255672038782</v>
      </c>
      <c r="I255" s="49">
        <v>-9.3464295586421331E-2</v>
      </c>
      <c r="J255" s="49">
        <v>2.6451764705882397</v>
      </c>
      <c r="K255" s="49">
        <v>-0.5501529411764694</v>
      </c>
      <c r="L255" s="40">
        <v>1767700</v>
      </c>
      <c r="M255" s="49">
        <v>1658284.2</v>
      </c>
      <c r="N255" t="str">
        <f t="shared" si="45"/>
        <v>✗</v>
      </c>
      <c r="O255" t="str">
        <f t="shared" si="46"/>
        <v>✓</v>
      </c>
      <c r="P255" t="str">
        <f t="shared" si="47"/>
        <v>✗</v>
      </c>
      <c r="Q255" t="str">
        <f t="shared" si="48"/>
        <v>✗</v>
      </c>
      <c r="R255" t="str">
        <f t="shared" si="49"/>
        <v>✗</v>
      </c>
      <c r="S255" t="str">
        <f t="shared" si="50"/>
        <v>✓</v>
      </c>
      <c r="T255">
        <f t="shared" si="51"/>
        <v>-2</v>
      </c>
      <c r="U255">
        <f t="shared" si="52"/>
        <v>3</v>
      </c>
      <c r="V255" s="249" t="str">
        <f t="shared" si="53"/>
        <v>—</v>
      </c>
      <c r="W255" s="249" t="str">
        <f t="shared" si="54"/>
        <v>—</v>
      </c>
      <c r="X255" s="278">
        <f t="shared" si="55"/>
        <v>0</v>
      </c>
      <c r="Y255" s="278">
        <f t="shared" si="56"/>
        <v>0</v>
      </c>
      <c r="Z255" s="278" t="str">
        <f t="shared" si="57"/>
        <v>PAS</v>
      </c>
      <c r="AA255" s="278" t="str">
        <f t="shared" si="58"/>
        <v>HAYIR</v>
      </c>
      <c r="AB255" s="278" t="str">
        <f t="shared" si="59"/>
        <v>RİSKLİ</v>
      </c>
    </row>
    <row r="256" spans="1:28" ht="15" customHeight="1" x14ac:dyDescent="0.3">
      <c r="A256" s="41" t="s">
        <v>281</v>
      </c>
      <c r="B256" s="42">
        <f>'📡 CANLI_VERİ'!C257</f>
        <v>9.5</v>
      </c>
      <c r="C256" s="43">
        <f>'📡 CANLI_VERİ'!G257</f>
        <v>9.6</v>
      </c>
      <c r="D256" s="44" t="s">
        <v>1032</v>
      </c>
      <c r="E256" s="45" t="s">
        <v>1032</v>
      </c>
      <c r="F256" s="45" t="s">
        <v>1032</v>
      </c>
      <c r="G256" s="45" t="s">
        <v>1032</v>
      </c>
      <c r="H256" s="45" t="s">
        <v>1032</v>
      </c>
      <c r="I256" s="45" t="s">
        <v>1032</v>
      </c>
      <c r="J256" s="45" t="s">
        <v>1032</v>
      </c>
      <c r="K256" s="45" t="s">
        <v>1032</v>
      </c>
      <c r="L256" s="46">
        <f>'📡 CANLI_VERİ'!H257</f>
        <v>33293</v>
      </c>
      <c r="M256" s="45" t="s">
        <v>1032</v>
      </c>
      <c r="N256" t="str">
        <f t="shared" si="45"/>
        <v>?</v>
      </c>
      <c r="O256" t="str">
        <f t="shared" si="46"/>
        <v>?</v>
      </c>
      <c r="P256" t="str">
        <f t="shared" si="47"/>
        <v>?</v>
      </c>
      <c r="Q256" t="str">
        <f t="shared" si="48"/>
        <v>?</v>
      </c>
      <c r="R256" t="str">
        <f t="shared" si="49"/>
        <v>?</v>
      </c>
      <c r="S256" t="str">
        <f t="shared" si="50"/>
        <v>?</v>
      </c>
      <c r="T256">
        <f t="shared" si="51"/>
        <v>0</v>
      </c>
      <c r="U256" t="str">
        <f t="shared" si="52"/>
        <v/>
      </c>
      <c r="V256" s="249" t="str">
        <f t="shared" si="53"/>
        <v>—</v>
      </c>
      <c r="W256" s="249" t="str">
        <f t="shared" si="54"/>
        <v>📊 Yüksek Skor</v>
      </c>
      <c r="X256" s="278">
        <f t="shared" si="55"/>
        <v>-6</v>
      </c>
      <c r="Y256" s="278">
        <f t="shared" si="56"/>
        <v>0</v>
      </c>
      <c r="Z256" s="278" t="str">
        <f t="shared" si="57"/>
        <v>PAS</v>
      </c>
      <c r="AA256" s="278" t="str">
        <f t="shared" si="58"/>
        <v>HAYIR</v>
      </c>
      <c r="AB256" s="278" t="str">
        <f t="shared" si="59"/>
        <v>RİSKLİ</v>
      </c>
    </row>
    <row r="257" spans="1:28" ht="15" customHeight="1" x14ac:dyDescent="0.3">
      <c r="A257" s="35" t="s">
        <v>604</v>
      </c>
      <c r="B257" s="36">
        <f>'📡 CANLI_VERİ'!C258</f>
        <v>102.3</v>
      </c>
      <c r="C257" s="37">
        <f>'📡 CANLI_VERİ'!G258</f>
        <v>102.9</v>
      </c>
      <c r="D257" s="38" t="s">
        <v>1032</v>
      </c>
      <c r="E257" s="39" t="s">
        <v>1032</v>
      </c>
      <c r="F257" s="39" t="s">
        <v>1032</v>
      </c>
      <c r="G257" s="39" t="s">
        <v>1032</v>
      </c>
      <c r="H257" s="39" t="s">
        <v>1032</v>
      </c>
      <c r="I257" s="39" t="s">
        <v>1032</v>
      </c>
      <c r="J257" s="39" t="s">
        <v>1032</v>
      </c>
      <c r="K257" s="39" t="s">
        <v>1032</v>
      </c>
      <c r="L257" s="40">
        <f>'📡 CANLI_VERİ'!H258</f>
        <v>139810</v>
      </c>
      <c r="M257" s="39" t="s">
        <v>1032</v>
      </c>
      <c r="N257" t="str">
        <f t="shared" si="45"/>
        <v>?</v>
      </c>
      <c r="O257" t="str">
        <f t="shared" si="46"/>
        <v>?</v>
      </c>
      <c r="P257" t="str">
        <f t="shared" si="47"/>
        <v>?</v>
      </c>
      <c r="Q257" t="str">
        <f t="shared" si="48"/>
        <v>?</v>
      </c>
      <c r="R257" t="str">
        <f t="shared" si="49"/>
        <v>?</v>
      </c>
      <c r="S257" t="str">
        <f t="shared" si="50"/>
        <v>?</v>
      </c>
      <c r="T257">
        <f t="shared" si="51"/>
        <v>0</v>
      </c>
      <c r="U257" t="str">
        <f t="shared" si="52"/>
        <v/>
      </c>
      <c r="V257" s="249" t="str">
        <f t="shared" si="53"/>
        <v>—</v>
      </c>
      <c r="W257" s="249" t="str">
        <f t="shared" si="54"/>
        <v>📊 Yüksek Skor</v>
      </c>
      <c r="X257" s="278">
        <f t="shared" si="55"/>
        <v>-6</v>
      </c>
      <c r="Y257" s="278">
        <f t="shared" si="56"/>
        <v>0</v>
      </c>
      <c r="Z257" s="278" t="str">
        <f t="shared" si="57"/>
        <v>PAS</v>
      </c>
      <c r="AA257" s="278" t="str">
        <f t="shared" si="58"/>
        <v>HAYIR</v>
      </c>
      <c r="AB257" s="278" t="str">
        <f t="shared" si="59"/>
        <v>RİSKLİ</v>
      </c>
    </row>
    <row r="258" spans="1:28" ht="15" customHeight="1" x14ac:dyDescent="0.3">
      <c r="A258" s="41" t="s">
        <v>159</v>
      </c>
      <c r="B258" s="42">
        <f>'📡 CANLI_VERİ'!C259</f>
        <v>26.44</v>
      </c>
      <c r="C258" s="43">
        <f>'📡 CANLI_VERİ'!G259</f>
        <v>26.5</v>
      </c>
      <c r="D258" s="51">
        <v>-3.350327749453752</v>
      </c>
      <c r="E258" s="50">
        <v>8.3771794078201278</v>
      </c>
      <c r="F258" s="50">
        <v>2.8528366885563594</v>
      </c>
      <c r="G258" s="50">
        <v>48.571428571428541</v>
      </c>
      <c r="H258" s="50">
        <v>57.380952380952372</v>
      </c>
      <c r="I258" s="50">
        <v>6.0050618452758608E-2</v>
      </c>
      <c r="J258" s="50">
        <v>0.94688235294118428</v>
      </c>
      <c r="K258" s="50">
        <v>-0.14128235294117308</v>
      </c>
      <c r="L258" s="46">
        <v>1033597</v>
      </c>
      <c r="M258" s="50">
        <v>1342505.4</v>
      </c>
      <c r="N258" t="str">
        <f t="shared" si="45"/>
        <v>✗</v>
      </c>
      <c r="O258" t="str">
        <f t="shared" si="46"/>
        <v>✓</v>
      </c>
      <c r="P258" t="str">
        <f t="shared" si="47"/>
        <v>✓</v>
      </c>
      <c r="Q258" t="str">
        <f t="shared" si="48"/>
        <v>✗</v>
      </c>
      <c r="R258" t="str">
        <f t="shared" si="49"/>
        <v>✗</v>
      </c>
      <c r="S258" t="str">
        <f t="shared" si="50"/>
        <v>✗</v>
      </c>
      <c r="T258" t="b">
        <f t="shared" si="51"/>
        <v>0</v>
      </c>
      <c r="U258">
        <f t="shared" si="52"/>
        <v>6</v>
      </c>
      <c r="V258" s="249" t="str">
        <f t="shared" si="53"/>
        <v>—</v>
      </c>
      <c r="W258" s="249" t="str">
        <f t="shared" si="54"/>
        <v>—</v>
      </c>
      <c r="X258" s="278">
        <f t="shared" si="55"/>
        <v>4</v>
      </c>
      <c r="Y258" s="278">
        <f t="shared" si="56"/>
        <v>4</v>
      </c>
      <c r="Z258" s="278" t="str">
        <f t="shared" si="57"/>
        <v>PAS</v>
      </c>
      <c r="AA258" s="278" t="str">
        <f t="shared" si="58"/>
        <v>HAYIR</v>
      </c>
      <c r="AB258" s="278" t="str">
        <f t="shared" si="59"/>
        <v>UYGUN</v>
      </c>
    </row>
    <row r="259" spans="1:28" ht="15" customHeight="1" x14ac:dyDescent="0.3">
      <c r="A259" s="35" t="s">
        <v>605</v>
      </c>
      <c r="B259" s="36">
        <f>'📡 CANLI_VERİ'!C260</f>
        <v>13.36</v>
      </c>
      <c r="C259" s="37">
        <f>'📡 CANLI_VERİ'!G260</f>
        <v>13.35</v>
      </c>
      <c r="D259" s="38" t="s">
        <v>1032</v>
      </c>
      <c r="E259" s="39" t="s">
        <v>1032</v>
      </c>
      <c r="F259" s="39" t="s">
        <v>1032</v>
      </c>
      <c r="G259" s="39" t="s">
        <v>1032</v>
      </c>
      <c r="H259" s="39" t="s">
        <v>1032</v>
      </c>
      <c r="I259" s="39" t="s">
        <v>1032</v>
      </c>
      <c r="J259" s="39" t="s">
        <v>1032</v>
      </c>
      <c r="K259" s="39" t="s">
        <v>1032</v>
      </c>
      <c r="L259" s="40">
        <f>'📡 CANLI_VERİ'!H260</f>
        <v>76224</v>
      </c>
      <c r="M259" s="39" t="s">
        <v>1032</v>
      </c>
      <c r="N259" t="str">
        <f t="shared" ref="N259:N322" si="60">IF(COUNT(D259),IF(D259&gt;0,"✓","✗"),"?")</f>
        <v>?</v>
      </c>
      <c r="O259" t="str">
        <f t="shared" ref="O259:O322" si="61">IF(COUNT(E259),IF(E259&gt;-100,"✓","✗"),"?")</f>
        <v>?</v>
      </c>
      <c r="P259" t="str">
        <f t="shared" ref="P259:P322" si="62">IF(COUNT(I259),IF(I259&gt;0,"✓","✗"),"?")</f>
        <v>?</v>
      </c>
      <c r="Q259" t="str">
        <f t="shared" ref="Q259:Q322" si="63">IF(AND(COUNT(G259),COUNT(H259)),IF(G259&gt;H259,"✓","✗"),"?")</f>
        <v>?</v>
      </c>
      <c r="R259" t="str">
        <f t="shared" ref="R259:R322" si="64">IF(AND(COUNT(J259),COUNT(K259)),IF(AND(J259&gt;0,K259&gt;0),"✓","✗"),"?")</f>
        <v>?</v>
      </c>
      <c r="S259" t="str">
        <f t="shared" ref="S259:S322" si="65">IF(AND(COUNT(L259),COUNT(M259)),IF(L259&gt;M259,"✓","✗"),"?")</f>
        <v>?</v>
      </c>
      <c r="T259">
        <f t="shared" ref="T259:T322" si="66">IF(COUNT(F259),IF(F259&gt;5,-2),0)</f>
        <v>0</v>
      </c>
      <c r="U259" t="str">
        <f t="shared" ref="U259:U322" si="67">IF(COUNT(D259),(IF(N259="✓",3)+IF(O259="✓",3)+IF(P259="✓",3)+IF(Q259="✓",2)+IF(R259="✓",2)+IF(S259="✓",2)+T259),"")</f>
        <v/>
      </c>
      <c r="V259" s="249" t="str">
        <f t="shared" ref="V259:V322" si="68">IF(AND(Q259="✓",R259="✓"),"✓ Uyumlu","—")</f>
        <v>—</v>
      </c>
      <c r="W259" s="249" t="str">
        <f t="shared" ref="W259:W322" si="69">IF(AND(U259&gt;=11,Q259="✓",R259="✓"),"🔥 Güçlü AL",IF(AND(U259&gt;=10,Q259="✓",R259="✓"),"✅ İzle",IF(U259&gt;=11,"📊 Yüksek Skor","—")))</f>
        <v>📊 Yüksek Skor</v>
      </c>
      <c r="X259" s="278">
        <f t="shared" ref="X259:X322" si="70">IFERROR((IF(N259="✓",1,0)*1)+(IF(O259="✓",1,0)*1)+(IF(P259="✓",1,0)*3)+(IF(Q259="✓",1,0)*4)+(IF(R259="✓",1,0)*1)+(IF(S259="✓",1,0)*3)+IF(AND(P259="✓",Q259="✓",S259="✓"),2,0)+IF(AND(N259="✓",P259="✓",Q259="✓",S259="✓"),1,0)-IF(F259&lt;=4,0,IF(F259&lt;=5,2,IF(F259&lt;=6,4,6))),"")</f>
        <v>-6</v>
      </c>
      <c r="Y259" s="278">
        <f t="shared" ref="Y259:Y322" si="71">IFERROR(IF(X259&lt;0,0,IF(X259&gt;15,15,X259)),"")</f>
        <v>0</v>
      </c>
      <c r="Z259" s="278" t="str">
        <f t="shared" ref="Z259:Z322" si="72">IFERROR(IF(AND(Y259&gt;=11,F259&lt;=4,P259="✓",Q259="✓",S259="✓"),"PREMIUM",IF(AND(Y259&gt;=9,F259&lt;=4,P259="✓",Q259="✓",S259="✓"),"GÜÇLÜ",IF(Y259&gt;=8,"İZLE","PAS")) ),"?")</f>
        <v>PAS</v>
      </c>
      <c r="AA259" s="278" t="str">
        <f t="shared" ref="AA259:AA322" si="73">IF(AND(P259="✓",Q259="✓",S259="✓"),"EVET","HAYIR")</f>
        <v>HAYIR</v>
      </c>
      <c r="AB259" s="278" t="str">
        <f t="shared" ref="AB259:AB322" si="74">IFERROR(IF(F259&lt;=4,"UYGUN",IF(F259&lt;=5,"SINIR","RİSKLİ")),"?")</f>
        <v>RİSKLİ</v>
      </c>
    </row>
    <row r="260" spans="1:28" ht="15" customHeight="1" x14ac:dyDescent="0.3">
      <c r="A260" s="41" t="s">
        <v>1068</v>
      </c>
      <c r="B260" s="42">
        <f>'📡 CANLI_VERİ'!C261</f>
        <v>0</v>
      </c>
      <c r="C260" s="43">
        <f>'📡 CANLI_VERİ'!G261</f>
        <v>0</v>
      </c>
      <c r="D260" s="44" t="s">
        <v>1032</v>
      </c>
      <c r="E260" s="45" t="s">
        <v>1032</v>
      </c>
      <c r="F260" s="45" t="s">
        <v>1032</v>
      </c>
      <c r="G260" s="45" t="s">
        <v>1032</v>
      </c>
      <c r="H260" s="45" t="s">
        <v>1032</v>
      </c>
      <c r="I260" s="45" t="s">
        <v>1032</v>
      </c>
      <c r="J260" s="45" t="s">
        <v>1032</v>
      </c>
      <c r="K260" s="45" t="s">
        <v>1032</v>
      </c>
      <c r="L260" s="46">
        <f>'📡 CANLI_VERİ'!H261</f>
        <v>0</v>
      </c>
      <c r="M260" s="45" t="s">
        <v>1032</v>
      </c>
      <c r="N260" t="str">
        <f t="shared" si="60"/>
        <v>?</v>
      </c>
      <c r="O260" t="str">
        <f t="shared" si="61"/>
        <v>?</v>
      </c>
      <c r="P260" t="str">
        <f t="shared" si="62"/>
        <v>?</v>
      </c>
      <c r="Q260" t="str">
        <f t="shared" si="63"/>
        <v>?</v>
      </c>
      <c r="R260" t="str">
        <f t="shared" si="64"/>
        <v>?</v>
      </c>
      <c r="S260" t="str">
        <f t="shared" si="65"/>
        <v>?</v>
      </c>
      <c r="T260">
        <f t="shared" si="66"/>
        <v>0</v>
      </c>
      <c r="U260" t="str">
        <f t="shared" si="67"/>
        <v/>
      </c>
      <c r="V260" s="249" t="str">
        <f t="shared" si="68"/>
        <v>—</v>
      </c>
      <c r="W260" s="249" t="str">
        <f t="shared" si="69"/>
        <v>📊 Yüksek Skor</v>
      </c>
      <c r="X260" s="278">
        <f t="shared" si="70"/>
        <v>-6</v>
      </c>
      <c r="Y260" s="278">
        <f t="shared" si="71"/>
        <v>0</v>
      </c>
      <c r="Z260" s="278" t="str">
        <f t="shared" si="72"/>
        <v>PAS</v>
      </c>
      <c r="AA260" s="278" t="str">
        <f t="shared" si="73"/>
        <v>HAYIR</v>
      </c>
      <c r="AB260" s="278" t="str">
        <f t="shared" si="74"/>
        <v>RİSKLİ</v>
      </c>
    </row>
    <row r="261" spans="1:28" ht="15" customHeight="1" x14ac:dyDescent="0.3">
      <c r="A261" s="35" t="s">
        <v>113</v>
      </c>
      <c r="B261" s="36">
        <f>'📡 CANLI_VERİ'!C262</f>
        <v>11.96</v>
      </c>
      <c r="C261" s="37">
        <f>'📡 CANLI_VERİ'!G262</f>
        <v>11.9</v>
      </c>
      <c r="D261" s="52">
        <v>-7.3764258555133129</v>
      </c>
      <c r="E261" s="49">
        <v>11.645824028583991</v>
      </c>
      <c r="F261" s="49">
        <v>4.6035655641566988</v>
      </c>
      <c r="G261" s="49">
        <v>47.292418772563174</v>
      </c>
      <c r="H261" s="49">
        <v>58.793920605131518</v>
      </c>
      <c r="I261" s="49">
        <v>6.4250703025220512E-2</v>
      </c>
      <c r="J261" s="49">
        <v>1.4413235294117701</v>
      </c>
      <c r="K261" s="49">
        <v>-0.18000588235293802</v>
      </c>
      <c r="L261" s="40">
        <v>1092271</v>
      </c>
      <c r="M261" s="49">
        <v>2386544.2000000002</v>
      </c>
      <c r="N261" t="str">
        <f t="shared" si="60"/>
        <v>✗</v>
      </c>
      <c r="O261" t="str">
        <f t="shared" si="61"/>
        <v>✓</v>
      </c>
      <c r="P261" t="str">
        <f t="shared" si="62"/>
        <v>✓</v>
      </c>
      <c r="Q261" t="str">
        <f t="shared" si="63"/>
        <v>✗</v>
      </c>
      <c r="R261" t="str">
        <f t="shared" si="64"/>
        <v>✗</v>
      </c>
      <c r="S261" t="str">
        <f t="shared" si="65"/>
        <v>✗</v>
      </c>
      <c r="T261" t="b">
        <f t="shared" si="66"/>
        <v>0</v>
      </c>
      <c r="U261">
        <f t="shared" si="67"/>
        <v>6</v>
      </c>
      <c r="V261" s="249" t="str">
        <f t="shared" si="68"/>
        <v>—</v>
      </c>
      <c r="W261" s="249" t="str">
        <f t="shared" si="69"/>
        <v>—</v>
      </c>
      <c r="X261" s="278">
        <f t="shared" si="70"/>
        <v>2</v>
      </c>
      <c r="Y261" s="278">
        <f t="shared" si="71"/>
        <v>2</v>
      </c>
      <c r="Z261" s="278" t="str">
        <f t="shared" si="72"/>
        <v>PAS</v>
      </c>
      <c r="AA261" s="278" t="str">
        <f t="shared" si="73"/>
        <v>HAYIR</v>
      </c>
      <c r="AB261" s="278" t="str">
        <f t="shared" si="74"/>
        <v>SINIR</v>
      </c>
    </row>
    <row r="262" spans="1:28" ht="15" customHeight="1" x14ac:dyDescent="0.3">
      <c r="A262" s="41" t="s">
        <v>232</v>
      </c>
      <c r="B262" s="42">
        <f>'📡 CANLI_VERİ'!C263</f>
        <v>4180</v>
      </c>
      <c r="C262" s="43">
        <f>'📡 CANLI_VERİ'!G263</f>
        <v>4180</v>
      </c>
      <c r="D262" s="51">
        <v>-6.2777777777777821</v>
      </c>
      <c r="E262" s="50">
        <v>21.115364774239072</v>
      </c>
      <c r="F262" s="50">
        <v>5.0597002286391728</v>
      </c>
      <c r="G262" s="50">
        <v>42.582417582417584</v>
      </c>
      <c r="H262" s="50">
        <v>51.619544138725722</v>
      </c>
      <c r="I262" s="50">
        <v>35.422326735054</v>
      </c>
      <c r="J262" s="50">
        <v>326.77205882352928</v>
      </c>
      <c r="K262" s="50">
        <v>-44.60000000000008</v>
      </c>
      <c r="L262" s="46">
        <v>5719</v>
      </c>
      <c r="M262" s="50">
        <v>13700.4</v>
      </c>
      <c r="N262" t="str">
        <f t="shared" si="60"/>
        <v>✗</v>
      </c>
      <c r="O262" t="str">
        <f t="shared" si="61"/>
        <v>✓</v>
      </c>
      <c r="P262" t="str">
        <f t="shared" si="62"/>
        <v>✓</v>
      </c>
      <c r="Q262" t="str">
        <f t="shared" si="63"/>
        <v>✗</v>
      </c>
      <c r="R262" t="str">
        <f t="shared" si="64"/>
        <v>✗</v>
      </c>
      <c r="S262" t="str">
        <f t="shared" si="65"/>
        <v>✗</v>
      </c>
      <c r="T262">
        <f t="shared" si="66"/>
        <v>-2</v>
      </c>
      <c r="U262">
        <f t="shared" si="67"/>
        <v>4</v>
      </c>
      <c r="V262" s="249" t="str">
        <f t="shared" si="68"/>
        <v>—</v>
      </c>
      <c r="W262" s="249" t="str">
        <f t="shared" si="69"/>
        <v>—</v>
      </c>
      <c r="X262" s="278">
        <f t="shared" si="70"/>
        <v>0</v>
      </c>
      <c r="Y262" s="278">
        <f t="shared" si="71"/>
        <v>0</v>
      </c>
      <c r="Z262" s="278" t="str">
        <f t="shared" si="72"/>
        <v>PAS</v>
      </c>
      <c r="AA262" s="278" t="str">
        <f t="shared" si="73"/>
        <v>HAYIR</v>
      </c>
      <c r="AB262" s="278" t="str">
        <f t="shared" si="74"/>
        <v>RİSKLİ</v>
      </c>
    </row>
    <row r="263" spans="1:28" ht="15" customHeight="1" x14ac:dyDescent="0.3">
      <c r="A263" s="35" t="s">
        <v>606</v>
      </c>
      <c r="B263" s="36">
        <f>'📡 CANLI_VERİ'!C264</f>
        <v>65.599999999999994</v>
      </c>
      <c r="C263" s="37">
        <f>'📡 CANLI_VERİ'!G264</f>
        <v>65.150000000000006</v>
      </c>
      <c r="D263" s="52">
        <v>2.3181454836131099</v>
      </c>
      <c r="E263" s="49">
        <v>48.587570621468906</v>
      </c>
      <c r="F263" s="49">
        <v>4.7321428571428577</v>
      </c>
      <c r="G263" s="49">
        <v>67.487684729064071</v>
      </c>
      <c r="H263" s="49">
        <v>79.379701793494903</v>
      </c>
      <c r="I263" s="49">
        <v>0.1303568311983847</v>
      </c>
      <c r="J263" s="49">
        <v>5.5104411764705858</v>
      </c>
      <c r="K263" s="49">
        <v>-0.43479411764706377</v>
      </c>
      <c r="L263" s="40">
        <v>1193311</v>
      </c>
      <c r="M263" s="49">
        <v>2879398</v>
      </c>
      <c r="N263" t="str">
        <f t="shared" si="60"/>
        <v>✓</v>
      </c>
      <c r="O263" t="str">
        <f t="shared" si="61"/>
        <v>✓</v>
      </c>
      <c r="P263" t="str">
        <f t="shared" si="62"/>
        <v>✓</v>
      </c>
      <c r="Q263" t="str">
        <f t="shared" si="63"/>
        <v>✗</v>
      </c>
      <c r="R263" t="str">
        <f t="shared" si="64"/>
        <v>✗</v>
      </c>
      <c r="S263" t="str">
        <f t="shared" si="65"/>
        <v>✗</v>
      </c>
      <c r="T263" t="b">
        <f t="shared" si="66"/>
        <v>0</v>
      </c>
      <c r="U263">
        <f t="shared" si="67"/>
        <v>9</v>
      </c>
      <c r="V263" s="249" t="str">
        <f t="shared" si="68"/>
        <v>—</v>
      </c>
      <c r="W263" s="249" t="str">
        <f t="shared" si="69"/>
        <v>—</v>
      </c>
      <c r="X263" s="278">
        <f t="shared" si="70"/>
        <v>3</v>
      </c>
      <c r="Y263" s="278">
        <f t="shared" si="71"/>
        <v>3</v>
      </c>
      <c r="Z263" s="278" t="str">
        <f t="shared" si="72"/>
        <v>PAS</v>
      </c>
      <c r="AA263" s="278" t="str">
        <f t="shared" si="73"/>
        <v>HAYIR</v>
      </c>
      <c r="AB263" s="278" t="str">
        <f t="shared" si="74"/>
        <v>SINIR</v>
      </c>
    </row>
    <row r="264" spans="1:28" ht="15" customHeight="1" x14ac:dyDescent="0.3">
      <c r="A264" s="41" t="s">
        <v>1069</v>
      </c>
      <c r="B264" s="42">
        <f>'📡 CANLI_VERİ'!C265</f>
        <v>0</v>
      </c>
      <c r="C264" s="43">
        <f>'📡 CANLI_VERİ'!G265</f>
        <v>0</v>
      </c>
      <c r="D264" s="44" t="s">
        <v>1032</v>
      </c>
      <c r="E264" s="45" t="s">
        <v>1032</v>
      </c>
      <c r="F264" s="45" t="s">
        <v>1032</v>
      </c>
      <c r="G264" s="45" t="s">
        <v>1032</v>
      </c>
      <c r="H264" s="45" t="s">
        <v>1032</v>
      </c>
      <c r="I264" s="45" t="s">
        <v>1032</v>
      </c>
      <c r="J264" s="45" t="s">
        <v>1032</v>
      </c>
      <c r="K264" s="45" t="s">
        <v>1032</v>
      </c>
      <c r="L264" s="46">
        <f>'📡 CANLI_VERİ'!H265</f>
        <v>0</v>
      </c>
      <c r="M264" s="45" t="s">
        <v>1032</v>
      </c>
      <c r="N264" t="str">
        <f t="shared" si="60"/>
        <v>?</v>
      </c>
      <c r="O264" t="str">
        <f t="shared" si="61"/>
        <v>?</v>
      </c>
      <c r="P264" t="str">
        <f t="shared" si="62"/>
        <v>?</v>
      </c>
      <c r="Q264" t="str">
        <f t="shared" si="63"/>
        <v>?</v>
      </c>
      <c r="R264" t="str">
        <f t="shared" si="64"/>
        <v>?</v>
      </c>
      <c r="S264" t="str">
        <f t="shared" si="65"/>
        <v>?</v>
      </c>
      <c r="T264">
        <f t="shared" si="66"/>
        <v>0</v>
      </c>
      <c r="U264" t="str">
        <f t="shared" si="67"/>
        <v/>
      </c>
      <c r="V264" s="249" t="str">
        <f t="shared" si="68"/>
        <v>—</v>
      </c>
      <c r="W264" s="249" t="str">
        <f t="shared" si="69"/>
        <v>📊 Yüksek Skor</v>
      </c>
      <c r="X264" s="278">
        <f t="shared" si="70"/>
        <v>-6</v>
      </c>
      <c r="Y264" s="278">
        <f t="shared" si="71"/>
        <v>0</v>
      </c>
      <c r="Z264" s="278" t="str">
        <f t="shared" si="72"/>
        <v>PAS</v>
      </c>
      <c r="AA264" s="278" t="str">
        <f t="shared" si="73"/>
        <v>HAYIR</v>
      </c>
      <c r="AB264" s="278" t="str">
        <f t="shared" si="74"/>
        <v>RİSKLİ</v>
      </c>
    </row>
    <row r="265" spans="1:28" ht="15" customHeight="1" x14ac:dyDescent="0.3">
      <c r="A265" s="35" t="s">
        <v>1070</v>
      </c>
      <c r="B265" s="36">
        <f>'📡 CANLI_VERİ'!C266</f>
        <v>0</v>
      </c>
      <c r="C265" s="37">
        <f>'📡 CANLI_VERİ'!G266</f>
        <v>0</v>
      </c>
      <c r="D265" s="38" t="s">
        <v>1032</v>
      </c>
      <c r="E265" s="39" t="s">
        <v>1032</v>
      </c>
      <c r="F265" s="39" t="s">
        <v>1032</v>
      </c>
      <c r="G265" s="39" t="s">
        <v>1032</v>
      </c>
      <c r="H265" s="39" t="s">
        <v>1032</v>
      </c>
      <c r="I265" s="39" t="s">
        <v>1032</v>
      </c>
      <c r="J265" s="39" t="s">
        <v>1032</v>
      </c>
      <c r="K265" s="39" t="s">
        <v>1032</v>
      </c>
      <c r="L265" s="40">
        <f>'📡 CANLI_VERİ'!H266</f>
        <v>0</v>
      </c>
      <c r="M265" s="39" t="s">
        <v>1032</v>
      </c>
      <c r="N265" t="str">
        <f t="shared" si="60"/>
        <v>?</v>
      </c>
      <c r="O265" t="str">
        <f t="shared" si="61"/>
        <v>?</v>
      </c>
      <c r="P265" t="str">
        <f t="shared" si="62"/>
        <v>?</v>
      </c>
      <c r="Q265" t="str">
        <f t="shared" si="63"/>
        <v>?</v>
      </c>
      <c r="R265" t="str">
        <f t="shared" si="64"/>
        <v>?</v>
      </c>
      <c r="S265" t="str">
        <f t="shared" si="65"/>
        <v>?</v>
      </c>
      <c r="T265">
        <f t="shared" si="66"/>
        <v>0</v>
      </c>
      <c r="U265" t="str">
        <f t="shared" si="67"/>
        <v/>
      </c>
      <c r="V265" s="249" t="str">
        <f t="shared" si="68"/>
        <v>—</v>
      </c>
      <c r="W265" s="249" t="str">
        <f t="shared" si="69"/>
        <v>📊 Yüksek Skor</v>
      </c>
      <c r="X265" s="278">
        <f t="shared" si="70"/>
        <v>-6</v>
      </c>
      <c r="Y265" s="278">
        <f t="shared" si="71"/>
        <v>0</v>
      </c>
      <c r="Z265" s="278" t="str">
        <f t="shared" si="72"/>
        <v>PAS</v>
      </c>
      <c r="AA265" s="278" t="str">
        <f t="shared" si="73"/>
        <v>HAYIR</v>
      </c>
      <c r="AB265" s="278" t="str">
        <f t="shared" si="74"/>
        <v>RİSKLİ</v>
      </c>
    </row>
    <row r="266" spans="1:28" ht="15" customHeight="1" x14ac:dyDescent="0.3">
      <c r="A266" s="41" t="s">
        <v>607</v>
      </c>
      <c r="B266" s="42">
        <f>'📡 CANLI_VERİ'!C267</f>
        <v>35.4</v>
      </c>
      <c r="C266" s="43">
        <f>'📡 CANLI_VERİ'!G267</f>
        <v>35.4</v>
      </c>
      <c r="D266" s="51">
        <v>-0.71684587813618528</v>
      </c>
      <c r="E266" s="50">
        <v>86.626746506986493</v>
      </c>
      <c r="F266" s="50">
        <v>3.7046587588103788</v>
      </c>
      <c r="G266" s="50">
        <v>74.603174603174594</v>
      </c>
      <c r="H266" s="50">
        <v>73.915343915343882</v>
      </c>
      <c r="I266" s="50">
        <v>2.9678067411900155E-2</v>
      </c>
      <c r="J266" s="50">
        <v>1.9870588235294235</v>
      </c>
      <c r="K266" s="50">
        <v>-0.36790588235293464</v>
      </c>
      <c r="L266" s="46">
        <v>7666640</v>
      </c>
      <c r="M266" s="50">
        <v>7276935</v>
      </c>
      <c r="N266" t="str">
        <f t="shared" si="60"/>
        <v>✗</v>
      </c>
      <c r="O266" t="str">
        <f t="shared" si="61"/>
        <v>✓</v>
      </c>
      <c r="P266" t="str">
        <f t="shared" si="62"/>
        <v>✓</v>
      </c>
      <c r="Q266" t="str">
        <f t="shared" si="63"/>
        <v>✓</v>
      </c>
      <c r="R266" t="str">
        <f t="shared" si="64"/>
        <v>✗</v>
      </c>
      <c r="S266" t="str">
        <f t="shared" si="65"/>
        <v>✓</v>
      </c>
      <c r="T266" t="b">
        <f t="shared" si="66"/>
        <v>0</v>
      </c>
      <c r="U266">
        <f t="shared" si="67"/>
        <v>10</v>
      </c>
      <c r="V266" s="249" t="str">
        <f t="shared" si="68"/>
        <v>—</v>
      </c>
      <c r="W266" s="249" t="str">
        <f t="shared" si="69"/>
        <v>—</v>
      </c>
      <c r="X266" s="278">
        <f t="shared" si="70"/>
        <v>13</v>
      </c>
      <c r="Y266" s="278">
        <f t="shared" si="71"/>
        <v>13</v>
      </c>
      <c r="Z266" s="278" t="str">
        <f t="shared" si="72"/>
        <v>PREMIUM</v>
      </c>
      <c r="AA266" s="278" t="str">
        <f t="shared" si="73"/>
        <v>EVET</v>
      </c>
      <c r="AB266" s="278" t="str">
        <f t="shared" si="74"/>
        <v>UYGUN</v>
      </c>
    </row>
    <row r="267" spans="1:28" ht="15" customHeight="1" x14ac:dyDescent="0.3">
      <c r="A267" s="35" t="s">
        <v>608</v>
      </c>
      <c r="B267" s="36">
        <f>'📡 CANLI_VERİ'!C268</f>
        <v>91.35</v>
      </c>
      <c r="C267" s="37">
        <f>'📡 CANLI_VERİ'!G268</f>
        <v>91.35</v>
      </c>
      <c r="D267" s="52">
        <v>14.771151178918185</v>
      </c>
      <c r="E267" s="49">
        <v>230.33142460524033</v>
      </c>
      <c r="F267" s="49">
        <v>5.3388001726370291</v>
      </c>
      <c r="G267" s="49">
        <v>86.141304347826093</v>
      </c>
      <c r="H267" s="49">
        <v>86.480295810998584</v>
      </c>
      <c r="I267" s="49">
        <v>-9.9675466316950789E-2</v>
      </c>
      <c r="J267" s="49">
        <v>13.220735294117645</v>
      </c>
      <c r="K267" s="49">
        <v>-1.1125882352941208</v>
      </c>
      <c r="L267" s="40">
        <v>16269103</v>
      </c>
      <c r="M267" s="49">
        <v>7040983</v>
      </c>
      <c r="N267" t="str">
        <f t="shared" si="60"/>
        <v>✓</v>
      </c>
      <c r="O267" t="str">
        <f t="shared" si="61"/>
        <v>✓</v>
      </c>
      <c r="P267" t="str">
        <f t="shared" si="62"/>
        <v>✗</v>
      </c>
      <c r="Q267" t="str">
        <f t="shared" si="63"/>
        <v>✗</v>
      </c>
      <c r="R267" t="str">
        <f t="shared" si="64"/>
        <v>✗</v>
      </c>
      <c r="S267" t="str">
        <f t="shared" si="65"/>
        <v>✓</v>
      </c>
      <c r="T267">
        <f t="shared" si="66"/>
        <v>-2</v>
      </c>
      <c r="U267">
        <f t="shared" si="67"/>
        <v>6</v>
      </c>
      <c r="V267" s="249" t="str">
        <f t="shared" si="68"/>
        <v>—</v>
      </c>
      <c r="W267" s="249" t="str">
        <f t="shared" si="69"/>
        <v>—</v>
      </c>
      <c r="X267" s="278">
        <f t="shared" si="70"/>
        <v>1</v>
      </c>
      <c r="Y267" s="278">
        <f t="shared" si="71"/>
        <v>1</v>
      </c>
      <c r="Z267" s="278" t="str">
        <f t="shared" si="72"/>
        <v>PAS</v>
      </c>
      <c r="AA267" s="278" t="str">
        <f t="shared" si="73"/>
        <v>HAYIR</v>
      </c>
      <c r="AB267" s="278" t="str">
        <f t="shared" si="74"/>
        <v>RİSKLİ</v>
      </c>
    </row>
    <row r="268" spans="1:28" ht="15" customHeight="1" x14ac:dyDescent="0.3">
      <c r="A268" s="41" t="s">
        <v>609</v>
      </c>
      <c r="B268" s="42">
        <f>'📡 CANLI_VERİ'!C269</f>
        <v>38.520000000000003</v>
      </c>
      <c r="C268" s="43">
        <f>'📡 CANLI_VERİ'!G269</f>
        <v>38.44</v>
      </c>
      <c r="D268" s="51">
        <v>-0.10899182561309173</v>
      </c>
      <c r="E268" s="50">
        <v>74.599860821154138</v>
      </c>
      <c r="F268" s="50">
        <v>4.3566362715298901</v>
      </c>
      <c r="G268" s="50">
        <v>50.763358778625864</v>
      </c>
      <c r="H268" s="50">
        <v>58.845890012496717</v>
      </c>
      <c r="I268" s="50">
        <v>1.5769623696723745E-2</v>
      </c>
      <c r="J268" s="50">
        <v>3.6605882352941208</v>
      </c>
      <c r="K268" s="50">
        <v>-0.31665882352941299</v>
      </c>
      <c r="L268" s="46">
        <v>31601705</v>
      </c>
      <c r="M268" s="50">
        <v>49039437</v>
      </c>
      <c r="N268" t="str">
        <f t="shared" si="60"/>
        <v>✗</v>
      </c>
      <c r="O268" t="str">
        <f t="shared" si="61"/>
        <v>✓</v>
      </c>
      <c r="P268" t="str">
        <f t="shared" si="62"/>
        <v>✓</v>
      </c>
      <c r="Q268" t="str">
        <f t="shared" si="63"/>
        <v>✗</v>
      </c>
      <c r="R268" t="str">
        <f t="shared" si="64"/>
        <v>✗</v>
      </c>
      <c r="S268" t="str">
        <f t="shared" si="65"/>
        <v>✗</v>
      </c>
      <c r="T268" t="b">
        <f t="shared" si="66"/>
        <v>0</v>
      </c>
      <c r="U268">
        <f t="shared" si="67"/>
        <v>6</v>
      </c>
      <c r="V268" s="249" t="str">
        <f t="shared" si="68"/>
        <v>—</v>
      </c>
      <c r="W268" s="249" t="str">
        <f t="shared" si="69"/>
        <v>—</v>
      </c>
      <c r="X268" s="278">
        <f t="shared" si="70"/>
        <v>2</v>
      </c>
      <c r="Y268" s="278">
        <f t="shared" si="71"/>
        <v>2</v>
      </c>
      <c r="Z268" s="278" t="str">
        <f t="shared" si="72"/>
        <v>PAS</v>
      </c>
      <c r="AA268" s="278" t="str">
        <f t="shared" si="73"/>
        <v>HAYIR</v>
      </c>
      <c r="AB268" s="278" t="str">
        <f t="shared" si="74"/>
        <v>SINIR</v>
      </c>
    </row>
    <row r="269" spans="1:28" ht="15" customHeight="1" x14ac:dyDescent="0.3">
      <c r="A269" s="35" t="s">
        <v>610</v>
      </c>
      <c r="B269" s="36">
        <f>'📡 CANLI_VERİ'!C270</f>
        <v>19.46</v>
      </c>
      <c r="C269" s="37">
        <f>'📡 CANLI_VERİ'!G270</f>
        <v>19.5</v>
      </c>
      <c r="D269" s="52">
        <v>-2.7750730282375846</v>
      </c>
      <c r="E269" s="49">
        <v>-95.87393627016742</v>
      </c>
      <c r="F269" s="49">
        <v>5.9160168824665567</v>
      </c>
      <c r="G269" s="49">
        <v>8.8992974238875657</v>
      </c>
      <c r="H269" s="49">
        <v>17.486338797814195</v>
      </c>
      <c r="I269" s="49">
        <v>-0.15865518366774067</v>
      </c>
      <c r="J269" s="49">
        <v>0.61917647058823988</v>
      </c>
      <c r="K269" s="49">
        <v>-0.24032352941175716</v>
      </c>
      <c r="L269" s="40">
        <v>2034618</v>
      </c>
      <c r="M269" s="49">
        <v>5739646</v>
      </c>
      <c r="N269" t="str">
        <f t="shared" si="60"/>
        <v>✗</v>
      </c>
      <c r="O269" t="str">
        <f t="shared" si="61"/>
        <v>✓</v>
      </c>
      <c r="P269" t="str">
        <f t="shared" si="62"/>
        <v>✗</v>
      </c>
      <c r="Q269" t="str">
        <f t="shared" si="63"/>
        <v>✗</v>
      </c>
      <c r="R269" t="str">
        <f t="shared" si="64"/>
        <v>✗</v>
      </c>
      <c r="S269" t="str">
        <f t="shared" si="65"/>
        <v>✗</v>
      </c>
      <c r="T269">
        <f t="shared" si="66"/>
        <v>-2</v>
      </c>
      <c r="U269">
        <f t="shared" si="67"/>
        <v>1</v>
      </c>
      <c r="V269" s="249" t="str">
        <f t="shared" si="68"/>
        <v>—</v>
      </c>
      <c r="W269" s="249" t="str">
        <f t="shared" si="69"/>
        <v>—</v>
      </c>
      <c r="X269" s="278">
        <f t="shared" si="70"/>
        <v>-3</v>
      </c>
      <c r="Y269" s="278">
        <f t="shared" si="71"/>
        <v>0</v>
      </c>
      <c r="Z269" s="278" t="str">
        <f t="shared" si="72"/>
        <v>PAS</v>
      </c>
      <c r="AA269" s="278" t="str">
        <f t="shared" si="73"/>
        <v>HAYIR</v>
      </c>
      <c r="AB269" s="278" t="str">
        <f t="shared" si="74"/>
        <v>RİSKLİ</v>
      </c>
    </row>
    <row r="270" spans="1:28" ht="15" customHeight="1" x14ac:dyDescent="0.3">
      <c r="A270" s="41" t="s">
        <v>611</v>
      </c>
      <c r="B270" s="42">
        <f>'📡 CANLI_VERİ'!C271</f>
        <v>9.36</v>
      </c>
      <c r="C270" s="43">
        <f>'📡 CANLI_VERİ'!G271</f>
        <v>9.36</v>
      </c>
      <c r="D270" s="51">
        <v>-0.31746031746030523</v>
      </c>
      <c r="E270" s="50">
        <v>84.249453689696054</v>
      </c>
      <c r="F270" s="50">
        <v>3.2074613284804392</v>
      </c>
      <c r="G270" s="50">
        <v>66.666666666666657</v>
      </c>
      <c r="H270" s="50">
        <v>76.089032104069659</v>
      </c>
      <c r="I270" s="50">
        <v>8.7419073139368142E-2</v>
      </c>
      <c r="J270" s="50">
        <v>0.37255882352941327</v>
      </c>
      <c r="K270" s="50">
        <v>6.7952941176469772E-2</v>
      </c>
      <c r="L270" s="46">
        <v>1698540</v>
      </c>
      <c r="M270" s="50">
        <v>3892489.4</v>
      </c>
      <c r="N270" t="str">
        <f t="shared" si="60"/>
        <v>✗</v>
      </c>
      <c r="O270" t="str">
        <f t="shared" si="61"/>
        <v>✓</v>
      </c>
      <c r="P270" t="str">
        <f t="shared" si="62"/>
        <v>✓</v>
      </c>
      <c r="Q270" t="str">
        <f t="shared" si="63"/>
        <v>✗</v>
      </c>
      <c r="R270" t="str">
        <f t="shared" si="64"/>
        <v>✓</v>
      </c>
      <c r="S270" t="str">
        <f t="shared" si="65"/>
        <v>✗</v>
      </c>
      <c r="T270" t="b">
        <f t="shared" si="66"/>
        <v>0</v>
      </c>
      <c r="U270">
        <f t="shared" si="67"/>
        <v>8</v>
      </c>
      <c r="V270" s="249" t="str">
        <f t="shared" si="68"/>
        <v>—</v>
      </c>
      <c r="W270" s="249" t="str">
        <f t="shared" si="69"/>
        <v>—</v>
      </c>
      <c r="X270" s="278">
        <f t="shared" si="70"/>
        <v>5</v>
      </c>
      <c r="Y270" s="278">
        <f t="shared" si="71"/>
        <v>5</v>
      </c>
      <c r="Z270" s="278" t="str">
        <f t="shared" si="72"/>
        <v>PAS</v>
      </c>
      <c r="AA270" s="278" t="str">
        <f t="shared" si="73"/>
        <v>HAYIR</v>
      </c>
      <c r="AB270" s="278" t="str">
        <f t="shared" si="74"/>
        <v>UYGUN</v>
      </c>
    </row>
    <row r="271" spans="1:28" ht="15" customHeight="1" x14ac:dyDescent="0.3">
      <c r="A271" s="35" t="s">
        <v>612</v>
      </c>
      <c r="B271" s="36">
        <f>'📡 CANLI_VERİ'!C272</f>
        <v>24.88</v>
      </c>
      <c r="C271" s="37">
        <f>'📡 CANLI_VERİ'!G272</f>
        <v>24.88</v>
      </c>
      <c r="D271" s="52">
        <v>-1.1244979919678655</v>
      </c>
      <c r="E271" s="49">
        <v>26.39647577092471</v>
      </c>
      <c r="F271" s="49">
        <v>3.0056864337936622</v>
      </c>
      <c r="G271" s="49">
        <v>44.80000000000004</v>
      </c>
      <c r="H271" s="49">
        <v>54.11908396946567</v>
      </c>
      <c r="I271" s="49">
        <v>0.14278848557941559</v>
      </c>
      <c r="J271" s="49">
        <v>-0.35082352941176609</v>
      </c>
      <c r="K271" s="49">
        <v>0.15169411764705953</v>
      </c>
      <c r="L271" s="40">
        <v>191887</v>
      </c>
      <c r="M271" s="49">
        <v>256724.6</v>
      </c>
      <c r="N271" t="str">
        <f t="shared" si="60"/>
        <v>✗</v>
      </c>
      <c r="O271" t="str">
        <f t="shared" si="61"/>
        <v>✓</v>
      </c>
      <c r="P271" t="str">
        <f t="shared" si="62"/>
        <v>✓</v>
      </c>
      <c r="Q271" t="str">
        <f t="shared" si="63"/>
        <v>✗</v>
      </c>
      <c r="R271" t="str">
        <f t="shared" si="64"/>
        <v>✗</v>
      </c>
      <c r="S271" t="str">
        <f t="shared" si="65"/>
        <v>✗</v>
      </c>
      <c r="T271" t="b">
        <f t="shared" si="66"/>
        <v>0</v>
      </c>
      <c r="U271">
        <f t="shared" si="67"/>
        <v>6</v>
      </c>
      <c r="V271" s="249" t="str">
        <f t="shared" si="68"/>
        <v>—</v>
      </c>
      <c r="W271" s="249" t="str">
        <f t="shared" si="69"/>
        <v>—</v>
      </c>
      <c r="X271" s="278">
        <f t="shared" si="70"/>
        <v>4</v>
      </c>
      <c r="Y271" s="278">
        <f t="shared" si="71"/>
        <v>4</v>
      </c>
      <c r="Z271" s="278" t="str">
        <f t="shared" si="72"/>
        <v>PAS</v>
      </c>
      <c r="AA271" s="278" t="str">
        <f t="shared" si="73"/>
        <v>HAYIR</v>
      </c>
      <c r="AB271" s="278" t="str">
        <f t="shared" si="74"/>
        <v>UYGUN</v>
      </c>
    </row>
    <row r="272" spans="1:28" ht="15" customHeight="1" x14ac:dyDescent="0.3">
      <c r="A272" s="41" t="s">
        <v>88</v>
      </c>
      <c r="B272" s="42">
        <f>'📡 CANLI_VERİ'!C273</f>
        <v>3.12</v>
      </c>
      <c r="C272" s="43">
        <f>'📡 CANLI_VERİ'!G273</f>
        <v>3.15</v>
      </c>
      <c r="D272" s="51">
        <v>2.0338983050847359</v>
      </c>
      <c r="E272" s="50">
        <v>190.12345679012293</v>
      </c>
      <c r="F272" s="50">
        <v>3.6544850498338852</v>
      </c>
      <c r="G272" s="50">
        <v>100</v>
      </c>
      <c r="H272" s="50">
        <v>91.729797979797965</v>
      </c>
      <c r="I272" s="50">
        <v>2.4349708179212143E-2</v>
      </c>
      <c r="J272" s="50">
        <v>7.4558823529412344E-2</v>
      </c>
      <c r="K272" s="50">
        <v>1.6764705882353237E-2</v>
      </c>
      <c r="L272" s="46">
        <v>4917096</v>
      </c>
      <c r="M272" s="50">
        <v>7039042.2000000002</v>
      </c>
      <c r="N272" t="str">
        <f t="shared" si="60"/>
        <v>✓</v>
      </c>
      <c r="O272" t="str">
        <f t="shared" si="61"/>
        <v>✓</v>
      </c>
      <c r="P272" t="str">
        <f t="shared" si="62"/>
        <v>✓</v>
      </c>
      <c r="Q272" t="str">
        <f t="shared" si="63"/>
        <v>✓</v>
      </c>
      <c r="R272" t="str">
        <f t="shared" si="64"/>
        <v>✓</v>
      </c>
      <c r="S272" t="str">
        <f t="shared" si="65"/>
        <v>✗</v>
      </c>
      <c r="T272" t="b">
        <f t="shared" si="66"/>
        <v>0</v>
      </c>
      <c r="U272">
        <f t="shared" si="67"/>
        <v>13</v>
      </c>
      <c r="V272" s="249" t="str">
        <f t="shared" si="68"/>
        <v>✓ Uyumlu</v>
      </c>
      <c r="W272" s="249" t="str">
        <f t="shared" si="69"/>
        <v>🔥 Güçlü AL</v>
      </c>
      <c r="X272" s="278">
        <f t="shared" si="70"/>
        <v>10</v>
      </c>
      <c r="Y272" s="278">
        <f t="shared" si="71"/>
        <v>10</v>
      </c>
      <c r="Z272" s="278" t="str">
        <f t="shared" si="72"/>
        <v>İZLE</v>
      </c>
      <c r="AA272" s="278" t="str">
        <f t="shared" si="73"/>
        <v>HAYIR</v>
      </c>
      <c r="AB272" s="278" t="str">
        <f t="shared" si="74"/>
        <v>UYGUN</v>
      </c>
    </row>
    <row r="273" spans="1:28" ht="15" customHeight="1" x14ac:dyDescent="0.3">
      <c r="A273" s="35" t="s">
        <v>613</v>
      </c>
      <c r="B273" s="36">
        <f>'📡 CANLI_VERİ'!C274</f>
        <v>3190</v>
      </c>
      <c r="C273" s="37">
        <f>'📡 CANLI_VERİ'!G274</f>
        <v>3190</v>
      </c>
      <c r="D273" s="38" t="s">
        <v>1032</v>
      </c>
      <c r="E273" s="39" t="s">
        <v>1032</v>
      </c>
      <c r="F273" s="39" t="s">
        <v>1032</v>
      </c>
      <c r="G273" s="39" t="s">
        <v>1032</v>
      </c>
      <c r="H273" s="39" t="s">
        <v>1032</v>
      </c>
      <c r="I273" s="39" t="s">
        <v>1032</v>
      </c>
      <c r="J273" s="39" t="s">
        <v>1032</v>
      </c>
      <c r="K273" s="39" t="s">
        <v>1032</v>
      </c>
      <c r="L273" s="40">
        <f>'📡 CANLI_VERİ'!H274</f>
        <v>118</v>
      </c>
      <c r="M273" s="39" t="s">
        <v>1032</v>
      </c>
      <c r="N273" t="str">
        <f t="shared" si="60"/>
        <v>?</v>
      </c>
      <c r="O273" t="str">
        <f t="shared" si="61"/>
        <v>?</v>
      </c>
      <c r="P273" t="str">
        <f t="shared" si="62"/>
        <v>?</v>
      </c>
      <c r="Q273" t="str">
        <f t="shared" si="63"/>
        <v>?</v>
      </c>
      <c r="R273" t="str">
        <f t="shared" si="64"/>
        <v>?</v>
      </c>
      <c r="S273" t="str">
        <f t="shared" si="65"/>
        <v>?</v>
      </c>
      <c r="T273">
        <f t="shared" si="66"/>
        <v>0</v>
      </c>
      <c r="U273" t="str">
        <f t="shared" si="67"/>
        <v/>
      </c>
      <c r="V273" s="249" t="str">
        <f t="shared" si="68"/>
        <v>—</v>
      </c>
      <c r="W273" s="249" t="str">
        <f t="shared" si="69"/>
        <v>📊 Yüksek Skor</v>
      </c>
      <c r="X273" s="278">
        <f t="shared" si="70"/>
        <v>-6</v>
      </c>
      <c r="Y273" s="278">
        <f t="shared" si="71"/>
        <v>0</v>
      </c>
      <c r="Z273" s="278" t="str">
        <f t="shared" si="72"/>
        <v>PAS</v>
      </c>
      <c r="AA273" s="278" t="str">
        <f t="shared" si="73"/>
        <v>HAYIR</v>
      </c>
      <c r="AB273" s="278" t="str">
        <f t="shared" si="74"/>
        <v>RİSKLİ</v>
      </c>
    </row>
    <row r="274" spans="1:28" ht="15" customHeight="1" x14ac:dyDescent="0.3">
      <c r="A274" s="41" t="s">
        <v>614</v>
      </c>
      <c r="B274" s="42">
        <f>'📡 CANLI_VERİ'!C275</f>
        <v>115</v>
      </c>
      <c r="C274" s="43">
        <f>'📡 CANLI_VERİ'!G275</f>
        <v>113.6</v>
      </c>
      <c r="D274" s="51">
        <v>19.484997037116859</v>
      </c>
      <c r="E274" s="50">
        <v>125.57702337320787</v>
      </c>
      <c r="F274" s="50">
        <v>5.2965412855854694</v>
      </c>
      <c r="G274" s="50">
        <v>96.562492563084874</v>
      </c>
      <c r="H274" s="50">
        <v>92.945749785534417</v>
      </c>
      <c r="I274" s="50">
        <v>1.7555794599652863</v>
      </c>
      <c r="J274" s="50">
        <v>26.817442647058826</v>
      </c>
      <c r="K274" s="50">
        <v>4.7969717058823491</v>
      </c>
      <c r="L274" s="46">
        <v>31597970</v>
      </c>
      <c r="M274" s="50">
        <v>33989428</v>
      </c>
      <c r="N274" t="str">
        <f t="shared" si="60"/>
        <v>✓</v>
      </c>
      <c r="O274" t="str">
        <f t="shared" si="61"/>
        <v>✓</v>
      </c>
      <c r="P274" t="str">
        <f t="shared" si="62"/>
        <v>✓</v>
      </c>
      <c r="Q274" t="str">
        <f t="shared" si="63"/>
        <v>✓</v>
      </c>
      <c r="R274" t="str">
        <f t="shared" si="64"/>
        <v>✓</v>
      </c>
      <c r="S274" t="str">
        <f t="shared" si="65"/>
        <v>✗</v>
      </c>
      <c r="T274">
        <f t="shared" si="66"/>
        <v>-2</v>
      </c>
      <c r="U274">
        <f t="shared" si="67"/>
        <v>11</v>
      </c>
      <c r="V274" s="249" t="str">
        <f t="shared" si="68"/>
        <v>✓ Uyumlu</v>
      </c>
      <c r="W274" s="249" t="str">
        <f t="shared" si="69"/>
        <v>🔥 Güçlü AL</v>
      </c>
      <c r="X274" s="278">
        <f t="shared" si="70"/>
        <v>6</v>
      </c>
      <c r="Y274" s="278">
        <f t="shared" si="71"/>
        <v>6</v>
      </c>
      <c r="Z274" s="278" t="str">
        <f t="shared" si="72"/>
        <v>PAS</v>
      </c>
      <c r="AA274" s="278" t="str">
        <f t="shared" si="73"/>
        <v>HAYIR</v>
      </c>
      <c r="AB274" s="278" t="str">
        <f t="shared" si="74"/>
        <v>RİSKLİ</v>
      </c>
    </row>
    <row r="275" spans="1:28" ht="15" customHeight="1" x14ac:dyDescent="0.3">
      <c r="A275" s="35" t="s">
        <v>184</v>
      </c>
      <c r="B275" s="36">
        <f>'📡 CANLI_VERİ'!C276</f>
        <v>97.4</v>
      </c>
      <c r="C275" s="37">
        <f>'📡 CANLI_VERİ'!G276</f>
        <v>97.4</v>
      </c>
      <c r="D275" s="52">
        <v>-3.1968031968031885</v>
      </c>
      <c r="E275" s="49">
        <v>19.242877985103014</v>
      </c>
      <c r="F275" s="49">
        <v>4.7471620227038187</v>
      </c>
      <c r="G275" s="49">
        <v>53.076923076923123</v>
      </c>
      <c r="H275" s="49">
        <v>68.817709621568156</v>
      </c>
      <c r="I275" s="49">
        <v>0.67852721731960286</v>
      </c>
      <c r="J275" s="49">
        <v>5.4317647058823582</v>
      </c>
      <c r="K275" s="49">
        <v>-5.4647058823519501E-2</v>
      </c>
      <c r="L275" s="40">
        <v>151559</v>
      </c>
      <c r="M275" s="49">
        <v>251204</v>
      </c>
      <c r="N275" t="str">
        <f t="shared" si="60"/>
        <v>✗</v>
      </c>
      <c r="O275" t="str">
        <f t="shared" si="61"/>
        <v>✓</v>
      </c>
      <c r="P275" t="str">
        <f t="shared" si="62"/>
        <v>✓</v>
      </c>
      <c r="Q275" t="str">
        <f t="shared" si="63"/>
        <v>✗</v>
      </c>
      <c r="R275" t="str">
        <f t="shared" si="64"/>
        <v>✗</v>
      </c>
      <c r="S275" t="str">
        <f t="shared" si="65"/>
        <v>✗</v>
      </c>
      <c r="T275" t="b">
        <f t="shared" si="66"/>
        <v>0</v>
      </c>
      <c r="U275">
        <f t="shared" si="67"/>
        <v>6</v>
      </c>
      <c r="V275" s="249" t="str">
        <f t="shared" si="68"/>
        <v>—</v>
      </c>
      <c r="W275" s="249" t="str">
        <f t="shared" si="69"/>
        <v>—</v>
      </c>
      <c r="X275" s="278">
        <f t="shared" si="70"/>
        <v>2</v>
      </c>
      <c r="Y275" s="278">
        <f t="shared" si="71"/>
        <v>2</v>
      </c>
      <c r="Z275" s="278" t="str">
        <f t="shared" si="72"/>
        <v>PAS</v>
      </c>
      <c r="AA275" s="278" t="str">
        <f t="shared" si="73"/>
        <v>HAYIR</v>
      </c>
      <c r="AB275" s="278" t="str">
        <f t="shared" si="74"/>
        <v>SINIR</v>
      </c>
    </row>
    <row r="276" spans="1:28" ht="15" customHeight="1" x14ac:dyDescent="0.3">
      <c r="A276" s="41" t="s">
        <v>615</v>
      </c>
      <c r="B276" s="42">
        <f>'📡 CANLI_VERİ'!C277</f>
        <v>119</v>
      </c>
      <c r="C276" s="43">
        <f>'📡 CANLI_VERİ'!G277</f>
        <v>119</v>
      </c>
      <c r="D276" s="51">
        <v>-16.189207195203192</v>
      </c>
      <c r="E276" s="50">
        <v>-146.03977081226847</v>
      </c>
      <c r="F276" s="50">
        <v>7.8923461276402458</v>
      </c>
      <c r="G276" s="50">
        <v>3.4129692832764507</v>
      </c>
      <c r="H276" s="50">
        <v>25.194933496169511</v>
      </c>
      <c r="I276" s="50">
        <v>-2.7381769057414509</v>
      </c>
      <c r="J276" s="50">
        <v>19.352352941176477</v>
      </c>
      <c r="K276" s="50">
        <v>-7.1974705882352872</v>
      </c>
      <c r="L276" s="46">
        <v>509887</v>
      </c>
      <c r="M276" s="50">
        <v>1000162.6</v>
      </c>
      <c r="N276" t="str">
        <f t="shared" si="60"/>
        <v>✗</v>
      </c>
      <c r="O276" t="str">
        <f t="shared" si="61"/>
        <v>✗</v>
      </c>
      <c r="P276" t="str">
        <f t="shared" si="62"/>
        <v>✗</v>
      </c>
      <c r="Q276" t="str">
        <f t="shared" si="63"/>
        <v>✗</v>
      </c>
      <c r="R276" t="str">
        <f t="shared" si="64"/>
        <v>✗</v>
      </c>
      <c r="S276" t="str">
        <f t="shared" si="65"/>
        <v>✗</v>
      </c>
      <c r="T276">
        <f t="shared" si="66"/>
        <v>-2</v>
      </c>
      <c r="U276">
        <f t="shared" si="67"/>
        <v>-2</v>
      </c>
      <c r="V276" s="249" t="str">
        <f t="shared" si="68"/>
        <v>—</v>
      </c>
      <c r="W276" s="249" t="str">
        <f t="shared" si="69"/>
        <v>—</v>
      </c>
      <c r="X276" s="278">
        <f t="shared" si="70"/>
        <v>-6</v>
      </c>
      <c r="Y276" s="278">
        <f t="shared" si="71"/>
        <v>0</v>
      </c>
      <c r="Z276" s="278" t="str">
        <f t="shared" si="72"/>
        <v>PAS</v>
      </c>
      <c r="AA276" s="278" t="str">
        <f t="shared" si="73"/>
        <v>HAYIR</v>
      </c>
      <c r="AB276" s="278" t="str">
        <f t="shared" si="74"/>
        <v>RİSKLİ</v>
      </c>
    </row>
    <row r="277" spans="1:28" ht="15" customHeight="1" x14ac:dyDescent="0.3">
      <c r="A277" s="35" t="s">
        <v>616</v>
      </c>
      <c r="B277" s="36">
        <f>'📡 CANLI_VERİ'!C278</f>
        <v>35.020000000000003</v>
      </c>
      <c r="C277" s="37">
        <f>'📡 CANLI_VERİ'!G278</f>
        <v>35.14</v>
      </c>
      <c r="D277" s="52">
        <v>0.9401286491835581</v>
      </c>
      <c r="E277" s="49">
        <v>47.069399496584026</v>
      </c>
      <c r="F277" s="49">
        <v>4.8774509803921546</v>
      </c>
      <c r="G277" s="49">
        <v>47.05882352941174</v>
      </c>
      <c r="H277" s="49">
        <v>55.351078979077649</v>
      </c>
      <c r="I277" s="49">
        <v>-6.7860641000892619E-2</v>
      </c>
      <c r="J277" s="49">
        <v>4.3863529411764688</v>
      </c>
      <c r="K277" s="49">
        <v>5.6999999999995055E-2</v>
      </c>
      <c r="L277" s="40">
        <v>3491386</v>
      </c>
      <c r="M277" s="49">
        <v>6312720.4000000004</v>
      </c>
      <c r="N277" t="str">
        <f t="shared" si="60"/>
        <v>✓</v>
      </c>
      <c r="O277" t="str">
        <f t="shared" si="61"/>
        <v>✓</v>
      </c>
      <c r="P277" t="str">
        <f t="shared" si="62"/>
        <v>✗</v>
      </c>
      <c r="Q277" t="str">
        <f t="shared" si="63"/>
        <v>✗</v>
      </c>
      <c r="R277" t="str">
        <f t="shared" si="64"/>
        <v>✓</v>
      </c>
      <c r="S277" t="str">
        <f t="shared" si="65"/>
        <v>✗</v>
      </c>
      <c r="T277" t="b">
        <f t="shared" si="66"/>
        <v>0</v>
      </c>
      <c r="U277">
        <f t="shared" si="67"/>
        <v>8</v>
      </c>
      <c r="V277" s="249" t="str">
        <f t="shared" si="68"/>
        <v>—</v>
      </c>
      <c r="W277" s="249" t="str">
        <f t="shared" si="69"/>
        <v>—</v>
      </c>
      <c r="X277" s="278">
        <f t="shared" si="70"/>
        <v>1</v>
      </c>
      <c r="Y277" s="278">
        <f t="shared" si="71"/>
        <v>1</v>
      </c>
      <c r="Z277" s="278" t="str">
        <f t="shared" si="72"/>
        <v>PAS</v>
      </c>
      <c r="AA277" s="278" t="str">
        <f t="shared" si="73"/>
        <v>HAYIR</v>
      </c>
      <c r="AB277" s="278" t="str">
        <f t="shared" si="74"/>
        <v>SINIR</v>
      </c>
    </row>
    <row r="278" spans="1:28" ht="15" customHeight="1" x14ac:dyDescent="0.3">
      <c r="A278" s="41" t="s">
        <v>617</v>
      </c>
      <c r="B278" s="42">
        <f>'📡 CANLI_VERİ'!C279</f>
        <v>5.38</v>
      </c>
      <c r="C278" s="43">
        <f>'📡 CANLI_VERİ'!G279</f>
        <v>5.37</v>
      </c>
      <c r="D278" s="51">
        <v>-1.9927536231883924</v>
      </c>
      <c r="E278" s="50">
        <v>60.372960372960648</v>
      </c>
      <c r="F278" s="50">
        <v>4.1457618167414845</v>
      </c>
      <c r="G278" s="50">
        <v>64.000000000000057</v>
      </c>
      <c r="H278" s="50">
        <v>67.555555555555614</v>
      </c>
      <c r="I278" s="50">
        <v>3.4951846854755997E-2</v>
      </c>
      <c r="J278" s="50">
        <v>-5.1892647058823016E-2</v>
      </c>
      <c r="K278" s="50">
        <v>-7.1676470588220922E-3</v>
      </c>
      <c r="L278" s="46">
        <v>16726004</v>
      </c>
      <c r="M278" s="50">
        <v>25207742.800000001</v>
      </c>
      <c r="N278" t="str">
        <f t="shared" si="60"/>
        <v>✗</v>
      </c>
      <c r="O278" t="str">
        <f t="shared" si="61"/>
        <v>✓</v>
      </c>
      <c r="P278" t="str">
        <f t="shared" si="62"/>
        <v>✓</v>
      </c>
      <c r="Q278" t="str">
        <f t="shared" si="63"/>
        <v>✗</v>
      </c>
      <c r="R278" t="str">
        <f t="shared" si="64"/>
        <v>✗</v>
      </c>
      <c r="S278" t="str">
        <f t="shared" si="65"/>
        <v>✗</v>
      </c>
      <c r="T278" t="b">
        <f t="shared" si="66"/>
        <v>0</v>
      </c>
      <c r="U278">
        <f t="shared" si="67"/>
        <v>6</v>
      </c>
      <c r="V278" s="249" t="str">
        <f t="shared" si="68"/>
        <v>—</v>
      </c>
      <c r="W278" s="249" t="str">
        <f t="shared" si="69"/>
        <v>—</v>
      </c>
      <c r="X278" s="278">
        <f t="shared" si="70"/>
        <v>2</v>
      </c>
      <c r="Y278" s="278">
        <f t="shared" si="71"/>
        <v>2</v>
      </c>
      <c r="Z278" s="278" t="str">
        <f t="shared" si="72"/>
        <v>PAS</v>
      </c>
      <c r="AA278" s="278" t="str">
        <f t="shared" si="73"/>
        <v>HAYIR</v>
      </c>
      <c r="AB278" s="278" t="str">
        <f t="shared" si="74"/>
        <v>SINIR</v>
      </c>
    </row>
    <row r="279" spans="1:28" ht="15" customHeight="1" x14ac:dyDescent="0.3">
      <c r="A279" s="35" t="s">
        <v>237</v>
      </c>
      <c r="B279" s="36">
        <f>'📡 CANLI_VERİ'!C280</f>
        <v>15.12</v>
      </c>
      <c r="C279" s="37">
        <f>'📡 CANLI_VERİ'!G280</f>
        <v>15.06</v>
      </c>
      <c r="D279" s="38" t="s">
        <v>1032</v>
      </c>
      <c r="E279" s="39" t="s">
        <v>1032</v>
      </c>
      <c r="F279" s="39" t="s">
        <v>1032</v>
      </c>
      <c r="G279" s="39" t="s">
        <v>1032</v>
      </c>
      <c r="H279" s="39" t="s">
        <v>1032</v>
      </c>
      <c r="I279" s="39" t="s">
        <v>1032</v>
      </c>
      <c r="J279" s="39" t="s">
        <v>1032</v>
      </c>
      <c r="K279" s="39" t="s">
        <v>1032</v>
      </c>
      <c r="L279" s="40">
        <f>'📡 CANLI_VERİ'!H280</f>
        <v>14169</v>
      </c>
      <c r="M279" s="39" t="s">
        <v>1032</v>
      </c>
      <c r="N279" t="str">
        <f t="shared" si="60"/>
        <v>?</v>
      </c>
      <c r="O279" t="str">
        <f t="shared" si="61"/>
        <v>?</v>
      </c>
      <c r="P279" t="str">
        <f t="shared" si="62"/>
        <v>?</v>
      </c>
      <c r="Q279" t="str">
        <f t="shared" si="63"/>
        <v>?</v>
      </c>
      <c r="R279" t="str">
        <f t="shared" si="64"/>
        <v>?</v>
      </c>
      <c r="S279" t="str">
        <f t="shared" si="65"/>
        <v>?</v>
      </c>
      <c r="T279">
        <f t="shared" si="66"/>
        <v>0</v>
      </c>
      <c r="U279" t="str">
        <f t="shared" si="67"/>
        <v/>
      </c>
      <c r="V279" s="249" t="str">
        <f t="shared" si="68"/>
        <v>—</v>
      </c>
      <c r="W279" s="249" t="str">
        <f t="shared" si="69"/>
        <v>📊 Yüksek Skor</v>
      </c>
      <c r="X279" s="278">
        <f t="shared" si="70"/>
        <v>-6</v>
      </c>
      <c r="Y279" s="278">
        <f t="shared" si="71"/>
        <v>0</v>
      </c>
      <c r="Z279" s="278" t="str">
        <f t="shared" si="72"/>
        <v>PAS</v>
      </c>
      <c r="AA279" s="278" t="str">
        <f t="shared" si="73"/>
        <v>HAYIR</v>
      </c>
      <c r="AB279" s="278" t="str">
        <f t="shared" si="74"/>
        <v>RİSKLİ</v>
      </c>
    </row>
    <row r="280" spans="1:28" ht="15" customHeight="1" x14ac:dyDescent="0.3">
      <c r="A280" s="41" t="s">
        <v>618</v>
      </c>
      <c r="B280" s="42">
        <f>'📡 CANLI_VERİ'!C281</f>
        <v>3.69</v>
      </c>
      <c r="C280" s="43">
        <f>'📡 CANLI_VERİ'!G281</f>
        <v>3.69</v>
      </c>
      <c r="D280" s="44" t="s">
        <v>1032</v>
      </c>
      <c r="E280" s="45" t="s">
        <v>1032</v>
      </c>
      <c r="F280" s="45" t="s">
        <v>1032</v>
      </c>
      <c r="G280" s="45" t="s">
        <v>1032</v>
      </c>
      <c r="H280" s="45" t="s">
        <v>1032</v>
      </c>
      <c r="I280" s="45" t="s">
        <v>1032</v>
      </c>
      <c r="J280" s="45" t="s">
        <v>1032</v>
      </c>
      <c r="K280" s="45" t="s">
        <v>1032</v>
      </c>
      <c r="L280" s="46">
        <f>'📡 CANLI_VERİ'!H281</f>
        <v>808058</v>
      </c>
      <c r="M280" s="45" t="s">
        <v>1032</v>
      </c>
      <c r="N280" t="str">
        <f t="shared" si="60"/>
        <v>?</v>
      </c>
      <c r="O280" t="str">
        <f t="shared" si="61"/>
        <v>?</v>
      </c>
      <c r="P280" t="str">
        <f t="shared" si="62"/>
        <v>?</v>
      </c>
      <c r="Q280" t="str">
        <f t="shared" si="63"/>
        <v>?</v>
      </c>
      <c r="R280" t="str">
        <f t="shared" si="64"/>
        <v>?</v>
      </c>
      <c r="S280" t="str">
        <f t="shared" si="65"/>
        <v>?</v>
      </c>
      <c r="T280">
        <f t="shared" si="66"/>
        <v>0</v>
      </c>
      <c r="U280" t="str">
        <f t="shared" si="67"/>
        <v/>
      </c>
      <c r="V280" s="249" t="str">
        <f t="shared" si="68"/>
        <v>—</v>
      </c>
      <c r="W280" s="249" t="str">
        <f t="shared" si="69"/>
        <v>📊 Yüksek Skor</v>
      </c>
      <c r="X280" s="278">
        <f t="shared" si="70"/>
        <v>-6</v>
      </c>
      <c r="Y280" s="278">
        <f t="shared" si="71"/>
        <v>0</v>
      </c>
      <c r="Z280" s="278" t="str">
        <f t="shared" si="72"/>
        <v>PAS</v>
      </c>
      <c r="AA280" s="278" t="str">
        <f t="shared" si="73"/>
        <v>HAYIR</v>
      </c>
      <c r="AB280" s="278" t="str">
        <f t="shared" si="74"/>
        <v>RİSKLİ</v>
      </c>
    </row>
    <row r="281" spans="1:28" ht="15" customHeight="1" x14ac:dyDescent="0.3">
      <c r="A281" s="35" t="s">
        <v>211</v>
      </c>
      <c r="B281" s="36">
        <f>'📡 CANLI_VERİ'!C282</f>
        <v>104.1</v>
      </c>
      <c r="C281" s="37">
        <f>'📡 CANLI_VERİ'!G282</f>
        <v>104.8</v>
      </c>
      <c r="D281" s="52">
        <v>-2.1495327102803663</v>
      </c>
      <c r="E281" s="49">
        <v>44.784665173014659</v>
      </c>
      <c r="F281" s="49">
        <v>3.5577841451766954</v>
      </c>
      <c r="G281" s="49">
        <v>61.428571428571487</v>
      </c>
      <c r="H281" s="49">
        <v>70.898131404460557</v>
      </c>
      <c r="I281" s="49">
        <v>0.64074079709615295</v>
      </c>
      <c r="J281" s="49">
        <v>7.2501470588235151</v>
      </c>
      <c r="K281" s="49">
        <v>-0.56020588235292923</v>
      </c>
      <c r="L281" s="40">
        <v>54049</v>
      </c>
      <c r="M281" s="49">
        <v>105602.8</v>
      </c>
      <c r="N281" t="str">
        <f t="shared" si="60"/>
        <v>✗</v>
      </c>
      <c r="O281" t="str">
        <f t="shared" si="61"/>
        <v>✓</v>
      </c>
      <c r="P281" t="str">
        <f t="shared" si="62"/>
        <v>✓</v>
      </c>
      <c r="Q281" t="str">
        <f t="shared" si="63"/>
        <v>✗</v>
      </c>
      <c r="R281" t="str">
        <f t="shared" si="64"/>
        <v>✗</v>
      </c>
      <c r="S281" t="str">
        <f t="shared" si="65"/>
        <v>✗</v>
      </c>
      <c r="T281" t="b">
        <f t="shared" si="66"/>
        <v>0</v>
      </c>
      <c r="U281">
        <f t="shared" si="67"/>
        <v>6</v>
      </c>
      <c r="V281" s="249" t="str">
        <f t="shared" si="68"/>
        <v>—</v>
      </c>
      <c r="W281" s="249" t="str">
        <f t="shared" si="69"/>
        <v>—</v>
      </c>
      <c r="X281" s="278">
        <f t="shared" si="70"/>
        <v>4</v>
      </c>
      <c r="Y281" s="278">
        <f t="shared" si="71"/>
        <v>4</v>
      </c>
      <c r="Z281" s="278" t="str">
        <f t="shared" si="72"/>
        <v>PAS</v>
      </c>
      <c r="AA281" s="278" t="str">
        <f t="shared" si="73"/>
        <v>HAYIR</v>
      </c>
      <c r="AB281" s="278" t="str">
        <f t="shared" si="74"/>
        <v>UYGUN</v>
      </c>
    </row>
    <row r="282" spans="1:28" ht="15" customHeight="1" x14ac:dyDescent="0.3">
      <c r="A282" s="41" t="s">
        <v>155</v>
      </c>
      <c r="B282" s="42">
        <f>'📡 CANLI_VERİ'!C283</f>
        <v>1128</v>
      </c>
      <c r="C282" s="43">
        <f>'📡 CANLI_VERİ'!G283</f>
        <v>1129</v>
      </c>
      <c r="D282" s="44" t="s">
        <v>1032</v>
      </c>
      <c r="E282" s="45" t="s">
        <v>1032</v>
      </c>
      <c r="F282" s="45" t="s">
        <v>1032</v>
      </c>
      <c r="G282" s="45" t="s">
        <v>1032</v>
      </c>
      <c r="H282" s="45" t="s">
        <v>1032</v>
      </c>
      <c r="I282" s="45" t="s">
        <v>1032</v>
      </c>
      <c r="J282" s="45" t="s">
        <v>1032</v>
      </c>
      <c r="K282" s="45" t="s">
        <v>1032</v>
      </c>
      <c r="L282" s="46">
        <f>'📡 CANLI_VERİ'!H283</f>
        <v>315</v>
      </c>
      <c r="M282" s="45" t="s">
        <v>1032</v>
      </c>
      <c r="N282" t="str">
        <f t="shared" si="60"/>
        <v>?</v>
      </c>
      <c r="O282" t="str">
        <f t="shared" si="61"/>
        <v>?</v>
      </c>
      <c r="P282" t="str">
        <f t="shared" si="62"/>
        <v>?</v>
      </c>
      <c r="Q282" t="str">
        <f t="shared" si="63"/>
        <v>?</v>
      </c>
      <c r="R282" t="str">
        <f t="shared" si="64"/>
        <v>?</v>
      </c>
      <c r="S282" t="str">
        <f t="shared" si="65"/>
        <v>?</v>
      </c>
      <c r="T282">
        <f t="shared" si="66"/>
        <v>0</v>
      </c>
      <c r="U282" t="str">
        <f t="shared" si="67"/>
        <v/>
      </c>
      <c r="V282" s="249" t="str">
        <f t="shared" si="68"/>
        <v>—</v>
      </c>
      <c r="W282" s="249" t="str">
        <f t="shared" si="69"/>
        <v>📊 Yüksek Skor</v>
      </c>
      <c r="X282" s="278">
        <f t="shared" si="70"/>
        <v>-6</v>
      </c>
      <c r="Y282" s="278">
        <f t="shared" si="71"/>
        <v>0</v>
      </c>
      <c r="Z282" s="278" t="str">
        <f t="shared" si="72"/>
        <v>PAS</v>
      </c>
      <c r="AA282" s="278" t="str">
        <f t="shared" si="73"/>
        <v>HAYIR</v>
      </c>
      <c r="AB282" s="278" t="str">
        <f t="shared" si="74"/>
        <v>RİSKLİ</v>
      </c>
    </row>
    <row r="283" spans="1:28" ht="15" customHeight="1" x14ac:dyDescent="0.3">
      <c r="A283" s="35" t="s">
        <v>619</v>
      </c>
      <c r="B283" s="36">
        <f>'📡 CANLI_VERİ'!C284</f>
        <v>41.42</v>
      </c>
      <c r="C283" s="37">
        <f>'📡 CANLI_VERİ'!G284</f>
        <v>41.68</v>
      </c>
      <c r="D283" s="38" t="s">
        <v>1032</v>
      </c>
      <c r="E283" s="39" t="s">
        <v>1032</v>
      </c>
      <c r="F283" s="39" t="s">
        <v>1032</v>
      </c>
      <c r="G283" s="39" t="s">
        <v>1032</v>
      </c>
      <c r="H283" s="39" t="s">
        <v>1032</v>
      </c>
      <c r="I283" s="39" t="s">
        <v>1032</v>
      </c>
      <c r="J283" s="39" t="s">
        <v>1032</v>
      </c>
      <c r="K283" s="39" t="s">
        <v>1032</v>
      </c>
      <c r="L283" s="40">
        <f>'📡 CANLI_VERİ'!H284</f>
        <v>31627</v>
      </c>
      <c r="M283" s="39" t="s">
        <v>1032</v>
      </c>
      <c r="N283" t="str">
        <f t="shared" si="60"/>
        <v>?</v>
      </c>
      <c r="O283" t="str">
        <f t="shared" si="61"/>
        <v>?</v>
      </c>
      <c r="P283" t="str">
        <f t="shared" si="62"/>
        <v>?</v>
      </c>
      <c r="Q283" t="str">
        <f t="shared" si="63"/>
        <v>?</v>
      </c>
      <c r="R283" t="str">
        <f t="shared" si="64"/>
        <v>?</v>
      </c>
      <c r="S283" t="str">
        <f t="shared" si="65"/>
        <v>?</v>
      </c>
      <c r="T283">
        <f t="shared" si="66"/>
        <v>0</v>
      </c>
      <c r="U283" t="str">
        <f t="shared" si="67"/>
        <v/>
      </c>
      <c r="V283" s="249" t="str">
        <f t="shared" si="68"/>
        <v>—</v>
      </c>
      <c r="W283" s="249" t="str">
        <f t="shared" si="69"/>
        <v>📊 Yüksek Skor</v>
      </c>
      <c r="X283" s="278">
        <f t="shared" si="70"/>
        <v>-6</v>
      </c>
      <c r="Y283" s="278">
        <f t="shared" si="71"/>
        <v>0</v>
      </c>
      <c r="Z283" s="278" t="str">
        <f t="shared" si="72"/>
        <v>PAS</v>
      </c>
      <c r="AA283" s="278" t="str">
        <f t="shared" si="73"/>
        <v>HAYIR</v>
      </c>
      <c r="AB283" s="278" t="str">
        <f t="shared" si="74"/>
        <v>RİSKLİ</v>
      </c>
    </row>
    <row r="284" spans="1:28" ht="15" customHeight="1" x14ac:dyDescent="0.3">
      <c r="A284" s="41" t="s">
        <v>160</v>
      </c>
      <c r="B284" s="42">
        <f>'📡 CANLI_VERİ'!C285</f>
        <v>18.45</v>
      </c>
      <c r="C284" s="43">
        <f>'📡 CANLI_VERİ'!G285</f>
        <v>18.5</v>
      </c>
      <c r="D284" s="44" t="s">
        <v>1032</v>
      </c>
      <c r="E284" s="45" t="s">
        <v>1032</v>
      </c>
      <c r="F284" s="45" t="s">
        <v>1032</v>
      </c>
      <c r="G284" s="45" t="s">
        <v>1032</v>
      </c>
      <c r="H284" s="45" t="s">
        <v>1032</v>
      </c>
      <c r="I284" s="45" t="s">
        <v>1032</v>
      </c>
      <c r="J284" s="45" t="s">
        <v>1032</v>
      </c>
      <c r="K284" s="45" t="s">
        <v>1032</v>
      </c>
      <c r="L284" s="46">
        <f>'📡 CANLI_VERİ'!H285</f>
        <v>17017</v>
      </c>
      <c r="M284" s="45" t="s">
        <v>1032</v>
      </c>
      <c r="N284" t="str">
        <f t="shared" si="60"/>
        <v>?</v>
      </c>
      <c r="O284" t="str">
        <f t="shared" si="61"/>
        <v>?</v>
      </c>
      <c r="P284" t="str">
        <f t="shared" si="62"/>
        <v>?</v>
      </c>
      <c r="Q284" t="str">
        <f t="shared" si="63"/>
        <v>?</v>
      </c>
      <c r="R284" t="str">
        <f t="shared" si="64"/>
        <v>?</v>
      </c>
      <c r="S284" t="str">
        <f t="shared" si="65"/>
        <v>?</v>
      </c>
      <c r="T284">
        <f t="shared" si="66"/>
        <v>0</v>
      </c>
      <c r="U284" t="str">
        <f t="shared" si="67"/>
        <v/>
      </c>
      <c r="V284" s="249" t="str">
        <f t="shared" si="68"/>
        <v>—</v>
      </c>
      <c r="W284" s="249" t="str">
        <f t="shared" si="69"/>
        <v>📊 Yüksek Skor</v>
      </c>
      <c r="X284" s="278">
        <f t="shared" si="70"/>
        <v>-6</v>
      </c>
      <c r="Y284" s="278">
        <f t="shared" si="71"/>
        <v>0</v>
      </c>
      <c r="Z284" s="278" t="str">
        <f t="shared" si="72"/>
        <v>PAS</v>
      </c>
      <c r="AA284" s="278" t="str">
        <f t="shared" si="73"/>
        <v>HAYIR</v>
      </c>
      <c r="AB284" s="278" t="str">
        <f t="shared" si="74"/>
        <v>RİSKLİ</v>
      </c>
    </row>
    <row r="285" spans="1:28" ht="15" customHeight="1" x14ac:dyDescent="0.3">
      <c r="A285" s="35" t="s">
        <v>620</v>
      </c>
      <c r="B285" s="36">
        <f>'📡 CANLI_VERİ'!C286</f>
        <v>30.16</v>
      </c>
      <c r="C285" s="37">
        <f>'📡 CANLI_VERİ'!G286</f>
        <v>30.16</v>
      </c>
      <c r="D285" s="38" t="s">
        <v>1032</v>
      </c>
      <c r="E285" s="39" t="s">
        <v>1032</v>
      </c>
      <c r="F285" s="39" t="s">
        <v>1032</v>
      </c>
      <c r="G285" s="39" t="s">
        <v>1032</v>
      </c>
      <c r="H285" s="39" t="s">
        <v>1032</v>
      </c>
      <c r="I285" s="39" t="s">
        <v>1032</v>
      </c>
      <c r="J285" s="39" t="s">
        <v>1032</v>
      </c>
      <c r="K285" s="39" t="s">
        <v>1032</v>
      </c>
      <c r="L285" s="40">
        <f>'📡 CANLI_VERİ'!H286</f>
        <v>38940</v>
      </c>
      <c r="M285" s="39" t="s">
        <v>1032</v>
      </c>
      <c r="N285" t="str">
        <f t="shared" si="60"/>
        <v>?</v>
      </c>
      <c r="O285" t="str">
        <f t="shared" si="61"/>
        <v>?</v>
      </c>
      <c r="P285" t="str">
        <f t="shared" si="62"/>
        <v>?</v>
      </c>
      <c r="Q285" t="str">
        <f t="shared" si="63"/>
        <v>?</v>
      </c>
      <c r="R285" t="str">
        <f t="shared" si="64"/>
        <v>?</v>
      </c>
      <c r="S285" t="str">
        <f t="shared" si="65"/>
        <v>?</v>
      </c>
      <c r="T285">
        <f t="shared" si="66"/>
        <v>0</v>
      </c>
      <c r="U285" t="str">
        <f t="shared" si="67"/>
        <v/>
      </c>
      <c r="V285" s="249" t="str">
        <f t="shared" si="68"/>
        <v>—</v>
      </c>
      <c r="W285" s="249" t="str">
        <f t="shared" si="69"/>
        <v>📊 Yüksek Skor</v>
      </c>
      <c r="X285" s="278">
        <f t="shared" si="70"/>
        <v>-6</v>
      </c>
      <c r="Y285" s="278">
        <f t="shared" si="71"/>
        <v>0</v>
      </c>
      <c r="Z285" s="278" t="str">
        <f t="shared" si="72"/>
        <v>PAS</v>
      </c>
      <c r="AA285" s="278" t="str">
        <f t="shared" si="73"/>
        <v>HAYIR</v>
      </c>
      <c r="AB285" s="278" t="str">
        <f t="shared" si="74"/>
        <v>RİSKLİ</v>
      </c>
    </row>
    <row r="286" spans="1:28" ht="15" customHeight="1" x14ac:dyDescent="0.3">
      <c r="A286" s="41" t="s">
        <v>621</v>
      </c>
      <c r="B286" s="42">
        <f>'📡 CANLI_VERİ'!C287</f>
        <v>58.65</v>
      </c>
      <c r="C286" s="43">
        <f>'📡 CANLI_VERİ'!G287</f>
        <v>58.65</v>
      </c>
      <c r="D286" s="51">
        <v>-1.0948905109488982</v>
      </c>
      <c r="E286" s="50">
        <v>-80.099005188252761</v>
      </c>
      <c r="F286" s="50">
        <v>8.8297311544544019</v>
      </c>
      <c r="G286" s="50">
        <v>21.587301587301624</v>
      </c>
      <c r="H286" s="50">
        <v>30.776080878839128</v>
      </c>
      <c r="I286" s="50">
        <v>-1.1405918664438088</v>
      </c>
      <c r="J286" s="50">
        <v>6.5138235294117521</v>
      </c>
      <c r="K286" s="50">
        <v>-1.9044117647058858</v>
      </c>
      <c r="L286" s="46">
        <v>1331213</v>
      </c>
      <c r="M286" s="50">
        <v>2216750.2000000002</v>
      </c>
      <c r="N286" t="str">
        <f t="shared" si="60"/>
        <v>✗</v>
      </c>
      <c r="O286" t="str">
        <f t="shared" si="61"/>
        <v>✓</v>
      </c>
      <c r="P286" t="str">
        <f t="shared" si="62"/>
        <v>✗</v>
      </c>
      <c r="Q286" t="str">
        <f t="shared" si="63"/>
        <v>✗</v>
      </c>
      <c r="R286" t="str">
        <f t="shared" si="64"/>
        <v>✗</v>
      </c>
      <c r="S286" t="str">
        <f t="shared" si="65"/>
        <v>✗</v>
      </c>
      <c r="T286">
        <f t="shared" si="66"/>
        <v>-2</v>
      </c>
      <c r="U286">
        <f t="shared" si="67"/>
        <v>1</v>
      </c>
      <c r="V286" s="249" t="str">
        <f t="shared" si="68"/>
        <v>—</v>
      </c>
      <c r="W286" s="249" t="str">
        <f t="shared" si="69"/>
        <v>—</v>
      </c>
      <c r="X286" s="278">
        <f t="shared" si="70"/>
        <v>-5</v>
      </c>
      <c r="Y286" s="278">
        <f t="shared" si="71"/>
        <v>0</v>
      </c>
      <c r="Z286" s="278" t="str">
        <f t="shared" si="72"/>
        <v>PAS</v>
      </c>
      <c r="AA286" s="278" t="str">
        <f t="shared" si="73"/>
        <v>HAYIR</v>
      </c>
      <c r="AB286" s="278" t="str">
        <f t="shared" si="74"/>
        <v>RİSKLİ</v>
      </c>
    </row>
    <row r="287" spans="1:28" ht="15" customHeight="1" x14ac:dyDescent="0.3">
      <c r="A287" s="35" t="s">
        <v>622</v>
      </c>
      <c r="B287" s="36">
        <f>'📡 CANLI_VERİ'!C288</f>
        <v>2.1800000000000002</v>
      </c>
      <c r="C287" s="37">
        <f>'📡 CANLI_VERİ'!G288</f>
        <v>2.17</v>
      </c>
      <c r="D287" s="52">
        <v>-10.638297872340431</v>
      </c>
      <c r="E287" s="49">
        <v>-34.938621340887501</v>
      </c>
      <c r="F287" s="49">
        <v>8.3333333333333357</v>
      </c>
      <c r="G287" s="49">
        <v>31.428571428571452</v>
      </c>
      <c r="H287" s="49">
        <v>39.771689497716892</v>
      </c>
      <c r="I287" s="49">
        <v>-4.7794172817292591E-3</v>
      </c>
      <c r="J287" s="49">
        <v>0.47023529411764664</v>
      </c>
      <c r="K287" s="49">
        <v>-4.806470588235312E-2</v>
      </c>
      <c r="L287" s="40">
        <v>49600580</v>
      </c>
      <c r="M287" s="49">
        <v>199337774</v>
      </c>
      <c r="N287" t="str">
        <f t="shared" si="60"/>
        <v>✗</v>
      </c>
      <c r="O287" t="str">
        <f t="shared" si="61"/>
        <v>✓</v>
      </c>
      <c r="P287" t="str">
        <f t="shared" si="62"/>
        <v>✗</v>
      </c>
      <c r="Q287" t="str">
        <f t="shared" si="63"/>
        <v>✗</v>
      </c>
      <c r="R287" t="str">
        <f t="shared" si="64"/>
        <v>✗</v>
      </c>
      <c r="S287" t="str">
        <f t="shared" si="65"/>
        <v>✗</v>
      </c>
      <c r="T287">
        <f t="shared" si="66"/>
        <v>-2</v>
      </c>
      <c r="U287">
        <f t="shared" si="67"/>
        <v>1</v>
      </c>
      <c r="V287" s="249" t="str">
        <f t="shared" si="68"/>
        <v>—</v>
      </c>
      <c r="W287" s="249" t="str">
        <f t="shared" si="69"/>
        <v>—</v>
      </c>
      <c r="X287" s="278">
        <f t="shared" si="70"/>
        <v>-5</v>
      </c>
      <c r="Y287" s="278">
        <f t="shared" si="71"/>
        <v>0</v>
      </c>
      <c r="Z287" s="278" t="str">
        <f t="shared" si="72"/>
        <v>PAS</v>
      </c>
      <c r="AA287" s="278" t="str">
        <f t="shared" si="73"/>
        <v>HAYIR</v>
      </c>
      <c r="AB287" s="278" t="str">
        <f t="shared" si="74"/>
        <v>RİSKLİ</v>
      </c>
    </row>
    <row r="288" spans="1:28" ht="15" customHeight="1" x14ac:dyDescent="0.3">
      <c r="A288" s="41" t="s">
        <v>623</v>
      </c>
      <c r="B288" s="42">
        <f>'📡 CANLI_VERİ'!C289</f>
        <v>43.32</v>
      </c>
      <c r="C288" s="43">
        <f>'📡 CANLI_VERİ'!G289</f>
        <v>43.34</v>
      </c>
      <c r="D288" s="51">
        <v>-4.2209250112258729</v>
      </c>
      <c r="E288" s="50">
        <v>-96.87269145530739</v>
      </c>
      <c r="F288" s="50">
        <v>2.8062420467483733</v>
      </c>
      <c r="G288" s="50">
        <v>18.452380952380878</v>
      </c>
      <c r="H288" s="50">
        <v>47.442084942084932</v>
      </c>
      <c r="I288" s="50">
        <v>2.3176675891159362E-2</v>
      </c>
      <c r="J288" s="50">
        <v>0.91247058823529414</v>
      </c>
      <c r="K288" s="50">
        <v>-0.52730588235293818</v>
      </c>
      <c r="L288" s="46">
        <v>2293193</v>
      </c>
      <c r="M288" s="50">
        <v>4559479.4000000004</v>
      </c>
      <c r="N288" t="str">
        <f t="shared" si="60"/>
        <v>✗</v>
      </c>
      <c r="O288" t="str">
        <f t="shared" si="61"/>
        <v>✓</v>
      </c>
      <c r="P288" t="str">
        <f t="shared" si="62"/>
        <v>✓</v>
      </c>
      <c r="Q288" t="str">
        <f t="shared" si="63"/>
        <v>✗</v>
      </c>
      <c r="R288" t="str">
        <f t="shared" si="64"/>
        <v>✗</v>
      </c>
      <c r="S288" t="str">
        <f t="shared" si="65"/>
        <v>✗</v>
      </c>
      <c r="T288" t="b">
        <f t="shared" si="66"/>
        <v>0</v>
      </c>
      <c r="U288">
        <f t="shared" si="67"/>
        <v>6</v>
      </c>
      <c r="V288" s="249" t="str">
        <f t="shared" si="68"/>
        <v>—</v>
      </c>
      <c r="W288" s="249" t="str">
        <f t="shared" si="69"/>
        <v>—</v>
      </c>
      <c r="X288" s="278">
        <f t="shared" si="70"/>
        <v>4</v>
      </c>
      <c r="Y288" s="278">
        <f t="shared" si="71"/>
        <v>4</v>
      </c>
      <c r="Z288" s="278" t="str">
        <f t="shared" si="72"/>
        <v>PAS</v>
      </c>
      <c r="AA288" s="278" t="str">
        <f t="shared" si="73"/>
        <v>HAYIR</v>
      </c>
      <c r="AB288" s="278" t="str">
        <f t="shared" si="74"/>
        <v>UYGUN</v>
      </c>
    </row>
    <row r="289" spans="1:28" ht="15" customHeight="1" x14ac:dyDescent="0.3">
      <c r="A289" s="35" t="s">
        <v>166</v>
      </c>
      <c r="B289" s="36">
        <f>'📡 CANLI_VERİ'!C290</f>
        <v>29.86</v>
      </c>
      <c r="C289" s="37">
        <f>'📡 CANLI_VERİ'!G290</f>
        <v>29.86</v>
      </c>
      <c r="D289" s="52">
        <v>-0.19986675549633626</v>
      </c>
      <c r="E289" s="49">
        <v>53.476482617586555</v>
      </c>
      <c r="F289" s="49">
        <v>2.4461186343696357</v>
      </c>
      <c r="G289" s="49">
        <v>60.000000000000021</v>
      </c>
      <c r="H289" s="49">
        <v>73.74531835205994</v>
      </c>
      <c r="I289" s="49">
        <v>0.16069923332962482</v>
      </c>
      <c r="J289" s="49">
        <v>1.6111764705882372</v>
      </c>
      <c r="K289" s="49">
        <v>0.12380000000000146</v>
      </c>
      <c r="L289" s="40">
        <v>261042</v>
      </c>
      <c r="M289" s="49">
        <v>517601</v>
      </c>
      <c r="N289" t="str">
        <f t="shared" si="60"/>
        <v>✗</v>
      </c>
      <c r="O289" t="str">
        <f t="shared" si="61"/>
        <v>✓</v>
      </c>
      <c r="P289" t="str">
        <f t="shared" si="62"/>
        <v>✓</v>
      </c>
      <c r="Q289" t="str">
        <f t="shared" si="63"/>
        <v>✗</v>
      </c>
      <c r="R289" t="str">
        <f t="shared" si="64"/>
        <v>✓</v>
      </c>
      <c r="S289" t="str">
        <f t="shared" si="65"/>
        <v>✗</v>
      </c>
      <c r="T289" t="b">
        <f t="shared" si="66"/>
        <v>0</v>
      </c>
      <c r="U289">
        <f t="shared" si="67"/>
        <v>8</v>
      </c>
      <c r="V289" s="249" t="str">
        <f t="shared" si="68"/>
        <v>—</v>
      </c>
      <c r="W289" s="249" t="str">
        <f t="shared" si="69"/>
        <v>—</v>
      </c>
      <c r="X289" s="278">
        <f t="shared" si="70"/>
        <v>5</v>
      </c>
      <c r="Y289" s="278">
        <f t="shared" si="71"/>
        <v>5</v>
      </c>
      <c r="Z289" s="278" t="str">
        <f t="shared" si="72"/>
        <v>PAS</v>
      </c>
      <c r="AA289" s="278" t="str">
        <f t="shared" si="73"/>
        <v>HAYIR</v>
      </c>
      <c r="AB289" s="278" t="str">
        <f t="shared" si="74"/>
        <v>UYGUN</v>
      </c>
    </row>
    <row r="290" spans="1:28" ht="15" customHeight="1" x14ac:dyDescent="0.3">
      <c r="A290" s="41" t="s">
        <v>624</v>
      </c>
      <c r="B290" s="42">
        <f>'📡 CANLI_VERİ'!C291</f>
        <v>2.6</v>
      </c>
      <c r="C290" s="43">
        <f>'📡 CANLI_VERİ'!G291</f>
        <v>2.61</v>
      </c>
      <c r="D290" s="44" t="s">
        <v>1032</v>
      </c>
      <c r="E290" s="45" t="s">
        <v>1032</v>
      </c>
      <c r="F290" s="45" t="s">
        <v>1032</v>
      </c>
      <c r="G290" s="45" t="s">
        <v>1032</v>
      </c>
      <c r="H290" s="45" t="s">
        <v>1032</v>
      </c>
      <c r="I290" s="45" t="s">
        <v>1032</v>
      </c>
      <c r="J290" s="45" t="s">
        <v>1032</v>
      </c>
      <c r="K290" s="45" t="s">
        <v>1032</v>
      </c>
      <c r="L290" s="46">
        <f>'📡 CANLI_VERİ'!H291</f>
        <v>158701</v>
      </c>
      <c r="M290" s="45" t="s">
        <v>1032</v>
      </c>
      <c r="N290" t="str">
        <f t="shared" si="60"/>
        <v>?</v>
      </c>
      <c r="O290" t="str">
        <f t="shared" si="61"/>
        <v>?</v>
      </c>
      <c r="P290" t="str">
        <f t="shared" si="62"/>
        <v>?</v>
      </c>
      <c r="Q290" t="str">
        <f t="shared" si="63"/>
        <v>?</v>
      </c>
      <c r="R290" t="str">
        <f t="shared" si="64"/>
        <v>?</v>
      </c>
      <c r="S290" t="str">
        <f t="shared" si="65"/>
        <v>?</v>
      </c>
      <c r="T290">
        <f t="shared" si="66"/>
        <v>0</v>
      </c>
      <c r="U290" t="str">
        <f t="shared" si="67"/>
        <v/>
      </c>
      <c r="V290" s="249" t="str">
        <f t="shared" si="68"/>
        <v>—</v>
      </c>
      <c r="W290" s="249" t="str">
        <f t="shared" si="69"/>
        <v>📊 Yüksek Skor</v>
      </c>
      <c r="X290" s="278">
        <f t="shared" si="70"/>
        <v>-6</v>
      </c>
      <c r="Y290" s="278">
        <f t="shared" si="71"/>
        <v>0</v>
      </c>
      <c r="Z290" s="278" t="str">
        <f t="shared" si="72"/>
        <v>PAS</v>
      </c>
      <c r="AA290" s="278" t="str">
        <f t="shared" si="73"/>
        <v>HAYIR</v>
      </c>
      <c r="AB290" s="278" t="str">
        <f t="shared" si="74"/>
        <v>RİSKLİ</v>
      </c>
    </row>
    <row r="291" spans="1:28" ht="15" customHeight="1" x14ac:dyDescent="0.3">
      <c r="A291" s="35" t="s">
        <v>625</v>
      </c>
      <c r="B291" s="36">
        <f>'📡 CANLI_VERİ'!C292</f>
        <v>4.09</v>
      </c>
      <c r="C291" s="37">
        <f>'📡 CANLI_VERİ'!G292</f>
        <v>4.09</v>
      </c>
      <c r="D291" s="38" t="s">
        <v>1032</v>
      </c>
      <c r="E291" s="39" t="s">
        <v>1032</v>
      </c>
      <c r="F291" s="39" t="s">
        <v>1032</v>
      </c>
      <c r="G291" s="39" t="s">
        <v>1032</v>
      </c>
      <c r="H291" s="39" t="s">
        <v>1032</v>
      </c>
      <c r="I291" s="39" t="s">
        <v>1032</v>
      </c>
      <c r="J291" s="39" t="s">
        <v>1032</v>
      </c>
      <c r="K291" s="39" t="s">
        <v>1032</v>
      </c>
      <c r="L291" s="40">
        <f>'📡 CANLI_VERİ'!H292</f>
        <v>576198</v>
      </c>
      <c r="M291" s="39" t="s">
        <v>1032</v>
      </c>
      <c r="N291" t="str">
        <f t="shared" si="60"/>
        <v>?</v>
      </c>
      <c r="O291" t="str">
        <f t="shared" si="61"/>
        <v>?</v>
      </c>
      <c r="P291" t="str">
        <f t="shared" si="62"/>
        <v>?</v>
      </c>
      <c r="Q291" t="str">
        <f t="shared" si="63"/>
        <v>?</v>
      </c>
      <c r="R291" t="str">
        <f t="shared" si="64"/>
        <v>?</v>
      </c>
      <c r="S291" t="str">
        <f t="shared" si="65"/>
        <v>?</v>
      </c>
      <c r="T291">
        <f t="shared" si="66"/>
        <v>0</v>
      </c>
      <c r="U291" t="str">
        <f t="shared" si="67"/>
        <v/>
      </c>
      <c r="V291" s="249" t="str">
        <f t="shared" si="68"/>
        <v>—</v>
      </c>
      <c r="W291" s="249" t="str">
        <f t="shared" si="69"/>
        <v>📊 Yüksek Skor</v>
      </c>
      <c r="X291" s="278">
        <f t="shared" si="70"/>
        <v>-6</v>
      </c>
      <c r="Y291" s="278">
        <f t="shared" si="71"/>
        <v>0</v>
      </c>
      <c r="Z291" s="278" t="str">
        <f t="shared" si="72"/>
        <v>PAS</v>
      </c>
      <c r="AA291" s="278" t="str">
        <f t="shared" si="73"/>
        <v>HAYIR</v>
      </c>
      <c r="AB291" s="278" t="str">
        <f t="shared" si="74"/>
        <v>RİSKLİ</v>
      </c>
    </row>
    <row r="292" spans="1:28" ht="15" customHeight="1" x14ac:dyDescent="0.3">
      <c r="A292" s="41" t="s">
        <v>1071</v>
      </c>
      <c r="B292" s="42">
        <f>'📡 CANLI_VERİ'!C293</f>
        <v>0</v>
      </c>
      <c r="C292" s="43">
        <f>'📡 CANLI_VERİ'!G293</f>
        <v>0</v>
      </c>
      <c r="D292" s="44" t="s">
        <v>1032</v>
      </c>
      <c r="E292" s="45" t="s">
        <v>1032</v>
      </c>
      <c r="F292" s="45" t="s">
        <v>1032</v>
      </c>
      <c r="G292" s="45" t="s">
        <v>1032</v>
      </c>
      <c r="H292" s="45" t="s">
        <v>1032</v>
      </c>
      <c r="I292" s="45" t="s">
        <v>1032</v>
      </c>
      <c r="J292" s="45" t="s">
        <v>1032</v>
      </c>
      <c r="K292" s="45" t="s">
        <v>1032</v>
      </c>
      <c r="L292" s="46">
        <f>'📡 CANLI_VERİ'!H293</f>
        <v>0</v>
      </c>
      <c r="M292" s="45" t="s">
        <v>1032</v>
      </c>
      <c r="N292" t="str">
        <f t="shared" si="60"/>
        <v>?</v>
      </c>
      <c r="O292" t="str">
        <f t="shared" si="61"/>
        <v>?</v>
      </c>
      <c r="P292" t="str">
        <f t="shared" si="62"/>
        <v>?</v>
      </c>
      <c r="Q292" t="str">
        <f t="shared" si="63"/>
        <v>?</v>
      </c>
      <c r="R292" t="str">
        <f t="shared" si="64"/>
        <v>?</v>
      </c>
      <c r="S292" t="str">
        <f t="shared" si="65"/>
        <v>?</v>
      </c>
      <c r="T292">
        <f t="shared" si="66"/>
        <v>0</v>
      </c>
      <c r="U292" t="str">
        <f t="shared" si="67"/>
        <v/>
      </c>
      <c r="V292" s="249" t="str">
        <f t="shared" si="68"/>
        <v>—</v>
      </c>
      <c r="W292" s="249" t="str">
        <f t="shared" si="69"/>
        <v>📊 Yüksek Skor</v>
      </c>
      <c r="X292" s="278">
        <f t="shared" si="70"/>
        <v>-6</v>
      </c>
      <c r="Y292" s="278">
        <f t="shared" si="71"/>
        <v>0</v>
      </c>
      <c r="Z292" s="278" t="str">
        <f t="shared" si="72"/>
        <v>PAS</v>
      </c>
      <c r="AA292" s="278" t="str">
        <f t="shared" si="73"/>
        <v>HAYIR</v>
      </c>
      <c r="AB292" s="278" t="str">
        <f t="shared" si="74"/>
        <v>RİSKLİ</v>
      </c>
    </row>
    <row r="293" spans="1:28" ht="15" customHeight="1" x14ac:dyDescent="0.3">
      <c r="A293" s="35" t="s">
        <v>148</v>
      </c>
      <c r="B293" s="36">
        <f>'📡 CANLI_VERİ'!C294</f>
        <v>23.8</v>
      </c>
      <c r="C293" s="37">
        <f>'📡 CANLI_VERİ'!G294</f>
        <v>23.94</v>
      </c>
      <c r="D293" s="38" t="s">
        <v>1032</v>
      </c>
      <c r="E293" s="39" t="s">
        <v>1032</v>
      </c>
      <c r="F293" s="39" t="s">
        <v>1032</v>
      </c>
      <c r="G293" s="39" t="s">
        <v>1032</v>
      </c>
      <c r="H293" s="39" t="s">
        <v>1032</v>
      </c>
      <c r="I293" s="39" t="s">
        <v>1032</v>
      </c>
      <c r="J293" s="39" t="s">
        <v>1032</v>
      </c>
      <c r="K293" s="39" t="s">
        <v>1032</v>
      </c>
      <c r="L293" s="40">
        <f>'📡 CANLI_VERİ'!H294</f>
        <v>95302</v>
      </c>
      <c r="M293" s="39" t="s">
        <v>1032</v>
      </c>
      <c r="N293" t="str">
        <f t="shared" si="60"/>
        <v>?</v>
      </c>
      <c r="O293" t="str">
        <f t="shared" si="61"/>
        <v>?</v>
      </c>
      <c r="P293" t="str">
        <f t="shared" si="62"/>
        <v>?</v>
      </c>
      <c r="Q293" t="str">
        <f t="shared" si="63"/>
        <v>?</v>
      </c>
      <c r="R293" t="str">
        <f t="shared" si="64"/>
        <v>?</v>
      </c>
      <c r="S293" t="str">
        <f t="shared" si="65"/>
        <v>?</v>
      </c>
      <c r="T293">
        <f t="shared" si="66"/>
        <v>0</v>
      </c>
      <c r="U293" t="str">
        <f t="shared" si="67"/>
        <v/>
      </c>
      <c r="V293" s="249" t="str">
        <f t="shared" si="68"/>
        <v>—</v>
      </c>
      <c r="W293" s="249" t="str">
        <f t="shared" si="69"/>
        <v>📊 Yüksek Skor</v>
      </c>
      <c r="X293" s="278">
        <f t="shared" si="70"/>
        <v>-6</v>
      </c>
      <c r="Y293" s="278">
        <f t="shared" si="71"/>
        <v>0</v>
      </c>
      <c r="Z293" s="278" t="str">
        <f t="shared" si="72"/>
        <v>PAS</v>
      </c>
      <c r="AA293" s="278" t="str">
        <f t="shared" si="73"/>
        <v>HAYIR</v>
      </c>
      <c r="AB293" s="278" t="str">
        <f t="shared" si="74"/>
        <v>RİSKLİ</v>
      </c>
    </row>
    <row r="294" spans="1:28" ht="15" customHeight="1" x14ac:dyDescent="0.3">
      <c r="A294" s="41" t="s">
        <v>174</v>
      </c>
      <c r="B294" s="42">
        <f>'📡 CANLI_VERİ'!C295</f>
        <v>16.350000000000001</v>
      </c>
      <c r="C294" s="43">
        <f>'📡 CANLI_VERİ'!G295</f>
        <v>16.309999999999999</v>
      </c>
      <c r="D294" s="51">
        <v>-7.7456647398843952</v>
      </c>
      <c r="E294" s="50">
        <v>-85.830527497193756</v>
      </c>
      <c r="F294" s="50">
        <v>3.401360544217686</v>
      </c>
      <c r="G294" s="50">
        <v>10.900473933649312</v>
      </c>
      <c r="H294" s="50">
        <v>25.908372827804126</v>
      </c>
      <c r="I294" s="50">
        <v>-2.7914182931749937E-2</v>
      </c>
      <c r="J294" s="50">
        <v>0.15679411764705264</v>
      </c>
      <c r="K294" s="50">
        <v>-0.33624117647059182</v>
      </c>
      <c r="L294" s="46">
        <v>2389045</v>
      </c>
      <c r="M294" s="50">
        <v>3031633.8</v>
      </c>
      <c r="N294" t="str">
        <f t="shared" si="60"/>
        <v>✗</v>
      </c>
      <c r="O294" t="str">
        <f t="shared" si="61"/>
        <v>✓</v>
      </c>
      <c r="P294" t="str">
        <f t="shared" si="62"/>
        <v>✗</v>
      </c>
      <c r="Q294" t="str">
        <f t="shared" si="63"/>
        <v>✗</v>
      </c>
      <c r="R294" t="str">
        <f t="shared" si="64"/>
        <v>✗</v>
      </c>
      <c r="S294" t="str">
        <f t="shared" si="65"/>
        <v>✗</v>
      </c>
      <c r="T294" t="b">
        <f t="shared" si="66"/>
        <v>0</v>
      </c>
      <c r="U294">
        <f t="shared" si="67"/>
        <v>3</v>
      </c>
      <c r="V294" s="249" t="str">
        <f t="shared" si="68"/>
        <v>—</v>
      </c>
      <c r="W294" s="249" t="str">
        <f t="shared" si="69"/>
        <v>—</v>
      </c>
      <c r="X294" s="278">
        <f t="shared" si="70"/>
        <v>1</v>
      </c>
      <c r="Y294" s="278">
        <f t="shared" si="71"/>
        <v>1</v>
      </c>
      <c r="Z294" s="278" t="str">
        <f t="shared" si="72"/>
        <v>PAS</v>
      </c>
      <c r="AA294" s="278" t="str">
        <f t="shared" si="73"/>
        <v>HAYIR</v>
      </c>
      <c r="AB294" s="278" t="str">
        <f t="shared" si="74"/>
        <v>UYGUN</v>
      </c>
    </row>
    <row r="295" spans="1:28" ht="15" customHeight="1" x14ac:dyDescent="0.3">
      <c r="A295" s="35" t="s">
        <v>626</v>
      </c>
      <c r="B295" s="36">
        <f>'📡 CANLI_VERİ'!C296</f>
        <v>15.46</v>
      </c>
      <c r="C295" s="37">
        <f>'📡 CANLI_VERİ'!G296</f>
        <v>15.45</v>
      </c>
      <c r="D295" s="52">
        <v>3.1921824104234497</v>
      </c>
      <c r="E295" s="49">
        <v>107.29416466826513</v>
      </c>
      <c r="F295" s="49">
        <v>3.8780663780663751</v>
      </c>
      <c r="G295" s="49">
        <v>81.72043010752688</v>
      </c>
      <c r="H295" s="49">
        <v>62.125559365917091</v>
      </c>
      <c r="I295" s="49">
        <v>5.0801422183450268E-2</v>
      </c>
      <c r="J295" s="49">
        <v>-0.34488235294118041</v>
      </c>
      <c r="K295" s="49">
        <v>9.6170588235289511E-2</v>
      </c>
      <c r="L295" s="40">
        <v>5544854</v>
      </c>
      <c r="M295" s="49">
        <v>6494842.2000000002</v>
      </c>
      <c r="N295" t="str">
        <f t="shared" si="60"/>
        <v>✓</v>
      </c>
      <c r="O295" t="str">
        <f t="shared" si="61"/>
        <v>✓</v>
      </c>
      <c r="P295" t="str">
        <f t="shared" si="62"/>
        <v>✓</v>
      </c>
      <c r="Q295" t="str">
        <f t="shared" si="63"/>
        <v>✓</v>
      </c>
      <c r="R295" t="str">
        <f t="shared" si="64"/>
        <v>✗</v>
      </c>
      <c r="S295" t="str">
        <f t="shared" si="65"/>
        <v>✗</v>
      </c>
      <c r="T295" t="b">
        <f t="shared" si="66"/>
        <v>0</v>
      </c>
      <c r="U295">
        <f t="shared" si="67"/>
        <v>11</v>
      </c>
      <c r="V295" s="249" t="str">
        <f t="shared" si="68"/>
        <v>—</v>
      </c>
      <c r="W295" s="249" t="str">
        <f t="shared" si="69"/>
        <v>📊 Yüksek Skor</v>
      </c>
      <c r="X295" s="278">
        <f t="shared" si="70"/>
        <v>9</v>
      </c>
      <c r="Y295" s="278">
        <f t="shared" si="71"/>
        <v>9</v>
      </c>
      <c r="Z295" s="278" t="str">
        <f t="shared" si="72"/>
        <v>İZLE</v>
      </c>
      <c r="AA295" s="278" t="str">
        <f t="shared" si="73"/>
        <v>HAYIR</v>
      </c>
      <c r="AB295" s="278" t="str">
        <f t="shared" si="74"/>
        <v>UYGUN</v>
      </c>
    </row>
    <row r="296" spans="1:28" ht="15" customHeight="1" x14ac:dyDescent="0.3">
      <c r="A296" s="41" t="s">
        <v>627</v>
      </c>
      <c r="B296" s="42">
        <f>'📡 CANLI_VERİ'!C297</f>
        <v>6.49</v>
      </c>
      <c r="C296" s="43">
        <f>'📡 CANLI_VERİ'!G297</f>
        <v>6.49</v>
      </c>
      <c r="D296" s="51">
        <v>3.9716312056737646</v>
      </c>
      <c r="E296" s="50">
        <v>101.00164828198291</v>
      </c>
      <c r="F296" s="50">
        <v>5.817579419216524</v>
      </c>
      <c r="G296" s="50">
        <v>85.380116959064324</v>
      </c>
      <c r="H296" s="50">
        <v>87.888354398541139</v>
      </c>
      <c r="I296" s="50">
        <v>8.0877124244572718E-2</v>
      </c>
      <c r="J296" s="50">
        <v>1.2015588235294121</v>
      </c>
      <c r="K296" s="50">
        <v>7.3117647058823731E-2</v>
      </c>
      <c r="L296" s="46">
        <v>5206893</v>
      </c>
      <c r="M296" s="50">
        <v>11531910.6</v>
      </c>
      <c r="N296" t="str">
        <f t="shared" si="60"/>
        <v>✓</v>
      </c>
      <c r="O296" t="str">
        <f t="shared" si="61"/>
        <v>✓</v>
      </c>
      <c r="P296" t="str">
        <f t="shared" si="62"/>
        <v>✓</v>
      </c>
      <c r="Q296" t="str">
        <f t="shared" si="63"/>
        <v>✗</v>
      </c>
      <c r="R296" t="str">
        <f t="shared" si="64"/>
        <v>✓</v>
      </c>
      <c r="S296" t="str">
        <f t="shared" si="65"/>
        <v>✗</v>
      </c>
      <c r="T296">
        <f t="shared" si="66"/>
        <v>-2</v>
      </c>
      <c r="U296">
        <f t="shared" si="67"/>
        <v>9</v>
      </c>
      <c r="V296" s="249" t="str">
        <f t="shared" si="68"/>
        <v>—</v>
      </c>
      <c r="W296" s="249" t="str">
        <f t="shared" si="69"/>
        <v>—</v>
      </c>
      <c r="X296" s="278">
        <f t="shared" si="70"/>
        <v>2</v>
      </c>
      <c r="Y296" s="278">
        <f t="shared" si="71"/>
        <v>2</v>
      </c>
      <c r="Z296" s="278" t="str">
        <f t="shared" si="72"/>
        <v>PAS</v>
      </c>
      <c r="AA296" s="278" t="str">
        <f t="shared" si="73"/>
        <v>HAYIR</v>
      </c>
      <c r="AB296" s="278" t="str">
        <f t="shared" si="74"/>
        <v>RİSKLİ</v>
      </c>
    </row>
    <row r="297" spans="1:28" ht="15" customHeight="1" x14ac:dyDescent="0.3">
      <c r="A297" s="35" t="s">
        <v>1072</v>
      </c>
      <c r="B297" s="36">
        <f>'📡 CANLI_VERİ'!C298</f>
        <v>0</v>
      </c>
      <c r="C297" s="37">
        <f>'📡 CANLI_VERİ'!G298</f>
        <v>0</v>
      </c>
      <c r="D297" s="38" t="s">
        <v>1032</v>
      </c>
      <c r="E297" s="39" t="s">
        <v>1032</v>
      </c>
      <c r="F297" s="39" t="s">
        <v>1032</v>
      </c>
      <c r="G297" s="39" t="s">
        <v>1032</v>
      </c>
      <c r="H297" s="39" t="s">
        <v>1032</v>
      </c>
      <c r="I297" s="39" t="s">
        <v>1032</v>
      </c>
      <c r="J297" s="39" t="s">
        <v>1032</v>
      </c>
      <c r="K297" s="39" t="s">
        <v>1032</v>
      </c>
      <c r="L297" s="40">
        <f>'📡 CANLI_VERİ'!H298</f>
        <v>0</v>
      </c>
      <c r="M297" s="39" t="s">
        <v>1032</v>
      </c>
      <c r="N297" t="str">
        <f t="shared" si="60"/>
        <v>?</v>
      </c>
      <c r="O297" t="str">
        <f t="shared" si="61"/>
        <v>?</v>
      </c>
      <c r="P297" t="str">
        <f t="shared" si="62"/>
        <v>?</v>
      </c>
      <c r="Q297" t="str">
        <f t="shared" si="63"/>
        <v>?</v>
      </c>
      <c r="R297" t="str">
        <f t="shared" si="64"/>
        <v>?</v>
      </c>
      <c r="S297" t="str">
        <f t="shared" si="65"/>
        <v>?</v>
      </c>
      <c r="T297">
        <f t="shared" si="66"/>
        <v>0</v>
      </c>
      <c r="U297" t="str">
        <f t="shared" si="67"/>
        <v/>
      </c>
      <c r="V297" s="249" t="str">
        <f t="shared" si="68"/>
        <v>—</v>
      </c>
      <c r="W297" s="249" t="str">
        <f t="shared" si="69"/>
        <v>📊 Yüksek Skor</v>
      </c>
      <c r="X297" s="278">
        <f t="shared" si="70"/>
        <v>-6</v>
      </c>
      <c r="Y297" s="278">
        <f t="shared" si="71"/>
        <v>0</v>
      </c>
      <c r="Z297" s="278" t="str">
        <f t="shared" si="72"/>
        <v>PAS</v>
      </c>
      <c r="AA297" s="278" t="str">
        <f t="shared" si="73"/>
        <v>HAYIR</v>
      </c>
      <c r="AB297" s="278" t="str">
        <f t="shared" si="74"/>
        <v>RİSKLİ</v>
      </c>
    </row>
    <row r="298" spans="1:28" ht="15" customHeight="1" x14ac:dyDescent="0.3">
      <c r="A298" s="41" t="s">
        <v>628</v>
      </c>
      <c r="B298" s="42">
        <f>'📡 CANLI_VERİ'!C299</f>
        <v>641.5</v>
      </c>
      <c r="C298" s="43">
        <f>'📡 CANLI_VERİ'!G299</f>
        <v>640</v>
      </c>
      <c r="D298" s="51">
        <v>-6.2878787878787872</v>
      </c>
      <c r="E298" s="50">
        <v>-142.80774550484011</v>
      </c>
      <c r="F298" s="50">
        <v>3.2047580552026798</v>
      </c>
      <c r="G298" s="50">
        <v>4.2735042735042734</v>
      </c>
      <c r="H298" s="50">
        <v>36.802824532885886</v>
      </c>
      <c r="I298" s="50">
        <v>-2.2663284229413811</v>
      </c>
      <c r="J298" s="50">
        <v>24.513235294117635</v>
      </c>
      <c r="K298" s="50">
        <v>-12.661470588235332</v>
      </c>
      <c r="L298" s="46">
        <v>907426</v>
      </c>
      <c r="M298" s="50">
        <v>1954512.8</v>
      </c>
      <c r="N298" t="str">
        <f t="shared" si="60"/>
        <v>✗</v>
      </c>
      <c r="O298" t="str">
        <f t="shared" si="61"/>
        <v>✗</v>
      </c>
      <c r="P298" t="str">
        <f t="shared" si="62"/>
        <v>✗</v>
      </c>
      <c r="Q298" t="str">
        <f t="shared" si="63"/>
        <v>✗</v>
      </c>
      <c r="R298" t="str">
        <f t="shared" si="64"/>
        <v>✗</v>
      </c>
      <c r="S298" t="str">
        <f t="shared" si="65"/>
        <v>✗</v>
      </c>
      <c r="T298" t="b">
        <f t="shared" si="66"/>
        <v>0</v>
      </c>
      <c r="U298">
        <f t="shared" si="67"/>
        <v>0</v>
      </c>
      <c r="V298" s="249" t="str">
        <f t="shared" si="68"/>
        <v>—</v>
      </c>
      <c r="W298" s="249" t="str">
        <f t="shared" si="69"/>
        <v>—</v>
      </c>
      <c r="X298" s="278">
        <f t="shared" si="70"/>
        <v>0</v>
      </c>
      <c r="Y298" s="278">
        <f t="shared" si="71"/>
        <v>0</v>
      </c>
      <c r="Z298" s="278" t="str">
        <f t="shared" si="72"/>
        <v>PAS</v>
      </c>
      <c r="AA298" s="278" t="str">
        <f t="shared" si="73"/>
        <v>HAYIR</v>
      </c>
      <c r="AB298" s="278" t="str">
        <f t="shared" si="74"/>
        <v>UYGUN</v>
      </c>
    </row>
    <row r="299" spans="1:28" ht="15" customHeight="1" x14ac:dyDescent="0.3">
      <c r="A299" s="35" t="s">
        <v>1073</v>
      </c>
      <c r="B299" s="36">
        <f>'📡 CANLI_VERİ'!C300</f>
        <v>0</v>
      </c>
      <c r="C299" s="37">
        <f>'📡 CANLI_VERİ'!G300</f>
        <v>0</v>
      </c>
      <c r="D299" s="38" t="s">
        <v>1032</v>
      </c>
      <c r="E299" s="39" t="s">
        <v>1032</v>
      </c>
      <c r="F299" s="39" t="s">
        <v>1032</v>
      </c>
      <c r="G299" s="39" t="s">
        <v>1032</v>
      </c>
      <c r="H299" s="39" t="s">
        <v>1032</v>
      </c>
      <c r="I299" s="39" t="s">
        <v>1032</v>
      </c>
      <c r="J299" s="39" t="s">
        <v>1032</v>
      </c>
      <c r="K299" s="39" t="s">
        <v>1032</v>
      </c>
      <c r="L299" s="40">
        <f>'📡 CANLI_VERİ'!H300</f>
        <v>0</v>
      </c>
      <c r="M299" s="39" t="s">
        <v>1032</v>
      </c>
      <c r="N299" t="str">
        <f t="shared" si="60"/>
        <v>?</v>
      </c>
      <c r="O299" t="str">
        <f t="shared" si="61"/>
        <v>?</v>
      </c>
      <c r="P299" t="str">
        <f t="shared" si="62"/>
        <v>?</v>
      </c>
      <c r="Q299" t="str">
        <f t="shared" si="63"/>
        <v>?</v>
      </c>
      <c r="R299" t="str">
        <f t="shared" si="64"/>
        <v>?</v>
      </c>
      <c r="S299" t="str">
        <f t="shared" si="65"/>
        <v>?</v>
      </c>
      <c r="T299">
        <f t="shared" si="66"/>
        <v>0</v>
      </c>
      <c r="U299" t="str">
        <f t="shared" si="67"/>
        <v/>
      </c>
      <c r="V299" s="249" t="str">
        <f t="shared" si="68"/>
        <v>—</v>
      </c>
      <c r="W299" s="249" t="str">
        <f t="shared" si="69"/>
        <v>📊 Yüksek Skor</v>
      </c>
      <c r="X299" s="278">
        <f t="shared" si="70"/>
        <v>-6</v>
      </c>
      <c r="Y299" s="278">
        <f t="shared" si="71"/>
        <v>0</v>
      </c>
      <c r="Z299" s="278" t="str">
        <f t="shared" si="72"/>
        <v>PAS</v>
      </c>
      <c r="AA299" s="278" t="str">
        <f t="shared" si="73"/>
        <v>HAYIR</v>
      </c>
      <c r="AB299" s="278" t="str">
        <f t="shared" si="74"/>
        <v>RİSKLİ</v>
      </c>
    </row>
    <row r="300" spans="1:28" ht="15" customHeight="1" x14ac:dyDescent="0.3">
      <c r="A300" s="41" t="s">
        <v>272</v>
      </c>
      <c r="B300" s="42">
        <f>'📡 CANLI_VERİ'!C301</f>
        <v>12.6</v>
      </c>
      <c r="C300" s="43">
        <f>'📡 CANLI_VERİ'!G301</f>
        <v>12.57</v>
      </c>
      <c r="D300" s="51">
        <v>-2.8287461773700229</v>
      </c>
      <c r="E300" s="50">
        <v>17.11032981751265</v>
      </c>
      <c r="F300" s="50">
        <v>2.989771833202203</v>
      </c>
      <c r="G300" s="50">
        <v>54.014598540146032</v>
      </c>
      <c r="H300" s="50">
        <v>72.512203706254127</v>
      </c>
      <c r="I300" s="50">
        <v>0.12296893132498332</v>
      </c>
      <c r="J300" s="50">
        <v>6.323529411760731E-3</v>
      </c>
      <c r="K300" s="50">
        <v>5.9505882352939923E-2</v>
      </c>
      <c r="L300" s="46">
        <v>2854427</v>
      </c>
      <c r="M300" s="50">
        <v>4636186.5999999996</v>
      </c>
      <c r="N300" t="str">
        <f t="shared" si="60"/>
        <v>✗</v>
      </c>
      <c r="O300" t="str">
        <f t="shared" si="61"/>
        <v>✓</v>
      </c>
      <c r="P300" t="str">
        <f t="shared" si="62"/>
        <v>✓</v>
      </c>
      <c r="Q300" t="str">
        <f t="shared" si="63"/>
        <v>✗</v>
      </c>
      <c r="R300" t="str">
        <f t="shared" si="64"/>
        <v>✓</v>
      </c>
      <c r="S300" t="str">
        <f t="shared" si="65"/>
        <v>✗</v>
      </c>
      <c r="T300" t="b">
        <f t="shared" si="66"/>
        <v>0</v>
      </c>
      <c r="U300">
        <f t="shared" si="67"/>
        <v>8</v>
      </c>
      <c r="V300" s="249" t="str">
        <f t="shared" si="68"/>
        <v>—</v>
      </c>
      <c r="W300" s="249" t="str">
        <f t="shared" si="69"/>
        <v>—</v>
      </c>
      <c r="X300" s="278">
        <f t="shared" si="70"/>
        <v>5</v>
      </c>
      <c r="Y300" s="278">
        <f t="shared" si="71"/>
        <v>5</v>
      </c>
      <c r="Z300" s="278" t="str">
        <f t="shared" si="72"/>
        <v>PAS</v>
      </c>
      <c r="AA300" s="278" t="str">
        <f t="shared" si="73"/>
        <v>HAYIR</v>
      </c>
      <c r="AB300" s="278" t="str">
        <f t="shared" si="74"/>
        <v>UYGUN</v>
      </c>
    </row>
    <row r="301" spans="1:28" ht="15" customHeight="1" x14ac:dyDescent="0.3">
      <c r="A301" s="35" t="s">
        <v>1074</v>
      </c>
      <c r="B301" s="36">
        <f>'📡 CANLI_VERİ'!C302</f>
        <v>0</v>
      </c>
      <c r="C301" s="37">
        <f>'📡 CANLI_VERİ'!G302</f>
        <v>0</v>
      </c>
      <c r="D301" s="38" t="s">
        <v>1032</v>
      </c>
      <c r="E301" s="39" t="s">
        <v>1032</v>
      </c>
      <c r="F301" s="39" t="s">
        <v>1032</v>
      </c>
      <c r="G301" s="39" t="s">
        <v>1032</v>
      </c>
      <c r="H301" s="39" t="s">
        <v>1032</v>
      </c>
      <c r="I301" s="39" t="s">
        <v>1032</v>
      </c>
      <c r="J301" s="39" t="s">
        <v>1032</v>
      </c>
      <c r="K301" s="39" t="s">
        <v>1032</v>
      </c>
      <c r="L301" s="40">
        <f>'📡 CANLI_VERİ'!H302</f>
        <v>0</v>
      </c>
      <c r="M301" s="39" t="s">
        <v>1032</v>
      </c>
      <c r="N301" t="str">
        <f t="shared" si="60"/>
        <v>?</v>
      </c>
      <c r="O301" t="str">
        <f t="shared" si="61"/>
        <v>?</v>
      </c>
      <c r="P301" t="str">
        <f t="shared" si="62"/>
        <v>?</v>
      </c>
      <c r="Q301" t="str">
        <f t="shared" si="63"/>
        <v>?</v>
      </c>
      <c r="R301" t="str">
        <f t="shared" si="64"/>
        <v>?</v>
      </c>
      <c r="S301" t="str">
        <f t="shared" si="65"/>
        <v>?</v>
      </c>
      <c r="T301">
        <f t="shared" si="66"/>
        <v>0</v>
      </c>
      <c r="U301" t="str">
        <f t="shared" si="67"/>
        <v/>
      </c>
      <c r="V301" s="249" t="str">
        <f t="shared" si="68"/>
        <v>—</v>
      </c>
      <c r="W301" s="249" t="str">
        <f t="shared" si="69"/>
        <v>📊 Yüksek Skor</v>
      </c>
      <c r="X301" s="278">
        <f t="shared" si="70"/>
        <v>-6</v>
      </c>
      <c r="Y301" s="278">
        <f t="shared" si="71"/>
        <v>0</v>
      </c>
      <c r="Z301" s="278" t="str">
        <f t="shared" si="72"/>
        <v>PAS</v>
      </c>
      <c r="AA301" s="278" t="str">
        <f t="shared" si="73"/>
        <v>HAYIR</v>
      </c>
      <c r="AB301" s="278" t="str">
        <f t="shared" si="74"/>
        <v>RİSKLİ</v>
      </c>
    </row>
    <row r="302" spans="1:28" ht="15" customHeight="1" x14ac:dyDescent="0.3">
      <c r="A302" s="41" t="s">
        <v>629</v>
      </c>
      <c r="B302" s="42">
        <f>'📡 CANLI_VERİ'!C303</f>
        <v>13.25</v>
      </c>
      <c r="C302" s="43">
        <f>'📡 CANLI_VERİ'!G303</f>
        <v>13.16</v>
      </c>
      <c r="D302" s="44" t="s">
        <v>1032</v>
      </c>
      <c r="E302" s="45" t="s">
        <v>1032</v>
      </c>
      <c r="F302" s="45" t="s">
        <v>1032</v>
      </c>
      <c r="G302" s="45" t="s">
        <v>1032</v>
      </c>
      <c r="H302" s="45" t="s">
        <v>1032</v>
      </c>
      <c r="I302" s="45" t="s">
        <v>1032</v>
      </c>
      <c r="J302" s="45" t="s">
        <v>1032</v>
      </c>
      <c r="K302" s="45" t="s">
        <v>1032</v>
      </c>
      <c r="L302" s="46">
        <f>'📡 CANLI_VERİ'!H303</f>
        <v>77382</v>
      </c>
      <c r="M302" s="45" t="s">
        <v>1032</v>
      </c>
      <c r="N302" t="str">
        <f t="shared" si="60"/>
        <v>?</v>
      </c>
      <c r="O302" t="str">
        <f t="shared" si="61"/>
        <v>?</v>
      </c>
      <c r="P302" t="str">
        <f t="shared" si="62"/>
        <v>?</v>
      </c>
      <c r="Q302" t="str">
        <f t="shared" si="63"/>
        <v>?</v>
      </c>
      <c r="R302" t="str">
        <f t="shared" si="64"/>
        <v>?</v>
      </c>
      <c r="S302" t="str">
        <f t="shared" si="65"/>
        <v>?</v>
      </c>
      <c r="T302">
        <f t="shared" si="66"/>
        <v>0</v>
      </c>
      <c r="U302" t="str">
        <f t="shared" si="67"/>
        <v/>
      </c>
      <c r="V302" s="249" t="str">
        <f t="shared" si="68"/>
        <v>—</v>
      </c>
      <c r="W302" s="249" t="str">
        <f t="shared" si="69"/>
        <v>📊 Yüksek Skor</v>
      </c>
      <c r="X302" s="278">
        <f t="shared" si="70"/>
        <v>-6</v>
      </c>
      <c r="Y302" s="278">
        <f t="shared" si="71"/>
        <v>0</v>
      </c>
      <c r="Z302" s="278" t="str">
        <f t="shared" si="72"/>
        <v>PAS</v>
      </c>
      <c r="AA302" s="278" t="str">
        <f t="shared" si="73"/>
        <v>HAYIR</v>
      </c>
      <c r="AB302" s="278" t="str">
        <f t="shared" si="74"/>
        <v>RİSKLİ</v>
      </c>
    </row>
    <row r="303" spans="1:28" ht="15" customHeight="1" x14ac:dyDescent="0.3">
      <c r="A303" s="35" t="s">
        <v>79</v>
      </c>
      <c r="B303" s="36">
        <f>'📡 CANLI_VERİ'!C304</f>
        <v>444.75</v>
      </c>
      <c r="C303" s="37">
        <f>'📡 CANLI_VERİ'!G304</f>
        <v>443.75</v>
      </c>
      <c r="D303" s="52">
        <v>-6.4983888292158953</v>
      </c>
      <c r="E303" s="49">
        <v>-89.7018970189702</v>
      </c>
      <c r="F303" s="49">
        <v>3.8811848691228357</v>
      </c>
      <c r="G303" s="49">
        <v>26.033057851239672</v>
      </c>
      <c r="H303" s="49">
        <v>45.586567149951861</v>
      </c>
      <c r="I303" s="49">
        <v>-1.0424542792437519</v>
      </c>
      <c r="J303" s="49">
        <v>15.397794117647095</v>
      </c>
      <c r="K303" s="49">
        <v>-10.636911764705836</v>
      </c>
      <c r="L303" s="40">
        <v>996293</v>
      </c>
      <c r="M303" s="49">
        <v>648726.4</v>
      </c>
      <c r="N303" t="str">
        <f t="shared" si="60"/>
        <v>✗</v>
      </c>
      <c r="O303" t="str">
        <f t="shared" si="61"/>
        <v>✓</v>
      </c>
      <c r="P303" t="str">
        <f t="shared" si="62"/>
        <v>✗</v>
      </c>
      <c r="Q303" t="str">
        <f t="shared" si="63"/>
        <v>✗</v>
      </c>
      <c r="R303" t="str">
        <f t="shared" si="64"/>
        <v>✗</v>
      </c>
      <c r="S303" t="str">
        <f t="shared" si="65"/>
        <v>✓</v>
      </c>
      <c r="T303" t="b">
        <f t="shared" si="66"/>
        <v>0</v>
      </c>
      <c r="U303">
        <f t="shared" si="67"/>
        <v>5</v>
      </c>
      <c r="V303" s="249" t="str">
        <f t="shared" si="68"/>
        <v>—</v>
      </c>
      <c r="W303" s="249" t="str">
        <f t="shared" si="69"/>
        <v>—</v>
      </c>
      <c r="X303" s="278">
        <f t="shared" si="70"/>
        <v>4</v>
      </c>
      <c r="Y303" s="278">
        <f t="shared" si="71"/>
        <v>4</v>
      </c>
      <c r="Z303" s="278" t="str">
        <f t="shared" si="72"/>
        <v>PAS</v>
      </c>
      <c r="AA303" s="278" t="str">
        <f t="shared" si="73"/>
        <v>HAYIR</v>
      </c>
      <c r="AB303" s="278" t="str">
        <f t="shared" si="74"/>
        <v>UYGUN</v>
      </c>
    </row>
    <row r="304" spans="1:28" ht="15" customHeight="1" x14ac:dyDescent="0.3">
      <c r="A304" s="41" t="s">
        <v>201</v>
      </c>
      <c r="B304" s="42">
        <f>'📡 CANLI_VERİ'!C305</f>
        <v>1.86</v>
      </c>
      <c r="C304" s="43">
        <f>'📡 CANLI_VERİ'!G305</f>
        <v>1.86</v>
      </c>
      <c r="D304" s="44" t="s">
        <v>1032</v>
      </c>
      <c r="E304" s="45" t="s">
        <v>1032</v>
      </c>
      <c r="F304" s="45" t="s">
        <v>1032</v>
      </c>
      <c r="G304" s="45" t="s">
        <v>1032</v>
      </c>
      <c r="H304" s="45" t="s">
        <v>1032</v>
      </c>
      <c r="I304" s="45" t="s">
        <v>1032</v>
      </c>
      <c r="J304" s="45" t="s">
        <v>1032</v>
      </c>
      <c r="K304" s="45" t="s">
        <v>1032</v>
      </c>
      <c r="L304" s="46">
        <f>'📡 CANLI_VERİ'!H305</f>
        <v>4409691</v>
      </c>
      <c r="M304" s="45" t="s">
        <v>1032</v>
      </c>
      <c r="N304" t="str">
        <f t="shared" si="60"/>
        <v>?</v>
      </c>
      <c r="O304" t="str">
        <f t="shared" si="61"/>
        <v>?</v>
      </c>
      <c r="P304" t="str">
        <f t="shared" si="62"/>
        <v>?</v>
      </c>
      <c r="Q304" t="str">
        <f t="shared" si="63"/>
        <v>?</v>
      </c>
      <c r="R304" t="str">
        <f t="shared" si="64"/>
        <v>?</v>
      </c>
      <c r="S304" t="str">
        <f t="shared" si="65"/>
        <v>?</v>
      </c>
      <c r="T304">
        <f t="shared" si="66"/>
        <v>0</v>
      </c>
      <c r="U304" t="str">
        <f t="shared" si="67"/>
        <v/>
      </c>
      <c r="V304" s="249" t="str">
        <f t="shared" si="68"/>
        <v>—</v>
      </c>
      <c r="W304" s="249" t="str">
        <f t="shared" si="69"/>
        <v>📊 Yüksek Skor</v>
      </c>
      <c r="X304" s="278">
        <f t="shared" si="70"/>
        <v>-6</v>
      </c>
      <c r="Y304" s="278">
        <f t="shared" si="71"/>
        <v>0</v>
      </c>
      <c r="Z304" s="278" t="str">
        <f t="shared" si="72"/>
        <v>PAS</v>
      </c>
      <c r="AA304" s="278" t="str">
        <f t="shared" si="73"/>
        <v>HAYIR</v>
      </c>
      <c r="AB304" s="278" t="str">
        <f t="shared" si="74"/>
        <v>RİSKLİ</v>
      </c>
    </row>
    <row r="305" spans="1:28" ht="15" customHeight="1" x14ac:dyDescent="0.3">
      <c r="A305" s="35" t="s">
        <v>233</v>
      </c>
      <c r="B305" s="36">
        <f>'📡 CANLI_VERİ'!C306</f>
        <v>1515</v>
      </c>
      <c r="C305" s="37">
        <f>'📡 CANLI_VERİ'!G306</f>
        <v>1507</v>
      </c>
      <c r="D305" s="52">
        <v>-4.9282595134123479</v>
      </c>
      <c r="E305" s="49">
        <v>10.826519554723518</v>
      </c>
      <c r="F305" s="49">
        <v>5.4743157105361835</v>
      </c>
      <c r="G305" s="49">
        <v>40.816326530612244</v>
      </c>
      <c r="H305" s="49">
        <v>52.902566777509719</v>
      </c>
      <c r="I305" s="49">
        <v>9.8523054591585435</v>
      </c>
      <c r="J305" s="49">
        <v>133.43235294117653</v>
      </c>
      <c r="K305" s="49">
        <v>-22.935294117647032</v>
      </c>
      <c r="L305" s="40">
        <v>14916</v>
      </c>
      <c r="M305" s="49">
        <v>23199</v>
      </c>
      <c r="N305" t="str">
        <f t="shared" si="60"/>
        <v>✗</v>
      </c>
      <c r="O305" t="str">
        <f t="shared" si="61"/>
        <v>✓</v>
      </c>
      <c r="P305" t="str">
        <f t="shared" si="62"/>
        <v>✓</v>
      </c>
      <c r="Q305" t="str">
        <f t="shared" si="63"/>
        <v>✗</v>
      </c>
      <c r="R305" t="str">
        <f t="shared" si="64"/>
        <v>✗</v>
      </c>
      <c r="S305" t="str">
        <f t="shared" si="65"/>
        <v>✗</v>
      </c>
      <c r="T305">
        <f t="shared" si="66"/>
        <v>-2</v>
      </c>
      <c r="U305">
        <f t="shared" si="67"/>
        <v>4</v>
      </c>
      <c r="V305" s="249" t="str">
        <f t="shared" si="68"/>
        <v>—</v>
      </c>
      <c r="W305" s="249" t="str">
        <f t="shared" si="69"/>
        <v>—</v>
      </c>
      <c r="X305" s="278">
        <f t="shared" si="70"/>
        <v>0</v>
      </c>
      <c r="Y305" s="278">
        <f t="shared" si="71"/>
        <v>0</v>
      </c>
      <c r="Z305" s="278" t="str">
        <f t="shared" si="72"/>
        <v>PAS</v>
      </c>
      <c r="AA305" s="278" t="str">
        <f t="shared" si="73"/>
        <v>HAYIR</v>
      </c>
      <c r="AB305" s="278" t="str">
        <f t="shared" si="74"/>
        <v>RİSKLİ</v>
      </c>
    </row>
    <row r="306" spans="1:28" ht="15" customHeight="1" x14ac:dyDescent="0.3">
      <c r="A306" s="41" t="s">
        <v>630</v>
      </c>
      <c r="B306" s="42">
        <f>'📡 CANLI_VERİ'!C307</f>
        <v>7.57</v>
      </c>
      <c r="C306" s="43">
        <f>'📡 CANLI_VERİ'!G307</f>
        <v>7.59</v>
      </c>
      <c r="D306" s="51">
        <v>-9.8165720878758638</v>
      </c>
      <c r="E306" s="50">
        <v>-7.6344513842347368</v>
      </c>
      <c r="F306" s="50">
        <v>7.0081126445356245</v>
      </c>
      <c r="G306" s="50">
        <v>23.372781065088759</v>
      </c>
      <c r="H306" s="50">
        <v>41.666666666666679</v>
      </c>
      <c r="I306" s="50">
        <v>-4.2874476935795325E-2</v>
      </c>
      <c r="J306" s="50">
        <v>0.47613529411764954</v>
      </c>
      <c r="K306" s="50">
        <v>-4.0382999999999059E-2</v>
      </c>
      <c r="L306" s="46">
        <v>4614427</v>
      </c>
      <c r="M306" s="50">
        <v>8472887.5999999996</v>
      </c>
      <c r="N306" t="str">
        <f t="shared" si="60"/>
        <v>✗</v>
      </c>
      <c r="O306" t="str">
        <f t="shared" si="61"/>
        <v>✓</v>
      </c>
      <c r="P306" t="str">
        <f t="shared" si="62"/>
        <v>✗</v>
      </c>
      <c r="Q306" t="str">
        <f t="shared" si="63"/>
        <v>✗</v>
      </c>
      <c r="R306" t="str">
        <f t="shared" si="64"/>
        <v>✗</v>
      </c>
      <c r="S306" t="str">
        <f t="shared" si="65"/>
        <v>✗</v>
      </c>
      <c r="T306">
        <f t="shared" si="66"/>
        <v>-2</v>
      </c>
      <c r="U306">
        <f t="shared" si="67"/>
        <v>1</v>
      </c>
      <c r="V306" s="249" t="str">
        <f t="shared" si="68"/>
        <v>—</v>
      </c>
      <c r="W306" s="249" t="str">
        <f t="shared" si="69"/>
        <v>—</v>
      </c>
      <c r="X306" s="278">
        <f t="shared" si="70"/>
        <v>-5</v>
      </c>
      <c r="Y306" s="278">
        <f t="shared" si="71"/>
        <v>0</v>
      </c>
      <c r="Z306" s="278" t="str">
        <f t="shared" si="72"/>
        <v>PAS</v>
      </c>
      <c r="AA306" s="278" t="str">
        <f t="shared" si="73"/>
        <v>HAYIR</v>
      </c>
      <c r="AB306" s="278" t="str">
        <f t="shared" si="74"/>
        <v>RİSKLİ</v>
      </c>
    </row>
    <row r="307" spans="1:28" ht="15" customHeight="1" x14ac:dyDescent="0.3">
      <c r="A307" s="35" t="s">
        <v>127</v>
      </c>
      <c r="B307" s="36">
        <f>'📡 CANLI_VERİ'!C308</f>
        <v>23.88</v>
      </c>
      <c r="C307" s="37">
        <f>'📡 CANLI_VERİ'!G308</f>
        <v>23.9</v>
      </c>
      <c r="D307" s="38" t="s">
        <v>1032</v>
      </c>
      <c r="E307" s="39" t="s">
        <v>1032</v>
      </c>
      <c r="F307" s="39" t="s">
        <v>1032</v>
      </c>
      <c r="G307" s="39" t="s">
        <v>1032</v>
      </c>
      <c r="H307" s="39" t="s">
        <v>1032</v>
      </c>
      <c r="I307" s="39" t="s">
        <v>1032</v>
      </c>
      <c r="J307" s="39" t="s">
        <v>1032</v>
      </c>
      <c r="K307" s="39" t="s">
        <v>1032</v>
      </c>
      <c r="L307" s="40">
        <f>'📡 CANLI_VERİ'!H308</f>
        <v>6896</v>
      </c>
      <c r="M307" s="39" t="s">
        <v>1032</v>
      </c>
      <c r="N307" t="str">
        <f t="shared" si="60"/>
        <v>?</v>
      </c>
      <c r="O307" t="str">
        <f t="shared" si="61"/>
        <v>?</v>
      </c>
      <c r="P307" t="str">
        <f t="shared" si="62"/>
        <v>?</v>
      </c>
      <c r="Q307" t="str">
        <f t="shared" si="63"/>
        <v>?</v>
      </c>
      <c r="R307" t="str">
        <f t="shared" si="64"/>
        <v>?</v>
      </c>
      <c r="S307" t="str">
        <f t="shared" si="65"/>
        <v>?</v>
      </c>
      <c r="T307">
        <f t="shared" si="66"/>
        <v>0</v>
      </c>
      <c r="U307" t="str">
        <f t="shared" si="67"/>
        <v/>
      </c>
      <c r="V307" s="249" t="str">
        <f t="shared" si="68"/>
        <v>—</v>
      </c>
      <c r="W307" s="249" t="str">
        <f t="shared" si="69"/>
        <v>📊 Yüksek Skor</v>
      </c>
      <c r="X307" s="278">
        <f t="shared" si="70"/>
        <v>-6</v>
      </c>
      <c r="Y307" s="278">
        <f t="shared" si="71"/>
        <v>0</v>
      </c>
      <c r="Z307" s="278" t="str">
        <f t="shared" si="72"/>
        <v>PAS</v>
      </c>
      <c r="AA307" s="278" t="str">
        <f t="shared" si="73"/>
        <v>HAYIR</v>
      </c>
      <c r="AB307" s="278" t="str">
        <f t="shared" si="74"/>
        <v>RİSKLİ</v>
      </c>
    </row>
    <row r="308" spans="1:28" ht="15" customHeight="1" x14ac:dyDescent="0.3">
      <c r="A308" s="41" t="s">
        <v>631</v>
      </c>
      <c r="B308" s="42">
        <f>'📡 CANLI_VERİ'!C309</f>
        <v>6.52</v>
      </c>
      <c r="C308" s="43">
        <f>'📡 CANLI_VERİ'!G309</f>
        <v>6.46</v>
      </c>
      <c r="D308" s="44" t="s">
        <v>1032</v>
      </c>
      <c r="E308" s="45" t="s">
        <v>1032</v>
      </c>
      <c r="F308" s="45" t="s">
        <v>1032</v>
      </c>
      <c r="G308" s="45" t="s">
        <v>1032</v>
      </c>
      <c r="H308" s="45" t="s">
        <v>1032</v>
      </c>
      <c r="I308" s="45" t="s">
        <v>1032</v>
      </c>
      <c r="J308" s="45" t="s">
        <v>1032</v>
      </c>
      <c r="K308" s="45" t="s">
        <v>1032</v>
      </c>
      <c r="L308" s="46">
        <f>'📡 CANLI_VERİ'!H309</f>
        <v>2596</v>
      </c>
      <c r="M308" s="45" t="s">
        <v>1032</v>
      </c>
      <c r="N308" t="str">
        <f t="shared" si="60"/>
        <v>?</v>
      </c>
      <c r="O308" t="str">
        <f t="shared" si="61"/>
        <v>?</v>
      </c>
      <c r="P308" t="str">
        <f t="shared" si="62"/>
        <v>?</v>
      </c>
      <c r="Q308" t="str">
        <f t="shared" si="63"/>
        <v>?</v>
      </c>
      <c r="R308" t="str">
        <f t="shared" si="64"/>
        <v>?</v>
      </c>
      <c r="S308" t="str">
        <f t="shared" si="65"/>
        <v>?</v>
      </c>
      <c r="T308">
        <f t="shared" si="66"/>
        <v>0</v>
      </c>
      <c r="U308" t="str">
        <f t="shared" si="67"/>
        <v/>
      </c>
      <c r="V308" s="249" t="str">
        <f t="shared" si="68"/>
        <v>—</v>
      </c>
      <c r="W308" s="249" t="str">
        <f t="shared" si="69"/>
        <v>📊 Yüksek Skor</v>
      </c>
      <c r="X308" s="278">
        <f t="shared" si="70"/>
        <v>-6</v>
      </c>
      <c r="Y308" s="278">
        <f t="shared" si="71"/>
        <v>0</v>
      </c>
      <c r="Z308" s="278" t="str">
        <f t="shared" si="72"/>
        <v>PAS</v>
      </c>
      <c r="AA308" s="278" t="str">
        <f t="shared" si="73"/>
        <v>HAYIR</v>
      </c>
      <c r="AB308" s="278" t="str">
        <f t="shared" si="74"/>
        <v>RİSKLİ</v>
      </c>
    </row>
    <row r="309" spans="1:28" ht="15" customHeight="1" x14ac:dyDescent="0.3">
      <c r="A309" s="35" t="s">
        <v>177</v>
      </c>
      <c r="B309" s="36">
        <f>'📡 CANLI_VERİ'!C310</f>
        <v>7.02</v>
      </c>
      <c r="C309" s="37">
        <f>'📡 CANLI_VERİ'!G310</f>
        <v>7.04</v>
      </c>
      <c r="D309" s="52">
        <v>-19.799777530589544</v>
      </c>
      <c r="E309" s="49">
        <v>-77.564804673238385</v>
      </c>
      <c r="F309" s="49">
        <v>7.638200911432536</v>
      </c>
      <c r="G309" s="49">
        <v>7.5949367088607476</v>
      </c>
      <c r="H309" s="49">
        <v>7.7355836849507584</v>
      </c>
      <c r="I309" s="49">
        <v>-7.7853555783966785E-2</v>
      </c>
      <c r="J309" s="49">
        <v>0.17929411764705794</v>
      </c>
      <c r="K309" s="49">
        <v>-0.43637647058823581</v>
      </c>
      <c r="L309" s="40">
        <v>15237248</v>
      </c>
      <c r="M309" s="49">
        <v>109639831.59999999</v>
      </c>
      <c r="N309" t="str">
        <f t="shared" si="60"/>
        <v>✗</v>
      </c>
      <c r="O309" t="str">
        <f t="shared" si="61"/>
        <v>✓</v>
      </c>
      <c r="P309" t="str">
        <f t="shared" si="62"/>
        <v>✗</v>
      </c>
      <c r="Q309" t="str">
        <f t="shared" si="63"/>
        <v>✗</v>
      </c>
      <c r="R309" t="str">
        <f t="shared" si="64"/>
        <v>✗</v>
      </c>
      <c r="S309" t="str">
        <f t="shared" si="65"/>
        <v>✗</v>
      </c>
      <c r="T309">
        <f t="shared" si="66"/>
        <v>-2</v>
      </c>
      <c r="U309">
        <f t="shared" si="67"/>
        <v>1</v>
      </c>
      <c r="V309" s="249" t="str">
        <f t="shared" si="68"/>
        <v>—</v>
      </c>
      <c r="W309" s="249" t="str">
        <f t="shared" si="69"/>
        <v>—</v>
      </c>
      <c r="X309" s="278">
        <f t="shared" si="70"/>
        <v>-5</v>
      </c>
      <c r="Y309" s="278">
        <f t="shared" si="71"/>
        <v>0</v>
      </c>
      <c r="Z309" s="278" t="str">
        <f t="shared" si="72"/>
        <v>PAS</v>
      </c>
      <c r="AA309" s="278" t="str">
        <f t="shared" si="73"/>
        <v>HAYIR</v>
      </c>
      <c r="AB309" s="278" t="str">
        <f t="shared" si="74"/>
        <v>RİSKLİ</v>
      </c>
    </row>
    <row r="310" spans="1:28" ht="15" customHeight="1" x14ac:dyDescent="0.3">
      <c r="A310" s="41" t="s">
        <v>632</v>
      </c>
      <c r="B310" s="42">
        <f>'📡 CANLI_VERİ'!C311</f>
        <v>65.349999999999994</v>
      </c>
      <c r="C310" s="43">
        <f>'📡 CANLI_VERİ'!G311</f>
        <v>65.349999999999994</v>
      </c>
      <c r="D310" s="51">
        <v>-1.9334880123743292</v>
      </c>
      <c r="E310" s="50">
        <v>72.413793103447674</v>
      </c>
      <c r="F310" s="50">
        <v>4.1798107255520511</v>
      </c>
      <c r="G310" s="50">
        <v>48.571428571428548</v>
      </c>
      <c r="H310" s="50">
        <v>65.815793402000295</v>
      </c>
      <c r="I310" s="50">
        <v>0.14249429019426318</v>
      </c>
      <c r="J310" s="50">
        <v>3.8822058823529204</v>
      </c>
      <c r="K310" s="50">
        <v>-0.3004411764705992</v>
      </c>
      <c r="L310" s="46">
        <v>293196</v>
      </c>
      <c r="M310" s="50">
        <v>596674.4</v>
      </c>
      <c r="N310" t="str">
        <f t="shared" si="60"/>
        <v>✗</v>
      </c>
      <c r="O310" t="str">
        <f t="shared" si="61"/>
        <v>✓</v>
      </c>
      <c r="P310" t="str">
        <f t="shared" si="62"/>
        <v>✓</v>
      </c>
      <c r="Q310" t="str">
        <f t="shared" si="63"/>
        <v>✗</v>
      </c>
      <c r="R310" t="str">
        <f t="shared" si="64"/>
        <v>✗</v>
      </c>
      <c r="S310" t="str">
        <f t="shared" si="65"/>
        <v>✗</v>
      </c>
      <c r="T310" t="b">
        <f t="shared" si="66"/>
        <v>0</v>
      </c>
      <c r="U310">
        <f t="shared" si="67"/>
        <v>6</v>
      </c>
      <c r="V310" s="249" t="str">
        <f t="shared" si="68"/>
        <v>—</v>
      </c>
      <c r="W310" s="249" t="str">
        <f t="shared" si="69"/>
        <v>—</v>
      </c>
      <c r="X310" s="278">
        <f t="shared" si="70"/>
        <v>2</v>
      </c>
      <c r="Y310" s="278">
        <f t="shared" si="71"/>
        <v>2</v>
      </c>
      <c r="Z310" s="278" t="str">
        <f t="shared" si="72"/>
        <v>PAS</v>
      </c>
      <c r="AA310" s="278" t="str">
        <f t="shared" si="73"/>
        <v>HAYIR</v>
      </c>
      <c r="AB310" s="278" t="str">
        <f t="shared" si="74"/>
        <v>SINIR</v>
      </c>
    </row>
    <row r="311" spans="1:28" ht="15" customHeight="1" x14ac:dyDescent="0.3">
      <c r="A311" s="35" t="s">
        <v>633</v>
      </c>
      <c r="B311" s="36">
        <f>'📡 CANLI_VERİ'!C312</f>
        <v>5.9</v>
      </c>
      <c r="C311" s="37">
        <f>'📡 CANLI_VERİ'!G312</f>
        <v>5.89</v>
      </c>
      <c r="D311" s="52">
        <v>-2.7914614121510639</v>
      </c>
      <c r="E311" s="49">
        <v>-86.025086025086026</v>
      </c>
      <c r="F311" s="49">
        <v>10.111003861003859</v>
      </c>
      <c r="G311" s="49">
        <v>8.0291970802919632</v>
      </c>
      <c r="H311" s="49">
        <v>7.1717772572865259</v>
      </c>
      <c r="I311" s="49">
        <v>-0.27820838403025006</v>
      </c>
      <c r="J311" s="49">
        <v>-2.2986176470588227</v>
      </c>
      <c r="K311" s="49">
        <v>-0.24919411764705846</v>
      </c>
      <c r="L311" s="40">
        <v>4631390</v>
      </c>
      <c r="M311" s="49">
        <v>11857510</v>
      </c>
      <c r="N311" t="str">
        <f t="shared" si="60"/>
        <v>✗</v>
      </c>
      <c r="O311" t="str">
        <f t="shared" si="61"/>
        <v>✓</v>
      </c>
      <c r="P311" t="str">
        <f t="shared" si="62"/>
        <v>✗</v>
      </c>
      <c r="Q311" t="str">
        <f t="shared" si="63"/>
        <v>✓</v>
      </c>
      <c r="R311" t="str">
        <f t="shared" si="64"/>
        <v>✗</v>
      </c>
      <c r="S311" t="str">
        <f t="shared" si="65"/>
        <v>✗</v>
      </c>
      <c r="T311">
        <f t="shared" si="66"/>
        <v>-2</v>
      </c>
      <c r="U311">
        <f t="shared" si="67"/>
        <v>3</v>
      </c>
      <c r="V311" s="249" t="str">
        <f t="shared" si="68"/>
        <v>—</v>
      </c>
      <c r="W311" s="249" t="str">
        <f t="shared" si="69"/>
        <v>—</v>
      </c>
      <c r="X311" s="278">
        <f t="shared" si="70"/>
        <v>-1</v>
      </c>
      <c r="Y311" s="278">
        <f t="shared" si="71"/>
        <v>0</v>
      </c>
      <c r="Z311" s="278" t="str">
        <f t="shared" si="72"/>
        <v>PAS</v>
      </c>
      <c r="AA311" s="278" t="str">
        <f t="shared" si="73"/>
        <v>HAYIR</v>
      </c>
      <c r="AB311" s="278" t="str">
        <f t="shared" si="74"/>
        <v>RİSKLİ</v>
      </c>
    </row>
    <row r="312" spans="1:28" ht="15" customHeight="1" x14ac:dyDescent="0.3">
      <c r="A312" s="41" t="s">
        <v>1075</v>
      </c>
      <c r="B312" s="42">
        <f>'📡 CANLI_VERİ'!C313</f>
        <v>0</v>
      </c>
      <c r="C312" s="43">
        <f>'📡 CANLI_VERİ'!G313</f>
        <v>0</v>
      </c>
      <c r="D312" s="44" t="s">
        <v>1032</v>
      </c>
      <c r="E312" s="45" t="s">
        <v>1032</v>
      </c>
      <c r="F312" s="45" t="s">
        <v>1032</v>
      </c>
      <c r="G312" s="45" t="s">
        <v>1032</v>
      </c>
      <c r="H312" s="45" t="s">
        <v>1032</v>
      </c>
      <c r="I312" s="45" t="s">
        <v>1032</v>
      </c>
      <c r="J312" s="45" t="s">
        <v>1032</v>
      </c>
      <c r="K312" s="45" t="s">
        <v>1032</v>
      </c>
      <c r="L312" s="46">
        <f>'📡 CANLI_VERİ'!H313</f>
        <v>0</v>
      </c>
      <c r="M312" s="45" t="s">
        <v>1032</v>
      </c>
      <c r="N312" t="str">
        <f t="shared" si="60"/>
        <v>?</v>
      </c>
      <c r="O312" t="str">
        <f t="shared" si="61"/>
        <v>?</v>
      </c>
      <c r="P312" t="str">
        <f t="shared" si="62"/>
        <v>?</v>
      </c>
      <c r="Q312" t="str">
        <f t="shared" si="63"/>
        <v>?</v>
      </c>
      <c r="R312" t="str">
        <f t="shared" si="64"/>
        <v>?</v>
      </c>
      <c r="S312" t="str">
        <f t="shared" si="65"/>
        <v>?</v>
      </c>
      <c r="T312">
        <f t="shared" si="66"/>
        <v>0</v>
      </c>
      <c r="U312" t="str">
        <f t="shared" si="67"/>
        <v/>
      </c>
      <c r="V312" s="249" t="str">
        <f t="shared" si="68"/>
        <v>—</v>
      </c>
      <c r="W312" s="249" t="str">
        <f t="shared" si="69"/>
        <v>📊 Yüksek Skor</v>
      </c>
      <c r="X312" s="278">
        <f t="shared" si="70"/>
        <v>-6</v>
      </c>
      <c r="Y312" s="278">
        <f t="shared" si="71"/>
        <v>0</v>
      </c>
      <c r="Z312" s="278" t="str">
        <f t="shared" si="72"/>
        <v>PAS</v>
      </c>
      <c r="AA312" s="278" t="str">
        <f t="shared" si="73"/>
        <v>HAYIR</v>
      </c>
      <c r="AB312" s="278" t="str">
        <f t="shared" si="74"/>
        <v>RİSKLİ</v>
      </c>
    </row>
    <row r="313" spans="1:28" ht="15" customHeight="1" x14ac:dyDescent="0.3">
      <c r="A313" s="35" t="s">
        <v>175</v>
      </c>
      <c r="B313" s="36">
        <f>'📡 CANLI_VERİ'!C314</f>
        <v>38.340000000000003</v>
      </c>
      <c r="C313" s="37">
        <f>'📡 CANLI_VERİ'!G314</f>
        <v>38.340000000000003</v>
      </c>
      <c r="D313" s="52">
        <v>-1.8527791687531159</v>
      </c>
      <c r="E313" s="49">
        <v>-60.655737704917676</v>
      </c>
      <c r="F313" s="49">
        <v>3.1377551020408188</v>
      </c>
      <c r="G313" s="49">
        <v>16.167664670658855</v>
      </c>
      <c r="H313" s="49">
        <v>29.770173937838621</v>
      </c>
      <c r="I313" s="49">
        <v>0.1904998275154095</v>
      </c>
      <c r="J313" s="49">
        <v>-0.88464705882353911</v>
      </c>
      <c r="K313" s="49">
        <v>0.10239999999999871</v>
      </c>
      <c r="L313" s="40">
        <v>814195</v>
      </c>
      <c r="M313" s="49">
        <v>1190621.2</v>
      </c>
      <c r="N313" t="str">
        <f t="shared" si="60"/>
        <v>✗</v>
      </c>
      <c r="O313" t="str">
        <f t="shared" si="61"/>
        <v>✓</v>
      </c>
      <c r="P313" t="str">
        <f t="shared" si="62"/>
        <v>✓</v>
      </c>
      <c r="Q313" t="str">
        <f t="shared" si="63"/>
        <v>✗</v>
      </c>
      <c r="R313" t="str">
        <f t="shared" si="64"/>
        <v>✗</v>
      </c>
      <c r="S313" t="str">
        <f t="shared" si="65"/>
        <v>✗</v>
      </c>
      <c r="T313" t="b">
        <f t="shared" si="66"/>
        <v>0</v>
      </c>
      <c r="U313">
        <f t="shared" si="67"/>
        <v>6</v>
      </c>
      <c r="V313" s="249" t="str">
        <f t="shared" si="68"/>
        <v>—</v>
      </c>
      <c r="W313" s="249" t="str">
        <f t="shared" si="69"/>
        <v>—</v>
      </c>
      <c r="X313" s="278">
        <f t="shared" si="70"/>
        <v>4</v>
      </c>
      <c r="Y313" s="278">
        <f t="shared" si="71"/>
        <v>4</v>
      </c>
      <c r="Z313" s="278" t="str">
        <f t="shared" si="72"/>
        <v>PAS</v>
      </c>
      <c r="AA313" s="278" t="str">
        <f t="shared" si="73"/>
        <v>HAYIR</v>
      </c>
      <c r="AB313" s="278" t="str">
        <f t="shared" si="74"/>
        <v>UYGUN</v>
      </c>
    </row>
    <row r="314" spans="1:28" ht="15" customHeight="1" x14ac:dyDescent="0.3">
      <c r="A314" s="41" t="s">
        <v>1076</v>
      </c>
      <c r="B314" s="42">
        <f>'📡 CANLI_VERİ'!C315</f>
        <v>0</v>
      </c>
      <c r="C314" s="43">
        <f>'📡 CANLI_VERİ'!G315</f>
        <v>0</v>
      </c>
      <c r="D314" s="44" t="s">
        <v>1032</v>
      </c>
      <c r="E314" s="45" t="s">
        <v>1032</v>
      </c>
      <c r="F314" s="45" t="s">
        <v>1032</v>
      </c>
      <c r="G314" s="45" t="s">
        <v>1032</v>
      </c>
      <c r="H314" s="45" t="s">
        <v>1032</v>
      </c>
      <c r="I314" s="45" t="s">
        <v>1032</v>
      </c>
      <c r="J314" s="45" t="s">
        <v>1032</v>
      </c>
      <c r="K314" s="45" t="s">
        <v>1032</v>
      </c>
      <c r="L314" s="46">
        <f>'📡 CANLI_VERİ'!H315</f>
        <v>0</v>
      </c>
      <c r="M314" s="45" t="s">
        <v>1032</v>
      </c>
      <c r="N314" t="str">
        <f t="shared" si="60"/>
        <v>?</v>
      </c>
      <c r="O314" t="str">
        <f t="shared" si="61"/>
        <v>?</v>
      </c>
      <c r="P314" t="str">
        <f t="shared" si="62"/>
        <v>?</v>
      </c>
      <c r="Q314" t="str">
        <f t="shared" si="63"/>
        <v>?</v>
      </c>
      <c r="R314" t="str">
        <f t="shared" si="64"/>
        <v>?</v>
      </c>
      <c r="S314" t="str">
        <f t="shared" si="65"/>
        <v>?</v>
      </c>
      <c r="T314">
        <f t="shared" si="66"/>
        <v>0</v>
      </c>
      <c r="U314" t="str">
        <f t="shared" si="67"/>
        <v/>
      </c>
      <c r="V314" s="249" t="str">
        <f t="shared" si="68"/>
        <v>—</v>
      </c>
      <c r="W314" s="249" t="str">
        <f t="shared" si="69"/>
        <v>📊 Yüksek Skor</v>
      </c>
      <c r="X314" s="278">
        <f t="shared" si="70"/>
        <v>-6</v>
      </c>
      <c r="Y314" s="278">
        <f t="shared" si="71"/>
        <v>0</v>
      </c>
      <c r="Z314" s="278" t="str">
        <f t="shared" si="72"/>
        <v>PAS</v>
      </c>
      <c r="AA314" s="278" t="str">
        <f t="shared" si="73"/>
        <v>HAYIR</v>
      </c>
      <c r="AB314" s="278" t="str">
        <f t="shared" si="74"/>
        <v>RİSKLİ</v>
      </c>
    </row>
    <row r="315" spans="1:28" ht="15" customHeight="1" x14ac:dyDescent="0.3">
      <c r="A315" s="35" t="s">
        <v>248</v>
      </c>
      <c r="B315" s="36">
        <f>'📡 CANLI_VERİ'!C316</f>
        <v>9.81</v>
      </c>
      <c r="C315" s="37">
        <f>'📡 CANLI_VERİ'!G316</f>
        <v>9.8800000000000008</v>
      </c>
      <c r="D315" s="38" t="s">
        <v>1032</v>
      </c>
      <c r="E315" s="39" t="s">
        <v>1032</v>
      </c>
      <c r="F315" s="39" t="s">
        <v>1032</v>
      </c>
      <c r="G315" s="39" t="s">
        <v>1032</v>
      </c>
      <c r="H315" s="39" t="s">
        <v>1032</v>
      </c>
      <c r="I315" s="39" t="s">
        <v>1032</v>
      </c>
      <c r="J315" s="39" t="s">
        <v>1032</v>
      </c>
      <c r="K315" s="39" t="s">
        <v>1032</v>
      </c>
      <c r="L315" s="40">
        <f>'📡 CANLI_VERİ'!H316</f>
        <v>20404</v>
      </c>
      <c r="M315" s="39" t="s">
        <v>1032</v>
      </c>
      <c r="N315" t="str">
        <f t="shared" si="60"/>
        <v>?</v>
      </c>
      <c r="O315" t="str">
        <f t="shared" si="61"/>
        <v>?</v>
      </c>
      <c r="P315" t="str">
        <f t="shared" si="62"/>
        <v>?</v>
      </c>
      <c r="Q315" t="str">
        <f t="shared" si="63"/>
        <v>?</v>
      </c>
      <c r="R315" t="str">
        <f t="shared" si="64"/>
        <v>?</v>
      </c>
      <c r="S315" t="str">
        <f t="shared" si="65"/>
        <v>?</v>
      </c>
      <c r="T315">
        <f t="shared" si="66"/>
        <v>0</v>
      </c>
      <c r="U315" t="str">
        <f t="shared" si="67"/>
        <v/>
      </c>
      <c r="V315" s="249" t="str">
        <f t="shared" si="68"/>
        <v>—</v>
      </c>
      <c r="W315" s="249" t="str">
        <f t="shared" si="69"/>
        <v>📊 Yüksek Skor</v>
      </c>
      <c r="X315" s="278">
        <f t="shared" si="70"/>
        <v>-6</v>
      </c>
      <c r="Y315" s="278">
        <f t="shared" si="71"/>
        <v>0</v>
      </c>
      <c r="Z315" s="278" t="str">
        <f t="shared" si="72"/>
        <v>PAS</v>
      </c>
      <c r="AA315" s="278" t="str">
        <f t="shared" si="73"/>
        <v>HAYIR</v>
      </c>
      <c r="AB315" s="278" t="str">
        <f t="shared" si="74"/>
        <v>RİSKLİ</v>
      </c>
    </row>
    <row r="316" spans="1:28" ht="15" customHeight="1" x14ac:dyDescent="0.3">
      <c r="A316" s="41" t="s">
        <v>83</v>
      </c>
      <c r="B316" s="42">
        <f>'📡 CANLI_VERİ'!C317</f>
        <v>247.6</v>
      </c>
      <c r="C316" s="43">
        <f>'📡 CANLI_VERİ'!G317</f>
        <v>247.6</v>
      </c>
      <c r="D316" s="51">
        <v>0</v>
      </c>
      <c r="E316" s="50">
        <v>56.568897036355594</v>
      </c>
      <c r="F316" s="50">
        <v>2.6358148893360167</v>
      </c>
      <c r="G316" s="50">
        <v>43.983402489626613</v>
      </c>
      <c r="H316" s="50">
        <v>54.523321932373385</v>
      </c>
      <c r="I316" s="50">
        <v>0.43056562471420146</v>
      </c>
      <c r="J316" s="50">
        <v>-6.9934499999999389</v>
      </c>
      <c r="K316" s="50">
        <v>0.60566147058830211</v>
      </c>
      <c r="L316" s="46">
        <v>92596</v>
      </c>
      <c r="M316" s="50">
        <v>116636.2</v>
      </c>
      <c r="N316" t="str">
        <f t="shared" si="60"/>
        <v>✗</v>
      </c>
      <c r="O316" t="str">
        <f t="shared" si="61"/>
        <v>✓</v>
      </c>
      <c r="P316" t="str">
        <f t="shared" si="62"/>
        <v>✓</v>
      </c>
      <c r="Q316" t="str">
        <f t="shared" si="63"/>
        <v>✗</v>
      </c>
      <c r="R316" t="str">
        <f t="shared" si="64"/>
        <v>✗</v>
      </c>
      <c r="S316" t="str">
        <f t="shared" si="65"/>
        <v>✗</v>
      </c>
      <c r="T316" t="b">
        <f t="shared" si="66"/>
        <v>0</v>
      </c>
      <c r="U316">
        <f t="shared" si="67"/>
        <v>6</v>
      </c>
      <c r="V316" s="249" t="str">
        <f t="shared" si="68"/>
        <v>—</v>
      </c>
      <c r="W316" s="249" t="str">
        <f t="shared" si="69"/>
        <v>—</v>
      </c>
      <c r="X316" s="278">
        <f t="shared" si="70"/>
        <v>4</v>
      </c>
      <c r="Y316" s="278">
        <f t="shared" si="71"/>
        <v>4</v>
      </c>
      <c r="Z316" s="278" t="str">
        <f t="shared" si="72"/>
        <v>PAS</v>
      </c>
      <c r="AA316" s="278" t="str">
        <f t="shared" si="73"/>
        <v>HAYIR</v>
      </c>
      <c r="AB316" s="278" t="str">
        <f t="shared" si="74"/>
        <v>UYGUN</v>
      </c>
    </row>
    <row r="317" spans="1:28" ht="15" customHeight="1" x14ac:dyDescent="0.3">
      <c r="A317" s="35" t="s">
        <v>634</v>
      </c>
      <c r="B317" s="36">
        <f>'📡 CANLI_VERİ'!C318</f>
        <v>8.25</v>
      </c>
      <c r="C317" s="37">
        <f>'📡 CANLI_VERİ'!G318</f>
        <v>8.26</v>
      </c>
      <c r="D317" s="52">
        <v>-1.4760147601476148</v>
      </c>
      <c r="E317" s="49">
        <v>-87.574978577549729</v>
      </c>
      <c r="F317" s="49">
        <v>2.5503834492598547</v>
      </c>
      <c r="G317" s="49">
        <v>27.272727272727227</v>
      </c>
      <c r="H317" s="49">
        <v>21.482956850718978</v>
      </c>
      <c r="I317" s="49">
        <v>-3.2035876848404234E-2</v>
      </c>
      <c r="J317" s="49">
        <v>-0.1602647058823532</v>
      </c>
      <c r="K317" s="49">
        <v>-9.8200000000000287E-2</v>
      </c>
      <c r="L317" s="40">
        <v>16994452</v>
      </c>
      <c r="M317" s="49">
        <v>32948782.399999999</v>
      </c>
      <c r="N317" t="str">
        <f t="shared" si="60"/>
        <v>✗</v>
      </c>
      <c r="O317" t="str">
        <f t="shared" si="61"/>
        <v>✓</v>
      </c>
      <c r="P317" t="str">
        <f t="shared" si="62"/>
        <v>✗</v>
      </c>
      <c r="Q317" t="str">
        <f t="shared" si="63"/>
        <v>✓</v>
      </c>
      <c r="R317" t="str">
        <f t="shared" si="64"/>
        <v>✗</v>
      </c>
      <c r="S317" t="str">
        <f t="shared" si="65"/>
        <v>✗</v>
      </c>
      <c r="T317" t="b">
        <f t="shared" si="66"/>
        <v>0</v>
      </c>
      <c r="U317">
        <f t="shared" si="67"/>
        <v>5</v>
      </c>
      <c r="V317" s="249" t="str">
        <f t="shared" si="68"/>
        <v>—</v>
      </c>
      <c r="W317" s="249" t="str">
        <f t="shared" si="69"/>
        <v>—</v>
      </c>
      <c r="X317" s="278">
        <f t="shared" si="70"/>
        <v>5</v>
      </c>
      <c r="Y317" s="278">
        <f t="shared" si="71"/>
        <v>5</v>
      </c>
      <c r="Z317" s="278" t="str">
        <f t="shared" si="72"/>
        <v>PAS</v>
      </c>
      <c r="AA317" s="278" t="str">
        <f t="shared" si="73"/>
        <v>HAYIR</v>
      </c>
      <c r="AB317" s="278" t="str">
        <f t="shared" si="74"/>
        <v>UYGUN</v>
      </c>
    </row>
    <row r="318" spans="1:28" ht="15" customHeight="1" x14ac:dyDescent="0.3">
      <c r="A318" s="41" t="s">
        <v>635</v>
      </c>
      <c r="B318" s="42">
        <f>'📡 CANLI_VERİ'!C319</f>
        <v>1139</v>
      </c>
      <c r="C318" s="43">
        <f>'📡 CANLI_VERİ'!G319</f>
        <v>1124</v>
      </c>
      <c r="D318" s="51">
        <v>23.043478260869566</v>
      </c>
      <c r="E318" s="50">
        <v>219.15665381999582</v>
      </c>
      <c r="F318" s="50">
        <v>4.4863705199394248</v>
      </c>
      <c r="G318" s="50">
        <v>90.082644628099175</v>
      </c>
      <c r="H318" s="50">
        <v>96.006929652665349</v>
      </c>
      <c r="I318" s="50">
        <v>12.371589380383867</v>
      </c>
      <c r="J318" s="50">
        <v>178.16617647058831</v>
      </c>
      <c r="K318" s="50">
        <v>38.690000000000083</v>
      </c>
      <c r="L318" s="46">
        <v>619968</v>
      </c>
      <c r="M318" s="50">
        <v>394219.2</v>
      </c>
      <c r="N318" t="str">
        <f t="shared" si="60"/>
        <v>✓</v>
      </c>
      <c r="O318" t="str">
        <f t="shared" si="61"/>
        <v>✓</v>
      </c>
      <c r="P318" t="str">
        <f t="shared" si="62"/>
        <v>✓</v>
      </c>
      <c r="Q318" t="str">
        <f t="shared" si="63"/>
        <v>✗</v>
      </c>
      <c r="R318" t="str">
        <f t="shared" si="64"/>
        <v>✓</v>
      </c>
      <c r="S318" t="str">
        <f t="shared" si="65"/>
        <v>✓</v>
      </c>
      <c r="T318" t="b">
        <f t="shared" si="66"/>
        <v>0</v>
      </c>
      <c r="U318">
        <f t="shared" si="67"/>
        <v>13</v>
      </c>
      <c r="V318" s="249" t="str">
        <f t="shared" si="68"/>
        <v>—</v>
      </c>
      <c r="W318" s="249" t="str">
        <f t="shared" si="69"/>
        <v>📊 Yüksek Skor</v>
      </c>
      <c r="X318" s="278">
        <f t="shared" si="70"/>
        <v>7</v>
      </c>
      <c r="Y318" s="278">
        <f t="shared" si="71"/>
        <v>7</v>
      </c>
      <c r="Z318" s="278" t="str">
        <f t="shared" si="72"/>
        <v>PAS</v>
      </c>
      <c r="AA318" s="278" t="str">
        <f t="shared" si="73"/>
        <v>HAYIR</v>
      </c>
      <c r="AB318" s="278" t="str">
        <f t="shared" si="74"/>
        <v>SINIR</v>
      </c>
    </row>
    <row r="319" spans="1:28" ht="15" customHeight="1" x14ac:dyDescent="0.3">
      <c r="A319" s="35" t="s">
        <v>249</v>
      </c>
      <c r="B319" s="36">
        <f>'📡 CANLI_VERİ'!C320</f>
        <v>56.75</v>
      </c>
      <c r="C319" s="37">
        <f>'📡 CANLI_VERİ'!G320</f>
        <v>56.7</v>
      </c>
      <c r="D319" s="38" t="s">
        <v>1032</v>
      </c>
      <c r="E319" s="39" t="s">
        <v>1032</v>
      </c>
      <c r="F319" s="39" t="s">
        <v>1032</v>
      </c>
      <c r="G319" s="39" t="s">
        <v>1032</v>
      </c>
      <c r="H319" s="39" t="s">
        <v>1032</v>
      </c>
      <c r="I319" s="39" t="s">
        <v>1032</v>
      </c>
      <c r="J319" s="39" t="s">
        <v>1032</v>
      </c>
      <c r="K319" s="39" t="s">
        <v>1032</v>
      </c>
      <c r="L319" s="40">
        <f>'📡 CANLI_VERİ'!H320</f>
        <v>15631</v>
      </c>
      <c r="M319" s="39" t="s">
        <v>1032</v>
      </c>
      <c r="N319" t="str">
        <f t="shared" si="60"/>
        <v>?</v>
      </c>
      <c r="O319" t="str">
        <f t="shared" si="61"/>
        <v>?</v>
      </c>
      <c r="P319" t="str">
        <f t="shared" si="62"/>
        <v>?</v>
      </c>
      <c r="Q319" t="str">
        <f t="shared" si="63"/>
        <v>?</v>
      </c>
      <c r="R319" t="str">
        <f t="shared" si="64"/>
        <v>?</v>
      </c>
      <c r="S319" t="str">
        <f t="shared" si="65"/>
        <v>?</v>
      </c>
      <c r="T319">
        <f t="shared" si="66"/>
        <v>0</v>
      </c>
      <c r="U319" t="str">
        <f t="shared" si="67"/>
        <v/>
      </c>
      <c r="V319" s="249" t="str">
        <f t="shared" si="68"/>
        <v>—</v>
      </c>
      <c r="W319" s="249" t="str">
        <f t="shared" si="69"/>
        <v>📊 Yüksek Skor</v>
      </c>
      <c r="X319" s="278">
        <f t="shared" si="70"/>
        <v>-6</v>
      </c>
      <c r="Y319" s="278">
        <f t="shared" si="71"/>
        <v>0</v>
      </c>
      <c r="Z319" s="278" t="str">
        <f t="shared" si="72"/>
        <v>PAS</v>
      </c>
      <c r="AA319" s="278" t="str">
        <f t="shared" si="73"/>
        <v>HAYIR</v>
      </c>
      <c r="AB319" s="278" t="str">
        <f t="shared" si="74"/>
        <v>RİSKLİ</v>
      </c>
    </row>
    <row r="320" spans="1:28" ht="15" customHeight="1" x14ac:dyDescent="0.3">
      <c r="A320" s="41" t="s">
        <v>636</v>
      </c>
      <c r="B320" s="42">
        <f>'📡 CANLI_VERİ'!C321</f>
        <v>273.5</v>
      </c>
      <c r="C320" s="43">
        <f>'📡 CANLI_VERİ'!G321</f>
        <v>273.25</v>
      </c>
      <c r="D320" s="51">
        <v>3.9682539682539764</v>
      </c>
      <c r="E320" s="50">
        <v>130.34163835409552</v>
      </c>
      <c r="F320" s="50">
        <v>5.2889858233369687</v>
      </c>
      <c r="G320" s="50">
        <v>74.39613526570048</v>
      </c>
      <c r="H320" s="50">
        <v>82.503930474395943</v>
      </c>
      <c r="I320" s="50">
        <v>2.8062378845484046</v>
      </c>
      <c r="J320" s="50">
        <v>30.227205882352905</v>
      </c>
      <c r="K320" s="50">
        <v>1.0897058823529058</v>
      </c>
      <c r="L320" s="46">
        <v>246658</v>
      </c>
      <c r="M320" s="50">
        <v>541819.80000000005</v>
      </c>
      <c r="N320" t="str">
        <f t="shared" si="60"/>
        <v>✓</v>
      </c>
      <c r="O320" t="str">
        <f t="shared" si="61"/>
        <v>✓</v>
      </c>
      <c r="P320" t="str">
        <f t="shared" si="62"/>
        <v>✓</v>
      </c>
      <c r="Q320" t="str">
        <f t="shared" si="63"/>
        <v>✗</v>
      </c>
      <c r="R320" t="str">
        <f t="shared" si="64"/>
        <v>✓</v>
      </c>
      <c r="S320" t="str">
        <f t="shared" si="65"/>
        <v>✗</v>
      </c>
      <c r="T320">
        <f t="shared" si="66"/>
        <v>-2</v>
      </c>
      <c r="U320">
        <f t="shared" si="67"/>
        <v>9</v>
      </c>
      <c r="V320" s="249" t="str">
        <f t="shared" si="68"/>
        <v>—</v>
      </c>
      <c r="W320" s="249" t="str">
        <f t="shared" si="69"/>
        <v>—</v>
      </c>
      <c r="X320" s="278">
        <f t="shared" si="70"/>
        <v>2</v>
      </c>
      <c r="Y320" s="278">
        <f t="shared" si="71"/>
        <v>2</v>
      </c>
      <c r="Z320" s="278" t="str">
        <f t="shared" si="72"/>
        <v>PAS</v>
      </c>
      <c r="AA320" s="278" t="str">
        <f t="shared" si="73"/>
        <v>HAYIR</v>
      </c>
      <c r="AB320" s="278" t="str">
        <f t="shared" si="74"/>
        <v>RİSKLİ</v>
      </c>
    </row>
    <row r="321" spans="1:28" ht="15" customHeight="1" x14ac:dyDescent="0.3">
      <c r="A321" s="35" t="s">
        <v>81</v>
      </c>
      <c r="B321" s="36">
        <f>'📡 CANLI_VERİ'!C322</f>
        <v>3.92</v>
      </c>
      <c r="C321" s="37">
        <f>'📡 CANLI_VERİ'!G322</f>
        <v>3.96</v>
      </c>
      <c r="D321" s="52">
        <v>4.6997389033942572</v>
      </c>
      <c r="E321" s="49">
        <v>88.592297476759342</v>
      </c>
      <c r="F321" s="49">
        <v>5.7356608478803013</v>
      </c>
      <c r="G321" s="49">
        <v>95.89041095890407</v>
      </c>
      <c r="H321" s="49">
        <v>64.442102798267157</v>
      </c>
      <c r="I321" s="49">
        <v>2.2442264206628412E-2</v>
      </c>
      <c r="J321" s="49">
        <v>0.23817647058823477</v>
      </c>
      <c r="K321" s="49">
        <v>-8.454117647058873E-2</v>
      </c>
      <c r="L321" s="40">
        <v>5374502</v>
      </c>
      <c r="M321" s="49">
        <v>3560824.2</v>
      </c>
      <c r="N321" t="str">
        <f t="shared" si="60"/>
        <v>✓</v>
      </c>
      <c r="O321" t="str">
        <f t="shared" si="61"/>
        <v>✓</v>
      </c>
      <c r="P321" t="str">
        <f t="shared" si="62"/>
        <v>✓</v>
      </c>
      <c r="Q321" t="str">
        <f t="shared" si="63"/>
        <v>✓</v>
      </c>
      <c r="R321" t="str">
        <f t="shared" si="64"/>
        <v>✗</v>
      </c>
      <c r="S321" t="str">
        <f t="shared" si="65"/>
        <v>✓</v>
      </c>
      <c r="T321">
        <f t="shared" si="66"/>
        <v>-2</v>
      </c>
      <c r="U321">
        <f t="shared" si="67"/>
        <v>11</v>
      </c>
      <c r="V321" s="249" t="str">
        <f t="shared" si="68"/>
        <v>—</v>
      </c>
      <c r="W321" s="249" t="str">
        <f t="shared" si="69"/>
        <v>📊 Yüksek Skor</v>
      </c>
      <c r="X321" s="278">
        <f t="shared" si="70"/>
        <v>11</v>
      </c>
      <c r="Y321" s="278">
        <f t="shared" si="71"/>
        <v>11</v>
      </c>
      <c r="Z321" s="278" t="str">
        <f t="shared" si="72"/>
        <v>İZLE</v>
      </c>
      <c r="AA321" s="278" t="str">
        <f t="shared" si="73"/>
        <v>EVET</v>
      </c>
      <c r="AB321" s="278" t="str">
        <f t="shared" si="74"/>
        <v>RİSKLİ</v>
      </c>
    </row>
    <row r="322" spans="1:28" ht="15" customHeight="1" x14ac:dyDescent="0.3">
      <c r="A322" s="41" t="s">
        <v>637</v>
      </c>
      <c r="B322" s="42">
        <f>'📡 CANLI_VERİ'!C323</f>
        <v>85.5</v>
      </c>
      <c r="C322" s="43">
        <f>'📡 CANLI_VERİ'!G323</f>
        <v>85.45</v>
      </c>
      <c r="D322" s="51">
        <v>2.5689223057643984</v>
      </c>
      <c r="E322" s="50">
        <v>70.479412010356171</v>
      </c>
      <c r="F322" s="50">
        <v>3.5779736451697373</v>
      </c>
      <c r="G322" s="50">
        <v>48.736462093862784</v>
      </c>
      <c r="H322" s="50">
        <v>59.954096636144108</v>
      </c>
      <c r="I322" s="50">
        <v>0.46650049617511513</v>
      </c>
      <c r="J322" s="50">
        <v>9.3477941176470836</v>
      </c>
      <c r="K322" s="50">
        <v>1.0257941176470808</v>
      </c>
      <c r="L322" s="46">
        <v>647304</v>
      </c>
      <c r="M322" s="50">
        <v>1796601.6</v>
      </c>
      <c r="N322" t="str">
        <f t="shared" si="60"/>
        <v>✓</v>
      </c>
      <c r="O322" t="str">
        <f t="shared" si="61"/>
        <v>✓</v>
      </c>
      <c r="P322" t="str">
        <f t="shared" si="62"/>
        <v>✓</v>
      </c>
      <c r="Q322" t="str">
        <f t="shared" si="63"/>
        <v>✗</v>
      </c>
      <c r="R322" t="str">
        <f t="shared" si="64"/>
        <v>✓</v>
      </c>
      <c r="S322" t="str">
        <f t="shared" si="65"/>
        <v>✗</v>
      </c>
      <c r="T322" t="b">
        <f t="shared" si="66"/>
        <v>0</v>
      </c>
      <c r="U322">
        <f t="shared" si="67"/>
        <v>11</v>
      </c>
      <c r="V322" s="249" t="str">
        <f t="shared" si="68"/>
        <v>—</v>
      </c>
      <c r="W322" s="249" t="str">
        <f t="shared" si="69"/>
        <v>📊 Yüksek Skor</v>
      </c>
      <c r="X322" s="278">
        <f t="shared" si="70"/>
        <v>6</v>
      </c>
      <c r="Y322" s="278">
        <f t="shared" si="71"/>
        <v>6</v>
      </c>
      <c r="Z322" s="278" t="str">
        <f t="shared" si="72"/>
        <v>PAS</v>
      </c>
      <c r="AA322" s="278" t="str">
        <f t="shared" si="73"/>
        <v>HAYIR</v>
      </c>
      <c r="AB322" s="278" t="str">
        <f t="shared" si="74"/>
        <v>UYGUN</v>
      </c>
    </row>
    <row r="323" spans="1:28" ht="15" customHeight="1" x14ac:dyDescent="0.3">
      <c r="A323" s="35" t="s">
        <v>280</v>
      </c>
      <c r="B323" s="36">
        <f>'📡 CANLI_VERİ'!C324</f>
        <v>160.80000000000001</v>
      </c>
      <c r="C323" s="37">
        <f>'📡 CANLI_VERİ'!G324</f>
        <v>161</v>
      </c>
      <c r="D323" s="52">
        <v>-1.7402113113735296</v>
      </c>
      <c r="E323" s="49">
        <v>12.713833157338669</v>
      </c>
      <c r="F323" s="49">
        <v>2.4667931688804554</v>
      </c>
      <c r="G323" s="49">
        <v>65.921787709497195</v>
      </c>
      <c r="H323" s="49">
        <v>77.159114421684265</v>
      </c>
      <c r="I323" s="49">
        <v>0.60234389137334343</v>
      </c>
      <c r="J323" s="49">
        <v>2.7732352941175975</v>
      </c>
      <c r="K323" s="49">
        <v>-0.70047058823531083</v>
      </c>
      <c r="L323" s="40">
        <v>4570</v>
      </c>
      <c r="M323" s="49">
        <v>6067.4</v>
      </c>
      <c r="N323" t="str">
        <f t="shared" ref="N323:N386" si="75">IF(COUNT(D323),IF(D323&gt;0,"✓","✗"),"?")</f>
        <v>✗</v>
      </c>
      <c r="O323" t="str">
        <f t="shared" ref="O323:O386" si="76">IF(COUNT(E323),IF(E323&gt;-100,"✓","✗"),"?")</f>
        <v>✓</v>
      </c>
      <c r="P323" t="str">
        <f t="shared" ref="P323:P386" si="77">IF(COUNT(I323),IF(I323&gt;0,"✓","✗"),"?")</f>
        <v>✓</v>
      </c>
      <c r="Q323" t="str">
        <f t="shared" ref="Q323:Q386" si="78">IF(AND(COUNT(G323),COUNT(H323)),IF(G323&gt;H323,"✓","✗"),"?")</f>
        <v>✗</v>
      </c>
      <c r="R323" t="str">
        <f t="shared" ref="R323:R386" si="79">IF(AND(COUNT(J323),COUNT(K323)),IF(AND(J323&gt;0,K323&gt;0),"✓","✗"),"?")</f>
        <v>✗</v>
      </c>
      <c r="S323" t="str">
        <f t="shared" ref="S323:S386" si="80">IF(AND(COUNT(L323),COUNT(M323)),IF(L323&gt;M323,"✓","✗"),"?")</f>
        <v>✗</v>
      </c>
      <c r="T323" t="b">
        <f t="shared" ref="T323:T386" si="81">IF(COUNT(F323),IF(F323&gt;5,-2),0)</f>
        <v>0</v>
      </c>
      <c r="U323">
        <f t="shared" ref="U323:U386" si="82">IF(COUNT(D323),(IF(N323="✓",3)+IF(O323="✓",3)+IF(P323="✓",3)+IF(Q323="✓",2)+IF(R323="✓",2)+IF(S323="✓",2)+T323),"")</f>
        <v>6</v>
      </c>
      <c r="V323" s="249" t="str">
        <f t="shared" ref="V323:V386" si="83">IF(AND(Q323="✓",R323="✓"),"✓ Uyumlu","—")</f>
        <v>—</v>
      </c>
      <c r="W323" s="249" t="str">
        <f t="shared" ref="W323:W386" si="84">IF(AND(U323&gt;=11,Q323="✓",R323="✓"),"🔥 Güçlü AL",IF(AND(U323&gt;=10,Q323="✓",R323="✓"),"✅ İzle",IF(U323&gt;=11,"📊 Yüksek Skor","—")))</f>
        <v>—</v>
      </c>
      <c r="X323" s="278">
        <f t="shared" ref="X323:X386" si="85">IFERROR((IF(N323="✓",1,0)*1)+(IF(O323="✓",1,0)*1)+(IF(P323="✓",1,0)*3)+(IF(Q323="✓",1,0)*4)+(IF(R323="✓",1,0)*1)+(IF(S323="✓",1,0)*3)+IF(AND(P323="✓",Q323="✓",S323="✓"),2,0)+IF(AND(N323="✓",P323="✓",Q323="✓",S323="✓"),1,0)-IF(F323&lt;=4,0,IF(F323&lt;=5,2,IF(F323&lt;=6,4,6))),"")</f>
        <v>4</v>
      </c>
      <c r="Y323" s="278">
        <f t="shared" ref="Y323:Y386" si="86">IFERROR(IF(X323&lt;0,0,IF(X323&gt;15,15,X323)),"")</f>
        <v>4</v>
      </c>
      <c r="Z323" s="278" t="str">
        <f t="shared" ref="Z323:Z386" si="87">IFERROR(IF(AND(Y323&gt;=11,F323&lt;=4,P323="✓",Q323="✓",S323="✓"),"PREMIUM",IF(AND(Y323&gt;=9,F323&lt;=4,P323="✓",Q323="✓",S323="✓"),"GÜÇLÜ",IF(Y323&gt;=8,"İZLE","PAS")) ),"?")</f>
        <v>PAS</v>
      </c>
      <c r="AA323" s="278" t="str">
        <f t="shared" ref="AA323:AA386" si="88">IF(AND(P323="✓",Q323="✓",S323="✓"),"EVET","HAYIR")</f>
        <v>HAYIR</v>
      </c>
      <c r="AB323" s="278" t="str">
        <f t="shared" ref="AB323:AB386" si="89">IFERROR(IF(F323&lt;=4,"UYGUN",IF(F323&lt;=5,"SINIR","RİSKLİ")),"?")</f>
        <v>UYGUN</v>
      </c>
    </row>
    <row r="324" spans="1:28" ht="15" customHeight="1" x14ac:dyDescent="0.3">
      <c r="A324" s="41" t="s">
        <v>133</v>
      </c>
      <c r="B324" s="42">
        <f>'📡 CANLI_VERİ'!C325</f>
        <v>7.56</v>
      </c>
      <c r="C324" s="43">
        <f>'📡 CANLI_VERİ'!G325</f>
        <v>7.61</v>
      </c>
      <c r="D324" s="51">
        <v>-4.5487703853905215</v>
      </c>
      <c r="E324" s="50">
        <v>20.911702260522169</v>
      </c>
      <c r="F324" s="50">
        <v>3.807179866765356</v>
      </c>
      <c r="G324" s="50">
        <v>49.974840657497467</v>
      </c>
      <c r="H324" s="50">
        <v>54.7181124885362</v>
      </c>
      <c r="I324" s="50">
        <v>4.8117797577402741E-2</v>
      </c>
      <c r="J324" s="50">
        <v>0.41438882352940976</v>
      </c>
      <c r="K324" s="50">
        <v>-7.1154941176471254E-2</v>
      </c>
      <c r="L324" s="46">
        <v>1221336</v>
      </c>
      <c r="M324" s="50">
        <v>2399725</v>
      </c>
      <c r="N324" t="str">
        <f t="shared" si="75"/>
        <v>✗</v>
      </c>
      <c r="O324" t="str">
        <f t="shared" si="76"/>
        <v>✓</v>
      </c>
      <c r="P324" t="str">
        <f t="shared" si="77"/>
        <v>✓</v>
      </c>
      <c r="Q324" t="str">
        <f t="shared" si="78"/>
        <v>✗</v>
      </c>
      <c r="R324" t="str">
        <f t="shared" si="79"/>
        <v>✗</v>
      </c>
      <c r="S324" t="str">
        <f t="shared" si="80"/>
        <v>✗</v>
      </c>
      <c r="T324" t="b">
        <f t="shared" si="81"/>
        <v>0</v>
      </c>
      <c r="U324">
        <f t="shared" si="82"/>
        <v>6</v>
      </c>
      <c r="V324" s="249" t="str">
        <f t="shared" si="83"/>
        <v>—</v>
      </c>
      <c r="W324" s="249" t="str">
        <f t="shared" si="84"/>
        <v>—</v>
      </c>
      <c r="X324" s="278">
        <f t="shared" si="85"/>
        <v>4</v>
      </c>
      <c r="Y324" s="278">
        <f t="shared" si="86"/>
        <v>4</v>
      </c>
      <c r="Z324" s="278" t="str">
        <f t="shared" si="87"/>
        <v>PAS</v>
      </c>
      <c r="AA324" s="278" t="str">
        <f t="shared" si="88"/>
        <v>HAYIR</v>
      </c>
      <c r="AB324" s="278" t="str">
        <f t="shared" si="89"/>
        <v>UYGUN</v>
      </c>
    </row>
    <row r="325" spans="1:28" ht="15" customHeight="1" x14ac:dyDescent="0.3">
      <c r="A325" s="35" t="s">
        <v>100</v>
      </c>
      <c r="B325" s="36">
        <f>'📡 CANLI_VERİ'!C326</f>
        <v>2.84</v>
      </c>
      <c r="C325" s="37">
        <f>'📡 CANLI_VERİ'!G326</f>
        <v>2.85</v>
      </c>
      <c r="D325" s="38" t="s">
        <v>1032</v>
      </c>
      <c r="E325" s="39" t="s">
        <v>1032</v>
      </c>
      <c r="F325" s="39" t="s">
        <v>1032</v>
      </c>
      <c r="G325" s="39" t="s">
        <v>1032</v>
      </c>
      <c r="H325" s="39" t="s">
        <v>1032</v>
      </c>
      <c r="I325" s="39" t="s">
        <v>1032</v>
      </c>
      <c r="J325" s="39" t="s">
        <v>1032</v>
      </c>
      <c r="K325" s="39" t="s">
        <v>1032</v>
      </c>
      <c r="L325" s="40">
        <f>'📡 CANLI_VERİ'!H326</f>
        <v>242143</v>
      </c>
      <c r="M325" s="39" t="s">
        <v>1032</v>
      </c>
      <c r="N325" t="str">
        <f t="shared" si="75"/>
        <v>?</v>
      </c>
      <c r="O325" t="str">
        <f t="shared" si="76"/>
        <v>?</v>
      </c>
      <c r="P325" t="str">
        <f t="shared" si="77"/>
        <v>?</v>
      </c>
      <c r="Q325" t="str">
        <f t="shared" si="78"/>
        <v>?</v>
      </c>
      <c r="R325" t="str">
        <f t="shared" si="79"/>
        <v>?</v>
      </c>
      <c r="S325" t="str">
        <f t="shared" si="80"/>
        <v>?</v>
      </c>
      <c r="T325">
        <f t="shared" si="81"/>
        <v>0</v>
      </c>
      <c r="U325" t="str">
        <f t="shared" si="82"/>
        <v/>
      </c>
      <c r="V325" s="249" t="str">
        <f t="shared" si="83"/>
        <v>—</v>
      </c>
      <c r="W325" s="249" t="str">
        <f t="shared" si="84"/>
        <v>📊 Yüksek Skor</v>
      </c>
      <c r="X325" s="278">
        <f t="shared" si="85"/>
        <v>-6</v>
      </c>
      <c r="Y325" s="278">
        <f t="shared" si="86"/>
        <v>0</v>
      </c>
      <c r="Z325" s="278" t="str">
        <f t="shared" si="87"/>
        <v>PAS</v>
      </c>
      <c r="AA325" s="278" t="str">
        <f t="shared" si="88"/>
        <v>HAYIR</v>
      </c>
      <c r="AB325" s="278" t="str">
        <f t="shared" si="89"/>
        <v>RİSKLİ</v>
      </c>
    </row>
    <row r="326" spans="1:28" ht="15" customHeight="1" x14ac:dyDescent="0.3">
      <c r="A326" s="41" t="s">
        <v>144</v>
      </c>
      <c r="B326" s="42">
        <f>'📡 CANLI_VERİ'!C327</f>
        <v>382.75</v>
      </c>
      <c r="C326" s="43">
        <f>'📡 CANLI_VERİ'!G327</f>
        <v>381.75</v>
      </c>
      <c r="D326" s="51">
        <v>-5.0000000000000044</v>
      </c>
      <c r="E326" s="50">
        <v>-139.74025974026031</v>
      </c>
      <c r="F326" s="50">
        <v>2.4555058532406964</v>
      </c>
      <c r="G326" s="50">
        <v>2.7210884353741496</v>
      </c>
      <c r="H326" s="50">
        <v>18.063309548645403</v>
      </c>
      <c r="I326" s="50">
        <v>-1.2982610807396524</v>
      </c>
      <c r="J326" s="50">
        <v>3.452941176470631</v>
      </c>
      <c r="K326" s="50">
        <v>-9.5299999999999621</v>
      </c>
      <c r="L326" s="46">
        <v>200216</v>
      </c>
      <c r="M326" s="50">
        <v>340445.4</v>
      </c>
      <c r="N326" t="str">
        <f t="shared" si="75"/>
        <v>✗</v>
      </c>
      <c r="O326" t="str">
        <f t="shared" si="76"/>
        <v>✗</v>
      </c>
      <c r="P326" t="str">
        <f t="shared" si="77"/>
        <v>✗</v>
      </c>
      <c r="Q326" t="str">
        <f t="shared" si="78"/>
        <v>✗</v>
      </c>
      <c r="R326" t="str">
        <f t="shared" si="79"/>
        <v>✗</v>
      </c>
      <c r="S326" t="str">
        <f t="shared" si="80"/>
        <v>✗</v>
      </c>
      <c r="T326" t="b">
        <f t="shared" si="81"/>
        <v>0</v>
      </c>
      <c r="U326">
        <f t="shared" si="82"/>
        <v>0</v>
      </c>
      <c r="V326" s="249" t="str">
        <f t="shared" si="83"/>
        <v>—</v>
      </c>
      <c r="W326" s="249" t="str">
        <f t="shared" si="84"/>
        <v>—</v>
      </c>
      <c r="X326" s="278">
        <f t="shared" si="85"/>
        <v>0</v>
      </c>
      <c r="Y326" s="278">
        <f t="shared" si="86"/>
        <v>0</v>
      </c>
      <c r="Z326" s="278" t="str">
        <f t="shared" si="87"/>
        <v>PAS</v>
      </c>
      <c r="AA326" s="278" t="str">
        <f t="shared" si="88"/>
        <v>HAYIR</v>
      </c>
      <c r="AB326" s="278" t="str">
        <f t="shared" si="89"/>
        <v>UYGUN</v>
      </c>
    </row>
    <row r="327" spans="1:28" ht="15" customHeight="1" x14ac:dyDescent="0.3">
      <c r="A327" s="35" t="s">
        <v>638</v>
      </c>
      <c r="B327" s="36">
        <f>'📡 CANLI_VERİ'!C328</f>
        <v>303.5</v>
      </c>
      <c r="C327" s="37">
        <f>'📡 CANLI_VERİ'!G328</f>
        <v>300</v>
      </c>
      <c r="D327" s="52">
        <v>-3.7463976945244948</v>
      </c>
      <c r="E327" s="49">
        <v>-11.183115071328624</v>
      </c>
      <c r="F327" s="49">
        <v>5.4373396065012827</v>
      </c>
      <c r="G327" s="49">
        <v>42.857142857142854</v>
      </c>
      <c r="H327" s="49">
        <v>57.486676981261816</v>
      </c>
      <c r="I327" s="49">
        <v>0.54571525662803566</v>
      </c>
      <c r="J327" s="49">
        <v>22.100735294117612</v>
      </c>
      <c r="K327" s="49">
        <v>-1.9402941176470776</v>
      </c>
      <c r="L327" s="40">
        <v>198976</v>
      </c>
      <c r="M327" s="49">
        <v>423899.8</v>
      </c>
      <c r="N327" t="str">
        <f t="shared" si="75"/>
        <v>✗</v>
      </c>
      <c r="O327" t="str">
        <f t="shared" si="76"/>
        <v>✓</v>
      </c>
      <c r="P327" t="str">
        <f t="shared" si="77"/>
        <v>✓</v>
      </c>
      <c r="Q327" t="str">
        <f t="shared" si="78"/>
        <v>✗</v>
      </c>
      <c r="R327" t="str">
        <f t="shared" si="79"/>
        <v>✗</v>
      </c>
      <c r="S327" t="str">
        <f t="shared" si="80"/>
        <v>✗</v>
      </c>
      <c r="T327">
        <f t="shared" si="81"/>
        <v>-2</v>
      </c>
      <c r="U327">
        <f t="shared" si="82"/>
        <v>4</v>
      </c>
      <c r="V327" s="249" t="str">
        <f t="shared" si="83"/>
        <v>—</v>
      </c>
      <c r="W327" s="249" t="str">
        <f t="shared" si="84"/>
        <v>—</v>
      </c>
      <c r="X327" s="278">
        <f t="shared" si="85"/>
        <v>0</v>
      </c>
      <c r="Y327" s="278">
        <f t="shared" si="86"/>
        <v>0</v>
      </c>
      <c r="Z327" s="278" t="str">
        <f t="shared" si="87"/>
        <v>PAS</v>
      </c>
      <c r="AA327" s="278" t="str">
        <f t="shared" si="88"/>
        <v>HAYIR</v>
      </c>
      <c r="AB327" s="278" t="str">
        <f t="shared" si="89"/>
        <v>RİSKLİ</v>
      </c>
    </row>
    <row r="328" spans="1:28" ht="15" customHeight="1" x14ac:dyDescent="0.3">
      <c r="A328" s="41" t="s">
        <v>186</v>
      </c>
      <c r="B328" s="42">
        <f>'📡 CANLI_VERİ'!C329</f>
        <v>23.7</v>
      </c>
      <c r="C328" s="43">
        <f>'📡 CANLI_VERİ'!G329</f>
        <v>23.7</v>
      </c>
      <c r="D328" s="51">
        <v>-4.2163882259347751</v>
      </c>
      <c r="E328" s="50">
        <v>-139.74561866244625</v>
      </c>
      <c r="F328" s="50">
        <v>3.2154722354057905</v>
      </c>
      <c r="G328" s="50">
        <v>3.3898305084745046</v>
      </c>
      <c r="H328" s="50">
        <v>22.426239799121095</v>
      </c>
      <c r="I328" s="50">
        <v>-0.10107468476155532</v>
      </c>
      <c r="J328" s="50">
        <v>0.42141176470587638</v>
      </c>
      <c r="K328" s="50">
        <v>-0.44257647058823868</v>
      </c>
      <c r="L328" s="46">
        <v>7914187</v>
      </c>
      <c r="M328" s="50">
        <v>15109273.4</v>
      </c>
      <c r="N328" t="str">
        <f t="shared" si="75"/>
        <v>✗</v>
      </c>
      <c r="O328" t="str">
        <f t="shared" si="76"/>
        <v>✗</v>
      </c>
      <c r="P328" t="str">
        <f t="shared" si="77"/>
        <v>✗</v>
      </c>
      <c r="Q328" t="str">
        <f t="shared" si="78"/>
        <v>✗</v>
      </c>
      <c r="R328" t="str">
        <f t="shared" si="79"/>
        <v>✗</v>
      </c>
      <c r="S328" t="str">
        <f t="shared" si="80"/>
        <v>✗</v>
      </c>
      <c r="T328" t="b">
        <f t="shared" si="81"/>
        <v>0</v>
      </c>
      <c r="U328">
        <f t="shared" si="82"/>
        <v>0</v>
      </c>
      <c r="V328" s="249" t="str">
        <f t="shared" si="83"/>
        <v>—</v>
      </c>
      <c r="W328" s="249" t="str">
        <f t="shared" si="84"/>
        <v>—</v>
      </c>
      <c r="X328" s="278">
        <f t="shared" si="85"/>
        <v>0</v>
      </c>
      <c r="Y328" s="278">
        <f t="shared" si="86"/>
        <v>0</v>
      </c>
      <c r="Z328" s="278" t="str">
        <f t="shared" si="87"/>
        <v>PAS</v>
      </c>
      <c r="AA328" s="278" t="str">
        <f t="shared" si="88"/>
        <v>HAYIR</v>
      </c>
      <c r="AB328" s="278" t="str">
        <f t="shared" si="89"/>
        <v>UYGUN</v>
      </c>
    </row>
    <row r="329" spans="1:28" ht="15" customHeight="1" x14ac:dyDescent="0.3">
      <c r="A329" s="35" t="s">
        <v>639</v>
      </c>
      <c r="B329" s="36">
        <f>'📡 CANLI_VERİ'!C330</f>
        <v>57</v>
      </c>
      <c r="C329" s="37">
        <f>'📡 CANLI_VERİ'!G330</f>
        <v>56.8</v>
      </c>
      <c r="D329" s="52">
        <v>-3.3476394849785485</v>
      </c>
      <c r="E329" s="49">
        <v>34.821778300039654</v>
      </c>
      <c r="F329" s="49">
        <v>4.5483379852829238</v>
      </c>
      <c r="G329" s="49">
        <v>42.553191489361673</v>
      </c>
      <c r="H329" s="49">
        <v>42.982583104163645</v>
      </c>
      <c r="I329" s="49">
        <v>0.25195194370478535</v>
      </c>
      <c r="J329" s="49">
        <v>-0.75691176470587607</v>
      </c>
      <c r="K329" s="49">
        <v>0.33476470588235263</v>
      </c>
      <c r="L329" s="40">
        <v>184311</v>
      </c>
      <c r="M329" s="49">
        <v>285547</v>
      </c>
      <c r="N329" t="str">
        <f t="shared" si="75"/>
        <v>✗</v>
      </c>
      <c r="O329" t="str">
        <f t="shared" si="76"/>
        <v>✓</v>
      </c>
      <c r="P329" t="str">
        <f t="shared" si="77"/>
        <v>✓</v>
      </c>
      <c r="Q329" t="str">
        <f t="shared" si="78"/>
        <v>✗</v>
      </c>
      <c r="R329" t="str">
        <f t="shared" si="79"/>
        <v>✗</v>
      </c>
      <c r="S329" t="str">
        <f t="shared" si="80"/>
        <v>✗</v>
      </c>
      <c r="T329" t="b">
        <f t="shared" si="81"/>
        <v>0</v>
      </c>
      <c r="U329">
        <f t="shared" si="82"/>
        <v>6</v>
      </c>
      <c r="V329" s="249" t="str">
        <f t="shared" si="83"/>
        <v>—</v>
      </c>
      <c r="W329" s="249" t="str">
        <f t="shared" si="84"/>
        <v>—</v>
      </c>
      <c r="X329" s="278">
        <f t="shared" si="85"/>
        <v>2</v>
      </c>
      <c r="Y329" s="278">
        <f t="shared" si="86"/>
        <v>2</v>
      </c>
      <c r="Z329" s="278" t="str">
        <f t="shared" si="87"/>
        <v>PAS</v>
      </c>
      <c r="AA329" s="278" t="str">
        <f t="shared" si="88"/>
        <v>HAYIR</v>
      </c>
      <c r="AB329" s="278" t="str">
        <f t="shared" si="89"/>
        <v>SINIR</v>
      </c>
    </row>
    <row r="330" spans="1:28" ht="15" customHeight="1" x14ac:dyDescent="0.3">
      <c r="A330" s="41" t="s">
        <v>80</v>
      </c>
      <c r="B330" s="42">
        <f>'📡 CANLI_VERİ'!C331</f>
        <v>2.19</v>
      </c>
      <c r="C330" s="43">
        <f>'📡 CANLI_VERİ'!G331</f>
        <v>2.19</v>
      </c>
      <c r="D330" s="51">
        <v>-0.45662100456620447</v>
      </c>
      <c r="E330" s="50">
        <v>94.307400379506575</v>
      </c>
      <c r="F330" s="50">
        <v>3.8990825688073429</v>
      </c>
      <c r="G330" s="50">
        <v>67.74193548387106</v>
      </c>
      <c r="H330" s="50">
        <v>74.687590816623114</v>
      </c>
      <c r="I330" s="50">
        <v>1.95900752299554E-2</v>
      </c>
      <c r="J330" s="50">
        <v>0.13123529411764734</v>
      </c>
      <c r="K330" s="50">
        <v>2.8129411764706097E-2</v>
      </c>
      <c r="L330" s="46">
        <v>5968516</v>
      </c>
      <c r="M330" s="50">
        <v>11264167.800000001</v>
      </c>
      <c r="N330" t="str">
        <f t="shared" si="75"/>
        <v>✗</v>
      </c>
      <c r="O330" t="str">
        <f t="shared" si="76"/>
        <v>✓</v>
      </c>
      <c r="P330" t="str">
        <f t="shared" si="77"/>
        <v>✓</v>
      </c>
      <c r="Q330" t="str">
        <f t="shared" si="78"/>
        <v>✗</v>
      </c>
      <c r="R330" t="str">
        <f t="shared" si="79"/>
        <v>✓</v>
      </c>
      <c r="S330" t="str">
        <f t="shared" si="80"/>
        <v>✗</v>
      </c>
      <c r="T330" t="b">
        <f t="shared" si="81"/>
        <v>0</v>
      </c>
      <c r="U330">
        <f t="shared" si="82"/>
        <v>8</v>
      </c>
      <c r="V330" s="249" t="str">
        <f t="shared" si="83"/>
        <v>—</v>
      </c>
      <c r="W330" s="249" t="str">
        <f t="shared" si="84"/>
        <v>—</v>
      </c>
      <c r="X330" s="278">
        <f t="shared" si="85"/>
        <v>5</v>
      </c>
      <c r="Y330" s="278">
        <f t="shared" si="86"/>
        <v>5</v>
      </c>
      <c r="Z330" s="278" t="str">
        <f t="shared" si="87"/>
        <v>PAS</v>
      </c>
      <c r="AA330" s="278" t="str">
        <f t="shared" si="88"/>
        <v>HAYIR</v>
      </c>
      <c r="AB330" s="278" t="str">
        <f t="shared" si="89"/>
        <v>UYGUN</v>
      </c>
    </row>
    <row r="331" spans="1:28" ht="15" customHeight="1" x14ac:dyDescent="0.3">
      <c r="A331" s="35" t="s">
        <v>251</v>
      </c>
      <c r="B331" s="36">
        <f>'📡 CANLI_VERİ'!C332</f>
        <v>12.23</v>
      </c>
      <c r="C331" s="37">
        <f>'📡 CANLI_VERİ'!G332</f>
        <v>12.17</v>
      </c>
      <c r="D331" s="38" t="s">
        <v>1032</v>
      </c>
      <c r="E331" s="39" t="s">
        <v>1032</v>
      </c>
      <c r="F331" s="39" t="s">
        <v>1032</v>
      </c>
      <c r="G331" s="39" t="s">
        <v>1032</v>
      </c>
      <c r="H331" s="39" t="s">
        <v>1032</v>
      </c>
      <c r="I331" s="39" t="s">
        <v>1032</v>
      </c>
      <c r="J331" s="39" t="s">
        <v>1032</v>
      </c>
      <c r="K331" s="39" t="s">
        <v>1032</v>
      </c>
      <c r="L331" s="40">
        <f>'📡 CANLI_VERİ'!H332</f>
        <v>180701</v>
      </c>
      <c r="M331" s="39" t="s">
        <v>1032</v>
      </c>
      <c r="N331" t="str">
        <f t="shared" si="75"/>
        <v>?</v>
      </c>
      <c r="O331" t="str">
        <f t="shared" si="76"/>
        <v>?</v>
      </c>
      <c r="P331" t="str">
        <f t="shared" si="77"/>
        <v>?</v>
      </c>
      <c r="Q331" t="str">
        <f t="shared" si="78"/>
        <v>?</v>
      </c>
      <c r="R331" t="str">
        <f t="shared" si="79"/>
        <v>?</v>
      </c>
      <c r="S331" t="str">
        <f t="shared" si="80"/>
        <v>?</v>
      </c>
      <c r="T331">
        <f t="shared" si="81"/>
        <v>0</v>
      </c>
      <c r="U331" t="str">
        <f t="shared" si="82"/>
        <v/>
      </c>
      <c r="V331" s="249" t="str">
        <f t="shared" si="83"/>
        <v>—</v>
      </c>
      <c r="W331" s="249" t="str">
        <f t="shared" si="84"/>
        <v>📊 Yüksek Skor</v>
      </c>
      <c r="X331" s="278">
        <f t="shared" si="85"/>
        <v>-6</v>
      </c>
      <c r="Y331" s="278">
        <f t="shared" si="86"/>
        <v>0</v>
      </c>
      <c r="Z331" s="278" t="str">
        <f t="shared" si="87"/>
        <v>PAS</v>
      </c>
      <c r="AA331" s="278" t="str">
        <f t="shared" si="88"/>
        <v>HAYIR</v>
      </c>
      <c r="AB331" s="278" t="str">
        <f t="shared" si="89"/>
        <v>RİSKLİ</v>
      </c>
    </row>
    <row r="332" spans="1:28" ht="15" customHeight="1" x14ac:dyDescent="0.3">
      <c r="A332" s="41" t="s">
        <v>640</v>
      </c>
      <c r="B332" s="42">
        <f>'📡 CANLI_VERİ'!C333</f>
        <v>35.64</v>
      </c>
      <c r="C332" s="43">
        <f>'📡 CANLI_VERİ'!G333</f>
        <v>35.64</v>
      </c>
      <c r="D332" s="44" t="s">
        <v>1032</v>
      </c>
      <c r="E332" s="45" t="s">
        <v>1032</v>
      </c>
      <c r="F332" s="45" t="s">
        <v>1032</v>
      </c>
      <c r="G332" s="45" t="s">
        <v>1032</v>
      </c>
      <c r="H332" s="45" t="s">
        <v>1032</v>
      </c>
      <c r="I332" s="45" t="s">
        <v>1032</v>
      </c>
      <c r="J332" s="45" t="s">
        <v>1032</v>
      </c>
      <c r="K332" s="45" t="s">
        <v>1032</v>
      </c>
      <c r="L332" s="46">
        <f>'📡 CANLI_VERİ'!H333</f>
        <v>2086</v>
      </c>
      <c r="M332" s="45" t="s">
        <v>1032</v>
      </c>
      <c r="N332" t="str">
        <f t="shared" si="75"/>
        <v>?</v>
      </c>
      <c r="O332" t="str">
        <f t="shared" si="76"/>
        <v>?</v>
      </c>
      <c r="P332" t="str">
        <f t="shared" si="77"/>
        <v>?</v>
      </c>
      <c r="Q332" t="str">
        <f t="shared" si="78"/>
        <v>?</v>
      </c>
      <c r="R332" t="str">
        <f t="shared" si="79"/>
        <v>?</v>
      </c>
      <c r="S332" t="str">
        <f t="shared" si="80"/>
        <v>?</v>
      </c>
      <c r="T332">
        <f t="shared" si="81"/>
        <v>0</v>
      </c>
      <c r="U332" t="str">
        <f t="shared" si="82"/>
        <v/>
      </c>
      <c r="V332" s="249" t="str">
        <f t="shared" si="83"/>
        <v>—</v>
      </c>
      <c r="W332" s="249" t="str">
        <f t="shared" si="84"/>
        <v>📊 Yüksek Skor</v>
      </c>
      <c r="X332" s="278">
        <f t="shared" si="85"/>
        <v>-6</v>
      </c>
      <c r="Y332" s="278">
        <f t="shared" si="86"/>
        <v>0</v>
      </c>
      <c r="Z332" s="278" t="str">
        <f t="shared" si="87"/>
        <v>PAS</v>
      </c>
      <c r="AA332" s="278" t="str">
        <f t="shared" si="88"/>
        <v>HAYIR</v>
      </c>
      <c r="AB332" s="278" t="str">
        <f t="shared" si="89"/>
        <v>RİSKLİ</v>
      </c>
    </row>
    <row r="333" spans="1:28" ht="15" customHeight="1" x14ac:dyDescent="0.3">
      <c r="A333" s="35" t="s">
        <v>641</v>
      </c>
      <c r="B333" s="36">
        <f>'📡 CANLI_VERİ'!C334</f>
        <v>26.92</v>
      </c>
      <c r="C333" s="37">
        <f>'📡 CANLI_VERİ'!G334</f>
        <v>26.98</v>
      </c>
      <c r="D333" s="38" t="s">
        <v>1032</v>
      </c>
      <c r="E333" s="39" t="s">
        <v>1032</v>
      </c>
      <c r="F333" s="39" t="s">
        <v>1032</v>
      </c>
      <c r="G333" s="39" t="s">
        <v>1032</v>
      </c>
      <c r="H333" s="39" t="s">
        <v>1032</v>
      </c>
      <c r="I333" s="39" t="s">
        <v>1032</v>
      </c>
      <c r="J333" s="39" t="s">
        <v>1032</v>
      </c>
      <c r="K333" s="39" t="s">
        <v>1032</v>
      </c>
      <c r="L333" s="40">
        <f>'📡 CANLI_VERİ'!H334</f>
        <v>23954</v>
      </c>
      <c r="M333" s="39" t="s">
        <v>1032</v>
      </c>
      <c r="N333" t="str">
        <f t="shared" si="75"/>
        <v>?</v>
      </c>
      <c r="O333" t="str">
        <f t="shared" si="76"/>
        <v>?</v>
      </c>
      <c r="P333" t="str">
        <f t="shared" si="77"/>
        <v>?</v>
      </c>
      <c r="Q333" t="str">
        <f t="shared" si="78"/>
        <v>?</v>
      </c>
      <c r="R333" t="str">
        <f t="shared" si="79"/>
        <v>?</v>
      </c>
      <c r="S333" t="str">
        <f t="shared" si="80"/>
        <v>?</v>
      </c>
      <c r="T333">
        <f t="shared" si="81"/>
        <v>0</v>
      </c>
      <c r="U333" t="str">
        <f t="shared" si="82"/>
        <v/>
      </c>
      <c r="V333" s="249" t="str">
        <f t="shared" si="83"/>
        <v>—</v>
      </c>
      <c r="W333" s="249" t="str">
        <f t="shared" si="84"/>
        <v>📊 Yüksek Skor</v>
      </c>
      <c r="X333" s="278">
        <f t="shared" si="85"/>
        <v>-6</v>
      </c>
      <c r="Y333" s="278">
        <f t="shared" si="86"/>
        <v>0</v>
      </c>
      <c r="Z333" s="278" t="str">
        <f t="shared" si="87"/>
        <v>PAS</v>
      </c>
      <c r="AA333" s="278" t="str">
        <f t="shared" si="88"/>
        <v>HAYIR</v>
      </c>
      <c r="AB333" s="278" t="str">
        <f t="shared" si="89"/>
        <v>RİSKLİ</v>
      </c>
    </row>
    <row r="334" spans="1:28" ht="15" customHeight="1" x14ac:dyDescent="0.3">
      <c r="A334" s="41" t="s">
        <v>278</v>
      </c>
      <c r="B334" s="42">
        <f>'📡 CANLI_VERİ'!C335</f>
        <v>130.1</v>
      </c>
      <c r="C334" s="43">
        <f>'📡 CANLI_VERİ'!G335</f>
        <v>130.30000000000001</v>
      </c>
      <c r="D334" s="51">
        <v>3.5573122529644285</v>
      </c>
      <c r="E334" s="50">
        <v>145.72081725960837</v>
      </c>
      <c r="F334" s="50">
        <v>4.6564885496183201</v>
      </c>
      <c r="G334" s="50">
        <v>72.41379310344827</v>
      </c>
      <c r="H334" s="50">
        <v>52.649953107797678</v>
      </c>
      <c r="I334" s="50">
        <v>-0.60831411199172702</v>
      </c>
      <c r="J334" s="50">
        <v>10.632794117647052</v>
      </c>
      <c r="K334" s="50">
        <v>-0.59561764705883924</v>
      </c>
      <c r="L334" s="46">
        <v>71117</v>
      </c>
      <c r="M334" s="50">
        <v>158100.6</v>
      </c>
      <c r="N334" t="str">
        <f t="shared" si="75"/>
        <v>✓</v>
      </c>
      <c r="O334" t="str">
        <f t="shared" si="76"/>
        <v>✓</v>
      </c>
      <c r="P334" t="str">
        <f t="shared" si="77"/>
        <v>✗</v>
      </c>
      <c r="Q334" t="str">
        <f t="shared" si="78"/>
        <v>✓</v>
      </c>
      <c r="R334" t="str">
        <f t="shared" si="79"/>
        <v>✗</v>
      </c>
      <c r="S334" t="str">
        <f t="shared" si="80"/>
        <v>✗</v>
      </c>
      <c r="T334" t="b">
        <f t="shared" si="81"/>
        <v>0</v>
      </c>
      <c r="U334">
        <f t="shared" si="82"/>
        <v>8</v>
      </c>
      <c r="V334" s="249" t="str">
        <f t="shared" si="83"/>
        <v>—</v>
      </c>
      <c r="W334" s="249" t="str">
        <f t="shared" si="84"/>
        <v>—</v>
      </c>
      <c r="X334" s="278">
        <f t="shared" si="85"/>
        <v>4</v>
      </c>
      <c r="Y334" s="278">
        <f t="shared" si="86"/>
        <v>4</v>
      </c>
      <c r="Z334" s="278" t="str">
        <f t="shared" si="87"/>
        <v>PAS</v>
      </c>
      <c r="AA334" s="278" t="str">
        <f t="shared" si="88"/>
        <v>HAYIR</v>
      </c>
      <c r="AB334" s="278" t="str">
        <f t="shared" si="89"/>
        <v>SINIR</v>
      </c>
    </row>
    <row r="335" spans="1:28" ht="15" customHeight="1" x14ac:dyDescent="0.3">
      <c r="A335" s="35" t="s">
        <v>193</v>
      </c>
      <c r="B335" s="36">
        <f>'📡 CANLI_VERİ'!C336</f>
        <v>89.1</v>
      </c>
      <c r="C335" s="37">
        <f>'📡 CANLI_VERİ'!G336</f>
        <v>90.4</v>
      </c>
      <c r="D335" s="52">
        <v>3.6260623229461775</v>
      </c>
      <c r="E335" s="49">
        <v>104.45046500942708</v>
      </c>
      <c r="F335" s="49">
        <v>6.307115519800047</v>
      </c>
      <c r="G335" s="49">
        <v>46.739130434782609</v>
      </c>
      <c r="H335" s="49">
        <v>62.403638606228803</v>
      </c>
      <c r="I335" s="49">
        <v>1.0271497991901524</v>
      </c>
      <c r="J335" s="49">
        <v>8.4544117647058812</v>
      </c>
      <c r="K335" s="49">
        <v>2.4049999999999985</v>
      </c>
      <c r="L335" s="40">
        <v>465738</v>
      </c>
      <c r="M335" s="49">
        <v>946472</v>
      </c>
      <c r="N335" t="str">
        <f t="shared" si="75"/>
        <v>✓</v>
      </c>
      <c r="O335" t="str">
        <f t="shared" si="76"/>
        <v>✓</v>
      </c>
      <c r="P335" t="str">
        <f t="shared" si="77"/>
        <v>✓</v>
      </c>
      <c r="Q335" t="str">
        <f t="shared" si="78"/>
        <v>✗</v>
      </c>
      <c r="R335" t="str">
        <f t="shared" si="79"/>
        <v>✓</v>
      </c>
      <c r="S335" t="str">
        <f t="shared" si="80"/>
        <v>✗</v>
      </c>
      <c r="T335">
        <f t="shared" si="81"/>
        <v>-2</v>
      </c>
      <c r="U335">
        <f t="shared" si="82"/>
        <v>9</v>
      </c>
      <c r="V335" s="249" t="str">
        <f t="shared" si="83"/>
        <v>—</v>
      </c>
      <c r="W335" s="249" t="str">
        <f t="shared" si="84"/>
        <v>—</v>
      </c>
      <c r="X335" s="278">
        <f t="shared" si="85"/>
        <v>0</v>
      </c>
      <c r="Y335" s="278">
        <f t="shared" si="86"/>
        <v>0</v>
      </c>
      <c r="Z335" s="278" t="str">
        <f t="shared" si="87"/>
        <v>PAS</v>
      </c>
      <c r="AA335" s="278" t="str">
        <f t="shared" si="88"/>
        <v>HAYIR</v>
      </c>
      <c r="AB335" s="278" t="str">
        <f t="shared" si="89"/>
        <v>RİSKLİ</v>
      </c>
    </row>
    <row r="336" spans="1:28" ht="15" customHeight="1" x14ac:dyDescent="0.3">
      <c r="A336" s="41" t="s">
        <v>128</v>
      </c>
      <c r="B336" s="42">
        <f>'📡 CANLI_VERİ'!C337</f>
        <v>16.3</v>
      </c>
      <c r="C336" s="43">
        <f>'📡 CANLI_VERİ'!G337</f>
        <v>16.29</v>
      </c>
      <c r="D336" s="44" t="s">
        <v>1032</v>
      </c>
      <c r="E336" s="45" t="s">
        <v>1032</v>
      </c>
      <c r="F336" s="45" t="s">
        <v>1032</v>
      </c>
      <c r="G336" s="45" t="s">
        <v>1032</v>
      </c>
      <c r="H336" s="45" t="s">
        <v>1032</v>
      </c>
      <c r="I336" s="45" t="s">
        <v>1032</v>
      </c>
      <c r="J336" s="45" t="s">
        <v>1032</v>
      </c>
      <c r="K336" s="45" t="s">
        <v>1032</v>
      </c>
      <c r="L336" s="46">
        <f>'📡 CANLI_VERİ'!H337</f>
        <v>134009</v>
      </c>
      <c r="M336" s="45" t="s">
        <v>1032</v>
      </c>
      <c r="N336" t="str">
        <f t="shared" si="75"/>
        <v>?</v>
      </c>
      <c r="O336" t="str">
        <f t="shared" si="76"/>
        <v>?</v>
      </c>
      <c r="P336" t="str">
        <f t="shared" si="77"/>
        <v>?</v>
      </c>
      <c r="Q336" t="str">
        <f t="shared" si="78"/>
        <v>?</v>
      </c>
      <c r="R336" t="str">
        <f t="shared" si="79"/>
        <v>?</v>
      </c>
      <c r="S336" t="str">
        <f t="shared" si="80"/>
        <v>?</v>
      </c>
      <c r="T336">
        <f t="shared" si="81"/>
        <v>0</v>
      </c>
      <c r="U336" t="str">
        <f t="shared" si="82"/>
        <v/>
      </c>
      <c r="V336" s="249" t="str">
        <f t="shared" si="83"/>
        <v>—</v>
      </c>
      <c r="W336" s="249" t="str">
        <f t="shared" si="84"/>
        <v>📊 Yüksek Skor</v>
      </c>
      <c r="X336" s="278">
        <f t="shared" si="85"/>
        <v>-6</v>
      </c>
      <c r="Y336" s="278">
        <f t="shared" si="86"/>
        <v>0</v>
      </c>
      <c r="Z336" s="278" t="str">
        <f t="shared" si="87"/>
        <v>PAS</v>
      </c>
      <c r="AA336" s="278" t="str">
        <f t="shared" si="88"/>
        <v>HAYIR</v>
      </c>
      <c r="AB336" s="278" t="str">
        <f t="shared" si="89"/>
        <v>RİSKLİ</v>
      </c>
    </row>
    <row r="337" spans="1:28" ht="15" customHeight="1" x14ac:dyDescent="0.3">
      <c r="A337" s="35" t="s">
        <v>642</v>
      </c>
      <c r="B337" s="36">
        <f>'📡 CANLI_VERİ'!C338</f>
        <v>29.18</v>
      </c>
      <c r="C337" s="37">
        <f>'📡 CANLI_VERİ'!G338</f>
        <v>29.12</v>
      </c>
      <c r="D337" s="38" t="s">
        <v>1032</v>
      </c>
      <c r="E337" s="39" t="s">
        <v>1032</v>
      </c>
      <c r="F337" s="39" t="s">
        <v>1032</v>
      </c>
      <c r="G337" s="39" t="s">
        <v>1032</v>
      </c>
      <c r="H337" s="39" t="s">
        <v>1032</v>
      </c>
      <c r="I337" s="39" t="s">
        <v>1032</v>
      </c>
      <c r="J337" s="39" t="s">
        <v>1032</v>
      </c>
      <c r="K337" s="39" t="s">
        <v>1032</v>
      </c>
      <c r="L337" s="40">
        <f>'📡 CANLI_VERİ'!H338</f>
        <v>27981</v>
      </c>
      <c r="M337" s="39" t="s">
        <v>1032</v>
      </c>
      <c r="N337" t="str">
        <f t="shared" si="75"/>
        <v>?</v>
      </c>
      <c r="O337" t="str">
        <f t="shared" si="76"/>
        <v>?</v>
      </c>
      <c r="P337" t="str">
        <f t="shared" si="77"/>
        <v>?</v>
      </c>
      <c r="Q337" t="str">
        <f t="shared" si="78"/>
        <v>?</v>
      </c>
      <c r="R337" t="str">
        <f t="shared" si="79"/>
        <v>?</v>
      </c>
      <c r="S337" t="str">
        <f t="shared" si="80"/>
        <v>?</v>
      </c>
      <c r="T337">
        <f t="shared" si="81"/>
        <v>0</v>
      </c>
      <c r="U337" t="str">
        <f t="shared" si="82"/>
        <v/>
      </c>
      <c r="V337" s="249" t="str">
        <f t="shared" si="83"/>
        <v>—</v>
      </c>
      <c r="W337" s="249" t="str">
        <f t="shared" si="84"/>
        <v>📊 Yüksek Skor</v>
      </c>
      <c r="X337" s="278">
        <f t="shared" si="85"/>
        <v>-6</v>
      </c>
      <c r="Y337" s="278">
        <f t="shared" si="86"/>
        <v>0</v>
      </c>
      <c r="Z337" s="278" t="str">
        <f t="shared" si="87"/>
        <v>PAS</v>
      </c>
      <c r="AA337" s="278" t="str">
        <f t="shared" si="88"/>
        <v>HAYIR</v>
      </c>
      <c r="AB337" s="278" t="str">
        <f t="shared" si="89"/>
        <v>RİSKLİ</v>
      </c>
    </row>
    <row r="338" spans="1:28" ht="15" customHeight="1" x14ac:dyDescent="0.3">
      <c r="A338" s="41" t="s">
        <v>1077</v>
      </c>
      <c r="B338" s="42">
        <f>'📡 CANLI_VERİ'!C339</f>
        <v>0</v>
      </c>
      <c r="C338" s="43">
        <f>'📡 CANLI_VERİ'!G339</f>
        <v>0</v>
      </c>
      <c r="D338" s="44" t="s">
        <v>1032</v>
      </c>
      <c r="E338" s="45" t="s">
        <v>1032</v>
      </c>
      <c r="F338" s="45" t="s">
        <v>1032</v>
      </c>
      <c r="G338" s="45" t="s">
        <v>1032</v>
      </c>
      <c r="H338" s="45" t="s">
        <v>1032</v>
      </c>
      <c r="I338" s="45" t="s">
        <v>1032</v>
      </c>
      <c r="J338" s="45" t="s">
        <v>1032</v>
      </c>
      <c r="K338" s="45" t="s">
        <v>1032</v>
      </c>
      <c r="L338" s="46">
        <f>'📡 CANLI_VERİ'!H339</f>
        <v>0</v>
      </c>
      <c r="M338" s="45" t="s">
        <v>1032</v>
      </c>
      <c r="N338" t="str">
        <f t="shared" si="75"/>
        <v>?</v>
      </c>
      <c r="O338" t="str">
        <f t="shared" si="76"/>
        <v>?</v>
      </c>
      <c r="P338" t="str">
        <f t="shared" si="77"/>
        <v>?</v>
      </c>
      <c r="Q338" t="str">
        <f t="shared" si="78"/>
        <v>?</v>
      </c>
      <c r="R338" t="str">
        <f t="shared" si="79"/>
        <v>?</v>
      </c>
      <c r="S338" t="str">
        <f t="shared" si="80"/>
        <v>?</v>
      </c>
      <c r="T338">
        <f t="shared" si="81"/>
        <v>0</v>
      </c>
      <c r="U338" t="str">
        <f t="shared" si="82"/>
        <v/>
      </c>
      <c r="V338" s="249" t="str">
        <f t="shared" si="83"/>
        <v>—</v>
      </c>
      <c r="W338" s="249" t="str">
        <f t="shared" si="84"/>
        <v>📊 Yüksek Skor</v>
      </c>
      <c r="X338" s="278">
        <f t="shared" si="85"/>
        <v>-6</v>
      </c>
      <c r="Y338" s="278">
        <f t="shared" si="86"/>
        <v>0</v>
      </c>
      <c r="Z338" s="278" t="str">
        <f t="shared" si="87"/>
        <v>PAS</v>
      </c>
      <c r="AA338" s="278" t="str">
        <f t="shared" si="88"/>
        <v>HAYIR</v>
      </c>
      <c r="AB338" s="278" t="str">
        <f t="shared" si="89"/>
        <v>RİSKLİ</v>
      </c>
    </row>
    <row r="339" spans="1:28" ht="15" customHeight="1" x14ac:dyDescent="0.3">
      <c r="A339" s="35" t="s">
        <v>299</v>
      </c>
      <c r="B339" s="36">
        <f>'📡 CANLI_VERİ'!C340</f>
        <v>13.91</v>
      </c>
      <c r="C339" s="37">
        <f>'📡 CANLI_VERİ'!G340</f>
        <v>13.91</v>
      </c>
      <c r="D339" s="52">
        <v>15.620094191522771</v>
      </c>
      <c r="E339" s="49">
        <v>114.79063843337049</v>
      </c>
      <c r="F339" s="49">
        <v>6.7597711182232567</v>
      </c>
      <c r="G339" s="49">
        <v>79.933665008291882</v>
      </c>
      <c r="H339" s="49">
        <v>86.880198490750402</v>
      </c>
      <c r="I339" s="49">
        <v>0.41398544720502761</v>
      </c>
      <c r="J339" s="49">
        <v>3.7961176470588232</v>
      </c>
      <c r="K339" s="49">
        <v>0.93359999999999976</v>
      </c>
      <c r="L339" s="40">
        <v>24274750</v>
      </c>
      <c r="M339" s="49">
        <v>35234456</v>
      </c>
      <c r="N339" t="str">
        <f t="shared" si="75"/>
        <v>✓</v>
      </c>
      <c r="O339" t="str">
        <f t="shared" si="76"/>
        <v>✓</v>
      </c>
      <c r="P339" t="str">
        <f t="shared" si="77"/>
        <v>✓</v>
      </c>
      <c r="Q339" t="str">
        <f t="shared" si="78"/>
        <v>✗</v>
      </c>
      <c r="R339" t="str">
        <f t="shared" si="79"/>
        <v>✓</v>
      </c>
      <c r="S339" t="str">
        <f t="shared" si="80"/>
        <v>✗</v>
      </c>
      <c r="T339">
        <f t="shared" si="81"/>
        <v>-2</v>
      </c>
      <c r="U339">
        <f t="shared" si="82"/>
        <v>9</v>
      </c>
      <c r="V339" s="249" t="str">
        <f t="shared" si="83"/>
        <v>—</v>
      </c>
      <c r="W339" s="249" t="str">
        <f t="shared" si="84"/>
        <v>—</v>
      </c>
      <c r="X339" s="278">
        <f t="shared" si="85"/>
        <v>0</v>
      </c>
      <c r="Y339" s="278">
        <f t="shared" si="86"/>
        <v>0</v>
      </c>
      <c r="Z339" s="278" t="str">
        <f t="shared" si="87"/>
        <v>PAS</v>
      </c>
      <c r="AA339" s="278" t="str">
        <f t="shared" si="88"/>
        <v>HAYIR</v>
      </c>
      <c r="AB339" s="278" t="str">
        <f t="shared" si="89"/>
        <v>RİSKLİ</v>
      </c>
    </row>
    <row r="340" spans="1:28" ht="15" customHeight="1" x14ac:dyDescent="0.3">
      <c r="A340" s="41" t="s">
        <v>206</v>
      </c>
      <c r="B340" s="42">
        <f>'📡 CANLI_VERİ'!C341</f>
        <v>14.3</v>
      </c>
      <c r="C340" s="43">
        <f>'📡 CANLI_VERİ'!G341</f>
        <v>14.3</v>
      </c>
      <c r="D340" s="51">
        <v>0.70571630204656621</v>
      </c>
      <c r="E340" s="50">
        <v>60.648148148147783</v>
      </c>
      <c r="F340" s="50">
        <v>3.3236560216237874</v>
      </c>
      <c r="G340" s="50">
        <v>62.755102040816325</v>
      </c>
      <c r="H340" s="50">
        <v>67.164613593185038</v>
      </c>
      <c r="I340" s="50">
        <v>9.606317556693475E-2</v>
      </c>
      <c r="J340" s="50">
        <v>0.91382352941176315</v>
      </c>
      <c r="K340" s="50">
        <v>-4.1847058823530459E-2</v>
      </c>
      <c r="L340" s="46">
        <v>2953437</v>
      </c>
      <c r="M340" s="50">
        <v>3990153.4</v>
      </c>
      <c r="N340" t="str">
        <f t="shared" si="75"/>
        <v>✓</v>
      </c>
      <c r="O340" t="str">
        <f t="shared" si="76"/>
        <v>✓</v>
      </c>
      <c r="P340" t="str">
        <f t="shared" si="77"/>
        <v>✓</v>
      </c>
      <c r="Q340" t="str">
        <f t="shared" si="78"/>
        <v>✗</v>
      </c>
      <c r="R340" t="str">
        <f t="shared" si="79"/>
        <v>✗</v>
      </c>
      <c r="S340" t="str">
        <f t="shared" si="80"/>
        <v>✗</v>
      </c>
      <c r="T340" t="b">
        <f t="shared" si="81"/>
        <v>0</v>
      </c>
      <c r="U340">
        <f t="shared" si="82"/>
        <v>9</v>
      </c>
      <c r="V340" s="249" t="str">
        <f t="shared" si="83"/>
        <v>—</v>
      </c>
      <c r="W340" s="249" t="str">
        <f t="shared" si="84"/>
        <v>—</v>
      </c>
      <c r="X340" s="278">
        <f t="shared" si="85"/>
        <v>5</v>
      </c>
      <c r="Y340" s="278">
        <f t="shared" si="86"/>
        <v>5</v>
      </c>
      <c r="Z340" s="278" t="str">
        <f t="shared" si="87"/>
        <v>PAS</v>
      </c>
      <c r="AA340" s="278" t="str">
        <f t="shared" si="88"/>
        <v>HAYIR</v>
      </c>
      <c r="AB340" s="278" t="str">
        <f t="shared" si="89"/>
        <v>UYGUN</v>
      </c>
    </row>
    <row r="341" spans="1:28" ht="15" customHeight="1" x14ac:dyDescent="0.3">
      <c r="A341" s="35" t="s">
        <v>643</v>
      </c>
      <c r="B341" s="36">
        <f>'📡 CANLI_VERİ'!C342</f>
        <v>23.9</v>
      </c>
      <c r="C341" s="37">
        <f>'📡 CANLI_VERİ'!G342</f>
        <v>23.86</v>
      </c>
      <c r="D341" s="52">
        <v>8.6298932384341711</v>
      </c>
      <c r="E341" s="49">
        <v>165.15441959531415</v>
      </c>
      <c r="F341" s="49">
        <v>4.0423540423540443</v>
      </c>
      <c r="G341" s="49">
        <v>98.173515981735193</v>
      </c>
      <c r="H341" s="49">
        <v>94.465810616937418</v>
      </c>
      <c r="I341" s="49">
        <v>0.16377936047373398</v>
      </c>
      <c r="J341" s="49">
        <v>2.4392352941176476</v>
      </c>
      <c r="K341" s="49">
        <v>0.21994117647059008</v>
      </c>
      <c r="L341" s="40">
        <v>54386185</v>
      </c>
      <c r="M341" s="49">
        <v>91690099</v>
      </c>
      <c r="N341" t="str">
        <f t="shared" si="75"/>
        <v>✓</v>
      </c>
      <c r="O341" t="str">
        <f t="shared" si="76"/>
        <v>✓</v>
      </c>
      <c r="P341" t="str">
        <f t="shared" si="77"/>
        <v>✓</v>
      </c>
      <c r="Q341" t="str">
        <f t="shared" si="78"/>
        <v>✓</v>
      </c>
      <c r="R341" t="str">
        <f t="shared" si="79"/>
        <v>✓</v>
      </c>
      <c r="S341" t="str">
        <f t="shared" si="80"/>
        <v>✗</v>
      </c>
      <c r="T341" t="b">
        <f t="shared" si="81"/>
        <v>0</v>
      </c>
      <c r="U341">
        <f t="shared" si="82"/>
        <v>13</v>
      </c>
      <c r="V341" s="249" t="str">
        <f t="shared" si="83"/>
        <v>✓ Uyumlu</v>
      </c>
      <c r="W341" s="249" t="str">
        <f t="shared" si="84"/>
        <v>🔥 Güçlü AL</v>
      </c>
      <c r="X341" s="278">
        <f t="shared" si="85"/>
        <v>8</v>
      </c>
      <c r="Y341" s="278">
        <f t="shared" si="86"/>
        <v>8</v>
      </c>
      <c r="Z341" s="278" t="str">
        <f t="shared" si="87"/>
        <v>İZLE</v>
      </c>
      <c r="AA341" s="278" t="str">
        <f t="shared" si="88"/>
        <v>HAYIR</v>
      </c>
      <c r="AB341" s="278" t="str">
        <f t="shared" si="89"/>
        <v>SINIR</v>
      </c>
    </row>
    <row r="342" spans="1:28" ht="15" customHeight="1" x14ac:dyDescent="0.3">
      <c r="A342" s="41" t="s">
        <v>145</v>
      </c>
      <c r="B342" s="42">
        <f>'📡 CANLI_VERİ'!C343</f>
        <v>180.6</v>
      </c>
      <c r="C342" s="43">
        <f>'📡 CANLI_VERİ'!G343</f>
        <v>180.7</v>
      </c>
      <c r="D342" s="51">
        <v>-6.2532299741602015</v>
      </c>
      <c r="E342" s="50">
        <v>-144.80525488019171</v>
      </c>
      <c r="F342" s="50">
        <v>3.3194203811623906</v>
      </c>
      <c r="G342" s="50">
        <v>1.1904761904762913</v>
      </c>
      <c r="H342" s="50">
        <v>37.791783380018707</v>
      </c>
      <c r="I342" s="50">
        <v>3.743766042537422E-2</v>
      </c>
      <c r="J342" s="50">
        <v>6.3067647058823297</v>
      </c>
      <c r="K342" s="50">
        <v>-2.5082941176470737</v>
      </c>
      <c r="L342" s="46">
        <v>6898179</v>
      </c>
      <c r="M342" s="50">
        <v>11887661</v>
      </c>
      <c r="N342" t="str">
        <f t="shared" si="75"/>
        <v>✗</v>
      </c>
      <c r="O342" t="str">
        <f t="shared" si="76"/>
        <v>✗</v>
      </c>
      <c r="P342" t="str">
        <f t="shared" si="77"/>
        <v>✓</v>
      </c>
      <c r="Q342" t="str">
        <f t="shared" si="78"/>
        <v>✗</v>
      </c>
      <c r="R342" t="str">
        <f t="shared" si="79"/>
        <v>✗</v>
      </c>
      <c r="S342" t="str">
        <f t="shared" si="80"/>
        <v>✗</v>
      </c>
      <c r="T342" t="b">
        <f t="shared" si="81"/>
        <v>0</v>
      </c>
      <c r="U342">
        <f t="shared" si="82"/>
        <v>3</v>
      </c>
      <c r="V342" s="249" t="str">
        <f t="shared" si="83"/>
        <v>—</v>
      </c>
      <c r="W342" s="249" t="str">
        <f t="shared" si="84"/>
        <v>—</v>
      </c>
      <c r="X342" s="278">
        <f t="shared" si="85"/>
        <v>3</v>
      </c>
      <c r="Y342" s="278">
        <f t="shared" si="86"/>
        <v>3</v>
      </c>
      <c r="Z342" s="278" t="str">
        <f t="shared" si="87"/>
        <v>PAS</v>
      </c>
      <c r="AA342" s="278" t="str">
        <f t="shared" si="88"/>
        <v>HAYIR</v>
      </c>
      <c r="AB342" s="278" t="str">
        <f t="shared" si="89"/>
        <v>UYGUN</v>
      </c>
    </row>
    <row r="343" spans="1:28" ht="15" customHeight="1" x14ac:dyDescent="0.3">
      <c r="A343" s="35" t="s">
        <v>154</v>
      </c>
      <c r="B343" s="36">
        <f>'📡 CANLI_VERİ'!C344</f>
        <v>11.74</v>
      </c>
      <c r="C343" s="37">
        <f>'📡 CANLI_VERİ'!G344</f>
        <v>11.74</v>
      </c>
      <c r="D343" s="52">
        <v>-4.0832666132906255</v>
      </c>
      <c r="E343" s="49">
        <v>-67.974842767296138</v>
      </c>
      <c r="F343" s="49">
        <v>3.7979966611018345</v>
      </c>
      <c r="G343" s="49">
        <v>24.203821656051002</v>
      </c>
      <c r="H343" s="49">
        <v>30.406420101296266</v>
      </c>
      <c r="I343" s="49">
        <v>-8.6724560716870458E-2</v>
      </c>
      <c r="J343" s="49">
        <v>0.35423529411764676</v>
      </c>
      <c r="K343" s="49">
        <v>-0.33940588235294167</v>
      </c>
      <c r="L343" s="40">
        <v>1993553</v>
      </c>
      <c r="M343" s="49">
        <v>3315440</v>
      </c>
      <c r="N343" t="str">
        <f t="shared" si="75"/>
        <v>✗</v>
      </c>
      <c r="O343" t="str">
        <f t="shared" si="76"/>
        <v>✓</v>
      </c>
      <c r="P343" t="str">
        <f t="shared" si="77"/>
        <v>✗</v>
      </c>
      <c r="Q343" t="str">
        <f t="shared" si="78"/>
        <v>✗</v>
      </c>
      <c r="R343" t="str">
        <f t="shared" si="79"/>
        <v>✗</v>
      </c>
      <c r="S343" t="str">
        <f t="shared" si="80"/>
        <v>✗</v>
      </c>
      <c r="T343" t="b">
        <f t="shared" si="81"/>
        <v>0</v>
      </c>
      <c r="U343">
        <f t="shared" si="82"/>
        <v>3</v>
      </c>
      <c r="V343" s="249" t="str">
        <f t="shared" si="83"/>
        <v>—</v>
      </c>
      <c r="W343" s="249" t="str">
        <f t="shared" si="84"/>
        <v>—</v>
      </c>
      <c r="X343" s="278">
        <f t="shared" si="85"/>
        <v>1</v>
      </c>
      <c r="Y343" s="278">
        <f t="shared" si="86"/>
        <v>1</v>
      </c>
      <c r="Z343" s="278" t="str">
        <f t="shared" si="87"/>
        <v>PAS</v>
      </c>
      <c r="AA343" s="278" t="str">
        <f t="shared" si="88"/>
        <v>HAYIR</v>
      </c>
      <c r="AB343" s="278" t="str">
        <f t="shared" si="89"/>
        <v>UYGUN</v>
      </c>
    </row>
    <row r="344" spans="1:28" ht="15" customHeight="1" x14ac:dyDescent="0.3">
      <c r="A344" s="41" t="s">
        <v>169</v>
      </c>
      <c r="B344" s="42">
        <f>'📡 CANLI_VERİ'!C345</f>
        <v>155</v>
      </c>
      <c r="C344" s="43">
        <f>'📡 CANLI_VERİ'!G345</f>
        <v>155.69999999999999</v>
      </c>
      <c r="D344" s="44" t="s">
        <v>1032</v>
      </c>
      <c r="E344" s="45" t="s">
        <v>1032</v>
      </c>
      <c r="F344" s="45" t="s">
        <v>1032</v>
      </c>
      <c r="G344" s="45" t="s">
        <v>1032</v>
      </c>
      <c r="H344" s="45" t="s">
        <v>1032</v>
      </c>
      <c r="I344" s="45" t="s">
        <v>1032</v>
      </c>
      <c r="J344" s="45" t="s">
        <v>1032</v>
      </c>
      <c r="K344" s="45" t="s">
        <v>1032</v>
      </c>
      <c r="L344" s="46">
        <f>'📡 CANLI_VERİ'!H345</f>
        <v>1994</v>
      </c>
      <c r="M344" s="45" t="s">
        <v>1032</v>
      </c>
      <c r="N344" t="str">
        <f t="shared" si="75"/>
        <v>?</v>
      </c>
      <c r="O344" t="str">
        <f t="shared" si="76"/>
        <v>?</v>
      </c>
      <c r="P344" t="str">
        <f t="shared" si="77"/>
        <v>?</v>
      </c>
      <c r="Q344" t="str">
        <f t="shared" si="78"/>
        <v>?</v>
      </c>
      <c r="R344" t="str">
        <f t="shared" si="79"/>
        <v>?</v>
      </c>
      <c r="S344" t="str">
        <f t="shared" si="80"/>
        <v>?</v>
      </c>
      <c r="T344">
        <f t="shared" si="81"/>
        <v>0</v>
      </c>
      <c r="U344" t="str">
        <f t="shared" si="82"/>
        <v/>
      </c>
      <c r="V344" s="249" t="str">
        <f t="shared" si="83"/>
        <v>—</v>
      </c>
      <c r="W344" s="249" t="str">
        <f t="shared" si="84"/>
        <v>📊 Yüksek Skor</v>
      </c>
      <c r="X344" s="278">
        <f t="shared" si="85"/>
        <v>-6</v>
      </c>
      <c r="Y344" s="278">
        <f t="shared" si="86"/>
        <v>0</v>
      </c>
      <c r="Z344" s="278" t="str">
        <f t="shared" si="87"/>
        <v>PAS</v>
      </c>
      <c r="AA344" s="278" t="str">
        <f t="shared" si="88"/>
        <v>HAYIR</v>
      </c>
      <c r="AB344" s="278" t="str">
        <f t="shared" si="89"/>
        <v>RİSKLİ</v>
      </c>
    </row>
    <row r="345" spans="1:28" ht="15" customHeight="1" x14ac:dyDescent="0.3">
      <c r="A345" s="35" t="s">
        <v>1078</v>
      </c>
      <c r="B345" s="36">
        <f>'📡 CANLI_VERİ'!C346</f>
        <v>0</v>
      </c>
      <c r="C345" s="37">
        <f>'📡 CANLI_VERİ'!G346</f>
        <v>0</v>
      </c>
      <c r="D345" s="38" t="s">
        <v>1032</v>
      </c>
      <c r="E345" s="39" t="s">
        <v>1032</v>
      </c>
      <c r="F345" s="39" t="s">
        <v>1032</v>
      </c>
      <c r="G345" s="39" t="s">
        <v>1032</v>
      </c>
      <c r="H345" s="39" t="s">
        <v>1032</v>
      </c>
      <c r="I345" s="39" t="s">
        <v>1032</v>
      </c>
      <c r="J345" s="39" t="s">
        <v>1032</v>
      </c>
      <c r="K345" s="39" t="s">
        <v>1032</v>
      </c>
      <c r="L345" s="40">
        <f>'📡 CANLI_VERİ'!H346</f>
        <v>0</v>
      </c>
      <c r="M345" s="39" t="s">
        <v>1032</v>
      </c>
      <c r="N345" t="str">
        <f t="shared" si="75"/>
        <v>?</v>
      </c>
      <c r="O345" t="str">
        <f t="shared" si="76"/>
        <v>?</v>
      </c>
      <c r="P345" t="str">
        <f t="shared" si="77"/>
        <v>?</v>
      </c>
      <c r="Q345" t="str">
        <f t="shared" si="78"/>
        <v>?</v>
      </c>
      <c r="R345" t="str">
        <f t="shared" si="79"/>
        <v>?</v>
      </c>
      <c r="S345" t="str">
        <f t="shared" si="80"/>
        <v>?</v>
      </c>
      <c r="T345">
        <f t="shared" si="81"/>
        <v>0</v>
      </c>
      <c r="U345" t="str">
        <f t="shared" si="82"/>
        <v/>
      </c>
      <c r="V345" s="249" t="str">
        <f t="shared" si="83"/>
        <v>—</v>
      </c>
      <c r="W345" s="249" t="str">
        <f t="shared" si="84"/>
        <v>📊 Yüksek Skor</v>
      </c>
      <c r="X345" s="278">
        <f t="shared" si="85"/>
        <v>-6</v>
      </c>
      <c r="Y345" s="278">
        <f t="shared" si="86"/>
        <v>0</v>
      </c>
      <c r="Z345" s="278" t="str">
        <f t="shared" si="87"/>
        <v>PAS</v>
      </c>
      <c r="AA345" s="278" t="str">
        <f t="shared" si="88"/>
        <v>HAYIR</v>
      </c>
      <c r="AB345" s="278" t="str">
        <f t="shared" si="89"/>
        <v>RİSKLİ</v>
      </c>
    </row>
    <row r="346" spans="1:28" ht="15" customHeight="1" x14ac:dyDescent="0.3">
      <c r="A346" s="41" t="s">
        <v>644</v>
      </c>
      <c r="B346" s="42">
        <f>'📡 CANLI_VERİ'!C347</f>
        <v>26.8</v>
      </c>
      <c r="C346" s="43">
        <f>'📡 CANLI_VERİ'!G347</f>
        <v>26.82</v>
      </c>
      <c r="D346" s="44" t="s">
        <v>1032</v>
      </c>
      <c r="E346" s="45" t="s">
        <v>1032</v>
      </c>
      <c r="F346" s="45" t="s">
        <v>1032</v>
      </c>
      <c r="G346" s="45" t="s">
        <v>1032</v>
      </c>
      <c r="H346" s="45" t="s">
        <v>1032</v>
      </c>
      <c r="I346" s="45" t="s">
        <v>1032</v>
      </c>
      <c r="J346" s="45" t="s">
        <v>1032</v>
      </c>
      <c r="K346" s="45" t="s">
        <v>1032</v>
      </c>
      <c r="L346" s="46">
        <f>'📡 CANLI_VERİ'!H347</f>
        <v>57096</v>
      </c>
      <c r="M346" s="45" t="s">
        <v>1032</v>
      </c>
      <c r="N346" t="str">
        <f t="shared" si="75"/>
        <v>?</v>
      </c>
      <c r="O346" t="str">
        <f t="shared" si="76"/>
        <v>?</v>
      </c>
      <c r="P346" t="str">
        <f t="shared" si="77"/>
        <v>?</v>
      </c>
      <c r="Q346" t="str">
        <f t="shared" si="78"/>
        <v>?</v>
      </c>
      <c r="R346" t="str">
        <f t="shared" si="79"/>
        <v>?</v>
      </c>
      <c r="S346" t="str">
        <f t="shared" si="80"/>
        <v>?</v>
      </c>
      <c r="T346">
        <f t="shared" si="81"/>
        <v>0</v>
      </c>
      <c r="U346" t="str">
        <f t="shared" si="82"/>
        <v/>
      </c>
      <c r="V346" s="249" t="str">
        <f t="shared" si="83"/>
        <v>—</v>
      </c>
      <c r="W346" s="249" t="str">
        <f t="shared" si="84"/>
        <v>📊 Yüksek Skor</v>
      </c>
      <c r="X346" s="278">
        <f t="shared" si="85"/>
        <v>-6</v>
      </c>
      <c r="Y346" s="278">
        <f t="shared" si="86"/>
        <v>0</v>
      </c>
      <c r="Z346" s="278" t="str">
        <f t="shared" si="87"/>
        <v>PAS</v>
      </c>
      <c r="AA346" s="278" t="str">
        <f t="shared" si="88"/>
        <v>HAYIR</v>
      </c>
      <c r="AB346" s="278" t="str">
        <f t="shared" si="89"/>
        <v>RİSKLİ</v>
      </c>
    </row>
    <row r="347" spans="1:28" ht="15" customHeight="1" x14ac:dyDescent="0.3">
      <c r="A347" s="35" t="s">
        <v>645</v>
      </c>
      <c r="B347" s="36">
        <f>'📡 CANLI_VERİ'!C348</f>
        <v>5355</v>
      </c>
      <c r="C347" s="37">
        <f>'📡 CANLI_VERİ'!G348</f>
        <v>5355</v>
      </c>
      <c r="D347" s="52">
        <v>-5.7093425605536314</v>
      </c>
      <c r="E347" s="49">
        <v>8.7518542063999014</v>
      </c>
      <c r="F347" s="49">
        <v>5.1736566186107478</v>
      </c>
      <c r="G347" s="49">
        <v>40.632054176072238</v>
      </c>
      <c r="H347" s="49">
        <v>57.113041627714317</v>
      </c>
      <c r="I347" s="49">
        <v>43.912467953972467</v>
      </c>
      <c r="J347" s="49">
        <v>434.40441176470631</v>
      </c>
      <c r="K347" s="49">
        <v>-56.514705882352587</v>
      </c>
      <c r="L347" s="40">
        <v>6317</v>
      </c>
      <c r="M347" s="49">
        <v>12836.8</v>
      </c>
      <c r="N347" t="str">
        <f t="shared" si="75"/>
        <v>✗</v>
      </c>
      <c r="O347" t="str">
        <f t="shared" si="76"/>
        <v>✓</v>
      </c>
      <c r="P347" t="str">
        <f t="shared" si="77"/>
        <v>✓</v>
      </c>
      <c r="Q347" t="str">
        <f t="shared" si="78"/>
        <v>✗</v>
      </c>
      <c r="R347" t="str">
        <f t="shared" si="79"/>
        <v>✗</v>
      </c>
      <c r="S347" t="str">
        <f t="shared" si="80"/>
        <v>✗</v>
      </c>
      <c r="T347">
        <f t="shared" si="81"/>
        <v>-2</v>
      </c>
      <c r="U347">
        <f t="shared" si="82"/>
        <v>4</v>
      </c>
      <c r="V347" s="249" t="str">
        <f t="shared" si="83"/>
        <v>—</v>
      </c>
      <c r="W347" s="249" t="str">
        <f t="shared" si="84"/>
        <v>—</v>
      </c>
      <c r="X347" s="278">
        <f t="shared" si="85"/>
        <v>0</v>
      </c>
      <c r="Y347" s="278">
        <f t="shared" si="86"/>
        <v>0</v>
      </c>
      <c r="Z347" s="278" t="str">
        <f t="shared" si="87"/>
        <v>PAS</v>
      </c>
      <c r="AA347" s="278" t="str">
        <f t="shared" si="88"/>
        <v>HAYIR</v>
      </c>
      <c r="AB347" s="278" t="str">
        <f t="shared" si="89"/>
        <v>RİSKLİ</v>
      </c>
    </row>
    <row r="348" spans="1:28" ht="15" customHeight="1" x14ac:dyDescent="0.3">
      <c r="A348" s="41" t="s">
        <v>224</v>
      </c>
      <c r="B348" s="42">
        <f>'📡 CANLI_VERİ'!C349</f>
        <v>7.86</v>
      </c>
      <c r="C348" s="43">
        <f>'📡 CANLI_VERİ'!G349</f>
        <v>7.88</v>
      </c>
      <c r="D348" s="44" t="s">
        <v>1032</v>
      </c>
      <c r="E348" s="45" t="s">
        <v>1032</v>
      </c>
      <c r="F348" s="45" t="s">
        <v>1032</v>
      </c>
      <c r="G348" s="45" t="s">
        <v>1032</v>
      </c>
      <c r="H348" s="45" t="s">
        <v>1032</v>
      </c>
      <c r="I348" s="45" t="s">
        <v>1032</v>
      </c>
      <c r="J348" s="45" t="s">
        <v>1032</v>
      </c>
      <c r="K348" s="45" t="s">
        <v>1032</v>
      </c>
      <c r="L348" s="46">
        <f>'📡 CANLI_VERİ'!H349</f>
        <v>82265</v>
      </c>
      <c r="M348" s="45" t="s">
        <v>1032</v>
      </c>
      <c r="N348" t="str">
        <f t="shared" si="75"/>
        <v>?</v>
      </c>
      <c r="O348" t="str">
        <f t="shared" si="76"/>
        <v>?</v>
      </c>
      <c r="P348" t="str">
        <f t="shared" si="77"/>
        <v>?</v>
      </c>
      <c r="Q348" t="str">
        <f t="shared" si="78"/>
        <v>?</v>
      </c>
      <c r="R348" t="str">
        <f t="shared" si="79"/>
        <v>?</v>
      </c>
      <c r="S348" t="str">
        <f t="shared" si="80"/>
        <v>?</v>
      </c>
      <c r="T348">
        <f t="shared" si="81"/>
        <v>0</v>
      </c>
      <c r="U348" t="str">
        <f t="shared" si="82"/>
        <v/>
      </c>
      <c r="V348" s="249" t="str">
        <f t="shared" si="83"/>
        <v>—</v>
      </c>
      <c r="W348" s="249" t="str">
        <f t="shared" si="84"/>
        <v>📊 Yüksek Skor</v>
      </c>
      <c r="X348" s="278">
        <f t="shared" si="85"/>
        <v>-6</v>
      </c>
      <c r="Y348" s="278">
        <f t="shared" si="86"/>
        <v>0</v>
      </c>
      <c r="Z348" s="278" t="str">
        <f t="shared" si="87"/>
        <v>PAS</v>
      </c>
      <c r="AA348" s="278" t="str">
        <f t="shared" si="88"/>
        <v>HAYIR</v>
      </c>
      <c r="AB348" s="278" t="str">
        <f t="shared" si="89"/>
        <v>RİSKLİ</v>
      </c>
    </row>
    <row r="349" spans="1:28" ht="15" customHeight="1" x14ac:dyDescent="0.3">
      <c r="A349" s="35" t="s">
        <v>1079</v>
      </c>
      <c r="B349" s="36">
        <f>'📡 CANLI_VERİ'!C350</f>
        <v>0</v>
      </c>
      <c r="C349" s="37">
        <f>'📡 CANLI_VERİ'!G350</f>
        <v>0</v>
      </c>
      <c r="D349" s="38" t="s">
        <v>1032</v>
      </c>
      <c r="E349" s="39" t="s">
        <v>1032</v>
      </c>
      <c r="F349" s="39" t="s">
        <v>1032</v>
      </c>
      <c r="G349" s="39" t="s">
        <v>1032</v>
      </c>
      <c r="H349" s="39" t="s">
        <v>1032</v>
      </c>
      <c r="I349" s="39" t="s">
        <v>1032</v>
      </c>
      <c r="J349" s="39" t="s">
        <v>1032</v>
      </c>
      <c r="K349" s="39" t="s">
        <v>1032</v>
      </c>
      <c r="L349" s="40">
        <f>'📡 CANLI_VERİ'!H350</f>
        <v>0</v>
      </c>
      <c r="M349" s="39" t="s">
        <v>1032</v>
      </c>
      <c r="N349" t="str">
        <f t="shared" si="75"/>
        <v>?</v>
      </c>
      <c r="O349" t="str">
        <f t="shared" si="76"/>
        <v>?</v>
      </c>
      <c r="P349" t="str">
        <f t="shared" si="77"/>
        <v>?</v>
      </c>
      <c r="Q349" t="str">
        <f t="shared" si="78"/>
        <v>?</v>
      </c>
      <c r="R349" t="str">
        <f t="shared" si="79"/>
        <v>?</v>
      </c>
      <c r="S349" t="str">
        <f t="shared" si="80"/>
        <v>?</v>
      </c>
      <c r="T349">
        <f t="shared" si="81"/>
        <v>0</v>
      </c>
      <c r="U349" t="str">
        <f t="shared" si="82"/>
        <v/>
      </c>
      <c r="V349" s="249" t="str">
        <f t="shared" si="83"/>
        <v>—</v>
      </c>
      <c r="W349" s="249" t="str">
        <f t="shared" si="84"/>
        <v>📊 Yüksek Skor</v>
      </c>
      <c r="X349" s="278">
        <f t="shared" si="85"/>
        <v>-6</v>
      </c>
      <c r="Y349" s="278">
        <f t="shared" si="86"/>
        <v>0</v>
      </c>
      <c r="Z349" s="278" t="str">
        <f t="shared" si="87"/>
        <v>PAS</v>
      </c>
      <c r="AA349" s="278" t="str">
        <f t="shared" si="88"/>
        <v>HAYIR</v>
      </c>
      <c r="AB349" s="278" t="str">
        <f t="shared" si="89"/>
        <v>RİSKLİ</v>
      </c>
    </row>
    <row r="350" spans="1:28" ht="15" customHeight="1" x14ac:dyDescent="0.3">
      <c r="A350" s="41" t="s">
        <v>646</v>
      </c>
      <c r="B350" s="42">
        <f>'📡 CANLI_VERİ'!C351</f>
        <v>29.38</v>
      </c>
      <c r="C350" s="43">
        <f>'📡 CANLI_VERİ'!G351</f>
        <v>29.38</v>
      </c>
      <c r="D350" s="51">
        <v>25</v>
      </c>
      <c r="E350" s="50">
        <v>106.90538091861654</v>
      </c>
      <c r="F350" s="50">
        <v>6.5108759553203983</v>
      </c>
      <c r="G350" s="50">
        <v>80.14705882352942</v>
      </c>
      <c r="H350" s="50">
        <v>93.382352941176464</v>
      </c>
      <c r="I350" s="50">
        <v>1.135694246319741</v>
      </c>
      <c r="J350" s="50">
        <v>7.1945294117647087</v>
      </c>
      <c r="K350" s="50">
        <v>2.4722823529411757</v>
      </c>
      <c r="L350" s="46">
        <v>385475</v>
      </c>
      <c r="M350" s="50">
        <v>2537429</v>
      </c>
      <c r="N350" t="str">
        <f t="shared" si="75"/>
        <v>✓</v>
      </c>
      <c r="O350" t="str">
        <f t="shared" si="76"/>
        <v>✓</v>
      </c>
      <c r="P350" t="str">
        <f t="shared" si="77"/>
        <v>✓</v>
      </c>
      <c r="Q350" t="str">
        <f t="shared" si="78"/>
        <v>✗</v>
      </c>
      <c r="R350" t="str">
        <f t="shared" si="79"/>
        <v>✓</v>
      </c>
      <c r="S350" t="str">
        <f t="shared" si="80"/>
        <v>✗</v>
      </c>
      <c r="T350">
        <f t="shared" si="81"/>
        <v>-2</v>
      </c>
      <c r="U350">
        <f t="shared" si="82"/>
        <v>9</v>
      </c>
      <c r="V350" s="249" t="str">
        <f t="shared" si="83"/>
        <v>—</v>
      </c>
      <c r="W350" s="249" t="str">
        <f t="shared" si="84"/>
        <v>—</v>
      </c>
      <c r="X350" s="278">
        <f t="shared" si="85"/>
        <v>0</v>
      </c>
      <c r="Y350" s="278">
        <f t="shared" si="86"/>
        <v>0</v>
      </c>
      <c r="Z350" s="278" t="str">
        <f t="shared" si="87"/>
        <v>PAS</v>
      </c>
      <c r="AA350" s="278" t="str">
        <f t="shared" si="88"/>
        <v>HAYIR</v>
      </c>
      <c r="AB350" s="278" t="str">
        <f t="shared" si="89"/>
        <v>RİSKLİ</v>
      </c>
    </row>
    <row r="351" spans="1:28" ht="15" customHeight="1" x14ac:dyDescent="0.3">
      <c r="A351" s="35" t="s">
        <v>226</v>
      </c>
      <c r="B351" s="36">
        <f>'📡 CANLI_VERİ'!C352</f>
        <v>140</v>
      </c>
      <c r="C351" s="37">
        <f>'📡 CANLI_VERİ'!G352</f>
        <v>140</v>
      </c>
      <c r="D351" s="38" t="s">
        <v>1032</v>
      </c>
      <c r="E351" s="39" t="s">
        <v>1032</v>
      </c>
      <c r="F351" s="39" t="s">
        <v>1032</v>
      </c>
      <c r="G351" s="39" t="s">
        <v>1032</v>
      </c>
      <c r="H351" s="39" t="s">
        <v>1032</v>
      </c>
      <c r="I351" s="39" t="s">
        <v>1032</v>
      </c>
      <c r="J351" s="39" t="s">
        <v>1032</v>
      </c>
      <c r="K351" s="39" t="s">
        <v>1032</v>
      </c>
      <c r="L351" s="40">
        <f>'📡 CANLI_VERİ'!H352</f>
        <v>199</v>
      </c>
      <c r="M351" s="39" t="s">
        <v>1032</v>
      </c>
      <c r="N351" t="str">
        <f t="shared" si="75"/>
        <v>?</v>
      </c>
      <c r="O351" t="str">
        <f t="shared" si="76"/>
        <v>?</v>
      </c>
      <c r="P351" t="str">
        <f t="shared" si="77"/>
        <v>?</v>
      </c>
      <c r="Q351" t="str">
        <f t="shared" si="78"/>
        <v>?</v>
      </c>
      <c r="R351" t="str">
        <f t="shared" si="79"/>
        <v>?</v>
      </c>
      <c r="S351" t="str">
        <f t="shared" si="80"/>
        <v>?</v>
      </c>
      <c r="T351">
        <f t="shared" si="81"/>
        <v>0</v>
      </c>
      <c r="U351" t="str">
        <f t="shared" si="82"/>
        <v/>
      </c>
      <c r="V351" s="249" t="str">
        <f t="shared" si="83"/>
        <v>—</v>
      </c>
      <c r="W351" s="249" t="str">
        <f t="shared" si="84"/>
        <v>📊 Yüksek Skor</v>
      </c>
      <c r="X351" s="278">
        <f t="shared" si="85"/>
        <v>-6</v>
      </c>
      <c r="Y351" s="278">
        <f t="shared" si="86"/>
        <v>0</v>
      </c>
      <c r="Z351" s="278" t="str">
        <f t="shared" si="87"/>
        <v>PAS</v>
      </c>
      <c r="AA351" s="278" t="str">
        <f t="shared" si="88"/>
        <v>HAYIR</v>
      </c>
      <c r="AB351" s="278" t="str">
        <f t="shared" si="89"/>
        <v>RİSKLİ</v>
      </c>
    </row>
    <row r="352" spans="1:28" ht="15" customHeight="1" x14ac:dyDescent="0.3">
      <c r="A352" s="41" t="s">
        <v>1080</v>
      </c>
      <c r="B352" s="42">
        <f>'📡 CANLI_VERİ'!C353</f>
        <v>0</v>
      </c>
      <c r="C352" s="43">
        <f>'📡 CANLI_VERİ'!G353</f>
        <v>0</v>
      </c>
      <c r="D352" s="44" t="s">
        <v>1032</v>
      </c>
      <c r="E352" s="45" t="s">
        <v>1032</v>
      </c>
      <c r="F352" s="45" t="s">
        <v>1032</v>
      </c>
      <c r="G352" s="45" t="s">
        <v>1032</v>
      </c>
      <c r="H352" s="45" t="s">
        <v>1032</v>
      </c>
      <c r="I352" s="45" t="s">
        <v>1032</v>
      </c>
      <c r="J352" s="45" t="s">
        <v>1032</v>
      </c>
      <c r="K352" s="45" t="s">
        <v>1032</v>
      </c>
      <c r="L352" s="46">
        <f>'📡 CANLI_VERİ'!H353</f>
        <v>0</v>
      </c>
      <c r="M352" s="45" t="s">
        <v>1032</v>
      </c>
      <c r="N352" t="str">
        <f t="shared" si="75"/>
        <v>?</v>
      </c>
      <c r="O352" t="str">
        <f t="shared" si="76"/>
        <v>?</v>
      </c>
      <c r="P352" t="str">
        <f t="shared" si="77"/>
        <v>?</v>
      </c>
      <c r="Q352" t="str">
        <f t="shared" si="78"/>
        <v>?</v>
      </c>
      <c r="R352" t="str">
        <f t="shared" si="79"/>
        <v>?</v>
      </c>
      <c r="S352" t="str">
        <f t="shared" si="80"/>
        <v>?</v>
      </c>
      <c r="T352">
        <f t="shared" si="81"/>
        <v>0</v>
      </c>
      <c r="U352" t="str">
        <f t="shared" si="82"/>
        <v/>
      </c>
      <c r="V352" s="249" t="str">
        <f t="shared" si="83"/>
        <v>—</v>
      </c>
      <c r="W352" s="249" t="str">
        <f t="shared" si="84"/>
        <v>📊 Yüksek Skor</v>
      </c>
      <c r="X352" s="278">
        <f t="shared" si="85"/>
        <v>-6</v>
      </c>
      <c r="Y352" s="278">
        <f t="shared" si="86"/>
        <v>0</v>
      </c>
      <c r="Z352" s="278" t="str">
        <f t="shared" si="87"/>
        <v>PAS</v>
      </c>
      <c r="AA352" s="278" t="str">
        <f t="shared" si="88"/>
        <v>HAYIR</v>
      </c>
      <c r="AB352" s="278" t="str">
        <f t="shared" si="89"/>
        <v>RİSKLİ</v>
      </c>
    </row>
    <row r="353" spans="1:28" ht="15" customHeight="1" x14ac:dyDescent="0.3">
      <c r="A353" s="35" t="s">
        <v>1081</v>
      </c>
      <c r="B353" s="36">
        <f>'📡 CANLI_VERİ'!C354</f>
        <v>0</v>
      </c>
      <c r="C353" s="37">
        <f>'📡 CANLI_VERİ'!G354</f>
        <v>0</v>
      </c>
      <c r="D353" s="38" t="s">
        <v>1032</v>
      </c>
      <c r="E353" s="39" t="s">
        <v>1032</v>
      </c>
      <c r="F353" s="39" t="s">
        <v>1032</v>
      </c>
      <c r="G353" s="39" t="s">
        <v>1032</v>
      </c>
      <c r="H353" s="39" t="s">
        <v>1032</v>
      </c>
      <c r="I353" s="39" t="s">
        <v>1032</v>
      </c>
      <c r="J353" s="39" t="s">
        <v>1032</v>
      </c>
      <c r="K353" s="39" t="s">
        <v>1032</v>
      </c>
      <c r="L353" s="40">
        <f>'📡 CANLI_VERİ'!H354</f>
        <v>0</v>
      </c>
      <c r="M353" s="39" t="s">
        <v>1032</v>
      </c>
      <c r="N353" t="str">
        <f t="shared" si="75"/>
        <v>?</v>
      </c>
      <c r="O353" t="str">
        <f t="shared" si="76"/>
        <v>?</v>
      </c>
      <c r="P353" t="str">
        <f t="shared" si="77"/>
        <v>?</v>
      </c>
      <c r="Q353" t="str">
        <f t="shared" si="78"/>
        <v>?</v>
      </c>
      <c r="R353" t="str">
        <f t="shared" si="79"/>
        <v>?</v>
      </c>
      <c r="S353" t="str">
        <f t="shared" si="80"/>
        <v>?</v>
      </c>
      <c r="T353">
        <f t="shared" si="81"/>
        <v>0</v>
      </c>
      <c r="U353" t="str">
        <f t="shared" si="82"/>
        <v/>
      </c>
      <c r="V353" s="249" t="str">
        <f t="shared" si="83"/>
        <v>—</v>
      </c>
      <c r="W353" s="249" t="str">
        <f t="shared" si="84"/>
        <v>📊 Yüksek Skor</v>
      </c>
      <c r="X353" s="278">
        <f t="shared" si="85"/>
        <v>-6</v>
      </c>
      <c r="Y353" s="278">
        <f t="shared" si="86"/>
        <v>0</v>
      </c>
      <c r="Z353" s="278" t="str">
        <f t="shared" si="87"/>
        <v>PAS</v>
      </c>
      <c r="AA353" s="278" t="str">
        <f t="shared" si="88"/>
        <v>HAYIR</v>
      </c>
      <c r="AB353" s="278" t="str">
        <f t="shared" si="89"/>
        <v>RİSKLİ</v>
      </c>
    </row>
    <row r="354" spans="1:28" ht="15" customHeight="1" x14ac:dyDescent="0.3">
      <c r="A354" s="41" t="s">
        <v>647</v>
      </c>
      <c r="B354" s="42">
        <f>'📡 CANLI_VERİ'!C355</f>
        <v>336.5</v>
      </c>
      <c r="C354" s="43">
        <f>'📡 CANLI_VERİ'!G355</f>
        <v>336</v>
      </c>
      <c r="D354" s="51">
        <v>7.9318013343217197</v>
      </c>
      <c r="E354" s="50">
        <v>104.32688074663854</v>
      </c>
      <c r="F354" s="50">
        <v>7.2311616954474109</v>
      </c>
      <c r="G354" s="50">
        <v>100</v>
      </c>
      <c r="H354" s="50">
        <v>93.337203302373595</v>
      </c>
      <c r="I354" s="50">
        <v>6.6031079941462281</v>
      </c>
      <c r="J354" s="50">
        <v>112.76397058823531</v>
      </c>
      <c r="K354" s="50">
        <v>-1.9519117647058692</v>
      </c>
      <c r="L354" s="46">
        <v>994172</v>
      </c>
      <c r="M354" s="50">
        <v>1605677.8</v>
      </c>
      <c r="N354" t="str">
        <f t="shared" si="75"/>
        <v>✓</v>
      </c>
      <c r="O354" t="str">
        <f t="shared" si="76"/>
        <v>✓</v>
      </c>
      <c r="P354" t="str">
        <f t="shared" si="77"/>
        <v>✓</v>
      </c>
      <c r="Q354" t="str">
        <f t="shared" si="78"/>
        <v>✓</v>
      </c>
      <c r="R354" t="str">
        <f t="shared" si="79"/>
        <v>✗</v>
      </c>
      <c r="S354" t="str">
        <f t="shared" si="80"/>
        <v>✗</v>
      </c>
      <c r="T354">
        <f t="shared" si="81"/>
        <v>-2</v>
      </c>
      <c r="U354">
        <f t="shared" si="82"/>
        <v>9</v>
      </c>
      <c r="V354" s="249" t="str">
        <f t="shared" si="83"/>
        <v>—</v>
      </c>
      <c r="W354" s="249" t="str">
        <f t="shared" si="84"/>
        <v>—</v>
      </c>
      <c r="X354" s="278">
        <f t="shared" si="85"/>
        <v>3</v>
      </c>
      <c r="Y354" s="278">
        <f t="shared" si="86"/>
        <v>3</v>
      </c>
      <c r="Z354" s="278" t="str">
        <f t="shared" si="87"/>
        <v>PAS</v>
      </c>
      <c r="AA354" s="278" t="str">
        <f t="shared" si="88"/>
        <v>HAYIR</v>
      </c>
      <c r="AB354" s="278" t="str">
        <f t="shared" si="89"/>
        <v>RİSKLİ</v>
      </c>
    </row>
    <row r="355" spans="1:28" ht="15" customHeight="1" x14ac:dyDescent="0.3">
      <c r="A355" s="35" t="s">
        <v>230</v>
      </c>
      <c r="B355" s="36">
        <f>'📡 CANLI_VERİ'!C356</f>
        <v>197.3</v>
      </c>
      <c r="C355" s="37">
        <f>'📡 CANLI_VERİ'!G356</f>
        <v>198</v>
      </c>
      <c r="D355" s="52">
        <v>-2.4964672633066454</v>
      </c>
      <c r="E355" s="49">
        <v>64.75491830610224</v>
      </c>
      <c r="F355" s="49">
        <v>3.674948240165631</v>
      </c>
      <c r="G355" s="49">
        <v>59.375</v>
      </c>
      <c r="H355" s="49">
        <v>59.241207951070329</v>
      </c>
      <c r="I355" s="49">
        <v>1.527678596539612</v>
      </c>
      <c r="J355" s="49">
        <v>10.738235294117658</v>
      </c>
      <c r="K355" s="49">
        <v>-0.57070588235291098</v>
      </c>
      <c r="L355" s="40">
        <v>310679</v>
      </c>
      <c r="M355" s="49">
        <v>222217.8</v>
      </c>
      <c r="N355" t="str">
        <f t="shared" si="75"/>
        <v>✗</v>
      </c>
      <c r="O355" t="str">
        <f t="shared" si="76"/>
        <v>✓</v>
      </c>
      <c r="P355" t="str">
        <f t="shared" si="77"/>
        <v>✓</v>
      </c>
      <c r="Q355" t="str">
        <f t="shared" si="78"/>
        <v>✓</v>
      </c>
      <c r="R355" t="str">
        <f t="shared" si="79"/>
        <v>✗</v>
      </c>
      <c r="S355" t="str">
        <f t="shared" si="80"/>
        <v>✓</v>
      </c>
      <c r="T355" t="b">
        <f t="shared" si="81"/>
        <v>0</v>
      </c>
      <c r="U355">
        <f t="shared" si="82"/>
        <v>10</v>
      </c>
      <c r="V355" s="249" t="str">
        <f t="shared" si="83"/>
        <v>—</v>
      </c>
      <c r="W355" s="249" t="str">
        <f t="shared" si="84"/>
        <v>—</v>
      </c>
      <c r="X355" s="278">
        <f t="shared" si="85"/>
        <v>13</v>
      </c>
      <c r="Y355" s="278">
        <f t="shared" si="86"/>
        <v>13</v>
      </c>
      <c r="Z355" s="278" t="str">
        <f t="shared" si="87"/>
        <v>PREMIUM</v>
      </c>
      <c r="AA355" s="278" t="str">
        <f t="shared" si="88"/>
        <v>EVET</v>
      </c>
      <c r="AB355" s="278" t="str">
        <f t="shared" si="89"/>
        <v>UYGUN</v>
      </c>
    </row>
    <row r="356" spans="1:28" ht="15" customHeight="1" x14ac:dyDescent="0.3">
      <c r="A356" s="41" t="s">
        <v>273</v>
      </c>
      <c r="B356" s="42">
        <f>'📡 CANLI_VERİ'!C357</f>
        <v>185.5</v>
      </c>
      <c r="C356" s="43">
        <f>'📡 CANLI_VERİ'!G357</f>
        <v>182.5</v>
      </c>
      <c r="D356" s="51">
        <v>0</v>
      </c>
      <c r="E356" s="50">
        <v>71.016935548599221</v>
      </c>
      <c r="F356" s="50">
        <v>2.6139817629179336</v>
      </c>
      <c r="G356" s="50">
        <v>80.000000000000043</v>
      </c>
      <c r="H356" s="50">
        <v>85.374455337690662</v>
      </c>
      <c r="I356" s="50">
        <v>0.78268070684182334</v>
      </c>
      <c r="J356" s="50">
        <v>20.688529411764677</v>
      </c>
      <c r="K356" s="50">
        <v>-0.34211764705884917</v>
      </c>
      <c r="L356" s="46">
        <v>504862</v>
      </c>
      <c r="M356" s="50">
        <v>956473.2</v>
      </c>
      <c r="N356" t="str">
        <f t="shared" si="75"/>
        <v>✗</v>
      </c>
      <c r="O356" t="str">
        <f t="shared" si="76"/>
        <v>✓</v>
      </c>
      <c r="P356" t="str">
        <f t="shared" si="77"/>
        <v>✓</v>
      </c>
      <c r="Q356" t="str">
        <f t="shared" si="78"/>
        <v>✗</v>
      </c>
      <c r="R356" t="str">
        <f t="shared" si="79"/>
        <v>✗</v>
      </c>
      <c r="S356" t="str">
        <f t="shared" si="80"/>
        <v>✗</v>
      </c>
      <c r="T356" t="b">
        <f t="shared" si="81"/>
        <v>0</v>
      </c>
      <c r="U356">
        <f t="shared" si="82"/>
        <v>6</v>
      </c>
      <c r="V356" s="249" t="str">
        <f t="shared" si="83"/>
        <v>—</v>
      </c>
      <c r="W356" s="249" t="str">
        <f t="shared" si="84"/>
        <v>—</v>
      </c>
      <c r="X356" s="278">
        <f t="shared" si="85"/>
        <v>4</v>
      </c>
      <c r="Y356" s="278">
        <f t="shared" si="86"/>
        <v>4</v>
      </c>
      <c r="Z356" s="278" t="str">
        <f t="shared" si="87"/>
        <v>PAS</v>
      </c>
      <c r="AA356" s="278" t="str">
        <f t="shared" si="88"/>
        <v>HAYIR</v>
      </c>
      <c r="AB356" s="278" t="str">
        <f t="shared" si="89"/>
        <v>UYGUN</v>
      </c>
    </row>
    <row r="357" spans="1:28" ht="15" customHeight="1" x14ac:dyDescent="0.3">
      <c r="A357" s="35" t="s">
        <v>648</v>
      </c>
      <c r="B357" s="36">
        <f>'📡 CANLI_VERİ'!C358</f>
        <v>30.3</v>
      </c>
      <c r="C357" s="37">
        <f>'📡 CANLI_VERİ'!G358</f>
        <v>30.6</v>
      </c>
      <c r="D357" s="52">
        <v>-3.3618581907090439</v>
      </c>
      <c r="E357" s="49">
        <v>-116.76767676767761</v>
      </c>
      <c r="F357" s="49">
        <v>4.201680672268906</v>
      </c>
      <c r="G357" s="49">
        <v>5.8201058201058826</v>
      </c>
      <c r="H357" s="49">
        <v>21.438411038270033</v>
      </c>
      <c r="I357" s="49">
        <v>-0.22469703711001549</v>
      </c>
      <c r="J357" s="49">
        <v>-0.25558823529411256</v>
      </c>
      <c r="K357" s="49">
        <v>-0.63349411764705221</v>
      </c>
      <c r="L357" s="40">
        <v>1077073</v>
      </c>
      <c r="M357" s="49">
        <v>2204130</v>
      </c>
      <c r="N357" t="str">
        <f t="shared" si="75"/>
        <v>✗</v>
      </c>
      <c r="O357" t="str">
        <f t="shared" si="76"/>
        <v>✗</v>
      </c>
      <c r="P357" t="str">
        <f t="shared" si="77"/>
        <v>✗</v>
      </c>
      <c r="Q357" t="str">
        <f t="shared" si="78"/>
        <v>✗</v>
      </c>
      <c r="R357" t="str">
        <f t="shared" si="79"/>
        <v>✗</v>
      </c>
      <c r="S357" t="str">
        <f t="shared" si="80"/>
        <v>✗</v>
      </c>
      <c r="T357" t="b">
        <f t="shared" si="81"/>
        <v>0</v>
      </c>
      <c r="U357">
        <f t="shared" si="82"/>
        <v>0</v>
      </c>
      <c r="V357" s="249" t="str">
        <f t="shared" si="83"/>
        <v>—</v>
      </c>
      <c r="W357" s="249" t="str">
        <f t="shared" si="84"/>
        <v>—</v>
      </c>
      <c r="X357" s="278">
        <f t="shared" si="85"/>
        <v>-2</v>
      </c>
      <c r="Y357" s="278">
        <f t="shared" si="86"/>
        <v>0</v>
      </c>
      <c r="Z357" s="278" t="str">
        <f t="shared" si="87"/>
        <v>PAS</v>
      </c>
      <c r="AA357" s="278" t="str">
        <f t="shared" si="88"/>
        <v>HAYIR</v>
      </c>
      <c r="AB357" s="278" t="str">
        <f t="shared" si="89"/>
        <v>SINIR</v>
      </c>
    </row>
    <row r="358" spans="1:28" ht="15" customHeight="1" x14ac:dyDescent="0.3">
      <c r="A358" s="41" t="s">
        <v>294</v>
      </c>
      <c r="B358" s="42">
        <f>'📡 CANLI_VERİ'!C359</f>
        <v>24.32</v>
      </c>
      <c r="C358" s="43">
        <f>'📡 CANLI_VERİ'!G359</f>
        <v>24.4</v>
      </c>
      <c r="D358" s="51">
        <v>-1.747720364741645</v>
      </c>
      <c r="E358" s="50">
        <v>-8.9743589743587755</v>
      </c>
      <c r="F358" s="50">
        <v>3.2869296210363488</v>
      </c>
      <c r="G358" s="50">
        <v>35.398230088495581</v>
      </c>
      <c r="H358" s="50">
        <v>35.01823290374589</v>
      </c>
      <c r="I358" s="50">
        <v>-6.9709811410260336E-2</v>
      </c>
      <c r="J358" s="50">
        <v>-0.5920588235294062</v>
      </c>
      <c r="K358" s="50">
        <v>-0.12105882352941111</v>
      </c>
      <c r="L358" s="46">
        <v>3546094</v>
      </c>
      <c r="M358" s="50">
        <v>5015140.4000000004</v>
      </c>
      <c r="N358" t="str">
        <f t="shared" si="75"/>
        <v>✗</v>
      </c>
      <c r="O358" t="str">
        <f t="shared" si="76"/>
        <v>✓</v>
      </c>
      <c r="P358" t="str">
        <f t="shared" si="77"/>
        <v>✗</v>
      </c>
      <c r="Q358" t="str">
        <f t="shared" si="78"/>
        <v>✓</v>
      </c>
      <c r="R358" t="str">
        <f t="shared" si="79"/>
        <v>✗</v>
      </c>
      <c r="S358" t="str">
        <f t="shared" si="80"/>
        <v>✗</v>
      </c>
      <c r="T358" t="b">
        <f t="shared" si="81"/>
        <v>0</v>
      </c>
      <c r="U358">
        <f t="shared" si="82"/>
        <v>5</v>
      </c>
      <c r="V358" s="249" t="str">
        <f t="shared" si="83"/>
        <v>—</v>
      </c>
      <c r="W358" s="249" t="str">
        <f t="shared" si="84"/>
        <v>—</v>
      </c>
      <c r="X358" s="278">
        <f t="shared" si="85"/>
        <v>5</v>
      </c>
      <c r="Y358" s="278">
        <f t="shared" si="86"/>
        <v>5</v>
      </c>
      <c r="Z358" s="278" t="str">
        <f t="shared" si="87"/>
        <v>PAS</v>
      </c>
      <c r="AA358" s="278" t="str">
        <f t="shared" si="88"/>
        <v>HAYIR</v>
      </c>
      <c r="AB358" s="278" t="str">
        <f t="shared" si="89"/>
        <v>UYGUN</v>
      </c>
    </row>
    <row r="359" spans="1:28" ht="15" customHeight="1" x14ac:dyDescent="0.3">
      <c r="A359" s="35" t="s">
        <v>1082</v>
      </c>
      <c r="B359" s="36">
        <f>'📡 CANLI_VERİ'!C360</f>
        <v>0</v>
      </c>
      <c r="C359" s="37">
        <f>'📡 CANLI_VERİ'!G360</f>
        <v>0</v>
      </c>
      <c r="D359" s="38" t="s">
        <v>1032</v>
      </c>
      <c r="E359" s="39" t="s">
        <v>1032</v>
      </c>
      <c r="F359" s="39" t="s">
        <v>1032</v>
      </c>
      <c r="G359" s="39" t="s">
        <v>1032</v>
      </c>
      <c r="H359" s="39" t="s">
        <v>1032</v>
      </c>
      <c r="I359" s="39" t="s">
        <v>1032</v>
      </c>
      <c r="J359" s="39" t="s">
        <v>1032</v>
      </c>
      <c r="K359" s="39" t="s">
        <v>1032</v>
      </c>
      <c r="L359" s="40">
        <f>'📡 CANLI_VERİ'!H360</f>
        <v>0</v>
      </c>
      <c r="M359" s="39" t="s">
        <v>1032</v>
      </c>
      <c r="N359" t="str">
        <f t="shared" si="75"/>
        <v>?</v>
      </c>
      <c r="O359" t="str">
        <f t="shared" si="76"/>
        <v>?</v>
      </c>
      <c r="P359" t="str">
        <f t="shared" si="77"/>
        <v>?</v>
      </c>
      <c r="Q359" t="str">
        <f t="shared" si="78"/>
        <v>?</v>
      </c>
      <c r="R359" t="str">
        <f t="shared" si="79"/>
        <v>?</v>
      </c>
      <c r="S359" t="str">
        <f t="shared" si="80"/>
        <v>?</v>
      </c>
      <c r="T359">
        <f t="shared" si="81"/>
        <v>0</v>
      </c>
      <c r="U359" t="str">
        <f t="shared" si="82"/>
        <v/>
      </c>
      <c r="V359" s="249" t="str">
        <f t="shared" si="83"/>
        <v>—</v>
      </c>
      <c r="W359" s="249" t="str">
        <f t="shared" si="84"/>
        <v>📊 Yüksek Skor</v>
      </c>
      <c r="X359" s="278">
        <f t="shared" si="85"/>
        <v>-6</v>
      </c>
      <c r="Y359" s="278">
        <f t="shared" si="86"/>
        <v>0</v>
      </c>
      <c r="Z359" s="278" t="str">
        <f t="shared" si="87"/>
        <v>PAS</v>
      </c>
      <c r="AA359" s="278" t="str">
        <f t="shared" si="88"/>
        <v>HAYIR</v>
      </c>
      <c r="AB359" s="278" t="str">
        <f t="shared" si="89"/>
        <v>RİSKLİ</v>
      </c>
    </row>
    <row r="360" spans="1:28" ht="15" customHeight="1" x14ac:dyDescent="0.3">
      <c r="A360" s="41" t="s">
        <v>649</v>
      </c>
      <c r="B360" s="42">
        <f>'📡 CANLI_VERİ'!C361</f>
        <v>5.54</v>
      </c>
      <c r="C360" s="43">
        <f>'📡 CANLI_VERİ'!G361</f>
        <v>5.55</v>
      </c>
      <c r="D360" s="51">
        <v>-0.90909090909090384</v>
      </c>
      <c r="E360" s="50">
        <v>8.2022818378051507</v>
      </c>
      <c r="F360" s="50">
        <v>3.8532110091743115</v>
      </c>
      <c r="G360" s="50">
        <v>50.000000000000064</v>
      </c>
      <c r="H360" s="50">
        <v>61.574074074074154</v>
      </c>
      <c r="I360" s="50">
        <v>2.2234282351584977E-2</v>
      </c>
      <c r="J360" s="50">
        <v>0.1625882352941197</v>
      </c>
      <c r="K360" s="50">
        <v>3.3064705882353523E-2</v>
      </c>
      <c r="L360" s="46">
        <v>680118</v>
      </c>
      <c r="M360" s="50">
        <v>2072625.2</v>
      </c>
      <c r="N360" t="str">
        <f t="shared" si="75"/>
        <v>✗</v>
      </c>
      <c r="O360" t="str">
        <f t="shared" si="76"/>
        <v>✓</v>
      </c>
      <c r="P360" t="str">
        <f t="shared" si="77"/>
        <v>✓</v>
      </c>
      <c r="Q360" t="str">
        <f t="shared" si="78"/>
        <v>✗</v>
      </c>
      <c r="R360" t="str">
        <f t="shared" si="79"/>
        <v>✓</v>
      </c>
      <c r="S360" t="str">
        <f t="shared" si="80"/>
        <v>✗</v>
      </c>
      <c r="T360" t="b">
        <f t="shared" si="81"/>
        <v>0</v>
      </c>
      <c r="U360">
        <f t="shared" si="82"/>
        <v>8</v>
      </c>
      <c r="V360" s="249" t="str">
        <f t="shared" si="83"/>
        <v>—</v>
      </c>
      <c r="W360" s="249" t="str">
        <f t="shared" si="84"/>
        <v>—</v>
      </c>
      <c r="X360" s="278">
        <f t="shared" si="85"/>
        <v>5</v>
      </c>
      <c r="Y360" s="278">
        <f t="shared" si="86"/>
        <v>5</v>
      </c>
      <c r="Z360" s="278" t="str">
        <f t="shared" si="87"/>
        <v>PAS</v>
      </c>
      <c r="AA360" s="278" t="str">
        <f t="shared" si="88"/>
        <v>HAYIR</v>
      </c>
      <c r="AB360" s="278" t="str">
        <f t="shared" si="89"/>
        <v>UYGUN</v>
      </c>
    </row>
    <row r="361" spans="1:28" ht="15" customHeight="1" x14ac:dyDescent="0.3">
      <c r="A361" s="35" t="s">
        <v>650</v>
      </c>
      <c r="B361" s="36">
        <f>'📡 CANLI_VERİ'!C362</f>
        <v>34.96</v>
      </c>
      <c r="C361" s="37">
        <f>'📡 CANLI_VERİ'!G362</f>
        <v>34.700000000000003</v>
      </c>
      <c r="D361" s="52">
        <v>-0.40114613180516345</v>
      </c>
      <c r="E361" s="49">
        <v>-39.562923888470706</v>
      </c>
      <c r="F361" s="49">
        <v>5.005753739930956</v>
      </c>
      <c r="G361" s="49">
        <v>23.837209302325583</v>
      </c>
      <c r="H361" s="49">
        <v>26.297796359202142</v>
      </c>
      <c r="I361" s="49">
        <v>2.2553148272770607E-3</v>
      </c>
      <c r="J361" s="49">
        <v>-2.8529411764701251E-2</v>
      </c>
      <c r="K361" s="49">
        <v>-0.3029176470588183</v>
      </c>
      <c r="L361" s="40">
        <v>116185</v>
      </c>
      <c r="M361" s="49">
        <v>319652</v>
      </c>
      <c r="N361" t="str">
        <f t="shared" si="75"/>
        <v>✗</v>
      </c>
      <c r="O361" t="str">
        <f t="shared" si="76"/>
        <v>✓</v>
      </c>
      <c r="P361" t="str">
        <f t="shared" si="77"/>
        <v>✓</v>
      </c>
      <c r="Q361" t="str">
        <f t="shared" si="78"/>
        <v>✗</v>
      </c>
      <c r="R361" t="str">
        <f t="shared" si="79"/>
        <v>✗</v>
      </c>
      <c r="S361" t="str">
        <f t="shared" si="80"/>
        <v>✗</v>
      </c>
      <c r="T361">
        <f t="shared" si="81"/>
        <v>-2</v>
      </c>
      <c r="U361">
        <f t="shared" si="82"/>
        <v>4</v>
      </c>
      <c r="V361" s="249" t="str">
        <f t="shared" si="83"/>
        <v>—</v>
      </c>
      <c r="W361" s="249" t="str">
        <f t="shared" si="84"/>
        <v>—</v>
      </c>
      <c r="X361" s="278">
        <f t="shared" si="85"/>
        <v>0</v>
      </c>
      <c r="Y361" s="278">
        <f t="shared" si="86"/>
        <v>0</v>
      </c>
      <c r="Z361" s="278" t="str">
        <f t="shared" si="87"/>
        <v>PAS</v>
      </c>
      <c r="AA361" s="278" t="str">
        <f t="shared" si="88"/>
        <v>HAYIR</v>
      </c>
      <c r="AB361" s="278" t="str">
        <f t="shared" si="89"/>
        <v>RİSKLİ</v>
      </c>
    </row>
    <row r="362" spans="1:28" ht="15" customHeight="1" x14ac:dyDescent="0.3">
      <c r="A362" s="41" t="s">
        <v>651</v>
      </c>
      <c r="B362" s="42">
        <f>'📡 CANLI_VERİ'!C363</f>
        <v>7.51</v>
      </c>
      <c r="C362" s="43">
        <f>'📡 CANLI_VERİ'!G363</f>
        <v>7.52</v>
      </c>
      <c r="D362" s="51">
        <v>-7.5471698113207637</v>
      </c>
      <c r="E362" s="50">
        <v>-105.4610564010744</v>
      </c>
      <c r="F362" s="50">
        <v>6.0641399416909625</v>
      </c>
      <c r="G362" s="50">
        <v>8.4999999999999964</v>
      </c>
      <c r="H362" s="50">
        <v>11.666666666666684</v>
      </c>
      <c r="I362" s="50">
        <v>-0.16097265653318427</v>
      </c>
      <c r="J362" s="50">
        <v>-0.13820588235294284</v>
      </c>
      <c r="K362" s="50">
        <v>-0.45237647058823605</v>
      </c>
      <c r="L362" s="46">
        <v>3754661</v>
      </c>
      <c r="M362" s="50">
        <v>13079717.199999999</v>
      </c>
      <c r="N362" t="str">
        <f t="shared" si="75"/>
        <v>✗</v>
      </c>
      <c r="O362" t="str">
        <f t="shared" si="76"/>
        <v>✗</v>
      </c>
      <c r="P362" t="str">
        <f t="shared" si="77"/>
        <v>✗</v>
      </c>
      <c r="Q362" t="str">
        <f t="shared" si="78"/>
        <v>✗</v>
      </c>
      <c r="R362" t="str">
        <f t="shared" si="79"/>
        <v>✗</v>
      </c>
      <c r="S362" t="str">
        <f t="shared" si="80"/>
        <v>✗</v>
      </c>
      <c r="T362">
        <f t="shared" si="81"/>
        <v>-2</v>
      </c>
      <c r="U362">
        <f t="shared" si="82"/>
        <v>-2</v>
      </c>
      <c r="V362" s="249" t="str">
        <f t="shared" si="83"/>
        <v>—</v>
      </c>
      <c r="W362" s="249" t="str">
        <f t="shared" si="84"/>
        <v>—</v>
      </c>
      <c r="X362" s="278">
        <f t="shared" si="85"/>
        <v>-6</v>
      </c>
      <c r="Y362" s="278">
        <f t="shared" si="86"/>
        <v>0</v>
      </c>
      <c r="Z362" s="278" t="str">
        <f t="shared" si="87"/>
        <v>PAS</v>
      </c>
      <c r="AA362" s="278" t="str">
        <f t="shared" si="88"/>
        <v>HAYIR</v>
      </c>
      <c r="AB362" s="278" t="str">
        <f t="shared" si="89"/>
        <v>RİSKLİ</v>
      </c>
    </row>
    <row r="363" spans="1:28" ht="15" customHeight="1" x14ac:dyDescent="0.3">
      <c r="A363" s="35" t="s">
        <v>187</v>
      </c>
      <c r="B363" s="36">
        <f>'📡 CANLI_VERİ'!C364</f>
        <v>25.32</v>
      </c>
      <c r="C363" s="37">
        <f>'📡 CANLI_VERİ'!G364</f>
        <v>25.32</v>
      </c>
      <c r="D363" s="52">
        <v>2.0087336244541509</v>
      </c>
      <c r="E363" s="49">
        <v>84.287880815379822</v>
      </c>
      <c r="F363" s="49">
        <v>4.2655332681017635</v>
      </c>
      <c r="G363" s="49">
        <v>91.348600508905847</v>
      </c>
      <c r="H363" s="49">
        <v>88.721982099287672</v>
      </c>
      <c r="I363" s="49">
        <v>0.25525111864139682</v>
      </c>
      <c r="J363" s="49">
        <v>2.2227352941176441</v>
      </c>
      <c r="K363" s="49">
        <v>9.1647058823526528E-2</v>
      </c>
      <c r="L363" s="40">
        <v>648908</v>
      </c>
      <c r="M363" s="49">
        <v>827477.4</v>
      </c>
      <c r="N363" t="str">
        <f t="shared" si="75"/>
        <v>✓</v>
      </c>
      <c r="O363" t="str">
        <f t="shared" si="76"/>
        <v>✓</v>
      </c>
      <c r="P363" t="str">
        <f t="shared" si="77"/>
        <v>✓</v>
      </c>
      <c r="Q363" t="str">
        <f t="shared" si="78"/>
        <v>✓</v>
      </c>
      <c r="R363" t="str">
        <f t="shared" si="79"/>
        <v>✓</v>
      </c>
      <c r="S363" t="str">
        <f t="shared" si="80"/>
        <v>✗</v>
      </c>
      <c r="T363" t="b">
        <f t="shared" si="81"/>
        <v>0</v>
      </c>
      <c r="U363">
        <f t="shared" si="82"/>
        <v>13</v>
      </c>
      <c r="V363" s="249" t="str">
        <f t="shared" si="83"/>
        <v>✓ Uyumlu</v>
      </c>
      <c r="W363" s="249" t="str">
        <f t="shared" si="84"/>
        <v>🔥 Güçlü AL</v>
      </c>
      <c r="X363" s="278">
        <f t="shared" si="85"/>
        <v>8</v>
      </c>
      <c r="Y363" s="278">
        <f t="shared" si="86"/>
        <v>8</v>
      </c>
      <c r="Z363" s="278" t="str">
        <f t="shared" si="87"/>
        <v>İZLE</v>
      </c>
      <c r="AA363" s="278" t="str">
        <f t="shared" si="88"/>
        <v>HAYIR</v>
      </c>
      <c r="AB363" s="278" t="str">
        <f t="shared" si="89"/>
        <v>SINIR</v>
      </c>
    </row>
    <row r="364" spans="1:28" ht="15" customHeight="1" x14ac:dyDescent="0.3">
      <c r="A364" s="41" t="s">
        <v>652</v>
      </c>
      <c r="B364" s="42">
        <f>'📡 CANLI_VERİ'!C365</f>
        <v>26.46</v>
      </c>
      <c r="C364" s="43">
        <f>'📡 CANLI_VERİ'!G365</f>
        <v>26.42</v>
      </c>
      <c r="D364" s="51">
        <v>-9.746053534660259</v>
      </c>
      <c r="E364" s="50">
        <v>-158.65647187329299</v>
      </c>
      <c r="F364" s="50">
        <v>5.2960347637153706</v>
      </c>
      <c r="G364" s="50">
        <v>3.6529680365296842</v>
      </c>
      <c r="H364" s="50">
        <v>15.23768462447986</v>
      </c>
      <c r="I364" s="50">
        <v>3.8948294076227685E-2</v>
      </c>
      <c r="J364" s="50">
        <v>-0.89588235294117524</v>
      </c>
      <c r="K364" s="50">
        <v>-0.62990588235293854</v>
      </c>
      <c r="L364" s="46">
        <v>5074329</v>
      </c>
      <c r="M364" s="50">
        <v>7941320</v>
      </c>
      <c r="N364" t="str">
        <f t="shared" si="75"/>
        <v>✗</v>
      </c>
      <c r="O364" t="str">
        <f t="shared" si="76"/>
        <v>✗</v>
      </c>
      <c r="P364" t="str">
        <f t="shared" si="77"/>
        <v>✓</v>
      </c>
      <c r="Q364" t="str">
        <f t="shared" si="78"/>
        <v>✗</v>
      </c>
      <c r="R364" t="str">
        <f t="shared" si="79"/>
        <v>✗</v>
      </c>
      <c r="S364" t="str">
        <f t="shared" si="80"/>
        <v>✗</v>
      </c>
      <c r="T364">
        <f t="shared" si="81"/>
        <v>-2</v>
      </c>
      <c r="U364">
        <f t="shared" si="82"/>
        <v>1</v>
      </c>
      <c r="V364" s="249" t="str">
        <f t="shared" si="83"/>
        <v>—</v>
      </c>
      <c r="W364" s="249" t="str">
        <f t="shared" si="84"/>
        <v>—</v>
      </c>
      <c r="X364" s="278">
        <f t="shared" si="85"/>
        <v>-1</v>
      </c>
      <c r="Y364" s="278">
        <f t="shared" si="86"/>
        <v>0</v>
      </c>
      <c r="Z364" s="278" t="str">
        <f t="shared" si="87"/>
        <v>PAS</v>
      </c>
      <c r="AA364" s="278" t="str">
        <f t="shared" si="88"/>
        <v>HAYIR</v>
      </c>
      <c r="AB364" s="278" t="str">
        <f t="shared" si="89"/>
        <v>RİSKLİ</v>
      </c>
    </row>
    <row r="365" spans="1:28" ht="15" customHeight="1" x14ac:dyDescent="0.3">
      <c r="A365" s="35" t="s">
        <v>143</v>
      </c>
      <c r="B365" s="36">
        <f>'📡 CANLI_VERİ'!C366</f>
        <v>48.74</v>
      </c>
      <c r="C365" s="37">
        <f>'📡 CANLI_VERİ'!G366</f>
        <v>48.86</v>
      </c>
      <c r="D365" s="52">
        <v>7.4753804834377879</v>
      </c>
      <c r="E365" s="49">
        <v>160.9235352532277</v>
      </c>
      <c r="F365" s="49">
        <v>3.91503540191587</v>
      </c>
      <c r="G365" s="49">
        <v>95.674300254452973</v>
      </c>
      <c r="H365" s="49">
        <v>87.295067615350831</v>
      </c>
      <c r="I365" s="49">
        <v>0.53958851859496337</v>
      </c>
      <c r="J365" s="49">
        <v>2.8851176470588271</v>
      </c>
      <c r="K365" s="49">
        <v>0.2356823529411769</v>
      </c>
      <c r="L365" s="40">
        <v>1812384</v>
      </c>
      <c r="M365" s="49">
        <v>1427314</v>
      </c>
      <c r="N365" t="str">
        <f t="shared" si="75"/>
        <v>✓</v>
      </c>
      <c r="O365" t="str">
        <f t="shared" si="76"/>
        <v>✓</v>
      </c>
      <c r="P365" t="str">
        <f t="shared" si="77"/>
        <v>✓</v>
      </c>
      <c r="Q365" t="str">
        <f t="shared" si="78"/>
        <v>✓</v>
      </c>
      <c r="R365" t="str">
        <f t="shared" si="79"/>
        <v>✓</v>
      </c>
      <c r="S365" t="str">
        <f t="shared" si="80"/>
        <v>✓</v>
      </c>
      <c r="T365" t="b">
        <f t="shared" si="81"/>
        <v>0</v>
      </c>
      <c r="U365">
        <f t="shared" si="82"/>
        <v>15</v>
      </c>
      <c r="V365" s="249" t="str">
        <f t="shared" si="83"/>
        <v>✓ Uyumlu</v>
      </c>
      <c r="W365" s="249" t="str">
        <f t="shared" si="84"/>
        <v>🔥 Güçlü AL</v>
      </c>
      <c r="X365" s="278">
        <f t="shared" si="85"/>
        <v>16</v>
      </c>
      <c r="Y365" s="278">
        <f t="shared" si="86"/>
        <v>15</v>
      </c>
      <c r="Z365" s="278" t="str">
        <f t="shared" si="87"/>
        <v>PREMIUM</v>
      </c>
      <c r="AA365" s="278" t="str">
        <f t="shared" si="88"/>
        <v>EVET</v>
      </c>
      <c r="AB365" s="278" t="str">
        <f t="shared" si="89"/>
        <v>UYGUN</v>
      </c>
    </row>
    <row r="366" spans="1:28" ht="15" customHeight="1" x14ac:dyDescent="0.3">
      <c r="A366" s="41" t="s">
        <v>653</v>
      </c>
      <c r="B366" s="42">
        <f>'📡 CANLI_VERİ'!C367</f>
        <v>219.8</v>
      </c>
      <c r="C366" s="43">
        <f>'📡 CANLI_VERİ'!G367</f>
        <v>219.6</v>
      </c>
      <c r="D366" s="44" t="s">
        <v>1032</v>
      </c>
      <c r="E366" s="45" t="s">
        <v>1032</v>
      </c>
      <c r="F366" s="45" t="s">
        <v>1032</v>
      </c>
      <c r="G366" s="45" t="s">
        <v>1032</v>
      </c>
      <c r="H366" s="45" t="s">
        <v>1032</v>
      </c>
      <c r="I366" s="45" t="s">
        <v>1032</v>
      </c>
      <c r="J366" s="45" t="s">
        <v>1032</v>
      </c>
      <c r="K366" s="45" t="s">
        <v>1032</v>
      </c>
      <c r="L366" s="46">
        <f>'📡 CANLI_VERİ'!H367</f>
        <v>7383</v>
      </c>
      <c r="M366" s="45" t="s">
        <v>1032</v>
      </c>
      <c r="N366" t="str">
        <f t="shared" si="75"/>
        <v>?</v>
      </c>
      <c r="O366" t="str">
        <f t="shared" si="76"/>
        <v>?</v>
      </c>
      <c r="P366" t="str">
        <f t="shared" si="77"/>
        <v>?</v>
      </c>
      <c r="Q366" t="str">
        <f t="shared" si="78"/>
        <v>?</v>
      </c>
      <c r="R366" t="str">
        <f t="shared" si="79"/>
        <v>?</v>
      </c>
      <c r="S366" t="str">
        <f t="shared" si="80"/>
        <v>?</v>
      </c>
      <c r="T366">
        <f t="shared" si="81"/>
        <v>0</v>
      </c>
      <c r="U366" t="str">
        <f t="shared" si="82"/>
        <v/>
      </c>
      <c r="V366" s="249" t="str">
        <f t="shared" si="83"/>
        <v>—</v>
      </c>
      <c r="W366" s="249" t="str">
        <f t="shared" si="84"/>
        <v>📊 Yüksek Skor</v>
      </c>
      <c r="X366" s="278">
        <f t="shared" si="85"/>
        <v>-6</v>
      </c>
      <c r="Y366" s="278">
        <f t="shared" si="86"/>
        <v>0</v>
      </c>
      <c r="Z366" s="278" t="str">
        <f t="shared" si="87"/>
        <v>PAS</v>
      </c>
      <c r="AA366" s="278" t="str">
        <f t="shared" si="88"/>
        <v>HAYIR</v>
      </c>
      <c r="AB366" s="278" t="str">
        <f t="shared" si="89"/>
        <v>RİSKLİ</v>
      </c>
    </row>
    <row r="367" spans="1:28" ht="15" customHeight="1" x14ac:dyDescent="0.3">
      <c r="A367" s="35" t="s">
        <v>654</v>
      </c>
      <c r="B367" s="36">
        <f>'📡 CANLI_VERİ'!C368</f>
        <v>11.07</v>
      </c>
      <c r="C367" s="37">
        <f>'📡 CANLI_VERİ'!G368</f>
        <v>11.07</v>
      </c>
      <c r="D367" s="52">
        <v>3.0841121495327029</v>
      </c>
      <c r="E367" s="49">
        <v>15.228426395938348</v>
      </c>
      <c r="F367" s="49">
        <v>3.3609636057505483</v>
      </c>
      <c r="G367" s="49">
        <v>48.351648351648294</v>
      </c>
      <c r="H367" s="49">
        <v>58.712736538823457</v>
      </c>
      <c r="I367" s="49">
        <v>-2.6310798560564286E-2</v>
      </c>
      <c r="J367" s="49">
        <v>0.52129411764705758</v>
      </c>
      <c r="K367" s="49">
        <v>-1.5470588235295679E-3</v>
      </c>
      <c r="L367" s="40">
        <v>128634</v>
      </c>
      <c r="M367" s="49">
        <v>432647.6</v>
      </c>
      <c r="N367" t="str">
        <f t="shared" si="75"/>
        <v>✓</v>
      </c>
      <c r="O367" t="str">
        <f t="shared" si="76"/>
        <v>✓</v>
      </c>
      <c r="P367" t="str">
        <f t="shared" si="77"/>
        <v>✗</v>
      </c>
      <c r="Q367" t="str">
        <f t="shared" si="78"/>
        <v>✗</v>
      </c>
      <c r="R367" t="str">
        <f t="shared" si="79"/>
        <v>✗</v>
      </c>
      <c r="S367" t="str">
        <f t="shared" si="80"/>
        <v>✗</v>
      </c>
      <c r="T367" t="b">
        <f t="shared" si="81"/>
        <v>0</v>
      </c>
      <c r="U367">
        <f t="shared" si="82"/>
        <v>6</v>
      </c>
      <c r="V367" s="249" t="str">
        <f t="shared" si="83"/>
        <v>—</v>
      </c>
      <c r="W367" s="249" t="str">
        <f t="shared" si="84"/>
        <v>—</v>
      </c>
      <c r="X367" s="278">
        <f t="shared" si="85"/>
        <v>2</v>
      </c>
      <c r="Y367" s="278">
        <f t="shared" si="86"/>
        <v>2</v>
      </c>
      <c r="Z367" s="278" t="str">
        <f t="shared" si="87"/>
        <v>PAS</v>
      </c>
      <c r="AA367" s="278" t="str">
        <f t="shared" si="88"/>
        <v>HAYIR</v>
      </c>
      <c r="AB367" s="278" t="str">
        <f t="shared" si="89"/>
        <v>UYGUN</v>
      </c>
    </row>
    <row r="368" spans="1:28" ht="15" customHeight="1" x14ac:dyDescent="0.3">
      <c r="A368" s="41" t="s">
        <v>655</v>
      </c>
      <c r="B368" s="42">
        <f>'📡 CANLI_VERİ'!C369</f>
        <v>7.88</v>
      </c>
      <c r="C368" s="43">
        <f>'📡 CANLI_VERİ'!G369</f>
        <v>7.9</v>
      </c>
      <c r="D368" s="51">
        <v>5.7441253263707415</v>
      </c>
      <c r="E368" s="50">
        <v>34.697113859815779</v>
      </c>
      <c r="F368" s="50">
        <v>6.6666666666666652</v>
      </c>
      <c r="G368" s="50">
        <v>58.823529411764675</v>
      </c>
      <c r="H368" s="50">
        <v>78.441176470588218</v>
      </c>
      <c r="I368" s="50">
        <v>-3.7057514903349409E-2</v>
      </c>
      <c r="J368" s="50">
        <v>1.1270000000000016</v>
      </c>
      <c r="K368" s="50">
        <v>2.6182352941176656E-2</v>
      </c>
      <c r="L368" s="46">
        <v>2782152</v>
      </c>
      <c r="M368" s="50">
        <v>4245494.4000000004</v>
      </c>
      <c r="N368" t="str">
        <f t="shared" si="75"/>
        <v>✓</v>
      </c>
      <c r="O368" t="str">
        <f t="shared" si="76"/>
        <v>✓</v>
      </c>
      <c r="P368" t="str">
        <f t="shared" si="77"/>
        <v>✗</v>
      </c>
      <c r="Q368" t="str">
        <f t="shared" si="78"/>
        <v>✗</v>
      </c>
      <c r="R368" t="str">
        <f t="shared" si="79"/>
        <v>✓</v>
      </c>
      <c r="S368" t="str">
        <f t="shared" si="80"/>
        <v>✗</v>
      </c>
      <c r="T368">
        <f t="shared" si="81"/>
        <v>-2</v>
      </c>
      <c r="U368">
        <f t="shared" si="82"/>
        <v>6</v>
      </c>
      <c r="V368" s="249" t="str">
        <f t="shared" si="83"/>
        <v>—</v>
      </c>
      <c r="W368" s="249" t="str">
        <f t="shared" si="84"/>
        <v>—</v>
      </c>
      <c r="X368" s="278">
        <f t="shared" si="85"/>
        <v>-3</v>
      </c>
      <c r="Y368" s="278">
        <f t="shared" si="86"/>
        <v>0</v>
      </c>
      <c r="Z368" s="278" t="str">
        <f t="shared" si="87"/>
        <v>PAS</v>
      </c>
      <c r="AA368" s="278" t="str">
        <f t="shared" si="88"/>
        <v>HAYIR</v>
      </c>
      <c r="AB368" s="278" t="str">
        <f t="shared" si="89"/>
        <v>RİSKLİ</v>
      </c>
    </row>
    <row r="369" spans="1:28" ht="15" customHeight="1" x14ac:dyDescent="0.3">
      <c r="A369" s="35" t="s">
        <v>188</v>
      </c>
      <c r="B369" s="36">
        <f>'📡 CANLI_VERİ'!C370</f>
        <v>104</v>
      </c>
      <c r="C369" s="37">
        <f>'📡 CANLI_VERİ'!G370</f>
        <v>103.8</v>
      </c>
      <c r="D369" s="52">
        <v>9.3296089385474836</v>
      </c>
      <c r="E369" s="49">
        <v>199.32899716684025</v>
      </c>
      <c r="F369" s="49">
        <v>3.7188772903131628</v>
      </c>
      <c r="G369" s="49">
        <v>83.73675880885105</v>
      </c>
      <c r="H369" s="49">
        <v>89.040831988503157</v>
      </c>
      <c r="I369" s="49">
        <v>1.2299586573465646</v>
      </c>
      <c r="J369" s="49">
        <v>8.812177941176472</v>
      </c>
      <c r="K369" s="49">
        <v>1.6158314705882528</v>
      </c>
      <c r="L369" s="40">
        <v>3388629</v>
      </c>
      <c r="M369" s="49">
        <v>2169309.7999999998</v>
      </c>
      <c r="N369" t="str">
        <f t="shared" si="75"/>
        <v>✓</v>
      </c>
      <c r="O369" t="str">
        <f t="shared" si="76"/>
        <v>✓</v>
      </c>
      <c r="P369" t="str">
        <f t="shared" si="77"/>
        <v>✓</v>
      </c>
      <c r="Q369" t="str">
        <f t="shared" si="78"/>
        <v>✗</v>
      </c>
      <c r="R369" t="str">
        <f t="shared" si="79"/>
        <v>✓</v>
      </c>
      <c r="S369" t="str">
        <f t="shared" si="80"/>
        <v>✓</v>
      </c>
      <c r="T369" t="b">
        <f t="shared" si="81"/>
        <v>0</v>
      </c>
      <c r="U369">
        <f t="shared" si="82"/>
        <v>13</v>
      </c>
      <c r="V369" s="249" t="str">
        <f t="shared" si="83"/>
        <v>—</v>
      </c>
      <c r="W369" s="249" t="str">
        <f t="shared" si="84"/>
        <v>📊 Yüksek Skor</v>
      </c>
      <c r="X369" s="278">
        <f t="shared" si="85"/>
        <v>9</v>
      </c>
      <c r="Y369" s="278">
        <f t="shared" si="86"/>
        <v>9</v>
      </c>
      <c r="Z369" s="278" t="str">
        <f t="shared" si="87"/>
        <v>İZLE</v>
      </c>
      <c r="AA369" s="278" t="str">
        <f t="shared" si="88"/>
        <v>HAYIR</v>
      </c>
      <c r="AB369" s="278" t="str">
        <f t="shared" si="89"/>
        <v>UYGUN</v>
      </c>
    </row>
    <row r="370" spans="1:28" ht="15" customHeight="1" x14ac:dyDescent="0.3">
      <c r="A370" s="41" t="s">
        <v>1083</v>
      </c>
      <c r="B370" s="42">
        <f>'📡 CANLI_VERİ'!C371</f>
        <v>0</v>
      </c>
      <c r="C370" s="43">
        <f>'📡 CANLI_VERİ'!G371</f>
        <v>0</v>
      </c>
      <c r="D370" s="44" t="s">
        <v>1032</v>
      </c>
      <c r="E370" s="45" t="s">
        <v>1032</v>
      </c>
      <c r="F370" s="45" t="s">
        <v>1032</v>
      </c>
      <c r="G370" s="45" t="s">
        <v>1032</v>
      </c>
      <c r="H370" s="45" t="s">
        <v>1032</v>
      </c>
      <c r="I370" s="45" t="s">
        <v>1032</v>
      </c>
      <c r="J370" s="45" t="s">
        <v>1032</v>
      </c>
      <c r="K370" s="45" t="s">
        <v>1032</v>
      </c>
      <c r="L370" s="46">
        <f>'📡 CANLI_VERİ'!H371</f>
        <v>0</v>
      </c>
      <c r="M370" s="45" t="s">
        <v>1032</v>
      </c>
      <c r="N370" t="str">
        <f t="shared" si="75"/>
        <v>?</v>
      </c>
      <c r="O370" t="str">
        <f t="shared" si="76"/>
        <v>?</v>
      </c>
      <c r="P370" t="str">
        <f t="shared" si="77"/>
        <v>?</v>
      </c>
      <c r="Q370" t="str">
        <f t="shared" si="78"/>
        <v>?</v>
      </c>
      <c r="R370" t="str">
        <f t="shared" si="79"/>
        <v>?</v>
      </c>
      <c r="S370" t="str">
        <f t="shared" si="80"/>
        <v>?</v>
      </c>
      <c r="T370">
        <f t="shared" si="81"/>
        <v>0</v>
      </c>
      <c r="U370" t="str">
        <f t="shared" si="82"/>
        <v/>
      </c>
      <c r="V370" s="249" t="str">
        <f t="shared" si="83"/>
        <v>—</v>
      </c>
      <c r="W370" s="249" t="str">
        <f t="shared" si="84"/>
        <v>📊 Yüksek Skor</v>
      </c>
      <c r="X370" s="278">
        <f t="shared" si="85"/>
        <v>-6</v>
      </c>
      <c r="Y370" s="278">
        <f t="shared" si="86"/>
        <v>0</v>
      </c>
      <c r="Z370" s="278" t="str">
        <f t="shared" si="87"/>
        <v>PAS</v>
      </c>
      <c r="AA370" s="278" t="str">
        <f t="shared" si="88"/>
        <v>HAYIR</v>
      </c>
      <c r="AB370" s="278" t="str">
        <f t="shared" si="89"/>
        <v>RİSKLİ</v>
      </c>
    </row>
    <row r="371" spans="1:28" ht="15" customHeight="1" x14ac:dyDescent="0.3">
      <c r="A371" s="35" t="s">
        <v>1084</v>
      </c>
      <c r="B371" s="36">
        <f>'📡 CANLI_VERİ'!C372</f>
        <v>0</v>
      </c>
      <c r="C371" s="37">
        <f>'📡 CANLI_VERİ'!G372</f>
        <v>0</v>
      </c>
      <c r="D371" s="38" t="s">
        <v>1032</v>
      </c>
      <c r="E371" s="39" t="s">
        <v>1032</v>
      </c>
      <c r="F371" s="39" t="s">
        <v>1032</v>
      </c>
      <c r="G371" s="39" t="s">
        <v>1032</v>
      </c>
      <c r="H371" s="39" t="s">
        <v>1032</v>
      </c>
      <c r="I371" s="39" t="s">
        <v>1032</v>
      </c>
      <c r="J371" s="39" t="s">
        <v>1032</v>
      </c>
      <c r="K371" s="39" t="s">
        <v>1032</v>
      </c>
      <c r="L371" s="40">
        <f>'📡 CANLI_VERİ'!H372</f>
        <v>0</v>
      </c>
      <c r="M371" s="39" t="s">
        <v>1032</v>
      </c>
      <c r="N371" t="str">
        <f t="shared" si="75"/>
        <v>?</v>
      </c>
      <c r="O371" t="str">
        <f t="shared" si="76"/>
        <v>?</v>
      </c>
      <c r="P371" t="str">
        <f t="shared" si="77"/>
        <v>?</v>
      </c>
      <c r="Q371" t="str">
        <f t="shared" si="78"/>
        <v>?</v>
      </c>
      <c r="R371" t="str">
        <f t="shared" si="79"/>
        <v>?</v>
      </c>
      <c r="S371" t="str">
        <f t="shared" si="80"/>
        <v>?</v>
      </c>
      <c r="T371">
        <f t="shared" si="81"/>
        <v>0</v>
      </c>
      <c r="U371" t="str">
        <f t="shared" si="82"/>
        <v/>
      </c>
      <c r="V371" s="249" t="str">
        <f t="shared" si="83"/>
        <v>—</v>
      </c>
      <c r="W371" s="249" t="str">
        <f t="shared" si="84"/>
        <v>📊 Yüksek Skor</v>
      </c>
      <c r="X371" s="278">
        <f t="shared" si="85"/>
        <v>-6</v>
      </c>
      <c r="Y371" s="278">
        <f t="shared" si="86"/>
        <v>0</v>
      </c>
      <c r="Z371" s="278" t="str">
        <f t="shared" si="87"/>
        <v>PAS</v>
      </c>
      <c r="AA371" s="278" t="str">
        <f t="shared" si="88"/>
        <v>HAYIR</v>
      </c>
      <c r="AB371" s="278" t="str">
        <f t="shared" si="89"/>
        <v>RİSKLİ</v>
      </c>
    </row>
    <row r="372" spans="1:28" ht="15" customHeight="1" x14ac:dyDescent="0.3">
      <c r="A372" s="41" t="s">
        <v>267</v>
      </c>
      <c r="B372" s="42">
        <f>'📡 CANLI_VERİ'!C373</f>
        <v>2.5499999999999998</v>
      </c>
      <c r="C372" s="43">
        <f>'📡 CANLI_VERİ'!G373</f>
        <v>2.5499999999999998</v>
      </c>
      <c r="D372" s="51">
        <v>-5.2238805970149294</v>
      </c>
      <c r="E372" s="50">
        <v>-7.2716162542014704</v>
      </c>
      <c r="F372" s="50">
        <v>4.3869516310461192</v>
      </c>
      <c r="G372" s="50">
        <v>37.931034482758577</v>
      </c>
      <c r="H372" s="50">
        <v>42.852011494252842</v>
      </c>
      <c r="I372" s="50">
        <v>7.7438446152459112E-3</v>
      </c>
      <c r="J372" s="50">
        <v>5.3823529411764159E-2</v>
      </c>
      <c r="K372" s="50">
        <v>-2.2488235294117767E-2</v>
      </c>
      <c r="L372" s="46">
        <v>2171696</v>
      </c>
      <c r="M372" s="50">
        <v>3418618.6</v>
      </c>
      <c r="N372" t="str">
        <f t="shared" si="75"/>
        <v>✗</v>
      </c>
      <c r="O372" t="str">
        <f t="shared" si="76"/>
        <v>✓</v>
      </c>
      <c r="P372" t="str">
        <f t="shared" si="77"/>
        <v>✓</v>
      </c>
      <c r="Q372" t="str">
        <f t="shared" si="78"/>
        <v>✗</v>
      </c>
      <c r="R372" t="str">
        <f t="shared" si="79"/>
        <v>✗</v>
      </c>
      <c r="S372" t="str">
        <f t="shared" si="80"/>
        <v>✗</v>
      </c>
      <c r="T372" t="b">
        <f t="shared" si="81"/>
        <v>0</v>
      </c>
      <c r="U372">
        <f t="shared" si="82"/>
        <v>6</v>
      </c>
      <c r="V372" s="249" t="str">
        <f t="shared" si="83"/>
        <v>—</v>
      </c>
      <c r="W372" s="249" t="str">
        <f t="shared" si="84"/>
        <v>—</v>
      </c>
      <c r="X372" s="278">
        <f t="shared" si="85"/>
        <v>2</v>
      </c>
      <c r="Y372" s="278">
        <f t="shared" si="86"/>
        <v>2</v>
      </c>
      <c r="Z372" s="278" t="str">
        <f t="shared" si="87"/>
        <v>PAS</v>
      </c>
      <c r="AA372" s="278" t="str">
        <f t="shared" si="88"/>
        <v>HAYIR</v>
      </c>
      <c r="AB372" s="278" t="str">
        <f t="shared" si="89"/>
        <v>SINIR</v>
      </c>
    </row>
    <row r="373" spans="1:28" ht="15" customHeight="1" x14ac:dyDescent="0.3">
      <c r="A373" s="35" t="s">
        <v>656</v>
      </c>
      <c r="B373" s="36">
        <f>'📡 CANLI_VERİ'!C374</f>
        <v>12.27</v>
      </c>
      <c r="C373" s="37">
        <f>'📡 CANLI_VERİ'!G374</f>
        <v>12.19</v>
      </c>
      <c r="D373" s="52">
        <v>-4.4696969696969679</v>
      </c>
      <c r="E373" s="49">
        <v>-5.6403731976250349</v>
      </c>
      <c r="F373" s="49">
        <v>3.6195762999886703</v>
      </c>
      <c r="G373" s="49">
        <v>56.431535269709521</v>
      </c>
      <c r="H373" s="49">
        <v>59.833871140301675</v>
      </c>
      <c r="I373" s="49">
        <v>-1.8858044291427345E-2</v>
      </c>
      <c r="J373" s="49">
        <v>1.4200294117647054</v>
      </c>
      <c r="K373" s="49">
        <v>-0.27622941176470439</v>
      </c>
      <c r="L373" s="40">
        <v>26107955</v>
      </c>
      <c r="M373" s="49">
        <v>34525635</v>
      </c>
      <c r="N373" t="str">
        <f t="shared" si="75"/>
        <v>✗</v>
      </c>
      <c r="O373" t="str">
        <f t="shared" si="76"/>
        <v>✓</v>
      </c>
      <c r="P373" t="str">
        <f t="shared" si="77"/>
        <v>✗</v>
      </c>
      <c r="Q373" t="str">
        <f t="shared" si="78"/>
        <v>✗</v>
      </c>
      <c r="R373" t="str">
        <f t="shared" si="79"/>
        <v>✗</v>
      </c>
      <c r="S373" t="str">
        <f t="shared" si="80"/>
        <v>✗</v>
      </c>
      <c r="T373" t="b">
        <f t="shared" si="81"/>
        <v>0</v>
      </c>
      <c r="U373">
        <f t="shared" si="82"/>
        <v>3</v>
      </c>
      <c r="V373" s="249" t="str">
        <f t="shared" si="83"/>
        <v>—</v>
      </c>
      <c r="W373" s="249" t="str">
        <f t="shared" si="84"/>
        <v>—</v>
      </c>
      <c r="X373" s="278">
        <f t="shared" si="85"/>
        <v>1</v>
      </c>
      <c r="Y373" s="278">
        <f t="shared" si="86"/>
        <v>1</v>
      </c>
      <c r="Z373" s="278" t="str">
        <f t="shared" si="87"/>
        <v>PAS</v>
      </c>
      <c r="AA373" s="278" t="str">
        <f t="shared" si="88"/>
        <v>HAYIR</v>
      </c>
      <c r="AB373" s="278" t="str">
        <f t="shared" si="89"/>
        <v>UYGUN</v>
      </c>
    </row>
    <row r="374" spans="1:28" ht="15" customHeight="1" x14ac:dyDescent="0.3">
      <c r="A374" s="41" t="s">
        <v>657</v>
      </c>
      <c r="B374" s="42">
        <f>'📡 CANLI_VERİ'!C375</f>
        <v>3.38</v>
      </c>
      <c r="C374" s="43">
        <f>'📡 CANLI_VERİ'!G375</f>
        <v>3.4</v>
      </c>
      <c r="D374" s="51">
        <v>-3.9156626506024028</v>
      </c>
      <c r="E374" s="50">
        <v>-12.748344370861162</v>
      </c>
      <c r="F374" s="50">
        <v>4.5902373488580377</v>
      </c>
      <c r="G374" s="50">
        <v>40.816326530612216</v>
      </c>
      <c r="H374" s="50">
        <v>48.867346938775505</v>
      </c>
      <c r="I374" s="50">
        <v>2.2187761693015146E-2</v>
      </c>
      <c r="J374" s="50">
        <v>0.13661764705882362</v>
      </c>
      <c r="K374" s="50">
        <v>-1.7017647058823554E-2</v>
      </c>
      <c r="L374" s="46">
        <v>4493339</v>
      </c>
      <c r="M374" s="50">
        <v>7658115.4000000004</v>
      </c>
      <c r="N374" t="str">
        <f t="shared" si="75"/>
        <v>✗</v>
      </c>
      <c r="O374" t="str">
        <f t="shared" si="76"/>
        <v>✓</v>
      </c>
      <c r="P374" t="str">
        <f t="shared" si="77"/>
        <v>✓</v>
      </c>
      <c r="Q374" t="str">
        <f t="shared" si="78"/>
        <v>✗</v>
      </c>
      <c r="R374" t="str">
        <f t="shared" si="79"/>
        <v>✗</v>
      </c>
      <c r="S374" t="str">
        <f t="shared" si="80"/>
        <v>✗</v>
      </c>
      <c r="T374" t="b">
        <f t="shared" si="81"/>
        <v>0</v>
      </c>
      <c r="U374">
        <f t="shared" si="82"/>
        <v>6</v>
      </c>
      <c r="V374" s="249" t="str">
        <f t="shared" si="83"/>
        <v>—</v>
      </c>
      <c r="W374" s="249" t="str">
        <f t="shared" si="84"/>
        <v>—</v>
      </c>
      <c r="X374" s="278">
        <f t="shared" si="85"/>
        <v>2</v>
      </c>
      <c r="Y374" s="278">
        <f t="shared" si="86"/>
        <v>2</v>
      </c>
      <c r="Z374" s="278" t="str">
        <f t="shared" si="87"/>
        <v>PAS</v>
      </c>
      <c r="AA374" s="278" t="str">
        <f t="shared" si="88"/>
        <v>HAYIR</v>
      </c>
      <c r="AB374" s="278" t="str">
        <f t="shared" si="89"/>
        <v>SINIR</v>
      </c>
    </row>
    <row r="375" spans="1:28" ht="15" customHeight="1" x14ac:dyDescent="0.3">
      <c r="A375" s="35" t="s">
        <v>95</v>
      </c>
      <c r="B375" s="36">
        <f>'📡 CANLI_VERİ'!C376</f>
        <v>36.1</v>
      </c>
      <c r="C375" s="37">
        <f>'📡 CANLI_VERİ'!G376</f>
        <v>36.119999999999997</v>
      </c>
      <c r="D375" s="52">
        <v>-2.3732470334411948</v>
      </c>
      <c r="E375" s="49">
        <v>80.720720720720365</v>
      </c>
      <c r="F375" s="49">
        <v>6.1878453038674035</v>
      </c>
      <c r="G375" s="49">
        <v>74.193548387096854</v>
      </c>
      <c r="H375" s="49">
        <v>55.590210389420463</v>
      </c>
      <c r="I375" s="49">
        <v>8.4122330160870673E-2</v>
      </c>
      <c r="J375" s="49">
        <v>1.1375294117646959</v>
      </c>
      <c r="K375" s="49">
        <v>-0.17963529411765511</v>
      </c>
      <c r="L375" s="40">
        <v>4419167</v>
      </c>
      <c r="M375" s="49">
        <v>3618580</v>
      </c>
      <c r="N375" t="str">
        <f t="shared" si="75"/>
        <v>✗</v>
      </c>
      <c r="O375" t="str">
        <f t="shared" si="76"/>
        <v>✓</v>
      </c>
      <c r="P375" t="str">
        <f t="shared" si="77"/>
        <v>✓</v>
      </c>
      <c r="Q375" t="str">
        <f t="shared" si="78"/>
        <v>✓</v>
      </c>
      <c r="R375" t="str">
        <f t="shared" si="79"/>
        <v>✗</v>
      </c>
      <c r="S375" t="str">
        <f t="shared" si="80"/>
        <v>✓</v>
      </c>
      <c r="T375">
        <f t="shared" si="81"/>
        <v>-2</v>
      </c>
      <c r="U375">
        <f t="shared" si="82"/>
        <v>8</v>
      </c>
      <c r="V375" s="249" t="str">
        <f t="shared" si="83"/>
        <v>—</v>
      </c>
      <c r="W375" s="249" t="str">
        <f t="shared" si="84"/>
        <v>—</v>
      </c>
      <c r="X375" s="278">
        <f t="shared" si="85"/>
        <v>7</v>
      </c>
      <c r="Y375" s="278">
        <f t="shared" si="86"/>
        <v>7</v>
      </c>
      <c r="Z375" s="278" t="str">
        <f t="shared" si="87"/>
        <v>PAS</v>
      </c>
      <c r="AA375" s="278" t="str">
        <f t="shared" si="88"/>
        <v>EVET</v>
      </c>
      <c r="AB375" s="278" t="str">
        <f t="shared" si="89"/>
        <v>RİSKLİ</v>
      </c>
    </row>
    <row r="376" spans="1:28" ht="15" customHeight="1" x14ac:dyDescent="0.3">
      <c r="A376" s="41" t="s">
        <v>658</v>
      </c>
      <c r="B376" s="42">
        <f>'📡 CANLI_VERİ'!C377</f>
        <v>7.63</v>
      </c>
      <c r="C376" s="43">
        <f>'📡 CANLI_VERİ'!G377</f>
        <v>7.64</v>
      </c>
      <c r="D376" s="44" t="s">
        <v>1032</v>
      </c>
      <c r="E376" s="45" t="s">
        <v>1032</v>
      </c>
      <c r="F376" s="45" t="s">
        <v>1032</v>
      </c>
      <c r="G376" s="45" t="s">
        <v>1032</v>
      </c>
      <c r="H376" s="45" t="s">
        <v>1032</v>
      </c>
      <c r="I376" s="45" t="s">
        <v>1032</v>
      </c>
      <c r="J376" s="45" t="s">
        <v>1032</v>
      </c>
      <c r="K376" s="45" t="s">
        <v>1032</v>
      </c>
      <c r="L376" s="46">
        <f>'📡 CANLI_VERİ'!H377</f>
        <v>555058</v>
      </c>
      <c r="M376" s="45" t="s">
        <v>1032</v>
      </c>
      <c r="N376" t="str">
        <f t="shared" si="75"/>
        <v>?</v>
      </c>
      <c r="O376" t="str">
        <f t="shared" si="76"/>
        <v>?</v>
      </c>
      <c r="P376" t="str">
        <f t="shared" si="77"/>
        <v>?</v>
      </c>
      <c r="Q376" t="str">
        <f t="shared" si="78"/>
        <v>?</v>
      </c>
      <c r="R376" t="str">
        <f t="shared" si="79"/>
        <v>?</v>
      </c>
      <c r="S376" t="str">
        <f t="shared" si="80"/>
        <v>?</v>
      </c>
      <c r="T376">
        <f t="shared" si="81"/>
        <v>0</v>
      </c>
      <c r="U376" t="str">
        <f t="shared" si="82"/>
        <v/>
      </c>
      <c r="V376" s="249" t="str">
        <f t="shared" si="83"/>
        <v>—</v>
      </c>
      <c r="W376" s="249" t="str">
        <f t="shared" si="84"/>
        <v>📊 Yüksek Skor</v>
      </c>
      <c r="X376" s="278">
        <f t="shared" si="85"/>
        <v>-6</v>
      </c>
      <c r="Y376" s="278">
        <f t="shared" si="86"/>
        <v>0</v>
      </c>
      <c r="Z376" s="278" t="str">
        <f t="shared" si="87"/>
        <v>PAS</v>
      </c>
      <c r="AA376" s="278" t="str">
        <f t="shared" si="88"/>
        <v>HAYIR</v>
      </c>
      <c r="AB376" s="278" t="str">
        <f t="shared" si="89"/>
        <v>RİSKLİ</v>
      </c>
    </row>
    <row r="377" spans="1:28" ht="15" customHeight="1" x14ac:dyDescent="0.3">
      <c r="A377" s="35" t="s">
        <v>212</v>
      </c>
      <c r="B377" s="36">
        <f>'📡 CANLI_VERİ'!C378</f>
        <v>3.66</v>
      </c>
      <c r="C377" s="37">
        <f>'📡 CANLI_VERİ'!G378</f>
        <v>3.67</v>
      </c>
      <c r="D377" s="52">
        <v>1.0666666666666602</v>
      </c>
      <c r="E377" s="49">
        <v>117.29055258467091</v>
      </c>
      <c r="F377" s="49">
        <v>3.562005277044856</v>
      </c>
      <c r="G377" s="49">
        <v>80</v>
      </c>
      <c r="H377" s="49">
        <v>77.886178861788594</v>
      </c>
      <c r="I377" s="49">
        <v>4.9222155061220657E-2</v>
      </c>
      <c r="J377" s="49">
        <v>-5.2647058823520609E-3</v>
      </c>
      <c r="K377" s="49">
        <v>3.621764705882393E-2</v>
      </c>
      <c r="L377" s="40">
        <v>48432860</v>
      </c>
      <c r="M377" s="49">
        <v>38213614</v>
      </c>
      <c r="N377" t="str">
        <f t="shared" si="75"/>
        <v>✓</v>
      </c>
      <c r="O377" t="str">
        <f t="shared" si="76"/>
        <v>✓</v>
      </c>
      <c r="P377" t="str">
        <f t="shared" si="77"/>
        <v>✓</v>
      </c>
      <c r="Q377" t="str">
        <f t="shared" si="78"/>
        <v>✓</v>
      </c>
      <c r="R377" t="str">
        <f t="shared" si="79"/>
        <v>✗</v>
      </c>
      <c r="S377" t="str">
        <f t="shared" si="80"/>
        <v>✓</v>
      </c>
      <c r="T377" t="b">
        <f t="shared" si="81"/>
        <v>0</v>
      </c>
      <c r="U377">
        <f t="shared" si="82"/>
        <v>13</v>
      </c>
      <c r="V377" s="249" t="str">
        <f t="shared" si="83"/>
        <v>—</v>
      </c>
      <c r="W377" s="249" t="str">
        <f t="shared" si="84"/>
        <v>📊 Yüksek Skor</v>
      </c>
      <c r="X377" s="278">
        <f t="shared" si="85"/>
        <v>15</v>
      </c>
      <c r="Y377" s="278">
        <f t="shared" si="86"/>
        <v>15</v>
      </c>
      <c r="Z377" s="278" t="str">
        <f t="shared" si="87"/>
        <v>PREMIUM</v>
      </c>
      <c r="AA377" s="278" t="str">
        <f t="shared" si="88"/>
        <v>EVET</v>
      </c>
      <c r="AB377" s="278" t="str">
        <f t="shared" si="89"/>
        <v>UYGUN</v>
      </c>
    </row>
    <row r="378" spans="1:28" ht="15" customHeight="1" x14ac:dyDescent="0.3">
      <c r="A378" s="41" t="s">
        <v>1085</v>
      </c>
      <c r="B378" s="42">
        <f>'📡 CANLI_VERİ'!C379</f>
        <v>0</v>
      </c>
      <c r="C378" s="43">
        <f>'📡 CANLI_VERİ'!G379</f>
        <v>0</v>
      </c>
      <c r="D378" s="44" t="s">
        <v>1032</v>
      </c>
      <c r="E378" s="45" t="s">
        <v>1032</v>
      </c>
      <c r="F378" s="45" t="s">
        <v>1032</v>
      </c>
      <c r="G378" s="45" t="s">
        <v>1032</v>
      </c>
      <c r="H378" s="45" t="s">
        <v>1032</v>
      </c>
      <c r="I378" s="45" t="s">
        <v>1032</v>
      </c>
      <c r="J378" s="45" t="s">
        <v>1032</v>
      </c>
      <c r="K378" s="45" t="s">
        <v>1032</v>
      </c>
      <c r="L378" s="46">
        <f>'📡 CANLI_VERİ'!H379</f>
        <v>0</v>
      </c>
      <c r="M378" s="45" t="s">
        <v>1032</v>
      </c>
      <c r="N378" t="str">
        <f t="shared" si="75"/>
        <v>?</v>
      </c>
      <c r="O378" t="str">
        <f t="shared" si="76"/>
        <v>?</v>
      </c>
      <c r="P378" t="str">
        <f t="shared" si="77"/>
        <v>?</v>
      </c>
      <c r="Q378" t="str">
        <f t="shared" si="78"/>
        <v>?</v>
      </c>
      <c r="R378" t="str">
        <f t="shared" si="79"/>
        <v>?</v>
      </c>
      <c r="S378" t="str">
        <f t="shared" si="80"/>
        <v>?</v>
      </c>
      <c r="T378">
        <f t="shared" si="81"/>
        <v>0</v>
      </c>
      <c r="U378" t="str">
        <f t="shared" si="82"/>
        <v/>
      </c>
      <c r="V378" s="249" t="str">
        <f t="shared" si="83"/>
        <v>—</v>
      </c>
      <c r="W378" s="249" t="str">
        <f t="shared" si="84"/>
        <v>📊 Yüksek Skor</v>
      </c>
      <c r="X378" s="278">
        <f t="shared" si="85"/>
        <v>-6</v>
      </c>
      <c r="Y378" s="278">
        <f t="shared" si="86"/>
        <v>0</v>
      </c>
      <c r="Z378" s="278" t="str">
        <f t="shared" si="87"/>
        <v>PAS</v>
      </c>
      <c r="AA378" s="278" t="str">
        <f t="shared" si="88"/>
        <v>HAYIR</v>
      </c>
      <c r="AB378" s="278" t="str">
        <f t="shared" si="89"/>
        <v>RİSKLİ</v>
      </c>
    </row>
    <row r="379" spans="1:28" ht="15" customHeight="1" x14ac:dyDescent="0.3">
      <c r="A379" s="35" t="s">
        <v>659</v>
      </c>
      <c r="B379" s="36">
        <f>'📡 CANLI_VERİ'!C380</f>
        <v>50.9</v>
      </c>
      <c r="C379" s="37">
        <f>'📡 CANLI_VERİ'!G380</f>
        <v>51.05</v>
      </c>
      <c r="D379" s="52">
        <v>-5.2672497570456773</v>
      </c>
      <c r="E379" s="49">
        <v>-137.75392063993198</v>
      </c>
      <c r="F379" s="49">
        <v>3.8557359751450844</v>
      </c>
      <c r="G379" s="49">
        <v>3.0000000000000249</v>
      </c>
      <c r="H379" s="49">
        <v>2.9178082191780668</v>
      </c>
      <c r="I379" s="49">
        <v>-9.8221917221904986E-2</v>
      </c>
      <c r="J379" s="49">
        <v>-2.1410294117647339</v>
      </c>
      <c r="K379" s="49">
        <v>-0.36648823529412766</v>
      </c>
      <c r="L379" s="40">
        <v>3683209</v>
      </c>
      <c r="M379" s="49">
        <v>6896121.2000000002</v>
      </c>
      <c r="N379" t="str">
        <f t="shared" si="75"/>
        <v>✗</v>
      </c>
      <c r="O379" t="str">
        <f t="shared" si="76"/>
        <v>✗</v>
      </c>
      <c r="P379" t="str">
        <f t="shared" si="77"/>
        <v>✗</v>
      </c>
      <c r="Q379" t="str">
        <f t="shared" si="78"/>
        <v>✓</v>
      </c>
      <c r="R379" t="str">
        <f t="shared" si="79"/>
        <v>✗</v>
      </c>
      <c r="S379" t="str">
        <f t="shared" si="80"/>
        <v>✗</v>
      </c>
      <c r="T379" t="b">
        <f t="shared" si="81"/>
        <v>0</v>
      </c>
      <c r="U379">
        <f t="shared" si="82"/>
        <v>2</v>
      </c>
      <c r="V379" s="249" t="str">
        <f t="shared" si="83"/>
        <v>—</v>
      </c>
      <c r="W379" s="249" t="str">
        <f t="shared" si="84"/>
        <v>—</v>
      </c>
      <c r="X379" s="278">
        <f t="shared" si="85"/>
        <v>4</v>
      </c>
      <c r="Y379" s="278">
        <f t="shared" si="86"/>
        <v>4</v>
      </c>
      <c r="Z379" s="278" t="str">
        <f t="shared" si="87"/>
        <v>PAS</v>
      </c>
      <c r="AA379" s="278" t="str">
        <f t="shared" si="88"/>
        <v>HAYIR</v>
      </c>
      <c r="AB379" s="278" t="str">
        <f t="shared" si="89"/>
        <v>UYGUN</v>
      </c>
    </row>
    <row r="380" spans="1:28" ht="15" customHeight="1" x14ac:dyDescent="0.3">
      <c r="A380" s="41" t="s">
        <v>660</v>
      </c>
      <c r="B380" s="42">
        <f>'📡 CANLI_VERİ'!C381</f>
        <v>138.9</v>
      </c>
      <c r="C380" s="43">
        <f>'📡 CANLI_VERİ'!G381</f>
        <v>138.4</v>
      </c>
      <c r="D380" s="51">
        <v>-1.8309859154929553</v>
      </c>
      <c r="E380" s="50">
        <v>-31.102915349490811</v>
      </c>
      <c r="F380" s="50">
        <v>4.4886247181799535</v>
      </c>
      <c r="G380" s="50">
        <v>22.66009852216748</v>
      </c>
      <c r="H380" s="50">
        <v>22.495894909687966</v>
      </c>
      <c r="I380" s="50">
        <v>0.22433090382557919</v>
      </c>
      <c r="J380" s="50">
        <v>-3.8423529411765003</v>
      </c>
      <c r="K380" s="50">
        <v>-1.6881176470588342</v>
      </c>
      <c r="L380" s="46">
        <v>35677</v>
      </c>
      <c r="M380" s="50">
        <v>42760.4</v>
      </c>
      <c r="N380" t="str">
        <f t="shared" si="75"/>
        <v>✗</v>
      </c>
      <c r="O380" t="str">
        <f t="shared" si="76"/>
        <v>✓</v>
      </c>
      <c r="P380" t="str">
        <f t="shared" si="77"/>
        <v>✓</v>
      </c>
      <c r="Q380" t="str">
        <f t="shared" si="78"/>
        <v>✓</v>
      </c>
      <c r="R380" t="str">
        <f t="shared" si="79"/>
        <v>✗</v>
      </c>
      <c r="S380" t="str">
        <f t="shared" si="80"/>
        <v>✗</v>
      </c>
      <c r="T380" t="b">
        <f t="shared" si="81"/>
        <v>0</v>
      </c>
      <c r="U380">
        <f t="shared" si="82"/>
        <v>8</v>
      </c>
      <c r="V380" s="249" t="str">
        <f t="shared" si="83"/>
        <v>—</v>
      </c>
      <c r="W380" s="249" t="str">
        <f t="shared" si="84"/>
        <v>—</v>
      </c>
      <c r="X380" s="278">
        <f t="shared" si="85"/>
        <v>6</v>
      </c>
      <c r="Y380" s="278">
        <f t="shared" si="86"/>
        <v>6</v>
      </c>
      <c r="Z380" s="278" t="str">
        <f t="shared" si="87"/>
        <v>PAS</v>
      </c>
      <c r="AA380" s="278" t="str">
        <f t="shared" si="88"/>
        <v>HAYIR</v>
      </c>
      <c r="AB380" s="278" t="str">
        <f t="shared" si="89"/>
        <v>SINIR</v>
      </c>
    </row>
    <row r="381" spans="1:28" ht="15" customHeight="1" x14ac:dyDescent="0.3">
      <c r="A381" s="35" t="s">
        <v>661</v>
      </c>
      <c r="B381" s="36">
        <f>'📡 CANLI_VERİ'!C382</f>
        <v>3.34</v>
      </c>
      <c r="C381" s="37">
        <f>'📡 CANLI_VERİ'!G382</f>
        <v>3.34</v>
      </c>
      <c r="D381" s="38" t="s">
        <v>1032</v>
      </c>
      <c r="E381" s="39" t="s">
        <v>1032</v>
      </c>
      <c r="F381" s="39" t="s">
        <v>1032</v>
      </c>
      <c r="G381" s="39" t="s">
        <v>1032</v>
      </c>
      <c r="H381" s="39" t="s">
        <v>1032</v>
      </c>
      <c r="I381" s="39" t="s">
        <v>1032</v>
      </c>
      <c r="J381" s="39" t="s">
        <v>1032</v>
      </c>
      <c r="K381" s="39" t="s">
        <v>1032</v>
      </c>
      <c r="L381" s="40">
        <f>'📡 CANLI_VERİ'!H382</f>
        <v>541449</v>
      </c>
      <c r="M381" s="39" t="s">
        <v>1032</v>
      </c>
      <c r="N381" t="str">
        <f t="shared" si="75"/>
        <v>?</v>
      </c>
      <c r="O381" t="str">
        <f t="shared" si="76"/>
        <v>?</v>
      </c>
      <c r="P381" t="str">
        <f t="shared" si="77"/>
        <v>?</v>
      </c>
      <c r="Q381" t="str">
        <f t="shared" si="78"/>
        <v>?</v>
      </c>
      <c r="R381" t="str">
        <f t="shared" si="79"/>
        <v>?</v>
      </c>
      <c r="S381" t="str">
        <f t="shared" si="80"/>
        <v>?</v>
      </c>
      <c r="T381">
        <f t="shared" si="81"/>
        <v>0</v>
      </c>
      <c r="U381" t="str">
        <f t="shared" si="82"/>
        <v/>
      </c>
      <c r="V381" s="249" t="str">
        <f t="shared" si="83"/>
        <v>—</v>
      </c>
      <c r="W381" s="249" t="str">
        <f t="shared" si="84"/>
        <v>📊 Yüksek Skor</v>
      </c>
      <c r="X381" s="278">
        <f t="shared" si="85"/>
        <v>-6</v>
      </c>
      <c r="Y381" s="278">
        <f t="shared" si="86"/>
        <v>0</v>
      </c>
      <c r="Z381" s="278" t="str">
        <f t="shared" si="87"/>
        <v>PAS</v>
      </c>
      <c r="AA381" s="278" t="str">
        <f t="shared" si="88"/>
        <v>HAYIR</v>
      </c>
      <c r="AB381" s="278" t="str">
        <f t="shared" si="89"/>
        <v>RİSKLİ</v>
      </c>
    </row>
    <row r="382" spans="1:28" ht="15" customHeight="1" x14ac:dyDescent="0.3">
      <c r="A382" s="41" t="s">
        <v>241</v>
      </c>
      <c r="B382" s="42">
        <f>'📡 CANLI_VERİ'!C383</f>
        <v>296.5</v>
      </c>
      <c r="C382" s="43">
        <f>'📡 CANLI_VERİ'!G383</f>
        <v>296.5</v>
      </c>
      <c r="D382" s="51">
        <v>-0.71748878923766357</v>
      </c>
      <c r="E382" s="50">
        <v>151.47849462365613</v>
      </c>
      <c r="F382" s="50">
        <v>2.7680991095625243</v>
      </c>
      <c r="G382" s="50">
        <v>87.962962962962962</v>
      </c>
      <c r="H382" s="50">
        <v>71.604938271604937</v>
      </c>
      <c r="I382" s="50">
        <v>2.2416554054004623</v>
      </c>
      <c r="J382" s="50">
        <v>7.3147058823529392</v>
      </c>
      <c r="K382" s="50">
        <v>2.4498529411764594</v>
      </c>
      <c r="L382" s="46">
        <v>2029</v>
      </c>
      <c r="M382" s="50">
        <v>4116.2</v>
      </c>
      <c r="N382" t="str">
        <f t="shared" si="75"/>
        <v>✗</v>
      </c>
      <c r="O382" t="str">
        <f t="shared" si="76"/>
        <v>✓</v>
      </c>
      <c r="P382" t="str">
        <f t="shared" si="77"/>
        <v>✓</v>
      </c>
      <c r="Q382" t="str">
        <f t="shared" si="78"/>
        <v>✓</v>
      </c>
      <c r="R382" t="str">
        <f t="shared" si="79"/>
        <v>✓</v>
      </c>
      <c r="S382" t="str">
        <f t="shared" si="80"/>
        <v>✗</v>
      </c>
      <c r="T382" t="b">
        <f t="shared" si="81"/>
        <v>0</v>
      </c>
      <c r="U382">
        <f t="shared" si="82"/>
        <v>10</v>
      </c>
      <c r="V382" s="249" t="str">
        <f t="shared" si="83"/>
        <v>✓ Uyumlu</v>
      </c>
      <c r="W382" s="249" t="str">
        <f t="shared" si="84"/>
        <v>✅ İzle</v>
      </c>
      <c r="X382" s="278">
        <f t="shared" si="85"/>
        <v>9</v>
      </c>
      <c r="Y382" s="278">
        <f t="shared" si="86"/>
        <v>9</v>
      </c>
      <c r="Z382" s="278" t="str">
        <f t="shared" si="87"/>
        <v>İZLE</v>
      </c>
      <c r="AA382" s="278" t="str">
        <f t="shared" si="88"/>
        <v>HAYIR</v>
      </c>
      <c r="AB382" s="278" t="str">
        <f t="shared" si="89"/>
        <v>UYGUN</v>
      </c>
    </row>
    <row r="383" spans="1:28" ht="15" customHeight="1" x14ac:dyDescent="0.3">
      <c r="A383" s="35" t="s">
        <v>117</v>
      </c>
      <c r="B383" s="36">
        <f>'📡 CANLI_VERİ'!C384</f>
        <v>35.700000000000003</v>
      </c>
      <c r="C383" s="37">
        <f>'📡 CANLI_VERİ'!G384</f>
        <v>35.82</v>
      </c>
      <c r="D383" s="52">
        <v>-7.1942446043165571</v>
      </c>
      <c r="E383" s="49">
        <v>11.2425349336115</v>
      </c>
      <c r="F383" s="49">
        <v>5.3116595475399491</v>
      </c>
      <c r="G383" s="49">
        <v>33.157894736842046</v>
      </c>
      <c r="H383" s="49">
        <v>42.418648642593617</v>
      </c>
      <c r="I383" s="49">
        <v>0.2495156201423028</v>
      </c>
      <c r="J383" s="49">
        <v>1.417294117647053</v>
      </c>
      <c r="K383" s="49">
        <v>-0.72774117647059322</v>
      </c>
      <c r="L383" s="40">
        <v>645645</v>
      </c>
      <c r="M383" s="49">
        <v>1462761.2</v>
      </c>
      <c r="N383" t="str">
        <f t="shared" si="75"/>
        <v>✗</v>
      </c>
      <c r="O383" t="str">
        <f t="shared" si="76"/>
        <v>✓</v>
      </c>
      <c r="P383" t="str">
        <f t="shared" si="77"/>
        <v>✓</v>
      </c>
      <c r="Q383" t="str">
        <f t="shared" si="78"/>
        <v>✗</v>
      </c>
      <c r="R383" t="str">
        <f t="shared" si="79"/>
        <v>✗</v>
      </c>
      <c r="S383" t="str">
        <f t="shared" si="80"/>
        <v>✗</v>
      </c>
      <c r="T383">
        <f t="shared" si="81"/>
        <v>-2</v>
      </c>
      <c r="U383">
        <f t="shared" si="82"/>
        <v>4</v>
      </c>
      <c r="V383" s="249" t="str">
        <f t="shared" si="83"/>
        <v>—</v>
      </c>
      <c r="W383" s="249" t="str">
        <f t="shared" si="84"/>
        <v>—</v>
      </c>
      <c r="X383" s="278">
        <f t="shared" si="85"/>
        <v>0</v>
      </c>
      <c r="Y383" s="278">
        <f t="shared" si="86"/>
        <v>0</v>
      </c>
      <c r="Z383" s="278" t="str">
        <f t="shared" si="87"/>
        <v>PAS</v>
      </c>
      <c r="AA383" s="278" t="str">
        <f t="shared" si="88"/>
        <v>HAYIR</v>
      </c>
      <c r="AB383" s="278" t="str">
        <f t="shared" si="89"/>
        <v>RİSKLİ</v>
      </c>
    </row>
    <row r="384" spans="1:28" ht="15" customHeight="1" x14ac:dyDescent="0.3">
      <c r="A384" s="41" t="s">
        <v>662</v>
      </c>
      <c r="B384" s="42">
        <f>'📡 CANLI_VERİ'!C385</f>
        <v>70.95</v>
      </c>
      <c r="C384" s="43">
        <f>'📡 CANLI_VERİ'!G385</f>
        <v>71.099999999999994</v>
      </c>
      <c r="D384" s="44" t="s">
        <v>1032</v>
      </c>
      <c r="E384" s="45" t="s">
        <v>1032</v>
      </c>
      <c r="F384" s="45" t="s">
        <v>1032</v>
      </c>
      <c r="G384" s="45" t="s">
        <v>1032</v>
      </c>
      <c r="H384" s="45" t="s">
        <v>1032</v>
      </c>
      <c r="I384" s="45" t="s">
        <v>1032</v>
      </c>
      <c r="J384" s="45" t="s">
        <v>1032</v>
      </c>
      <c r="K384" s="45" t="s">
        <v>1032</v>
      </c>
      <c r="L384" s="46">
        <f>'📡 CANLI_VERİ'!H385</f>
        <v>106028</v>
      </c>
      <c r="M384" s="45" t="s">
        <v>1032</v>
      </c>
      <c r="N384" t="str">
        <f t="shared" si="75"/>
        <v>?</v>
      </c>
      <c r="O384" t="str">
        <f t="shared" si="76"/>
        <v>?</v>
      </c>
      <c r="P384" t="str">
        <f t="shared" si="77"/>
        <v>?</v>
      </c>
      <c r="Q384" t="str">
        <f t="shared" si="78"/>
        <v>?</v>
      </c>
      <c r="R384" t="str">
        <f t="shared" si="79"/>
        <v>?</v>
      </c>
      <c r="S384" t="str">
        <f t="shared" si="80"/>
        <v>?</v>
      </c>
      <c r="T384">
        <f t="shared" si="81"/>
        <v>0</v>
      </c>
      <c r="U384" t="str">
        <f t="shared" si="82"/>
        <v/>
      </c>
      <c r="V384" s="249" t="str">
        <f t="shared" si="83"/>
        <v>—</v>
      </c>
      <c r="W384" s="249" t="str">
        <f t="shared" si="84"/>
        <v>📊 Yüksek Skor</v>
      </c>
      <c r="X384" s="278">
        <f t="shared" si="85"/>
        <v>-6</v>
      </c>
      <c r="Y384" s="278">
        <f t="shared" si="86"/>
        <v>0</v>
      </c>
      <c r="Z384" s="278" t="str">
        <f t="shared" si="87"/>
        <v>PAS</v>
      </c>
      <c r="AA384" s="278" t="str">
        <f t="shared" si="88"/>
        <v>HAYIR</v>
      </c>
      <c r="AB384" s="278" t="str">
        <f t="shared" si="89"/>
        <v>RİSKLİ</v>
      </c>
    </row>
    <row r="385" spans="1:28" ht="15" customHeight="1" x14ac:dyDescent="0.3">
      <c r="A385" s="35" t="s">
        <v>208</v>
      </c>
      <c r="B385" s="36">
        <f>'📡 CANLI_VERİ'!C386</f>
        <v>8.6</v>
      </c>
      <c r="C385" s="37">
        <f>'📡 CANLI_VERİ'!G386</f>
        <v>8.57</v>
      </c>
      <c r="D385" s="52">
        <v>-5.6663168940188751</v>
      </c>
      <c r="E385" s="49">
        <v>-91.531165311652273</v>
      </c>
      <c r="F385" s="49">
        <v>3.9091053551565231</v>
      </c>
      <c r="G385" s="49">
        <v>11.304347826087021</v>
      </c>
      <c r="H385" s="49">
        <v>27.870680044593115</v>
      </c>
      <c r="I385" s="49">
        <v>-2.1605363740474226E-2</v>
      </c>
      <c r="J385" s="49">
        <v>0.18773529411764578</v>
      </c>
      <c r="K385" s="49">
        <v>-0.19177058823529336</v>
      </c>
      <c r="L385" s="40">
        <v>1523642</v>
      </c>
      <c r="M385" s="49">
        <v>2988799.6</v>
      </c>
      <c r="N385" t="str">
        <f t="shared" si="75"/>
        <v>✗</v>
      </c>
      <c r="O385" t="str">
        <f t="shared" si="76"/>
        <v>✓</v>
      </c>
      <c r="P385" t="str">
        <f t="shared" si="77"/>
        <v>✗</v>
      </c>
      <c r="Q385" t="str">
        <f t="shared" si="78"/>
        <v>✗</v>
      </c>
      <c r="R385" t="str">
        <f t="shared" si="79"/>
        <v>✗</v>
      </c>
      <c r="S385" t="str">
        <f t="shared" si="80"/>
        <v>✗</v>
      </c>
      <c r="T385" t="b">
        <f t="shared" si="81"/>
        <v>0</v>
      </c>
      <c r="U385">
        <f t="shared" si="82"/>
        <v>3</v>
      </c>
      <c r="V385" s="249" t="str">
        <f t="shared" si="83"/>
        <v>—</v>
      </c>
      <c r="W385" s="249" t="str">
        <f t="shared" si="84"/>
        <v>—</v>
      </c>
      <c r="X385" s="278">
        <f t="shared" si="85"/>
        <v>1</v>
      </c>
      <c r="Y385" s="278">
        <f t="shared" si="86"/>
        <v>1</v>
      </c>
      <c r="Z385" s="278" t="str">
        <f t="shared" si="87"/>
        <v>PAS</v>
      </c>
      <c r="AA385" s="278" t="str">
        <f t="shared" si="88"/>
        <v>HAYIR</v>
      </c>
      <c r="AB385" s="278" t="str">
        <f t="shared" si="89"/>
        <v>UYGUN</v>
      </c>
    </row>
    <row r="386" spans="1:28" ht="15" customHeight="1" x14ac:dyDescent="0.3">
      <c r="A386" s="41" t="s">
        <v>260</v>
      </c>
      <c r="B386" s="42">
        <f>'📡 CANLI_VERİ'!C387</f>
        <v>269</v>
      </c>
      <c r="C386" s="43">
        <f>'📡 CANLI_VERİ'!G387</f>
        <v>267.75</v>
      </c>
      <c r="D386" s="51">
        <v>9.4339622641514964E-2</v>
      </c>
      <c r="E386" s="50">
        <v>103.60682247790177</v>
      </c>
      <c r="F386" s="50">
        <v>3.1089268883802337</v>
      </c>
      <c r="G386" s="50">
        <v>83.525535420098834</v>
      </c>
      <c r="H386" s="50">
        <v>88.160318736514839</v>
      </c>
      <c r="I386" s="50">
        <v>1.6948894740941172</v>
      </c>
      <c r="J386" s="50">
        <v>10.421323529411779</v>
      </c>
      <c r="K386" s="50">
        <v>0.46852941176471141</v>
      </c>
      <c r="L386" s="46">
        <v>204591</v>
      </c>
      <c r="M386" s="50">
        <v>561641.4</v>
      </c>
      <c r="N386" t="str">
        <f t="shared" si="75"/>
        <v>✓</v>
      </c>
      <c r="O386" t="str">
        <f t="shared" si="76"/>
        <v>✓</v>
      </c>
      <c r="P386" t="str">
        <f t="shared" si="77"/>
        <v>✓</v>
      </c>
      <c r="Q386" t="str">
        <f t="shared" si="78"/>
        <v>✗</v>
      </c>
      <c r="R386" t="str">
        <f t="shared" si="79"/>
        <v>✓</v>
      </c>
      <c r="S386" t="str">
        <f t="shared" si="80"/>
        <v>✗</v>
      </c>
      <c r="T386" t="b">
        <f t="shared" si="81"/>
        <v>0</v>
      </c>
      <c r="U386">
        <f t="shared" si="82"/>
        <v>11</v>
      </c>
      <c r="V386" s="249" t="str">
        <f t="shared" si="83"/>
        <v>—</v>
      </c>
      <c r="W386" s="249" t="str">
        <f t="shared" si="84"/>
        <v>📊 Yüksek Skor</v>
      </c>
      <c r="X386" s="278">
        <f t="shared" si="85"/>
        <v>6</v>
      </c>
      <c r="Y386" s="278">
        <f t="shared" si="86"/>
        <v>6</v>
      </c>
      <c r="Z386" s="278" t="str">
        <f t="shared" si="87"/>
        <v>PAS</v>
      </c>
      <c r="AA386" s="278" t="str">
        <f t="shared" si="88"/>
        <v>HAYIR</v>
      </c>
      <c r="AB386" s="278" t="str">
        <f t="shared" si="89"/>
        <v>UYGUN</v>
      </c>
    </row>
    <row r="387" spans="1:28" ht="15" customHeight="1" x14ac:dyDescent="0.3">
      <c r="A387" s="35" t="s">
        <v>663</v>
      </c>
      <c r="B387" s="36">
        <f>'📡 CANLI_VERİ'!C388</f>
        <v>17.98</v>
      </c>
      <c r="C387" s="37">
        <f>'📡 CANLI_VERİ'!G388</f>
        <v>17.899999999999999</v>
      </c>
      <c r="D387" s="52">
        <v>4.3580683156654754</v>
      </c>
      <c r="E387" s="49">
        <v>219.25967681322729</v>
      </c>
      <c r="F387" s="49">
        <v>3.8213479522734612</v>
      </c>
      <c r="G387" s="49">
        <v>83.597883597883481</v>
      </c>
      <c r="H387" s="49">
        <v>68.34307703591287</v>
      </c>
      <c r="I387" s="49">
        <v>9.002867314112975E-2</v>
      </c>
      <c r="J387" s="49">
        <v>6.0764705882348835E-2</v>
      </c>
      <c r="K387" s="49">
        <v>0.18599411764705778</v>
      </c>
      <c r="L387" s="40">
        <v>5473833</v>
      </c>
      <c r="M387" s="49">
        <v>4657394</v>
      </c>
      <c r="N387" t="str">
        <f t="shared" ref="N387:N440" si="90">IF(COUNT(D387),IF(D387&gt;0,"✓","✗"),"?")</f>
        <v>✓</v>
      </c>
      <c r="O387" t="str">
        <f t="shared" ref="O387:O440" si="91">IF(COUNT(E387),IF(E387&gt;-100,"✓","✗"),"?")</f>
        <v>✓</v>
      </c>
      <c r="P387" t="str">
        <f t="shared" ref="P387:P440" si="92">IF(COUNT(I387),IF(I387&gt;0,"✓","✗"),"?")</f>
        <v>✓</v>
      </c>
      <c r="Q387" t="str">
        <f t="shared" ref="Q387:Q440" si="93">IF(AND(COUNT(G387),COUNT(H387)),IF(G387&gt;H387,"✓","✗"),"?")</f>
        <v>✓</v>
      </c>
      <c r="R387" t="str">
        <f t="shared" ref="R387:R440" si="94">IF(AND(COUNT(J387),COUNT(K387)),IF(AND(J387&gt;0,K387&gt;0),"✓","✗"),"?")</f>
        <v>✓</v>
      </c>
      <c r="S387" t="str">
        <f t="shared" ref="S387:S440" si="95">IF(AND(COUNT(L387),COUNT(M387)),IF(L387&gt;M387,"✓","✗"),"?")</f>
        <v>✓</v>
      </c>
      <c r="T387" t="b">
        <f t="shared" ref="T387:T440" si="96">IF(COUNT(F387),IF(F387&gt;5,-2),0)</f>
        <v>0</v>
      </c>
      <c r="U387">
        <f t="shared" ref="U387:U440" si="97">IF(COUNT(D387),(IF(N387="✓",3)+IF(O387="✓",3)+IF(P387="✓",3)+IF(Q387="✓",2)+IF(R387="✓",2)+IF(S387="✓",2)+T387),"")</f>
        <v>15</v>
      </c>
      <c r="V387" s="249" t="str">
        <f t="shared" ref="V387:V440" si="98">IF(AND(Q387="✓",R387="✓"),"✓ Uyumlu","—")</f>
        <v>✓ Uyumlu</v>
      </c>
      <c r="W387" s="249" t="str">
        <f t="shared" ref="W387:W440" si="99">IF(AND(U387&gt;=11,Q387="✓",R387="✓"),"🔥 Güçlü AL",IF(AND(U387&gt;=10,Q387="✓",R387="✓"),"✅ İzle",IF(U387&gt;=11,"📊 Yüksek Skor","—")))</f>
        <v>🔥 Güçlü AL</v>
      </c>
      <c r="X387" s="278">
        <f t="shared" ref="X387:X440" si="100">IFERROR((IF(N387="✓",1,0)*1)+(IF(O387="✓",1,0)*1)+(IF(P387="✓",1,0)*3)+(IF(Q387="✓",1,0)*4)+(IF(R387="✓",1,0)*1)+(IF(S387="✓",1,0)*3)+IF(AND(P387="✓",Q387="✓",S387="✓"),2,0)+IF(AND(N387="✓",P387="✓",Q387="✓",S387="✓"),1,0)-IF(F387&lt;=4,0,IF(F387&lt;=5,2,IF(F387&lt;=6,4,6))),"")</f>
        <v>16</v>
      </c>
      <c r="Y387" s="278">
        <f t="shared" ref="Y387:Y440" si="101">IFERROR(IF(X387&lt;0,0,IF(X387&gt;15,15,X387)),"")</f>
        <v>15</v>
      </c>
      <c r="Z387" s="278" t="str">
        <f t="shared" ref="Z387:Z440" si="102">IFERROR(IF(AND(Y387&gt;=11,F387&lt;=4,P387="✓",Q387="✓",S387="✓"),"PREMIUM",IF(AND(Y387&gt;=9,F387&lt;=4,P387="✓",Q387="✓",S387="✓"),"GÜÇLÜ",IF(Y387&gt;=8,"İZLE","PAS")) ),"?")</f>
        <v>PREMIUM</v>
      </c>
      <c r="AA387" s="278" t="str">
        <f t="shared" ref="AA387:AA440" si="103">IF(AND(P387="✓",Q387="✓",S387="✓"),"EVET","HAYIR")</f>
        <v>EVET</v>
      </c>
      <c r="AB387" s="278" t="str">
        <f t="shared" ref="AB387:AB440" si="104">IFERROR(IF(F387&lt;=4,"UYGUN",IF(F387&lt;=5,"SINIR","RİSKLİ")),"?")</f>
        <v>UYGUN</v>
      </c>
    </row>
    <row r="388" spans="1:28" ht="15" customHeight="1" x14ac:dyDescent="0.3">
      <c r="A388" s="41" t="s">
        <v>664</v>
      </c>
      <c r="B388" s="42">
        <f>'📡 CANLI_VERİ'!C389</f>
        <v>278.5</v>
      </c>
      <c r="C388" s="43">
        <f>'📡 CANLI_VERİ'!G389</f>
        <v>278</v>
      </c>
      <c r="D388" s="51">
        <v>-7.3717948717948678</v>
      </c>
      <c r="E388" s="50">
        <v>-149.88689829895034</v>
      </c>
      <c r="F388" s="50">
        <v>4.7701433514582305</v>
      </c>
      <c r="G388" s="50">
        <v>1.2244897959183674</v>
      </c>
      <c r="H388" s="50">
        <v>7.534681844068893</v>
      </c>
      <c r="I388" s="50">
        <v>-3.7237543078428263</v>
      </c>
      <c r="J388" s="50">
        <v>-3.6492647058823877</v>
      </c>
      <c r="K388" s="50">
        <v>-7.0042647058823722</v>
      </c>
      <c r="L388" s="46">
        <v>2997133</v>
      </c>
      <c r="M388" s="50">
        <v>2816054.4</v>
      </c>
      <c r="N388" t="str">
        <f t="shared" si="90"/>
        <v>✗</v>
      </c>
      <c r="O388" t="str">
        <f t="shared" si="91"/>
        <v>✗</v>
      </c>
      <c r="P388" t="str">
        <f t="shared" si="92"/>
        <v>✗</v>
      </c>
      <c r="Q388" t="str">
        <f t="shared" si="93"/>
        <v>✗</v>
      </c>
      <c r="R388" t="str">
        <f t="shared" si="94"/>
        <v>✗</v>
      </c>
      <c r="S388" t="str">
        <f t="shared" si="95"/>
        <v>✓</v>
      </c>
      <c r="T388" t="b">
        <f t="shared" si="96"/>
        <v>0</v>
      </c>
      <c r="U388">
        <f t="shared" si="97"/>
        <v>2</v>
      </c>
      <c r="V388" s="249" t="str">
        <f t="shared" si="98"/>
        <v>—</v>
      </c>
      <c r="W388" s="249" t="str">
        <f t="shared" si="99"/>
        <v>—</v>
      </c>
      <c r="X388" s="278">
        <f t="shared" si="100"/>
        <v>1</v>
      </c>
      <c r="Y388" s="278">
        <f t="shared" si="101"/>
        <v>1</v>
      </c>
      <c r="Z388" s="278" t="str">
        <f t="shared" si="102"/>
        <v>PAS</v>
      </c>
      <c r="AA388" s="278" t="str">
        <f t="shared" si="103"/>
        <v>HAYIR</v>
      </c>
      <c r="AB388" s="278" t="str">
        <f t="shared" si="104"/>
        <v>SINIR</v>
      </c>
    </row>
    <row r="389" spans="1:28" ht="15" customHeight="1" x14ac:dyDescent="0.3">
      <c r="A389" s="35" t="s">
        <v>665</v>
      </c>
      <c r="B389" s="36">
        <f>'📡 CANLI_VERİ'!C390</f>
        <v>143.4</v>
      </c>
      <c r="C389" s="37">
        <f>'📡 CANLI_VERİ'!G390</f>
        <v>143</v>
      </c>
      <c r="D389" s="52">
        <v>-1.971447994561526</v>
      </c>
      <c r="E389" s="49">
        <v>-72.479564032699102</v>
      </c>
      <c r="F389" s="49">
        <v>2.6401822865068363</v>
      </c>
      <c r="G389" s="49">
        <v>56.034482758620584</v>
      </c>
      <c r="H389" s="49">
        <v>63.793103448275794</v>
      </c>
      <c r="I389" s="49">
        <v>0.60934678254617136</v>
      </c>
      <c r="J389" s="49">
        <v>-1.3352941176470949</v>
      </c>
      <c r="K389" s="49">
        <v>0.69205882352940185</v>
      </c>
      <c r="L389" s="40">
        <v>81201</v>
      </c>
      <c r="M389" s="49">
        <v>165799</v>
      </c>
      <c r="N389" t="str">
        <f t="shared" si="90"/>
        <v>✗</v>
      </c>
      <c r="O389" t="str">
        <f t="shared" si="91"/>
        <v>✓</v>
      </c>
      <c r="P389" t="str">
        <f t="shared" si="92"/>
        <v>✓</v>
      </c>
      <c r="Q389" t="str">
        <f t="shared" si="93"/>
        <v>✗</v>
      </c>
      <c r="R389" t="str">
        <f t="shared" si="94"/>
        <v>✗</v>
      </c>
      <c r="S389" t="str">
        <f t="shared" si="95"/>
        <v>✗</v>
      </c>
      <c r="T389" t="b">
        <f t="shared" si="96"/>
        <v>0</v>
      </c>
      <c r="U389">
        <f t="shared" si="97"/>
        <v>6</v>
      </c>
      <c r="V389" s="249" t="str">
        <f t="shared" si="98"/>
        <v>—</v>
      </c>
      <c r="W389" s="249" t="str">
        <f t="shared" si="99"/>
        <v>—</v>
      </c>
      <c r="X389" s="278">
        <f t="shared" si="100"/>
        <v>4</v>
      </c>
      <c r="Y389" s="278">
        <f t="shared" si="101"/>
        <v>4</v>
      </c>
      <c r="Z389" s="278" t="str">
        <f t="shared" si="102"/>
        <v>PAS</v>
      </c>
      <c r="AA389" s="278" t="str">
        <f t="shared" si="103"/>
        <v>HAYIR</v>
      </c>
      <c r="AB389" s="278" t="str">
        <f t="shared" si="104"/>
        <v>UYGUN</v>
      </c>
    </row>
    <row r="390" spans="1:28" ht="15" customHeight="1" x14ac:dyDescent="0.3">
      <c r="A390" s="41" t="s">
        <v>666</v>
      </c>
      <c r="B390" s="42">
        <f>'📡 CANLI_VERİ'!C391</f>
        <v>112.1</v>
      </c>
      <c r="C390" s="43">
        <f>'📡 CANLI_VERİ'!G391</f>
        <v>112</v>
      </c>
      <c r="D390" s="51">
        <v>-2.633814783347499</v>
      </c>
      <c r="E390" s="50">
        <v>-23.204419889503693</v>
      </c>
      <c r="F390" s="50">
        <v>3.1351283969085002</v>
      </c>
      <c r="G390" s="50">
        <v>45.967741935483815</v>
      </c>
      <c r="H390" s="50">
        <v>58.774961597542216</v>
      </c>
      <c r="I390" s="50">
        <v>8.183527522900258E-2</v>
      </c>
      <c r="J390" s="50">
        <v>4.1976470588235486</v>
      </c>
      <c r="K390" s="50">
        <v>-1.6926470588235336</v>
      </c>
      <c r="L390" s="46">
        <v>8048362</v>
      </c>
      <c r="M390" s="50">
        <v>14264626.4</v>
      </c>
      <c r="N390" t="str">
        <f t="shared" si="90"/>
        <v>✗</v>
      </c>
      <c r="O390" t="str">
        <f t="shared" si="91"/>
        <v>✓</v>
      </c>
      <c r="P390" t="str">
        <f t="shared" si="92"/>
        <v>✓</v>
      </c>
      <c r="Q390" t="str">
        <f t="shared" si="93"/>
        <v>✗</v>
      </c>
      <c r="R390" t="str">
        <f t="shared" si="94"/>
        <v>✗</v>
      </c>
      <c r="S390" t="str">
        <f t="shared" si="95"/>
        <v>✗</v>
      </c>
      <c r="T390" t="b">
        <f t="shared" si="96"/>
        <v>0</v>
      </c>
      <c r="U390">
        <f t="shared" si="97"/>
        <v>6</v>
      </c>
      <c r="V390" s="249" t="str">
        <f t="shared" si="98"/>
        <v>—</v>
      </c>
      <c r="W390" s="249" t="str">
        <f t="shared" si="99"/>
        <v>—</v>
      </c>
      <c r="X390" s="278">
        <f t="shared" si="100"/>
        <v>4</v>
      </c>
      <c r="Y390" s="278">
        <f t="shared" si="101"/>
        <v>4</v>
      </c>
      <c r="Z390" s="278" t="str">
        <f t="shared" si="102"/>
        <v>PAS</v>
      </c>
      <c r="AA390" s="278" t="str">
        <f t="shared" si="103"/>
        <v>HAYIR</v>
      </c>
      <c r="AB390" s="278" t="str">
        <f t="shared" si="104"/>
        <v>UYGUN</v>
      </c>
    </row>
    <row r="391" spans="1:28" ht="15" customHeight="1" x14ac:dyDescent="0.3">
      <c r="A391" s="35" t="s">
        <v>667</v>
      </c>
      <c r="B391" s="36">
        <f>'📡 CANLI_VERİ'!C392</f>
        <v>18.649999999999999</v>
      </c>
      <c r="C391" s="37">
        <f>'📡 CANLI_VERİ'!G392</f>
        <v>18.7</v>
      </c>
      <c r="D391" s="52">
        <v>0.30432136335971638</v>
      </c>
      <c r="E391" s="49">
        <v>22.445561139028847</v>
      </c>
      <c r="F391" s="49">
        <v>3.8531553398058227</v>
      </c>
      <c r="G391" s="49">
        <v>66.013071895424844</v>
      </c>
      <c r="H391" s="49">
        <v>46.573485017297834</v>
      </c>
      <c r="I391" s="49">
        <v>0.20847775591936535</v>
      </c>
      <c r="J391" s="49">
        <v>-1.0879705882352937</v>
      </c>
      <c r="K391" s="49">
        <v>2.3135294117651029E-2</v>
      </c>
      <c r="L391" s="40">
        <v>948392</v>
      </c>
      <c r="M391" s="49">
        <v>770295.6</v>
      </c>
      <c r="N391" t="str">
        <f t="shared" si="90"/>
        <v>✓</v>
      </c>
      <c r="O391" t="str">
        <f t="shared" si="91"/>
        <v>✓</v>
      </c>
      <c r="P391" t="str">
        <f t="shared" si="92"/>
        <v>✓</v>
      </c>
      <c r="Q391" t="str">
        <f t="shared" si="93"/>
        <v>✓</v>
      </c>
      <c r="R391" t="str">
        <f t="shared" si="94"/>
        <v>✗</v>
      </c>
      <c r="S391" t="str">
        <f t="shared" si="95"/>
        <v>✓</v>
      </c>
      <c r="T391" t="b">
        <f t="shared" si="96"/>
        <v>0</v>
      </c>
      <c r="U391">
        <f t="shared" si="97"/>
        <v>13</v>
      </c>
      <c r="V391" s="249" t="str">
        <f t="shared" si="98"/>
        <v>—</v>
      </c>
      <c r="W391" s="249" t="str">
        <f t="shared" si="99"/>
        <v>📊 Yüksek Skor</v>
      </c>
      <c r="X391" s="278">
        <f t="shared" si="100"/>
        <v>15</v>
      </c>
      <c r="Y391" s="278">
        <f t="shared" si="101"/>
        <v>15</v>
      </c>
      <c r="Z391" s="278" t="str">
        <f t="shared" si="102"/>
        <v>PREMIUM</v>
      </c>
      <c r="AA391" s="278" t="str">
        <f t="shared" si="103"/>
        <v>EVET</v>
      </c>
      <c r="AB391" s="278" t="str">
        <f t="shared" si="104"/>
        <v>UYGUN</v>
      </c>
    </row>
    <row r="392" spans="1:28" ht="15" customHeight="1" x14ac:dyDescent="0.3">
      <c r="A392" s="41" t="s">
        <v>668</v>
      </c>
      <c r="B392" s="42">
        <f>'📡 CANLI_VERİ'!C393</f>
        <v>12.11</v>
      </c>
      <c r="C392" s="43">
        <f>'📡 CANLI_VERİ'!G393</f>
        <v>12.11</v>
      </c>
      <c r="D392" s="44" t="s">
        <v>1032</v>
      </c>
      <c r="E392" s="45" t="s">
        <v>1032</v>
      </c>
      <c r="F392" s="45" t="s">
        <v>1032</v>
      </c>
      <c r="G392" s="45" t="s">
        <v>1032</v>
      </c>
      <c r="H392" s="45" t="s">
        <v>1032</v>
      </c>
      <c r="I392" s="45" t="s">
        <v>1032</v>
      </c>
      <c r="J392" s="45" t="s">
        <v>1032</v>
      </c>
      <c r="K392" s="45" t="s">
        <v>1032</v>
      </c>
      <c r="L392" s="46">
        <f>'📡 CANLI_VERİ'!H393</f>
        <v>86296</v>
      </c>
      <c r="M392" s="45" t="s">
        <v>1032</v>
      </c>
      <c r="N392" t="str">
        <f t="shared" si="90"/>
        <v>?</v>
      </c>
      <c r="O392" t="str">
        <f t="shared" si="91"/>
        <v>?</v>
      </c>
      <c r="P392" t="str">
        <f t="shared" si="92"/>
        <v>?</v>
      </c>
      <c r="Q392" t="str">
        <f t="shared" si="93"/>
        <v>?</v>
      </c>
      <c r="R392" t="str">
        <f t="shared" si="94"/>
        <v>?</v>
      </c>
      <c r="S392" t="str">
        <f t="shared" si="95"/>
        <v>?</v>
      </c>
      <c r="T392">
        <f t="shared" si="96"/>
        <v>0</v>
      </c>
      <c r="U392" t="str">
        <f t="shared" si="97"/>
        <v/>
      </c>
      <c r="V392" s="249" t="str">
        <f t="shared" si="98"/>
        <v>—</v>
      </c>
      <c r="W392" s="249" t="str">
        <f t="shared" si="99"/>
        <v>📊 Yüksek Skor</v>
      </c>
      <c r="X392" s="278">
        <f t="shared" si="100"/>
        <v>-6</v>
      </c>
      <c r="Y392" s="278">
        <f t="shared" si="101"/>
        <v>0</v>
      </c>
      <c r="Z392" s="278" t="str">
        <f t="shared" si="102"/>
        <v>PAS</v>
      </c>
      <c r="AA392" s="278" t="str">
        <f t="shared" si="103"/>
        <v>HAYIR</v>
      </c>
      <c r="AB392" s="278" t="str">
        <f t="shared" si="104"/>
        <v>RİSKLİ</v>
      </c>
    </row>
    <row r="393" spans="1:28" ht="15" customHeight="1" x14ac:dyDescent="0.3">
      <c r="A393" s="35" t="s">
        <v>1086</v>
      </c>
      <c r="B393" s="36">
        <f>'📡 CANLI_VERİ'!C394</f>
        <v>0</v>
      </c>
      <c r="C393" s="37">
        <f>'📡 CANLI_VERİ'!G394</f>
        <v>0</v>
      </c>
      <c r="D393" s="38" t="s">
        <v>1032</v>
      </c>
      <c r="E393" s="39" t="s">
        <v>1032</v>
      </c>
      <c r="F393" s="39" t="s">
        <v>1032</v>
      </c>
      <c r="G393" s="39" t="s">
        <v>1032</v>
      </c>
      <c r="H393" s="39" t="s">
        <v>1032</v>
      </c>
      <c r="I393" s="39" t="s">
        <v>1032</v>
      </c>
      <c r="J393" s="39" t="s">
        <v>1032</v>
      </c>
      <c r="K393" s="39" t="s">
        <v>1032</v>
      </c>
      <c r="L393" s="40">
        <f>'📡 CANLI_VERİ'!H394</f>
        <v>0</v>
      </c>
      <c r="M393" s="39" t="s">
        <v>1032</v>
      </c>
      <c r="N393" t="str">
        <f t="shared" si="90"/>
        <v>?</v>
      </c>
      <c r="O393" t="str">
        <f t="shared" si="91"/>
        <v>?</v>
      </c>
      <c r="P393" t="str">
        <f t="shared" si="92"/>
        <v>?</v>
      </c>
      <c r="Q393" t="str">
        <f t="shared" si="93"/>
        <v>?</v>
      </c>
      <c r="R393" t="str">
        <f t="shared" si="94"/>
        <v>?</v>
      </c>
      <c r="S393" t="str">
        <f t="shared" si="95"/>
        <v>?</v>
      </c>
      <c r="T393">
        <f t="shared" si="96"/>
        <v>0</v>
      </c>
      <c r="U393" t="str">
        <f t="shared" si="97"/>
        <v/>
      </c>
      <c r="V393" s="249" t="str">
        <f t="shared" si="98"/>
        <v>—</v>
      </c>
      <c r="W393" s="249" t="str">
        <f t="shared" si="99"/>
        <v>📊 Yüksek Skor</v>
      </c>
      <c r="X393" s="278">
        <f t="shared" si="100"/>
        <v>-6</v>
      </c>
      <c r="Y393" s="278">
        <f t="shared" si="101"/>
        <v>0</v>
      </c>
      <c r="Z393" s="278" t="str">
        <f t="shared" si="102"/>
        <v>PAS</v>
      </c>
      <c r="AA393" s="278" t="str">
        <f t="shared" si="103"/>
        <v>HAYIR</v>
      </c>
      <c r="AB393" s="278" t="str">
        <f t="shared" si="104"/>
        <v>RİSKLİ</v>
      </c>
    </row>
    <row r="394" spans="1:28" ht="15" customHeight="1" x14ac:dyDescent="0.3">
      <c r="A394" s="41" t="s">
        <v>125</v>
      </c>
      <c r="B394" s="42">
        <f>'📡 CANLI_VERİ'!C395</f>
        <v>308.25</v>
      </c>
      <c r="C394" s="43">
        <f>'📡 CANLI_VERİ'!G395</f>
        <v>308.25</v>
      </c>
      <c r="D394" s="51">
        <v>-3.8080731150038072</v>
      </c>
      <c r="E394" s="50">
        <v>-94.641101278269019</v>
      </c>
      <c r="F394" s="50">
        <v>3.2518945820608525</v>
      </c>
      <c r="G394" s="50">
        <v>30</v>
      </c>
      <c r="H394" s="50">
        <v>57.784200385356449</v>
      </c>
      <c r="I394" s="50">
        <v>-0.15858762699090878</v>
      </c>
      <c r="J394" s="50">
        <v>18.588235294117624</v>
      </c>
      <c r="K394" s="50">
        <v>-3.6492647058823771</v>
      </c>
      <c r="L394" s="46">
        <v>18246494</v>
      </c>
      <c r="M394" s="50">
        <v>34957260.799999997</v>
      </c>
      <c r="N394" t="str">
        <f t="shared" si="90"/>
        <v>✗</v>
      </c>
      <c r="O394" t="str">
        <f t="shared" si="91"/>
        <v>✓</v>
      </c>
      <c r="P394" t="str">
        <f t="shared" si="92"/>
        <v>✗</v>
      </c>
      <c r="Q394" t="str">
        <f t="shared" si="93"/>
        <v>✗</v>
      </c>
      <c r="R394" t="str">
        <f t="shared" si="94"/>
        <v>✗</v>
      </c>
      <c r="S394" t="str">
        <f t="shared" si="95"/>
        <v>✗</v>
      </c>
      <c r="T394" t="b">
        <f t="shared" si="96"/>
        <v>0</v>
      </c>
      <c r="U394">
        <f t="shared" si="97"/>
        <v>3</v>
      </c>
      <c r="V394" s="249" t="str">
        <f t="shared" si="98"/>
        <v>—</v>
      </c>
      <c r="W394" s="249" t="str">
        <f t="shared" si="99"/>
        <v>—</v>
      </c>
      <c r="X394" s="278">
        <f t="shared" si="100"/>
        <v>1</v>
      </c>
      <c r="Y394" s="278">
        <f t="shared" si="101"/>
        <v>1</v>
      </c>
      <c r="Z394" s="278" t="str">
        <f t="shared" si="102"/>
        <v>PAS</v>
      </c>
      <c r="AA394" s="278" t="str">
        <f t="shared" si="103"/>
        <v>HAYIR</v>
      </c>
      <c r="AB394" s="278" t="str">
        <f t="shared" si="104"/>
        <v>UYGUN</v>
      </c>
    </row>
    <row r="395" spans="1:28" ht="15" customHeight="1" x14ac:dyDescent="0.3">
      <c r="A395" s="35" t="s">
        <v>1087</v>
      </c>
      <c r="B395" s="36">
        <f>'📡 CANLI_VERİ'!C396</f>
        <v>0</v>
      </c>
      <c r="C395" s="37">
        <f>'📡 CANLI_VERİ'!G396</f>
        <v>0</v>
      </c>
      <c r="D395" s="38" t="s">
        <v>1032</v>
      </c>
      <c r="E395" s="39" t="s">
        <v>1032</v>
      </c>
      <c r="F395" s="39" t="s">
        <v>1032</v>
      </c>
      <c r="G395" s="39" t="s">
        <v>1032</v>
      </c>
      <c r="H395" s="39" t="s">
        <v>1032</v>
      </c>
      <c r="I395" s="39" t="s">
        <v>1032</v>
      </c>
      <c r="J395" s="39" t="s">
        <v>1032</v>
      </c>
      <c r="K395" s="39" t="s">
        <v>1032</v>
      </c>
      <c r="L395" s="40">
        <f>'📡 CANLI_VERİ'!H396</f>
        <v>0</v>
      </c>
      <c r="M395" s="39" t="s">
        <v>1032</v>
      </c>
      <c r="N395" t="str">
        <f t="shared" si="90"/>
        <v>?</v>
      </c>
      <c r="O395" t="str">
        <f t="shared" si="91"/>
        <v>?</v>
      </c>
      <c r="P395" t="str">
        <f t="shared" si="92"/>
        <v>?</v>
      </c>
      <c r="Q395" t="str">
        <f t="shared" si="93"/>
        <v>?</v>
      </c>
      <c r="R395" t="str">
        <f t="shared" si="94"/>
        <v>?</v>
      </c>
      <c r="S395" t="str">
        <f t="shared" si="95"/>
        <v>?</v>
      </c>
      <c r="T395">
        <f t="shared" si="96"/>
        <v>0</v>
      </c>
      <c r="U395" t="str">
        <f t="shared" si="97"/>
        <v/>
      </c>
      <c r="V395" s="249" t="str">
        <f t="shared" si="98"/>
        <v>—</v>
      </c>
      <c r="W395" s="249" t="str">
        <f t="shared" si="99"/>
        <v>📊 Yüksek Skor</v>
      </c>
      <c r="X395" s="278">
        <f t="shared" si="100"/>
        <v>-6</v>
      </c>
      <c r="Y395" s="278">
        <f t="shared" si="101"/>
        <v>0</v>
      </c>
      <c r="Z395" s="278" t="str">
        <f t="shared" si="102"/>
        <v>PAS</v>
      </c>
      <c r="AA395" s="278" t="str">
        <f t="shared" si="103"/>
        <v>HAYIR</v>
      </c>
      <c r="AB395" s="278" t="str">
        <f t="shared" si="104"/>
        <v>RİSKLİ</v>
      </c>
    </row>
    <row r="396" spans="1:28" ht="15" customHeight="1" x14ac:dyDescent="0.3">
      <c r="A396" s="41" t="s">
        <v>669</v>
      </c>
      <c r="B396" s="42">
        <f>'📡 CANLI_VERİ'!C397</f>
        <v>22.38</v>
      </c>
      <c r="C396" s="43">
        <f>'📡 CANLI_VERİ'!G397</f>
        <v>22.36</v>
      </c>
      <c r="D396" s="51">
        <v>-15.176558978211885</v>
      </c>
      <c r="E396" s="50">
        <v>-55.113982118615915</v>
      </c>
      <c r="F396" s="50">
        <v>5.1815766164747563</v>
      </c>
      <c r="G396" s="50">
        <v>13.899613899613877</v>
      </c>
      <c r="H396" s="50">
        <v>24.559403895197239</v>
      </c>
      <c r="I396" s="50">
        <v>2.3614725524599534E-2</v>
      </c>
      <c r="J396" s="50">
        <v>1.4733529411764721</v>
      </c>
      <c r="K396" s="50">
        <v>-0.30004705882353022</v>
      </c>
      <c r="L396" s="46">
        <v>2186651</v>
      </c>
      <c r="M396" s="50">
        <v>9184986.5999999996</v>
      </c>
      <c r="N396" t="str">
        <f t="shared" si="90"/>
        <v>✗</v>
      </c>
      <c r="O396" t="str">
        <f t="shared" si="91"/>
        <v>✓</v>
      </c>
      <c r="P396" t="str">
        <f t="shared" si="92"/>
        <v>✓</v>
      </c>
      <c r="Q396" t="str">
        <f t="shared" si="93"/>
        <v>✗</v>
      </c>
      <c r="R396" t="str">
        <f t="shared" si="94"/>
        <v>✗</v>
      </c>
      <c r="S396" t="str">
        <f t="shared" si="95"/>
        <v>✗</v>
      </c>
      <c r="T396">
        <f t="shared" si="96"/>
        <v>-2</v>
      </c>
      <c r="U396">
        <f t="shared" si="97"/>
        <v>4</v>
      </c>
      <c r="V396" s="249" t="str">
        <f t="shared" si="98"/>
        <v>—</v>
      </c>
      <c r="W396" s="249" t="str">
        <f t="shared" si="99"/>
        <v>—</v>
      </c>
      <c r="X396" s="278">
        <f t="shared" si="100"/>
        <v>0</v>
      </c>
      <c r="Y396" s="278">
        <f t="shared" si="101"/>
        <v>0</v>
      </c>
      <c r="Z396" s="278" t="str">
        <f t="shared" si="102"/>
        <v>PAS</v>
      </c>
      <c r="AA396" s="278" t="str">
        <f t="shared" si="103"/>
        <v>HAYIR</v>
      </c>
      <c r="AB396" s="278" t="str">
        <f t="shared" si="104"/>
        <v>RİSKLİ</v>
      </c>
    </row>
    <row r="397" spans="1:28" ht="15" customHeight="1" x14ac:dyDescent="0.3">
      <c r="A397" s="35" t="s">
        <v>152</v>
      </c>
      <c r="B397" s="36">
        <f>'📡 CANLI_VERİ'!C398</f>
        <v>95.3</v>
      </c>
      <c r="C397" s="37">
        <f>'📡 CANLI_VERİ'!G398</f>
        <v>94.75</v>
      </c>
      <c r="D397" s="52">
        <v>-1.7948717948717996</v>
      </c>
      <c r="E397" s="49">
        <v>15.397286821705624</v>
      </c>
      <c r="F397" s="49">
        <v>3.2972771353972412</v>
      </c>
      <c r="G397" s="49">
        <v>66.037735849056645</v>
      </c>
      <c r="H397" s="49">
        <v>73.629494039237784</v>
      </c>
      <c r="I397" s="49">
        <v>0.32239485829475845</v>
      </c>
      <c r="J397" s="49">
        <v>5.5088235294117425</v>
      </c>
      <c r="K397" s="49">
        <v>-1.0724705882353049</v>
      </c>
      <c r="L397" s="40">
        <v>80378</v>
      </c>
      <c r="M397" s="49">
        <v>114435.8</v>
      </c>
      <c r="N397" t="str">
        <f t="shared" si="90"/>
        <v>✗</v>
      </c>
      <c r="O397" t="str">
        <f t="shared" si="91"/>
        <v>✓</v>
      </c>
      <c r="P397" t="str">
        <f t="shared" si="92"/>
        <v>✓</v>
      </c>
      <c r="Q397" t="str">
        <f t="shared" si="93"/>
        <v>✗</v>
      </c>
      <c r="R397" t="str">
        <f t="shared" si="94"/>
        <v>✗</v>
      </c>
      <c r="S397" t="str">
        <f t="shared" si="95"/>
        <v>✗</v>
      </c>
      <c r="T397" t="b">
        <f t="shared" si="96"/>
        <v>0</v>
      </c>
      <c r="U397">
        <f t="shared" si="97"/>
        <v>6</v>
      </c>
      <c r="V397" s="249" t="str">
        <f t="shared" si="98"/>
        <v>—</v>
      </c>
      <c r="W397" s="249" t="str">
        <f t="shared" si="99"/>
        <v>—</v>
      </c>
      <c r="X397" s="278">
        <f t="shared" si="100"/>
        <v>4</v>
      </c>
      <c r="Y397" s="278">
        <f t="shared" si="101"/>
        <v>4</v>
      </c>
      <c r="Z397" s="278" t="str">
        <f t="shared" si="102"/>
        <v>PAS</v>
      </c>
      <c r="AA397" s="278" t="str">
        <f t="shared" si="103"/>
        <v>HAYIR</v>
      </c>
      <c r="AB397" s="278" t="str">
        <f t="shared" si="104"/>
        <v>UYGUN</v>
      </c>
    </row>
    <row r="398" spans="1:28" ht="15" customHeight="1" x14ac:dyDescent="0.3">
      <c r="A398" s="41" t="s">
        <v>670</v>
      </c>
      <c r="B398" s="42">
        <f>'📡 CANLI_VERİ'!C399</f>
        <v>485</v>
      </c>
      <c r="C398" s="43">
        <f>'📡 CANLI_VERİ'!G399</f>
        <v>500</v>
      </c>
      <c r="D398" s="44" t="s">
        <v>1032</v>
      </c>
      <c r="E398" s="45" t="s">
        <v>1032</v>
      </c>
      <c r="F398" s="45" t="s">
        <v>1032</v>
      </c>
      <c r="G398" s="45" t="s">
        <v>1032</v>
      </c>
      <c r="H398" s="45" t="s">
        <v>1032</v>
      </c>
      <c r="I398" s="45" t="s">
        <v>1032</v>
      </c>
      <c r="J398" s="45" t="s">
        <v>1032</v>
      </c>
      <c r="K398" s="45" t="s">
        <v>1032</v>
      </c>
      <c r="L398" s="46">
        <f>'📡 CANLI_VERİ'!H399</f>
        <v>2798</v>
      </c>
      <c r="M398" s="45" t="s">
        <v>1032</v>
      </c>
      <c r="N398" t="str">
        <f t="shared" si="90"/>
        <v>?</v>
      </c>
      <c r="O398" t="str">
        <f t="shared" si="91"/>
        <v>?</v>
      </c>
      <c r="P398" t="str">
        <f t="shared" si="92"/>
        <v>?</v>
      </c>
      <c r="Q398" t="str">
        <f t="shared" si="93"/>
        <v>?</v>
      </c>
      <c r="R398" t="str">
        <f t="shared" si="94"/>
        <v>?</v>
      </c>
      <c r="S398" t="str">
        <f t="shared" si="95"/>
        <v>?</v>
      </c>
      <c r="T398">
        <f t="shared" si="96"/>
        <v>0</v>
      </c>
      <c r="U398" t="str">
        <f t="shared" si="97"/>
        <v/>
      </c>
      <c r="V398" s="249" t="str">
        <f t="shared" si="98"/>
        <v>—</v>
      </c>
      <c r="W398" s="249" t="str">
        <f t="shared" si="99"/>
        <v>📊 Yüksek Skor</v>
      </c>
      <c r="X398" s="278">
        <f t="shared" si="100"/>
        <v>-6</v>
      </c>
      <c r="Y398" s="278">
        <f t="shared" si="101"/>
        <v>0</v>
      </c>
      <c r="Z398" s="278" t="str">
        <f t="shared" si="102"/>
        <v>PAS</v>
      </c>
      <c r="AA398" s="278" t="str">
        <f t="shared" si="103"/>
        <v>HAYIR</v>
      </c>
      <c r="AB398" s="278" t="str">
        <f t="shared" si="104"/>
        <v>RİSKLİ</v>
      </c>
    </row>
    <row r="399" spans="1:28" ht="15" customHeight="1" x14ac:dyDescent="0.3">
      <c r="A399" s="35" t="s">
        <v>671</v>
      </c>
      <c r="B399" s="36">
        <f>'📡 CANLI_VERİ'!C400</f>
        <v>294.5</v>
      </c>
      <c r="C399" s="37">
        <f>'📡 CANLI_VERİ'!G400</f>
        <v>291.25</v>
      </c>
      <c r="D399" s="52">
        <v>-0.42808219178082085</v>
      </c>
      <c r="E399" s="49">
        <v>43.808008485812813</v>
      </c>
      <c r="F399" s="49">
        <v>3.9184375383859473</v>
      </c>
      <c r="G399" s="49">
        <v>69.753086419753089</v>
      </c>
      <c r="H399" s="49">
        <v>81.09416606148632</v>
      </c>
      <c r="I399" s="49">
        <v>1.4764935128537675</v>
      </c>
      <c r="J399" s="49">
        <v>11.017667647058829</v>
      </c>
      <c r="K399" s="49">
        <v>0.45614617647058786</v>
      </c>
      <c r="L399" s="40">
        <v>1207913</v>
      </c>
      <c r="M399" s="49">
        <v>3285076.6</v>
      </c>
      <c r="N399" t="str">
        <f t="shared" si="90"/>
        <v>✗</v>
      </c>
      <c r="O399" t="str">
        <f t="shared" si="91"/>
        <v>✓</v>
      </c>
      <c r="P399" t="str">
        <f t="shared" si="92"/>
        <v>✓</v>
      </c>
      <c r="Q399" t="str">
        <f t="shared" si="93"/>
        <v>✗</v>
      </c>
      <c r="R399" t="str">
        <f t="shared" si="94"/>
        <v>✓</v>
      </c>
      <c r="S399" t="str">
        <f t="shared" si="95"/>
        <v>✗</v>
      </c>
      <c r="T399" t="b">
        <f t="shared" si="96"/>
        <v>0</v>
      </c>
      <c r="U399">
        <f t="shared" si="97"/>
        <v>8</v>
      </c>
      <c r="V399" s="249" t="str">
        <f t="shared" si="98"/>
        <v>—</v>
      </c>
      <c r="W399" s="249" t="str">
        <f t="shared" si="99"/>
        <v>—</v>
      </c>
      <c r="X399" s="278">
        <f t="shared" si="100"/>
        <v>5</v>
      </c>
      <c r="Y399" s="278">
        <f t="shared" si="101"/>
        <v>5</v>
      </c>
      <c r="Z399" s="278" t="str">
        <f t="shared" si="102"/>
        <v>PAS</v>
      </c>
      <c r="AA399" s="278" t="str">
        <f t="shared" si="103"/>
        <v>HAYIR</v>
      </c>
      <c r="AB399" s="278" t="str">
        <f t="shared" si="104"/>
        <v>UYGUN</v>
      </c>
    </row>
    <row r="400" spans="1:28" ht="15" customHeight="1" x14ac:dyDescent="0.3">
      <c r="A400" s="41" t="s">
        <v>672</v>
      </c>
      <c r="B400" s="42">
        <f>'📡 CANLI_VERİ'!C401</f>
        <v>46.28</v>
      </c>
      <c r="C400" s="43">
        <f>'📡 CANLI_VERİ'!G401</f>
        <v>46.32</v>
      </c>
      <c r="D400" s="44" t="s">
        <v>1032</v>
      </c>
      <c r="E400" s="45" t="s">
        <v>1032</v>
      </c>
      <c r="F400" s="45" t="s">
        <v>1032</v>
      </c>
      <c r="G400" s="45" t="s">
        <v>1032</v>
      </c>
      <c r="H400" s="45" t="s">
        <v>1032</v>
      </c>
      <c r="I400" s="45" t="s">
        <v>1032</v>
      </c>
      <c r="J400" s="45" t="s">
        <v>1032</v>
      </c>
      <c r="K400" s="45" t="s">
        <v>1032</v>
      </c>
      <c r="L400" s="46">
        <f>'📡 CANLI_VERİ'!H401</f>
        <v>30374</v>
      </c>
      <c r="M400" s="45" t="s">
        <v>1032</v>
      </c>
      <c r="N400" t="str">
        <f t="shared" si="90"/>
        <v>?</v>
      </c>
      <c r="O400" t="str">
        <f t="shared" si="91"/>
        <v>?</v>
      </c>
      <c r="P400" t="str">
        <f t="shared" si="92"/>
        <v>?</v>
      </c>
      <c r="Q400" t="str">
        <f t="shared" si="93"/>
        <v>?</v>
      </c>
      <c r="R400" t="str">
        <f t="shared" si="94"/>
        <v>?</v>
      </c>
      <c r="S400" t="str">
        <f t="shared" si="95"/>
        <v>?</v>
      </c>
      <c r="T400">
        <f t="shared" si="96"/>
        <v>0</v>
      </c>
      <c r="U400" t="str">
        <f t="shared" si="97"/>
        <v/>
      </c>
      <c r="V400" s="249" t="str">
        <f t="shared" si="98"/>
        <v>—</v>
      </c>
      <c r="W400" s="249" t="str">
        <f t="shared" si="99"/>
        <v>📊 Yüksek Skor</v>
      </c>
      <c r="X400" s="278">
        <f t="shared" si="100"/>
        <v>-6</v>
      </c>
      <c r="Y400" s="278">
        <f t="shared" si="101"/>
        <v>0</v>
      </c>
      <c r="Z400" s="278" t="str">
        <f t="shared" si="102"/>
        <v>PAS</v>
      </c>
      <c r="AA400" s="278" t="str">
        <f t="shared" si="103"/>
        <v>HAYIR</v>
      </c>
      <c r="AB400" s="278" t="str">
        <f t="shared" si="104"/>
        <v>RİSKLİ</v>
      </c>
    </row>
    <row r="401" spans="1:28" ht="15" customHeight="1" x14ac:dyDescent="0.3">
      <c r="A401" s="35" t="s">
        <v>673</v>
      </c>
      <c r="B401" s="36">
        <f>'📡 CANLI_VERİ'!C402</f>
        <v>3.7</v>
      </c>
      <c r="C401" s="37">
        <f>'📡 CANLI_VERİ'!G402</f>
        <v>3.68</v>
      </c>
      <c r="D401" s="52">
        <v>26.053395651866019</v>
      </c>
      <c r="E401" s="49">
        <v>193.47066872063778</v>
      </c>
      <c r="F401" s="49">
        <v>4.1924157303370819</v>
      </c>
      <c r="G401" s="49">
        <v>100</v>
      </c>
      <c r="H401" s="49">
        <v>95.025395876904668</v>
      </c>
      <c r="I401" s="49">
        <v>9.7383987543428793E-2</v>
      </c>
      <c r="J401" s="49">
        <v>0.47106264705882328</v>
      </c>
      <c r="K401" s="49">
        <v>0.10654735294117568</v>
      </c>
      <c r="L401" s="40">
        <v>41548560</v>
      </c>
      <c r="M401" s="49">
        <v>53827092</v>
      </c>
      <c r="N401" t="str">
        <f t="shared" si="90"/>
        <v>✓</v>
      </c>
      <c r="O401" t="str">
        <f t="shared" si="91"/>
        <v>✓</v>
      </c>
      <c r="P401" t="str">
        <f t="shared" si="92"/>
        <v>✓</v>
      </c>
      <c r="Q401" t="str">
        <f t="shared" si="93"/>
        <v>✓</v>
      </c>
      <c r="R401" t="str">
        <f t="shared" si="94"/>
        <v>✓</v>
      </c>
      <c r="S401" t="str">
        <f t="shared" si="95"/>
        <v>✗</v>
      </c>
      <c r="T401" t="b">
        <f t="shared" si="96"/>
        <v>0</v>
      </c>
      <c r="U401">
        <f t="shared" si="97"/>
        <v>13</v>
      </c>
      <c r="V401" s="249" t="str">
        <f t="shared" si="98"/>
        <v>✓ Uyumlu</v>
      </c>
      <c r="W401" s="249" t="str">
        <f t="shared" si="99"/>
        <v>🔥 Güçlü AL</v>
      </c>
      <c r="X401" s="278">
        <f t="shared" si="100"/>
        <v>8</v>
      </c>
      <c r="Y401" s="278">
        <f t="shared" si="101"/>
        <v>8</v>
      </c>
      <c r="Z401" s="278" t="str">
        <f t="shared" si="102"/>
        <v>İZLE</v>
      </c>
      <c r="AA401" s="278" t="str">
        <f t="shared" si="103"/>
        <v>HAYIR</v>
      </c>
      <c r="AB401" s="278" t="str">
        <f t="shared" si="104"/>
        <v>SINIR</v>
      </c>
    </row>
    <row r="402" spans="1:28" ht="15" customHeight="1" x14ac:dyDescent="0.3">
      <c r="A402" s="41" t="s">
        <v>236</v>
      </c>
      <c r="B402" s="42">
        <f>'📡 CANLI_VERİ'!C403</f>
        <v>6.9</v>
      </c>
      <c r="C402" s="43">
        <f>'📡 CANLI_VERİ'!G403</f>
        <v>6.9</v>
      </c>
      <c r="D402" s="51">
        <v>-2.7065527065527006</v>
      </c>
      <c r="E402" s="50">
        <v>24.003481288076248</v>
      </c>
      <c r="F402" s="50">
        <v>2.8132189918427111</v>
      </c>
      <c r="G402" s="50">
        <v>54.098360655737686</v>
      </c>
      <c r="H402" s="50">
        <v>65.25500910746814</v>
      </c>
      <c r="I402" s="50">
        <v>3.369957957740817E-2</v>
      </c>
      <c r="J402" s="50">
        <v>0.20761764705882513</v>
      </c>
      <c r="K402" s="50">
        <v>-1.4435294117646269E-2</v>
      </c>
      <c r="L402" s="46">
        <v>812051</v>
      </c>
      <c r="M402" s="50">
        <v>1381576.8</v>
      </c>
      <c r="N402" t="str">
        <f t="shared" si="90"/>
        <v>✗</v>
      </c>
      <c r="O402" t="str">
        <f t="shared" si="91"/>
        <v>✓</v>
      </c>
      <c r="P402" t="str">
        <f t="shared" si="92"/>
        <v>✓</v>
      </c>
      <c r="Q402" t="str">
        <f t="shared" si="93"/>
        <v>✗</v>
      </c>
      <c r="R402" t="str">
        <f t="shared" si="94"/>
        <v>✗</v>
      </c>
      <c r="S402" t="str">
        <f t="shared" si="95"/>
        <v>✗</v>
      </c>
      <c r="T402" t="b">
        <f t="shared" si="96"/>
        <v>0</v>
      </c>
      <c r="U402">
        <f t="shared" si="97"/>
        <v>6</v>
      </c>
      <c r="V402" s="249" t="str">
        <f t="shared" si="98"/>
        <v>—</v>
      </c>
      <c r="W402" s="249" t="str">
        <f t="shared" si="99"/>
        <v>—</v>
      </c>
      <c r="X402" s="278">
        <f t="shared" si="100"/>
        <v>4</v>
      </c>
      <c r="Y402" s="278">
        <f t="shared" si="101"/>
        <v>4</v>
      </c>
      <c r="Z402" s="278" t="str">
        <f t="shared" si="102"/>
        <v>PAS</v>
      </c>
      <c r="AA402" s="278" t="str">
        <f t="shared" si="103"/>
        <v>HAYIR</v>
      </c>
      <c r="AB402" s="278" t="str">
        <f t="shared" si="104"/>
        <v>UYGUN</v>
      </c>
    </row>
    <row r="403" spans="1:28" ht="15" customHeight="1" x14ac:dyDescent="0.3">
      <c r="A403" s="35" t="s">
        <v>121</v>
      </c>
      <c r="B403" s="36">
        <f>'📡 CANLI_VERİ'!C404</f>
        <v>11.6</v>
      </c>
      <c r="C403" s="37">
        <f>'📡 CANLI_VERİ'!G404</f>
        <v>11.63</v>
      </c>
      <c r="D403" s="52">
        <v>-3.5313001605136507</v>
      </c>
      <c r="E403" s="49">
        <v>-80.942760942760657</v>
      </c>
      <c r="F403" s="49">
        <v>2.8761587829807453</v>
      </c>
      <c r="G403" s="49">
        <v>19.76744186046508</v>
      </c>
      <c r="H403" s="49">
        <v>51.876503608660755</v>
      </c>
      <c r="I403" s="49">
        <v>1.4762388686783853E-2</v>
      </c>
      <c r="J403" s="49">
        <v>0.45503970588235099</v>
      </c>
      <c r="K403" s="49">
        <v>-0.13461558823529562</v>
      </c>
      <c r="L403" s="40">
        <v>11301160</v>
      </c>
      <c r="M403" s="49">
        <v>13429342</v>
      </c>
      <c r="N403" t="str">
        <f t="shared" si="90"/>
        <v>✗</v>
      </c>
      <c r="O403" t="str">
        <f t="shared" si="91"/>
        <v>✓</v>
      </c>
      <c r="P403" t="str">
        <f t="shared" si="92"/>
        <v>✓</v>
      </c>
      <c r="Q403" t="str">
        <f t="shared" si="93"/>
        <v>✗</v>
      </c>
      <c r="R403" t="str">
        <f t="shared" si="94"/>
        <v>✗</v>
      </c>
      <c r="S403" t="str">
        <f t="shared" si="95"/>
        <v>✗</v>
      </c>
      <c r="T403" t="b">
        <f t="shared" si="96"/>
        <v>0</v>
      </c>
      <c r="U403">
        <f t="shared" si="97"/>
        <v>6</v>
      </c>
      <c r="V403" s="249" t="str">
        <f t="shared" si="98"/>
        <v>—</v>
      </c>
      <c r="W403" s="249" t="str">
        <f t="shared" si="99"/>
        <v>—</v>
      </c>
      <c r="X403" s="278">
        <f t="shared" si="100"/>
        <v>4</v>
      </c>
      <c r="Y403" s="278">
        <f t="shared" si="101"/>
        <v>4</v>
      </c>
      <c r="Z403" s="278" t="str">
        <f t="shared" si="102"/>
        <v>PAS</v>
      </c>
      <c r="AA403" s="278" t="str">
        <f t="shared" si="103"/>
        <v>HAYIR</v>
      </c>
      <c r="AB403" s="278" t="str">
        <f t="shared" si="104"/>
        <v>UYGUN</v>
      </c>
    </row>
    <row r="404" spans="1:28" ht="15" customHeight="1" x14ac:dyDescent="0.3">
      <c r="A404" s="41" t="s">
        <v>176</v>
      </c>
      <c r="B404" s="42">
        <f>'📡 CANLI_VERİ'!C405</f>
        <v>0.99</v>
      </c>
      <c r="C404" s="43">
        <f>'📡 CANLI_VERİ'!G405</f>
        <v>1</v>
      </c>
      <c r="D404" s="51">
        <v>-0.99009900990099098</v>
      </c>
      <c r="E404" s="50">
        <v>16.867469879517703</v>
      </c>
      <c r="F404" s="50">
        <v>4.214285714285718</v>
      </c>
      <c r="G404" s="50">
        <v>45.454545454545453</v>
      </c>
      <c r="H404" s="50">
        <v>67.929292929292941</v>
      </c>
      <c r="I404" s="50">
        <v>5.097798859215949E-3</v>
      </c>
      <c r="J404" s="50">
        <v>5.5352941176470383E-2</v>
      </c>
      <c r="K404" s="50">
        <v>2.1764705882351826E-3</v>
      </c>
      <c r="L404" s="46">
        <v>335607600</v>
      </c>
      <c r="M404" s="50">
        <v>278660620</v>
      </c>
      <c r="N404" t="str">
        <f t="shared" si="90"/>
        <v>✗</v>
      </c>
      <c r="O404" t="str">
        <f t="shared" si="91"/>
        <v>✓</v>
      </c>
      <c r="P404" t="str">
        <f t="shared" si="92"/>
        <v>✓</v>
      </c>
      <c r="Q404" t="str">
        <f t="shared" si="93"/>
        <v>✗</v>
      </c>
      <c r="R404" t="str">
        <f t="shared" si="94"/>
        <v>✓</v>
      </c>
      <c r="S404" t="str">
        <f t="shared" si="95"/>
        <v>✓</v>
      </c>
      <c r="T404" t="b">
        <f t="shared" si="96"/>
        <v>0</v>
      </c>
      <c r="U404">
        <f t="shared" si="97"/>
        <v>10</v>
      </c>
      <c r="V404" s="249" t="str">
        <f t="shared" si="98"/>
        <v>—</v>
      </c>
      <c r="W404" s="249" t="str">
        <f t="shared" si="99"/>
        <v>—</v>
      </c>
      <c r="X404" s="278">
        <f t="shared" si="100"/>
        <v>6</v>
      </c>
      <c r="Y404" s="278">
        <f t="shared" si="101"/>
        <v>6</v>
      </c>
      <c r="Z404" s="278" t="str">
        <f t="shared" si="102"/>
        <v>PAS</v>
      </c>
      <c r="AA404" s="278" t="str">
        <f t="shared" si="103"/>
        <v>HAYIR</v>
      </c>
      <c r="AB404" s="278" t="str">
        <f t="shared" si="104"/>
        <v>SINIR</v>
      </c>
    </row>
    <row r="405" spans="1:28" ht="15" customHeight="1" x14ac:dyDescent="0.3">
      <c r="A405" s="35" t="s">
        <v>279</v>
      </c>
      <c r="B405" s="36">
        <f>'📡 CANLI_VERİ'!C406</f>
        <v>62.15</v>
      </c>
      <c r="C405" s="37">
        <f>'📡 CANLI_VERİ'!G406</f>
        <v>62.05</v>
      </c>
      <c r="D405" s="52">
        <v>-5.4216867469879642</v>
      </c>
      <c r="E405" s="49">
        <v>-10.900031142946258</v>
      </c>
      <c r="F405" s="49">
        <v>3.5031847133757954</v>
      </c>
      <c r="G405" s="49">
        <v>47.019867549668852</v>
      </c>
      <c r="H405" s="49">
        <v>64.805233627667391</v>
      </c>
      <c r="I405" s="49">
        <v>0.24823574369390478</v>
      </c>
      <c r="J405" s="49">
        <v>3.2127941176470642</v>
      </c>
      <c r="K405" s="49">
        <v>-0.44164705882353283</v>
      </c>
      <c r="L405" s="40">
        <v>7479799</v>
      </c>
      <c r="M405" s="49">
        <v>13221871.800000001</v>
      </c>
      <c r="N405" t="str">
        <f t="shared" si="90"/>
        <v>✗</v>
      </c>
      <c r="O405" t="str">
        <f t="shared" si="91"/>
        <v>✓</v>
      </c>
      <c r="P405" t="str">
        <f t="shared" si="92"/>
        <v>✓</v>
      </c>
      <c r="Q405" t="str">
        <f t="shared" si="93"/>
        <v>✗</v>
      </c>
      <c r="R405" t="str">
        <f t="shared" si="94"/>
        <v>✗</v>
      </c>
      <c r="S405" t="str">
        <f t="shared" si="95"/>
        <v>✗</v>
      </c>
      <c r="T405" t="b">
        <f t="shared" si="96"/>
        <v>0</v>
      </c>
      <c r="U405">
        <f t="shared" si="97"/>
        <v>6</v>
      </c>
      <c r="V405" s="249" t="str">
        <f t="shared" si="98"/>
        <v>—</v>
      </c>
      <c r="W405" s="249" t="str">
        <f t="shared" si="99"/>
        <v>—</v>
      </c>
      <c r="X405" s="278">
        <f t="shared" si="100"/>
        <v>4</v>
      </c>
      <c r="Y405" s="278">
        <f t="shared" si="101"/>
        <v>4</v>
      </c>
      <c r="Z405" s="278" t="str">
        <f t="shared" si="102"/>
        <v>PAS</v>
      </c>
      <c r="AA405" s="278" t="str">
        <f t="shared" si="103"/>
        <v>HAYIR</v>
      </c>
      <c r="AB405" s="278" t="str">
        <f t="shared" si="104"/>
        <v>UYGUN</v>
      </c>
    </row>
    <row r="406" spans="1:28" ht="15" customHeight="1" x14ac:dyDescent="0.3">
      <c r="A406" s="41" t="s">
        <v>192</v>
      </c>
      <c r="B406" s="42">
        <f>'📡 CANLI_VERİ'!C407</f>
        <v>444</v>
      </c>
      <c r="C406" s="43">
        <f>'📡 CANLI_VERİ'!G407</f>
        <v>445</v>
      </c>
      <c r="D406" s="51">
        <v>-5.0233039875712038</v>
      </c>
      <c r="E406" s="50">
        <v>-101.02564102564091</v>
      </c>
      <c r="F406" s="50">
        <v>2.9482785480604452</v>
      </c>
      <c r="G406" s="50">
        <v>38.955823293172692</v>
      </c>
      <c r="H406" s="50">
        <v>52.610441767068266</v>
      </c>
      <c r="I406" s="50">
        <v>0.33527401732675965</v>
      </c>
      <c r="J406" s="50">
        <v>12.472794117647084</v>
      </c>
      <c r="K406" s="50">
        <v>-7.1461764705882054</v>
      </c>
      <c r="L406" s="46">
        <v>89391</v>
      </c>
      <c r="M406" s="50">
        <v>112173</v>
      </c>
      <c r="N406" t="str">
        <f t="shared" si="90"/>
        <v>✗</v>
      </c>
      <c r="O406" t="str">
        <f t="shared" si="91"/>
        <v>✗</v>
      </c>
      <c r="P406" t="str">
        <f t="shared" si="92"/>
        <v>✓</v>
      </c>
      <c r="Q406" t="str">
        <f t="shared" si="93"/>
        <v>✗</v>
      </c>
      <c r="R406" t="str">
        <f t="shared" si="94"/>
        <v>✗</v>
      </c>
      <c r="S406" t="str">
        <f t="shared" si="95"/>
        <v>✗</v>
      </c>
      <c r="T406" t="b">
        <f t="shared" si="96"/>
        <v>0</v>
      </c>
      <c r="U406">
        <f t="shared" si="97"/>
        <v>3</v>
      </c>
      <c r="V406" s="249" t="str">
        <f t="shared" si="98"/>
        <v>—</v>
      </c>
      <c r="W406" s="249" t="str">
        <f t="shared" si="99"/>
        <v>—</v>
      </c>
      <c r="X406" s="278">
        <f t="shared" si="100"/>
        <v>3</v>
      </c>
      <c r="Y406" s="278">
        <f t="shared" si="101"/>
        <v>3</v>
      </c>
      <c r="Z406" s="278" t="str">
        <f t="shared" si="102"/>
        <v>PAS</v>
      </c>
      <c r="AA406" s="278" t="str">
        <f t="shared" si="103"/>
        <v>HAYIR</v>
      </c>
      <c r="AB406" s="278" t="str">
        <f t="shared" si="104"/>
        <v>UYGUN</v>
      </c>
    </row>
    <row r="407" spans="1:28" ht="15" customHeight="1" x14ac:dyDescent="0.3">
      <c r="A407" s="35" t="s">
        <v>255</v>
      </c>
      <c r="B407" s="36">
        <f>'📡 CANLI_VERİ'!C408</f>
        <v>4.18</v>
      </c>
      <c r="C407" s="37">
        <f>'📡 CANLI_VERİ'!G408</f>
        <v>4.18</v>
      </c>
      <c r="D407" s="52">
        <v>-3.4562211981566726</v>
      </c>
      <c r="E407" s="49">
        <v>-14.777420835245564</v>
      </c>
      <c r="F407" s="49">
        <v>4.142516195022159</v>
      </c>
      <c r="G407" s="49">
        <v>45.901639344262378</v>
      </c>
      <c r="H407" s="49">
        <v>55.191256830601134</v>
      </c>
      <c r="I407" s="49">
        <v>1.9399576307403618E-2</v>
      </c>
      <c r="J407" s="49">
        <v>4.044117647058787E-2</v>
      </c>
      <c r="K407" s="49">
        <v>-2.4682352941176516E-2</v>
      </c>
      <c r="L407" s="40">
        <v>7588944</v>
      </c>
      <c r="M407" s="49">
        <v>10668034.800000001</v>
      </c>
      <c r="N407" t="str">
        <f t="shared" si="90"/>
        <v>✗</v>
      </c>
      <c r="O407" t="str">
        <f t="shared" si="91"/>
        <v>✓</v>
      </c>
      <c r="P407" t="str">
        <f t="shared" si="92"/>
        <v>✓</v>
      </c>
      <c r="Q407" t="str">
        <f t="shared" si="93"/>
        <v>✗</v>
      </c>
      <c r="R407" t="str">
        <f t="shared" si="94"/>
        <v>✗</v>
      </c>
      <c r="S407" t="str">
        <f t="shared" si="95"/>
        <v>✗</v>
      </c>
      <c r="T407" t="b">
        <f t="shared" si="96"/>
        <v>0</v>
      </c>
      <c r="U407">
        <f t="shared" si="97"/>
        <v>6</v>
      </c>
      <c r="V407" s="249" t="str">
        <f t="shared" si="98"/>
        <v>—</v>
      </c>
      <c r="W407" s="249" t="str">
        <f t="shared" si="99"/>
        <v>—</v>
      </c>
      <c r="X407" s="278">
        <f t="shared" si="100"/>
        <v>2</v>
      </c>
      <c r="Y407" s="278">
        <f t="shared" si="101"/>
        <v>2</v>
      </c>
      <c r="Z407" s="278" t="str">
        <f t="shared" si="102"/>
        <v>PAS</v>
      </c>
      <c r="AA407" s="278" t="str">
        <f t="shared" si="103"/>
        <v>HAYIR</v>
      </c>
      <c r="AB407" s="278" t="str">
        <f t="shared" si="104"/>
        <v>SINIR</v>
      </c>
    </row>
    <row r="408" spans="1:28" ht="15" customHeight="1" x14ac:dyDescent="0.3">
      <c r="A408" s="41" t="s">
        <v>115</v>
      </c>
      <c r="B408" s="42">
        <f>'📡 CANLI_VERİ'!C409</f>
        <v>2.56</v>
      </c>
      <c r="C408" s="43">
        <f>'📡 CANLI_VERİ'!G409</f>
        <v>2.56</v>
      </c>
      <c r="D408" s="44" t="s">
        <v>1032</v>
      </c>
      <c r="E408" s="45" t="s">
        <v>1032</v>
      </c>
      <c r="F408" s="45" t="s">
        <v>1032</v>
      </c>
      <c r="G408" s="45" t="s">
        <v>1032</v>
      </c>
      <c r="H408" s="45" t="s">
        <v>1032</v>
      </c>
      <c r="I408" s="45" t="s">
        <v>1032</v>
      </c>
      <c r="J408" s="45" t="s">
        <v>1032</v>
      </c>
      <c r="K408" s="45" t="s">
        <v>1032</v>
      </c>
      <c r="L408" s="46">
        <f>'📡 CANLI_VERİ'!H409</f>
        <v>5282659</v>
      </c>
      <c r="M408" s="45" t="s">
        <v>1032</v>
      </c>
      <c r="N408" t="str">
        <f t="shared" si="90"/>
        <v>?</v>
      </c>
      <c r="O408" t="str">
        <f t="shared" si="91"/>
        <v>?</v>
      </c>
      <c r="P408" t="str">
        <f t="shared" si="92"/>
        <v>?</v>
      </c>
      <c r="Q408" t="str">
        <f t="shared" si="93"/>
        <v>?</v>
      </c>
      <c r="R408" t="str">
        <f t="shared" si="94"/>
        <v>?</v>
      </c>
      <c r="S408" t="str">
        <f t="shared" si="95"/>
        <v>?</v>
      </c>
      <c r="T408">
        <f t="shared" si="96"/>
        <v>0</v>
      </c>
      <c r="U408" t="str">
        <f t="shared" si="97"/>
        <v/>
      </c>
      <c r="V408" s="249" t="str">
        <f t="shared" si="98"/>
        <v>—</v>
      </c>
      <c r="W408" s="249" t="str">
        <f t="shared" si="99"/>
        <v>📊 Yüksek Skor</v>
      </c>
      <c r="X408" s="278">
        <f t="shared" si="100"/>
        <v>-6</v>
      </c>
      <c r="Y408" s="278">
        <f t="shared" si="101"/>
        <v>0</v>
      </c>
      <c r="Z408" s="278" t="str">
        <f t="shared" si="102"/>
        <v>PAS</v>
      </c>
      <c r="AA408" s="278" t="str">
        <f t="shared" si="103"/>
        <v>HAYIR</v>
      </c>
      <c r="AB408" s="278" t="str">
        <f t="shared" si="104"/>
        <v>RİSKLİ</v>
      </c>
    </row>
    <row r="409" spans="1:28" ht="15" customHeight="1" x14ac:dyDescent="0.3">
      <c r="A409" s="35" t="s">
        <v>78</v>
      </c>
      <c r="B409" s="36">
        <f>'📡 CANLI_VERİ'!C410</f>
        <v>271</v>
      </c>
      <c r="C409" s="37">
        <f>'📡 CANLI_VERİ'!G410</f>
        <v>270.25</v>
      </c>
      <c r="D409" s="52">
        <v>7.4509803921568585</v>
      </c>
      <c r="E409" s="49">
        <v>140.14986705342025</v>
      </c>
      <c r="F409" s="49">
        <v>3.4749739311783108</v>
      </c>
      <c r="G409" s="49">
        <v>86.005089058524177</v>
      </c>
      <c r="H409" s="49">
        <v>90.306627987042702</v>
      </c>
      <c r="I409" s="49">
        <v>0.64936721346825532</v>
      </c>
      <c r="J409" s="49">
        <v>10.827522058823519</v>
      </c>
      <c r="K409" s="49">
        <v>2.9476741176470567</v>
      </c>
      <c r="L409" s="40">
        <v>14612262</v>
      </c>
      <c r="M409" s="49">
        <v>25412550.399999999</v>
      </c>
      <c r="N409" t="str">
        <f t="shared" si="90"/>
        <v>✓</v>
      </c>
      <c r="O409" t="str">
        <f t="shared" si="91"/>
        <v>✓</v>
      </c>
      <c r="P409" t="str">
        <f t="shared" si="92"/>
        <v>✓</v>
      </c>
      <c r="Q409" t="str">
        <f t="shared" si="93"/>
        <v>✗</v>
      </c>
      <c r="R409" t="str">
        <f t="shared" si="94"/>
        <v>✓</v>
      </c>
      <c r="S409" t="str">
        <f t="shared" si="95"/>
        <v>✗</v>
      </c>
      <c r="T409" t="b">
        <f t="shared" si="96"/>
        <v>0</v>
      </c>
      <c r="U409">
        <f t="shared" si="97"/>
        <v>11</v>
      </c>
      <c r="V409" s="249" t="str">
        <f t="shared" si="98"/>
        <v>—</v>
      </c>
      <c r="W409" s="249" t="str">
        <f t="shared" si="99"/>
        <v>📊 Yüksek Skor</v>
      </c>
      <c r="X409" s="278">
        <f t="shared" si="100"/>
        <v>6</v>
      </c>
      <c r="Y409" s="278">
        <f t="shared" si="101"/>
        <v>6</v>
      </c>
      <c r="Z409" s="278" t="str">
        <f t="shared" si="102"/>
        <v>PAS</v>
      </c>
      <c r="AA409" s="278" t="str">
        <f t="shared" si="103"/>
        <v>HAYIR</v>
      </c>
      <c r="AB409" s="278" t="str">
        <f t="shared" si="104"/>
        <v>UYGUN</v>
      </c>
    </row>
    <row r="410" spans="1:28" ht="15" customHeight="1" x14ac:dyDescent="0.3">
      <c r="A410" s="41" t="s">
        <v>674</v>
      </c>
      <c r="B410" s="42">
        <f>'📡 CANLI_VERİ'!C411</f>
        <v>8.74</v>
      </c>
      <c r="C410" s="43">
        <f>'📡 CANLI_VERİ'!G411</f>
        <v>8.77</v>
      </c>
      <c r="D410" s="44" t="s">
        <v>1032</v>
      </c>
      <c r="E410" s="45" t="s">
        <v>1032</v>
      </c>
      <c r="F410" s="45" t="s">
        <v>1032</v>
      </c>
      <c r="G410" s="45" t="s">
        <v>1032</v>
      </c>
      <c r="H410" s="45" t="s">
        <v>1032</v>
      </c>
      <c r="I410" s="45" t="s">
        <v>1032</v>
      </c>
      <c r="J410" s="45" t="s">
        <v>1032</v>
      </c>
      <c r="K410" s="45" t="s">
        <v>1032</v>
      </c>
      <c r="L410" s="46">
        <f>'📡 CANLI_VERİ'!H411</f>
        <v>485065</v>
      </c>
      <c r="M410" s="45" t="s">
        <v>1032</v>
      </c>
      <c r="N410" t="str">
        <f t="shared" si="90"/>
        <v>?</v>
      </c>
      <c r="O410" t="str">
        <f t="shared" si="91"/>
        <v>?</v>
      </c>
      <c r="P410" t="str">
        <f t="shared" si="92"/>
        <v>?</v>
      </c>
      <c r="Q410" t="str">
        <f t="shared" si="93"/>
        <v>?</v>
      </c>
      <c r="R410" t="str">
        <f t="shared" si="94"/>
        <v>?</v>
      </c>
      <c r="S410" t="str">
        <f t="shared" si="95"/>
        <v>?</v>
      </c>
      <c r="T410">
        <f t="shared" si="96"/>
        <v>0</v>
      </c>
      <c r="U410" t="str">
        <f t="shared" si="97"/>
        <v/>
      </c>
      <c r="V410" s="249" t="str">
        <f t="shared" si="98"/>
        <v>—</v>
      </c>
      <c r="W410" s="249" t="str">
        <f t="shared" si="99"/>
        <v>📊 Yüksek Skor</v>
      </c>
      <c r="X410" s="278">
        <f t="shared" si="100"/>
        <v>-6</v>
      </c>
      <c r="Y410" s="278">
        <f t="shared" si="101"/>
        <v>0</v>
      </c>
      <c r="Z410" s="278" t="str">
        <f t="shared" si="102"/>
        <v>PAS</v>
      </c>
      <c r="AA410" s="278" t="str">
        <f t="shared" si="103"/>
        <v>HAYIR</v>
      </c>
      <c r="AB410" s="278" t="str">
        <f t="shared" si="104"/>
        <v>RİSKLİ</v>
      </c>
    </row>
    <row r="411" spans="1:28" ht="15" customHeight="1" x14ac:dyDescent="0.3">
      <c r="A411" s="35" t="s">
        <v>1088</v>
      </c>
      <c r="B411" s="36">
        <f>'📡 CANLI_VERİ'!C412</f>
        <v>0</v>
      </c>
      <c r="C411" s="37">
        <f>'📡 CANLI_VERİ'!G412</f>
        <v>0</v>
      </c>
      <c r="D411" s="38" t="s">
        <v>1032</v>
      </c>
      <c r="E411" s="39" t="s">
        <v>1032</v>
      </c>
      <c r="F411" s="39" t="s">
        <v>1032</v>
      </c>
      <c r="G411" s="39" t="s">
        <v>1032</v>
      </c>
      <c r="H411" s="39" t="s">
        <v>1032</v>
      </c>
      <c r="I411" s="39" t="s">
        <v>1032</v>
      </c>
      <c r="J411" s="39" t="s">
        <v>1032</v>
      </c>
      <c r="K411" s="39" t="s">
        <v>1032</v>
      </c>
      <c r="L411" s="40">
        <f>'📡 CANLI_VERİ'!H412</f>
        <v>0</v>
      </c>
      <c r="M411" s="39" t="s">
        <v>1032</v>
      </c>
      <c r="N411" t="str">
        <f t="shared" si="90"/>
        <v>?</v>
      </c>
      <c r="O411" t="str">
        <f t="shared" si="91"/>
        <v>?</v>
      </c>
      <c r="P411" t="str">
        <f t="shared" si="92"/>
        <v>?</v>
      </c>
      <c r="Q411" t="str">
        <f t="shared" si="93"/>
        <v>?</v>
      </c>
      <c r="R411" t="str">
        <f t="shared" si="94"/>
        <v>?</v>
      </c>
      <c r="S411" t="str">
        <f t="shared" si="95"/>
        <v>?</v>
      </c>
      <c r="T411">
        <f t="shared" si="96"/>
        <v>0</v>
      </c>
      <c r="U411" t="str">
        <f t="shared" si="97"/>
        <v/>
      </c>
      <c r="V411" s="249" t="str">
        <f t="shared" si="98"/>
        <v>—</v>
      </c>
      <c r="W411" s="249" t="str">
        <f t="shared" si="99"/>
        <v>📊 Yüksek Skor</v>
      </c>
      <c r="X411" s="278">
        <f t="shared" si="100"/>
        <v>-6</v>
      </c>
      <c r="Y411" s="278">
        <f t="shared" si="101"/>
        <v>0</v>
      </c>
      <c r="Z411" s="278" t="str">
        <f t="shared" si="102"/>
        <v>PAS</v>
      </c>
      <c r="AA411" s="278" t="str">
        <f t="shared" si="103"/>
        <v>HAYIR</v>
      </c>
      <c r="AB411" s="278" t="str">
        <f t="shared" si="104"/>
        <v>RİSKLİ</v>
      </c>
    </row>
    <row r="412" spans="1:28" ht="15" customHeight="1" x14ac:dyDescent="0.3">
      <c r="A412" s="41" t="s">
        <v>244</v>
      </c>
      <c r="B412" s="42">
        <f>'📡 CANLI_VERİ'!C413</f>
        <v>14.06</v>
      </c>
      <c r="C412" s="43">
        <f>'📡 CANLI_VERİ'!G413</f>
        <v>13.99</v>
      </c>
      <c r="D412" s="51">
        <v>-5.4794520547945087</v>
      </c>
      <c r="E412" s="50">
        <v>-9.7058272437694519</v>
      </c>
      <c r="F412" s="50">
        <v>3.5921325051759845</v>
      </c>
      <c r="G412" s="50">
        <v>48.927038626609466</v>
      </c>
      <c r="H412" s="50">
        <v>55.17645174297536</v>
      </c>
      <c r="I412" s="50">
        <v>2.2644852584696173E-3</v>
      </c>
      <c r="J412" s="50">
        <v>0.79299999999999748</v>
      </c>
      <c r="K412" s="50">
        <v>-0.30363529411764789</v>
      </c>
      <c r="L412" s="46">
        <v>15897203</v>
      </c>
      <c r="M412" s="50">
        <v>29210116.600000001</v>
      </c>
      <c r="N412" t="str">
        <f t="shared" si="90"/>
        <v>✗</v>
      </c>
      <c r="O412" t="str">
        <f t="shared" si="91"/>
        <v>✓</v>
      </c>
      <c r="P412" t="str">
        <f t="shared" si="92"/>
        <v>✓</v>
      </c>
      <c r="Q412" t="str">
        <f t="shared" si="93"/>
        <v>✗</v>
      </c>
      <c r="R412" t="str">
        <f t="shared" si="94"/>
        <v>✗</v>
      </c>
      <c r="S412" t="str">
        <f t="shared" si="95"/>
        <v>✗</v>
      </c>
      <c r="T412" t="b">
        <f t="shared" si="96"/>
        <v>0</v>
      </c>
      <c r="U412">
        <f t="shared" si="97"/>
        <v>6</v>
      </c>
      <c r="V412" s="249" t="str">
        <f t="shared" si="98"/>
        <v>—</v>
      </c>
      <c r="W412" s="249" t="str">
        <f t="shared" si="99"/>
        <v>—</v>
      </c>
      <c r="X412" s="278">
        <f t="shared" si="100"/>
        <v>4</v>
      </c>
      <c r="Y412" s="278">
        <f t="shared" si="101"/>
        <v>4</v>
      </c>
      <c r="Z412" s="278" t="str">
        <f t="shared" si="102"/>
        <v>PAS</v>
      </c>
      <c r="AA412" s="278" t="str">
        <f t="shared" si="103"/>
        <v>HAYIR</v>
      </c>
      <c r="AB412" s="278" t="str">
        <f t="shared" si="104"/>
        <v>UYGUN</v>
      </c>
    </row>
    <row r="413" spans="1:28" ht="15" customHeight="1" x14ac:dyDescent="0.3">
      <c r="A413" s="35" t="s">
        <v>675</v>
      </c>
      <c r="B413" s="36">
        <f>'📡 CANLI_VERİ'!C414</f>
        <v>4.1100000000000003</v>
      </c>
      <c r="C413" s="37">
        <f>'📡 CANLI_VERİ'!G414</f>
        <v>4.0999999999999996</v>
      </c>
      <c r="D413" s="52">
        <v>-13.265306122448983</v>
      </c>
      <c r="E413" s="49">
        <v>-126.75648268868643</v>
      </c>
      <c r="F413" s="49">
        <v>7.3949579831932786</v>
      </c>
      <c r="G413" s="49">
        <v>11.538461538461549</v>
      </c>
      <c r="H413" s="49">
        <v>31.029411764705888</v>
      </c>
      <c r="I413" s="49">
        <v>-5.8446433001661746E-2</v>
      </c>
      <c r="J413" s="49">
        <v>0.31866029411764529</v>
      </c>
      <c r="K413" s="49">
        <v>-0.15786117647058917</v>
      </c>
      <c r="L413" s="40">
        <v>16259440</v>
      </c>
      <c r="M413" s="49">
        <v>31876092</v>
      </c>
      <c r="N413" t="str">
        <f t="shared" si="90"/>
        <v>✗</v>
      </c>
      <c r="O413" t="str">
        <f t="shared" si="91"/>
        <v>✗</v>
      </c>
      <c r="P413" t="str">
        <f t="shared" si="92"/>
        <v>✗</v>
      </c>
      <c r="Q413" t="str">
        <f t="shared" si="93"/>
        <v>✗</v>
      </c>
      <c r="R413" t="str">
        <f t="shared" si="94"/>
        <v>✗</v>
      </c>
      <c r="S413" t="str">
        <f t="shared" si="95"/>
        <v>✗</v>
      </c>
      <c r="T413">
        <f t="shared" si="96"/>
        <v>-2</v>
      </c>
      <c r="U413">
        <f t="shared" si="97"/>
        <v>-2</v>
      </c>
      <c r="V413" s="249" t="str">
        <f t="shared" si="98"/>
        <v>—</v>
      </c>
      <c r="W413" s="249" t="str">
        <f t="shared" si="99"/>
        <v>—</v>
      </c>
      <c r="X413" s="278">
        <f t="shared" si="100"/>
        <v>-6</v>
      </c>
      <c r="Y413" s="278">
        <f t="shared" si="101"/>
        <v>0</v>
      </c>
      <c r="Z413" s="278" t="str">
        <f t="shared" si="102"/>
        <v>PAS</v>
      </c>
      <c r="AA413" s="278" t="str">
        <f t="shared" si="103"/>
        <v>HAYIR</v>
      </c>
      <c r="AB413" s="278" t="str">
        <f t="shared" si="104"/>
        <v>RİSKLİ</v>
      </c>
    </row>
    <row r="414" spans="1:28" ht="15" customHeight="1" x14ac:dyDescent="0.3">
      <c r="A414" s="41" t="s">
        <v>676</v>
      </c>
      <c r="B414" s="42">
        <f>'📡 CANLI_VERİ'!C415</f>
        <v>221.1</v>
      </c>
      <c r="C414" s="43">
        <f>'📡 CANLI_VERİ'!G415</f>
        <v>222</v>
      </c>
      <c r="D414" s="51">
        <v>11.672987779182463</v>
      </c>
      <c r="E414" s="50">
        <v>113.52996853495686</v>
      </c>
      <c r="F414" s="50">
        <v>7.4676549865229092</v>
      </c>
      <c r="G414" s="50">
        <v>89.510489510489506</v>
      </c>
      <c r="H414" s="50">
        <v>87.09814896119066</v>
      </c>
      <c r="I414" s="50">
        <v>7.4458032509759384</v>
      </c>
      <c r="J414" s="50">
        <v>60.856617647058783</v>
      </c>
      <c r="K414" s="50">
        <v>10.562176470588234</v>
      </c>
      <c r="L414" s="46">
        <v>474362</v>
      </c>
      <c r="M414" s="50">
        <v>767027</v>
      </c>
      <c r="N414" t="str">
        <f t="shared" si="90"/>
        <v>✓</v>
      </c>
      <c r="O414" t="str">
        <f t="shared" si="91"/>
        <v>✓</v>
      </c>
      <c r="P414" t="str">
        <f t="shared" si="92"/>
        <v>✓</v>
      </c>
      <c r="Q414" t="str">
        <f t="shared" si="93"/>
        <v>✓</v>
      </c>
      <c r="R414" t="str">
        <f t="shared" si="94"/>
        <v>✓</v>
      </c>
      <c r="S414" t="str">
        <f t="shared" si="95"/>
        <v>✗</v>
      </c>
      <c r="T414">
        <f t="shared" si="96"/>
        <v>-2</v>
      </c>
      <c r="U414">
        <f t="shared" si="97"/>
        <v>11</v>
      </c>
      <c r="V414" s="249" t="str">
        <f t="shared" si="98"/>
        <v>✓ Uyumlu</v>
      </c>
      <c r="W414" s="249" t="str">
        <f t="shared" si="99"/>
        <v>🔥 Güçlü AL</v>
      </c>
      <c r="X414" s="278">
        <f t="shared" si="100"/>
        <v>4</v>
      </c>
      <c r="Y414" s="278">
        <f t="shared" si="101"/>
        <v>4</v>
      </c>
      <c r="Z414" s="278" t="str">
        <f t="shared" si="102"/>
        <v>PAS</v>
      </c>
      <c r="AA414" s="278" t="str">
        <f t="shared" si="103"/>
        <v>HAYIR</v>
      </c>
      <c r="AB414" s="278" t="str">
        <f t="shared" si="104"/>
        <v>RİSKLİ</v>
      </c>
    </row>
    <row r="415" spans="1:28" ht="15" customHeight="1" x14ac:dyDescent="0.3">
      <c r="A415" s="35" t="s">
        <v>190</v>
      </c>
      <c r="B415" s="36">
        <f>'📡 CANLI_VERİ'!C416</f>
        <v>8.6</v>
      </c>
      <c r="C415" s="37">
        <f>'📡 CANLI_VERİ'!G416</f>
        <v>8.6</v>
      </c>
      <c r="D415" s="38" t="s">
        <v>1032</v>
      </c>
      <c r="E415" s="39" t="s">
        <v>1032</v>
      </c>
      <c r="F415" s="39" t="s">
        <v>1032</v>
      </c>
      <c r="G415" s="39" t="s">
        <v>1032</v>
      </c>
      <c r="H415" s="39" t="s">
        <v>1032</v>
      </c>
      <c r="I415" s="39" t="s">
        <v>1032</v>
      </c>
      <c r="J415" s="39" t="s">
        <v>1032</v>
      </c>
      <c r="K415" s="39" t="s">
        <v>1032</v>
      </c>
      <c r="L415" s="40">
        <f>'📡 CANLI_VERİ'!H416</f>
        <v>130192</v>
      </c>
      <c r="M415" s="39" t="s">
        <v>1032</v>
      </c>
      <c r="N415" t="str">
        <f t="shared" si="90"/>
        <v>?</v>
      </c>
      <c r="O415" t="str">
        <f t="shared" si="91"/>
        <v>?</v>
      </c>
      <c r="P415" t="str">
        <f t="shared" si="92"/>
        <v>?</v>
      </c>
      <c r="Q415" t="str">
        <f t="shared" si="93"/>
        <v>?</v>
      </c>
      <c r="R415" t="str">
        <f t="shared" si="94"/>
        <v>?</v>
      </c>
      <c r="S415" t="str">
        <f t="shared" si="95"/>
        <v>?</v>
      </c>
      <c r="T415">
        <f t="shared" si="96"/>
        <v>0</v>
      </c>
      <c r="U415" t="str">
        <f t="shared" si="97"/>
        <v/>
      </c>
      <c r="V415" s="249" t="str">
        <f t="shared" si="98"/>
        <v>—</v>
      </c>
      <c r="W415" s="249" t="str">
        <f t="shared" si="99"/>
        <v>📊 Yüksek Skor</v>
      </c>
      <c r="X415" s="278">
        <f t="shared" si="100"/>
        <v>-6</v>
      </c>
      <c r="Y415" s="278">
        <f t="shared" si="101"/>
        <v>0</v>
      </c>
      <c r="Z415" s="278" t="str">
        <f t="shared" si="102"/>
        <v>PAS</v>
      </c>
      <c r="AA415" s="278" t="str">
        <f t="shared" si="103"/>
        <v>HAYIR</v>
      </c>
      <c r="AB415" s="278" t="str">
        <f t="shared" si="104"/>
        <v>RİSKLİ</v>
      </c>
    </row>
    <row r="416" spans="1:28" ht="15" customHeight="1" x14ac:dyDescent="0.3">
      <c r="A416" s="41" t="s">
        <v>677</v>
      </c>
      <c r="B416" s="42">
        <f>'📡 CANLI_VERİ'!C417</f>
        <v>13.53</v>
      </c>
      <c r="C416" s="43">
        <f>'📡 CANLI_VERİ'!G417</f>
        <v>13.46</v>
      </c>
      <c r="D416" s="51">
        <v>0.80941869021338153</v>
      </c>
      <c r="E416" s="50">
        <v>89.23939712583207</v>
      </c>
      <c r="F416" s="50">
        <v>3.0865484880083431</v>
      </c>
      <c r="G416" s="50">
        <v>57.031249999999922</v>
      </c>
      <c r="H416" s="50">
        <v>67.087339743589737</v>
      </c>
      <c r="I416" s="50">
        <v>0.13275351220325629</v>
      </c>
      <c r="J416" s="50">
        <v>0.27541176470588091</v>
      </c>
      <c r="K416" s="50">
        <v>0.17488823529411626</v>
      </c>
      <c r="L416" s="46">
        <v>576630</v>
      </c>
      <c r="M416" s="50">
        <v>1785709</v>
      </c>
      <c r="N416" t="str">
        <f t="shared" si="90"/>
        <v>✓</v>
      </c>
      <c r="O416" t="str">
        <f t="shared" si="91"/>
        <v>✓</v>
      </c>
      <c r="P416" t="str">
        <f t="shared" si="92"/>
        <v>✓</v>
      </c>
      <c r="Q416" t="str">
        <f t="shared" si="93"/>
        <v>✗</v>
      </c>
      <c r="R416" t="str">
        <f t="shared" si="94"/>
        <v>✓</v>
      </c>
      <c r="S416" t="str">
        <f t="shared" si="95"/>
        <v>✗</v>
      </c>
      <c r="T416" t="b">
        <f t="shared" si="96"/>
        <v>0</v>
      </c>
      <c r="U416">
        <f t="shared" si="97"/>
        <v>11</v>
      </c>
      <c r="V416" s="249" t="str">
        <f t="shared" si="98"/>
        <v>—</v>
      </c>
      <c r="W416" s="249" t="str">
        <f t="shared" si="99"/>
        <v>📊 Yüksek Skor</v>
      </c>
      <c r="X416" s="278">
        <f t="shared" si="100"/>
        <v>6</v>
      </c>
      <c r="Y416" s="278">
        <f t="shared" si="101"/>
        <v>6</v>
      </c>
      <c r="Z416" s="278" t="str">
        <f t="shared" si="102"/>
        <v>PAS</v>
      </c>
      <c r="AA416" s="278" t="str">
        <f t="shared" si="103"/>
        <v>HAYIR</v>
      </c>
      <c r="AB416" s="278" t="str">
        <f t="shared" si="104"/>
        <v>UYGUN</v>
      </c>
    </row>
    <row r="417" spans="1:28" ht="15" customHeight="1" x14ac:dyDescent="0.3">
      <c r="A417" s="35" t="s">
        <v>196</v>
      </c>
      <c r="B417" s="36">
        <f>'📡 CANLI_VERİ'!C418</f>
        <v>1.74</v>
      </c>
      <c r="C417" s="37">
        <f>'📡 CANLI_VERİ'!G418</f>
        <v>1.75</v>
      </c>
      <c r="D417" s="52">
        <v>-1.1235955056179803</v>
      </c>
      <c r="E417" s="49">
        <v>21.843971631205768</v>
      </c>
      <c r="F417" s="49">
        <v>4.3425324675324708</v>
      </c>
      <c r="G417" s="49">
        <v>38.709677419354868</v>
      </c>
      <c r="H417" s="49">
        <v>46.23655913978498</v>
      </c>
      <c r="I417" s="49">
        <v>8.714455219312571E-3</v>
      </c>
      <c r="J417" s="49">
        <v>0.12817647058823534</v>
      </c>
      <c r="K417" s="49">
        <v>-9.4000000000000195E-3</v>
      </c>
      <c r="L417" s="40">
        <v>96785921</v>
      </c>
      <c r="M417" s="49">
        <v>242005784.19999999</v>
      </c>
      <c r="N417" t="str">
        <f t="shared" si="90"/>
        <v>✗</v>
      </c>
      <c r="O417" t="str">
        <f t="shared" si="91"/>
        <v>✓</v>
      </c>
      <c r="P417" t="str">
        <f t="shared" si="92"/>
        <v>✓</v>
      </c>
      <c r="Q417" t="str">
        <f t="shared" si="93"/>
        <v>✗</v>
      </c>
      <c r="R417" t="str">
        <f t="shared" si="94"/>
        <v>✗</v>
      </c>
      <c r="S417" t="str">
        <f t="shared" si="95"/>
        <v>✗</v>
      </c>
      <c r="T417" t="b">
        <f t="shared" si="96"/>
        <v>0</v>
      </c>
      <c r="U417">
        <f t="shared" si="97"/>
        <v>6</v>
      </c>
      <c r="V417" s="249" t="str">
        <f t="shared" si="98"/>
        <v>—</v>
      </c>
      <c r="W417" s="249" t="str">
        <f t="shared" si="99"/>
        <v>—</v>
      </c>
      <c r="X417" s="278">
        <f t="shared" si="100"/>
        <v>2</v>
      </c>
      <c r="Y417" s="278">
        <f t="shared" si="101"/>
        <v>2</v>
      </c>
      <c r="Z417" s="278" t="str">
        <f t="shared" si="102"/>
        <v>PAS</v>
      </c>
      <c r="AA417" s="278" t="str">
        <f t="shared" si="103"/>
        <v>HAYIR</v>
      </c>
      <c r="AB417" s="278" t="str">
        <f t="shared" si="104"/>
        <v>SINIR</v>
      </c>
    </row>
    <row r="418" spans="1:28" ht="15" customHeight="1" x14ac:dyDescent="0.3">
      <c r="A418" s="41" t="s">
        <v>678</v>
      </c>
      <c r="B418" s="42">
        <f>'📡 CANLI_VERİ'!C419</f>
        <v>0</v>
      </c>
      <c r="C418" s="43">
        <f>'📡 CANLI_VERİ'!G419</f>
        <v>0</v>
      </c>
      <c r="D418" s="44" t="s">
        <v>1032</v>
      </c>
      <c r="E418" s="45" t="s">
        <v>1032</v>
      </c>
      <c r="F418" s="45" t="s">
        <v>1032</v>
      </c>
      <c r="G418" s="45" t="s">
        <v>1032</v>
      </c>
      <c r="H418" s="45" t="s">
        <v>1032</v>
      </c>
      <c r="I418" s="45" t="s">
        <v>1032</v>
      </c>
      <c r="J418" s="45" t="s">
        <v>1032</v>
      </c>
      <c r="K418" s="45" t="s">
        <v>1032</v>
      </c>
      <c r="L418" s="46">
        <f>'📡 CANLI_VERİ'!H419</f>
        <v>0</v>
      </c>
      <c r="M418" s="45" t="s">
        <v>1032</v>
      </c>
      <c r="N418" t="str">
        <f t="shared" si="90"/>
        <v>?</v>
      </c>
      <c r="O418" t="str">
        <f t="shared" si="91"/>
        <v>?</v>
      </c>
      <c r="P418" t="str">
        <f t="shared" si="92"/>
        <v>?</v>
      </c>
      <c r="Q418" t="str">
        <f t="shared" si="93"/>
        <v>?</v>
      </c>
      <c r="R418" t="str">
        <f t="shared" si="94"/>
        <v>?</v>
      </c>
      <c r="S418" t="str">
        <f t="shared" si="95"/>
        <v>?</v>
      </c>
      <c r="T418">
        <f t="shared" si="96"/>
        <v>0</v>
      </c>
      <c r="U418" t="str">
        <f t="shared" si="97"/>
        <v/>
      </c>
      <c r="V418" s="249" t="str">
        <f t="shared" si="98"/>
        <v>—</v>
      </c>
      <c r="W418" s="249" t="str">
        <f t="shared" si="99"/>
        <v>📊 Yüksek Skor</v>
      </c>
      <c r="X418" s="278">
        <f t="shared" si="100"/>
        <v>-6</v>
      </c>
      <c r="Y418" s="278">
        <f t="shared" si="101"/>
        <v>0</v>
      </c>
      <c r="Z418" s="278" t="str">
        <f t="shared" si="102"/>
        <v>PAS</v>
      </c>
      <c r="AA418" s="278" t="str">
        <f t="shared" si="103"/>
        <v>HAYIR</v>
      </c>
      <c r="AB418" s="278" t="str">
        <f t="shared" si="104"/>
        <v>RİSKLİ</v>
      </c>
    </row>
    <row r="419" spans="1:28" ht="15" customHeight="1" x14ac:dyDescent="0.3">
      <c r="A419" s="35" t="s">
        <v>110</v>
      </c>
      <c r="B419" s="36">
        <f>'📡 CANLI_VERİ'!C420</f>
        <v>31.66</v>
      </c>
      <c r="C419" s="37">
        <f>'📡 CANLI_VERİ'!G420</f>
        <v>31.64</v>
      </c>
      <c r="D419" s="52">
        <v>-7.0398153491055933</v>
      </c>
      <c r="E419" s="49">
        <v>-177.66081871344923</v>
      </c>
      <c r="F419" s="49">
        <v>4.0303272146847497</v>
      </c>
      <c r="G419" s="49">
        <v>6.3953488372092737</v>
      </c>
      <c r="H419" s="49">
        <v>36.614541566426084</v>
      </c>
      <c r="I419" s="49">
        <v>-6.4521422979218757E-3</v>
      </c>
      <c r="J419" s="49">
        <v>0.48505882352942109</v>
      </c>
      <c r="K419" s="49">
        <v>-0.41462352941176595</v>
      </c>
      <c r="L419" s="40">
        <v>19709320</v>
      </c>
      <c r="M419" s="49">
        <v>32909118</v>
      </c>
      <c r="N419" t="str">
        <f t="shared" si="90"/>
        <v>✗</v>
      </c>
      <c r="O419" t="str">
        <f t="shared" si="91"/>
        <v>✗</v>
      </c>
      <c r="P419" t="str">
        <f t="shared" si="92"/>
        <v>✗</v>
      </c>
      <c r="Q419" t="str">
        <f t="shared" si="93"/>
        <v>✗</v>
      </c>
      <c r="R419" t="str">
        <f t="shared" si="94"/>
        <v>✗</v>
      </c>
      <c r="S419" t="str">
        <f t="shared" si="95"/>
        <v>✗</v>
      </c>
      <c r="T419" t="b">
        <f t="shared" si="96"/>
        <v>0</v>
      </c>
      <c r="U419">
        <f t="shared" si="97"/>
        <v>0</v>
      </c>
      <c r="V419" s="249" t="str">
        <f t="shared" si="98"/>
        <v>—</v>
      </c>
      <c r="W419" s="249" t="str">
        <f t="shared" si="99"/>
        <v>—</v>
      </c>
      <c r="X419" s="278">
        <f t="shared" si="100"/>
        <v>-2</v>
      </c>
      <c r="Y419" s="278">
        <f t="shared" si="101"/>
        <v>0</v>
      </c>
      <c r="Z419" s="278" t="str">
        <f t="shared" si="102"/>
        <v>PAS</v>
      </c>
      <c r="AA419" s="278" t="str">
        <f t="shared" si="103"/>
        <v>HAYIR</v>
      </c>
      <c r="AB419" s="278" t="str">
        <f t="shared" si="104"/>
        <v>SINIR</v>
      </c>
    </row>
    <row r="420" spans="1:28" ht="15" customHeight="1" x14ac:dyDescent="0.3">
      <c r="A420" s="41" t="s">
        <v>200</v>
      </c>
      <c r="B420" s="42">
        <f>'📡 CANLI_VERİ'!C421</f>
        <v>1.83</v>
      </c>
      <c r="C420" s="43">
        <f>'📡 CANLI_VERİ'!G421</f>
        <v>1.84</v>
      </c>
      <c r="D420" s="51">
        <v>-2.631578947368407</v>
      </c>
      <c r="E420" s="50">
        <v>-2.1604938271606908</v>
      </c>
      <c r="F420" s="50">
        <v>3.2046332046332004</v>
      </c>
      <c r="G420" s="50">
        <v>41.176470588235347</v>
      </c>
      <c r="H420" s="50">
        <v>60.102301790281331</v>
      </c>
      <c r="I420" s="50">
        <v>8.6156139844592756E-3</v>
      </c>
      <c r="J420" s="50">
        <v>4.7441176470587543E-2</v>
      </c>
      <c r="K420" s="50">
        <v>-9.0176470588239979E-3</v>
      </c>
      <c r="L420" s="46">
        <v>40483440</v>
      </c>
      <c r="M420" s="50">
        <v>62311436</v>
      </c>
      <c r="N420" t="str">
        <f t="shared" si="90"/>
        <v>✗</v>
      </c>
      <c r="O420" t="str">
        <f t="shared" si="91"/>
        <v>✓</v>
      </c>
      <c r="P420" t="str">
        <f t="shared" si="92"/>
        <v>✓</v>
      </c>
      <c r="Q420" t="str">
        <f t="shared" si="93"/>
        <v>✗</v>
      </c>
      <c r="R420" t="str">
        <f t="shared" si="94"/>
        <v>✗</v>
      </c>
      <c r="S420" t="str">
        <f t="shared" si="95"/>
        <v>✗</v>
      </c>
      <c r="T420" t="b">
        <f t="shared" si="96"/>
        <v>0</v>
      </c>
      <c r="U420">
        <f t="shared" si="97"/>
        <v>6</v>
      </c>
      <c r="V420" s="249" t="str">
        <f t="shared" si="98"/>
        <v>—</v>
      </c>
      <c r="W420" s="249" t="str">
        <f t="shared" si="99"/>
        <v>—</v>
      </c>
      <c r="X420" s="278">
        <f t="shared" si="100"/>
        <v>4</v>
      </c>
      <c r="Y420" s="278">
        <f t="shared" si="101"/>
        <v>4</v>
      </c>
      <c r="Z420" s="278" t="str">
        <f t="shared" si="102"/>
        <v>PAS</v>
      </c>
      <c r="AA420" s="278" t="str">
        <f t="shared" si="103"/>
        <v>HAYIR</v>
      </c>
      <c r="AB420" s="278" t="str">
        <f t="shared" si="104"/>
        <v>UYGUN</v>
      </c>
    </row>
    <row r="421" spans="1:28" ht="15" customHeight="1" x14ac:dyDescent="0.3">
      <c r="A421" s="35" t="s">
        <v>146</v>
      </c>
      <c r="B421" s="36">
        <f>'📡 CANLI_VERİ'!C422</f>
        <v>84</v>
      </c>
      <c r="C421" s="37">
        <f>'📡 CANLI_VERİ'!G422</f>
        <v>84.2</v>
      </c>
      <c r="D421" s="52">
        <v>0.42997542997542659</v>
      </c>
      <c r="E421" s="49">
        <v>-53.445538305723971</v>
      </c>
      <c r="F421" s="49">
        <v>5.2350371341197066</v>
      </c>
      <c r="G421" s="49">
        <v>8.3177514123541929</v>
      </c>
      <c r="H421" s="49">
        <v>7.5414279472011154</v>
      </c>
      <c r="I421" s="49">
        <v>-1.1017836291201197</v>
      </c>
      <c r="J421" s="49">
        <v>4.23497205882353</v>
      </c>
      <c r="K421" s="49">
        <v>-1.2421205882352897</v>
      </c>
      <c r="L421" s="40">
        <v>489916</v>
      </c>
      <c r="M421" s="49">
        <v>602294.19999999995</v>
      </c>
      <c r="N421" t="str">
        <f t="shared" si="90"/>
        <v>✓</v>
      </c>
      <c r="O421" t="str">
        <f t="shared" si="91"/>
        <v>✓</v>
      </c>
      <c r="P421" t="str">
        <f t="shared" si="92"/>
        <v>✗</v>
      </c>
      <c r="Q421" t="str">
        <f t="shared" si="93"/>
        <v>✓</v>
      </c>
      <c r="R421" t="str">
        <f t="shared" si="94"/>
        <v>✗</v>
      </c>
      <c r="S421" t="str">
        <f t="shared" si="95"/>
        <v>✗</v>
      </c>
      <c r="T421">
        <f t="shared" si="96"/>
        <v>-2</v>
      </c>
      <c r="U421">
        <f t="shared" si="97"/>
        <v>6</v>
      </c>
      <c r="V421" s="249" t="str">
        <f t="shared" si="98"/>
        <v>—</v>
      </c>
      <c r="W421" s="249" t="str">
        <f t="shared" si="99"/>
        <v>—</v>
      </c>
      <c r="X421" s="278">
        <f t="shared" si="100"/>
        <v>2</v>
      </c>
      <c r="Y421" s="278">
        <f t="shared" si="101"/>
        <v>2</v>
      </c>
      <c r="Z421" s="278" t="str">
        <f t="shared" si="102"/>
        <v>PAS</v>
      </c>
      <c r="AA421" s="278" t="str">
        <f t="shared" si="103"/>
        <v>HAYIR</v>
      </c>
      <c r="AB421" s="278" t="str">
        <f t="shared" si="104"/>
        <v>RİSKLİ</v>
      </c>
    </row>
    <row r="422" spans="1:28" ht="15" customHeight="1" x14ac:dyDescent="0.3">
      <c r="A422" s="41" t="s">
        <v>679</v>
      </c>
      <c r="B422" s="42">
        <f>'📡 CANLI_VERİ'!C423</f>
        <v>90</v>
      </c>
      <c r="C422" s="43">
        <f>'📡 CANLI_VERİ'!G423</f>
        <v>89.8</v>
      </c>
      <c r="D422" s="44" t="s">
        <v>1032</v>
      </c>
      <c r="E422" s="45" t="s">
        <v>1032</v>
      </c>
      <c r="F422" s="45" t="s">
        <v>1032</v>
      </c>
      <c r="G422" s="45" t="s">
        <v>1032</v>
      </c>
      <c r="H422" s="45" t="s">
        <v>1032</v>
      </c>
      <c r="I422" s="45" t="s">
        <v>1032</v>
      </c>
      <c r="J422" s="45" t="s">
        <v>1032</v>
      </c>
      <c r="K422" s="45" t="s">
        <v>1032</v>
      </c>
      <c r="L422" s="46">
        <f>'📡 CANLI_VERİ'!H423</f>
        <v>11212</v>
      </c>
      <c r="M422" s="45" t="s">
        <v>1032</v>
      </c>
      <c r="N422" t="str">
        <f t="shared" si="90"/>
        <v>?</v>
      </c>
      <c r="O422" t="str">
        <f t="shared" si="91"/>
        <v>?</v>
      </c>
      <c r="P422" t="str">
        <f t="shared" si="92"/>
        <v>?</v>
      </c>
      <c r="Q422" t="str">
        <f t="shared" si="93"/>
        <v>?</v>
      </c>
      <c r="R422" t="str">
        <f t="shared" si="94"/>
        <v>?</v>
      </c>
      <c r="S422" t="str">
        <f t="shared" si="95"/>
        <v>?</v>
      </c>
      <c r="T422">
        <f t="shared" si="96"/>
        <v>0</v>
      </c>
      <c r="U422" t="str">
        <f t="shared" si="97"/>
        <v/>
      </c>
      <c r="V422" s="249" t="str">
        <f t="shared" si="98"/>
        <v>—</v>
      </c>
      <c r="W422" s="249" t="str">
        <f t="shared" si="99"/>
        <v>📊 Yüksek Skor</v>
      </c>
      <c r="X422" s="278">
        <f t="shared" si="100"/>
        <v>-6</v>
      </c>
      <c r="Y422" s="278">
        <f t="shared" si="101"/>
        <v>0</v>
      </c>
      <c r="Z422" s="278" t="str">
        <f t="shared" si="102"/>
        <v>PAS</v>
      </c>
      <c r="AA422" s="278" t="str">
        <f t="shared" si="103"/>
        <v>HAYIR</v>
      </c>
      <c r="AB422" s="278" t="str">
        <f t="shared" si="104"/>
        <v>RİSKLİ</v>
      </c>
    </row>
    <row r="423" spans="1:28" ht="15" customHeight="1" x14ac:dyDescent="0.3">
      <c r="A423" s="35" t="s">
        <v>680</v>
      </c>
      <c r="B423" s="36">
        <f>'📡 CANLI_VERİ'!C424</f>
        <v>500.5</v>
      </c>
      <c r="C423" s="37">
        <f>'📡 CANLI_VERİ'!G424</f>
        <v>502.5</v>
      </c>
      <c r="D423" s="52">
        <v>-8.5501858736059528</v>
      </c>
      <c r="E423" s="49">
        <v>-86.0098296948224</v>
      </c>
      <c r="F423" s="49">
        <v>3.8037166085946574</v>
      </c>
      <c r="G423" s="49">
        <v>36.065573770491802</v>
      </c>
      <c r="H423" s="49">
        <v>32.331511839708561</v>
      </c>
      <c r="I423" s="49">
        <v>-8.8466885581019312</v>
      </c>
      <c r="J423" s="49">
        <v>52.190441176470586</v>
      </c>
      <c r="K423" s="49">
        <v>-25.916176470588226</v>
      </c>
      <c r="L423" s="40">
        <v>27431</v>
      </c>
      <c r="M423" s="49">
        <v>120658</v>
      </c>
      <c r="N423" t="str">
        <f t="shared" si="90"/>
        <v>✗</v>
      </c>
      <c r="O423" t="str">
        <f t="shared" si="91"/>
        <v>✓</v>
      </c>
      <c r="P423" t="str">
        <f t="shared" si="92"/>
        <v>✗</v>
      </c>
      <c r="Q423" t="str">
        <f t="shared" si="93"/>
        <v>✓</v>
      </c>
      <c r="R423" t="str">
        <f t="shared" si="94"/>
        <v>✗</v>
      </c>
      <c r="S423" t="str">
        <f t="shared" si="95"/>
        <v>✗</v>
      </c>
      <c r="T423" t="b">
        <f t="shared" si="96"/>
        <v>0</v>
      </c>
      <c r="U423">
        <f t="shared" si="97"/>
        <v>5</v>
      </c>
      <c r="V423" s="249" t="str">
        <f t="shared" si="98"/>
        <v>—</v>
      </c>
      <c r="W423" s="249" t="str">
        <f t="shared" si="99"/>
        <v>—</v>
      </c>
      <c r="X423" s="278">
        <f t="shared" si="100"/>
        <v>5</v>
      </c>
      <c r="Y423" s="278">
        <f t="shared" si="101"/>
        <v>5</v>
      </c>
      <c r="Z423" s="278" t="str">
        <f t="shared" si="102"/>
        <v>PAS</v>
      </c>
      <c r="AA423" s="278" t="str">
        <f t="shared" si="103"/>
        <v>HAYIR</v>
      </c>
      <c r="AB423" s="278" t="str">
        <f t="shared" si="104"/>
        <v>UYGUN</v>
      </c>
    </row>
    <row r="424" spans="1:28" ht="15" customHeight="1" x14ac:dyDescent="0.3">
      <c r="A424" s="41" t="s">
        <v>270</v>
      </c>
      <c r="B424" s="42">
        <f>'📡 CANLI_VERİ'!C425</f>
        <v>7.12</v>
      </c>
      <c r="C424" s="43">
        <f>'📡 CANLI_VERİ'!G425</f>
        <v>7.13</v>
      </c>
      <c r="D424" s="51">
        <v>-3.9840637450199168</v>
      </c>
      <c r="E424" s="50">
        <v>-3.9603960396032885</v>
      </c>
      <c r="F424" s="50">
        <v>2.6575775538431134</v>
      </c>
      <c r="G424" s="50">
        <v>33.823529411764781</v>
      </c>
      <c r="H424" s="50">
        <v>56.953522149600644</v>
      </c>
      <c r="I424" s="50">
        <v>3.5323942426681673E-2</v>
      </c>
      <c r="J424" s="50">
        <v>0.20108823529411968</v>
      </c>
      <c r="K424" s="50">
        <v>-3.6729411764703984E-2</v>
      </c>
      <c r="L424" s="46">
        <v>5138842</v>
      </c>
      <c r="M424" s="50">
        <v>5157469.2</v>
      </c>
      <c r="N424" t="str">
        <f t="shared" si="90"/>
        <v>✗</v>
      </c>
      <c r="O424" t="str">
        <f t="shared" si="91"/>
        <v>✓</v>
      </c>
      <c r="P424" t="str">
        <f t="shared" si="92"/>
        <v>✓</v>
      </c>
      <c r="Q424" t="str">
        <f t="shared" si="93"/>
        <v>✗</v>
      </c>
      <c r="R424" t="str">
        <f t="shared" si="94"/>
        <v>✗</v>
      </c>
      <c r="S424" t="str">
        <f t="shared" si="95"/>
        <v>✗</v>
      </c>
      <c r="T424" t="b">
        <f t="shared" si="96"/>
        <v>0</v>
      </c>
      <c r="U424">
        <f t="shared" si="97"/>
        <v>6</v>
      </c>
      <c r="V424" s="249" t="str">
        <f t="shared" si="98"/>
        <v>—</v>
      </c>
      <c r="W424" s="249" t="str">
        <f t="shared" si="99"/>
        <v>—</v>
      </c>
      <c r="X424" s="278">
        <f t="shared" si="100"/>
        <v>4</v>
      </c>
      <c r="Y424" s="278">
        <f t="shared" si="101"/>
        <v>4</v>
      </c>
      <c r="Z424" s="278" t="str">
        <f t="shared" si="102"/>
        <v>PAS</v>
      </c>
      <c r="AA424" s="278" t="str">
        <f t="shared" si="103"/>
        <v>HAYIR</v>
      </c>
      <c r="AB424" s="278" t="str">
        <f t="shared" si="104"/>
        <v>UYGUN</v>
      </c>
    </row>
    <row r="425" spans="1:28" ht="15" customHeight="1" x14ac:dyDescent="0.3">
      <c r="A425" s="35" t="s">
        <v>681</v>
      </c>
      <c r="B425" s="36">
        <f>'📡 CANLI_VERİ'!C426</f>
        <v>27.8</v>
      </c>
      <c r="C425" s="37">
        <f>'📡 CANLI_VERİ'!G426</f>
        <v>27.86</v>
      </c>
      <c r="D425" s="52">
        <v>-5.518169582772547</v>
      </c>
      <c r="E425" s="49">
        <v>-41.431154248738494</v>
      </c>
      <c r="F425" s="49">
        <v>3.4137159137159125</v>
      </c>
      <c r="G425" s="49">
        <v>22.377622377622277</v>
      </c>
      <c r="H425" s="49">
        <v>38.927738927738851</v>
      </c>
      <c r="I425" s="49">
        <v>1.7075250455117097E-2</v>
      </c>
      <c r="J425" s="49">
        <v>0.26517647058824068</v>
      </c>
      <c r="K425" s="49">
        <v>-0.29237647058823479</v>
      </c>
      <c r="L425" s="40">
        <v>3955557</v>
      </c>
      <c r="M425" s="49">
        <v>5456463.7999999998</v>
      </c>
      <c r="N425" t="str">
        <f t="shared" si="90"/>
        <v>✗</v>
      </c>
      <c r="O425" t="str">
        <f t="shared" si="91"/>
        <v>✓</v>
      </c>
      <c r="P425" t="str">
        <f t="shared" si="92"/>
        <v>✓</v>
      </c>
      <c r="Q425" t="str">
        <f t="shared" si="93"/>
        <v>✗</v>
      </c>
      <c r="R425" t="str">
        <f t="shared" si="94"/>
        <v>✗</v>
      </c>
      <c r="S425" t="str">
        <f t="shared" si="95"/>
        <v>✗</v>
      </c>
      <c r="T425" t="b">
        <f t="shared" si="96"/>
        <v>0</v>
      </c>
      <c r="U425">
        <f t="shared" si="97"/>
        <v>6</v>
      </c>
      <c r="V425" s="249" t="str">
        <f t="shared" si="98"/>
        <v>—</v>
      </c>
      <c r="W425" s="249" t="str">
        <f t="shared" si="99"/>
        <v>—</v>
      </c>
      <c r="X425" s="278">
        <f t="shared" si="100"/>
        <v>4</v>
      </c>
      <c r="Y425" s="278">
        <f t="shared" si="101"/>
        <v>4</v>
      </c>
      <c r="Z425" s="278" t="str">
        <f t="shared" si="102"/>
        <v>PAS</v>
      </c>
      <c r="AA425" s="278" t="str">
        <f t="shared" si="103"/>
        <v>HAYIR</v>
      </c>
      <c r="AB425" s="278" t="str">
        <f t="shared" si="104"/>
        <v>UYGUN</v>
      </c>
    </row>
    <row r="426" spans="1:28" ht="15" customHeight="1" x14ac:dyDescent="0.3">
      <c r="A426" s="41" t="s">
        <v>682</v>
      </c>
      <c r="B426" s="42">
        <f>'📡 CANLI_VERİ'!C427</f>
        <v>33.619999999999997</v>
      </c>
      <c r="C426" s="43">
        <f>'📡 CANLI_VERİ'!G427</f>
        <v>33.28</v>
      </c>
      <c r="D426" s="44" t="s">
        <v>1032</v>
      </c>
      <c r="E426" s="45" t="s">
        <v>1032</v>
      </c>
      <c r="F426" s="45" t="s">
        <v>1032</v>
      </c>
      <c r="G426" s="45" t="s">
        <v>1032</v>
      </c>
      <c r="H426" s="45" t="s">
        <v>1032</v>
      </c>
      <c r="I426" s="45" t="s">
        <v>1032</v>
      </c>
      <c r="J426" s="45" t="s">
        <v>1032</v>
      </c>
      <c r="K426" s="45" t="s">
        <v>1032</v>
      </c>
      <c r="L426" s="46">
        <f>'📡 CANLI_VERİ'!H427</f>
        <v>7852</v>
      </c>
      <c r="M426" s="45" t="s">
        <v>1032</v>
      </c>
      <c r="N426" t="str">
        <f t="shared" si="90"/>
        <v>?</v>
      </c>
      <c r="O426" t="str">
        <f t="shared" si="91"/>
        <v>?</v>
      </c>
      <c r="P426" t="str">
        <f t="shared" si="92"/>
        <v>?</v>
      </c>
      <c r="Q426" t="str">
        <f t="shared" si="93"/>
        <v>?</v>
      </c>
      <c r="R426" t="str">
        <f t="shared" si="94"/>
        <v>?</v>
      </c>
      <c r="S426" t="str">
        <f t="shared" si="95"/>
        <v>?</v>
      </c>
      <c r="T426">
        <f t="shared" si="96"/>
        <v>0</v>
      </c>
      <c r="U426" t="str">
        <f t="shared" si="97"/>
        <v/>
      </c>
      <c r="V426" s="249" t="str">
        <f t="shared" si="98"/>
        <v>—</v>
      </c>
      <c r="W426" s="249" t="str">
        <f t="shared" si="99"/>
        <v>📊 Yüksek Skor</v>
      </c>
      <c r="X426" s="278">
        <f t="shared" si="100"/>
        <v>-6</v>
      </c>
      <c r="Y426" s="278">
        <f t="shared" si="101"/>
        <v>0</v>
      </c>
      <c r="Z426" s="278" t="str">
        <f t="shared" si="102"/>
        <v>PAS</v>
      </c>
      <c r="AA426" s="278" t="str">
        <f t="shared" si="103"/>
        <v>HAYIR</v>
      </c>
      <c r="AB426" s="278" t="str">
        <f t="shared" si="104"/>
        <v>RİSKLİ</v>
      </c>
    </row>
    <row r="427" spans="1:28" ht="15" customHeight="1" x14ac:dyDescent="0.3">
      <c r="A427" s="35" t="s">
        <v>683</v>
      </c>
      <c r="B427" s="36">
        <f>'📡 CANLI_VERİ'!C428</f>
        <v>26</v>
      </c>
      <c r="C427" s="37">
        <f>'📡 CANLI_VERİ'!G428</f>
        <v>26</v>
      </c>
      <c r="D427" s="38" t="s">
        <v>1032</v>
      </c>
      <c r="E427" s="39" t="s">
        <v>1032</v>
      </c>
      <c r="F427" s="39" t="s">
        <v>1032</v>
      </c>
      <c r="G427" s="39" t="s">
        <v>1032</v>
      </c>
      <c r="H427" s="39" t="s">
        <v>1032</v>
      </c>
      <c r="I427" s="39" t="s">
        <v>1032</v>
      </c>
      <c r="J427" s="39" t="s">
        <v>1032</v>
      </c>
      <c r="K427" s="39" t="s">
        <v>1032</v>
      </c>
      <c r="L427" s="40">
        <f>'📡 CANLI_VERİ'!H428</f>
        <v>2477</v>
      </c>
      <c r="M427" s="39" t="s">
        <v>1032</v>
      </c>
      <c r="N427" t="str">
        <f t="shared" si="90"/>
        <v>?</v>
      </c>
      <c r="O427" t="str">
        <f t="shared" si="91"/>
        <v>?</v>
      </c>
      <c r="P427" t="str">
        <f t="shared" si="92"/>
        <v>?</v>
      </c>
      <c r="Q427" t="str">
        <f t="shared" si="93"/>
        <v>?</v>
      </c>
      <c r="R427" t="str">
        <f t="shared" si="94"/>
        <v>?</v>
      </c>
      <c r="S427" t="str">
        <f t="shared" si="95"/>
        <v>?</v>
      </c>
      <c r="T427">
        <f t="shared" si="96"/>
        <v>0</v>
      </c>
      <c r="U427" t="str">
        <f t="shared" si="97"/>
        <v/>
      </c>
      <c r="V427" s="249" t="str">
        <f t="shared" si="98"/>
        <v>—</v>
      </c>
      <c r="W427" s="249" t="str">
        <f t="shared" si="99"/>
        <v>📊 Yüksek Skor</v>
      </c>
      <c r="X427" s="278">
        <f t="shared" si="100"/>
        <v>-6</v>
      </c>
      <c r="Y427" s="278">
        <f t="shared" si="101"/>
        <v>0</v>
      </c>
      <c r="Z427" s="278" t="str">
        <f t="shared" si="102"/>
        <v>PAS</v>
      </c>
      <c r="AA427" s="278" t="str">
        <f t="shared" si="103"/>
        <v>HAYIR</v>
      </c>
      <c r="AB427" s="278" t="str">
        <f t="shared" si="104"/>
        <v>RİSKLİ</v>
      </c>
    </row>
    <row r="428" spans="1:28" ht="15" customHeight="1" x14ac:dyDescent="0.3">
      <c r="A428" s="41" t="s">
        <v>181</v>
      </c>
      <c r="B428" s="42">
        <f>'📡 CANLI_VERİ'!C429</f>
        <v>2.37</v>
      </c>
      <c r="C428" s="43">
        <f>'📡 CANLI_VERİ'!G429</f>
        <v>2.37</v>
      </c>
      <c r="D428" s="44" t="s">
        <v>1032</v>
      </c>
      <c r="E428" s="45" t="s">
        <v>1032</v>
      </c>
      <c r="F428" s="45" t="s">
        <v>1032</v>
      </c>
      <c r="G428" s="45" t="s">
        <v>1032</v>
      </c>
      <c r="H428" s="45" t="s">
        <v>1032</v>
      </c>
      <c r="I428" s="45" t="s">
        <v>1032</v>
      </c>
      <c r="J428" s="45" t="s">
        <v>1032</v>
      </c>
      <c r="K428" s="45" t="s">
        <v>1032</v>
      </c>
      <c r="L428" s="46">
        <f>'📡 CANLI_VERİ'!H429</f>
        <v>347277</v>
      </c>
      <c r="M428" s="45" t="s">
        <v>1032</v>
      </c>
      <c r="N428" t="str">
        <f t="shared" si="90"/>
        <v>?</v>
      </c>
      <c r="O428" t="str">
        <f t="shared" si="91"/>
        <v>?</v>
      </c>
      <c r="P428" t="str">
        <f t="shared" si="92"/>
        <v>?</v>
      </c>
      <c r="Q428" t="str">
        <f t="shared" si="93"/>
        <v>?</v>
      </c>
      <c r="R428" t="str">
        <f t="shared" si="94"/>
        <v>?</v>
      </c>
      <c r="S428" t="str">
        <f t="shared" si="95"/>
        <v>?</v>
      </c>
      <c r="T428">
        <f t="shared" si="96"/>
        <v>0</v>
      </c>
      <c r="U428" t="str">
        <f t="shared" si="97"/>
        <v/>
      </c>
      <c r="V428" s="249" t="str">
        <f t="shared" si="98"/>
        <v>—</v>
      </c>
      <c r="W428" s="249" t="str">
        <f t="shared" si="99"/>
        <v>📊 Yüksek Skor</v>
      </c>
      <c r="X428" s="278">
        <f t="shared" si="100"/>
        <v>-6</v>
      </c>
      <c r="Y428" s="278">
        <f t="shared" si="101"/>
        <v>0</v>
      </c>
      <c r="Z428" s="278" t="str">
        <f t="shared" si="102"/>
        <v>PAS</v>
      </c>
      <c r="AA428" s="278" t="str">
        <f t="shared" si="103"/>
        <v>HAYIR</v>
      </c>
      <c r="AB428" s="278" t="str">
        <f t="shared" si="104"/>
        <v>RİSKLİ</v>
      </c>
    </row>
    <row r="429" spans="1:28" ht="15" customHeight="1" x14ac:dyDescent="0.3">
      <c r="A429" s="35" t="s">
        <v>684</v>
      </c>
      <c r="B429" s="36">
        <f>'📡 CANLI_VERİ'!C430</f>
        <v>43.8</v>
      </c>
      <c r="C429" s="37">
        <f>'📡 CANLI_VERİ'!G430</f>
        <v>43.7</v>
      </c>
      <c r="D429" s="52">
        <v>-1.3814616755793319</v>
      </c>
      <c r="E429" s="49">
        <v>81.313131313131507</v>
      </c>
      <c r="F429" s="49">
        <v>3.6279129817313267</v>
      </c>
      <c r="G429" s="49">
        <v>57.575757575757549</v>
      </c>
      <c r="H429" s="49">
        <v>79.370507392485408</v>
      </c>
      <c r="I429" s="49">
        <v>0.2850673111036871</v>
      </c>
      <c r="J429" s="49">
        <v>1.1477647058823521</v>
      </c>
      <c r="K429" s="49">
        <v>0.19561176470588326</v>
      </c>
      <c r="L429" s="40">
        <v>298793</v>
      </c>
      <c r="M429" s="49">
        <v>605382.6</v>
      </c>
      <c r="N429" t="str">
        <f t="shared" si="90"/>
        <v>✗</v>
      </c>
      <c r="O429" t="str">
        <f t="shared" si="91"/>
        <v>✓</v>
      </c>
      <c r="P429" t="str">
        <f t="shared" si="92"/>
        <v>✓</v>
      </c>
      <c r="Q429" t="str">
        <f t="shared" si="93"/>
        <v>✗</v>
      </c>
      <c r="R429" t="str">
        <f t="shared" si="94"/>
        <v>✓</v>
      </c>
      <c r="S429" t="str">
        <f t="shared" si="95"/>
        <v>✗</v>
      </c>
      <c r="T429" t="b">
        <f t="shared" si="96"/>
        <v>0</v>
      </c>
      <c r="U429">
        <f t="shared" si="97"/>
        <v>8</v>
      </c>
      <c r="V429" s="249" t="str">
        <f t="shared" si="98"/>
        <v>—</v>
      </c>
      <c r="W429" s="249" t="str">
        <f t="shared" si="99"/>
        <v>—</v>
      </c>
      <c r="X429" s="278">
        <f t="shared" si="100"/>
        <v>5</v>
      </c>
      <c r="Y429" s="278">
        <f t="shared" si="101"/>
        <v>5</v>
      </c>
      <c r="Z429" s="278" t="str">
        <f t="shared" si="102"/>
        <v>PAS</v>
      </c>
      <c r="AA429" s="278" t="str">
        <f t="shared" si="103"/>
        <v>HAYIR</v>
      </c>
      <c r="AB429" s="278" t="str">
        <f t="shared" si="104"/>
        <v>UYGUN</v>
      </c>
    </row>
    <row r="430" spans="1:28" ht="15" customHeight="1" x14ac:dyDescent="0.3">
      <c r="A430" s="41" t="s">
        <v>685</v>
      </c>
      <c r="B430" s="42">
        <f>'📡 CANLI_VERİ'!C431</f>
        <v>28.5</v>
      </c>
      <c r="C430" s="43">
        <f>'📡 CANLI_VERİ'!G431</f>
        <v>28.7</v>
      </c>
      <c r="D430" s="51">
        <v>17.384105960264897</v>
      </c>
      <c r="E430" s="50">
        <v>180.87799158562655</v>
      </c>
      <c r="F430" s="50">
        <v>6.185774733024382</v>
      </c>
      <c r="G430" s="50">
        <v>82.35294117647058</v>
      </c>
      <c r="H430" s="50">
        <v>80.652950835506616</v>
      </c>
      <c r="I430" s="50">
        <v>0.63187703981618104</v>
      </c>
      <c r="J430" s="50">
        <v>2.4774705882352919</v>
      </c>
      <c r="K430" s="50">
        <v>1.1568235294117635</v>
      </c>
      <c r="L430" s="46">
        <v>5564689</v>
      </c>
      <c r="M430" s="50">
        <v>4548547.2</v>
      </c>
      <c r="N430" t="str">
        <f t="shared" si="90"/>
        <v>✓</v>
      </c>
      <c r="O430" t="str">
        <f t="shared" si="91"/>
        <v>✓</v>
      </c>
      <c r="P430" t="str">
        <f t="shared" si="92"/>
        <v>✓</v>
      </c>
      <c r="Q430" t="str">
        <f t="shared" si="93"/>
        <v>✓</v>
      </c>
      <c r="R430" t="str">
        <f t="shared" si="94"/>
        <v>✓</v>
      </c>
      <c r="S430" t="str">
        <f t="shared" si="95"/>
        <v>✓</v>
      </c>
      <c r="T430">
        <f t="shared" si="96"/>
        <v>-2</v>
      </c>
      <c r="U430">
        <f t="shared" si="97"/>
        <v>13</v>
      </c>
      <c r="V430" s="249" t="str">
        <f t="shared" si="98"/>
        <v>✓ Uyumlu</v>
      </c>
      <c r="W430" s="249" t="str">
        <f t="shared" si="99"/>
        <v>🔥 Güçlü AL</v>
      </c>
      <c r="X430" s="278">
        <f t="shared" si="100"/>
        <v>10</v>
      </c>
      <c r="Y430" s="278">
        <f t="shared" si="101"/>
        <v>10</v>
      </c>
      <c r="Z430" s="278" t="str">
        <f t="shared" si="102"/>
        <v>İZLE</v>
      </c>
      <c r="AA430" s="278" t="str">
        <f t="shared" si="103"/>
        <v>EVET</v>
      </c>
      <c r="AB430" s="278" t="str">
        <f t="shared" si="104"/>
        <v>RİSKLİ</v>
      </c>
    </row>
    <row r="431" spans="1:28" ht="15" customHeight="1" x14ac:dyDescent="0.3">
      <c r="A431" s="35" t="s">
        <v>163</v>
      </c>
      <c r="B431" s="36">
        <f>'📡 CANLI_VERİ'!C432</f>
        <v>240</v>
      </c>
      <c r="C431" s="37">
        <f>'📡 CANLI_VERİ'!G432</f>
        <v>242.7</v>
      </c>
      <c r="D431" s="38" t="s">
        <v>1032</v>
      </c>
      <c r="E431" s="39" t="s">
        <v>1032</v>
      </c>
      <c r="F431" s="39" t="s">
        <v>1032</v>
      </c>
      <c r="G431" s="39" t="s">
        <v>1032</v>
      </c>
      <c r="H431" s="39" t="s">
        <v>1032</v>
      </c>
      <c r="I431" s="39" t="s">
        <v>1032</v>
      </c>
      <c r="J431" s="39" t="s">
        <v>1032</v>
      </c>
      <c r="K431" s="39" t="s">
        <v>1032</v>
      </c>
      <c r="L431" s="40">
        <f>'📡 CANLI_VERİ'!H432</f>
        <v>16450</v>
      </c>
      <c r="M431" s="39" t="s">
        <v>1032</v>
      </c>
      <c r="N431" t="str">
        <f t="shared" si="90"/>
        <v>?</v>
      </c>
      <c r="O431" t="str">
        <f t="shared" si="91"/>
        <v>?</v>
      </c>
      <c r="P431" t="str">
        <f t="shared" si="92"/>
        <v>?</v>
      </c>
      <c r="Q431" t="str">
        <f t="shared" si="93"/>
        <v>?</v>
      </c>
      <c r="R431" t="str">
        <f t="shared" si="94"/>
        <v>?</v>
      </c>
      <c r="S431" t="str">
        <f t="shared" si="95"/>
        <v>?</v>
      </c>
      <c r="T431">
        <f t="shared" si="96"/>
        <v>0</v>
      </c>
      <c r="U431" t="str">
        <f t="shared" si="97"/>
        <v/>
      </c>
      <c r="V431" s="249" t="str">
        <f t="shared" si="98"/>
        <v>—</v>
      </c>
      <c r="W431" s="249" t="str">
        <f t="shared" si="99"/>
        <v>📊 Yüksek Skor</v>
      </c>
      <c r="X431" s="278">
        <f t="shared" si="100"/>
        <v>-6</v>
      </c>
      <c r="Y431" s="278">
        <f t="shared" si="101"/>
        <v>0</v>
      </c>
      <c r="Z431" s="278" t="str">
        <f t="shared" si="102"/>
        <v>PAS</v>
      </c>
      <c r="AA431" s="278" t="str">
        <f t="shared" si="103"/>
        <v>HAYIR</v>
      </c>
      <c r="AB431" s="278" t="str">
        <f t="shared" si="104"/>
        <v>RİSKLİ</v>
      </c>
    </row>
    <row r="432" spans="1:28" ht="15" customHeight="1" x14ac:dyDescent="0.3">
      <c r="A432" s="41" t="s">
        <v>99</v>
      </c>
      <c r="B432" s="42">
        <f>'📡 CANLI_VERİ'!C433</f>
        <v>37.04</v>
      </c>
      <c r="C432" s="43">
        <f>'📡 CANLI_VERİ'!G433</f>
        <v>37.04</v>
      </c>
      <c r="D432" s="51">
        <v>-4.2871900826446208</v>
      </c>
      <c r="E432" s="50">
        <v>-105.38760850044895</v>
      </c>
      <c r="F432" s="50">
        <v>3.5733559478837376</v>
      </c>
      <c r="G432" s="50">
        <v>18.439716312056849</v>
      </c>
      <c r="H432" s="50">
        <v>50.419416376863239</v>
      </c>
      <c r="I432" s="50">
        <v>6.3281255040443574E-2</v>
      </c>
      <c r="J432" s="50">
        <v>1.9507647058823565</v>
      </c>
      <c r="K432" s="50">
        <v>-0.35819999999999386</v>
      </c>
      <c r="L432" s="46">
        <v>67555350</v>
      </c>
      <c r="M432" s="50">
        <v>123688810</v>
      </c>
      <c r="N432" t="str">
        <f t="shared" si="90"/>
        <v>✗</v>
      </c>
      <c r="O432" t="str">
        <f t="shared" si="91"/>
        <v>✗</v>
      </c>
      <c r="P432" t="str">
        <f t="shared" si="92"/>
        <v>✓</v>
      </c>
      <c r="Q432" t="str">
        <f t="shared" si="93"/>
        <v>✗</v>
      </c>
      <c r="R432" t="str">
        <f t="shared" si="94"/>
        <v>✗</v>
      </c>
      <c r="S432" t="str">
        <f t="shared" si="95"/>
        <v>✗</v>
      </c>
      <c r="T432" t="b">
        <f t="shared" si="96"/>
        <v>0</v>
      </c>
      <c r="U432">
        <f t="shared" si="97"/>
        <v>3</v>
      </c>
      <c r="V432" s="249" t="str">
        <f t="shared" si="98"/>
        <v>—</v>
      </c>
      <c r="W432" s="249" t="str">
        <f t="shared" si="99"/>
        <v>—</v>
      </c>
      <c r="X432" s="278">
        <f t="shared" si="100"/>
        <v>3</v>
      </c>
      <c r="Y432" s="278">
        <f t="shared" si="101"/>
        <v>3</v>
      </c>
      <c r="Z432" s="278" t="str">
        <f t="shared" si="102"/>
        <v>PAS</v>
      </c>
      <c r="AA432" s="278" t="str">
        <f t="shared" si="103"/>
        <v>HAYIR</v>
      </c>
      <c r="AB432" s="278" t="str">
        <f t="shared" si="104"/>
        <v>UYGUN</v>
      </c>
    </row>
    <row r="433" spans="1:28" ht="15" customHeight="1" x14ac:dyDescent="0.3">
      <c r="A433" s="35" t="s">
        <v>171</v>
      </c>
      <c r="B433" s="36">
        <f>'📡 CANLI_VERİ'!C434</f>
        <v>3.26</v>
      </c>
      <c r="C433" s="37">
        <f>'📡 CANLI_VERİ'!G434</f>
        <v>3.27</v>
      </c>
      <c r="D433" s="38" t="s">
        <v>1032</v>
      </c>
      <c r="E433" s="39" t="s">
        <v>1032</v>
      </c>
      <c r="F433" s="39" t="s">
        <v>1032</v>
      </c>
      <c r="G433" s="39" t="s">
        <v>1032</v>
      </c>
      <c r="H433" s="39" t="s">
        <v>1032</v>
      </c>
      <c r="I433" s="39" t="s">
        <v>1032</v>
      </c>
      <c r="J433" s="39" t="s">
        <v>1032</v>
      </c>
      <c r="K433" s="39" t="s">
        <v>1032</v>
      </c>
      <c r="L433" s="40">
        <f>'📡 CANLI_VERİ'!H434</f>
        <v>193056</v>
      </c>
      <c r="M433" s="39" t="s">
        <v>1032</v>
      </c>
      <c r="N433" t="str">
        <f t="shared" si="90"/>
        <v>?</v>
      </c>
      <c r="O433" t="str">
        <f t="shared" si="91"/>
        <v>?</v>
      </c>
      <c r="P433" t="str">
        <f t="shared" si="92"/>
        <v>?</v>
      </c>
      <c r="Q433" t="str">
        <f t="shared" si="93"/>
        <v>?</v>
      </c>
      <c r="R433" t="str">
        <f t="shared" si="94"/>
        <v>?</v>
      </c>
      <c r="S433" t="str">
        <f t="shared" si="95"/>
        <v>?</v>
      </c>
      <c r="T433">
        <f t="shared" si="96"/>
        <v>0</v>
      </c>
      <c r="U433" t="str">
        <f t="shared" si="97"/>
        <v/>
      </c>
      <c r="V433" s="249" t="str">
        <f t="shared" si="98"/>
        <v>—</v>
      </c>
      <c r="W433" s="249" t="str">
        <f t="shared" si="99"/>
        <v>📊 Yüksek Skor</v>
      </c>
      <c r="X433" s="278">
        <f t="shared" si="100"/>
        <v>-6</v>
      </c>
      <c r="Y433" s="278">
        <f t="shared" si="101"/>
        <v>0</v>
      </c>
      <c r="Z433" s="278" t="str">
        <f t="shared" si="102"/>
        <v>PAS</v>
      </c>
      <c r="AA433" s="278" t="str">
        <f t="shared" si="103"/>
        <v>HAYIR</v>
      </c>
      <c r="AB433" s="278" t="str">
        <f t="shared" si="104"/>
        <v>RİSKLİ</v>
      </c>
    </row>
    <row r="434" spans="1:28" ht="15" customHeight="1" x14ac:dyDescent="0.3">
      <c r="A434" s="41" t="s">
        <v>153</v>
      </c>
      <c r="B434" s="42">
        <f>'📡 CANLI_VERİ'!C435</f>
        <v>55.05</v>
      </c>
      <c r="C434" s="43">
        <f>'📡 CANLI_VERİ'!G435</f>
        <v>55</v>
      </c>
      <c r="D434" s="51">
        <v>-1.7857142857142905</v>
      </c>
      <c r="E434" s="50">
        <v>49.172440338722126</v>
      </c>
      <c r="F434" s="50">
        <v>2.6298701298701288</v>
      </c>
      <c r="G434" s="50">
        <v>40.425531914893625</v>
      </c>
      <c r="H434" s="50">
        <v>61.35396518375245</v>
      </c>
      <c r="I434" s="50">
        <v>0.20933968953027335</v>
      </c>
      <c r="J434" s="50">
        <v>0.67602941176471631</v>
      </c>
      <c r="K434" s="50">
        <v>7.1764705882373381E-3</v>
      </c>
      <c r="L434" s="46">
        <v>9199</v>
      </c>
      <c r="M434" s="50">
        <v>29880</v>
      </c>
      <c r="N434" t="str">
        <f t="shared" si="90"/>
        <v>✗</v>
      </c>
      <c r="O434" t="str">
        <f t="shared" si="91"/>
        <v>✓</v>
      </c>
      <c r="P434" t="str">
        <f t="shared" si="92"/>
        <v>✓</v>
      </c>
      <c r="Q434" t="str">
        <f t="shared" si="93"/>
        <v>✗</v>
      </c>
      <c r="R434" t="str">
        <f t="shared" si="94"/>
        <v>✓</v>
      </c>
      <c r="S434" t="str">
        <f t="shared" si="95"/>
        <v>✗</v>
      </c>
      <c r="T434" t="b">
        <f t="shared" si="96"/>
        <v>0</v>
      </c>
      <c r="U434">
        <f t="shared" si="97"/>
        <v>8</v>
      </c>
      <c r="V434" s="249" t="str">
        <f t="shared" si="98"/>
        <v>—</v>
      </c>
      <c r="W434" s="249" t="str">
        <f t="shared" si="99"/>
        <v>—</v>
      </c>
      <c r="X434" s="278">
        <f t="shared" si="100"/>
        <v>5</v>
      </c>
      <c r="Y434" s="278">
        <f t="shared" si="101"/>
        <v>5</v>
      </c>
      <c r="Z434" s="278" t="str">
        <f t="shared" si="102"/>
        <v>PAS</v>
      </c>
      <c r="AA434" s="278" t="str">
        <f t="shared" si="103"/>
        <v>HAYIR</v>
      </c>
      <c r="AB434" s="278" t="str">
        <f t="shared" si="104"/>
        <v>UYGUN</v>
      </c>
    </row>
    <row r="435" spans="1:28" ht="15" customHeight="1" x14ac:dyDescent="0.3">
      <c r="A435" s="35" t="s">
        <v>109</v>
      </c>
      <c r="B435" s="36">
        <f>'📡 CANLI_VERİ'!C436</f>
        <v>8.33</v>
      </c>
      <c r="C435" s="37">
        <f>'📡 CANLI_VERİ'!G436</f>
        <v>8.34</v>
      </c>
      <c r="D435" s="52">
        <v>-5.4242317842539967</v>
      </c>
      <c r="E435" s="49">
        <v>10.480883625351451</v>
      </c>
      <c r="F435" s="49">
        <v>3.5543199315654417</v>
      </c>
      <c r="G435" s="49">
        <v>40.762981278700103</v>
      </c>
      <c r="H435" s="49">
        <v>60.887865211468096</v>
      </c>
      <c r="I435" s="49">
        <v>4.6301443050227098E-2</v>
      </c>
      <c r="J435" s="49">
        <v>0.51007941176470162</v>
      </c>
      <c r="K435" s="49">
        <v>5.9505882352683948E-4</v>
      </c>
      <c r="L435" s="40">
        <v>3555684</v>
      </c>
      <c r="M435" s="49">
        <v>6671559.4000000004</v>
      </c>
      <c r="N435" t="str">
        <f t="shared" si="90"/>
        <v>✗</v>
      </c>
      <c r="O435" t="str">
        <f t="shared" si="91"/>
        <v>✓</v>
      </c>
      <c r="P435" t="str">
        <f t="shared" si="92"/>
        <v>✓</v>
      </c>
      <c r="Q435" t="str">
        <f t="shared" si="93"/>
        <v>✗</v>
      </c>
      <c r="R435" t="str">
        <f t="shared" si="94"/>
        <v>✓</v>
      </c>
      <c r="S435" t="str">
        <f t="shared" si="95"/>
        <v>✗</v>
      </c>
      <c r="T435" t="b">
        <f t="shared" si="96"/>
        <v>0</v>
      </c>
      <c r="U435">
        <f t="shared" si="97"/>
        <v>8</v>
      </c>
      <c r="V435" s="249" t="str">
        <f t="shared" si="98"/>
        <v>—</v>
      </c>
      <c r="W435" s="249" t="str">
        <f t="shared" si="99"/>
        <v>—</v>
      </c>
      <c r="X435" s="278">
        <f t="shared" si="100"/>
        <v>5</v>
      </c>
      <c r="Y435" s="278">
        <f t="shared" si="101"/>
        <v>5</v>
      </c>
      <c r="Z435" s="278" t="str">
        <f t="shared" si="102"/>
        <v>PAS</v>
      </c>
      <c r="AA435" s="278" t="str">
        <f t="shared" si="103"/>
        <v>HAYIR</v>
      </c>
      <c r="AB435" s="278" t="str">
        <f t="shared" si="104"/>
        <v>UYGUN</v>
      </c>
    </row>
    <row r="436" spans="1:28" ht="15" customHeight="1" x14ac:dyDescent="0.3">
      <c r="A436" s="41" t="s">
        <v>686</v>
      </c>
      <c r="B436" s="42">
        <f>'📡 CANLI_VERİ'!C437</f>
        <v>11.67</v>
      </c>
      <c r="C436" s="43">
        <f>'📡 CANLI_VERİ'!G437</f>
        <v>11.66</v>
      </c>
      <c r="D436" s="44" t="s">
        <v>1032</v>
      </c>
      <c r="E436" s="45" t="s">
        <v>1032</v>
      </c>
      <c r="F436" s="45" t="s">
        <v>1032</v>
      </c>
      <c r="G436" s="45" t="s">
        <v>1032</v>
      </c>
      <c r="H436" s="45" t="s">
        <v>1032</v>
      </c>
      <c r="I436" s="45" t="s">
        <v>1032</v>
      </c>
      <c r="J436" s="45" t="s">
        <v>1032</v>
      </c>
      <c r="K436" s="45" t="s">
        <v>1032</v>
      </c>
      <c r="L436" s="46">
        <f>'📡 CANLI_VERİ'!H437</f>
        <v>179912</v>
      </c>
      <c r="M436" s="45" t="s">
        <v>1032</v>
      </c>
      <c r="N436" t="str">
        <f t="shared" si="90"/>
        <v>?</v>
      </c>
      <c r="O436" t="str">
        <f t="shared" si="91"/>
        <v>?</v>
      </c>
      <c r="P436" t="str">
        <f t="shared" si="92"/>
        <v>?</v>
      </c>
      <c r="Q436" t="str">
        <f t="shared" si="93"/>
        <v>?</v>
      </c>
      <c r="R436" t="str">
        <f t="shared" si="94"/>
        <v>?</v>
      </c>
      <c r="S436" t="str">
        <f t="shared" si="95"/>
        <v>?</v>
      </c>
      <c r="T436">
        <f t="shared" si="96"/>
        <v>0</v>
      </c>
      <c r="U436" t="str">
        <f t="shared" si="97"/>
        <v/>
      </c>
      <c r="V436" s="249" t="str">
        <f t="shared" si="98"/>
        <v>—</v>
      </c>
      <c r="W436" s="249" t="str">
        <f t="shared" si="99"/>
        <v>📊 Yüksek Skor</v>
      </c>
      <c r="X436" s="278">
        <f t="shared" si="100"/>
        <v>-6</v>
      </c>
      <c r="Y436" s="278">
        <f t="shared" si="101"/>
        <v>0</v>
      </c>
      <c r="Z436" s="278" t="str">
        <f t="shared" si="102"/>
        <v>PAS</v>
      </c>
      <c r="AA436" s="278" t="str">
        <f t="shared" si="103"/>
        <v>HAYIR</v>
      </c>
      <c r="AB436" s="278" t="str">
        <f t="shared" si="104"/>
        <v>RİSKLİ</v>
      </c>
    </row>
    <row r="437" spans="1:28" ht="15" customHeight="1" x14ac:dyDescent="0.3">
      <c r="A437" s="35" t="s">
        <v>687</v>
      </c>
      <c r="B437" s="36">
        <f>'📡 CANLI_VERİ'!C438</f>
        <v>9.41</v>
      </c>
      <c r="C437" s="37">
        <f>'📡 CANLI_VERİ'!G438</f>
        <v>9.42</v>
      </c>
      <c r="D437" s="52">
        <v>1.642935377875121</v>
      </c>
      <c r="E437" s="49">
        <v>151.18658828652329</v>
      </c>
      <c r="F437" s="49">
        <v>3.786945812807879</v>
      </c>
      <c r="G437" s="49">
        <v>68.932038834951413</v>
      </c>
      <c r="H437" s="49">
        <v>71.887747753465973</v>
      </c>
      <c r="I437" s="49">
        <v>1.4654173141026378E-2</v>
      </c>
      <c r="J437" s="49">
        <v>0.5719999999999974</v>
      </c>
      <c r="K437" s="49">
        <v>-5.6717647058825427E-2</v>
      </c>
      <c r="L437" s="40">
        <v>12169090</v>
      </c>
      <c r="M437" s="49">
        <v>5139880.8</v>
      </c>
      <c r="N437" t="str">
        <f t="shared" si="90"/>
        <v>✓</v>
      </c>
      <c r="O437" t="str">
        <f t="shared" si="91"/>
        <v>✓</v>
      </c>
      <c r="P437" t="str">
        <f t="shared" si="92"/>
        <v>✓</v>
      </c>
      <c r="Q437" t="str">
        <f t="shared" si="93"/>
        <v>✗</v>
      </c>
      <c r="R437" t="str">
        <f t="shared" si="94"/>
        <v>✗</v>
      </c>
      <c r="S437" t="str">
        <f t="shared" si="95"/>
        <v>✓</v>
      </c>
      <c r="T437" t="b">
        <f t="shared" si="96"/>
        <v>0</v>
      </c>
      <c r="U437">
        <f t="shared" si="97"/>
        <v>11</v>
      </c>
      <c r="V437" s="249" t="str">
        <f t="shared" si="98"/>
        <v>—</v>
      </c>
      <c r="W437" s="249" t="str">
        <f t="shared" si="99"/>
        <v>📊 Yüksek Skor</v>
      </c>
      <c r="X437" s="278">
        <f t="shared" si="100"/>
        <v>8</v>
      </c>
      <c r="Y437" s="278">
        <f t="shared" si="101"/>
        <v>8</v>
      </c>
      <c r="Z437" s="278" t="str">
        <f t="shared" si="102"/>
        <v>İZLE</v>
      </c>
      <c r="AA437" s="278" t="str">
        <f t="shared" si="103"/>
        <v>HAYIR</v>
      </c>
      <c r="AB437" s="278" t="str">
        <f t="shared" si="104"/>
        <v>UYGUN</v>
      </c>
    </row>
    <row r="438" spans="1:28" ht="15" customHeight="1" x14ac:dyDescent="0.3">
      <c r="A438" s="41" t="s">
        <v>182</v>
      </c>
      <c r="B438" s="42">
        <f>'📡 CANLI_VERİ'!C439</f>
        <v>3.06</v>
      </c>
      <c r="C438" s="43">
        <f>'📡 CANLI_VERİ'!G439</f>
        <v>3.05</v>
      </c>
      <c r="D438" s="51">
        <v>-1.9292604501607746</v>
      </c>
      <c r="E438" s="50">
        <v>46.783139212423876</v>
      </c>
      <c r="F438" s="50">
        <v>3.0444964871194387</v>
      </c>
      <c r="G438" s="50">
        <v>57.89473684210521</v>
      </c>
      <c r="H438" s="50">
        <v>67.265725288831831</v>
      </c>
      <c r="I438" s="50">
        <v>2.2665677289116413E-2</v>
      </c>
      <c r="J438" s="50">
        <v>0.14838235294117563</v>
      </c>
      <c r="K438" s="50">
        <v>-7.6823529411767788E-3</v>
      </c>
      <c r="L438" s="46">
        <v>32715960</v>
      </c>
      <c r="M438" s="50">
        <v>44529688</v>
      </c>
      <c r="N438" t="str">
        <f t="shared" si="90"/>
        <v>✗</v>
      </c>
      <c r="O438" t="str">
        <f t="shared" si="91"/>
        <v>✓</v>
      </c>
      <c r="P438" t="str">
        <f t="shared" si="92"/>
        <v>✓</v>
      </c>
      <c r="Q438" t="str">
        <f t="shared" si="93"/>
        <v>✗</v>
      </c>
      <c r="R438" t="str">
        <f t="shared" si="94"/>
        <v>✗</v>
      </c>
      <c r="S438" t="str">
        <f t="shared" si="95"/>
        <v>✗</v>
      </c>
      <c r="T438" t="b">
        <f t="shared" si="96"/>
        <v>0</v>
      </c>
      <c r="U438">
        <f t="shared" si="97"/>
        <v>6</v>
      </c>
      <c r="V438" s="249" t="str">
        <f t="shared" si="98"/>
        <v>—</v>
      </c>
      <c r="W438" s="249" t="str">
        <f t="shared" si="99"/>
        <v>—</v>
      </c>
      <c r="X438" s="278">
        <f t="shared" si="100"/>
        <v>4</v>
      </c>
      <c r="Y438" s="278">
        <f t="shared" si="101"/>
        <v>4</v>
      </c>
      <c r="Z438" s="278" t="str">
        <f t="shared" si="102"/>
        <v>PAS</v>
      </c>
      <c r="AA438" s="278" t="str">
        <f t="shared" si="103"/>
        <v>HAYIR</v>
      </c>
      <c r="AB438" s="278" t="str">
        <f t="shared" si="104"/>
        <v>UYGUN</v>
      </c>
    </row>
    <row r="439" spans="1:28" ht="15" customHeight="1" x14ac:dyDescent="0.3">
      <c r="A439" s="35" t="s">
        <v>688</v>
      </c>
      <c r="B439" s="36">
        <f>'📡 CANLI_VERİ'!C440</f>
        <v>21.88</v>
      </c>
      <c r="C439" s="37">
        <f>'📡 CANLI_VERİ'!G440</f>
        <v>21.84</v>
      </c>
      <c r="D439" s="52">
        <v>1.6901408450704203</v>
      </c>
      <c r="E439" s="49">
        <v>61.273209549070039</v>
      </c>
      <c r="F439" s="49">
        <v>2.8624192059095077</v>
      </c>
      <c r="G439" s="49">
        <v>39.560439560439491</v>
      </c>
      <c r="H439" s="49">
        <v>67.399267399267316</v>
      </c>
      <c r="I439" s="49">
        <v>9.8105331524189598E-2</v>
      </c>
      <c r="J439" s="49">
        <v>0.24602941176469884</v>
      </c>
      <c r="K439" s="49">
        <v>0.31059999999999877</v>
      </c>
      <c r="L439" s="40">
        <v>1275381</v>
      </c>
      <c r="M439" s="49">
        <v>1807633.6</v>
      </c>
      <c r="N439" t="str">
        <f t="shared" si="90"/>
        <v>✓</v>
      </c>
      <c r="O439" t="str">
        <f t="shared" si="91"/>
        <v>✓</v>
      </c>
      <c r="P439" t="str">
        <f t="shared" si="92"/>
        <v>✓</v>
      </c>
      <c r="Q439" t="str">
        <f t="shared" si="93"/>
        <v>✗</v>
      </c>
      <c r="R439" t="str">
        <f t="shared" si="94"/>
        <v>✓</v>
      </c>
      <c r="S439" t="str">
        <f t="shared" si="95"/>
        <v>✗</v>
      </c>
      <c r="T439" t="b">
        <f t="shared" si="96"/>
        <v>0</v>
      </c>
      <c r="U439">
        <f t="shared" si="97"/>
        <v>11</v>
      </c>
      <c r="V439" s="249" t="str">
        <f t="shared" si="98"/>
        <v>—</v>
      </c>
      <c r="W439" s="249" t="str">
        <f t="shared" si="99"/>
        <v>📊 Yüksek Skor</v>
      </c>
      <c r="X439" s="278">
        <f t="shared" si="100"/>
        <v>6</v>
      </c>
      <c r="Y439" s="278">
        <f t="shared" si="101"/>
        <v>6</v>
      </c>
      <c r="Z439" s="278" t="str">
        <f t="shared" si="102"/>
        <v>PAS</v>
      </c>
      <c r="AA439" s="278" t="str">
        <f t="shared" si="103"/>
        <v>HAYIR</v>
      </c>
      <c r="AB439" s="278" t="str">
        <f t="shared" si="104"/>
        <v>UYGUN</v>
      </c>
    </row>
    <row r="440" spans="1:28" ht="15" customHeight="1" x14ac:dyDescent="0.3">
      <c r="A440" s="41" t="s">
        <v>1089</v>
      </c>
      <c r="B440" s="42">
        <f>'📡 CANLI_VERİ'!C441</f>
        <v>0</v>
      </c>
      <c r="C440" s="43">
        <f>'📡 CANLI_VERİ'!G441</f>
        <v>0</v>
      </c>
      <c r="D440" s="44" t="s">
        <v>1032</v>
      </c>
      <c r="E440" s="45" t="s">
        <v>1032</v>
      </c>
      <c r="F440" s="45" t="s">
        <v>1032</v>
      </c>
      <c r="G440" s="45" t="s">
        <v>1032</v>
      </c>
      <c r="H440" s="45" t="s">
        <v>1032</v>
      </c>
      <c r="I440" s="45" t="s">
        <v>1032</v>
      </c>
      <c r="J440" s="45" t="s">
        <v>1032</v>
      </c>
      <c r="K440" s="45" t="s">
        <v>1032</v>
      </c>
      <c r="L440" s="46">
        <f>'📡 CANLI_VERİ'!H441</f>
        <v>0</v>
      </c>
      <c r="M440" s="45" t="s">
        <v>1032</v>
      </c>
      <c r="N440" t="str">
        <f t="shared" si="90"/>
        <v>?</v>
      </c>
      <c r="O440" t="str">
        <f t="shared" si="91"/>
        <v>?</v>
      </c>
      <c r="P440" t="str">
        <f t="shared" si="92"/>
        <v>?</v>
      </c>
      <c r="Q440" t="str">
        <f t="shared" si="93"/>
        <v>?</v>
      </c>
      <c r="R440" t="str">
        <f t="shared" si="94"/>
        <v>?</v>
      </c>
      <c r="S440" t="str">
        <f t="shared" si="95"/>
        <v>?</v>
      </c>
      <c r="T440">
        <f t="shared" si="96"/>
        <v>0</v>
      </c>
      <c r="U440" t="str">
        <f t="shared" si="97"/>
        <v/>
      </c>
      <c r="V440" s="249" t="str">
        <f t="shared" si="98"/>
        <v>—</v>
      </c>
      <c r="W440" s="249" t="str">
        <f t="shared" si="99"/>
        <v>📊 Yüksek Skor</v>
      </c>
      <c r="X440" s="278">
        <f t="shared" si="100"/>
        <v>-6</v>
      </c>
      <c r="Y440" s="278">
        <f t="shared" si="101"/>
        <v>0</v>
      </c>
      <c r="Z440" s="278" t="str">
        <f t="shared" si="102"/>
        <v>PAS</v>
      </c>
      <c r="AA440" s="278" t="str">
        <f t="shared" si="103"/>
        <v>HAYIR</v>
      </c>
      <c r="AB440" s="278" t="str">
        <f t="shared" si="104"/>
        <v>RİSKLİ</v>
      </c>
    </row>
  </sheetData>
  <mergeCells count="1">
    <mergeCell ref="A1:R1"/>
  </mergeCells>
  <conditionalFormatting sqref="A3:W440">
    <cfRule type="expression" dxfId="3" priority="1">
      <formula>AND($U3&gt;=11,$Q3="✓",$R3="✓")</formula>
    </cfRule>
    <cfRule type="expression" dxfId="2" priority="2">
      <formula>AND($U3&gt;=10,$Q3="✓",$R3="✓",$U3&lt;11)</formula>
    </cfRule>
  </conditionalFormatting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R444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" width="6" customWidth="1"/>
    <col min="2" max="2" width="12" customWidth="1"/>
    <col min="3" max="3" width="10" customWidth="1"/>
    <col min="4" max="9" width="8" customWidth="1"/>
    <col min="10" max="11" width="10" customWidth="1"/>
    <col min="12" max="12" width="12" customWidth="1"/>
    <col min="13" max="13" width="10" customWidth="1"/>
    <col min="14" max="14" width="14" customWidth="1"/>
    <col min="15" max="15" width="12" customWidth="1"/>
    <col min="16" max="17" width="10" customWidth="1"/>
    <col min="18" max="18" width="26" customWidth="1"/>
  </cols>
  <sheetData>
    <row r="1" spans="1:18" ht="19.8" x14ac:dyDescent="0.4">
      <c r="A1" s="315" t="s">
        <v>1090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</row>
    <row r="2" spans="1:18" x14ac:dyDescent="0.3">
      <c r="A2" s="301" t="s">
        <v>1091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</row>
    <row r="3" spans="1:18" x14ac:dyDescent="0.3">
      <c r="A3" s="261" t="s">
        <v>492</v>
      </c>
      <c r="B3" s="261" t="s">
        <v>27</v>
      </c>
      <c r="C3" s="261" t="s">
        <v>1092</v>
      </c>
      <c r="D3" s="261" t="s">
        <v>71</v>
      </c>
      <c r="E3" s="261" t="s">
        <v>72</v>
      </c>
      <c r="F3" s="261" t="s">
        <v>73</v>
      </c>
      <c r="G3" s="261" t="s">
        <v>74</v>
      </c>
      <c r="H3" s="261" t="s">
        <v>75</v>
      </c>
      <c r="I3" s="261" t="s">
        <v>76</v>
      </c>
      <c r="J3" s="261" t="s">
        <v>1093</v>
      </c>
      <c r="K3" s="261" t="s">
        <v>29</v>
      </c>
      <c r="L3" s="261" t="s">
        <v>1094</v>
      </c>
      <c r="M3" s="261" t="s">
        <v>33</v>
      </c>
      <c r="N3" s="261" t="s">
        <v>493</v>
      </c>
      <c r="O3" s="261" t="s">
        <v>34</v>
      </c>
      <c r="P3" s="261" t="s">
        <v>28</v>
      </c>
      <c r="Q3" s="261" t="s">
        <v>1095</v>
      </c>
      <c r="R3" s="261" t="s">
        <v>1096</v>
      </c>
    </row>
    <row r="4" spans="1:18" x14ac:dyDescent="0.3">
      <c r="A4" s="262">
        <v>1</v>
      </c>
      <c r="B4" s="263" t="str">
        <f>'🔢 İNDİKATÖRLER'!A3</f>
        <v>ACGYO</v>
      </c>
      <c r="C4" s="262">
        <f>'🔢 İNDİKATÖRLER'!Y3</f>
        <v>0</v>
      </c>
      <c r="D4" s="262" t="str">
        <f>'🔢 İNDİKATÖRLER'!N3</f>
        <v>?</v>
      </c>
      <c r="E4" s="262" t="str">
        <f>'🔢 İNDİKATÖRLER'!O3</f>
        <v>?</v>
      </c>
      <c r="F4" s="262" t="str">
        <f>'🔢 İNDİKATÖRLER'!P3</f>
        <v>?</v>
      </c>
      <c r="G4" s="262" t="str">
        <f>'🔢 İNDİKATÖRLER'!Q3</f>
        <v>?</v>
      </c>
      <c r="H4" s="262" t="str">
        <f>'🔢 İNDİKATÖRLER'!R3</f>
        <v>?</v>
      </c>
      <c r="I4" s="262" t="str">
        <f>'🔢 İNDİKATÖRLER'!S3</f>
        <v>?</v>
      </c>
      <c r="J4" s="262" t="str">
        <f>'🔢 İNDİKATÖRLER'!AA3</f>
        <v>HAYIR</v>
      </c>
      <c r="K4" s="262" t="str">
        <f>'🔢 İNDİKATÖRLER'!F3</f>
        <v>?</v>
      </c>
      <c r="L4" s="262" t="str">
        <f>'🔢 İNDİKATÖRLER'!Z3</f>
        <v>PAS</v>
      </c>
      <c r="M4" s="262">
        <f>'📡 CANLI_VERİ'!I4</f>
        <v>0</v>
      </c>
      <c r="N4" s="262">
        <f>'📡 CANLI_VERİ'!H4</f>
        <v>0</v>
      </c>
      <c r="O4" s="262">
        <f>'📡 CANLI_VERİ'!C4</f>
        <v>0</v>
      </c>
      <c r="P4" s="262" t="str">
        <f>'🔢 İNDİKATÖRLER'!U3</f>
        <v/>
      </c>
      <c r="Q4" s="262" t="str">
        <f t="shared" ref="Q4:Q67" si="0">IFERROR(C4-P4,"")</f>
        <v/>
      </c>
      <c r="R4" s="263" t="str">
        <f t="shared" ref="R4:R67" si="1">IF(L4="PREMIUM","Piyasa/Hisse eksi ise öncelikli aday",IF(L4="GÜÇLÜ","İlk tarama listesi",IF(L4="İZLE","İkinci kademe izleme","Pas geç")))</f>
        <v>Pas geç</v>
      </c>
    </row>
    <row r="5" spans="1:18" x14ac:dyDescent="0.3">
      <c r="A5" s="262">
        <v>2</v>
      </c>
      <c r="B5" s="263" t="str">
        <f>'🔢 İNDİKATÖRLER'!A4</f>
        <v>ACSEL</v>
      </c>
      <c r="C5" s="262">
        <f>'🔢 İNDİKATÖRLER'!Y4</f>
        <v>2</v>
      </c>
      <c r="D5" s="262" t="str">
        <f>'🔢 İNDİKATÖRLER'!N4</f>
        <v>✗</v>
      </c>
      <c r="E5" s="262" t="str">
        <f>'🔢 İNDİKATÖRLER'!O4</f>
        <v>✓</v>
      </c>
      <c r="F5" s="262" t="str">
        <f>'🔢 İNDİKATÖRLER'!P4</f>
        <v>✓</v>
      </c>
      <c r="G5" s="262" t="str">
        <f>'🔢 İNDİKATÖRLER'!Q4</f>
        <v>✗</v>
      </c>
      <c r="H5" s="262" t="str">
        <f>'🔢 İNDİKATÖRLER'!R4</f>
        <v>✗</v>
      </c>
      <c r="I5" s="262" t="str">
        <f>'🔢 İNDİKATÖRLER'!S4</f>
        <v>✗</v>
      </c>
      <c r="J5" s="262" t="str">
        <f>'🔢 İNDİKATÖRLER'!AA4</f>
        <v>HAYIR</v>
      </c>
      <c r="K5" s="262">
        <f>'🔢 İNDİKATÖRLER'!F4</f>
        <v>4.9244677054835275</v>
      </c>
      <c r="L5" s="262" t="str">
        <f>'🔢 İNDİKATÖRLER'!Z4</f>
        <v>PAS</v>
      </c>
      <c r="M5" s="262">
        <f>'📡 CANLI_VERİ'!I5</f>
        <v>-0.49459999999999998</v>
      </c>
      <c r="N5" s="262">
        <f>'📡 CANLI_VERİ'!H5</f>
        <v>4039</v>
      </c>
      <c r="O5" s="262">
        <f>'📡 CANLI_VERİ'!C5</f>
        <v>120.7</v>
      </c>
      <c r="P5" s="262">
        <f>'🔢 İNDİKATÖRLER'!U4</f>
        <v>6</v>
      </c>
      <c r="Q5" s="262">
        <f t="shared" si="0"/>
        <v>-4</v>
      </c>
      <c r="R5" s="263" t="str">
        <f t="shared" si="1"/>
        <v>Pas geç</v>
      </c>
    </row>
    <row r="6" spans="1:18" x14ac:dyDescent="0.3">
      <c r="A6" s="262">
        <v>3</v>
      </c>
      <c r="B6" s="263" t="str">
        <f>'🔢 İNDİKATÖRLER'!A5</f>
        <v>ADEL</v>
      </c>
      <c r="C6" s="262">
        <f>'🔢 İNDİKATÖRLER'!Y5</f>
        <v>1</v>
      </c>
      <c r="D6" s="262" t="str">
        <f>'🔢 İNDİKATÖRLER'!N5</f>
        <v>✓</v>
      </c>
      <c r="E6" s="262" t="str">
        <f>'🔢 İNDİKATÖRLER'!O5</f>
        <v>✓</v>
      </c>
      <c r="F6" s="262" t="str">
        <f>'🔢 İNDİKATÖRLER'!P5</f>
        <v>✗</v>
      </c>
      <c r="G6" s="262" t="str">
        <f>'🔢 İNDİKATÖRLER'!Q5</f>
        <v>✓</v>
      </c>
      <c r="H6" s="262" t="str">
        <f>'🔢 İNDİKATÖRLER'!R5</f>
        <v>✓</v>
      </c>
      <c r="I6" s="262" t="str">
        <f>'🔢 İNDİKATÖRLER'!S5</f>
        <v>✗</v>
      </c>
      <c r="J6" s="262" t="str">
        <f>'🔢 İNDİKATÖRLER'!AA5</f>
        <v>HAYIR</v>
      </c>
      <c r="K6" s="262">
        <f>'🔢 İNDİKATÖRLER'!F5</f>
        <v>6.5904930244302742</v>
      </c>
      <c r="L6" s="262" t="str">
        <f>'🔢 İNDİKATÖRLER'!Z5</f>
        <v>PAS</v>
      </c>
      <c r="M6" s="262">
        <f>'📡 CANLI_VERİ'!I6</f>
        <v>0.1663</v>
      </c>
      <c r="N6" s="262">
        <f>'📡 CANLI_VERİ'!H6</f>
        <v>45440</v>
      </c>
      <c r="O6" s="262">
        <f>'📡 CANLI_VERİ'!C6</f>
        <v>78.180000000000007</v>
      </c>
      <c r="P6" s="262">
        <f>'🔢 İNDİKATÖRLER'!U5</f>
        <v>8</v>
      </c>
      <c r="Q6" s="262">
        <f t="shared" si="0"/>
        <v>-7</v>
      </c>
      <c r="R6" s="263" t="str">
        <f t="shared" si="1"/>
        <v>Pas geç</v>
      </c>
    </row>
    <row r="7" spans="1:18" x14ac:dyDescent="0.3">
      <c r="A7" s="262">
        <v>4</v>
      </c>
      <c r="B7" s="263" t="str">
        <f>'🔢 İNDİKATÖRLER'!A6</f>
        <v>ADESE</v>
      </c>
      <c r="C7" s="262">
        <f>'🔢 İNDİKATÖRLER'!Y6</f>
        <v>0</v>
      </c>
      <c r="D7" s="262" t="str">
        <f>'🔢 İNDİKATÖRLER'!N6</f>
        <v>✗</v>
      </c>
      <c r="E7" s="262" t="str">
        <f>'🔢 İNDİKATÖRLER'!O6</f>
        <v>✓</v>
      </c>
      <c r="F7" s="262" t="str">
        <f>'🔢 İNDİKATÖRLER'!P6</f>
        <v>✓</v>
      </c>
      <c r="G7" s="262" t="str">
        <f>'🔢 İNDİKATÖRLER'!Q6</f>
        <v>✗</v>
      </c>
      <c r="H7" s="262" t="str">
        <f>'🔢 İNDİKATÖRLER'!R6</f>
        <v>✗</v>
      </c>
      <c r="I7" s="262" t="str">
        <f>'🔢 İNDİKATÖRLER'!S6</f>
        <v>✗</v>
      </c>
      <c r="J7" s="262" t="str">
        <f>'🔢 İNDİKATÖRLER'!AA6</f>
        <v>HAYIR</v>
      </c>
      <c r="K7" s="262">
        <f>'🔢 İNDİKATÖRLER'!F6</f>
        <v>6.2082777036048036</v>
      </c>
      <c r="L7" s="262" t="str">
        <f>'🔢 İNDİKATÖRLER'!Z6</f>
        <v>PAS</v>
      </c>
      <c r="M7" s="262">
        <f>'📡 CANLI_VERİ'!I7</f>
        <v>-0.91739999999999999</v>
      </c>
      <c r="N7" s="262">
        <f>'📡 CANLI_VERİ'!H7</f>
        <v>2022072</v>
      </c>
      <c r="O7" s="262">
        <f>'📡 CANLI_VERİ'!C7</f>
        <v>1.08</v>
      </c>
      <c r="P7" s="262">
        <f>'🔢 İNDİKATÖRLER'!U6</f>
        <v>4</v>
      </c>
      <c r="Q7" s="262">
        <f t="shared" si="0"/>
        <v>-4</v>
      </c>
      <c r="R7" s="263" t="str">
        <f t="shared" si="1"/>
        <v>Pas geç</v>
      </c>
    </row>
    <row r="8" spans="1:18" x14ac:dyDescent="0.3">
      <c r="A8" s="262">
        <v>5</v>
      </c>
      <c r="B8" s="263" t="str">
        <f>'🔢 İNDİKATÖRLER'!A7</f>
        <v>ADGYO</v>
      </c>
      <c r="C8" s="262">
        <f>'🔢 İNDİKATÖRLER'!Y7</f>
        <v>0</v>
      </c>
      <c r="D8" s="262" t="str">
        <f>'🔢 İNDİKATÖRLER'!N7</f>
        <v>✗</v>
      </c>
      <c r="E8" s="262" t="str">
        <f>'🔢 İNDİKATÖRLER'!O7</f>
        <v>✓</v>
      </c>
      <c r="F8" s="262" t="str">
        <f>'🔢 İNDİKATÖRLER'!P7</f>
        <v>✗</v>
      </c>
      <c r="G8" s="262" t="str">
        <f>'🔢 İNDİKATÖRLER'!Q7</f>
        <v>✗</v>
      </c>
      <c r="H8" s="262" t="str">
        <f>'🔢 İNDİKATÖRLER'!R7</f>
        <v>✗</v>
      </c>
      <c r="I8" s="262" t="str">
        <f>'🔢 İNDİKATÖRLER'!S7</f>
        <v>✗</v>
      </c>
      <c r="J8" s="262" t="str">
        <f>'🔢 İNDİKATÖRLER'!AA7</f>
        <v>HAYIR</v>
      </c>
      <c r="K8" s="262">
        <f>'🔢 İNDİKATÖRLER'!F7</f>
        <v>4.1134666345458957</v>
      </c>
      <c r="L8" s="262" t="str">
        <f>'🔢 İNDİKATÖRLER'!Z7</f>
        <v>PAS</v>
      </c>
      <c r="M8" s="262">
        <f>'📡 CANLI_VERİ'!I8</f>
        <v>-8.3699999999999997E-2</v>
      </c>
      <c r="N8" s="262">
        <f>'📡 CANLI_VERİ'!H8</f>
        <v>19756</v>
      </c>
      <c r="O8" s="262">
        <f>'📡 CANLI_VERİ'!C8</f>
        <v>59.7</v>
      </c>
      <c r="P8" s="262">
        <f>'🔢 İNDİKATÖRLER'!U7</f>
        <v>3</v>
      </c>
      <c r="Q8" s="262">
        <f t="shared" si="0"/>
        <v>-3</v>
      </c>
      <c r="R8" s="263" t="str">
        <f t="shared" si="1"/>
        <v>Pas geç</v>
      </c>
    </row>
    <row r="9" spans="1:18" x14ac:dyDescent="0.3">
      <c r="A9" s="262">
        <v>6</v>
      </c>
      <c r="B9" s="263" t="str">
        <f>'🔢 İNDİKATÖRLER'!A8</f>
        <v>AEFES</v>
      </c>
      <c r="C9" s="262">
        <f>'🔢 İNDİKATÖRLER'!Y8</f>
        <v>4</v>
      </c>
      <c r="D9" s="262" t="str">
        <f>'🔢 İNDİKATÖRLER'!N8</f>
        <v>✗</v>
      </c>
      <c r="E9" s="262" t="str">
        <f>'🔢 İNDİKATÖRLER'!O8</f>
        <v>✓</v>
      </c>
      <c r="F9" s="262" t="str">
        <f>'🔢 İNDİKATÖRLER'!P8</f>
        <v>✓</v>
      </c>
      <c r="G9" s="262" t="str">
        <f>'🔢 İNDİKATÖRLER'!Q8</f>
        <v>✗</v>
      </c>
      <c r="H9" s="262" t="str">
        <f>'🔢 İNDİKATÖRLER'!R8</f>
        <v>✗</v>
      </c>
      <c r="I9" s="262" t="str">
        <f>'🔢 İNDİKATÖRLER'!S8</f>
        <v>✗</v>
      </c>
      <c r="J9" s="262" t="str">
        <f>'🔢 İNDİKATÖRLER'!AA8</f>
        <v>HAYIR</v>
      </c>
      <c r="K9" s="262">
        <f>'🔢 İNDİKATÖRLER'!F8</f>
        <v>3.9219401288366824</v>
      </c>
      <c r="L9" s="262" t="str">
        <f>'🔢 İNDİKATÖRLER'!Z8</f>
        <v>PAS</v>
      </c>
      <c r="M9" s="262">
        <f>'📡 CANLI_VERİ'!I9</f>
        <v>-0.1578</v>
      </c>
      <c r="N9" s="262">
        <f>'📡 CANLI_VERİ'!H9</f>
        <v>852341</v>
      </c>
      <c r="O9" s="262">
        <f>'📡 CANLI_VERİ'!C9</f>
        <v>18.98</v>
      </c>
      <c r="P9" s="262">
        <f>'🔢 İNDİKATÖRLER'!U8</f>
        <v>6</v>
      </c>
      <c r="Q9" s="262">
        <f t="shared" si="0"/>
        <v>-2</v>
      </c>
      <c r="R9" s="263" t="str">
        <f t="shared" si="1"/>
        <v>Pas geç</v>
      </c>
    </row>
    <row r="10" spans="1:18" x14ac:dyDescent="0.3">
      <c r="A10" s="262">
        <v>7</v>
      </c>
      <c r="B10" s="263" t="str">
        <f>'🔢 İNDİKATÖRLER'!A9</f>
        <v>AFYON</v>
      </c>
      <c r="C10" s="262">
        <f>'🔢 İNDİKATÖRLER'!Y9</f>
        <v>3</v>
      </c>
      <c r="D10" s="262" t="str">
        <f>'🔢 İNDİKATÖRLER'!N9</f>
        <v>✗</v>
      </c>
      <c r="E10" s="262" t="str">
        <f>'🔢 İNDİKATÖRLER'!O9</f>
        <v>✗</v>
      </c>
      <c r="F10" s="262" t="str">
        <f>'🔢 İNDİKATÖRLER'!P9</f>
        <v>✗</v>
      </c>
      <c r="G10" s="262" t="str">
        <f>'🔢 İNDİKATÖRLER'!Q9</f>
        <v>✗</v>
      </c>
      <c r="H10" s="262" t="str">
        <f>'🔢 İNDİKATÖRLER'!R9</f>
        <v>✗</v>
      </c>
      <c r="I10" s="262" t="str">
        <f>'🔢 İNDİKATÖRLER'!S9</f>
        <v>✓</v>
      </c>
      <c r="J10" s="262" t="str">
        <f>'🔢 İNDİKATÖRLER'!AA9</f>
        <v>HAYIR</v>
      </c>
      <c r="K10" s="262">
        <f>'🔢 İNDİKATÖRLER'!F9</f>
        <v>2.4498656191854464</v>
      </c>
      <c r="L10" s="262" t="str">
        <f>'🔢 İNDİKATÖRLER'!Z9</f>
        <v>PAS</v>
      </c>
      <c r="M10" s="262">
        <f>'📡 CANLI_VERİ'!I10</f>
        <v>0</v>
      </c>
      <c r="N10" s="262">
        <f>'📡 CANLI_VERİ'!H10</f>
        <v>13552</v>
      </c>
      <c r="O10" s="262">
        <f>'📡 CANLI_VERİ'!C10</f>
        <v>13.53</v>
      </c>
      <c r="P10" s="262">
        <f>'🔢 İNDİKATÖRLER'!U9</f>
        <v>2</v>
      </c>
      <c r="Q10" s="262">
        <f t="shared" si="0"/>
        <v>1</v>
      </c>
      <c r="R10" s="263" t="str">
        <f t="shared" si="1"/>
        <v>Pas geç</v>
      </c>
    </row>
    <row r="11" spans="1:18" x14ac:dyDescent="0.3">
      <c r="A11" s="262">
        <v>8</v>
      </c>
      <c r="B11" s="263" t="str">
        <f>'🔢 İNDİKATÖRLER'!A10</f>
        <v>AGESA</v>
      </c>
      <c r="C11" s="262">
        <f>'🔢 İNDİKATÖRLER'!Y10</f>
        <v>1</v>
      </c>
      <c r="D11" s="262" t="str">
        <f>'🔢 İNDİKATÖRLER'!N10</f>
        <v>✗</v>
      </c>
      <c r="E11" s="262" t="str">
        <f>'🔢 İNDİKATÖRLER'!O10</f>
        <v>✓</v>
      </c>
      <c r="F11" s="262" t="str">
        <f>'🔢 İNDİKATÖRLER'!P10</f>
        <v>✗</v>
      </c>
      <c r="G11" s="262" t="str">
        <f>'🔢 İNDİKATÖRLER'!Q10</f>
        <v>✗</v>
      </c>
      <c r="H11" s="262" t="str">
        <f>'🔢 İNDİKATÖRLER'!R10</f>
        <v>✗</v>
      </c>
      <c r="I11" s="262" t="str">
        <f>'🔢 İNDİKATÖRLER'!S10</f>
        <v>✗</v>
      </c>
      <c r="J11" s="262" t="str">
        <f>'🔢 İNDİKATÖRLER'!AA10</f>
        <v>HAYIR</v>
      </c>
      <c r="K11" s="262">
        <f>'🔢 İNDİKATÖRLER'!F10</f>
        <v>2.5756085566756832</v>
      </c>
      <c r="L11" s="262" t="str">
        <f>'🔢 İNDİKATÖRLER'!Z10</f>
        <v>PAS</v>
      </c>
      <c r="M11" s="262">
        <f>'📡 CANLI_VERİ'!I11</f>
        <v>0.62660000000000005</v>
      </c>
      <c r="N11" s="262">
        <f>'📡 CANLI_VERİ'!H11</f>
        <v>15677</v>
      </c>
      <c r="O11" s="262">
        <f>'📡 CANLI_VERİ'!C11</f>
        <v>240.9</v>
      </c>
      <c r="P11" s="262">
        <f>'🔢 İNDİKATÖRLER'!U10</f>
        <v>3</v>
      </c>
      <c r="Q11" s="262">
        <f t="shared" si="0"/>
        <v>-2</v>
      </c>
      <c r="R11" s="263" t="str">
        <f t="shared" si="1"/>
        <v>Pas geç</v>
      </c>
    </row>
    <row r="12" spans="1:18" x14ac:dyDescent="0.3">
      <c r="A12" s="262">
        <v>9</v>
      </c>
      <c r="B12" s="263" t="str">
        <f>'🔢 İNDİKATÖRLER'!A11</f>
        <v>AGROT</v>
      </c>
      <c r="C12" s="262">
        <f>'🔢 İNDİKATÖRLER'!Y11</f>
        <v>0</v>
      </c>
      <c r="D12" s="262" t="str">
        <f>'🔢 İNDİKATÖRLER'!N11</f>
        <v>✗</v>
      </c>
      <c r="E12" s="262" t="str">
        <f>'🔢 İNDİKATÖRLER'!O11</f>
        <v>✓</v>
      </c>
      <c r="F12" s="262" t="str">
        <f>'🔢 İNDİKATÖRLER'!P11</f>
        <v>✓</v>
      </c>
      <c r="G12" s="262" t="str">
        <f>'🔢 İNDİKATÖRLER'!Q11</f>
        <v>✗</v>
      </c>
      <c r="H12" s="262" t="str">
        <f>'🔢 İNDİKATÖRLER'!R11</f>
        <v>✗</v>
      </c>
      <c r="I12" s="262" t="str">
        <f>'🔢 İNDİKATÖRLER'!S11</f>
        <v>✗</v>
      </c>
      <c r="J12" s="262" t="str">
        <f>'🔢 İNDİKATÖRLER'!AA11</f>
        <v>HAYIR</v>
      </c>
      <c r="K12" s="262">
        <f>'🔢 İNDİKATÖRLER'!F11</f>
        <v>7.64172335600907</v>
      </c>
      <c r="L12" s="262" t="str">
        <f>'🔢 İNDİKATÖRLER'!Z11</f>
        <v>PAS</v>
      </c>
      <c r="M12" s="262">
        <f>'📡 CANLI_VERİ'!I12</f>
        <v>-0.32469999999999999</v>
      </c>
      <c r="N12" s="262">
        <f>'📡 CANLI_VERİ'!H12</f>
        <v>1326663</v>
      </c>
      <c r="O12" s="262">
        <f>'📡 CANLI_VERİ'!C12</f>
        <v>3.07</v>
      </c>
      <c r="P12" s="262">
        <f>'🔢 İNDİKATÖRLER'!U11</f>
        <v>4</v>
      </c>
      <c r="Q12" s="262">
        <f t="shared" si="0"/>
        <v>-4</v>
      </c>
      <c r="R12" s="263" t="str">
        <f t="shared" si="1"/>
        <v>Pas geç</v>
      </c>
    </row>
    <row r="13" spans="1:18" x14ac:dyDescent="0.3">
      <c r="A13" s="262">
        <v>10</v>
      </c>
      <c r="B13" s="263" t="str">
        <f>'🔢 İNDİKATÖRLER'!A12</f>
        <v>AGYO</v>
      </c>
      <c r="C13" s="262">
        <f>'🔢 İNDİKATÖRLER'!Y12</f>
        <v>5</v>
      </c>
      <c r="D13" s="262" t="str">
        <f>'🔢 İNDİKATÖRLER'!N12</f>
        <v>✗</v>
      </c>
      <c r="E13" s="262" t="str">
        <f>'🔢 İNDİKATÖRLER'!O12</f>
        <v>✓</v>
      </c>
      <c r="F13" s="262" t="str">
        <f>'🔢 İNDİKATÖRLER'!P12</f>
        <v>✓</v>
      </c>
      <c r="G13" s="262" t="str">
        <f>'🔢 İNDİKATÖRLER'!Q12</f>
        <v>✗</v>
      </c>
      <c r="H13" s="262" t="str">
        <f>'🔢 İNDİKATÖRLER'!R12</f>
        <v>✓</v>
      </c>
      <c r="I13" s="262" t="str">
        <f>'🔢 İNDİKATÖRLER'!S12</f>
        <v>✗</v>
      </c>
      <c r="J13" s="262" t="str">
        <f>'🔢 İNDİKATÖRLER'!AA12</f>
        <v>HAYIR</v>
      </c>
      <c r="K13" s="262">
        <f>'🔢 İNDİKATÖRLER'!F12</f>
        <v>3.3787108413974045</v>
      </c>
      <c r="L13" s="262" t="str">
        <f>'🔢 İNDİKATÖRLER'!Z12</f>
        <v>PAS</v>
      </c>
      <c r="M13" s="262">
        <f>'📡 CANLI_VERİ'!I13</f>
        <v>-0.104</v>
      </c>
      <c r="N13" s="262">
        <f>'📡 CANLI_VERİ'!H13</f>
        <v>1142</v>
      </c>
      <c r="O13" s="262">
        <f>'📡 CANLI_VERİ'!C13</f>
        <v>9.61</v>
      </c>
      <c r="P13" s="262">
        <f>'🔢 İNDİKATÖRLER'!U12</f>
        <v>8</v>
      </c>
      <c r="Q13" s="262">
        <f t="shared" si="0"/>
        <v>-3</v>
      </c>
      <c r="R13" s="263" t="str">
        <f t="shared" si="1"/>
        <v>Pas geç</v>
      </c>
    </row>
    <row r="14" spans="1:18" x14ac:dyDescent="0.3">
      <c r="A14" s="262">
        <v>11</v>
      </c>
      <c r="B14" s="263" t="str">
        <f>'🔢 İNDİKATÖRLER'!A13</f>
        <v>AHGAZ</v>
      </c>
      <c r="C14" s="262">
        <f>'🔢 İNDİKATÖRLER'!Y13</f>
        <v>0</v>
      </c>
      <c r="D14" s="262" t="str">
        <f>'🔢 İNDİKATÖRLER'!N13</f>
        <v>?</v>
      </c>
      <c r="E14" s="262" t="str">
        <f>'🔢 İNDİKATÖRLER'!O13</f>
        <v>?</v>
      </c>
      <c r="F14" s="262" t="str">
        <f>'🔢 İNDİKATÖRLER'!P13</f>
        <v>?</v>
      </c>
      <c r="G14" s="262" t="str">
        <f>'🔢 İNDİKATÖRLER'!Q13</f>
        <v>?</v>
      </c>
      <c r="H14" s="262" t="str">
        <f>'🔢 İNDİKATÖRLER'!R13</f>
        <v>?</v>
      </c>
      <c r="I14" s="262" t="str">
        <f>'🔢 İNDİKATÖRLER'!S13</f>
        <v>?</v>
      </c>
      <c r="J14" s="262" t="str">
        <f>'🔢 İNDİKATÖRLER'!AA13</f>
        <v>HAYIR</v>
      </c>
      <c r="K14" s="262" t="str">
        <f>'🔢 İNDİKATÖRLER'!F13</f>
        <v>?</v>
      </c>
      <c r="L14" s="262" t="str">
        <f>'🔢 İNDİKATÖRLER'!Z13</f>
        <v>PAS</v>
      </c>
      <c r="M14" s="262">
        <f>'📡 CANLI_VERİ'!I14</f>
        <v>0</v>
      </c>
      <c r="N14" s="262">
        <f>'📡 CANLI_VERİ'!H14</f>
        <v>38358</v>
      </c>
      <c r="O14" s="262">
        <f>'📡 CANLI_VERİ'!C14</f>
        <v>27.48</v>
      </c>
      <c r="P14" s="262" t="str">
        <f>'🔢 İNDİKATÖRLER'!U13</f>
        <v/>
      </c>
      <c r="Q14" s="262" t="str">
        <f t="shared" si="0"/>
        <v/>
      </c>
      <c r="R14" s="263" t="str">
        <f t="shared" si="1"/>
        <v>Pas geç</v>
      </c>
    </row>
    <row r="15" spans="1:18" x14ac:dyDescent="0.3">
      <c r="A15" s="262">
        <v>12</v>
      </c>
      <c r="B15" s="263" t="str">
        <f>'🔢 İNDİKATÖRLER'!A14</f>
        <v>AKBNK</v>
      </c>
      <c r="C15" s="262">
        <f>'🔢 İNDİKATÖRLER'!Y14</f>
        <v>2</v>
      </c>
      <c r="D15" s="262" t="str">
        <f>'🔢 İNDİKATÖRLER'!N14</f>
        <v>✗</v>
      </c>
      <c r="E15" s="262" t="str">
        <f>'🔢 İNDİKATÖRLER'!O14</f>
        <v>✓</v>
      </c>
      <c r="F15" s="262" t="str">
        <f>'🔢 İNDİKATÖRLER'!P14</f>
        <v>✓</v>
      </c>
      <c r="G15" s="262" t="str">
        <f>'🔢 İNDİKATÖRLER'!Q14</f>
        <v>✗</v>
      </c>
      <c r="H15" s="262" t="str">
        <f>'🔢 İNDİKATÖRLER'!R14</f>
        <v>✗</v>
      </c>
      <c r="I15" s="262" t="str">
        <f>'🔢 İNDİKATÖRLER'!S14</f>
        <v>✗</v>
      </c>
      <c r="J15" s="262" t="str">
        <f>'🔢 İNDİKATÖRLER'!AA14</f>
        <v>HAYIR</v>
      </c>
      <c r="K15" s="262">
        <f>'🔢 İNDİKATÖRLER'!F14</f>
        <v>4.0050354345393497</v>
      </c>
      <c r="L15" s="262" t="str">
        <f>'🔢 İNDİKATÖRLER'!Z14</f>
        <v>PAS</v>
      </c>
      <c r="M15" s="262">
        <f>'📡 CANLI_VERİ'!I15</f>
        <v>-0.34039999999999998</v>
      </c>
      <c r="N15" s="262">
        <f>'📡 CANLI_VERİ'!H15</f>
        <v>6261959</v>
      </c>
      <c r="O15" s="262">
        <f>'📡 CANLI_VERİ'!C15</f>
        <v>73.2</v>
      </c>
      <c r="P15" s="262">
        <f>'🔢 İNDİKATÖRLER'!U14</f>
        <v>6</v>
      </c>
      <c r="Q15" s="262">
        <f t="shared" si="0"/>
        <v>-4</v>
      </c>
      <c r="R15" s="263" t="str">
        <f t="shared" si="1"/>
        <v>Pas geç</v>
      </c>
    </row>
    <row r="16" spans="1:18" x14ac:dyDescent="0.3">
      <c r="A16" s="262">
        <v>13</v>
      </c>
      <c r="B16" s="263" t="str">
        <f>'🔢 İNDİKATÖRLER'!A15</f>
        <v>AKCNS</v>
      </c>
      <c r="C16" s="262">
        <f>'🔢 İNDİKATÖRLER'!Y15</f>
        <v>5</v>
      </c>
      <c r="D16" s="262" t="str">
        <f>'🔢 İNDİKATÖRLER'!N15</f>
        <v>✗</v>
      </c>
      <c r="E16" s="262" t="str">
        <f>'🔢 İNDİKATÖRLER'!O15</f>
        <v>✓</v>
      </c>
      <c r="F16" s="262" t="str">
        <f>'🔢 İNDİKATÖRLER'!P15</f>
        <v>✓</v>
      </c>
      <c r="G16" s="262" t="str">
        <f>'🔢 İNDİKATÖRLER'!Q15</f>
        <v>✗</v>
      </c>
      <c r="H16" s="262" t="str">
        <f>'🔢 İNDİKATÖRLER'!R15</f>
        <v>✓</v>
      </c>
      <c r="I16" s="262" t="str">
        <f>'🔢 İNDİKATÖRLER'!S15</f>
        <v>✗</v>
      </c>
      <c r="J16" s="262" t="str">
        <f>'🔢 İNDİKATÖRLER'!AA15</f>
        <v>HAYIR</v>
      </c>
      <c r="K16" s="262">
        <f>'🔢 İNDİKATÖRLER'!F15</f>
        <v>3.3023944040893189</v>
      </c>
      <c r="L16" s="262" t="str">
        <f>'🔢 İNDİKATÖRLER'!Z15</f>
        <v>PAS</v>
      </c>
      <c r="M16" s="262">
        <f>'📡 CANLI_VERİ'!I16</f>
        <v>0.28170000000000001</v>
      </c>
      <c r="N16" s="262">
        <f>'📡 CANLI_VERİ'!H16</f>
        <v>12951</v>
      </c>
      <c r="O16" s="262">
        <f>'📡 CANLI_VERİ'!C16</f>
        <v>213.6</v>
      </c>
      <c r="P16" s="262">
        <f>'🔢 İNDİKATÖRLER'!U15</f>
        <v>8</v>
      </c>
      <c r="Q16" s="262">
        <f t="shared" si="0"/>
        <v>-3</v>
      </c>
      <c r="R16" s="263" t="str">
        <f t="shared" si="1"/>
        <v>Pas geç</v>
      </c>
    </row>
    <row r="17" spans="1:18" x14ac:dyDescent="0.3">
      <c r="A17" s="262">
        <v>14</v>
      </c>
      <c r="B17" s="263" t="str">
        <f>'🔢 İNDİKATÖRLER'!A16</f>
        <v>AKENR</v>
      </c>
      <c r="C17" s="262">
        <f>'🔢 İNDİKATÖRLER'!Y16</f>
        <v>5</v>
      </c>
      <c r="D17" s="262" t="str">
        <f>'🔢 İNDİKATÖRLER'!N16</f>
        <v>✗</v>
      </c>
      <c r="E17" s="262" t="str">
        <f>'🔢 İNDİKATÖRLER'!O16</f>
        <v>✓</v>
      </c>
      <c r="F17" s="262" t="str">
        <f>'🔢 İNDİKATÖRLER'!P16</f>
        <v>✓</v>
      </c>
      <c r="G17" s="262" t="str">
        <f>'🔢 İNDİKATÖRLER'!Q16</f>
        <v>✗</v>
      </c>
      <c r="H17" s="262" t="str">
        <f>'🔢 İNDİKATÖRLER'!R16</f>
        <v>✓</v>
      </c>
      <c r="I17" s="262" t="str">
        <f>'🔢 İNDİKATÖRLER'!S16</f>
        <v>✗</v>
      </c>
      <c r="J17" s="262" t="str">
        <f>'🔢 İNDİKATÖRLER'!AA16</f>
        <v>HAYIR</v>
      </c>
      <c r="K17" s="262">
        <f>'🔢 İNDİKATÖRLER'!F16</f>
        <v>3.2708974000559152</v>
      </c>
      <c r="L17" s="262" t="str">
        <f>'🔢 İNDİKATÖRLER'!Z16</f>
        <v>PAS</v>
      </c>
      <c r="M17" s="262">
        <f>'📡 CANLI_VERİ'!I17</f>
        <v>-0.1953</v>
      </c>
      <c r="N17" s="262">
        <f>'📡 CANLI_VERİ'!H17</f>
        <v>162570</v>
      </c>
      <c r="O17" s="262">
        <f>'📡 CANLI_VERİ'!C17</f>
        <v>10.220000000000001</v>
      </c>
      <c r="P17" s="262">
        <f>'🔢 İNDİKATÖRLER'!U16</f>
        <v>8</v>
      </c>
      <c r="Q17" s="262">
        <f t="shared" si="0"/>
        <v>-3</v>
      </c>
      <c r="R17" s="263" t="str">
        <f t="shared" si="1"/>
        <v>Pas geç</v>
      </c>
    </row>
    <row r="18" spans="1:18" x14ac:dyDescent="0.3">
      <c r="A18" s="262">
        <v>15</v>
      </c>
      <c r="B18" s="263" t="str">
        <f>'🔢 İNDİKATÖRLER'!A17</f>
        <v>AKFGY</v>
      </c>
      <c r="C18" s="262">
        <f>'🔢 İNDİKATÖRLER'!Y17</f>
        <v>5</v>
      </c>
      <c r="D18" s="262" t="str">
        <f>'🔢 İNDİKATÖRLER'!N17</f>
        <v>✗</v>
      </c>
      <c r="E18" s="262" t="str">
        <f>'🔢 İNDİKATÖRLER'!O17</f>
        <v>✓</v>
      </c>
      <c r="F18" s="262" t="str">
        <f>'🔢 İNDİKATÖRLER'!P17</f>
        <v>✓</v>
      </c>
      <c r="G18" s="262" t="str">
        <f>'🔢 İNDİKATÖRLER'!Q17</f>
        <v>✗</v>
      </c>
      <c r="H18" s="262" t="str">
        <f>'🔢 İNDİKATÖRLER'!R17</f>
        <v>✓</v>
      </c>
      <c r="I18" s="262" t="str">
        <f>'🔢 İNDİKATÖRLER'!S17</f>
        <v>✗</v>
      </c>
      <c r="J18" s="262" t="str">
        <f>'🔢 İNDİKATÖRLER'!AA17</f>
        <v>HAYIR</v>
      </c>
      <c r="K18" s="262">
        <f>'🔢 İNDİKATÖRLER'!F17</f>
        <v>2.5653923541247496</v>
      </c>
      <c r="L18" s="262" t="str">
        <f>'🔢 İNDİKATÖRLER'!Z17</f>
        <v>PAS</v>
      </c>
      <c r="M18" s="262">
        <f>'📡 CANLI_VERİ'!I18</f>
        <v>-0.34970000000000001</v>
      </c>
      <c r="N18" s="262">
        <f>'📡 CANLI_VERİ'!H18</f>
        <v>512372</v>
      </c>
      <c r="O18" s="262">
        <f>'📡 CANLI_VERİ'!C18</f>
        <v>2.85</v>
      </c>
      <c r="P18" s="262">
        <f>'🔢 İNDİKATÖRLER'!U17</f>
        <v>8</v>
      </c>
      <c r="Q18" s="262">
        <f t="shared" si="0"/>
        <v>-3</v>
      </c>
      <c r="R18" s="263" t="str">
        <f t="shared" si="1"/>
        <v>Pas geç</v>
      </c>
    </row>
    <row r="19" spans="1:18" x14ac:dyDescent="0.3">
      <c r="A19" s="262">
        <v>16</v>
      </c>
      <c r="B19" s="263" t="str">
        <f>'🔢 İNDİKATÖRLER'!A18</f>
        <v>AKFIN</v>
      </c>
      <c r="C19" s="262">
        <f>'🔢 İNDİKATÖRLER'!Y18</f>
        <v>0</v>
      </c>
      <c r="D19" s="262" t="str">
        <f>'🔢 İNDİKATÖRLER'!N18</f>
        <v>?</v>
      </c>
      <c r="E19" s="262" t="str">
        <f>'🔢 İNDİKATÖRLER'!O18</f>
        <v>?</v>
      </c>
      <c r="F19" s="262" t="str">
        <f>'🔢 İNDİKATÖRLER'!P18</f>
        <v>?</v>
      </c>
      <c r="G19" s="262" t="str">
        <f>'🔢 İNDİKATÖRLER'!Q18</f>
        <v>?</v>
      </c>
      <c r="H19" s="262" t="str">
        <f>'🔢 İNDİKATÖRLER'!R18</f>
        <v>?</v>
      </c>
      <c r="I19" s="262" t="str">
        <f>'🔢 İNDİKATÖRLER'!S18</f>
        <v>?</v>
      </c>
      <c r="J19" s="262" t="str">
        <f>'🔢 İNDİKATÖRLER'!AA18</f>
        <v>HAYIR</v>
      </c>
      <c r="K19" s="262" t="str">
        <f>'🔢 İNDİKATÖRLER'!F18</f>
        <v>?</v>
      </c>
      <c r="L19" s="262" t="str">
        <f>'🔢 İNDİKATÖRLER'!Z18</f>
        <v>PAS</v>
      </c>
      <c r="M19" s="262">
        <f>'📡 CANLI_VERİ'!I19</f>
        <v>0</v>
      </c>
      <c r="N19" s="262">
        <f>'📡 CANLI_VERİ'!H19</f>
        <v>0</v>
      </c>
      <c r="O19" s="262">
        <f>'📡 CANLI_VERİ'!C19</f>
        <v>0</v>
      </c>
      <c r="P19" s="262" t="str">
        <f>'🔢 İNDİKATÖRLER'!U18</f>
        <v/>
      </c>
      <c r="Q19" s="262" t="str">
        <f t="shared" si="0"/>
        <v/>
      </c>
      <c r="R19" s="263" t="str">
        <f t="shared" si="1"/>
        <v>Pas geç</v>
      </c>
    </row>
    <row r="20" spans="1:18" x14ac:dyDescent="0.3">
      <c r="A20" s="262">
        <v>17</v>
      </c>
      <c r="B20" s="263" t="str">
        <f>'🔢 İNDİKATÖRLER'!A19</f>
        <v>AKGRT</v>
      </c>
      <c r="C20" s="262">
        <f>'🔢 İNDİKATÖRLER'!Y19</f>
        <v>0</v>
      </c>
      <c r="D20" s="262" t="str">
        <f>'🔢 İNDİKATÖRLER'!N19</f>
        <v>✗</v>
      </c>
      <c r="E20" s="262" t="str">
        <f>'🔢 İNDİKATÖRLER'!O19</f>
        <v>✗</v>
      </c>
      <c r="F20" s="262" t="str">
        <f>'🔢 İNDİKATÖRLER'!P19</f>
        <v>✗</v>
      </c>
      <c r="G20" s="262" t="str">
        <f>'🔢 İNDİKATÖRLER'!Q19</f>
        <v>✗</v>
      </c>
      <c r="H20" s="262" t="str">
        <f>'🔢 İNDİKATÖRLER'!R19</f>
        <v>✗</v>
      </c>
      <c r="I20" s="262" t="str">
        <f>'🔢 İNDİKATÖRLER'!S19</f>
        <v>✗</v>
      </c>
      <c r="J20" s="262" t="str">
        <f>'🔢 İNDİKATÖRLER'!AA19</f>
        <v>HAYIR</v>
      </c>
      <c r="K20" s="262">
        <f>'🔢 İNDİKATÖRLER'!F19</f>
        <v>2.749594155844155</v>
      </c>
      <c r="L20" s="262" t="str">
        <f>'🔢 İNDİKATÖRLER'!Z19</f>
        <v>PAS</v>
      </c>
      <c r="M20" s="262">
        <f>'📡 CANLI_VERİ'!I20</f>
        <v>-0.2853</v>
      </c>
      <c r="N20" s="262">
        <f>'📡 CANLI_VERİ'!H20</f>
        <v>49298</v>
      </c>
      <c r="O20" s="262">
        <f>'📡 CANLI_VERİ'!C20</f>
        <v>6.99</v>
      </c>
      <c r="P20" s="262">
        <f>'🔢 İNDİKATÖRLER'!U19</f>
        <v>0</v>
      </c>
      <c r="Q20" s="262">
        <f t="shared" si="0"/>
        <v>0</v>
      </c>
      <c r="R20" s="263" t="str">
        <f t="shared" si="1"/>
        <v>Pas geç</v>
      </c>
    </row>
    <row r="21" spans="1:18" x14ac:dyDescent="0.3">
      <c r="A21" s="262">
        <v>18</v>
      </c>
      <c r="B21" s="263" t="str">
        <f>'🔢 İNDİKATÖRLER'!A20</f>
        <v>AKIGY</v>
      </c>
      <c r="C21" s="262">
        <f>'🔢 İNDİKATÖRLER'!Y20</f>
        <v>0</v>
      </c>
      <c r="D21" s="262" t="str">
        <f>'🔢 İNDİKATÖRLER'!N20</f>
        <v>?</v>
      </c>
      <c r="E21" s="262" t="str">
        <f>'🔢 İNDİKATÖRLER'!O20</f>
        <v>?</v>
      </c>
      <c r="F21" s="262" t="str">
        <f>'🔢 İNDİKATÖRLER'!P20</f>
        <v>?</v>
      </c>
      <c r="G21" s="262" t="str">
        <f>'🔢 İNDİKATÖRLER'!Q20</f>
        <v>?</v>
      </c>
      <c r="H21" s="262" t="str">
        <f>'🔢 İNDİKATÖRLER'!R20</f>
        <v>?</v>
      </c>
      <c r="I21" s="262" t="str">
        <f>'🔢 İNDİKATÖRLER'!S20</f>
        <v>?</v>
      </c>
      <c r="J21" s="262" t="str">
        <f>'🔢 İNDİKATÖRLER'!AA20</f>
        <v>HAYIR</v>
      </c>
      <c r="K21" s="262" t="str">
        <f>'🔢 İNDİKATÖRLER'!F20</f>
        <v>?</v>
      </c>
      <c r="L21" s="262" t="str">
        <f>'🔢 İNDİKATÖRLER'!Z20</f>
        <v>PAS</v>
      </c>
      <c r="M21" s="262">
        <f>'📡 CANLI_VERİ'!I21</f>
        <v>0</v>
      </c>
      <c r="N21" s="262">
        <f>'📡 CANLI_VERİ'!H21</f>
        <v>0</v>
      </c>
      <c r="O21" s="262">
        <f>'📡 CANLI_VERİ'!C21</f>
        <v>0</v>
      </c>
      <c r="P21" s="262" t="str">
        <f>'🔢 İNDİKATÖRLER'!U20</f>
        <v/>
      </c>
      <c r="Q21" s="262" t="str">
        <f t="shared" si="0"/>
        <v/>
      </c>
      <c r="R21" s="263" t="str">
        <f t="shared" si="1"/>
        <v>Pas geç</v>
      </c>
    </row>
    <row r="22" spans="1:18" x14ac:dyDescent="0.3">
      <c r="A22" s="262">
        <v>19</v>
      </c>
      <c r="B22" s="263" t="str">
        <f>'🔢 İNDİKATÖRLER'!A21</f>
        <v>AKPAZ</v>
      </c>
      <c r="C22" s="262">
        <f>'🔢 İNDİKATÖRLER'!Y21</f>
        <v>0</v>
      </c>
      <c r="D22" s="262" t="str">
        <f>'🔢 İNDİKATÖRLER'!N21</f>
        <v>?</v>
      </c>
      <c r="E22" s="262" t="str">
        <f>'🔢 İNDİKATÖRLER'!O21</f>
        <v>?</v>
      </c>
      <c r="F22" s="262" t="str">
        <f>'🔢 İNDİKATÖRLER'!P21</f>
        <v>?</v>
      </c>
      <c r="G22" s="262" t="str">
        <f>'🔢 İNDİKATÖRLER'!Q21</f>
        <v>?</v>
      </c>
      <c r="H22" s="262" t="str">
        <f>'🔢 İNDİKATÖRLER'!R21</f>
        <v>?</v>
      </c>
      <c r="I22" s="262" t="str">
        <f>'🔢 İNDİKATÖRLER'!S21</f>
        <v>?</v>
      </c>
      <c r="J22" s="262" t="str">
        <f>'🔢 İNDİKATÖRLER'!AA21</f>
        <v>HAYIR</v>
      </c>
      <c r="K22" s="262" t="str">
        <f>'🔢 İNDİKATÖRLER'!F21</f>
        <v>?</v>
      </c>
      <c r="L22" s="262" t="str">
        <f>'🔢 İNDİKATÖRLER'!Z21</f>
        <v>PAS</v>
      </c>
      <c r="M22" s="262">
        <f>'📡 CANLI_VERİ'!I22</f>
        <v>0</v>
      </c>
      <c r="N22" s="262">
        <f>'📡 CANLI_VERİ'!H22</f>
        <v>0</v>
      </c>
      <c r="O22" s="262">
        <f>'📡 CANLI_VERİ'!C22</f>
        <v>0</v>
      </c>
      <c r="P22" s="262" t="str">
        <f>'🔢 İNDİKATÖRLER'!U21</f>
        <v/>
      </c>
      <c r="Q22" s="262" t="str">
        <f t="shared" si="0"/>
        <v/>
      </c>
      <c r="R22" s="263" t="str">
        <f t="shared" si="1"/>
        <v>Pas geç</v>
      </c>
    </row>
    <row r="23" spans="1:18" x14ac:dyDescent="0.3">
      <c r="A23" s="262">
        <v>20</v>
      </c>
      <c r="B23" s="263" t="str">
        <f>'🔢 İNDİKATÖRLER'!A22</f>
        <v>AKSA</v>
      </c>
      <c r="C23" s="262">
        <f>'🔢 İNDİKATÖRLER'!Y22</f>
        <v>4</v>
      </c>
      <c r="D23" s="262" t="str">
        <f>'🔢 İNDİKATÖRLER'!N22</f>
        <v>✗</v>
      </c>
      <c r="E23" s="262" t="str">
        <f>'🔢 İNDİKATÖRLER'!O22</f>
        <v>✓</v>
      </c>
      <c r="F23" s="262" t="str">
        <f>'🔢 İNDİKATÖRLER'!P22</f>
        <v>✗</v>
      </c>
      <c r="G23" s="262" t="str">
        <f>'🔢 İNDİKATÖRLER'!Q22</f>
        <v>✗</v>
      </c>
      <c r="H23" s="262" t="str">
        <f>'🔢 İNDİKATÖRLER'!R22</f>
        <v>✗</v>
      </c>
      <c r="I23" s="262" t="str">
        <f>'🔢 İNDİKATÖRLER'!S22</f>
        <v>✓</v>
      </c>
      <c r="J23" s="262" t="str">
        <f>'🔢 İNDİKATÖRLER'!AA22</f>
        <v>HAYIR</v>
      </c>
      <c r="K23" s="262">
        <f>'🔢 İNDİKATÖRLER'!F22</f>
        <v>3.1116028211865552</v>
      </c>
      <c r="L23" s="262" t="str">
        <f>'🔢 İNDİKATÖRLER'!Z22</f>
        <v>PAS</v>
      </c>
      <c r="M23" s="262">
        <f>'📡 CANLI_VERİ'!I23</f>
        <v>-0.28249999999999997</v>
      </c>
      <c r="N23" s="262">
        <f>'📡 CANLI_VERİ'!H23</f>
        <v>1118966</v>
      </c>
      <c r="O23" s="262">
        <f>'📡 CANLI_VERİ'!C23</f>
        <v>10.59</v>
      </c>
      <c r="P23" s="262">
        <f>'🔢 İNDİKATÖRLER'!U22</f>
        <v>5</v>
      </c>
      <c r="Q23" s="262">
        <f t="shared" si="0"/>
        <v>-1</v>
      </c>
      <c r="R23" s="263" t="str">
        <f t="shared" si="1"/>
        <v>Pas geç</v>
      </c>
    </row>
    <row r="24" spans="1:18" x14ac:dyDescent="0.3">
      <c r="A24" s="262">
        <v>21</v>
      </c>
      <c r="B24" s="263" t="str">
        <f>'🔢 İNDİKATÖRLER'!A23</f>
        <v>AKSEN</v>
      </c>
      <c r="C24" s="262">
        <f>'🔢 İNDİKATÖRLER'!Y23</f>
        <v>6</v>
      </c>
      <c r="D24" s="262" t="str">
        <f>'🔢 İNDİKATÖRLER'!N23</f>
        <v>✓</v>
      </c>
      <c r="E24" s="262" t="str">
        <f>'🔢 İNDİKATÖRLER'!O23</f>
        <v>✓</v>
      </c>
      <c r="F24" s="262" t="str">
        <f>'🔢 İNDİKATÖRLER'!P23</f>
        <v>✗</v>
      </c>
      <c r="G24" s="262" t="str">
        <f>'🔢 İNDİKATÖRLER'!Q23</f>
        <v>✓</v>
      </c>
      <c r="H24" s="262" t="str">
        <f>'🔢 İNDİKATÖRLER'!R23</f>
        <v>✗</v>
      </c>
      <c r="I24" s="262" t="str">
        <f>'🔢 İNDİKATÖRLER'!S23</f>
        <v>✗</v>
      </c>
      <c r="J24" s="262" t="str">
        <f>'🔢 İNDİKATÖRLER'!AA23</f>
        <v>HAYIR</v>
      </c>
      <c r="K24" s="262">
        <f>'🔢 İNDİKATÖRLER'!F23</f>
        <v>3.3427374540480495</v>
      </c>
      <c r="L24" s="262" t="str">
        <f>'🔢 İNDİKATÖRLER'!Z23</f>
        <v>PAS</v>
      </c>
      <c r="M24" s="262">
        <f>'📡 CANLI_VERİ'!I24</f>
        <v>0.18279999999999999</v>
      </c>
      <c r="N24" s="262">
        <f>'📡 CANLI_VERİ'!H24</f>
        <v>89427</v>
      </c>
      <c r="O24" s="262">
        <f>'📡 CANLI_VERİ'!C24</f>
        <v>82.2</v>
      </c>
      <c r="P24" s="262">
        <f>'🔢 İNDİKATÖRLER'!U23</f>
        <v>8</v>
      </c>
      <c r="Q24" s="262">
        <f t="shared" si="0"/>
        <v>-2</v>
      </c>
      <c r="R24" s="263" t="str">
        <f t="shared" si="1"/>
        <v>Pas geç</v>
      </c>
    </row>
    <row r="25" spans="1:18" x14ac:dyDescent="0.3">
      <c r="A25" s="262">
        <v>22</v>
      </c>
      <c r="B25" s="263" t="str">
        <f>'🔢 İNDİKATÖRLER'!A24</f>
        <v>AKSGY</v>
      </c>
      <c r="C25" s="262">
        <f>'🔢 İNDİKATÖRLER'!Y24</f>
        <v>1</v>
      </c>
      <c r="D25" s="262" t="str">
        <f>'🔢 İNDİKATÖRLER'!N24</f>
        <v>✗</v>
      </c>
      <c r="E25" s="262" t="str">
        <f>'🔢 İNDİKATÖRLER'!O24</f>
        <v>✓</v>
      </c>
      <c r="F25" s="262" t="str">
        <f>'🔢 İNDİKATÖRLER'!P24</f>
        <v>✗</v>
      </c>
      <c r="G25" s="262" t="str">
        <f>'🔢 İNDİKATÖRLER'!Q24</f>
        <v>✗</v>
      </c>
      <c r="H25" s="262" t="str">
        <f>'🔢 İNDİKATÖRLER'!R24</f>
        <v>✗</v>
      </c>
      <c r="I25" s="262" t="str">
        <f>'🔢 İNDİKATÖRLER'!S24</f>
        <v>✗</v>
      </c>
      <c r="J25" s="262" t="str">
        <f>'🔢 İNDİKATÖRLER'!AA24</f>
        <v>HAYIR</v>
      </c>
      <c r="K25" s="262">
        <f>'🔢 İNDİKATÖRLER'!F24</f>
        <v>2.3458859734369901</v>
      </c>
      <c r="L25" s="262" t="str">
        <f>'🔢 İNDİKATÖRLER'!Z24</f>
        <v>PAS</v>
      </c>
      <c r="M25" s="262">
        <f>'📡 CANLI_VERİ'!I25</f>
        <v>0.224</v>
      </c>
      <c r="N25" s="262">
        <f>'📡 CANLI_VERİ'!H25</f>
        <v>43799</v>
      </c>
      <c r="O25" s="262">
        <f>'📡 CANLI_VERİ'!C25</f>
        <v>8.9499999999999993</v>
      </c>
      <c r="P25" s="262">
        <f>'🔢 İNDİKATÖRLER'!U24</f>
        <v>3</v>
      </c>
      <c r="Q25" s="262">
        <f t="shared" si="0"/>
        <v>-2</v>
      </c>
      <c r="R25" s="263" t="str">
        <f t="shared" si="1"/>
        <v>Pas geç</v>
      </c>
    </row>
    <row r="26" spans="1:18" x14ac:dyDescent="0.3">
      <c r="A26" s="262">
        <v>23</v>
      </c>
      <c r="B26" s="263" t="str">
        <f>'🔢 İNDİKATÖRLER'!A25</f>
        <v>AKSUE</v>
      </c>
      <c r="C26" s="262">
        <f>'🔢 İNDİKATÖRLER'!Y25</f>
        <v>0</v>
      </c>
      <c r="D26" s="262" t="str">
        <f>'🔢 İNDİKATÖRLER'!N25</f>
        <v>?</v>
      </c>
      <c r="E26" s="262" t="str">
        <f>'🔢 İNDİKATÖRLER'!O25</f>
        <v>?</v>
      </c>
      <c r="F26" s="262" t="str">
        <f>'🔢 İNDİKATÖRLER'!P25</f>
        <v>?</v>
      </c>
      <c r="G26" s="262" t="str">
        <f>'🔢 İNDİKATÖRLER'!Q25</f>
        <v>?</v>
      </c>
      <c r="H26" s="262" t="str">
        <f>'🔢 İNDİKATÖRLER'!R25</f>
        <v>?</v>
      </c>
      <c r="I26" s="262" t="str">
        <f>'🔢 İNDİKATÖRLER'!S25</f>
        <v>?</v>
      </c>
      <c r="J26" s="262" t="str">
        <f>'🔢 İNDİKATÖRLER'!AA25</f>
        <v>HAYIR</v>
      </c>
      <c r="K26" s="262" t="str">
        <f>'🔢 İNDİKATÖRLER'!F25</f>
        <v>?</v>
      </c>
      <c r="L26" s="262" t="str">
        <f>'🔢 İNDİKATÖRLER'!Z25</f>
        <v>PAS</v>
      </c>
      <c r="M26" s="262">
        <f>'📡 CANLI_VERİ'!I26</f>
        <v>-5.7599999999999998E-2</v>
      </c>
      <c r="N26" s="262">
        <f>'📡 CANLI_VERİ'!H26</f>
        <v>80978</v>
      </c>
      <c r="O26" s="262">
        <f>'📡 CANLI_VERİ'!C26</f>
        <v>34.700000000000003</v>
      </c>
      <c r="P26" s="262" t="str">
        <f>'🔢 İNDİKATÖRLER'!U25</f>
        <v/>
      </c>
      <c r="Q26" s="262" t="str">
        <f t="shared" si="0"/>
        <v/>
      </c>
      <c r="R26" s="263" t="str">
        <f t="shared" si="1"/>
        <v>Pas geç</v>
      </c>
    </row>
    <row r="27" spans="1:18" x14ac:dyDescent="0.3">
      <c r="A27" s="262">
        <v>24</v>
      </c>
      <c r="B27" s="263" t="str">
        <f>'🔢 İNDİKATÖRLER'!A26</f>
        <v>AKYHO</v>
      </c>
      <c r="C27" s="262">
        <f>'🔢 İNDİKATÖRLER'!Y26</f>
        <v>0</v>
      </c>
      <c r="D27" s="262" t="str">
        <f>'🔢 İNDİKATÖRLER'!N26</f>
        <v>?</v>
      </c>
      <c r="E27" s="262" t="str">
        <f>'🔢 İNDİKATÖRLER'!O26</f>
        <v>?</v>
      </c>
      <c r="F27" s="262" t="str">
        <f>'🔢 İNDİKATÖRLER'!P26</f>
        <v>?</v>
      </c>
      <c r="G27" s="262" t="str">
        <f>'🔢 İNDİKATÖRLER'!Q26</f>
        <v>?</v>
      </c>
      <c r="H27" s="262" t="str">
        <f>'🔢 İNDİKATÖRLER'!R26</f>
        <v>?</v>
      </c>
      <c r="I27" s="262" t="str">
        <f>'🔢 İNDİKATÖRLER'!S26</f>
        <v>?</v>
      </c>
      <c r="J27" s="262" t="str">
        <f>'🔢 İNDİKATÖRLER'!AA26</f>
        <v>HAYIR</v>
      </c>
      <c r="K27" s="262" t="str">
        <f>'🔢 İNDİKATÖRLER'!F26</f>
        <v>?</v>
      </c>
      <c r="L27" s="262" t="str">
        <f>'🔢 İNDİKATÖRLER'!Z26</f>
        <v>PAS</v>
      </c>
      <c r="M27" s="262">
        <f>'📡 CANLI_VERİ'!I27</f>
        <v>0</v>
      </c>
      <c r="N27" s="262">
        <f>'📡 CANLI_VERİ'!H27</f>
        <v>28935</v>
      </c>
      <c r="O27" s="262">
        <f>'📡 CANLI_VERİ'!C27</f>
        <v>2.75</v>
      </c>
      <c r="P27" s="262" t="str">
        <f>'🔢 İNDİKATÖRLER'!U26</f>
        <v/>
      </c>
      <c r="Q27" s="262" t="str">
        <f t="shared" si="0"/>
        <v/>
      </c>
      <c r="R27" s="263" t="str">
        <f t="shared" si="1"/>
        <v>Pas geç</v>
      </c>
    </row>
    <row r="28" spans="1:18" ht="28.8" x14ac:dyDescent="0.3">
      <c r="A28" s="262">
        <v>25</v>
      </c>
      <c r="B28" s="263" t="str">
        <f>'🔢 İNDİKATÖRLER'!A27</f>
        <v>ALARK</v>
      </c>
      <c r="C28" s="262">
        <f>'🔢 İNDİKATÖRLER'!Y27</f>
        <v>15</v>
      </c>
      <c r="D28" s="262" t="str">
        <f>'🔢 İNDİKATÖRLER'!N27</f>
        <v>✓</v>
      </c>
      <c r="E28" s="262" t="str">
        <f>'🔢 İNDİKATÖRLER'!O27</f>
        <v>✓</v>
      </c>
      <c r="F28" s="262" t="str">
        <f>'🔢 İNDİKATÖRLER'!P27</f>
        <v>✓</v>
      </c>
      <c r="G28" s="262" t="str">
        <f>'🔢 İNDİKATÖRLER'!Q27</f>
        <v>✓</v>
      </c>
      <c r="H28" s="262" t="str">
        <f>'🔢 İNDİKATÖRLER'!R27</f>
        <v>✓</v>
      </c>
      <c r="I28" s="262" t="str">
        <f>'🔢 İNDİKATÖRLER'!S27</f>
        <v>✓</v>
      </c>
      <c r="J28" s="262" t="str">
        <f>'🔢 İNDİKATÖRLER'!AA27</f>
        <v>EVET</v>
      </c>
      <c r="K28" s="262">
        <f>'🔢 İNDİKATÖRLER'!F27</f>
        <v>2.6075911536162555</v>
      </c>
      <c r="L28" s="262" t="str">
        <f>'🔢 İNDİKATÖRLER'!Z27</f>
        <v>PREMIUM</v>
      </c>
      <c r="M28" s="262">
        <f>'📡 CANLI_VERİ'!I28</f>
        <v>-0.26069999999999999</v>
      </c>
      <c r="N28" s="262">
        <f>'📡 CANLI_VERİ'!H28</f>
        <v>144629</v>
      </c>
      <c r="O28" s="262">
        <f>'📡 CANLI_VERİ'!C28</f>
        <v>95.65</v>
      </c>
      <c r="P28" s="262">
        <f>'🔢 İNDİKATÖRLER'!U27</f>
        <v>15</v>
      </c>
      <c r="Q28" s="262">
        <f t="shared" si="0"/>
        <v>0</v>
      </c>
      <c r="R28" s="263" t="str">
        <f t="shared" si="1"/>
        <v>Piyasa/Hisse eksi ise öncelikli aday</v>
      </c>
    </row>
    <row r="29" spans="1:18" x14ac:dyDescent="0.3">
      <c r="A29" s="262">
        <v>26</v>
      </c>
      <c r="B29" s="263" t="str">
        <f>'🔢 İNDİKATÖRLER'!A28</f>
        <v>ALBRK</v>
      </c>
      <c r="C29" s="262">
        <f>'🔢 İNDİKATÖRLER'!Y28</f>
        <v>0</v>
      </c>
      <c r="D29" s="262" t="str">
        <f>'🔢 İNDİKATÖRLER'!N28</f>
        <v>✗</v>
      </c>
      <c r="E29" s="262" t="str">
        <f>'🔢 İNDİKATÖRLER'!O28</f>
        <v>✗</v>
      </c>
      <c r="F29" s="262" t="str">
        <f>'🔢 İNDİKATÖRLER'!P28</f>
        <v>✗</v>
      </c>
      <c r="G29" s="262" t="str">
        <f>'🔢 İNDİKATÖRLER'!Q28</f>
        <v>✗</v>
      </c>
      <c r="H29" s="262" t="str">
        <f>'🔢 İNDİKATÖRLER'!R28</f>
        <v>✗</v>
      </c>
      <c r="I29" s="262" t="str">
        <f>'🔢 İNDİKATÖRLER'!S28</f>
        <v>✗</v>
      </c>
      <c r="J29" s="262" t="str">
        <f>'🔢 İNDİKATÖRLER'!AA28</f>
        <v>HAYIR</v>
      </c>
      <c r="K29" s="262">
        <f>'🔢 İNDİKATÖRLER'!F28</f>
        <v>3.9495249406175792</v>
      </c>
      <c r="L29" s="262" t="str">
        <f>'🔢 İNDİKATÖRLER'!Z28</f>
        <v>PAS</v>
      </c>
      <c r="M29" s="262">
        <f>'📡 CANLI_VERİ'!I29</f>
        <v>0</v>
      </c>
      <c r="N29" s="262">
        <f>'📡 CANLI_VERİ'!H29</f>
        <v>133761</v>
      </c>
      <c r="O29" s="262">
        <f>'📡 CANLI_VERİ'!C29</f>
        <v>8.41</v>
      </c>
      <c r="P29" s="262">
        <f>'🔢 İNDİKATÖRLER'!U28</f>
        <v>0</v>
      </c>
      <c r="Q29" s="262">
        <f t="shared" si="0"/>
        <v>0</v>
      </c>
      <c r="R29" s="263" t="str">
        <f t="shared" si="1"/>
        <v>Pas geç</v>
      </c>
    </row>
    <row r="30" spans="1:18" x14ac:dyDescent="0.3">
      <c r="A30" s="262">
        <v>27</v>
      </c>
      <c r="B30" s="263" t="str">
        <f>'🔢 İNDİKATÖRLER'!A29</f>
        <v>ALCAR</v>
      </c>
      <c r="C30" s="262">
        <f>'🔢 İNDİKATÖRLER'!Y29</f>
        <v>4</v>
      </c>
      <c r="D30" s="262" t="str">
        <f>'🔢 İNDİKATÖRLER'!N29</f>
        <v>✗</v>
      </c>
      <c r="E30" s="262" t="str">
        <f>'🔢 İNDİKATÖRLER'!O29</f>
        <v>✓</v>
      </c>
      <c r="F30" s="262" t="str">
        <f>'🔢 İNDİKATÖRLER'!P29</f>
        <v>✓</v>
      </c>
      <c r="G30" s="262" t="str">
        <f>'🔢 İNDİKATÖRLER'!Q29</f>
        <v>✗</v>
      </c>
      <c r="H30" s="262" t="str">
        <f>'🔢 İNDİKATÖRLER'!R29</f>
        <v>✗</v>
      </c>
      <c r="I30" s="262" t="str">
        <f>'🔢 İNDİKATÖRLER'!S29</f>
        <v>✗</v>
      </c>
      <c r="J30" s="262" t="str">
        <f>'🔢 İNDİKATÖRLER'!AA29</f>
        <v>HAYIR</v>
      </c>
      <c r="K30" s="262">
        <f>'🔢 İNDİKATÖRLER'!F29</f>
        <v>3.8907133734719941</v>
      </c>
      <c r="L30" s="262" t="str">
        <f>'🔢 İNDİKATÖRLER'!Z29</f>
        <v>PAS</v>
      </c>
      <c r="M30" s="262">
        <f>'📡 CANLI_VERİ'!I30</f>
        <v>6.4500000000000002E-2</v>
      </c>
      <c r="N30" s="262">
        <f>'📡 CANLI_VERİ'!H30</f>
        <v>79</v>
      </c>
      <c r="O30" s="262">
        <f>'📡 CANLI_VERİ'!C30</f>
        <v>776</v>
      </c>
      <c r="P30" s="262">
        <f>'🔢 İNDİKATÖRLER'!U29</f>
        <v>6</v>
      </c>
      <c r="Q30" s="262">
        <f t="shared" si="0"/>
        <v>-2</v>
      </c>
      <c r="R30" s="263" t="str">
        <f t="shared" si="1"/>
        <v>Pas geç</v>
      </c>
    </row>
    <row r="31" spans="1:18" x14ac:dyDescent="0.3">
      <c r="A31" s="262">
        <v>28</v>
      </c>
      <c r="B31" s="263" t="str">
        <f>'🔢 İNDİKATÖRLER'!A30</f>
        <v>ALCTL</v>
      </c>
      <c r="C31" s="262">
        <f>'🔢 İNDİKATÖRLER'!Y30</f>
        <v>0</v>
      </c>
      <c r="D31" s="262" t="str">
        <f>'🔢 İNDİKATÖRLER'!N30</f>
        <v>✗</v>
      </c>
      <c r="E31" s="262" t="str">
        <f>'🔢 İNDİKATÖRLER'!O30</f>
        <v>✓</v>
      </c>
      <c r="F31" s="262" t="str">
        <f>'🔢 İNDİKATÖRLER'!P30</f>
        <v>✗</v>
      </c>
      <c r="G31" s="262" t="str">
        <f>'🔢 İNDİKATÖRLER'!Q30</f>
        <v>✗</v>
      </c>
      <c r="H31" s="262" t="str">
        <f>'🔢 İNDİKATÖRLER'!R30</f>
        <v>✗</v>
      </c>
      <c r="I31" s="262" t="str">
        <f>'🔢 İNDİKATÖRLER'!S30</f>
        <v>✗</v>
      </c>
      <c r="J31" s="262" t="str">
        <f>'🔢 İNDİKATÖRLER'!AA30</f>
        <v>HAYIR</v>
      </c>
      <c r="K31" s="262">
        <f>'🔢 İNDİKATÖRLER'!F30</f>
        <v>4.4342187826814499</v>
      </c>
      <c r="L31" s="262" t="str">
        <f>'🔢 İNDİKATÖRLER'!Z30</f>
        <v>PAS</v>
      </c>
      <c r="M31" s="262">
        <f>'📡 CANLI_VERİ'!I31</f>
        <v>0.219</v>
      </c>
      <c r="N31" s="262">
        <f>'📡 CANLI_VERİ'!H31</f>
        <v>4550</v>
      </c>
      <c r="O31" s="262">
        <f>'📡 CANLI_VERİ'!C31</f>
        <v>137.30000000000001</v>
      </c>
      <c r="P31" s="262">
        <f>'🔢 İNDİKATÖRLER'!U30</f>
        <v>3</v>
      </c>
      <c r="Q31" s="262">
        <f t="shared" si="0"/>
        <v>-3</v>
      </c>
      <c r="R31" s="263" t="str">
        <f t="shared" si="1"/>
        <v>Pas geç</v>
      </c>
    </row>
    <row r="32" spans="1:18" ht="28.8" x14ac:dyDescent="0.3">
      <c r="A32" s="262">
        <v>29</v>
      </c>
      <c r="B32" s="263" t="str">
        <f>'🔢 İNDİKATÖRLER'!A31</f>
        <v>ALFAS</v>
      </c>
      <c r="C32" s="262">
        <f>'🔢 İNDİKATÖRLER'!Y31</f>
        <v>15</v>
      </c>
      <c r="D32" s="262" t="str">
        <f>'🔢 İNDİKATÖRLER'!N31</f>
        <v>✓</v>
      </c>
      <c r="E32" s="262" t="str">
        <f>'🔢 İNDİKATÖRLER'!O31</f>
        <v>✓</v>
      </c>
      <c r="F32" s="262" t="str">
        <f>'🔢 İNDİKATÖRLER'!P31</f>
        <v>✓</v>
      </c>
      <c r="G32" s="262" t="str">
        <f>'🔢 İNDİKATÖRLER'!Q31</f>
        <v>✓</v>
      </c>
      <c r="H32" s="262" t="str">
        <f>'🔢 İNDİKATÖRLER'!R31</f>
        <v>✗</v>
      </c>
      <c r="I32" s="262" t="str">
        <f>'🔢 İNDİKATÖRLER'!S31</f>
        <v>✓</v>
      </c>
      <c r="J32" s="262" t="str">
        <f>'🔢 İNDİKATÖRLER'!AA31</f>
        <v>EVET</v>
      </c>
      <c r="K32" s="262">
        <f>'🔢 İNDİKATÖRLER'!F31</f>
        <v>3.1498257839721275</v>
      </c>
      <c r="L32" s="262" t="str">
        <f>'🔢 İNDİKATÖRLER'!Z31</f>
        <v>PREMIUM</v>
      </c>
      <c r="M32" s="262">
        <f>'📡 CANLI_VERİ'!I32</f>
        <v>-0.67469999999999997</v>
      </c>
      <c r="N32" s="262">
        <f>'📡 CANLI_VERİ'!H32</f>
        <v>93725</v>
      </c>
      <c r="O32" s="262">
        <f>'📡 CANLI_VERİ'!C32</f>
        <v>41.22</v>
      </c>
      <c r="P32" s="262">
        <f>'🔢 İNDİKATÖRLER'!U31</f>
        <v>13</v>
      </c>
      <c r="Q32" s="262">
        <f t="shared" si="0"/>
        <v>2</v>
      </c>
      <c r="R32" s="263" t="str">
        <f t="shared" si="1"/>
        <v>Piyasa/Hisse eksi ise öncelikli aday</v>
      </c>
    </row>
    <row r="33" spans="1:18" x14ac:dyDescent="0.3">
      <c r="A33" s="262">
        <v>30</v>
      </c>
      <c r="B33" s="263" t="str">
        <f>'🔢 İNDİKATÖRLER'!A32</f>
        <v>ALGYO</v>
      </c>
      <c r="C33" s="262">
        <f>'🔢 İNDİKATÖRLER'!Y32</f>
        <v>5</v>
      </c>
      <c r="D33" s="262" t="str">
        <f>'🔢 İNDİKATÖRLER'!N32</f>
        <v>✓</v>
      </c>
      <c r="E33" s="262" t="str">
        <f>'🔢 İNDİKATÖRLER'!O32</f>
        <v>✓</v>
      </c>
      <c r="F33" s="262" t="str">
        <f>'🔢 İNDİKATÖRLER'!P32</f>
        <v>✗</v>
      </c>
      <c r="G33" s="262" t="str">
        <f>'🔢 İNDİKATÖRLER'!Q32</f>
        <v>✓</v>
      </c>
      <c r="H33" s="262" t="str">
        <f>'🔢 İNDİKATÖRLER'!R32</f>
        <v>✗</v>
      </c>
      <c r="I33" s="262" t="str">
        <f>'🔢 İNDİKATÖRLER'!S32</f>
        <v>✓</v>
      </c>
      <c r="J33" s="262" t="str">
        <f>'🔢 İNDİKATÖRLER'!AA32</f>
        <v>HAYIR</v>
      </c>
      <c r="K33" s="262">
        <f>'🔢 İNDİKATÖRLER'!F32</f>
        <v>5.0318640467339382</v>
      </c>
      <c r="L33" s="262" t="str">
        <f>'🔢 İNDİKATÖRLER'!Z32</f>
        <v>PAS</v>
      </c>
      <c r="M33" s="262">
        <f>'📡 CANLI_VERİ'!I33</f>
        <v>0</v>
      </c>
      <c r="N33" s="262">
        <f>'📡 CANLI_VERİ'!H33</f>
        <v>208610</v>
      </c>
      <c r="O33" s="262">
        <f>'📡 CANLI_VERİ'!C33</f>
        <v>6.33</v>
      </c>
      <c r="P33" s="262">
        <f>'🔢 İNDİKATÖRLER'!U32</f>
        <v>8</v>
      </c>
      <c r="Q33" s="262">
        <f t="shared" si="0"/>
        <v>-3</v>
      </c>
      <c r="R33" s="263" t="str">
        <f t="shared" si="1"/>
        <v>Pas geç</v>
      </c>
    </row>
    <row r="34" spans="1:18" x14ac:dyDescent="0.3">
      <c r="A34" s="262">
        <v>31</v>
      </c>
      <c r="B34" s="263" t="str">
        <f>'🔢 İNDİKATÖRLER'!A33</f>
        <v>ALKA</v>
      </c>
      <c r="C34" s="262">
        <f>'🔢 İNDİKATÖRLER'!Y33</f>
        <v>0</v>
      </c>
      <c r="D34" s="262" t="str">
        <f>'🔢 İNDİKATÖRLER'!N33</f>
        <v>?</v>
      </c>
      <c r="E34" s="262" t="str">
        <f>'🔢 İNDİKATÖRLER'!O33</f>
        <v>?</v>
      </c>
      <c r="F34" s="262" t="str">
        <f>'🔢 İNDİKATÖRLER'!P33</f>
        <v>?</v>
      </c>
      <c r="G34" s="262" t="str">
        <f>'🔢 İNDİKATÖRLER'!Q33</f>
        <v>?</v>
      </c>
      <c r="H34" s="262" t="str">
        <f>'🔢 İNDİKATÖRLER'!R33</f>
        <v>?</v>
      </c>
      <c r="I34" s="262" t="str">
        <f>'🔢 İNDİKATÖRLER'!S33</f>
        <v>?</v>
      </c>
      <c r="J34" s="262" t="str">
        <f>'🔢 İNDİKATÖRLER'!AA33</f>
        <v>HAYIR</v>
      </c>
      <c r="K34" s="262" t="str">
        <f>'🔢 İNDİKATÖRLER'!F33</f>
        <v>?</v>
      </c>
      <c r="L34" s="262" t="str">
        <f>'🔢 İNDİKATÖRLER'!Z33</f>
        <v>PAS</v>
      </c>
      <c r="M34" s="262">
        <f>'📡 CANLI_VERİ'!I34</f>
        <v>8.8999999999999996E-2</v>
      </c>
      <c r="N34" s="262">
        <f>'📡 CANLI_VERİ'!H34</f>
        <v>70942</v>
      </c>
      <c r="O34" s="262">
        <f>'📡 CANLI_VERİ'!C34</f>
        <v>11.24</v>
      </c>
      <c r="P34" s="262" t="str">
        <f>'🔢 İNDİKATÖRLER'!U33</f>
        <v/>
      </c>
      <c r="Q34" s="262" t="str">
        <f t="shared" si="0"/>
        <v/>
      </c>
      <c r="R34" s="263" t="str">
        <f t="shared" si="1"/>
        <v>Pas geç</v>
      </c>
    </row>
    <row r="35" spans="1:18" x14ac:dyDescent="0.3">
      <c r="A35" s="262">
        <v>32</v>
      </c>
      <c r="B35" s="263" t="str">
        <f>'🔢 İNDİKATÖRLER'!A34</f>
        <v>ALKIM</v>
      </c>
      <c r="C35" s="262">
        <f>'🔢 İNDİKATÖRLER'!Y34</f>
        <v>4</v>
      </c>
      <c r="D35" s="262" t="str">
        <f>'🔢 İNDİKATÖRLER'!N34</f>
        <v>✓</v>
      </c>
      <c r="E35" s="262" t="str">
        <f>'🔢 İNDİKATÖRLER'!O34</f>
        <v>✓</v>
      </c>
      <c r="F35" s="262" t="str">
        <f>'🔢 İNDİKATÖRLER'!P34</f>
        <v>✓</v>
      </c>
      <c r="G35" s="262" t="str">
        <f>'🔢 İNDİKATÖRLER'!Q34</f>
        <v>✗</v>
      </c>
      <c r="H35" s="262" t="str">
        <f>'🔢 İNDİKATÖRLER'!R34</f>
        <v>✓</v>
      </c>
      <c r="I35" s="262" t="str">
        <f>'🔢 İNDİKATÖRLER'!S34</f>
        <v>✗</v>
      </c>
      <c r="J35" s="262" t="str">
        <f>'🔢 İNDİKATÖRLER'!AA34</f>
        <v>HAYIR</v>
      </c>
      <c r="K35" s="262">
        <f>'🔢 İNDİKATÖRLER'!F34</f>
        <v>4.1165227240549367</v>
      </c>
      <c r="L35" s="262" t="str">
        <f>'🔢 İNDİKATÖRLER'!Z34</f>
        <v>PAS</v>
      </c>
      <c r="M35" s="262">
        <f>'📡 CANLI_VERİ'!I35</f>
        <v>0</v>
      </c>
      <c r="N35" s="262">
        <f>'📡 CANLI_VERİ'!H35</f>
        <v>26361</v>
      </c>
      <c r="O35" s="262">
        <f>'📡 CANLI_VERİ'!C35</f>
        <v>20.059999999999999</v>
      </c>
      <c r="P35" s="262">
        <f>'🔢 İNDİKATÖRLER'!U34</f>
        <v>11</v>
      </c>
      <c r="Q35" s="262">
        <f t="shared" si="0"/>
        <v>-7</v>
      </c>
      <c r="R35" s="263" t="str">
        <f t="shared" si="1"/>
        <v>Pas geç</v>
      </c>
    </row>
    <row r="36" spans="1:18" x14ac:dyDescent="0.3">
      <c r="A36" s="262">
        <v>33</v>
      </c>
      <c r="B36" s="263" t="str">
        <f>'🔢 İNDİKATÖRLER'!A35</f>
        <v>ALKLC</v>
      </c>
      <c r="C36" s="262">
        <f>'🔢 İNDİKATÖRLER'!Y35</f>
        <v>0</v>
      </c>
      <c r="D36" s="262" t="str">
        <f>'🔢 İNDİKATÖRLER'!N35</f>
        <v>?</v>
      </c>
      <c r="E36" s="262" t="str">
        <f>'🔢 İNDİKATÖRLER'!O35</f>
        <v>?</v>
      </c>
      <c r="F36" s="262" t="str">
        <f>'🔢 İNDİKATÖRLER'!P35</f>
        <v>?</v>
      </c>
      <c r="G36" s="262" t="str">
        <f>'🔢 İNDİKATÖRLER'!Q35</f>
        <v>?</v>
      </c>
      <c r="H36" s="262" t="str">
        <f>'🔢 İNDİKATÖRLER'!R35</f>
        <v>?</v>
      </c>
      <c r="I36" s="262" t="str">
        <f>'🔢 İNDİKATÖRLER'!S35</f>
        <v>?</v>
      </c>
      <c r="J36" s="262" t="str">
        <f>'🔢 İNDİKATÖRLER'!AA35</f>
        <v>HAYIR</v>
      </c>
      <c r="K36" s="262" t="str">
        <f>'🔢 İNDİKATÖRLER'!F35</f>
        <v>?</v>
      </c>
      <c r="L36" s="262" t="str">
        <f>'🔢 İNDİKATÖRLER'!Z35</f>
        <v>PAS</v>
      </c>
      <c r="M36" s="262">
        <f>'📡 CANLI_VERİ'!I36</f>
        <v>0.1399</v>
      </c>
      <c r="N36" s="262">
        <f>'📡 CANLI_VERİ'!H36</f>
        <v>9930</v>
      </c>
      <c r="O36" s="262">
        <f>'📡 CANLI_VERİ'!C36</f>
        <v>358</v>
      </c>
      <c r="P36" s="262" t="str">
        <f>'🔢 İNDİKATÖRLER'!U35</f>
        <v/>
      </c>
      <c r="Q36" s="262" t="str">
        <f t="shared" si="0"/>
        <v/>
      </c>
      <c r="R36" s="263" t="str">
        <f t="shared" si="1"/>
        <v>Pas geç</v>
      </c>
    </row>
    <row r="37" spans="1:18" x14ac:dyDescent="0.3">
      <c r="A37" s="262">
        <v>34</v>
      </c>
      <c r="B37" s="263" t="str">
        <f>'🔢 İNDİKATÖRLER'!A36</f>
        <v>ALMAD</v>
      </c>
      <c r="C37" s="262">
        <f>'🔢 İNDİKATÖRLER'!Y36</f>
        <v>0</v>
      </c>
      <c r="D37" s="262" t="str">
        <f>'🔢 İNDİKATÖRLER'!N36</f>
        <v>?</v>
      </c>
      <c r="E37" s="262" t="str">
        <f>'🔢 İNDİKATÖRLER'!O36</f>
        <v>?</v>
      </c>
      <c r="F37" s="262" t="str">
        <f>'🔢 İNDİKATÖRLER'!P36</f>
        <v>?</v>
      </c>
      <c r="G37" s="262" t="str">
        <f>'🔢 İNDİKATÖRLER'!Q36</f>
        <v>?</v>
      </c>
      <c r="H37" s="262" t="str">
        <f>'🔢 İNDİKATÖRLER'!R36</f>
        <v>?</v>
      </c>
      <c r="I37" s="262" t="str">
        <f>'🔢 İNDİKATÖRLER'!S36</f>
        <v>?</v>
      </c>
      <c r="J37" s="262" t="str">
        <f>'🔢 İNDİKATÖRLER'!AA36</f>
        <v>HAYIR</v>
      </c>
      <c r="K37" s="262" t="str">
        <f>'🔢 İNDİKATÖRLER'!F36</f>
        <v>?</v>
      </c>
      <c r="L37" s="262" t="str">
        <f>'🔢 İNDİKATÖRLER'!Z36</f>
        <v>PAS</v>
      </c>
      <c r="M37" s="262">
        <f>'📡 CANLI_VERİ'!I37</f>
        <v>0</v>
      </c>
      <c r="N37" s="262">
        <f>'📡 CANLI_VERİ'!H37</f>
        <v>0</v>
      </c>
      <c r="O37" s="262">
        <f>'📡 CANLI_VERİ'!C37</f>
        <v>0</v>
      </c>
      <c r="P37" s="262" t="str">
        <f>'🔢 İNDİKATÖRLER'!U36</f>
        <v/>
      </c>
      <c r="Q37" s="262" t="str">
        <f t="shared" si="0"/>
        <v/>
      </c>
      <c r="R37" s="263" t="str">
        <f t="shared" si="1"/>
        <v>Pas geç</v>
      </c>
    </row>
    <row r="38" spans="1:18" x14ac:dyDescent="0.3">
      <c r="A38" s="262">
        <v>35</v>
      </c>
      <c r="B38" s="263" t="str">
        <f>'🔢 İNDİKATÖRLER'!A37</f>
        <v>ALNTF</v>
      </c>
      <c r="C38" s="262">
        <f>'🔢 İNDİKATÖRLER'!Y37</f>
        <v>0</v>
      </c>
      <c r="D38" s="262" t="str">
        <f>'🔢 İNDİKATÖRLER'!N37</f>
        <v>?</v>
      </c>
      <c r="E38" s="262" t="str">
        <f>'🔢 İNDİKATÖRLER'!O37</f>
        <v>?</v>
      </c>
      <c r="F38" s="262" t="str">
        <f>'🔢 İNDİKATÖRLER'!P37</f>
        <v>?</v>
      </c>
      <c r="G38" s="262" t="str">
        <f>'🔢 İNDİKATÖRLER'!Q37</f>
        <v>?</v>
      </c>
      <c r="H38" s="262" t="str">
        <f>'🔢 İNDİKATÖRLER'!R37</f>
        <v>?</v>
      </c>
      <c r="I38" s="262" t="str">
        <f>'🔢 İNDİKATÖRLER'!S37</f>
        <v>?</v>
      </c>
      <c r="J38" s="262" t="str">
        <f>'🔢 İNDİKATÖRLER'!AA37</f>
        <v>HAYIR</v>
      </c>
      <c r="K38" s="262" t="str">
        <f>'🔢 İNDİKATÖRLER'!F37</f>
        <v>?</v>
      </c>
      <c r="L38" s="262" t="str">
        <f>'🔢 İNDİKATÖRLER'!Z37</f>
        <v>PAS</v>
      </c>
      <c r="M38" s="262">
        <f>'📡 CANLI_VERİ'!I38</f>
        <v>0</v>
      </c>
      <c r="N38" s="262">
        <f>'📡 CANLI_VERİ'!H38</f>
        <v>0</v>
      </c>
      <c r="O38" s="262">
        <f>'📡 CANLI_VERİ'!C38</f>
        <v>0</v>
      </c>
      <c r="P38" s="262" t="str">
        <f>'🔢 İNDİKATÖRLER'!U37</f>
        <v/>
      </c>
      <c r="Q38" s="262" t="str">
        <f t="shared" si="0"/>
        <v/>
      </c>
      <c r="R38" s="263" t="str">
        <f t="shared" si="1"/>
        <v>Pas geç</v>
      </c>
    </row>
    <row r="39" spans="1:18" x14ac:dyDescent="0.3">
      <c r="A39" s="262">
        <v>36</v>
      </c>
      <c r="B39" s="263" t="str">
        <f>'🔢 İNDİKATÖRLER'!A38</f>
        <v>ALNUS</v>
      </c>
      <c r="C39" s="262">
        <f>'🔢 İNDİKATÖRLER'!Y38</f>
        <v>0</v>
      </c>
      <c r="D39" s="262" t="str">
        <f>'🔢 İNDİKATÖRLER'!N38</f>
        <v>?</v>
      </c>
      <c r="E39" s="262" t="str">
        <f>'🔢 İNDİKATÖRLER'!O38</f>
        <v>?</v>
      </c>
      <c r="F39" s="262" t="str">
        <f>'🔢 İNDİKATÖRLER'!P38</f>
        <v>?</v>
      </c>
      <c r="G39" s="262" t="str">
        <f>'🔢 İNDİKATÖRLER'!Q38</f>
        <v>?</v>
      </c>
      <c r="H39" s="262" t="str">
        <f>'🔢 İNDİKATÖRLER'!R38</f>
        <v>?</v>
      </c>
      <c r="I39" s="262" t="str">
        <f>'🔢 İNDİKATÖRLER'!S38</f>
        <v>?</v>
      </c>
      <c r="J39" s="262" t="str">
        <f>'🔢 İNDİKATÖRLER'!AA38</f>
        <v>HAYIR</v>
      </c>
      <c r="K39" s="262" t="str">
        <f>'🔢 İNDİKATÖRLER'!F38</f>
        <v>?</v>
      </c>
      <c r="L39" s="262" t="str">
        <f>'🔢 İNDİKATÖRLER'!Z38</f>
        <v>PAS</v>
      </c>
      <c r="M39" s="262">
        <f>'📡 CANLI_VERİ'!I39</f>
        <v>0</v>
      </c>
      <c r="N39" s="262">
        <f>'📡 CANLI_VERİ'!H39</f>
        <v>0</v>
      </c>
      <c r="O39" s="262">
        <f>'📡 CANLI_VERİ'!C39</f>
        <v>0</v>
      </c>
      <c r="P39" s="262" t="str">
        <f>'🔢 İNDİKATÖRLER'!U38</f>
        <v/>
      </c>
      <c r="Q39" s="262" t="str">
        <f t="shared" si="0"/>
        <v/>
      </c>
      <c r="R39" s="263" t="str">
        <f t="shared" si="1"/>
        <v>Pas geç</v>
      </c>
    </row>
    <row r="40" spans="1:18" x14ac:dyDescent="0.3">
      <c r="A40" s="262">
        <v>37</v>
      </c>
      <c r="B40" s="263" t="str">
        <f>'🔢 İNDİKATÖRLER'!A39</f>
        <v>ALTINS</v>
      </c>
      <c r="C40" s="262">
        <f>'🔢 İNDİKATÖRLER'!Y39</f>
        <v>0</v>
      </c>
      <c r="D40" s="262" t="str">
        <f>'🔢 İNDİKATÖRLER'!N39</f>
        <v>?</v>
      </c>
      <c r="E40" s="262" t="str">
        <f>'🔢 İNDİKATÖRLER'!O39</f>
        <v>?</v>
      </c>
      <c r="F40" s="262" t="str">
        <f>'🔢 İNDİKATÖRLER'!P39</f>
        <v>?</v>
      </c>
      <c r="G40" s="262" t="str">
        <f>'🔢 İNDİKATÖRLER'!Q39</f>
        <v>?</v>
      </c>
      <c r="H40" s="262" t="str">
        <f>'🔢 İNDİKATÖRLER'!R39</f>
        <v>?</v>
      </c>
      <c r="I40" s="262" t="str">
        <f>'🔢 İNDİKATÖRLER'!S39</f>
        <v>?</v>
      </c>
      <c r="J40" s="262" t="str">
        <f>'🔢 İNDİKATÖRLER'!AA39</f>
        <v>HAYIR</v>
      </c>
      <c r="K40" s="262" t="str">
        <f>'🔢 İNDİKATÖRLER'!F39</f>
        <v>?</v>
      </c>
      <c r="L40" s="262" t="str">
        <f>'🔢 İNDİKATÖRLER'!Z39</f>
        <v>PAS</v>
      </c>
      <c r="M40" s="262">
        <f>'📡 CANLI_VERİ'!I40</f>
        <v>0</v>
      </c>
      <c r="N40" s="262">
        <f>'📡 CANLI_VERİ'!H40</f>
        <v>0</v>
      </c>
      <c r="O40" s="262">
        <f>'📡 CANLI_VERİ'!C40</f>
        <v>0</v>
      </c>
      <c r="P40" s="262" t="str">
        <f>'🔢 İNDİKATÖRLER'!U39</f>
        <v/>
      </c>
      <c r="Q40" s="262" t="str">
        <f t="shared" si="0"/>
        <v/>
      </c>
      <c r="R40" s="263" t="str">
        <f t="shared" si="1"/>
        <v>Pas geç</v>
      </c>
    </row>
    <row r="41" spans="1:18" x14ac:dyDescent="0.3">
      <c r="A41" s="262">
        <v>38</v>
      </c>
      <c r="B41" s="263" t="str">
        <f>'🔢 İNDİKATÖRLER'!A40</f>
        <v>ALTNS</v>
      </c>
      <c r="C41" s="262">
        <f>'🔢 İNDİKATÖRLER'!Y40</f>
        <v>0</v>
      </c>
      <c r="D41" s="262" t="str">
        <f>'🔢 İNDİKATÖRLER'!N40</f>
        <v>?</v>
      </c>
      <c r="E41" s="262" t="str">
        <f>'🔢 İNDİKATÖRLER'!O40</f>
        <v>?</v>
      </c>
      <c r="F41" s="262" t="str">
        <f>'🔢 İNDİKATÖRLER'!P40</f>
        <v>?</v>
      </c>
      <c r="G41" s="262" t="str">
        <f>'🔢 İNDİKATÖRLER'!Q40</f>
        <v>?</v>
      </c>
      <c r="H41" s="262" t="str">
        <f>'🔢 İNDİKATÖRLER'!R40</f>
        <v>?</v>
      </c>
      <c r="I41" s="262" t="str">
        <f>'🔢 İNDİKATÖRLER'!S40</f>
        <v>?</v>
      </c>
      <c r="J41" s="262" t="str">
        <f>'🔢 İNDİKATÖRLER'!AA40</f>
        <v>HAYIR</v>
      </c>
      <c r="K41" s="262" t="str">
        <f>'🔢 İNDİKATÖRLER'!F40</f>
        <v>?</v>
      </c>
      <c r="L41" s="262" t="str">
        <f>'🔢 İNDİKATÖRLER'!Z40</f>
        <v>PAS</v>
      </c>
      <c r="M41" s="262">
        <f>'📡 CANLI_VERİ'!I41</f>
        <v>0</v>
      </c>
      <c r="N41" s="262">
        <f>'📡 CANLI_VERİ'!H41</f>
        <v>0</v>
      </c>
      <c r="O41" s="262">
        <f>'📡 CANLI_VERİ'!C41</f>
        <v>0</v>
      </c>
      <c r="P41" s="262" t="str">
        <f>'🔢 İNDİKATÖRLER'!U40</f>
        <v/>
      </c>
      <c r="Q41" s="262" t="str">
        <f t="shared" si="0"/>
        <v/>
      </c>
      <c r="R41" s="263" t="str">
        <f t="shared" si="1"/>
        <v>Pas geç</v>
      </c>
    </row>
    <row r="42" spans="1:18" x14ac:dyDescent="0.3">
      <c r="A42" s="262">
        <v>39</v>
      </c>
      <c r="B42" s="263" t="str">
        <f>'🔢 İNDİKATÖRLER'!A41</f>
        <v>ALTNY</v>
      </c>
      <c r="C42" s="262">
        <f>'🔢 İNDİKATÖRLER'!Y41</f>
        <v>0</v>
      </c>
      <c r="D42" s="262" t="str">
        <f>'🔢 İNDİKATÖRLER'!N41</f>
        <v>?</v>
      </c>
      <c r="E42" s="262" t="str">
        <f>'🔢 İNDİKATÖRLER'!O41</f>
        <v>?</v>
      </c>
      <c r="F42" s="262" t="str">
        <f>'🔢 İNDİKATÖRLER'!P41</f>
        <v>?</v>
      </c>
      <c r="G42" s="262" t="str">
        <f>'🔢 İNDİKATÖRLER'!Q41</f>
        <v>?</v>
      </c>
      <c r="H42" s="262" t="str">
        <f>'🔢 İNDİKATÖRLER'!R41</f>
        <v>?</v>
      </c>
      <c r="I42" s="262" t="str">
        <f>'🔢 İNDİKATÖRLER'!S41</f>
        <v>?</v>
      </c>
      <c r="J42" s="262" t="str">
        <f>'🔢 İNDİKATÖRLER'!AA41</f>
        <v>HAYIR</v>
      </c>
      <c r="K42" s="262" t="str">
        <f>'🔢 İNDİKATÖRLER'!F41</f>
        <v>?</v>
      </c>
      <c r="L42" s="262" t="str">
        <f>'🔢 İNDİKATÖRLER'!Z41</f>
        <v>PAS</v>
      </c>
      <c r="M42" s="262">
        <f>'📡 CANLI_VERİ'!I42</f>
        <v>-0.2492</v>
      </c>
      <c r="N42" s="262">
        <f>'📡 CANLI_VERİ'!H42</f>
        <v>350344</v>
      </c>
      <c r="O42" s="262">
        <f>'📡 CANLI_VERİ'!C42</f>
        <v>16.010000000000002</v>
      </c>
      <c r="P42" s="262" t="str">
        <f>'🔢 İNDİKATÖRLER'!U41</f>
        <v/>
      </c>
      <c r="Q42" s="262" t="str">
        <f t="shared" si="0"/>
        <v/>
      </c>
      <c r="R42" s="263" t="str">
        <f t="shared" si="1"/>
        <v>Pas geç</v>
      </c>
    </row>
    <row r="43" spans="1:18" x14ac:dyDescent="0.3">
      <c r="A43" s="262">
        <v>40</v>
      </c>
      <c r="B43" s="263" t="str">
        <f>'🔢 İNDİKATÖRLER'!A42</f>
        <v>ALYAG</v>
      </c>
      <c r="C43" s="262">
        <f>'🔢 İNDİKATÖRLER'!Y42</f>
        <v>0</v>
      </c>
      <c r="D43" s="262" t="str">
        <f>'🔢 İNDİKATÖRLER'!N42</f>
        <v>?</v>
      </c>
      <c r="E43" s="262" t="str">
        <f>'🔢 İNDİKATÖRLER'!O42</f>
        <v>?</v>
      </c>
      <c r="F43" s="262" t="str">
        <f>'🔢 İNDİKATÖRLER'!P42</f>
        <v>?</v>
      </c>
      <c r="G43" s="262" t="str">
        <f>'🔢 İNDİKATÖRLER'!Q42</f>
        <v>?</v>
      </c>
      <c r="H43" s="262" t="str">
        <f>'🔢 İNDİKATÖRLER'!R42</f>
        <v>?</v>
      </c>
      <c r="I43" s="262" t="str">
        <f>'🔢 İNDİKATÖRLER'!S42</f>
        <v>?</v>
      </c>
      <c r="J43" s="262" t="str">
        <f>'🔢 İNDİKATÖRLER'!AA42</f>
        <v>HAYIR</v>
      </c>
      <c r="K43" s="262" t="str">
        <f>'🔢 İNDİKATÖRLER'!F42</f>
        <v>?</v>
      </c>
      <c r="L43" s="262" t="str">
        <f>'🔢 İNDİKATÖRLER'!Z42</f>
        <v>PAS</v>
      </c>
      <c r="M43" s="262">
        <f>'📡 CANLI_VERİ'!I43</f>
        <v>0</v>
      </c>
      <c r="N43" s="262">
        <f>'📡 CANLI_VERİ'!H43</f>
        <v>0</v>
      </c>
      <c r="O43" s="262">
        <f>'📡 CANLI_VERİ'!C43</f>
        <v>0</v>
      </c>
      <c r="P43" s="262" t="str">
        <f>'🔢 İNDİKATÖRLER'!U42</f>
        <v/>
      </c>
      <c r="Q43" s="262" t="str">
        <f t="shared" si="0"/>
        <v/>
      </c>
      <c r="R43" s="263" t="str">
        <f t="shared" si="1"/>
        <v>Pas geç</v>
      </c>
    </row>
    <row r="44" spans="1:18" x14ac:dyDescent="0.3">
      <c r="A44" s="262">
        <v>41</v>
      </c>
      <c r="B44" s="263" t="str">
        <f>'🔢 İNDİKATÖRLER'!A43</f>
        <v>ANELE</v>
      </c>
      <c r="C44" s="262">
        <f>'🔢 İNDİKATÖRLER'!Y43</f>
        <v>0</v>
      </c>
      <c r="D44" s="262" t="str">
        <f>'🔢 İNDİKATÖRLER'!N43</f>
        <v>✓</v>
      </c>
      <c r="E44" s="262" t="str">
        <f>'🔢 İNDİKATÖRLER'!O43</f>
        <v>✓</v>
      </c>
      <c r="F44" s="262" t="str">
        <f>'🔢 İNDİKATÖRLER'!P43</f>
        <v>✓</v>
      </c>
      <c r="G44" s="262" t="str">
        <f>'🔢 İNDİKATÖRLER'!Q43</f>
        <v>✗</v>
      </c>
      <c r="H44" s="262" t="str">
        <f>'🔢 İNDİKATÖRLER'!R43</f>
        <v>✓</v>
      </c>
      <c r="I44" s="262" t="str">
        <f>'🔢 İNDİKATÖRLER'!S43</f>
        <v>✗</v>
      </c>
      <c r="J44" s="262" t="str">
        <f>'🔢 İNDİKATÖRLER'!AA43</f>
        <v>HAYIR</v>
      </c>
      <c r="K44" s="262">
        <f>'🔢 İNDİKATÖRLER'!F43</f>
        <v>8.4523809523809526</v>
      </c>
      <c r="L44" s="262" t="str">
        <f>'🔢 İNDİKATÖRLER'!Z43</f>
        <v>PAS</v>
      </c>
      <c r="M44" s="262">
        <f>'📡 CANLI_VERİ'!I44</f>
        <v>0</v>
      </c>
      <c r="N44" s="262">
        <f>'📡 CANLI_VERİ'!H44</f>
        <v>22</v>
      </c>
      <c r="O44" s="262">
        <f>'📡 CANLI_VERİ'!C44</f>
        <v>48.1</v>
      </c>
      <c r="P44" s="262">
        <f>'🔢 İNDİKATÖRLER'!U43</f>
        <v>9</v>
      </c>
      <c r="Q44" s="262">
        <f t="shared" si="0"/>
        <v>-9</v>
      </c>
      <c r="R44" s="263" t="str">
        <f t="shared" si="1"/>
        <v>Pas geç</v>
      </c>
    </row>
    <row r="45" spans="1:18" x14ac:dyDescent="0.3">
      <c r="A45" s="262">
        <v>42</v>
      </c>
      <c r="B45" s="263" t="str">
        <f>'🔢 İNDİKATÖRLER'!A44</f>
        <v>ANGEN</v>
      </c>
      <c r="C45" s="262">
        <f>'🔢 İNDİKATÖRLER'!Y44</f>
        <v>6</v>
      </c>
      <c r="D45" s="262" t="str">
        <f>'🔢 İNDİKATÖRLER'!N44</f>
        <v>✓</v>
      </c>
      <c r="E45" s="262" t="str">
        <f>'🔢 İNDİKATÖRLER'!O44</f>
        <v>✓</v>
      </c>
      <c r="F45" s="262" t="str">
        <f>'🔢 İNDİKATÖRLER'!P44</f>
        <v>✓</v>
      </c>
      <c r="G45" s="262" t="str">
        <f>'🔢 İNDİKATÖRLER'!Q44</f>
        <v>✗</v>
      </c>
      <c r="H45" s="262" t="str">
        <f>'🔢 İNDİKATÖRLER'!R44</f>
        <v>✓</v>
      </c>
      <c r="I45" s="262" t="str">
        <f>'🔢 İNDİKATÖRLER'!S44</f>
        <v>✗</v>
      </c>
      <c r="J45" s="262" t="str">
        <f>'🔢 İNDİKATÖRLER'!AA44</f>
        <v>HAYIR</v>
      </c>
      <c r="K45" s="262">
        <f>'🔢 İNDİKATÖRLER'!F44</f>
        <v>2.6209422761146914</v>
      </c>
      <c r="L45" s="262" t="str">
        <f>'🔢 İNDİKATÖRLER'!Z44</f>
        <v>PAS</v>
      </c>
      <c r="M45" s="262">
        <f>'📡 CANLI_VERİ'!I45</f>
        <v>8.9599999999999999E-2</v>
      </c>
      <c r="N45" s="262">
        <f>'📡 CANLI_VERİ'!H45</f>
        <v>8579</v>
      </c>
      <c r="O45" s="262">
        <f>'📡 CANLI_VERİ'!C45</f>
        <v>11.17</v>
      </c>
      <c r="P45" s="262">
        <f>'🔢 İNDİKATÖRLER'!U44</f>
        <v>11</v>
      </c>
      <c r="Q45" s="262">
        <f t="shared" si="0"/>
        <v>-5</v>
      </c>
      <c r="R45" s="263" t="str">
        <f t="shared" si="1"/>
        <v>Pas geç</v>
      </c>
    </row>
    <row r="46" spans="1:18" x14ac:dyDescent="0.3">
      <c r="A46" s="262">
        <v>43</v>
      </c>
      <c r="B46" s="263" t="str">
        <f>'🔢 İNDİKATÖRLER'!A45</f>
        <v>ANHYT</v>
      </c>
      <c r="C46" s="262">
        <f>'🔢 İNDİKATÖRLER'!Y45</f>
        <v>4</v>
      </c>
      <c r="D46" s="262" t="str">
        <f>'🔢 İNDİKATÖRLER'!N45</f>
        <v>✗</v>
      </c>
      <c r="E46" s="262" t="str">
        <f>'🔢 İNDİKATÖRLER'!O45</f>
        <v>✓</v>
      </c>
      <c r="F46" s="262" t="str">
        <f>'🔢 İNDİKATÖRLER'!P45</f>
        <v>✗</v>
      </c>
      <c r="G46" s="262" t="str">
        <f>'🔢 İNDİKATÖRLER'!Q45</f>
        <v>✗</v>
      </c>
      <c r="H46" s="262" t="str">
        <f>'🔢 İNDİKATÖRLER'!R45</f>
        <v>✗</v>
      </c>
      <c r="I46" s="262" t="str">
        <f>'🔢 İNDİKATÖRLER'!S45</f>
        <v>✓</v>
      </c>
      <c r="J46" s="262" t="str">
        <f>'🔢 İNDİKATÖRLER'!AA45</f>
        <v>HAYIR</v>
      </c>
      <c r="K46" s="262">
        <f>'🔢 İNDİKATÖRLER'!F45</f>
        <v>2.6657245632065778</v>
      </c>
      <c r="L46" s="262" t="str">
        <f>'🔢 İNDİKATÖRLER'!Z45</f>
        <v>PAS</v>
      </c>
      <c r="M46" s="262">
        <f>'📡 CANLI_VERİ'!I46</f>
        <v>9.0300000000000005E-2</v>
      </c>
      <c r="N46" s="262">
        <f>'📡 CANLI_VERİ'!H46</f>
        <v>5625</v>
      </c>
      <c r="O46" s="262">
        <f>'📡 CANLI_VERİ'!C46</f>
        <v>110.9</v>
      </c>
      <c r="P46" s="262">
        <f>'🔢 İNDİKATÖRLER'!U45</f>
        <v>5</v>
      </c>
      <c r="Q46" s="262">
        <f t="shared" si="0"/>
        <v>-1</v>
      </c>
      <c r="R46" s="263" t="str">
        <f t="shared" si="1"/>
        <v>Pas geç</v>
      </c>
    </row>
    <row r="47" spans="1:18" x14ac:dyDescent="0.3">
      <c r="A47" s="262">
        <v>44</v>
      </c>
      <c r="B47" s="263" t="str">
        <f>'🔢 İNDİKATÖRLER'!A46</f>
        <v>ANSGR</v>
      </c>
      <c r="C47" s="262">
        <f>'🔢 İNDİKATÖRLER'!Y46</f>
        <v>4</v>
      </c>
      <c r="D47" s="262" t="str">
        <f>'🔢 İNDİKATÖRLER'!N46</f>
        <v>✗</v>
      </c>
      <c r="E47" s="262" t="str">
        <f>'🔢 İNDİKATÖRLER'!O46</f>
        <v>✓</v>
      </c>
      <c r="F47" s="262" t="str">
        <f>'🔢 İNDİKATÖRLER'!P46</f>
        <v>✓</v>
      </c>
      <c r="G47" s="262" t="str">
        <f>'🔢 İNDİKATÖRLER'!Q46</f>
        <v>✗</v>
      </c>
      <c r="H47" s="262" t="str">
        <f>'🔢 İNDİKATÖRLER'!R46</f>
        <v>✗</v>
      </c>
      <c r="I47" s="262" t="str">
        <f>'🔢 İNDİKATÖRLER'!S46</f>
        <v>✗</v>
      </c>
      <c r="J47" s="262" t="str">
        <f>'🔢 İNDİKATÖRLER'!AA46</f>
        <v>HAYIR</v>
      </c>
      <c r="K47" s="262">
        <f>'🔢 İNDİKATÖRLER'!F46</f>
        <v>2.6307847082494975</v>
      </c>
      <c r="L47" s="262" t="str">
        <f>'🔢 İNDİKATÖRLER'!Z46</f>
        <v>PAS</v>
      </c>
      <c r="M47" s="262">
        <f>'📡 CANLI_VERİ'!I47</f>
        <v>-0.13830000000000001</v>
      </c>
      <c r="N47" s="262">
        <f>'📡 CANLI_VERİ'!H47</f>
        <v>88920</v>
      </c>
      <c r="O47" s="262">
        <f>'📡 CANLI_VERİ'!C47</f>
        <v>28.88</v>
      </c>
      <c r="P47" s="262">
        <f>'🔢 İNDİKATÖRLER'!U46</f>
        <v>6</v>
      </c>
      <c r="Q47" s="262">
        <f t="shared" si="0"/>
        <v>-2</v>
      </c>
      <c r="R47" s="263" t="str">
        <f t="shared" si="1"/>
        <v>Pas geç</v>
      </c>
    </row>
    <row r="48" spans="1:18" ht="28.8" x14ac:dyDescent="0.3">
      <c r="A48" s="262">
        <v>45</v>
      </c>
      <c r="B48" s="263" t="str">
        <f>'🔢 İNDİKATÖRLER'!A47</f>
        <v>ARASE</v>
      </c>
      <c r="C48" s="262">
        <f>'🔢 İNDİKATÖRLER'!Y47</f>
        <v>15</v>
      </c>
      <c r="D48" s="262" t="str">
        <f>'🔢 İNDİKATÖRLER'!N47</f>
        <v>✓</v>
      </c>
      <c r="E48" s="262" t="str">
        <f>'🔢 İNDİKATÖRLER'!O47</f>
        <v>✓</v>
      </c>
      <c r="F48" s="262" t="str">
        <f>'🔢 İNDİKATÖRLER'!P47</f>
        <v>✓</v>
      </c>
      <c r="G48" s="262" t="str">
        <f>'🔢 İNDİKATÖRLER'!Q47</f>
        <v>✓</v>
      </c>
      <c r="H48" s="262" t="str">
        <f>'🔢 İNDİKATÖRLER'!R47</f>
        <v>✗</v>
      </c>
      <c r="I48" s="262" t="str">
        <f>'🔢 İNDİKATÖRLER'!S47</f>
        <v>✓</v>
      </c>
      <c r="J48" s="262" t="str">
        <f>'🔢 İNDİKATÖRLER'!AA47</f>
        <v>EVET</v>
      </c>
      <c r="K48" s="262">
        <f>'🔢 İNDİKATÖRLER'!F47</f>
        <v>3.9847584603461605</v>
      </c>
      <c r="L48" s="262" t="str">
        <f>'🔢 İNDİKATÖRLER'!Z47</f>
        <v>PREMIUM</v>
      </c>
      <c r="M48" s="262">
        <f>'📡 CANLI_VERİ'!I48</f>
        <v>0.38419999999999999</v>
      </c>
      <c r="N48" s="262">
        <f>'📡 CANLI_VERİ'!H48</f>
        <v>21491</v>
      </c>
      <c r="O48" s="262">
        <f>'📡 CANLI_VERİ'!C48</f>
        <v>104.5</v>
      </c>
      <c r="P48" s="262">
        <f>'🔢 İNDİKATÖRLER'!U47</f>
        <v>13</v>
      </c>
      <c r="Q48" s="262">
        <f t="shared" si="0"/>
        <v>2</v>
      </c>
      <c r="R48" s="263" t="str">
        <f t="shared" si="1"/>
        <v>Piyasa/Hisse eksi ise öncelikli aday</v>
      </c>
    </row>
    <row r="49" spans="1:18" x14ac:dyDescent="0.3">
      <c r="A49" s="262">
        <v>46</v>
      </c>
      <c r="B49" s="263" t="str">
        <f>'🔢 İNDİKATÖRLER'!A48</f>
        <v>ARCLK</v>
      </c>
      <c r="C49" s="262">
        <f>'🔢 İNDİKATÖRLER'!Y48</f>
        <v>4</v>
      </c>
      <c r="D49" s="262" t="str">
        <f>'🔢 İNDİKATÖRLER'!N48</f>
        <v>✗</v>
      </c>
      <c r="E49" s="262" t="str">
        <f>'🔢 İNDİKATÖRLER'!O48</f>
        <v>✓</v>
      </c>
      <c r="F49" s="262" t="str">
        <f>'🔢 İNDİKATÖRLER'!P48</f>
        <v>✓</v>
      </c>
      <c r="G49" s="262" t="str">
        <f>'🔢 İNDİKATÖRLER'!Q48</f>
        <v>✗</v>
      </c>
      <c r="H49" s="262" t="str">
        <f>'🔢 İNDİKATÖRLER'!R48</f>
        <v>✗</v>
      </c>
      <c r="I49" s="262" t="str">
        <f>'🔢 İNDİKATÖRLER'!S48</f>
        <v>✗</v>
      </c>
      <c r="J49" s="262" t="str">
        <f>'🔢 İNDİKATÖRLER'!AA48</f>
        <v>HAYIR</v>
      </c>
      <c r="K49" s="262">
        <f>'🔢 İNDİKATÖRLER'!F48</f>
        <v>3.6273291925465836</v>
      </c>
      <c r="L49" s="262" t="str">
        <f>'🔢 İNDİKATÖRLER'!Z48</f>
        <v>PAS</v>
      </c>
      <c r="M49" s="262">
        <f>'📡 CANLI_VERİ'!I49</f>
        <v>-0.35620000000000002</v>
      </c>
      <c r="N49" s="262">
        <f>'📡 CANLI_VERİ'!H49</f>
        <v>58219</v>
      </c>
      <c r="O49" s="262">
        <f>'📡 CANLI_VERİ'!C49</f>
        <v>111.9</v>
      </c>
      <c r="P49" s="262">
        <f>'🔢 İNDİKATÖRLER'!U48</f>
        <v>6</v>
      </c>
      <c r="Q49" s="262">
        <f t="shared" si="0"/>
        <v>-2</v>
      </c>
      <c r="R49" s="263" t="str">
        <f t="shared" si="1"/>
        <v>Pas geç</v>
      </c>
    </row>
    <row r="50" spans="1:18" x14ac:dyDescent="0.3">
      <c r="A50" s="262">
        <v>47</v>
      </c>
      <c r="B50" s="263" t="str">
        <f>'🔢 İNDİKATÖRLER'!A49</f>
        <v>ARDYZ</v>
      </c>
      <c r="C50" s="262">
        <f>'🔢 İNDİKATÖRLER'!Y49</f>
        <v>4</v>
      </c>
      <c r="D50" s="262" t="str">
        <f>'🔢 İNDİKATÖRLER'!N49</f>
        <v>✓</v>
      </c>
      <c r="E50" s="262" t="str">
        <f>'🔢 İNDİKATÖRLER'!O49</f>
        <v>✓</v>
      </c>
      <c r="F50" s="262" t="str">
        <f>'🔢 İNDİKATÖRLER'!P49</f>
        <v>✓</v>
      </c>
      <c r="G50" s="262" t="str">
        <f>'🔢 İNDİKATÖRLER'!Q49</f>
        <v>✗</v>
      </c>
      <c r="H50" s="262" t="str">
        <f>'🔢 İNDİKATÖRLER'!R49</f>
        <v>✓</v>
      </c>
      <c r="I50" s="262" t="str">
        <f>'🔢 İNDİKATÖRLER'!S49</f>
        <v>✗</v>
      </c>
      <c r="J50" s="262" t="str">
        <f>'🔢 İNDİKATÖRLER'!AA49</f>
        <v>HAYIR</v>
      </c>
      <c r="K50" s="262">
        <f>'🔢 İNDİKATÖRLER'!F49</f>
        <v>4.2109323995489323</v>
      </c>
      <c r="L50" s="262" t="str">
        <f>'🔢 İNDİKATÖRLER'!Z49</f>
        <v>PAS</v>
      </c>
      <c r="M50" s="262">
        <f>'📡 CANLI_VERİ'!I50</f>
        <v>-0.39679999999999999</v>
      </c>
      <c r="N50" s="262">
        <f>'📡 CANLI_VERİ'!H50</f>
        <v>47442</v>
      </c>
      <c r="O50" s="262">
        <f>'📡 CANLI_VERİ'!C50</f>
        <v>50.2</v>
      </c>
      <c r="P50" s="262">
        <f>'🔢 İNDİKATÖRLER'!U49</f>
        <v>11</v>
      </c>
      <c r="Q50" s="262">
        <f t="shared" si="0"/>
        <v>-7</v>
      </c>
      <c r="R50" s="263" t="str">
        <f t="shared" si="1"/>
        <v>Pas geç</v>
      </c>
    </row>
    <row r="51" spans="1:18" x14ac:dyDescent="0.3">
      <c r="A51" s="262">
        <v>48</v>
      </c>
      <c r="B51" s="263" t="str">
        <f>'🔢 İNDİKATÖRLER'!A50</f>
        <v>ARENA</v>
      </c>
      <c r="C51" s="262">
        <f>'🔢 İNDİKATÖRLER'!Y50</f>
        <v>5</v>
      </c>
      <c r="D51" s="262" t="str">
        <f>'🔢 İNDİKATÖRLER'!N50</f>
        <v>✓</v>
      </c>
      <c r="E51" s="262" t="str">
        <f>'🔢 İNDİKATÖRLER'!O50</f>
        <v>✓</v>
      </c>
      <c r="F51" s="262" t="str">
        <f>'🔢 İNDİKATÖRLER'!P50</f>
        <v>✓</v>
      </c>
      <c r="G51" s="262" t="str">
        <f>'🔢 İNDİKATÖRLER'!Q50</f>
        <v>✗</v>
      </c>
      <c r="H51" s="262" t="str">
        <f>'🔢 İNDİKATÖRLER'!R50</f>
        <v>✓</v>
      </c>
      <c r="I51" s="262" t="str">
        <f>'🔢 İNDİKATÖRLER'!S50</f>
        <v>✓</v>
      </c>
      <c r="J51" s="262" t="str">
        <f>'🔢 İNDİKATÖRLER'!AA50</f>
        <v>HAYIR</v>
      </c>
      <c r="K51" s="262">
        <f>'🔢 İNDİKATÖRLER'!F50</f>
        <v>5.7273851975838719</v>
      </c>
      <c r="L51" s="262" t="str">
        <f>'🔢 İNDİKATÖRLER'!Z50</f>
        <v>PAS</v>
      </c>
      <c r="M51" s="262">
        <f>'📡 CANLI_VERİ'!I51</f>
        <v>0</v>
      </c>
      <c r="N51" s="262">
        <f>'📡 CANLI_VERİ'!H51</f>
        <v>310952</v>
      </c>
      <c r="O51" s="262">
        <f>'📡 CANLI_VERİ'!C51</f>
        <v>38.5</v>
      </c>
      <c r="P51" s="262">
        <f>'🔢 İNDİKATÖRLER'!U50</f>
        <v>11</v>
      </c>
      <c r="Q51" s="262">
        <f t="shared" si="0"/>
        <v>-6</v>
      </c>
      <c r="R51" s="263" t="str">
        <f t="shared" si="1"/>
        <v>Pas geç</v>
      </c>
    </row>
    <row r="52" spans="1:18" x14ac:dyDescent="0.3">
      <c r="A52" s="262">
        <v>49</v>
      </c>
      <c r="B52" s="263" t="str">
        <f>'🔢 İNDİKATÖRLER'!A51</f>
        <v>ARFYO</v>
      </c>
      <c r="C52" s="262">
        <f>'🔢 İNDİKATÖRLER'!Y51</f>
        <v>0</v>
      </c>
      <c r="D52" s="262" t="str">
        <f>'🔢 İNDİKATÖRLER'!N51</f>
        <v>?</v>
      </c>
      <c r="E52" s="262" t="str">
        <f>'🔢 İNDİKATÖRLER'!O51</f>
        <v>?</v>
      </c>
      <c r="F52" s="262" t="str">
        <f>'🔢 İNDİKATÖRLER'!P51</f>
        <v>?</v>
      </c>
      <c r="G52" s="262" t="str">
        <f>'🔢 İNDİKATÖRLER'!Q51</f>
        <v>?</v>
      </c>
      <c r="H52" s="262" t="str">
        <f>'🔢 İNDİKATÖRLER'!R51</f>
        <v>?</v>
      </c>
      <c r="I52" s="262" t="str">
        <f>'🔢 İNDİKATÖRLER'!S51</f>
        <v>?</v>
      </c>
      <c r="J52" s="262" t="str">
        <f>'🔢 İNDİKATÖRLER'!AA51</f>
        <v>HAYIR</v>
      </c>
      <c r="K52" s="262" t="str">
        <f>'🔢 İNDİKATÖRLER'!F51</f>
        <v>?</v>
      </c>
      <c r="L52" s="262" t="str">
        <f>'🔢 İNDİKATÖRLER'!Z51</f>
        <v>PAS</v>
      </c>
      <c r="M52" s="262">
        <f>'📡 CANLI_VERİ'!I52</f>
        <v>0</v>
      </c>
      <c r="N52" s="262">
        <f>'📡 CANLI_VERİ'!H52</f>
        <v>0</v>
      </c>
      <c r="O52" s="262">
        <f>'📡 CANLI_VERİ'!C52</f>
        <v>0</v>
      </c>
      <c r="P52" s="262" t="str">
        <f>'🔢 İNDİKATÖRLER'!U51</f>
        <v/>
      </c>
      <c r="Q52" s="262" t="str">
        <f t="shared" si="0"/>
        <v/>
      </c>
      <c r="R52" s="263" t="str">
        <f t="shared" si="1"/>
        <v>Pas geç</v>
      </c>
    </row>
    <row r="53" spans="1:18" x14ac:dyDescent="0.3">
      <c r="A53" s="262">
        <v>50</v>
      </c>
      <c r="B53" s="263" t="str">
        <f>'🔢 İNDİKATÖRLER'!A52</f>
        <v>ARSAN</v>
      </c>
      <c r="C53" s="262">
        <f>'🔢 İNDİKATÖRLER'!Y52</f>
        <v>4</v>
      </c>
      <c r="D53" s="262" t="str">
        <f>'🔢 İNDİKATÖRLER'!N52</f>
        <v>✗</v>
      </c>
      <c r="E53" s="262" t="str">
        <f>'🔢 İNDİKATÖRLER'!O52</f>
        <v>✓</v>
      </c>
      <c r="F53" s="262" t="str">
        <f>'🔢 İNDİKATÖRLER'!P52</f>
        <v>✓</v>
      </c>
      <c r="G53" s="262" t="str">
        <f>'🔢 İNDİKATÖRLER'!Q52</f>
        <v>✗</v>
      </c>
      <c r="H53" s="262" t="str">
        <f>'🔢 İNDİKATÖRLER'!R52</f>
        <v>✗</v>
      </c>
      <c r="I53" s="262" t="str">
        <f>'🔢 İNDİKATÖRLER'!S52</f>
        <v>✗</v>
      </c>
      <c r="J53" s="262" t="str">
        <f>'🔢 İNDİKATÖRLER'!AA52</f>
        <v>HAYIR</v>
      </c>
      <c r="K53" s="262">
        <f>'🔢 İNDİKATÖRLER'!F52</f>
        <v>3.197086199919061</v>
      </c>
      <c r="L53" s="262" t="str">
        <f>'🔢 İNDİKATÖRLER'!Z52</f>
        <v>PAS</v>
      </c>
      <c r="M53" s="262">
        <f>'📡 CANLI_VERİ'!I53</f>
        <v>0.28820000000000001</v>
      </c>
      <c r="N53" s="262">
        <f>'📡 CANLI_VERİ'!H53</f>
        <v>148284</v>
      </c>
      <c r="O53" s="262">
        <f>'📡 CANLI_VERİ'!C53</f>
        <v>3.48</v>
      </c>
      <c r="P53" s="262">
        <f>'🔢 İNDİKATÖRLER'!U52</f>
        <v>6</v>
      </c>
      <c r="Q53" s="262">
        <f t="shared" si="0"/>
        <v>-2</v>
      </c>
      <c r="R53" s="263" t="str">
        <f t="shared" si="1"/>
        <v>Pas geç</v>
      </c>
    </row>
    <row r="54" spans="1:18" x14ac:dyDescent="0.3">
      <c r="A54" s="262">
        <v>51</v>
      </c>
      <c r="B54" s="263" t="str">
        <f>'🔢 İNDİKATÖRLER'!A53</f>
        <v>ARTMS</v>
      </c>
      <c r="C54" s="262">
        <f>'🔢 İNDİKATÖRLER'!Y53</f>
        <v>0</v>
      </c>
      <c r="D54" s="262" t="str">
        <f>'🔢 İNDİKATÖRLER'!N53</f>
        <v>✗</v>
      </c>
      <c r="E54" s="262" t="str">
        <f>'🔢 İNDİKATÖRLER'!O53</f>
        <v>✗</v>
      </c>
      <c r="F54" s="262" t="str">
        <f>'🔢 İNDİKATÖRLER'!P53</f>
        <v>✗</v>
      </c>
      <c r="G54" s="262" t="str">
        <f>'🔢 İNDİKATÖRLER'!Q53</f>
        <v>✗</v>
      </c>
      <c r="H54" s="262" t="str">
        <f>'🔢 İNDİKATÖRLER'!R53</f>
        <v>✗</v>
      </c>
      <c r="I54" s="262" t="str">
        <f>'🔢 İNDİKATÖRLER'!S53</f>
        <v>✗</v>
      </c>
      <c r="J54" s="262" t="str">
        <f>'🔢 İNDİKATÖRLER'!AA53</f>
        <v>HAYIR</v>
      </c>
      <c r="K54" s="262">
        <f>'🔢 İNDİKATÖRLER'!F53</f>
        <v>4.8715023820707231</v>
      </c>
      <c r="L54" s="262" t="str">
        <f>'🔢 İNDİKATÖRLER'!Z53</f>
        <v>PAS</v>
      </c>
      <c r="M54" s="262">
        <f>'📡 CANLI_VERİ'!I54</f>
        <v>9.2200000000000004E-2</v>
      </c>
      <c r="N54" s="262">
        <f>'📡 CANLI_VERİ'!H54</f>
        <v>21234</v>
      </c>
      <c r="O54" s="262">
        <f>'📡 CANLI_VERİ'!C54</f>
        <v>43.44</v>
      </c>
      <c r="P54" s="262">
        <f>'🔢 İNDİKATÖRLER'!U53</f>
        <v>0</v>
      </c>
      <c r="Q54" s="262">
        <f t="shared" si="0"/>
        <v>0</v>
      </c>
      <c r="R54" s="263" t="str">
        <f t="shared" si="1"/>
        <v>Pas geç</v>
      </c>
    </row>
    <row r="55" spans="1:18" x14ac:dyDescent="0.3">
      <c r="A55" s="262">
        <v>52</v>
      </c>
      <c r="B55" s="263" t="str">
        <f>'🔢 İNDİKATÖRLER'!A54</f>
        <v>ARZUM</v>
      </c>
      <c r="C55" s="262">
        <f>'🔢 İNDİKATÖRLER'!Y54</f>
        <v>0</v>
      </c>
      <c r="D55" s="262" t="str">
        <f>'🔢 İNDİKATÖRLER'!N54</f>
        <v>✗</v>
      </c>
      <c r="E55" s="262" t="str">
        <f>'🔢 İNDİKATÖRLER'!O54</f>
        <v>✓</v>
      </c>
      <c r="F55" s="262" t="str">
        <f>'🔢 İNDİKATÖRLER'!P54</f>
        <v>✗</v>
      </c>
      <c r="G55" s="262" t="str">
        <f>'🔢 İNDİKATÖRLER'!Q54</f>
        <v>✗</v>
      </c>
      <c r="H55" s="262" t="str">
        <f>'🔢 İNDİKATÖRLER'!R54</f>
        <v>✗</v>
      </c>
      <c r="I55" s="262" t="str">
        <f>'🔢 İNDİKATÖRLER'!S54</f>
        <v>✗</v>
      </c>
      <c r="J55" s="262" t="str">
        <f>'🔢 İNDİKATÖRLER'!AA54</f>
        <v>HAYIR</v>
      </c>
      <c r="K55" s="262">
        <f>'🔢 İNDİKATÖRLER'!F54</f>
        <v>7.7604726100966674</v>
      </c>
      <c r="L55" s="262" t="str">
        <f>'🔢 İNDİKATÖRLER'!Z54</f>
        <v>PAS</v>
      </c>
      <c r="M55" s="262">
        <f>'📡 CANLI_VERİ'!I55</f>
        <v>-0.37169999999999997</v>
      </c>
      <c r="N55" s="262">
        <f>'📡 CANLI_VERİ'!H55</f>
        <v>282119</v>
      </c>
      <c r="O55" s="262">
        <f>'📡 CANLI_VERİ'!C55</f>
        <v>2.68</v>
      </c>
      <c r="P55" s="262">
        <f>'🔢 İNDİKATÖRLER'!U54</f>
        <v>1</v>
      </c>
      <c r="Q55" s="262">
        <f t="shared" si="0"/>
        <v>-1</v>
      </c>
      <c r="R55" s="263" t="str">
        <f t="shared" si="1"/>
        <v>Pas geç</v>
      </c>
    </row>
    <row r="56" spans="1:18" x14ac:dyDescent="0.3">
      <c r="A56" s="262">
        <v>53</v>
      </c>
      <c r="B56" s="263" t="str">
        <f>'🔢 İNDİKATÖRLER'!A55</f>
        <v>ASELS</v>
      </c>
      <c r="C56" s="262">
        <f>'🔢 İNDİKATÖRLER'!Y55</f>
        <v>7</v>
      </c>
      <c r="D56" s="262" t="str">
        <f>'🔢 İNDİKATÖRLER'!N55</f>
        <v>✓</v>
      </c>
      <c r="E56" s="262" t="str">
        <f>'🔢 İNDİKATÖRLER'!O55</f>
        <v>✓</v>
      </c>
      <c r="F56" s="262" t="str">
        <f>'🔢 İNDİKATÖRLER'!P55</f>
        <v>✓</v>
      </c>
      <c r="G56" s="262" t="str">
        <f>'🔢 İNDİKATÖRLER'!Q55</f>
        <v>✓</v>
      </c>
      <c r="H56" s="262" t="str">
        <f>'🔢 İNDİKATÖRLER'!R55</f>
        <v>✗</v>
      </c>
      <c r="I56" s="262" t="str">
        <f>'🔢 İNDİKATÖRLER'!S55</f>
        <v>✗</v>
      </c>
      <c r="J56" s="262" t="str">
        <f>'🔢 İNDİKATÖRLER'!AA55</f>
        <v>HAYIR</v>
      </c>
      <c r="K56" s="262">
        <f>'🔢 İNDİKATÖRLER'!F55</f>
        <v>4.3818599506508971</v>
      </c>
      <c r="L56" s="262" t="str">
        <f>'🔢 İNDİKATÖRLER'!Z55</f>
        <v>PAS</v>
      </c>
      <c r="M56" s="262">
        <f>'📡 CANLI_VERİ'!I56</f>
        <v>-0.53249999999999997</v>
      </c>
      <c r="N56" s="262">
        <f>'📡 CANLI_VERİ'!H56</f>
        <v>1506200</v>
      </c>
      <c r="O56" s="262">
        <f>'📡 CANLI_VERİ'!C56</f>
        <v>420.25</v>
      </c>
      <c r="P56" s="262">
        <f>'🔢 İNDİKATÖRLER'!U55</f>
        <v>11</v>
      </c>
      <c r="Q56" s="262">
        <f t="shared" si="0"/>
        <v>-4</v>
      </c>
      <c r="R56" s="263" t="str">
        <f t="shared" si="1"/>
        <v>Pas geç</v>
      </c>
    </row>
    <row r="57" spans="1:18" x14ac:dyDescent="0.3">
      <c r="A57" s="262">
        <v>54</v>
      </c>
      <c r="B57" s="263" t="str">
        <f>'🔢 İNDİKATÖRLER'!A56</f>
        <v>ASGYO</v>
      </c>
      <c r="C57" s="262">
        <f>'🔢 İNDİKATÖRLER'!Y56</f>
        <v>5</v>
      </c>
      <c r="D57" s="262" t="str">
        <f>'🔢 İNDİKATÖRLER'!N56</f>
        <v>✗</v>
      </c>
      <c r="E57" s="262" t="str">
        <f>'🔢 İNDİKATÖRLER'!O56</f>
        <v>✓</v>
      </c>
      <c r="F57" s="262" t="str">
        <f>'🔢 İNDİKATÖRLER'!P56</f>
        <v>✓</v>
      </c>
      <c r="G57" s="262" t="str">
        <f>'🔢 İNDİKATÖRLER'!Q56</f>
        <v>✗</v>
      </c>
      <c r="H57" s="262" t="str">
        <f>'🔢 İNDİKATÖRLER'!R56</f>
        <v>✓</v>
      </c>
      <c r="I57" s="262" t="str">
        <f>'🔢 İNDİKATÖRLER'!S56</f>
        <v>✗</v>
      </c>
      <c r="J57" s="262" t="str">
        <f>'🔢 İNDİKATÖRLER'!AA56</f>
        <v>HAYIR</v>
      </c>
      <c r="K57" s="262">
        <f>'🔢 İNDİKATÖRLER'!F56</f>
        <v>2.9077117572692792</v>
      </c>
      <c r="L57" s="262" t="str">
        <f>'🔢 İNDİKATÖRLER'!Z56</f>
        <v>PAS</v>
      </c>
      <c r="M57" s="262">
        <f>'📡 CANLI_VERİ'!I57</f>
        <v>0</v>
      </c>
      <c r="N57" s="262">
        <f>'📡 CANLI_VERİ'!H57</f>
        <v>30710</v>
      </c>
      <c r="O57" s="262">
        <f>'📡 CANLI_VERİ'!C57</f>
        <v>12.46</v>
      </c>
      <c r="P57" s="262">
        <f>'🔢 İNDİKATÖRLER'!U56</f>
        <v>8</v>
      </c>
      <c r="Q57" s="262">
        <f t="shared" si="0"/>
        <v>-3</v>
      </c>
      <c r="R57" s="263" t="str">
        <f t="shared" si="1"/>
        <v>Pas geç</v>
      </c>
    </row>
    <row r="58" spans="1:18" x14ac:dyDescent="0.3">
      <c r="A58" s="262">
        <v>55</v>
      </c>
      <c r="B58" s="263" t="str">
        <f>'🔢 İNDİKATÖRLER'!A57</f>
        <v>ASTOR</v>
      </c>
      <c r="C58" s="262">
        <f>'🔢 İNDİKATÖRLER'!Y57</f>
        <v>7</v>
      </c>
      <c r="D58" s="262" t="str">
        <f>'🔢 İNDİKATÖRLER'!N57</f>
        <v>✓</v>
      </c>
      <c r="E58" s="262" t="str">
        <f>'🔢 İNDİKATÖRLER'!O57</f>
        <v>✓</v>
      </c>
      <c r="F58" s="262" t="str">
        <f>'🔢 İNDİKATÖRLER'!P57</f>
        <v>✓</v>
      </c>
      <c r="G58" s="262" t="str">
        <f>'🔢 İNDİKATÖRLER'!Q57</f>
        <v>✗</v>
      </c>
      <c r="H58" s="262" t="str">
        <f>'🔢 İNDİKATÖRLER'!R57</f>
        <v>✓</v>
      </c>
      <c r="I58" s="262" t="str">
        <f>'🔢 İNDİKATÖRLER'!S57</f>
        <v>✓</v>
      </c>
      <c r="J58" s="262" t="str">
        <f>'🔢 İNDİKATÖRLER'!AA57</f>
        <v>HAYIR</v>
      </c>
      <c r="K58" s="262">
        <f>'🔢 İNDİKATÖRLER'!F57</f>
        <v>4.8249185667752466</v>
      </c>
      <c r="L58" s="262" t="str">
        <f>'🔢 İNDİKATÖRLER'!Z57</f>
        <v>PAS</v>
      </c>
      <c r="M58" s="262">
        <f>'📡 CANLI_VERİ'!I58</f>
        <v>0.35339999999999999</v>
      </c>
      <c r="N58" s="262">
        <f>'📡 CANLI_VERİ'!H58</f>
        <v>1206790</v>
      </c>
      <c r="O58" s="262">
        <f>'📡 CANLI_VERİ'!C58</f>
        <v>284</v>
      </c>
      <c r="P58" s="262">
        <f>'🔢 İNDİKATÖRLER'!U57</f>
        <v>13</v>
      </c>
      <c r="Q58" s="262">
        <f t="shared" si="0"/>
        <v>-6</v>
      </c>
      <c r="R58" s="263" t="str">
        <f t="shared" si="1"/>
        <v>Pas geç</v>
      </c>
    </row>
    <row r="59" spans="1:18" x14ac:dyDescent="0.3">
      <c r="A59" s="262">
        <v>56</v>
      </c>
      <c r="B59" s="263" t="str">
        <f>'🔢 İNDİKATÖRLER'!A58</f>
        <v>ATAGY</v>
      </c>
      <c r="C59" s="262">
        <f>'🔢 İNDİKATÖRLER'!Y58</f>
        <v>4</v>
      </c>
      <c r="D59" s="262" t="str">
        <f>'🔢 İNDİKATÖRLER'!N58</f>
        <v>✗</v>
      </c>
      <c r="E59" s="262" t="str">
        <f>'🔢 İNDİKATÖRLER'!O58</f>
        <v>✓</v>
      </c>
      <c r="F59" s="262" t="str">
        <f>'🔢 İNDİKATÖRLER'!P58</f>
        <v>✓</v>
      </c>
      <c r="G59" s="262" t="str">
        <f>'🔢 İNDİKATÖRLER'!Q58</f>
        <v>✗</v>
      </c>
      <c r="H59" s="262" t="str">
        <f>'🔢 İNDİKATÖRLER'!R58</f>
        <v>✗</v>
      </c>
      <c r="I59" s="262" t="str">
        <f>'🔢 İNDİKATÖRLER'!S58</f>
        <v>✗</v>
      </c>
      <c r="J59" s="262" t="str">
        <f>'🔢 İNDİKATÖRLER'!AA58</f>
        <v>HAYIR</v>
      </c>
      <c r="K59" s="262">
        <f>'🔢 İNDİKATÖRLER'!F58</f>
        <v>3.122923588039868</v>
      </c>
      <c r="L59" s="262" t="str">
        <f>'🔢 İNDİKATÖRLER'!Z58</f>
        <v>PAS</v>
      </c>
      <c r="M59" s="262">
        <f>'📡 CANLI_VERİ'!I59</f>
        <v>7.5999999999999998E-2</v>
      </c>
      <c r="N59" s="262">
        <f>'📡 CANLI_VERİ'!H59</f>
        <v>32075</v>
      </c>
      <c r="O59" s="262">
        <f>'📡 CANLI_VERİ'!C59</f>
        <v>13.16</v>
      </c>
      <c r="P59" s="262">
        <f>'🔢 İNDİKATÖRLER'!U58</f>
        <v>6</v>
      </c>
      <c r="Q59" s="262">
        <f t="shared" si="0"/>
        <v>-2</v>
      </c>
      <c r="R59" s="263" t="str">
        <f t="shared" si="1"/>
        <v>Pas geç</v>
      </c>
    </row>
    <row r="60" spans="1:18" x14ac:dyDescent="0.3">
      <c r="A60" s="262">
        <v>57</v>
      </c>
      <c r="B60" s="263" t="str">
        <f>'🔢 İNDİKATÖRLER'!A59</f>
        <v>ATAKP</v>
      </c>
      <c r="C60" s="262">
        <f>'🔢 İNDİKATÖRLER'!Y59</f>
        <v>3</v>
      </c>
      <c r="D60" s="262" t="str">
        <f>'🔢 İNDİKATÖRLER'!N59</f>
        <v>✗</v>
      </c>
      <c r="E60" s="262" t="str">
        <f>'🔢 İNDİKATÖRLER'!O59</f>
        <v>✓</v>
      </c>
      <c r="F60" s="262" t="str">
        <f>'🔢 İNDİKATÖRLER'!P59</f>
        <v>✗</v>
      </c>
      <c r="G60" s="262" t="str">
        <f>'🔢 İNDİKATÖRLER'!Q59</f>
        <v>✓</v>
      </c>
      <c r="H60" s="262" t="str">
        <f>'🔢 İNDİKATÖRLER'!R59</f>
        <v>✗</v>
      </c>
      <c r="I60" s="262" t="str">
        <f>'🔢 İNDİKATÖRLER'!S59</f>
        <v>✗</v>
      </c>
      <c r="J60" s="262" t="str">
        <f>'🔢 İNDİKATÖRLER'!AA59</f>
        <v>HAYIR</v>
      </c>
      <c r="K60" s="262">
        <f>'🔢 İNDİKATÖRLER'!F59</f>
        <v>4.596751995595926</v>
      </c>
      <c r="L60" s="262" t="str">
        <f>'🔢 İNDİKATÖRLER'!Z59</f>
        <v>PAS</v>
      </c>
      <c r="M60" s="262">
        <f>'📡 CANLI_VERİ'!I60</f>
        <v>-9.8400000000000001E-2</v>
      </c>
      <c r="N60" s="262">
        <f>'📡 CANLI_VERİ'!H60</f>
        <v>16563</v>
      </c>
      <c r="O60" s="262">
        <f>'📡 CANLI_VERİ'!C60</f>
        <v>50.75</v>
      </c>
      <c r="P60" s="262">
        <f>'🔢 İNDİKATÖRLER'!U59</f>
        <v>5</v>
      </c>
      <c r="Q60" s="262">
        <f t="shared" si="0"/>
        <v>-2</v>
      </c>
      <c r="R60" s="263" t="str">
        <f t="shared" si="1"/>
        <v>Pas geç</v>
      </c>
    </row>
    <row r="61" spans="1:18" x14ac:dyDescent="0.3">
      <c r="A61" s="262">
        <v>58</v>
      </c>
      <c r="B61" s="263" t="str">
        <f>'🔢 İNDİKATÖRLER'!A60</f>
        <v>ATALL</v>
      </c>
      <c r="C61" s="262">
        <f>'🔢 İNDİKATÖRLER'!Y60</f>
        <v>0</v>
      </c>
      <c r="D61" s="262" t="str">
        <f>'🔢 İNDİKATÖRLER'!N60</f>
        <v>?</v>
      </c>
      <c r="E61" s="262" t="str">
        <f>'🔢 İNDİKATÖRLER'!O60</f>
        <v>?</v>
      </c>
      <c r="F61" s="262" t="str">
        <f>'🔢 İNDİKATÖRLER'!P60</f>
        <v>?</v>
      </c>
      <c r="G61" s="262" t="str">
        <f>'🔢 İNDİKATÖRLER'!Q60</f>
        <v>?</v>
      </c>
      <c r="H61" s="262" t="str">
        <f>'🔢 İNDİKATÖRLER'!R60</f>
        <v>?</v>
      </c>
      <c r="I61" s="262" t="str">
        <f>'🔢 İNDİKATÖRLER'!S60</f>
        <v>?</v>
      </c>
      <c r="J61" s="262" t="str">
        <f>'🔢 İNDİKATÖRLER'!AA60</f>
        <v>HAYIR</v>
      </c>
      <c r="K61" s="262" t="str">
        <f>'🔢 İNDİKATÖRLER'!F60</f>
        <v>?</v>
      </c>
      <c r="L61" s="262" t="str">
        <f>'🔢 İNDİKATÖRLER'!Z60</f>
        <v>PAS</v>
      </c>
      <c r="M61" s="262">
        <f>'📡 CANLI_VERİ'!I61</f>
        <v>0</v>
      </c>
      <c r="N61" s="262">
        <f>'📡 CANLI_VERİ'!H61</f>
        <v>0</v>
      </c>
      <c r="O61" s="262">
        <f>'📡 CANLI_VERİ'!C61</f>
        <v>0</v>
      </c>
      <c r="P61" s="262" t="str">
        <f>'🔢 İNDİKATÖRLER'!U60</f>
        <v/>
      </c>
      <c r="Q61" s="262" t="str">
        <f t="shared" si="0"/>
        <v/>
      </c>
      <c r="R61" s="263" t="str">
        <f t="shared" si="1"/>
        <v>Pas geç</v>
      </c>
    </row>
    <row r="62" spans="1:18" x14ac:dyDescent="0.3">
      <c r="A62" s="262">
        <v>59</v>
      </c>
      <c r="B62" s="263" t="str">
        <f>'🔢 İNDİKATÖRLER'!A61</f>
        <v>ATATP</v>
      </c>
      <c r="C62" s="262">
        <f>'🔢 İNDİKATÖRLER'!Y61</f>
        <v>0</v>
      </c>
      <c r="D62" s="262" t="str">
        <f>'🔢 İNDİKATÖRLER'!N61</f>
        <v>?</v>
      </c>
      <c r="E62" s="262" t="str">
        <f>'🔢 İNDİKATÖRLER'!O61</f>
        <v>?</v>
      </c>
      <c r="F62" s="262" t="str">
        <f>'🔢 İNDİKATÖRLER'!P61</f>
        <v>?</v>
      </c>
      <c r="G62" s="262" t="str">
        <f>'🔢 İNDİKATÖRLER'!Q61</f>
        <v>?</v>
      </c>
      <c r="H62" s="262" t="str">
        <f>'🔢 İNDİKATÖRLER'!R61</f>
        <v>?</v>
      </c>
      <c r="I62" s="262" t="str">
        <f>'🔢 İNDİKATÖRLER'!S61</f>
        <v>?</v>
      </c>
      <c r="J62" s="262" t="str">
        <f>'🔢 İNDİKATÖRLER'!AA61</f>
        <v>HAYIR</v>
      </c>
      <c r="K62" s="262" t="str">
        <f>'🔢 İNDİKATÖRLER'!F61</f>
        <v>?</v>
      </c>
      <c r="L62" s="262" t="str">
        <f>'🔢 İNDİKATÖRLER'!Z61</f>
        <v>PAS</v>
      </c>
      <c r="M62" s="262">
        <f>'📡 CANLI_VERİ'!I62</f>
        <v>0.13389999999999999</v>
      </c>
      <c r="N62" s="262">
        <f>'📡 CANLI_VERİ'!H62</f>
        <v>48169</v>
      </c>
      <c r="O62" s="262">
        <f>'📡 CANLI_VERİ'!C62</f>
        <v>149.6</v>
      </c>
      <c r="P62" s="262" t="str">
        <f>'🔢 İNDİKATÖRLER'!U61</f>
        <v/>
      </c>
      <c r="Q62" s="262" t="str">
        <f t="shared" si="0"/>
        <v/>
      </c>
      <c r="R62" s="263" t="str">
        <f t="shared" si="1"/>
        <v>Pas geç</v>
      </c>
    </row>
    <row r="63" spans="1:18" x14ac:dyDescent="0.3">
      <c r="A63" s="262">
        <v>60</v>
      </c>
      <c r="B63" s="263" t="str">
        <f>'🔢 İNDİKATÖRLER'!A62</f>
        <v>ATEKS</v>
      </c>
      <c r="C63" s="262">
        <f>'🔢 İNDİKATÖRLER'!Y62</f>
        <v>6</v>
      </c>
      <c r="D63" s="262" t="str">
        <f>'🔢 İNDİKATÖRLER'!N62</f>
        <v>✓</v>
      </c>
      <c r="E63" s="262" t="str">
        <f>'🔢 İNDİKATÖRLER'!O62</f>
        <v>✓</v>
      </c>
      <c r="F63" s="262" t="str">
        <f>'🔢 İNDİKATÖRLER'!P62</f>
        <v>✓</v>
      </c>
      <c r="G63" s="262" t="str">
        <f>'🔢 İNDİKATÖRLER'!Q62</f>
        <v>✗</v>
      </c>
      <c r="H63" s="262" t="str">
        <f>'🔢 İNDİKATÖRLER'!R62</f>
        <v>✓</v>
      </c>
      <c r="I63" s="262" t="str">
        <f>'🔢 İNDİKATÖRLER'!S62</f>
        <v>✗</v>
      </c>
      <c r="J63" s="262" t="str">
        <f>'🔢 İNDİKATÖRLER'!AA62</f>
        <v>HAYIR</v>
      </c>
      <c r="K63" s="262">
        <f>'🔢 İNDİKATÖRLER'!F62</f>
        <v>3.2170400293793611</v>
      </c>
      <c r="L63" s="262" t="str">
        <f>'🔢 İNDİKATÖRLER'!Z62</f>
        <v>PAS</v>
      </c>
      <c r="M63" s="262">
        <f>'📡 CANLI_VERİ'!I63</f>
        <v>1.4571000000000001</v>
      </c>
      <c r="N63" s="262">
        <f>'📡 CANLI_VERİ'!H63</f>
        <v>4708</v>
      </c>
      <c r="O63" s="262">
        <f>'📡 CANLI_VERİ'!C63</f>
        <v>94</v>
      </c>
      <c r="P63" s="262">
        <f>'🔢 İNDİKATÖRLER'!U62</f>
        <v>11</v>
      </c>
      <c r="Q63" s="262">
        <f t="shared" si="0"/>
        <v>-5</v>
      </c>
      <c r="R63" s="263" t="str">
        <f t="shared" si="1"/>
        <v>Pas geç</v>
      </c>
    </row>
    <row r="64" spans="1:18" x14ac:dyDescent="0.3">
      <c r="A64" s="262">
        <v>61</v>
      </c>
      <c r="B64" s="263" t="str">
        <f>'🔢 İNDİKATÖRLER'!A63</f>
        <v>ATLAS</v>
      </c>
      <c r="C64" s="262">
        <f>'🔢 İNDİKATÖRLER'!Y63</f>
        <v>0</v>
      </c>
      <c r="D64" s="262" t="str">
        <f>'🔢 İNDİKATÖRLER'!N63</f>
        <v>✓</v>
      </c>
      <c r="E64" s="262" t="str">
        <f>'🔢 İNDİKATÖRLER'!O63</f>
        <v>✓</v>
      </c>
      <c r="F64" s="262" t="str">
        <f>'🔢 İNDİKATÖRLER'!P63</f>
        <v>✓</v>
      </c>
      <c r="G64" s="262" t="str">
        <f>'🔢 İNDİKATÖRLER'!Q63</f>
        <v>✗</v>
      </c>
      <c r="H64" s="262" t="str">
        <f>'🔢 İNDİKATÖRLER'!R63</f>
        <v>✓</v>
      </c>
      <c r="I64" s="262" t="str">
        <f>'🔢 İNDİKATÖRLER'!S63</f>
        <v>✗</v>
      </c>
      <c r="J64" s="262" t="str">
        <f>'🔢 İNDİKATÖRLER'!AA63</f>
        <v>HAYIR</v>
      </c>
      <c r="K64" s="262">
        <f>'🔢 İNDİKATÖRLER'!F63</f>
        <v>6.4582645991421979</v>
      </c>
      <c r="L64" s="262" t="str">
        <f>'🔢 İNDİKATÖRLER'!Z63</f>
        <v>PAS</v>
      </c>
      <c r="M64" s="262">
        <f>'📡 CANLI_VERİ'!I64</f>
        <v>-0.85570000000000002</v>
      </c>
      <c r="N64" s="262">
        <f>'📡 CANLI_VERİ'!H64</f>
        <v>133819</v>
      </c>
      <c r="O64" s="262">
        <f>'📡 CANLI_VERİ'!C64</f>
        <v>8.11</v>
      </c>
      <c r="P64" s="262">
        <f>'🔢 İNDİKATÖRLER'!U63</f>
        <v>9</v>
      </c>
      <c r="Q64" s="262">
        <f t="shared" si="0"/>
        <v>-9</v>
      </c>
      <c r="R64" s="263" t="str">
        <f t="shared" si="1"/>
        <v>Pas geç</v>
      </c>
    </row>
    <row r="65" spans="1:18" x14ac:dyDescent="0.3">
      <c r="A65" s="262">
        <v>62</v>
      </c>
      <c r="B65" s="263" t="str">
        <f>'🔢 İNDİKATÖRLER'!A64</f>
        <v>ATPET</v>
      </c>
      <c r="C65" s="262">
        <f>'🔢 İNDİKATÖRLER'!Y64</f>
        <v>7</v>
      </c>
      <c r="D65" s="262" t="str">
        <f>'🔢 İNDİKATÖRLER'!N64</f>
        <v>✗</v>
      </c>
      <c r="E65" s="262" t="str">
        <f>'🔢 İNDİKATÖRLER'!O64</f>
        <v>✓</v>
      </c>
      <c r="F65" s="262" t="str">
        <f>'🔢 İNDİKATÖRLER'!P64</f>
        <v>✓</v>
      </c>
      <c r="G65" s="262" t="str">
        <f>'🔢 İNDİKATÖRLER'!Q64</f>
        <v>✗</v>
      </c>
      <c r="H65" s="262" t="str">
        <f>'🔢 İNDİKATÖRLER'!R64</f>
        <v>✗</v>
      </c>
      <c r="I65" s="262" t="str">
        <f>'🔢 İNDİKATÖRLER'!S64</f>
        <v>✓</v>
      </c>
      <c r="J65" s="262" t="str">
        <f>'🔢 İNDİKATÖRLER'!AA64</f>
        <v>HAYIR</v>
      </c>
      <c r="K65" s="262">
        <f>'🔢 İNDİKATÖRLER'!F64</f>
        <v>3.6166365280289319</v>
      </c>
      <c r="L65" s="262" t="str">
        <f>'🔢 İNDİKATÖRLER'!Z64</f>
        <v>PAS</v>
      </c>
      <c r="M65" s="262">
        <f>'📡 CANLI_VERİ'!I65</f>
        <v>1.2821</v>
      </c>
      <c r="N65" s="262">
        <f>'📡 CANLI_VERİ'!H65</f>
        <v>508</v>
      </c>
      <c r="O65" s="262">
        <f>'📡 CANLI_VERİ'!C65</f>
        <v>0.79</v>
      </c>
      <c r="P65" s="262">
        <f>'🔢 İNDİKATÖRLER'!U64</f>
        <v>8</v>
      </c>
      <c r="Q65" s="262">
        <f t="shared" si="0"/>
        <v>-1</v>
      </c>
      <c r="R65" s="263" t="str">
        <f t="shared" si="1"/>
        <v>Pas geç</v>
      </c>
    </row>
    <row r="66" spans="1:18" x14ac:dyDescent="0.3">
      <c r="A66" s="262">
        <v>63</v>
      </c>
      <c r="B66" s="263" t="str">
        <f>'🔢 İNDİKATÖRLER'!A65</f>
        <v>AVGYO</v>
      </c>
      <c r="C66" s="262">
        <f>'🔢 İNDİKATÖRLER'!Y65</f>
        <v>2</v>
      </c>
      <c r="D66" s="262" t="str">
        <f>'🔢 İNDİKATÖRLER'!N65</f>
        <v>✗</v>
      </c>
      <c r="E66" s="262" t="str">
        <f>'🔢 İNDİKATÖRLER'!O65</f>
        <v>✓</v>
      </c>
      <c r="F66" s="262" t="str">
        <f>'🔢 İNDİKATÖRLER'!P65</f>
        <v>✓</v>
      </c>
      <c r="G66" s="262" t="str">
        <f>'🔢 İNDİKATÖRLER'!Q65</f>
        <v>✗</v>
      </c>
      <c r="H66" s="262" t="str">
        <f>'🔢 İNDİKATÖRLER'!R65</f>
        <v>✓</v>
      </c>
      <c r="I66" s="262" t="str">
        <f>'🔢 İNDİKATÖRLER'!S65</f>
        <v>✓</v>
      </c>
      <c r="J66" s="262" t="str">
        <f>'🔢 İNDİKATÖRLER'!AA65</f>
        <v>HAYIR</v>
      </c>
      <c r="K66" s="262">
        <f>'🔢 İNDİKATÖRLER'!F65</f>
        <v>6.4427915117042227</v>
      </c>
      <c r="L66" s="262" t="str">
        <f>'🔢 İNDİKATÖRLER'!Z65</f>
        <v>PAS</v>
      </c>
      <c r="M66" s="262">
        <f>'📡 CANLI_VERİ'!I66</f>
        <v>0</v>
      </c>
      <c r="N66" s="262">
        <f>'📡 CANLI_VERİ'!H66</f>
        <v>27430</v>
      </c>
      <c r="O66" s="262">
        <f>'📡 CANLI_VERİ'!C66</f>
        <v>12.76</v>
      </c>
      <c r="P66" s="262">
        <f>'🔢 İNDİKATÖRLER'!U65</f>
        <v>8</v>
      </c>
      <c r="Q66" s="262">
        <f t="shared" si="0"/>
        <v>-6</v>
      </c>
      <c r="R66" s="263" t="str">
        <f t="shared" si="1"/>
        <v>Pas geç</v>
      </c>
    </row>
    <row r="67" spans="1:18" x14ac:dyDescent="0.3">
      <c r="A67" s="262">
        <v>64</v>
      </c>
      <c r="B67" s="263" t="str">
        <f>'🔢 İNDİKATÖRLER'!A66</f>
        <v>AVHOL</v>
      </c>
      <c r="C67" s="262">
        <f>'🔢 İNDİKATÖRLER'!Y66</f>
        <v>6</v>
      </c>
      <c r="D67" s="262" t="str">
        <f>'🔢 İNDİKATÖRLER'!N66</f>
        <v>✓</v>
      </c>
      <c r="E67" s="262" t="str">
        <f>'🔢 İNDİKATÖRLER'!O66</f>
        <v>✓</v>
      </c>
      <c r="F67" s="262" t="str">
        <f>'🔢 İNDİKATÖRLER'!P66</f>
        <v>✓</v>
      </c>
      <c r="G67" s="262" t="str">
        <f>'🔢 İNDİKATÖRLER'!Q66</f>
        <v>✗</v>
      </c>
      <c r="H67" s="262" t="str">
        <f>'🔢 İNDİKATÖRLER'!R66</f>
        <v>✓</v>
      </c>
      <c r="I67" s="262" t="str">
        <f>'🔢 İNDİKATÖRLER'!S66</f>
        <v>✗</v>
      </c>
      <c r="J67" s="262" t="str">
        <f>'🔢 İNDİKATÖRLER'!AA66</f>
        <v>HAYIR</v>
      </c>
      <c r="K67" s="262">
        <f>'🔢 İNDİKATÖRLER'!F66</f>
        <v>3.8987788730322199</v>
      </c>
      <c r="L67" s="262" t="str">
        <f>'🔢 İNDİKATÖRLER'!Z66</f>
        <v>PAS</v>
      </c>
      <c r="M67" s="262">
        <f>'📡 CANLI_VERİ'!I67</f>
        <v>-5.1299999999999998E-2</v>
      </c>
      <c r="N67" s="262">
        <f>'📡 CANLI_VERİ'!H67</f>
        <v>7126</v>
      </c>
      <c r="O67" s="262">
        <f>'📡 CANLI_VERİ'!C67</f>
        <v>38.979999999999997</v>
      </c>
      <c r="P67" s="262">
        <f>'🔢 İNDİKATÖRLER'!U66</f>
        <v>11</v>
      </c>
      <c r="Q67" s="262">
        <f t="shared" si="0"/>
        <v>-5</v>
      </c>
      <c r="R67" s="263" t="str">
        <f t="shared" si="1"/>
        <v>Pas geç</v>
      </c>
    </row>
    <row r="68" spans="1:18" ht="28.8" x14ac:dyDescent="0.3">
      <c r="A68" s="262">
        <v>65</v>
      </c>
      <c r="B68" s="263" t="str">
        <f>'🔢 İNDİKATÖRLER'!A67</f>
        <v>AVOD</v>
      </c>
      <c r="C68" s="262">
        <f>'🔢 İNDİKATÖRLER'!Y67</f>
        <v>15</v>
      </c>
      <c r="D68" s="262" t="str">
        <f>'🔢 İNDİKATÖRLER'!N67</f>
        <v>✓</v>
      </c>
      <c r="E68" s="262" t="str">
        <f>'🔢 İNDİKATÖRLER'!O67</f>
        <v>✓</v>
      </c>
      <c r="F68" s="262" t="str">
        <f>'🔢 İNDİKATÖRLER'!P67</f>
        <v>✓</v>
      </c>
      <c r="G68" s="262" t="str">
        <f>'🔢 İNDİKATÖRLER'!Q67</f>
        <v>✓</v>
      </c>
      <c r="H68" s="262" t="str">
        <f>'🔢 İNDİKATÖRLER'!R67</f>
        <v>✗</v>
      </c>
      <c r="I68" s="262" t="str">
        <f>'🔢 İNDİKATÖRLER'!S67</f>
        <v>✓</v>
      </c>
      <c r="J68" s="262" t="str">
        <f>'🔢 İNDİKATÖRLER'!AA67</f>
        <v>EVET</v>
      </c>
      <c r="K68" s="262">
        <f>'🔢 İNDİKATÖRLER'!F67</f>
        <v>3.6531036531036523</v>
      </c>
      <c r="L68" s="262" t="str">
        <f>'🔢 İNDİKATÖRLER'!Z67</f>
        <v>PREMIUM</v>
      </c>
      <c r="M68" s="262">
        <f>'📡 CANLI_VERİ'!I68</f>
        <v>-0.2203</v>
      </c>
      <c r="N68" s="262">
        <f>'📡 CANLI_VERİ'!H68</f>
        <v>137779</v>
      </c>
      <c r="O68" s="262">
        <f>'📡 CANLI_VERİ'!C68</f>
        <v>4.53</v>
      </c>
      <c r="P68" s="262">
        <f>'🔢 İNDİKATÖRLER'!U67</f>
        <v>13</v>
      </c>
      <c r="Q68" s="262">
        <f t="shared" ref="Q68:Q131" si="2">IFERROR(C68-P68,"")</f>
        <v>2</v>
      </c>
      <c r="R68" s="263" t="str">
        <f t="shared" ref="R68:R131" si="3">IF(L68="PREMIUM","Piyasa/Hisse eksi ise öncelikli aday",IF(L68="GÜÇLÜ","İlk tarama listesi",IF(L68="İZLE","İkinci kademe izleme","Pas geç")))</f>
        <v>Piyasa/Hisse eksi ise öncelikli aday</v>
      </c>
    </row>
    <row r="69" spans="1:18" x14ac:dyDescent="0.3">
      <c r="A69" s="262">
        <v>66</v>
      </c>
      <c r="B69" s="263" t="str">
        <f>'🔢 İNDİKATÖRLER'!A68</f>
        <v>AVTUR</v>
      </c>
      <c r="C69" s="262">
        <f>'🔢 İNDİKATÖRLER'!Y68</f>
        <v>2</v>
      </c>
      <c r="D69" s="262" t="str">
        <f>'🔢 İNDİKATÖRLER'!N68</f>
        <v>✗</v>
      </c>
      <c r="E69" s="262" t="str">
        <f>'🔢 İNDİKATÖRLER'!O68</f>
        <v>✗</v>
      </c>
      <c r="F69" s="262" t="str">
        <f>'🔢 İNDİKATÖRLER'!P68</f>
        <v>✗</v>
      </c>
      <c r="G69" s="262" t="str">
        <f>'🔢 İNDİKATÖRLER'!Q68</f>
        <v>✓</v>
      </c>
      <c r="H69" s="262" t="str">
        <f>'🔢 İNDİKATÖRLER'!R68</f>
        <v>✗</v>
      </c>
      <c r="I69" s="262" t="str">
        <f>'🔢 İNDİKATÖRLER'!S68</f>
        <v>✗</v>
      </c>
      <c r="J69" s="262" t="str">
        <f>'🔢 İNDİKATÖRLER'!AA68</f>
        <v>HAYIR</v>
      </c>
      <c r="K69" s="262">
        <f>'🔢 İNDİKATÖRLER'!F68</f>
        <v>4.0783777625882918</v>
      </c>
      <c r="L69" s="262" t="str">
        <f>'🔢 İNDİKATÖRLER'!Z68</f>
        <v>PAS</v>
      </c>
      <c r="M69" s="262">
        <f>'📡 CANLI_VERİ'!I69</f>
        <v>0.26150000000000001</v>
      </c>
      <c r="N69" s="262">
        <f>'📡 CANLI_VERİ'!H69</f>
        <v>8555</v>
      </c>
      <c r="O69" s="262">
        <f>'📡 CANLI_VERİ'!C69</f>
        <v>19.170000000000002</v>
      </c>
      <c r="P69" s="262">
        <f>'🔢 İNDİKATÖRLER'!U68</f>
        <v>2</v>
      </c>
      <c r="Q69" s="262">
        <f t="shared" si="2"/>
        <v>0</v>
      </c>
      <c r="R69" s="263" t="str">
        <f t="shared" si="3"/>
        <v>Pas geç</v>
      </c>
    </row>
    <row r="70" spans="1:18" x14ac:dyDescent="0.3">
      <c r="A70" s="262">
        <v>67</v>
      </c>
      <c r="B70" s="263" t="str">
        <f>'🔢 İNDİKATÖRLER'!A69</f>
        <v>AYCES</v>
      </c>
      <c r="C70" s="262">
        <f>'🔢 İNDİKATÖRLER'!Y69</f>
        <v>0</v>
      </c>
      <c r="D70" s="262" t="str">
        <f>'🔢 İNDİKATÖRLER'!N69</f>
        <v>?</v>
      </c>
      <c r="E70" s="262" t="str">
        <f>'🔢 İNDİKATÖRLER'!O69</f>
        <v>?</v>
      </c>
      <c r="F70" s="262" t="str">
        <f>'🔢 İNDİKATÖRLER'!P69</f>
        <v>?</v>
      </c>
      <c r="G70" s="262" t="str">
        <f>'🔢 İNDİKATÖRLER'!Q69</f>
        <v>?</v>
      </c>
      <c r="H70" s="262" t="str">
        <f>'🔢 İNDİKATÖRLER'!R69</f>
        <v>?</v>
      </c>
      <c r="I70" s="262" t="str">
        <f>'🔢 İNDİKATÖRLER'!S69</f>
        <v>?</v>
      </c>
      <c r="J70" s="262" t="str">
        <f>'🔢 İNDİKATÖRLER'!AA69</f>
        <v>HAYIR</v>
      </c>
      <c r="K70" s="262" t="str">
        <f>'🔢 İNDİKATÖRLER'!F69</f>
        <v>?</v>
      </c>
      <c r="L70" s="262" t="str">
        <f>'🔢 İNDİKATÖRLER'!Z69</f>
        <v>PAS</v>
      </c>
      <c r="M70" s="262">
        <f>'📡 CANLI_VERİ'!I70</f>
        <v>0</v>
      </c>
      <c r="N70" s="262">
        <f>'📡 CANLI_VERİ'!H70</f>
        <v>6359</v>
      </c>
      <c r="O70" s="262">
        <f>'📡 CANLI_VERİ'!C70</f>
        <v>1053</v>
      </c>
      <c r="P70" s="262" t="str">
        <f>'🔢 İNDİKATÖRLER'!U69</f>
        <v/>
      </c>
      <c r="Q70" s="262" t="str">
        <f t="shared" si="2"/>
        <v/>
      </c>
      <c r="R70" s="263" t="str">
        <f t="shared" si="3"/>
        <v>Pas geç</v>
      </c>
    </row>
    <row r="71" spans="1:18" x14ac:dyDescent="0.3">
      <c r="A71" s="262">
        <v>68</v>
      </c>
      <c r="B71" s="263" t="str">
        <f>'🔢 İNDİKATÖRLER'!A70</f>
        <v>AYDEM</v>
      </c>
      <c r="C71" s="262">
        <f>'🔢 İNDİKATÖRLER'!Y70</f>
        <v>0</v>
      </c>
      <c r="D71" s="262" t="str">
        <f>'🔢 İNDİKATÖRLER'!N70</f>
        <v>✗</v>
      </c>
      <c r="E71" s="262" t="str">
        <f>'🔢 İNDİKATÖRLER'!O70</f>
        <v>✗</v>
      </c>
      <c r="F71" s="262" t="str">
        <f>'🔢 İNDİKATÖRLER'!P70</f>
        <v>✗</v>
      </c>
      <c r="G71" s="262" t="str">
        <f>'🔢 İNDİKATÖRLER'!Q70</f>
        <v>✗</v>
      </c>
      <c r="H71" s="262" t="str">
        <f>'🔢 İNDİKATÖRLER'!R70</f>
        <v>✗</v>
      </c>
      <c r="I71" s="262" t="str">
        <f>'🔢 İNDİKATÖRLER'!S70</f>
        <v>✗</v>
      </c>
      <c r="J71" s="262" t="str">
        <f>'🔢 İNDİKATÖRLER'!AA70</f>
        <v>HAYIR</v>
      </c>
      <c r="K71" s="262">
        <f>'🔢 İNDİKATÖRLER'!F70</f>
        <v>3.75</v>
      </c>
      <c r="L71" s="262" t="str">
        <f>'🔢 İNDİKATÖRLER'!Z70</f>
        <v>PAS</v>
      </c>
      <c r="M71" s="262">
        <f>'📡 CANLI_VERİ'!I71</f>
        <v>0.76439999999999997</v>
      </c>
      <c r="N71" s="262">
        <f>'📡 CANLI_VERİ'!H71</f>
        <v>216338</v>
      </c>
      <c r="O71" s="262">
        <f>'📡 CANLI_VERİ'!C71</f>
        <v>29</v>
      </c>
      <c r="P71" s="262">
        <f>'🔢 İNDİKATÖRLER'!U70</f>
        <v>0</v>
      </c>
      <c r="Q71" s="262">
        <f t="shared" si="2"/>
        <v>0</v>
      </c>
      <c r="R71" s="263" t="str">
        <f t="shared" si="3"/>
        <v>Pas geç</v>
      </c>
    </row>
    <row r="72" spans="1:18" x14ac:dyDescent="0.3">
      <c r="A72" s="262">
        <v>69</v>
      </c>
      <c r="B72" s="263" t="str">
        <f>'🔢 İNDİKATÖRLER'!A71</f>
        <v>AYEN</v>
      </c>
      <c r="C72" s="262">
        <f>'🔢 İNDİKATÖRLER'!Y71</f>
        <v>3</v>
      </c>
      <c r="D72" s="262" t="str">
        <f>'🔢 İNDİKATÖRLER'!N71</f>
        <v>✓</v>
      </c>
      <c r="E72" s="262" t="str">
        <f>'🔢 İNDİKATÖRLER'!O71</f>
        <v>✓</v>
      </c>
      <c r="F72" s="262" t="str">
        <f>'🔢 İNDİKATÖRLER'!P71</f>
        <v>✗</v>
      </c>
      <c r="G72" s="262" t="str">
        <f>'🔢 İNDİKATÖRLER'!Q71</f>
        <v>✓</v>
      </c>
      <c r="H72" s="262" t="str">
        <f>'🔢 İNDİKATÖRLER'!R71</f>
        <v>✓</v>
      </c>
      <c r="I72" s="262" t="str">
        <f>'🔢 İNDİKATÖRLER'!S71</f>
        <v>✗</v>
      </c>
      <c r="J72" s="262" t="str">
        <f>'🔢 İNDİKATÖRLER'!AA71</f>
        <v>HAYIR</v>
      </c>
      <c r="K72" s="262">
        <f>'🔢 İNDİKATÖRLER'!F71</f>
        <v>5.4074019894675267</v>
      </c>
      <c r="L72" s="262" t="str">
        <f>'🔢 İNDİKATÖRLER'!Z71</f>
        <v>PAS</v>
      </c>
      <c r="M72" s="262">
        <f>'📡 CANLI_VERİ'!I72</f>
        <v>0</v>
      </c>
      <c r="N72" s="262">
        <f>'📡 CANLI_VERİ'!H72</f>
        <v>47588</v>
      </c>
      <c r="O72" s="262">
        <f>'📡 CANLI_VERİ'!C72</f>
        <v>36.020000000000003</v>
      </c>
      <c r="P72" s="262">
        <f>'🔢 İNDİKATÖRLER'!U71</f>
        <v>8</v>
      </c>
      <c r="Q72" s="262">
        <f t="shared" si="2"/>
        <v>-5</v>
      </c>
      <c r="R72" s="263" t="str">
        <f t="shared" si="3"/>
        <v>Pas geç</v>
      </c>
    </row>
    <row r="73" spans="1:18" x14ac:dyDescent="0.3">
      <c r="A73" s="262">
        <v>70</v>
      </c>
      <c r="B73" s="263" t="str">
        <f>'🔢 İNDİKATÖRLER'!A72</f>
        <v>AYGAZ</v>
      </c>
      <c r="C73" s="262">
        <f>'🔢 İNDİKATÖRLER'!Y72</f>
        <v>4</v>
      </c>
      <c r="D73" s="262" t="str">
        <f>'🔢 İNDİKATÖRLER'!N72</f>
        <v>✓</v>
      </c>
      <c r="E73" s="262" t="str">
        <f>'🔢 İNDİKATÖRLER'!O72</f>
        <v>✓</v>
      </c>
      <c r="F73" s="262" t="str">
        <f>'🔢 İNDİKATÖRLER'!P72</f>
        <v>✗</v>
      </c>
      <c r="G73" s="262" t="str">
        <f>'🔢 İNDİKATÖRLER'!Q72</f>
        <v>✓</v>
      </c>
      <c r="H73" s="262" t="str">
        <f>'🔢 İNDİKATÖRLER'!R72</f>
        <v>✗</v>
      </c>
      <c r="I73" s="262" t="str">
        <f>'🔢 İNDİKATÖRLER'!S72</f>
        <v>✗</v>
      </c>
      <c r="J73" s="262" t="str">
        <f>'🔢 İNDİKATÖRLER'!AA72</f>
        <v>HAYIR</v>
      </c>
      <c r="K73" s="262">
        <f>'🔢 İNDİKATÖRLER'!F72</f>
        <v>4.3938430225162195</v>
      </c>
      <c r="L73" s="262" t="str">
        <f>'🔢 İNDİKATÖRLER'!Z72</f>
        <v>PAS</v>
      </c>
      <c r="M73" s="262">
        <f>'📡 CANLI_VERİ'!I73</f>
        <v>2.2222</v>
      </c>
      <c r="N73" s="262">
        <f>'📡 CANLI_VERİ'!H73</f>
        <v>51383</v>
      </c>
      <c r="O73" s="262">
        <f>'📡 CANLI_VERİ'!C73</f>
        <v>287.5</v>
      </c>
      <c r="P73" s="262">
        <f>'🔢 İNDİKATÖRLER'!U72</f>
        <v>8</v>
      </c>
      <c r="Q73" s="262">
        <f t="shared" si="2"/>
        <v>-4</v>
      </c>
      <c r="R73" s="263" t="str">
        <f t="shared" si="3"/>
        <v>Pas geç</v>
      </c>
    </row>
    <row r="74" spans="1:18" x14ac:dyDescent="0.3">
      <c r="A74" s="262">
        <v>71</v>
      </c>
      <c r="B74" s="263" t="str">
        <f>'🔢 İNDİKATÖRLER'!A73</f>
        <v>AYSES</v>
      </c>
      <c r="C74" s="262">
        <f>'🔢 İNDİKATÖRLER'!Y73</f>
        <v>0</v>
      </c>
      <c r="D74" s="262" t="str">
        <f>'🔢 İNDİKATÖRLER'!N73</f>
        <v>?</v>
      </c>
      <c r="E74" s="262" t="str">
        <f>'🔢 İNDİKATÖRLER'!O73</f>
        <v>?</v>
      </c>
      <c r="F74" s="262" t="str">
        <f>'🔢 İNDİKATÖRLER'!P73</f>
        <v>?</v>
      </c>
      <c r="G74" s="262" t="str">
        <f>'🔢 İNDİKATÖRLER'!Q73</f>
        <v>?</v>
      </c>
      <c r="H74" s="262" t="str">
        <f>'🔢 İNDİKATÖRLER'!R73</f>
        <v>?</v>
      </c>
      <c r="I74" s="262" t="str">
        <f>'🔢 İNDİKATÖRLER'!S73</f>
        <v>?</v>
      </c>
      <c r="J74" s="262" t="str">
        <f>'🔢 İNDİKATÖRLER'!AA73</f>
        <v>HAYIR</v>
      </c>
      <c r="K74" s="262" t="str">
        <f>'🔢 İNDİKATÖRLER'!F73</f>
        <v>?</v>
      </c>
      <c r="L74" s="262" t="str">
        <f>'🔢 İNDİKATÖRLER'!Z73</f>
        <v>PAS</v>
      </c>
      <c r="M74" s="262">
        <f>'📡 CANLI_VERİ'!I74</f>
        <v>0</v>
      </c>
      <c r="N74" s="262">
        <f>'📡 CANLI_VERİ'!H74</f>
        <v>0</v>
      </c>
      <c r="O74" s="262">
        <f>'📡 CANLI_VERİ'!C74</f>
        <v>0</v>
      </c>
      <c r="P74" s="262" t="str">
        <f>'🔢 İNDİKATÖRLER'!U73</f>
        <v/>
      </c>
      <c r="Q74" s="262" t="str">
        <f t="shared" si="2"/>
        <v/>
      </c>
      <c r="R74" s="263" t="str">
        <f t="shared" si="3"/>
        <v>Pas geç</v>
      </c>
    </row>
    <row r="75" spans="1:18" x14ac:dyDescent="0.3">
      <c r="A75" s="262">
        <v>72</v>
      </c>
      <c r="B75" s="263" t="str">
        <f>'🔢 İNDİKATÖRLER'!A74</f>
        <v>AZTEK</v>
      </c>
      <c r="C75" s="262">
        <f>'🔢 İNDİKATÖRLER'!Y74</f>
        <v>0</v>
      </c>
      <c r="D75" s="262" t="str">
        <f>'🔢 İNDİKATÖRLER'!N74</f>
        <v>?</v>
      </c>
      <c r="E75" s="262" t="str">
        <f>'🔢 İNDİKATÖRLER'!O74</f>
        <v>?</v>
      </c>
      <c r="F75" s="262" t="str">
        <f>'🔢 İNDİKATÖRLER'!P74</f>
        <v>?</v>
      </c>
      <c r="G75" s="262" t="str">
        <f>'🔢 İNDİKATÖRLER'!Q74</f>
        <v>?</v>
      </c>
      <c r="H75" s="262" t="str">
        <f>'🔢 İNDİKATÖRLER'!R74</f>
        <v>?</v>
      </c>
      <c r="I75" s="262" t="str">
        <f>'🔢 İNDİKATÖRLER'!S74</f>
        <v>?</v>
      </c>
      <c r="J75" s="262" t="str">
        <f>'🔢 İNDİKATÖRLER'!AA74</f>
        <v>HAYIR</v>
      </c>
      <c r="K75" s="262" t="str">
        <f>'🔢 İNDİKATÖRLER'!F74</f>
        <v>?</v>
      </c>
      <c r="L75" s="262" t="str">
        <f>'🔢 İNDİKATÖRLER'!Z74</f>
        <v>PAS</v>
      </c>
      <c r="M75" s="262">
        <f>'📡 CANLI_VERİ'!I75</f>
        <v>-0.22320000000000001</v>
      </c>
      <c r="N75" s="262">
        <f>'📡 CANLI_VERİ'!H75</f>
        <v>167198</v>
      </c>
      <c r="O75" s="262">
        <f>'📡 CANLI_VERİ'!C75</f>
        <v>4.47</v>
      </c>
      <c r="P75" s="262" t="str">
        <f>'🔢 İNDİKATÖRLER'!U74</f>
        <v/>
      </c>
      <c r="Q75" s="262" t="str">
        <f t="shared" si="2"/>
        <v/>
      </c>
      <c r="R75" s="263" t="str">
        <f t="shared" si="3"/>
        <v>Pas geç</v>
      </c>
    </row>
    <row r="76" spans="1:18" x14ac:dyDescent="0.3">
      <c r="A76" s="262">
        <v>73</v>
      </c>
      <c r="B76" s="263" t="str">
        <f>'🔢 İNDİKATÖRLER'!A75</f>
        <v>BAGFS</v>
      </c>
      <c r="C76" s="262">
        <f>'🔢 İNDİKATÖRLER'!Y75</f>
        <v>3</v>
      </c>
      <c r="D76" s="262" t="str">
        <f>'🔢 İNDİKATÖRLER'!N75</f>
        <v>✓</v>
      </c>
      <c r="E76" s="262" t="str">
        <f>'🔢 İNDİKATÖRLER'!O75</f>
        <v>✓</v>
      </c>
      <c r="F76" s="262" t="str">
        <f>'🔢 İNDİKATÖRLER'!P75</f>
        <v>✓</v>
      </c>
      <c r="G76" s="262" t="str">
        <f>'🔢 İNDİKATÖRLER'!Q75</f>
        <v>✗</v>
      </c>
      <c r="H76" s="262" t="str">
        <f>'🔢 İNDİKATÖRLER'!R75</f>
        <v>✗</v>
      </c>
      <c r="I76" s="262" t="str">
        <f>'🔢 İNDİKATÖRLER'!S75</f>
        <v>✗</v>
      </c>
      <c r="J76" s="262" t="str">
        <f>'🔢 İNDİKATÖRLER'!AA75</f>
        <v>HAYIR</v>
      </c>
      <c r="K76" s="262">
        <f>'🔢 İNDİKATÖRLER'!F75</f>
        <v>4.3522932763439099</v>
      </c>
      <c r="L76" s="262" t="str">
        <f>'🔢 İNDİKATÖRLER'!Z75</f>
        <v>PAS</v>
      </c>
      <c r="M76" s="262">
        <f>'📡 CANLI_VERİ'!I76</f>
        <v>-5.91E-2</v>
      </c>
      <c r="N76" s="262">
        <f>'📡 CANLI_VERİ'!H76</f>
        <v>35494</v>
      </c>
      <c r="O76" s="262">
        <f>'📡 CANLI_VERİ'!C76</f>
        <v>33.799999999999997</v>
      </c>
      <c r="P76" s="262">
        <f>'🔢 İNDİKATÖRLER'!U75</f>
        <v>9</v>
      </c>
      <c r="Q76" s="262">
        <f t="shared" si="2"/>
        <v>-6</v>
      </c>
      <c r="R76" s="263" t="str">
        <f t="shared" si="3"/>
        <v>Pas geç</v>
      </c>
    </row>
    <row r="77" spans="1:18" x14ac:dyDescent="0.3">
      <c r="A77" s="262">
        <v>74</v>
      </c>
      <c r="B77" s="263" t="str">
        <f>'🔢 İNDİKATÖRLER'!A76</f>
        <v>BAKAB</v>
      </c>
      <c r="C77" s="262">
        <f>'🔢 İNDİKATÖRLER'!Y76</f>
        <v>0</v>
      </c>
      <c r="D77" s="262" t="str">
        <f>'🔢 İNDİKATÖRLER'!N76</f>
        <v>✗</v>
      </c>
      <c r="E77" s="262" t="str">
        <f>'🔢 İNDİKATÖRLER'!O76</f>
        <v>✓</v>
      </c>
      <c r="F77" s="262" t="str">
        <f>'🔢 İNDİKATÖRLER'!P76</f>
        <v>✗</v>
      </c>
      <c r="G77" s="262" t="str">
        <f>'🔢 İNDİKATÖRLER'!Q76</f>
        <v>✗</v>
      </c>
      <c r="H77" s="262" t="str">
        <f>'🔢 İNDİKATÖRLER'!R76</f>
        <v>✗</v>
      </c>
      <c r="I77" s="262" t="str">
        <f>'🔢 İNDİKATÖRLER'!S76</f>
        <v>✗</v>
      </c>
      <c r="J77" s="262" t="str">
        <f>'🔢 İNDİKATÖRLER'!AA76</f>
        <v>HAYIR</v>
      </c>
      <c r="K77" s="262">
        <f>'🔢 İNDİKATÖRLER'!F76</f>
        <v>6.400298973092422</v>
      </c>
      <c r="L77" s="262" t="str">
        <f>'🔢 İNDİKATÖRLER'!Z76</f>
        <v>PAS</v>
      </c>
      <c r="M77" s="262">
        <f>'📡 CANLI_VERİ'!I77</f>
        <v>-0.50900000000000001</v>
      </c>
      <c r="N77" s="262">
        <f>'📡 CANLI_VERİ'!H77</f>
        <v>4576</v>
      </c>
      <c r="O77" s="262">
        <f>'📡 CANLI_VERİ'!C77</f>
        <v>43</v>
      </c>
      <c r="P77" s="262">
        <f>'🔢 İNDİKATÖRLER'!U76</f>
        <v>1</v>
      </c>
      <c r="Q77" s="262">
        <f t="shared" si="2"/>
        <v>-1</v>
      </c>
      <c r="R77" s="263" t="str">
        <f t="shared" si="3"/>
        <v>Pas geç</v>
      </c>
    </row>
    <row r="78" spans="1:18" x14ac:dyDescent="0.3">
      <c r="A78" s="262">
        <v>75</v>
      </c>
      <c r="B78" s="263" t="str">
        <f>'🔢 İNDİKATÖRLER'!A77</f>
        <v>BALAT</v>
      </c>
      <c r="C78" s="262">
        <f>'🔢 İNDİKATÖRLER'!Y77</f>
        <v>7</v>
      </c>
      <c r="D78" s="262" t="str">
        <f>'🔢 İNDİKATÖRLER'!N77</f>
        <v>✗</v>
      </c>
      <c r="E78" s="262" t="str">
        <f>'🔢 İNDİKATÖRLER'!O77</f>
        <v>✗</v>
      </c>
      <c r="F78" s="262" t="str">
        <f>'🔢 İNDİKATÖRLER'!P77</f>
        <v>✗</v>
      </c>
      <c r="G78" s="262" t="str">
        <f>'🔢 İNDİKATÖRLER'!Q77</f>
        <v>✓</v>
      </c>
      <c r="H78" s="262" t="str">
        <f>'🔢 İNDİKATÖRLER'!R77</f>
        <v>✗</v>
      </c>
      <c r="I78" s="262" t="str">
        <f>'🔢 İNDİKATÖRLER'!S77</f>
        <v>✓</v>
      </c>
      <c r="J78" s="262" t="str">
        <f>'🔢 İNDİKATÖRLER'!AA77</f>
        <v>HAYIR</v>
      </c>
      <c r="K78" s="262">
        <f>'🔢 İNDİKATÖRLER'!F77</f>
        <v>3.6760691537761603</v>
      </c>
      <c r="L78" s="262" t="str">
        <f>'🔢 İNDİKATÖRLER'!Z77</f>
        <v>PAS</v>
      </c>
      <c r="M78" s="262">
        <f>'📡 CANLI_VERİ'!I78</f>
        <v>0</v>
      </c>
      <c r="N78" s="262">
        <f>'📡 CANLI_VERİ'!H78</f>
        <v>2612</v>
      </c>
      <c r="O78" s="262">
        <f>'📡 CANLI_VERİ'!C78</f>
        <v>83</v>
      </c>
      <c r="P78" s="262">
        <f>'🔢 İNDİKATÖRLER'!U77</f>
        <v>4</v>
      </c>
      <c r="Q78" s="262">
        <f t="shared" si="2"/>
        <v>3</v>
      </c>
      <c r="R78" s="263" t="str">
        <f t="shared" si="3"/>
        <v>Pas geç</v>
      </c>
    </row>
    <row r="79" spans="1:18" x14ac:dyDescent="0.3">
      <c r="A79" s="262">
        <v>76</v>
      </c>
      <c r="B79" s="263" t="str">
        <f>'🔢 İNDİKATÖRLER'!A78</f>
        <v>BANVT</v>
      </c>
      <c r="C79" s="262">
        <f>'🔢 İNDİKATÖRLER'!Y78</f>
        <v>4</v>
      </c>
      <c r="D79" s="262" t="str">
        <f>'🔢 İNDİKATÖRLER'!N78</f>
        <v>✗</v>
      </c>
      <c r="E79" s="262" t="str">
        <f>'🔢 İNDİKATÖRLER'!O78</f>
        <v>✓</v>
      </c>
      <c r="F79" s="262" t="str">
        <f>'🔢 İNDİKATÖRLER'!P78</f>
        <v>✓</v>
      </c>
      <c r="G79" s="262" t="str">
        <f>'🔢 İNDİKATÖRLER'!Q78</f>
        <v>✗</v>
      </c>
      <c r="H79" s="262" t="str">
        <f>'🔢 İNDİKATÖRLER'!R78</f>
        <v>✗</v>
      </c>
      <c r="I79" s="262" t="str">
        <f>'🔢 İNDİKATÖRLER'!S78</f>
        <v>✗</v>
      </c>
      <c r="J79" s="262" t="str">
        <f>'🔢 İNDİKATÖRLER'!AA78</f>
        <v>HAYIR</v>
      </c>
      <c r="K79" s="262">
        <f>'🔢 İNDİKATÖRLER'!F78</f>
        <v>2.8634361233480168</v>
      </c>
      <c r="L79" s="262" t="str">
        <f>'🔢 İNDİKATÖRLER'!Z78</f>
        <v>PAS</v>
      </c>
      <c r="M79" s="262">
        <f>'📡 CANLI_VERİ'!I79</f>
        <v>0</v>
      </c>
      <c r="N79" s="262">
        <f>'📡 CANLI_VERİ'!H79</f>
        <v>2115</v>
      </c>
      <c r="O79" s="262">
        <f>'📡 CANLI_VERİ'!C79</f>
        <v>160.1</v>
      </c>
      <c r="P79" s="262">
        <f>'🔢 İNDİKATÖRLER'!U78</f>
        <v>6</v>
      </c>
      <c r="Q79" s="262">
        <f t="shared" si="2"/>
        <v>-2</v>
      </c>
      <c r="R79" s="263" t="str">
        <f t="shared" si="3"/>
        <v>Pas geç</v>
      </c>
    </row>
    <row r="80" spans="1:18" x14ac:dyDescent="0.3">
      <c r="A80" s="262">
        <v>77</v>
      </c>
      <c r="B80" s="263" t="str">
        <f>'🔢 İNDİKATÖRLER'!A79</f>
        <v>BASGZ</v>
      </c>
      <c r="C80" s="262">
        <f>'🔢 İNDİKATÖRLER'!Y79</f>
        <v>6</v>
      </c>
      <c r="D80" s="262" t="str">
        <f>'🔢 İNDİKATÖRLER'!N79</f>
        <v>✓</v>
      </c>
      <c r="E80" s="262" t="str">
        <f>'🔢 İNDİKATÖRLER'!O79</f>
        <v>✓</v>
      </c>
      <c r="F80" s="262" t="str">
        <f>'🔢 İNDİKATÖRLER'!P79</f>
        <v>✗</v>
      </c>
      <c r="G80" s="262" t="str">
        <f>'🔢 İNDİKATÖRLER'!Q79</f>
        <v>✓</v>
      </c>
      <c r="H80" s="262" t="str">
        <f>'🔢 İNDİKATÖRLER'!R79</f>
        <v>✗</v>
      </c>
      <c r="I80" s="262" t="str">
        <f>'🔢 İNDİKATÖRLER'!S79</f>
        <v>✗</v>
      </c>
      <c r="J80" s="262" t="str">
        <f>'🔢 İNDİKATÖRLER'!AA79</f>
        <v>HAYIR</v>
      </c>
      <c r="K80" s="262">
        <f>'🔢 İNDİKATÖRLER'!F79</f>
        <v>2.4629080118694344</v>
      </c>
      <c r="L80" s="262" t="str">
        <f>'🔢 İNDİKATÖRLER'!Z79</f>
        <v>PAS</v>
      </c>
      <c r="M80" s="262">
        <f>'📡 CANLI_VERİ'!I80</f>
        <v>0.2944</v>
      </c>
      <c r="N80" s="262">
        <f>'📡 CANLI_VERİ'!H80</f>
        <v>3276</v>
      </c>
      <c r="O80" s="262">
        <f>'📡 CANLI_VERİ'!C80</f>
        <v>51.1</v>
      </c>
      <c r="P80" s="262">
        <f>'🔢 İNDİKATÖRLER'!U79</f>
        <v>8</v>
      </c>
      <c r="Q80" s="262">
        <f t="shared" si="2"/>
        <v>-2</v>
      </c>
      <c r="R80" s="263" t="str">
        <f t="shared" si="3"/>
        <v>Pas geç</v>
      </c>
    </row>
    <row r="81" spans="1:18" x14ac:dyDescent="0.3">
      <c r="A81" s="262">
        <v>78</v>
      </c>
      <c r="B81" s="263" t="str">
        <f>'🔢 İNDİKATÖRLER'!A80</f>
        <v>BAYRK</v>
      </c>
      <c r="C81" s="262">
        <f>'🔢 İNDİKATÖRLER'!Y80</f>
        <v>0</v>
      </c>
      <c r="D81" s="262" t="str">
        <f>'🔢 İNDİKATÖRLER'!N80</f>
        <v>✗</v>
      </c>
      <c r="E81" s="262" t="str">
        <f>'🔢 İNDİKATÖRLER'!O80</f>
        <v>✓</v>
      </c>
      <c r="F81" s="262" t="str">
        <f>'🔢 İNDİKATÖRLER'!P80</f>
        <v>✗</v>
      </c>
      <c r="G81" s="262" t="str">
        <f>'🔢 İNDİKATÖRLER'!Q80</f>
        <v>✗</v>
      </c>
      <c r="H81" s="262" t="str">
        <f>'🔢 İNDİKATÖRLER'!R80</f>
        <v>✗</v>
      </c>
      <c r="I81" s="262" t="str">
        <f>'🔢 İNDİKATÖRLER'!S80</f>
        <v>✗</v>
      </c>
      <c r="J81" s="262" t="str">
        <f>'🔢 İNDİKATÖRLER'!AA80</f>
        <v>HAYIR</v>
      </c>
      <c r="K81" s="262">
        <f>'🔢 İNDİKATÖRLER'!F80</f>
        <v>4.301075268817204</v>
      </c>
      <c r="L81" s="262" t="str">
        <f>'🔢 İNDİKATÖRLER'!Z80</f>
        <v>PAS</v>
      </c>
      <c r="M81" s="262">
        <f>'📡 CANLI_VERİ'!I81</f>
        <v>0.40820000000000001</v>
      </c>
      <c r="N81" s="262">
        <f>'📡 CANLI_VERİ'!H81</f>
        <v>395758</v>
      </c>
      <c r="O81" s="262">
        <f>'📡 CANLI_VERİ'!C81</f>
        <v>4.92</v>
      </c>
      <c r="P81" s="262">
        <f>'🔢 İNDİKATÖRLER'!U80</f>
        <v>3</v>
      </c>
      <c r="Q81" s="262">
        <f t="shared" si="2"/>
        <v>-3</v>
      </c>
      <c r="R81" s="263" t="str">
        <f t="shared" si="3"/>
        <v>Pas geç</v>
      </c>
    </row>
    <row r="82" spans="1:18" x14ac:dyDescent="0.3">
      <c r="A82" s="262">
        <v>79</v>
      </c>
      <c r="B82" s="263" t="str">
        <f>'🔢 İNDİKATÖRLER'!A81</f>
        <v>BERA</v>
      </c>
      <c r="C82" s="262">
        <f>'🔢 İNDİKATÖRLER'!Y81</f>
        <v>0</v>
      </c>
      <c r="D82" s="262" t="str">
        <f>'🔢 İNDİKATÖRLER'!N81</f>
        <v>✗</v>
      </c>
      <c r="E82" s="262" t="str">
        <f>'🔢 İNDİKATÖRLER'!O81</f>
        <v>✗</v>
      </c>
      <c r="F82" s="262" t="str">
        <f>'🔢 İNDİKATÖRLER'!P81</f>
        <v>✗</v>
      </c>
      <c r="G82" s="262" t="str">
        <f>'🔢 İNDİKATÖRLER'!Q81</f>
        <v>✗</v>
      </c>
      <c r="H82" s="262" t="str">
        <f>'🔢 İNDİKATÖRLER'!R81</f>
        <v>✗</v>
      </c>
      <c r="I82" s="262" t="str">
        <f>'🔢 İNDİKATÖRLER'!S81</f>
        <v>✗</v>
      </c>
      <c r="J82" s="262" t="str">
        <f>'🔢 İNDİKATÖRLER'!AA81</f>
        <v>HAYIR</v>
      </c>
      <c r="K82" s="262">
        <f>'🔢 İNDİKATÖRLER'!F81</f>
        <v>2.92496820686732</v>
      </c>
      <c r="L82" s="262" t="str">
        <f>'🔢 İNDİKATÖRLER'!Z81</f>
        <v>PAS</v>
      </c>
      <c r="M82" s="262">
        <f>'📡 CANLI_VERİ'!I82</f>
        <v>0.23519999999999999</v>
      </c>
      <c r="N82" s="262">
        <f>'📡 CANLI_VERİ'!H82</f>
        <v>124595</v>
      </c>
      <c r="O82" s="262">
        <f>'📡 CANLI_VERİ'!C82</f>
        <v>17.05</v>
      </c>
      <c r="P82" s="262">
        <f>'🔢 İNDİKATÖRLER'!U81</f>
        <v>0</v>
      </c>
      <c r="Q82" s="262">
        <f t="shared" si="2"/>
        <v>0</v>
      </c>
      <c r="R82" s="263" t="str">
        <f t="shared" si="3"/>
        <v>Pas geç</v>
      </c>
    </row>
    <row r="83" spans="1:18" x14ac:dyDescent="0.3">
      <c r="A83" s="262">
        <v>80</v>
      </c>
      <c r="B83" s="263" t="str">
        <f>'🔢 İNDİKATÖRLER'!A82</f>
        <v>BFREN</v>
      </c>
      <c r="C83" s="262">
        <f>'🔢 İNDİKATÖRLER'!Y82</f>
        <v>2</v>
      </c>
      <c r="D83" s="262" t="str">
        <f>'🔢 İNDİKATÖRLER'!N82</f>
        <v>✗</v>
      </c>
      <c r="E83" s="262" t="str">
        <f>'🔢 İNDİKATÖRLER'!O82</f>
        <v>✓</v>
      </c>
      <c r="F83" s="262" t="str">
        <f>'🔢 İNDİKATÖRLER'!P82</f>
        <v>✓</v>
      </c>
      <c r="G83" s="262" t="str">
        <f>'🔢 İNDİKATÖRLER'!Q82</f>
        <v>✗</v>
      </c>
      <c r="H83" s="262" t="str">
        <f>'🔢 İNDİKATÖRLER'!R82</f>
        <v>✗</v>
      </c>
      <c r="I83" s="262" t="str">
        <f>'🔢 İNDİKATÖRLER'!S82</f>
        <v>✗</v>
      </c>
      <c r="J83" s="262" t="str">
        <f>'🔢 İNDİKATÖRLER'!AA82</f>
        <v>HAYIR</v>
      </c>
      <c r="K83" s="262">
        <f>'🔢 İNDİKATÖRLER'!F82</f>
        <v>4.3806939329327426</v>
      </c>
      <c r="L83" s="262" t="str">
        <f>'🔢 İNDİKATÖRLER'!Z82</f>
        <v>PAS</v>
      </c>
      <c r="M83" s="262">
        <f>'📡 CANLI_VERİ'!I83</f>
        <v>6.8900000000000003E-2</v>
      </c>
      <c r="N83" s="262">
        <f>'📡 CANLI_VERİ'!H83</f>
        <v>512</v>
      </c>
      <c r="O83" s="262">
        <f>'📡 CANLI_VERİ'!C83</f>
        <v>145.30000000000001</v>
      </c>
      <c r="P83" s="262">
        <f>'🔢 İNDİKATÖRLER'!U82</f>
        <v>6</v>
      </c>
      <c r="Q83" s="262">
        <f t="shared" si="2"/>
        <v>-4</v>
      </c>
      <c r="R83" s="263" t="str">
        <f t="shared" si="3"/>
        <v>Pas geç</v>
      </c>
    </row>
    <row r="84" spans="1:18" x14ac:dyDescent="0.3">
      <c r="A84" s="262">
        <v>81</v>
      </c>
      <c r="B84" s="263" t="str">
        <f>'🔢 İNDİKATÖRLER'!A83</f>
        <v>BIENY</v>
      </c>
      <c r="C84" s="262">
        <f>'🔢 İNDİKATÖRLER'!Y83</f>
        <v>3</v>
      </c>
      <c r="D84" s="262" t="str">
        <f>'🔢 İNDİKATÖRLER'!N83</f>
        <v>✗</v>
      </c>
      <c r="E84" s="262" t="str">
        <f>'🔢 İNDİKATÖRLER'!O83</f>
        <v>✓</v>
      </c>
      <c r="F84" s="262" t="str">
        <f>'🔢 İNDİKATÖRLER'!P83</f>
        <v>✓</v>
      </c>
      <c r="G84" s="262" t="str">
        <f>'🔢 İNDİKATÖRLER'!Q83</f>
        <v>✗</v>
      </c>
      <c r="H84" s="262" t="str">
        <f>'🔢 İNDİKATÖRLER'!R83</f>
        <v>✗</v>
      </c>
      <c r="I84" s="262" t="str">
        <f>'🔢 İNDİKATÖRLER'!S83</f>
        <v>✓</v>
      </c>
      <c r="J84" s="262" t="str">
        <f>'🔢 İNDİKATÖRLER'!AA83</f>
        <v>HAYIR</v>
      </c>
      <c r="K84" s="262">
        <f>'🔢 İNDİKATÖRLER'!F83</f>
        <v>5.1412231559290369</v>
      </c>
      <c r="L84" s="262" t="str">
        <f>'🔢 İNDİKATÖRLER'!Z83</f>
        <v>PAS</v>
      </c>
      <c r="M84" s="262">
        <f>'📡 CANLI_VERİ'!I84</f>
        <v>-0.16300000000000001</v>
      </c>
      <c r="N84" s="262">
        <f>'📡 CANLI_VERİ'!H84</f>
        <v>86531</v>
      </c>
      <c r="O84" s="262">
        <f>'📡 CANLI_VERİ'!C84</f>
        <v>24.5</v>
      </c>
      <c r="P84" s="262">
        <f>'🔢 İNDİKATÖRLER'!U83</f>
        <v>6</v>
      </c>
      <c r="Q84" s="262">
        <f t="shared" si="2"/>
        <v>-3</v>
      </c>
      <c r="R84" s="263" t="str">
        <f t="shared" si="3"/>
        <v>Pas geç</v>
      </c>
    </row>
    <row r="85" spans="1:18" x14ac:dyDescent="0.3">
      <c r="A85" s="262">
        <v>82</v>
      </c>
      <c r="B85" s="263" t="str">
        <f>'🔢 İNDİKATÖRLER'!A84</f>
        <v>BIMAS</v>
      </c>
      <c r="C85" s="262">
        <f>'🔢 İNDİKATÖRLER'!Y84</f>
        <v>1</v>
      </c>
      <c r="D85" s="262" t="str">
        <f>'🔢 İNDİKATÖRLER'!N84</f>
        <v>✗</v>
      </c>
      <c r="E85" s="262" t="str">
        <f>'🔢 İNDİKATÖRLER'!O84</f>
        <v>✓</v>
      </c>
      <c r="F85" s="262" t="str">
        <f>'🔢 İNDİKATÖRLER'!P84</f>
        <v>✗</v>
      </c>
      <c r="G85" s="262" t="str">
        <f>'🔢 İNDİKATÖRLER'!Q84</f>
        <v>✗</v>
      </c>
      <c r="H85" s="262" t="str">
        <f>'🔢 İNDİKATÖRLER'!R84</f>
        <v>✗</v>
      </c>
      <c r="I85" s="262" t="str">
        <f>'🔢 İNDİKATÖRLER'!S84</f>
        <v>✗</v>
      </c>
      <c r="J85" s="262" t="str">
        <f>'🔢 İNDİKATÖRLER'!AA84</f>
        <v>HAYIR</v>
      </c>
      <c r="K85" s="262">
        <f>'🔢 İNDİKATÖRLER'!F84</f>
        <v>2.8688524590163933</v>
      </c>
      <c r="L85" s="262" t="str">
        <f>'🔢 İNDİKATÖRLER'!Z84</f>
        <v>PAS</v>
      </c>
      <c r="M85" s="262">
        <f>'📡 CANLI_VERİ'!I85</f>
        <v>-0.13469999999999999</v>
      </c>
      <c r="N85" s="262">
        <f>'📡 CANLI_VERİ'!H85</f>
        <v>273654</v>
      </c>
      <c r="O85" s="262">
        <f>'📡 CANLI_VERİ'!C85</f>
        <v>741.5</v>
      </c>
      <c r="P85" s="262">
        <f>'🔢 İNDİKATÖRLER'!U84</f>
        <v>3</v>
      </c>
      <c r="Q85" s="262">
        <f t="shared" si="2"/>
        <v>-2</v>
      </c>
      <c r="R85" s="263" t="str">
        <f t="shared" si="3"/>
        <v>Pas geç</v>
      </c>
    </row>
    <row r="86" spans="1:18" x14ac:dyDescent="0.3">
      <c r="A86" s="262">
        <v>83</v>
      </c>
      <c r="B86" s="263" t="str">
        <f>'🔢 İNDİKATÖRLER'!A85</f>
        <v>BIOEN</v>
      </c>
      <c r="C86" s="262">
        <f>'🔢 İNDİKATÖRLER'!Y85</f>
        <v>0</v>
      </c>
      <c r="D86" s="262" t="str">
        <f>'🔢 İNDİKATÖRLER'!N85</f>
        <v>✗</v>
      </c>
      <c r="E86" s="262" t="str">
        <f>'🔢 İNDİKATÖRLER'!O85</f>
        <v>✓</v>
      </c>
      <c r="F86" s="262" t="str">
        <f>'🔢 İNDİKATÖRLER'!P85</f>
        <v>✗</v>
      </c>
      <c r="G86" s="262" t="str">
        <f>'🔢 İNDİKATÖRLER'!Q85</f>
        <v>✗</v>
      </c>
      <c r="H86" s="262" t="str">
        <f>'🔢 İNDİKATÖRLER'!R85</f>
        <v>✗</v>
      </c>
      <c r="I86" s="262" t="str">
        <f>'🔢 İNDİKATÖRLER'!S85</f>
        <v>✗</v>
      </c>
      <c r="J86" s="262" t="str">
        <f>'🔢 İNDİKATÖRLER'!AA85</f>
        <v>HAYIR</v>
      </c>
      <c r="K86" s="262">
        <f>'🔢 İNDİKATÖRLER'!F85</f>
        <v>5.9057832248180802</v>
      </c>
      <c r="L86" s="262" t="str">
        <f>'🔢 İNDİKATÖRLER'!Z85</f>
        <v>PAS</v>
      </c>
      <c r="M86" s="262">
        <f>'📡 CANLI_VERİ'!I86</f>
        <v>-0.29759999999999998</v>
      </c>
      <c r="N86" s="262">
        <f>'📡 CANLI_VERİ'!H86</f>
        <v>151666</v>
      </c>
      <c r="O86" s="262">
        <f>'📡 CANLI_VERİ'!C86</f>
        <v>20.100000000000001</v>
      </c>
      <c r="P86" s="262">
        <f>'🔢 İNDİKATÖRLER'!U85</f>
        <v>1</v>
      </c>
      <c r="Q86" s="262">
        <f t="shared" si="2"/>
        <v>-1</v>
      </c>
      <c r="R86" s="263" t="str">
        <f t="shared" si="3"/>
        <v>Pas geç</v>
      </c>
    </row>
    <row r="87" spans="1:18" x14ac:dyDescent="0.3">
      <c r="A87" s="262">
        <v>84</v>
      </c>
      <c r="B87" s="263" t="str">
        <f>'🔢 İNDİKATÖRLER'!A86</f>
        <v>BKFIN</v>
      </c>
      <c r="C87" s="262">
        <f>'🔢 İNDİKATÖRLER'!Y86</f>
        <v>0</v>
      </c>
      <c r="D87" s="262" t="str">
        <f>'🔢 İNDİKATÖRLER'!N86</f>
        <v>?</v>
      </c>
      <c r="E87" s="262" t="str">
        <f>'🔢 İNDİKATÖRLER'!O86</f>
        <v>?</v>
      </c>
      <c r="F87" s="262" t="str">
        <f>'🔢 İNDİKATÖRLER'!P86</f>
        <v>?</v>
      </c>
      <c r="G87" s="262" t="str">
        <f>'🔢 İNDİKATÖRLER'!Q86</f>
        <v>?</v>
      </c>
      <c r="H87" s="262" t="str">
        <f>'🔢 İNDİKATÖRLER'!R86</f>
        <v>?</v>
      </c>
      <c r="I87" s="262" t="str">
        <f>'🔢 İNDİKATÖRLER'!S86</f>
        <v>?</v>
      </c>
      <c r="J87" s="262" t="str">
        <f>'🔢 İNDİKATÖRLER'!AA86</f>
        <v>HAYIR</v>
      </c>
      <c r="K87" s="262" t="str">
        <f>'🔢 İNDİKATÖRLER'!F86</f>
        <v>?</v>
      </c>
      <c r="L87" s="262" t="str">
        <f>'🔢 İNDİKATÖRLER'!Z86</f>
        <v>PAS</v>
      </c>
      <c r="M87" s="262">
        <f>'📡 CANLI_VERİ'!I87</f>
        <v>0</v>
      </c>
      <c r="N87" s="262">
        <f>'📡 CANLI_VERİ'!H87</f>
        <v>0</v>
      </c>
      <c r="O87" s="262">
        <f>'📡 CANLI_VERİ'!C87</f>
        <v>0</v>
      </c>
      <c r="P87" s="262" t="str">
        <f>'🔢 İNDİKATÖRLER'!U86</f>
        <v/>
      </c>
      <c r="Q87" s="262" t="str">
        <f t="shared" si="2"/>
        <v/>
      </c>
      <c r="R87" s="263" t="str">
        <f t="shared" si="3"/>
        <v>Pas geç</v>
      </c>
    </row>
    <row r="88" spans="1:18" x14ac:dyDescent="0.3">
      <c r="A88" s="262">
        <v>85</v>
      </c>
      <c r="B88" s="263" t="str">
        <f>'🔢 İNDİKATÖRLER'!A87</f>
        <v>BLCYT</v>
      </c>
      <c r="C88" s="262">
        <f>'🔢 İNDİKATÖRLER'!Y87</f>
        <v>0</v>
      </c>
      <c r="D88" s="262" t="str">
        <f>'🔢 İNDİKATÖRLER'!N87</f>
        <v>✗</v>
      </c>
      <c r="E88" s="262" t="str">
        <f>'🔢 İNDİKATÖRLER'!O87</f>
        <v>✓</v>
      </c>
      <c r="F88" s="262" t="str">
        <f>'🔢 İNDİKATÖRLER'!P87</f>
        <v>✗</v>
      </c>
      <c r="G88" s="262" t="str">
        <f>'🔢 İNDİKATÖRLER'!Q87</f>
        <v>✗</v>
      </c>
      <c r="H88" s="262" t="str">
        <f>'🔢 İNDİKATÖRLER'!R87</f>
        <v>✗</v>
      </c>
      <c r="I88" s="262" t="str">
        <f>'🔢 İNDİKATÖRLER'!S87</f>
        <v>✗</v>
      </c>
      <c r="J88" s="262" t="str">
        <f>'🔢 İNDİKATÖRLER'!AA87</f>
        <v>HAYIR</v>
      </c>
      <c r="K88" s="262">
        <f>'🔢 İNDİKATÖRLER'!F87</f>
        <v>9.2355260799426429</v>
      </c>
      <c r="L88" s="262" t="str">
        <f>'🔢 İNDİKATÖRLER'!Z87</f>
        <v>PAS</v>
      </c>
      <c r="M88" s="262">
        <f>'📡 CANLI_VERİ'!I88</f>
        <v>0.43180000000000002</v>
      </c>
      <c r="N88" s="262">
        <f>'📡 CANLI_VERİ'!H88</f>
        <v>34669</v>
      </c>
      <c r="O88" s="262">
        <f>'📡 CANLI_VERİ'!C88</f>
        <v>32.56</v>
      </c>
      <c r="P88" s="262">
        <f>'🔢 İNDİKATÖRLER'!U87</f>
        <v>1</v>
      </c>
      <c r="Q88" s="262">
        <f t="shared" si="2"/>
        <v>-1</v>
      </c>
      <c r="R88" s="263" t="str">
        <f t="shared" si="3"/>
        <v>Pas geç</v>
      </c>
    </row>
    <row r="89" spans="1:18" x14ac:dyDescent="0.3">
      <c r="A89" s="262">
        <v>86</v>
      </c>
      <c r="B89" s="263" t="str">
        <f>'🔢 İNDİKATÖRLER'!A88</f>
        <v>BMEKS</v>
      </c>
      <c r="C89" s="262">
        <f>'🔢 İNDİKATÖRLER'!Y88</f>
        <v>0</v>
      </c>
      <c r="D89" s="262" t="str">
        <f>'🔢 İNDİKATÖRLER'!N88</f>
        <v>?</v>
      </c>
      <c r="E89" s="262" t="str">
        <f>'🔢 İNDİKATÖRLER'!O88</f>
        <v>?</v>
      </c>
      <c r="F89" s="262" t="str">
        <f>'🔢 İNDİKATÖRLER'!P88</f>
        <v>?</v>
      </c>
      <c r="G89" s="262" t="str">
        <f>'🔢 İNDİKATÖRLER'!Q88</f>
        <v>?</v>
      </c>
      <c r="H89" s="262" t="str">
        <f>'🔢 İNDİKATÖRLER'!R88</f>
        <v>?</v>
      </c>
      <c r="I89" s="262" t="str">
        <f>'🔢 İNDİKATÖRLER'!S88</f>
        <v>?</v>
      </c>
      <c r="J89" s="262" t="str">
        <f>'🔢 İNDİKATÖRLER'!AA88</f>
        <v>HAYIR</v>
      </c>
      <c r="K89" s="262" t="str">
        <f>'🔢 İNDİKATÖRLER'!F88</f>
        <v>?</v>
      </c>
      <c r="L89" s="262" t="str">
        <f>'🔢 İNDİKATÖRLER'!Z88</f>
        <v>PAS</v>
      </c>
      <c r="M89" s="262">
        <f>'📡 CANLI_VERİ'!I89</f>
        <v>0</v>
      </c>
      <c r="N89" s="262">
        <f>'📡 CANLI_VERİ'!H89</f>
        <v>0</v>
      </c>
      <c r="O89" s="262">
        <f>'📡 CANLI_VERİ'!C89</f>
        <v>0</v>
      </c>
      <c r="P89" s="262" t="str">
        <f>'🔢 İNDİKATÖRLER'!U88</f>
        <v/>
      </c>
      <c r="Q89" s="262" t="str">
        <f t="shared" si="2"/>
        <v/>
      </c>
      <c r="R89" s="263" t="str">
        <f t="shared" si="3"/>
        <v>Pas geç</v>
      </c>
    </row>
    <row r="90" spans="1:18" x14ac:dyDescent="0.3">
      <c r="A90" s="262">
        <v>87</v>
      </c>
      <c r="B90" s="263" t="str">
        <f>'🔢 İNDİKATÖRLER'!A89</f>
        <v>BMSCH</v>
      </c>
      <c r="C90" s="262">
        <f>'🔢 İNDİKATÖRLER'!Y89</f>
        <v>4</v>
      </c>
      <c r="D90" s="262" t="str">
        <f>'🔢 İNDİKATÖRLER'!N89</f>
        <v>✓</v>
      </c>
      <c r="E90" s="262" t="str">
        <f>'🔢 İNDİKATÖRLER'!O89</f>
        <v>✓</v>
      </c>
      <c r="F90" s="262" t="str">
        <f>'🔢 İNDİKATÖRLER'!P89</f>
        <v>✓</v>
      </c>
      <c r="G90" s="262" t="str">
        <f>'🔢 İNDİKATÖRLER'!Q89</f>
        <v>✗</v>
      </c>
      <c r="H90" s="262" t="str">
        <f>'🔢 İNDİKATÖRLER'!R89</f>
        <v>✓</v>
      </c>
      <c r="I90" s="262" t="str">
        <f>'🔢 İNDİKATÖRLER'!S89</f>
        <v>✗</v>
      </c>
      <c r="J90" s="262" t="str">
        <f>'🔢 İNDİKATÖRLER'!AA89</f>
        <v>HAYIR</v>
      </c>
      <c r="K90" s="262">
        <f>'🔢 İNDİKATÖRLER'!F89</f>
        <v>4.5627225959635913</v>
      </c>
      <c r="L90" s="262" t="str">
        <f>'🔢 İNDİKATÖRLER'!Z89</f>
        <v>PAS</v>
      </c>
      <c r="M90" s="262">
        <f>'📡 CANLI_VERİ'!I90</f>
        <v>-0.11020000000000001</v>
      </c>
      <c r="N90" s="262">
        <f>'📡 CANLI_VERİ'!H90</f>
        <v>8263</v>
      </c>
      <c r="O90" s="262">
        <f>'📡 CANLI_VERİ'!C90</f>
        <v>18.13</v>
      </c>
      <c r="P90" s="262">
        <f>'🔢 İNDİKATÖRLER'!U89</f>
        <v>11</v>
      </c>
      <c r="Q90" s="262">
        <f t="shared" si="2"/>
        <v>-7</v>
      </c>
      <c r="R90" s="263" t="str">
        <f t="shared" si="3"/>
        <v>Pas geç</v>
      </c>
    </row>
    <row r="91" spans="1:18" x14ac:dyDescent="0.3">
      <c r="A91" s="262">
        <v>88</v>
      </c>
      <c r="B91" s="263" t="str">
        <f>'🔢 İNDİKATÖRLER'!A90</f>
        <v>BNTAS</v>
      </c>
      <c r="C91" s="262">
        <f>'🔢 İNDİKATÖRLER'!Y90</f>
        <v>5</v>
      </c>
      <c r="D91" s="262" t="str">
        <f>'🔢 İNDİKATÖRLER'!N90</f>
        <v>✗</v>
      </c>
      <c r="E91" s="262" t="str">
        <f>'🔢 İNDİKATÖRLER'!O90</f>
        <v>✓</v>
      </c>
      <c r="F91" s="262" t="str">
        <f>'🔢 İNDİKATÖRLER'!P90</f>
        <v>✓</v>
      </c>
      <c r="G91" s="262" t="str">
        <f>'🔢 İNDİKATÖRLER'!Q90</f>
        <v>✗</v>
      </c>
      <c r="H91" s="262" t="str">
        <f>'🔢 İNDİKATÖRLER'!R90</f>
        <v>✓</v>
      </c>
      <c r="I91" s="262" t="str">
        <f>'🔢 İNDİKATÖRLER'!S90</f>
        <v>✗</v>
      </c>
      <c r="J91" s="262" t="str">
        <f>'🔢 İNDİKATÖRLER'!AA90</f>
        <v>HAYIR</v>
      </c>
      <c r="K91" s="262">
        <f>'🔢 İNDİKATÖRLER'!F90</f>
        <v>2.8209495422610202</v>
      </c>
      <c r="L91" s="262" t="str">
        <f>'🔢 İNDİKATÖRLER'!Z90</f>
        <v>PAS</v>
      </c>
      <c r="M91" s="262">
        <f>'📡 CANLI_VERİ'!I91</f>
        <v>-0.29630000000000001</v>
      </c>
      <c r="N91" s="262">
        <f>'📡 CANLI_VERİ'!H91</f>
        <v>126338</v>
      </c>
      <c r="O91" s="262">
        <f>'📡 CANLI_VERİ'!C91</f>
        <v>6.73</v>
      </c>
      <c r="P91" s="262">
        <f>'🔢 İNDİKATÖRLER'!U90</f>
        <v>8</v>
      </c>
      <c r="Q91" s="262">
        <f t="shared" si="2"/>
        <v>-3</v>
      </c>
      <c r="R91" s="263" t="str">
        <f t="shared" si="3"/>
        <v>Pas geç</v>
      </c>
    </row>
    <row r="92" spans="1:18" x14ac:dyDescent="0.3">
      <c r="A92" s="262">
        <v>89</v>
      </c>
      <c r="B92" s="263" t="str">
        <f>'🔢 İNDİKATÖRLER'!A91</f>
        <v>BORLS</v>
      </c>
      <c r="C92" s="262">
        <f>'🔢 İNDİKATÖRLER'!Y91</f>
        <v>0</v>
      </c>
      <c r="D92" s="262" t="str">
        <f>'🔢 İNDİKATÖRLER'!N91</f>
        <v>?</v>
      </c>
      <c r="E92" s="262" t="str">
        <f>'🔢 İNDİKATÖRLER'!O91</f>
        <v>?</v>
      </c>
      <c r="F92" s="262" t="str">
        <f>'🔢 İNDİKATÖRLER'!P91</f>
        <v>?</v>
      </c>
      <c r="G92" s="262" t="str">
        <f>'🔢 İNDİKATÖRLER'!Q91</f>
        <v>?</v>
      </c>
      <c r="H92" s="262" t="str">
        <f>'🔢 İNDİKATÖRLER'!R91</f>
        <v>?</v>
      </c>
      <c r="I92" s="262" t="str">
        <f>'🔢 İNDİKATÖRLER'!S91</f>
        <v>?</v>
      </c>
      <c r="J92" s="262" t="str">
        <f>'🔢 İNDİKATÖRLER'!AA91</f>
        <v>HAYIR</v>
      </c>
      <c r="K92" s="262" t="str">
        <f>'🔢 İNDİKATÖRLER'!F91</f>
        <v>?</v>
      </c>
      <c r="L92" s="262" t="str">
        <f>'🔢 İNDİKATÖRLER'!Z91</f>
        <v>PAS</v>
      </c>
      <c r="M92" s="262">
        <f>'📡 CANLI_VERİ'!I92</f>
        <v>0</v>
      </c>
      <c r="N92" s="262">
        <f>'📡 CANLI_VERİ'!H92</f>
        <v>14134</v>
      </c>
      <c r="O92" s="262">
        <f>'📡 CANLI_VERİ'!C92</f>
        <v>7.62</v>
      </c>
      <c r="P92" s="262" t="str">
        <f>'🔢 İNDİKATÖRLER'!U91</f>
        <v/>
      </c>
      <c r="Q92" s="262" t="str">
        <f t="shared" si="2"/>
        <v/>
      </c>
      <c r="R92" s="263" t="str">
        <f t="shared" si="3"/>
        <v>Pas geç</v>
      </c>
    </row>
    <row r="93" spans="1:18" x14ac:dyDescent="0.3">
      <c r="A93" s="262">
        <v>90</v>
      </c>
      <c r="B93" s="263" t="str">
        <f>'🔢 İNDİKATÖRLER'!A92</f>
        <v>BORSK</v>
      </c>
      <c r="C93" s="262">
        <f>'🔢 İNDİKATÖRLER'!Y92</f>
        <v>2</v>
      </c>
      <c r="D93" s="262" t="str">
        <f>'🔢 İNDİKATÖRLER'!N92</f>
        <v>✗</v>
      </c>
      <c r="E93" s="262" t="str">
        <f>'🔢 İNDİKATÖRLER'!O92</f>
        <v>✓</v>
      </c>
      <c r="F93" s="262" t="str">
        <f>'🔢 İNDİKATÖRLER'!P92</f>
        <v>✗</v>
      </c>
      <c r="G93" s="262" t="str">
        <f>'🔢 İNDİKATÖRLER'!Q92</f>
        <v>✗</v>
      </c>
      <c r="H93" s="262" t="str">
        <f>'🔢 İNDİKATÖRLER'!R92</f>
        <v>✗</v>
      </c>
      <c r="I93" s="262" t="str">
        <f>'🔢 İNDİKATÖRLER'!S92</f>
        <v>✓</v>
      </c>
      <c r="J93" s="262" t="str">
        <f>'🔢 İNDİKATÖRLER'!AA92</f>
        <v>HAYIR</v>
      </c>
      <c r="K93" s="262">
        <f>'🔢 İNDİKATÖRLER'!F92</f>
        <v>4.6613468275593624</v>
      </c>
      <c r="L93" s="262" t="str">
        <f>'🔢 İNDİKATÖRLER'!Z92</f>
        <v>PAS</v>
      </c>
      <c r="M93" s="262">
        <f>'📡 CANLI_VERİ'!I93</f>
        <v>-0.41720000000000002</v>
      </c>
      <c r="N93" s="262">
        <f>'📡 CANLI_VERİ'!H93</f>
        <v>135918</v>
      </c>
      <c r="O93" s="262">
        <f>'📡 CANLI_VERİ'!C93</f>
        <v>7.16</v>
      </c>
      <c r="P93" s="262">
        <f>'🔢 İNDİKATÖRLER'!U92</f>
        <v>5</v>
      </c>
      <c r="Q93" s="262">
        <f t="shared" si="2"/>
        <v>-3</v>
      </c>
      <c r="R93" s="263" t="str">
        <f t="shared" si="3"/>
        <v>Pas geç</v>
      </c>
    </row>
    <row r="94" spans="1:18" x14ac:dyDescent="0.3">
      <c r="A94" s="262">
        <v>91</v>
      </c>
      <c r="B94" s="263" t="str">
        <f>'🔢 İNDİKATÖRLER'!A93</f>
        <v>BOSSA</v>
      </c>
      <c r="C94" s="262">
        <f>'🔢 İNDİKATÖRLER'!Y93</f>
        <v>4</v>
      </c>
      <c r="D94" s="262" t="str">
        <f>'🔢 İNDİKATÖRLER'!N93</f>
        <v>✗</v>
      </c>
      <c r="E94" s="262" t="str">
        <f>'🔢 İNDİKATÖRLER'!O93</f>
        <v>✓</v>
      </c>
      <c r="F94" s="262" t="str">
        <f>'🔢 İNDİKATÖRLER'!P93</f>
        <v>✓</v>
      </c>
      <c r="G94" s="262" t="str">
        <f>'🔢 İNDİKATÖRLER'!Q93</f>
        <v>✗</v>
      </c>
      <c r="H94" s="262" t="str">
        <f>'🔢 İNDİKATÖRLER'!R93</f>
        <v>✗</v>
      </c>
      <c r="I94" s="262" t="str">
        <f>'🔢 İNDİKATÖRLER'!S93</f>
        <v>✗</v>
      </c>
      <c r="J94" s="262" t="str">
        <f>'🔢 İNDİKATÖRLER'!AA93</f>
        <v>HAYIR</v>
      </c>
      <c r="K94" s="262">
        <f>'🔢 İNDİKATÖRLER'!F93</f>
        <v>2.5222874537943039</v>
      </c>
      <c r="L94" s="262" t="str">
        <f>'🔢 İNDİKATÖRLER'!Z93</f>
        <v>PAS</v>
      </c>
      <c r="M94" s="262">
        <f>'📡 CANLI_VERİ'!I94</f>
        <v>0</v>
      </c>
      <c r="N94" s="262">
        <f>'📡 CANLI_VERİ'!H94</f>
        <v>34325</v>
      </c>
      <c r="O94" s="262">
        <f>'📡 CANLI_VERİ'!C94</f>
        <v>6.55</v>
      </c>
      <c r="P94" s="262">
        <f>'🔢 İNDİKATÖRLER'!U93</f>
        <v>6</v>
      </c>
      <c r="Q94" s="262">
        <f t="shared" si="2"/>
        <v>-2</v>
      </c>
      <c r="R94" s="263" t="str">
        <f t="shared" si="3"/>
        <v>Pas geç</v>
      </c>
    </row>
    <row r="95" spans="1:18" x14ac:dyDescent="0.3">
      <c r="A95" s="262">
        <v>92</v>
      </c>
      <c r="B95" s="263" t="str">
        <f>'🔢 İNDİKATÖRLER'!A94</f>
        <v>BRISA</v>
      </c>
      <c r="C95" s="262">
        <f>'🔢 İNDİKATÖRLER'!Y94</f>
        <v>4</v>
      </c>
      <c r="D95" s="262" t="str">
        <f>'🔢 İNDİKATÖRLER'!N94</f>
        <v>✗</v>
      </c>
      <c r="E95" s="262" t="str">
        <f>'🔢 İNDİKATÖRLER'!O94</f>
        <v>✓</v>
      </c>
      <c r="F95" s="262" t="str">
        <f>'🔢 İNDİKATÖRLER'!P94</f>
        <v>✓</v>
      </c>
      <c r="G95" s="262" t="str">
        <f>'🔢 İNDİKATÖRLER'!Q94</f>
        <v>✗</v>
      </c>
      <c r="H95" s="262" t="str">
        <f>'🔢 İNDİKATÖRLER'!R94</f>
        <v>✗</v>
      </c>
      <c r="I95" s="262" t="str">
        <f>'🔢 İNDİKATÖRLER'!S94</f>
        <v>✗</v>
      </c>
      <c r="J95" s="262" t="str">
        <f>'🔢 İNDİKATÖRLER'!AA94</f>
        <v>HAYIR</v>
      </c>
      <c r="K95" s="262">
        <f>'🔢 İNDİKATÖRLER'!F94</f>
        <v>3.0245276764998352</v>
      </c>
      <c r="L95" s="262" t="str">
        <f>'🔢 İNDİKATÖRLER'!Z94</f>
        <v>PAS</v>
      </c>
      <c r="M95" s="262">
        <f>'📡 CANLI_VERİ'!I95</f>
        <v>-0.1772</v>
      </c>
      <c r="N95" s="262">
        <f>'📡 CANLI_VERİ'!H95</f>
        <v>2430</v>
      </c>
      <c r="O95" s="262">
        <f>'📡 CANLI_VERİ'!C95</f>
        <v>84.5</v>
      </c>
      <c r="P95" s="262">
        <f>'🔢 İNDİKATÖRLER'!U94</f>
        <v>6</v>
      </c>
      <c r="Q95" s="262">
        <f t="shared" si="2"/>
        <v>-2</v>
      </c>
      <c r="R95" s="263" t="str">
        <f t="shared" si="3"/>
        <v>Pas geç</v>
      </c>
    </row>
    <row r="96" spans="1:18" x14ac:dyDescent="0.3">
      <c r="A96" s="262">
        <v>93</v>
      </c>
      <c r="B96" s="263" t="str">
        <f>'🔢 İNDİKATÖRLER'!A95</f>
        <v>BRKSN</v>
      </c>
      <c r="C96" s="262">
        <f>'🔢 İNDİKATÖRLER'!Y95</f>
        <v>5</v>
      </c>
      <c r="D96" s="262" t="str">
        <f>'🔢 İNDİKATÖRLER'!N95</f>
        <v>✓</v>
      </c>
      <c r="E96" s="262" t="str">
        <f>'🔢 İNDİKATÖRLER'!O95</f>
        <v>✓</v>
      </c>
      <c r="F96" s="262" t="str">
        <f>'🔢 İNDİKATÖRLER'!P95</f>
        <v>✓</v>
      </c>
      <c r="G96" s="262" t="str">
        <f>'🔢 İNDİKATÖRLER'!Q95</f>
        <v>✗</v>
      </c>
      <c r="H96" s="262" t="str">
        <f>'🔢 İNDİKATÖRLER'!R95</f>
        <v>✗</v>
      </c>
      <c r="I96" s="262" t="str">
        <f>'🔢 İNDİKATÖRLER'!S95</f>
        <v>✗</v>
      </c>
      <c r="J96" s="262" t="str">
        <f>'🔢 İNDİKATÖRLER'!AA95</f>
        <v>HAYIR</v>
      </c>
      <c r="K96" s="262">
        <f>'🔢 İNDİKATÖRLER'!F95</f>
        <v>2.6886035313001577</v>
      </c>
      <c r="L96" s="262" t="str">
        <f>'🔢 İNDİKATÖRLER'!Z95</f>
        <v>PAS</v>
      </c>
      <c r="M96" s="262">
        <f>'📡 CANLI_VERİ'!I96</f>
        <v>-0.224</v>
      </c>
      <c r="N96" s="262">
        <f>'📡 CANLI_VERİ'!H96</f>
        <v>900</v>
      </c>
      <c r="O96" s="262">
        <f>'📡 CANLI_VERİ'!C96</f>
        <v>8.91</v>
      </c>
      <c r="P96" s="262">
        <f>'🔢 İNDİKATÖRLER'!U95</f>
        <v>9</v>
      </c>
      <c r="Q96" s="262">
        <f t="shared" si="2"/>
        <v>-4</v>
      </c>
      <c r="R96" s="263" t="str">
        <f t="shared" si="3"/>
        <v>Pas geç</v>
      </c>
    </row>
    <row r="97" spans="1:18" x14ac:dyDescent="0.3">
      <c r="A97" s="262">
        <v>94</v>
      </c>
      <c r="B97" s="263" t="str">
        <f>'🔢 İNDİKATÖRLER'!A96</f>
        <v>BRKVY</v>
      </c>
      <c r="C97" s="262">
        <f>'🔢 İNDİKATÖRLER'!Y96</f>
        <v>0</v>
      </c>
      <c r="D97" s="262" t="str">
        <f>'🔢 İNDİKATÖRLER'!N96</f>
        <v>?</v>
      </c>
      <c r="E97" s="262" t="str">
        <f>'🔢 İNDİKATÖRLER'!O96</f>
        <v>?</v>
      </c>
      <c r="F97" s="262" t="str">
        <f>'🔢 İNDİKATÖRLER'!P96</f>
        <v>?</v>
      </c>
      <c r="G97" s="262" t="str">
        <f>'🔢 İNDİKATÖRLER'!Q96</f>
        <v>?</v>
      </c>
      <c r="H97" s="262" t="str">
        <f>'🔢 İNDİKATÖRLER'!R96</f>
        <v>?</v>
      </c>
      <c r="I97" s="262" t="str">
        <f>'🔢 İNDİKATÖRLER'!S96</f>
        <v>?</v>
      </c>
      <c r="J97" s="262" t="str">
        <f>'🔢 İNDİKATÖRLER'!AA96</f>
        <v>HAYIR</v>
      </c>
      <c r="K97" s="262" t="str">
        <f>'🔢 İNDİKATÖRLER'!F96</f>
        <v>?</v>
      </c>
      <c r="L97" s="262" t="str">
        <f>'🔢 İNDİKATÖRLER'!Z96</f>
        <v>PAS</v>
      </c>
      <c r="M97" s="262">
        <f>'📡 CANLI_VERİ'!I97</f>
        <v>-0.36159999999999998</v>
      </c>
      <c r="N97" s="262">
        <f>'📡 CANLI_VERİ'!H97</f>
        <v>9076</v>
      </c>
      <c r="O97" s="262">
        <f>'📡 CANLI_VERİ'!C97</f>
        <v>96.45</v>
      </c>
      <c r="P97" s="262" t="str">
        <f>'🔢 İNDİKATÖRLER'!U96</f>
        <v/>
      </c>
      <c r="Q97" s="262" t="str">
        <f t="shared" si="2"/>
        <v/>
      </c>
      <c r="R97" s="263" t="str">
        <f t="shared" si="3"/>
        <v>Pas geç</v>
      </c>
    </row>
    <row r="98" spans="1:18" x14ac:dyDescent="0.3">
      <c r="A98" s="262">
        <v>95</v>
      </c>
      <c r="B98" s="263" t="str">
        <f>'🔢 İNDİKATÖRLER'!A97</f>
        <v>BRSAN</v>
      </c>
      <c r="C98" s="262">
        <f>'🔢 İNDİKATÖRLER'!Y97</f>
        <v>5</v>
      </c>
      <c r="D98" s="262" t="str">
        <f>'🔢 İNDİKATÖRLER'!N97</f>
        <v>✓</v>
      </c>
      <c r="E98" s="262" t="str">
        <f>'🔢 İNDİKATÖRLER'!O97</f>
        <v>✓</v>
      </c>
      <c r="F98" s="262" t="str">
        <f>'🔢 İNDİKATÖRLER'!P97</f>
        <v>✓</v>
      </c>
      <c r="G98" s="262" t="str">
        <f>'🔢 İNDİKATÖRLER'!Q97</f>
        <v>✗</v>
      </c>
      <c r="H98" s="262" t="str">
        <f>'🔢 İNDİKATÖRLER'!R97</f>
        <v>✓</v>
      </c>
      <c r="I98" s="262" t="str">
        <f>'🔢 İNDİKATÖRLER'!S97</f>
        <v>✓</v>
      </c>
      <c r="J98" s="262" t="str">
        <f>'🔢 İNDİKATÖRLER'!AA97</f>
        <v>HAYIR</v>
      </c>
      <c r="K98" s="262">
        <f>'🔢 İNDİKATÖRLER'!F97</f>
        <v>5.0613306901251391</v>
      </c>
      <c r="L98" s="262" t="str">
        <f>'🔢 İNDİKATÖRLER'!Z97</f>
        <v>PAS</v>
      </c>
      <c r="M98" s="262">
        <f>'📡 CANLI_VERİ'!I98</f>
        <v>-0.1825</v>
      </c>
      <c r="N98" s="262">
        <f>'📡 CANLI_VERİ'!H98</f>
        <v>43587</v>
      </c>
      <c r="O98" s="262">
        <f>'📡 CANLI_VERİ'!C98</f>
        <v>547</v>
      </c>
      <c r="P98" s="262">
        <f>'🔢 İNDİKATÖRLER'!U97</f>
        <v>11</v>
      </c>
      <c r="Q98" s="262">
        <f t="shared" si="2"/>
        <v>-6</v>
      </c>
      <c r="R98" s="263" t="str">
        <f t="shared" si="3"/>
        <v>Pas geç</v>
      </c>
    </row>
    <row r="99" spans="1:18" x14ac:dyDescent="0.3">
      <c r="A99" s="262">
        <v>96</v>
      </c>
      <c r="B99" s="263" t="str">
        <f>'🔢 İNDİKATÖRLER'!A98</f>
        <v>BRYAT</v>
      </c>
      <c r="C99" s="262">
        <f>'🔢 İNDİKATÖRLER'!Y98</f>
        <v>2</v>
      </c>
      <c r="D99" s="262" t="str">
        <f>'🔢 İNDİKATÖRLER'!N98</f>
        <v>✗</v>
      </c>
      <c r="E99" s="262" t="str">
        <f>'🔢 İNDİKATÖRLER'!O98</f>
        <v>✓</v>
      </c>
      <c r="F99" s="262" t="str">
        <f>'🔢 İNDİKATÖRLER'!P98</f>
        <v>✓</v>
      </c>
      <c r="G99" s="262" t="str">
        <f>'🔢 İNDİKATÖRLER'!Q98</f>
        <v>✗</v>
      </c>
      <c r="H99" s="262" t="str">
        <f>'🔢 İNDİKATÖRLER'!R98</f>
        <v>✗</v>
      </c>
      <c r="I99" s="262" t="str">
        <f>'🔢 İNDİKATÖRLER'!S98</f>
        <v>✗</v>
      </c>
      <c r="J99" s="262" t="str">
        <f>'🔢 İNDİKATÖRLER'!AA98</f>
        <v>HAYIR</v>
      </c>
      <c r="K99" s="262">
        <f>'🔢 İNDİKATÖRLER'!F98</f>
        <v>4.0764272437599569</v>
      </c>
      <c r="L99" s="262" t="str">
        <f>'🔢 İNDİKATÖRLER'!Z98</f>
        <v>PAS</v>
      </c>
      <c r="M99" s="262">
        <f>'📡 CANLI_VERİ'!I99</f>
        <v>4.7600000000000003E-2</v>
      </c>
      <c r="N99" s="262">
        <f>'📡 CANLI_VERİ'!H99</f>
        <v>1307</v>
      </c>
      <c r="O99" s="262">
        <f>'📡 CANLI_VERİ'!C99</f>
        <v>2104</v>
      </c>
      <c r="P99" s="262">
        <f>'🔢 İNDİKATÖRLER'!U98</f>
        <v>6</v>
      </c>
      <c r="Q99" s="262">
        <f t="shared" si="2"/>
        <v>-4</v>
      </c>
      <c r="R99" s="263" t="str">
        <f t="shared" si="3"/>
        <v>Pas geç</v>
      </c>
    </row>
    <row r="100" spans="1:18" x14ac:dyDescent="0.3">
      <c r="A100" s="262">
        <v>97</v>
      </c>
      <c r="B100" s="263" t="str">
        <f>'🔢 İNDİKATÖRLER'!A99</f>
        <v>BSOKE</v>
      </c>
      <c r="C100" s="262">
        <f>'🔢 İNDİKATÖRLER'!Y99</f>
        <v>6</v>
      </c>
      <c r="D100" s="262" t="str">
        <f>'🔢 İNDİKATÖRLER'!N99</f>
        <v>✓</v>
      </c>
      <c r="E100" s="262" t="str">
        <f>'🔢 İNDİKATÖRLER'!O99</f>
        <v>✓</v>
      </c>
      <c r="F100" s="262" t="str">
        <f>'🔢 İNDİKATÖRLER'!P99</f>
        <v>✓</v>
      </c>
      <c r="G100" s="262" t="str">
        <f>'🔢 İNDİKATÖRLER'!Q99</f>
        <v>✗</v>
      </c>
      <c r="H100" s="262" t="str">
        <f>'🔢 İNDİKATÖRLER'!R99</f>
        <v>✓</v>
      </c>
      <c r="I100" s="262" t="str">
        <f>'🔢 İNDİKATÖRLER'!S99</f>
        <v>✗</v>
      </c>
      <c r="J100" s="262" t="str">
        <f>'🔢 İNDİKATÖRLER'!AA99</f>
        <v>HAYIR</v>
      </c>
      <c r="K100" s="262">
        <f>'🔢 İNDİKATÖRLER'!F99</f>
        <v>2.9729729729729768</v>
      </c>
      <c r="L100" s="262" t="str">
        <f>'🔢 İNDİKATÖRLER'!Z99</f>
        <v>PAS</v>
      </c>
      <c r="M100" s="262">
        <f>'📡 CANLI_VERİ'!I100</f>
        <v>0.94789999999999996</v>
      </c>
      <c r="N100" s="262">
        <f>'📡 CANLI_VERİ'!H100</f>
        <v>154038</v>
      </c>
      <c r="O100" s="262">
        <f>'📡 CANLI_VERİ'!C100</f>
        <v>38.340000000000003</v>
      </c>
      <c r="P100" s="262">
        <f>'🔢 İNDİKATÖRLER'!U99</f>
        <v>11</v>
      </c>
      <c r="Q100" s="262">
        <f t="shared" si="2"/>
        <v>-5</v>
      </c>
      <c r="R100" s="263" t="str">
        <f t="shared" si="3"/>
        <v>Pas geç</v>
      </c>
    </row>
    <row r="101" spans="1:18" x14ac:dyDescent="0.3">
      <c r="A101" s="262">
        <v>98</v>
      </c>
      <c r="B101" s="263" t="str">
        <f>'🔢 İNDİKATÖRLER'!A100</f>
        <v>BSTON</v>
      </c>
      <c r="C101" s="262">
        <f>'🔢 İNDİKATÖRLER'!Y100</f>
        <v>0</v>
      </c>
      <c r="D101" s="262" t="str">
        <f>'🔢 İNDİKATÖRLER'!N100</f>
        <v>?</v>
      </c>
      <c r="E101" s="262" t="str">
        <f>'🔢 İNDİKATÖRLER'!O100</f>
        <v>?</v>
      </c>
      <c r="F101" s="262" t="str">
        <f>'🔢 İNDİKATÖRLER'!P100</f>
        <v>?</v>
      </c>
      <c r="G101" s="262" t="str">
        <f>'🔢 İNDİKATÖRLER'!Q100</f>
        <v>?</v>
      </c>
      <c r="H101" s="262" t="str">
        <f>'🔢 İNDİKATÖRLER'!R100</f>
        <v>?</v>
      </c>
      <c r="I101" s="262" t="str">
        <f>'🔢 İNDİKATÖRLER'!S100</f>
        <v>?</v>
      </c>
      <c r="J101" s="262" t="str">
        <f>'🔢 İNDİKATÖRLER'!AA100</f>
        <v>HAYIR</v>
      </c>
      <c r="K101" s="262" t="str">
        <f>'🔢 İNDİKATÖRLER'!F100</f>
        <v>?</v>
      </c>
      <c r="L101" s="262" t="str">
        <f>'🔢 İNDİKATÖRLER'!Z100</f>
        <v>PAS</v>
      </c>
      <c r="M101" s="262">
        <f>'📡 CANLI_VERİ'!I101</f>
        <v>0</v>
      </c>
      <c r="N101" s="262">
        <f>'📡 CANLI_VERİ'!H101</f>
        <v>0</v>
      </c>
      <c r="O101" s="262">
        <f>'📡 CANLI_VERİ'!C101</f>
        <v>0</v>
      </c>
      <c r="P101" s="262" t="str">
        <f>'🔢 İNDİKATÖRLER'!U100</f>
        <v/>
      </c>
      <c r="Q101" s="262" t="str">
        <f t="shared" si="2"/>
        <v/>
      </c>
      <c r="R101" s="263" t="str">
        <f t="shared" si="3"/>
        <v>Pas geç</v>
      </c>
    </row>
    <row r="102" spans="1:18" x14ac:dyDescent="0.3">
      <c r="A102" s="262">
        <v>99</v>
      </c>
      <c r="B102" s="263" t="str">
        <f>'🔢 İNDİKATÖRLER'!A101</f>
        <v>BTCIM</v>
      </c>
      <c r="C102" s="262">
        <f>'🔢 İNDİKATÖRLER'!Y101</f>
        <v>0</v>
      </c>
      <c r="D102" s="262" t="str">
        <f>'🔢 İNDİKATÖRLER'!N101</f>
        <v>✗</v>
      </c>
      <c r="E102" s="262" t="str">
        <f>'🔢 İNDİKATÖRLER'!O101</f>
        <v>✗</v>
      </c>
      <c r="F102" s="262" t="str">
        <f>'🔢 İNDİKATÖRLER'!P101</f>
        <v>✗</v>
      </c>
      <c r="G102" s="262" t="str">
        <f>'🔢 İNDİKATÖRLER'!Q101</f>
        <v>✗</v>
      </c>
      <c r="H102" s="262" t="str">
        <f>'🔢 İNDİKATÖRLER'!R101</f>
        <v>✗</v>
      </c>
      <c r="I102" s="262" t="str">
        <f>'🔢 İNDİKATÖRLER'!S101</f>
        <v>✗</v>
      </c>
      <c r="J102" s="262" t="str">
        <f>'🔢 İNDİKATÖRLER'!AA101</f>
        <v>HAYIR</v>
      </c>
      <c r="K102" s="262">
        <f>'🔢 İNDİKATÖRLER'!F101</f>
        <v>3.4008189262966324</v>
      </c>
      <c r="L102" s="262" t="str">
        <f>'🔢 İNDİKATÖRLER'!Z101</f>
        <v>PAS</v>
      </c>
      <c r="M102" s="262">
        <f>'📡 CANLI_VERİ'!I102</f>
        <v>0</v>
      </c>
      <c r="N102" s="262">
        <f>'📡 CANLI_VERİ'!H102</f>
        <v>1714125</v>
      </c>
      <c r="O102" s="262">
        <f>'📡 CANLI_VERİ'!C102</f>
        <v>6.22</v>
      </c>
      <c r="P102" s="262">
        <f>'🔢 İNDİKATÖRLER'!U101</f>
        <v>0</v>
      </c>
      <c r="Q102" s="262">
        <f t="shared" si="2"/>
        <v>0</v>
      </c>
      <c r="R102" s="263" t="str">
        <f t="shared" si="3"/>
        <v>Pas geç</v>
      </c>
    </row>
    <row r="103" spans="1:18" x14ac:dyDescent="0.3">
      <c r="A103" s="262">
        <v>100</v>
      </c>
      <c r="B103" s="263" t="str">
        <f>'🔢 İNDİKATÖRLER'!A102</f>
        <v>BUCIM</v>
      </c>
      <c r="C103" s="262">
        <f>'🔢 İNDİKATÖRLER'!Y102</f>
        <v>4</v>
      </c>
      <c r="D103" s="262" t="str">
        <f>'🔢 İNDİKATÖRLER'!N102</f>
        <v>✗</v>
      </c>
      <c r="E103" s="262" t="str">
        <f>'🔢 İNDİKATÖRLER'!O102</f>
        <v>✓</v>
      </c>
      <c r="F103" s="262" t="str">
        <f>'🔢 İNDİKATÖRLER'!P102</f>
        <v>✓</v>
      </c>
      <c r="G103" s="262" t="str">
        <f>'🔢 İNDİKATÖRLER'!Q102</f>
        <v>✗</v>
      </c>
      <c r="H103" s="262" t="str">
        <f>'🔢 İNDİKATÖRLER'!R102</f>
        <v>✗</v>
      </c>
      <c r="I103" s="262" t="str">
        <f>'🔢 İNDİKATÖRLER'!S102</f>
        <v>✗</v>
      </c>
      <c r="J103" s="262" t="str">
        <f>'🔢 İNDİKATÖRLER'!AA102</f>
        <v>HAYIR</v>
      </c>
      <c r="K103" s="262">
        <f>'🔢 İNDİKATÖRLER'!F102</f>
        <v>2.3116042533518284</v>
      </c>
      <c r="L103" s="262" t="str">
        <f>'🔢 İNDİKATÖRLER'!Z102</f>
        <v>PAS</v>
      </c>
      <c r="M103" s="262">
        <f>'📡 CANLI_VERİ'!I103</f>
        <v>0</v>
      </c>
      <c r="N103" s="262">
        <f>'📡 CANLI_VERİ'!H103</f>
        <v>195629</v>
      </c>
      <c r="O103" s="262">
        <f>'📡 CANLI_VERİ'!C103</f>
        <v>6.13</v>
      </c>
      <c r="P103" s="262">
        <f>'🔢 İNDİKATÖRLER'!U102</f>
        <v>6</v>
      </c>
      <c r="Q103" s="262">
        <f t="shared" si="2"/>
        <v>-2</v>
      </c>
      <c r="R103" s="263" t="str">
        <f t="shared" si="3"/>
        <v>Pas geç</v>
      </c>
    </row>
    <row r="104" spans="1:18" x14ac:dyDescent="0.3">
      <c r="A104" s="262">
        <v>101</v>
      </c>
      <c r="B104" s="263" t="str">
        <f>'🔢 İNDİKATÖRLER'!A103</f>
        <v>BURCE</v>
      </c>
      <c r="C104" s="262">
        <f>'🔢 İNDİKATÖRLER'!Y103</f>
        <v>0</v>
      </c>
      <c r="D104" s="262" t="str">
        <f>'🔢 İNDİKATÖRLER'!N103</f>
        <v>✗</v>
      </c>
      <c r="E104" s="262" t="str">
        <f>'🔢 İNDİKATÖRLER'!O103</f>
        <v>✓</v>
      </c>
      <c r="F104" s="262" t="str">
        <f>'🔢 İNDİKATÖRLER'!P103</f>
        <v>✓</v>
      </c>
      <c r="G104" s="262" t="str">
        <f>'🔢 İNDİKATÖRLER'!Q103</f>
        <v>✗</v>
      </c>
      <c r="H104" s="262" t="str">
        <f>'🔢 İNDİKATÖRLER'!R103</f>
        <v>✓</v>
      </c>
      <c r="I104" s="262" t="str">
        <f>'🔢 İNDİKATÖRLER'!S103</f>
        <v>✗</v>
      </c>
      <c r="J104" s="262" t="str">
        <f>'🔢 İNDİKATÖRLER'!AA103</f>
        <v>HAYIR</v>
      </c>
      <c r="K104" s="262">
        <f>'🔢 İNDİKATÖRLER'!F103</f>
        <v>8.0697433238268079</v>
      </c>
      <c r="L104" s="262" t="str">
        <f>'🔢 İNDİKATÖRLER'!Z103</f>
        <v>PAS</v>
      </c>
      <c r="M104" s="262">
        <f>'📡 CANLI_VERİ'!I104</f>
        <v>1.4924999999999999</v>
      </c>
      <c r="N104" s="262">
        <f>'📡 CANLI_VERİ'!H104</f>
        <v>61947</v>
      </c>
      <c r="O104" s="262">
        <f>'📡 CANLI_VERİ'!C104</f>
        <v>57.8</v>
      </c>
      <c r="P104" s="262">
        <f>'🔢 İNDİKATÖRLER'!U103</f>
        <v>6</v>
      </c>
      <c r="Q104" s="262">
        <f t="shared" si="2"/>
        <v>-6</v>
      </c>
      <c r="R104" s="263" t="str">
        <f t="shared" si="3"/>
        <v>Pas geç</v>
      </c>
    </row>
    <row r="105" spans="1:18" x14ac:dyDescent="0.3">
      <c r="A105" s="262">
        <v>102</v>
      </c>
      <c r="B105" s="263" t="str">
        <f>'🔢 İNDİKATÖRLER'!A104</f>
        <v>BURVA</v>
      </c>
      <c r="C105" s="262">
        <f>'🔢 İNDİKATÖRLER'!Y104</f>
        <v>0</v>
      </c>
      <c r="D105" s="262" t="str">
        <f>'🔢 İNDİKATÖRLER'!N104</f>
        <v>✓</v>
      </c>
      <c r="E105" s="262" t="str">
        <f>'🔢 İNDİKATÖRLER'!O104</f>
        <v>✓</v>
      </c>
      <c r="F105" s="262" t="str">
        <f>'🔢 İNDİKATÖRLER'!P104</f>
        <v>✓</v>
      </c>
      <c r="G105" s="262" t="str">
        <f>'🔢 İNDİKATÖRLER'!Q104</f>
        <v>✗</v>
      </c>
      <c r="H105" s="262" t="str">
        <f>'🔢 İNDİKATÖRLER'!R104</f>
        <v>✓</v>
      </c>
      <c r="I105" s="262" t="str">
        <f>'🔢 İNDİKATÖRLER'!S104</f>
        <v>✗</v>
      </c>
      <c r="J105" s="262" t="str">
        <f>'🔢 İNDİKATÖRLER'!AA104</f>
        <v>HAYIR</v>
      </c>
      <c r="K105" s="262">
        <f>'🔢 İNDİKATÖRLER'!F104</f>
        <v>8.7101307588903811</v>
      </c>
      <c r="L105" s="262" t="str">
        <f>'🔢 İNDİKATÖRLER'!Z104</f>
        <v>PAS</v>
      </c>
      <c r="M105" s="262">
        <f>'📡 CANLI_VERİ'!I105</f>
        <v>0</v>
      </c>
      <c r="N105" s="262">
        <f>'📡 CANLI_VERİ'!H105</f>
        <v>204</v>
      </c>
      <c r="O105" s="262">
        <f>'📡 CANLI_VERİ'!C105</f>
        <v>1295</v>
      </c>
      <c r="P105" s="262">
        <f>'🔢 İNDİKATÖRLER'!U104</f>
        <v>9</v>
      </c>
      <c r="Q105" s="262">
        <f t="shared" si="2"/>
        <v>-9</v>
      </c>
      <c r="R105" s="263" t="str">
        <f t="shared" si="3"/>
        <v>Pas geç</v>
      </c>
    </row>
    <row r="106" spans="1:18" x14ac:dyDescent="0.3">
      <c r="A106" s="262">
        <v>103</v>
      </c>
      <c r="B106" s="263" t="str">
        <f>'🔢 İNDİKATÖRLER'!A105</f>
        <v>BVSAN</v>
      </c>
      <c r="C106" s="262">
        <f>'🔢 İNDİKATÖRLER'!Y105</f>
        <v>0</v>
      </c>
      <c r="D106" s="262" t="str">
        <f>'🔢 İNDİKATÖRLER'!N105</f>
        <v>?</v>
      </c>
      <c r="E106" s="262" t="str">
        <f>'🔢 İNDİKATÖRLER'!O105</f>
        <v>?</v>
      </c>
      <c r="F106" s="262" t="str">
        <f>'🔢 İNDİKATÖRLER'!P105</f>
        <v>?</v>
      </c>
      <c r="G106" s="262" t="str">
        <f>'🔢 İNDİKATÖRLER'!Q105</f>
        <v>?</v>
      </c>
      <c r="H106" s="262" t="str">
        <f>'🔢 İNDİKATÖRLER'!R105</f>
        <v>?</v>
      </c>
      <c r="I106" s="262" t="str">
        <f>'🔢 İNDİKATÖRLER'!S105</f>
        <v>?</v>
      </c>
      <c r="J106" s="262" t="str">
        <f>'🔢 İNDİKATÖRLER'!AA105</f>
        <v>HAYIR</v>
      </c>
      <c r="K106" s="262" t="str">
        <f>'🔢 İNDİKATÖRLER'!F105</f>
        <v>?</v>
      </c>
      <c r="L106" s="262" t="str">
        <f>'🔢 İNDİKATÖRLER'!Z105</f>
        <v>PAS</v>
      </c>
      <c r="M106" s="262">
        <f>'📡 CANLI_VERİ'!I106</f>
        <v>0</v>
      </c>
      <c r="N106" s="262">
        <f>'📡 CANLI_VERİ'!H106</f>
        <v>15135</v>
      </c>
      <c r="O106" s="262">
        <f>'📡 CANLI_VERİ'!C106</f>
        <v>118.6</v>
      </c>
      <c r="P106" s="262" t="str">
        <f>'🔢 İNDİKATÖRLER'!U105</f>
        <v/>
      </c>
      <c r="Q106" s="262" t="str">
        <f t="shared" si="2"/>
        <v/>
      </c>
      <c r="R106" s="263" t="str">
        <f t="shared" si="3"/>
        <v>Pas geç</v>
      </c>
    </row>
    <row r="107" spans="1:18" x14ac:dyDescent="0.3">
      <c r="A107" s="262">
        <v>104</v>
      </c>
      <c r="B107" s="263" t="str">
        <f>'🔢 İNDİKATÖRLER'!A106</f>
        <v>CANTE</v>
      </c>
      <c r="C107" s="262">
        <f>'🔢 İNDİKATÖRLER'!Y106</f>
        <v>0</v>
      </c>
      <c r="D107" s="262" t="str">
        <f>'🔢 İNDİKATÖRLER'!N106</f>
        <v>?</v>
      </c>
      <c r="E107" s="262" t="str">
        <f>'🔢 İNDİKATÖRLER'!O106</f>
        <v>?</v>
      </c>
      <c r="F107" s="262" t="str">
        <f>'🔢 İNDİKATÖRLER'!P106</f>
        <v>?</v>
      </c>
      <c r="G107" s="262" t="str">
        <f>'🔢 İNDİKATÖRLER'!Q106</f>
        <v>?</v>
      </c>
      <c r="H107" s="262" t="str">
        <f>'🔢 İNDİKATÖRLER'!R106</f>
        <v>?</v>
      </c>
      <c r="I107" s="262" t="str">
        <f>'🔢 İNDİKATÖRLER'!S106</f>
        <v>?</v>
      </c>
      <c r="J107" s="262" t="str">
        <f>'🔢 İNDİKATÖRLER'!AA106</f>
        <v>HAYIR</v>
      </c>
      <c r="K107" s="262" t="str">
        <f>'🔢 İNDİKATÖRLER'!F106</f>
        <v>?</v>
      </c>
      <c r="L107" s="262" t="str">
        <f>'🔢 İNDİKATÖRLER'!Z106</f>
        <v>PAS</v>
      </c>
      <c r="M107" s="262">
        <f>'📡 CANLI_VERİ'!I107</f>
        <v>0</v>
      </c>
      <c r="N107" s="262">
        <f>'📡 CANLI_VERİ'!H107</f>
        <v>8459740</v>
      </c>
      <c r="O107" s="262">
        <f>'📡 CANLI_VERİ'!C107</f>
        <v>1.79</v>
      </c>
      <c r="P107" s="262" t="str">
        <f>'🔢 İNDİKATÖRLER'!U106</f>
        <v/>
      </c>
      <c r="Q107" s="262" t="str">
        <f t="shared" si="2"/>
        <v/>
      </c>
      <c r="R107" s="263" t="str">
        <f t="shared" si="3"/>
        <v>Pas geç</v>
      </c>
    </row>
    <row r="108" spans="1:18" x14ac:dyDescent="0.3">
      <c r="A108" s="262">
        <v>105</v>
      </c>
      <c r="B108" s="263" t="str">
        <f>'🔢 İNDİKATÖRLER'!A107</f>
        <v>CCOLA</v>
      </c>
      <c r="C108" s="262">
        <f>'🔢 İNDİKATÖRLER'!Y107</f>
        <v>2</v>
      </c>
      <c r="D108" s="262" t="str">
        <f>'🔢 İNDİKATÖRLER'!N107</f>
        <v>✗</v>
      </c>
      <c r="E108" s="262" t="str">
        <f>'🔢 İNDİKATÖRLER'!O107</f>
        <v>✓</v>
      </c>
      <c r="F108" s="262" t="str">
        <f>'🔢 İNDİKATÖRLER'!P107</f>
        <v>✓</v>
      </c>
      <c r="G108" s="262" t="str">
        <f>'🔢 İNDİKATÖRLER'!Q107</f>
        <v>✗</v>
      </c>
      <c r="H108" s="262" t="str">
        <f>'🔢 İNDİKATÖRLER'!R107</f>
        <v>✗</v>
      </c>
      <c r="I108" s="262" t="str">
        <f>'🔢 İNDİKATÖRLER'!S107</f>
        <v>✗</v>
      </c>
      <c r="J108" s="262" t="str">
        <f>'🔢 İNDİKATÖRLER'!AA107</f>
        <v>HAYIR</v>
      </c>
      <c r="K108" s="262">
        <f>'🔢 İNDİKATÖRLER'!F107</f>
        <v>4.1183184325661024</v>
      </c>
      <c r="L108" s="262" t="str">
        <f>'🔢 İNDİKATÖRLER'!Z107</f>
        <v>PAS</v>
      </c>
      <c r="M108" s="262">
        <f>'📡 CANLI_VERİ'!I108</f>
        <v>0</v>
      </c>
      <c r="N108" s="262">
        <f>'📡 CANLI_VERİ'!H108</f>
        <v>272031</v>
      </c>
      <c r="O108" s="262">
        <f>'📡 CANLI_VERİ'!C108</f>
        <v>75</v>
      </c>
      <c r="P108" s="262">
        <f>'🔢 İNDİKATÖRLER'!U107</f>
        <v>6</v>
      </c>
      <c r="Q108" s="262">
        <f t="shared" si="2"/>
        <v>-4</v>
      </c>
      <c r="R108" s="263" t="str">
        <f t="shared" si="3"/>
        <v>Pas geç</v>
      </c>
    </row>
    <row r="109" spans="1:18" x14ac:dyDescent="0.3">
      <c r="A109" s="262">
        <v>106</v>
      </c>
      <c r="B109" s="263" t="str">
        <f>'🔢 İNDİKATÖRLER'!A108</f>
        <v>CELHA</v>
      </c>
      <c r="C109" s="262">
        <f>'🔢 İNDİKATÖRLER'!Y108</f>
        <v>8</v>
      </c>
      <c r="D109" s="262" t="str">
        <f>'🔢 İNDİKATÖRLER'!N108</f>
        <v>✓</v>
      </c>
      <c r="E109" s="262" t="str">
        <f>'🔢 İNDİKATÖRLER'!O108</f>
        <v>✓</v>
      </c>
      <c r="F109" s="262" t="str">
        <f>'🔢 İNDİKATÖRLER'!P108</f>
        <v>✓</v>
      </c>
      <c r="G109" s="262" t="str">
        <f>'🔢 İNDİKATÖRLER'!Q108</f>
        <v>✓</v>
      </c>
      <c r="H109" s="262" t="str">
        <f>'🔢 İNDİKATÖRLER'!R108</f>
        <v>✓</v>
      </c>
      <c r="I109" s="262" t="str">
        <f>'🔢 İNDİKATÖRLER'!S108</f>
        <v>✗</v>
      </c>
      <c r="J109" s="262" t="str">
        <f>'🔢 İNDİKATÖRLER'!AA108</f>
        <v>HAYIR</v>
      </c>
      <c r="K109" s="262">
        <f>'🔢 İNDİKATÖRLER'!F108</f>
        <v>4.5364106645443707</v>
      </c>
      <c r="L109" s="262" t="str">
        <f>'🔢 İNDİKATÖRLER'!Z108</f>
        <v>İZLE</v>
      </c>
      <c r="M109" s="262">
        <f>'📡 CANLI_VERİ'!I109</f>
        <v>0</v>
      </c>
      <c r="N109" s="262">
        <f>'📡 CANLI_VERİ'!H109</f>
        <v>44585</v>
      </c>
      <c r="O109" s="262">
        <f>'📡 CANLI_VERİ'!C109</f>
        <v>13.18</v>
      </c>
      <c r="P109" s="262">
        <f>'🔢 İNDİKATÖRLER'!U108</f>
        <v>13</v>
      </c>
      <c r="Q109" s="262">
        <f t="shared" si="2"/>
        <v>-5</v>
      </c>
      <c r="R109" s="263" t="str">
        <f t="shared" si="3"/>
        <v>İkinci kademe izleme</v>
      </c>
    </row>
    <row r="110" spans="1:18" x14ac:dyDescent="0.3">
      <c r="A110" s="262">
        <v>107</v>
      </c>
      <c r="B110" s="263" t="str">
        <f>'🔢 İNDİKATÖRLER'!A109</f>
        <v>CEMAS</v>
      </c>
      <c r="C110" s="262">
        <f>'🔢 İNDİKATÖRLER'!Y109</f>
        <v>0</v>
      </c>
      <c r="D110" s="262" t="str">
        <f>'🔢 İNDİKATÖRLER'!N109</f>
        <v>✗</v>
      </c>
      <c r="E110" s="262" t="str">
        <f>'🔢 İNDİKATÖRLER'!O109</f>
        <v>✗</v>
      </c>
      <c r="F110" s="262" t="str">
        <f>'🔢 İNDİKATÖRLER'!P109</f>
        <v>✗</v>
      </c>
      <c r="G110" s="262" t="str">
        <f>'🔢 İNDİKATÖRLER'!Q109</f>
        <v>✗</v>
      </c>
      <c r="H110" s="262" t="str">
        <f>'🔢 İNDİKATÖRLER'!R109</f>
        <v>✗</v>
      </c>
      <c r="I110" s="262" t="str">
        <f>'🔢 İNDİKATÖRLER'!S109</f>
        <v>✗</v>
      </c>
      <c r="J110" s="262" t="str">
        <f>'🔢 İNDİKATÖRLER'!AA109</f>
        <v>HAYIR</v>
      </c>
      <c r="K110" s="262">
        <f>'🔢 İNDİKATÖRLER'!F109</f>
        <v>3.9601056028160788</v>
      </c>
      <c r="L110" s="262" t="str">
        <f>'🔢 İNDİKATÖRLER'!Z109</f>
        <v>PAS</v>
      </c>
      <c r="M110" s="262">
        <f>'📡 CANLI_VERİ'!I110</f>
        <v>0</v>
      </c>
      <c r="N110" s="262">
        <f>'📡 CANLI_VERİ'!H110</f>
        <v>69660</v>
      </c>
      <c r="O110" s="262">
        <f>'📡 CANLI_VERİ'!C110</f>
        <v>4.79</v>
      </c>
      <c r="P110" s="262">
        <f>'🔢 İNDİKATÖRLER'!U109</f>
        <v>0</v>
      </c>
      <c r="Q110" s="262">
        <f t="shared" si="2"/>
        <v>0</v>
      </c>
      <c r="R110" s="263" t="str">
        <f t="shared" si="3"/>
        <v>Pas geç</v>
      </c>
    </row>
    <row r="111" spans="1:18" x14ac:dyDescent="0.3">
      <c r="A111" s="262">
        <v>108</v>
      </c>
      <c r="B111" s="263" t="str">
        <f>'🔢 İNDİKATÖRLER'!A110</f>
        <v>CEMTS</v>
      </c>
      <c r="C111" s="262">
        <f>'🔢 İNDİKATÖRLER'!Y110</f>
        <v>4</v>
      </c>
      <c r="D111" s="262" t="str">
        <f>'🔢 İNDİKATÖRLER'!N110</f>
        <v>✗</v>
      </c>
      <c r="E111" s="262" t="str">
        <f>'🔢 İNDİKATÖRLER'!O110</f>
        <v>✓</v>
      </c>
      <c r="F111" s="262" t="str">
        <f>'🔢 İNDİKATÖRLER'!P110</f>
        <v>✓</v>
      </c>
      <c r="G111" s="262" t="str">
        <f>'🔢 İNDİKATÖRLER'!Q110</f>
        <v>✗</v>
      </c>
      <c r="H111" s="262" t="str">
        <f>'🔢 İNDİKATÖRLER'!R110</f>
        <v>✗</v>
      </c>
      <c r="I111" s="262" t="str">
        <f>'🔢 İNDİKATÖRLER'!S110</f>
        <v>✗</v>
      </c>
      <c r="J111" s="262" t="str">
        <f>'🔢 İNDİKATÖRLER'!AA110</f>
        <v>HAYIR</v>
      </c>
      <c r="K111" s="262">
        <f>'🔢 İNDİKATÖRLER'!F110</f>
        <v>3.1623376623376616</v>
      </c>
      <c r="L111" s="262" t="str">
        <f>'🔢 İNDİKATÖRLER'!Z110</f>
        <v>PAS</v>
      </c>
      <c r="M111" s="262">
        <f>'📡 CANLI_VERİ'!I111</f>
        <v>0</v>
      </c>
      <c r="N111" s="262">
        <f>'📡 CANLI_VERİ'!H111</f>
        <v>46466</v>
      </c>
      <c r="O111" s="262">
        <f>'📡 CANLI_VERİ'!C111</f>
        <v>10.98</v>
      </c>
      <c r="P111" s="262">
        <f>'🔢 İNDİKATÖRLER'!U110</f>
        <v>6</v>
      </c>
      <c r="Q111" s="262">
        <f t="shared" si="2"/>
        <v>-2</v>
      </c>
      <c r="R111" s="263" t="str">
        <f t="shared" si="3"/>
        <v>Pas geç</v>
      </c>
    </row>
    <row r="112" spans="1:18" x14ac:dyDescent="0.3">
      <c r="A112" s="262">
        <v>109</v>
      </c>
      <c r="B112" s="263" t="str">
        <f>'🔢 İNDİKATÖRLER'!A111</f>
        <v>CIMSA</v>
      </c>
      <c r="C112" s="262">
        <f>'🔢 İNDİKATÖRLER'!Y111</f>
        <v>6</v>
      </c>
      <c r="D112" s="262" t="str">
        <f>'🔢 İNDİKATÖRLER'!N111</f>
        <v>✓</v>
      </c>
      <c r="E112" s="262" t="str">
        <f>'🔢 İNDİKATÖRLER'!O111</f>
        <v>✓</v>
      </c>
      <c r="F112" s="262" t="str">
        <f>'🔢 İNDİKATÖRLER'!P111</f>
        <v>✓</v>
      </c>
      <c r="G112" s="262" t="str">
        <f>'🔢 İNDİKATÖRLER'!Q111</f>
        <v>✗</v>
      </c>
      <c r="H112" s="262" t="str">
        <f>'🔢 İNDİKATÖRLER'!R111</f>
        <v>✓</v>
      </c>
      <c r="I112" s="262" t="str">
        <f>'🔢 İNDİKATÖRLER'!S111</f>
        <v>✗</v>
      </c>
      <c r="J112" s="262" t="str">
        <f>'🔢 İNDİKATÖRLER'!AA111</f>
        <v>HAYIR</v>
      </c>
      <c r="K112" s="262">
        <f>'🔢 İNDİKATÖRLER'!F111</f>
        <v>3.4878079918294405</v>
      </c>
      <c r="L112" s="262" t="str">
        <f>'🔢 İNDİKATÖRLER'!Z111</f>
        <v>PAS</v>
      </c>
      <c r="M112" s="262">
        <f>'📡 CANLI_VERİ'!I112</f>
        <v>1.1414</v>
      </c>
      <c r="N112" s="262">
        <f>'📡 CANLI_VERİ'!H112</f>
        <v>446431</v>
      </c>
      <c r="O112" s="262">
        <f>'📡 CANLI_VERİ'!C112</f>
        <v>57.6</v>
      </c>
      <c r="P112" s="262">
        <f>'🔢 İNDİKATÖRLER'!U111</f>
        <v>11</v>
      </c>
      <c r="Q112" s="262">
        <f t="shared" si="2"/>
        <v>-5</v>
      </c>
      <c r="R112" s="263" t="str">
        <f t="shared" si="3"/>
        <v>Pas geç</v>
      </c>
    </row>
    <row r="113" spans="1:18" x14ac:dyDescent="0.3">
      <c r="A113" s="262">
        <v>110</v>
      </c>
      <c r="B113" s="263" t="str">
        <f>'🔢 İNDİKATÖRLER'!A112</f>
        <v>CLEBI</v>
      </c>
      <c r="C113" s="262">
        <f>'🔢 İNDİKATÖRLER'!Y112</f>
        <v>2</v>
      </c>
      <c r="D113" s="262" t="str">
        <f>'🔢 İNDİKATÖRLER'!N112</f>
        <v>✗</v>
      </c>
      <c r="E113" s="262" t="str">
        <f>'🔢 İNDİKATÖRLER'!O112</f>
        <v>✓</v>
      </c>
      <c r="F113" s="262" t="str">
        <f>'🔢 İNDİKATÖRLER'!P112</f>
        <v>✓</v>
      </c>
      <c r="G113" s="262" t="str">
        <f>'🔢 İNDİKATÖRLER'!Q112</f>
        <v>✗</v>
      </c>
      <c r="H113" s="262" t="str">
        <f>'🔢 İNDİKATÖRLER'!R112</f>
        <v>✗</v>
      </c>
      <c r="I113" s="262" t="str">
        <f>'🔢 İNDİKATÖRLER'!S112</f>
        <v>✗</v>
      </c>
      <c r="J113" s="262" t="str">
        <f>'🔢 İNDİKATÖRLER'!AA112</f>
        <v>HAYIR</v>
      </c>
      <c r="K113" s="262">
        <f>'🔢 İNDİKATÖRLER'!F112</f>
        <v>4.776115355233002</v>
      </c>
      <c r="L113" s="262" t="str">
        <f>'🔢 İNDİKATÖRLER'!Z112</f>
        <v>PAS</v>
      </c>
      <c r="M113" s="262">
        <f>'📡 CANLI_VERİ'!I113</f>
        <v>-0.2235</v>
      </c>
      <c r="N113" s="262">
        <f>'📡 CANLI_VERİ'!H113</f>
        <v>869</v>
      </c>
      <c r="O113" s="262">
        <f>'📡 CANLI_VERİ'!C113</f>
        <v>1786</v>
      </c>
      <c r="P113" s="262">
        <f>'🔢 İNDİKATÖRLER'!U112</f>
        <v>6</v>
      </c>
      <c r="Q113" s="262">
        <f t="shared" si="2"/>
        <v>-4</v>
      </c>
      <c r="R113" s="263" t="str">
        <f t="shared" si="3"/>
        <v>Pas geç</v>
      </c>
    </row>
    <row r="114" spans="1:18" x14ac:dyDescent="0.3">
      <c r="A114" s="262">
        <v>111</v>
      </c>
      <c r="B114" s="263" t="str">
        <f>'🔢 İNDİKATÖRLER'!A113</f>
        <v>CMBTN</v>
      </c>
      <c r="C114" s="262">
        <f>'🔢 İNDİKATÖRLER'!Y113</f>
        <v>0</v>
      </c>
      <c r="D114" s="262" t="str">
        <f>'🔢 İNDİKATÖRLER'!N113</f>
        <v>?</v>
      </c>
      <c r="E114" s="262" t="str">
        <f>'🔢 İNDİKATÖRLER'!O113</f>
        <v>?</v>
      </c>
      <c r="F114" s="262" t="str">
        <f>'🔢 İNDİKATÖRLER'!P113</f>
        <v>?</v>
      </c>
      <c r="G114" s="262" t="str">
        <f>'🔢 İNDİKATÖRLER'!Q113</f>
        <v>?</v>
      </c>
      <c r="H114" s="262" t="str">
        <f>'🔢 İNDİKATÖRLER'!R113</f>
        <v>?</v>
      </c>
      <c r="I114" s="262" t="str">
        <f>'🔢 İNDİKATÖRLER'!S113</f>
        <v>?</v>
      </c>
      <c r="J114" s="262" t="str">
        <f>'🔢 İNDİKATÖRLER'!AA113</f>
        <v>HAYIR</v>
      </c>
      <c r="K114" s="262" t="str">
        <f>'🔢 İNDİKATÖRLER'!F113</f>
        <v>?</v>
      </c>
      <c r="L114" s="262" t="str">
        <f>'🔢 İNDİKATÖRLER'!Z113</f>
        <v>PAS</v>
      </c>
      <c r="M114" s="262">
        <f>'📡 CANLI_VERİ'!I114</f>
        <v>5.6800000000000003E-2</v>
      </c>
      <c r="N114" s="262">
        <f>'📡 CANLI_VERİ'!H114</f>
        <v>141</v>
      </c>
      <c r="O114" s="262">
        <f>'📡 CANLI_VERİ'!C114</f>
        <v>1761</v>
      </c>
      <c r="P114" s="262" t="str">
        <f>'🔢 İNDİKATÖRLER'!U113</f>
        <v/>
      </c>
      <c r="Q114" s="262" t="str">
        <f t="shared" si="2"/>
        <v/>
      </c>
      <c r="R114" s="263" t="str">
        <f t="shared" si="3"/>
        <v>Pas geç</v>
      </c>
    </row>
    <row r="115" spans="1:18" x14ac:dyDescent="0.3">
      <c r="A115" s="262">
        <v>112</v>
      </c>
      <c r="B115" s="263" t="str">
        <f>'🔢 İNDİKATÖRLER'!A114</f>
        <v>CMENT</v>
      </c>
      <c r="C115" s="262">
        <f>'🔢 İNDİKATÖRLER'!Y114</f>
        <v>4</v>
      </c>
      <c r="D115" s="262" t="str">
        <f>'🔢 İNDİKATÖRLER'!N114</f>
        <v>✗</v>
      </c>
      <c r="E115" s="262" t="str">
        <f>'🔢 İNDİKATÖRLER'!O114</f>
        <v>✓</v>
      </c>
      <c r="F115" s="262" t="str">
        <f>'🔢 İNDİKATÖRLER'!P114</f>
        <v>✓</v>
      </c>
      <c r="G115" s="262" t="str">
        <f>'🔢 İNDİKATÖRLER'!Q114</f>
        <v>✗</v>
      </c>
      <c r="H115" s="262" t="str">
        <f>'🔢 İNDİKATÖRLER'!R114</f>
        <v>✗</v>
      </c>
      <c r="I115" s="262" t="str">
        <f>'🔢 İNDİKATÖRLER'!S114</f>
        <v>✗</v>
      </c>
      <c r="J115" s="262" t="str">
        <f>'🔢 İNDİKATÖRLER'!AA114</f>
        <v>HAYIR</v>
      </c>
      <c r="K115" s="262">
        <f>'🔢 İNDİKATÖRLER'!F114</f>
        <v>2.9434250764525993</v>
      </c>
      <c r="L115" s="262" t="str">
        <f>'🔢 İNDİKATÖRLER'!Z114</f>
        <v>PAS</v>
      </c>
      <c r="M115" s="262">
        <f>'📡 CANLI_VERİ'!I115</f>
        <v>7.8299999999999995E-2</v>
      </c>
      <c r="N115" s="262">
        <f>'📡 CANLI_VERİ'!H115</f>
        <v>765</v>
      </c>
      <c r="O115" s="262">
        <f>'📡 CANLI_VERİ'!C115</f>
        <v>319.5</v>
      </c>
      <c r="P115" s="262">
        <f>'🔢 İNDİKATÖRLER'!U114</f>
        <v>6</v>
      </c>
      <c r="Q115" s="262">
        <f t="shared" si="2"/>
        <v>-2</v>
      </c>
      <c r="R115" s="263" t="str">
        <f t="shared" si="3"/>
        <v>Pas geç</v>
      </c>
    </row>
    <row r="116" spans="1:18" x14ac:dyDescent="0.3">
      <c r="A116" s="262">
        <v>113</v>
      </c>
      <c r="B116" s="263" t="str">
        <f>'🔢 İNDİKATÖRLER'!A115</f>
        <v>CONSE</v>
      </c>
      <c r="C116" s="262">
        <f>'🔢 İNDİKATÖRLER'!Y115</f>
        <v>0</v>
      </c>
      <c r="D116" s="262" t="str">
        <f>'🔢 İNDİKATÖRLER'!N115</f>
        <v>?</v>
      </c>
      <c r="E116" s="262" t="str">
        <f>'🔢 İNDİKATÖRLER'!O115</f>
        <v>?</v>
      </c>
      <c r="F116" s="262" t="str">
        <f>'🔢 İNDİKATÖRLER'!P115</f>
        <v>?</v>
      </c>
      <c r="G116" s="262" t="str">
        <f>'🔢 İNDİKATÖRLER'!Q115</f>
        <v>?</v>
      </c>
      <c r="H116" s="262" t="str">
        <f>'🔢 İNDİKATÖRLER'!R115</f>
        <v>?</v>
      </c>
      <c r="I116" s="262" t="str">
        <f>'🔢 İNDİKATÖRLER'!S115</f>
        <v>?</v>
      </c>
      <c r="J116" s="262" t="str">
        <f>'🔢 İNDİKATÖRLER'!AA115</f>
        <v>HAYIR</v>
      </c>
      <c r="K116" s="262" t="str">
        <f>'🔢 İNDİKATÖRLER'!F115</f>
        <v>?</v>
      </c>
      <c r="L116" s="262" t="str">
        <f>'🔢 İNDİKATÖRLER'!Z115</f>
        <v>PAS</v>
      </c>
      <c r="M116" s="262">
        <f>'📡 CANLI_VERİ'!I116</f>
        <v>-0.3175</v>
      </c>
      <c r="N116" s="262">
        <f>'📡 CANLI_VERİ'!H116</f>
        <v>135091</v>
      </c>
      <c r="O116" s="262">
        <f>'📡 CANLI_VERİ'!C116</f>
        <v>3.14</v>
      </c>
      <c r="P116" s="262" t="str">
        <f>'🔢 İNDİKATÖRLER'!U115</f>
        <v/>
      </c>
      <c r="Q116" s="262" t="str">
        <f t="shared" si="2"/>
        <v/>
      </c>
      <c r="R116" s="263" t="str">
        <f t="shared" si="3"/>
        <v>Pas geç</v>
      </c>
    </row>
    <row r="117" spans="1:18" x14ac:dyDescent="0.3">
      <c r="A117" s="262">
        <v>114</v>
      </c>
      <c r="B117" s="263" t="str">
        <f>'🔢 İNDİKATÖRLER'!A116</f>
        <v>COSMO</v>
      </c>
      <c r="C117" s="262">
        <f>'🔢 İNDİKATÖRLER'!Y116</f>
        <v>0</v>
      </c>
      <c r="D117" s="262" t="str">
        <f>'🔢 İNDİKATÖRLER'!N116</f>
        <v>?</v>
      </c>
      <c r="E117" s="262" t="str">
        <f>'🔢 İNDİKATÖRLER'!O116</f>
        <v>?</v>
      </c>
      <c r="F117" s="262" t="str">
        <f>'🔢 İNDİKATÖRLER'!P116</f>
        <v>?</v>
      </c>
      <c r="G117" s="262" t="str">
        <f>'🔢 İNDİKATÖRLER'!Q116</f>
        <v>?</v>
      </c>
      <c r="H117" s="262" t="str">
        <f>'🔢 İNDİKATÖRLER'!R116</f>
        <v>?</v>
      </c>
      <c r="I117" s="262" t="str">
        <f>'🔢 İNDİKATÖRLER'!S116</f>
        <v>?</v>
      </c>
      <c r="J117" s="262" t="str">
        <f>'🔢 İNDİKATÖRLER'!AA116</f>
        <v>HAYIR</v>
      </c>
      <c r="K117" s="262" t="str">
        <f>'🔢 İNDİKATÖRLER'!F116</f>
        <v>?</v>
      </c>
      <c r="L117" s="262" t="str">
        <f>'🔢 İNDİKATÖRLER'!Z116</f>
        <v>PAS</v>
      </c>
      <c r="M117" s="262">
        <f>'📡 CANLI_VERİ'!I117</f>
        <v>0</v>
      </c>
      <c r="N117" s="262">
        <f>'📡 CANLI_VERİ'!H117</f>
        <v>224</v>
      </c>
      <c r="O117" s="262">
        <f>'📡 CANLI_VERİ'!C117</f>
        <v>200.9</v>
      </c>
      <c r="P117" s="262" t="str">
        <f>'🔢 İNDİKATÖRLER'!U116</f>
        <v/>
      </c>
      <c r="Q117" s="262" t="str">
        <f t="shared" si="2"/>
        <v/>
      </c>
      <c r="R117" s="263" t="str">
        <f t="shared" si="3"/>
        <v>Pas geç</v>
      </c>
    </row>
    <row r="118" spans="1:18" x14ac:dyDescent="0.3">
      <c r="A118" s="262">
        <v>115</v>
      </c>
      <c r="B118" s="263" t="str">
        <f>'🔢 İNDİKATÖRLER'!A117</f>
        <v>CRFSA</v>
      </c>
      <c r="C118" s="262">
        <f>'🔢 İNDİKATÖRLER'!Y117</f>
        <v>0</v>
      </c>
      <c r="D118" s="262" t="str">
        <f>'🔢 İNDİKATÖRLER'!N117</f>
        <v>?</v>
      </c>
      <c r="E118" s="262" t="str">
        <f>'🔢 İNDİKATÖRLER'!O117</f>
        <v>?</v>
      </c>
      <c r="F118" s="262" t="str">
        <f>'🔢 İNDİKATÖRLER'!P117</f>
        <v>?</v>
      </c>
      <c r="G118" s="262" t="str">
        <f>'🔢 İNDİKATÖRLER'!Q117</f>
        <v>?</v>
      </c>
      <c r="H118" s="262" t="str">
        <f>'🔢 İNDİKATÖRLER'!R117</f>
        <v>?</v>
      </c>
      <c r="I118" s="262" t="str">
        <f>'🔢 İNDİKATÖRLER'!S117</f>
        <v>?</v>
      </c>
      <c r="J118" s="262" t="str">
        <f>'🔢 İNDİKATÖRLER'!AA117</f>
        <v>HAYIR</v>
      </c>
      <c r="K118" s="262" t="str">
        <f>'🔢 İNDİKATÖRLER'!F117</f>
        <v>?</v>
      </c>
      <c r="L118" s="262" t="str">
        <f>'🔢 İNDİKATÖRLER'!Z117</f>
        <v>PAS</v>
      </c>
      <c r="M118" s="262">
        <f>'📡 CANLI_VERİ'!I118</f>
        <v>-0.21340000000000001</v>
      </c>
      <c r="N118" s="262">
        <f>'📡 CANLI_VERİ'!H118</f>
        <v>21969</v>
      </c>
      <c r="O118" s="262">
        <f>'📡 CANLI_VERİ'!C118</f>
        <v>140.30000000000001</v>
      </c>
      <c r="P118" s="262" t="str">
        <f>'🔢 İNDİKATÖRLER'!U117</f>
        <v/>
      </c>
      <c r="Q118" s="262" t="str">
        <f t="shared" si="2"/>
        <v/>
      </c>
      <c r="R118" s="263" t="str">
        <f t="shared" si="3"/>
        <v>Pas geç</v>
      </c>
    </row>
    <row r="119" spans="1:18" x14ac:dyDescent="0.3">
      <c r="A119" s="262">
        <v>116</v>
      </c>
      <c r="B119" s="263" t="str">
        <f>'🔢 İNDİKATÖRLER'!A118</f>
        <v>CSDDE</v>
      </c>
      <c r="C119" s="262">
        <f>'🔢 İNDİKATÖRLER'!Y118</f>
        <v>0</v>
      </c>
      <c r="D119" s="262" t="str">
        <f>'🔢 İNDİKATÖRLER'!N118</f>
        <v>?</v>
      </c>
      <c r="E119" s="262" t="str">
        <f>'🔢 İNDİKATÖRLER'!O118</f>
        <v>?</v>
      </c>
      <c r="F119" s="262" t="str">
        <f>'🔢 İNDİKATÖRLER'!P118</f>
        <v>?</v>
      </c>
      <c r="G119" s="262" t="str">
        <f>'🔢 İNDİKATÖRLER'!Q118</f>
        <v>?</v>
      </c>
      <c r="H119" s="262" t="str">
        <f>'🔢 İNDİKATÖRLER'!R118</f>
        <v>?</v>
      </c>
      <c r="I119" s="262" t="str">
        <f>'🔢 İNDİKATÖRLER'!S118</f>
        <v>?</v>
      </c>
      <c r="J119" s="262" t="str">
        <f>'🔢 İNDİKATÖRLER'!AA118</f>
        <v>HAYIR</v>
      </c>
      <c r="K119" s="262" t="str">
        <f>'🔢 İNDİKATÖRLER'!F118</f>
        <v>?</v>
      </c>
      <c r="L119" s="262" t="str">
        <f>'🔢 İNDİKATÖRLER'!Z118</f>
        <v>PAS</v>
      </c>
      <c r="M119" s="262">
        <f>'📡 CANLI_VERİ'!I119</f>
        <v>0</v>
      </c>
      <c r="N119" s="262">
        <f>'📡 CANLI_VERİ'!H119</f>
        <v>0</v>
      </c>
      <c r="O119" s="262">
        <f>'📡 CANLI_VERİ'!C119</f>
        <v>0</v>
      </c>
      <c r="P119" s="262" t="str">
        <f>'🔢 İNDİKATÖRLER'!U118</f>
        <v/>
      </c>
      <c r="Q119" s="262" t="str">
        <f t="shared" si="2"/>
        <v/>
      </c>
      <c r="R119" s="263" t="str">
        <f t="shared" si="3"/>
        <v>Pas geç</v>
      </c>
    </row>
    <row r="120" spans="1:18" x14ac:dyDescent="0.3">
      <c r="A120" s="262">
        <v>117</v>
      </c>
      <c r="B120" s="263" t="str">
        <f>'🔢 İNDİKATÖRLER'!A119</f>
        <v>CUSAN</v>
      </c>
      <c r="C120" s="262">
        <f>'🔢 İNDİKATÖRLER'!Y119</f>
        <v>3</v>
      </c>
      <c r="D120" s="262" t="str">
        <f>'🔢 İNDİKATÖRLER'!N119</f>
        <v>✗</v>
      </c>
      <c r="E120" s="262" t="str">
        <f>'🔢 İNDİKATÖRLER'!O119</f>
        <v>✗</v>
      </c>
      <c r="F120" s="262" t="str">
        <f>'🔢 İNDİKATÖRLER'!P119</f>
        <v>✗</v>
      </c>
      <c r="G120" s="262" t="str">
        <f>'🔢 İNDİKATÖRLER'!Q119</f>
        <v>✗</v>
      </c>
      <c r="H120" s="262" t="str">
        <f>'🔢 İNDİKATÖRLER'!R119</f>
        <v>✗</v>
      </c>
      <c r="I120" s="262" t="str">
        <f>'🔢 İNDİKATÖRLER'!S119</f>
        <v>✓</v>
      </c>
      <c r="J120" s="262" t="str">
        <f>'🔢 İNDİKATÖRLER'!AA119</f>
        <v>HAYIR</v>
      </c>
      <c r="K120" s="262">
        <f>'🔢 İNDİKATÖRLER'!F119</f>
        <v>3.3376198269815291</v>
      </c>
      <c r="L120" s="262" t="str">
        <f>'🔢 İNDİKATÖRLER'!Z119</f>
        <v>PAS</v>
      </c>
      <c r="M120" s="262">
        <f>'📡 CANLI_VERİ'!I120</f>
        <v>-0.48580000000000001</v>
      </c>
      <c r="N120" s="262">
        <f>'📡 CANLI_VERİ'!H120</f>
        <v>3685</v>
      </c>
      <c r="O120" s="262">
        <f>'📡 CANLI_VERİ'!C120</f>
        <v>24.58</v>
      </c>
      <c r="P120" s="262">
        <f>'🔢 İNDİKATÖRLER'!U119</f>
        <v>2</v>
      </c>
      <c r="Q120" s="262">
        <f t="shared" si="2"/>
        <v>1</v>
      </c>
      <c r="R120" s="263" t="str">
        <f t="shared" si="3"/>
        <v>Pas geç</v>
      </c>
    </row>
    <row r="121" spans="1:18" x14ac:dyDescent="0.3">
      <c r="A121" s="262">
        <v>118</v>
      </c>
      <c r="B121" s="263" t="str">
        <f>'🔢 İNDİKATÖRLER'!A120</f>
        <v>DAGHL</v>
      </c>
      <c r="C121" s="262">
        <f>'🔢 İNDİKATÖRLER'!Y120</f>
        <v>0</v>
      </c>
      <c r="D121" s="262" t="str">
        <f>'🔢 İNDİKATÖRLER'!N120</f>
        <v>?</v>
      </c>
      <c r="E121" s="262" t="str">
        <f>'🔢 İNDİKATÖRLER'!O120</f>
        <v>?</v>
      </c>
      <c r="F121" s="262" t="str">
        <f>'🔢 İNDİKATÖRLER'!P120</f>
        <v>?</v>
      </c>
      <c r="G121" s="262" t="str">
        <f>'🔢 İNDİKATÖRLER'!Q120</f>
        <v>?</v>
      </c>
      <c r="H121" s="262" t="str">
        <f>'🔢 İNDİKATÖRLER'!R120</f>
        <v>?</v>
      </c>
      <c r="I121" s="262" t="str">
        <f>'🔢 İNDİKATÖRLER'!S120</f>
        <v>?</v>
      </c>
      <c r="J121" s="262" t="str">
        <f>'🔢 İNDİKATÖRLER'!AA120</f>
        <v>HAYIR</v>
      </c>
      <c r="K121" s="262" t="str">
        <f>'🔢 İNDİKATÖRLER'!F120</f>
        <v>?</v>
      </c>
      <c r="L121" s="262" t="str">
        <f>'🔢 İNDİKATÖRLER'!Z120</f>
        <v>PAS</v>
      </c>
      <c r="M121" s="262">
        <f>'📡 CANLI_VERİ'!I121</f>
        <v>0</v>
      </c>
      <c r="N121" s="262">
        <f>'📡 CANLI_VERİ'!H121</f>
        <v>0</v>
      </c>
      <c r="O121" s="262">
        <f>'📡 CANLI_VERİ'!C121</f>
        <v>0</v>
      </c>
      <c r="P121" s="262" t="str">
        <f>'🔢 İNDİKATÖRLER'!U120</f>
        <v/>
      </c>
      <c r="Q121" s="262" t="str">
        <f t="shared" si="2"/>
        <v/>
      </c>
      <c r="R121" s="263" t="str">
        <f t="shared" si="3"/>
        <v>Pas geç</v>
      </c>
    </row>
    <row r="122" spans="1:18" x14ac:dyDescent="0.3">
      <c r="A122" s="262">
        <v>119</v>
      </c>
      <c r="B122" s="263" t="str">
        <f>'🔢 İNDİKATÖRLER'!A121</f>
        <v>DAGI</v>
      </c>
      <c r="C122" s="262">
        <f>'🔢 İNDİKATÖRLER'!Y121</f>
        <v>8</v>
      </c>
      <c r="D122" s="262" t="str">
        <f>'🔢 İNDİKATÖRLER'!N121</f>
        <v>✓</v>
      </c>
      <c r="E122" s="262" t="str">
        <f>'🔢 İNDİKATÖRLER'!O121</f>
        <v>✓</v>
      </c>
      <c r="F122" s="262" t="str">
        <f>'🔢 İNDİKATÖRLER'!P121</f>
        <v>✓</v>
      </c>
      <c r="G122" s="262" t="str">
        <f>'🔢 İNDİKATÖRLER'!Q121</f>
        <v>✓</v>
      </c>
      <c r="H122" s="262" t="str">
        <f>'🔢 İNDİKATÖRLER'!R121</f>
        <v>✓</v>
      </c>
      <c r="I122" s="262" t="str">
        <f>'🔢 İNDİKATÖRLER'!S121</f>
        <v>✗</v>
      </c>
      <c r="J122" s="262" t="str">
        <f>'🔢 İNDİKATÖRLER'!AA121</f>
        <v>HAYIR</v>
      </c>
      <c r="K122" s="262">
        <f>'🔢 İNDİKATÖRLER'!F121</f>
        <v>4.6864899806076261</v>
      </c>
      <c r="L122" s="262" t="str">
        <f>'🔢 İNDİKATÖRLER'!Z121</f>
        <v>İZLE</v>
      </c>
      <c r="M122" s="262">
        <f>'📡 CANLI_VERİ'!I122</f>
        <v>-0.2999</v>
      </c>
      <c r="N122" s="262">
        <f>'📡 CANLI_VERİ'!H122</f>
        <v>87122</v>
      </c>
      <c r="O122" s="262">
        <f>'📡 CANLI_VERİ'!C122</f>
        <v>6.65</v>
      </c>
      <c r="P122" s="262">
        <f>'🔢 İNDİKATÖRLER'!U121</f>
        <v>13</v>
      </c>
      <c r="Q122" s="262">
        <f t="shared" si="2"/>
        <v>-5</v>
      </c>
      <c r="R122" s="263" t="str">
        <f t="shared" si="3"/>
        <v>İkinci kademe izleme</v>
      </c>
    </row>
    <row r="123" spans="1:18" x14ac:dyDescent="0.3">
      <c r="A123" s="262">
        <v>120</v>
      </c>
      <c r="B123" s="263" t="str">
        <f>'🔢 İNDİKATÖRLER'!A122</f>
        <v>DARDL</v>
      </c>
      <c r="C123" s="262">
        <f>'🔢 İNDİKATÖRLER'!Y122</f>
        <v>0</v>
      </c>
      <c r="D123" s="262" t="str">
        <f>'🔢 İNDİKATÖRLER'!N122</f>
        <v>?</v>
      </c>
      <c r="E123" s="262" t="str">
        <f>'🔢 İNDİKATÖRLER'!O122</f>
        <v>?</v>
      </c>
      <c r="F123" s="262" t="str">
        <f>'🔢 İNDİKATÖRLER'!P122</f>
        <v>?</v>
      </c>
      <c r="G123" s="262" t="str">
        <f>'🔢 İNDİKATÖRLER'!Q122</f>
        <v>?</v>
      </c>
      <c r="H123" s="262" t="str">
        <f>'🔢 İNDİKATÖRLER'!R122</f>
        <v>?</v>
      </c>
      <c r="I123" s="262" t="str">
        <f>'🔢 İNDİKATÖRLER'!S122</f>
        <v>?</v>
      </c>
      <c r="J123" s="262" t="str">
        <f>'🔢 İNDİKATÖRLER'!AA122</f>
        <v>HAYIR</v>
      </c>
      <c r="K123" s="262" t="str">
        <f>'🔢 İNDİKATÖRLER'!F122</f>
        <v>?</v>
      </c>
      <c r="L123" s="262" t="str">
        <f>'🔢 İNDİKATÖRLER'!Z122</f>
        <v>PAS</v>
      </c>
      <c r="M123" s="262">
        <f>'📡 CANLI_VERİ'!I123</f>
        <v>-0.44840000000000002</v>
      </c>
      <c r="N123" s="262">
        <f>'📡 CANLI_VERİ'!H123</f>
        <v>579821</v>
      </c>
      <c r="O123" s="262">
        <f>'📡 CANLI_VERİ'!C123</f>
        <v>2.2200000000000002</v>
      </c>
      <c r="P123" s="262" t="str">
        <f>'🔢 İNDİKATÖRLER'!U122</f>
        <v/>
      </c>
      <c r="Q123" s="262" t="str">
        <f t="shared" si="2"/>
        <v/>
      </c>
      <c r="R123" s="263" t="str">
        <f t="shared" si="3"/>
        <v>Pas geç</v>
      </c>
    </row>
    <row r="124" spans="1:18" x14ac:dyDescent="0.3">
      <c r="A124" s="262">
        <v>121</v>
      </c>
      <c r="B124" s="263" t="str">
        <f>'🔢 İNDİKATÖRLER'!A123</f>
        <v>DENGE</v>
      </c>
      <c r="C124" s="262">
        <f>'🔢 İNDİKATÖRLER'!Y123</f>
        <v>3</v>
      </c>
      <c r="D124" s="262" t="str">
        <f>'🔢 İNDİKATÖRLER'!N123</f>
        <v>✗</v>
      </c>
      <c r="E124" s="262" t="str">
        <f>'🔢 İNDİKATÖRLER'!O123</f>
        <v>✓</v>
      </c>
      <c r="F124" s="262" t="str">
        <f>'🔢 İNDİKATÖRLER'!P123</f>
        <v>✓</v>
      </c>
      <c r="G124" s="262" t="str">
        <f>'🔢 İNDİKATÖRLER'!Q123</f>
        <v>✗</v>
      </c>
      <c r="H124" s="262" t="str">
        <f>'🔢 İNDİKATÖRLER'!R123</f>
        <v>✓</v>
      </c>
      <c r="I124" s="262" t="str">
        <f>'🔢 İNDİKATÖRLER'!S123</f>
        <v>✗</v>
      </c>
      <c r="J124" s="262" t="str">
        <f>'🔢 İNDİKATÖRLER'!AA123</f>
        <v>HAYIR</v>
      </c>
      <c r="K124" s="262">
        <f>'🔢 İNDİKATÖRLER'!F123</f>
        <v>4.6692607003891089</v>
      </c>
      <c r="L124" s="262" t="str">
        <f>'🔢 İNDİKATÖRLER'!Z123</f>
        <v>PAS</v>
      </c>
      <c r="M124" s="262">
        <f>'📡 CANLI_VERİ'!I124</f>
        <v>-0.39369999999999999</v>
      </c>
      <c r="N124" s="262">
        <f>'📡 CANLI_VERİ'!H124</f>
        <v>431631</v>
      </c>
      <c r="O124" s="262">
        <f>'📡 CANLI_VERİ'!C124</f>
        <v>2.5299999999999998</v>
      </c>
      <c r="P124" s="262">
        <f>'🔢 İNDİKATÖRLER'!U123</f>
        <v>8</v>
      </c>
      <c r="Q124" s="262">
        <f t="shared" si="2"/>
        <v>-5</v>
      </c>
      <c r="R124" s="263" t="str">
        <f t="shared" si="3"/>
        <v>Pas geç</v>
      </c>
    </row>
    <row r="125" spans="1:18" x14ac:dyDescent="0.3">
      <c r="A125" s="262">
        <v>122</v>
      </c>
      <c r="B125" s="263" t="str">
        <f>'🔢 İNDİKATÖRLER'!A124</f>
        <v>DERAS</v>
      </c>
      <c r="C125" s="262">
        <f>'🔢 İNDİKATÖRLER'!Y124</f>
        <v>0</v>
      </c>
      <c r="D125" s="262" t="str">
        <f>'🔢 İNDİKATÖRLER'!N124</f>
        <v>?</v>
      </c>
      <c r="E125" s="262" t="str">
        <f>'🔢 İNDİKATÖRLER'!O124</f>
        <v>?</v>
      </c>
      <c r="F125" s="262" t="str">
        <f>'🔢 İNDİKATÖRLER'!P124</f>
        <v>?</v>
      </c>
      <c r="G125" s="262" t="str">
        <f>'🔢 İNDİKATÖRLER'!Q124</f>
        <v>?</v>
      </c>
      <c r="H125" s="262" t="str">
        <f>'🔢 İNDİKATÖRLER'!R124</f>
        <v>?</v>
      </c>
      <c r="I125" s="262" t="str">
        <f>'🔢 İNDİKATÖRLER'!S124</f>
        <v>?</v>
      </c>
      <c r="J125" s="262" t="str">
        <f>'🔢 İNDİKATÖRLER'!AA124</f>
        <v>HAYIR</v>
      </c>
      <c r="K125" s="262" t="str">
        <f>'🔢 İNDİKATÖRLER'!F124</f>
        <v>?</v>
      </c>
      <c r="L125" s="262" t="str">
        <f>'🔢 İNDİKATÖRLER'!Z124</f>
        <v>PAS</v>
      </c>
      <c r="M125" s="262">
        <f>'📡 CANLI_VERİ'!I125</f>
        <v>0</v>
      </c>
      <c r="N125" s="262">
        <f>'📡 CANLI_VERİ'!H125</f>
        <v>0</v>
      </c>
      <c r="O125" s="262">
        <f>'📡 CANLI_VERİ'!C125</f>
        <v>0</v>
      </c>
      <c r="P125" s="262" t="str">
        <f>'🔢 İNDİKATÖRLER'!U124</f>
        <v/>
      </c>
      <c r="Q125" s="262" t="str">
        <f t="shared" si="2"/>
        <v/>
      </c>
      <c r="R125" s="263" t="str">
        <f t="shared" si="3"/>
        <v>Pas geç</v>
      </c>
    </row>
    <row r="126" spans="1:18" x14ac:dyDescent="0.3">
      <c r="A126" s="262">
        <v>123</v>
      </c>
      <c r="B126" s="263" t="str">
        <f>'🔢 İNDİKATÖRLER'!A125</f>
        <v>DERHL</v>
      </c>
      <c r="C126" s="262">
        <f>'🔢 İNDİKATÖRLER'!Y125</f>
        <v>0</v>
      </c>
      <c r="D126" s="262" t="str">
        <f>'🔢 İNDİKATÖRLER'!N125</f>
        <v>?</v>
      </c>
      <c r="E126" s="262" t="str">
        <f>'🔢 İNDİKATÖRLER'!O125</f>
        <v>?</v>
      </c>
      <c r="F126" s="262" t="str">
        <f>'🔢 İNDİKATÖRLER'!P125</f>
        <v>?</v>
      </c>
      <c r="G126" s="262" t="str">
        <f>'🔢 İNDİKATÖRLER'!Q125</f>
        <v>?</v>
      </c>
      <c r="H126" s="262" t="str">
        <f>'🔢 İNDİKATÖRLER'!R125</f>
        <v>?</v>
      </c>
      <c r="I126" s="262" t="str">
        <f>'🔢 İNDİKATÖRLER'!S125</f>
        <v>?</v>
      </c>
      <c r="J126" s="262" t="str">
        <f>'🔢 İNDİKATÖRLER'!AA125</f>
        <v>HAYIR</v>
      </c>
      <c r="K126" s="262" t="str">
        <f>'🔢 İNDİKATÖRLER'!F125</f>
        <v>?</v>
      </c>
      <c r="L126" s="262" t="str">
        <f>'🔢 İNDİKATÖRLER'!Z125</f>
        <v>PAS</v>
      </c>
      <c r="M126" s="262">
        <f>'📡 CANLI_VERİ'!I126</f>
        <v>-0.5917</v>
      </c>
      <c r="N126" s="262">
        <f>'📡 CANLI_VERİ'!H126</f>
        <v>36640</v>
      </c>
      <c r="O126" s="262">
        <f>'📡 CANLI_VERİ'!C126</f>
        <v>15.12</v>
      </c>
      <c r="P126" s="262" t="str">
        <f>'🔢 İNDİKATÖRLER'!U125</f>
        <v/>
      </c>
      <c r="Q126" s="262" t="str">
        <f t="shared" si="2"/>
        <v/>
      </c>
      <c r="R126" s="263" t="str">
        <f t="shared" si="3"/>
        <v>Pas geç</v>
      </c>
    </row>
    <row r="127" spans="1:18" x14ac:dyDescent="0.3">
      <c r="A127" s="262">
        <v>124</v>
      </c>
      <c r="B127" s="263" t="str">
        <f>'🔢 İNDİKATÖRLER'!A126</f>
        <v>DEVA</v>
      </c>
      <c r="C127" s="262">
        <f>'🔢 İNDİKATÖRLER'!Y126</f>
        <v>5</v>
      </c>
      <c r="D127" s="262" t="str">
        <f>'🔢 İNDİKATÖRLER'!N126</f>
        <v>✓</v>
      </c>
      <c r="E127" s="262" t="str">
        <f>'🔢 İNDİKATÖRLER'!O126</f>
        <v>✓</v>
      </c>
      <c r="F127" s="262" t="str">
        <f>'🔢 İNDİKATÖRLER'!P126</f>
        <v>✓</v>
      </c>
      <c r="G127" s="262" t="str">
        <f>'🔢 İNDİKATÖRLER'!Q126</f>
        <v>✗</v>
      </c>
      <c r="H127" s="262" t="str">
        <f>'🔢 İNDİKATÖRLER'!R126</f>
        <v>✗</v>
      </c>
      <c r="I127" s="262" t="str">
        <f>'🔢 İNDİKATÖRLER'!S126</f>
        <v>✗</v>
      </c>
      <c r="J127" s="262" t="str">
        <f>'🔢 İNDİKATÖRLER'!AA126</f>
        <v>HAYIR</v>
      </c>
      <c r="K127" s="262">
        <f>'🔢 İNDİKATÖRLER'!F126</f>
        <v>2.653364466143072</v>
      </c>
      <c r="L127" s="262" t="str">
        <f>'🔢 İNDİKATÖRLER'!Z126</f>
        <v>PAS</v>
      </c>
      <c r="M127" s="262">
        <f>'📡 CANLI_VERİ'!I127</f>
        <v>0</v>
      </c>
      <c r="N127" s="262">
        <f>'📡 CANLI_VERİ'!H127</f>
        <v>2929</v>
      </c>
      <c r="O127" s="262">
        <f>'📡 CANLI_VERİ'!C127</f>
        <v>66.05</v>
      </c>
      <c r="P127" s="262">
        <f>'🔢 İNDİKATÖRLER'!U126</f>
        <v>9</v>
      </c>
      <c r="Q127" s="262">
        <f t="shared" si="2"/>
        <v>-4</v>
      </c>
      <c r="R127" s="263" t="str">
        <f t="shared" si="3"/>
        <v>Pas geç</v>
      </c>
    </row>
    <row r="128" spans="1:18" x14ac:dyDescent="0.3">
      <c r="A128" s="262">
        <v>125</v>
      </c>
      <c r="B128" s="263" t="str">
        <f>'🔢 İNDİKATÖRLER'!A127</f>
        <v>DGATE</v>
      </c>
      <c r="C128" s="262">
        <f>'🔢 İNDİKATÖRLER'!Y127</f>
        <v>6</v>
      </c>
      <c r="D128" s="262" t="str">
        <f>'🔢 İNDİKATÖRLER'!N127</f>
        <v>✓</v>
      </c>
      <c r="E128" s="262" t="str">
        <f>'🔢 İNDİKATÖRLER'!O127</f>
        <v>✓</v>
      </c>
      <c r="F128" s="262" t="str">
        <f>'🔢 İNDİKATÖRLER'!P127</f>
        <v>✓</v>
      </c>
      <c r="G128" s="262" t="str">
        <f>'🔢 İNDİKATÖRLER'!Q127</f>
        <v>✗</v>
      </c>
      <c r="H128" s="262" t="str">
        <f>'🔢 İNDİKATÖRLER'!R127</f>
        <v>✓</v>
      </c>
      <c r="I128" s="262" t="str">
        <f>'🔢 İNDİKATÖRLER'!S127</f>
        <v>✗</v>
      </c>
      <c r="J128" s="262" t="str">
        <f>'🔢 İNDİKATÖRLER'!AA127</f>
        <v>HAYIR</v>
      </c>
      <c r="K128" s="262">
        <f>'🔢 İNDİKATÖRLER'!F127</f>
        <v>3.7883657399967885</v>
      </c>
      <c r="L128" s="262" t="str">
        <f>'🔢 İNDİKATÖRLER'!Z127</f>
        <v>PAS</v>
      </c>
      <c r="M128" s="262">
        <f>'📡 CANLI_VERİ'!I128</f>
        <v>5.62E-2</v>
      </c>
      <c r="N128" s="262">
        <f>'📡 CANLI_VERİ'!H128</f>
        <v>7807</v>
      </c>
      <c r="O128" s="262">
        <f>'📡 CANLI_VERİ'!C128</f>
        <v>89.05</v>
      </c>
      <c r="P128" s="262">
        <f>'🔢 İNDİKATÖRLER'!U127</f>
        <v>11</v>
      </c>
      <c r="Q128" s="262">
        <f t="shared" si="2"/>
        <v>-5</v>
      </c>
      <c r="R128" s="263" t="str">
        <f t="shared" si="3"/>
        <v>Pas geç</v>
      </c>
    </row>
    <row r="129" spans="1:18" x14ac:dyDescent="0.3">
      <c r="A129" s="262">
        <v>126</v>
      </c>
      <c r="B129" s="263" t="str">
        <f>'🔢 İNDİKATÖRLER'!A128</f>
        <v>DGNMO</v>
      </c>
      <c r="C129" s="262">
        <f>'🔢 İNDİKATÖRLER'!Y128</f>
        <v>0</v>
      </c>
      <c r="D129" s="262" t="str">
        <f>'🔢 İNDİKATÖRLER'!N128</f>
        <v>✓</v>
      </c>
      <c r="E129" s="262" t="str">
        <f>'🔢 İNDİKATÖRLER'!O128</f>
        <v>✓</v>
      </c>
      <c r="F129" s="262" t="str">
        <f>'🔢 İNDİKATÖRLER'!P128</f>
        <v>✓</v>
      </c>
      <c r="G129" s="262" t="str">
        <f>'🔢 İNDİKATÖRLER'!Q128</f>
        <v>✗</v>
      </c>
      <c r="H129" s="262" t="str">
        <f>'🔢 İNDİKATÖRLER'!R128</f>
        <v>✗</v>
      </c>
      <c r="I129" s="262" t="str">
        <f>'🔢 İNDİKATÖRLER'!S128</f>
        <v>✗</v>
      </c>
      <c r="J129" s="262" t="str">
        <f>'🔢 İNDİKATÖRLER'!AA128</f>
        <v>HAYIR</v>
      </c>
      <c r="K129" s="262">
        <f>'🔢 İNDİKATÖRLER'!F128</f>
        <v>8.0606544293695119</v>
      </c>
      <c r="L129" s="262" t="str">
        <f>'🔢 İNDİKATÖRLER'!Z128</f>
        <v>PAS</v>
      </c>
      <c r="M129" s="262">
        <f>'📡 CANLI_VERİ'!I129</f>
        <v>2.1396000000000002</v>
      </c>
      <c r="N129" s="262">
        <f>'📡 CANLI_VERİ'!H129</f>
        <v>49545</v>
      </c>
      <c r="O129" s="262">
        <f>'📡 CANLI_VERİ'!C129</f>
        <v>9.07</v>
      </c>
      <c r="P129" s="262">
        <f>'🔢 İNDİKATÖRLER'!U128</f>
        <v>7</v>
      </c>
      <c r="Q129" s="262">
        <f t="shared" si="2"/>
        <v>-7</v>
      </c>
      <c r="R129" s="263" t="str">
        <f t="shared" si="3"/>
        <v>Pas geç</v>
      </c>
    </row>
    <row r="130" spans="1:18" x14ac:dyDescent="0.3">
      <c r="A130" s="262">
        <v>127</v>
      </c>
      <c r="B130" s="263" t="str">
        <f>'🔢 İNDİKATÖRLER'!A129</f>
        <v>DITAS</v>
      </c>
      <c r="C130" s="262">
        <f>'🔢 İNDİKATÖRLER'!Y129</f>
        <v>3</v>
      </c>
      <c r="D130" s="262" t="str">
        <f>'🔢 İNDİKATÖRLER'!N129</f>
        <v>✓</v>
      </c>
      <c r="E130" s="262" t="str">
        <f>'🔢 İNDİKATÖRLER'!O129</f>
        <v>✓</v>
      </c>
      <c r="F130" s="262" t="str">
        <f>'🔢 İNDİKATÖRLER'!P129</f>
        <v>✓</v>
      </c>
      <c r="G130" s="262" t="str">
        <f>'🔢 İNDİKATÖRLER'!Q129</f>
        <v>✓</v>
      </c>
      <c r="H130" s="262" t="str">
        <f>'🔢 İNDİKATÖRLER'!R129</f>
        <v>✗</v>
      </c>
      <c r="I130" s="262" t="str">
        <f>'🔢 İNDİKATÖRLER'!S129</f>
        <v>✗</v>
      </c>
      <c r="J130" s="262" t="str">
        <f>'🔢 İNDİKATÖRLER'!AA129</f>
        <v>HAYIR</v>
      </c>
      <c r="K130" s="262">
        <f>'🔢 İNDİKATÖRLER'!F129</f>
        <v>6.686930091185407</v>
      </c>
      <c r="L130" s="262" t="str">
        <f>'🔢 İNDİKATÖRLER'!Z129</f>
        <v>PAS</v>
      </c>
      <c r="M130" s="262">
        <f>'📡 CANLI_VERİ'!I130</f>
        <v>-0.41870000000000002</v>
      </c>
      <c r="N130" s="262">
        <f>'📡 CANLI_VERİ'!H130</f>
        <v>26835</v>
      </c>
      <c r="O130" s="262">
        <f>'📡 CANLI_VERİ'!C130</f>
        <v>33.299999999999997</v>
      </c>
      <c r="P130" s="262">
        <f>'🔢 İNDİKATÖRLER'!U129</f>
        <v>9</v>
      </c>
      <c r="Q130" s="262">
        <f t="shared" si="2"/>
        <v>-6</v>
      </c>
      <c r="R130" s="263" t="str">
        <f t="shared" si="3"/>
        <v>Pas geç</v>
      </c>
    </row>
    <row r="131" spans="1:18" x14ac:dyDescent="0.3">
      <c r="A131" s="262">
        <v>128</v>
      </c>
      <c r="B131" s="263" t="str">
        <f>'🔢 İNDİKATÖRLER'!A130</f>
        <v>DMSAS</v>
      </c>
      <c r="C131" s="262">
        <f>'🔢 İNDİKATÖRLER'!Y130</f>
        <v>6</v>
      </c>
      <c r="D131" s="262" t="str">
        <f>'🔢 İNDİKATÖRLER'!N130</f>
        <v>✓</v>
      </c>
      <c r="E131" s="262" t="str">
        <f>'🔢 İNDİKATÖRLER'!O130</f>
        <v>✓</v>
      </c>
      <c r="F131" s="262" t="str">
        <f>'🔢 İNDİKATÖRLER'!P130</f>
        <v>✓</v>
      </c>
      <c r="G131" s="262" t="str">
        <f>'🔢 İNDİKATÖRLER'!Q130</f>
        <v>✗</v>
      </c>
      <c r="H131" s="262" t="str">
        <f>'🔢 İNDİKATÖRLER'!R130</f>
        <v>✓</v>
      </c>
      <c r="I131" s="262" t="str">
        <f>'🔢 İNDİKATÖRLER'!S130</f>
        <v>✗</v>
      </c>
      <c r="J131" s="262" t="str">
        <f>'🔢 İNDİKATÖRLER'!AA130</f>
        <v>HAYIR</v>
      </c>
      <c r="K131" s="262">
        <f>'🔢 İNDİKATÖRLER'!F130</f>
        <v>3.642072213500787</v>
      </c>
      <c r="L131" s="262" t="str">
        <f>'🔢 İNDİKATÖRLER'!Z130</f>
        <v>PAS</v>
      </c>
      <c r="M131" s="262">
        <f>'📡 CANLI_VERİ'!I131</f>
        <v>-0.43809999999999999</v>
      </c>
      <c r="N131" s="262">
        <f>'📡 CANLI_VERİ'!H131</f>
        <v>235875</v>
      </c>
      <c r="O131" s="262">
        <f>'📡 CANLI_VERİ'!C131</f>
        <v>9.09</v>
      </c>
      <c r="P131" s="262">
        <f>'🔢 İNDİKATÖRLER'!U130</f>
        <v>11</v>
      </c>
      <c r="Q131" s="262">
        <f t="shared" si="2"/>
        <v>-5</v>
      </c>
      <c r="R131" s="263" t="str">
        <f t="shared" si="3"/>
        <v>Pas geç</v>
      </c>
    </row>
    <row r="132" spans="1:18" x14ac:dyDescent="0.3">
      <c r="A132" s="262">
        <v>129</v>
      </c>
      <c r="B132" s="263" t="str">
        <f>'🔢 İNDİKATÖRLER'!A131</f>
        <v>DNISI</v>
      </c>
      <c r="C132" s="262">
        <f>'🔢 İNDİKATÖRLER'!Y131</f>
        <v>0</v>
      </c>
      <c r="D132" s="262" t="str">
        <f>'🔢 İNDİKATÖRLER'!N131</f>
        <v>?</v>
      </c>
      <c r="E132" s="262" t="str">
        <f>'🔢 İNDİKATÖRLER'!O131</f>
        <v>?</v>
      </c>
      <c r="F132" s="262" t="str">
        <f>'🔢 İNDİKATÖRLER'!P131</f>
        <v>?</v>
      </c>
      <c r="G132" s="262" t="str">
        <f>'🔢 İNDİKATÖRLER'!Q131</f>
        <v>?</v>
      </c>
      <c r="H132" s="262" t="str">
        <f>'🔢 İNDİKATÖRLER'!R131</f>
        <v>?</v>
      </c>
      <c r="I132" s="262" t="str">
        <f>'🔢 İNDİKATÖRLER'!S131</f>
        <v>?</v>
      </c>
      <c r="J132" s="262" t="str">
        <f>'🔢 İNDİKATÖRLER'!AA131</f>
        <v>HAYIR</v>
      </c>
      <c r="K132" s="262" t="str">
        <f>'🔢 İNDİKATÖRLER'!F131</f>
        <v>?</v>
      </c>
      <c r="L132" s="262" t="str">
        <f>'🔢 İNDİKATÖRLER'!Z131</f>
        <v>PAS</v>
      </c>
      <c r="M132" s="262">
        <f>'📡 CANLI_VERİ'!I132</f>
        <v>9.9500000000000005E-2</v>
      </c>
      <c r="N132" s="262">
        <f>'📡 CANLI_VERİ'!H132</f>
        <v>13334</v>
      </c>
      <c r="O132" s="262">
        <f>'📡 CANLI_VERİ'!C132</f>
        <v>20.12</v>
      </c>
      <c r="P132" s="262" t="str">
        <f>'🔢 İNDİKATÖRLER'!U131</f>
        <v/>
      </c>
      <c r="Q132" s="262" t="str">
        <f t="shared" ref="Q132:Q195" si="4">IFERROR(C132-P132,"")</f>
        <v/>
      </c>
      <c r="R132" s="263" t="str">
        <f t="shared" ref="R132:R195" si="5">IF(L132="PREMIUM","Piyasa/Hisse eksi ise öncelikli aday",IF(L132="GÜÇLÜ","İlk tarama listesi",IF(L132="İZLE","İkinci kademe izleme","Pas geç")))</f>
        <v>Pas geç</v>
      </c>
    </row>
    <row r="133" spans="1:18" x14ac:dyDescent="0.3">
      <c r="A133" s="262">
        <v>130</v>
      </c>
      <c r="B133" s="263" t="str">
        <f>'🔢 İNDİKATÖRLER'!A132</f>
        <v>DOAS</v>
      </c>
      <c r="C133" s="262">
        <f>'🔢 İNDİKATÖRLER'!Y132</f>
        <v>0</v>
      </c>
      <c r="D133" s="262" t="str">
        <f>'🔢 İNDİKATÖRLER'!N132</f>
        <v>✗</v>
      </c>
      <c r="E133" s="262" t="str">
        <f>'🔢 İNDİKATÖRLER'!O132</f>
        <v>✗</v>
      </c>
      <c r="F133" s="262" t="str">
        <f>'🔢 İNDİKATÖRLER'!P132</f>
        <v>✗</v>
      </c>
      <c r="G133" s="262" t="str">
        <f>'🔢 İNDİKATÖRLER'!Q132</f>
        <v>✗</v>
      </c>
      <c r="H133" s="262" t="str">
        <f>'🔢 İNDİKATÖRLER'!R132</f>
        <v>✗</v>
      </c>
      <c r="I133" s="262" t="str">
        <f>'🔢 İNDİKATÖRLER'!S132</f>
        <v>✗</v>
      </c>
      <c r="J133" s="262" t="str">
        <f>'🔢 İNDİKATÖRLER'!AA132</f>
        <v>HAYIR</v>
      </c>
      <c r="K133" s="262">
        <f>'🔢 İNDİKATÖRLER'!F132</f>
        <v>2.4381799412371938</v>
      </c>
      <c r="L133" s="262" t="str">
        <f>'🔢 İNDİKATÖRLER'!Z132</f>
        <v>PAS</v>
      </c>
      <c r="M133" s="262">
        <f>'📡 CANLI_VERİ'!I133</f>
        <v>0.1109</v>
      </c>
      <c r="N133" s="262">
        <f>'📡 CANLI_VERİ'!H133</f>
        <v>43062</v>
      </c>
      <c r="O133" s="262">
        <f>'📡 CANLI_VERİ'!C133</f>
        <v>180.5</v>
      </c>
      <c r="P133" s="262">
        <f>'🔢 İNDİKATÖRLER'!U132</f>
        <v>0</v>
      </c>
      <c r="Q133" s="262">
        <f t="shared" si="4"/>
        <v>0</v>
      </c>
      <c r="R133" s="263" t="str">
        <f t="shared" si="5"/>
        <v>Pas geç</v>
      </c>
    </row>
    <row r="134" spans="1:18" x14ac:dyDescent="0.3">
      <c r="A134" s="262">
        <v>131</v>
      </c>
      <c r="B134" s="263" t="str">
        <f>'🔢 İNDİKATÖRLER'!A133</f>
        <v>DOBUR</v>
      </c>
      <c r="C134" s="262">
        <f>'🔢 İNDİKATÖRLER'!Y133</f>
        <v>0</v>
      </c>
      <c r="D134" s="262" t="str">
        <f>'🔢 İNDİKATÖRLER'!N133</f>
        <v>?</v>
      </c>
      <c r="E134" s="262" t="str">
        <f>'🔢 İNDİKATÖRLER'!O133</f>
        <v>?</v>
      </c>
      <c r="F134" s="262" t="str">
        <f>'🔢 İNDİKATÖRLER'!P133</f>
        <v>?</v>
      </c>
      <c r="G134" s="262" t="str">
        <f>'🔢 İNDİKATÖRLER'!Q133</f>
        <v>?</v>
      </c>
      <c r="H134" s="262" t="str">
        <f>'🔢 İNDİKATÖRLER'!R133</f>
        <v>?</v>
      </c>
      <c r="I134" s="262" t="str">
        <f>'🔢 İNDİKATÖRLER'!S133</f>
        <v>?</v>
      </c>
      <c r="J134" s="262" t="str">
        <f>'🔢 İNDİKATÖRLER'!AA133</f>
        <v>HAYIR</v>
      </c>
      <c r="K134" s="262" t="str">
        <f>'🔢 İNDİKATÖRLER'!F133</f>
        <v>?</v>
      </c>
      <c r="L134" s="262" t="str">
        <f>'🔢 İNDİKATÖRLER'!Z133</f>
        <v>PAS</v>
      </c>
      <c r="M134" s="262">
        <f>'📡 CANLI_VERİ'!I134</f>
        <v>0</v>
      </c>
      <c r="N134" s="262">
        <f>'📡 CANLI_VERİ'!H134</f>
        <v>0</v>
      </c>
      <c r="O134" s="262">
        <f>'📡 CANLI_VERİ'!C134</f>
        <v>0</v>
      </c>
      <c r="P134" s="262" t="str">
        <f>'🔢 İNDİKATÖRLER'!U133</f>
        <v/>
      </c>
      <c r="Q134" s="262" t="str">
        <f t="shared" si="4"/>
        <v/>
      </c>
      <c r="R134" s="263" t="str">
        <f t="shared" si="5"/>
        <v>Pas geç</v>
      </c>
    </row>
    <row r="135" spans="1:18" x14ac:dyDescent="0.3">
      <c r="A135" s="262">
        <v>132</v>
      </c>
      <c r="B135" s="263" t="str">
        <f>'🔢 İNDİKATÖRLER'!A134</f>
        <v>DOCO</v>
      </c>
      <c r="C135" s="262">
        <f>'🔢 İNDİKATÖRLER'!Y134</f>
        <v>0</v>
      </c>
      <c r="D135" s="262" t="str">
        <f>'🔢 İNDİKATÖRLER'!N134</f>
        <v>?</v>
      </c>
      <c r="E135" s="262" t="str">
        <f>'🔢 İNDİKATÖRLER'!O134</f>
        <v>?</v>
      </c>
      <c r="F135" s="262" t="str">
        <f>'🔢 İNDİKATÖRLER'!P134</f>
        <v>?</v>
      </c>
      <c r="G135" s="262" t="str">
        <f>'🔢 İNDİKATÖRLER'!Q134</f>
        <v>?</v>
      </c>
      <c r="H135" s="262" t="str">
        <f>'🔢 İNDİKATÖRLER'!R134</f>
        <v>?</v>
      </c>
      <c r="I135" s="262" t="str">
        <f>'🔢 İNDİKATÖRLER'!S134</f>
        <v>?</v>
      </c>
      <c r="J135" s="262" t="str">
        <f>'🔢 İNDİKATÖRLER'!AA134</f>
        <v>HAYIR</v>
      </c>
      <c r="K135" s="262" t="str">
        <f>'🔢 İNDİKATÖRLER'!F134</f>
        <v>?</v>
      </c>
      <c r="L135" s="262" t="str">
        <f>'🔢 İNDİKATÖRLER'!Z134</f>
        <v>PAS</v>
      </c>
      <c r="M135" s="262">
        <f>'📡 CANLI_VERİ'!I135</f>
        <v>-0.21920000000000001</v>
      </c>
      <c r="N135" s="262">
        <f>'📡 CANLI_VERİ'!H135</f>
        <v>27</v>
      </c>
      <c r="O135" s="262">
        <f>'📡 CANLI_VERİ'!C135</f>
        <v>9105</v>
      </c>
      <c r="P135" s="262" t="str">
        <f>'🔢 İNDİKATÖRLER'!U134</f>
        <v/>
      </c>
      <c r="Q135" s="262" t="str">
        <f t="shared" si="4"/>
        <v/>
      </c>
      <c r="R135" s="263" t="str">
        <f t="shared" si="5"/>
        <v>Pas geç</v>
      </c>
    </row>
    <row r="136" spans="1:18" x14ac:dyDescent="0.3">
      <c r="A136" s="262">
        <v>133</v>
      </c>
      <c r="B136" s="263" t="str">
        <f>'🔢 İNDİKATÖRLER'!A135</f>
        <v>DOGUB</v>
      </c>
      <c r="C136" s="262">
        <f>'🔢 İNDİKATÖRLER'!Y135</f>
        <v>0</v>
      </c>
      <c r="D136" s="262" t="str">
        <f>'🔢 İNDİKATÖRLER'!N135</f>
        <v>?</v>
      </c>
      <c r="E136" s="262" t="str">
        <f>'🔢 İNDİKATÖRLER'!O135</f>
        <v>?</v>
      </c>
      <c r="F136" s="262" t="str">
        <f>'🔢 İNDİKATÖRLER'!P135</f>
        <v>?</v>
      </c>
      <c r="G136" s="262" t="str">
        <f>'🔢 İNDİKATÖRLER'!Q135</f>
        <v>?</v>
      </c>
      <c r="H136" s="262" t="str">
        <f>'🔢 İNDİKATÖRLER'!R135</f>
        <v>?</v>
      </c>
      <c r="I136" s="262" t="str">
        <f>'🔢 İNDİKATÖRLER'!S135</f>
        <v>?</v>
      </c>
      <c r="J136" s="262" t="str">
        <f>'🔢 İNDİKATÖRLER'!AA135</f>
        <v>HAYIR</v>
      </c>
      <c r="K136" s="262" t="str">
        <f>'🔢 İNDİKATÖRLER'!F135</f>
        <v>?</v>
      </c>
      <c r="L136" s="262" t="str">
        <f>'🔢 İNDİKATÖRLER'!Z135</f>
        <v>PAS</v>
      </c>
      <c r="M136" s="262">
        <f>'📡 CANLI_VERİ'!I136</f>
        <v>0.28120000000000001</v>
      </c>
      <c r="N136" s="262">
        <f>'📡 CANLI_VERİ'!H136</f>
        <v>12098</v>
      </c>
      <c r="O136" s="262">
        <f>'📡 CANLI_VERİ'!C136</f>
        <v>107</v>
      </c>
      <c r="P136" s="262" t="str">
        <f>'🔢 İNDİKATÖRLER'!U135</f>
        <v/>
      </c>
      <c r="Q136" s="262" t="str">
        <f t="shared" si="4"/>
        <v/>
      </c>
      <c r="R136" s="263" t="str">
        <f t="shared" si="5"/>
        <v>Pas geç</v>
      </c>
    </row>
    <row r="137" spans="1:18" x14ac:dyDescent="0.3">
      <c r="A137" s="262">
        <v>134</v>
      </c>
      <c r="B137" s="263" t="str">
        <f>'🔢 İNDİKATÖRLER'!A136</f>
        <v>DOHOL</v>
      </c>
      <c r="C137" s="262">
        <f>'🔢 İNDİKATÖRLER'!Y136</f>
        <v>6</v>
      </c>
      <c r="D137" s="262" t="str">
        <f>'🔢 İNDİKATÖRLER'!N136</f>
        <v>✓</v>
      </c>
      <c r="E137" s="262" t="str">
        <f>'🔢 İNDİKATÖRLER'!O136</f>
        <v>✓</v>
      </c>
      <c r="F137" s="262" t="str">
        <f>'🔢 İNDİKATÖRLER'!P136</f>
        <v>✓</v>
      </c>
      <c r="G137" s="262" t="str">
        <f>'🔢 İNDİKATÖRLER'!Q136</f>
        <v>✗</v>
      </c>
      <c r="H137" s="262" t="str">
        <f>'🔢 İNDİKATÖRLER'!R136</f>
        <v>✓</v>
      </c>
      <c r="I137" s="262" t="str">
        <f>'🔢 İNDİKATÖRLER'!S136</f>
        <v>✗</v>
      </c>
      <c r="J137" s="262" t="str">
        <f>'🔢 İNDİKATÖRLER'!AA136</f>
        <v>HAYIR</v>
      </c>
      <c r="K137" s="262">
        <f>'🔢 İNDİKATÖRLER'!F136</f>
        <v>3.5457579258118344</v>
      </c>
      <c r="L137" s="262" t="str">
        <f>'🔢 İNDİKATÖRLER'!Z136</f>
        <v>PAS</v>
      </c>
      <c r="M137" s="262">
        <f>'📡 CANLI_VERİ'!I137</f>
        <v>0</v>
      </c>
      <c r="N137" s="262">
        <f>'📡 CANLI_VERİ'!H137</f>
        <v>524223</v>
      </c>
      <c r="O137" s="262">
        <f>'📡 CANLI_VERİ'!C137</f>
        <v>22.74</v>
      </c>
      <c r="P137" s="262">
        <f>'🔢 İNDİKATÖRLER'!U136</f>
        <v>11</v>
      </c>
      <c r="Q137" s="262">
        <f t="shared" si="4"/>
        <v>-5</v>
      </c>
      <c r="R137" s="263" t="str">
        <f t="shared" si="5"/>
        <v>Pas geç</v>
      </c>
    </row>
    <row r="138" spans="1:18" x14ac:dyDescent="0.3">
      <c r="A138" s="262">
        <v>135</v>
      </c>
      <c r="B138" s="263" t="str">
        <f>'🔢 İNDİKATÖRLER'!A137</f>
        <v>DOKTA</v>
      </c>
      <c r="C138" s="262">
        <f>'🔢 İNDİKATÖRLER'!Y137</f>
        <v>5</v>
      </c>
      <c r="D138" s="262" t="str">
        <f>'🔢 İNDİKATÖRLER'!N137</f>
        <v>✓</v>
      </c>
      <c r="E138" s="262" t="str">
        <f>'🔢 İNDİKATÖRLER'!O137</f>
        <v>✓</v>
      </c>
      <c r="F138" s="262" t="str">
        <f>'🔢 İNDİKATÖRLER'!P137</f>
        <v>✓</v>
      </c>
      <c r="G138" s="262" t="str">
        <f>'🔢 İNDİKATÖRLER'!Q137</f>
        <v>✗</v>
      </c>
      <c r="H138" s="262" t="str">
        <f>'🔢 İNDİKATÖRLER'!R137</f>
        <v>✗</v>
      </c>
      <c r="I138" s="262" t="str">
        <f>'🔢 İNDİKATÖRLER'!S137</f>
        <v>✗</v>
      </c>
      <c r="J138" s="262" t="str">
        <f>'🔢 İNDİKATÖRLER'!AA137</f>
        <v>HAYIR</v>
      </c>
      <c r="K138" s="262">
        <f>'🔢 İNDİKATÖRLER'!F137</f>
        <v>3.3776749566223256</v>
      </c>
      <c r="L138" s="262" t="str">
        <f>'🔢 İNDİKATÖRLER'!Z137</f>
        <v>PAS</v>
      </c>
      <c r="M138" s="262">
        <f>'📡 CANLI_VERİ'!I138</f>
        <v>0</v>
      </c>
      <c r="N138" s="262">
        <f>'📡 CANLI_VERİ'!H138</f>
        <v>11146</v>
      </c>
      <c r="O138" s="262">
        <f>'📡 CANLI_VERİ'!C138</f>
        <v>24.68</v>
      </c>
      <c r="P138" s="262">
        <f>'🔢 İNDİKATÖRLER'!U137</f>
        <v>9</v>
      </c>
      <c r="Q138" s="262">
        <f t="shared" si="4"/>
        <v>-4</v>
      </c>
      <c r="R138" s="263" t="str">
        <f t="shared" si="5"/>
        <v>Pas geç</v>
      </c>
    </row>
    <row r="139" spans="1:18" x14ac:dyDescent="0.3">
      <c r="A139" s="262">
        <v>136</v>
      </c>
      <c r="B139" s="263" t="str">
        <f>'🔢 İNDİKATÖRLER'!A138</f>
        <v>DORAY</v>
      </c>
      <c r="C139" s="262">
        <f>'🔢 İNDİKATÖRLER'!Y138</f>
        <v>0</v>
      </c>
      <c r="D139" s="262" t="str">
        <f>'🔢 İNDİKATÖRLER'!N138</f>
        <v>?</v>
      </c>
      <c r="E139" s="262" t="str">
        <f>'🔢 İNDİKATÖRLER'!O138</f>
        <v>?</v>
      </c>
      <c r="F139" s="262" t="str">
        <f>'🔢 İNDİKATÖRLER'!P138</f>
        <v>?</v>
      </c>
      <c r="G139" s="262" t="str">
        <f>'🔢 İNDİKATÖRLER'!Q138</f>
        <v>?</v>
      </c>
      <c r="H139" s="262" t="str">
        <f>'🔢 İNDİKATÖRLER'!R138</f>
        <v>?</v>
      </c>
      <c r="I139" s="262" t="str">
        <f>'🔢 İNDİKATÖRLER'!S138</f>
        <v>?</v>
      </c>
      <c r="J139" s="262" t="str">
        <f>'🔢 İNDİKATÖRLER'!AA138</f>
        <v>HAYIR</v>
      </c>
      <c r="K139" s="262" t="str">
        <f>'🔢 İNDİKATÖRLER'!F138</f>
        <v>?</v>
      </c>
      <c r="L139" s="262" t="str">
        <f>'🔢 İNDİKATÖRLER'!Z138</f>
        <v>PAS</v>
      </c>
      <c r="M139" s="262">
        <f>'📡 CANLI_VERİ'!I139</f>
        <v>0</v>
      </c>
      <c r="N139" s="262">
        <f>'📡 CANLI_VERİ'!H139</f>
        <v>0</v>
      </c>
      <c r="O139" s="262">
        <f>'📡 CANLI_VERİ'!C139</f>
        <v>0</v>
      </c>
      <c r="P139" s="262" t="str">
        <f>'🔢 İNDİKATÖRLER'!U138</f>
        <v/>
      </c>
      <c r="Q139" s="262" t="str">
        <f t="shared" si="4"/>
        <v/>
      </c>
      <c r="R139" s="263" t="str">
        <f t="shared" si="5"/>
        <v>Pas geç</v>
      </c>
    </row>
    <row r="140" spans="1:18" x14ac:dyDescent="0.3">
      <c r="A140" s="262">
        <v>137</v>
      </c>
      <c r="B140" s="263" t="str">
        <f>'🔢 İNDİKATÖRLER'!A139</f>
        <v>DORE</v>
      </c>
      <c r="C140" s="262">
        <f>'🔢 İNDİKATÖRLER'!Y139</f>
        <v>0</v>
      </c>
      <c r="D140" s="262" t="str">
        <f>'🔢 İNDİKATÖRLER'!N139</f>
        <v>?</v>
      </c>
      <c r="E140" s="262" t="str">
        <f>'🔢 İNDİKATÖRLER'!O139</f>
        <v>?</v>
      </c>
      <c r="F140" s="262" t="str">
        <f>'🔢 İNDİKATÖRLER'!P139</f>
        <v>?</v>
      </c>
      <c r="G140" s="262" t="str">
        <f>'🔢 İNDİKATÖRLER'!Q139</f>
        <v>?</v>
      </c>
      <c r="H140" s="262" t="str">
        <f>'🔢 İNDİKATÖRLER'!R139</f>
        <v>?</v>
      </c>
      <c r="I140" s="262" t="str">
        <f>'🔢 İNDİKATÖRLER'!S139</f>
        <v>?</v>
      </c>
      <c r="J140" s="262" t="str">
        <f>'🔢 İNDİKATÖRLER'!AA139</f>
        <v>HAYIR</v>
      </c>
      <c r="K140" s="262" t="str">
        <f>'🔢 İNDİKATÖRLER'!F139</f>
        <v>?</v>
      </c>
      <c r="L140" s="262" t="str">
        <f>'🔢 İNDİKATÖRLER'!Z139</f>
        <v>PAS</v>
      </c>
      <c r="M140" s="262">
        <f>'📡 CANLI_VERİ'!I140</f>
        <v>0</v>
      </c>
      <c r="N140" s="262">
        <f>'📡 CANLI_VERİ'!H140</f>
        <v>0</v>
      </c>
      <c r="O140" s="262">
        <f>'📡 CANLI_VERİ'!C140</f>
        <v>0</v>
      </c>
      <c r="P140" s="262" t="str">
        <f>'🔢 İNDİKATÖRLER'!U139</f>
        <v/>
      </c>
      <c r="Q140" s="262" t="str">
        <f t="shared" si="4"/>
        <v/>
      </c>
      <c r="R140" s="263" t="str">
        <f t="shared" si="5"/>
        <v>Pas geç</v>
      </c>
    </row>
    <row r="141" spans="1:18" x14ac:dyDescent="0.3">
      <c r="A141" s="262">
        <v>138</v>
      </c>
      <c r="B141" s="263" t="str">
        <f>'🔢 İNDİKATÖRLER'!A140</f>
        <v>DPAZR</v>
      </c>
      <c r="C141" s="262">
        <f>'🔢 İNDİKATÖRLER'!Y140</f>
        <v>0</v>
      </c>
      <c r="D141" s="262" t="str">
        <f>'🔢 İNDİKATÖRLER'!N140</f>
        <v>?</v>
      </c>
      <c r="E141" s="262" t="str">
        <f>'🔢 İNDİKATÖRLER'!O140</f>
        <v>?</v>
      </c>
      <c r="F141" s="262" t="str">
        <f>'🔢 İNDİKATÖRLER'!P140</f>
        <v>?</v>
      </c>
      <c r="G141" s="262" t="str">
        <f>'🔢 İNDİKATÖRLER'!Q140</f>
        <v>?</v>
      </c>
      <c r="H141" s="262" t="str">
        <f>'🔢 İNDİKATÖRLER'!R140</f>
        <v>?</v>
      </c>
      <c r="I141" s="262" t="str">
        <f>'🔢 İNDİKATÖRLER'!S140</f>
        <v>?</v>
      </c>
      <c r="J141" s="262" t="str">
        <f>'🔢 İNDİKATÖRLER'!AA140</f>
        <v>HAYIR</v>
      </c>
      <c r="K141" s="262" t="str">
        <f>'🔢 İNDİKATÖRLER'!F140</f>
        <v>?</v>
      </c>
      <c r="L141" s="262" t="str">
        <f>'🔢 İNDİKATÖRLER'!Z140</f>
        <v>PAS</v>
      </c>
      <c r="M141" s="262">
        <f>'📡 CANLI_VERİ'!I141</f>
        <v>0</v>
      </c>
      <c r="N141" s="262">
        <f>'📡 CANLI_VERİ'!H141</f>
        <v>0</v>
      </c>
      <c r="O141" s="262">
        <f>'📡 CANLI_VERİ'!C141</f>
        <v>0</v>
      </c>
      <c r="P141" s="262" t="str">
        <f>'🔢 İNDİKATÖRLER'!U140</f>
        <v/>
      </c>
      <c r="Q141" s="262" t="str">
        <f t="shared" si="4"/>
        <v/>
      </c>
      <c r="R141" s="263" t="str">
        <f t="shared" si="5"/>
        <v>Pas geç</v>
      </c>
    </row>
    <row r="142" spans="1:18" x14ac:dyDescent="0.3">
      <c r="A142" s="262">
        <v>139</v>
      </c>
      <c r="B142" s="263" t="str">
        <f>'🔢 İNDİKATÖRLER'!A141</f>
        <v>DTRND</v>
      </c>
      <c r="C142" s="262">
        <f>'🔢 İNDİKATÖRLER'!Y141</f>
        <v>0</v>
      </c>
      <c r="D142" s="262" t="str">
        <f>'🔢 İNDİKATÖRLER'!N141</f>
        <v>?</v>
      </c>
      <c r="E142" s="262" t="str">
        <f>'🔢 İNDİKATÖRLER'!O141</f>
        <v>?</v>
      </c>
      <c r="F142" s="262" t="str">
        <f>'🔢 İNDİKATÖRLER'!P141</f>
        <v>?</v>
      </c>
      <c r="G142" s="262" t="str">
        <f>'🔢 İNDİKATÖRLER'!Q141</f>
        <v>?</v>
      </c>
      <c r="H142" s="262" t="str">
        <f>'🔢 İNDİKATÖRLER'!R141</f>
        <v>?</v>
      </c>
      <c r="I142" s="262" t="str">
        <f>'🔢 İNDİKATÖRLER'!S141</f>
        <v>?</v>
      </c>
      <c r="J142" s="262" t="str">
        <f>'🔢 İNDİKATÖRLER'!AA141</f>
        <v>HAYIR</v>
      </c>
      <c r="K142" s="262" t="str">
        <f>'🔢 İNDİKATÖRLER'!F141</f>
        <v>?</v>
      </c>
      <c r="L142" s="262" t="str">
        <f>'🔢 İNDİKATÖRLER'!Z141</f>
        <v>PAS</v>
      </c>
      <c r="M142" s="262">
        <f>'📡 CANLI_VERİ'!I142</f>
        <v>0</v>
      </c>
      <c r="N142" s="262">
        <f>'📡 CANLI_VERİ'!H142</f>
        <v>0</v>
      </c>
      <c r="O142" s="262">
        <f>'📡 CANLI_VERİ'!C142</f>
        <v>0</v>
      </c>
      <c r="P142" s="262" t="str">
        <f>'🔢 İNDİKATÖRLER'!U141</f>
        <v/>
      </c>
      <c r="Q142" s="262" t="str">
        <f t="shared" si="4"/>
        <v/>
      </c>
      <c r="R142" s="263" t="str">
        <f t="shared" si="5"/>
        <v>Pas geç</v>
      </c>
    </row>
    <row r="143" spans="1:18" x14ac:dyDescent="0.3">
      <c r="A143" s="262">
        <v>140</v>
      </c>
      <c r="B143" s="263" t="str">
        <f>'🔢 İNDİKATÖRLER'!A142</f>
        <v>DURAN</v>
      </c>
      <c r="C143" s="262">
        <f>'🔢 İNDİKATÖRLER'!Y142</f>
        <v>0</v>
      </c>
      <c r="D143" s="262" t="str">
        <f>'🔢 İNDİKATÖRLER'!N142</f>
        <v>?</v>
      </c>
      <c r="E143" s="262" t="str">
        <f>'🔢 İNDİKATÖRLER'!O142</f>
        <v>?</v>
      </c>
      <c r="F143" s="262" t="str">
        <f>'🔢 İNDİKATÖRLER'!P142</f>
        <v>?</v>
      </c>
      <c r="G143" s="262" t="str">
        <f>'🔢 İNDİKATÖRLER'!Q142</f>
        <v>?</v>
      </c>
      <c r="H143" s="262" t="str">
        <f>'🔢 İNDİKATÖRLER'!R142</f>
        <v>?</v>
      </c>
      <c r="I143" s="262" t="str">
        <f>'🔢 İNDİKATÖRLER'!S142</f>
        <v>?</v>
      </c>
      <c r="J143" s="262" t="str">
        <f>'🔢 İNDİKATÖRLER'!AA142</f>
        <v>HAYIR</v>
      </c>
      <c r="K143" s="262" t="str">
        <f>'🔢 İNDİKATÖRLER'!F142</f>
        <v>?</v>
      </c>
      <c r="L143" s="262" t="str">
        <f>'🔢 İNDİKATÖRLER'!Z142</f>
        <v>PAS</v>
      </c>
      <c r="M143" s="262">
        <f>'📡 CANLI_VERİ'!I143</f>
        <v>0</v>
      </c>
      <c r="N143" s="262">
        <f>'📡 CANLI_VERİ'!H143</f>
        <v>0</v>
      </c>
      <c r="O143" s="262">
        <f>'📡 CANLI_VERİ'!C143</f>
        <v>0</v>
      </c>
      <c r="P143" s="262" t="str">
        <f>'🔢 İNDİKATÖRLER'!U142</f>
        <v/>
      </c>
      <c r="Q143" s="262" t="str">
        <f t="shared" si="4"/>
        <v/>
      </c>
      <c r="R143" s="263" t="str">
        <f t="shared" si="5"/>
        <v>Pas geç</v>
      </c>
    </row>
    <row r="144" spans="1:18" x14ac:dyDescent="0.3">
      <c r="A144" s="262">
        <v>141</v>
      </c>
      <c r="B144" s="263" t="str">
        <f>'🔢 İNDİKATÖRLER'!A143</f>
        <v>DURDO</v>
      </c>
      <c r="C144" s="262">
        <f>'🔢 İNDİKATÖRLER'!Y143</f>
        <v>0</v>
      </c>
      <c r="D144" s="262" t="str">
        <f>'🔢 İNDİKATÖRLER'!N143</f>
        <v>?</v>
      </c>
      <c r="E144" s="262" t="str">
        <f>'🔢 İNDİKATÖRLER'!O143</f>
        <v>?</v>
      </c>
      <c r="F144" s="262" t="str">
        <f>'🔢 İNDİKATÖRLER'!P143</f>
        <v>?</v>
      </c>
      <c r="G144" s="262" t="str">
        <f>'🔢 İNDİKATÖRLER'!Q143</f>
        <v>?</v>
      </c>
      <c r="H144" s="262" t="str">
        <f>'🔢 İNDİKATÖRLER'!R143</f>
        <v>?</v>
      </c>
      <c r="I144" s="262" t="str">
        <f>'🔢 İNDİKATÖRLER'!S143</f>
        <v>?</v>
      </c>
      <c r="J144" s="262" t="str">
        <f>'🔢 İNDİKATÖRLER'!AA143</f>
        <v>HAYIR</v>
      </c>
      <c r="K144" s="262" t="str">
        <f>'🔢 İNDİKATÖRLER'!F143</f>
        <v>?</v>
      </c>
      <c r="L144" s="262" t="str">
        <f>'🔢 İNDİKATÖRLER'!Z143</f>
        <v>PAS</v>
      </c>
      <c r="M144" s="262">
        <f>'📡 CANLI_VERİ'!I144</f>
        <v>0</v>
      </c>
      <c r="N144" s="262">
        <f>'📡 CANLI_VERİ'!H144</f>
        <v>24908</v>
      </c>
      <c r="O144" s="262">
        <f>'📡 CANLI_VERİ'!C144</f>
        <v>4.8600000000000003</v>
      </c>
      <c r="P144" s="262" t="str">
        <f>'🔢 İNDİKATÖRLER'!U143</f>
        <v/>
      </c>
      <c r="Q144" s="262" t="str">
        <f t="shared" si="4"/>
        <v/>
      </c>
      <c r="R144" s="263" t="str">
        <f t="shared" si="5"/>
        <v>Pas geç</v>
      </c>
    </row>
    <row r="145" spans="1:18" x14ac:dyDescent="0.3">
      <c r="A145" s="262">
        <v>142</v>
      </c>
      <c r="B145" s="263" t="str">
        <f>'🔢 İNDİKATÖRLER'!A144</f>
        <v>DYOBY</v>
      </c>
      <c r="C145" s="262">
        <f>'🔢 İNDİKATÖRLER'!Y144</f>
        <v>0</v>
      </c>
      <c r="D145" s="262" t="str">
        <f>'🔢 İNDİKATÖRLER'!N144</f>
        <v>✓</v>
      </c>
      <c r="E145" s="262" t="str">
        <f>'🔢 İNDİKATÖRLER'!O144</f>
        <v>✓</v>
      </c>
      <c r="F145" s="262" t="str">
        <f>'🔢 İNDİKATÖRLER'!P144</f>
        <v>✓</v>
      </c>
      <c r="G145" s="262" t="str">
        <f>'🔢 İNDİKATÖRLER'!Q144</f>
        <v>✗</v>
      </c>
      <c r="H145" s="262" t="str">
        <f>'🔢 İNDİKATÖRLER'!R144</f>
        <v>✓</v>
      </c>
      <c r="I145" s="262" t="str">
        <f>'🔢 İNDİKATÖRLER'!S144</f>
        <v>✗</v>
      </c>
      <c r="J145" s="262" t="str">
        <f>'🔢 İNDİKATÖRLER'!AA144</f>
        <v>HAYIR</v>
      </c>
      <c r="K145" s="262">
        <f>'🔢 İNDİKATÖRLER'!F144</f>
        <v>7.1083135027251085</v>
      </c>
      <c r="L145" s="262" t="str">
        <f>'🔢 İNDİKATÖRLER'!Z144</f>
        <v>PAS</v>
      </c>
      <c r="M145" s="262">
        <f>'📡 CANLI_VERİ'!I145</f>
        <v>0</v>
      </c>
      <c r="N145" s="262">
        <f>'📡 CANLI_VERİ'!H145</f>
        <v>560479</v>
      </c>
      <c r="O145" s="262">
        <f>'📡 CANLI_VERİ'!C145</f>
        <v>20.12</v>
      </c>
      <c r="P145" s="262">
        <f>'🔢 İNDİKATÖRLER'!U144</f>
        <v>9</v>
      </c>
      <c r="Q145" s="262">
        <f t="shared" si="4"/>
        <v>-9</v>
      </c>
      <c r="R145" s="263" t="str">
        <f t="shared" si="5"/>
        <v>Pas geç</v>
      </c>
    </row>
    <row r="146" spans="1:18" x14ac:dyDescent="0.3">
      <c r="A146" s="262">
        <v>143</v>
      </c>
      <c r="B146" s="263" t="str">
        <f>'🔢 İNDİKATÖRLER'!A145</f>
        <v>DZGYO</v>
      </c>
      <c r="C146" s="262">
        <f>'🔢 İNDİKATÖRLER'!Y145</f>
        <v>4</v>
      </c>
      <c r="D146" s="262" t="str">
        <f>'🔢 İNDİKATÖRLER'!N145</f>
        <v>✗</v>
      </c>
      <c r="E146" s="262" t="str">
        <f>'🔢 İNDİKATÖRLER'!O145</f>
        <v>✓</v>
      </c>
      <c r="F146" s="262" t="str">
        <f>'🔢 İNDİKATÖRLER'!P145</f>
        <v>✓</v>
      </c>
      <c r="G146" s="262" t="str">
        <f>'🔢 İNDİKATÖRLER'!Q145</f>
        <v>✗</v>
      </c>
      <c r="H146" s="262" t="str">
        <f>'🔢 İNDİKATÖRLER'!R145</f>
        <v>✗</v>
      </c>
      <c r="I146" s="262" t="str">
        <f>'🔢 İNDİKATÖRLER'!S145</f>
        <v>✗</v>
      </c>
      <c r="J146" s="262" t="str">
        <f>'🔢 İNDİKATÖRLER'!AA145</f>
        <v>HAYIR</v>
      </c>
      <c r="K146" s="262">
        <f>'🔢 İNDİKATÖRLER'!F145</f>
        <v>3.3140689904280283</v>
      </c>
      <c r="L146" s="262" t="str">
        <f>'🔢 İNDİKATÖRLER'!Z145</f>
        <v>PAS</v>
      </c>
      <c r="M146" s="262">
        <f>'📡 CANLI_VERİ'!I146</f>
        <v>-0.2571</v>
      </c>
      <c r="N146" s="262">
        <f>'📡 CANLI_VERİ'!H146</f>
        <v>4108</v>
      </c>
      <c r="O146" s="262">
        <f>'📡 CANLI_VERİ'!C146</f>
        <v>7.76</v>
      </c>
      <c r="P146" s="262">
        <f>'🔢 İNDİKATÖRLER'!U145</f>
        <v>6</v>
      </c>
      <c r="Q146" s="262">
        <f t="shared" si="4"/>
        <v>-2</v>
      </c>
      <c r="R146" s="263" t="str">
        <f t="shared" si="5"/>
        <v>Pas geç</v>
      </c>
    </row>
    <row r="147" spans="1:18" x14ac:dyDescent="0.3">
      <c r="A147" s="262">
        <v>144</v>
      </c>
      <c r="B147" s="263" t="str">
        <f>'🔢 İNDİKATÖRLER'!A146</f>
        <v>ECILC</v>
      </c>
      <c r="C147" s="262">
        <f>'🔢 İNDİKATÖRLER'!Y146</f>
        <v>0</v>
      </c>
      <c r="D147" s="262" t="str">
        <f>'🔢 İNDİKATÖRLER'!N146</f>
        <v>✗</v>
      </c>
      <c r="E147" s="262" t="str">
        <f>'🔢 İNDİKATÖRLER'!O146</f>
        <v>✓</v>
      </c>
      <c r="F147" s="262" t="str">
        <f>'🔢 İNDİKATÖRLER'!P146</f>
        <v>✗</v>
      </c>
      <c r="G147" s="262" t="str">
        <f>'🔢 İNDİKATÖRLER'!Q146</f>
        <v>✗</v>
      </c>
      <c r="H147" s="262" t="str">
        <f>'🔢 İNDİKATÖRLER'!R146</f>
        <v>✗</v>
      </c>
      <c r="I147" s="262" t="str">
        <f>'🔢 İNDİKATÖRLER'!S146</f>
        <v>✗</v>
      </c>
      <c r="J147" s="262" t="str">
        <f>'🔢 İNDİKATÖRLER'!AA146</f>
        <v>HAYIR</v>
      </c>
      <c r="K147" s="262">
        <f>'🔢 İNDİKATÖRLER'!F146</f>
        <v>4.6744300475643756</v>
      </c>
      <c r="L147" s="262" t="str">
        <f>'🔢 İNDİKATÖRLER'!Z146</f>
        <v>PAS</v>
      </c>
      <c r="M147" s="262">
        <f>'📡 CANLI_VERİ'!I147</f>
        <v>0</v>
      </c>
      <c r="N147" s="262">
        <f>'📡 CANLI_VERİ'!H147</f>
        <v>168034</v>
      </c>
      <c r="O147" s="262">
        <f>'📡 CANLI_VERİ'!C147</f>
        <v>85.45</v>
      </c>
      <c r="P147" s="262">
        <f>'🔢 İNDİKATÖRLER'!U146</f>
        <v>3</v>
      </c>
      <c r="Q147" s="262">
        <f t="shared" si="4"/>
        <v>-3</v>
      </c>
      <c r="R147" s="263" t="str">
        <f t="shared" si="5"/>
        <v>Pas geç</v>
      </c>
    </row>
    <row r="148" spans="1:18" x14ac:dyDescent="0.3">
      <c r="A148" s="262">
        <v>145</v>
      </c>
      <c r="B148" s="263" t="str">
        <f>'🔢 İNDİKATÖRLER'!A147</f>
        <v>ECZYT</v>
      </c>
      <c r="C148" s="262">
        <f>'🔢 İNDİKATÖRLER'!Y147</f>
        <v>2</v>
      </c>
      <c r="D148" s="262" t="str">
        <f>'🔢 İNDİKATÖRLER'!N147</f>
        <v>✓</v>
      </c>
      <c r="E148" s="262" t="str">
        <f>'🔢 İNDİKATÖRLER'!O147</f>
        <v>✓</v>
      </c>
      <c r="F148" s="262" t="str">
        <f>'🔢 İNDİKATÖRLER'!P147</f>
        <v>✓</v>
      </c>
      <c r="G148" s="262" t="str">
        <f>'🔢 İNDİKATÖRLER'!Q147</f>
        <v>✗</v>
      </c>
      <c r="H148" s="262" t="str">
        <f>'🔢 İNDİKATÖRLER'!R147</f>
        <v>✓</v>
      </c>
      <c r="I148" s="262" t="str">
        <f>'🔢 İNDİKATÖRLER'!S147</f>
        <v>✗</v>
      </c>
      <c r="J148" s="262" t="str">
        <f>'🔢 İNDİKATÖRLER'!AA147</f>
        <v>HAYIR</v>
      </c>
      <c r="K148" s="262">
        <f>'🔢 İNDİKATÖRLER'!F147</f>
        <v>5.2555358310753997</v>
      </c>
      <c r="L148" s="262" t="str">
        <f>'🔢 İNDİKATÖRLER'!Z147</f>
        <v>PAS</v>
      </c>
      <c r="M148" s="262">
        <f>'📡 CANLI_VERİ'!I148</f>
        <v>-0.53049999999999997</v>
      </c>
      <c r="N148" s="262">
        <f>'📡 CANLI_VERİ'!H148</f>
        <v>15876</v>
      </c>
      <c r="O148" s="262">
        <f>'📡 CANLI_VERİ'!C148</f>
        <v>375</v>
      </c>
      <c r="P148" s="262">
        <f>'🔢 İNDİKATÖRLER'!U147</f>
        <v>9</v>
      </c>
      <c r="Q148" s="262">
        <f t="shared" si="4"/>
        <v>-7</v>
      </c>
      <c r="R148" s="263" t="str">
        <f t="shared" si="5"/>
        <v>Pas geç</v>
      </c>
    </row>
    <row r="149" spans="1:18" x14ac:dyDescent="0.3">
      <c r="A149" s="262">
        <v>146</v>
      </c>
      <c r="B149" s="263" t="str">
        <f>'🔢 İNDİKATÖRLER'!A148</f>
        <v>EDATA</v>
      </c>
      <c r="C149" s="262">
        <f>'🔢 İNDİKATÖRLER'!Y148</f>
        <v>0</v>
      </c>
      <c r="D149" s="262" t="str">
        <f>'🔢 İNDİKATÖRLER'!N148</f>
        <v>✗</v>
      </c>
      <c r="E149" s="262" t="str">
        <f>'🔢 İNDİKATÖRLER'!O148</f>
        <v>✓</v>
      </c>
      <c r="F149" s="262" t="str">
        <f>'🔢 İNDİKATÖRLER'!P148</f>
        <v>✗</v>
      </c>
      <c r="G149" s="262" t="str">
        <f>'🔢 İNDİKATÖRLER'!Q148</f>
        <v>✗</v>
      </c>
      <c r="H149" s="262" t="str">
        <f>'🔢 İNDİKATÖRLER'!R148</f>
        <v>✗</v>
      </c>
      <c r="I149" s="262" t="str">
        <f>'🔢 İNDİKATÖRLER'!S148</f>
        <v>✗</v>
      </c>
      <c r="J149" s="262" t="str">
        <f>'🔢 İNDİKATÖRLER'!AA148</f>
        <v>HAYIR</v>
      </c>
      <c r="K149" s="262">
        <f>'🔢 İNDİKATÖRLER'!F148</f>
        <v>10.92834610184768</v>
      </c>
      <c r="L149" s="262" t="str">
        <f>'🔢 İNDİKATÖRLER'!Z148</f>
        <v>PAS</v>
      </c>
      <c r="M149" s="262">
        <f>'📡 CANLI_VERİ'!I149</f>
        <v>0</v>
      </c>
      <c r="N149" s="262">
        <f>'📡 CANLI_VERİ'!H149</f>
        <v>129870</v>
      </c>
      <c r="O149" s="262">
        <f>'📡 CANLI_VERİ'!C149</f>
        <v>21.44</v>
      </c>
      <c r="P149" s="262">
        <f>'🔢 İNDİKATÖRLER'!U148</f>
        <v>1</v>
      </c>
      <c r="Q149" s="262">
        <f t="shared" si="4"/>
        <v>-1</v>
      </c>
      <c r="R149" s="263" t="str">
        <f t="shared" si="5"/>
        <v>Pas geç</v>
      </c>
    </row>
    <row r="150" spans="1:18" x14ac:dyDescent="0.3">
      <c r="A150" s="262">
        <v>147</v>
      </c>
      <c r="B150" s="263" t="str">
        <f>'🔢 İNDİKATÖRLER'!A149</f>
        <v>EDIP</v>
      </c>
      <c r="C150" s="262">
        <f>'🔢 İNDİKATÖRLER'!Y149</f>
        <v>6</v>
      </c>
      <c r="D150" s="262" t="str">
        <f>'🔢 İNDİKATÖRLER'!N149</f>
        <v>✓</v>
      </c>
      <c r="E150" s="262" t="str">
        <f>'🔢 İNDİKATÖRLER'!O149</f>
        <v>✓</v>
      </c>
      <c r="F150" s="262" t="str">
        <f>'🔢 İNDİKATÖRLER'!P149</f>
        <v>✓</v>
      </c>
      <c r="G150" s="262" t="str">
        <f>'🔢 İNDİKATÖRLER'!Q149</f>
        <v>✗</v>
      </c>
      <c r="H150" s="262" t="str">
        <f>'🔢 İNDİKATÖRLER'!R149</f>
        <v>✓</v>
      </c>
      <c r="I150" s="262" t="str">
        <f>'🔢 İNDİKATÖRLER'!S149</f>
        <v>✗</v>
      </c>
      <c r="J150" s="262" t="str">
        <f>'🔢 İNDİKATÖRLER'!AA149</f>
        <v>HAYIR</v>
      </c>
      <c r="K150" s="262">
        <f>'🔢 İNDİKATÖRLER'!F149</f>
        <v>3.1958920907418746</v>
      </c>
      <c r="L150" s="262" t="str">
        <f>'🔢 İNDİKATÖRLER'!Z149</f>
        <v>PAS</v>
      </c>
      <c r="M150" s="262">
        <f>'📡 CANLI_VERİ'!I150</f>
        <v>-0.30299999999999999</v>
      </c>
      <c r="N150" s="262">
        <f>'📡 CANLI_VERİ'!H150</f>
        <v>21349</v>
      </c>
      <c r="O150" s="262">
        <f>'📡 CANLI_VERİ'!C150</f>
        <v>39.479999999999997</v>
      </c>
      <c r="P150" s="262">
        <f>'🔢 İNDİKATÖRLER'!U149</f>
        <v>11</v>
      </c>
      <c r="Q150" s="262">
        <f t="shared" si="4"/>
        <v>-5</v>
      </c>
      <c r="R150" s="263" t="str">
        <f t="shared" si="5"/>
        <v>Pas geç</v>
      </c>
    </row>
    <row r="151" spans="1:18" x14ac:dyDescent="0.3">
      <c r="A151" s="262">
        <v>148</v>
      </c>
      <c r="B151" s="263" t="str">
        <f>'🔢 İNDİKATÖRLER'!A150</f>
        <v>EFORC</v>
      </c>
      <c r="C151" s="262">
        <f>'🔢 İNDİKATÖRLER'!Y150</f>
        <v>0</v>
      </c>
      <c r="D151" s="262" t="str">
        <f>'🔢 İNDİKATÖRLER'!N150</f>
        <v>?</v>
      </c>
      <c r="E151" s="262" t="str">
        <f>'🔢 İNDİKATÖRLER'!O150</f>
        <v>?</v>
      </c>
      <c r="F151" s="262" t="str">
        <f>'🔢 İNDİKATÖRLER'!P150</f>
        <v>?</v>
      </c>
      <c r="G151" s="262" t="str">
        <f>'🔢 İNDİKATÖRLER'!Q150</f>
        <v>?</v>
      </c>
      <c r="H151" s="262" t="str">
        <f>'🔢 İNDİKATÖRLER'!R150</f>
        <v>?</v>
      </c>
      <c r="I151" s="262" t="str">
        <f>'🔢 İNDİKATÖRLER'!S150</f>
        <v>?</v>
      </c>
      <c r="J151" s="262" t="str">
        <f>'🔢 İNDİKATÖRLER'!AA150</f>
        <v>HAYIR</v>
      </c>
      <c r="K151" s="262" t="str">
        <f>'🔢 İNDİKATÖRLER'!F150</f>
        <v>?</v>
      </c>
      <c r="L151" s="262" t="str">
        <f>'🔢 İNDİKATÖRLER'!Z150</f>
        <v>PAS</v>
      </c>
      <c r="M151" s="262">
        <f>'📡 CANLI_VERİ'!I151</f>
        <v>0</v>
      </c>
      <c r="N151" s="262">
        <f>'📡 CANLI_VERİ'!H151</f>
        <v>0</v>
      </c>
      <c r="O151" s="262">
        <f>'📡 CANLI_VERİ'!C151</f>
        <v>0</v>
      </c>
      <c r="P151" s="262" t="str">
        <f>'🔢 İNDİKATÖRLER'!U150</f>
        <v/>
      </c>
      <c r="Q151" s="262" t="str">
        <f t="shared" si="4"/>
        <v/>
      </c>
      <c r="R151" s="263" t="str">
        <f t="shared" si="5"/>
        <v>Pas geç</v>
      </c>
    </row>
    <row r="152" spans="1:18" x14ac:dyDescent="0.3">
      <c r="A152" s="262">
        <v>149</v>
      </c>
      <c r="B152" s="263" t="str">
        <f>'🔢 İNDİKATÖRLER'!A151</f>
        <v>EGEEN</v>
      </c>
      <c r="C152" s="262">
        <f>'🔢 İNDİKATÖRLER'!Y151</f>
        <v>0</v>
      </c>
      <c r="D152" s="262" t="str">
        <f>'🔢 İNDİKATÖRLER'!N151</f>
        <v>✗</v>
      </c>
      <c r="E152" s="262" t="str">
        <f>'🔢 İNDİKATÖRLER'!O151</f>
        <v>✓</v>
      </c>
      <c r="F152" s="262" t="str">
        <f>'🔢 İNDİKATÖRLER'!P151</f>
        <v>✓</v>
      </c>
      <c r="G152" s="262" t="str">
        <f>'🔢 İNDİKATÖRLER'!Q151</f>
        <v>✗</v>
      </c>
      <c r="H152" s="262" t="str">
        <f>'🔢 İNDİKATÖRLER'!R151</f>
        <v>✗</v>
      </c>
      <c r="I152" s="262" t="str">
        <f>'🔢 İNDİKATÖRLER'!S151</f>
        <v>✗</v>
      </c>
      <c r="J152" s="262" t="str">
        <f>'🔢 İNDİKATÖRLER'!AA151</f>
        <v>HAYIR</v>
      </c>
      <c r="K152" s="262">
        <f>'🔢 İNDİKATÖRLER'!F151</f>
        <v>5.7019993298335754</v>
      </c>
      <c r="L152" s="262" t="str">
        <f>'🔢 İNDİKATÖRLER'!Z151</f>
        <v>PAS</v>
      </c>
      <c r="M152" s="262">
        <f>'📡 CANLI_VERİ'!I152</f>
        <v>-0.2752</v>
      </c>
      <c r="N152" s="262">
        <f>'📡 CANLI_VERİ'!H152</f>
        <v>284</v>
      </c>
      <c r="O152" s="262">
        <f>'📡 CANLI_VERİ'!C152</f>
        <v>6342.5</v>
      </c>
      <c r="P152" s="262">
        <f>'🔢 İNDİKATÖRLER'!U151</f>
        <v>4</v>
      </c>
      <c r="Q152" s="262">
        <f t="shared" si="4"/>
        <v>-4</v>
      </c>
      <c r="R152" s="263" t="str">
        <f t="shared" si="5"/>
        <v>Pas geç</v>
      </c>
    </row>
    <row r="153" spans="1:18" x14ac:dyDescent="0.3">
      <c r="A153" s="262">
        <v>150</v>
      </c>
      <c r="B153" s="263" t="str">
        <f>'🔢 İNDİKATÖRLER'!A152</f>
        <v>EGGUB</v>
      </c>
      <c r="C153" s="262">
        <f>'🔢 İNDİKATÖRLER'!Y152</f>
        <v>1</v>
      </c>
      <c r="D153" s="262" t="str">
        <f>'🔢 İNDİKATÖRLER'!N152</f>
        <v>✗</v>
      </c>
      <c r="E153" s="262" t="str">
        <f>'🔢 İNDİKATÖRLER'!O152</f>
        <v>✓</v>
      </c>
      <c r="F153" s="262" t="str">
        <f>'🔢 İNDİKATÖRLER'!P152</f>
        <v>✗</v>
      </c>
      <c r="G153" s="262" t="str">
        <f>'🔢 İNDİKATÖRLER'!Q152</f>
        <v>✗</v>
      </c>
      <c r="H153" s="262" t="str">
        <f>'🔢 İNDİKATÖRLER'!R152</f>
        <v>✗</v>
      </c>
      <c r="I153" s="262" t="str">
        <f>'🔢 İNDİKATÖRLER'!S152</f>
        <v>✗</v>
      </c>
      <c r="J153" s="262" t="str">
        <f>'🔢 İNDİKATÖRLER'!AA152</f>
        <v>HAYIR</v>
      </c>
      <c r="K153" s="262">
        <f>'🔢 İNDİKATÖRLER'!F152</f>
        <v>3.7464985994397773</v>
      </c>
      <c r="L153" s="262" t="str">
        <f>'🔢 İNDİKATÖRLER'!Z152</f>
        <v>PAS</v>
      </c>
      <c r="M153" s="262">
        <f>'📡 CANLI_VERİ'!I153</f>
        <v>0</v>
      </c>
      <c r="N153" s="262">
        <f>'📡 CANLI_VERİ'!H153</f>
        <v>13932</v>
      </c>
      <c r="O153" s="262">
        <f>'📡 CANLI_VERİ'!C153</f>
        <v>126.8</v>
      </c>
      <c r="P153" s="262">
        <f>'🔢 İNDİKATÖRLER'!U152</f>
        <v>3</v>
      </c>
      <c r="Q153" s="262">
        <f t="shared" si="4"/>
        <v>-2</v>
      </c>
      <c r="R153" s="263" t="str">
        <f t="shared" si="5"/>
        <v>Pas geç</v>
      </c>
    </row>
    <row r="154" spans="1:18" x14ac:dyDescent="0.3">
      <c r="A154" s="262">
        <v>151</v>
      </c>
      <c r="B154" s="263" t="str">
        <f>'🔢 İNDİKATÖRLER'!A153</f>
        <v>EGPRO</v>
      </c>
      <c r="C154" s="262">
        <f>'🔢 İNDİKATÖRLER'!Y153</f>
        <v>4</v>
      </c>
      <c r="D154" s="262" t="str">
        <f>'🔢 İNDİKATÖRLER'!N153</f>
        <v>✓</v>
      </c>
      <c r="E154" s="262" t="str">
        <f>'🔢 İNDİKATÖRLER'!O153</f>
        <v>✓</v>
      </c>
      <c r="F154" s="262" t="str">
        <f>'🔢 İNDİKATÖRLER'!P153</f>
        <v>✓</v>
      </c>
      <c r="G154" s="262" t="str">
        <f>'🔢 İNDİKATÖRLER'!Q153</f>
        <v>✓</v>
      </c>
      <c r="H154" s="262" t="str">
        <f>'🔢 İNDİKATÖRLER'!R153</f>
        <v>✓</v>
      </c>
      <c r="I154" s="262" t="str">
        <f>'🔢 İNDİKATÖRLER'!S153</f>
        <v>✗</v>
      </c>
      <c r="J154" s="262" t="str">
        <f>'🔢 İNDİKATÖRLER'!AA153</f>
        <v>HAYIR</v>
      </c>
      <c r="K154" s="262">
        <f>'🔢 İNDİKATÖRLER'!F153</f>
        <v>6.9175896376947623</v>
      </c>
      <c r="L154" s="262" t="str">
        <f>'🔢 İNDİKATÖRLER'!Z153</f>
        <v>PAS</v>
      </c>
      <c r="M154" s="262">
        <f>'📡 CANLI_VERİ'!I154</f>
        <v>-1.0670999999999999</v>
      </c>
      <c r="N154" s="262">
        <f>'📡 CANLI_VERİ'!H154</f>
        <v>6708</v>
      </c>
      <c r="O154" s="262">
        <f>'📡 CANLI_VERİ'!C154</f>
        <v>44.5</v>
      </c>
      <c r="P154" s="262">
        <f>'🔢 İNDİKATÖRLER'!U153</f>
        <v>11</v>
      </c>
      <c r="Q154" s="262">
        <f t="shared" si="4"/>
        <v>-7</v>
      </c>
      <c r="R154" s="263" t="str">
        <f t="shared" si="5"/>
        <v>Pas geç</v>
      </c>
    </row>
    <row r="155" spans="1:18" x14ac:dyDescent="0.3">
      <c r="A155" s="262">
        <v>152</v>
      </c>
      <c r="B155" s="263" t="str">
        <f>'🔢 İNDİKATÖRLER'!A154</f>
        <v>EGSER</v>
      </c>
      <c r="C155" s="262">
        <f>'🔢 İNDİKATÖRLER'!Y154</f>
        <v>6</v>
      </c>
      <c r="D155" s="262" t="str">
        <f>'🔢 İNDİKATÖRLER'!N154</f>
        <v>✓</v>
      </c>
      <c r="E155" s="262" t="str">
        <f>'🔢 İNDİKATÖRLER'!O154</f>
        <v>✓</v>
      </c>
      <c r="F155" s="262" t="str">
        <f>'🔢 İNDİKATÖRLER'!P154</f>
        <v>✓</v>
      </c>
      <c r="G155" s="262" t="str">
        <f>'🔢 İNDİKATÖRLER'!Q154</f>
        <v>✗</v>
      </c>
      <c r="H155" s="262" t="str">
        <f>'🔢 İNDİKATÖRLER'!R154</f>
        <v>✓</v>
      </c>
      <c r="I155" s="262" t="str">
        <f>'🔢 İNDİKATÖRLER'!S154</f>
        <v>✗</v>
      </c>
      <c r="J155" s="262" t="str">
        <f>'🔢 İNDİKATÖRLER'!AA154</f>
        <v>HAYIR</v>
      </c>
      <c r="K155" s="262">
        <f>'🔢 İNDİKATÖRLER'!F154</f>
        <v>2.9285714285714288</v>
      </c>
      <c r="L155" s="262" t="str">
        <f>'🔢 İNDİKATÖRLER'!Z154</f>
        <v>PAS</v>
      </c>
      <c r="M155" s="262">
        <f>'📡 CANLI_VERİ'!I155</f>
        <v>0.66010000000000002</v>
      </c>
      <c r="N155" s="262">
        <f>'📡 CANLI_VERİ'!H155</f>
        <v>209044</v>
      </c>
      <c r="O155" s="262">
        <f>'📡 CANLI_VERİ'!C155</f>
        <v>3.05</v>
      </c>
      <c r="P155" s="262">
        <f>'🔢 İNDİKATÖRLER'!U154</f>
        <v>11</v>
      </c>
      <c r="Q155" s="262">
        <f t="shared" si="4"/>
        <v>-5</v>
      </c>
      <c r="R155" s="263" t="str">
        <f t="shared" si="5"/>
        <v>Pas geç</v>
      </c>
    </row>
    <row r="156" spans="1:18" x14ac:dyDescent="0.3">
      <c r="A156" s="262">
        <v>153</v>
      </c>
      <c r="B156" s="263" t="str">
        <f>'🔢 İNDİKATÖRLER'!A155</f>
        <v>EKGYO</v>
      </c>
      <c r="C156" s="262">
        <f>'🔢 İNDİKATÖRLER'!Y155</f>
        <v>3</v>
      </c>
      <c r="D156" s="262" t="str">
        <f>'🔢 İNDİKATÖRLER'!N155</f>
        <v>✗</v>
      </c>
      <c r="E156" s="262" t="str">
        <f>'🔢 İNDİKATÖRLER'!O155</f>
        <v>✗</v>
      </c>
      <c r="F156" s="262" t="str">
        <f>'🔢 İNDİKATÖRLER'!P155</f>
        <v>✓</v>
      </c>
      <c r="G156" s="262" t="str">
        <f>'🔢 İNDİKATÖRLER'!Q155</f>
        <v>✗</v>
      </c>
      <c r="H156" s="262" t="str">
        <f>'🔢 İNDİKATÖRLER'!R155</f>
        <v>✗</v>
      </c>
      <c r="I156" s="262" t="str">
        <f>'🔢 İNDİKATÖRLER'!S155</f>
        <v>✗</v>
      </c>
      <c r="J156" s="262" t="str">
        <f>'🔢 İNDİKATÖRLER'!AA155</f>
        <v>HAYIR</v>
      </c>
      <c r="K156" s="262">
        <f>'🔢 İNDİKATÖRLER'!F155</f>
        <v>3.6889780113400619</v>
      </c>
      <c r="L156" s="262" t="str">
        <f>'🔢 İNDİKATÖRLER'!Z155</f>
        <v>PAS</v>
      </c>
      <c r="M156" s="262">
        <f>'📡 CANLI_VERİ'!I156</f>
        <v>0.29239999999999999</v>
      </c>
      <c r="N156" s="262">
        <f>'📡 CANLI_VERİ'!H156</f>
        <v>2778959</v>
      </c>
      <c r="O156" s="262">
        <f>'📡 CANLI_VERİ'!C156</f>
        <v>20.58</v>
      </c>
      <c r="P156" s="262">
        <f>'🔢 İNDİKATÖRLER'!U155</f>
        <v>3</v>
      </c>
      <c r="Q156" s="262">
        <f t="shared" si="4"/>
        <v>0</v>
      </c>
      <c r="R156" s="263" t="str">
        <f t="shared" si="5"/>
        <v>Pas geç</v>
      </c>
    </row>
    <row r="157" spans="1:18" x14ac:dyDescent="0.3">
      <c r="A157" s="262">
        <v>154</v>
      </c>
      <c r="B157" s="263" t="str">
        <f>'🔢 İNDİKATÖRLER'!A156</f>
        <v>EKIZ</v>
      </c>
      <c r="C157" s="262">
        <f>'🔢 İNDİKATÖRLER'!Y156</f>
        <v>0</v>
      </c>
      <c r="D157" s="262" t="str">
        <f>'🔢 İNDİKATÖRLER'!N156</f>
        <v>?</v>
      </c>
      <c r="E157" s="262" t="str">
        <f>'🔢 İNDİKATÖRLER'!O156</f>
        <v>?</v>
      </c>
      <c r="F157" s="262" t="str">
        <f>'🔢 İNDİKATÖRLER'!P156</f>
        <v>?</v>
      </c>
      <c r="G157" s="262" t="str">
        <f>'🔢 İNDİKATÖRLER'!Q156</f>
        <v>?</v>
      </c>
      <c r="H157" s="262" t="str">
        <f>'🔢 İNDİKATÖRLER'!R156</f>
        <v>?</v>
      </c>
      <c r="I157" s="262" t="str">
        <f>'🔢 İNDİKATÖRLER'!S156</f>
        <v>?</v>
      </c>
      <c r="J157" s="262" t="str">
        <f>'🔢 İNDİKATÖRLER'!AA156</f>
        <v>HAYIR</v>
      </c>
      <c r="K157" s="262" t="str">
        <f>'🔢 İNDİKATÖRLER'!F156</f>
        <v>?</v>
      </c>
      <c r="L157" s="262" t="str">
        <f>'🔢 İNDİKATÖRLER'!Z156</f>
        <v>PAS</v>
      </c>
      <c r="M157" s="262">
        <f>'📡 CANLI_VERİ'!I157</f>
        <v>0</v>
      </c>
      <c r="N157" s="262">
        <f>'📡 CANLI_VERİ'!H157</f>
        <v>986</v>
      </c>
      <c r="O157" s="262">
        <f>'📡 CANLI_VERİ'!C157</f>
        <v>95.6</v>
      </c>
      <c r="P157" s="262" t="str">
        <f>'🔢 İNDİKATÖRLER'!U156</f>
        <v/>
      </c>
      <c r="Q157" s="262" t="str">
        <f t="shared" si="4"/>
        <v/>
      </c>
      <c r="R157" s="263" t="str">
        <f t="shared" si="5"/>
        <v>Pas geç</v>
      </c>
    </row>
    <row r="158" spans="1:18" x14ac:dyDescent="0.3">
      <c r="A158" s="262">
        <v>155</v>
      </c>
      <c r="B158" s="263" t="str">
        <f>'🔢 İNDİKATÖRLER'!A157</f>
        <v>ELITE</v>
      </c>
      <c r="C158" s="262">
        <f>'🔢 İNDİKATÖRLER'!Y157</f>
        <v>5</v>
      </c>
      <c r="D158" s="262" t="str">
        <f>'🔢 İNDİKATÖRLER'!N157</f>
        <v>✗</v>
      </c>
      <c r="E158" s="262" t="str">
        <f>'🔢 İNDİKATÖRLER'!O157</f>
        <v>✓</v>
      </c>
      <c r="F158" s="262" t="str">
        <f>'🔢 İNDİKATÖRLER'!P157</f>
        <v>✓</v>
      </c>
      <c r="G158" s="262" t="str">
        <f>'🔢 İNDİKATÖRLER'!Q157</f>
        <v>✗</v>
      </c>
      <c r="H158" s="262" t="str">
        <f>'🔢 İNDİKATÖRLER'!R157</f>
        <v>✓</v>
      </c>
      <c r="I158" s="262" t="str">
        <f>'🔢 İNDİKATÖRLER'!S157</f>
        <v>✗</v>
      </c>
      <c r="J158" s="262" t="str">
        <f>'🔢 İNDİKATÖRLER'!AA157</f>
        <v>HAYIR</v>
      </c>
      <c r="K158" s="262">
        <f>'🔢 İNDİKATÖRLER'!F157</f>
        <v>3.1996988518727649</v>
      </c>
      <c r="L158" s="262" t="str">
        <f>'🔢 İNDİKATÖRLER'!Z157</f>
        <v>PAS</v>
      </c>
      <c r="M158" s="262">
        <f>'📡 CANLI_VERİ'!I158</f>
        <v>-0.26079999999999998</v>
      </c>
      <c r="N158" s="262">
        <f>'📡 CANLI_VERİ'!H158</f>
        <v>7827</v>
      </c>
      <c r="O158" s="262">
        <f>'📡 CANLI_VERİ'!C158</f>
        <v>30.6</v>
      </c>
      <c r="P158" s="262">
        <f>'🔢 İNDİKATÖRLER'!U157</f>
        <v>8</v>
      </c>
      <c r="Q158" s="262">
        <f t="shared" si="4"/>
        <v>-3</v>
      </c>
      <c r="R158" s="263" t="str">
        <f t="shared" si="5"/>
        <v>Pas geç</v>
      </c>
    </row>
    <row r="159" spans="1:18" x14ac:dyDescent="0.3">
      <c r="A159" s="262">
        <v>156</v>
      </c>
      <c r="B159" s="263" t="str">
        <f>'🔢 İNDİKATÖRLER'!A158</f>
        <v>EMKEL</v>
      </c>
      <c r="C159" s="262">
        <f>'🔢 İNDİKATÖRLER'!Y158</f>
        <v>0</v>
      </c>
      <c r="D159" s="262" t="str">
        <f>'🔢 İNDİKATÖRLER'!N158</f>
        <v>✗</v>
      </c>
      <c r="E159" s="262" t="str">
        <f>'🔢 İNDİKATÖRLER'!O158</f>
        <v>✓</v>
      </c>
      <c r="F159" s="262" t="str">
        <f>'🔢 İNDİKATÖRLER'!P158</f>
        <v>✓</v>
      </c>
      <c r="G159" s="262" t="str">
        <f>'🔢 İNDİKATÖRLER'!Q158</f>
        <v>✗</v>
      </c>
      <c r="H159" s="262" t="str">
        <f>'🔢 İNDİKATÖRLER'!R158</f>
        <v>✗</v>
      </c>
      <c r="I159" s="262" t="str">
        <f>'🔢 İNDİKATÖRLER'!S158</f>
        <v>✗</v>
      </c>
      <c r="J159" s="262" t="str">
        <f>'🔢 İNDİKATÖRLER'!AA158</f>
        <v>HAYIR</v>
      </c>
      <c r="K159" s="262">
        <f>'🔢 İNDİKATÖRLER'!F158</f>
        <v>8.4146213551499898</v>
      </c>
      <c r="L159" s="262" t="str">
        <f>'🔢 İNDİKATÖRLER'!Z158</f>
        <v>PAS</v>
      </c>
      <c r="M159" s="262">
        <f>'📡 CANLI_VERİ'!I159</f>
        <v>-0.15310000000000001</v>
      </c>
      <c r="N159" s="262">
        <f>'📡 CANLI_VERİ'!H159</f>
        <v>79673</v>
      </c>
      <c r="O159" s="262">
        <f>'📡 CANLI_VERİ'!C159</f>
        <v>26.08</v>
      </c>
      <c r="P159" s="262">
        <f>'🔢 İNDİKATÖRLER'!U158</f>
        <v>4</v>
      </c>
      <c r="Q159" s="262">
        <f t="shared" si="4"/>
        <v>-4</v>
      </c>
      <c r="R159" s="263" t="str">
        <f t="shared" si="5"/>
        <v>Pas geç</v>
      </c>
    </row>
    <row r="160" spans="1:18" x14ac:dyDescent="0.3">
      <c r="A160" s="262">
        <v>157</v>
      </c>
      <c r="B160" s="263" t="str">
        <f>'🔢 İNDİKATÖRLER'!A159</f>
        <v>EMNIS</v>
      </c>
      <c r="C160" s="262">
        <f>'🔢 İNDİKATÖRLER'!Y159</f>
        <v>8</v>
      </c>
      <c r="D160" s="262" t="str">
        <f>'🔢 İNDİKATÖRLER'!N159</f>
        <v>✗</v>
      </c>
      <c r="E160" s="262" t="str">
        <f>'🔢 İNDİKATÖRLER'!O159</f>
        <v>✓</v>
      </c>
      <c r="F160" s="262" t="str">
        <f>'🔢 İNDİKATÖRLER'!P159</f>
        <v>✓</v>
      </c>
      <c r="G160" s="262" t="str">
        <f>'🔢 İNDİKATÖRLER'!Q159</f>
        <v>✓</v>
      </c>
      <c r="H160" s="262" t="str">
        <f>'🔢 İNDİKATÖRLER'!R159</f>
        <v>✗</v>
      </c>
      <c r="I160" s="262" t="str">
        <f>'🔢 İNDİKATÖRLER'!S159</f>
        <v>✗</v>
      </c>
      <c r="J160" s="262" t="str">
        <f>'🔢 İNDİKATÖRLER'!AA159</f>
        <v>HAYIR</v>
      </c>
      <c r="K160" s="262">
        <f>'🔢 İNDİKATÖRLER'!F159</f>
        <v>1.7112093828110007</v>
      </c>
      <c r="L160" s="262" t="str">
        <f>'🔢 İNDİKATÖRLER'!Z159</f>
        <v>İZLE</v>
      </c>
      <c r="M160" s="262">
        <f>'📡 CANLI_VERİ'!I160</f>
        <v>0.13400000000000001</v>
      </c>
      <c r="N160" s="262">
        <f>'📡 CANLI_VERİ'!H160</f>
        <v>5788</v>
      </c>
      <c r="O160" s="262">
        <f>'📡 CANLI_VERİ'!C160</f>
        <v>149.4</v>
      </c>
      <c r="P160" s="262">
        <f>'🔢 İNDİKATÖRLER'!U159</f>
        <v>8</v>
      </c>
      <c r="Q160" s="262">
        <f t="shared" si="4"/>
        <v>0</v>
      </c>
      <c r="R160" s="263" t="str">
        <f t="shared" si="5"/>
        <v>İkinci kademe izleme</v>
      </c>
    </row>
    <row r="161" spans="1:18" x14ac:dyDescent="0.3">
      <c r="A161" s="262">
        <v>158</v>
      </c>
      <c r="B161" s="263" t="str">
        <f>'🔢 İNDİKATÖRLER'!A160</f>
        <v>ENERY</v>
      </c>
      <c r="C161" s="262">
        <f>'🔢 İNDİKATÖRLER'!Y160</f>
        <v>2</v>
      </c>
      <c r="D161" s="262" t="str">
        <f>'🔢 İNDİKATÖRLER'!N160</f>
        <v>✗</v>
      </c>
      <c r="E161" s="262" t="str">
        <f>'🔢 İNDİKATÖRLER'!O160</f>
        <v>✓</v>
      </c>
      <c r="F161" s="262" t="str">
        <f>'🔢 İNDİKATÖRLER'!P160</f>
        <v>✓</v>
      </c>
      <c r="G161" s="262" t="str">
        <f>'🔢 İNDİKATÖRLER'!Q160</f>
        <v>✗</v>
      </c>
      <c r="H161" s="262" t="str">
        <f>'🔢 İNDİKATÖRLER'!R160</f>
        <v>✗</v>
      </c>
      <c r="I161" s="262" t="str">
        <f>'🔢 İNDİKATÖRLER'!S160</f>
        <v>✗</v>
      </c>
      <c r="J161" s="262" t="str">
        <f>'🔢 İNDİKATÖRLER'!AA160</f>
        <v>HAYIR</v>
      </c>
      <c r="K161" s="262">
        <f>'🔢 İNDİKATÖRLER'!F160</f>
        <v>4.4017161925949431</v>
      </c>
      <c r="L161" s="262" t="str">
        <f>'🔢 İNDİKATÖRLER'!Z160</f>
        <v>PAS</v>
      </c>
      <c r="M161" s="262">
        <f>'📡 CANLI_VERİ'!I161</f>
        <v>-0.33589999999999998</v>
      </c>
      <c r="N161" s="262">
        <f>'📡 CANLI_VERİ'!H161</f>
        <v>891431</v>
      </c>
      <c r="O161" s="262">
        <f>'📡 CANLI_VERİ'!C161</f>
        <v>8.9</v>
      </c>
      <c r="P161" s="262">
        <f>'🔢 İNDİKATÖRLER'!U160</f>
        <v>6</v>
      </c>
      <c r="Q161" s="262">
        <f t="shared" si="4"/>
        <v>-4</v>
      </c>
      <c r="R161" s="263" t="str">
        <f t="shared" si="5"/>
        <v>Pas geç</v>
      </c>
    </row>
    <row r="162" spans="1:18" x14ac:dyDescent="0.3">
      <c r="A162" s="262">
        <v>159</v>
      </c>
      <c r="B162" s="263" t="str">
        <f>'🔢 İNDİKATÖRLER'!A161</f>
        <v>ENKAI</v>
      </c>
      <c r="C162" s="262">
        <f>'🔢 İNDİKATÖRLER'!Y161</f>
        <v>4</v>
      </c>
      <c r="D162" s="262" t="str">
        <f>'🔢 İNDİKATÖRLER'!N161</f>
        <v>✗</v>
      </c>
      <c r="E162" s="262" t="str">
        <f>'🔢 İNDİKATÖRLER'!O161</f>
        <v>✓</v>
      </c>
      <c r="F162" s="262" t="str">
        <f>'🔢 İNDİKATÖRLER'!P161</f>
        <v>✓</v>
      </c>
      <c r="G162" s="262" t="str">
        <f>'🔢 İNDİKATÖRLER'!Q161</f>
        <v>✗</v>
      </c>
      <c r="H162" s="262" t="str">
        <f>'🔢 İNDİKATÖRLER'!R161</f>
        <v>✗</v>
      </c>
      <c r="I162" s="262" t="str">
        <f>'🔢 İNDİKATÖRLER'!S161</f>
        <v>✗</v>
      </c>
      <c r="J162" s="262" t="str">
        <f>'🔢 İNDİKATÖRLER'!AA161</f>
        <v>HAYIR</v>
      </c>
      <c r="K162" s="262">
        <f>'🔢 İNDİKATÖRLER'!F161</f>
        <v>3.8111450806003373</v>
      </c>
      <c r="L162" s="262" t="str">
        <f>'🔢 İNDİKATÖRLER'!Z161</f>
        <v>PAS</v>
      </c>
      <c r="M162" s="262">
        <f>'📡 CANLI_VERİ'!I162</f>
        <v>9.5699999999999993E-2</v>
      </c>
      <c r="N162" s="262">
        <f>'📡 CANLI_VERİ'!H162</f>
        <v>120495</v>
      </c>
      <c r="O162" s="262">
        <f>'📡 CANLI_VERİ'!C162</f>
        <v>104.6</v>
      </c>
      <c r="P162" s="262">
        <f>'🔢 İNDİKATÖRLER'!U161</f>
        <v>6</v>
      </c>
      <c r="Q162" s="262">
        <f t="shared" si="4"/>
        <v>-2</v>
      </c>
      <c r="R162" s="263" t="str">
        <f t="shared" si="5"/>
        <v>Pas geç</v>
      </c>
    </row>
    <row r="163" spans="1:18" x14ac:dyDescent="0.3">
      <c r="A163" s="262">
        <v>160</v>
      </c>
      <c r="B163" s="263" t="str">
        <f>'🔢 İNDİKATÖRLER'!A162</f>
        <v>ENSRI</v>
      </c>
      <c r="C163" s="262">
        <f>'🔢 İNDİKATÖRLER'!Y162</f>
        <v>0</v>
      </c>
      <c r="D163" s="262" t="str">
        <f>'🔢 İNDİKATÖRLER'!N162</f>
        <v>?</v>
      </c>
      <c r="E163" s="262" t="str">
        <f>'🔢 İNDİKATÖRLER'!O162</f>
        <v>?</v>
      </c>
      <c r="F163" s="262" t="str">
        <f>'🔢 İNDİKATÖRLER'!P162</f>
        <v>?</v>
      </c>
      <c r="G163" s="262" t="str">
        <f>'🔢 İNDİKATÖRLER'!Q162</f>
        <v>?</v>
      </c>
      <c r="H163" s="262" t="str">
        <f>'🔢 İNDİKATÖRLER'!R162</f>
        <v>?</v>
      </c>
      <c r="I163" s="262" t="str">
        <f>'🔢 İNDİKATÖRLER'!S162</f>
        <v>?</v>
      </c>
      <c r="J163" s="262" t="str">
        <f>'🔢 İNDİKATÖRLER'!AA162</f>
        <v>HAYIR</v>
      </c>
      <c r="K163" s="262" t="str">
        <f>'🔢 İNDİKATÖRLER'!F162</f>
        <v>?</v>
      </c>
      <c r="L163" s="262" t="str">
        <f>'🔢 İNDİKATÖRLER'!Z162</f>
        <v>PAS</v>
      </c>
      <c r="M163" s="262">
        <f>'📡 CANLI_VERİ'!I163</f>
        <v>0</v>
      </c>
      <c r="N163" s="262">
        <f>'📡 CANLI_VERİ'!H163</f>
        <v>17030</v>
      </c>
      <c r="O163" s="262">
        <f>'📡 CANLI_VERİ'!C163</f>
        <v>14.6</v>
      </c>
      <c r="P163" s="262" t="str">
        <f>'🔢 İNDİKATÖRLER'!U162</f>
        <v/>
      </c>
      <c r="Q163" s="262" t="str">
        <f t="shared" si="4"/>
        <v/>
      </c>
      <c r="R163" s="263" t="str">
        <f t="shared" si="5"/>
        <v>Pas geç</v>
      </c>
    </row>
    <row r="164" spans="1:18" x14ac:dyDescent="0.3">
      <c r="A164" s="262">
        <v>161</v>
      </c>
      <c r="B164" s="263" t="str">
        <f>'🔢 İNDİKATÖRLER'!A163</f>
        <v>EPLAS</v>
      </c>
      <c r="C164" s="262">
        <f>'🔢 İNDİKATÖRLER'!Y163</f>
        <v>5</v>
      </c>
      <c r="D164" s="262" t="str">
        <f>'🔢 İNDİKATÖRLER'!N163</f>
        <v>✗</v>
      </c>
      <c r="E164" s="262" t="str">
        <f>'🔢 İNDİKATÖRLER'!O163</f>
        <v>✓</v>
      </c>
      <c r="F164" s="262" t="str">
        <f>'🔢 İNDİKATÖRLER'!P163</f>
        <v>✓</v>
      </c>
      <c r="G164" s="262" t="str">
        <f>'🔢 İNDİKATÖRLER'!Q163</f>
        <v>✗</v>
      </c>
      <c r="H164" s="262" t="str">
        <f>'🔢 İNDİKATÖRLER'!R163</f>
        <v>✓</v>
      </c>
      <c r="I164" s="262" t="str">
        <f>'🔢 İNDİKATÖRLER'!S163</f>
        <v>✗</v>
      </c>
      <c r="J164" s="262" t="str">
        <f>'🔢 İNDİKATÖRLER'!AA163</f>
        <v>HAYIR</v>
      </c>
      <c r="K164" s="262">
        <f>'🔢 İNDİKATÖRLER'!F163</f>
        <v>3.9433293978748534</v>
      </c>
      <c r="L164" s="262" t="str">
        <f>'🔢 İNDİKATÖRLER'!Z163</f>
        <v>PAS</v>
      </c>
      <c r="M164" s="262">
        <f>'📡 CANLI_VERİ'!I164</f>
        <v>0.1613</v>
      </c>
      <c r="N164" s="262">
        <f>'📡 CANLI_VERİ'!H164</f>
        <v>59524</v>
      </c>
      <c r="O164" s="262">
        <f>'📡 CANLI_VERİ'!C164</f>
        <v>6.21</v>
      </c>
      <c r="P164" s="262">
        <f>'🔢 İNDİKATÖRLER'!U163</f>
        <v>8</v>
      </c>
      <c r="Q164" s="262">
        <f t="shared" si="4"/>
        <v>-3</v>
      </c>
      <c r="R164" s="263" t="str">
        <f t="shared" si="5"/>
        <v>Pas geç</v>
      </c>
    </row>
    <row r="165" spans="1:18" x14ac:dyDescent="0.3">
      <c r="A165" s="262">
        <v>162</v>
      </c>
      <c r="B165" s="263" t="str">
        <f>'🔢 İNDİKATÖRLER'!A164</f>
        <v>ERBOS</v>
      </c>
      <c r="C165" s="262">
        <f>'🔢 İNDİKATÖRLER'!Y164</f>
        <v>0</v>
      </c>
      <c r="D165" s="262" t="str">
        <f>'🔢 İNDİKATÖRLER'!N164</f>
        <v>✗</v>
      </c>
      <c r="E165" s="262" t="str">
        <f>'🔢 İNDİKATÖRLER'!O164</f>
        <v>✗</v>
      </c>
      <c r="F165" s="262" t="str">
        <f>'🔢 İNDİKATÖRLER'!P164</f>
        <v>✗</v>
      </c>
      <c r="G165" s="262" t="str">
        <f>'🔢 İNDİKATÖRLER'!Q164</f>
        <v>✗</v>
      </c>
      <c r="H165" s="262" t="str">
        <f>'🔢 İNDİKATÖRLER'!R164</f>
        <v>✗</v>
      </c>
      <c r="I165" s="262" t="str">
        <f>'🔢 İNDİKATÖRLER'!S164</f>
        <v>✗</v>
      </c>
      <c r="J165" s="262" t="str">
        <f>'🔢 İNDİKATÖRLER'!AA164</f>
        <v>HAYIR</v>
      </c>
      <c r="K165" s="262">
        <f>'🔢 İNDİKATÖRLER'!F164</f>
        <v>3.0402176310565396</v>
      </c>
      <c r="L165" s="262" t="str">
        <f>'🔢 İNDİKATÖRLER'!Z164</f>
        <v>PAS</v>
      </c>
      <c r="M165" s="262">
        <f>'📡 CANLI_VERİ'!I165</f>
        <v>-0.50580000000000003</v>
      </c>
      <c r="N165" s="262">
        <f>'📡 CANLI_VERİ'!H165</f>
        <v>56</v>
      </c>
      <c r="O165" s="262">
        <f>'📡 CANLI_VERİ'!C165</f>
        <v>196.7</v>
      </c>
      <c r="P165" s="262">
        <f>'🔢 İNDİKATÖRLER'!U164</f>
        <v>0</v>
      </c>
      <c r="Q165" s="262">
        <f t="shared" si="4"/>
        <v>0</v>
      </c>
      <c r="R165" s="263" t="str">
        <f t="shared" si="5"/>
        <v>Pas geç</v>
      </c>
    </row>
    <row r="166" spans="1:18" x14ac:dyDescent="0.3">
      <c r="A166" s="262">
        <v>163</v>
      </c>
      <c r="B166" s="263" t="str">
        <f>'🔢 İNDİKATÖRLER'!A165</f>
        <v>ERBUS</v>
      </c>
      <c r="C166" s="262">
        <f>'🔢 İNDİKATÖRLER'!Y165</f>
        <v>0</v>
      </c>
      <c r="D166" s="262" t="str">
        <f>'🔢 İNDİKATÖRLER'!N165</f>
        <v>?</v>
      </c>
      <c r="E166" s="262" t="str">
        <f>'🔢 İNDİKATÖRLER'!O165</f>
        <v>?</v>
      </c>
      <c r="F166" s="262" t="str">
        <f>'🔢 İNDİKATÖRLER'!P165</f>
        <v>?</v>
      </c>
      <c r="G166" s="262" t="str">
        <f>'🔢 İNDİKATÖRLER'!Q165</f>
        <v>?</v>
      </c>
      <c r="H166" s="262" t="str">
        <f>'🔢 İNDİKATÖRLER'!R165</f>
        <v>?</v>
      </c>
      <c r="I166" s="262" t="str">
        <f>'🔢 İNDİKATÖRLER'!S165</f>
        <v>?</v>
      </c>
      <c r="J166" s="262" t="str">
        <f>'🔢 İNDİKATÖRLER'!AA165</f>
        <v>HAYIR</v>
      </c>
      <c r="K166" s="262" t="str">
        <f>'🔢 İNDİKATÖRLER'!F165</f>
        <v>?</v>
      </c>
      <c r="L166" s="262" t="str">
        <f>'🔢 İNDİKATÖRLER'!Z165</f>
        <v>PAS</v>
      </c>
      <c r="M166" s="262">
        <f>'📡 CANLI_VERİ'!I166</f>
        <v>0</v>
      </c>
      <c r="N166" s="262">
        <f>'📡 CANLI_VERİ'!H166</f>
        <v>0</v>
      </c>
      <c r="O166" s="262">
        <f>'📡 CANLI_VERİ'!C166</f>
        <v>0</v>
      </c>
      <c r="P166" s="262" t="str">
        <f>'🔢 İNDİKATÖRLER'!U165</f>
        <v/>
      </c>
      <c r="Q166" s="262" t="str">
        <f t="shared" si="4"/>
        <v/>
      </c>
      <c r="R166" s="263" t="str">
        <f t="shared" si="5"/>
        <v>Pas geç</v>
      </c>
    </row>
    <row r="167" spans="1:18" x14ac:dyDescent="0.3">
      <c r="A167" s="262">
        <v>164</v>
      </c>
      <c r="B167" s="263" t="str">
        <f>'🔢 İNDİKATÖRLER'!A166</f>
        <v>ERCB</v>
      </c>
      <c r="C167" s="262">
        <f>'🔢 İNDİKATÖRLER'!Y166</f>
        <v>0</v>
      </c>
      <c r="D167" s="262" t="str">
        <f>'🔢 İNDİKATÖRLER'!N166</f>
        <v>?</v>
      </c>
      <c r="E167" s="262" t="str">
        <f>'🔢 İNDİKATÖRLER'!O166</f>
        <v>?</v>
      </c>
      <c r="F167" s="262" t="str">
        <f>'🔢 İNDİKATÖRLER'!P166</f>
        <v>?</v>
      </c>
      <c r="G167" s="262" t="str">
        <f>'🔢 İNDİKATÖRLER'!Q166</f>
        <v>?</v>
      </c>
      <c r="H167" s="262" t="str">
        <f>'🔢 İNDİKATÖRLER'!R166</f>
        <v>?</v>
      </c>
      <c r="I167" s="262" t="str">
        <f>'🔢 İNDİKATÖRLER'!S166</f>
        <v>?</v>
      </c>
      <c r="J167" s="262" t="str">
        <f>'🔢 İNDİKATÖRLER'!AA166</f>
        <v>HAYIR</v>
      </c>
      <c r="K167" s="262" t="str">
        <f>'🔢 İNDİKATÖRLER'!F166</f>
        <v>?</v>
      </c>
      <c r="L167" s="262" t="str">
        <f>'🔢 İNDİKATÖRLER'!Z166</f>
        <v>PAS</v>
      </c>
      <c r="M167" s="262">
        <f>'📡 CANLI_VERİ'!I167</f>
        <v>0</v>
      </c>
      <c r="N167" s="262">
        <f>'📡 CANLI_VERİ'!H167</f>
        <v>12816</v>
      </c>
      <c r="O167" s="262">
        <f>'📡 CANLI_VERİ'!C167</f>
        <v>58.15</v>
      </c>
      <c r="P167" s="262" t="str">
        <f>'🔢 İNDİKATÖRLER'!U166</f>
        <v/>
      </c>
      <c r="Q167" s="262" t="str">
        <f t="shared" si="4"/>
        <v/>
      </c>
      <c r="R167" s="263" t="str">
        <f t="shared" si="5"/>
        <v>Pas geç</v>
      </c>
    </row>
    <row r="168" spans="1:18" x14ac:dyDescent="0.3">
      <c r="A168" s="262">
        <v>165</v>
      </c>
      <c r="B168" s="263" t="str">
        <f>'🔢 İNDİKATÖRLER'!A167</f>
        <v>ERDEM</v>
      </c>
      <c r="C168" s="262">
        <f>'🔢 İNDİKATÖRLER'!Y167</f>
        <v>0</v>
      </c>
      <c r="D168" s="262" t="str">
        <f>'🔢 İNDİKATÖRLER'!N167</f>
        <v>?</v>
      </c>
      <c r="E168" s="262" t="str">
        <f>'🔢 İNDİKATÖRLER'!O167</f>
        <v>?</v>
      </c>
      <c r="F168" s="262" t="str">
        <f>'🔢 İNDİKATÖRLER'!P167</f>
        <v>?</v>
      </c>
      <c r="G168" s="262" t="str">
        <f>'🔢 İNDİKATÖRLER'!Q167</f>
        <v>?</v>
      </c>
      <c r="H168" s="262" t="str">
        <f>'🔢 İNDİKATÖRLER'!R167</f>
        <v>?</v>
      </c>
      <c r="I168" s="262" t="str">
        <f>'🔢 İNDİKATÖRLER'!S167</f>
        <v>?</v>
      </c>
      <c r="J168" s="262" t="str">
        <f>'🔢 İNDİKATÖRLER'!AA167</f>
        <v>HAYIR</v>
      </c>
      <c r="K168" s="262" t="str">
        <f>'🔢 İNDİKATÖRLER'!F167</f>
        <v>?</v>
      </c>
      <c r="L168" s="262" t="str">
        <f>'🔢 İNDİKATÖRLER'!Z167</f>
        <v>PAS</v>
      </c>
      <c r="M168" s="262">
        <f>'📡 CANLI_VERİ'!I168</f>
        <v>0</v>
      </c>
      <c r="N168" s="262">
        <f>'📡 CANLI_VERİ'!H168</f>
        <v>0</v>
      </c>
      <c r="O168" s="262">
        <f>'📡 CANLI_VERİ'!C168</f>
        <v>0</v>
      </c>
      <c r="P168" s="262" t="str">
        <f>'🔢 İNDİKATÖRLER'!U167</f>
        <v/>
      </c>
      <c r="Q168" s="262" t="str">
        <f t="shared" si="4"/>
        <v/>
      </c>
      <c r="R168" s="263" t="str">
        <f t="shared" si="5"/>
        <v>Pas geç</v>
      </c>
    </row>
    <row r="169" spans="1:18" x14ac:dyDescent="0.3">
      <c r="A169" s="262">
        <v>166</v>
      </c>
      <c r="B169" s="263" t="str">
        <f>'🔢 İNDİKATÖRLER'!A168</f>
        <v>ERDMR</v>
      </c>
      <c r="C169" s="262">
        <f>'🔢 İNDİKATÖRLER'!Y168</f>
        <v>0</v>
      </c>
      <c r="D169" s="262" t="str">
        <f>'🔢 İNDİKATÖRLER'!N168</f>
        <v>?</v>
      </c>
      <c r="E169" s="262" t="str">
        <f>'🔢 İNDİKATÖRLER'!O168</f>
        <v>?</v>
      </c>
      <c r="F169" s="262" t="str">
        <f>'🔢 İNDİKATÖRLER'!P168</f>
        <v>?</v>
      </c>
      <c r="G169" s="262" t="str">
        <f>'🔢 İNDİKATÖRLER'!Q168</f>
        <v>?</v>
      </c>
      <c r="H169" s="262" t="str">
        <f>'🔢 İNDİKATÖRLER'!R168</f>
        <v>?</v>
      </c>
      <c r="I169" s="262" t="str">
        <f>'🔢 İNDİKATÖRLER'!S168</f>
        <v>?</v>
      </c>
      <c r="J169" s="262" t="str">
        <f>'🔢 İNDİKATÖRLER'!AA168</f>
        <v>HAYIR</v>
      </c>
      <c r="K169" s="262" t="str">
        <f>'🔢 İNDİKATÖRLER'!F168</f>
        <v>?</v>
      </c>
      <c r="L169" s="262" t="str">
        <f>'🔢 İNDİKATÖRLER'!Z168</f>
        <v>PAS</v>
      </c>
      <c r="M169" s="262">
        <f>'📡 CANLI_VERİ'!I169</f>
        <v>0</v>
      </c>
      <c r="N169" s="262">
        <f>'📡 CANLI_VERİ'!H169</f>
        <v>0</v>
      </c>
      <c r="O169" s="262">
        <f>'📡 CANLI_VERİ'!C169</f>
        <v>0</v>
      </c>
      <c r="P169" s="262" t="str">
        <f>'🔢 İNDİKATÖRLER'!U168</f>
        <v/>
      </c>
      <c r="Q169" s="262" t="str">
        <f t="shared" si="4"/>
        <v/>
      </c>
      <c r="R169" s="263" t="str">
        <f t="shared" si="5"/>
        <v>Pas geç</v>
      </c>
    </row>
    <row r="170" spans="1:18" x14ac:dyDescent="0.3">
      <c r="A170" s="262">
        <v>167</v>
      </c>
      <c r="B170" s="263" t="str">
        <f>'🔢 İNDİKATÖRLER'!A169</f>
        <v>EREGL</v>
      </c>
      <c r="C170" s="262">
        <f>'🔢 İNDİKATÖRLER'!Y169</f>
        <v>5</v>
      </c>
      <c r="D170" s="262" t="str">
        <f>'🔢 İNDİKATÖRLER'!N169</f>
        <v>✗</v>
      </c>
      <c r="E170" s="262" t="str">
        <f>'🔢 İNDİKATÖRLER'!O169</f>
        <v>✓</v>
      </c>
      <c r="F170" s="262" t="str">
        <f>'🔢 İNDİKATÖRLER'!P169</f>
        <v>✓</v>
      </c>
      <c r="G170" s="262" t="str">
        <f>'🔢 İNDİKATÖRLER'!Q169</f>
        <v>✗</v>
      </c>
      <c r="H170" s="262" t="str">
        <f>'🔢 İNDİKATÖRLER'!R169</f>
        <v>✓</v>
      </c>
      <c r="I170" s="262" t="str">
        <f>'🔢 İNDİKATÖRLER'!S169</f>
        <v>✗</v>
      </c>
      <c r="J170" s="262" t="str">
        <f>'🔢 İNDİKATÖRLER'!AA169</f>
        <v>HAYIR</v>
      </c>
      <c r="K170" s="262">
        <f>'🔢 İNDİKATÖRLER'!F169</f>
        <v>3.8740920096852332</v>
      </c>
      <c r="L170" s="262" t="str">
        <f>'🔢 İNDİKATÖRLER'!Z169</f>
        <v>PAS</v>
      </c>
      <c r="M170" s="262">
        <f>'📡 CANLI_VERİ'!I170</f>
        <v>-0.56630000000000003</v>
      </c>
      <c r="N170" s="262">
        <f>'📡 CANLI_VERİ'!H170</f>
        <v>6898512</v>
      </c>
      <c r="O170" s="262">
        <f>'📡 CANLI_VERİ'!C170</f>
        <v>35.119999999999997</v>
      </c>
      <c r="P170" s="262">
        <f>'🔢 İNDİKATÖRLER'!U169</f>
        <v>8</v>
      </c>
      <c r="Q170" s="262">
        <f t="shared" si="4"/>
        <v>-3</v>
      </c>
      <c r="R170" s="263" t="str">
        <f t="shared" si="5"/>
        <v>Pas geç</v>
      </c>
    </row>
    <row r="171" spans="1:18" x14ac:dyDescent="0.3">
      <c r="A171" s="262">
        <v>168</v>
      </c>
      <c r="B171" s="263" t="str">
        <f>'🔢 İNDİKATÖRLER'!A170</f>
        <v>ERSU</v>
      </c>
      <c r="C171" s="262">
        <f>'🔢 İNDİKATÖRLER'!Y170</f>
        <v>0</v>
      </c>
      <c r="D171" s="262" t="str">
        <f>'🔢 İNDİKATÖRLER'!N170</f>
        <v>✓</v>
      </c>
      <c r="E171" s="262" t="str">
        <f>'🔢 İNDİKATÖRLER'!O170</f>
        <v>✓</v>
      </c>
      <c r="F171" s="262" t="str">
        <f>'🔢 İNDİKATÖRLER'!P170</f>
        <v>✓</v>
      </c>
      <c r="G171" s="262" t="str">
        <f>'🔢 İNDİKATÖRLER'!Q170</f>
        <v>✗</v>
      </c>
      <c r="H171" s="262" t="str">
        <f>'🔢 İNDİKATÖRLER'!R170</f>
        <v>✓</v>
      </c>
      <c r="I171" s="262" t="str">
        <f>'🔢 İNDİKATÖRLER'!S170</f>
        <v>✗</v>
      </c>
      <c r="J171" s="262" t="str">
        <f>'🔢 İNDİKATÖRLER'!AA170</f>
        <v>HAYIR</v>
      </c>
      <c r="K171" s="262">
        <f>'🔢 İNDİKATÖRLER'!F170</f>
        <v>6.3786213786213786</v>
      </c>
      <c r="L171" s="262" t="str">
        <f>'🔢 İNDİKATÖRLER'!Z170</f>
        <v>PAS</v>
      </c>
      <c r="M171" s="262">
        <f>'📡 CANLI_VERİ'!I171</f>
        <v>-7.5700000000000003E-2</v>
      </c>
      <c r="N171" s="262">
        <f>'📡 CANLI_VERİ'!H171</f>
        <v>5429</v>
      </c>
      <c r="O171" s="262">
        <f>'📡 CANLI_VERİ'!C171</f>
        <v>26.4</v>
      </c>
      <c r="P171" s="262">
        <f>'🔢 İNDİKATÖRLER'!U170</f>
        <v>9</v>
      </c>
      <c r="Q171" s="262">
        <f t="shared" si="4"/>
        <v>-9</v>
      </c>
      <c r="R171" s="263" t="str">
        <f t="shared" si="5"/>
        <v>Pas geç</v>
      </c>
    </row>
    <row r="172" spans="1:18" x14ac:dyDescent="0.3">
      <c r="A172" s="262">
        <v>169</v>
      </c>
      <c r="B172" s="263" t="str">
        <f>'🔢 İNDİKATÖRLER'!A171</f>
        <v>ESEMS</v>
      </c>
      <c r="C172" s="262">
        <f>'🔢 İNDİKATÖRLER'!Y171</f>
        <v>5</v>
      </c>
      <c r="D172" s="262" t="str">
        <f>'🔢 İNDİKATÖRLER'!N171</f>
        <v>✗</v>
      </c>
      <c r="E172" s="262" t="str">
        <f>'🔢 İNDİKATÖRLER'!O171</f>
        <v>✓</v>
      </c>
      <c r="F172" s="262" t="str">
        <f>'🔢 İNDİKATÖRLER'!P171</f>
        <v>✗</v>
      </c>
      <c r="G172" s="262" t="str">
        <f>'🔢 İNDİKATÖRLER'!Q171</f>
        <v>✓</v>
      </c>
      <c r="H172" s="262" t="str">
        <f>'🔢 İNDİKATÖRLER'!R171</f>
        <v>✗</v>
      </c>
      <c r="I172" s="262" t="str">
        <f>'🔢 İNDİKATÖRLER'!S171</f>
        <v>✗</v>
      </c>
      <c r="J172" s="262" t="str">
        <f>'🔢 İNDİKATÖRLER'!AA171</f>
        <v>HAYIR</v>
      </c>
      <c r="K172" s="262">
        <f>'🔢 İNDİKATÖRLER'!F171</f>
        <v>3.5714285714285721</v>
      </c>
      <c r="L172" s="262" t="str">
        <f>'🔢 İNDİKATÖRLER'!Z171</f>
        <v>PAS</v>
      </c>
      <c r="M172" s="262">
        <f>'📡 CANLI_VERİ'!I172</f>
        <v>2.1276999999999999</v>
      </c>
      <c r="N172" s="262">
        <f>'📡 CANLI_VERİ'!H172</f>
        <v>100</v>
      </c>
      <c r="O172" s="262">
        <f>'📡 CANLI_VERİ'!C172</f>
        <v>0.48</v>
      </c>
      <c r="P172" s="262">
        <f>'🔢 İNDİKATÖRLER'!U171</f>
        <v>5</v>
      </c>
      <c r="Q172" s="262">
        <f t="shared" si="4"/>
        <v>0</v>
      </c>
      <c r="R172" s="263" t="str">
        <f t="shared" si="5"/>
        <v>Pas geç</v>
      </c>
    </row>
    <row r="173" spans="1:18" x14ac:dyDescent="0.3">
      <c r="A173" s="262">
        <v>170</v>
      </c>
      <c r="B173" s="263" t="str">
        <f>'🔢 İNDİKATÖRLER'!A172</f>
        <v>ESEN</v>
      </c>
      <c r="C173" s="262">
        <f>'🔢 İNDİKATÖRLER'!Y172</f>
        <v>0</v>
      </c>
      <c r="D173" s="262" t="str">
        <f>'🔢 İNDİKATÖRLER'!N172</f>
        <v>✗</v>
      </c>
      <c r="E173" s="262" t="str">
        <f>'🔢 İNDİKATÖRLER'!O172</f>
        <v>✗</v>
      </c>
      <c r="F173" s="262" t="str">
        <f>'🔢 İNDİKATÖRLER'!P172</f>
        <v>✗</v>
      </c>
      <c r="G173" s="262" t="str">
        <f>'🔢 İNDİKATÖRLER'!Q172</f>
        <v>✗</v>
      </c>
      <c r="H173" s="262" t="str">
        <f>'🔢 İNDİKATÖRLER'!R172</f>
        <v>✗</v>
      </c>
      <c r="I173" s="262" t="str">
        <f>'🔢 İNDİKATÖRLER'!S172</f>
        <v>✗</v>
      </c>
      <c r="J173" s="262" t="str">
        <f>'🔢 İNDİKATÖRLER'!AA172</f>
        <v>HAYIR</v>
      </c>
      <c r="K173" s="262">
        <f>'🔢 İNDİKATÖRLER'!F172</f>
        <v>6.9924812030075225</v>
      </c>
      <c r="L173" s="262" t="str">
        <f>'🔢 İNDİKATÖRLER'!Z172</f>
        <v>PAS</v>
      </c>
      <c r="M173" s="262">
        <f>'📡 CANLI_VERİ'!I173</f>
        <v>-0.5333</v>
      </c>
      <c r="N173" s="262">
        <f>'📡 CANLI_VERİ'!H173</f>
        <v>262048</v>
      </c>
      <c r="O173" s="262">
        <f>'📡 CANLI_VERİ'!C173</f>
        <v>3.73</v>
      </c>
      <c r="P173" s="262">
        <f>'🔢 İNDİKATÖRLER'!U172</f>
        <v>-2</v>
      </c>
      <c r="Q173" s="262">
        <f t="shared" si="4"/>
        <v>2</v>
      </c>
      <c r="R173" s="263" t="str">
        <f t="shared" si="5"/>
        <v>Pas geç</v>
      </c>
    </row>
    <row r="174" spans="1:18" x14ac:dyDescent="0.3">
      <c r="A174" s="262">
        <v>171</v>
      </c>
      <c r="B174" s="263" t="str">
        <f>'🔢 İNDİKATÖRLER'!A173</f>
        <v>ESGYO</v>
      </c>
      <c r="C174" s="262">
        <f>'🔢 İNDİKATÖRLER'!Y173</f>
        <v>0</v>
      </c>
      <c r="D174" s="262" t="str">
        <f>'🔢 İNDİKATÖRLER'!N173</f>
        <v>?</v>
      </c>
      <c r="E174" s="262" t="str">
        <f>'🔢 İNDİKATÖRLER'!O173</f>
        <v>?</v>
      </c>
      <c r="F174" s="262" t="str">
        <f>'🔢 İNDİKATÖRLER'!P173</f>
        <v>?</v>
      </c>
      <c r="G174" s="262" t="str">
        <f>'🔢 İNDİKATÖRLER'!Q173</f>
        <v>?</v>
      </c>
      <c r="H174" s="262" t="str">
        <f>'🔢 İNDİKATÖRLER'!R173</f>
        <v>?</v>
      </c>
      <c r="I174" s="262" t="str">
        <f>'🔢 İNDİKATÖRLER'!S173</f>
        <v>?</v>
      </c>
      <c r="J174" s="262" t="str">
        <f>'🔢 İNDİKATÖRLER'!AA173</f>
        <v>HAYIR</v>
      </c>
      <c r="K174" s="262" t="str">
        <f>'🔢 İNDİKATÖRLER'!F173</f>
        <v>?</v>
      </c>
      <c r="L174" s="262" t="str">
        <f>'🔢 İNDİKATÖRLER'!Z173</f>
        <v>PAS</v>
      </c>
      <c r="M174" s="262">
        <f>'📡 CANLI_VERİ'!I174</f>
        <v>0</v>
      </c>
      <c r="N174" s="262">
        <f>'📡 CANLI_VERİ'!H174</f>
        <v>0</v>
      </c>
      <c r="O174" s="262">
        <f>'📡 CANLI_VERİ'!C174</f>
        <v>0</v>
      </c>
      <c r="P174" s="262" t="str">
        <f>'🔢 İNDİKATÖRLER'!U173</f>
        <v/>
      </c>
      <c r="Q174" s="262" t="str">
        <f t="shared" si="4"/>
        <v/>
      </c>
      <c r="R174" s="263" t="str">
        <f t="shared" si="5"/>
        <v>Pas geç</v>
      </c>
    </row>
    <row r="175" spans="1:18" x14ac:dyDescent="0.3">
      <c r="A175" s="262">
        <v>172</v>
      </c>
      <c r="B175" s="263" t="str">
        <f>'🔢 İNDİKATÖRLER'!A174</f>
        <v>ETILR</v>
      </c>
      <c r="C175" s="262">
        <f>'🔢 İNDİKATÖRLER'!Y174</f>
        <v>4</v>
      </c>
      <c r="D175" s="262" t="str">
        <f>'🔢 İNDİKATÖRLER'!N174</f>
        <v>✓</v>
      </c>
      <c r="E175" s="262" t="str">
        <f>'🔢 İNDİKATÖRLER'!O174</f>
        <v>✓</v>
      </c>
      <c r="F175" s="262" t="str">
        <f>'🔢 İNDİKATÖRLER'!P174</f>
        <v>✓</v>
      </c>
      <c r="G175" s="262" t="str">
        <f>'🔢 İNDİKATÖRLER'!Q174</f>
        <v>✓</v>
      </c>
      <c r="H175" s="262" t="str">
        <f>'🔢 İNDİKATÖRLER'!R174</f>
        <v>✓</v>
      </c>
      <c r="I175" s="262" t="str">
        <f>'🔢 İNDİKATÖRLER'!S174</f>
        <v>✗</v>
      </c>
      <c r="J175" s="262" t="str">
        <f>'🔢 İNDİKATÖRLER'!AA174</f>
        <v>HAYIR</v>
      </c>
      <c r="K175" s="262">
        <f>'🔢 İNDİKATÖRLER'!F174</f>
        <v>6.6157090142329995</v>
      </c>
      <c r="L175" s="262" t="str">
        <f>'🔢 İNDİKATÖRLER'!Z174</f>
        <v>PAS</v>
      </c>
      <c r="M175" s="262">
        <f>'📡 CANLI_VERİ'!I175</f>
        <v>0</v>
      </c>
      <c r="N175" s="262">
        <f>'📡 CANLI_VERİ'!H175</f>
        <v>196038</v>
      </c>
      <c r="O175" s="262">
        <f>'📡 CANLI_VERİ'!C175</f>
        <v>5.15</v>
      </c>
      <c r="P175" s="262">
        <f>'🔢 İNDİKATÖRLER'!U174</f>
        <v>11</v>
      </c>
      <c r="Q175" s="262">
        <f t="shared" si="4"/>
        <v>-7</v>
      </c>
      <c r="R175" s="263" t="str">
        <f t="shared" si="5"/>
        <v>Pas geç</v>
      </c>
    </row>
    <row r="176" spans="1:18" x14ac:dyDescent="0.3">
      <c r="A176" s="262">
        <v>173</v>
      </c>
      <c r="B176" s="263" t="str">
        <f>'🔢 İNDİKATÖRLER'!A175</f>
        <v>ETYAT</v>
      </c>
      <c r="C176" s="262">
        <f>'🔢 İNDİKATÖRLER'!Y175</f>
        <v>0</v>
      </c>
      <c r="D176" s="262" t="str">
        <f>'🔢 İNDİKATÖRLER'!N175</f>
        <v>?</v>
      </c>
      <c r="E176" s="262" t="str">
        <f>'🔢 İNDİKATÖRLER'!O175</f>
        <v>?</v>
      </c>
      <c r="F176" s="262" t="str">
        <f>'🔢 İNDİKATÖRLER'!P175</f>
        <v>?</v>
      </c>
      <c r="G176" s="262" t="str">
        <f>'🔢 İNDİKATÖRLER'!Q175</f>
        <v>?</v>
      </c>
      <c r="H176" s="262" t="str">
        <f>'🔢 İNDİKATÖRLER'!R175</f>
        <v>?</v>
      </c>
      <c r="I176" s="262" t="str">
        <f>'🔢 İNDİKATÖRLER'!S175</f>
        <v>?</v>
      </c>
      <c r="J176" s="262" t="str">
        <f>'🔢 İNDİKATÖRLER'!AA175</f>
        <v>HAYIR</v>
      </c>
      <c r="K176" s="262" t="str">
        <f>'🔢 İNDİKATÖRLER'!F175</f>
        <v>?</v>
      </c>
      <c r="L176" s="262" t="str">
        <f>'🔢 İNDİKATÖRLER'!Z175</f>
        <v>PAS</v>
      </c>
      <c r="M176" s="262">
        <f>'📡 CANLI_VERİ'!I176</f>
        <v>-2.3142999999999998</v>
      </c>
      <c r="N176" s="262">
        <f>'📡 CANLI_VERİ'!H176</f>
        <v>20004</v>
      </c>
      <c r="O176" s="262">
        <f>'📡 CANLI_VERİ'!C176</f>
        <v>8.02</v>
      </c>
      <c r="P176" s="262" t="str">
        <f>'🔢 İNDİKATÖRLER'!U175</f>
        <v/>
      </c>
      <c r="Q176" s="262" t="str">
        <f t="shared" si="4"/>
        <v/>
      </c>
      <c r="R176" s="263" t="str">
        <f t="shared" si="5"/>
        <v>Pas geç</v>
      </c>
    </row>
    <row r="177" spans="1:18" x14ac:dyDescent="0.3">
      <c r="A177" s="262">
        <v>174</v>
      </c>
      <c r="B177" s="263" t="str">
        <f>'🔢 İNDİKATÖRLER'!A176</f>
        <v>EUYO</v>
      </c>
      <c r="C177" s="262">
        <f>'🔢 İNDİKATÖRLER'!Y176</f>
        <v>0</v>
      </c>
      <c r="D177" s="262" t="str">
        <f>'🔢 İNDİKATÖRLER'!N176</f>
        <v>✗</v>
      </c>
      <c r="E177" s="262" t="str">
        <f>'🔢 İNDİKATÖRLER'!O176</f>
        <v>✗</v>
      </c>
      <c r="F177" s="262" t="str">
        <f>'🔢 İNDİKATÖRLER'!P176</f>
        <v>✗</v>
      </c>
      <c r="G177" s="262" t="str">
        <f>'🔢 İNDİKATÖRLER'!Q176</f>
        <v>✗</v>
      </c>
      <c r="H177" s="262" t="str">
        <f>'🔢 İNDİKATÖRLER'!R176</f>
        <v>✗</v>
      </c>
      <c r="I177" s="262" t="str">
        <f>'🔢 İNDİKATÖRLER'!S176</f>
        <v>✓</v>
      </c>
      <c r="J177" s="262" t="str">
        <f>'🔢 İNDİKATÖRLER'!AA176</f>
        <v>HAYIR</v>
      </c>
      <c r="K177" s="262">
        <f>'🔢 İNDİKATÖRLER'!F176</f>
        <v>7.3982720856656119</v>
      </c>
      <c r="L177" s="262" t="str">
        <f>'🔢 İNDİKATÖRLER'!Z176</f>
        <v>PAS</v>
      </c>
      <c r="M177" s="262">
        <f>'📡 CANLI_VERİ'!I177</f>
        <v>1.2007000000000001</v>
      </c>
      <c r="N177" s="262">
        <f>'📡 CANLI_VERİ'!H177</f>
        <v>46301</v>
      </c>
      <c r="O177" s="262">
        <f>'📡 CANLI_VERİ'!C177</f>
        <v>5.9</v>
      </c>
      <c r="P177" s="262">
        <f>'🔢 İNDİKATÖRLER'!U176</f>
        <v>0</v>
      </c>
      <c r="Q177" s="262">
        <f t="shared" si="4"/>
        <v>0</v>
      </c>
      <c r="R177" s="263" t="str">
        <f t="shared" si="5"/>
        <v>Pas geç</v>
      </c>
    </row>
    <row r="178" spans="1:18" x14ac:dyDescent="0.3">
      <c r="A178" s="262">
        <v>175</v>
      </c>
      <c r="B178" s="263" t="str">
        <f>'🔢 İNDİKATÖRLER'!A177</f>
        <v>EYGYO</v>
      </c>
      <c r="C178" s="262">
        <f>'🔢 İNDİKATÖRLER'!Y177</f>
        <v>5</v>
      </c>
      <c r="D178" s="262" t="str">
        <f>'🔢 İNDİKATÖRLER'!N177</f>
        <v>✗</v>
      </c>
      <c r="E178" s="262" t="str">
        <f>'🔢 İNDİKATÖRLER'!O177</f>
        <v>✓</v>
      </c>
      <c r="F178" s="262" t="str">
        <f>'🔢 İNDİKATÖRLER'!P177</f>
        <v>✓</v>
      </c>
      <c r="G178" s="262" t="str">
        <f>'🔢 İNDİKATÖRLER'!Q177</f>
        <v>✗</v>
      </c>
      <c r="H178" s="262" t="str">
        <f>'🔢 İNDİKATÖRLER'!R177</f>
        <v>✗</v>
      </c>
      <c r="I178" s="262" t="str">
        <f>'🔢 İNDİKATÖRLER'!S177</f>
        <v>✓</v>
      </c>
      <c r="J178" s="262" t="str">
        <f>'🔢 İNDİKATÖRLER'!AA177</f>
        <v>HAYIR</v>
      </c>
      <c r="K178" s="262">
        <f>'🔢 İNDİKATÖRLER'!F177</f>
        <v>4.1750503018108658</v>
      </c>
      <c r="L178" s="262" t="str">
        <f>'🔢 İNDİKATÖRLER'!Z177</f>
        <v>PAS</v>
      </c>
      <c r="M178" s="262">
        <f>'📡 CANLI_VERİ'!I178</f>
        <v>-0.35709999999999997</v>
      </c>
      <c r="N178" s="262">
        <f>'📡 CANLI_VERİ'!H178</f>
        <v>258729</v>
      </c>
      <c r="O178" s="262">
        <f>'📡 CANLI_VERİ'!C178</f>
        <v>2.79</v>
      </c>
      <c r="P178" s="262">
        <f>'🔢 İNDİKATÖRLER'!U177</f>
        <v>8</v>
      </c>
      <c r="Q178" s="262">
        <f t="shared" si="4"/>
        <v>-3</v>
      </c>
      <c r="R178" s="263" t="str">
        <f t="shared" si="5"/>
        <v>Pas geç</v>
      </c>
    </row>
    <row r="179" spans="1:18" x14ac:dyDescent="0.3">
      <c r="A179" s="262">
        <v>176</v>
      </c>
      <c r="B179" s="263" t="str">
        <f>'🔢 İNDİKATÖRLER'!A178</f>
        <v>FADE</v>
      </c>
      <c r="C179" s="262">
        <f>'🔢 İNDİKATÖRLER'!Y178</f>
        <v>0</v>
      </c>
      <c r="D179" s="262" t="str">
        <f>'🔢 İNDİKATÖRLER'!N178</f>
        <v>?</v>
      </c>
      <c r="E179" s="262" t="str">
        <f>'🔢 İNDİKATÖRLER'!O178</f>
        <v>?</v>
      </c>
      <c r="F179" s="262" t="str">
        <f>'🔢 İNDİKATÖRLER'!P178</f>
        <v>?</v>
      </c>
      <c r="G179" s="262" t="str">
        <f>'🔢 İNDİKATÖRLER'!Q178</f>
        <v>?</v>
      </c>
      <c r="H179" s="262" t="str">
        <f>'🔢 İNDİKATÖRLER'!R178</f>
        <v>?</v>
      </c>
      <c r="I179" s="262" t="str">
        <f>'🔢 İNDİKATÖRLER'!S178</f>
        <v>?</v>
      </c>
      <c r="J179" s="262" t="str">
        <f>'🔢 İNDİKATÖRLER'!AA178</f>
        <v>HAYIR</v>
      </c>
      <c r="K179" s="262" t="str">
        <f>'🔢 İNDİKATÖRLER'!F178</f>
        <v>?</v>
      </c>
      <c r="L179" s="262" t="str">
        <f>'🔢 İNDİKATÖRLER'!Z178</f>
        <v>PAS</v>
      </c>
      <c r="M179" s="262">
        <f>'📡 CANLI_VERİ'!I179</f>
        <v>-0.53259999999999996</v>
      </c>
      <c r="N179" s="262">
        <f>'📡 CANLI_VERİ'!H179</f>
        <v>10902</v>
      </c>
      <c r="O179" s="262">
        <f>'📡 CANLI_VERİ'!C179</f>
        <v>14.94</v>
      </c>
      <c r="P179" s="262" t="str">
        <f>'🔢 İNDİKATÖRLER'!U178</f>
        <v/>
      </c>
      <c r="Q179" s="262" t="str">
        <f t="shared" si="4"/>
        <v/>
      </c>
      <c r="R179" s="263" t="str">
        <f t="shared" si="5"/>
        <v>Pas geç</v>
      </c>
    </row>
    <row r="180" spans="1:18" x14ac:dyDescent="0.3">
      <c r="A180" s="262">
        <v>177</v>
      </c>
      <c r="B180" s="263" t="str">
        <f>'🔢 İNDİKATÖRLER'!A179</f>
        <v>FENER</v>
      </c>
      <c r="C180" s="262">
        <f>'🔢 İNDİKATÖRLER'!Y179</f>
        <v>11</v>
      </c>
      <c r="D180" s="262" t="str">
        <f>'🔢 İNDİKATÖRLER'!N179</f>
        <v>✓</v>
      </c>
      <c r="E180" s="262" t="str">
        <f>'🔢 İNDİKATÖRLER'!O179</f>
        <v>✓</v>
      </c>
      <c r="F180" s="262" t="str">
        <f>'🔢 İNDİKATÖRLER'!P179</f>
        <v>✓</v>
      </c>
      <c r="G180" s="262" t="str">
        <f>'🔢 İNDİKATÖRLER'!Q179</f>
        <v>✓</v>
      </c>
      <c r="H180" s="262" t="str">
        <f>'🔢 İNDİKATÖRLER'!R179</f>
        <v>✗</v>
      </c>
      <c r="I180" s="262" t="str">
        <f>'🔢 İNDİKATÖRLER'!S179</f>
        <v>✓</v>
      </c>
      <c r="J180" s="262" t="str">
        <f>'🔢 İNDİKATÖRLER'!AA179</f>
        <v>EVET</v>
      </c>
      <c r="K180" s="262">
        <f>'🔢 İNDİKATÖRLER'!F179</f>
        <v>5.0186741363211951</v>
      </c>
      <c r="L180" s="262" t="str">
        <f>'🔢 İNDİKATÖRLER'!Z179</f>
        <v>İZLE</v>
      </c>
      <c r="M180" s="262">
        <f>'📡 CANLI_VERİ'!I180</f>
        <v>0.31950000000000001</v>
      </c>
      <c r="N180" s="262">
        <f>'📡 CANLI_VERİ'!H180</f>
        <v>5308043</v>
      </c>
      <c r="O180" s="262">
        <f>'📡 CANLI_VERİ'!C180</f>
        <v>3.14</v>
      </c>
      <c r="P180" s="262">
        <f>'🔢 İNDİKATÖRLER'!U179</f>
        <v>11</v>
      </c>
      <c r="Q180" s="262">
        <f t="shared" si="4"/>
        <v>0</v>
      </c>
      <c r="R180" s="263" t="str">
        <f t="shared" si="5"/>
        <v>İkinci kademe izleme</v>
      </c>
    </row>
    <row r="181" spans="1:18" x14ac:dyDescent="0.3">
      <c r="A181" s="262">
        <v>178</v>
      </c>
      <c r="B181" s="263" t="str">
        <f>'🔢 İNDİKATÖRLER'!A180</f>
        <v>FLAP</v>
      </c>
      <c r="C181" s="262">
        <f>'🔢 İNDİKATÖRLER'!Y180</f>
        <v>0</v>
      </c>
      <c r="D181" s="262" t="str">
        <f>'🔢 İNDİKATÖRLER'!N180</f>
        <v>✗</v>
      </c>
      <c r="E181" s="262" t="str">
        <f>'🔢 İNDİKATÖRLER'!O180</f>
        <v>✓</v>
      </c>
      <c r="F181" s="262" t="str">
        <f>'🔢 İNDİKATÖRLER'!P180</f>
        <v>✓</v>
      </c>
      <c r="G181" s="262" t="str">
        <f>'🔢 İNDİKATÖRLER'!Q180</f>
        <v>✗</v>
      </c>
      <c r="H181" s="262" t="str">
        <f>'🔢 İNDİKATÖRLER'!R180</f>
        <v>✗</v>
      </c>
      <c r="I181" s="262" t="str">
        <f>'🔢 İNDİKATÖRLER'!S180</f>
        <v>✗</v>
      </c>
      <c r="J181" s="262" t="str">
        <f>'🔢 İNDİKATÖRLER'!AA180</f>
        <v>HAYIR</v>
      </c>
      <c r="K181" s="262">
        <f>'🔢 İNDİKATÖRLER'!F180</f>
        <v>8.1333605636679263</v>
      </c>
      <c r="L181" s="262" t="str">
        <f>'🔢 İNDİKATÖRLER'!Z180</f>
        <v>PAS</v>
      </c>
      <c r="M181" s="262">
        <f>'📡 CANLI_VERİ'!I181</f>
        <v>0.50039999999999996</v>
      </c>
      <c r="N181" s="262">
        <f>'📡 CANLI_VERİ'!H181</f>
        <v>50130</v>
      </c>
      <c r="O181" s="262">
        <f>'📡 CANLI_VERİ'!C181</f>
        <v>14.06</v>
      </c>
      <c r="P181" s="262">
        <f>'🔢 İNDİKATÖRLER'!U180</f>
        <v>4</v>
      </c>
      <c r="Q181" s="262">
        <f t="shared" si="4"/>
        <v>-4</v>
      </c>
      <c r="R181" s="263" t="str">
        <f t="shared" si="5"/>
        <v>Pas geç</v>
      </c>
    </row>
    <row r="182" spans="1:18" x14ac:dyDescent="0.3">
      <c r="A182" s="262">
        <v>179</v>
      </c>
      <c r="B182" s="263" t="str">
        <f>'🔢 İNDİKATÖRLER'!A181</f>
        <v>FMIZP</v>
      </c>
      <c r="C182" s="262">
        <f>'🔢 İNDİKATÖRLER'!Y181</f>
        <v>0</v>
      </c>
      <c r="D182" s="262" t="str">
        <f>'🔢 İNDİKATÖRLER'!N181</f>
        <v>?</v>
      </c>
      <c r="E182" s="262" t="str">
        <f>'🔢 İNDİKATÖRLER'!O181</f>
        <v>?</v>
      </c>
      <c r="F182" s="262" t="str">
        <f>'🔢 İNDİKATÖRLER'!P181</f>
        <v>?</v>
      </c>
      <c r="G182" s="262" t="str">
        <f>'🔢 İNDİKATÖRLER'!Q181</f>
        <v>?</v>
      </c>
      <c r="H182" s="262" t="str">
        <f>'🔢 İNDİKATÖRLER'!R181</f>
        <v>?</v>
      </c>
      <c r="I182" s="262" t="str">
        <f>'🔢 İNDİKATÖRLER'!S181</f>
        <v>?</v>
      </c>
      <c r="J182" s="262" t="str">
        <f>'🔢 İNDİKATÖRLER'!AA181</f>
        <v>HAYIR</v>
      </c>
      <c r="K182" s="262" t="str">
        <f>'🔢 İNDİKATÖRLER'!F181</f>
        <v>?</v>
      </c>
      <c r="L182" s="262" t="str">
        <f>'🔢 İNDİKATÖRLER'!Z181</f>
        <v>PAS</v>
      </c>
      <c r="M182" s="262">
        <f>'📡 CANLI_VERİ'!I182</f>
        <v>0.42480000000000001</v>
      </c>
      <c r="N182" s="262">
        <f>'📡 CANLI_VERİ'!H182</f>
        <v>422</v>
      </c>
      <c r="O182" s="262">
        <f>'📡 CANLI_VERİ'!C182</f>
        <v>295.5</v>
      </c>
      <c r="P182" s="262" t="str">
        <f>'🔢 İNDİKATÖRLER'!U181</f>
        <v/>
      </c>
      <c r="Q182" s="262" t="str">
        <f t="shared" si="4"/>
        <v/>
      </c>
      <c r="R182" s="263" t="str">
        <f t="shared" si="5"/>
        <v>Pas geç</v>
      </c>
    </row>
    <row r="183" spans="1:18" x14ac:dyDescent="0.3">
      <c r="A183" s="262">
        <v>180</v>
      </c>
      <c r="B183" s="263" t="str">
        <f>'🔢 İNDİKATÖRLER'!A182</f>
        <v>FONET</v>
      </c>
      <c r="C183" s="262">
        <f>'🔢 İNDİKATÖRLER'!Y182</f>
        <v>4</v>
      </c>
      <c r="D183" s="262" t="str">
        <f>'🔢 İNDİKATÖRLER'!N182</f>
        <v>✗</v>
      </c>
      <c r="E183" s="262" t="str">
        <f>'🔢 İNDİKATÖRLER'!O182</f>
        <v>✓</v>
      </c>
      <c r="F183" s="262" t="str">
        <f>'🔢 İNDİKATÖRLER'!P182</f>
        <v>✗</v>
      </c>
      <c r="G183" s="262" t="str">
        <f>'🔢 İNDİKATÖRLER'!Q182</f>
        <v>✓</v>
      </c>
      <c r="H183" s="262" t="str">
        <f>'🔢 İNDİKATÖRLER'!R182</f>
        <v>✗</v>
      </c>
      <c r="I183" s="262" t="str">
        <f>'🔢 İNDİKATÖRLER'!S182</f>
        <v>✓</v>
      </c>
      <c r="J183" s="262" t="str">
        <f>'🔢 İNDİKATÖRLER'!AA182</f>
        <v>HAYIR</v>
      </c>
      <c r="K183" s="262">
        <f>'🔢 İNDİKATÖRLER'!F182</f>
        <v>5.0028918449971105</v>
      </c>
      <c r="L183" s="262" t="str">
        <f>'🔢 İNDİKATÖRLER'!Z182</f>
        <v>PAS</v>
      </c>
      <c r="M183" s="262">
        <f>'📡 CANLI_VERİ'!I183</f>
        <v>0</v>
      </c>
      <c r="N183" s="262">
        <f>'📡 CANLI_VERİ'!H183</f>
        <v>240622</v>
      </c>
      <c r="O183" s="262">
        <f>'📡 CANLI_VERİ'!C183</f>
        <v>4.91</v>
      </c>
      <c r="P183" s="262">
        <f>'🔢 İNDİKATÖRLER'!U182</f>
        <v>5</v>
      </c>
      <c r="Q183" s="262">
        <f t="shared" si="4"/>
        <v>-1</v>
      </c>
      <c r="R183" s="263" t="str">
        <f t="shared" si="5"/>
        <v>Pas geç</v>
      </c>
    </row>
    <row r="184" spans="1:18" x14ac:dyDescent="0.3">
      <c r="A184" s="262">
        <v>181</v>
      </c>
      <c r="B184" s="263" t="str">
        <f>'🔢 İNDİKATÖRLER'!A183</f>
        <v>FORMT</v>
      </c>
      <c r="C184" s="262">
        <f>'🔢 İNDİKATÖRLER'!Y183</f>
        <v>0</v>
      </c>
      <c r="D184" s="262" t="str">
        <f>'🔢 İNDİKATÖRLER'!N183</f>
        <v>?</v>
      </c>
      <c r="E184" s="262" t="str">
        <f>'🔢 İNDİKATÖRLER'!O183</f>
        <v>?</v>
      </c>
      <c r="F184" s="262" t="str">
        <f>'🔢 İNDİKATÖRLER'!P183</f>
        <v>?</v>
      </c>
      <c r="G184" s="262" t="str">
        <f>'🔢 İNDİKATÖRLER'!Q183</f>
        <v>?</v>
      </c>
      <c r="H184" s="262" t="str">
        <f>'🔢 İNDİKATÖRLER'!R183</f>
        <v>?</v>
      </c>
      <c r="I184" s="262" t="str">
        <f>'🔢 İNDİKATÖRLER'!S183</f>
        <v>?</v>
      </c>
      <c r="J184" s="262" t="str">
        <f>'🔢 İNDİKATÖRLER'!AA183</f>
        <v>HAYIR</v>
      </c>
      <c r="K184" s="262" t="str">
        <f>'🔢 İNDİKATÖRLER'!F183</f>
        <v>?</v>
      </c>
      <c r="L184" s="262" t="str">
        <f>'🔢 İNDİKATÖRLER'!Z183</f>
        <v>PAS</v>
      </c>
      <c r="M184" s="262">
        <f>'📡 CANLI_VERİ'!I184</f>
        <v>-0.72199999999999998</v>
      </c>
      <c r="N184" s="262">
        <f>'📡 CANLI_VERİ'!H184</f>
        <v>183931</v>
      </c>
      <c r="O184" s="262">
        <f>'📡 CANLI_VERİ'!C184</f>
        <v>2.75</v>
      </c>
      <c r="P184" s="262" t="str">
        <f>'🔢 İNDİKATÖRLER'!U183</f>
        <v/>
      </c>
      <c r="Q184" s="262" t="str">
        <f t="shared" si="4"/>
        <v/>
      </c>
      <c r="R184" s="263" t="str">
        <f t="shared" si="5"/>
        <v>Pas geç</v>
      </c>
    </row>
    <row r="185" spans="1:18" x14ac:dyDescent="0.3">
      <c r="A185" s="262">
        <v>182</v>
      </c>
      <c r="B185" s="263" t="str">
        <f>'🔢 İNDİKATÖRLER'!A184</f>
        <v>FORTE</v>
      </c>
      <c r="C185" s="262">
        <f>'🔢 İNDİKATÖRLER'!Y184</f>
        <v>0</v>
      </c>
      <c r="D185" s="262" t="str">
        <f>'🔢 İNDİKATÖRLER'!N184</f>
        <v>✗</v>
      </c>
      <c r="E185" s="262" t="str">
        <f>'🔢 İNDİKATÖRLER'!O184</f>
        <v>✗</v>
      </c>
      <c r="F185" s="262" t="str">
        <f>'🔢 İNDİKATÖRLER'!P184</f>
        <v>✗</v>
      </c>
      <c r="G185" s="262" t="str">
        <f>'🔢 İNDİKATÖRLER'!Q184</f>
        <v>✗</v>
      </c>
      <c r="H185" s="262" t="str">
        <f>'🔢 İNDİKATÖRLER'!R184</f>
        <v>✗</v>
      </c>
      <c r="I185" s="262" t="str">
        <f>'🔢 İNDİKATÖRLER'!S184</f>
        <v>✗</v>
      </c>
      <c r="J185" s="262" t="str">
        <f>'🔢 İNDİKATÖRLER'!AA184</f>
        <v>HAYIR</v>
      </c>
      <c r="K185" s="262">
        <f>'🔢 İNDİKATÖRLER'!F184</f>
        <v>2.256838905775076</v>
      </c>
      <c r="L185" s="262" t="str">
        <f>'🔢 İNDİKATÖRLER'!Z184</f>
        <v>PAS</v>
      </c>
      <c r="M185" s="262">
        <f>'📡 CANLI_VERİ'!I185</f>
        <v>0.21229999999999999</v>
      </c>
      <c r="N185" s="262">
        <f>'📡 CANLI_VERİ'!H185</f>
        <v>4399</v>
      </c>
      <c r="O185" s="262">
        <f>'📡 CANLI_VERİ'!C185</f>
        <v>94.4</v>
      </c>
      <c r="P185" s="262">
        <f>'🔢 İNDİKATÖRLER'!U184</f>
        <v>0</v>
      </c>
      <c r="Q185" s="262">
        <f t="shared" si="4"/>
        <v>0</v>
      </c>
      <c r="R185" s="263" t="str">
        <f t="shared" si="5"/>
        <v>Pas geç</v>
      </c>
    </row>
    <row r="186" spans="1:18" x14ac:dyDescent="0.3">
      <c r="A186" s="262">
        <v>183</v>
      </c>
      <c r="B186" s="263" t="str">
        <f>'🔢 İNDİKATÖRLER'!A185</f>
        <v>FROTO</v>
      </c>
      <c r="C186" s="262">
        <f>'🔢 İNDİKATÖRLER'!Y185</f>
        <v>0</v>
      </c>
      <c r="D186" s="262" t="str">
        <f>'🔢 İNDİKATÖRLER'!N185</f>
        <v>✗</v>
      </c>
      <c r="E186" s="262" t="str">
        <f>'🔢 İNDİKATÖRLER'!O185</f>
        <v>✗</v>
      </c>
      <c r="F186" s="262" t="str">
        <f>'🔢 İNDİKATÖRLER'!P185</f>
        <v>✗</v>
      </c>
      <c r="G186" s="262" t="str">
        <f>'🔢 İNDİKATÖRLER'!Q185</f>
        <v>✗</v>
      </c>
      <c r="H186" s="262" t="str">
        <f>'🔢 İNDİKATÖRLER'!R185</f>
        <v>✗</v>
      </c>
      <c r="I186" s="262" t="str">
        <f>'🔢 İNDİKATÖRLER'!S185</f>
        <v>✗</v>
      </c>
      <c r="J186" s="262" t="str">
        <f>'🔢 İNDİKATÖRLER'!AA185</f>
        <v>HAYIR</v>
      </c>
      <c r="K186" s="262">
        <f>'🔢 İNDİKATÖRLER'!F185</f>
        <v>3.4907891907390134</v>
      </c>
      <c r="L186" s="262" t="str">
        <f>'🔢 İNDİKATÖRLER'!Z185</f>
        <v>PAS</v>
      </c>
      <c r="M186" s="262">
        <f>'📡 CANLI_VERİ'!I186</f>
        <v>0</v>
      </c>
      <c r="N186" s="262">
        <f>'📡 CANLI_VERİ'!H186</f>
        <v>556295</v>
      </c>
      <c r="O186" s="262">
        <f>'📡 CANLI_VERİ'!C186</f>
        <v>98</v>
      </c>
      <c r="P186" s="262">
        <f>'🔢 İNDİKATÖRLER'!U185</f>
        <v>0</v>
      </c>
      <c r="Q186" s="262">
        <f t="shared" si="4"/>
        <v>0</v>
      </c>
      <c r="R186" s="263" t="str">
        <f t="shared" si="5"/>
        <v>Pas geç</v>
      </c>
    </row>
    <row r="187" spans="1:18" x14ac:dyDescent="0.3">
      <c r="A187" s="262">
        <v>184</v>
      </c>
      <c r="B187" s="263" t="str">
        <f>'🔢 İNDİKATÖRLER'!A186</f>
        <v>FZLGY</v>
      </c>
      <c r="C187" s="262">
        <f>'🔢 İNDİKATÖRLER'!Y186</f>
        <v>0</v>
      </c>
      <c r="D187" s="262" t="str">
        <f>'🔢 İNDİKATÖRLER'!N186</f>
        <v>?</v>
      </c>
      <c r="E187" s="262" t="str">
        <f>'🔢 İNDİKATÖRLER'!O186</f>
        <v>?</v>
      </c>
      <c r="F187" s="262" t="str">
        <f>'🔢 İNDİKATÖRLER'!P186</f>
        <v>?</v>
      </c>
      <c r="G187" s="262" t="str">
        <f>'🔢 İNDİKATÖRLER'!Q186</f>
        <v>?</v>
      </c>
      <c r="H187" s="262" t="str">
        <f>'🔢 İNDİKATÖRLER'!R186</f>
        <v>?</v>
      </c>
      <c r="I187" s="262" t="str">
        <f>'🔢 İNDİKATÖRLER'!S186</f>
        <v>?</v>
      </c>
      <c r="J187" s="262" t="str">
        <f>'🔢 İNDİKATÖRLER'!AA186</f>
        <v>HAYIR</v>
      </c>
      <c r="K187" s="262" t="str">
        <f>'🔢 İNDİKATÖRLER'!F186</f>
        <v>?</v>
      </c>
      <c r="L187" s="262" t="str">
        <f>'🔢 İNDİKATÖRLER'!Z186</f>
        <v>PAS</v>
      </c>
      <c r="M187" s="262">
        <f>'📡 CANLI_VERİ'!I187</f>
        <v>-0.40400000000000003</v>
      </c>
      <c r="N187" s="262">
        <f>'📡 CANLI_VERİ'!H187</f>
        <v>8407338</v>
      </c>
      <c r="O187" s="262">
        <f>'📡 CANLI_VERİ'!C187</f>
        <v>14.79</v>
      </c>
      <c r="P187" s="262" t="str">
        <f>'🔢 İNDİKATÖRLER'!U186</f>
        <v/>
      </c>
      <c r="Q187" s="262" t="str">
        <f t="shared" si="4"/>
        <v/>
      </c>
      <c r="R187" s="263" t="str">
        <f t="shared" si="5"/>
        <v>Pas geç</v>
      </c>
    </row>
    <row r="188" spans="1:18" x14ac:dyDescent="0.3">
      <c r="A188" s="262">
        <v>185</v>
      </c>
      <c r="B188" s="263" t="str">
        <f>'🔢 İNDİKATÖRLER'!A187</f>
        <v>GARAN</v>
      </c>
      <c r="C188" s="262">
        <f>'🔢 İNDİKATÖRLER'!Y187</f>
        <v>3</v>
      </c>
      <c r="D188" s="262" t="str">
        <f>'🔢 İNDİKATÖRLER'!N187</f>
        <v>✗</v>
      </c>
      <c r="E188" s="262" t="str">
        <f>'🔢 İNDİKATÖRLER'!O187</f>
        <v>✗</v>
      </c>
      <c r="F188" s="262" t="str">
        <f>'🔢 İNDİKATÖRLER'!P187</f>
        <v>✓</v>
      </c>
      <c r="G188" s="262" t="str">
        <f>'🔢 İNDİKATÖRLER'!Q187</f>
        <v>✗</v>
      </c>
      <c r="H188" s="262" t="str">
        <f>'🔢 İNDİKATÖRLER'!R187</f>
        <v>✗</v>
      </c>
      <c r="I188" s="262" t="str">
        <f>'🔢 İNDİKATÖRLER'!S187</f>
        <v>✗</v>
      </c>
      <c r="J188" s="262" t="str">
        <f>'🔢 İNDİKATÖRLER'!AA187</f>
        <v>HAYIR</v>
      </c>
      <c r="K188" s="262">
        <f>'🔢 İNDİKATÖRLER'!F187</f>
        <v>3.679813894469703</v>
      </c>
      <c r="L188" s="262" t="str">
        <f>'🔢 İNDİKATÖRLER'!Z187</f>
        <v>PAS</v>
      </c>
      <c r="M188" s="262">
        <f>'📡 CANLI_VERİ'!I188</f>
        <v>0</v>
      </c>
      <c r="N188" s="262">
        <f>'📡 CANLI_VERİ'!H188</f>
        <v>892589</v>
      </c>
      <c r="O188" s="262">
        <f>'📡 CANLI_VERİ'!C188</f>
        <v>133.80000000000001</v>
      </c>
      <c r="P188" s="262">
        <f>'🔢 İNDİKATÖRLER'!U187</f>
        <v>3</v>
      </c>
      <c r="Q188" s="262">
        <f t="shared" si="4"/>
        <v>0</v>
      </c>
      <c r="R188" s="263" t="str">
        <f t="shared" si="5"/>
        <v>Pas geç</v>
      </c>
    </row>
    <row r="189" spans="1:18" x14ac:dyDescent="0.3">
      <c r="A189" s="262">
        <v>186</v>
      </c>
      <c r="B189" s="263" t="str">
        <f>'🔢 İNDİKATÖRLER'!A188</f>
        <v>GARFA</v>
      </c>
      <c r="C189" s="262">
        <f>'🔢 İNDİKATÖRLER'!Y188</f>
        <v>0</v>
      </c>
      <c r="D189" s="262" t="str">
        <f>'🔢 İNDİKATÖRLER'!N188</f>
        <v>?</v>
      </c>
      <c r="E189" s="262" t="str">
        <f>'🔢 İNDİKATÖRLER'!O188</f>
        <v>?</v>
      </c>
      <c r="F189" s="262" t="str">
        <f>'🔢 İNDİKATÖRLER'!P188</f>
        <v>?</v>
      </c>
      <c r="G189" s="262" t="str">
        <f>'🔢 İNDİKATÖRLER'!Q188</f>
        <v>?</v>
      </c>
      <c r="H189" s="262" t="str">
        <f>'🔢 İNDİKATÖRLER'!R188</f>
        <v>?</v>
      </c>
      <c r="I189" s="262" t="str">
        <f>'🔢 İNDİKATÖRLER'!S188</f>
        <v>?</v>
      </c>
      <c r="J189" s="262" t="str">
        <f>'🔢 İNDİKATÖRLER'!AA188</f>
        <v>HAYIR</v>
      </c>
      <c r="K189" s="262" t="str">
        <f>'🔢 İNDİKATÖRLER'!F188</f>
        <v>?</v>
      </c>
      <c r="L189" s="262" t="str">
        <f>'🔢 İNDİKATÖRLER'!Z188</f>
        <v>PAS</v>
      </c>
      <c r="M189" s="262">
        <f>'📡 CANLI_VERİ'!I189</f>
        <v>-0.28370000000000001</v>
      </c>
      <c r="N189" s="262">
        <f>'📡 CANLI_VERİ'!H189</f>
        <v>17328</v>
      </c>
      <c r="O189" s="262">
        <f>'📡 CANLI_VERİ'!C189</f>
        <v>28.12</v>
      </c>
      <c r="P189" s="262" t="str">
        <f>'🔢 İNDİKATÖRLER'!U188</f>
        <v/>
      </c>
      <c r="Q189" s="262" t="str">
        <f t="shared" si="4"/>
        <v/>
      </c>
      <c r="R189" s="263" t="str">
        <f t="shared" si="5"/>
        <v>Pas geç</v>
      </c>
    </row>
    <row r="190" spans="1:18" x14ac:dyDescent="0.3">
      <c r="A190" s="262">
        <v>187</v>
      </c>
      <c r="B190" s="263" t="str">
        <f>'🔢 İNDİKATÖRLER'!A189</f>
        <v>GEDIK</v>
      </c>
      <c r="C190" s="262">
        <f>'🔢 İNDİKATÖRLER'!Y189</f>
        <v>4</v>
      </c>
      <c r="D190" s="262" t="str">
        <f>'🔢 İNDİKATÖRLER'!N189</f>
        <v>✗</v>
      </c>
      <c r="E190" s="262" t="str">
        <f>'🔢 İNDİKATÖRLER'!O189</f>
        <v>✓</v>
      </c>
      <c r="F190" s="262" t="str">
        <f>'🔢 İNDİKATÖRLER'!P189</f>
        <v>✓</v>
      </c>
      <c r="G190" s="262" t="str">
        <f>'🔢 İNDİKATÖRLER'!Q189</f>
        <v>✗</v>
      </c>
      <c r="H190" s="262" t="str">
        <f>'🔢 İNDİKATÖRLER'!R189</f>
        <v>✗</v>
      </c>
      <c r="I190" s="262" t="str">
        <f>'🔢 İNDİKATÖRLER'!S189</f>
        <v>✗</v>
      </c>
      <c r="J190" s="262" t="str">
        <f>'🔢 İNDİKATÖRLER'!AA189</f>
        <v>HAYIR</v>
      </c>
      <c r="K190" s="262">
        <f>'🔢 İNDİKATÖRLER'!F189</f>
        <v>3.435491843796342</v>
      </c>
      <c r="L190" s="262" t="str">
        <f>'🔢 İNDİKATÖRLER'!Z189</f>
        <v>PAS</v>
      </c>
      <c r="M190" s="262">
        <f>'📡 CANLI_VERİ'!I190</f>
        <v>0</v>
      </c>
      <c r="N190" s="262">
        <f>'📡 CANLI_VERİ'!H190</f>
        <v>7380</v>
      </c>
      <c r="O190" s="262">
        <f>'📡 CANLI_VERİ'!C190</f>
        <v>5.71</v>
      </c>
      <c r="P190" s="262">
        <f>'🔢 İNDİKATÖRLER'!U189</f>
        <v>6</v>
      </c>
      <c r="Q190" s="262">
        <f t="shared" si="4"/>
        <v>-2</v>
      </c>
      <c r="R190" s="263" t="str">
        <f t="shared" si="5"/>
        <v>Pas geç</v>
      </c>
    </row>
    <row r="191" spans="1:18" x14ac:dyDescent="0.3">
      <c r="A191" s="262">
        <v>188</v>
      </c>
      <c r="B191" s="263" t="str">
        <f>'🔢 İNDİKATÖRLER'!A190</f>
        <v>GEDZA</v>
      </c>
      <c r="C191" s="262">
        <f>'🔢 İNDİKATÖRLER'!Y190</f>
        <v>4</v>
      </c>
      <c r="D191" s="262" t="str">
        <f>'🔢 İNDİKATÖRLER'!N190</f>
        <v>✗</v>
      </c>
      <c r="E191" s="262" t="str">
        <f>'🔢 İNDİKATÖRLER'!O190</f>
        <v>✓</v>
      </c>
      <c r="F191" s="262" t="str">
        <f>'🔢 İNDİKATÖRLER'!P190</f>
        <v>✓</v>
      </c>
      <c r="G191" s="262" t="str">
        <f>'🔢 İNDİKATÖRLER'!Q190</f>
        <v>✗</v>
      </c>
      <c r="H191" s="262" t="str">
        <f>'🔢 İNDİKATÖRLER'!R190</f>
        <v>✗</v>
      </c>
      <c r="I191" s="262" t="str">
        <f>'🔢 İNDİKATÖRLER'!S190</f>
        <v>✗</v>
      </c>
      <c r="J191" s="262" t="str">
        <f>'🔢 İNDİKATÖRLER'!AA190</f>
        <v>HAYIR</v>
      </c>
      <c r="K191" s="262">
        <f>'🔢 İNDİKATÖRLER'!F190</f>
        <v>3.2445683522399564</v>
      </c>
      <c r="L191" s="262" t="str">
        <f>'🔢 İNDİKATÖRLER'!Z190</f>
        <v>PAS</v>
      </c>
      <c r="M191" s="262">
        <f>'📡 CANLI_VERİ'!I191</f>
        <v>0.20280000000000001</v>
      </c>
      <c r="N191" s="262">
        <f>'📡 CANLI_VERİ'!H191</f>
        <v>6619</v>
      </c>
      <c r="O191" s="262">
        <f>'📡 CANLI_VERİ'!C191</f>
        <v>29.64</v>
      </c>
      <c r="P191" s="262">
        <f>'🔢 İNDİKATÖRLER'!U190</f>
        <v>6</v>
      </c>
      <c r="Q191" s="262">
        <f t="shared" si="4"/>
        <v>-2</v>
      </c>
      <c r="R191" s="263" t="str">
        <f t="shared" si="5"/>
        <v>Pas geç</v>
      </c>
    </row>
    <row r="192" spans="1:18" x14ac:dyDescent="0.3">
      <c r="A192" s="262">
        <v>189</v>
      </c>
      <c r="B192" s="263" t="str">
        <f>'🔢 İNDİKATÖRLER'!A191</f>
        <v>GENIL</v>
      </c>
      <c r="C192" s="262">
        <f>'🔢 İNDİKATÖRLER'!Y191</f>
        <v>0</v>
      </c>
      <c r="D192" s="262" t="str">
        <f>'🔢 İNDİKATÖRLER'!N191</f>
        <v>✗</v>
      </c>
      <c r="E192" s="262" t="str">
        <f>'🔢 İNDİKATÖRLER'!O191</f>
        <v>✗</v>
      </c>
      <c r="F192" s="262" t="str">
        <f>'🔢 İNDİKATÖRLER'!P191</f>
        <v>✗</v>
      </c>
      <c r="G192" s="262" t="str">
        <f>'🔢 İNDİKATÖRLER'!Q191</f>
        <v>✗</v>
      </c>
      <c r="H192" s="262" t="str">
        <f>'🔢 İNDİKATÖRLER'!R191</f>
        <v>✗</v>
      </c>
      <c r="I192" s="262" t="str">
        <f>'🔢 İNDİKATÖRLER'!S191</f>
        <v>✗</v>
      </c>
      <c r="J192" s="262" t="str">
        <f>'🔢 İNDİKATÖRLER'!AA191</f>
        <v>HAYIR</v>
      </c>
      <c r="K192" s="262">
        <f>'🔢 İNDİKATÖRLER'!F191</f>
        <v>4.0701085362276315</v>
      </c>
      <c r="L192" s="262" t="str">
        <f>'🔢 İNDİKATÖRLER'!Z191</f>
        <v>PAS</v>
      </c>
      <c r="M192" s="262">
        <f>'📡 CANLI_VERİ'!I192</f>
        <v>0</v>
      </c>
      <c r="N192" s="262">
        <f>'📡 CANLI_VERİ'!H192</f>
        <v>495669</v>
      </c>
      <c r="O192" s="262">
        <f>'📡 CANLI_VERİ'!C192</f>
        <v>9.26</v>
      </c>
      <c r="P192" s="262">
        <f>'🔢 İNDİKATÖRLER'!U191</f>
        <v>0</v>
      </c>
      <c r="Q192" s="262">
        <f t="shared" si="4"/>
        <v>0</v>
      </c>
      <c r="R192" s="263" t="str">
        <f t="shared" si="5"/>
        <v>Pas geç</v>
      </c>
    </row>
    <row r="193" spans="1:18" x14ac:dyDescent="0.3">
      <c r="A193" s="262">
        <v>190</v>
      </c>
      <c r="B193" s="263" t="str">
        <f>'🔢 İNDİKATÖRLER'!A192</f>
        <v>GENTS</v>
      </c>
      <c r="C193" s="262">
        <f>'🔢 İNDİKATÖRLER'!Y192</f>
        <v>0</v>
      </c>
      <c r="D193" s="262" t="str">
        <f>'🔢 İNDİKATÖRLER'!N192</f>
        <v>?</v>
      </c>
      <c r="E193" s="262" t="str">
        <f>'🔢 İNDİKATÖRLER'!O192</f>
        <v>?</v>
      </c>
      <c r="F193" s="262" t="str">
        <f>'🔢 İNDİKATÖRLER'!P192</f>
        <v>?</v>
      </c>
      <c r="G193" s="262" t="str">
        <f>'🔢 İNDİKATÖRLER'!Q192</f>
        <v>?</v>
      </c>
      <c r="H193" s="262" t="str">
        <f>'🔢 İNDİKATÖRLER'!R192</f>
        <v>?</v>
      </c>
      <c r="I193" s="262" t="str">
        <f>'🔢 İNDİKATÖRLER'!S192</f>
        <v>?</v>
      </c>
      <c r="J193" s="262" t="str">
        <f>'🔢 İNDİKATÖRLER'!AA192</f>
        <v>HAYIR</v>
      </c>
      <c r="K193" s="262" t="str">
        <f>'🔢 İNDİKATÖRLER'!F192</f>
        <v>?</v>
      </c>
      <c r="L193" s="262" t="str">
        <f>'🔢 İNDİKATÖRLER'!Z192</f>
        <v>PAS</v>
      </c>
      <c r="M193" s="262">
        <f>'📡 CANLI_VERİ'!I193</f>
        <v>0</v>
      </c>
      <c r="N193" s="262">
        <f>'📡 CANLI_VERİ'!H193</f>
        <v>393479</v>
      </c>
      <c r="O193" s="262">
        <f>'📡 CANLI_VERİ'!C193</f>
        <v>7.94</v>
      </c>
      <c r="P193" s="262" t="str">
        <f>'🔢 İNDİKATÖRLER'!U192</f>
        <v/>
      </c>
      <c r="Q193" s="262" t="str">
        <f t="shared" si="4"/>
        <v/>
      </c>
      <c r="R193" s="263" t="str">
        <f t="shared" si="5"/>
        <v>Pas geç</v>
      </c>
    </row>
    <row r="194" spans="1:18" x14ac:dyDescent="0.3">
      <c r="A194" s="262">
        <v>191</v>
      </c>
      <c r="B194" s="263" t="str">
        <f>'🔢 İNDİKATÖRLER'!A193</f>
        <v>GEREL</v>
      </c>
      <c r="C194" s="262">
        <f>'🔢 İNDİKATÖRLER'!Y193</f>
        <v>0</v>
      </c>
      <c r="D194" s="262" t="str">
        <f>'🔢 İNDİKATÖRLER'!N193</f>
        <v>✓</v>
      </c>
      <c r="E194" s="262" t="str">
        <f>'🔢 İNDİKATÖRLER'!O193</f>
        <v>✓</v>
      </c>
      <c r="F194" s="262" t="str">
        <f>'🔢 İNDİKATÖRLER'!P193</f>
        <v>✓</v>
      </c>
      <c r="G194" s="262" t="str">
        <f>'🔢 İNDİKATÖRLER'!Q193</f>
        <v>✗</v>
      </c>
      <c r="H194" s="262" t="str">
        <f>'🔢 İNDİKATÖRLER'!R193</f>
        <v>✓</v>
      </c>
      <c r="I194" s="262" t="str">
        <f>'🔢 İNDİKATÖRLER'!S193</f>
        <v>✗</v>
      </c>
      <c r="J194" s="262" t="str">
        <f>'🔢 İNDİKATÖRLER'!AA193</f>
        <v>HAYIR</v>
      </c>
      <c r="K194" s="262">
        <f>'🔢 İNDİKATÖRLER'!F193</f>
        <v>6.38845955692942</v>
      </c>
      <c r="L194" s="262" t="str">
        <f>'🔢 İNDİKATÖRLER'!Z193</f>
        <v>PAS</v>
      </c>
      <c r="M194" s="262">
        <f>'📡 CANLI_VERİ'!I194</f>
        <v>0.41710000000000003</v>
      </c>
      <c r="N194" s="262">
        <f>'📡 CANLI_VERİ'!H194</f>
        <v>179706</v>
      </c>
      <c r="O194" s="262">
        <f>'📡 CANLI_VERİ'!C194</f>
        <v>38.520000000000003</v>
      </c>
      <c r="P194" s="262">
        <f>'🔢 İNDİKATÖRLER'!U193</f>
        <v>9</v>
      </c>
      <c r="Q194" s="262">
        <f t="shared" si="4"/>
        <v>-9</v>
      </c>
      <c r="R194" s="263" t="str">
        <f t="shared" si="5"/>
        <v>Pas geç</v>
      </c>
    </row>
    <row r="195" spans="1:18" x14ac:dyDescent="0.3">
      <c r="A195" s="262">
        <v>192</v>
      </c>
      <c r="B195" s="263" t="str">
        <f>'🔢 İNDİKATÖRLER'!A194</f>
        <v>GLBMD</v>
      </c>
      <c r="C195" s="262">
        <f>'🔢 İNDİKATÖRLER'!Y194</f>
        <v>3</v>
      </c>
      <c r="D195" s="262" t="str">
        <f>'🔢 İNDİKATÖRLER'!N194</f>
        <v>✗</v>
      </c>
      <c r="E195" s="262" t="str">
        <f>'🔢 İNDİKATÖRLER'!O194</f>
        <v>✗</v>
      </c>
      <c r="F195" s="262" t="str">
        <f>'🔢 İNDİKATÖRLER'!P194</f>
        <v>✗</v>
      </c>
      <c r="G195" s="262" t="str">
        <f>'🔢 İNDİKATÖRLER'!Q194</f>
        <v>✗</v>
      </c>
      <c r="H195" s="262" t="str">
        <f>'🔢 İNDİKATÖRLER'!R194</f>
        <v>✗</v>
      </c>
      <c r="I195" s="262" t="str">
        <f>'🔢 İNDİKATÖRLER'!S194</f>
        <v>✓</v>
      </c>
      <c r="J195" s="262" t="str">
        <f>'🔢 İNDİKATÖRLER'!AA194</f>
        <v>HAYIR</v>
      </c>
      <c r="K195" s="262">
        <f>'🔢 İNDİKATÖRLER'!F194</f>
        <v>3.41460527873121</v>
      </c>
      <c r="L195" s="262" t="str">
        <f>'🔢 İNDİKATÖRLER'!Z194</f>
        <v>PAS</v>
      </c>
      <c r="M195" s="262">
        <f>'📡 CANLI_VERİ'!I195</f>
        <v>-0.16270000000000001</v>
      </c>
      <c r="N195" s="262">
        <f>'📡 CANLI_VERİ'!H195</f>
        <v>3016</v>
      </c>
      <c r="O195" s="262">
        <f>'📡 CANLI_VERİ'!C195</f>
        <v>12.27</v>
      </c>
      <c r="P195" s="262">
        <f>'🔢 İNDİKATÖRLER'!U194</f>
        <v>2</v>
      </c>
      <c r="Q195" s="262">
        <f t="shared" si="4"/>
        <v>1</v>
      </c>
      <c r="R195" s="263" t="str">
        <f t="shared" si="5"/>
        <v>Pas geç</v>
      </c>
    </row>
    <row r="196" spans="1:18" x14ac:dyDescent="0.3">
      <c r="A196" s="262">
        <v>193</v>
      </c>
      <c r="B196" s="263" t="str">
        <f>'🔢 İNDİKATÖRLER'!A195</f>
        <v>GLCVY</v>
      </c>
      <c r="C196" s="262">
        <f>'🔢 İNDİKATÖRLER'!Y195</f>
        <v>0</v>
      </c>
      <c r="D196" s="262" t="str">
        <f>'🔢 İNDİKATÖRLER'!N195</f>
        <v>?</v>
      </c>
      <c r="E196" s="262" t="str">
        <f>'🔢 İNDİKATÖRLER'!O195</f>
        <v>?</v>
      </c>
      <c r="F196" s="262" t="str">
        <f>'🔢 İNDİKATÖRLER'!P195</f>
        <v>?</v>
      </c>
      <c r="G196" s="262" t="str">
        <f>'🔢 İNDİKATÖRLER'!Q195</f>
        <v>?</v>
      </c>
      <c r="H196" s="262" t="str">
        <f>'🔢 İNDİKATÖRLER'!R195</f>
        <v>?</v>
      </c>
      <c r="I196" s="262" t="str">
        <f>'🔢 İNDİKATÖRLER'!S195</f>
        <v>?</v>
      </c>
      <c r="J196" s="262" t="str">
        <f>'🔢 İNDİKATÖRLER'!AA195</f>
        <v>HAYIR</v>
      </c>
      <c r="K196" s="262" t="str">
        <f>'🔢 İNDİKATÖRLER'!F195</f>
        <v>?</v>
      </c>
      <c r="L196" s="262" t="str">
        <f>'🔢 İNDİKATÖRLER'!Z195</f>
        <v>PAS</v>
      </c>
      <c r="M196" s="262">
        <f>'📡 CANLI_VERİ'!I196</f>
        <v>0.91949999999999998</v>
      </c>
      <c r="N196" s="262">
        <f>'📡 CANLI_VERİ'!H196</f>
        <v>62945</v>
      </c>
      <c r="O196" s="262">
        <f>'📡 CANLI_VERİ'!C196</f>
        <v>65.849999999999994</v>
      </c>
      <c r="P196" s="262" t="str">
        <f>'🔢 İNDİKATÖRLER'!U195</f>
        <v/>
      </c>
      <c r="Q196" s="262" t="str">
        <f t="shared" ref="Q196:Q259" si="6">IFERROR(C196-P196,"")</f>
        <v/>
      </c>
      <c r="R196" s="263" t="str">
        <f t="shared" ref="R196:R259" si="7">IF(L196="PREMIUM","Piyasa/Hisse eksi ise öncelikli aday",IF(L196="GÜÇLÜ","İlk tarama listesi",IF(L196="İZLE","İkinci kademe izleme","Pas geç")))</f>
        <v>Pas geç</v>
      </c>
    </row>
    <row r="197" spans="1:18" x14ac:dyDescent="0.3">
      <c r="A197" s="262">
        <v>194</v>
      </c>
      <c r="B197" s="263" t="str">
        <f>'🔢 İNDİKATÖRLER'!A196</f>
        <v>GLYHO</v>
      </c>
      <c r="C197" s="262">
        <f>'🔢 İNDİKATÖRLER'!Y196</f>
        <v>0</v>
      </c>
      <c r="D197" s="262" t="str">
        <f>'🔢 İNDİKATÖRLER'!N196</f>
        <v>✗</v>
      </c>
      <c r="E197" s="262" t="str">
        <f>'🔢 İNDİKATÖRLER'!O196</f>
        <v>✓</v>
      </c>
      <c r="F197" s="262" t="str">
        <f>'🔢 İNDİKATÖRLER'!P196</f>
        <v>✗</v>
      </c>
      <c r="G197" s="262" t="str">
        <f>'🔢 İNDİKATÖRLER'!Q196</f>
        <v>✗</v>
      </c>
      <c r="H197" s="262" t="str">
        <f>'🔢 İNDİKATÖRLER'!R196</f>
        <v>✗</v>
      </c>
      <c r="I197" s="262" t="str">
        <f>'🔢 İNDİKATÖRLER'!S196</f>
        <v>✗</v>
      </c>
      <c r="J197" s="262" t="str">
        <f>'🔢 İNDİKATÖRLER'!AA196</f>
        <v>HAYIR</v>
      </c>
      <c r="K197" s="262">
        <f>'🔢 İNDİKATÖRLER'!F196</f>
        <v>4.2595019659239846</v>
      </c>
      <c r="L197" s="262" t="str">
        <f>'🔢 İNDİKATÖRLER'!Z196</f>
        <v>PAS</v>
      </c>
      <c r="M197" s="262">
        <f>'📡 CANLI_VERİ'!I197</f>
        <v>-0.1305</v>
      </c>
      <c r="N197" s="262">
        <f>'📡 CANLI_VERİ'!H197</f>
        <v>70940</v>
      </c>
      <c r="O197" s="262">
        <f>'📡 CANLI_VERİ'!C197</f>
        <v>15.3</v>
      </c>
      <c r="P197" s="262">
        <f>'🔢 İNDİKATÖRLER'!U196</f>
        <v>3</v>
      </c>
      <c r="Q197" s="262">
        <f t="shared" si="6"/>
        <v>-3</v>
      </c>
      <c r="R197" s="263" t="str">
        <f t="shared" si="7"/>
        <v>Pas geç</v>
      </c>
    </row>
    <row r="198" spans="1:18" x14ac:dyDescent="0.3">
      <c r="A198" s="262">
        <v>195</v>
      </c>
      <c r="B198" s="263" t="str">
        <f>'🔢 İNDİKATÖRLER'!A197</f>
        <v>GMTAS</v>
      </c>
      <c r="C198" s="262">
        <f>'🔢 İNDİKATÖRLER'!Y197</f>
        <v>0</v>
      </c>
      <c r="D198" s="262" t="str">
        <f>'🔢 İNDİKATÖRLER'!N197</f>
        <v>✓</v>
      </c>
      <c r="E198" s="262" t="str">
        <f>'🔢 İNDİKATÖRLER'!O197</f>
        <v>✓</v>
      </c>
      <c r="F198" s="262" t="str">
        <f>'🔢 İNDİKATÖRLER'!P197</f>
        <v>✓</v>
      </c>
      <c r="G198" s="262" t="str">
        <f>'🔢 İNDİKATÖRLER'!Q197</f>
        <v>✗</v>
      </c>
      <c r="H198" s="262" t="str">
        <f>'🔢 İNDİKATÖRLER'!R197</f>
        <v>✓</v>
      </c>
      <c r="I198" s="262" t="str">
        <f>'🔢 İNDİKATÖRLER'!S197</f>
        <v>✗</v>
      </c>
      <c r="J198" s="262" t="str">
        <f>'🔢 İNDİKATÖRLER'!AA197</f>
        <v>HAYIR</v>
      </c>
      <c r="K198" s="262">
        <f>'🔢 İNDİKATÖRLER'!F197</f>
        <v>7.8049105063543802</v>
      </c>
      <c r="L198" s="262" t="str">
        <f>'🔢 İNDİKATÖRLER'!Z197</f>
        <v>PAS</v>
      </c>
      <c r="M198" s="262">
        <f>'📡 CANLI_VERİ'!I198</f>
        <v>-0.28079999999999999</v>
      </c>
      <c r="N198" s="262">
        <f>'📡 CANLI_VERİ'!H198</f>
        <v>45551</v>
      </c>
      <c r="O198" s="262">
        <f>'📡 CANLI_VERİ'!C198</f>
        <v>42.62</v>
      </c>
      <c r="P198" s="262">
        <f>'🔢 İNDİKATÖRLER'!U197</f>
        <v>9</v>
      </c>
      <c r="Q198" s="262">
        <f t="shared" si="6"/>
        <v>-9</v>
      </c>
      <c r="R198" s="263" t="str">
        <f t="shared" si="7"/>
        <v>Pas geç</v>
      </c>
    </row>
    <row r="199" spans="1:18" x14ac:dyDescent="0.3">
      <c r="A199" s="262">
        <v>196</v>
      </c>
      <c r="B199" s="263" t="str">
        <f>'🔢 İNDİKATÖRLER'!A198</f>
        <v>GOLTS</v>
      </c>
      <c r="C199" s="262">
        <f>'🔢 İNDİKATÖRLER'!Y198</f>
        <v>0</v>
      </c>
      <c r="D199" s="262" t="str">
        <f>'🔢 İNDİKATÖRLER'!N198</f>
        <v>✗</v>
      </c>
      <c r="E199" s="262" t="str">
        <f>'🔢 İNDİKATÖRLER'!O198</f>
        <v>✗</v>
      </c>
      <c r="F199" s="262" t="str">
        <f>'🔢 İNDİKATÖRLER'!P198</f>
        <v>✗</v>
      </c>
      <c r="G199" s="262" t="str">
        <f>'🔢 İNDİKATÖRLER'!Q198</f>
        <v>✗</v>
      </c>
      <c r="H199" s="262" t="str">
        <f>'🔢 İNDİKATÖRLER'!R198</f>
        <v>✗</v>
      </c>
      <c r="I199" s="262" t="str">
        <f>'🔢 İNDİKATÖRLER'!S198</f>
        <v>✗</v>
      </c>
      <c r="J199" s="262" t="str">
        <f>'🔢 İNDİKATÖRLER'!AA198</f>
        <v>HAYIR</v>
      </c>
      <c r="K199" s="262">
        <f>'🔢 İNDİKATÖRLER'!F198</f>
        <v>2.8267685675093084</v>
      </c>
      <c r="L199" s="262" t="str">
        <f>'🔢 İNDİKATÖRLER'!Z198</f>
        <v>PAS</v>
      </c>
      <c r="M199" s="262">
        <f>'📡 CANLI_VERİ'!I199</f>
        <v>0.41120000000000001</v>
      </c>
      <c r="N199" s="262">
        <f>'📡 CANLI_VERİ'!H199</f>
        <v>2055</v>
      </c>
      <c r="O199" s="262">
        <f>'📡 CANLI_VERİ'!C199</f>
        <v>366.25</v>
      </c>
      <c r="P199" s="262">
        <f>'🔢 İNDİKATÖRLER'!U198</f>
        <v>0</v>
      </c>
      <c r="Q199" s="262">
        <f t="shared" si="6"/>
        <v>0</v>
      </c>
      <c r="R199" s="263" t="str">
        <f t="shared" si="7"/>
        <v>Pas geç</v>
      </c>
    </row>
    <row r="200" spans="1:18" x14ac:dyDescent="0.3">
      <c r="A200" s="262">
        <v>197</v>
      </c>
      <c r="B200" s="263" t="str">
        <f>'🔢 İNDİKATÖRLER'!A199</f>
        <v>GOODY</v>
      </c>
      <c r="C200" s="262">
        <f>'🔢 İNDİKATÖRLER'!Y199</f>
        <v>5</v>
      </c>
      <c r="D200" s="262" t="str">
        <f>'🔢 İNDİKATÖRLER'!N199</f>
        <v>✓</v>
      </c>
      <c r="E200" s="262" t="str">
        <f>'🔢 İNDİKATÖRLER'!O199</f>
        <v>✓</v>
      </c>
      <c r="F200" s="262" t="str">
        <f>'🔢 İNDİKATÖRLER'!P199</f>
        <v>✓</v>
      </c>
      <c r="G200" s="262" t="str">
        <f>'🔢 İNDİKATÖRLER'!Q199</f>
        <v>✗</v>
      </c>
      <c r="H200" s="262" t="str">
        <f>'🔢 İNDİKATÖRLER'!R199</f>
        <v>✗</v>
      </c>
      <c r="I200" s="262" t="str">
        <f>'🔢 İNDİKATÖRLER'!S199</f>
        <v>✗</v>
      </c>
      <c r="J200" s="262" t="str">
        <f>'🔢 İNDİKATÖRLER'!AA199</f>
        <v>HAYIR</v>
      </c>
      <c r="K200" s="262">
        <f>'🔢 İNDİKATÖRLER'!F199</f>
        <v>2.8991596638655426</v>
      </c>
      <c r="L200" s="262" t="str">
        <f>'🔢 İNDİKATÖRLER'!Z199</f>
        <v>PAS</v>
      </c>
      <c r="M200" s="262">
        <f>'📡 CANLI_VERİ'!I200</f>
        <v>-0.25669999999999998</v>
      </c>
      <c r="N200" s="262">
        <f>'📡 CANLI_VERİ'!H200</f>
        <v>23739</v>
      </c>
      <c r="O200" s="262">
        <f>'📡 CANLI_VERİ'!C200</f>
        <v>15.54</v>
      </c>
      <c r="P200" s="262">
        <f>'🔢 İNDİKATÖRLER'!U199</f>
        <v>9</v>
      </c>
      <c r="Q200" s="262">
        <f t="shared" si="6"/>
        <v>-4</v>
      </c>
      <c r="R200" s="263" t="str">
        <f t="shared" si="7"/>
        <v>Pas geç</v>
      </c>
    </row>
    <row r="201" spans="1:18" x14ac:dyDescent="0.3">
      <c r="A201" s="262">
        <v>198</v>
      </c>
      <c r="B201" s="263" t="str">
        <f>'🔢 İNDİKATÖRLER'!A200</f>
        <v>GPRAM</v>
      </c>
      <c r="C201" s="262">
        <f>'🔢 İNDİKATÖRLER'!Y200</f>
        <v>0</v>
      </c>
      <c r="D201" s="262" t="str">
        <f>'🔢 İNDİKATÖRLER'!N200</f>
        <v>?</v>
      </c>
      <c r="E201" s="262" t="str">
        <f>'🔢 İNDİKATÖRLER'!O200</f>
        <v>?</v>
      </c>
      <c r="F201" s="262" t="str">
        <f>'🔢 İNDİKATÖRLER'!P200</f>
        <v>?</v>
      </c>
      <c r="G201" s="262" t="str">
        <f>'🔢 İNDİKATÖRLER'!Q200</f>
        <v>?</v>
      </c>
      <c r="H201" s="262" t="str">
        <f>'🔢 İNDİKATÖRLER'!R200</f>
        <v>?</v>
      </c>
      <c r="I201" s="262" t="str">
        <f>'🔢 İNDİKATÖRLER'!S200</f>
        <v>?</v>
      </c>
      <c r="J201" s="262" t="str">
        <f>'🔢 İNDİKATÖRLER'!AA200</f>
        <v>HAYIR</v>
      </c>
      <c r="K201" s="262" t="str">
        <f>'🔢 İNDİKATÖRLER'!F200</f>
        <v>?</v>
      </c>
      <c r="L201" s="262" t="str">
        <f>'🔢 İNDİKATÖRLER'!Z200</f>
        <v>PAS</v>
      </c>
      <c r="M201" s="262">
        <f>'📡 CANLI_VERİ'!I201</f>
        <v>0</v>
      </c>
      <c r="N201" s="262">
        <f>'📡 CANLI_VERİ'!H201</f>
        <v>0</v>
      </c>
      <c r="O201" s="262">
        <f>'📡 CANLI_VERİ'!C201</f>
        <v>0</v>
      </c>
      <c r="P201" s="262" t="str">
        <f>'🔢 İNDİKATÖRLER'!U200</f>
        <v/>
      </c>
      <c r="Q201" s="262" t="str">
        <f t="shared" si="6"/>
        <v/>
      </c>
      <c r="R201" s="263" t="str">
        <f t="shared" si="7"/>
        <v>Pas geç</v>
      </c>
    </row>
    <row r="202" spans="1:18" x14ac:dyDescent="0.3">
      <c r="A202" s="262">
        <v>199</v>
      </c>
      <c r="B202" s="263" t="str">
        <f>'🔢 İNDİKATÖRLER'!A201</f>
        <v>GRSEL</v>
      </c>
      <c r="C202" s="262">
        <f>'🔢 İNDİKATÖRLER'!Y201</f>
        <v>0</v>
      </c>
      <c r="D202" s="262" t="str">
        <f>'🔢 İNDİKATÖRLER'!N201</f>
        <v>✗</v>
      </c>
      <c r="E202" s="262" t="str">
        <f>'🔢 İNDİKATÖRLER'!O201</f>
        <v>✗</v>
      </c>
      <c r="F202" s="262" t="str">
        <f>'🔢 İNDİKATÖRLER'!P201</f>
        <v>✗</v>
      </c>
      <c r="G202" s="262" t="str">
        <f>'🔢 İNDİKATÖRLER'!Q201</f>
        <v>✗</v>
      </c>
      <c r="H202" s="262" t="str">
        <f>'🔢 İNDİKATÖRLER'!R201</f>
        <v>✗</v>
      </c>
      <c r="I202" s="262" t="str">
        <f>'🔢 İNDİKATÖRLER'!S201</f>
        <v>✗</v>
      </c>
      <c r="J202" s="262" t="str">
        <f>'🔢 İNDİKATÖRLER'!AA201</f>
        <v>HAYIR</v>
      </c>
      <c r="K202" s="262">
        <f>'🔢 İNDİKATÖRLER'!F201</f>
        <v>3.0443022980336414</v>
      </c>
      <c r="L202" s="262" t="str">
        <f>'🔢 İNDİKATÖRLER'!Z201</f>
        <v>PAS</v>
      </c>
      <c r="M202" s="262">
        <f>'📡 CANLI_VERİ'!I202</f>
        <v>0.6734</v>
      </c>
      <c r="N202" s="262">
        <f>'📡 CANLI_VERİ'!H202</f>
        <v>14398</v>
      </c>
      <c r="O202" s="262">
        <f>'📡 CANLI_VERİ'!C202</f>
        <v>299</v>
      </c>
      <c r="P202" s="262">
        <f>'🔢 İNDİKATÖRLER'!U201</f>
        <v>0</v>
      </c>
      <c r="Q202" s="262">
        <f t="shared" si="6"/>
        <v>0</v>
      </c>
      <c r="R202" s="263" t="str">
        <f t="shared" si="7"/>
        <v>Pas geç</v>
      </c>
    </row>
    <row r="203" spans="1:18" x14ac:dyDescent="0.3">
      <c r="A203" s="262">
        <v>200</v>
      </c>
      <c r="B203" s="263" t="str">
        <f>'🔢 İNDİKATÖRLER'!A202</f>
        <v>GSDDE</v>
      </c>
      <c r="C203" s="262">
        <f>'🔢 İNDİKATÖRLER'!Y202</f>
        <v>10</v>
      </c>
      <c r="D203" s="262" t="str">
        <f>'🔢 İNDİKATÖRLER'!N202</f>
        <v>✓</v>
      </c>
      <c r="E203" s="262" t="str">
        <f>'🔢 İNDİKATÖRLER'!O202</f>
        <v>✓</v>
      </c>
      <c r="F203" s="262" t="str">
        <f>'🔢 İNDİKATÖRLER'!P202</f>
        <v>✓</v>
      </c>
      <c r="G203" s="262" t="str">
        <f>'🔢 İNDİKATÖRLER'!Q202</f>
        <v>✓</v>
      </c>
      <c r="H203" s="262" t="str">
        <f>'🔢 İNDİKATÖRLER'!R202</f>
        <v>✓</v>
      </c>
      <c r="I203" s="262" t="str">
        <f>'🔢 İNDİKATÖRLER'!S202</f>
        <v>✗</v>
      </c>
      <c r="J203" s="262" t="str">
        <f>'🔢 İNDİKATÖRLER'!AA202</f>
        <v>HAYIR</v>
      </c>
      <c r="K203" s="262">
        <f>'🔢 İNDİKATÖRLER'!F202</f>
        <v>3.2851938589643499</v>
      </c>
      <c r="L203" s="262" t="str">
        <f>'🔢 İNDİKATÖRLER'!Z202</f>
        <v>İZLE</v>
      </c>
      <c r="M203" s="262">
        <f>'📡 CANLI_VERİ'!I203</f>
        <v>0</v>
      </c>
      <c r="N203" s="262">
        <f>'📡 CANLI_VERİ'!H203</f>
        <v>1518</v>
      </c>
      <c r="O203" s="262">
        <f>'📡 CANLI_VERİ'!C203</f>
        <v>13.09</v>
      </c>
      <c r="P203" s="262">
        <f>'🔢 İNDİKATÖRLER'!U202</f>
        <v>13</v>
      </c>
      <c r="Q203" s="262">
        <f t="shared" si="6"/>
        <v>-3</v>
      </c>
      <c r="R203" s="263" t="str">
        <f t="shared" si="7"/>
        <v>İkinci kademe izleme</v>
      </c>
    </row>
    <row r="204" spans="1:18" ht="28.8" x14ac:dyDescent="0.3">
      <c r="A204" s="262">
        <v>201</v>
      </c>
      <c r="B204" s="263" t="str">
        <f>'🔢 İNDİKATÖRLER'!A203</f>
        <v>GSDHO</v>
      </c>
      <c r="C204" s="262">
        <f>'🔢 İNDİKATÖRLER'!Y203</f>
        <v>13</v>
      </c>
      <c r="D204" s="262" t="str">
        <f>'🔢 İNDİKATÖRLER'!N203</f>
        <v>✗</v>
      </c>
      <c r="E204" s="262" t="str">
        <f>'🔢 İNDİKATÖRLER'!O203</f>
        <v>✓</v>
      </c>
      <c r="F204" s="262" t="str">
        <f>'🔢 İNDİKATÖRLER'!P203</f>
        <v>✓</v>
      </c>
      <c r="G204" s="262" t="str">
        <f>'🔢 İNDİKATÖRLER'!Q203</f>
        <v>✓</v>
      </c>
      <c r="H204" s="262" t="str">
        <f>'🔢 İNDİKATÖRLER'!R203</f>
        <v>✗</v>
      </c>
      <c r="I204" s="262" t="str">
        <f>'🔢 İNDİKATÖRLER'!S203</f>
        <v>✓</v>
      </c>
      <c r="J204" s="262" t="str">
        <f>'🔢 İNDİKATÖRLER'!AA203</f>
        <v>EVET</v>
      </c>
      <c r="K204" s="262">
        <f>'🔢 İNDİKATÖRLER'!F203</f>
        <v>2.5127046866177278</v>
      </c>
      <c r="L204" s="262" t="str">
        <f>'🔢 İNDİKATÖRLER'!Z203</f>
        <v>PREMIUM</v>
      </c>
      <c r="M204" s="262">
        <f>'📡 CANLI_VERİ'!I204</f>
        <v>0.38100000000000001</v>
      </c>
      <c r="N204" s="262">
        <f>'📡 CANLI_VERİ'!H204</f>
        <v>277923</v>
      </c>
      <c r="O204" s="262">
        <f>'📡 CANLI_VERİ'!C204</f>
        <v>5.27</v>
      </c>
      <c r="P204" s="262">
        <f>'🔢 İNDİKATÖRLER'!U203</f>
        <v>10</v>
      </c>
      <c r="Q204" s="262">
        <f t="shared" si="6"/>
        <v>3</v>
      </c>
      <c r="R204" s="263" t="str">
        <f t="shared" si="7"/>
        <v>Piyasa/Hisse eksi ise öncelikli aday</v>
      </c>
    </row>
    <row r="205" spans="1:18" x14ac:dyDescent="0.3">
      <c r="A205" s="262">
        <v>202</v>
      </c>
      <c r="B205" s="263" t="str">
        <f>'🔢 İNDİKATÖRLER'!A204</f>
        <v>GSRAY</v>
      </c>
      <c r="C205" s="262">
        <f>'🔢 İNDİKATÖRLER'!Y204</f>
        <v>6</v>
      </c>
      <c r="D205" s="262" t="str">
        <f>'🔢 İNDİKATÖRLER'!N204</f>
        <v>✓</v>
      </c>
      <c r="E205" s="262" t="str">
        <f>'🔢 İNDİKATÖRLER'!O204</f>
        <v>✓</v>
      </c>
      <c r="F205" s="262" t="str">
        <f>'🔢 İNDİKATÖRLER'!P204</f>
        <v>✓</v>
      </c>
      <c r="G205" s="262" t="str">
        <f>'🔢 İNDİKATÖRLER'!Q204</f>
        <v>✗</v>
      </c>
      <c r="H205" s="262" t="str">
        <f>'🔢 İNDİKATÖRLER'!R204</f>
        <v>✓</v>
      </c>
      <c r="I205" s="262" t="str">
        <f>'🔢 İNDİKATÖRLER'!S204</f>
        <v>✗</v>
      </c>
      <c r="J205" s="262" t="str">
        <f>'🔢 İNDİKATÖRLER'!AA204</f>
        <v>HAYIR</v>
      </c>
      <c r="K205" s="262">
        <f>'🔢 İNDİKATÖRLER'!F204</f>
        <v>3.4482758620689604</v>
      </c>
      <c r="L205" s="262" t="str">
        <f>'🔢 İNDİKATÖRLER'!Z204</f>
        <v>PAS</v>
      </c>
      <c r="M205" s="262">
        <f>'📡 CANLI_VERİ'!I205</f>
        <v>-0.84750000000000003</v>
      </c>
      <c r="N205" s="262">
        <f>'📡 CANLI_VERİ'!H205</f>
        <v>14001340</v>
      </c>
      <c r="O205" s="262">
        <f>'📡 CANLI_VERİ'!C205</f>
        <v>1.17</v>
      </c>
      <c r="P205" s="262">
        <f>'🔢 İNDİKATÖRLER'!U204</f>
        <v>11</v>
      </c>
      <c r="Q205" s="262">
        <f t="shared" si="6"/>
        <v>-5</v>
      </c>
      <c r="R205" s="263" t="str">
        <f t="shared" si="7"/>
        <v>Pas geç</v>
      </c>
    </row>
    <row r="206" spans="1:18" x14ac:dyDescent="0.3">
      <c r="A206" s="262">
        <v>203</v>
      </c>
      <c r="B206" s="263" t="str">
        <f>'🔢 İNDİKATÖRLER'!A205</f>
        <v>GUBRF</v>
      </c>
      <c r="C206" s="262">
        <f>'🔢 İNDİKATÖRLER'!Y205</f>
        <v>4</v>
      </c>
      <c r="D206" s="262" t="str">
        <f>'🔢 İNDİKATÖRLER'!N205</f>
        <v>✓</v>
      </c>
      <c r="E206" s="262" t="str">
        <f>'🔢 İNDİKATÖRLER'!O205</f>
        <v>✓</v>
      </c>
      <c r="F206" s="262" t="str">
        <f>'🔢 İNDİKATÖRLER'!P205</f>
        <v>✓</v>
      </c>
      <c r="G206" s="262" t="str">
        <f>'🔢 İNDİKATÖRLER'!Q205</f>
        <v>✗</v>
      </c>
      <c r="H206" s="262" t="str">
        <f>'🔢 İNDİKATÖRLER'!R205</f>
        <v>✓</v>
      </c>
      <c r="I206" s="262" t="str">
        <f>'🔢 İNDİKATÖRLER'!S205</f>
        <v>✗</v>
      </c>
      <c r="J206" s="262" t="str">
        <f>'🔢 İNDİKATÖRLER'!AA205</f>
        <v>HAYIR</v>
      </c>
      <c r="K206" s="262">
        <f>'🔢 İNDİKATÖRLER'!F205</f>
        <v>4.0111439312567132</v>
      </c>
      <c r="L206" s="262" t="str">
        <f>'🔢 İNDİKATÖRLER'!Z205</f>
        <v>PAS</v>
      </c>
      <c r="M206" s="262">
        <f>'📡 CANLI_VERİ'!I206</f>
        <v>0</v>
      </c>
      <c r="N206" s="262">
        <f>'📡 CANLI_VERİ'!H206</f>
        <v>49830</v>
      </c>
      <c r="O206" s="262">
        <f>'📡 CANLI_VERİ'!C206</f>
        <v>530.5</v>
      </c>
      <c r="P206" s="262">
        <f>'🔢 İNDİKATÖRLER'!U205</f>
        <v>11</v>
      </c>
      <c r="Q206" s="262">
        <f t="shared" si="6"/>
        <v>-7</v>
      </c>
      <c r="R206" s="263" t="str">
        <f t="shared" si="7"/>
        <v>Pas geç</v>
      </c>
    </row>
    <row r="207" spans="1:18" x14ac:dyDescent="0.3">
      <c r="A207" s="262">
        <v>204</v>
      </c>
      <c r="B207" s="263" t="str">
        <f>'🔢 İNDİKATÖRLER'!A206</f>
        <v>GZNMI</v>
      </c>
      <c r="C207" s="262">
        <f>'🔢 İNDİKATÖRLER'!Y206</f>
        <v>0</v>
      </c>
      <c r="D207" s="262" t="str">
        <f>'🔢 İNDİKATÖRLER'!N206</f>
        <v>?</v>
      </c>
      <c r="E207" s="262" t="str">
        <f>'🔢 İNDİKATÖRLER'!O206</f>
        <v>?</v>
      </c>
      <c r="F207" s="262" t="str">
        <f>'🔢 İNDİKATÖRLER'!P206</f>
        <v>?</v>
      </c>
      <c r="G207" s="262" t="str">
        <f>'🔢 İNDİKATÖRLER'!Q206</f>
        <v>?</v>
      </c>
      <c r="H207" s="262" t="str">
        <f>'🔢 İNDİKATÖRLER'!R206</f>
        <v>?</v>
      </c>
      <c r="I207" s="262" t="str">
        <f>'🔢 İNDİKATÖRLER'!S206</f>
        <v>?</v>
      </c>
      <c r="J207" s="262" t="str">
        <f>'🔢 İNDİKATÖRLER'!AA206</f>
        <v>HAYIR</v>
      </c>
      <c r="K207" s="262" t="str">
        <f>'🔢 İNDİKATÖRLER'!F206</f>
        <v>?</v>
      </c>
      <c r="L207" s="262" t="str">
        <f>'🔢 İNDİKATÖRLER'!Z206</f>
        <v>PAS</v>
      </c>
      <c r="M207" s="262">
        <f>'📡 CANLI_VERİ'!I207</f>
        <v>0</v>
      </c>
      <c r="N207" s="262">
        <f>'📡 CANLI_VERİ'!H207</f>
        <v>3069</v>
      </c>
      <c r="O207" s="262">
        <f>'📡 CANLI_VERİ'!C207</f>
        <v>71.05</v>
      </c>
      <c r="P207" s="262" t="str">
        <f>'🔢 İNDİKATÖRLER'!U206</f>
        <v/>
      </c>
      <c r="Q207" s="262" t="str">
        <f t="shared" si="6"/>
        <v/>
      </c>
      <c r="R207" s="263" t="str">
        <f t="shared" si="7"/>
        <v>Pas geç</v>
      </c>
    </row>
    <row r="208" spans="1:18" x14ac:dyDescent="0.3">
      <c r="A208" s="262">
        <v>205</v>
      </c>
      <c r="B208" s="263" t="str">
        <f>'🔢 İNDİKATÖRLER'!A207</f>
        <v>HALKB</v>
      </c>
      <c r="C208" s="262">
        <f>'🔢 İNDİKATÖRLER'!Y207</f>
        <v>5</v>
      </c>
      <c r="D208" s="262" t="str">
        <f>'🔢 İNDİKATÖRLER'!N207</f>
        <v>✗</v>
      </c>
      <c r="E208" s="262" t="str">
        <f>'🔢 İNDİKATÖRLER'!O207</f>
        <v>✓</v>
      </c>
      <c r="F208" s="262" t="str">
        <f>'🔢 İNDİKATÖRLER'!P207</f>
        <v>✓</v>
      </c>
      <c r="G208" s="262" t="str">
        <f>'🔢 İNDİKATÖRLER'!Q207</f>
        <v>✗</v>
      </c>
      <c r="H208" s="262" t="str">
        <f>'🔢 İNDİKATÖRLER'!R207</f>
        <v>✓</v>
      </c>
      <c r="I208" s="262" t="str">
        <f>'🔢 İNDİKATÖRLER'!S207</f>
        <v>✗</v>
      </c>
      <c r="J208" s="262" t="str">
        <f>'🔢 İNDİKATÖRLER'!AA207</f>
        <v>HAYIR</v>
      </c>
      <c r="K208" s="262">
        <f>'🔢 İNDİKATÖRLER'!F207</f>
        <v>3.9995608899297421</v>
      </c>
      <c r="L208" s="262" t="str">
        <f>'🔢 İNDİKATÖRLER'!Z207</f>
        <v>PAS</v>
      </c>
      <c r="M208" s="262">
        <f>'📡 CANLI_VERİ'!I208</f>
        <v>-5.28E-2</v>
      </c>
      <c r="N208" s="262">
        <f>'📡 CANLI_VERİ'!H208</f>
        <v>686340</v>
      </c>
      <c r="O208" s="262">
        <f>'📡 CANLI_VERİ'!C208</f>
        <v>37.840000000000003</v>
      </c>
      <c r="P208" s="262">
        <f>'🔢 İNDİKATÖRLER'!U207</f>
        <v>8</v>
      </c>
      <c r="Q208" s="262">
        <f t="shared" si="6"/>
        <v>-3</v>
      </c>
      <c r="R208" s="263" t="str">
        <f t="shared" si="7"/>
        <v>Pas geç</v>
      </c>
    </row>
    <row r="209" spans="1:18" x14ac:dyDescent="0.3">
      <c r="A209" s="262">
        <v>206</v>
      </c>
      <c r="B209" s="263" t="str">
        <f>'🔢 İNDİKATÖRLER'!A208</f>
        <v>HATEK</v>
      </c>
      <c r="C209" s="262">
        <f>'🔢 İNDİKATÖRLER'!Y208</f>
        <v>2</v>
      </c>
      <c r="D209" s="262" t="str">
        <f>'🔢 İNDİKATÖRLER'!N208</f>
        <v>✓</v>
      </c>
      <c r="E209" s="262" t="str">
        <f>'🔢 İNDİKATÖRLER'!O208</f>
        <v>✓</v>
      </c>
      <c r="F209" s="262" t="str">
        <f>'🔢 İNDİKATÖRLER'!P208</f>
        <v>✓</v>
      </c>
      <c r="G209" s="262" t="str">
        <f>'🔢 İNDİKATÖRLER'!Q208</f>
        <v>✗</v>
      </c>
      <c r="H209" s="262" t="str">
        <f>'🔢 İNDİKATÖRLER'!R208</f>
        <v>✓</v>
      </c>
      <c r="I209" s="262" t="str">
        <f>'🔢 İNDİKATÖRLER'!S208</f>
        <v>✗</v>
      </c>
      <c r="J209" s="262" t="str">
        <f>'🔢 İNDİKATÖRLER'!AA208</f>
        <v>HAYIR</v>
      </c>
      <c r="K209" s="262">
        <f>'🔢 İNDİKATÖRLER'!F208</f>
        <v>5.813377374071016</v>
      </c>
      <c r="L209" s="262" t="str">
        <f>'🔢 İNDİKATÖRLER'!Z208</f>
        <v>PAS</v>
      </c>
      <c r="M209" s="262">
        <f>'📡 CANLI_VERİ'!I209</f>
        <v>-0.98839999999999995</v>
      </c>
      <c r="N209" s="262">
        <f>'📡 CANLI_VERİ'!H209</f>
        <v>98748</v>
      </c>
      <c r="O209" s="262">
        <f>'📡 CANLI_VERİ'!C209</f>
        <v>17.03</v>
      </c>
      <c r="P209" s="262">
        <f>'🔢 İNDİKATÖRLER'!U208</f>
        <v>9</v>
      </c>
      <c r="Q209" s="262">
        <f t="shared" si="6"/>
        <v>-7</v>
      </c>
      <c r="R209" s="263" t="str">
        <f t="shared" si="7"/>
        <v>Pas geç</v>
      </c>
    </row>
    <row r="210" spans="1:18" x14ac:dyDescent="0.3">
      <c r="A210" s="262">
        <v>207</v>
      </c>
      <c r="B210" s="263" t="str">
        <f>'🔢 İNDİKATÖRLER'!A209</f>
        <v>HDFGS</v>
      </c>
      <c r="C210" s="262">
        <f>'🔢 İNDİKATÖRLER'!Y209</f>
        <v>0</v>
      </c>
      <c r="D210" s="262" t="str">
        <f>'🔢 İNDİKATÖRLER'!N209</f>
        <v>✗</v>
      </c>
      <c r="E210" s="262" t="str">
        <f>'🔢 İNDİKATÖRLER'!O209</f>
        <v>✓</v>
      </c>
      <c r="F210" s="262" t="str">
        <f>'🔢 İNDİKATÖRLER'!P209</f>
        <v>✓</v>
      </c>
      <c r="G210" s="262" t="str">
        <f>'🔢 İNDİKATÖRLER'!Q209</f>
        <v>✗</v>
      </c>
      <c r="H210" s="262" t="str">
        <f>'🔢 İNDİKATÖRLER'!R209</f>
        <v>✗</v>
      </c>
      <c r="I210" s="262" t="str">
        <f>'🔢 İNDİKATÖRLER'!S209</f>
        <v>✗</v>
      </c>
      <c r="J210" s="262" t="str">
        <f>'🔢 İNDİKATÖRLER'!AA209</f>
        <v>HAYIR</v>
      </c>
      <c r="K210" s="262">
        <f>'🔢 İNDİKATÖRLER'!F209</f>
        <v>6.0704168352893548</v>
      </c>
      <c r="L210" s="262" t="str">
        <f>'🔢 İNDİKATÖRLER'!Z209</f>
        <v>PAS</v>
      </c>
      <c r="M210" s="262">
        <f>'📡 CANLI_VERİ'!I210</f>
        <v>-0.57310000000000005</v>
      </c>
      <c r="N210" s="262">
        <f>'📡 CANLI_VERİ'!H210</f>
        <v>1353374</v>
      </c>
      <c r="O210" s="262">
        <f>'📡 CANLI_VERİ'!C210</f>
        <v>3.47</v>
      </c>
      <c r="P210" s="262">
        <f>'🔢 İNDİKATÖRLER'!U209</f>
        <v>4</v>
      </c>
      <c r="Q210" s="262">
        <f t="shared" si="6"/>
        <v>-4</v>
      </c>
      <c r="R210" s="263" t="str">
        <f t="shared" si="7"/>
        <v>Pas geç</v>
      </c>
    </row>
    <row r="211" spans="1:18" x14ac:dyDescent="0.3">
      <c r="A211" s="262">
        <v>208</v>
      </c>
      <c r="B211" s="263" t="str">
        <f>'🔢 İNDİKATÖRLER'!A210</f>
        <v>HEDEF</v>
      </c>
      <c r="C211" s="262">
        <f>'🔢 İNDİKATÖRLER'!Y210</f>
        <v>3</v>
      </c>
      <c r="D211" s="262" t="str">
        <f>'🔢 İNDİKATÖRLER'!N210</f>
        <v>✓</v>
      </c>
      <c r="E211" s="262" t="str">
        <f>'🔢 İNDİKATÖRLER'!O210</f>
        <v>✓</v>
      </c>
      <c r="F211" s="262" t="str">
        <f>'🔢 İNDİKATÖRLER'!P210</f>
        <v>✗</v>
      </c>
      <c r="G211" s="262" t="str">
        <f>'🔢 İNDİKATÖRLER'!Q210</f>
        <v>✓</v>
      </c>
      <c r="H211" s="262" t="str">
        <f>'🔢 İNDİKATÖRLER'!R210</f>
        <v>✓</v>
      </c>
      <c r="I211" s="262" t="str">
        <f>'🔢 İNDİKATÖRLER'!S210</f>
        <v>✗</v>
      </c>
      <c r="J211" s="262" t="str">
        <f>'🔢 İNDİKATÖRLER'!AA210</f>
        <v>HAYIR</v>
      </c>
      <c r="K211" s="262">
        <f>'🔢 İNDİKATÖRLER'!F210</f>
        <v>5.5225768781627078</v>
      </c>
      <c r="L211" s="262" t="str">
        <f>'🔢 İNDİKATÖRLER'!Z210</f>
        <v>PAS</v>
      </c>
      <c r="M211" s="262">
        <f>'📡 CANLI_VERİ'!I211</f>
        <v>1.6371</v>
      </c>
      <c r="N211" s="262">
        <f>'📡 CANLI_VERİ'!H211</f>
        <v>244402</v>
      </c>
      <c r="O211" s="262">
        <f>'📡 CANLI_VERİ'!C211</f>
        <v>149</v>
      </c>
      <c r="P211" s="262">
        <f>'🔢 İNDİKATÖRLER'!U210</f>
        <v>8</v>
      </c>
      <c r="Q211" s="262">
        <f t="shared" si="6"/>
        <v>-5</v>
      </c>
      <c r="R211" s="263" t="str">
        <f t="shared" si="7"/>
        <v>Pas geç</v>
      </c>
    </row>
    <row r="212" spans="1:18" x14ac:dyDescent="0.3">
      <c r="A212" s="262">
        <v>209</v>
      </c>
      <c r="B212" s="263" t="str">
        <f>'🔢 İNDİKATÖRLER'!A211</f>
        <v>HEKTS</v>
      </c>
      <c r="C212" s="262">
        <f>'🔢 İNDİKATÖRLER'!Y211</f>
        <v>3</v>
      </c>
      <c r="D212" s="262" t="str">
        <f>'🔢 İNDİKATÖRLER'!N211</f>
        <v>✗</v>
      </c>
      <c r="E212" s="262" t="str">
        <f>'🔢 İNDİKATÖRLER'!O211</f>
        <v>✓</v>
      </c>
      <c r="F212" s="262" t="str">
        <f>'🔢 İNDİKATÖRLER'!P211</f>
        <v>✓</v>
      </c>
      <c r="G212" s="262" t="str">
        <f>'🔢 İNDİKATÖRLER'!Q211</f>
        <v>✗</v>
      </c>
      <c r="H212" s="262" t="str">
        <f>'🔢 İNDİKATÖRLER'!R211</f>
        <v>✗</v>
      </c>
      <c r="I212" s="262" t="str">
        <f>'🔢 İNDİKATÖRLER'!S211</f>
        <v>✓</v>
      </c>
      <c r="J212" s="262" t="str">
        <f>'🔢 İNDİKATÖRLER'!AA211</f>
        <v>HAYIR</v>
      </c>
      <c r="K212" s="262">
        <f>'🔢 İNDİKATÖRLER'!F211</f>
        <v>5.4319931565440553</v>
      </c>
      <c r="L212" s="262" t="str">
        <f>'🔢 İNDİKATÖRLER'!Z211</f>
        <v>PAS</v>
      </c>
      <c r="M212" s="262">
        <f>'📡 CANLI_VERİ'!I212</f>
        <v>0.29239999999999999</v>
      </c>
      <c r="N212" s="262">
        <f>'📡 CANLI_VERİ'!H212</f>
        <v>5047016</v>
      </c>
      <c r="O212" s="262">
        <f>'📡 CANLI_VERİ'!C212</f>
        <v>3.43</v>
      </c>
      <c r="P212" s="262">
        <f>'🔢 İNDİKATÖRLER'!U211</f>
        <v>6</v>
      </c>
      <c r="Q212" s="262">
        <f t="shared" si="6"/>
        <v>-3</v>
      </c>
      <c r="R212" s="263" t="str">
        <f t="shared" si="7"/>
        <v>Pas geç</v>
      </c>
    </row>
    <row r="213" spans="1:18" x14ac:dyDescent="0.3">
      <c r="A213" s="262">
        <v>210</v>
      </c>
      <c r="B213" s="263" t="str">
        <f>'🔢 İNDİKATÖRLER'!A212</f>
        <v>HKTM</v>
      </c>
      <c r="C213" s="262">
        <f>'🔢 İNDİKATÖRLER'!Y212</f>
        <v>7</v>
      </c>
      <c r="D213" s="262" t="str">
        <f>'🔢 İNDİKATÖRLER'!N212</f>
        <v>✗</v>
      </c>
      <c r="E213" s="262" t="str">
        <f>'🔢 İNDİKATÖRLER'!O212</f>
        <v>✓</v>
      </c>
      <c r="F213" s="262" t="str">
        <f>'🔢 İNDİKATÖRLER'!P212</f>
        <v>✓</v>
      </c>
      <c r="G213" s="262" t="str">
        <f>'🔢 İNDİKATÖRLER'!Q212</f>
        <v>✓</v>
      </c>
      <c r="H213" s="262" t="str">
        <f>'🔢 İNDİKATÖRLER'!R212</f>
        <v>✗</v>
      </c>
      <c r="I213" s="262" t="str">
        <f>'🔢 İNDİKATÖRLER'!S212</f>
        <v>✓</v>
      </c>
      <c r="J213" s="262" t="str">
        <f>'🔢 İNDİKATÖRLER'!AA212</f>
        <v>EVET</v>
      </c>
      <c r="K213" s="262">
        <f>'🔢 İNDİKATÖRLER'!F212</f>
        <v>7.6115485564304448</v>
      </c>
      <c r="L213" s="262" t="str">
        <f>'🔢 İNDİKATÖRLER'!Z212</f>
        <v>PAS</v>
      </c>
      <c r="M213" s="262">
        <f>'📡 CANLI_VERİ'!I213</f>
        <v>-0.19120000000000001</v>
      </c>
      <c r="N213" s="262">
        <f>'📡 CANLI_VERİ'!H213</f>
        <v>116216</v>
      </c>
      <c r="O213" s="262">
        <f>'📡 CANLI_VERİ'!C213</f>
        <v>15.66</v>
      </c>
      <c r="P213" s="262">
        <f>'🔢 İNDİKATÖRLER'!U212</f>
        <v>8</v>
      </c>
      <c r="Q213" s="262">
        <f t="shared" si="6"/>
        <v>-1</v>
      </c>
      <c r="R213" s="263" t="str">
        <f t="shared" si="7"/>
        <v>Pas geç</v>
      </c>
    </row>
    <row r="214" spans="1:18" x14ac:dyDescent="0.3">
      <c r="A214" s="262">
        <v>211</v>
      </c>
      <c r="B214" s="263" t="str">
        <f>'🔢 İNDİKATÖRLER'!A213</f>
        <v>HLGYO</v>
      </c>
      <c r="C214" s="262">
        <f>'🔢 İNDİKATÖRLER'!Y213</f>
        <v>0</v>
      </c>
      <c r="D214" s="262" t="str">
        <f>'🔢 İNDİKATÖRLER'!N213</f>
        <v>?</v>
      </c>
      <c r="E214" s="262" t="str">
        <f>'🔢 İNDİKATÖRLER'!O213</f>
        <v>?</v>
      </c>
      <c r="F214" s="262" t="str">
        <f>'🔢 İNDİKATÖRLER'!P213</f>
        <v>?</v>
      </c>
      <c r="G214" s="262" t="str">
        <f>'🔢 İNDİKATÖRLER'!Q213</f>
        <v>?</v>
      </c>
      <c r="H214" s="262" t="str">
        <f>'🔢 İNDİKATÖRLER'!R213</f>
        <v>?</v>
      </c>
      <c r="I214" s="262" t="str">
        <f>'🔢 İNDİKATÖRLER'!S213</f>
        <v>?</v>
      </c>
      <c r="J214" s="262" t="str">
        <f>'🔢 İNDİKATÖRLER'!AA213</f>
        <v>HAYIR</v>
      </c>
      <c r="K214" s="262" t="str">
        <f>'🔢 İNDİKATÖRLER'!F213</f>
        <v>?</v>
      </c>
      <c r="L214" s="262" t="str">
        <f>'🔢 İNDİKATÖRLER'!Z213</f>
        <v>PAS</v>
      </c>
      <c r="M214" s="262">
        <f>'📡 CANLI_VERİ'!I214</f>
        <v>0</v>
      </c>
      <c r="N214" s="262">
        <f>'📡 CANLI_VERİ'!H214</f>
        <v>3764063</v>
      </c>
      <c r="O214" s="262">
        <f>'📡 CANLI_VERİ'!C214</f>
        <v>5.83</v>
      </c>
      <c r="P214" s="262" t="str">
        <f>'🔢 İNDİKATÖRLER'!U213</f>
        <v/>
      </c>
      <c r="Q214" s="262" t="str">
        <f t="shared" si="6"/>
        <v/>
      </c>
      <c r="R214" s="263" t="str">
        <f t="shared" si="7"/>
        <v>Pas geç</v>
      </c>
    </row>
    <row r="215" spans="1:18" x14ac:dyDescent="0.3">
      <c r="A215" s="262">
        <v>212</v>
      </c>
      <c r="B215" s="263" t="str">
        <f>'🔢 İNDİKATÖRLER'!A214</f>
        <v>HTTBT</v>
      </c>
      <c r="C215" s="262">
        <f>'🔢 İNDİKATÖRLER'!Y214</f>
        <v>4</v>
      </c>
      <c r="D215" s="262" t="str">
        <f>'🔢 İNDİKATÖRLER'!N214</f>
        <v>✓</v>
      </c>
      <c r="E215" s="262" t="str">
        <f>'🔢 İNDİKATÖRLER'!O214</f>
        <v>✓</v>
      </c>
      <c r="F215" s="262" t="str">
        <f>'🔢 İNDİKATÖRLER'!P214</f>
        <v>✓</v>
      </c>
      <c r="G215" s="262" t="str">
        <f>'🔢 İNDİKATÖRLER'!Q214</f>
        <v>✗</v>
      </c>
      <c r="H215" s="262" t="str">
        <f>'🔢 İNDİKATÖRLER'!R214</f>
        <v>✓</v>
      </c>
      <c r="I215" s="262" t="str">
        <f>'🔢 İNDİKATÖRLER'!S214</f>
        <v>✗</v>
      </c>
      <c r="J215" s="262" t="str">
        <f>'🔢 İNDİKATÖRLER'!AA214</f>
        <v>HAYIR</v>
      </c>
      <c r="K215" s="262">
        <f>'🔢 İNDİKATÖRLER'!F214</f>
        <v>4.0098475650883563</v>
      </c>
      <c r="L215" s="262" t="str">
        <f>'🔢 İNDİKATÖRLER'!Z214</f>
        <v>PAS</v>
      </c>
      <c r="M215" s="262">
        <f>'📡 CANLI_VERİ'!I215</f>
        <v>0.33300000000000002</v>
      </c>
      <c r="N215" s="262">
        <f>'📡 CANLI_VERİ'!H215</f>
        <v>11448</v>
      </c>
      <c r="O215" s="262">
        <f>'📡 CANLI_VERİ'!C215</f>
        <v>42.18</v>
      </c>
      <c r="P215" s="262">
        <f>'🔢 İNDİKATÖRLER'!U214</f>
        <v>11</v>
      </c>
      <c r="Q215" s="262">
        <f t="shared" si="6"/>
        <v>-7</v>
      </c>
      <c r="R215" s="263" t="str">
        <f t="shared" si="7"/>
        <v>Pas geç</v>
      </c>
    </row>
    <row r="216" spans="1:18" x14ac:dyDescent="0.3">
      <c r="A216" s="262">
        <v>213</v>
      </c>
      <c r="B216" s="263" t="str">
        <f>'🔢 İNDİKATÖRLER'!A215</f>
        <v>HUBVC</v>
      </c>
      <c r="C216" s="262">
        <f>'🔢 İNDİKATÖRLER'!Y215</f>
        <v>3</v>
      </c>
      <c r="D216" s="262" t="str">
        <f>'🔢 İNDİKATÖRLER'!N215</f>
        <v>✓</v>
      </c>
      <c r="E216" s="262" t="str">
        <f>'🔢 İNDİKATÖRLER'!O215</f>
        <v>✓</v>
      </c>
      <c r="F216" s="262" t="str">
        <f>'🔢 İNDİKATÖRLER'!P215</f>
        <v>✓</v>
      </c>
      <c r="G216" s="262" t="str">
        <f>'🔢 İNDİKATÖRLER'!Q215</f>
        <v>✓</v>
      </c>
      <c r="H216" s="262" t="str">
        <f>'🔢 İNDİKATÖRLER'!R215</f>
        <v>✗</v>
      </c>
      <c r="I216" s="262" t="str">
        <f>'🔢 İNDİKATÖRLER'!S215</f>
        <v>✗</v>
      </c>
      <c r="J216" s="262" t="str">
        <f>'🔢 İNDİKATÖRLER'!AA215</f>
        <v>HAYIR</v>
      </c>
      <c r="K216" s="262">
        <f>'🔢 İNDİKATÖRLER'!F215</f>
        <v>7.1601941747572821</v>
      </c>
      <c r="L216" s="262" t="str">
        <f>'🔢 İNDİKATÖRLER'!Z215</f>
        <v>PAS</v>
      </c>
      <c r="M216" s="262">
        <f>'📡 CANLI_VERİ'!I216</f>
        <v>0.25580000000000003</v>
      </c>
      <c r="N216" s="262">
        <f>'📡 CANLI_VERİ'!H216</f>
        <v>6462</v>
      </c>
      <c r="O216" s="262">
        <f>'📡 CANLI_VERİ'!C216</f>
        <v>3.92</v>
      </c>
      <c r="P216" s="262">
        <f>'🔢 İNDİKATÖRLER'!U215</f>
        <v>9</v>
      </c>
      <c r="Q216" s="262">
        <f t="shared" si="6"/>
        <v>-6</v>
      </c>
      <c r="R216" s="263" t="str">
        <f t="shared" si="7"/>
        <v>Pas geç</v>
      </c>
    </row>
    <row r="217" spans="1:18" x14ac:dyDescent="0.3">
      <c r="A217" s="262">
        <v>214</v>
      </c>
      <c r="B217" s="263" t="str">
        <f>'🔢 İNDİKATÖRLER'!A216</f>
        <v>HUNER</v>
      </c>
      <c r="C217" s="262">
        <f>'🔢 İNDİKATÖRLER'!Y216</f>
        <v>4</v>
      </c>
      <c r="D217" s="262" t="str">
        <f>'🔢 İNDİKATÖRLER'!N216</f>
        <v>✗</v>
      </c>
      <c r="E217" s="262" t="str">
        <f>'🔢 İNDİKATÖRLER'!O216</f>
        <v>✓</v>
      </c>
      <c r="F217" s="262" t="str">
        <f>'🔢 İNDİKATÖRLER'!P216</f>
        <v>✓</v>
      </c>
      <c r="G217" s="262" t="str">
        <f>'🔢 İNDİKATÖRLER'!Q216</f>
        <v>✗</v>
      </c>
      <c r="H217" s="262" t="str">
        <f>'🔢 İNDİKATÖRLER'!R216</f>
        <v>✗</v>
      </c>
      <c r="I217" s="262" t="str">
        <f>'🔢 İNDİKATÖRLER'!S216</f>
        <v>✗</v>
      </c>
      <c r="J217" s="262" t="str">
        <f>'🔢 İNDİKATÖRLER'!AA216</f>
        <v>HAYIR</v>
      </c>
      <c r="K217" s="262">
        <f>'🔢 İNDİKATÖRLER'!F216</f>
        <v>3.5493827160493834</v>
      </c>
      <c r="L217" s="262" t="str">
        <f>'🔢 İNDİKATÖRLER'!Z216</f>
        <v>PAS</v>
      </c>
      <c r="M217" s="262">
        <f>'📡 CANLI_VERİ'!I217</f>
        <v>0</v>
      </c>
      <c r="N217" s="262">
        <f>'📡 CANLI_VERİ'!H217</f>
        <v>40983</v>
      </c>
      <c r="O217" s="262">
        <f>'📡 CANLI_VERİ'!C217</f>
        <v>3.2</v>
      </c>
      <c r="P217" s="262">
        <f>'🔢 İNDİKATÖRLER'!U216</f>
        <v>6</v>
      </c>
      <c r="Q217" s="262">
        <f t="shared" si="6"/>
        <v>-2</v>
      </c>
      <c r="R217" s="263" t="str">
        <f t="shared" si="7"/>
        <v>Pas geç</v>
      </c>
    </row>
    <row r="218" spans="1:18" x14ac:dyDescent="0.3">
      <c r="A218" s="262">
        <v>215</v>
      </c>
      <c r="B218" s="263" t="str">
        <f>'🔢 İNDİKATÖRLER'!A217</f>
        <v>HURGZ</v>
      </c>
      <c r="C218" s="262">
        <f>'🔢 İNDİKATÖRLER'!Y217</f>
        <v>5</v>
      </c>
      <c r="D218" s="262" t="str">
        <f>'🔢 İNDİKATÖRLER'!N217</f>
        <v>✓</v>
      </c>
      <c r="E218" s="262" t="str">
        <f>'🔢 İNDİKATÖRLER'!O217</f>
        <v>✓</v>
      </c>
      <c r="F218" s="262" t="str">
        <f>'🔢 İNDİKATÖRLER'!P217</f>
        <v>✓</v>
      </c>
      <c r="G218" s="262" t="str">
        <f>'🔢 İNDİKATÖRLER'!Q217</f>
        <v>✗</v>
      </c>
      <c r="H218" s="262" t="str">
        <f>'🔢 İNDİKATÖRLER'!R217</f>
        <v>✓</v>
      </c>
      <c r="I218" s="262" t="str">
        <f>'🔢 İNDİKATÖRLER'!S217</f>
        <v>✓</v>
      </c>
      <c r="J218" s="262" t="str">
        <f>'🔢 İNDİKATÖRLER'!AA217</f>
        <v>HAYIR</v>
      </c>
      <c r="K218" s="262">
        <f>'🔢 İNDİKATÖRLER'!F217</f>
        <v>5.0091575091575091</v>
      </c>
      <c r="L218" s="262" t="str">
        <f>'🔢 İNDİKATÖRLER'!Z217</f>
        <v>PAS</v>
      </c>
      <c r="M218" s="262">
        <f>'📡 CANLI_VERİ'!I218</f>
        <v>-0.37590000000000001</v>
      </c>
      <c r="N218" s="262">
        <f>'📡 CANLI_VERİ'!H218</f>
        <v>254621</v>
      </c>
      <c r="O218" s="262">
        <f>'📡 CANLI_VERİ'!C218</f>
        <v>7.95</v>
      </c>
      <c r="P218" s="262">
        <f>'🔢 İNDİKATÖRLER'!U217</f>
        <v>11</v>
      </c>
      <c r="Q218" s="262">
        <f t="shared" si="6"/>
        <v>-6</v>
      </c>
      <c r="R218" s="263" t="str">
        <f t="shared" si="7"/>
        <v>Pas geç</v>
      </c>
    </row>
    <row r="219" spans="1:18" x14ac:dyDescent="0.3">
      <c r="A219" s="262">
        <v>216</v>
      </c>
      <c r="B219" s="263" t="str">
        <f>'🔢 İNDİKATÖRLER'!A218</f>
        <v>ICBCT</v>
      </c>
      <c r="C219" s="262">
        <f>'🔢 İNDİKATÖRLER'!Y218</f>
        <v>6</v>
      </c>
      <c r="D219" s="262" t="str">
        <f>'🔢 İNDİKATÖRLER'!N218</f>
        <v>✓</v>
      </c>
      <c r="E219" s="262" t="str">
        <f>'🔢 İNDİKATÖRLER'!O218</f>
        <v>✓</v>
      </c>
      <c r="F219" s="262" t="str">
        <f>'🔢 İNDİKATÖRLER'!P218</f>
        <v>✓</v>
      </c>
      <c r="G219" s="262" t="str">
        <f>'🔢 İNDİKATÖRLER'!Q218</f>
        <v>✗</v>
      </c>
      <c r="H219" s="262" t="str">
        <f>'🔢 İNDİKATÖRLER'!R218</f>
        <v>✓</v>
      </c>
      <c r="I219" s="262" t="str">
        <f>'🔢 İNDİKATÖRLER'!S218</f>
        <v>✗</v>
      </c>
      <c r="J219" s="262" t="str">
        <f>'🔢 İNDİKATÖRLER'!AA218</f>
        <v>HAYIR</v>
      </c>
      <c r="K219" s="262">
        <f>'🔢 İNDİKATÖRLER'!F218</f>
        <v>3.502664603747637</v>
      </c>
      <c r="L219" s="262" t="str">
        <f>'🔢 İNDİKATÖRLER'!Z218</f>
        <v>PAS</v>
      </c>
      <c r="M219" s="262">
        <f>'📡 CANLI_VERİ'!I219</f>
        <v>0</v>
      </c>
      <c r="N219" s="262">
        <f>'📡 CANLI_VERİ'!H219</f>
        <v>17663</v>
      </c>
      <c r="O219" s="262">
        <f>'📡 CANLI_VERİ'!C219</f>
        <v>16.82</v>
      </c>
      <c r="P219" s="262">
        <f>'🔢 İNDİKATÖRLER'!U218</f>
        <v>11</v>
      </c>
      <c r="Q219" s="262">
        <f t="shared" si="6"/>
        <v>-5</v>
      </c>
      <c r="R219" s="263" t="str">
        <f t="shared" si="7"/>
        <v>Pas geç</v>
      </c>
    </row>
    <row r="220" spans="1:18" x14ac:dyDescent="0.3">
      <c r="A220" s="262">
        <v>217</v>
      </c>
      <c r="B220" s="263" t="str">
        <f>'🔢 İNDİKATÖRLER'!A219</f>
        <v>ICUGS</v>
      </c>
      <c r="C220" s="262">
        <f>'🔢 İNDİKATÖRLER'!Y219</f>
        <v>0</v>
      </c>
      <c r="D220" s="262" t="str">
        <f>'🔢 İNDİKATÖRLER'!N219</f>
        <v>?</v>
      </c>
      <c r="E220" s="262" t="str">
        <f>'🔢 İNDİKATÖRLER'!O219</f>
        <v>?</v>
      </c>
      <c r="F220" s="262" t="str">
        <f>'🔢 İNDİKATÖRLER'!P219</f>
        <v>?</v>
      </c>
      <c r="G220" s="262" t="str">
        <f>'🔢 İNDİKATÖRLER'!Q219</f>
        <v>?</v>
      </c>
      <c r="H220" s="262" t="str">
        <f>'🔢 İNDİKATÖRLER'!R219</f>
        <v>?</v>
      </c>
      <c r="I220" s="262" t="str">
        <f>'🔢 İNDİKATÖRLER'!S219</f>
        <v>?</v>
      </c>
      <c r="J220" s="262" t="str">
        <f>'🔢 İNDİKATÖRLER'!AA219</f>
        <v>HAYIR</v>
      </c>
      <c r="K220" s="262" t="str">
        <f>'🔢 İNDİKATÖRLER'!F219</f>
        <v>?</v>
      </c>
      <c r="L220" s="262" t="str">
        <f>'🔢 İNDİKATÖRLER'!Z219</f>
        <v>PAS</v>
      </c>
      <c r="M220" s="262">
        <f>'📡 CANLI_VERİ'!I220</f>
        <v>-1.2174</v>
      </c>
      <c r="N220" s="262">
        <f>'📡 CANLI_VERİ'!H220</f>
        <v>1232093</v>
      </c>
      <c r="O220" s="262">
        <f>'📡 CANLI_VERİ'!C220</f>
        <v>5.68</v>
      </c>
      <c r="P220" s="262" t="str">
        <f>'🔢 İNDİKATÖRLER'!U219</f>
        <v/>
      </c>
      <c r="Q220" s="262" t="str">
        <f t="shared" si="6"/>
        <v/>
      </c>
      <c r="R220" s="263" t="str">
        <f t="shared" si="7"/>
        <v>Pas geç</v>
      </c>
    </row>
    <row r="221" spans="1:18" x14ac:dyDescent="0.3">
      <c r="A221" s="262">
        <v>218</v>
      </c>
      <c r="B221" s="263" t="str">
        <f>'🔢 İNDİKATÖRLER'!A220</f>
        <v>IDGYO</v>
      </c>
      <c r="C221" s="262">
        <f>'🔢 İNDİKATÖRLER'!Y220</f>
        <v>0</v>
      </c>
      <c r="D221" s="262" t="str">
        <f>'🔢 İNDİKATÖRLER'!N220</f>
        <v>✗</v>
      </c>
      <c r="E221" s="262" t="str">
        <f>'🔢 İNDİKATÖRLER'!O220</f>
        <v>✗</v>
      </c>
      <c r="F221" s="262" t="str">
        <f>'🔢 İNDİKATÖRLER'!P220</f>
        <v>✗</v>
      </c>
      <c r="G221" s="262" t="str">
        <f>'🔢 İNDİKATÖRLER'!Q220</f>
        <v>✗</v>
      </c>
      <c r="H221" s="262" t="str">
        <f>'🔢 İNDİKATÖRLER'!R220</f>
        <v>✗</v>
      </c>
      <c r="I221" s="262" t="str">
        <f>'🔢 İNDİKATÖRLER'!S220</f>
        <v>✗</v>
      </c>
      <c r="J221" s="262" t="str">
        <f>'🔢 İNDİKATÖRLER'!AA220</f>
        <v>HAYIR</v>
      </c>
      <c r="K221" s="262">
        <f>'🔢 İNDİKATÖRLER'!F220</f>
        <v>4.7977624784853692</v>
      </c>
      <c r="L221" s="262" t="str">
        <f>'🔢 İNDİKATÖRLER'!Z220</f>
        <v>PAS</v>
      </c>
      <c r="M221" s="262">
        <f>'📡 CANLI_VERİ'!I221</f>
        <v>0</v>
      </c>
      <c r="N221" s="262">
        <f>'📡 CANLI_VERİ'!H221</f>
        <v>83155</v>
      </c>
      <c r="O221" s="262">
        <f>'📡 CANLI_VERİ'!C221</f>
        <v>3.29</v>
      </c>
      <c r="P221" s="262">
        <f>'🔢 İNDİKATÖRLER'!U220</f>
        <v>0</v>
      </c>
      <c r="Q221" s="262">
        <f t="shared" si="6"/>
        <v>0</v>
      </c>
      <c r="R221" s="263" t="str">
        <f t="shared" si="7"/>
        <v>Pas geç</v>
      </c>
    </row>
    <row r="222" spans="1:18" x14ac:dyDescent="0.3">
      <c r="A222" s="262">
        <v>219</v>
      </c>
      <c r="B222" s="263" t="str">
        <f>'🔢 İNDİKATÖRLER'!A221</f>
        <v>IHEVA</v>
      </c>
      <c r="C222" s="262">
        <f>'🔢 İNDİKATÖRLER'!Y221</f>
        <v>9</v>
      </c>
      <c r="D222" s="262" t="str">
        <f>'🔢 İNDİKATÖRLER'!N221</f>
        <v>✓</v>
      </c>
      <c r="E222" s="262" t="str">
        <f>'🔢 İNDİKATÖRLER'!O221</f>
        <v>✓</v>
      </c>
      <c r="F222" s="262" t="str">
        <f>'🔢 İNDİKATÖRLER'!P221</f>
        <v>✓</v>
      </c>
      <c r="G222" s="262" t="str">
        <f>'🔢 İNDİKATÖRLER'!Q221</f>
        <v>✗</v>
      </c>
      <c r="H222" s="262" t="str">
        <f>'🔢 İNDİKATÖRLER'!R221</f>
        <v>✓</v>
      </c>
      <c r="I222" s="262" t="str">
        <f>'🔢 İNDİKATÖRLER'!S221</f>
        <v>✓</v>
      </c>
      <c r="J222" s="262" t="str">
        <f>'🔢 İNDİKATÖRLER'!AA221</f>
        <v>HAYIR</v>
      </c>
      <c r="K222" s="262">
        <f>'🔢 İNDİKATÖRLER'!F221</f>
        <v>3.1780994336060351</v>
      </c>
      <c r="L222" s="262" t="str">
        <f>'🔢 İNDİKATÖRLER'!Z221</f>
        <v>İZLE</v>
      </c>
      <c r="M222" s="262">
        <f>'📡 CANLI_VERİ'!I222</f>
        <v>-0.43669999999999998</v>
      </c>
      <c r="N222" s="262">
        <f>'📡 CANLI_VERİ'!H222</f>
        <v>8250</v>
      </c>
      <c r="O222" s="262">
        <f>'📡 CANLI_VERİ'!C222</f>
        <v>2.2799999999999998</v>
      </c>
      <c r="P222" s="262">
        <f>'🔢 İNDİKATÖRLER'!U221</f>
        <v>13</v>
      </c>
      <c r="Q222" s="262">
        <f t="shared" si="6"/>
        <v>-4</v>
      </c>
      <c r="R222" s="263" t="str">
        <f t="shared" si="7"/>
        <v>İkinci kademe izleme</v>
      </c>
    </row>
    <row r="223" spans="1:18" ht="28.8" x14ac:dyDescent="0.3">
      <c r="A223" s="262">
        <v>220</v>
      </c>
      <c r="B223" s="263" t="str">
        <f>'🔢 İNDİKATÖRLER'!A222</f>
        <v>IHGZT</v>
      </c>
      <c r="C223" s="262">
        <f>'🔢 İNDİKATÖRLER'!Y222</f>
        <v>15</v>
      </c>
      <c r="D223" s="262" t="str">
        <f>'🔢 İNDİKATÖRLER'!N222</f>
        <v>✓</v>
      </c>
      <c r="E223" s="262" t="str">
        <f>'🔢 İNDİKATÖRLER'!O222</f>
        <v>✓</v>
      </c>
      <c r="F223" s="262" t="str">
        <f>'🔢 İNDİKATÖRLER'!P222</f>
        <v>✓</v>
      </c>
      <c r="G223" s="262" t="str">
        <f>'🔢 İNDİKATÖRLER'!Q222</f>
        <v>✓</v>
      </c>
      <c r="H223" s="262" t="str">
        <f>'🔢 İNDİKATÖRLER'!R222</f>
        <v>✓</v>
      </c>
      <c r="I223" s="262" t="str">
        <f>'🔢 İNDİKATÖRLER'!S222</f>
        <v>✓</v>
      </c>
      <c r="J223" s="262" t="str">
        <f>'🔢 İNDİKATÖRLER'!AA222</f>
        <v>EVET</v>
      </c>
      <c r="K223" s="262">
        <f>'🔢 İNDİKATÖRLER'!F222</f>
        <v>2.8293135435992594</v>
      </c>
      <c r="L223" s="262" t="str">
        <f>'🔢 İNDİKATÖRLER'!Z222</f>
        <v>PREMIUM</v>
      </c>
      <c r="M223" s="262">
        <f>'📡 CANLI_VERİ'!I223</f>
        <v>0.65790000000000004</v>
      </c>
      <c r="N223" s="262">
        <f>'📡 CANLI_VERİ'!H223</f>
        <v>570177</v>
      </c>
      <c r="O223" s="262">
        <f>'📡 CANLI_VERİ'!C223</f>
        <v>1.53</v>
      </c>
      <c r="P223" s="262">
        <f>'🔢 İNDİKATÖRLER'!U222</f>
        <v>15</v>
      </c>
      <c r="Q223" s="262">
        <f t="shared" si="6"/>
        <v>0</v>
      </c>
      <c r="R223" s="263" t="str">
        <f t="shared" si="7"/>
        <v>Piyasa/Hisse eksi ise öncelikli aday</v>
      </c>
    </row>
    <row r="224" spans="1:18" x14ac:dyDescent="0.3">
      <c r="A224" s="262">
        <v>221</v>
      </c>
      <c r="B224" s="263" t="str">
        <f>'🔢 İNDİKATÖRLER'!A223</f>
        <v>IHLAS</v>
      </c>
      <c r="C224" s="262">
        <f>'🔢 İNDİKATÖRLER'!Y223</f>
        <v>6</v>
      </c>
      <c r="D224" s="262" t="str">
        <f>'🔢 İNDİKATÖRLER'!N223</f>
        <v>✓</v>
      </c>
      <c r="E224" s="262" t="str">
        <f>'🔢 İNDİKATÖRLER'!O223</f>
        <v>✓</v>
      </c>
      <c r="F224" s="262" t="str">
        <f>'🔢 İNDİKATÖRLER'!P223</f>
        <v>✓</v>
      </c>
      <c r="G224" s="262" t="str">
        <f>'🔢 İNDİKATÖRLER'!Q223</f>
        <v>✗</v>
      </c>
      <c r="H224" s="262" t="str">
        <f>'🔢 İNDİKATÖRLER'!R223</f>
        <v>✓</v>
      </c>
      <c r="I224" s="262" t="str">
        <f>'🔢 İNDİKATÖRLER'!S223</f>
        <v>✗</v>
      </c>
      <c r="J224" s="262" t="str">
        <f>'🔢 İNDİKATÖRLER'!AA223</f>
        <v>HAYIR</v>
      </c>
      <c r="K224" s="262">
        <f>'🔢 İNDİKATÖRLER'!F223</f>
        <v>3.427290198590649</v>
      </c>
      <c r="L224" s="262" t="str">
        <f>'🔢 İNDİKATÖRLER'!Z223</f>
        <v>PAS</v>
      </c>
      <c r="M224" s="262">
        <f>'📡 CANLI_VERİ'!I224</f>
        <v>-0.44440000000000002</v>
      </c>
      <c r="N224" s="262">
        <f>'📡 CANLI_VERİ'!H224</f>
        <v>813246</v>
      </c>
      <c r="O224" s="262">
        <f>'📡 CANLI_VERİ'!C224</f>
        <v>2.2400000000000002</v>
      </c>
      <c r="P224" s="262">
        <f>'🔢 İNDİKATÖRLER'!U223</f>
        <v>11</v>
      </c>
      <c r="Q224" s="262">
        <f t="shared" si="6"/>
        <v>-5</v>
      </c>
      <c r="R224" s="263" t="str">
        <f t="shared" si="7"/>
        <v>Pas geç</v>
      </c>
    </row>
    <row r="225" spans="1:18" x14ac:dyDescent="0.3">
      <c r="A225" s="262">
        <v>222</v>
      </c>
      <c r="B225" s="263" t="str">
        <f>'🔢 İNDİKATÖRLER'!A224</f>
        <v>IHLGM</v>
      </c>
      <c r="C225" s="262">
        <f>'🔢 İNDİKATÖRLER'!Y224</f>
        <v>4</v>
      </c>
      <c r="D225" s="262" t="str">
        <f>'🔢 İNDİKATÖRLER'!N224</f>
        <v>✓</v>
      </c>
      <c r="E225" s="262" t="str">
        <f>'🔢 İNDİKATÖRLER'!O224</f>
        <v>✓</v>
      </c>
      <c r="F225" s="262" t="str">
        <f>'🔢 İNDİKATÖRLER'!P224</f>
        <v>✓</v>
      </c>
      <c r="G225" s="262" t="str">
        <f>'🔢 İNDİKATÖRLER'!Q224</f>
        <v>✗</v>
      </c>
      <c r="H225" s="262" t="str">
        <f>'🔢 İNDİKATÖRLER'!R224</f>
        <v>✓</v>
      </c>
      <c r="I225" s="262" t="str">
        <f>'🔢 İNDİKATÖRLER'!S224</f>
        <v>✗</v>
      </c>
      <c r="J225" s="262" t="str">
        <f>'🔢 İNDİKATÖRLER'!AA224</f>
        <v>HAYIR</v>
      </c>
      <c r="K225" s="262">
        <f>'🔢 İNDİKATÖRLER'!F224</f>
        <v>4.7820823244552084</v>
      </c>
      <c r="L225" s="262" t="str">
        <f>'🔢 İNDİKATÖRLER'!Z224</f>
        <v>PAS</v>
      </c>
      <c r="M225" s="262">
        <f>'📡 CANLI_VERİ'!I225</f>
        <v>0</v>
      </c>
      <c r="N225" s="262">
        <f>'📡 CANLI_VERİ'!H225</f>
        <v>212237</v>
      </c>
      <c r="O225" s="262">
        <f>'📡 CANLI_VERİ'!C225</f>
        <v>2.2400000000000002</v>
      </c>
      <c r="P225" s="262">
        <f>'🔢 İNDİKATÖRLER'!U224</f>
        <v>11</v>
      </c>
      <c r="Q225" s="262">
        <f t="shared" si="6"/>
        <v>-7</v>
      </c>
      <c r="R225" s="263" t="str">
        <f t="shared" si="7"/>
        <v>Pas geç</v>
      </c>
    </row>
    <row r="226" spans="1:18" x14ac:dyDescent="0.3">
      <c r="A226" s="262">
        <v>223</v>
      </c>
      <c r="B226" s="263" t="str">
        <f>'🔢 İNDİKATÖRLER'!A225</f>
        <v>IHLSN</v>
      </c>
      <c r="C226" s="262">
        <f>'🔢 İNDİKATÖRLER'!Y225</f>
        <v>0</v>
      </c>
      <c r="D226" s="262" t="str">
        <f>'🔢 İNDİKATÖRLER'!N225</f>
        <v>?</v>
      </c>
      <c r="E226" s="262" t="str">
        <f>'🔢 İNDİKATÖRLER'!O225</f>
        <v>?</v>
      </c>
      <c r="F226" s="262" t="str">
        <f>'🔢 İNDİKATÖRLER'!P225</f>
        <v>?</v>
      </c>
      <c r="G226" s="262" t="str">
        <f>'🔢 İNDİKATÖRLER'!Q225</f>
        <v>?</v>
      </c>
      <c r="H226" s="262" t="str">
        <f>'🔢 İNDİKATÖRLER'!R225</f>
        <v>?</v>
      </c>
      <c r="I226" s="262" t="str">
        <f>'🔢 İNDİKATÖRLER'!S225</f>
        <v>?</v>
      </c>
      <c r="J226" s="262" t="str">
        <f>'🔢 İNDİKATÖRLER'!AA225</f>
        <v>HAYIR</v>
      </c>
      <c r="K226" s="262" t="str">
        <f>'🔢 İNDİKATÖRLER'!F225</f>
        <v>?</v>
      </c>
      <c r="L226" s="262" t="str">
        <f>'🔢 İNDİKATÖRLER'!Z225</f>
        <v>PAS</v>
      </c>
      <c r="M226" s="262">
        <f>'📡 CANLI_VERİ'!I226</f>
        <v>0</v>
      </c>
      <c r="N226" s="262">
        <f>'📡 CANLI_VERİ'!H226</f>
        <v>0</v>
      </c>
      <c r="O226" s="262">
        <f>'📡 CANLI_VERİ'!C226</f>
        <v>0</v>
      </c>
      <c r="P226" s="262" t="str">
        <f>'🔢 İNDİKATÖRLER'!U225</f>
        <v/>
      </c>
      <c r="Q226" s="262" t="str">
        <f t="shared" si="6"/>
        <v/>
      </c>
      <c r="R226" s="263" t="str">
        <f t="shared" si="7"/>
        <v>Pas geç</v>
      </c>
    </row>
    <row r="227" spans="1:18" x14ac:dyDescent="0.3">
      <c r="A227" s="262">
        <v>224</v>
      </c>
      <c r="B227" s="263" t="str">
        <f>'🔢 İNDİKATÖRLER'!A226</f>
        <v>IHYAY</v>
      </c>
      <c r="C227" s="262">
        <f>'🔢 İNDİKATÖRLER'!Y226</f>
        <v>0</v>
      </c>
      <c r="D227" s="262" t="str">
        <f>'🔢 İNDİKATÖRLER'!N226</f>
        <v>?</v>
      </c>
      <c r="E227" s="262" t="str">
        <f>'🔢 İNDİKATÖRLER'!O226</f>
        <v>?</v>
      </c>
      <c r="F227" s="262" t="str">
        <f>'🔢 İNDİKATÖRLER'!P226</f>
        <v>?</v>
      </c>
      <c r="G227" s="262" t="str">
        <f>'🔢 İNDİKATÖRLER'!Q226</f>
        <v>?</v>
      </c>
      <c r="H227" s="262" t="str">
        <f>'🔢 İNDİKATÖRLER'!R226</f>
        <v>?</v>
      </c>
      <c r="I227" s="262" t="str">
        <f>'🔢 İNDİKATÖRLER'!S226</f>
        <v>?</v>
      </c>
      <c r="J227" s="262" t="str">
        <f>'🔢 İNDİKATÖRLER'!AA226</f>
        <v>HAYIR</v>
      </c>
      <c r="K227" s="262" t="str">
        <f>'🔢 İNDİKATÖRLER'!F226</f>
        <v>?</v>
      </c>
      <c r="L227" s="262" t="str">
        <f>'🔢 İNDİKATÖRLER'!Z226</f>
        <v>PAS</v>
      </c>
      <c r="M227" s="262">
        <f>'📡 CANLI_VERİ'!I227</f>
        <v>0</v>
      </c>
      <c r="N227" s="262">
        <f>'📡 CANLI_VERİ'!H227</f>
        <v>139183</v>
      </c>
      <c r="O227" s="262">
        <f>'📡 CANLI_VERİ'!C227</f>
        <v>1.81</v>
      </c>
      <c r="P227" s="262" t="str">
        <f>'🔢 İNDİKATÖRLER'!U226</f>
        <v/>
      </c>
      <c r="Q227" s="262" t="str">
        <f t="shared" si="6"/>
        <v/>
      </c>
      <c r="R227" s="263" t="str">
        <f t="shared" si="7"/>
        <v>Pas geç</v>
      </c>
    </row>
    <row r="228" spans="1:18" x14ac:dyDescent="0.3">
      <c r="A228" s="262">
        <v>225</v>
      </c>
      <c r="B228" s="263" t="str">
        <f>'🔢 İNDİKATÖRLER'!A227</f>
        <v>IMASM</v>
      </c>
      <c r="C228" s="262">
        <f>'🔢 İNDİKATÖRLER'!Y227</f>
        <v>2</v>
      </c>
      <c r="D228" s="262" t="str">
        <f>'🔢 İNDİKATÖRLER'!N227</f>
        <v>✗</v>
      </c>
      <c r="E228" s="262" t="str">
        <f>'🔢 İNDİKATÖRLER'!O227</f>
        <v>✓</v>
      </c>
      <c r="F228" s="262" t="str">
        <f>'🔢 İNDİKATÖRLER'!P227</f>
        <v>✓</v>
      </c>
      <c r="G228" s="262" t="str">
        <f>'🔢 İNDİKATÖRLER'!Q227</f>
        <v>✗</v>
      </c>
      <c r="H228" s="262" t="str">
        <f>'🔢 İNDİKATÖRLER'!R227</f>
        <v>✗</v>
      </c>
      <c r="I228" s="262" t="str">
        <f>'🔢 İNDİKATÖRLER'!S227</f>
        <v>✗</v>
      </c>
      <c r="J228" s="262" t="str">
        <f>'🔢 İNDİKATÖRLER'!AA227</f>
        <v>HAYIR</v>
      </c>
      <c r="K228" s="262">
        <f>'🔢 İNDİKATÖRLER'!F227</f>
        <v>4.7247023809523814</v>
      </c>
      <c r="L228" s="262" t="str">
        <f>'🔢 İNDİKATÖRLER'!Z227</f>
        <v>PAS</v>
      </c>
      <c r="M228" s="262">
        <f>'📡 CANLI_VERİ'!I228</f>
        <v>-0.26879999999999998</v>
      </c>
      <c r="N228" s="262">
        <f>'📡 CANLI_VERİ'!H228</f>
        <v>221912</v>
      </c>
      <c r="O228" s="262">
        <f>'📡 CANLI_VERİ'!C228</f>
        <v>3.71</v>
      </c>
      <c r="P228" s="262">
        <f>'🔢 İNDİKATÖRLER'!U227</f>
        <v>6</v>
      </c>
      <c r="Q228" s="262">
        <f t="shared" si="6"/>
        <v>-4</v>
      </c>
      <c r="R228" s="263" t="str">
        <f t="shared" si="7"/>
        <v>Pas geç</v>
      </c>
    </row>
    <row r="229" spans="1:18" x14ac:dyDescent="0.3">
      <c r="A229" s="262">
        <v>226</v>
      </c>
      <c r="B229" s="263" t="str">
        <f>'🔢 İNDİKATÖRLER'!A228</f>
        <v>INDES</v>
      </c>
      <c r="C229" s="262">
        <f>'🔢 İNDİKATÖRLER'!Y228</f>
        <v>10</v>
      </c>
      <c r="D229" s="262" t="str">
        <f>'🔢 İNDİKATÖRLER'!N228</f>
        <v>✓</v>
      </c>
      <c r="E229" s="262" t="str">
        <f>'🔢 İNDİKATÖRLER'!O228</f>
        <v>✓</v>
      </c>
      <c r="F229" s="262" t="str">
        <f>'🔢 İNDİKATÖRLER'!P228</f>
        <v>✓</v>
      </c>
      <c r="G229" s="262" t="str">
        <f>'🔢 İNDİKATÖRLER'!Q228</f>
        <v>✓</v>
      </c>
      <c r="H229" s="262" t="str">
        <f>'🔢 İNDİKATÖRLER'!R228</f>
        <v>✓</v>
      </c>
      <c r="I229" s="262" t="str">
        <f>'🔢 İNDİKATÖRLER'!S228</f>
        <v>✗</v>
      </c>
      <c r="J229" s="262" t="str">
        <f>'🔢 İNDİKATÖRLER'!AA228</f>
        <v>HAYIR</v>
      </c>
      <c r="K229" s="262">
        <f>'🔢 İNDİKATÖRLER'!F228</f>
        <v>3.5851122058018605</v>
      </c>
      <c r="L229" s="262" t="str">
        <f>'🔢 İNDİKATÖRLER'!Z228</f>
        <v>İZLE</v>
      </c>
      <c r="M229" s="262">
        <f>'📡 CANLI_VERİ'!I229</f>
        <v>-0.3906</v>
      </c>
      <c r="N229" s="262">
        <f>'📡 CANLI_VERİ'!H229</f>
        <v>270987</v>
      </c>
      <c r="O229" s="262">
        <f>'📡 CANLI_VERİ'!C229</f>
        <v>10.199999999999999</v>
      </c>
      <c r="P229" s="262">
        <f>'🔢 İNDİKATÖRLER'!U228</f>
        <v>13</v>
      </c>
      <c r="Q229" s="262">
        <f t="shared" si="6"/>
        <v>-3</v>
      </c>
      <c r="R229" s="263" t="str">
        <f t="shared" si="7"/>
        <v>İkinci kademe izleme</v>
      </c>
    </row>
    <row r="230" spans="1:18" x14ac:dyDescent="0.3">
      <c r="A230" s="262">
        <v>227</v>
      </c>
      <c r="B230" s="263" t="str">
        <f>'🔢 İNDİKATÖRLER'!A229</f>
        <v>INFO</v>
      </c>
      <c r="C230" s="262">
        <f>'🔢 İNDİKATÖRLER'!Y229</f>
        <v>8</v>
      </c>
      <c r="D230" s="262" t="str">
        <f>'🔢 İNDİKATÖRLER'!N229</f>
        <v>✗</v>
      </c>
      <c r="E230" s="262" t="str">
        <f>'🔢 İNDİKATÖRLER'!O229</f>
        <v>✓</v>
      </c>
      <c r="F230" s="262" t="str">
        <f>'🔢 İNDİKATÖRLER'!P229</f>
        <v>✓</v>
      </c>
      <c r="G230" s="262" t="str">
        <f>'🔢 İNDİKATÖRLER'!Q229</f>
        <v>✗</v>
      </c>
      <c r="H230" s="262" t="str">
        <f>'🔢 İNDİKATÖRLER'!R229</f>
        <v>✓</v>
      </c>
      <c r="I230" s="262" t="str">
        <f>'🔢 İNDİKATÖRLER'!S229</f>
        <v>✓</v>
      </c>
      <c r="J230" s="262" t="str">
        <f>'🔢 İNDİKATÖRLER'!AA229</f>
        <v>HAYIR</v>
      </c>
      <c r="K230" s="262">
        <f>'🔢 İNDİKATÖRLER'!F229</f>
        <v>3.9999999999999996</v>
      </c>
      <c r="L230" s="262" t="str">
        <f>'🔢 İNDİKATÖRLER'!Z229</f>
        <v>İZLE</v>
      </c>
      <c r="M230" s="262">
        <f>'📡 CANLI_VERİ'!I230</f>
        <v>-0.57969999999999999</v>
      </c>
      <c r="N230" s="262">
        <f>'📡 CANLI_VERİ'!H230</f>
        <v>603755</v>
      </c>
      <c r="O230" s="262">
        <f>'📡 CANLI_VERİ'!C230</f>
        <v>3.43</v>
      </c>
      <c r="P230" s="262">
        <f>'🔢 İNDİKATÖRLER'!U229</f>
        <v>10</v>
      </c>
      <c r="Q230" s="262">
        <f t="shared" si="6"/>
        <v>-2</v>
      </c>
      <c r="R230" s="263" t="str">
        <f t="shared" si="7"/>
        <v>İkinci kademe izleme</v>
      </c>
    </row>
    <row r="231" spans="1:18" x14ac:dyDescent="0.3">
      <c r="A231" s="262">
        <v>228</v>
      </c>
      <c r="B231" s="263" t="str">
        <f>'🔢 İNDİKATÖRLER'!A230</f>
        <v>INTEM</v>
      </c>
      <c r="C231" s="262">
        <f>'🔢 İNDİKATÖRLER'!Y230</f>
        <v>5</v>
      </c>
      <c r="D231" s="262" t="str">
        <f>'🔢 İNDİKATÖRLER'!N230</f>
        <v>✗</v>
      </c>
      <c r="E231" s="262" t="str">
        <f>'🔢 İNDİKATÖRLER'!O230</f>
        <v>✓</v>
      </c>
      <c r="F231" s="262" t="str">
        <f>'🔢 İNDİKATÖRLER'!P230</f>
        <v>✓</v>
      </c>
      <c r="G231" s="262" t="str">
        <f>'🔢 İNDİKATÖRLER'!Q230</f>
        <v>✗</v>
      </c>
      <c r="H231" s="262" t="str">
        <f>'🔢 İNDİKATÖRLER'!R230</f>
        <v>✓</v>
      </c>
      <c r="I231" s="262" t="str">
        <f>'🔢 İNDİKATÖRLER'!S230</f>
        <v>✗</v>
      </c>
      <c r="J231" s="262" t="str">
        <f>'🔢 İNDİKATÖRLER'!AA230</f>
        <v>HAYIR</v>
      </c>
      <c r="K231" s="262">
        <f>'🔢 İNDİKATÖRLER'!F230</f>
        <v>3.3378411605606098</v>
      </c>
      <c r="L231" s="262" t="str">
        <f>'🔢 İNDİKATÖRLER'!Z230</f>
        <v>PAS</v>
      </c>
      <c r="M231" s="262">
        <f>'📡 CANLI_VERİ'!I231</f>
        <v>0.43519999999999998</v>
      </c>
      <c r="N231" s="262">
        <f>'📡 CANLI_VERİ'!H231</f>
        <v>1687</v>
      </c>
      <c r="O231" s="262">
        <f>'📡 CANLI_VERİ'!C231</f>
        <v>288.5</v>
      </c>
      <c r="P231" s="262">
        <f>'🔢 İNDİKATÖRLER'!U230</f>
        <v>8</v>
      </c>
      <c r="Q231" s="262">
        <f t="shared" si="6"/>
        <v>-3</v>
      </c>
      <c r="R231" s="263" t="str">
        <f t="shared" si="7"/>
        <v>Pas geç</v>
      </c>
    </row>
    <row r="232" spans="1:18" x14ac:dyDescent="0.3">
      <c r="A232" s="262">
        <v>229</v>
      </c>
      <c r="B232" s="263" t="str">
        <f>'🔢 İNDİKATÖRLER'!A231</f>
        <v>INVEO</v>
      </c>
      <c r="C232" s="262">
        <f>'🔢 İNDİKATÖRLER'!Y231</f>
        <v>4</v>
      </c>
      <c r="D232" s="262" t="str">
        <f>'🔢 İNDİKATÖRLER'!N231</f>
        <v>✗</v>
      </c>
      <c r="E232" s="262" t="str">
        <f>'🔢 İNDİKATÖRLER'!O231</f>
        <v>✓</v>
      </c>
      <c r="F232" s="262" t="str">
        <f>'🔢 İNDİKATÖRLER'!P231</f>
        <v>✓</v>
      </c>
      <c r="G232" s="262" t="str">
        <f>'🔢 İNDİKATÖRLER'!Q231</f>
        <v>✗</v>
      </c>
      <c r="H232" s="262" t="str">
        <f>'🔢 İNDİKATÖRLER'!R231</f>
        <v>✗</v>
      </c>
      <c r="I232" s="262" t="str">
        <f>'🔢 İNDİKATÖRLER'!S231</f>
        <v>✗</v>
      </c>
      <c r="J232" s="262" t="str">
        <f>'🔢 İNDİKATÖRLER'!AA231</f>
        <v>HAYIR</v>
      </c>
      <c r="K232" s="262">
        <f>'🔢 İNDİKATÖRLER'!F231</f>
        <v>3.4618195104128633</v>
      </c>
      <c r="L232" s="262" t="str">
        <f>'🔢 İNDİKATÖRLER'!Z231</f>
        <v>PAS</v>
      </c>
      <c r="M232" s="262">
        <f>'📡 CANLI_VERİ'!I232</f>
        <v>-0.26179999999999998</v>
      </c>
      <c r="N232" s="262">
        <f>'📡 CANLI_VERİ'!H232</f>
        <v>36872</v>
      </c>
      <c r="O232" s="262">
        <f>'📡 CANLI_VERİ'!C232</f>
        <v>7.62</v>
      </c>
      <c r="P232" s="262">
        <f>'🔢 İNDİKATÖRLER'!U231</f>
        <v>6</v>
      </c>
      <c r="Q232" s="262">
        <f t="shared" si="6"/>
        <v>-2</v>
      </c>
      <c r="R232" s="263" t="str">
        <f t="shared" si="7"/>
        <v>Pas geç</v>
      </c>
    </row>
    <row r="233" spans="1:18" x14ac:dyDescent="0.3">
      <c r="A233" s="262">
        <v>230</v>
      </c>
      <c r="B233" s="263" t="str">
        <f>'🔢 İNDİKATÖRLER'!A232</f>
        <v>IPEKE</v>
      </c>
      <c r="C233" s="262">
        <f>'🔢 İNDİKATÖRLER'!Y232</f>
        <v>0</v>
      </c>
      <c r="D233" s="262" t="str">
        <f>'🔢 İNDİKATÖRLER'!N232</f>
        <v>?</v>
      </c>
      <c r="E233" s="262" t="str">
        <f>'🔢 İNDİKATÖRLER'!O232</f>
        <v>?</v>
      </c>
      <c r="F233" s="262" t="str">
        <f>'🔢 İNDİKATÖRLER'!P232</f>
        <v>?</v>
      </c>
      <c r="G233" s="262" t="str">
        <f>'🔢 İNDİKATÖRLER'!Q232</f>
        <v>?</v>
      </c>
      <c r="H233" s="262" t="str">
        <f>'🔢 İNDİKATÖRLER'!R232</f>
        <v>?</v>
      </c>
      <c r="I233" s="262" t="str">
        <f>'🔢 İNDİKATÖRLER'!S232</f>
        <v>?</v>
      </c>
      <c r="J233" s="262" t="str">
        <f>'🔢 İNDİKATÖRLER'!AA232</f>
        <v>HAYIR</v>
      </c>
      <c r="K233" s="262" t="str">
        <f>'🔢 İNDİKATÖRLER'!F232</f>
        <v>?</v>
      </c>
      <c r="L233" s="262" t="str">
        <f>'🔢 İNDİKATÖRLER'!Z232</f>
        <v>PAS</v>
      </c>
      <c r="M233" s="262">
        <f>'📡 CANLI_VERİ'!I233</f>
        <v>0</v>
      </c>
      <c r="N233" s="262">
        <f>'📡 CANLI_VERİ'!H233</f>
        <v>0</v>
      </c>
      <c r="O233" s="262">
        <f>'📡 CANLI_VERİ'!C233</f>
        <v>0</v>
      </c>
      <c r="P233" s="262" t="str">
        <f>'🔢 İNDİKATÖRLER'!U232</f>
        <v/>
      </c>
      <c r="Q233" s="262" t="str">
        <f t="shared" si="6"/>
        <v/>
      </c>
      <c r="R233" s="263" t="str">
        <f t="shared" si="7"/>
        <v>Pas geç</v>
      </c>
    </row>
    <row r="234" spans="1:18" x14ac:dyDescent="0.3">
      <c r="A234" s="262">
        <v>231</v>
      </c>
      <c r="B234" s="263" t="str">
        <f>'🔢 İNDİKATÖRLER'!A233</f>
        <v>ISATR</v>
      </c>
      <c r="C234" s="262">
        <f>'🔢 İNDİKATÖRLER'!Y233</f>
        <v>0</v>
      </c>
      <c r="D234" s="262" t="str">
        <f>'🔢 İNDİKATÖRLER'!N233</f>
        <v>✓</v>
      </c>
      <c r="E234" s="262" t="str">
        <f>'🔢 İNDİKATÖRLER'!O233</f>
        <v>✓</v>
      </c>
      <c r="F234" s="262" t="str">
        <f>'🔢 İNDİKATÖRLER'!P233</f>
        <v>✓</v>
      </c>
      <c r="G234" s="262" t="str">
        <f>'🔢 İNDİKATÖRLER'!Q233</f>
        <v>✗</v>
      </c>
      <c r="H234" s="262" t="str">
        <f>'🔢 İNDİKATÖRLER'!R233</f>
        <v>✓</v>
      </c>
      <c r="I234" s="262" t="str">
        <f>'🔢 İNDİKATÖRLER'!S233</f>
        <v>✗</v>
      </c>
      <c r="J234" s="262" t="str">
        <f>'🔢 İNDİKATÖRLER'!AA233</f>
        <v>HAYIR</v>
      </c>
      <c r="K234" s="262">
        <f>'🔢 İNDİKATÖRLER'!F233</f>
        <v>6.3892689147135844</v>
      </c>
      <c r="L234" s="262" t="str">
        <f>'🔢 İNDİKATÖRLER'!Z233</f>
        <v>PAS</v>
      </c>
      <c r="M234" s="262">
        <f>'📡 CANLI_VERİ'!I234</f>
        <v>-10</v>
      </c>
      <c r="N234" s="262">
        <f>'📡 CANLI_VERİ'!H234</f>
        <v>1</v>
      </c>
      <c r="O234" s="262">
        <f>'📡 CANLI_VERİ'!C234</f>
        <v>4949956</v>
      </c>
      <c r="P234" s="262">
        <f>'🔢 İNDİKATÖRLER'!U233</f>
        <v>9</v>
      </c>
      <c r="Q234" s="262">
        <f t="shared" si="6"/>
        <v>-9</v>
      </c>
      <c r="R234" s="263" t="str">
        <f t="shared" si="7"/>
        <v>Pas geç</v>
      </c>
    </row>
    <row r="235" spans="1:18" x14ac:dyDescent="0.3">
      <c r="A235" s="262">
        <v>232</v>
      </c>
      <c r="B235" s="263" t="str">
        <f>'🔢 İNDİKATÖRLER'!A234</f>
        <v>ISBIR</v>
      </c>
      <c r="C235" s="262">
        <f>'🔢 İNDİKATÖRLER'!Y234</f>
        <v>9</v>
      </c>
      <c r="D235" s="262" t="str">
        <f>'🔢 İNDİKATÖRLER'!N234</f>
        <v>✗</v>
      </c>
      <c r="E235" s="262" t="str">
        <f>'🔢 İNDİKATÖRLER'!O234</f>
        <v>✓</v>
      </c>
      <c r="F235" s="262" t="str">
        <f>'🔢 İNDİKATÖRLER'!P234</f>
        <v>✓</v>
      </c>
      <c r="G235" s="262" t="str">
        <f>'🔢 İNDİKATÖRLER'!Q234</f>
        <v>✓</v>
      </c>
      <c r="H235" s="262" t="str">
        <f>'🔢 İNDİKATÖRLER'!R234</f>
        <v>✓</v>
      </c>
      <c r="I235" s="262" t="str">
        <f>'🔢 İNDİKATÖRLER'!S234</f>
        <v>✗</v>
      </c>
      <c r="J235" s="262" t="str">
        <f>'🔢 İNDİKATÖRLER'!AA234</f>
        <v>HAYIR</v>
      </c>
      <c r="K235" s="262">
        <f>'🔢 İNDİKATÖRLER'!F234</f>
        <v>2.9181184668989557</v>
      </c>
      <c r="L235" s="262" t="str">
        <f>'🔢 İNDİKATÖRLER'!Z234</f>
        <v>İZLE</v>
      </c>
      <c r="M235" s="262">
        <f>'📡 CANLI_VERİ'!I235</f>
        <v>-0.51639999999999997</v>
      </c>
      <c r="N235" s="262">
        <f>'📡 CANLI_VERİ'!H235</f>
        <v>4337</v>
      </c>
      <c r="O235" s="262">
        <f>'📡 CANLI_VERİ'!C235</f>
        <v>86.7</v>
      </c>
      <c r="P235" s="262">
        <f>'🔢 İNDİKATÖRLER'!U234</f>
        <v>10</v>
      </c>
      <c r="Q235" s="262">
        <f t="shared" si="6"/>
        <v>-1</v>
      </c>
      <c r="R235" s="263" t="str">
        <f t="shared" si="7"/>
        <v>İkinci kademe izleme</v>
      </c>
    </row>
    <row r="236" spans="1:18" x14ac:dyDescent="0.3">
      <c r="A236" s="262">
        <v>233</v>
      </c>
      <c r="B236" s="263" t="str">
        <f>'🔢 İNDİKATÖRLER'!A235</f>
        <v>ISCTR</v>
      </c>
      <c r="C236" s="262">
        <f>'🔢 İNDİKATÖRLER'!Y235</f>
        <v>3</v>
      </c>
      <c r="D236" s="262" t="str">
        <f>'🔢 İNDİKATÖRLER'!N235</f>
        <v>✗</v>
      </c>
      <c r="E236" s="262" t="str">
        <f>'🔢 İNDİKATÖRLER'!O235</f>
        <v>✗</v>
      </c>
      <c r="F236" s="262" t="str">
        <f>'🔢 İNDİKATÖRLER'!P235</f>
        <v>✓</v>
      </c>
      <c r="G236" s="262" t="str">
        <f>'🔢 İNDİKATÖRLER'!Q235</f>
        <v>✗</v>
      </c>
      <c r="H236" s="262" t="str">
        <f>'🔢 İNDİKATÖRLER'!R235</f>
        <v>✗</v>
      </c>
      <c r="I236" s="262" t="str">
        <f>'🔢 İNDİKATÖRLER'!S235</f>
        <v>✗</v>
      </c>
      <c r="J236" s="262" t="str">
        <f>'🔢 İNDİKATÖRLER'!AA235</f>
        <v>HAYIR</v>
      </c>
      <c r="K236" s="262">
        <f>'🔢 İNDİKATÖRLER'!F235</f>
        <v>3.5866693761430599</v>
      </c>
      <c r="L236" s="262" t="str">
        <f>'🔢 İNDİKATÖRLER'!Z235</f>
        <v>PAS</v>
      </c>
      <c r="M236" s="262">
        <f>'📡 CANLI_VERİ'!I236</f>
        <v>-0.13930000000000001</v>
      </c>
      <c r="N236" s="262">
        <f>'📡 CANLI_VERİ'!H236</f>
        <v>12214550</v>
      </c>
      <c r="O236" s="262">
        <f>'📡 CANLI_VERİ'!C236</f>
        <v>14.34</v>
      </c>
      <c r="P236" s="262">
        <f>'🔢 İNDİKATÖRLER'!U235</f>
        <v>3</v>
      </c>
      <c r="Q236" s="262">
        <f t="shared" si="6"/>
        <v>0</v>
      </c>
      <c r="R236" s="263" t="str">
        <f t="shared" si="7"/>
        <v>Pas geç</v>
      </c>
    </row>
    <row r="237" spans="1:18" x14ac:dyDescent="0.3">
      <c r="A237" s="262">
        <v>234</v>
      </c>
      <c r="B237" s="263" t="str">
        <f>'🔢 İNDİKATÖRLER'!A236</f>
        <v>ISFIN</v>
      </c>
      <c r="C237" s="262">
        <f>'🔢 İNDİKATÖRLER'!Y236</f>
        <v>4</v>
      </c>
      <c r="D237" s="262" t="str">
        <f>'🔢 İNDİKATÖRLER'!N236</f>
        <v>✗</v>
      </c>
      <c r="E237" s="262" t="str">
        <f>'🔢 İNDİKATÖRLER'!O236</f>
        <v>✓</v>
      </c>
      <c r="F237" s="262" t="str">
        <f>'🔢 İNDİKATÖRLER'!P236</f>
        <v>✓</v>
      </c>
      <c r="G237" s="262" t="str">
        <f>'🔢 İNDİKATÖRLER'!Q236</f>
        <v>✗</v>
      </c>
      <c r="H237" s="262" t="str">
        <f>'🔢 İNDİKATÖRLER'!R236</f>
        <v>✗</v>
      </c>
      <c r="I237" s="262" t="str">
        <f>'🔢 İNDİKATÖRLER'!S236</f>
        <v>✗</v>
      </c>
      <c r="J237" s="262" t="str">
        <f>'🔢 İNDİKATÖRLER'!AA236</f>
        <v>HAYIR</v>
      </c>
      <c r="K237" s="262">
        <f>'🔢 İNDİKATÖRLER'!F236</f>
        <v>2.5863269284321877</v>
      </c>
      <c r="L237" s="262" t="str">
        <f>'🔢 İNDİKATÖRLER'!Z236</f>
        <v>PAS</v>
      </c>
      <c r="M237" s="262">
        <f>'📡 CANLI_VERİ'!I237</f>
        <v>0.40160000000000001</v>
      </c>
      <c r="N237" s="262">
        <f>'📡 CANLI_VERİ'!H237</f>
        <v>103412</v>
      </c>
      <c r="O237" s="262">
        <f>'📡 CANLI_VERİ'!C237</f>
        <v>20</v>
      </c>
      <c r="P237" s="262">
        <f>'🔢 İNDİKATÖRLER'!U236</f>
        <v>6</v>
      </c>
      <c r="Q237" s="262">
        <f t="shared" si="6"/>
        <v>-2</v>
      </c>
      <c r="R237" s="263" t="str">
        <f t="shared" si="7"/>
        <v>Pas geç</v>
      </c>
    </row>
    <row r="238" spans="1:18" x14ac:dyDescent="0.3">
      <c r="A238" s="262">
        <v>235</v>
      </c>
      <c r="B238" s="263" t="str">
        <f>'🔢 İNDİKATÖRLER'!A237</f>
        <v>ISGSY</v>
      </c>
      <c r="C238" s="262">
        <f>'🔢 İNDİKATÖRLER'!Y237</f>
        <v>7</v>
      </c>
      <c r="D238" s="262" t="str">
        <f>'🔢 İNDİKATÖRLER'!N237</f>
        <v>✓</v>
      </c>
      <c r="E238" s="262" t="str">
        <f>'🔢 İNDİKATÖRLER'!O237</f>
        <v>✓</v>
      </c>
      <c r="F238" s="262" t="str">
        <f>'🔢 İNDİKATÖRLER'!P237</f>
        <v>✗</v>
      </c>
      <c r="G238" s="262" t="str">
        <f>'🔢 İNDİKATÖRLER'!Q237</f>
        <v>✓</v>
      </c>
      <c r="H238" s="262" t="str">
        <f>'🔢 İNDİKATÖRLER'!R237</f>
        <v>✗</v>
      </c>
      <c r="I238" s="262" t="str">
        <f>'🔢 İNDİKATÖRLER'!S237</f>
        <v>✓</v>
      </c>
      <c r="J238" s="262" t="str">
        <f>'🔢 İNDİKATÖRLER'!AA237</f>
        <v>HAYIR</v>
      </c>
      <c r="K238" s="262">
        <f>'🔢 İNDİKATÖRLER'!F237</f>
        <v>4.0399506228257218</v>
      </c>
      <c r="L238" s="262" t="str">
        <f>'🔢 İNDİKATÖRLER'!Z237</f>
        <v>PAS</v>
      </c>
      <c r="M238" s="262">
        <f>'📡 CANLI_VERİ'!I238</f>
        <v>-0.16569999999999999</v>
      </c>
      <c r="N238" s="262">
        <f>'📡 CANLI_VERİ'!H238</f>
        <v>19048</v>
      </c>
      <c r="O238" s="262">
        <f>'📡 CANLI_VERİ'!C238</f>
        <v>120.5</v>
      </c>
      <c r="P238" s="262">
        <f>'🔢 İNDİKATÖRLER'!U237</f>
        <v>10</v>
      </c>
      <c r="Q238" s="262">
        <f t="shared" si="6"/>
        <v>-3</v>
      </c>
      <c r="R238" s="263" t="str">
        <f t="shared" si="7"/>
        <v>Pas geç</v>
      </c>
    </row>
    <row r="239" spans="1:18" x14ac:dyDescent="0.3">
      <c r="A239" s="262">
        <v>236</v>
      </c>
      <c r="B239" s="263" t="str">
        <f>'🔢 İNDİKATÖRLER'!A238</f>
        <v>ISGYO</v>
      </c>
      <c r="C239" s="262">
        <f>'🔢 İNDİKATÖRLER'!Y238</f>
        <v>5</v>
      </c>
      <c r="D239" s="262" t="str">
        <f>'🔢 İNDİKATÖRLER'!N238</f>
        <v>✗</v>
      </c>
      <c r="E239" s="262" t="str">
        <f>'🔢 İNDİKATÖRLER'!O238</f>
        <v>✓</v>
      </c>
      <c r="F239" s="262" t="str">
        <f>'🔢 İNDİKATÖRLER'!P238</f>
        <v>✓</v>
      </c>
      <c r="G239" s="262" t="str">
        <f>'🔢 İNDİKATÖRLER'!Q238</f>
        <v>✗</v>
      </c>
      <c r="H239" s="262" t="str">
        <f>'🔢 İNDİKATÖRLER'!R238</f>
        <v>✓</v>
      </c>
      <c r="I239" s="262" t="str">
        <f>'🔢 İNDİKATÖRLER'!S238</f>
        <v>✗</v>
      </c>
      <c r="J239" s="262" t="str">
        <f>'🔢 İNDİKATÖRLER'!AA238</f>
        <v>HAYIR</v>
      </c>
      <c r="K239" s="262">
        <f>'🔢 İNDİKATÖRLER'!F238</f>
        <v>2.6093576965669985</v>
      </c>
      <c r="L239" s="262" t="str">
        <f>'🔢 İNDİKATÖRLER'!Z238</f>
        <v>PAS</v>
      </c>
      <c r="M239" s="262">
        <f>'📡 CANLI_VERİ'!I239</f>
        <v>0</v>
      </c>
      <c r="N239" s="262">
        <f>'📡 CANLI_VERİ'!H239</f>
        <v>14653</v>
      </c>
      <c r="O239" s="262">
        <f>'📡 CANLI_VERİ'!C239</f>
        <v>20.239999999999998</v>
      </c>
      <c r="P239" s="262">
        <f>'🔢 İNDİKATÖRLER'!U238</f>
        <v>8</v>
      </c>
      <c r="Q239" s="262">
        <f t="shared" si="6"/>
        <v>-3</v>
      </c>
      <c r="R239" s="263" t="str">
        <f t="shared" si="7"/>
        <v>Pas geç</v>
      </c>
    </row>
    <row r="240" spans="1:18" x14ac:dyDescent="0.3">
      <c r="A240" s="262">
        <v>237</v>
      </c>
      <c r="B240" s="263" t="str">
        <f>'🔢 İNDİKATÖRLER'!A239</f>
        <v>ISKPL</v>
      </c>
      <c r="C240" s="262">
        <f>'🔢 İNDİKATÖRLER'!Y239</f>
        <v>0</v>
      </c>
      <c r="D240" s="262" t="str">
        <f>'🔢 İNDİKATÖRLER'!N239</f>
        <v>?</v>
      </c>
      <c r="E240" s="262" t="str">
        <f>'🔢 İNDİKATÖRLER'!O239</f>
        <v>?</v>
      </c>
      <c r="F240" s="262" t="str">
        <f>'🔢 İNDİKATÖRLER'!P239</f>
        <v>?</v>
      </c>
      <c r="G240" s="262" t="str">
        <f>'🔢 İNDİKATÖRLER'!Q239</f>
        <v>?</v>
      </c>
      <c r="H240" s="262" t="str">
        <f>'🔢 İNDİKATÖRLER'!R239</f>
        <v>?</v>
      </c>
      <c r="I240" s="262" t="str">
        <f>'🔢 İNDİKATÖRLER'!S239</f>
        <v>?</v>
      </c>
      <c r="J240" s="262" t="str">
        <f>'🔢 İNDİKATÖRLER'!AA239</f>
        <v>HAYIR</v>
      </c>
      <c r="K240" s="262" t="str">
        <f>'🔢 İNDİKATÖRLER'!F239</f>
        <v>?</v>
      </c>
      <c r="L240" s="262" t="str">
        <f>'🔢 İNDİKATÖRLER'!Z239</f>
        <v>PAS</v>
      </c>
      <c r="M240" s="262">
        <f>'📡 CANLI_VERİ'!I240</f>
        <v>-1.8692</v>
      </c>
      <c r="N240" s="262">
        <f>'📡 CANLI_VERİ'!H240</f>
        <v>2431121</v>
      </c>
      <c r="O240" s="262">
        <f>'📡 CANLI_VERİ'!C240</f>
        <v>21</v>
      </c>
      <c r="P240" s="262" t="str">
        <f>'🔢 İNDİKATÖRLER'!U239</f>
        <v/>
      </c>
      <c r="Q240" s="262" t="str">
        <f t="shared" si="6"/>
        <v/>
      </c>
      <c r="R240" s="263" t="str">
        <f t="shared" si="7"/>
        <v>Pas geç</v>
      </c>
    </row>
    <row r="241" spans="1:18" x14ac:dyDescent="0.3">
      <c r="A241" s="262">
        <v>238</v>
      </c>
      <c r="B241" s="263" t="str">
        <f>'🔢 İNDİKATÖRLER'!A240</f>
        <v>ISKUR</v>
      </c>
      <c r="C241" s="262">
        <f>'🔢 İNDİKATÖRLER'!Y240</f>
        <v>0</v>
      </c>
      <c r="D241" s="262" t="str">
        <f>'🔢 İNDİKATÖRLER'!N240</f>
        <v>✗</v>
      </c>
      <c r="E241" s="262" t="str">
        <f>'🔢 İNDİKATÖRLER'!O240</f>
        <v>✓</v>
      </c>
      <c r="F241" s="262" t="str">
        <f>'🔢 İNDİKATÖRLER'!P240</f>
        <v>✗</v>
      </c>
      <c r="G241" s="262" t="str">
        <f>'🔢 İNDİKATÖRLER'!Q240</f>
        <v>✗</v>
      </c>
      <c r="H241" s="262" t="str">
        <f>'🔢 İNDİKATÖRLER'!R240</f>
        <v>✗</v>
      </c>
      <c r="I241" s="262" t="str">
        <f>'🔢 İNDİKATÖRLER'!S240</f>
        <v>✗</v>
      </c>
      <c r="J241" s="262" t="str">
        <f>'🔢 İNDİKATÖRLER'!AA240</f>
        <v>HAYIR</v>
      </c>
      <c r="K241" s="262">
        <f>'🔢 İNDİKATÖRLER'!F240</f>
        <v>7.716951091726548</v>
      </c>
      <c r="L241" s="262" t="str">
        <f>'🔢 İNDİKATÖRLER'!Z240</f>
        <v>PAS</v>
      </c>
      <c r="M241" s="262">
        <f>'📡 CANLI_VERİ'!I241</f>
        <v>-9.9989000000000008</v>
      </c>
      <c r="N241" s="262">
        <f>'📡 CANLI_VERİ'!H241</f>
        <v>1</v>
      </c>
      <c r="O241" s="262">
        <f>'📡 CANLI_VERİ'!C241</f>
        <v>2475018</v>
      </c>
      <c r="P241" s="262">
        <f>'🔢 İNDİKATÖRLER'!U240</f>
        <v>1</v>
      </c>
      <c r="Q241" s="262">
        <f t="shared" si="6"/>
        <v>-1</v>
      </c>
      <c r="R241" s="263" t="str">
        <f t="shared" si="7"/>
        <v>Pas geç</v>
      </c>
    </row>
    <row r="242" spans="1:18" x14ac:dyDescent="0.3">
      <c r="A242" s="262">
        <v>239</v>
      </c>
      <c r="B242" s="263" t="str">
        <f>'🔢 İNDİKATÖRLER'!A241</f>
        <v>ISYAT</v>
      </c>
      <c r="C242" s="262">
        <f>'🔢 İNDİKATÖRLER'!Y241</f>
        <v>0</v>
      </c>
      <c r="D242" s="262" t="str">
        <f>'🔢 İNDİKATÖRLER'!N241</f>
        <v>?</v>
      </c>
      <c r="E242" s="262" t="str">
        <f>'🔢 İNDİKATÖRLER'!O241</f>
        <v>?</v>
      </c>
      <c r="F242" s="262" t="str">
        <f>'🔢 İNDİKATÖRLER'!P241</f>
        <v>?</v>
      </c>
      <c r="G242" s="262" t="str">
        <f>'🔢 İNDİKATÖRLER'!Q241</f>
        <v>?</v>
      </c>
      <c r="H242" s="262" t="str">
        <f>'🔢 İNDİKATÖRLER'!R241</f>
        <v>?</v>
      </c>
      <c r="I242" s="262" t="str">
        <f>'🔢 İNDİKATÖRLER'!S241</f>
        <v>?</v>
      </c>
      <c r="J242" s="262" t="str">
        <f>'🔢 İNDİKATÖRLER'!AA241</f>
        <v>HAYIR</v>
      </c>
      <c r="K242" s="262" t="str">
        <f>'🔢 İNDİKATÖRLER'!F241</f>
        <v>?</v>
      </c>
      <c r="L242" s="262" t="str">
        <f>'🔢 İNDİKATÖRLER'!Z241</f>
        <v>PAS</v>
      </c>
      <c r="M242" s="262">
        <f>'📡 CANLI_VERİ'!I242</f>
        <v>-0.58960000000000001</v>
      </c>
      <c r="N242" s="262">
        <f>'📡 CANLI_VERİ'!H242</f>
        <v>125302</v>
      </c>
      <c r="O242" s="262">
        <f>'📡 CANLI_VERİ'!C242</f>
        <v>8.43</v>
      </c>
      <c r="P242" s="262" t="str">
        <f>'🔢 İNDİKATÖRLER'!U241</f>
        <v/>
      </c>
      <c r="Q242" s="262" t="str">
        <f t="shared" si="6"/>
        <v/>
      </c>
      <c r="R242" s="263" t="str">
        <f t="shared" si="7"/>
        <v>Pas geç</v>
      </c>
    </row>
    <row r="243" spans="1:18" x14ac:dyDescent="0.3">
      <c r="A243" s="262">
        <v>240</v>
      </c>
      <c r="B243" s="263" t="str">
        <f>'🔢 İNDİKATÖRLER'!A242</f>
        <v>ITTFK</v>
      </c>
      <c r="C243" s="262">
        <f>'🔢 İNDİKATÖRLER'!Y242</f>
        <v>0</v>
      </c>
      <c r="D243" s="262" t="str">
        <f>'🔢 İNDİKATÖRLER'!N242</f>
        <v>?</v>
      </c>
      <c r="E243" s="262" t="str">
        <f>'🔢 İNDİKATÖRLER'!O242</f>
        <v>?</v>
      </c>
      <c r="F243" s="262" t="str">
        <f>'🔢 İNDİKATÖRLER'!P242</f>
        <v>?</v>
      </c>
      <c r="G243" s="262" t="str">
        <f>'🔢 İNDİKATÖRLER'!Q242</f>
        <v>?</v>
      </c>
      <c r="H243" s="262" t="str">
        <f>'🔢 İNDİKATÖRLER'!R242</f>
        <v>?</v>
      </c>
      <c r="I243" s="262" t="str">
        <f>'🔢 İNDİKATÖRLER'!S242</f>
        <v>?</v>
      </c>
      <c r="J243" s="262" t="str">
        <f>'🔢 İNDİKATÖRLER'!AA242</f>
        <v>HAYIR</v>
      </c>
      <c r="K243" s="262" t="str">
        <f>'🔢 İNDİKATÖRLER'!F242</f>
        <v>?</v>
      </c>
      <c r="L243" s="262" t="str">
        <f>'🔢 İNDİKATÖRLER'!Z242</f>
        <v>PAS</v>
      </c>
      <c r="M243" s="262">
        <f>'📡 CANLI_VERİ'!I243</f>
        <v>0</v>
      </c>
      <c r="N243" s="262">
        <f>'📡 CANLI_VERİ'!H243</f>
        <v>0</v>
      </c>
      <c r="O243" s="262">
        <f>'📡 CANLI_VERİ'!C243</f>
        <v>0</v>
      </c>
      <c r="P243" s="262" t="str">
        <f>'🔢 İNDİKATÖRLER'!U242</f>
        <v/>
      </c>
      <c r="Q243" s="262" t="str">
        <f t="shared" si="6"/>
        <v/>
      </c>
      <c r="R243" s="263" t="str">
        <f t="shared" si="7"/>
        <v>Pas geç</v>
      </c>
    </row>
    <row r="244" spans="1:18" x14ac:dyDescent="0.3">
      <c r="A244" s="262">
        <v>241</v>
      </c>
      <c r="B244" s="263" t="str">
        <f>'🔢 İNDİKATÖRLER'!A243</f>
        <v>IZENR</v>
      </c>
      <c r="C244" s="262">
        <f>'🔢 İNDİKATÖRLER'!Y243</f>
        <v>3</v>
      </c>
      <c r="D244" s="262" t="str">
        <f>'🔢 İNDİKATÖRLER'!N243</f>
        <v>✗</v>
      </c>
      <c r="E244" s="262" t="str">
        <f>'🔢 İNDİKATÖRLER'!O243</f>
        <v>✓</v>
      </c>
      <c r="F244" s="262" t="str">
        <f>'🔢 İNDİKATÖRLER'!P243</f>
        <v>✓</v>
      </c>
      <c r="G244" s="262" t="str">
        <f>'🔢 İNDİKATÖRLER'!Q243</f>
        <v>✗</v>
      </c>
      <c r="H244" s="262" t="str">
        <f>'🔢 İNDİKATÖRLER'!R243</f>
        <v>✗</v>
      </c>
      <c r="I244" s="262" t="str">
        <f>'🔢 İNDİKATÖRLER'!S243</f>
        <v>✓</v>
      </c>
      <c r="J244" s="262" t="str">
        <f>'🔢 İNDİKATÖRLER'!AA243</f>
        <v>HAYIR</v>
      </c>
      <c r="K244" s="262">
        <f>'🔢 İNDİKATÖRLER'!F243</f>
        <v>5.609243697478993</v>
      </c>
      <c r="L244" s="262" t="str">
        <f>'🔢 İNDİKATÖRLER'!Z243</f>
        <v>PAS</v>
      </c>
      <c r="M244" s="262">
        <f>'📡 CANLI_VERİ'!I244</f>
        <v>0</v>
      </c>
      <c r="N244" s="262">
        <f>'📡 CANLI_VERİ'!H244</f>
        <v>5697171</v>
      </c>
      <c r="O244" s="262">
        <f>'📡 CANLI_VERİ'!C244</f>
        <v>10.72</v>
      </c>
      <c r="P244" s="262">
        <f>'🔢 İNDİKATÖRLER'!U243</f>
        <v>6</v>
      </c>
      <c r="Q244" s="262">
        <f t="shared" si="6"/>
        <v>-3</v>
      </c>
      <c r="R244" s="263" t="str">
        <f t="shared" si="7"/>
        <v>Pas geç</v>
      </c>
    </row>
    <row r="245" spans="1:18" x14ac:dyDescent="0.3">
      <c r="A245" s="262">
        <v>242</v>
      </c>
      <c r="B245" s="263" t="str">
        <f>'🔢 İNDİKATÖRLER'!A244</f>
        <v>IZFAS</v>
      </c>
      <c r="C245" s="262">
        <f>'🔢 İNDİKATÖRLER'!Y244</f>
        <v>1</v>
      </c>
      <c r="D245" s="262" t="str">
        <f>'🔢 İNDİKATÖRLER'!N244</f>
        <v>✗</v>
      </c>
      <c r="E245" s="262" t="str">
        <f>'🔢 İNDİKATÖRLER'!O244</f>
        <v>✓</v>
      </c>
      <c r="F245" s="262" t="str">
        <f>'🔢 İNDİKATÖRLER'!P244</f>
        <v>✓</v>
      </c>
      <c r="G245" s="262" t="str">
        <f>'🔢 İNDİKATÖRLER'!Q244</f>
        <v>✗</v>
      </c>
      <c r="H245" s="262" t="str">
        <f>'🔢 İNDİKATÖRLER'!R244</f>
        <v>✗</v>
      </c>
      <c r="I245" s="262" t="str">
        <f>'🔢 İNDİKATÖRLER'!S244</f>
        <v>✓</v>
      </c>
      <c r="J245" s="262" t="str">
        <f>'🔢 İNDİKATÖRLER'!AA244</f>
        <v>HAYIR</v>
      </c>
      <c r="K245" s="262">
        <f>'🔢 İNDİKATÖRLER'!F244</f>
        <v>6.6593237140654242</v>
      </c>
      <c r="L245" s="262" t="str">
        <f>'🔢 İNDİKATÖRLER'!Z244</f>
        <v>PAS</v>
      </c>
      <c r="M245" s="262">
        <f>'📡 CANLI_VERİ'!I245</f>
        <v>0.21929999999999999</v>
      </c>
      <c r="N245" s="262">
        <f>'📡 CANLI_VERİ'!H245</f>
        <v>75480</v>
      </c>
      <c r="O245" s="262">
        <f>'📡 CANLI_VERİ'!C245</f>
        <v>68.55</v>
      </c>
      <c r="P245" s="262">
        <f>'🔢 İNDİKATÖRLER'!U244</f>
        <v>6</v>
      </c>
      <c r="Q245" s="262">
        <f t="shared" si="6"/>
        <v>-5</v>
      </c>
      <c r="R245" s="263" t="str">
        <f t="shared" si="7"/>
        <v>Pas geç</v>
      </c>
    </row>
    <row r="246" spans="1:18" x14ac:dyDescent="0.3">
      <c r="A246" s="262">
        <v>243</v>
      </c>
      <c r="B246" s="263" t="str">
        <f>'🔢 İNDİKATÖRLER'!A245</f>
        <v>IZINV</v>
      </c>
      <c r="C246" s="262">
        <f>'🔢 İNDİKATÖRLER'!Y245</f>
        <v>6</v>
      </c>
      <c r="D246" s="262" t="str">
        <f>'🔢 İNDİKATÖRLER'!N245</f>
        <v>✗</v>
      </c>
      <c r="E246" s="262" t="str">
        <f>'🔢 İNDİKATÖRLER'!O245</f>
        <v>✓</v>
      </c>
      <c r="F246" s="262" t="str">
        <f>'🔢 İNDİKATÖRLER'!P245</f>
        <v>✗</v>
      </c>
      <c r="G246" s="262" t="str">
        <f>'🔢 İNDİKATÖRLER'!Q245</f>
        <v>✓</v>
      </c>
      <c r="H246" s="262" t="str">
        <f>'🔢 İNDİKATÖRLER'!R245</f>
        <v>✗</v>
      </c>
      <c r="I246" s="262" t="str">
        <f>'🔢 İNDİKATÖRLER'!S245</f>
        <v>✓</v>
      </c>
      <c r="J246" s="262" t="str">
        <f>'🔢 İNDİKATÖRLER'!AA245</f>
        <v>HAYIR</v>
      </c>
      <c r="K246" s="262">
        <f>'🔢 İNDİKATÖRLER'!F245</f>
        <v>4.7148090005232879</v>
      </c>
      <c r="L246" s="262" t="str">
        <f>'🔢 İNDİKATÖRLER'!Z245</f>
        <v>PAS</v>
      </c>
      <c r="M246" s="262">
        <f>'📡 CANLI_VERİ'!I246</f>
        <v>0.43990000000000001</v>
      </c>
      <c r="N246" s="262">
        <f>'📡 CANLI_VERİ'!H246</f>
        <v>16722</v>
      </c>
      <c r="O246" s="262">
        <f>'📡 CANLI_VERİ'!C246</f>
        <v>68.5</v>
      </c>
      <c r="P246" s="262">
        <f>'🔢 İNDİKATÖRLER'!U245</f>
        <v>7</v>
      </c>
      <c r="Q246" s="262">
        <f t="shared" si="6"/>
        <v>-1</v>
      </c>
      <c r="R246" s="263" t="str">
        <f t="shared" si="7"/>
        <v>Pas geç</v>
      </c>
    </row>
    <row r="247" spans="1:18" x14ac:dyDescent="0.3">
      <c r="A247" s="262">
        <v>244</v>
      </c>
      <c r="B247" s="263" t="str">
        <f>'🔢 İNDİKATÖRLER'!A246</f>
        <v>IZMDC</v>
      </c>
      <c r="C247" s="262">
        <f>'🔢 İNDİKATÖRLER'!Y246</f>
        <v>4</v>
      </c>
      <c r="D247" s="262" t="str">
        <f>'🔢 İNDİKATÖRLER'!N246</f>
        <v>✗</v>
      </c>
      <c r="E247" s="262" t="str">
        <f>'🔢 İNDİKATÖRLER'!O246</f>
        <v>✓</v>
      </c>
      <c r="F247" s="262" t="str">
        <f>'🔢 İNDİKATÖRLER'!P246</f>
        <v>✓</v>
      </c>
      <c r="G247" s="262" t="str">
        <f>'🔢 İNDİKATÖRLER'!Q246</f>
        <v>✗</v>
      </c>
      <c r="H247" s="262" t="str">
        <f>'🔢 İNDİKATÖRLER'!R246</f>
        <v>✗</v>
      </c>
      <c r="I247" s="262" t="str">
        <f>'🔢 İNDİKATÖRLER'!S246</f>
        <v>✗</v>
      </c>
      <c r="J247" s="262" t="str">
        <f>'🔢 İNDİKATÖRLER'!AA246</f>
        <v>HAYIR</v>
      </c>
      <c r="K247" s="262">
        <f>'🔢 İNDİKATÖRLER'!F246</f>
        <v>2.8023598820058981</v>
      </c>
      <c r="L247" s="262" t="str">
        <f>'🔢 İNDİKATÖRLER'!Z246</f>
        <v>PAS</v>
      </c>
      <c r="M247" s="262">
        <f>'📡 CANLI_VERİ'!I247</f>
        <v>-0.14199999999999999</v>
      </c>
      <c r="N247" s="262">
        <f>'📡 CANLI_VERİ'!H247</f>
        <v>83526</v>
      </c>
      <c r="O247" s="262">
        <f>'📡 CANLI_VERİ'!C247</f>
        <v>7.03</v>
      </c>
      <c r="P247" s="262">
        <f>'🔢 İNDİKATÖRLER'!U246</f>
        <v>6</v>
      </c>
      <c r="Q247" s="262">
        <f t="shared" si="6"/>
        <v>-2</v>
      </c>
      <c r="R247" s="263" t="str">
        <f t="shared" si="7"/>
        <v>Pas geç</v>
      </c>
    </row>
    <row r="248" spans="1:18" x14ac:dyDescent="0.3">
      <c r="A248" s="262">
        <v>245</v>
      </c>
      <c r="B248" s="263" t="str">
        <f>'🔢 İNDİKATÖRLER'!A247</f>
        <v>IZTAR</v>
      </c>
      <c r="C248" s="262">
        <f>'🔢 İNDİKATÖRLER'!Y247</f>
        <v>0</v>
      </c>
      <c r="D248" s="262" t="str">
        <f>'🔢 İNDİKATÖRLER'!N247</f>
        <v>?</v>
      </c>
      <c r="E248" s="262" t="str">
        <f>'🔢 İNDİKATÖRLER'!O247</f>
        <v>?</v>
      </c>
      <c r="F248" s="262" t="str">
        <f>'🔢 İNDİKATÖRLER'!P247</f>
        <v>?</v>
      </c>
      <c r="G248" s="262" t="str">
        <f>'🔢 İNDİKATÖRLER'!Q247</f>
        <v>?</v>
      </c>
      <c r="H248" s="262" t="str">
        <f>'🔢 İNDİKATÖRLER'!R247</f>
        <v>?</v>
      </c>
      <c r="I248" s="262" t="str">
        <f>'🔢 İNDİKATÖRLER'!S247</f>
        <v>?</v>
      </c>
      <c r="J248" s="262" t="str">
        <f>'🔢 İNDİKATÖRLER'!AA247</f>
        <v>HAYIR</v>
      </c>
      <c r="K248" s="262" t="str">
        <f>'🔢 İNDİKATÖRLER'!F247</f>
        <v>?</v>
      </c>
      <c r="L248" s="262" t="str">
        <f>'🔢 İNDİKATÖRLER'!Z247</f>
        <v>PAS</v>
      </c>
      <c r="M248" s="262">
        <f>'📡 CANLI_VERİ'!I248</f>
        <v>0</v>
      </c>
      <c r="N248" s="262">
        <f>'📡 CANLI_VERİ'!H248</f>
        <v>0</v>
      </c>
      <c r="O248" s="262">
        <f>'📡 CANLI_VERİ'!C248</f>
        <v>0</v>
      </c>
      <c r="P248" s="262" t="str">
        <f>'🔢 İNDİKATÖRLER'!U247</f>
        <v/>
      </c>
      <c r="Q248" s="262" t="str">
        <f t="shared" si="6"/>
        <v/>
      </c>
      <c r="R248" s="263" t="str">
        <f t="shared" si="7"/>
        <v>Pas geç</v>
      </c>
    </row>
    <row r="249" spans="1:18" x14ac:dyDescent="0.3">
      <c r="A249" s="262">
        <v>246</v>
      </c>
      <c r="B249" s="263" t="str">
        <f>'🔢 İNDİKATÖRLER'!A248</f>
        <v>JANTS</v>
      </c>
      <c r="C249" s="262">
        <f>'🔢 İNDİKATÖRLER'!Y248</f>
        <v>4</v>
      </c>
      <c r="D249" s="262" t="str">
        <f>'🔢 İNDİKATÖRLER'!N248</f>
        <v>✗</v>
      </c>
      <c r="E249" s="262" t="str">
        <f>'🔢 İNDİKATÖRLER'!O248</f>
        <v>✓</v>
      </c>
      <c r="F249" s="262" t="str">
        <f>'🔢 İNDİKATÖRLER'!P248</f>
        <v>✓</v>
      </c>
      <c r="G249" s="262" t="str">
        <f>'🔢 İNDİKATÖRLER'!Q248</f>
        <v>✗</v>
      </c>
      <c r="H249" s="262" t="str">
        <f>'🔢 İNDİKATÖRLER'!R248</f>
        <v>✗</v>
      </c>
      <c r="I249" s="262" t="str">
        <f>'🔢 İNDİKATÖRLER'!S248</f>
        <v>✗</v>
      </c>
      <c r="J249" s="262" t="str">
        <f>'🔢 İNDİKATÖRLER'!AA248</f>
        <v>HAYIR</v>
      </c>
      <c r="K249" s="262">
        <f>'🔢 İNDİKATÖRLER'!F248</f>
        <v>2.731801381970111</v>
      </c>
      <c r="L249" s="262" t="str">
        <f>'🔢 İNDİKATÖRLER'!Z248</f>
        <v>PAS</v>
      </c>
      <c r="M249" s="262">
        <f>'📡 CANLI_VERİ'!I249</f>
        <v>0.1133</v>
      </c>
      <c r="N249" s="262">
        <f>'📡 CANLI_VERİ'!H249</f>
        <v>52148</v>
      </c>
      <c r="O249" s="262">
        <f>'📡 CANLI_VERİ'!C249</f>
        <v>17.670000000000002</v>
      </c>
      <c r="P249" s="262">
        <f>'🔢 İNDİKATÖRLER'!U248</f>
        <v>6</v>
      </c>
      <c r="Q249" s="262">
        <f t="shared" si="6"/>
        <v>-2</v>
      </c>
      <c r="R249" s="263" t="str">
        <f t="shared" si="7"/>
        <v>Pas geç</v>
      </c>
    </row>
    <row r="250" spans="1:18" x14ac:dyDescent="0.3">
      <c r="A250" s="262">
        <v>247</v>
      </c>
      <c r="B250" s="263" t="str">
        <f>'🔢 İNDİKATÖRLER'!A249</f>
        <v>KAPLM</v>
      </c>
      <c r="C250" s="262">
        <f>'🔢 İNDİKATÖRLER'!Y249</f>
        <v>0</v>
      </c>
      <c r="D250" s="262" t="str">
        <f>'🔢 İNDİKATÖRLER'!N249</f>
        <v>✗</v>
      </c>
      <c r="E250" s="262" t="str">
        <f>'🔢 İNDİKATÖRLER'!O249</f>
        <v>✓</v>
      </c>
      <c r="F250" s="262" t="str">
        <f>'🔢 İNDİKATÖRLER'!P249</f>
        <v>✗</v>
      </c>
      <c r="G250" s="262" t="str">
        <f>'🔢 İNDİKATÖRLER'!Q249</f>
        <v>✗</v>
      </c>
      <c r="H250" s="262" t="str">
        <f>'🔢 İNDİKATÖRLER'!R249</f>
        <v>✗</v>
      </c>
      <c r="I250" s="262" t="str">
        <f>'🔢 İNDİKATÖRLER'!S249</f>
        <v>✗</v>
      </c>
      <c r="J250" s="262" t="str">
        <f>'🔢 İNDİKATÖRLER'!AA249</f>
        <v>HAYIR</v>
      </c>
      <c r="K250" s="262">
        <f>'🔢 İNDİKATÖRLER'!F249</f>
        <v>7.742950361221161</v>
      </c>
      <c r="L250" s="262" t="str">
        <f>'🔢 İNDİKATÖRLER'!Z249</f>
        <v>PAS</v>
      </c>
      <c r="M250" s="262">
        <f>'📡 CANLI_VERİ'!I250</f>
        <v>0</v>
      </c>
      <c r="N250" s="262">
        <f>'📡 CANLI_VERİ'!H250</f>
        <v>650</v>
      </c>
      <c r="O250" s="262">
        <f>'📡 CANLI_VERİ'!C250</f>
        <v>629.5</v>
      </c>
      <c r="P250" s="262">
        <f>'🔢 İNDİKATÖRLER'!U249</f>
        <v>1</v>
      </c>
      <c r="Q250" s="262">
        <f t="shared" si="6"/>
        <v>-1</v>
      </c>
      <c r="R250" s="263" t="str">
        <f t="shared" si="7"/>
        <v>Pas geç</v>
      </c>
    </row>
    <row r="251" spans="1:18" x14ac:dyDescent="0.3">
      <c r="A251" s="262">
        <v>248</v>
      </c>
      <c r="B251" s="263" t="str">
        <f>'🔢 İNDİKATÖRLER'!A250</f>
        <v>KAREL</v>
      </c>
      <c r="C251" s="262">
        <f>'🔢 İNDİKATÖRLER'!Y250</f>
        <v>7</v>
      </c>
      <c r="D251" s="262" t="str">
        <f>'🔢 İNDİKATÖRLER'!N250</f>
        <v>✓</v>
      </c>
      <c r="E251" s="262" t="str">
        <f>'🔢 İNDİKATÖRLER'!O250</f>
        <v>✓</v>
      </c>
      <c r="F251" s="262" t="str">
        <f>'🔢 İNDİKATÖRLER'!P250</f>
        <v>✓</v>
      </c>
      <c r="G251" s="262" t="str">
        <f>'🔢 İNDİKATÖRLER'!Q250</f>
        <v>✗</v>
      </c>
      <c r="H251" s="262" t="str">
        <f>'🔢 İNDİKATÖRLER'!R250</f>
        <v>✓</v>
      </c>
      <c r="I251" s="262" t="str">
        <f>'🔢 İNDİKATÖRLER'!S250</f>
        <v>✓</v>
      </c>
      <c r="J251" s="262" t="str">
        <f>'🔢 İNDİKATÖRLER'!AA250</f>
        <v>HAYIR</v>
      </c>
      <c r="K251" s="262">
        <f>'🔢 İNDİKATÖRLER'!F250</f>
        <v>4.9704553354188388</v>
      </c>
      <c r="L251" s="262" t="str">
        <f>'🔢 İNDİKATÖRLER'!Z250</f>
        <v>PAS</v>
      </c>
      <c r="M251" s="262">
        <f>'📡 CANLI_VERİ'!I251</f>
        <v>-8.4699999999999998E-2</v>
      </c>
      <c r="N251" s="262">
        <f>'📡 CANLI_VERİ'!H251</f>
        <v>820648</v>
      </c>
      <c r="O251" s="262">
        <f>'📡 CANLI_VERİ'!C251</f>
        <v>11.8</v>
      </c>
      <c r="P251" s="262">
        <f>'🔢 İNDİKATÖRLER'!U250</f>
        <v>13</v>
      </c>
      <c r="Q251" s="262">
        <f t="shared" si="6"/>
        <v>-6</v>
      </c>
      <c r="R251" s="263" t="str">
        <f t="shared" si="7"/>
        <v>Pas geç</v>
      </c>
    </row>
    <row r="252" spans="1:18" x14ac:dyDescent="0.3">
      <c r="A252" s="262">
        <v>249</v>
      </c>
      <c r="B252" s="263" t="str">
        <f>'🔢 İNDİKATÖRLER'!A251</f>
        <v>KARSN</v>
      </c>
      <c r="C252" s="262">
        <f>'🔢 İNDİKATÖRLER'!Y251</f>
        <v>8</v>
      </c>
      <c r="D252" s="262" t="str">
        <f>'🔢 İNDİKATÖRLER'!N251</f>
        <v>✓</v>
      </c>
      <c r="E252" s="262" t="str">
        <f>'🔢 İNDİKATÖRLER'!O251</f>
        <v>✓</v>
      </c>
      <c r="F252" s="262" t="str">
        <f>'🔢 İNDİKATÖRLER'!P251</f>
        <v>✓</v>
      </c>
      <c r="G252" s="262" t="str">
        <f>'🔢 İNDİKATÖRLER'!Q251</f>
        <v>✓</v>
      </c>
      <c r="H252" s="262" t="str">
        <f>'🔢 İNDİKATÖRLER'!R251</f>
        <v>✓</v>
      </c>
      <c r="I252" s="262" t="str">
        <f>'🔢 İNDİKATÖRLER'!S251</f>
        <v>✗</v>
      </c>
      <c r="J252" s="262" t="str">
        <f>'🔢 İNDİKATÖRLER'!AA251</f>
        <v>HAYIR</v>
      </c>
      <c r="K252" s="262">
        <f>'🔢 İNDİKATÖRLER'!F251</f>
        <v>4.2118432026688906</v>
      </c>
      <c r="L252" s="262" t="str">
        <f>'🔢 İNDİKATÖRLER'!Z251</f>
        <v>İZLE</v>
      </c>
      <c r="M252" s="262">
        <f>'📡 CANLI_VERİ'!I252</f>
        <v>-0.34570000000000001</v>
      </c>
      <c r="N252" s="262">
        <f>'📡 CANLI_VERİ'!H252</f>
        <v>550261</v>
      </c>
      <c r="O252" s="262">
        <f>'📡 CANLI_VERİ'!C252</f>
        <v>11.53</v>
      </c>
      <c r="P252" s="262">
        <f>'🔢 İNDİKATÖRLER'!U251</f>
        <v>13</v>
      </c>
      <c r="Q252" s="262">
        <f t="shared" si="6"/>
        <v>-5</v>
      </c>
      <c r="R252" s="263" t="str">
        <f t="shared" si="7"/>
        <v>İkinci kademe izleme</v>
      </c>
    </row>
    <row r="253" spans="1:18" x14ac:dyDescent="0.3">
      <c r="A253" s="262">
        <v>250</v>
      </c>
      <c r="B253" s="263" t="str">
        <f>'🔢 İNDİKATÖRLER'!A252</f>
        <v>KARTN</v>
      </c>
      <c r="C253" s="262">
        <f>'🔢 İNDİKATÖRLER'!Y252</f>
        <v>0</v>
      </c>
      <c r="D253" s="262" t="str">
        <f>'🔢 İNDİKATÖRLER'!N252</f>
        <v>✓</v>
      </c>
      <c r="E253" s="262" t="str">
        <f>'🔢 İNDİKATÖRLER'!O252</f>
        <v>✓</v>
      </c>
      <c r="F253" s="262" t="str">
        <f>'🔢 İNDİKATÖRLER'!P252</f>
        <v>✓</v>
      </c>
      <c r="G253" s="262" t="str">
        <f>'🔢 İNDİKATÖRLER'!Q252</f>
        <v>✗</v>
      </c>
      <c r="H253" s="262" t="str">
        <f>'🔢 İNDİKATÖRLER'!R252</f>
        <v>✓</v>
      </c>
      <c r="I253" s="262" t="str">
        <f>'🔢 İNDİKATÖRLER'!S252</f>
        <v>✗</v>
      </c>
      <c r="J253" s="262" t="str">
        <f>'🔢 İNDİKATÖRLER'!AA252</f>
        <v>HAYIR</v>
      </c>
      <c r="K253" s="262">
        <f>'🔢 İNDİKATÖRLER'!F252</f>
        <v>6.9049821593762397</v>
      </c>
      <c r="L253" s="262" t="str">
        <f>'🔢 İNDİKATÖRLER'!Z252</f>
        <v>PAS</v>
      </c>
      <c r="M253" s="262">
        <f>'📡 CANLI_VERİ'!I253</f>
        <v>-0.45229999999999998</v>
      </c>
      <c r="N253" s="262">
        <f>'📡 CANLI_VERİ'!H253</f>
        <v>3301</v>
      </c>
      <c r="O253" s="262">
        <f>'📡 CANLI_VERİ'!C253</f>
        <v>99.05</v>
      </c>
      <c r="P253" s="262">
        <f>'🔢 İNDİKATÖRLER'!U252</f>
        <v>9</v>
      </c>
      <c r="Q253" s="262">
        <f t="shared" si="6"/>
        <v>-9</v>
      </c>
      <c r="R253" s="263" t="str">
        <f t="shared" si="7"/>
        <v>Pas geç</v>
      </c>
    </row>
    <row r="254" spans="1:18" x14ac:dyDescent="0.3">
      <c r="A254" s="262">
        <v>251</v>
      </c>
      <c r="B254" s="263" t="str">
        <f>'🔢 İNDİKATÖRLER'!A253</f>
        <v>KERVT</v>
      </c>
      <c r="C254" s="262">
        <f>'🔢 İNDİKATÖRLER'!Y253</f>
        <v>0</v>
      </c>
      <c r="D254" s="262" t="str">
        <f>'🔢 İNDİKATÖRLER'!N253</f>
        <v>?</v>
      </c>
      <c r="E254" s="262" t="str">
        <f>'🔢 İNDİKATÖRLER'!O253</f>
        <v>?</v>
      </c>
      <c r="F254" s="262" t="str">
        <f>'🔢 İNDİKATÖRLER'!P253</f>
        <v>?</v>
      </c>
      <c r="G254" s="262" t="str">
        <f>'🔢 İNDİKATÖRLER'!Q253</f>
        <v>?</v>
      </c>
      <c r="H254" s="262" t="str">
        <f>'🔢 İNDİKATÖRLER'!R253</f>
        <v>?</v>
      </c>
      <c r="I254" s="262" t="str">
        <f>'🔢 İNDİKATÖRLER'!S253</f>
        <v>?</v>
      </c>
      <c r="J254" s="262" t="str">
        <f>'🔢 İNDİKATÖRLER'!AA253</f>
        <v>HAYIR</v>
      </c>
      <c r="K254" s="262" t="str">
        <f>'🔢 İNDİKATÖRLER'!F253</f>
        <v>?</v>
      </c>
      <c r="L254" s="262" t="str">
        <f>'🔢 İNDİKATÖRLER'!Z253</f>
        <v>PAS</v>
      </c>
      <c r="M254" s="262">
        <f>'📡 CANLI_VERİ'!I254</f>
        <v>0</v>
      </c>
      <c r="N254" s="262">
        <f>'📡 CANLI_VERİ'!H254</f>
        <v>0</v>
      </c>
      <c r="O254" s="262">
        <f>'📡 CANLI_VERİ'!C254</f>
        <v>0</v>
      </c>
      <c r="P254" s="262" t="str">
        <f>'🔢 İNDİKATÖRLER'!U253</f>
        <v/>
      </c>
      <c r="Q254" s="262" t="str">
        <f t="shared" si="6"/>
        <v/>
      </c>
      <c r="R254" s="263" t="str">
        <f t="shared" si="7"/>
        <v>Pas geç</v>
      </c>
    </row>
    <row r="255" spans="1:18" x14ac:dyDescent="0.3">
      <c r="A255" s="262">
        <v>252</v>
      </c>
      <c r="B255" s="263" t="str">
        <f>'🔢 İNDİKATÖRLER'!A254</f>
        <v>KLGYO</v>
      </c>
      <c r="C255" s="262">
        <f>'🔢 İNDİKATÖRLER'!Y254</f>
        <v>4</v>
      </c>
      <c r="D255" s="262" t="str">
        <f>'🔢 İNDİKATÖRLER'!N254</f>
        <v>✗</v>
      </c>
      <c r="E255" s="262" t="str">
        <f>'🔢 İNDİKATÖRLER'!O254</f>
        <v>✓</v>
      </c>
      <c r="F255" s="262" t="str">
        <f>'🔢 İNDİKATÖRLER'!P254</f>
        <v>✓</v>
      </c>
      <c r="G255" s="262" t="str">
        <f>'🔢 İNDİKATÖRLER'!Q254</f>
        <v>✗</v>
      </c>
      <c r="H255" s="262" t="str">
        <f>'🔢 İNDİKATÖRLER'!R254</f>
        <v>✗</v>
      </c>
      <c r="I255" s="262" t="str">
        <f>'🔢 İNDİKATÖRLER'!S254</f>
        <v>✗</v>
      </c>
      <c r="J255" s="262" t="str">
        <f>'🔢 İNDİKATÖRLER'!AA254</f>
        <v>HAYIR</v>
      </c>
      <c r="K255" s="262">
        <f>'🔢 İNDİKATÖRLER'!F254</f>
        <v>3.1504617055947834</v>
      </c>
      <c r="L255" s="262" t="str">
        <f>'🔢 İNDİKATÖRLER'!Z254</f>
        <v>PAS</v>
      </c>
      <c r="M255" s="262">
        <f>'📡 CANLI_VERİ'!I255</f>
        <v>0</v>
      </c>
      <c r="N255" s="262">
        <f>'📡 CANLI_VERİ'!H255</f>
        <v>859383</v>
      </c>
      <c r="O255" s="262">
        <f>'📡 CANLI_VERİ'!C255</f>
        <v>5.2</v>
      </c>
      <c r="P255" s="262">
        <f>'🔢 İNDİKATÖRLER'!U254</f>
        <v>6</v>
      </c>
      <c r="Q255" s="262">
        <f t="shared" si="6"/>
        <v>-2</v>
      </c>
      <c r="R255" s="263" t="str">
        <f t="shared" si="7"/>
        <v>Pas geç</v>
      </c>
    </row>
    <row r="256" spans="1:18" x14ac:dyDescent="0.3">
      <c r="A256" s="262">
        <v>253</v>
      </c>
      <c r="B256" s="263" t="str">
        <f>'🔢 İNDİKATÖRLER'!A255</f>
        <v>KLMSN</v>
      </c>
      <c r="C256" s="262">
        <f>'🔢 İNDİKATÖRLER'!Y255</f>
        <v>0</v>
      </c>
      <c r="D256" s="262" t="str">
        <f>'🔢 İNDİKATÖRLER'!N255</f>
        <v>✗</v>
      </c>
      <c r="E256" s="262" t="str">
        <f>'🔢 İNDİKATÖRLER'!O255</f>
        <v>✓</v>
      </c>
      <c r="F256" s="262" t="str">
        <f>'🔢 İNDİKATÖRLER'!P255</f>
        <v>✗</v>
      </c>
      <c r="G256" s="262" t="str">
        <f>'🔢 İNDİKATÖRLER'!Q255</f>
        <v>✗</v>
      </c>
      <c r="H256" s="262" t="str">
        <f>'🔢 İNDİKATÖRLER'!R255</f>
        <v>✗</v>
      </c>
      <c r="I256" s="262" t="str">
        <f>'🔢 İNDİKATÖRLER'!S255</f>
        <v>✓</v>
      </c>
      <c r="J256" s="262" t="str">
        <f>'🔢 İNDİKATÖRLER'!AA255</f>
        <v>HAYIR</v>
      </c>
      <c r="K256" s="262">
        <f>'🔢 İNDİKATÖRLER'!F255</f>
        <v>5.8558933777592657</v>
      </c>
      <c r="L256" s="262" t="str">
        <f>'🔢 İNDİKATÖRLER'!Z255</f>
        <v>PAS</v>
      </c>
      <c r="M256" s="262">
        <f>'📡 CANLI_VERİ'!I256</f>
        <v>-0.57050000000000001</v>
      </c>
      <c r="N256" s="262">
        <f>'📡 CANLI_VERİ'!H256</f>
        <v>8503</v>
      </c>
      <c r="O256" s="262">
        <f>'📡 CANLI_VERİ'!C256</f>
        <v>34.86</v>
      </c>
      <c r="P256" s="262">
        <f>'🔢 İNDİKATÖRLER'!U255</f>
        <v>3</v>
      </c>
      <c r="Q256" s="262">
        <f t="shared" si="6"/>
        <v>-3</v>
      </c>
      <c r="R256" s="263" t="str">
        <f t="shared" si="7"/>
        <v>Pas geç</v>
      </c>
    </row>
    <row r="257" spans="1:18" x14ac:dyDescent="0.3">
      <c r="A257" s="262">
        <v>254</v>
      </c>
      <c r="B257" s="263" t="str">
        <f>'🔢 İNDİKATÖRLER'!A256</f>
        <v>KLNMA</v>
      </c>
      <c r="C257" s="262">
        <f>'🔢 İNDİKATÖRLER'!Y256</f>
        <v>0</v>
      </c>
      <c r="D257" s="262" t="str">
        <f>'🔢 İNDİKATÖRLER'!N256</f>
        <v>?</v>
      </c>
      <c r="E257" s="262" t="str">
        <f>'🔢 İNDİKATÖRLER'!O256</f>
        <v>?</v>
      </c>
      <c r="F257" s="262" t="str">
        <f>'🔢 İNDİKATÖRLER'!P256</f>
        <v>?</v>
      </c>
      <c r="G257" s="262" t="str">
        <f>'🔢 İNDİKATÖRLER'!Q256</f>
        <v>?</v>
      </c>
      <c r="H257" s="262" t="str">
        <f>'🔢 İNDİKATÖRLER'!R256</f>
        <v>?</v>
      </c>
      <c r="I257" s="262" t="str">
        <f>'🔢 İNDİKATÖRLER'!S256</f>
        <v>?</v>
      </c>
      <c r="J257" s="262" t="str">
        <f>'🔢 İNDİKATÖRLER'!AA256</f>
        <v>HAYIR</v>
      </c>
      <c r="K257" s="262" t="str">
        <f>'🔢 İNDİKATÖRLER'!F256</f>
        <v>?</v>
      </c>
      <c r="L257" s="262" t="str">
        <f>'🔢 İNDİKATÖRLER'!Z256</f>
        <v>PAS</v>
      </c>
      <c r="M257" s="262">
        <f>'📡 CANLI_VERİ'!I257</f>
        <v>-1.0417000000000001</v>
      </c>
      <c r="N257" s="262">
        <f>'📡 CANLI_VERİ'!H257</f>
        <v>33293</v>
      </c>
      <c r="O257" s="262">
        <f>'📡 CANLI_VERİ'!C257</f>
        <v>9.5</v>
      </c>
      <c r="P257" s="262" t="str">
        <f>'🔢 İNDİKATÖRLER'!U256</f>
        <v/>
      </c>
      <c r="Q257" s="262" t="str">
        <f t="shared" si="6"/>
        <v/>
      </c>
      <c r="R257" s="263" t="str">
        <f t="shared" si="7"/>
        <v>Pas geç</v>
      </c>
    </row>
    <row r="258" spans="1:18" x14ac:dyDescent="0.3">
      <c r="A258" s="262">
        <v>255</v>
      </c>
      <c r="B258" s="263" t="str">
        <f>'🔢 İNDİKATÖRLER'!A257</f>
        <v>KLRHO</v>
      </c>
      <c r="C258" s="262">
        <f>'🔢 İNDİKATÖRLER'!Y257</f>
        <v>0</v>
      </c>
      <c r="D258" s="262" t="str">
        <f>'🔢 İNDİKATÖRLER'!N257</f>
        <v>?</v>
      </c>
      <c r="E258" s="262" t="str">
        <f>'🔢 İNDİKATÖRLER'!O257</f>
        <v>?</v>
      </c>
      <c r="F258" s="262" t="str">
        <f>'🔢 İNDİKATÖRLER'!P257</f>
        <v>?</v>
      </c>
      <c r="G258" s="262" t="str">
        <f>'🔢 İNDİKATÖRLER'!Q257</f>
        <v>?</v>
      </c>
      <c r="H258" s="262" t="str">
        <f>'🔢 İNDİKATÖRLER'!R257</f>
        <v>?</v>
      </c>
      <c r="I258" s="262" t="str">
        <f>'🔢 İNDİKATÖRLER'!S257</f>
        <v>?</v>
      </c>
      <c r="J258" s="262" t="str">
        <f>'🔢 İNDİKATÖRLER'!AA257</f>
        <v>HAYIR</v>
      </c>
      <c r="K258" s="262" t="str">
        <f>'🔢 İNDİKATÖRLER'!F257</f>
        <v>?</v>
      </c>
      <c r="L258" s="262" t="str">
        <f>'🔢 İNDİKATÖRLER'!Z257</f>
        <v>PAS</v>
      </c>
      <c r="M258" s="262">
        <f>'📡 CANLI_VERİ'!I258</f>
        <v>-0.58309999999999995</v>
      </c>
      <c r="N258" s="262">
        <f>'📡 CANLI_VERİ'!H258</f>
        <v>139810</v>
      </c>
      <c r="O258" s="262">
        <f>'📡 CANLI_VERİ'!C258</f>
        <v>102.3</v>
      </c>
      <c r="P258" s="262" t="str">
        <f>'🔢 İNDİKATÖRLER'!U257</f>
        <v/>
      </c>
      <c r="Q258" s="262" t="str">
        <f t="shared" si="6"/>
        <v/>
      </c>
      <c r="R258" s="263" t="str">
        <f t="shared" si="7"/>
        <v>Pas geç</v>
      </c>
    </row>
    <row r="259" spans="1:18" x14ac:dyDescent="0.3">
      <c r="A259" s="262">
        <v>256</v>
      </c>
      <c r="B259" s="263" t="str">
        <f>'🔢 İNDİKATÖRLER'!A258</f>
        <v>KLSER</v>
      </c>
      <c r="C259" s="262">
        <f>'🔢 İNDİKATÖRLER'!Y258</f>
        <v>4</v>
      </c>
      <c r="D259" s="262" t="str">
        <f>'🔢 İNDİKATÖRLER'!N258</f>
        <v>✗</v>
      </c>
      <c r="E259" s="262" t="str">
        <f>'🔢 İNDİKATÖRLER'!O258</f>
        <v>✓</v>
      </c>
      <c r="F259" s="262" t="str">
        <f>'🔢 İNDİKATÖRLER'!P258</f>
        <v>✓</v>
      </c>
      <c r="G259" s="262" t="str">
        <f>'🔢 İNDİKATÖRLER'!Q258</f>
        <v>✗</v>
      </c>
      <c r="H259" s="262" t="str">
        <f>'🔢 İNDİKATÖRLER'!R258</f>
        <v>✗</v>
      </c>
      <c r="I259" s="262" t="str">
        <f>'🔢 İNDİKATÖRLER'!S258</f>
        <v>✗</v>
      </c>
      <c r="J259" s="262" t="str">
        <f>'🔢 İNDİKATÖRLER'!AA258</f>
        <v>HAYIR</v>
      </c>
      <c r="K259" s="262">
        <f>'🔢 İNDİKATÖRLER'!F258</f>
        <v>2.8528366885563594</v>
      </c>
      <c r="L259" s="262" t="str">
        <f>'🔢 İNDİKATÖRLER'!Z258</f>
        <v>PAS</v>
      </c>
      <c r="M259" s="262">
        <f>'📡 CANLI_VERİ'!I259</f>
        <v>-0.22639999999999999</v>
      </c>
      <c r="N259" s="262">
        <f>'📡 CANLI_VERİ'!H259</f>
        <v>33316</v>
      </c>
      <c r="O259" s="262">
        <f>'📡 CANLI_VERİ'!C259</f>
        <v>26.44</v>
      </c>
      <c r="P259" s="262">
        <f>'🔢 İNDİKATÖRLER'!U258</f>
        <v>6</v>
      </c>
      <c r="Q259" s="262">
        <f t="shared" si="6"/>
        <v>-2</v>
      </c>
      <c r="R259" s="263" t="str">
        <f t="shared" si="7"/>
        <v>Pas geç</v>
      </c>
    </row>
    <row r="260" spans="1:18" x14ac:dyDescent="0.3">
      <c r="A260" s="262">
        <v>257</v>
      </c>
      <c r="B260" s="263" t="str">
        <f>'🔢 İNDİKATÖRLER'!A259</f>
        <v>KLSYN</v>
      </c>
      <c r="C260" s="262">
        <f>'🔢 İNDİKATÖRLER'!Y259</f>
        <v>0</v>
      </c>
      <c r="D260" s="262" t="str">
        <f>'🔢 İNDİKATÖRLER'!N259</f>
        <v>?</v>
      </c>
      <c r="E260" s="262" t="str">
        <f>'🔢 İNDİKATÖRLER'!O259</f>
        <v>?</v>
      </c>
      <c r="F260" s="262" t="str">
        <f>'🔢 İNDİKATÖRLER'!P259</f>
        <v>?</v>
      </c>
      <c r="G260" s="262" t="str">
        <f>'🔢 İNDİKATÖRLER'!Q259</f>
        <v>?</v>
      </c>
      <c r="H260" s="262" t="str">
        <f>'🔢 İNDİKATÖRLER'!R259</f>
        <v>?</v>
      </c>
      <c r="I260" s="262" t="str">
        <f>'🔢 İNDİKATÖRLER'!S259</f>
        <v>?</v>
      </c>
      <c r="J260" s="262" t="str">
        <f>'🔢 İNDİKATÖRLER'!AA259</f>
        <v>HAYIR</v>
      </c>
      <c r="K260" s="262" t="str">
        <f>'🔢 İNDİKATÖRLER'!F259</f>
        <v>?</v>
      </c>
      <c r="L260" s="262" t="str">
        <f>'🔢 İNDİKATÖRLER'!Z259</f>
        <v>PAS</v>
      </c>
      <c r="M260" s="262">
        <f>'📡 CANLI_VERİ'!I260</f>
        <v>7.4899999999999994E-2</v>
      </c>
      <c r="N260" s="262">
        <f>'📡 CANLI_VERİ'!H260</f>
        <v>76224</v>
      </c>
      <c r="O260" s="262">
        <f>'📡 CANLI_VERİ'!C260</f>
        <v>13.36</v>
      </c>
      <c r="P260" s="262" t="str">
        <f>'🔢 İNDİKATÖRLER'!U259</f>
        <v/>
      </c>
      <c r="Q260" s="262" t="str">
        <f t="shared" ref="Q260:Q323" si="8">IFERROR(C260-P260,"")</f>
        <v/>
      </c>
      <c r="R260" s="263" t="str">
        <f t="shared" ref="R260:R323" si="9">IF(L260="PREMIUM","Piyasa/Hisse eksi ise öncelikli aday",IF(L260="GÜÇLÜ","İlk tarama listesi",IF(L260="İZLE","İkinci kademe izleme","Pas geç")))</f>
        <v>Pas geç</v>
      </c>
    </row>
    <row r="261" spans="1:18" x14ac:dyDescent="0.3">
      <c r="A261" s="262">
        <v>258</v>
      </c>
      <c r="B261" s="263" t="str">
        <f>'🔢 İNDİKATÖRLER'!A260</f>
        <v>KMRTO</v>
      </c>
      <c r="C261" s="262">
        <f>'🔢 İNDİKATÖRLER'!Y260</f>
        <v>0</v>
      </c>
      <c r="D261" s="262" t="str">
        <f>'🔢 İNDİKATÖRLER'!N260</f>
        <v>?</v>
      </c>
      <c r="E261" s="262" t="str">
        <f>'🔢 İNDİKATÖRLER'!O260</f>
        <v>?</v>
      </c>
      <c r="F261" s="262" t="str">
        <f>'🔢 İNDİKATÖRLER'!P260</f>
        <v>?</v>
      </c>
      <c r="G261" s="262" t="str">
        <f>'🔢 İNDİKATÖRLER'!Q260</f>
        <v>?</v>
      </c>
      <c r="H261" s="262" t="str">
        <f>'🔢 İNDİKATÖRLER'!R260</f>
        <v>?</v>
      </c>
      <c r="I261" s="262" t="str">
        <f>'🔢 İNDİKATÖRLER'!S260</f>
        <v>?</v>
      </c>
      <c r="J261" s="262" t="str">
        <f>'🔢 İNDİKATÖRLER'!AA260</f>
        <v>HAYIR</v>
      </c>
      <c r="K261" s="262" t="str">
        <f>'🔢 İNDİKATÖRLER'!F260</f>
        <v>?</v>
      </c>
      <c r="L261" s="262" t="str">
        <f>'🔢 İNDİKATÖRLER'!Z260</f>
        <v>PAS</v>
      </c>
      <c r="M261" s="262">
        <f>'📡 CANLI_VERİ'!I261</f>
        <v>0</v>
      </c>
      <c r="N261" s="262">
        <f>'📡 CANLI_VERİ'!H261</f>
        <v>0</v>
      </c>
      <c r="O261" s="262">
        <f>'📡 CANLI_VERİ'!C261</f>
        <v>0</v>
      </c>
      <c r="P261" s="262" t="str">
        <f>'🔢 İNDİKATÖRLER'!U260</f>
        <v/>
      </c>
      <c r="Q261" s="262" t="str">
        <f t="shared" si="8"/>
        <v/>
      </c>
      <c r="R261" s="263" t="str">
        <f t="shared" si="9"/>
        <v>Pas geç</v>
      </c>
    </row>
    <row r="262" spans="1:18" x14ac:dyDescent="0.3">
      <c r="A262" s="262">
        <v>259</v>
      </c>
      <c r="B262" s="263" t="str">
        <f>'🔢 İNDİKATÖRLER'!A261</f>
        <v>KNFRT</v>
      </c>
      <c r="C262" s="262">
        <f>'🔢 İNDİKATÖRLER'!Y261</f>
        <v>2</v>
      </c>
      <c r="D262" s="262" t="str">
        <f>'🔢 İNDİKATÖRLER'!N261</f>
        <v>✗</v>
      </c>
      <c r="E262" s="262" t="str">
        <f>'🔢 İNDİKATÖRLER'!O261</f>
        <v>✓</v>
      </c>
      <c r="F262" s="262" t="str">
        <f>'🔢 İNDİKATÖRLER'!P261</f>
        <v>✓</v>
      </c>
      <c r="G262" s="262" t="str">
        <f>'🔢 İNDİKATÖRLER'!Q261</f>
        <v>✗</v>
      </c>
      <c r="H262" s="262" t="str">
        <f>'🔢 İNDİKATÖRLER'!R261</f>
        <v>✗</v>
      </c>
      <c r="I262" s="262" t="str">
        <f>'🔢 İNDİKATÖRLER'!S261</f>
        <v>✗</v>
      </c>
      <c r="J262" s="262" t="str">
        <f>'🔢 İNDİKATÖRLER'!AA261</f>
        <v>HAYIR</v>
      </c>
      <c r="K262" s="262">
        <f>'🔢 İNDİKATÖRLER'!F261</f>
        <v>4.6035655641566988</v>
      </c>
      <c r="L262" s="262" t="str">
        <f>'🔢 İNDİKATÖRLER'!Z261</f>
        <v>PAS</v>
      </c>
      <c r="M262" s="262">
        <f>'📡 CANLI_VERİ'!I262</f>
        <v>0.50419999999999998</v>
      </c>
      <c r="N262" s="262">
        <f>'📡 CANLI_VERİ'!H262</f>
        <v>38758</v>
      </c>
      <c r="O262" s="262">
        <f>'📡 CANLI_VERİ'!C262</f>
        <v>11.96</v>
      </c>
      <c r="P262" s="262">
        <f>'🔢 İNDİKATÖRLER'!U261</f>
        <v>6</v>
      </c>
      <c r="Q262" s="262">
        <f t="shared" si="8"/>
        <v>-4</v>
      </c>
      <c r="R262" s="263" t="str">
        <f t="shared" si="9"/>
        <v>Pas geç</v>
      </c>
    </row>
    <row r="263" spans="1:18" x14ac:dyDescent="0.3">
      <c r="A263" s="262">
        <v>260</v>
      </c>
      <c r="B263" s="263" t="str">
        <f>'🔢 İNDİKATÖRLER'!A262</f>
        <v>KONYA</v>
      </c>
      <c r="C263" s="262">
        <f>'🔢 İNDİKATÖRLER'!Y262</f>
        <v>0</v>
      </c>
      <c r="D263" s="262" t="str">
        <f>'🔢 İNDİKATÖRLER'!N262</f>
        <v>✗</v>
      </c>
      <c r="E263" s="262" t="str">
        <f>'🔢 İNDİKATÖRLER'!O262</f>
        <v>✓</v>
      </c>
      <c r="F263" s="262" t="str">
        <f>'🔢 İNDİKATÖRLER'!P262</f>
        <v>✓</v>
      </c>
      <c r="G263" s="262" t="str">
        <f>'🔢 İNDİKATÖRLER'!Q262</f>
        <v>✗</v>
      </c>
      <c r="H263" s="262" t="str">
        <f>'🔢 İNDİKATÖRLER'!R262</f>
        <v>✗</v>
      </c>
      <c r="I263" s="262" t="str">
        <f>'🔢 İNDİKATÖRLER'!S262</f>
        <v>✗</v>
      </c>
      <c r="J263" s="262" t="str">
        <f>'🔢 İNDİKATÖRLER'!AA262</f>
        <v>HAYIR</v>
      </c>
      <c r="K263" s="262">
        <f>'🔢 İNDİKATÖRLER'!F262</f>
        <v>5.0597002286391728</v>
      </c>
      <c r="L263" s="262" t="str">
        <f>'🔢 İNDİKATÖRLER'!Z262</f>
        <v>PAS</v>
      </c>
      <c r="M263" s="262">
        <f>'📡 CANLI_VERİ'!I263</f>
        <v>0</v>
      </c>
      <c r="N263" s="262">
        <f>'📡 CANLI_VERİ'!H263</f>
        <v>76</v>
      </c>
      <c r="O263" s="262">
        <f>'📡 CANLI_VERİ'!C263</f>
        <v>4180</v>
      </c>
      <c r="P263" s="262">
        <f>'🔢 İNDİKATÖRLER'!U262</f>
        <v>4</v>
      </c>
      <c r="Q263" s="262">
        <f t="shared" si="8"/>
        <v>-4</v>
      </c>
      <c r="R263" s="263" t="str">
        <f t="shared" si="9"/>
        <v>Pas geç</v>
      </c>
    </row>
    <row r="264" spans="1:18" x14ac:dyDescent="0.3">
      <c r="A264" s="262">
        <v>261</v>
      </c>
      <c r="B264" s="263" t="str">
        <f>'🔢 İNDİKATÖRLER'!A263</f>
        <v>KORDS</v>
      </c>
      <c r="C264" s="262">
        <f>'🔢 İNDİKATÖRLER'!Y263</f>
        <v>3</v>
      </c>
      <c r="D264" s="262" t="str">
        <f>'🔢 İNDİKATÖRLER'!N263</f>
        <v>✓</v>
      </c>
      <c r="E264" s="262" t="str">
        <f>'🔢 İNDİKATÖRLER'!O263</f>
        <v>✓</v>
      </c>
      <c r="F264" s="262" t="str">
        <f>'🔢 İNDİKATÖRLER'!P263</f>
        <v>✓</v>
      </c>
      <c r="G264" s="262" t="str">
        <f>'🔢 İNDİKATÖRLER'!Q263</f>
        <v>✗</v>
      </c>
      <c r="H264" s="262" t="str">
        <f>'🔢 İNDİKATÖRLER'!R263</f>
        <v>✗</v>
      </c>
      <c r="I264" s="262" t="str">
        <f>'🔢 İNDİKATÖRLER'!S263</f>
        <v>✗</v>
      </c>
      <c r="J264" s="262" t="str">
        <f>'🔢 İNDİKATÖRLER'!AA263</f>
        <v>HAYIR</v>
      </c>
      <c r="K264" s="262">
        <f>'🔢 İNDİKATÖRLER'!F263</f>
        <v>4.7321428571428577</v>
      </c>
      <c r="L264" s="262" t="str">
        <f>'🔢 İNDİKATÖRLER'!Z263</f>
        <v>PAS</v>
      </c>
      <c r="M264" s="262">
        <f>'📡 CANLI_VERİ'!I264</f>
        <v>0.69069999999999998</v>
      </c>
      <c r="N264" s="262">
        <f>'📡 CANLI_VERİ'!H264</f>
        <v>202998</v>
      </c>
      <c r="O264" s="262">
        <f>'📡 CANLI_VERİ'!C264</f>
        <v>65.599999999999994</v>
      </c>
      <c r="P264" s="262">
        <f>'🔢 İNDİKATÖRLER'!U263</f>
        <v>9</v>
      </c>
      <c r="Q264" s="262">
        <f t="shared" si="8"/>
        <v>-6</v>
      </c>
      <c r="R264" s="263" t="str">
        <f t="shared" si="9"/>
        <v>Pas geç</v>
      </c>
    </row>
    <row r="265" spans="1:18" x14ac:dyDescent="0.3">
      <c r="A265" s="262">
        <v>262</v>
      </c>
      <c r="B265" s="263" t="str">
        <f>'🔢 İNDİKATÖRLER'!A264</f>
        <v>KOZAA</v>
      </c>
      <c r="C265" s="262">
        <f>'🔢 İNDİKATÖRLER'!Y264</f>
        <v>0</v>
      </c>
      <c r="D265" s="262" t="str">
        <f>'🔢 İNDİKATÖRLER'!N264</f>
        <v>?</v>
      </c>
      <c r="E265" s="262" t="str">
        <f>'🔢 İNDİKATÖRLER'!O264</f>
        <v>?</v>
      </c>
      <c r="F265" s="262" t="str">
        <f>'🔢 İNDİKATÖRLER'!P264</f>
        <v>?</v>
      </c>
      <c r="G265" s="262" t="str">
        <f>'🔢 İNDİKATÖRLER'!Q264</f>
        <v>?</v>
      </c>
      <c r="H265" s="262" t="str">
        <f>'🔢 İNDİKATÖRLER'!R264</f>
        <v>?</v>
      </c>
      <c r="I265" s="262" t="str">
        <f>'🔢 İNDİKATÖRLER'!S264</f>
        <v>?</v>
      </c>
      <c r="J265" s="262" t="str">
        <f>'🔢 İNDİKATÖRLER'!AA264</f>
        <v>HAYIR</v>
      </c>
      <c r="K265" s="262" t="str">
        <f>'🔢 İNDİKATÖRLER'!F264</f>
        <v>?</v>
      </c>
      <c r="L265" s="262" t="str">
        <f>'🔢 İNDİKATÖRLER'!Z264</f>
        <v>PAS</v>
      </c>
      <c r="M265" s="262">
        <f>'📡 CANLI_VERİ'!I265</f>
        <v>0</v>
      </c>
      <c r="N265" s="262">
        <f>'📡 CANLI_VERİ'!H265</f>
        <v>0</v>
      </c>
      <c r="O265" s="262">
        <f>'📡 CANLI_VERİ'!C265</f>
        <v>0</v>
      </c>
      <c r="P265" s="262" t="str">
        <f>'🔢 İNDİKATÖRLER'!U264</f>
        <v/>
      </c>
      <c r="Q265" s="262" t="str">
        <f t="shared" si="8"/>
        <v/>
      </c>
      <c r="R265" s="263" t="str">
        <f t="shared" si="9"/>
        <v>Pas geç</v>
      </c>
    </row>
    <row r="266" spans="1:18" x14ac:dyDescent="0.3">
      <c r="A266" s="262">
        <v>263</v>
      </c>
      <c r="B266" s="263" t="str">
        <f>'🔢 İNDİKATÖRLER'!A265</f>
        <v>KOZAL</v>
      </c>
      <c r="C266" s="262">
        <f>'🔢 İNDİKATÖRLER'!Y265</f>
        <v>0</v>
      </c>
      <c r="D266" s="262" t="str">
        <f>'🔢 İNDİKATÖRLER'!N265</f>
        <v>?</v>
      </c>
      <c r="E266" s="262" t="str">
        <f>'🔢 İNDİKATÖRLER'!O265</f>
        <v>?</v>
      </c>
      <c r="F266" s="262" t="str">
        <f>'🔢 İNDİKATÖRLER'!P265</f>
        <v>?</v>
      </c>
      <c r="G266" s="262" t="str">
        <f>'🔢 İNDİKATÖRLER'!Q265</f>
        <v>?</v>
      </c>
      <c r="H266" s="262" t="str">
        <f>'🔢 İNDİKATÖRLER'!R265</f>
        <v>?</v>
      </c>
      <c r="I266" s="262" t="str">
        <f>'🔢 İNDİKATÖRLER'!S265</f>
        <v>?</v>
      </c>
      <c r="J266" s="262" t="str">
        <f>'🔢 İNDİKATÖRLER'!AA265</f>
        <v>HAYIR</v>
      </c>
      <c r="K266" s="262" t="str">
        <f>'🔢 İNDİKATÖRLER'!F265</f>
        <v>?</v>
      </c>
      <c r="L266" s="262" t="str">
        <f>'🔢 İNDİKATÖRLER'!Z265</f>
        <v>PAS</v>
      </c>
      <c r="M266" s="262">
        <f>'📡 CANLI_VERİ'!I266</f>
        <v>0</v>
      </c>
      <c r="N266" s="262">
        <f>'📡 CANLI_VERİ'!H266</f>
        <v>0</v>
      </c>
      <c r="O266" s="262">
        <f>'📡 CANLI_VERİ'!C266</f>
        <v>0</v>
      </c>
      <c r="P266" s="262" t="str">
        <f>'🔢 İNDİKATÖRLER'!U265</f>
        <v/>
      </c>
      <c r="Q266" s="262" t="str">
        <f t="shared" si="8"/>
        <v/>
      </c>
      <c r="R266" s="263" t="str">
        <f t="shared" si="9"/>
        <v>Pas geç</v>
      </c>
    </row>
    <row r="267" spans="1:18" ht="28.8" x14ac:dyDescent="0.3">
      <c r="A267" s="262">
        <v>264</v>
      </c>
      <c r="B267" s="263" t="str">
        <f>'🔢 İNDİKATÖRLER'!A266</f>
        <v>KRDMA</v>
      </c>
      <c r="C267" s="262">
        <f>'🔢 İNDİKATÖRLER'!Y266</f>
        <v>13</v>
      </c>
      <c r="D267" s="262" t="str">
        <f>'🔢 İNDİKATÖRLER'!N266</f>
        <v>✗</v>
      </c>
      <c r="E267" s="262" t="str">
        <f>'🔢 İNDİKATÖRLER'!O266</f>
        <v>✓</v>
      </c>
      <c r="F267" s="262" t="str">
        <f>'🔢 İNDİKATÖRLER'!P266</f>
        <v>✓</v>
      </c>
      <c r="G267" s="262" t="str">
        <f>'🔢 İNDİKATÖRLER'!Q266</f>
        <v>✓</v>
      </c>
      <c r="H267" s="262" t="str">
        <f>'🔢 İNDİKATÖRLER'!R266</f>
        <v>✗</v>
      </c>
      <c r="I267" s="262" t="str">
        <f>'🔢 İNDİKATÖRLER'!S266</f>
        <v>✓</v>
      </c>
      <c r="J267" s="262" t="str">
        <f>'🔢 İNDİKATÖRLER'!AA266</f>
        <v>EVET</v>
      </c>
      <c r="K267" s="262">
        <f>'🔢 İNDİKATÖRLER'!F266</f>
        <v>3.7046587588103788</v>
      </c>
      <c r="L267" s="262" t="str">
        <f>'🔢 İNDİKATÖRLER'!Z266</f>
        <v>PREMIUM</v>
      </c>
      <c r="M267" s="262">
        <f>'📡 CANLI_VERİ'!I267</f>
        <v>0</v>
      </c>
      <c r="N267" s="262">
        <f>'📡 CANLI_VERİ'!H267</f>
        <v>192771</v>
      </c>
      <c r="O267" s="262">
        <f>'📡 CANLI_VERİ'!C267</f>
        <v>35.4</v>
      </c>
      <c r="P267" s="262">
        <f>'🔢 İNDİKATÖRLER'!U266</f>
        <v>10</v>
      </c>
      <c r="Q267" s="262">
        <f t="shared" si="8"/>
        <v>3</v>
      </c>
      <c r="R267" s="263" t="str">
        <f t="shared" si="9"/>
        <v>Piyasa/Hisse eksi ise öncelikli aday</v>
      </c>
    </row>
    <row r="268" spans="1:18" x14ac:dyDescent="0.3">
      <c r="A268" s="262">
        <v>265</v>
      </c>
      <c r="B268" s="263" t="str">
        <f>'🔢 İNDİKATÖRLER'!A267</f>
        <v>KRDMB</v>
      </c>
      <c r="C268" s="262">
        <f>'🔢 İNDİKATÖRLER'!Y267</f>
        <v>1</v>
      </c>
      <c r="D268" s="262" t="str">
        <f>'🔢 İNDİKATÖRLER'!N267</f>
        <v>✓</v>
      </c>
      <c r="E268" s="262" t="str">
        <f>'🔢 İNDİKATÖRLER'!O267</f>
        <v>✓</v>
      </c>
      <c r="F268" s="262" t="str">
        <f>'🔢 İNDİKATÖRLER'!P267</f>
        <v>✗</v>
      </c>
      <c r="G268" s="262" t="str">
        <f>'🔢 İNDİKATÖRLER'!Q267</f>
        <v>✗</v>
      </c>
      <c r="H268" s="262" t="str">
        <f>'🔢 İNDİKATÖRLER'!R267</f>
        <v>✗</v>
      </c>
      <c r="I268" s="262" t="str">
        <f>'🔢 İNDİKATÖRLER'!S267</f>
        <v>✓</v>
      </c>
      <c r="J268" s="262" t="str">
        <f>'🔢 İNDİKATÖRLER'!AA267</f>
        <v>HAYIR</v>
      </c>
      <c r="K268" s="262">
        <f>'🔢 İNDİKATÖRLER'!F267</f>
        <v>5.3388001726370291</v>
      </c>
      <c r="L268" s="262" t="str">
        <f>'🔢 İNDİKATÖRLER'!Z267</f>
        <v>PAS</v>
      </c>
      <c r="M268" s="262">
        <f>'📡 CANLI_VERİ'!I268</f>
        <v>0</v>
      </c>
      <c r="N268" s="262">
        <f>'📡 CANLI_VERİ'!H268</f>
        <v>107488</v>
      </c>
      <c r="O268" s="262">
        <f>'📡 CANLI_VERİ'!C268</f>
        <v>91.35</v>
      </c>
      <c r="P268" s="262">
        <f>'🔢 İNDİKATÖRLER'!U267</f>
        <v>6</v>
      </c>
      <c r="Q268" s="262">
        <f t="shared" si="8"/>
        <v>-5</v>
      </c>
      <c r="R268" s="263" t="str">
        <f t="shared" si="9"/>
        <v>Pas geç</v>
      </c>
    </row>
    <row r="269" spans="1:18" x14ac:dyDescent="0.3">
      <c r="A269" s="262">
        <v>266</v>
      </c>
      <c r="B269" s="263" t="str">
        <f>'🔢 İNDİKATÖRLER'!A268</f>
        <v>KRDMD</v>
      </c>
      <c r="C269" s="262">
        <f>'🔢 İNDİKATÖRLER'!Y268</f>
        <v>2</v>
      </c>
      <c r="D269" s="262" t="str">
        <f>'🔢 İNDİKATÖRLER'!N268</f>
        <v>✗</v>
      </c>
      <c r="E269" s="262" t="str">
        <f>'🔢 İNDİKATÖRLER'!O268</f>
        <v>✓</v>
      </c>
      <c r="F269" s="262" t="str">
        <f>'🔢 İNDİKATÖRLER'!P268</f>
        <v>✓</v>
      </c>
      <c r="G269" s="262" t="str">
        <f>'🔢 İNDİKATÖRLER'!Q268</f>
        <v>✗</v>
      </c>
      <c r="H269" s="262" t="str">
        <f>'🔢 İNDİKATÖRLER'!R268</f>
        <v>✗</v>
      </c>
      <c r="I269" s="262" t="str">
        <f>'🔢 İNDİKATÖRLER'!S268</f>
        <v>✗</v>
      </c>
      <c r="J269" s="262" t="str">
        <f>'🔢 İNDİKATÖRLER'!AA268</f>
        <v>HAYIR</v>
      </c>
      <c r="K269" s="262">
        <f>'🔢 İNDİKATÖRLER'!F268</f>
        <v>4.3566362715298901</v>
      </c>
      <c r="L269" s="262" t="str">
        <f>'🔢 İNDİKATÖRLER'!Z268</f>
        <v>PAS</v>
      </c>
      <c r="M269" s="262">
        <f>'📡 CANLI_VERİ'!I269</f>
        <v>0.20810000000000001</v>
      </c>
      <c r="N269" s="262">
        <f>'📡 CANLI_VERİ'!H269</f>
        <v>942244</v>
      </c>
      <c r="O269" s="262">
        <f>'📡 CANLI_VERİ'!C269</f>
        <v>38.520000000000003</v>
      </c>
      <c r="P269" s="262">
        <f>'🔢 İNDİKATÖRLER'!U268</f>
        <v>6</v>
      </c>
      <c r="Q269" s="262">
        <f t="shared" si="8"/>
        <v>-4</v>
      </c>
      <c r="R269" s="263" t="str">
        <f t="shared" si="9"/>
        <v>Pas geç</v>
      </c>
    </row>
    <row r="270" spans="1:18" x14ac:dyDescent="0.3">
      <c r="A270" s="262">
        <v>267</v>
      </c>
      <c r="B270" s="263" t="str">
        <f>'🔢 İNDİKATÖRLER'!A269</f>
        <v>KRONT</v>
      </c>
      <c r="C270" s="262">
        <f>'🔢 İNDİKATÖRLER'!Y269</f>
        <v>0</v>
      </c>
      <c r="D270" s="262" t="str">
        <f>'🔢 İNDİKATÖRLER'!N269</f>
        <v>✗</v>
      </c>
      <c r="E270" s="262" t="str">
        <f>'🔢 İNDİKATÖRLER'!O269</f>
        <v>✓</v>
      </c>
      <c r="F270" s="262" t="str">
        <f>'🔢 İNDİKATÖRLER'!P269</f>
        <v>✗</v>
      </c>
      <c r="G270" s="262" t="str">
        <f>'🔢 İNDİKATÖRLER'!Q269</f>
        <v>✗</v>
      </c>
      <c r="H270" s="262" t="str">
        <f>'🔢 İNDİKATÖRLER'!R269</f>
        <v>✗</v>
      </c>
      <c r="I270" s="262" t="str">
        <f>'🔢 İNDİKATÖRLER'!S269</f>
        <v>✗</v>
      </c>
      <c r="J270" s="262" t="str">
        <f>'🔢 İNDİKATÖRLER'!AA269</f>
        <v>HAYIR</v>
      </c>
      <c r="K270" s="262">
        <f>'🔢 İNDİKATÖRLER'!F269</f>
        <v>5.9160168824665567</v>
      </c>
      <c r="L270" s="262" t="str">
        <f>'🔢 İNDİKATÖRLER'!Z269</f>
        <v>PAS</v>
      </c>
      <c r="M270" s="262">
        <f>'📡 CANLI_VERİ'!I270</f>
        <v>-0.2051</v>
      </c>
      <c r="N270" s="262">
        <f>'📡 CANLI_VERİ'!H270</f>
        <v>19954</v>
      </c>
      <c r="O270" s="262">
        <f>'📡 CANLI_VERİ'!C270</f>
        <v>19.46</v>
      </c>
      <c r="P270" s="262">
        <f>'🔢 İNDİKATÖRLER'!U269</f>
        <v>1</v>
      </c>
      <c r="Q270" s="262">
        <f t="shared" si="8"/>
        <v>-1</v>
      </c>
      <c r="R270" s="263" t="str">
        <f t="shared" si="9"/>
        <v>Pas geç</v>
      </c>
    </row>
    <row r="271" spans="1:18" x14ac:dyDescent="0.3">
      <c r="A271" s="262">
        <v>268</v>
      </c>
      <c r="B271" s="263" t="str">
        <f>'🔢 İNDİKATÖRLER'!A270</f>
        <v>KRSTL</v>
      </c>
      <c r="C271" s="262">
        <f>'🔢 İNDİKATÖRLER'!Y270</f>
        <v>5</v>
      </c>
      <c r="D271" s="262" t="str">
        <f>'🔢 İNDİKATÖRLER'!N270</f>
        <v>✗</v>
      </c>
      <c r="E271" s="262" t="str">
        <f>'🔢 İNDİKATÖRLER'!O270</f>
        <v>✓</v>
      </c>
      <c r="F271" s="262" t="str">
        <f>'🔢 İNDİKATÖRLER'!P270</f>
        <v>✓</v>
      </c>
      <c r="G271" s="262" t="str">
        <f>'🔢 İNDİKATÖRLER'!Q270</f>
        <v>✗</v>
      </c>
      <c r="H271" s="262" t="str">
        <f>'🔢 İNDİKATÖRLER'!R270</f>
        <v>✓</v>
      </c>
      <c r="I271" s="262" t="str">
        <f>'🔢 İNDİKATÖRLER'!S270</f>
        <v>✗</v>
      </c>
      <c r="J271" s="262" t="str">
        <f>'🔢 İNDİKATÖRLER'!AA270</f>
        <v>HAYIR</v>
      </c>
      <c r="K271" s="262">
        <f>'🔢 İNDİKATÖRLER'!F270</f>
        <v>3.2074613284804392</v>
      </c>
      <c r="L271" s="262" t="str">
        <f>'🔢 İNDİKATÖRLER'!Z270</f>
        <v>PAS</v>
      </c>
      <c r="M271" s="262">
        <f>'📡 CANLI_VERİ'!I271</f>
        <v>0</v>
      </c>
      <c r="N271" s="262">
        <f>'📡 CANLI_VERİ'!H271</f>
        <v>63671</v>
      </c>
      <c r="O271" s="262">
        <f>'📡 CANLI_VERİ'!C271</f>
        <v>9.36</v>
      </c>
      <c r="P271" s="262">
        <f>'🔢 İNDİKATÖRLER'!U270</f>
        <v>8</v>
      </c>
      <c r="Q271" s="262">
        <f t="shared" si="8"/>
        <v>-3</v>
      </c>
      <c r="R271" s="263" t="str">
        <f t="shared" si="9"/>
        <v>Pas geç</v>
      </c>
    </row>
    <row r="272" spans="1:18" x14ac:dyDescent="0.3">
      <c r="A272" s="262">
        <v>269</v>
      </c>
      <c r="B272" s="263" t="str">
        <f>'🔢 İNDİKATÖRLER'!A271</f>
        <v>KRTEK</v>
      </c>
      <c r="C272" s="262">
        <f>'🔢 İNDİKATÖRLER'!Y271</f>
        <v>4</v>
      </c>
      <c r="D272" s="262" t="str">
        <f>'🔢 İNDİKATÖRLER'!N271</f>
        <v>✗</v>
      </c>
      <c r="E272" s="262" t="str">
        <f>'🔢 İNDİKATÖRLER'!O271</f>
        <v>✓</v>
      </c>
      <c r="F272" s="262" t="str">
        <f>'🔢 İNDİKATÖRLER'!P271</f>
        <v>✓</v>
      </c>
      <c r="G272" s="262" t="str">
        <f>'🔢 İNDİKATÖRLER'!Q271</f>
        <v>✗</v>
      </c>
      <c r="H272" s="262" t="str">
        <f>'🔢 İNDİKATÖRLER'!R271</f>
        <v>✗</v>
      </c>
      <c r="I272" s="262" t="str">
        <f>'🔢 İNDİKATÖRLER'!S271</f>
        <v>✗</v>
      </c>
      <c r="J272" s="262" t="str">
        <f>'🔢 İNDİKATÖRLER'!AA271</f>
        <v>HAYIR</v>
      </c>
      <c r="K272" s="262">
        <f>'🔢 İNDİKATÖRLER'!F271</f>
        <v>3.0056864337936622</v>
      </c>
      <c r="L272" s="262" t="str">
        <f>'🔢 İNDİKATÖRLER'!Z271</f>
        <v>PAS</v>
      </c>
      <c r="M272" s="262">
        <f>'📡 CANLI_VERİ'!I272</f>
        <v>0</v>
      </c>
      <c r="N272" s="262">
        <f>'📡 CANLI_VERİ'!H272</f>
        <v>1485</v>
      </c>
      <c r="O272" s="262">
        <f>'📡 CANLI_VERİ'!C272</f>
        <v>24.88</v>
      </c>
      <c r="P272" s="262">
        <f>'🔢 İNDİKATÖRLER'!U271</f>
        <v>6</v>
      </c>
      <c r="Q272" s="262">
        <f t="shared" si="8"/>
        <v>-2</v>
      </c>
      <c r="R272" s="263" t="str">
        <f t="shared" si="9"/>
        <v>Pas geç</v>
      </c>
    </row>
    <row r="273" spans="1:18" x14ac:dyDescent="0.3">
      <c r="A273" s="262">
        <v>270</v>
      </c>
      <c r="B273" s="263" t="str">
        <f>'🔢 İNDİKATÖRLER'!A272</f>
        <v>KRVGD</v>
      </c>
      <c r="C273" s="262">
        <f>'🔢 İNDİKATÖRLER'!Y272</f>
        <v>10</v>
      </c>
      <c r="D273" s="262" t="str">
        <f>'🔢 İNDİKATÖRLER'!N272</f>
        <v>✓</v>
      </c>
      <c r="E273" s="262" t="str">
        <f>'🔢 İNDİKATÖRLER'!O272</f>
        <v>✓</v>
      </c>
      <c r="F273" s="262" t="str">
        <f>'🔢 İNDİKATÖRLER'!P272</f>
        <v>✓</v>
      </c>
      <c r="G273" s="262" t="str">
        <f>'🔢 İNDİKATÖRLER'!Q272</f>
        <v>✓</v>
      </c>
      <c r="H273" s="262" t="str">
        <f>'🔢 İNDİKATÖRLER'!R272</f>
        <v>✓</v>
      </c>
      <c r="I273" s="262" t="str">
        <f>'🔢 İNDİKATÖRLER'!S272</f>
        <v>✗</v>
      </c>
      <c r="J273" s="262" t="str">
        <f>'🔢 İNDİKATÖRLER'!AA272</f>
        <v>HAYIR</v>
      </c>
      <c r="K273" s="262">
        <f>'🔢 İNDİKATÖRLER'!F272</f>
        <v>3.6544850498338852</v>
      </c>
      <c r="L273" s="262" t="str">
        <f>'🔢 İNDİKATÖRLER'!Z272</f>
        <v>İZLE</v>
      </c>
      <c r="M273" s="262">
        <f>'📡 CANLI_VERİ'!I273</f>
        <v>-0.95240000000000002</v>
      </c>
      <c r="N273" s="262">
        <f>'📡 CANLI_VERİ'!H273</f>
        <v>784380</v>
      </c>
      <c r="O273" s="262">
        <f>'📡 CANLI_VERİ'!C273</f>
        <v>3.12</v>
      </c>
      <c r="P273" s="262">
        <f>'🔢 İNDİKATÖRLER'!U272</f>
        <v>13</v>
      </c>
      <c r="Q273" s="262">
        <f t="shared" si="8"/>
        <v>-3</v>
      </c>
      <c r="R273" s="263" t="str">
        <f t="shared" si="9"/>
        <v>İkinci kademe izleme</v>
      </c>
    </row>
    <row r="274" spans="1:18" x14ac:dyDescent="0.3">
      <c r="A274" s="262">
        <v>271</v>
      </c>
      <c r="B274" s="263" t="str">
        <f>'🔢 İNDİKATÖRLER'!A273</f>
        <v>KSTUR</v>
      </c>
      <c r="C274" s="262">
        <f>'🔢 İNDİKATÖRLER'!Y273</f>
        <v>0</v>
      </c>
      <c r="D274" s="262" t="str">
        <f>'🔢 İNDİKATÖRLER'!N273</f>
        <v>?</v>
      </c>
      <c r="E274" s="262" t="str">
        <f>'🔢 İNDİKATÖRLER'!O273</f>
        <v>?</v>
      </c>
      <c r="F274" s="262" t="str">
        <f>'🔢 İNDİKATÖRLER'!P273</f>
        <v>?</v>
      </c>
      <c r="G274" s="262" t="str">
        <f>'🔢 İNDİKATÖRLER'!Q273</f>
        <v>?</v>
      </c>
      <c r="H274" s="262" t="str">
        <f>'🔢 İNDİKATÖRLER'!R273</f>
        <v>?</v>
      </c>
      <c r="I274" s="262" t="str">
        <f>'🔢 İNDİKATÖRLER'!S273</f>
        <v>?</v>
      </c>
      <c r="J274" s="262" t="str">
        <f>'🔢 İNDİKATÖRLER'!AA273</f>
        <v>HAYIR</v>
      </c>
      <c r="K274" s="262" t="str">
        <f>'🔢 İNDİKATÖRLER'!F273</f>
        <v>?</v>
      </c>
      <c r="L274" s="262" t="str">
        <f>'🔢 İNDİKATÖRLER'!Z273</f>
        <v>PAS</v>
      </c>
      <c r="M274" s="262">
        <f>'📡 CANLI_VERİ'!I274</f>
        <v>0</v>
      </c>
      <c r="N274" s="262">
        <f>'📡 CANLI_VERİ'!H274</f>
        <v>118</v>
      </c>
      <c r="O274" s="262">
        <f>'📡 CANLI_VERİ'!C274</f>
        <v>3190</v>
      </c>
      <c r="P274" s="262" t="str">
        <f>'🔢 İNDİKATÖRLER'!U273</f>
        <v/>
      </c>
      <c r="Q274" s="262" t="str">
        <f t="shared" si="8"/>
        <v/>
      </c>
      <c r="R274" s="263" t="str">
        <f t="shared" si="9"/>
        <v>Pas geç</v>
      </c>
    </row>
    <row r="275" spans="1:18" x14ac:dyDescent="0.3">
      <c r="A275" s="262">
        <v>272</v>
      </c>
      <c r="B275" s="263" t="str">
        <f>'🔢 İNDİKATÖRLER'!A274</f>
        <v>KTLEV</v>
      </c>
      <c r="C275" s="262">
        <f>'🔢 İNDİKATÖRLER'!Y274</f>
        <v>6</v>
      </c>
      <c r="D275" s="262" t="str">
        <f>'🔢 İNDİKATÖRLER'!N274</f>
        <v>✓</v>
      </c>
      <c r="E275" s="262" t="str">
        <f>'🔢 İNDİKATÖRLER'!O274</f>
        <v>✓</v>
      </c>
      <c r="F275" s="262" t="str">
        <f>'🔢 İNDİKATÖRLER'!P274</f>
        <v>✓</v>
      </c>
      <c r="G275" s="262" t="str">
        <f>'🔢 İNDİKATÖRLER'!Q274</f>
        <v>✓</v>
      </c>
      <c r="H275" s="262" t="str">
        <f>'🔢 İNDİKATÖRLER'!R274</f>
        <v>✓</v>
      </c>
      <c r="I275" s="262" t="str">
        <f>'🔢 İNDİKATÖRLER'!S274</f>
        <v>✗</v>
      </c>
      <c r="J275" s="262" t="str">
        <f>'🔢 İNDİKATÖRLER'!AA274</f>
        <v>HAYIR</v>
      </c>
      <c r="K275" s="262">
        <f>'🔢 İNDİKATÖRLER'!F274</f>
        <v>5.2965412855854694</v>
      </c>
      <c r="L275" s="262" t="str">
        <f>'🔢 İNDİKATÖRLER'!Z274</f>
        <v>PAS</v>
      </c>
      <c r="M275" s="262">
        <f>'📡 CANLI_VERİ'!I275</f>
        <v>1.2323999999999999</v>
      </c>
      <c r="N275" s="262">
        <f>'📡 CANLI_VERİ'!H275</f>
        <v>1763060</v>
      </c>
      <c r="O275" s="262">
        <f>'📡 CANLI_VERİ'!C275</f>
        <v>115</v>
      </c>
      <c r="P275" s="262">
        <f>'🔢 İNDİKATÖRLER'!U274</f>
        <v>11</v>
      </c>
      <c r="Q275" s="262">
        <f t="shared" si="8"/>
        <v>-5</v>
      </c>
      <c r="R275" s="263" t="str">
        <f t="shared" si="9"/>
        <v>Pas geç</v>
      </c>
    </row>
    <row r="276" spans="1:18" x14ac:dyDescent="0.3">
      <c r="A276" s="262">
        <v>273</v>
      </c>
      <c r="B276" s="263" t="str">
        <f>'🔢 İNDİKATÖRLER'!A275</f>
        <v>KUTPO</v>
      </c>
      <c r="C276" s="262">
        <f>'🔢 İNDİKATÖRLER'!Y275</f>
        <v>2</v>
      </c>
      <c r="D276" s="262" t="str">
        <f>'🔢 İNDİKATÖRLER'!N275</f>
        <v>✗</v>
      </c>
      <c r="E276" s="262" t="str">
        <f>'🔢 İNDİKATÖRLER'!O275</f>
        <v>✓</v>
      </c>
      <c r="F276" s="262" t="str">
        <f>'🔢 İNDİKATÖRLER'!P275</f>
        <v>✓</v>
      </c>
      <c r="G276" s="262" t="str">
        <f>'🔢 İNDİKATÖRLER'!Q275</f>
        <v>✗</v>
      </c>
      <c r="H276" s="262" t="str">
        <f>'🔢 İNDİKATÖRLER'!R275</f>
        <v>✗</v>
      </c>
      <c r="I276" s="262" t="str">
        <f>'🔢 İNDİKATÖRLER'!S275</f>
        <v>✗</v>
      </c>
      <c r="J276" s="262" t="str">
        <f>'🔢 İNDİKATÖRLER'!AA275</f>
        <v>HAYIR</v>
      </c>
      <c r="K276" s="262">
        <f>'🔢 İNDİKATÖRLER'!F275</f>
        <v>4.7471620227038187</v>
      </c>
      <c r="L276" s="262" t="str">
        <f>'🔢 İNDİKATÖRLER'!Z275</f>
        <v>PAS</v>
      </c>
      <c r="M276" s="262">
        <f>'📡 CANLI_VERİ'!I276</f>
        <v>0</v>
      </c>
      <c r="N276" s="262">
        <f>'📡 CANLI_VERİ'!H276</f>
        <v>3036</v>
      </c>
      <c r="O276" s="262">
        <f>'📡 CANLI_VERİ'!C276</f>
        <v>97.4</v>
      </c>
      <c r="P276" s="262">
        <f>'🔢 İNDİKATÖRLER'!U275</f>
        <v>6</v>
      </c>
      <c r="Q276" s="262">
        <f t="shared" si="8"/>
        <v>-4</v>
      </c>
      <c r="R276" s="263" t="str">
        <f t="shared" si="9"/>
        <v>Pas geç</v>
      </c>
    </row>
    <row r="277" spans="1:18" x14ac:dyDescent="0.3">
      <c r="A277" s="262">
        <v>274</v>
      </c>
      <c r="B277" s="263" t="str">
        <f>'🔢 İNDİKATÖRLER'!A276</f>
        <v>LIDER</v>
      </c>
      <c r="C277" s="262">
        <f>'🔢 İNDİKATÖRLER'!Y276</f>
        <v>0</v>
      </c>
      <c r="D277" s="262" t="str">
        <f>'🔢 İNDİKATÖRLER'!N276</f>
        <v>✗</v>
      </c>
      <c r="E277" s="262" t="str">
        <f>'🔢 İNDİKATÖRLER'!O276</f>
        <v>✗</v>
      </c>
      <c r="F277" s="262" t="str">
        <f>'🔢 İNDİKATÖRLER'!P276</f>
        <v>✗</v>
      </c>
      <c r="G277" s="262" t="str">
        <f>'🔢 İNDİKATÖRLER'!Q276</f>
        <v>✗</v>
      </c>
      <c r="H277" s="262" t="str">
        <f>'🔢 İNDİKATÖRLER'!R276</f>
        <v>✗</v>
      </c>
      <c r="I277" s="262" t="str">
        <f>'🔢 İNDİKATÖRLER'!S276</f>
        <v>✗</v>
      </c>
      <c r="J277" s="262" t="str">
        <f>'🔢 İNDİKATÖRLER'!AA276</f>
        <v>HAYIR</v>
      </c>
      <c r="K277" s="262">
        <f>'🔢 İNDİKATÖRLER'!F276</f>
        <v>7.8923461276402458</v>
      </c>
      <c r="L277" s="262" t="str">
        <f>'🔢 İNDİKATÖRLER'!Z276</f>
        <v>PAS</v>
      </c>
      <c r="M277" s="262">
        <f>'📡 CANLI_VERİ'!I277</f>
        <v>0</v>
      </c>
      <c r="N277" s="262">
        <f>'📡 CANLI_VERİ'!H277</f>
        <v>66374</v>
      </c>
      <c r="O277" s="262">
        <f>'📡 CANLI_VERİ'!C277</f>
        <v>119</v>
      </c>
      <c r="P277" s="262">
        <f>'🔢 İNDİKATÖRLER'!U276</f>
        <v>-2</v>
      </c>
      <c r="Q277" s="262">
        <f t="shared" si="8"/>
        <v>2</v>
      </c>
      <c r="R277" s="263" t="str">
        <f t="shared" si="9"/>
        <v>Pas geç</v>
      </c>
    </row>
    <row r="278" spans="1:18" x14ac:dyDescent="0.3">
      <c r="A278" s="262">
        <v>275</v>
      </c>
      <c r="B278" s="263" t="str">
        <f>'🔢 İNDİKATÖRLER'!A277</f>
        <v>LILAK</v>
      </c>
      <c r="C278" s="262">
        <f>'🔢 İNDİKATÖRLER'!Y277</f>
        <v>1</v>
      </c>
      <c r="D278" s="262" t="str">
        <f>'🔢 İNDİKATÖRLER'!N277</f>
        <v>✓</v>
      </c>
      <c r="E278" s="262" t="str">
        <f>'🔢 İNDİKATÖRLER'!O277</f>
        <v>✓</v>
      </c>
      <c r="F278" s="262" t="str">
        <f>'🔢 İNDİKATÖRLER'!P277</f>
        <v>✗</v>
      </c>
      <c r="G278" s="262" t="str">
        <f>'🔢 İNDİKATÖRLER'!Q277</f>
        <v>✗</v>
      </c>
      <c r="H278" s="262" t="str">
        <f>'🔢 İNDİKATÖRLER'!R277</f>
        <v>✓</v>
      </c>
      <c r="I278" s="262" t="str">
        <f>'🔢 İNDİKATÖRLER'!S277</f>
        <v>✗</v>
      </c>
      <c r="J278" s="262" t="str">
        <f>'🔢 İNDİKATÖRLER'!AA277</f>
        <v>HAYIR</v>
      </c>
      <c r="K278" s="262">
        <f>'🔢 İNDİKATÖRLER'!F277</f>
        <v>4.8774509803921546</v>
      </c>
      <c r="L278" s="262" t="str">
        <f>'🔢 İNDİKATÖRLER'!Z277</f>
        <v>PAS</v>
      </c>
      <c r="M278" s="262">
        <f>'📡 CANLI_VERİ'!I278</f>
        <v>-0.34150000000000003</v>
      </c>
      <c r="N278" s="262">
        <f>'📡 CANLI_VERİ'!H278</f>
        <v>151033</v>
      </c>
      <c r="O278" s="262">
        <f>'📡 CANLI_VERİ'!C278</f>
        <v>35.020000000000003</v>
      </c>
      <c r="P278" s="262">
        <f>'🔢 İNDİKATÖRLER'!U277</f>
        <v>8</v>
      </c>
      <c r="Q278" s="262">
        <f t="shared" si="8"/>
        <v>-7</v>
      </c>
      <c r="R278" s="263" t="str">
        <f t="shared" si="9"/>
        <v>Pas geç</v>
      </c>
    </row>
    <row r="279" spans="1:18" x14ac:dyDescent="0.3">
      <c r="A279" s="262">
        <v>276</v>
      </c>
      <c r="B279" s="263" t="str">
        <f>'🔢 İNDİKATÖRLER'!A278</f>
        <v>LINK</v>
      </c>
      <c r="C279" s="262">
        <f>'🔢 İNDİKATÖRLER'!Y278</f>
        <v>2</v>
      </c>
      <c r="D279" s="262" t="str">
        <f>'🔢 İNDİKATÖRLER'!N278</f>
        <v>✗</v>
      </c>
      <c r="E279" s="262" t="str">
        <f>'🔢 İNDİKATÖRLER'!O278</f>
        <v>✓</v>
      </c>
      <c r="F279" s="262" t="str">
        <f>'🔢 İNDİKATÖRLER'!P278</f>
        <v>✓</v>
      </c>
      <c r="G279" s="262" t="str">
        <f>'🔢 İNDİKATÖRLER'!Q278</f>
        <v>✗</v>
      </c>
      <c r="H279" s="262" t="str">
        <f>'🔢 İNDİKATÖRLER'!R278</f>
        <v>✗</v>
      </c>
      <c r="I279" s="262" t="str">
        <f>'🔢 İNDİKATÖRLER'!S278</f>
        <v>✗</v>
      </c>
      <c r="J279" s="262" t="str">
        <f>'🔢 İNDİKATÖRLER'!AA278</f>
        <v>HAYIR</v>
      </c>
      <c r="K279" s="262">
        <f>'🔢 İNDİKATÖRLER'!F278</f>
        <v>4.1457618167414845</v>
      </c>
      <c r="L279" s="262" t="str">
        <f>'🔢 İNDİKATÖRLER'!Z278</f>
        <v>PAS</v>
      </c>
      <c r="M279" s="262">
        <f>'📡 CANLI_VERİ'!I279</f>
        <v>0.1862</v>
      </c>
      <c r="N279" s="262">
        <f>'📡 CANLI_VERİ'!H279</f>
        <v>156101</v>
      </c>
      <c r="O279" s="262">
        <f>'📡 CANLI_VERİ'!C279</f>
        <v>5.38</v>
      </c>
      <c r="P279" s="262">
        <f>'🔢 İNDİKATÖRLER'!U278</f>
        <v>6</v>
      </c>
      <c r="Q279" s="262">
        <f t="shared" si="8"/>
        <v>-4</v>
      </c>
      <c r="R279" s="263" t="str">
        <f t="shared" si="9"/>
        <v>Pas geç</v>
      </c>
    </row>
    <row r="280" spans="1:18" x14ac:dyDescent="0.3">
      <c r="A280" s="262">
        <v>277</v>
      </c>
      <c r="B280" s="263" t="str">
        <f>'🔢 İNDİKATÖRLER'!A279</f>
        <v>LKMNH</v>
      </c>
      <c r="C280" s="262">
        <f>'🔢 İNDİKATÖRLER'!Y279</f>
        <v>0</v>
      </c>
      <c r="D280" s="262" t="str">
        <f>'🔢 İNDİKATÖRLER'!N279</f>
        <v>?</v>
      </c>
      <c r="E280" s="262" t="str">
        <f>'🔢 İNDİKATÖRLER'!O279</f>
        <v>?</v>
      </c>
      <c r="F280" s="262" t="str">
        <f>'🔢 İNDİKATÖRLER'!P279</f>
        <v>?</v>
      </c>
      <c r="G280" s="262" t="str">
        <f>'🔢 İNDİKATÖRLER'!Q279</f>
        <v>?</v>
      </c>
      <c r="H280" s="262" t="str">
        <f>'🔢 İNDİKATÖRLER'!R279</f>
        <v>?</v>
      </c>
      <c r="I280" s="262" t="str">
        <f>'🔢 İNDİKATÖRLER'!S279</f>
        <v>?</v>
      </c>
      <c r="J280" s="262" t="str">
        <f>'🔢 İNDİKATÖRLER'!AA279</f>
        <v>HAYIR</v>
      </c>
      <c r="K280" s="262" t="str">
        <f>'🔢 İNDİKATÖRLER'!F279</f>
        <v>?</v>
      </c>
      <c r="L280" s="262" t="str">
        <f>'🔢 İNDİKATÖRLER'!Z279</f>
        <v>PAS</v>
      </c>
      <c r="M280" s="262">
        <f>'📡 CANLI_VERİ'!I280</f>
        <v>0.39839999999999998</v>
      </c>
      <c r="N280" s="262">
        <f>'📡 CANLI_VERİ'!H280</f>
        <v>14169</v>
      </c>
      <c r="O280" s="262">
        <f>'📡 CANLI_VERİ'!C280</f>
        <v>15.12</v>
      </c>
      <c r="P280" s="262" t="str">
        <f>'🔢 İNDİKATÖRLER'!U279</f>
        <v/>
      </c>
      <c r="Q280" s="262" t="str">
        <f t="shared" si="8"/>
        <v/>
      </c>
      <c r="R280" s="263" t="str">
        <f t="shared" si="9"/>
        <v>Pas geç</v>
      </c>
    </row>
    <row r="281" spans="1:18" x14ac:dyDescent="0.3">
      <c r="A281" s="262">
        <v>278</v>
      </c>
      <c r="B281" s="263" t="str">
        <f>'🔢 İNDİKATÖRLER'!A280</f>
        <v>LRSHO</v>
      </c>
      <c r="C281" s="262">
        <f>'🔢 İNDİKATÖRLER'!Y280</f>
        <v>0</v>
      </c>
      <c r="D281" s="262" t="str">
        <f>'🔢 İNDİKATÖRLER'!N280</f>
        <v>?</v>
      </c>
      <c r="E281" s="262" t="str">
        <f>'🔢 İNDİKATÖRLER'!O280</f>
        <v>?</v>
      </c>
      <c r="F281" s="262" t="str">
        <f>'🔢 İNDİKATÖRLER'!P280</f>
        <v>?</v>
      </c>
      <c r="G281" s="262" t="str">
        <f>'🔢 İNDİKATÖRLER'!Q280</f>
        <v>?</v>
      </c>
      <c r="H281" s="262" t="str">
        <f>'🔢 İNDİKATÖRLER'!R280</f>
        <v>?</v>
      </c>
      <c r="I281" s="262" t="str">
        <f>'🔢 İNDİKATÖRLER'!S280</f>
        <v>?</v>
      </c>
      <c r="J281" s="262" t="str">
        <f>'🔢 İNDİKATÖRLER'!AA280</f>
        <v>HAYIR</v>
      </c>
      <c r="K281" s="262" t="str">
        <f>'🔢 İNDİKATÖRLER'!F280</f>
        <v>?</v>
      </c>
      <c r="L281" s="262" t="str">
        <f>'🔢 İNDİKATÖRLER'!Z280</f>
        <v>PAS</v>
      </c>
      <c r="M281" s="262">
        <f>'📡 CANLI_VERİ'!I281</f>
        <v>0</v>
      </c>
      <c r="N281" s="262">
        <f>'📡 CANLI_VERİ'!H281</f>
        <v>808058</v>
      </c>
      <c r="O281" s="262">
        <f>'📡 CANLI_VERİ'!C281</f>
        <v>3.69</v>
      </c>
      <c r="P281" s="262" t="str">
        <f>'🔢 İNDİKATÖRLER'!U280</f>
        <v/>
      </c>
      <c r="Q281" s="262" t="str">
        <f t="shared" si="8"/>
        <v/>
      </c>
      <c r="R281" s="263" t="str">
        <f t="shared" si="9"/>
        <v>Pas geç</v>
      </c>
    </row>
    <row r="282" spans="1:18" x14ac:dyDescent="0.3">
      <c r="A282" s="262">
        <v>279</v>
      </c>
      <c r="B282" s="263" t="str">
        <f>'🔢 İNDİKATÖRLER'!A281</f>
        <v>LUKSK</v>
      </c>
      <c r="C282" s="262">
        <f>'🔢 İNDİKATÖRLER'!Y281</f>
        <v>4</v>
      </c>
      <c r="D282" s="262" t="str">
        <f>'🔢 İNDİKATÖRLER'!N281</f>
        <v>✗</v>
      </c>
      <c r="E282" s="262" t="str">
        <f>'🔢 İNDİKATÖRLER'!O281</f>
        <v>✓</v>
      </c>
      <c r="F282" s="262" t="str">
        <f>'🔢 İNDİKATÖRLER'!P281</f>
        <v>✓</v>
      </c>
      <c r="G282" s="262" t="str">
        <f>'🔢 İNDİKATÖRLER'!Q281</f>
        <v>✗</v>
      </c>
      <c r="H282" s="262" t="str">
        <f>'🔢 İNDİKATÖRLER'!R281</f>
        <v>✗</v>
      </c>
      <c r="I282" s="262" t="str">
        <f>'🔢 İNDİKATÖRLER'!S281</f>
        <v>✗</v>
      </c>
      <c r="J282" s="262" t="str">
        <f>'🔢 İNDİKATÖRLER'!AA281</f>
        <v>HAYIR</v>
      </c>
      <c r="K282" s="262">
        <f>'🔢 İNDİKATÖRLER'!F281</f>
        <v>3.5577841451766954</v>
      </c>
      <c r="L282" s="262" t="str">
        <f>'🔢 İNDİKATÖRLER'!Z281</f>
        <v>PAS</v>
      </c>
      <c r="M282" s="262">
        <f>'📡 CANLI_VERİ'!I282</f>
        <v>-0.66790000000000005</v>
      </c>
      <c r="N282" s="262">
        <f>'📡 CANLI_VERİ'!H282</f>
        <v>2666</v>
      </c>
      <c r="O282" s="262">
        <f>'📡 CANLI_VERİ'!C282</f>
        <v>104.1</v>
      </c>
      <c r="P282" s="262">
        <f>'🔢 İNDİKATÖRLER'!U281</f>
        <v>6</v>
      </c>
      <c r="Q282" s="262">
        <f t="shared" si="8"/>
        <v>-2</v>
      </c>
      <c r="R282" s="263" t="str">
        <f t="shared" si="9"/>
        <v>Pas geç</v>
      </c>
    </row>
    <row r="283" spans="1:18" x14ac:dyDescent="0.3">
      <c r="A283" s="262">
        <v>280</v>
      </c>
      <c r="B283" s="263" t="str">
        <f>'🔢 İNDİKATÖRLER'!A282</f>
        <v>MAALT</v>
      </c>
      <c r="C283" s="262">
        <f>'🔢 İNDİKATÖRLER'!Y282</f>
        <v>0</v>
      </c>
      <c r="D283" s="262" t="str">
        <f>'🔢 İNDİKATÖRLER'!N282</f>
        <v>?</v>
      </c>
      <c r="E283" s="262" t="str">
        <f>'🔢 İNDİKATÖRLER'!O282</f>
        <v>?</v>
      </c>
      <c r="F283" s="262" t="str">
        <f>'🔢 İNDİKATÖRLER'!P282</f>
        <v>?</v>
      </c>
      <c r="G283" s="262" t="str">
        <f>'🔢 İNDİKATÖRLER'!Q282</f>
        <v>?</v>
      </c>
      <c r="H283" s="262" t="str">
        <f>'🔢 İNDİKATÖRLER'!R282</f>
        <v>?</v>
      </c>
      <c r="I283" s="262" t="str">
        <f>'🔢 İNDİKATÖRLER'!S282</f>
        <v>?</v>
      </c>
      <c r="J283" s="262" t="str">
        <f>'🔢 İNDİKATÖRLER'!AA282</f>
        <v>HAYIR</v>
      </c>
      <c r="K283" s="262" t="str">
        <f>'🔢 İNDİKATÖRLER'!F282</f>
        <v>?</v>
      </c>
      <c r="L283" s="262" t="str">
        <f>'🔢 İNDİKATÖRLER'!Z282</f>
        <v>PAS</v>
      </c>
      <c r="M283" s="262">
        <f>'📡 CANLI_VERİ'!I283</f>
        <v>-8.8599999999999998E-2</v>
      </c>
      <c r="N283" s="262">
        <f>'📡 CANLI_VERİ'!H283</f>
        <v>315</v>
      </c>
      <c r="O283" s="262">
        <f>'📡 CANLI_VERİ'!C283</f>
        <v>1128</v>
      </c>
      <c r="P283" s="262" t="str">
        <f>'🔢 İNDİKATÖRLER'!U282</f>
        <v/>
      </c>
      <c r="Q283" s="262" t="str">
        <f t="shared" si="8"/>
        <v/>
      </c>
      <c r="R283" s="263" t="str">
        <f t="shared" si="9"/>
        <v>Pas geç</v>
      </c>
    </row>
    <row r="284" spans="1:18" x14ac:dyDescent="0.3">
      <c r="A284" s="262">
        <v>281</v>
      </c>
      <c r="B284" s="263" t="str">
        <f>'🔢 İNDİKATÖRLER'!A283</f>
        <v>MACKO</v>
      </c>
      <c r="C284" s="262">
        <f>'🔢 İNDİKATÖRLER'!Y283</f>
        <v>0</v>
      </c>
      <c r="D284" s="262" t="str">
        <f>'🔢 İNDİKATÖRLER'!N283</f>
        <v>?</v>
      </c>
      <c r="E284" s="262" t="str">
        <f>'🔢 İNDİKATÖRLER'!O283</f>
        <v>?</v>
      </c>
      <c r="F284" s="262" t="str">
        <f>'🔢 İNDİKATÖRLER'!P283</f>
        <v>?</v>
      </c>
      <c r="G284" s="262" t="str">
        <f>'🔢 İNDİKATÖRLER'!Q283</f>
        <v>?</v>
      </c>
      <c r="H284" s="262" t="str">
        <f>'🔢 İNDİKATÖRLER'!R283</f>
        <v>?</v>
      </c>
      <c r="I284" s="262" t="str">
        <f>'🔢 İNDİKATÖRLER'!S283</f>
        <v>?</v>
      </c>
      <c r="J284" s="262" t="str">
        <f>'🔢 İNDİKATÖRLER'!AA283</f>
        <v>HAYIR</v>
      </c>
      <c r="K284" s="262" t="str">
        <f>'🔢 İNDİKATÖRLER'!F283</f>
        <v>?</v>
      </c>
      <c r="L284" s="262" t="str">
        <f>'🔢 İNDİKATÖRLER'!Z283</f>
        <v>PAS</v>
      </c>
      <c r="M284" s="262">
        <f>'📡 CANLI_VERİ'!I284</f>
        <v>-0.62380000000000002</v>
      </c>
      <c r="N284" s="262">
        <f>'📡 CANLI_VERİ'!H284</f>
        <v>31627</v>
      </c>
      <c r="O284" s="262">
        <f>'📡 CANLI_VERİ'!C284</f>
        <v>41.42</v>
      </c>
      <c r="P284" s="262" t="str">
        <f>'🔢 İNDİKATÖRLER'!U283</f>
        <v/>
      </c>
      <c r="Q284" s="262" t="str">
        <f t="shared" si="8"/>
        <v/>
      </c>
      <c r="R284" s="263" t="str">
        <f t="shared" si="9"/>
        <v>Pas geç</v>
      </c>
    </row>
    <row r="285" spans="1:18" x14ac:dyDescent="0.3">
      <c r="A285" s="262">
        <v>282</v>
      </c>
      <c r="B285" s="263" t="str">
        <f>'🔢 İNDİKATÖRLER'!A284</f>
        <v>MAKIM</v>
      </c>
      <c r="C285" s="262">
        <f>'🔢 İNDİKATÖRLER'!Y284</f>
        <v>0</v>
      </c>
      <c r="D285" s="262" t="str">
        <f>'🔢 İNDİKATÖRLER'!N284</f>
        <v>?</v>
      </c>
      <c r="E285" s="262" t="str">
        <f>'🔢 İNDİKATÖRLER'!O284</f>
        <v>?</v>
      </c>
      <c r="F285" s="262" t="str">
        <f>'🔢 İNDİKATÖRLER'!P284</f>
        <v>?</v>
      </c>
      <c r="G285" s="262" t="str">
        <f>'🔢 İNDİKATÖRLER'!Q284</f>
        <v>?</v>
      </c>
      <c r="H285" s="262" t="str">
        <f>'🔢 İNDİKATÖRLER'!R284</f>
        <v>?</v>
      </c>
      <c r="I285" s="262" t="str">
        <f>'🔢 İNDİKATÖRLER'!S284</f>
        <v>?</v>
      </c>
      <c r="J285" s="262" t="str">
        <f>'🔢 İNDİKATÖRLER'!AA284</f>
        <v>HAYIR</v>
      </c>
      <c r="K285" s="262" t="str">
        <f>'🔢 İNDİKATÖRLER'!F284</f>
        <v>?</v>
      </c>
      <c r="L285" s="262" t="str">
        <f>'🔢 İNDİKATÖRLER'!Z284</f>
        <v>PAS</v>
      </c>
      <c r="M285" s="262">
        <f>'📡 CANLI_VERİ'!I285</f>
        <v>-0.27029999999999998</v>
      </c>
      <c r="N285" s="262">
        <f>'📡 CANLI_VERİ'!H285</f>
        <v>17017</v>
      </c>
      <c r="O285" s="262">
        <f>'📡 CANLI_VERİ'!C285</f>
        <v>18.45</v>
      </c>
      <c r="P285" s="262" t="str">
        <f>'🔢 İNDİKATÖRLER'!U284</f>
        <v/>
      </c>
      <c r="Q285" s="262" t="str">
        <f t="shared" si="8"/>
        <v/>
      </c>
      <c r="R285" s="263" t="str">
        <f t="shared" si="9"/>
        <v>Pas geç</v>
      </c>
    </row>
    <row r="286" spans="1:18" x14ac:dyDescent="0.3">
      <c r="A286" s="262">
        <v>283</v>
      </c>
      <c r="B286" s="263" t="str">
        <f>'🔢 İNDİKATÖRLER'!A285</f>
        <v>MANAS</v>
      </c>
      <c r="C286" s="262">
        <f>'🔢 İNDİKATÖRLER'!Y285</f>
        <v>0</v>
      </c>
      <c r="D286" s="262" t="str">
        <f>'🔢 İNDİKATÖRLER'!N285</f>
        <v>?</v>
      </c>
      <c r="E286" s="262" t="str">
        <f>'🔢 İNDİKATÖRLER'!O285</f>
        <v>?</v>
      </c>
      <c r="F286" s="262" t="str">
        <f>'🔢 İNDİKATÖRLER'!P285</f>
        <v>?</v>
      </c>
      <c r="G286" s="262" t="str">
        <f>'🔢 İNDİKATÖRLER'!Q285</f>
        <v>?</v>
      </c>
      <c r="H286" s="262" t="str">
        <f>'🔢 İNDİKATÖRLER'!R285</f>
        <v>?</v>
      </c>
      <c r="I286" s="262" t="str">
        <f>'🔢 İNDİKATÖRLER'!S285</f>
        <v>?</v>
      </c>
      <c r="J286" s="262" t="str">
        <f>'🔢 İNDİKATÖRLER'!AA285</f>
        <v>HAYIR</v>
      </c>
      <c r="K286" s="262" t="str">
        <f>'🔢 İNDİKATÖRLER'!F285</f>
        <v>?</v>
      </c>
      <c r="L286" s="262" t="str">
        <f>'🔢 İNDİKATÖRLER'!Z285</f>
        <v>PAS</v>
      </c>
      <c r="M286" s="262">
        <f>'📡 CANLI_VERİ'!I286</f>
        <v>0</v>
      </c>
      <c r="N286" s="262">
        <f>'📡 CANLI_VERİ'!H286</f>
        <v>38940</v>
      </c>
      <c r="O286" s="262">
        <f>'📡 CANLI_VERİ'!C286</f>
        <v>30.16</v>
      </c>
      <c r="P286" s="262" t="str">
        <f>'🔢 İNDİKATÖRLER'!U285</f>
        <v/>
      </c>
      <c r="Q286" s="262" t="str">
        <f t="shared" si="8"/>
        <v/>
      </c>
      <c r="R286" s="263" t="str">
        <f t="shared" si="9"/>
        <v>Pas geç</v>
      </c>
    </row>
    <row r="287" spans="1:18" x14ac:dyDescent="0.3">
      <c r="A287" s="262">
        <v>284</v>
      </c>
      <c r="B287" s="263" t="str">
        <f>'🔢 İNDİKATÖRLER'!A286</f>
        <v>MARKA</v>
      </c>
      <c r="C287" s="262">
        <f>'🔢 İNDİKATÖRLER'!Y286</f>
        <v>0</v>
      </c>
      <c r="D287" s="262" t="str">
        <f>'🔢 İNDİKATÖRLER'!N286</f>
        <v>✗</v>
      </c>
      <c r="E287" s="262" t="str">
        <f>'🔢 İNDİKATÖRLER'!O286</f>
        <v>✓</v>
      </c>
      <c r="F287" s="262" t="str">
        <f>'🔢 İNDİKATÖRLER'!P286</f>
        <v>✗</v>
      </c>
      <c r="G287" s="262" t="str">
        <f>'🔢 İNDİKATÖRLER'!Q286</f>
        <v>✗</v>
      </c>
      <c r="H287" s="262" t="str">
        <f>'🔢 İNDİKATÖRLER'!R286</f>
        <v>✗</v>
      </c>
      <c r="I287" s="262" t="str">
        <f>'🔢 İNDİKATÖRLER'!S286</f>
        <v>✗</v>
      </c>
      <c r="J287" s="262" t="str">
        <f>'🔢 İNDİKATÖRLER'!AA286</f>
        <v>HAYIR</v>
      </c>
      <c r="K287" s="262">
        <f>'🔢 İNDİKATÖRLER'!F286</f>
        <v>8.8297311544544019</v>
      </c>
      <c r="L287" s="262" t="str">
        <f>'🔢 İNDİKATÖRLER'!Z286</f>
        <v>PAS</v>
      </c>
      <c r="M287" s="262">
        <f>'📡 CANLI_VERİ'!I287</f>
        <v>0</v>
      </c>
      <c r="N287" s="262">
        <f>'📡 CANLI_VERİ'!H287</f>
        <v>217</v>
      </c>
      <c r="O287" s="262">
        <f>'📡 CANLI_VERİ'!C287</f>
        <v>58.65</v>
      </c>
      <c r="P287" s="262">
        <f>'🔢 İNDİKATÖRLER'!U286</f>
        <v>1</v>
      </c>
      <c r="Q287" s="262">
        <f t="shared" si="8"/>
        <v>-1</v>
      </c>
      <c r="R287" s="263" t="str">
        <f t="shared" si="9"/>
        <v>Pas geç</v>
      </c>
    </row>
    <row r="288" spans="1:18" x14ac:dyDescent="0.3">
      <c r="A288" s="262">
        <v>285</v>
      </c>
      <c r="B288" s="263" t="str">
        <f>'🔢 İNDİKATÖRLER'!A287</f>
        <v>MARTI</v>
      </c>
      <c r="C288" s="262">
        <f>'🔢 İNDİKATÖRLER'!Y287</f>
        <v>0</v>
      </c>
      <c r="D288" s="262" t="str">
        <f>'🔢 İNDİKATÖRLER'!N287</f>
        <v>✗</v>
      </c>
      <c r="E288" s="262" t="str">
        <f>'🔢 İNDİKATÖRLER'!O287</f>
        <v>✓</v>
      </c>
      <c r="F288" s="262" t="str">
        <f>'🔢 İNDİKATÖRLER'!P287</f>
        <v>✗</v>
      </c>
      <c r="G288" s="262" t="str">
        <f>'🔢 İNDİKATÖRLER'!Q287</f>
        <v>✗</v>
      </c>
      <c r="H288" s="262" t="str">
        <f>'🔢 İNDİKATÖRLER'!R287</f>
        <v>✗</v>
      </c>
      <c r="I288" s="262" t="str">
        <f>'🔢 İNDİKATÖRLER'!S287</f>
        <v>✗</v>
      </c>
      <c r="J288" s="262" t="str">
        <f>'🔢 İNDİKATÖRLER'!AA287</f>
        <v>HAYIR</v>
      </c>
      <c r="K288" s="262">
        <f>'🔢 İNDİKATÖRLER'!F287</f>
        <v>8.3333333333333357</v>
      </c>
      <c r="L288" s="262" t="str">
        <f>'🔢 İNDİKATÖRLER'!Z287</f>
        <v>PAS</v>
      </c>
      <c r="M288" s="262">
        <f>'📡 CANLI_VERİ'!I288</f>
        <v>0.46079999999999999</v>
      </c>
      <c r="N288" s="262">
        <f>'📡 CANLI_VERİ'!H288</f>
        <v>924669</v>
      </c>
      <c r="O288" s="262">
        <f>'📡 CANLI_VERİ'!C288</f>
        <v>2.1800000000000002</v>
      </c>
      <c r="P288" s="262">
        <f>'🔢 İNDİKATÖRLER'!U287</f>
        <v>1</v>
      </c>
      <c r="Q288" s="262">
        <f t="shared" si="8"/>
        <v>-1</v>
      </c>
      <c r="R288" s="263" t="str">
        <f t="shared" si="9"/>
        <v>Pas geç</v>
      </c>
    </row>
    <row r="289" spans="1:18" x14ac:dyDescent="0.3">
      <c r="A289" s="262">
        <v>286</v>
      </c>
      <c r="B289" s="263" t="str">
        <f>'🔢 İNDİKATÖRLER'!A288</f>
        <v>MAVI</v>
      </c>
      <c r="C289" s="262">
        <f>'🔢 İNDİKATÖRLER'!Y288</f>
        <v>4</v>
      </c>
      <c r="D289" s="262" t="str">
        <f>'🔢 İNDİKATÖRLER'!N288</f>
        <v>✗</v>
      </c>
      <c r="E289" s="262" t="str">
        <f>'🔢 İNDİKATÖRLER'!O288</f>
        <v>✓</v>
      </c>
      <c r="F289" s="262" t="str">
        <f>'🔢 İNDİKATÖRLER'!P288</f>
        <v>✓</v>
      </c>
      <c r="G289" s="262" t="str">
        <f>'🔢 İNDİKATÖRLER'!Q288</f>
        <v>✗</v>
      </c>
      <c r="H289" s="262" t="str">
        <f>'🔢 İNDİKATÖRLER'!R288</f>
        <v>✗</v>
      </c>
      <c r="I289" s="262" t="str">
        <f>'🔢 İNDİKATÖRLER'!S288</f>
        <v>✗</v>
      </c>
      <c r="J289" s="262" t="str">
        <f>'🔢 İNDİKATÖRLER'!AA288</f>
        <v>HAYIR</v>
      </c>
      <c r="K289" s="262">
        <f>'🔢 İNDİKATÖRLER'!F288</f>
        <v>2.8062420467483733</v>
      </c>
      <c r="L289" s="262" t="str">
        <f>'🔢 İNDİKATÖRLER'!Z288</f>
        <v>PAS</v>
      </c>
      <c r="M289" s="262">
        <f>'📡 CANLI_VERİ'!I289</f>
        <v>-4.6100000000000002E-2</v>
      </c>
      <c r="N289" s="262">
        <f>'📡 CANLI_VERİ'!H289</f>
        <v>89072</v>
      </c>
      <c r="O289" s="262">
        <f>'📡 CANLI_VERİ'!C289</f>
        <v>43.32</v>
      </c>
      <c r="P289" s="262">
        <f>'🔢 İNDİKATÖRLER'!U288</f>
        <v>6</v>
      </c>
      <c r="Q289" s="262">
        <f t="shared" si="8"/>
        <v>-2</v>
      </c>
      <c r="R289" s="263" t="str">
        <f t="shared" si="9"/>
        <v>Pas geç</v>
      </c>
    </row>
    <row r="290" spans="1:18" x14ac:dyDescent="0.3">
      <c r="A290" s="262">
        <v>287</v>
      </c>
      <c r="B290" s="263" t="str">
        <f>'🔢 İNDİKATÖRLER'!A289</f>
        <v>MEDTR</v>
      </c>
      <c r="C290" s="262">
        <f>'🔢 İNDİKATÖRLER'!Y289</f>
        <v>5</v>
      </c>
      <c r="D290" s="262" t="str">
        <f>'🔢 İNDİKATÖRLER'!N289</f>
        <v>✗</v>
      </c>
      <c r="E290" s="262" t="str">
        <f>'🔢 İNDİKATÖRLER'!O289</f>
        <v>✓</v>
      </c>
      <c r="F290" s="262" t="str">
        <f>'🔢 İNDİKATÖRLER'!P289</f>
        <v>✓</v>
      </c>
      <c r="G290" s="262" t="str">
        <f>'🔢 İNDİKATÖRLER'!Q289</f>
        <v>✗</v>
      </c>
      <c r="H290" s="262" t="str">
        <f>'🔢 İNDİKATÖRLER'!R289</f>
        <v>✓</v>
      </c>
      <c r="I290" s="262" t="str">
        <f>'🔢 İNDİKATÖRLER'!S289</f>
        <v>✗</v>
      </c>
      <c r="J290" s="262" t="str">
        <f>'🔢 İNDİKATÖRLER'!AA289</f>
        <v>HAYIR</v>
      </c>
      <c r="K290" s="262">
        <f>'🔢 İNDİKATÖRLER'!F289</f>
        <v>2.4461186343696357</v>
      </c>
      <c r="L290" s="262" t="str">
        <f>'🔢 İNDİKATÖRLER'!Z289</f>
        <v>PAS</v>
      </c>
      <c r="M290" s="262">
        <f>'📡 CANLI_VERİ'!I290</f>
        <v>0</v>
      </c>
      <c r="N290" s="262">
        <f>'📡 CANLI_VERİ'!H290</f>
        <v>9676</v>
      </c>
      <c r="O290" s="262">
        <f>'📡 CANLI_VERİ'!C290</f>
        <v>29.86</v>
      </c>
      <c r="P290" s="262">
        <f>'🔢 İNDİKATÖRLER'!U289</f>
        <v>8</v>
      </c>
      <c r="Q290" s="262">
        <f t="shared" si="8"/>
        <v>-3</v>
      </c>
      <c r="R290" s="263" t="str">
        <f t="shared" si="9"/>
        <v>Pas geç</v>
      </c>
    </row>
    <row r="291" spans="1:18" x14ac:dyDescent="0.3">
      <c r="A291" s="262">
        <v>288</v>
      </c>
      <c r="B291" s="263" t="str">
        <f>'🔢 İNDİKATÖRLER'!A290</f>
        <v>MEGAP</v>
      </c>
      <c r="C291" s="262">
        <f>'🔢 İNDİKATÖRLER'!Y290</f>
        <v>0</v>
      </c>
      <c r="D291" s="262" t="str">
        <f>'🔢 İNDİKATÖRLER'!N290</f>
        <v>?</v>
      </c>
      <c r="E291" s="262" t="str">
        <f>'🔢 İNDİKATÖRLER'!O290</f>
        <v>?</v>
      </c>
      <c r="F291" s="262" t="str">
        <f>'🔢 İNDİKATÖRLER'!P290</f>
        <v>?</v>
      </c>
      <c r="G291" s="262" t="str">
        <f>'🔢 İNDİKATÖRLER'!Q290</f>
        <v>?</v>
      </c>
      <c r="H291" s="262" t="str">
        <f>'🔢 İNDİKATÖRLER'!R290</f>
        <v>?</v>
      </c>
      <c r="I291" s="262" t="str">
        <f>'🔢 İNDİKATÖRLER'!S290</f>
        <v>?</v>
      </c>
      <c r="J291" s="262" t="str">
        <f>'🔢 İNDİKATÖRLER'!AA290</f>
        <v>HAYIR</v>
      </c>
      <c r="K291" s="262" t="str">
        <f>'🔢 İNDİKATÖRLER'!F290</f>
        <v>?</v>
      </c>
      <c r="L291" s="262" t="str">
        <f>'🔢 İNDİKATÖRLER'!Z290</f>
        <v>PAS</v>
      </c>
      <c r="M291" s="262">
        <f>'📡 CANLI_VERİ'!I291</f>
        <v>-0.3831</v>
      </c>
      <c r="N291" s="262">
        <f>'📡 CANLI_VERİ'!H291</f>
        <v>158701</v>
      </c>
      <c r="O291" s="262">
        <f>'📡 CANLI_VERİ'!C291</f>
        <v>2.6</v>
      </c>
      <c r="P291" s="262" t="str">
        <f>'🔢 İNDİKATÖRLER'!U290</f>
        <v/>
      </c>
      <c r="Q291" s="262" t="str">
        <f t="shared" si="8"/>
        <v/>
      </c>
      <c r="R291" s="263" t="str">
        <f t="shared" si="9"/>
        <v>Pas geç</v>
      </c>
    </row>
    <row r="292" spans="1:18" x14ac:dyDescent="0.3">
      <c r="A292" s="262">
        <v>289</v>
      </c>
      <c r="B292" s="263" t="str">
        <f>'🔢 İNDİKATÖRLER'!A291</f>
        <v>MEKAG</v>
      </c>
      <c r="C292" s="262">
        <f>'🔢 İNDİKATÖRLER'!Y291</f>
        <v>0</v>
      </c>
      <c r="D292" s="262" t="str">
        <f>'🔢 İNDİKATÖRLER'!N291</f>
        <v>?</v>
      </c>
      <c r="E292" s="262" t="str">
        <f>'🔢 İNDİKATÖRLER'!O291</f>
        <v>?</v>
      </c>
      <c r="F292" s="262" t="str">
        <f>'🔢 İNDİKATÖRLER'!P291</f>
        <v>?</v>
      </c>
      <c r="G292" s="262" t="str">
        <f>'🔢 İNDİKATÖRLER'!Q291</f>
        <v>?</v>
      </c>
      <c r="H292" s="262" t="str">
        <f>'🔢 İNDİKATÖRLER'!R291</f>
        <v>?</v>
      </c>
      <c r="I292" s="262" t="str">
        <f>'🔢 İNDİKATÖRLER'!S291</f>
        <v>?</v>
      </c>
      <c r="J292" s="262" t="str">
        <f>'🔢 İNDİKATÖRLER'!AA291</f>
        <v>HAYIR</v>
      </c>
      <c r="K292" s="262" t="str">
        <f>'🔢 İNDİKATÖRLER'!F291</f>
        <v>?</v>
      </c>
      <c r="L292" s="262" t="str">
        <f>'🔢 İNDİKATÖRLER'!Z291</f>
        <v>PAS</v>
      </c>
      <c r="M292" s="262">
        <f>'📡 CANLI_VERİ'!I292</f>
        <v>0</v>
      </c>
      <c r="N292" s="262">
        <f>'📡 CANLI_VERİ'!H292</f>
        <v>576198</v>
      </c>
      <c r="O292" s="262">
        <f>'📡 CANLI_VERİ'!C292</f>
        <v>4.09</v>
      </c>
      <c r="P292" s="262" t="str">
        <f>'🔢 İNDİKATÖRLER'!U291</f>
        <v/>
      </c>
      <c r="Q292" s="262" t="str">
        <f t="shared" si="8"/>
        <v/>
      </c>
      <c r="R292" s="263" t="str">
        <f t="shared" si="9"/>
        <v>Pas geç</v>
      </c>
    </row>
    <row r="293" spans="1:18" x14ac:dyDescent="0.3">
      <c r="A293" s="262">
        <v>290</v>
      </c>
      <c r="B293" s="263" t="str">
        <f>'🔢 İNDİKATÖRLER'!A292</f>
        <v>MERAY</v>
      </c>
      <c r="C293" s="262">
        <f>'🔢 İNDİKATÖRLER'!Y292</f>
        <v>0</v>
      </c>
      <c r="D293" s="262" t="str">
        <f>'🔢 İNDİKATÖRLER'!N292</f>
        <v>?</v>
      </c>
      <c r="E293" s="262" t="str">
        <f>'🔢 İNDİKATÖRLER'!O292</f>
        <v>?</v>
      </c>
      <c r="F293" s="262" t="str">
        <f>'🔢 İNDİKATÖRLER'!P292</f>
        <v>?</v>
      </c>
      <c r="G293" s="262" t="str">
        <f>'🔢 İNDİKATÖRLER'!Q292</f>
        <v>?</v>
      </c>
      <c r="H293" s="262" t="str">
        <f>'🔢 İNDİKATÖRLER'!R292</f>
        <v>?</v>
      </c>
      <c r="I293" s="262" t="str">
        <f>'🔢 İNDİKATÖRLER'!S292</f>
        <v>?</v>
      </c>
      <c r="J293" s="262" t="str">
        <f>'🔢 İNDİKATÖRLER'!AA292</f>
        <v>HAYIR</v>
      </c>
      <c r="K293" s="262" t="str">
        <f>'🔢 İNDİKATÖRLER'!F292</f>
        <v>?</v>
      </c>
      <c r="L293" s="262" t="str">
        <f>'🔢 İNDİKATÖRLER'!Z292</f>
        <v>PAS</v>
      </c>
      <c r="M293" s="262">
        <f>'📡 CANLI_VERİ'!I293</f>
        <v>0</v>
      </c>
      <c r="N293" s="262">
        <f>'📡 CANLI_VERİ'!H293</f>
        <v>0</v>
      </c>
      <c r="O293" s="262">
        <f>'📡 CANLI_VERİ'!C293</f>
        <v>0</v>
      </c>
      <c r="P293" s="262" t="str">
        <f>'🔢 İNDİKATÖRLER'!U292</f>
        <v/>
      </c>
      <c r="Q293" s="262" t="str">
        <f t="shared" si="8"/>
        <v/>
      </c>
      <c r="R293" s="263" t="str">
        <f t="shared" si="9"/>
        <v>Pas geç</v>
      </c>
    </row>
    <row r="294" spans="1:18" x14ac:dyDescent="0.3">
      <c r="A294" s="262">
        <v>291</v>
      </c>
      <c r="B294" s="263" t="str">
        <f>'🔢 İNDİKATÖRLER'!A293</f>
        <v>MERCN</v>
      </c>
      <c r="C294" s="262">
        <f>'🔢 İNDİKATÖRLER'!Y293</f>
        <v>0</v>
      </c>
      <c r="D294" s="262" t="str">
        <f>'🔢 İNDİKATÖRLER'!N293</f>
        <v>?</v>
      </c>
      <c r="E294" s="262" t="str">
        <f>'🔢 İNDİKATÖRLER'!O293</f>
        <v>?</v>
      </c>
      <c r="F294" s="262" t="str">
        <f>'🔢 İNDİKATÖRLER'!P293</f>
        <v>?</v>
      </c>
      <c r="G294" s="262" t="str">
        <f>'🔢 İNDİKATÖRLER'!Q293</f>
        <v>?</v>
      </c>
      <c r="H294" s="262" t="str">
        <f>'🔢 İNDİKATÖRLER'!R293</f>
        <v>?</v>
      </c>
      <c r="I294" s="262" t="str">
        <f>'🔢 İNDİKATÖRLER'!S293</f>
        <v>?</v>
      </c>
      <c r="J294" s="262" t="str">
        <f>'🔢 İNDİKATÖRLER'!AA293</f>
        <v>HAYIR</v>
      </c>
      <c r="K294" s="262" t="str">
        <f>'🔢 İNDİKATÖRLER'!F293</f>
        <v>?</v>
      </c>
      <c r="L294" s="262" t="str">
        <f>'🔢 İNDİKATÖRLER'!Z293</f>
        <v>PAS</v>
      </c>
      <c r="M294" s="262">
        <f>'📡 CANLI_VERİ'!I294</f>
        <v>-0.58479999999999999</v>
      </c>
      <c r="N294" s="262">
        <f>'📡 CANLI_VERİ'!H294</f>
        <v>95302</v>
      </c>
      <c r="O294" s="262">
        <f>'📡 CANLI_VERİ'!C294</f>
        <v>23.8</v>
      </c>
      <c r="P294" s="262" t="str">
        <f>'🔢 İNDİKATÖRLER'!U293</f>
        <v/>
      </c>
      <c r="Q294" s="262" t="str">
        <f t="shared" si="8"/>
        <v/>
      </c>
      <c r="R294" s="263" t="str">
        <f t="shared" si="9"/>
        <v>Pas geç</v>
      </c>
    </row>
    <row r="295" spans="1:18" x14ac:dyDescent="0.3">
      <c r="A295" s="262">
        <v>292</v>
      </c>
      <c r="B295" s="263" t="str">
        <f>'🔢 İNDİKATÖRLER'!A294</f>
        <v>MERIT</v>
      </c>
      <c r="C295" s="262">
        <f>'🔢 İNDİKATÖRLER'!Y294</f>
        <v>1</v>
      </c>
      <c r="D295" s="262" t="str">
        <f>'🔢 İNDİKATÖRLER'!N294</f>
        <v>✗</v>
      </c>
      <c r="E295" s="262" t="str">
        <f>'🔢 İNDİKATÖRLER'!O294</f>
        <v>✓</v>
      </c>
      <c r="F295" s="262" t="str">
        <f>'🔢 İNDİKATÖRLER'!P294</f>
        <v>✗</v>
      </c>
      <c r="G295" s="262" t="str">
        <f>'🔢 İNDİKATÖRLER'!Q294</f>
        <v>✗</v>
      </c>
      <c r="H295" s="262" t="str">
        <f>'🔢 İNDİKATÖRLER'!R294</f>
        <v>✗</v>
      </c>
      <c r="I295" s="262" t="str">
        <f>'🔢 İNDİKATÖRLER'!S294</f>
        <v>✗</v>
      </c>
      <c r="J295" s="262" t="str">
        <f>'🔢 İNDİKATÖRLER'!AA294</f>
        <v>HAYIR</v>
      </c>
      <c r="K295" s="262">
        <f>'🔢 İNDİKATÖRLER'!F294</f>
        <v>3.401360544217686</v>
      </c>
      <c r="L295" s="262" t="str">
        <f>'🔢 İNDİKATÖRLER'!Z294</f>
        <v>PAS</v>
      </c>
      <c r="M295" s="262">
        <f>'📡 CANLI_VERİ'!I295</f>
        <v>0.2452</v>
      </c>
      <c r="N295" s="262">
        <f>'📡 CANLI_VERİ'!H295</f>
        <v>155114</v>
      </c>
      <c r="O295" s="262">
        <f>'📡 CANLI_VERİ'!C295</f>
        <v>16.350000000000001</v>
      </c>
      <c r="P295" s="262">
        <f>'🔢 İNDİKATÖRLER'!U294</f>
        <v>3</v>
      </c>
      <c r="Q295" s="262">
        <f t="shared" si="8"/>
        <v>-2</v>
      </c>
      <c r="R295" s="263" t="str">
        <f t="shared" si="9"/>
        <v>Pas geç</v>
      </c>
    </row>
    <row r="296" spans="1:18" x14ac:dyDescent="0.3">
      <c r="A296" s="262">
        <v>293</v>
      </c>
      <c r="B296" s="263" t="str">
        <f>'🔢 İNDİKATÖRLER'!A295</f>
        <v>MERKO</v>
      </c>
      <c r="C296" s="262">
        <f>'🔢 İNDİKATÖRLER'!Y295</f>
        <v>9</v>
      </c>
      <c r="D296" s="262" t="str">
        <f>'🔢 İNDİKATÖRLER'!N295</f>
        <v>✓</v>
      </c>
      <c r="E296" s="262" t="str">
        <f>'🔢 İNDİKATÖRLER'!O295</f>
        <v>✓</v>
      </c>
      <c r="F296" s="262" t="str">
        <f>'🔢 İNDİKATÖRLER'!P295</f>
        <v>✓</v>
      </c>
      <c r="G296" s="262" t="str">
        <f>'🔢 İNDİKATÖRLER'!Q295</f>
        <v>✓</v>
      </c>
      <c r="H296" s="262" t="str">
        <f>'🔢 İNDİKATÖRLER'!R295</f>
        <v>✗</v>
      </c>
      <c r="I296" s="262" t="str">
        <f>'🔢 İNDİKATÖRLER'!S295</f>
        <v>✗</v>
      </c>
      <c r="J296" s="262" t="str">
        <f>'🔢 İNDİKATÖRLER'!AA295</f>
        <v>HAYIR</v>
      </c>
      <c r="K296" s="262">
        <f>'🔢 İNDİKATÖRLER'!F295</f>
        <v>3.8780663780663751</v>
      </c>
      <c r="L296" s="262" t="str">
        <f>'🔢 İNDİKATÖRLER'!Z295</f>
        <v>İZLE</v>
      </c>
      <c r="M296" s="262">
        <f>'📡 CANLI_VERİ'!I296</f>
        <v>6.4699999999999994E-2</v>
      </c>
      <c r="N296" s="262">
        <f>'📡 CANLI_VERİ'!H296</f>
        <v>128452</v>
      </c>
      <c r="O296" s="262">
        <f>'📡 CANLI_VERİ'!C296</f>
        <v>15.46</v>
      </c>
      <c r="P296" s="262">
        <f>'🔢 İNDİKATÖRLER'!U295</f>
        <v>11</v>
      </c>
      <c r="Q296" s="262">
        <f t="shared" si="8"/>
        <v>-2</v>
      </c>
      <c r="R296" s="263" t="str">
        <f t="shared" si="9"/>
        <v>İkinci kademe izleme</v>
      </c>
    </row>
    <row r="297" spans="1:18" x14ac:dyDescent="0.3">
      <c r="A297" s="262">
        <v>294</v>
      </c>
      <c r="B297" s="263" t="str">
        <f>'🔢 İNDİKATÖRLER'!A296</f>
        <v>METRO</v>
      </c>
      <c r="C297" s="262">
        <f>'🔢 İNDİKATÖRLER'!Y296</f>
        <v>2</v>
      </c>
      <c r="D297" s="262" t="str">
        <f>'🔢 İNDİKATÖRLER'!N296</f>
        <v>✓</v>
      </c>
      <c r="E297" s="262" t="str">
        <f>'🔢 İNDİKATÖRLER'!O296</f>
        <v>✓</v>
      </c>
      <c r="F297" s="262" t="str">
        <f>'🔢 İNDİKATÖRLER'!P296</f>
        <v>✓</v>
      </c>
      <c r="G297" s="262" t="str">
        <f>'🔢 İNDİKATÖRLER'!Q296</f>
        <v>✗</v>
      </c>
      <c r="H297" s="262" t="str">
        <f>'🔢 İNDİKATÖRLER'!R296</f>
        <v>✓</v>
      </c>
      <c r="I297" s="262" t="str">
        <f>'🔢 İNDİKATÖRLER'!S296</f>
        <v>✗</v>
      </c>
      <c r="J297" s="262" t="str">
        <f>'🔢 İNDİKATÖRLER'!AA296</f>
        <v>HAYIR</v>
      </c>
      <c r="K297" s="262">
        <f>'🔢 İNDİKATÖRLER'!F296</f>
        <v>5.817579419216524</v>
      </c>
      <c r="L297" s="262" t="str">
        <f>'🔢 İNDİKATÖRLER'!Z296</f>
        <v>PAS</v>
      </c>
      <c r="M297" s="262">
        <f>'📡 CANLI_VERİ'!I297</f>
        <v>0</v>
      </c>
      <c r="N297" s="262">
        <f>'📡 CANLI_VERİ'!H297</f>
        <v>95063</v>
      </c>
      <c r="O297" s="262">
        <f>'📡 CANLI_VERİ'!C297</f>
        <v>6.49</v>
      </c>
      <c r="P297" s="262">
        <f>'🔢 İNDİKATÖRLER'!U296</f>
        <v>9</v>
      </c>
      <c r="Q297" s="262">
        <f t="shared" si="8"/>
        <v>-7</v>
      </c>
      <c r="R297" s="263" t="str">
        <f t="shared" si="9"/>
        <v>Pas geç</v>
      </c>
    </row>
    <row r="298" spans="1:18" x14ac:dyDescent="0.3">
      <c r="A298" s="262">
        <v>295</v>
      </c>
      <c r="B298" s="263" t="str">
        <f>'🔢 İNDİKATÖRLER'!A297</f>
        <v>METUR</v>
      </c>
      <c r="C298" s="262">
        <f>'🔢 İNDİKATÖRLER'!Y297</f>
        <v>0</v>
      </c>
      <c r="D298" s="262" t="str">
        <f>'🔢 İNDİKATÖRLER'!N297</f>
        <v>?</v>
      </c>
      <c r="E298" s="262" t="str">
        <f>'🔢 İNDİKATÖRLER'!O297</f>
        <v>?</v>
      </c>
      <c r="F298" s="262" t="str">
        <f>'🔢 İNDİKATÖRLER'!P297</f>
        <v>?</v>
      </c>
      <c r="G298" s="262" t="str">
        <f>'🔢 İNDİKATÖRLER'!Q297</f>
        <v>?</v>
      </c>
      <c r="H298" s="262" t="str">
        <f>'🔢 İNDİKATÖRLER'!R297</f>
        <v>?</v>
      </c>
      <c r="I298" s="262" t="str">
        <f>'🔢 İNDİKATÖRLER'!S297</f>
        <v>?</v>
      </c>
      <c r="J298" s="262" t="str">
        <f>'🔢 İNDİKATÖRLER'!AA297</f>
        <v>HAYIR</v>
      </c>
      <c r="K298" s="262" t="str">
        <f>'🔢 İNDİKATÖRLER'!F297</f>
        <v>?</v>
      </c>
      <c r="L298" s="262" t="str">
        <f>'🔢 İNDİKATÖRLER'!Z297</f>
        <v>PAS</v>
      </c>
      <c r="M298" s="262">
        <f>'📡 CANLI_VERİ'!I298</f>
        <v>0</v>
      </c>
      <c r="N298" s="262">
        <f>'📡 CANLI_VERİ'!H298</f>
        <v>0</v>
      </c>
      <c r="O298" s="262">
        <f>'📡 CANLI_VERİ'!C298</f>
        <v>0</v>
      </c>
      <c r="P298" s="262" t="str">
        <f>'🔢 İNDİKATÖRLER'!U297</f>
        <v/>
      </c>
      <c r="Q298" s="262" t="str">
        <f t="shared" si="8"/>
        <v/>
      </c>
      <c r="R298" s="263" t="str">
        <f t="shared" si="9"/>
        <v>Pas geç</v>
      </c>
    </row>
    <row r="299" spans="1:18" x14ac:dyDescent="0.3">
      <c r="A299" s="262">
        <v>296</v>
      </c>
      <c r="B299" s="263" t="str">
        <f>'🔢 İNDİKATÖRLER'!A298</f>
        <v>MGROS</v>
      </c>
      <c r="C299" s="262">
        <f>'🔢 İNDİKATÖRLER'!Y298</f>
        <v>0</v>
      </c>
      <c r="D299" s="262" t="str">
        <f>'🔢 İNDİKATÖRLER'!N298</f>
        <v>✗</v>
      </c>
      <c r="E299" s="262" t="str">
        <f>'🔢 İNDİKATÖRLER'!O298</f>
        <v>✗</v>
      </c>
      <c r="F299" s="262" t="str">
        <f>'🔢 İNDİKATÖRLER'!P298</f>
        <v>✗</v>
      </c>
      <c r="G299" s="262" t="str">
        <f>'🔢 İNDİKATÖRLER'!Q298</f>
        <v>✗</v>
      </c>
      <c r="H299" s="262" t="str">
        <f>'🔢 İNDİKATÖRLER'!R298</f>
        <v>✗</v>
      </c>
      <c r="I299" s="262" t="str">
        <f>'🔢 İNDİKATÖRLER'!S298</f>
        <v>✗</v>
      </c>
      <c r="J299" s="262" t="str">
        <f>'🔢 İNDİKATÖRLER'!AA298</f>
        <v>HAYIR</v>
      </c>
      <c r="K299" s="262">
        <f>'🔢 İNDİKATÖRLER'!F298</f>
        <v>3.2047580552026798</v>
      </c>
      <c r="L299" s="262" t="str">
        <f>'🔢 İNDİKATÖRLER'!Z298</f>
        <v>PAS</v>
      </c>
      <c r="M299" s="262">
        <f>'📡 CANLI_VERİ'!I299</f>
        <v>0.2344</v>
      </c>
      <c r="N299" s="262">
        <f>'📡 CANLI_VERİ'!H299</f>
        <v>87523</v>
      </c>
      <c r="O299" s="262">
        <f>'📡 CANLI_VERİ'!C299</f>
        <v>641.5</v>
      </c>
      <c r="P299" s="262">
        <f>'🔢 İNDİKATÖRLER'!U298</f>
        <v>0</v>
      </c>
      <c r="Q299" s="262">
        <f t="shared" si="8"/>
        <v>0</v>
      </c>
      <c r="R299" s="263" t="str">
        <f t="shared" si="9"/>
        <v>Pas geç</v>
      </c>
    </row>
    <row r="300" spans="1:18" x14ac:dyDescent="0.3">
      <c r="A300" s="262">
        <v>297</v>
      </c>
      <c r="B300" s="263" t="str">
        <f>'🔢 İNDİKATÖRLER'!A299</f>
        <v>MIPAZ</v>
      </c>
      <c r="C300" s="262">
        <f>'🔢 İNDİKATÖRLER'!Y299</f>
        <v>0</v>
      </c>
      <c r="D300" s="262" t="str">
        <f>'🔢 İNDİKATÖRLER'!N299</f>
        <v>?</v>
      </c>
      <c r="E300" s="262" t="str">
        <f>'🔢 İNDİKATÖRLER'!O299</f>
        <v>?</v>
      </c>
      <c r="F300" s="262" t="str">
        <f>'🔢 İNDİKATÖRLER'!P299</f>
        <v>?</v>
      </c>
      <c r="G300" s="262" t="str">
        <f>'🔢 İNDİKATÖRLER'!Q299</f>
        <v>?</v>
      </c>
      <c r="H300" s="262" t="str">
        <f>'🔢 İNDİKATÖRLER'!R299</f>
        <v>?</v>
      </c>
      <c r="I300" s="262" t="str">
        <f>'🔢 İNDİKATÖRLER'!S299</f>
        <v>?</v>
      </c>
      <c r="J300" s="262" t="str">
        <f>'🔢 İNDİKATÖRLER'!AA299</f>
        <v>HAYIR</v>
      </c>
      <c r="K300" s="262" t="str">
        <f>'🔢 İNDİKATÖRLER'!F299</f>
        <v>?</v>
      </c>
      <c r="L300" s="262" t="str">
        <f>'🔢 İNDİKATÖRLER'!Z299</f>
        <v>PAS</v>
      </c>
      <c r="M300" s="262">
        <f>'📡 CANLI_VERİ'!I300</f>
        <v>0</v>
      </c>
      <c r="N300" s="262">
        <f>'📡 CANLI_VERİ'!H300</f>
        <v>0</v>
      </c>
      <c r="O300" s="262">
        <f>'📡 CANLI_VERİ'!C300</f>
        <v>0</v>
      </c>
      <c r="P300" s="262" t="str">
        <f>'🔢 İNDİKATÖRLER'!U299</f>
        <v/>
      </c>
      <c r="Q300" s="262" t="str">
        <f t="shared" si="8"/>
        <v/>
      </c>
      <c r="R300" s="263" t="str">
        <f t="shared" si="9"/>
        <v>Pas geç</v>
      </c>
    </row>
    <row r="301" spans="1:18" x14ac:dyDescent="0.3">
      <c r="A301" s="262">
        <v>298</v>
      </c>
      <c r="B301" s="263" t="str">
        <f>'🔢 İNDİKATÖRLER'!A300</f>
        <v>MNDRS</v>
      </c>
      <c r="C301" s="262">
        <f>'🔢 İNDİKATÖRLER'!Y300</f>
        <v>5</v>
      </c>
      <c r="D301" s="262" t="str">
        <f>'🔢 İNDİKATÖRLER'!N300</f>
        <v>✗</v>
      </c>
      <c r="E301" s="262" t="str">
        <f>'🔢 İNDİKATÖRLER'!O300</f>
        <v>✓</v>
      </c>
      <c r="F301" s="262" t="str">
        <f>'🔢 İNDİKATÖRLER'!P300</f>
        <v>✓</v>
      </c>
      <c r="G301" s="262" t="str">
        <f>'🔢 İNDİKATÖRLER'!Q300</f>
        <v>✗</v>
      </c>
      <c r="H301" s="262" t="str">
        <f>'🔢 İNDİKATÖRLER'!R300</f>
        <v>✓</v>
      </c>
      <c r="I301" s="262" t="str">
        <f>'🔢 İNDİKATÖRLER'!S300</f>
        <v>✗</v>
      </c>
      <c r="J301" s="262" t="str">
        <f>'🔢 İNDİKATÖRLER'!AA300</f>
        <v>HAYIR</v>
      </c>
      <c r="K301" s="262">
        <f>'🔢 İNDİKATÖRLER'!F300</f>
        <v>2.989771833202203</v>
      </c>
      <c r="L301" s="262" t="str">
        <f>'🔢 İNDİKATÖRLER'!Z300</f>
        <v>PAS</v>
      </c>
      <c r="M301" s="262">
        <f>'📡 CANLI_VERİ'!I301</f>
        <v>0.2387</v>
      </c>
      <c r="N301" s="262">
        <f>'📡 CANLI_VERİ'!H301</f>
        <v>63315</v>
      </c>
      <c r="O301" s="262">
        <f>'📡 CANLI_VERİ'!C301</f>
        <v>12.6</v>
      </c>
      <c r="P301" s="262">
        <f>'🔢 İNDİKATÖRLER'!U300</f>
        <v>8</v>
      </c>
      <c r="Q301" s="262">
        <f t="shared" si="8"/>
        <v>-3</v>
      </c>
      <c r="R301" s="263" t="str">
        <f t="shared" si="9"/>
        <v>Pas geç</v>
      </c>
    </row>
    <row r="302" spans="1:18" x14ac:dyDescent="0.3">
      <c r="A302" s="262">
        <v>299</v>
      </c>
      <c r="B302" s="263" t="str">
        <f>'🔢 İNDİKATÖRLER'!A301</f>
        <v>MNVRL</v>
      </c>
      <c r="C302" s="262">
        <f>'🔢 İNDİKATÖRLER'!Y301</f>
        <v>0</v>
      </c>
      <c r="D302" s="262" t="str">
        <f>'🔢 İNDİKATÖRLER'!N301</f>
        <v>?</v>
      </c>
      <c r="E302" s="262" t="str">
        <f>'🔢 İNDİKATÖRLER'!O301</f>
        <v>?</v>
      </c>
      <c r="F302" s="262" t="str">
        <f>'🔢 İNDİKATÖRLER'!P301</f>
        <v>?</v>
      </c>
      <c r="G302" s="262" t="str">
        <f>'🔢 İNDİKATÖRLER'!Q301</f>
        <v>?</v>
      </c>
      <c r="H302" s="262" t="str">
        <f>'🔢 İNDİKATÖRLER'!R301</f>
        <v>?</v>
      </c>
      <c r="I302" s="262" t="str">
        <f>'🔢 İNDİKATÖRLER'!S301</f>
        <v>?</v>
      </c>
      <c r="J302" s="262" t="str">
        <f>'🔢 İNDİKATÖRLER'!AA301</f>
        <v>HAYIR</v>
      </c>
      <c r="K302" s="262" t="str">
        <f>'🔢 İNDİKATÖRLER'!F301</f>
        <v>?</v>
      </c>
      <c r="L302" s="262" t="str">
        <f>'🔢 İNDİKATÖRLER'!Z301</f>
        <v>PAS</v>
      </c>
      <c r="M302" s="262">
        <f>'📡 CANLI_VERİ'!I302</f>
        <v>0</v>
      </c>
      <c r="N302" s="262">
        <f>'📡 CANLI_VERİ'!H302</f>
        <v>0</v>
      </c>
      <c r="O302" s="262">
        <f>'📡 CANLI_VERİ'!C302</f>
        <v>0</v>
      </c>
      <c r="P302" s="262" t="str">
        <f>'🔢 İNDİKATÖRLER'!U301</f>
        <v/>
      </c>
      <c r="Q302" s="262" t="str">
        <f t="shared" si="8"/>
        <v/>
      </c>
      <c r="R302" s="263" t="str">
        <f t="shared" si="9"/>
        <v>Pas geç</v>
      </c>
    </row>
    <row r="303" spans="1:18" x14ac:dyDescent="0.3">
      <c r="A303" s="262">
        <v>300</v>
      </c>
      <c r="B303" s="263" t="str">
        <f>'🔢 İNDİKATÖRLER'!A302</f>
        <v>MOBTL</v>
      </c>
      <c r="C303" s="262">
        <f>'🔢 İNDİKATÖRLER'!Y302</f>
        <v>0</v>
      </c>
      <c r="D303" s="262" t="str">
        <f>'🔢 İNDİKATÖRLER'!N302</f>
        <v>?</v>
      </c>
      <c r="E303" s="262" t="str">
        <f>'🔢 İNDİKATÖRLER'!O302</f>
        <v>?</v>
      </c>
      <c r="F303" s="262" t="str">
        <f>'🔢 İNDİKATÖRLER'!P302</f>
        <v>?</v>
      </c>
      <c r="G303" s="262" t="str">
        <f>'🔢 İNDİKATÖRLER'!Q302</f>
        <v>?</v>
      </c>
      <c r="H303" s="262" t="str">
        <f>'🔢 İNDİKATÖRLER'!R302</f>
        <v>?</v>
      </c>
      <c r="I303" s="262" t="str">
        <f>'🔢 İNDİKATÖRLER'!S302</f>
        <v>?</v>
      </c>
      <c r="J303" s="262" t="str">
        <f>'🔢 İNDİKATÖRLER'!AA302</f>
        <v>HAYIR</v>
      </c>
      <c r="K303" s="262" t="str">
        <f>'🔢 İNDİKATÖRLER'!F302</f>
        <v>?</v>
      </c>
      <c r="L303" s="262" t="str">
        <f>'🔢 İNDİKATÖRLER'!Z302</f>
        <v>PAS</v>
      </c>
      <c r="M303" s="262">
        <f>'📡 CANLI_VERİ'!I303</f>
        <v>0.68389999999999995</v>
      </c>
      <c r="N303" s="262">
        <f>'📡 CANLI_VERİ'!H303</f>
        <v>77382</v>
      </c>
      <c r="O303" s="262">
        <f>'📡 CANLI_VERİ'!C303</f>
        <v>13.25</v>
      </c>
      <c r="P303" s="262" t="str">
        <f>'🔢 İNDİKATÖRLER'!U302</f>
        <v/>
      </c>
      <c r="Q303" s="262" t="str">
        <f t="shared" si="8"/>
        <v/>
      </c>
      <c r="R303" s="263" t="str">
        <f t="shared" si="9"/>
        <v>Pas geç</v>
      </c>
    </row>
    <row r="304" spans="1:18" x14ac:dyDescent="0.3">
      <c r="A304" s="262">
        <v>301</v>
      </c>
      <c r="B304" s="263" t="str">
        <f>'🔢 İNDİKATÖRLER'!A303</f>
        <v>MPARK</v>
      </c>
      <c r="C304" s="262">
        <f>'🔢 İNDİKATÖRLER'!Y303</f>
        <v>4</v>
      </c>
      <c r="D304" s="262" t="str">
        <f>'🔢 İNDİKATÖRLER'!N303</f>
        <v>✗</v>
      </c>
      <c r="E304" s="262" t="str">
        <f>'🔢 İNDİKATÖRLER'!O303</f>
        <v>✓</v>
      </c>
      <c r="F304" s="262" t="str">
        <f>'🔢 İNDİKATÖRLER'!P303</f>
        <v>✗</v>
      </c>
      <c r="G304" s="262" t="str">
        <f>'🔢 İNDİKATÖRLER'!Q303</f>
        <v>✗</v>
      </c>
      <c r="H304" s="262" t="str">
        <f>'🔢 İNDİKATÖRLER'!R303</f>
        <v>✗</v>
      </c>
      <c r="I304" s="262" t="str">
        <f>'🔢 İNDİKATÖRLER'!S303</f>
        <v>✓</v>
      </c>
      <c r="J304" s="262" t="str">
        <f>'🔢 İNDİKATÖRLER'!AA303</f>
        <v>HAYIR</v>
      </c>
      <c r="K304" s="262">
        <f>'🔢 İNDİKATÖRLER'!F303</f>
        <v>3.8811848691228357</v>
      </c>
      <c r="L304" s="262" t="str">
        <f>'🔢 İNDİKATÖRLER'!Z303</f>
        <v>PAS</v>
      </c>
      <c r="M304" s="262">
        <f>'📡 CANLI_VERİ'!I304</f>
        <v>0.22539999999999999</v>
      </c>
      <c r="N304" s="262">
        <f>'📡 CANLI_VERİ'!H304</f>
        <v>53237</v>
      </c>
      <c r="O304" s="262">
        <f>'📡 CANLI_VERİ'!C304</f>
        <v>444.75</v>
      </c>
      <c r="P304" s="262">
        <f>'🔢 İNDİKATÖRLER'!U303</f>
        <v>5</v>
      </c>
      <c r="Q304" s="262">
        <f t="shared" si="8"/>
        <v>-1</v>
      </c>
      <c r="R304" s="263" t="str">
        <f t="shared" si="9"/>
        <v>Pas geç</v>
      </c>
    </row>
    <row r="305" spans="1:18" x14ac:dyDescent="0.3">
      <c r="A305" s="262">
        <v>302</v>
      </c>
      <c r="B305" s="263" t="str">
        <f>'🔢 İNDİKATÖRLER'!A304</f>
        <v>MRGYO</v>
      </c>
      <c r="C305" s="262">
        <f>'🔢 İNDİKATÖRLER'!Y304</f>
        <v>0</v>
      </c>
      <c r="D305" s="262" t="str">
        <f>'🔢 İNDİKATÖRLER'!N304</f>
        <v>?</v>
      </c>
      <c r="E305" s="262" t="str">
        <f>'🔢 İNDİKATÖRLER'!O304</f>
        <v>?</v>
      </c>
      <c r="F305" s="262" t="str">
        <f>'🔢 İNDİKATÖRLER'!P304</f>
        <v>?</v>
      </c>
      <c r="G305" s="262" t="str">
        <f>'🔢 İNDİKATÖRLER'!Q304</f>
        <v>?</v>
      </c>
      <c r="H305" s="262" t="str">
        <f>'🔢 İNDİKATÖRLER'!R304</f>
        <v>?</v>
      </c>
      <c r="I305" s="262" t="str">
        <f>'🔢 İNDİKATÖRLER'!S304</f>
        <v>?</v>
      </c>
      <c r="J305" s="262" t="str">
        <f>'🔢 İNDİKATÖRLER'!AA304</f>
        <v>HAYIR</v>
      </c>
      <c r="K305" s="262" t="str">
        <f>'🔢 İNDİKATÖRLER'!F304</f>
        <v>?</v>
      </c>
      <c r="L305" s="262" t="str">
        <f>'🔢 İNDİKATÖRLER'!Z304</f>
        <v>PAS</v>
      </c>
      <c r="M305" s="262">
        <f>'📡 CANLI_VERİ'!I305</f>
        <v>0</v>
      </c>
      <c r="N305" s="262">
        <f>'📡 CANLI_VERİ'!H305</f>
        <v>4409691</v>
      </c>
      <c r="O305" s="262">
        <f>'📡 CANLI_VERİ'!C305</f>
        <v>1.86</v>
      </c>
      <c r="P305" s="262" t="str">
        <f>'🔢 İNDİKATÖRLER'!U304</f>
        <v/>
      </c>
      <c r="Q305" s="262" t="str">
        <f t="shared" si="8"/>
        <v/>
      </c>
      <c r="R305" s="263" t="str">
        <f t="shared" si="9"/>
        <v>Pas geç</v>
      </c>
    </row>
    <row r="306" spans="1:18" x14ac:dyDescent="0.3">
      <c r="A306" s="262">
        <v>303</v>
      </c>
      <c r="B306" s="263" t="str">
        <f>'🔢 İNDİKATÖRLER'!A305</f>
        <v>MRSHL</v>
      </c>
      <c r="C306" s="262">
        <f>'🔢 İNDİKATÖRLER'!Y305</f>
        <v>0</v>
      </c>
      <c r="D306" s="262" t="str">
        <f>'🔢 İNDİKATÖRLER'!N305</f>
        <v>✗</v>
      </c>
      <c r="E306" s="262" t="str">
        <f>'🔢 İNDİKATÖRLER'!O305</f>
        <v>✓</v>
      </c>
      <c r="F306" s="262" t="str">
        <f>'🔢 İNDİKATÖRLER'!P305</f>
        <v>✓</v>
      </c>
      <c r="G306" s="262" t="str">
        <f>'🔢 İNDİKATÖRLER'!Q305</f>
        <v>✗</v>
      </c>
      <c r="H306" s="262" t="str">
        <f>'🔢 İNDİKATÖRLER'!R305</f>
        <v>✗</v>
      </c>
      <c r="I306" s="262" t="str">
        <f>'🔢 İNDİKATÖRLER'!S305</f>
        <v>✗</v>
      </c>
      <c r="J306" s="262" t="str">
        <f>'🔢 İNDİKATÖRLER'!AA305</f>
        <v>HAYIR</v>
      </c>
      <c r="K306" s="262">
        <f>'🔢 İNDİKATÖRLER'!F305</f>
        <v>5.4743157105361835</v>
      </c>
      <c r="L306" s="262" t="str">
        <f>'🔢 İNDİKATÖRLER'!Z305</f>
        <v>PAS</v>
      </c>
      <c r="M306" s="262">
        <f>'📡 CANLI_VERİ'!I306</f>
        <v>0.53090000000000004</v>
      </c>
      <c r="N306" s="262">
        <f>'📡 CANLI_VERİ'!H306</f>
        <v>222</v>
      </c>
      <c r="O306" s="262">
        <f>'📡 CANLI_VERİ'!C306</f>
        <v>1515</v>
      </c>
      <c r="P306" s="262">
        <f>'🔢 İNDİKATÖRLER'!U305</f>
        <v>4</v>
      </c>
      <c r="Q306" s="262">
        <f t="shared" si="8"/>
        <v>-4</v>
      </c>
      <c r="R306" s="263" t="str">
        <f t="shared" si="9"/>
        <v>Pas geç</v>
      </c>
    </row>
    <row r="307" spans="1:18" x14ac:dyDescent="0.3">
      <c r="A307" s="262">
        <v>304</v>
      </c>
      <c r="B307" s="263" t="str">
        <f>'🔢 İNDİKATÖRLER'!A306</f>
        <v>MSGYO</v>
      </c>
      <c r="C307" s="262">
        <f>'🔢 İNDİKATÖRLER'!Y306</f>
        <v>0</v>
      </c>
      <c r="D307" s="262" t="str">
        <f>'🔢 İNDİKATÖRLER'!N306</f>
        <v>✗</v>
      </c>
      <c r="E307" s="262" t="str">
        <f>'🔢 İNDİKATÖRLER'!O306</f>
        <v>✓</v>
      </c>
      <c r="F307" s="262" t="str">
        <f>'🔢 İNDİKATÖRLER'!P306</f>
        <v>✗</v>
      </c>
      <c r="G307" s="262" t="str">
        <f>'🔢 İNDİKATÖRLER'!Q306</f>
        <v>✗</v>
      </c>
      <c r="H307" s="262" t="str">
        <f>'🔢 İNDİKATÖRLER'!R306</f>
        <v>✗</v>
      </c>
      <c r="I307" s="262" t="str">
        <f>'🔢 İNDİKATÖRLER'!S306</f>
        <v>✗</v>
      </c>
      <c r="J307" s="262" t="str">
        <f>'🔢 İNDİKATÖRLER'!AA306</f>
        <v>HAYIR</v>
      </c>
      <c r="K307" s="262">
        <f>'🔢 İNDİKATÖRLER'!F306</f>
        <v>7.0081126445356245</v>
      </c>
      <c r="L307" s="262" t="str">
        <f>'🔢 İNDİKATÖRLER'!Z306</f>
        <v>PAS</v>
      </c>
      <c r="M307" s="262">
        <f>'📡 CANLI_VERİ'!I307</f>
        <v>-0.26350000000000001</v>
      </c>
      <c r="N307" s="262">
        <f>'📡 CANLI_VERİ'!H307</f>
        <v>74406</v>
      </c>
      <c r="O307" s="262">
        <f>'📡 CANLI_VERİ'!C307</f>
        <v>7.57</v>
      </c>
      <c r="P307" s="262">
        <f>'🔢 İNDİKATÖRLER'!U306</f>
        <v>1</v>
      </c>
      <c r="Q307" s="262">
        <f t="shared" si="8"/>
        <v>-1</v>
      </c>
      <c r="R307" s="263" t="str">
        <f t="shared" si="9"/>
        <v>Pas geç</v>
      </c>
    </row>
    <row r="308" spans="1:18" x14ac:dyDescent="0.3">
      <c r="A308" s="262">
        <v>305</v>
      </c>
      <c r="B308" s="263" t="str">
        <f>'🔢 İNDİKATÖRLER'!A307</f>
        <v>MTRKS</v>
      </c>
      <c r="C308" s="262">
        <f>'🔢 İNDİKATÖRLER'!Y307</f>
        <v>0</v>
      </c>
      <c r="D308" s="262" t="str">
        <f>'🔢 İNDİKATÖRLER'!N307</f>
        <v>?</v>
      </c>
      <c r="E308" s="262" t="str">
        <f>'🔢 İNDİKATÖRLER'!O307</f>
        <v>?</v>
      </c>
      <c r="F308" s="262" t="str">
        <f>'🔢 İNDİKATÖRLER'!P307</f>
        <v>?</v>
      </c>
      <c r="G308" s="262" t="str">
        <f>'🔢 İNDİKATÖRLER'!Q307</f>
        <v>?</v>
      </c>
      <c r="H308" s="262" t="str">
        <f>'🔢 İNDİKATÖRLER'!R307</f>
        <v>?</v>
      </c>
      <c r="I308" s="262" t="str">
        <f>'🔢 İNDİKATÖRLER'!S307</f>
        <v>?</v>
      </c>
      <c r="J308" s="262" t="str">
        <f>'🔢 İNDİKATÖRLER'!AA307</f>
        <v>HAYIR</v>
      </c>
      <c r="K308" s="262" t="str">
        <f>'🔢 İNDİKATÖRLER'!F307</f>
        <v>?</v>
      </c>
      <c r="L308" s="262" t="str">
        <f>'🔢 İNDİKATÖRLER'!Z307</f>
        <v>PAS</v>
      </c>
      <c r="M308" s="262">
        <f>'📡 CANLI_VERİ'!I308</f>
        <v>-8.3699999999999997E-2</v>
      </c>
      <c r="N308" s="262">
        <f>'📡 CANLI_VERİ'!H308</f>
        <v>6896</v>
      </c>
      <c r="O308" s="262">
        <f>'📡 CANLI_VERİ'!C308</f>
        <v>23.88</v>
      </c>
      <c r="P308" s="262" t="str">
        <f>'🔢 İNDİKATÖRLER'!U307</f>
        <v/>
      </c>
      <c r="Q308" s="262" t="str">
        <f t="shared" si="8"/>
        <v/>
      </c>
      <c r="R308" s="263" t="str">
        <f t="shared" si="9"/>
        <v>Pas geç</v>
      </c>
    </row>
    <row r="309" spans="1:18" x14ac:dyDescent="0.3">
      <c r="A309" s="262">
        <v>306</v>
      </c>
      <c r="B309" s="263" t="str">
        <f>'🔢 İNDİKATÖRLER'!A308</f>
        <v>MZHLD</v>
      </c>
      <c r="C309" s="262">
        <f>'🔢 İNDİKATÖRLER'!Y308</f>
        <v>0</v>
      </c>
      <c r="D309" s="262" t="str">
        <f>'🔢 İNDİKATÖRLER'!N308</f>
        <v>?</v>
      </c>
      <c r="E309" s="262" t="str">
        <f>'🔢 İNDİKATÖRLER'!O308</f>
        <v>?</v>
      </c>
      <c r="F309" s="262" t="str">
        <f>'🔢 İNDİKATÖRLER'!P308</f>
        <v>?</v>
      </c>
      <c r="G309" s="262" t="str">
        <f>'🔢 İNDİKATÖRLER'!Q308</f>
        <v>?</v>
      </c>
      <c r="H309" s="262" t="str">
        <f>'🔢 İNDİKATÖRLER'!R308</f>
        <v>?</v>
      </c>
      <c r="I309" s="262" t="str">
        <f>'🔢 İNDİKATÖRLER'!S308</f>
        <v>?</v>
      </c>
      <c r="J309" s="262" t="str">
        <f>'🔢 İNDİKATÖRLER'!AA308</f>
        <v>HAYIR</v>
      </c>
      <c r="K309" s="262" t="str">
        <f>'🔢 İNDİKATÖRLER'!F308</f>
        <v>?</v>
      </c>
      <c r="L309" s="262" t="str">
        <f>'🔢 İNDİKATÖRLER'!Z308</f>
        <v>PAS</v>
      </c>
      <c r="M309" s="262">
        <f>'📡 CANLI_VERİ'!I309</f>
        <v>0.92879999999999996</v>
      </c>
      <c r="N309" s="262">
        <f>'📡 CANLI_VERİ'!H309</f>
        <v>2596</v>
      </c>
      <c r="O309" s="262">
        <f>'📡 CANLI_VERİ'!C309</f>
        <v>6.52</v>
      </c>
      <c r="P309" s="262" t="str">
        <f>'🔢 İNDİKATÖRLER'!U308</f>
        <v/>
      </c>
      <c r="Q309" s="262" t="str">
        <f t="shared" si="8"/>
        <v/>
      </c>
      <c r="R309" s="263" t="str">
        <f t="shared" si="9"/>
        <v>Pas geç</v>
      </c>
    </row>
    <row r="310" spans="1:18" x14ac:dyDescent="0.3">
      <c r="A310" s="262">
        <v>307</v>
      </c>
      <c r="B310" s="263" t="str">
        <f>'🔢 İNDİKATÖRLER'!A309</f>
        <v>NATEN</v>
      </c>
      <c r="C310" s="262">
        <f>'🔢 İNDİKATÖRLER'!Y309</f>
        <v>0</v>
      </c>
      <c r="D310" s="262" t="str">
        <f>'🔢 İNDİKATÖRLER'!N309</f>
        <v>✗</v>
      </c>
      <c r="E310" s="262" t="str">
        <f>'🔢 İNDİKATÖRLER'!O309</f>
        <v>✓</v>
      </c>
      <c r="F310" s="262" t="str">
        <f>'🔢 İNDİKATÖRLER'!P309</f>
        <v>✗</v>
      </c>
      <c r="G310" s="262" t="str">
        <f>'🔢 İNDİKATÖRLER'!Q309</f>
        <v>✗</v>
      </c>
      <c r="H310" s="262" t="str">
        <f>'🔢 İNDİKATÖRLER'!R309</f>
        <v>✗</v>
      </c>
      <c r="I310" s="262" t="str">
        <f>'🔢 İNDİKATÖRLER'!S309</f>
        <v>✗</v>
      </c>
      <c r="J310" s="262" t="str">
        <f>'🔢 İNDİKATÖRLER'!AA309</f>
        <v>HAYIR</v>
      </c>
      <c r="K310" s="262">
        <f>'🔢 İNDİKATÖRLER'!F309</f>
        <v>7.638200911432536</v>
      </c>
      <c r="L310" s="262" t="str">
        <f>'🔢 İNDİKATÖRLER'!Z309</f>
        <v>PAS</v>
      </c>
      <c r="M310" s="262">
        <f>'📡 CANLI_VERİ'!I310</f>
        <v>-0.28410000000000002</v>
      </c>
      <c r="N310" s="262">
        <f>'📡 CANLI_VERİ'!H310</f>
        <v>289032</v>
      </c>
      <c r="O310" s="262">
        <f>'📡 CANLI_VERİ'!C310</f>
        <v>7.02</v>
      </c>
      <c r="P310" s="262">
        <f>'🔢 İNDİKATÖRLER'!U309</f>
        <v>1</v>
      </c>
      <c r="Q310" s="262">
        <f t="shared" si="8"/>
        <v>-1</v>
      </c>
      <c r="R310" s="263" t="str">
        <f t="shared" si="9"/>
        <v>Pas geç</v>
      </c>
    </row>
    <row r="311" spans="1:18" x14ac:dyDescent="0.3">
      <c r="A311" s="262">
        <v>308</v>
      </c>
      <c r="B311" s="263" t="str">
        <f>'🔢 İNDİKATÖRLER'!A310</f>
        <v>NETAS</v>
      </c>
      <c r="C311" s="262">
        <f>'🔢 İNDİKATÖRLER'!Y310</f>
        <v>2</v>
      </c>
      <c r="D311" s="262" t="str">
        <f>'🔢 İNDİKATÖRLER'!N310</f>
        <v>✗</v>
      </c>
      <c r="E311" s="262" t="str">
        <f>'🔢 İNDİKATÖRLER'!O310</f>
        <v>✓</v>
      </c>
      <c r="F311" s="262" t="str">
        <f>'🔢 İNDİKATÖRLER'!P310</f>
        <v>✓</v>
      </c>
      <c r="G311" s="262" t="str">
        <f>'🔢 İNDİKATÖRLER'!Q310</f>
        <v>✗</v>
      </c>
      <c r="H311" s="262" t="str">
        <f>'🔢 İNDİKATÖRLER'!R310</f>
        <v>✗</v>
      </c>
      <c r="I311" s="262" t="str">
        <f>'🔢 İNDİKATÖRLER'!S310</f>
        <v>✗</v>
      </c>
      <c r="J311" s="262" t="str">
        <f>'🔢 İNDİKATÖRLER'!AA310</f>
        <v>HAYIR</v>
      </c>
      <c r="K311" s="262">
        <f>'🔢 İNDİKATÖRLER'!F310</f>
        <v>4.1798107255520511</v>
      </c>
      <c r="L311" s="262" t="str">
        <f>'🔢 İNDİKATÖRLER'!Z310</f>
        <v>PAS</v>
      </c>
      <c r="M311" s="262">
        <f>'📡 CANLI_VERİ'!I311</f>
        <v>0</v>
      </c>
      <c r="N311" s="262">
        <f>'📡 CANLI_VERİ'!H311</f>
        <v>4312</v>
      </c>
      <c r="O311" s="262">
        <f>'📡 CANLI_VERİ'!C311</f>
        <v>65.349999999999994</v>
      </c>
      <c r="P311" s="262">
        <f>'🔢 İNDİKATÖRLER'!U310</f>
        <v>6</v>
      </c>
      <c r="Q311" s="262">
        <f t="shared" si="8"/>
        <v>-4</v>
      </c>
      <c r="R311" s="263" t="str">
        <f t="shared" si="9"/>
        <v>Pas geç</v>
      </c>
    </row>
    <row r="312" spans="1:18" x14ac:dyDescent="0.3">
      <c r="A312" s="262">
        <v>309</v>
      </c>
      <c r="B312" s="263" t="str">
        <f>'🔢 İNDİKATÖRLER'!A311</f>
        <v>NIBAS</v>
      </c>
      <c r="C312" s="262">
        <f>'🔢 İNDİKATÖRLER'!Y311</f>
        <v>0</v>
      </c>
      <c r="D312" s="262" t="str">
        <f>'🔢 İNDİKATÖRLER'!N311</f>
        <v>✗</v>
      </c>
      <c r="E312" s="262" t="str">
        <f>'🔢 İNDİKATÖRLER'!O311</f>
        <v>✓</v>
      </c>
      <c r="F312" s="262" t="str">
        <f>'🔢 İNDİKATÖRLER'!P311</f>
        <v>✗</v>
      </c>
      <c r="G312" s="262" t="str">
        <f>'🔢 İNDİKATÖRLER'!Q311</f>
        <v>✓</v>
      </c>
      <c r="H312" s="262" t="str">
        <f>'🔢 İNDİKATÖRLER'!R311</f>
        <v>✗</v>
      </c>
      <c r="I312" s="262" t="str">
        <f>'🔢 İNDİKATÖRLER'!S311</f>
        <v>✗</v>
      </c>
      <c r="J312" s="262" t="str">
        <f>'🔢 İNDİKATÖRLER'!AA311</f>
        <v>HAYIR</v>
      </c>
      <c r="K312" s="262">
        <f>'🔢 İNDİKATÖRLER'!F311</f>
        <v>10.111003861003859</v>
      </c>
      <c r="L312" s="262" t="str">
        <f>'🔢 İNDİKATÖRLER'!Z311</f>
        <v>PAS</v>
      </c>
      <c r="M312" s="262">
        <f>'📡 CANLI_VERİ'!I312</f>
        <v>0.16980000000000001</v>
      </c>
      <c r="N312" s="262">
        <f>'📡 CANLI_VERİ'!H312</f>
        <v>79165</v>
      </c>
      <c r="O312" s="262">
        <f>'📡 CANLI_VERİ'!C312</f>
        <v>5.9</v>
      </c>
      <c r="P312" s="262">
        <f>'🔢 İNDİKATÖRLER'!U311</f>
        <v>3</v>
      </c>
      <c r="Q312" s="262">
        <f t="shared" si="8"/>
        <v>-3</v>
      </c>
      <c r="R312" s="263" t="str">
        <f t="shared" si="9"/>
        <v>Pas geç</v>
      </c>
    </row>
    <row r="313" spans="1:18" x14ac:dyDescent="0.3">
      <c r="A313" s="262">
        <v>310</v>
      </c>
      <c r="B313" s="263" t="str">
        <f>'🔢 İNDİKATÖRLER'!A312</f>
        <v>NILYT</v>
      </c>
      <c r="C313" s="262">
        <f>'🔢 İNDİKATÖRLER'!Y312</f>
        <v>0</v>
      </c>
      <c r="D313" s="262" t="str">
        <f>'🔢 İNDİKATÖRLER'!N312</f>
        <v>?</v>
      </c>
      <c r="E313" s="262" t="str">
        <f>'🔢 İNDİKATÖRLER'!O312</f>
        <v>?</v>
      </c>
      <c r="F313" s="262" t="str">
        <f>'🔢 İNDİKATÖRLER'!P312</f>
        <v>?</v>
      </c>
      <c r="G313" s="262" t="str">
        <f>'🔢 İNDİKATÖRLER'!Q312</f>
        <v>?</v>
      </c>
      <c r="H313" s="262" t="str">
        <f>'🔢 İNDİKATÖRLER'!R312</f>
        <v>?</v>
      </c>
      <c r="I313" s="262" t="str">
        <f>'🔢 İNDİKATÖRLER'!S312</f>
        <v>?</v>
      </c>
      <c r="J313" s="262" t="str">
        <f>'🔢 İNDİKATÖRLER'!AA312</f>
        <v>HAYIR</v>
      </c>
      <c r="K313" s="262" t="str">
        <f>'🔢 İNDİKATÖRLER'!F312</f>
        <v>?</v>
      </c>
      <c r="L313" s="262" t="str">
        <f>'🔢 İNDİKATÖRLER'!Z312</f>
        <v>PAS</v>
      </c>
      <c r="M313" s="262">
        <f>'📡 CANLI_VERİ'!I313</f>
        <v>0</v>
      </c>
      <c r="N313" s="262">
        <f>'📡 CANLI_VERİ'!H313</f>
        <v>0</v>
      </c>
      <c r="O313" s="262">
        <f>'📡 CANLI_VERİ'!C313</f>
        <v>0</v>
      </c>
      <c r="P313" s="262" t="str">
        <f>'🔢 İNDİKATÖRLER'!U312</f>
        <v/>
      </c>
      <c r="Q313" s="262" t="str">
        <f t="shared" si="8"/>
        <v/>
      </c>
      <c r="R313" s="263" t="str">
        <f t="shared" si="9"/>
        <v>Pas geç</v>
      </c>
    </row>
    <row r="314" spans="1:18" x14ac:dyDescent="0.3">
      <c r="A314" s="262">
        <v>311</v>
      </c>
      <c r="B314" s="263" t="str">
        <f>'🔢 İNDİKATÖRLER'!A313</f>
        <v>NTHOL</v>
      </c>
      <c r="C314" s="262">
        <f>'🔢 İNDİKATÖRLER'!Y313</f>
        <v>4</v>
      </c>
      <c r="D314" s="262" t="str">
        <f>'🔢 İNDİKATÖRLER'!N313</f>
        <v>✗</v>
      </c>
      <c r="E314" s="262" t="str">
        <f>'🔢 İNDİKATÖRLER'!O313</f>
        <v>✓</v>
      </c>
      <c r="F314" s="262" t="str">
        <f>'🔢 İNDİKATÖRLER'!P313</f>
        <v>✓</v>
      </c>
      <c r="G314" s="262" t="str">
        <f>'🔢 İNDİKATÖRLER'!Q313</f>
        <v>✗</v>
      </c>
      <c r="H314" s="262" t="str">
        <f>'🔢 İNDİKATÖRLER'!R313</f>
        <v>✗</v>
      </c>
      <c r="I314" s="262" t="str">
        <f>'🔢 İNDİKATÖRLER'!S313</f>
        <v>✗</v>
      </c>
      <c r="J314" s="262" t="str">
        <f>'🔢 İNDİKATÖRLER'!AA313</f>
        <v>HAYIR</v>
      </c>
      <c r="K314" s="262">
        <f>'🔢 İNDİKATÖRLER'!F313</f>
        <v>3.1377551020408188</v>
      </c>
      <c r="L314" s="262" t="str">
        <f>'🔢 İNDİKATÖRLER'!Z313</f>
        <v>PAS</v>
      </c>
      <c r="M314" s="262">
        <f>'📡 CANLI_VERİ'!I314</f>
        <v>0</v>
      </c>
      <c r="N314" s="262">
        <f>'📡 CANLI_VERİ'!H314</f>
        <v>62309</v>
      </c>
      <c r="O314" s="262">
        <f>'📡 CANLI_VERİ'!C314</f>
        <v>38.340000000000003</v>
      </c>
      <c r="P314" s="262">
        <f>'🔢 İNDİKATÖRLER'!U313</f>
        <v>6</v>
      </c>
      <c r="Q314" s="262">
        <f t="shared" si="8"/>
        <v>-2</v>
      </c>
      <c r="R314" s="263" t="str">
        <f t="shared" si="9"/>
        <v>Pas geç</v>
      </c>
    </row>
    <row r="315" spans="1:18" x14ac:dyDescent="0.3">
      <c r="A315" s="262">
        <v>312</v>
      </c>
      <c r="B315" s="263" t="str">
        <f>'🔢 İNDİKATÖRLER'!A314</f>
        <v>NTTUR</v>
      </c>
      <c r="C315" s="262">
        <f>'🔢 İNDİKATÖRLER'!Y314</f>
        <v>0</v>
      </c>
      <c r="D315" s="262" t="str">
        <f>'🔢 İNDİKATÖRLER'!N314</f>
        <v>?</v>
      </c>
      <c r="E315" s="262" t="str">
        <f>'🔢 İNDİKATÖRLER'!O314</f>
        <v>?</v>
      </c>
      <c r="F315" s="262" t="str">
        <f>'🔢 İNDİKATÖRLER'!P314</f>
        <v>?</v>
      </c>
      <c r="G315" s="262" t="str">
        <f>'🔢 İNDİKATÖRLER'!Q314</f>
        <v>?</v>
      </c>
      <c r="H315" s="262" t="str">
        <f>'🔢 İNDİKATÖRLER'!R314</f>
        <v>?</v>
      </c>
      <c r="I315" s="262" t="str">
        <f>'🔢 İNDİKATÖRLER'!S314</f>
        <v>?</v>
      </c>
      <c r="J315" s="262" t="str">
        <f>'🔢 İNDİKATÖRLER'!AA314</f>
        <v>HAYIR</v>
      </c>
      <c r="K315" s="262" t="str">
        <f>'🔢 İNDİKATÖRLER'!F314</f>
        <v>?</v>
      </c>
      <c r="L315" s="262" t="str">
        <f>'🔢 İNDİKATÖRLER'!Z314</f>
        <v>PAS</v>
      </c>
      <c r="M315" s="262">
        <f>'📡 CANLI_VERİ'!I315</f>
        <v>0</v>
      </c>
      <c r="N315" s="262">
        <f>'📡 CANLI_VERİ'!H315</f>
        <v>0</v>
      </c>
      <c r="O315" s="262">
        <f>'📡 CANLI_VERİ'!C315</f>
        <v>0</v>
      </c>
      <c r="P315" s="262" t="str">
        <f>'🔢 İNDİKATÖRLER'!U314</f>
        <v/>
      </c>
      <c r="Q315" s="262" t="str">
        <f t="shared" si="8"/>
        <v/>
      </c>
      <c r="R315" s="263" t="str">
        <f t="shared" si="9"/>
        <v>Pas geç</v>
      </c>
    </row>
    <row r="316" spans="1:18" x14ac:dyDescent="0.3">
      <c r="A316" s="262">
        <v>313</v>
      </c>
      <c r="B316" s="263" t="str">
        <f>'🔢 İNDİKATÖRLER'!A315</f>
        <v>NUGYO</v>
      </c>
      <c r="C316" s="262">
        <f>'🔢 İNDİKATÖRLER'!Y315</f>
        <v>0</v>
      </c>
      <c r="D316" s="262" t="str">
        <f>'🔢 İNDİKATÖRLER'!N315</f>
        <v>?</v>
      </c>
      <c r="E316" s="262" t="str">
        <f>'🔢 İNDİKATÖRLER'!O315</f>
        <v>?</v>
      </c>
      <c r="F316" s="262" t="str">
        <f>'🔢 İNDİKATÖRLER'!P315</f>
        <v>?</v>
      </c>
      <c r="G316" s="262" t="str">
        <f>'🔢 İNDİKATÖRLER'!Q315</f>
        <v>?</v>
      </c>
      <c r="H316" s="262" t="str">
        <f>'🔢 İNDİKATÖRLER'!R315</f>
        <v>?</v>
      </c>
      <c r="I316" s="262" t="str">
        <f>'🔢 İNDİKATÖRLER'!S315</f>
        <v>?</v>
      </c>
      <c r="J316" s="262" t="str">
        <f>'🔢 İNDİKATÖRLER'!AA315</f>
        <v>HAYIR</v>
      </c>
      <c r="K316" s="262" t="str">
        <f>'🔢 İNDİKATÖRLER'!F315</f>
        <v>?</v>
      </c>
      <c r="L316" s="262" t="str">
        <f>'🔢 İNDİKATÖRLER'!Z315</f>
        <v>PAS</v>
      </c>
      <c r="M316" s="262">
        <f>'📡 CANLI_VERİ'!I316</f>
        <v>-0.70850000000000002</v>
      </c>
      <c r="N316" s="262">
        <f>'📡 CANLI_VERİ'!H316</f>
        <v>20404</v>
      </c>
      <c r="O316" s="262">
        <f>'📡 CANLI_VERİ'!C316</f>
        <v>9.81</v>
      </c>
      <c r="P316" s="262" t="str">
        <f>'🔢 İNDİKATÖRLER'!U315</f>
        <v/>
      </c>
      <c r="Q316" s="262" t="str">
        <f t="shared" si="8"/>
        <v/>
      </c>
      <c r="R316" s="263" t="str">
        <f t="shared" si="9"/>
        <v>Pas geç</v>
      </c>
    </row>
    <row r="317" spans="1:18" x14ac:dyDescent="0.3">
      <c r="A317" s="262">
        <v>314</v>
      </c>
      <c r="B317" s="263" t="str">
        <f>'🔢 İNDİKATÖRLER'!A316</f>
        <v>NUHCM</v>
      </c>
      <c r="C317" s="262">
        <f>'🔢 İNDİKATÖRLER'!Y316</f>
        <v>4</v>
      </c>
      <c r="D317" s="262" t="str">
        <f>'🔢 İNDİKATÖRLER'!N316</f>
        <v>✗</v>
      </c>
      <c r="E317" s="262" t="str">
        <f>'🔢 İNDİKATÖRLER'!O316</f>
        <v>✓</v>
      </c>
      <c r="F317" s="262" t="str">
        <f>'🔢 İNDİKATÖRLER'!P316</f>
        <v>✓</v>
      </c>
      <c r="G317" s="262" t="str">
        <f>'🔢 İNDİKATÖRLER'!Q316</f>
        <v>✗</v>
      </c>
      <c r="H317" s="262" t="str">
        <f>'🔢 İNDİKATÖRLER'!R316</f>
        <v>✗</v>
      </c>
      <c r="I317" s="262" t="str">
        <f>'🔢 İNDİKATÖRLER'!S316</f>
        <v>✗</v>
      </c>
      <c r="J317" s="262" t="str">
        <f>'🔢 İNDİKATÖRLER'!AA316</f>
        <v>HAYIR</v>
      </c>
      <c r="K317" s="262">
        <f>'🔢 İNDİKATÖRLER'!F316</f>
        <v>2.6358148893360167</v>
      </c>
      <c r="L317" s="262" t="str">
        <f>'🔢 İNDİKATÖRLER'!Z316</f>
        <v>PAS</v>
      </c>
      <c r="M317" s="262">
        <f>'📡 CANLI_VERİ'!I317</f>
        <v>0</v>
      </c>
      <c r="N317" s="262">
        <f>'📡 CANLI_VERİ'!H317</f>
        <v>1987</v>
      </c>
      <c r="O317" s="262">
        <f>'📡 CANLI_VERİ'!C317</f>
        <v>247.6</v>
      </c>
      <c r="P317" s="262">
        <f>'🔢 İNDİKATÖRLER'!U316</f>
        <v>6</v>
      </c>
      <c r="Q317" s="262">
        <f t="shared" si="8"/>
        <v>-2</v>
      </c>
      <c r="R317" s="263" t="str">
        <f t="shared" si="9"/>
        <v>Pas geç</v>
      </c>
    </row>
    <row r="318" spans="1:18" x14ac:dyDescent="0.3">
      <c r="A318" s="262">
        <v>315</v>
      </c>
      <c r="B318" s="263" t="str">
        <f>'🔢 İNDİKATÖRLER'!A317</f>
        <v>OBAMS</v>
      </c>
      <c r="C318" s="262">
        <f>'🔢 İNDİKATÖRLER'!Y317</f>
        <v>5</v>
      </c>
      <c r="D318" s="262" t="str">
        <f>'🔢 İNDİKATÖRLER'!N317</f>
        <v>✗</v>
      </c>
      <c r="E318" s="262" t="str">
        <f>'🔢 İNDİKATÖRLER'!O317</f>
        <v>✓</v>
      </c>
      <c r="F318" s="262" t="str">
        <f>'🔢 İNDİKATÖRLER'!P317</f>
        <v>✗</v>
      </c>
      <c r="G318" s="262" t="str">
        <f>'🔢 İNDİKATÖRLER'!Q317</f>
        <v>✓</v>
      </c>
      <c r="H318" s="262" t="str">
        <f>'🔢 İNDİKATÖRLER'!R317</f>
        <v>✗</v>
      </c>
      <c r="I318" s="262" t="str">
        <f>'🔢 İNDİKATÖRLER'!S317</f>
        <v>✗</v>
      </c>
      <c r="J318" s="262" t="str">
        <f>'🔢 İNDİKATÖRLER'!AA317</f>
        <v>HAYIR</v>
      </c>
      <c r="K318" s="262">
        <f>'🔢 İNDİKATÖRLER'!F317</f>
        <v>2.5503834492598547</v>
      </c>
      <c r="L318" s="262" t="str">
        <f>'🔢 İNDİKATÖRLER'!Z317</f>
        <v>PAS</v>
      </c>
      <c r="M318" s="262">
        <f>'📡 CANLI_VERİ'!I318</f>
        <v>-0.1211</v>
      </c>
      <c r="N318" s="262">
        <f>'📡 CANLI_VERİ'!H318</f>
        <v>1013987</v>
      </c>
      <c r="O318" s="262">
        <f>'📡 CANLI_VERİ'!C318</f>
        <v>8.25</v>
      </c>
      <c r="P318" s="262">
        <f>'🔢 İNDİKATÖRLER'!U317</f>
        <v>5</v>
      </c>
      <c r="Q318" s="262">
        <f t="shared" si="8"/>
        <v>0</v>
      </c>
      <c r="R318" s="263" t="str">
        <f t="shared" si="9"/>
        <v>Pas geç</v>
      </c>
    </row>
    <row r="319" spans="1:18" x14ac:dyDescent="0.3">
      <c r="A319" s="262">
        <v>316</v>
      </c>
      <c r="B319" s="263" t="str">
        <f>'🔢 İNDİKATÖRLER'!A318</f>
        <v>ODINE</v>
      </c>
      <c r="C319" s="262">
        <f>'🔢 İNDİKATÖRLER'!Y318</f>
        <v>7</v>
      </c>
      <c r="D319" s="262" t="str">
        <f>'🔢 İNDİKATÖRLER'!N318</f>
        <v>✓</v>
      </c>
      <c r="E319" s="262" t="str">
        <f>'🔢 İNDİKATÖRLER'!O318</f>
        <v>✓</v>
      </c>
      <c r="F319" s="262" t="str">
        <f>'🔢 İNDİKATÖRLER'!P318</f>
        <v>✓</v>
      </c>
      <c r="G319" s="262" t="str">
        <f>'🔢 İNDİKATÖRLER'!Q318</f>
        <v>✗</v>
      </c>
      <c r="H319" s="262" t="str">
        <f>'🔢 İNDİKATÖRLER'!R318</f>
        <v>✓</v>
      </c>
      <c r="I319" s="262" t="str">
        <f>'🔢 İNDİKATÖRLER'!S318</f>
        <v>✓</v>
      </c>
      <c r="J319" s="262" t="str">
        <f>'🔢 İNDİKATÖRLER'!AA318</f>
        <v>HAYIR</v>
      </c>
      <c r="K319" s="262">
        <f>'🔢 İNDİKATÖRLER'!F318</f>
        <v>4.4863705199394248</v>
      </c>
      <c r="L319" s="262" t="str">
        <f>'🔢 İNDİKATÖRLER'!Z318</f>
        <v>PAS</v>
      </c>
      <c r="M319" s="262">
        <f>'📡 CANLI_VERİ'!I319</f>
        <v>1.3345</v>
      </c>
      <c r="N319" s="262">
        <f>'📡 CANLI_VERİ'!H319</f>
        <v>23365</v>
      </c>
      <c r="O319" s="262">
        <f>'📡 CANLI_VERİ'!C319</f>
        <v>1139</v>
      </c>
      <c r="P319" s="262">
        <f>'🔢 İNDİKATÖRLER'!U318</f>
        <v>13</v>
      </c>
      <c r="Q319" s="262">
        <f t="shared" si="8"/>
        <v>-6</v>
      </c>
      <c r="R319" s="263" t="str">
        <f t="shared" si="9"/>
        <v>Pas geç</v>
      </c>
    </row>
    <row r="320" spans="1:18" x14ac:dyDescent="0.3">
      <c r="A320" s="262">
        <v>317</v>
      </c>
      <c r="B320" s="263" t="str">
        <f>'🔢 İNDİKATÖRLER'!A319</f>
        <v>OFSYM</v>
      </c>
      <c r="C320" s="262">
        <f>'🔢 İNDİKATÖRLER'!Y319</f>
        <v>0</v>
      </c>
      <c r="D320" s="262" t="str">
        <f>'🔢 İNDİKATÖRLER'!N319</f>
        <v>?</v>
      </c>
      <c r="E320" s="262" t="str">
        <f>'🔢 İNDİKATÖRLER'!O319</f>
        <v>?</v>
      </c>
      <c r="F320" s="262" t="str">
        <f>'🔢 İNDİKATÖRLER'!P319</f>
        <v>?</v>
      </c>
      <c r="G320" s="262" t="str">
        <f>'🔢 İNDİKATÖRLER'!Q319</f>
        <v>?</v>
      </c>
      <c r="H320" s="262" t="str">
        <f>'🔢 İNDİKATÖRLER'!R319</f>
        <v>?</v>
      </c>
      <c r="I320" s="262" t="str">
        <f>'🔢 İNDİKATÖRLER'!S319</f>
        <v>?</v>
      </c>
      <c r="J320" s="262" t="str">
        <f>'🔢 İNDİKATÖRLER'!AA319</f>
        <v>HAYIR</v>
      </c>
      <c r="K320" s="262" t="str">
        <f>'🔢 İNDİKATÖRLER'!F319</f>
        <v>?</v>
      </c>
      <c r="L320" s="262" t="str">
        <f>'🔢 İNDİKATÖRLER'!Z319</f>
        <v>PAS</v>
      </c>
      <c r="M320" s="262">
        <f>'📡 CANLI_VERİ'!I320</f>
        <v>8.8200000000000001E-2</v>
      </c>
      <c r="N320" s="262">
        <f>'📡 CANLI_VERİ'!H320</f>
        <v>15631</v>
      </c>
      <c r="O320" s="262">
        <f>'📡 CANLI_VERİ'!C320</f>
        <v>56.75</v>
      </c>
      <c r="P320" s="262" t="str">
        <f>'🔢 İNDİKATÖRLER'!U319</f>
        <v/>
      </c>
      <c r="Q320" s="262" t="str">
        <f t="shared" si="8"/>
        <v/>
      </c>
      <c r="R320" s="263" t="str">
        <f t="shared" si="9"/>
        <v>Pas geç</v>
      </c>
    </row>
    <row r="321" spans="1:18" x14ac:dyDescent="0.3">
      <c r="A321" s="262">
        <v>318</v>
      </c>
      <c r="B321" s="263" t="str">
        <f>'🔢 İNDİKATÖRLER'!A320</f>
        <v>ONCSM</v>
      </c>
      <c r="C321" s="262">
        <f>'🔢 İNDİKATÖRLER'!Y320</f>
        <v>2</v>
      </c>
      <c r="D321" s="262" t="str">
        <f>'🔢 İNDİKATÖRLER'!N320</f>
        <v>✓</v>
      </c>
      <c r="E321" s="262" t="str">
        <f>'🔢 İNDİKATÖRLER'!O320</f>
        <v>✓</v>
      </c>
      <c r="F321" s="262" t="str">
        <f>'🔢 İNDİKATÖRLER'!P320</f>
        <v>✓</v>
      </c>
      <c r="G321" s="262" t="str">
        <f>'🔢 İNDİKATÖRLER'!Q320</f>
        <v>✗</v>
      </c>
      <c r="H321" s="262" t="str">
        <f>'🔢 İNDİKATÖRLER'!R320</f>
        <v>✓</v>
      </c>
      <c r="I321" s="262" t="str">
        <f>'🔢 İNDİKATÖRLER'!S320</f>
        <v>✗</v>
      </c>
      <c r="J321" s="262" t="str">
        <f>'🔢 İNDİKATÖRLER'!AA320</f>
        <v>HAYIR</v>
      </c>
      <c r="K321" s="262">
        <f>'🔢 İNDİKATÖRLER'!F320</f>
        <v>5.2889858233369687</v>
      </c>
      <c r="L321" s="262" t="str">
        <f>'🔢 İNDİKATÖRLER'!Z320</f>
        <v>PAS</v>
      </c>
      <c r="M321" s="262">
        <f>'📡 CANLI_VERİ'!I321</f>
        <v>9.1499999999999998E-2</v>
      </c>
      <c r="N321" s="262">
        <f>'📡 CANLI_VERİ'!H321</f>
        <v>4641</v>
      </c>
      <c r="O321" s="262">
        <f>'📡 CANLI_VERİ'!C321</f>
        <v>273.5</v>
      </c>
      <c r="P321" s="262">
        <f>'🔢 İNDİKATÖRLER'!U320</f>
        <v>9</v>
      </c>
      <c r="Q321" s="262">
        <f t="shared" si="8"/>
        <v>-7</v>
      </c>
      <c r="R321" s="263" t="str">
        <f t="shared" si="9"/>
        <v>Pas geç</v>
      </c>
    </row>
    <row r="322" spans="1:18" x14ac:dyDescent="0.3">
      <c r="A322" s="262">
        <v>319</v>
      </c>
      <c r="B322" s="263" t="str">
        <f>'🔢 İNDİKATÖRLER'!A321</f>
        <v>ORCAY</v>
      </c>
      <c r="C322" s="262">
        <f>'🔢 İNDİKATÖRLER'!Y321</f>
        <v>11</v>
      </c>
      <c r="D322" s="262" t="str">
        <f>'🔢 İNDİKATÖRLER'!N321</f>
        <v>✓</v>
      </c>
      <c r="E322" s="262" t="str">
        <f>'🔢 İNDİKATÖRLER'!O321</f>
        <v>✓</v>
      </c>
      <c r="F322" s="262" t="str">
        <f>'🔢 İNDİKATÖRLER'!P321</f>
        <v>✓</v>
      </c>
      <c r="G322" s="262" t="str">
        <f>'🔢 İNDİKATÖRLER'!Q321</f>
        <v>✓</v>
      </c>
      <c r="H322" s="262" t="str">
        <f>'🔢 İNDİKATÖRLER'!R321</f>
        <v>✗</v>
      </c>
      <c r="I322" s="262" t="str">
        <f>'🔢 İNDİKATÖRLER'!S321</f>
        <v>✓</v>
      </c>
      <c r="J322" s="262" t="str">
        <f>'🔢 İNDİKATÖRLER'!AA321</f>
        <v>EVET</v>
      </c>
      <c r="K322" s="262">
        <f>'🔢 İNDİKATÖRLER'!F321</f>
        <v>5.7356608478803013</v>
      </c>
      <c r="L322" s="262" t="str">
        <f>'🔢 İNDİKATÖRLER'!Z321</f>
        <v>İZLE</v>
      </c>
      <c r="M322" s="262">
        <f>'📡 CANLI_VERİ'!I322</f>
        <v>-1.0101</v>
      </c>
      <c r="N322" s="262">
        <f>'📡 CANLI_VERİ'!H322</f>
        <v>14095</v>
      </c>
      <c r="O322" s="262">
        <f>'📡 CANLI_VERİ'!C322</f>
        <v>3.92</v>
      </c>
      <c r="P322" s="262">
        <f>'🔢 İNDİKATÖRLER'!U321</f>
        <v>11</v>
      </c>
      <c r="Q322" s="262">
        <f t="shared" si="8"/>
        <v>0</v>
      </c>
      <c r="R322" s="263" t="str">
        <f t="shared" si="9"/>
        <v>İkinci kademe izleme</v>
      </c>
    </row>
    <row r="323" spans="1:18" x14ac:dyDescent="0.3">
      <c r="A323" s="262">
        <v>320</v>
      </c>
      <c r="B323" s="263" t="str">
        <f>'🔢 İNDİKATÖRLER'!A322</f>
        <v>ORGE</v>
      </c>
      <c r="C323" s="262">
        <f>'🔢 İNDİKATÖRLER'!Y322</f>
        <v>6</v>
      </c>
      <c r="D323" s="262" t="str">
        <f>'🔢 İNDİKATÖRLER'!N322</f>
        <v>✓</v>
      </c>
      <c r="E323" s="262" t="str">
        <f>'🔢 İNDİKATÖRLER'!O322</f>
        <v>✓</v>
      </c>
      <c r="F323" s="262" t="str">
        <f>'🔢 İNDİKATÖRLER'!P322</f>
        <v>✓</v>
      </c>
      <c r="G323" s="262" t="str">
        <f>'🔢 İNDİKATÖRLER'!Q322</f>
        <v>✗</v>
      </c>
      <c r="H323" s="262" t="str">
        <f>'🔢 İNDİKATÖRLER'!R322</f>
        <v>✓</v>
      </c>
      <c r="I323" s="262" t="str">
        <f>'🔢 İNDİKATÖRLER'!S322</f>
        <v>✗</v>
      </c>
      <c r="J323" s="262" t="str">
        <f>'🔢 İNDİKATÖRLER'!AA322</f>
        <v>HAYIR</v>
      </c>
      <c r="K323" s="262">
        <f>'🔢 İNDİKATÖRLER'!F322</f>
        <v>3.5779736451697373</v>
      </c>
      <c r="L323" s="262" t="str">
        <f>'🔢 İNDİKATÖRLER'!Z322</f>
        <v>PAS</v>
      </c>
      <c r="M323" s="262">
        <f>'📡 CANLI_VERİ'!I323</f>
        <v>5.8500000000000003E-2</v>
      </c>
      <c r="N323" s="262">
        <f>'📡 CANLI_VERİ'!H323</f>
        <v>23477</v>
      </c>
      <c r="O323" s="262">
        <f>'📡 CANLI_VERİ'!C323</f>
        <v>85.5</v>
      </c>
      <c r="P323" s="262">
        <f>'🔢 İNDİKATÖRLER'!U322</f>
        <v>11</v>
      </c>
      <c r="Q323" s="262">
        <f t="shared" si="8"/>
        <v>-5</v>
      </c>
      <c r="R323" s="263" t="str">
        <f t="shared" si="9"/>
        <v>Pas geç</v>
      </c>
    </row>
    <row r="324" spans="1:18" x14ac:dyDescent="0.3">
      <c r="A324" s="262">
        <v>321</v>
      </c>
      <c r="B324" s="263" t="str">
        <f>'🔢 İNDİKATÖRLER'!A323</f>
        <v>ORMA</v>
      </c>
      <c r="C324" s="262">
        <f>'🔢 İNDİKATÖRLER'!Y323</f>
        <v>4</v>
      </c>
      <c r="D324" s="262" t="str">
        <f>'🔢 İNDİKATÖRLER'!N323</f>
        <v>✗</v>
      </c>
      <c r="E324" s="262" t="str">
        <f>'🔢 İNDİKATÖRLER'!O323</f>
        <v>✓</v>
      </c>
      <c r="F324" s="262" t="str">
        <f>'🔢 İNDİKATÖRLER'!P323</f>
        <v>✓</v>
      </c>
      <c r="G324" s="262" t="str">
        <f>'🔢 İNDİKATÖRLER'!Q323</f>
        <v>✗</v>
      </c>
      <c r="H324" s="262" t="str">
        <f>'🔢 İNDİKATÖRLER'!R323</f>
        <v>✗</v>
      </c>
      <c r="I324" s="262" t="str">
        <f>'🔢 İNDİKATÖRLER'!S323</f>
        <v>✗</v>
      </c>
      <c r="J324" s="262" t="str">
        <f>'🔢 İNDİKATÖRLER'!AA323</f>
        <v>HAYIR</v>
      </c>
      <c r="K324" s="262">
        <f>'🔢 İNDİKATÖRLER'!F323</f>
        <v>2.4667931688804554</v>
      </c>
      <c r="L324" s="262" t="str">
        <f>'🔢 İNDİKATÖRLER'!Z323</f>
        <v>PAS</v>
      </c>
      <c r="M324" s="262">
        <f>'📡 CANLI_VERİ'!I324</f>
        <v>-0.1242</v>
      </c>
      <c r="N324" s="262">
        <f>'📡 CANLI_VERİ'!H324</f>
        <v>134</v>
      </c>
      <c r="O324" s="262">
        <f>'📡 CANLI_VERİ'!C324</f>
        <v>160.80000000000001</v>
      </c>
      <c r="P324" s="262">
        <f>'🔢 İNDİKATÖRLER'!U323</f>
        <v>6</v>
      </c>
      <c r="Q324" s="262">
        <f t="shared" ref="Q324:Q387" si="10">IFERROR(C324-P324,"")</f>
        <v>-2</v>
      </c>
      <c r="R324" s="263" t="str">
        <f t="shared" ref="R324:R387" si="11">IF(L324="PREMIUM","Piyasa/Hisse eksi ise öncelikli aday",IF(L324="GÜÇLÜ","İlk tarama listesi",IF(L324="İZLE","İkinci kademe izleme","Pas geç")))</f>
        <v>Pas geç</v>
      </c>
    </row>
    <row r="325" spans="1:18" x14ac:dyDescent="0.3">
      <c r="A325" s="262">
        <v>322</v>
      </c>
      <c r="B325" s="263" t="str">
        <f>'🔢 İNDİKATÖRLER'!A324</f>
        <v>OSMEN</v>
      </c>
      <c r="C325" s="262">
        <f>'🔢 İNDİKATÖRLER'!Y324</f>
        <v>4</v>
      </c>
      <c r="D325" s="262" t="str">
        <f>'🔢 İNDİKATÖRLER'!N324</f>
        <v>✗</v>
      </c>
      <c r="E325" s="262" t="str">
        <f>'🔢 İNDİKATÖRLER'!O324</f>
        <v>✓</v>
      </c>
      <c r="F325" s="262" t="str">
        <f>'🔢 İNDİKATÖRLER'!P324</f>
        <v>✓</v>
      </c>
      <c r="G325" s="262" t="str">
        <f>'🔢 İNDİKATÖRLER'!Q324</f>
        <v>✗</v>
      </c>
      <c r="H325" s="262" t="str">
        <f>'🔢 İNDİKATÖRLER'!R324</f>
        <v>✗</v>
      </c>
      <c r="I325" s="262" t="str">
        <f>'🔢 İNDİKATÖRLER'!S324</f>
        <v>✗</v>
      </c>
      <c r="J325" s="262" t="str">
        <f>'🔢 İNDİKATÖRLER'!AA324</f>
        <v>HAYIR</v>
      </c>
      <c r="K325" s="262">
        <f>'🔢 İNDİKATÖRLER'!F324</f>
        <v>3.807179866765356</v>
      </c>
      <c r="L325" s="262" t="str">
        <f>'🔢 İNDİKATÖRLER'!Z324</f>
        <v>PAS</v>
      </c>
      <c r="M325" s="262">
        <f>'📡 CANLI_VERİ'!I325</f>
        <v>-0.65700000000000003</v>
      </c>
      <c r="N325" s="262">
        <f>'📡 CANLI_VERİ'!H325</f>
        <v>11812</v>
      </c>
      <c r="O325" s="262">
        <f>'📡 CANLI_VERİ'!C325</f>
        <v>7.56</v>
      </c>
      <c r="P325" s="262">
        <f>'🔢 İNDİKATÖRLER'!U324</f>
        <v>6</v>
      </c>
      <c r="Q325" s="262">
        <f t="shared" si="10"/>
        <v>-2</v>
      </c>
      <c r="R325" s="263" t="str">
        <f t="shared" si="11"/>
        <v>Pas geç</v>
      </c>
    </row>
    <row r="326" spans="1:18" x14ac:dyDescent="0.3">
      <c r="A326" s="262">
        <v>323</v>
      </c>
      <c r="B326" s="263" t="str">
        <f>'🔢 İNDİKATÖRLER'!A325</f>
        <v>OSTIM</v>
      </c>
      <c r="C326" s="262">
        <f>'🔢 İNDİKATÖRLER'!Y325</f>
        <v>0</v>
      </c>
      <c r="D326" s="262" t="str">
        <f>'🔢 İNDİKATÖRLER'!N325</f>
        <v>?</v>
      </c>
      <c r="E326" s="262" t="str">
        <f>'🔢 İNDİKATÖRLER'!O325</f>
        <v>?</v>
      </c>
      <c r="F326" s="262" t="str">
        <f>'🔢 İNDİKATÖRLER'!P325</f>
        <v>?</v>
      </c>
      <c r="G326" s="262" t="str">
        <f>'🔢 İNDİKATÖRLER'!Q325</f>
        <v>?</v>
      </c>
      <c r="H326" s="262" t="str">
        <f>'🔢 İNDİKATÖRLER'!R325</f>
        <v>?</v>
      </c>
      <c r="I326" s="262" t="str">
        <f>'🔢 İNDİKATÖRLER'!S325</f>
        <v>?</v>
      </c>
      <c r="J326" s="262" t="str">
        <f>'🔢 İNDİKATÖRLER'!AA325</f>
        <v>HAYIR</v>
      </c>
      <c r="K326" s="262" t="str">
        <f>'🔢 İNDİKATÖRLER'!F325</f>
        <v>?</v>
      </c>
      <c r="L326" s="262" t="str">
        <f>'🔢 İNDİKATÖRLER'!Z325</f>
        <v>PAS</v>
      </c>
      <c r="M326" s="262">
        <f>'📡 CANLI_VERİ'!I326</f>
        <v>-0.35089999999999999</v>
      </c>
      <c r="N326" s="262">
        <f>'📡 CANLI_VERİ'!H326</f>
        <v>242143</v>
      </c>
      <c r="O326" s="262">
        <f>'📡 CANLI_VERİ'!C326</f>
        <v>2.84</v>
      </c>
      <c r="P326" s="262" t="str">
        <f>'🔢 İNDİKATÖRLER'!U325</f>
        <v/>
      </c>
      <c r="Q326" s="262" t="str">
        <f t="shared" si="10"/>
        <v/>
      </c>
      <c r="R326" s="263" t="str">
        <f t="shared" si="11"/>
        <v>Pas geç</v>
      </c>
    </row>
    <row r="327" spans="1:18" x14ac:dyDescent="0.3">
      <c r="A327" s="262">
        <v>324</v>
      </c>
      <c r="B327" s="263" t="str">
        <f>'🔢 İNDİKATÖRLER'!A326</f>
        <v>OTKAR</v>
      </c>
      <c r="C327" s="262">
        <f>'🔢 İNDİKATÖRLER'!Y326</f>
        <v>0</v>
      </c>
      <c r="D327" s="262" t="str">
        <f>'🔢 İNDİKATÖRLER'!N326</f>
        <v>✗</v>
      </c>
      <c r="E327" s="262" t="str">
        <f>'🔢 İNDİKATÖRLER'!O326</f>
        <v>✗</v>
      </c>
      <c r="F327" s="262" t="str">
        <f>'🔢 İNDİKATÖRLER'!P326</f>
        <v>✗</v>
      </c>
      <c r="G327" s="262" t="str">
        <f>'🔢 İNDİKATÖRLER'!Q326</f>
        <v>✗</v>
      </c>
      <c r="H327" s="262" t="str">
        <f>'🔢 İNDİKATÖRLER'!R326</f>
        <v>✗</v>
      </c>
      <c r="I327" s="262" t="str">
        <f>'🔢 İNDİKATÖRLER'!S326</f>
        <v>✗</v>
      </c>
      <c r="J327" s="262" t="str">
        <f>'🔢 İNDİKATÖRLER'!AA326</f>
        <v>HAYIR</v>
      </c>
      <c r="K327" s="262">
        <f>'🔢 İNDİKATÖRLER'!F326</f>
        <v>2.4555058532406964</v>
      </c>
      <c r="L327" s="262" t="str">
        <f>'🔢 İNDİKATÖRLER'!Z326</f>
        <v>PAS</v>
      </c>
      <c r="M327" s="262">
        <f>'📡 CANLI_VERİ'!I327</f>
        <v>0.26200000000000001</v>
      </c>
      <c r="N327" s="262">
        <f>'📡 CANLI_VERİ'!H327</f>
        <v>23102</v>
      </c>
      <c r="O327" s="262">
        <f>'📡 CANLI_VERİ'!C327</f>
        <v>382.75</v>
      </c>
      <c r="P327" s="262">
        <f>'🔢 İNDİKATÖRLER'!U326</f>
        <v>0</v>
      </c>
      <c r="Q327" s="262">
        <f t="shared" si="10"/>
        <v>0</v>
      </c>
      <c r="R327" s="263" t="str">
        <f t="shared" si="11"/>
        <v>Pas geç</v>
      </c>
    </row>
    <row r="328" spans="1:18" x14ac:dyDescent="0.3">
      <c r="A328" s="262">
        <v>325</v>
      </c>
      <c r="B328" s="263" t="str">
        <f>'🔢 İNDİKATÖRLER'!A327</f>
        <v>OTTO</v>
      </c>
      <c r="C328" s="262">
        <f>'🔢 İNDİKATÖRLER'!Y327</f>
        <v>0</v>
      </c>
      <c r="D328" s="262" t="str">
        <f>'🔢 İNDİKATÖRLER'!N327</f>
        <v>✗</v>
      </c>
      <c r="E328" s="262" t="str">
        <f>'🔢 İNDİKATÖRLER'!O327</f>
        <v>✓</v>
      </c>
      <c r="F328" s="262" t="str">
        <f>'🔢 İNDİKATÖRLER'!P327</f>
        <v>✓</v>
      </c>
      <c r="G328" s="262" t="str">
        <f>'🔢 İNDİKATÖRLER'!Q327</f>
        <v>✗</v>
      </c>
      <c r="H328" s="262" t="str">
        <f>'🔢 İNDİKATÖRLER'!R327</f>
        <v>✗</v>
      </c>
      <c r="I328" s="262" t="str">
        <f>'🔢 İNDİKATÖRLER'!S327</f>
        <v>✗</v>
      </c>
      <c r="J328" s="262" t="str">
        <f>'🔢 İNDİKATÖRLER'!AA327</f>
        <v>HAYIR</v>
      </c>
      <c r="K328" s="262">
        <f>'🔢 İNDİKATÖRLER'!F327</f>
        <v>5.4373396065012827</v>
      </c>
      <c r="L328" s="262" t="str">
        <f>'🔢 İNDİKATÖRLER'!Z327</f>
        <v>PAS</v>
      </c>
      <c r="M328" s="262">
        <f>'📡 CANLI_VERİ'!I328</f>
        <v>1.1667000000000001</v>
      </c>
      <c r="N328" s="262">
        <f>'📡 CANLI_VERİ'!H328</f>
        <v>11955</v>
      </c>
      <c r="O328" s="262">
        <f>'📡 CANLI_VERİ'!C328</f>
        <v>303.5</v>
      </c>
      <c r="P328" s="262">
        <f>'🔢 İNDİKATÖRLER'!U327</f>
        <v>4</v>
      </c>
      <c r="Q328" s="262">
        <f t="shared" si="10"/>
        <v>-4</v>
      </c>
      <c r="R328" s="263" t="str">
        <f t="shared" si="11"/>
        <v>Pas geç</v>
      </c>
    </row>
    <row r="329" spans="1:18" x14ac:dyDescent="0.3">
      <c r="A329" s="262">
        <v>326</v>
      </c>
      <c r="B329" s="263" t="str">
        <f>'🔢 İNDİKATÖRLER'!A328</f>
        <v>OYAKC</v>
      </c>
      <c r="C329" s="262">
        <f>'🔢 İNDİKATÖRLER'!Y328</f>
        <v>0</v>
      </c>
      <c r="D329" s="262" t="str">
        <f>'🔢 İNDİKATÖRLER'!N328</f>
        <v>✗</v>
      </c>
      <c r="E329" s="262" t="str">
        <f>'🔢 İNDİKATÖRLER'!O328</f>
        <v>✗</v>
      </c>
      <c r="F329" s="262" t="str">
        <f>'🔢 İNDİKATÖRLER'!P328</f>
        <v>✗</v>
      </c>
      <c r="G329" s="262" t="str">
        <f>'🔢 İNDİKATÖRLER'!Q328</f>
        <v>✗</v>
      </c>
      <c r="H329" s="262" t="str">
        <f>'🔢 İNDİKATÖRLER'!R328</f>
        <v>✗</v>
      </c>
      <c r="I329" s="262" t="str">
        <f>'🔢 İNDİKATÖRLER'!S328</f>
        <v>✗</v>
      </c>
      <c r="J329" s="262" t="str">
        <f>'🔢 İNDİKATÖRLER'!AA328</f>
        <v>HAYIR</v>
      </c>
      <c r="K329" s="262">
        <f>'🔢 İNDİKATÖRLER'!F328</f>
        <v>3.2154722354057905</v>
      </c>
      <c r="L329" s="262" t="str">
        <f>'🔢 İNDİKATÖRLER'!Z328</f>
        <v>PAS</v>
      </c>
      <c r="M329" s="262">
        <f>'📡 CANLI_VERİ'!I329</f>
        <v>0</v>
      </c>
      <c r="N329" s="262">
        <f>'📡 CANLI_VERİ'!H329</f>
        <v>184608</v>
      </c>
      <c r="O329" s="262">
        <f>'📡 CANLI_VERİ'!C329</f>
        <v>23.7</v>
      </c>
      <c r="P329" s="262">
        <f>'🔢 İNDİKATÖRLER'!U328</f>
        <v>0</v>
      </c>
      <c r="Q329" s="262">
        <f t="shared" si="10"/>
        <v>0</v>
      </c>
      <c r="R329" s="263" t="str">
        <f t="shared" si="11"/>
        <v>Pas geç</v>
      </c>
    </row>
    <row r="330" spans="1:18" x14ac:dyDescent="0.3">
      <c r="A330" s="262">
        <v>327</v>
      </c>
      <c r="B330" s="263" t="str">
        <f>'🔢 İNDİKATÖRLER'!A329</f>
        <v>OYYAT</v>
      </c>
      <c r="C330" s="262">
        <f>'🔢 İNDİKATÖRLER'!Y329</f>
        <v>2</v>
      </c>
      <c r="D330" s="262" t="str">
        <f>'🔢 İNDİKATÖRLER'!N329</f>
        <v>✗</v>
      </c>
      <c r="E330" s="262" t="str">
        <f>'🔢 İNDİKATÖRLER'!O329</f>
        <v>✓</v>
      </c>
      <c r="F330" s="262" t="str">
        <f>'🔢 İNDİKATÖRLER'!P329</f>
        <v>✓</v>
      </c>
      <c r="G330" s="262" t="str">
        <f>'🔢 İNDİKATÖRLER'!Q329</f>
        <v>✗</v>
      </c>
      <c r="H330" s="262" t="str">
        <f>'🔢 İNDİKATÖRLER'!R329</f>
        <v>✗</v>
      </c>
      <c r="I330" s="262" t="str">
        <f>'🔢 İNDİKATÖRLER'!S329</f>
        <v>✗</v>
      </c>
      <c r="J330" s="262" t="str">
        <f>'🔢 İNDİKATÖRLER'!AA329</f>
        <v>HAYIR</v>
      </c>
      <c r="K330" s="262">
        <f>'🔢 İNDİKATÖRLER'!F329</f>
        <v>4.5483379852829238</v>
      </c>
      <c r="L330" s="262" t="str">
        <f>'🔢 İNDİKATÖRLER'!Z329</f>
        <v>PAS</v>
      </c>
      <c r="M330" s="262">
        <f>'📡 CANLI_VERİ'!I330</f>
        <v>0.35210000000000002</v>
      </c>
      <c r="N330" s="262">
        <f>'📡 CANLI_VERİ'!H330</f>
        <v>2294</v>
      </c>
      <c r="O330" s="262">
        <f>'📡 CANLI_VERİ'!C330</f>
        <v>57</v>
      </c>
      <c r="P330" s="262">
        <f>'🔢 İNDİKATÖRLER'!U329</f>
        <v>6</v>
      </c>
      <c r="Q330" s="262">
        <f t="shared" si="10"/>
        <v>-4</v>
      </c>
      <c r="R330" s="263" t="str">
        <f t="shared" si="11"/>
        <v>Pas geç</v>
      </c>
    </row>
    <row r="331" spans="1:18" x14ac:dyDescent="0.3">
      <c r="A331" s="262">
        <v>328</v>
      </c>
      <c r="B331" s="263" t="str">
        <f>'🔢 İNDİKATÖRLER'!A330</f>
        <v>OZGYO</v>
      </c>
      <c r="C331" s="262">
        <f>'🔢 İNDİKATÖRLER'!Y330</f>
        <v>5</v>
      </c>
      <c r="D331" s="262" t="str">
        <f>'🔢 İNDİKATÖRLER'!N330</f>
        <v>✗</v>
      </c>
      <c r="E331" s="262" t="str">
        <f>'🔢 İNDİKATÖRLER'!O330</f>
        <v>✓</v>
      </c>
      <c r="F331" s="262" t="str">
        <f>'🔢 İNDİKATÖRLER'!P330</f>
        <v>✓</v>
      </c>
      <c r="G331" s="262" t="str">
        <f>'🔢 İNDİKATÖRLER'!Q330</f>
        <v>✗</v>
      </c>
      <c r="H331" s="262" t="str">
        <f>'🔢 İNDİKATÖRLER'!R330</f>
        <v>✓</v>
      </c>
      <c r="I331" s="262" t="str">
        <f>'🔢 İNDİKATÖRLER'!S330</f>
        <v>✗</v>
      </c>
      <c r="J331" s="262" t="str">
        <f>'🔢 İNDİKATÖRLER'!AA330</f>
        <v>HAYIR</v>
      </c>
      <c r="K331" s="262">
        <f>'🔢 İNDİKATÖRLER'!F330</f>
        <v>3.8990825688073429</v>
      </c>
      <c r="L331" s="262" t="str">
        <f>'🔢 İNDİKATÖRLER'!Z330</f>
        <v>PAS</v>
      </c>
      <c r="M331" s="262">
        <f>'📡 CANLI_VERİ'!I331</f>
        <v>0</v>
      </c>
      <c r="N331" s="262">
        <f>'📡 CANLI_VERİ'!H331</f>
        <v>31419</v>
      </c>
      <c r="O331" s="262">
        <f>'📡 CANLI_VERİ'!C331</f>
        <v>2.19</v>
      </c>
      <c r="P331" s="262">
        <f>'🔢 İNDİKATÖRLER'!U330</f>
        <v>8</v>
      </c>
      <c r="Q331" s="262">
        <f t="shared" si="10"/>
        <v>-3</v>
      </c>
      <c r="R331" s="263" t="str">
        <f t="shared" si="11"/>
        <v>Pas geç</v>
      </c>
    </row>
    <row r="332" spans="1:18" x14ac:dyDescent="0.3">
      <c r="A332" s="262">
        <v>329</v>
      </c>
      <c r="B332" s="263" t="str">
        <f>'🔢 İNDİKATÖRLER'!A331</f>
        <v>OZKGY</v>
      </c>
      <c r="C332" s="262">
        <f>'🔢 İNDİKATÖRLER'!Y331</f>
        <v>0</v>
      </c>
      <c r="D332" s="262" t="str">
        <f>'🔢 İNDİKATÖRLER'!N331</f>
        <v>?</v>
      </c>
      <c r="E332" s="262" t="str">
        <f>'🔢 İNDİKATÖRLER'!O331</f>
        <v>?</v>
      </c>
      <c r="F332" s="262" t="str">
        <f>'🔢 İNDİKATÖRLER'!P331</f>
        <v>?</v>
      </c>
      <c r="G332" s="262" t="str">
        <f>'🔢 İNDİKATÖRLER'!Q331</f>
        <v>?</v>
      </c>
      <c r="H332" s="262" t="str">
        <f>'🔢 İNDİKATÖRLER'!R331</f>
        <v>?</v>
      </c>
      <c r="I332" s="262" t="str">
        <f>'🔢 İNDİKATÖRLER'!S331</f>
        <v>?</v>
      </c>
      <c r="J332" s="262" t="str">
        <f>'🔢 İNDİKATÖRLER'!AA331</f>
        <v>HAYIR</v>
      </c>
      <c r="K332" s="262" t="str">
        <f>'🔢 İNDİKATÖRLER'!F331</f>
        <v>?</v>
      </c>
      <c r="L332" s="262" t="str">
        <f>'🔢 İNDİKATÖRLER'!Z331</f>
        <v>PAS</v>
      </c>
      <c r="M332" s="262">
        <f>'📡 CANLI_VERİ'!I332</f>
        <v>0.49299999999999999</v>
      </c>
      <c r="N332" s="262">
        <f>'📡 CANLI_VERİ'!H332</f>
        <v>180701</v>
      </c>
      <c r="O332" s="262">
        <f>'📡 CANLI_VERİ'!C332</f>
        <v>12.23</v>
      </c>
      <c r="P332" s="262" t="str">
        <f>'🔢 İNDİKATÖRLER'!U331</f>
        <v/>
      </c>
      <c r="Q332" s="262" t="str">
        <f t="shared" si="10"/>
        <v/>
      </c>
      <c r="R332" s="263" t="str">
        <f t="shared" si="11"/>
        <v>Pas geç</v>
      </c>
    </row>
    <row r="333" spans="1:18" x14ac:dyDescent="0.3">
      <c r="A333" s="262">
        <v>330</v>
      </c>
      <c r="B333" s="263" t="str">
        <f>'🔢 İNDİKATÖRLER'!A332</f>
        <v>OZRDN</v>
      </c>
      <c r="C333" s="262">
        <f>'🔢 İNDİKATÖRLER'!Y332</f>
        <v>0</v>
      </c>
      <c r="D333" s="262" t="str">
        <f>'🔢 İNDİKATÖRLER'!N332</f>
        <v>?</v>
      </c>
      <c r="E333" s="262" t="str">
        <f>'🔢 İNDİKATÖRLER'!O332</f>
        <v>?</v>
      </c>
      <c r="F333" s="262" t="str">
        <f>'🔢 İNDİKATÖRLER'!P332</f>
        <v>?</v>
      </c>
      <c r="G333" s="262" t="str">
        <f>'🔢 İNDİKATÖRLER'!Q332</f>
        <v>?</v>
      </c>
      <c r="H333" s="262" t="str">
        <f>'🔢 İNDİKATÖRLER'!R332</f>
        <v>?</v>
      </c>
      <c r="I333" s="262" t="str">
        <f>'🔢 İNDİKATÖRLER'!S332</f>
        <v>?</v>
      </c>
      <c r="J333" s="262" t="str">
        <f>'🔢 İNDİKATÖRLER'!AA332</f>
        <v>HAYIR</v>
      </c>
      <c r="K333" s="262" t="str">
        <f>'🔢 İNDİKATÖRLER'!F332</f>
        <v>?</v>
      </c>
      <c r="L333" s="262" t="str">
        <f>'🔢 İNDİKATÖRLER'!Z332</f>
        <v>PAS</v>
      </c>
      <c r="M333" s="262">
        <f>'📡 CANLI_VERİ'!I333</f>
        <v>0</v>
      </c>
      <c r="N333" s="262">
        <f>'📡 CANLI_VERİ'!H333</f>
        <v>2086</v>
      </c>
      <c r="O333" s="262">
        <f>'📡 CANLI_VERİ'!C333</f>
        <v>35.64</v>
      </c>
      <c r="P333" s="262" t="str">
        <f>'🔢 İNDİKATÖRLER'!U332</f>
        <v/>
      </c>
      <c r="Q333" s="262" t="str">
        <f t="shared" si="10"/>
        <v/>
      </c>
      <c r="R333" s="263" t="str">
        <f t="shared" si="11"/>
        <v>Pas geç</v>
      </c>
    </row>
    <row r="334" spans="1:18" x14ac:dyDescent="0.3">
      <c r="A334" s="262">
        <v>331</v>
      </c>
      <c r="B334" s="263" t="str">
        <f>'🔢 İNDİKATÖRLER'!A333</f>
        <v>OZSUB</v>
      </c>
      <c r="C334" s="262">
        <f>'🔢 İNDİKATÖRLER'!Y333</f>
        <v>0</v>
      </c>
      <c r="D334" s="262" t="str">
        <f>'🔢 İNDİKATÖRLER'!N333</f>
        <v>?</v>
      </c>
      <c r="E334" s="262" t="str">
        <f>'🔢 İNDİKATÖRLER'!O333</f>
        <v>?</v>
      </c>
      <c r="F334" s="262" t="str">
        <f>'🔢 İNDİKATÖRLER'!P333</f>
        <v>?</v>
      </c>
      <c r="G334" s="262" t="str">
        <f>'🔢 İNDİKATÖRLER'!Q333</f>
        <v>?</v>
      </c>
      <c r="H334" s="262" t="str">
        <f>'🔢 İNDİKATÖRLER'!R333</f>
        <v>?</v>
      </c>
      <c r="I334" s="262" t="str">
        <f>'🔢 İNDİKATÖRLER'!S333</f>
        <v>?</v>
      </c>
      <c r="J334" s="262" t="str">
        <f>'🔢 İNDİKATÖRLER'!AA333</f>
        <v>HAYIR</v>
      </c>
      <c r="K334" s="262" t="str">
        <f>'🔢 İNDİKATÖRLER'!F333</f>
        <v>?</v>
      </c>
      <c r="L334" s="262" t="str">
        <f>'🔢 İNDİKATÖRLER'!Z333</f>
        <v>PAS</v>
      </c>
      <c r="M334" s="262">
        <f>'📡 CANLI_VERİ'!I334</f>
        <v>-0.22239999999999999</v>
      </c>
      <c r="N334" s="262">
        <f>'📡 CANLI_VERİ'!H334</f>
        <v>23954</v>
      </c>
      <c r="O334" s="262">
        <f>'📡 CANLI_VERİ'!C334</f>
        <v>26.92</v>
      </c>
      <c r="P334" s="262" t="str">
        <f>'🔢 İNDİKATÖRLER'!U333</f>
        <v/>
      </c>
      <c r="Q334" s="262" t="str">
        <f t="shared" si="10"/>
        <v/>
      </c>
      <c r="R334" s="263" t="str">
        <f t="shared" si="11"/>
        <v>Pas geç</v>
      </c>
    </row>
    <row r="335" spans="1:18" x14ac:dyDescent="0.3">
      <c r="A335" s="262">
        <v>332</v>
      </c>
      <c r="B335" s="263" t="str">
        <f>'🔢 İNDİKATÖRLER'!A334</f>
        <v>PAGYO</v>
      </c>
      <c r="C335" s="262">
        <f>'🔢 İNDİKATÖRLER'!Y334</f>
        <v>4</v>
      </c>
      <c r="D335" s="262" t="str">
        <f>'🔢 İNDİKATÖRLER'!N334</f>
        <v>✓</v>
      </c>
      <c r="E335" s="262" t="str">
        <f>'🔢 İNDİKATÖRLER'!O334</f>
        <v>✓</v>
      </c>
      <c r="F335" s="262" t="str">
        <f>'🔢 İNDİKATÖRLER'!P334</f>
        <v>✗</v>
      </c>
      <c r="G335" s="262" t="str">
        <f>'🔢 İNDİKATÖRLER'!Q334</f>
        <v>✓</v>
      </c>
      <c r="H335" s="262" t="str">
        <f>'🔢 İNDİKATÖRLER'!R334</f>
        <v>✗</v>
      </c>
      <c r="I335" s="262" t="str">
        <f>'🔢 İNDİKATÖRLER'!S334</f>
        <v>✗</v>
      </c>
      <c r="J335" s="262" t="str">
        <f>'🔢 İNDİKATÖRLER'!AA334</f>
        <v>HAYIR</v>
      </c>
      <c r="K335" s="262">
        <f>'🔢 İNDİKATÖRLER'!F334</f>
        <v>4.6564885496183201</v>
      </c>
      <c r="L335" s="262" t="str">
        <f>'🔢 İNDİKATÖRLER'!Z334</f>
        <v>PAS</v>
      </c>
      <c r="M335" s="262">
        <f>'📡 CANLI_VERİ'!I335</f>
        <v>-0.1535</v>
      </c>
      <c r="N335" s="262">
        <f>'📡 CANLI_VERİ'!H335</f>
        <v>3345</v>
      </c>
      <c r="O335" s="262">
        <f>'📡 CANLI_VERİ'!C335</f>
        <v>130.1</v>
      </c>
      <c r="P335" s="262">
        <f>'🔢 İNDİKATÖRLER'!U334</f>
        <v>8</v>
      </c>
      <c r="Q335" s="262">
        <f t="shared" si="10"/>
        <v>-4</v>
      </c>
      <c r="R335" s="263" t="str">
        <f t="shared" si="11"/>
        <v>Pas geç</v>
      </c>
    </row>
    <row r="336" spans="1:18" x14ac:dyDescent="0.3">
      <c r="A336" s="262">
        <v>333</v>
      </c>
      <c r="B336" s="263" t="str">
        <f>'🔢 İNDİKATÖRLER'!A335</f>
        <v>PAMEL</v>
      </c>
      <c r="C336" s="262">
        <f>'🔢 İNDİKATÖRLER'!Y335</f>
        <v>0</v>
      </c>
      <c r="D336" s="262" t="str">
        <f>'🔢 İNDİKATÖRLER'!N335</f>
        <v>✓</v>
      </c>
      <c r="E336" s="262" t="str">
        <f>'🔢 İNDİKATÖRLER'!O335</f>
        <v>✓</v>
      </c>
      <c r="F336" s="262" t="str">
        <f>'🔢 İNDİKATÖRLER'!P335</f>
        <v>✓</v>
      </c>
      <c r="G336" s="262" t="str">
        <f>'🔢 İNDİKATÖRLER'!Q335</f>
        <v>✗</v>
      </c>
      <c r="H336" s="262" t="str">
        <f>'🔢 İNDİKATÖRLER'!R335</f>
        <v>✓</v>
      </c>
      <c r="I336" s="262" t="str">
        <f>'🔢 İNDİKATÖRLER'!S335</f>
        <v>✗</v>
      </c>
      <c r="J336" s="262" t="str">
        <f>'🔢 İNDİKATÖRLER'!AA335</f>
        <v>HAYIR</v>
      </c>
      <c r="K336" s="262">
        <f>'🔢 İNDİKATÖRLER'!F335</f>
        <v>6.307115519800047</v>
      </c>
      <c r="L336" s="262" t="str">
        <f>'🔢 İNDİKATÖRLER'!Z335</f>
        <v>PAS</v>
      </c>
      <c r="M336" s="262">
        <f>'📡 CANLI_VERİ'!I336</f>
        <v>-1.4380999999999999</v>
      </c>
      <c r="N336" s="262">
        <f>'📡 CANLI_VERİ'!H336</f>
        <v>1482</v>
      </c>
      <c r="O336" s="262">
        <f>'📡 CANLI_VERİ'!C336</f>
        <v>89.1</v>
      </c>
      <c r="P336" s="262">
        <f>'🔢 İNDİKATÖRLER'!U335</f>
        <v>9</v>
      </c>
      <c r="Q336" s="262">
        <f t="shared" si="10"/>
        <v>-9</v>
      </c>
      <c r="R336" s="263" t="str">
        <f t="shared" si="11"/>
        <v>Pas geç</v>
      </c>
    </row>
    <row r="337" spans="1:18" x14ac:dyDescent="0.3">
      <c r="A337" s="262">
        <v>334</v>
      </c>
      <c r="B337" s="263" t="str">
        <f>'🔢 İNDİKATÖRLER'!A336</f>
        <v>PAPIL</v>
      </c>
      <c r="C337" s="262">
        <f>'🔢 İNDİKATÖRLER'!Y336</f>
        <v>0</v>
      </c>
      <c r="D337" s="262" t="str">
        <f>'🔢 İNDİKATÖRLER'!N336</f>
        <v>?</v>
      </c>
      <c r="E337" s="262" t="str">
        <f>'🔢 İNDİKATÖRLER'!O336</f>
        <v>?</v>
      </c>
      <c r="F337" s="262" t="str">
        <f>'🔢 İNDİKATÖRLER'!P336</f>
        <v>?</v>
      </c>
      <c r="G337" s="262" t="str">
        <f>'🔢 İNDİKATÖRLER'!Q336</f>
        <v>?</v>
      </c>
      <c r="H337" s="262" t="str">
        <f>'🔢 İNDİKATÖRLER'!R336</f>
        <v>?</v>
      </c>
      <c r="I337" s="262" t="str">
        <f>'🔢 İNDİKATÖRLER'!S336</f>
        <v>?</v>
      </c>
      <c r="J337" s="262" t="str">
        <f>'🔢 İNDİKATÖRLER'!AA336</f>
        <v>HAYIR</v>
      </c>
      <c r="K337" s="262" t="str">
        <f>'🔢 İNDİKATÖRLER'!F336</f>
        <v>?</v>
      </c>
      <c r="L337" s="262" t="str">
        <f>'🔢 İNDİKATÖRLER'!Z336</f>
        <v>PAS</v>
      </c>
      <c r="M337" s="262">
        <f>'📡 CANLI_VERİ'!I337</f>
        <v>6.1400000000000003E-2</v>
      </c>
      <c r="N337" s="262">
        <f>'📡 CANLI_VERİ'!H337</f>
        <v>134009</v>
      </c>
      <c r="O337" s="262">
        <f>'📡 CANLI_VERİ'!C337</f>
        <v>16.3</v>
      </c>
      <c r="P337" s="262" t="str">
        <f>'🔢 İNDİKATÖRLER'!U336</f>
        <v/>
      </c>
      <c r="Q337" s="262" t="str">
        <f t="shared" si="10"/>
        <v/>
      </c>
      <c r="R337" s="263" t="str">
        <f t="shared" si="11"/>
        <v>Pas geç</v>
      </c>
    </row>
    <row r="338" spans="1:18" x14ac:dyDescent="0.3">
      <c r="A338" s="262">
        <v>335</v>
      </c>
      <c r="B338" s="263" t="str">
        <f>'🔢 İNDİKATÖRLER'!A337</f>
        <v>PCILT</v>
      </c>
      <c r="C338" s="262">
        <f>'🔢 İNDİKATÖRLER'!Y337</f>
        <v>0</v>
      </c>
      <c r="D338" s="262" t="str">
        <f>'🔢 İNDİKATÖRLER'!N337</f>
        <v>?</v>
      </c>
      <c r="E338" s="262" t="str">
        <f>'🔢 İNDİKATÖRLER'!O337</f>
        <v>?</v>
      </c>
      <c r="F338" s="262" t="str">
        <f>'🔢 İNDİKATÖRLER'!P337</f>
        <v>?</v>
      </c>
      <c r="G338" s="262" t="str">
        <f>'🔢 İNDİKATÖRLER'!Q337</f>
        <v>?</v>
      </c>
      <c r="H338" s="262" t="str">
        <f>'🔢 İNDİKATÖRLER'!R337</f>
        <v>?</v>
      </c>
      <c r="I338" s="262" t="str">
        <f>'🔢 İNDİKATÖRLER'!S337</f>
        <v>?</v>
      </c>
      <c r="J338" s="262" t="str">
        <f>'🔢 İNDİKATÖRLER'!AA337</f>
        <v>HAYIR</v>
      </c>
      <c r="K338" s="262" t="str">
        <f>'🔢 İNDİKATÖRLER'!F337</f>
        <v>?</v>
      </c>
      <c r="L338" s="262" t="str">
        <f>'🔢 İNDİKATÖRLER'!Z337</f>
        <v>PAS</v>
      </c>
      <c r="M338" s="262">
        <f>'📡 CANLI_VERİ'!I338</f>
        <v>0.20599999999999999</v>
      </c>
      <c r="N338" s="262">
        <f>'📡 CANLI_VERİ'!H338</f>
        <v>27981</v>
      </c>
      <c r="O338" s="262">
        <f>'📡 CANLI_VERİ'!C338</f>
        <v>29.18</v>
      </c>
      <c r="P338" s="262" t="str">
        <f>'🔢 İNDİKATÖRLER'!U337</f>
        <v/>
      </c>
      <c r="Q338" s="262" t="str">
        <f t="shared" si="10"/>
        <v/>
      </c>
      <c r="R338" s="263" t="str">
        <f t="shared" si="11"/>
        <v>Pas geç</v>
      </c>
    </row>
    <row r="339" spans="1:18" x14ac:dyDescent="0.3">
      <c r="A339" s="262">
        <v>336</v>
      </c>
      <c r="B339" s="263" t="str">
        <f>'🔢 İNDİKATÖRLER'!A338</f>
        <v>PEHLV</v>
      </c>
      <c r="C339" s="262">
        <f>'🔢 İNDİKATÖRLER'!Y338</f>
        <v>0</v>
      </c>
      <c r="D339" s="262" t="str">
        <f>'🔢 İNDİKATÖRLER'!N338</f>
        <v>?</v>
      </c>
      <c r="E339" s="262" t="str">
        <f>'🔢 İNDİKATÖRLER'!O338</f>
        <v>?</v>
      </c>
      <c r="F339" s="262" t="str">
        <f>'🔢 İNDİKATÖRLER'!P338</f>
        <v>?</v>
      </c>
      <c r="G339" s="262" t="str">
        <f>'🔢 İNDİKATÖRLER'!Q338</f>
        <v>?</v>
      </c>
      <c r="H339" s="262" t="str">
        <f>'🔢 İNDİKATÖRLER'!R338</f>
        <v>?</v>
      </c>
      <c r="I339" s="262" t="str">
        <f>'🔢 İNDİKATÖRLER'!S338</f>
        <v>?</v>
      </c>
      <c r="J339" s="262" t="str">
        <f>'🔢 İNDİKATÖRLER'!AA338</f>
        <v>HAYIR</v>
      </c>
      <c r="K339" s="262" t="str">
        <f>'🔢 İNDİKATÖRLER'!F338</f>
        <v>?</v>
      </c>
      <c r="L339" s="262" t="str">
        <f>'🔢 İNDİKATÖRLER'!Z338</f>
        <v>PAS</v>
      </c>
      <c r="M339" s="262">
        <f>'📡 CANLI_VERİ'!I339</f>
        <v>0</v>
      </c>
      <c r="N339" s="262">
        <f>'📡 CANLI_VERİ'!H339</f>
        <v>0</v>
      </c>
      <c r="O339" s="262">
        <f>'📡 CANLI_VERİ'!C339</f>
        <v>0</v>
      </c>
      <c r="P339" s="262" t="str">
        <f>'🔢 İNDİKATÖRLER'!U338</f>
        <v/>
      </c>
      <c r="Q339" s="262" t="str">
        <f t="shared" si="10"/>
        <v/>
      </c>
      <c r="R339" s="263" t="str">
        <f t="shared" si="11"/>
        <v>Pas geç</v>
      </c>
    </row>
    <row r="340" spans="1:18" x14ac:dyDescent="0.3">
      <c r="A340" s="262">
        <v>337</v>
      </c>
      <c r="B340" s="263" t="str">
        <f>'🔢 İNDİKATÖRLER'!A339</f>
        <v>PENGD</v>
      </c>
      <c r="C340" s="262">
        <f>'🔢 İNDİKATÖRLER'!Y339</f>
        <v>0</v>
      </c>
      <c r="D340" s="262" t="str">
        <f>'🔢 İNDİKATÖRLER'!N339</f>
        <v>✓</v>
      </c>
      <c r="E340" s="262" t="str">
        <f>'🔢 İNDİKATÖRLER'!O339</f>
        <v>✓</v>
      </c>
      <c r="F340" s="262" t="str">
        <f>'🔢 İNDİKATÖRLER'!P339</f>
        <v>✓</v>
      </c>
      <c r="G340" s="262" t="str">
        <f>'🔢 İNDİKATÖRLER'!Q339</f>
        <v>✗</v>
      </c>
      <c r="H340" s="262" t="str">
        <f>'🔢 İNDİKATÖRLER'!R339</f>
        <v>✓</v>
      </c>
      <c r="I340" s="262" t="str">
        <f>'🔢 İNDİKATÖRLER'!S339</f>
        <v>✗</v>
      </c>
      <c r="J340" s="262" t="str">
        <f>'🔢 İNDİKATÖRLER'!AA339</f>
        <v>HAYIR</v>
      </c>
      <c r="K340" s="262">
        <f>'🔢 İNDİKATÖRLER'!F339</f>
        <v>6.7597711182232567</v>
      </c>
      <c r="L340" s="262" t="str">
        <f>'🔢 İNDİKATÖRLER'!Z339</f>
        <v>PAS</v>
      </c>
      <c r="M340" s="262">
        <f>'📡 CANLI_VERİ'!I340</f>
        <v>0</v>
      </c>
      <c r="N340" s="262">
        <f>'📡 CANLI_VERİ'!H340</f>
        <v>180672</v>
      </c>
      <c r="O340" s="262">
        <f>'📡 CANLI_VERİ'!C340</f>
        <v>13.91</v>
      </c>
      <c r="P340" s="262">
        <f>'🔢 İNDİKATÖRLER'!U339</f>
        <v>9</v>
      </c>
      <c r="Q340" s="262">
        <f t="shared" si="10"/>
        <v>-9</v>
      </c>
      <c r="R340" s="263" t="str">
        <f t="shared" si="11"/>
        <v>Pas geç</v>
      </c>
    </row>
    <row r="341" spans="1:18" x14ac:dyDescent="0.3">
      <c r="A341" s="262">
        <v>338</v>
      </c>
      <c r="B341" s="263" t="str">
        <f>'🔢 İNDİKATÖRLER'!A340</f>
        <v>PENTA</v>
      </c>
      <c r="C341" s="262">
        <f>'🔢 İNDİKATÖRLER'!Y340</f>
        <v>5</v>
      </c>
      <c r="D341" s="262" t="str">
        <f>'🔢 İNDİKATÖRLER'!N340</f>
        <v>✓</v>
      </c>
      <c r="E341" s="262" t="str">
        <f>'🔢 İNDİKATÖRLER'!O340</f>
        <v>✓</v>
      </c>
      <c r="F341" s="262" t="str">
        <f>'🔢 İNDİKATÖRLER'!P340</f>
        <v>✓</v>
      </c>
      <c r="G341" s="262" t="str">
        <f>'🔢 İNDİKATÖRLER'!Q340</f>
        <v>✗</v>
      </c>
      <c r="H341" s="262" t="str">
        <f>'🔢 İNDİKATÖRLER'!R340</f>
        <v>✗</v>
      </c>
      <c r="I341" s="262" t="str">
        <f>'🔢 İNDİKATÖRLER'!S340</f>
        <v>✗</v>
      </c>
      <c r="J341" s="262" t="str">
        <f>'🔢 İNDİKATÖRLER'!AA340</f>
        <v>HAYIR</v>
      </c>
      <c r="K341" s="262">
        <f>'🔢 İNDİKATÖRLER'!F340</f>
        <v>3.3236560216237874</v>
      </c>
      <c r="L341" s="262" t="str">
        <f>'🔢 İNDİKATÖRLER'!Z340</f>
        <v>PAS</v>
      </c>
      <c r="M341" s="262">
        <f>'📡 CANLI_VERİ'!I341</f>
        <v>0</v>
      </c>
      <c r="N341" s="262">
        <f>'📡 CANLI_VERİ'!H341</f>
        <v>23106</v>
      </c>
      <c r="O341" s="262">
        <f>'📡 CANLI_VERİ'!C341</f>
        <v>14.3</v>
      </c>
      <c r="P341" s="262">
        <f>'🔢 İNDİKATÖRLER'!U340</f>
        <v>9</v>
      </c>
      <c r="Q341" s="262">
        <f t="shared" si="10"/>
        <v>-4</v>
      </c>
      <c r="R341" s="263" t="str">
        <f t="shared" si="11"/>
        <v>Pas geç</v>
      </c>
    </row>
    <row r="342" spans="1:18" x14ac:dyDescent="0.3">
      <c r="A342" s="262">
        <v>339</v>
      </c>
      <c r="B342" s="263" t="str">
        <f>'🔢 İNDİKATÖRLER'!A341</f>
        <v>PETKM</v>
      </c>
      <c r="C342" s="262">
        <f>'🔢 İNDİKATÖRLER'!Y341</f>
        <v>8</v>
      </c>
      <c r="D342" s="262" t="str">
        <f>'🔢 İNDİKATÖRLER'!N341</f>
        <v>✓</v>
      </c>
      <c r="E342" s="262" t="str">
        <f>'🔢 İNDİKATÖRLER'!O341</f>
        <v>✓</v>
      </c>
      <c r="F342" s="262" t="str">
        <f>'🔢 İNDİKATÖRLER'!P341</f>
        <v>✓</v>
      </c>
      <c r="G342" s="262" t="str">
        <f>'🔢 İNDİKATÖRLER'!Q341</f>
        <v>✓</v>
      </c>
      <c r="H342" s="262" t="str">
        <f>'🔢 İNDİKATÖRLER'!R341</f>
        <v>✓</v>
      </c>
      <c r="I342" s="262" t="str">
        <f>'🔢 İNDİKATÖRLER'!S341</f>
        <v>✗</v>
      </c>
      <c r="J342" s="262" t="str">
        <f>'🔢 İNDİKATÖRLER'!AA341</f>
        <v>HAYIR</v>
      </c>
      <c r="K342" s="262">
        <f>'🔢 İNDİKATÖRLER'!F341</f>
        <v>4.0423540423540443</v>
      </c>
      <c r="L342" s="262" t="str">
        <f>'🔢 İNDİKATÖRLER'!Z341</f>
        <v>İZLE</v>
      </c>
      <c r="M342" s="262">
        <f>'📡 CANLI_VERİ'!I342</f>
        <v>0.1676</v>
      </c>
      <c r="N342" s="262">
        <f>'📡 CANLI_VERİ'!H342</f>
        <v>3424124</v>
      </c>
      <c r="O342" s="262">
        <f>'📡 CANLI_VERİ'!C342</f>
        <v>23.9</v>
      </c>
      <c r="P342" s="262">
        <f>'🔢 İNDİKATÖRLER'!U341</f>
        <v>13</v>
      </c>
      <c r="Q342" s="262">
        <f t="shared" si="10"/>
        <v>-5</v>
      </c>
      <c r="R342" s="263" t="str">
        <f t="shared" si="11"/>
        <v>İkinci kademe izleme</v>
      </c>
    </row>
    <row r="343" spans="1:18" x14ac:dyDescent="0.3">
      <c r="A343" s="262">
        <v>340</v>
      </c>
      <c r="B343" s="263" t="str">
        <f>'🔢 İNDİKATÖRLER'!A342</f>
        <v>PGSUS</v>
      </c>
      <c r="C343" s="262">
        <f>'🔢 İNDİKATÖRLER'!Y342</f>
        <v>3</v>
      </c>
      <c r="D343" s="262" t="str">
        <f>'🔢 İNDİKATÖRLER'!N342</f>
        <v>✗</v>
      </c>
      <c r="E343" s="262" t="str">
        <f>'🔢 İNDİKATÖRLER'!O342</f>
        <v>✗</v>
      </c>
      <c r="F343" s="262" t="str">
        <f>'🔢 İNDİKATÖRLER'!P342</f>
        <v>✓</v>
      </c>
      <c r="G343" s="262" t="str">
        <f>'🔢 İNDİKATÖRLER'!Q342</f>
        <v>✗</v>
      </c>
      <c r="H343" s="262" t="str">
        <f>'🔢 İNDİKATÖRLER'!R342</f>
        <v>✗</v>
      </c>
      <c r="I343" s="262" t="str">
        <f>'🔢 İNDİKATÖRLER'!S342</f>
        <v>✗</v>
      </c>
      <c r="J343" s="262" t="str">
        <f>'🔢 İNDİKATÖRLER'!AA342</f>
        <v>HAYIR</v>
      </c>
      <c r="K343" s="262">
        <f>'🔢 İNDİKATÖRLER'!F342</f>
        <v>3.3194203811623906</v>
      </c>
      <c r="L343" s="262" t="str">
        <f>'🔢 İNDİKATÖRLER'!Z342</f>
        <v>PAS</v>
      </c>
      <c r="M343" s="262">
        <f>'📡 CANLI_VERİ'!I343</f>
        <v>-5.5300000000000002E-2</v>
      </c>
      <c r="N343" s="262">
        <f>'📡 CANLI_VERİ'!H343</f>
        <v>223187</v>
      </c>
      <c r="O343" s="262">
        <f>'📡 CANLI_VERİ'!C343</f>
        <v>180.6</v>
      </c>
      <c r="P343" s="262">
        <f>'🔢 İNDİKATÖRLER'!U342</f>
        <v>3</v>
      </c>
      <c r="Q343" s="262">
        <f t="shared" si="10"/>
        <v>0</v>
      </c>
      <c r="R343" s="263" t="str">
        <f t="shared" si="11"/>
        <v>Pas geç</v>
      </c>
    </row>
    <row r="344" spans="1:18" x14ac:dyDescent="0.3">
      <c r="A344" s="262">
        <v>341</v>
      </c>
      <c r="B344" s="263" t="str">
        <f>'🔢 İNDİKATÖRLER'!A343</f>
        <v>PINSU</v>
      </c>
      <c r="C344" s="262">
        <f>'🔢 İNDİKATÖRLER'!Y343</f>
        <v>1</v>
      </c>
      <c r="D344" s="262" t="str">
        <f>'🔢 İNDİKATÖRLER'!N343</f>
        <v>✗</v>
      </c>
      <c r="E344" s="262" t="str">
        <f>'🔢 İNDİKATÖRLER'!O343</f>
        <v>✓</v>
      </c>
      <c r="F344" s="262" t="str">
        <f>'🔢 İNDİKATÖRLER'!P343</f>
        <v>✗</v>
      </c>
      <c r="G344" s="262" t="str">
        <f>'🔢 İNDİKATÖRLER'!Q343</f>
        <v>✗</v>
      </c>
      <c r="H344" s="262" t="str">
        <f>'🔢 İNDİKATÖRLER'!R343</f>
        <v>✗</v>
      </c>
      <c r="I344" s="262" t="str">
        <f>'🔢 İNDİKATÖRLER'!S343</f>
        <v>✗</v>
      </c>
      <c r="J344" s="262" t="str">
        <f>'🔢 İNDİKATÖRLER'!AA343</f>
        <v>HAYIR</v>
      </c>
      <c r="K344" s="262">
        <f>'🔢 İNDİKATÖRLER'!F343</f>
        <v>3.7979966611018345</v>
      </c>
      <c r="L344" s="262" t="str">
        <f>'🔢 İNDİKATÖRLER'!Z343</f>
        <v>PAS</v>
      </c>
      <c r="M344" s="262">
        <f>'📡 CANLI_VERİ'!I344</f>
        <v>0</v>
      </c>
      <c r="N344" s="262">
        <f>'📡 CANLI_VERİ'!H344</f>
        <v>36534</v>
      </c>
      <c r="O344" s="262">
        <f>'📡 CANLI_VERİ'!C344</f>
        <v>11.74</v>
      </c>
      <c r="P344" s="262">
        <f>'🔢 İNDİKATÖRLER'!U343</f>
        <v>3</v>
      </c>
      <c r="Q344" s="262">
        <f t="shared" si="10"/>
        <v>-2</v>
      </c>
      <c r="R344" s="263" t="str">
        <f t="shared" si="11"/>
        <v>Pas geç</v>
      </c>
    </row>
    <row r="345" spans="1:18" x14ac:dyDescent="0.3">
      <c r="A345" s="262">
        <v>342</v>
      </c>
      <c r="B345" s="263" t="str">
        <f>'🔢 İNDİKATÖRLER'!A344</f>
        <v>PKENT</v>
      </c>
      <c r="C345" s="262">
        <f>'🔢 İNDİKATÖRLER'!Y344</f>
        <v>0</v>
      </c>
      <c r="D345" s="262" t="str">
        <f>'🔢 İNDİKATÖRLER'!N344</f>
        <v>?</v>
      </c>
      <c r="E345" s="262" t="str">
        <f>'🔢 İNDİKATÖRLER'!O344</f>
        <v>?</v>
      </c>
      <c r="F345" s="262" t="str">
        <f>'🔢 İNDİKATÖRLER'!P344</f>
        <v>?</v>
      </c>
      <c r="G345" s="262" t="str">
        <f>'🔢 İNDİKATÖRLER'!Q344</f>
        <v>?</v>
      </c>
      <c r="H345" s="262" t="str">
        <f>'🔢 İNDİKATÖRLER'!R344</f>
        <v>?</v>
      </c>
      <c r="I345" s="262" t="str">
        <f>'🔢 İNDİKATÖRLER'!S344</f>
        <v>?</v>
      </c>
      <c r="J345" s="262" t="str">
        <f>'🔢 İNDİKATÖRLER'!AA344</f>
        <v>HAYIR</v>
      </c>
      <c r="K345" s="262" t="str">
        <f>'🔢 İNDİKATÖRLER'!F344</f>
        <v>?</v>
      </c>
      <c r="L345" s="262" t="str">
        <f>'🔢 İNDİKATÖRLER'!Z344</f>
        <v>PAS</v>
      </c>
      <c r="M345" s="262">
        <f>'📡 CANLI_VERİ'!I345</f>
        <v>-0.4496</v>
      </c>
      <c r="N345" s="262">
        <f>'📡 CANLI_VERİ'!H345</f>
        <v>1994</v>
      </c>
      <c r="O345" s="262">
        <f>'📡 CANLI_VERİ'!C345</f>
        <v>155</v>
      </c>
      <c r="P345" s="262" t="str">
        <f>'🔢 İNDİKATÖRLER'!U344</f>
        <v/>
      </c>
      <c r="Q345" s="262" t="str">
        <f t="shared" si="10"/>
        <v/>
      </c>
      <c r="R345" s="263" t="str">
        <f t="shared" si="11"/>
        <v>Pas geç</v>
      </c>
    </row>
    <row r="346" spans="1:18" x14ac:dyDescent="0.3">
      <c r="A346" s="262">
        <v>343</v>
      </c>
      <c r="B346" s="263" t="str">
        <f>'🔢 İNDİKATÖRLER'!A345</f>
        <v>PKMER</v>
      </c>
      <c r="C346" s="262">
        <f>'🔢 İNDİKATÖRLER'!Y345</f>
        <v>0</v>
      </c>
      <c r="D346" s="262" t="str">
        <f>'🔢 İNDİKATÖRLER'!N345</f>
        <v>?</v>
      </c>
      <c r="E346" s="262" t="str">
        <f>'🔢 İNDİKATÖRLER'!O345</f>
        <v>?</v>
      </c>
      <c r="F346" s="262" t="str">
        <f>'🔢 İNDİKATÖRLER'!P345</f>
        <v>?</v>
      </c>
      <c r="G346" s="262" t="str">
        <f>'🔢 İNDİKATÖRLER'!Q345</f>
        <v>?</v>
      </c>
      <c r="H346" s="262" t="str">
        <f>'🔢 İNDİKATÖRLER'!R345</f>
        <v>?</v>
      </c>
      <c r="I346" s="262" t="str">
        <f>'🔢 İNDİKATÖRLER'!S345</f>
        <v>?</v>
      </c>
      <c r="J346" s="262" t="str">
        <f>'🔢 İNDİKATÖRLER'!AA345</f>
        <v>HAYIR</v>
      </c>
      <c r="K346" s="262" t="str">
        <f>'🔢 İNDİKATÖRLER'!F345</f>
        <v>?</v>
      </c>
      <c r="L346" s="262" t="str">
        <f>'🔢 İNDİKATÖRLER'!Z345</f>
        <v>PAS</v>
      </c>
      <c r="M346" s="262">
        <f>'📡 CANLI_VERİ'!I346</f>
        <v>0</v>
      </c>
      <c r="N346" s="262">
        <f>'📡 CANLI_VERİ'!H346</f>
        <v>0</v>
      </c>
      <c r="O346" s="262">
        <f>'📡 CANLI_VERİ'!C346</f>
        <v>0</v>
      </c>
      <c r="P346" s="262" t="str">
        <f>'🔢 İNDİKATÖRLER'!U345</f>
        <v/>
      </c>
      <c r="Q346" s="262" t="str">
        <f t="shared" si="10"/>
        <v/>
      </c>
      <c r="R346" s="263" t="str">
        <f t="shared" si="11"/>
        <v>Pas geç</v>
      </c>
    </row>
    <row r="347" spans="1:18" x14ac:dyDescent="0.3">
      <c r="A347" s="262">
        <v>344</v>
      </c>
      <c r="B347" s="263" t="str">
        <f>'🔢 İNDİKATÖRLER'!A346</f>
        <v>PLTUR</v>
      </c>
      <c r="C347" s="262">
        <f>'🔢 İNDİKATÖRLER'!Y346</f>
        <v>0</v>
      </c>
      <c r="D347" s="262" t="str">
        <f>'🔢 İNDİKATÖRLER'!N346</f>
        <v>?</v>
      </c>
      <c r="E347" s="262" t="str">
        <f>'🔢 İNDİKATÖRLER'!O346</f>
        <v>?</v>
      </c>
      <c r="F347" s="262" t="str">
        <f>'🔢 İNDİKATÖRLER'!P346</f>
        <v>?</v>
      </c>
      <c r="G347" s="262" t="str">
        <f>'🔢 İNDİKATÖRLER'!Q346</f>
        <v>?</v>
      </c>
      <c r="H347" s="262" t="str">
        <f>'🔢 İNDİKATÖRLER'!R346</f>
        <v>?</v>
      </c>
      <c r="I347" s="262" t="str">
        <f>'🔢 İNDİKATÖRLER'!S346</f>
        <v>?</v>
      </c>
      <c r="J347" s="262" t="str">
        <f>'🔢 İNDİKATÖRLER'!AA346</f>
        <v>HAYIR</v>
      </c>
      <c r="K347" s="262" t="str">
        <f>'🔢 İNDİKATÖRLER'!F346</f>
        <v>?</v>
      </c>
      <c r="L347" s="262" t="str">
        <f>'🔢 İNDİKATÖRLER'!Z346</f>
        <v>PAS</v>
      </c>
      <c r="M347" s="262">
        <f>'📡 CANLI_VERİ'!I347</f>
        <v>-7.46E-2</v>
      </c>
      <c r="N347" s="262">
        <f>'📡 CANLI_VERİ'!H347</f>
        <v>57096</v>
      </c>
      <c r="O347" s="262">
        <f>'📡 CANLI_VERİ'!C347</f>
        <v>26.8</v>
      </c>
      <c r="P347" s="262" t="str">
        <f>'🔢 İNDİKATÖRLER'!U346</f>
        <v/>
      </c>
      <c r="Q347" s="262" t="str">
        <f t="shared" si="10"/>
        <v/>
      </c>
      <c r="R347" s="263" t="str">
        <f t="shared" si="11"/>
        <v>Pas geç</v>
      </c>
    </row>
    <row r="348" spans="1:18" x14ac:dyDescent="0.3">
      <c r="A348" s="262">
        <v>345</v>
      </c>
      <c r="B348" s="263" t="str">
        <f>'🔢 İNDİKATÖRLER'!A347</f>
        <v>POLTK</v>
      </c>
      <c r="C348" s="262">
        <f>'🔢 İNDİKATÖRLER'!Y347</f>
        <v>0</v>
      </c>
      <c r="D348" s="262" t="str">
        <f>'🔢 İNDİKATÖRLER'!N347</f>
        <v>✗</v>
      </c>
      <c r="E348" s="262" t="str">
        <f>'🔢 İNDİKATÖRLER'!O347</f>
        <v>✓</v>
      </c>
      <c r="F348" s="262" t="str">
        <f>'🔢 İNDİKATÖRLER'!P347</f>
        <v>✓</v>
      </c>
      <c r="G348" s="262" t="str">
        <f>'🔢 İNDİKATÖRLER'!Q347</f>
        <v>✗</v>
      </c>
      <c r="H348" s="262" t="str">
        <f>'🔢 İNDİKATÖRLER'!R347</f>
        <v>✗</v>
      </c>
      <c r="I348" s="262" t="str">
        <f>'🔢 İNDİKATÖRLER'!S347</f>
        <v>✗</v>
      </c>
      <c r="J348" s="262" t="str">
        <f>'🔢 İNDİKATÖRLER'!AA347</f>
        <v>HAYIR</v>
      </c>
      <c r="K348" s="262">
        <f>'🔢 İNDİKATÖRLER'!F347</f>
        <v>5.1736566186107478</v>
      </c>
      <c r="L348" s="262" t="str">
        <f>'🔢 İNDİKATÖRLER'!Z347</f>
        <v>PAS</v>
      </c>
      <c r="M348" s="262">
        <f>'📡 CANLI_VERİ'!I348</f>
        <v>0</v>
      </c>
      <c r="N348" s="262">
        <f>'📡 CANLI_VERİ'!H348</f>
        <v>98</v>
      </c>
      <c r="O348" s="262">
        <f>'📡 CANLI_VERİ'!C348</f>
        <v>5355</v>
      </c>
      <c r="P348" s="262">
        <f>'🔢 İNDİKATÖRLER'!U347</f>
        <v>4</v>
      </c>
      <c r="Q348" s="262">
        <f t="shared" si="10"/>
        <v>-4</v>
      </c>
      <c r="R348" s="263" t="str">
        <f t="shared" si="11"/>
        <v>Pas geç</v>
      </c>
    </row>
    <row r="349" spans="1:18" x14ac:dyDescent="0.3">
      <c r="A349" s="262">
        <v>346</v>
      </c>
      <c r="B349" s="263" t="str">
        <f>'🔢 İNDİKATÖRLER'!A348</f>
        <v>PRDGS</v>
      </c>
      <c r="C349" s="262">
        <f>'🔢 İNDİKATÖRLER'!Y348</f>
        <v>0</v>
      </c>
      <c r="D349" s="262" t="str">
        <f>'🔢 İNDİKATÖRLER'!N348</f>
        <v>?</v>
      </c>
      <c r="E349" s="262" t="str">
        <f>'🔢 İNDİKATÖRLER'!O348</f>
        <v>?</v>
      </c>
      <c r="F349" s="262" t="str">
        <f>'🔢 İNDİKATÖRLER'!P348</f>
        <v>?</v>
      </c>
      <c r="G349" s="262" t="str">
        <f>'🔢 İNDİKATÖRLER'!Q348</f>
        <v>?</v>
      </c>
      <c r="H349" s="262" t="str">
        <f>'🔢 İNDİKATÖRLER'!R348</f>
        <v>?</v>
      </c>
      <c r="I349" s="262" t="str">
        <f>'🔢 İNDİKATÖRLER'!S348</f>
        <v>?</v>
      </c>
      <c r="J349" s="262" t="str">
        <f>'🔢 İNDİKATÖRLER'!AA348</f>
        <v>HAYIR</v>
      </c>
      <c r="K349" s="262" t="str">
        <f>'🔢 İNDİKATÖRLER'!F348</f>
        <v>?</v>
      </c>
      <c r="L349" s="262" t="str">
        <f>'🔢 İNDİKATÖRLER'!Z348</f>
        <v>PAS</v>
      </c>
      <c r="M349" s="262">
        <f>'📡 CANLI_VERİ'!I349</f>
        <v>-0.25380000000000003</v>
      </c>
      <c r="N349" s="262">
        <f>'📡 CANLI_VERİ'!H349</f>
        <v>82265</v>
      </c>
      <c r="O349" s="262">
        <f>'📡 CANLI_VERİ'!C349</f>
        <v>7.86</v>
      </c>
      <c r="P349" s="262" t="str">
        <f>'🔢 İNDİKATÖRLER'!U348</f>
        <v/>
      </c>
      <c r="Q349" s="262" t="str">
        <f t="shared" si="10"/>
        <v/>
      </c>
      <c r="R349" s="263" t="str">
        <f t="shared" si="11"/>
        <v>Pas geç</v>
      </c>
    </row>
    <row r="350" spans="1:18" x14ac:dyDescent="0.3">
      <c r="A350" s="262">
        <v>347</v>
      </c>
      <c r="B350" s="263" t="str">
        <f>'🔢 İNDİKATÖRLER'!A349</f>
        <v>PRIMX</v>
      </c>
      <c r="C350" s="262">
        <f>'🔢 İNDİKATÖRLER'!Y349</f>
        <v>0</v>
      </c>
      <c r="D350" s="262" t="str">
        <f>'🔢 İNDİKATÖRLER'!N349</f>
        <v>?</v>
      </c>
      <c r="E350" s="262" t="str">
        <f>'🔢 İNDİKATÖRLER'!O349</f>
        <v>?</v>
      </c>
      <c r="F350" s="262" t="str">
        <f>'🔢 İNDİKATÖRLER'!P349</f>
        <v>?</v>
      </c>
      <c r="G350" s="262" t="str">
        <f>'🔢 İNDİKATÖRLER'!Q349</f>
        <v>?</v>
      </c>
      <c r="H350" s="262" t="str">
        <f>'🔢 İNDİKATÖRLER'!R349</f>
        <v>?</v>
      </c>
      <c r="I350" s="262" t="str">
        <f>'🔢 İNDİKATÖRLER'!S349</f>
        <v>?</v>
      </c>
      <c r="J350" s="262" t="str">
        <f>'🔢 İNDİKATÖRLER'!AA349</f>
        <v>HAYIR</v>
      </c>
      <c r="K350" s="262" t="str">
        <f>'🔢 İNDİKATÖRLER'!F349</f>
        <v>?</v>
      </c>
      <c r="L350" s="262" t="str">
        <f>'🔢 İNDİKATÖRLER'!Z349</f>
        <v>PAS</v>
      </c>
      <c r="M350" s="262">
        <f>'📡 CANLI_VERİ'!I350</f>
        <v>0</v>
      </c>
      <c r="N350" s="262">
        <f>'📡 CANLI_VERİ'!H350</f>
        <v>0</v>
      </c>
      <c r="O350" s="262">
        <f>'📡 CANLI_VERİ'!C350</f>
        <v>0</v>
      </c>
      <c r="P350" s="262" t="str">
        <f>'🔢 İNDİKATÖRLER'!U349</f>
        <v/>
      </c>
      <c r="Q350" s="262" t="str">
        <f t="shared" si="10"/>
        <v/>
      </c>
      <c r="R350" s="263" t="str">
        <f t="shared" si="11"/>
        <v>Pas geç</v>
      </c>
    </row>
    <row r="351" spans="1:18" x14ac:dyDescent="0.3">
      <c r="A351" s="262">
        <v>348</v>
      </c>
      <c r="B351" s="263" t="str">
        <f>'🔢 İNDİKATÖRLER'!A350</f>
        <v>PRZMA</v>
      </c>
      <c r="C351" s="262">
        <f>'🔢 İNDİKATÖRLER'!Y350</f>
        <v>0</v>
      </c>
      <c r="D351" s="262" t="str">
        <f>'🔢 İNDİKATÖRLER'!N350</f>
        <v>✓</v>
      </c>
      <c r="E351" s="262" t="str">
        <f>'🔢 İNDİKATÖRLER'!O350</f>
        <v>✓</v>
      </c>
      <c r="F351" s="262" t="str">
        <f>'🔢 İNDİKATÖRLER'!P350</f>
        <v>✓</v>
      </c>
      <c r="G351" s="262" t="str">
        <f>'🔢 İNDİKATÖRLER'!Q350</f>
        <v>✗</v>
      </c>
      <c r="H351" s="262" t="str">
        <f>'🔢 İNDİKATÖRLER'!R350</f>
        <v>✓</v>
      </c>
      <c r="I351" s="262" t="str">
        <f>'🔢 İNDİKATÖRLER'!S350</f>
        <v>✗</v>
      </c>
      <c r="J351" s="262" t="str">
        <f>'🔢 İNDİKATÖRLER'!AA350</f>
        <v>HAYIR</v>
      </c>
      <c r="K351" s="262">
        <f>'🔢 İNDİKATÖRLER'!F350</f>
        <v>6.5108759553203983</v>
      </c>
      <c r="L351" s="262" t="str">
        <f>'🔢 İNDİKATÖRLER'!Z350</f>
        <v>PAS</v>
      </c>
      <c r="M351" s="262">
        <f>'📡 CANLI_VERİ'!I351</f>
        <v>0</v>
      </c>
      <c r="N351" s="262">
        <f>'📡 CANLI_VERİ'!H351</f>
        <v>362</v>
      </c>
      <c r="O351" s="262">
        <f>'📡 CANLI_VERİ'!C351</f>
        <v>29.38</v>
      </c>
      <c r="P351" s="262">
        <f>'🔢 İNDİKATÖRLER'!U350</f>
        <v>9</v>
      </c>
      <c r="Q351" s="262">
        <f t="shared" si="10"/>
        <v>-9</v>
      </c>
      <c r="R351" s="263" t="str">
        <f t="shared" si="11"/>
        <v>Pas geç</v>
      </c>
    </row>
    <row r="352" spans="1:18" x14ac:dyDescent="0.3">
      <c r="A352" s="262">
        <v>349</v>
      </c>
      <c r="B352" s="263" t="str">
        <f>'🔢 İNDİKATÖRLER'!A351</f>
        <v>PSDTC</v>
      </c>
      <c r="C352" s="262">
        <f>'🔢 İNDİKATÖRLER'!Y351</f>
        <v>0</v>
      </c>
      <c r="D352" s="262" t="str">
        <f>'🔢 İNDİKATÖRLER'!N351</f>
        <v>?</v>
      </c>
      <c r="E352" s="262" t="str">
        <f>'🔢 İNDİKATÖRLER'!O351</f>
        <v>?</v>
      </c>
      <c r="F352" s="262" t="str">
        <f>'🔢 İNDİKATÖRLER'!P351</f>
        <v>?</v>
      </c>
      <c r="G352" s="262" t="str">
        <f>'🔢 İNDİKATÖRLER'!Q351</f>
        <v>?</v>
      </c>
      <c r="H352" s="262" t="str">
        <f>'🔢 İNDİKATÖRLER'!R351</f>
        <v>?</v>
      </c>
      <c r="I352" s="262" t="str">
        <f>'🔢 İNDİKATÖRLER'!S351</f>
        <v>?</v>
      </c>
      <c r="J352" s="262" t="str">
        <f>'🔢 İNDİKATÖRLER'!AA351</f>
        <v>HAYIR</v>
      </c>
      <c r="K352" s="262" t="str">
        <f>'🔢 İNDİKATÖRLER'!F351</f>
        <v>?</v>
      </c>
      <c r="L352" s="262" t="str">
        <f>'🔢 İNDİKATÖRLER'!Z351</f>
        <v>PAS</v>
      </c>
      <c r="M352" s="262">
        <f>'📡 CANLI_VERİ'!I352</f>
        <v>0</v>
      </c>
      <c r="N352" s="262">
        <f>'📡 CANLI_VERİ'!H352</f>
        <v>199</v>
      </c>
      <c r="O352" s="262">
        <f>'📡 CANLI_VERİ'!C352</f>
        <v>140</v>
      </c>
      <c r="P352" s="262" t="str">
        <f>'🔢 İNDİKATÖRLER'!U351</f>
        <v/>
      </c>
      <c r="Q352" s="262" t="str">
        <f t="shared" si="10"/>
        <v/>
      </c>
      <c r="R352" s="263" t="str">
        <f t="shared" si="11"/>
        <v>Pas geç</v>
      </c>
    </row>
    <row r="353" spans="1:18" x14ac:dyDescent="0.3">
      <c r="A353" s="262">
        <v>350</v>
      </c>
      <c r="B353" s="263" t="str">
        <f>'🔢 İNDİKATÖRLER'!A352</f>
        <v>QNBFB</v>
      </c>
      <c r="C353" s="262">
        <f>'🔢 İNDİKATÖRLER'!Y352</f>
        <v>0</v>
      </c>
      <c r="D353" s="262" t="str">
        <f>'🔢 İNDİKATÖRLER'!N352</f>
        <v>?</v>
      </c>
      <c r="E353" s="262" t="str">
        <f>'🔢 İNDİKATÖRLER'!O352</f>
        <v>?</v>
      </c>
      <c r="F353" s="262" t="str">
        <f>'🔢 İNDİKATÖRLER'!P352</f>
        <v>?</v>
      </c>
      <c r="G353" s="262" t="str">
        <f>'🔢 İNDİKATÖRLER'!Q352</f>
        <v>?</v>
      </c>
      <c r="H353" s="262" t="str">
        <f>'🔢 İNDİKATÖRLER'!R352</f>
        <v>?</v>
      </c>
      <c r="I353" s="262" t="str">
        <f>'🔢 İNDİKATÖRLER'!S352</f>
        <v>?</v>
      </c>
      <c r="J353" s="262" t="str">
        <f>'🔢 İNDİKATÖRLER'!AA352</f>
        <v>HAYIR</v>
      </c>
      <c r="K353" s="262" t="str">
        <f>'🔢 İNDİKATÖRLER'!F352</f>
        <v>?</v>
      </c>
      <c r="L353" s="262" t="str">
        <f>'🔢 İNDİKATÖRLER'!Z352</f>
        <v>PAS</v>
      </c>
      <c r="M353" s="262">
        <f>'📡 CANLI_VERİ'!I353</f>
        <v>0</v>
      </c>
      <c r="N353" s="262">
        <f>'📡 CANLI_VERİ'!H353</f>
        <v>0</v>
      </c>
      <c r="O353" s="262">
        <f>'📡 CANLI_VERİ'!C353</f>
        <v>0</v>
      </c>
      <c r="P353" s="262" t="str">
        <f>'🔢 İNDİKATÖRLER'!U352</f>
        <v/>
      </c>
      <c r="Q353" s="262" t="str">
        <f t="shared" si="10"/>
        <v/>
      </c>
      <c r="R353" s="263" t="str">
        <f t="shared" si="11"/>
        <v>Pas geç</v>
      </c>
    </row>
    <row r="354" spans="1:18" x14ac:dyDescent="0.3">
      <c r="A354" s="262">
        <v>351</v>
      </c>
      <c r="B354" s="263" t="str">
        <f>'🔢 İNDİKATÖRLER'!A353</f>
        <v>QNBFL</v>
      </c>
      <c r="C354" s="262">
        <f>'🔢 İNDİKATÖRLER'!Y353</f>
        <v>0</v>
      </c>
      <c r="D354" s="262" t="str">
        <f>'🔢 İNDİKATÖRLER'!N353</f>
        <v>?</v>
      </c>
      <c r="E354" s="262" t="str">
        <f>'🔢 İNDİKATÖRLER'!O353</f>
        <v>?</v>
      </c>
      <c r="F354" s="262" t="str">
        <f>'🔢 İNDİKATÖRLER'!P353</f>
        <v>?</v>
      </c>
      <c r="G354" s="262" t="str">
        <f>'🔢 İNDİKATÖRLER'!Q353</f>
        <v>?</v>
      </c>
      <c r="H354" s="262" t="str">
        <f>'🔢 İNDİKATÖRLER'!R353</f>
        <v>?</v>
      </c>
      <c r="I354" s="262" t="str">
        <f>'🔢 İNDİKATÖRLER'!S353</f>
        <v>?</v>
      </c>
      <c r="J354" s="262" t="str">
        <f>'🔢 İNDİKATÖRLER'!AA353</f>
        <v>HAYIR</v>
      </c>
      <c r="K354" s="262" t="str">
        <f>'🔢 İNDİKATÖRLER'!F353</f>
        <v>?</v>
      </c>
      <c r="L354" s="262" t="str">
        <f>'🔢 İNDİKATÖRLER'!Z353</f>
        <v>PAS</v>
      </c>
      <c r="M354" s="262">
        <f>'📡 CANLI_VERİ'!I354</f>
        <v>0</v>
      </c>
      <c r="N354" s="262">
        <f>'📡 CANLI_VERİ'!H354</f>
        <v>0</v>
      </c>
      <c r="O354" s="262">
        <f>'📡 CANLI_VERİ'!C354</f>
        <v>0</v>
      </c>
      <c r="P354" s="262" t="str">
        <f>'🔢 İNDİKATÖRLER'!U353</f>
        <v/>
      </c>
      <c r="Q354" s="262" t="str">
        <f t="shared" si="10"/>
        <v/>
      </c>
      <c r="R354" s="263" t="str">
        <f t="shared" si="11"/>
        <v>Pas geç</v>
      </c>
    </row>
    <row r="355" spans="1:18" x14ac:dyDescent="0.3">
      <c r="A355" s="262">
        <v>352</v>
      </c>
      <c r="B355" s="263" t="str">
        <f>'🔢 İNDİKATÖRLER'!A354</f>
        <v>RALYH</v>
      </c>
      <c r="C355" s="262">
        <f>'🔢 İNDİKATÖRLER'!Y354</f>
        <v>3</v>
      </c>
      <c r="D355" s="262" t="str">
        <f>'🔢 İNDİKATÖRLER'!N354</f>
        <v>✓</v>
      </c>
      <c r="E355" s="262" t="str">
        <f>'🔢 İNDİKATÖRLER'!O354</f>
        <v>✓</v>
      </c>
      <c r="F355" s="262" t="str">
        <f>'🔢 İNDİKATÖRLER'!P354</f>
        <v>✓</v>
      </c>
      <c r="G355" s="262" t="str">
        <f>'🔢 İNDİKATÖRLER'!Q354</f>
        <v>✓</v>
      </c>
      <c r="H355" s="262" t="str">
        <f>'🔢 İNDİKATÖRLER'!R354</f>
        <v>✗</v>
      </c>
      <c r="I355" s="262" t="str">
        <f>'🔢 İNDİKATÖRLER'!S354</f>
        <v>✗</v>
      </c>
      <c r="J355" s="262" t="str">
        <f>'🔢 İNDİKATÖRLER'!AA354</f>
        <v>HAYIR</v>
      </c>
      <c r="K355" s="262">
        <f>'🔢 İNDİKATÖRLER'!F354</f>
        <v>7.2311616954474109</v>
      </c>
      <c r="L355" s="262" t="str">
        <f>'🔢 İNDİKATÖRLER'!Z354</f>
        <v>PAS</v>
      </c>
      <c r="M355" s="262">
        <f>'📡 CANLI_VERİ'!I355</f>
        <v>0.14879999999999999</v>
      </c>
      <c r="N355" s="262">
        <f>'📡 CANLI_VERİ'!H355</f>
        <v>27896</v>
      </c>
      <c r="O355" s="262">
        <f>'📡 CANLI_VERİ'!C355</f>
        <v>336.5</v>
      </c>
      <c r="P355" s="262">
        <f>'🔢 İNDİKATÖRLER'!U354</f>
        <v>9</v>
      </c>
      <c r="Q355" s="262">
        <f t="shared" si="10"/>
        <v>-6</v>
      </c>
      <c r="R355" s="263" t="str">
        <f t="shared" si="11"/>
        <v>Pas geç</v>
      </c>
    </row>
    <row r="356" spans="1:18" ht="28.8" x14ac:dyDescent="0.3">
      <c r="A356" s="262">
        <v>353</v>
      </c>
      <c r="B356" s="263" t="str">
        <f>'🔢 İNDİKATÖRLER'!A355</f>
        <v>RAYSG</v>
      </c>
      <c r="C356" s="262">
        <f>'🔢 İNDİKATÖRLER'!Y355</f>
        <v>13</v>
      </c>
      <c r="D356" s="262" t="str">
        <f>'🔢 İNDİKATÖRLER'!N355</f>
        <v>✗</v>
      </c>
      <c r="E356" s="262" t="str">
        <f>'🔢 İNDİKATÖRLER'!O355</f>
        <v>✓</v>
      </c>
      <c r="F356" s="262" t="str">
        <f>'🔢 İNDİKATÖRLER'!P355</f>
        <v>✓</v>
      </c>
      <c r="G356" s="262" t="str">
        <f>'🔢 İNDİKATÖRLER'!Q355</f>
        <v>✓</v>
      </c>
      <c r="H356" s="262" t="str">
        <f>'🔢 İNDİKATÖRLER'!R355</f>
        <v>✗</v>
      </c>
      <c r="I356" s="262" t="str">
        <f>'🔢 İNDİKATÖRLER'!S355</f>
        <v>✓</v>
      </c>
      <c r="J356" s="262" t="str">
        <f>'🔢 İNDİKATÖRLER'!AA355</f>
        <v>EVET</v>
      </c>
      <c r="K356" s="262">
        <f>'🔢 İNDİKATÖRLER'!F355</f>
        <v>3.674948240165631</v>
      </c>
      <c r="L356" s="262" t="str">
        <f>'🔢 İNDİKATÖRLER'!Z355</f>
        <v>PREMIUM</v>
      </c>
      <c r="M356" s="262">
        <f>'📡 CANLI_VERİ'!I356</f>
        <v>-0.35349999999999998</v>
      </c>
      <c r="N356" s="262">
        <f>'📡 CANLI_VERİ'!H356</f>
        <v>2148</v>
      </c>
      <c r="O356" s="262">
        <f>'📡 CANLI_VERİ'!C356</f>
        <v>197.3</v>
      </c>
      <c r="P356" s="262">
        <f>'🔢 İNDİKATÖRLER'!U355</f>
        <v>10</v>
      </c>
      <c r="Q356" s="262">
        <f t="shared" si="10"/>
        <v>3</v>
      </c>
      <c r="R356" s="263" t="str">
        <f t="shared" si="11"/>
        <v>Piyasa/Hisse eksi ise öncelikli aday</v>
      </c>
    </row>
    <row r="357" spans="1:18" x14ac:dyDescent="0.3">
      <c r="A357" s="262">
        <v>354</v>
      </c>
      <c r="B357" s="263" t="str">
        <f>'🔢 İNDİKATÖRLER'!A356</f>
        <v>RGYAS</v>
      </c>
      <c r="C357" s="262">
        <f>'🔢 İNDİKATÖRLER'!Y356</f>
        <v>4</v>
      </c>
      <c r="D357" s="262" t="str">
        <f>'🔢 İNDİKATÖRLER'!N356</f>
        <v>✗</v>
      </c>
      <c r="E357" s="262" t="str">
        <f>'🔢 İNDİKATÖRLER'!O356</f>
        <v>✓</v>
      </c>
      <c r="F357" s="262" t="str">
        <f>'🔢 İNDİKATÖRLER'!P356</f>
        <v>✓</v>
      </c>
      <c r="G357" s="262" t="str">
        <f>'🔢 İNDİKATÖRLER'!Q356</f>
        <v>✗</v>
      </c>
      <c r="H357" s="262" t="str">
        <f>'🔢 İNDİKATÖRLER'!R356</f>
        <v>✗</v>
      </c>
      <c r="I357" s="262" t="str">
        <f>'🔢 İNDİKATÖRLER'!S356</f>
        <v>✗</v>
      </c>
      <c r="J357" s="262" t="str">
        <f>'🔢 İNDİKATÖRLER'!AA356</f>
        <v>HAYIR</v>
      </c>
      <c r="K357" s="262">
        <f>'🔢 İNDİKATÖRLER'!F356</f>
        <v>2.6139817629179336</v>
      </c>
      <c r="L357" s="262" t="str">
        <f>'🔢 İNDİKATÖRLER'!Z356</f>
        <v>PAS</v>
      </c>
      <c r="M357" s="262">
        <f>'📡 CANLI_VERİ'!I357</f>
        <v>1.6437999999999999</v>
      </c>
      <c r="N357" s="262">
        <f>'📡 CANLI_VERİ'!H357</f>
        <v>33115</v>
      </c>
      <c r="O357" s="262">
        <f>'📡 CANLI_VERİ'!C357</f>
        <v>185.5</v>
      </c>
      <c r="P357" s="262">
        <f>'🔢 İNDİKATÖRLER'!U356</f>
        <v>6</v>
      </c>
      <c r="Q357" s="262">
        <f t="shared" si="10"/>
        <v>-2</v>
      </c>
      <c r="R357" s="263" t="str">
        <f t="shared" si="11"/>
        <v>Pas geç</v>
      </c>
    </row>
    <row r="358" spans="1:18" x14ac:dyDescent="0.3">
      <c r="A358" s="262">
        <v>355</v>
      </c>
      <c r="B358" s="263" t="str">
        <f>'🔢 İNDİKATÖRLER'!A357</f>
        <v>RYGYO</v>
      </c>
      <c r="C358" s="262">
        <f>'🔢 İNDİKATÖRLER'!Y357</f>
        <v>0</v>
      </c>
      <c r="D358" s="262" t="str">
        <f>'🔢 İNDİKATÖRLER'!N357</f>
        <v>✗</v>
      </c>
      <c r="E358" s="262" t="str">
        <f>'🔢 İNDİKATÖRLER'!O357</f>
        <v>✗</v>
      </c>
      <c r="F358" s="262" t="str">
        <f>'🔢 İNDİKATÖRLER'!P357</f>
        <v>✗</v>
      </c>
      <c r="G358" s="262" t="str">
        <f>'🔢 İNDİKATÖRLER'!Q357</f>
        <v>✗</v>
      </c>
      <c r="H358" s="262" t="str">
        <f>'🔢 İNDİKATÖRLER'!R357</f>
        <v>✗</v>
      </c>
      <c r="I358" s="262" t="str">
        <f>'🔢 İNDİKATÖRLER'!S357</f>
        <v>✗</v>
      </c>
      <c r="J358" s="262" t="str">
        <f>'🔢 İNDİKATÖRLER'!AA357</f>
        <v>HAYIR</v>
      </c>
      <c r="K358" s="262">
        <f>'🔢 İNDİKATÖRLER'!F357</f>
        <v>4.201680672268906</v>
      </c>
      <c r="L358" s="262" t="str">
        <f>'🔢 İNDİKATÖRLER'!Z357</f>
        <v>PAS</v>
      </c>
      <c r="M358" s="262">
        <f>'📡 CANLI_VERİ'!I358</f>
        <v>-0.98040000000000005</v>
      </c>
      <c r="N358" s="262">
        <f>'📡 CANLI_VERİ'!H358</f>
        <v>79754</v>
      </c>
      <c r="O358" s="262">
        <f>'📡 CANLI_VERİ'!C358</f>
        <v>30.3</v>
      </c>
      <c r="P358" s="262">
        <f>'🔢 İNDİKATÖRLER'!U357</f>
        <v>0</v>
      </c>
      <c r="Q358" s="262">
        <f t="shared" si="10"/>
        <v>0</v>
      </c>
      <c r="R358" s="263" t="str">
        <f t="shared" si="11"/>
        <v>Pas geç</v>
      </c>
    </row>
    <row r="359" spans="1:18" x14ac:dyDescent="0.3">
      <c r="A359" s="262">
        <v>356</v>
      </c>
      <c r="B359" s="263" t="str">
        <f>'🔢 İNDİKATÖRLER'!A358</f>
        <v>SAFKR</v>
      </c>
      <c r="C359" s="262">
        <f>'🔢 İNDİKATÖRLER'!Y358</f>
        <v>5</v>
      </c>
      <c r="D359" s="262" t="str">
        <f>'🔢 İNDİKATÖRLER'!N358</f>
        <v>✗</v>
      </c>
      <c r="E359" s="262" t="str">
        <f>'🔢 İNDİKATÖRLER'!O358</f>
        <v>✓</v>
      </c>
      <c r="F359" s="262" t="str">
        <f>'🔢 İNDİKATÖRLER'!P358</f>
        <v>✗</v>
      </c>
      <c r="G359" s="262" t="str">
        <f>'🔢 İNDİKATÖRLER'!Q358</f>
        <v>✓</v>
      </c>
      <c r="H359" s="262" t="str">
        <f>'🔢 İNDİKATÖRLER'!R358</f>
        <v>✗</v>
      </c>
      <c r="I359" s="262" t="str">
        <f>'🔢 İNDİKATÖRLER'!S358</f>
        <v>✗</v>
      </c>
      <c r="J359" s="262" t="str">
        <f>'🔢 İNDİKATÖRLER'!AA358</f>
        <v>HAYIR</v>
      </c>
      <c r="K359" s="262">
        <f>'🔢 İNDİKATÖRLER'!F358</f>
        <v>3.2869296210363488</v>
      </c>
      <c r="L359" s="262" t="str">
        <f>'🔢 İNDİKATÖRLER'!Z358</f>
        <v>PAS</v>
      </c>
      <c r="M359" s="262">
        <f>'📡 CANLI_VERİ'!I359</f>
        <v>-0.32790000000000002</v>
      </c>
      <c r="N359" s="262">
        <f>'📡 CANLI_VERİ'!H359</f>
        <v>111612</v>
      </c>
      <c r="O359" s="262">
        <f>'📡 CANLI_VERİ'!C359</f>
        <v>24.32</v>
      </c>
      <c r="P359" s="262">
        <f>'🔢 İNDİKATÖRLER'!U358</f>
        <v>5</v>
      </c>
      <c r="Q359" s="262">
        <f t="shared" si="10"/>
        <v>0</v>
      </c>
      <c r="R359" s="263" t="str">
        <f t="shared" si="11"/>
        <v>Pas geç</v>
      </c>
    </row>
    <row r="360" spans="1:18" x14ac:dyDescent="0.3">
      <c r="A360" s="262">
        <v>357</v>
      </c>
      <c r="B360" s="263" t="str">
        <f>'🔢 İNDİKATÖRLER'!A359</f>
        <v>SAGYO</v>
      </c>
      <c r="C360" s="262">
        <f>'🔢 İNDİKATÖRLER'!Y359</f>
        <v>0</v>
      </c>
      <c r="D360" s="262" t="str">
        <f>'🔢 İNDİKATÖRLER'!N359</f>
        <v>?</v>
      </c>
      <c r="E360" s="262" t="str">
        <f>'🔢 İNDİKATÖRLER'!O359</f>
        <v>?</v>
      </c>
      <c r="F360" s="262" t="str">
        <f>'🔢 İNDİKATÖRLER'!P359</f>
        <v>?</v>
      </c>
      <c r="G360" s="262" t="str">
        <f>'🔢 İNDİKATÖRLER'!Q359</f>
        <v>?</v>
      </c>
      <c r="H360" s="262" t="str">
        <f>'🔢 İNDİKATÖRLER'!R359</f>
        <v>?</v>
      </c>
      <c r="I360" s="262" t="str">
        <f>'🔢 İNDİKATÖRLER'!S359</f>
        <v>?</v>
      </c>
      <c r="J360" s="262" t="str">
        <f>'🔢 İNDİKATÖRLER'!AA359</f>
        <v>HAYIR</v>
      </c>
      <c r="K360" s="262" t="str">
        <f>'🔢 İNDİKATÖRLER'!F359</f>
        <v>?</v>
      </c>
      <c r="L360" s="262" t="str">
        <f>'🔢 İNDİKATÖRLER'!Z359</f>
        <v>PAS</v>
      </c>
      <c r="M360" s="262">
        <f>'📡 CANLI_VERİ'!I360</f>
        <v>0</v>
      </c>
      <c r="N360" s="262">
        <f>'📡 CANLI_VERİ'!H360</f>
        <v>0</v>
      </c>
      <c r="O360" s="262">
        <f>'📡 CANLI_VERİ'!C360</f>
        <v>0</v>
      </c>
      <c r="P360" s="262" t="str">
        <f>'🔢 İNDİKATÖRLER'!U359</f>
        <v/>
      </c>
      <c r="Q360" s="262" t="str">
        <f t="shared" si="10"/>
        <v/>
      </c>
      <c r="R360" s="263" t="str">
        <f t="shared" si="11"/>
        <v>Pas geç</v>
      </c>
    </row>
    <row r="361" spans="1:18" x14ac:dyDescent="0.3">
      <c r="A361" s="262">
        <v>358</v>
      </c>
      <c r="B361" s="263" t="str">
        <f>'🔢 İNDİKATÖRLER'!A360</f>
        <v>SAMAT</v>
      </c>
      <c r="C361" s="262">
        <f>'🔢 İNDİKATÖRLER'!Y360</f>
        <v>5</v>
      </c>
      <c r="D361" s="262" t="str">
        <f>'🔢 İNDİKATÖRLER'!N360</f>
        <v>✗</v>
      </c>
      <c r="E361" s="262" t="str">
        <f>'🔢 İNDİKATÖRLER'!O360</f>
        <v>✓</v>
      </c>
      <c r="F361" s="262" t="str">
        <f>'🔢 İNDİKATÖRLER'!P360</f>
        <v>✓</v>
      </c>
      <c r="G361" s="262" t="str">
        <f>'🔢 İNDİKATÖRLER'!Q360</f>
        <v>✗</v>
      </c>
      <c r="H361" s="262" t="str">
        <f>'🔢 İNDİKATÖRLER'!R360</f>
        <v>✓</v>
      </c>
      <c r="I361" s="262" t="str">
        <f>'🔢 İNDİKATÖRLER'!S360</f>
        <v>✗</v>
      </c>
      <c r="J361" s="262" t="str">
        <f>'🔢 İNDİKATÖRLER'!AA360</f>
        <v>HAYIR</v>
      </c>
      <c r="K361" s="262">
        <f>'🔢 İNDİKATÖRLER'!F360</f>
        <v>3.8532110091743115</v>
      </c>
      <c r="L361" s="262" t="str">
        <f>'🔢 İNDİKATÖRLER'!Z360</f>
        <v>PAS</v>
      </c>
      <c r="M361" s="262">
        <f>'📡 CANLI_VERİ'!I361</f>
        <v>-0.1802</v>
      </c>
      <c r="N361" s="262">
        <f>'📡 CANLI_VERİ'!H361</f>
        <v>11720</v>
      </c>
      <c r="O361" s="262">
        <f>'📡 CANLI_VERİ'!C361</f>
        <v>5.54</v>
      </c>
      <c r="P361" s="262">
        <f>'🔢 İNDİKATÖRLER'!U360</f>
        <v>8</v>
      </c>
      <c r="Q361" s="262">
        <f t="shared" si="10"/>
        <v>-3</v>
      </c>
      <c r="R361" s="263" t="str">
        <f t="shared" si="11"/>
        <v>Pas geç</v>
      </c>
    </row>
    <row r="362" spans="1:18" x14ac:dyDescent="0.3">
      <c r="A362" s="262">
        <v>359</v>
      </c>
      <c r="B362" s="263" t="str">
        <f>'🔢 İNDİKATÖRLER'!A361</f>
        <v>SANEL</v>
      </c>
      <c r="C362" s="262">
        <f>'🔢 İNDİKATÖRLER'!Y361</f>
        <v>0</v>
      </c>
      <c r="D362" s="262" t="str">
        <f>'🔢 İNDİKATÖRLER'!N361</f>
        <v>✗</v>
      </c>
      <c r="E362" s="262" t="str">
        <f>'🔢 İNDİKATÖRLER'!O361</f>
        <v>✓</v>
      </c>
      <c r="F362" s="262" t="str">
        <f>'🔢 İNDİKATÖRLER'!P361</f>
        <v>✓</v>
      </c>
      <c r="G362" s="262" t="str">
        <f>'🔢 İNDİKATÖRLER'!Q361</f>
        <v>✗</v>
      </c>
      <c r="H362" s="262" t="str">
        <f>'🔢 İNDİKATÖRLER'!R361</f>
        <v>✗</v>
      </c>
      <c r="I362" s="262" t="str">
        <f>'🔢 İNDİKATÖRLER'!S361</f>
        <v>✗</v>
      </c>
      <c r="J362" s="262" t="str">
        <f>'🔢 İNDİKATÖRLER'!AA361</f>
        <v>HAYIR</v>
      </c>
      <c r="K362" s="262">
        <f>'🔢 İNDİKATÖRLER'!F361</f>
        <v>5.005753739930956</v>
      </c>
      <c r="L362" s="262" t="str">
        <f>'🔢 İNDİKATÖRLER'!Z361</f>
        <v>PAS</v>
      </c>
      <c r="M362" s="262">
        <f>'📡 CANLI_VERİ'!I362</f>
        <v>0.74929999999999997</v>
      </c>
      <c r="N362" s="262">
        <f>'📡 CANLI_VERİ'!H362</f>
        <v>3085</v>
      </c>
      <c r="O362" s="262">
        <f>'📡 CANLI_VERİ'!C362</f>
        <v>34.96</v>
      </c>
      <c r="P362" s="262">
        <f>'🔢 İNDİKATÖRLER'!U361</f>
        <v>4</v>
      </c>
      <c r="Q362" s="262">
        <f t="shared" si="10"/>
        <v>-4</v>
      </c>
      <c r="R362" s="263" t="str">
        <f t="shared" si="11"/>
        <v>Pas geç</v>
      </c>
    </row>
    <row r="363" spans="1:18" x14ac:dyDescent="0.3">
      <c r="A363" s="262">
        <v>360</v>
      </c>
      <c r="B363" s="263" t="str">
        <f>'🔢 İNDİKATÖRLER'!A362</f>
        <v>SANFM</v>
      </c>
      <c r="C363" s="262">
        <f>'🔢 İNDİKATÖRLER'!Y362</f>
        <v>0</v>
      </c>
      <c r="D363" s="262" t="str">
        <f>'🔢 İNDİKATÖRLER'!N362</f>
        <v>✗</v>
      </c>
      <c r="E363" s="262" t="str">
        <f>'🔢 İNDİKATÖRLER'!O362</f>
        <v>✗</v>
      </c>
      <c r="F363" s="262" t="str">
        <f>'🔢 İNDİKATÖRLER'!P362</f>
        <v>✗</v>
      </c>
      <c r="G363" s="262" t="str">
        <f>'🔢 İNDİKATÖRLER'!Q362</f>
        <v>✗</v>
      </c>
      <c r="H363" s="262" t="str">
        <f>'🔢 İNDİKATÖRLER'!R362</f>
        <v>✗</v>
      </c>
      <c r="I363" s="262" t="str">
        <f>'🔢 İNDİKATÖRLER'!S362</f>
        <v>✗</v>
      </c>
      <c r="J363" s="262" t="str">
        <f>'🔢 İNDİKATÖRLER'!AA362</f>
        <v>HAYIR</v>
      </c>
      <c r="K363" s="262">
        <f>'🔢 İNDİKATÖRLER'!F362</f>
        <v>6.0641399416909625</v>
      </c>
      <c r="L363" s="262" t="str">
        <f>'🔢 İNDİKATÖRLER'!Z362</f>
        <v>PAS</v>
      </c>
      <c r="M363" s="262">
        <f>'📡 CANLI_VERİ'!I363</f>
        <v>-0.13300000000000001</v>
      </c>
      <c r="N363" s="262">
        <f>'📡 CANLI_VERİ'!H363</f>
        <v>655309</v>
      </c>
      <c r="O363" s="262">
        <f>'📡 CANLI_VERİ'!C363</f>
        <v>7.51</v>
      </c>
      <c r="P363" s="262">
        <f>'🔢 İNDİKATÖRLER'!U362</f>
        <v>-2</v>
      </c>
      <c r="Q363" s="262">
        <f t="shared" si="10"/>
        <v>2</v>
      </c>
      <c r="R363" s="263" t="str">
        <f t="shared" si="11"/>
        <v>Pas geç</v>
      </c>
    </row>
    <row r="364" spans="1:18" x14ac:dyDescent="0.3">
      <c r="A364" s="262">
        <v>361</v>
      </c>
      <c r="B364" s="263" t="str">
        <f>'🔢 İNDİKATÖRLER'!A363</f>
        <v>SANKO</v>
      </c>
      <c r="C364" s="262">
        <f>'🔢 İNDİKATÖRLER'!Y363</f>
        <v>8</v>
      </c>
      <c r="D364" s="262" t="str">
        <f>'🔢 İNDİKATÖRLER'!N363</f>
        <v>✓</v>
      </c>
      <c r="E364" s="262" t="str">
        <f>'🔢 İNDİKATÖRLER'!O363</f>
        <v>✓</v>
      </c>
      <c r="F364" s="262" t="str">
        <f>'🔢 İNDİKATÖRLER'!P363</f>
        <v>✓</v>
      </c>
      <c r="G364" s="262" t="str">
        <f>'🔢 İNDİKATÖRLER'!Q363</f>
        <v>✓</v>
      </c>
      <c r="H364" s="262" t="str">
        <f>'🔢 İNDİKATÖRLER'!R363</f>
        <v>✓</v>
      </c>
      <c r="I364" s="262" t="str">
        <f>'🔢 İNDİKATÖRLER'!S363</f>
        <v>✗</v>
      </c>
      <c r="J364" s="262" t="str">
        <f>'🔢 İNDİKATÖRLER'!AA363</f>
        <v>HAYIR</v>
      </c>
      <c r="K364" s="262">
        <f>'🔢 İNDİKATÖRLER'!F363</f>
        <v>4.2655332681017635</v>
      </c>
      <c r="L364" s="262" t="str">
        <f>'🔢 İNDİKATÖRLER'!Z363</f>
        <v>İZLE</v>
      </c>
      <c r="M364" s="262">
        <f>'📡 CANLI_VERİ'!I364</f>
        <v>0</v>
      </c>
      <c r="N364" s="262">
        <f>'📡 CANLI_VERİ'!H364</f>
        <v>37</v>
      </c>
      <c r="O364" s="262">
        <f>'📡 CANLI_VERİ'!C364</f>
        <v>25.32</v>
      </c>
      <c r="P364" s="262">
        <f>'🔢 İNDİKATÖRLER'!U363</f>
        <v>13</v>
      </c>
      <c r="Q364" s="262">
        <f t="shared" si="10"/>
        <v>-5</v>
      </c>
      <c r="R364" s="263" t="str">
        <f t="shared" si="11"/>
        <v>İkinci kademe izleme</v>
      </c>
    </row>
    <row r="365" spans="1:18" x14ac:dyDescent="0.3">
      <c r="A365" s="262">
        <v>362</v>
      </c>
      <c r="B365" s="263" t="str">
        <f>'🔢 İNDİKATÖRLER'!A364</f>
        <v>SARKY</v>
      </c>
      <c r="C365" s="262">
        <f>'🔢 İNDİKATÖRLER'!Y364</f>
        <v>0</v>
      </c>
      <c r="D365" s="262" t="str">
        <f>'🔢 İNDİKATÖRLER'!N364</f>
        <v>✗</v>
      </c>
      <c r="E365" s="262" t="str">
        <f>'🔢 İNDİKATÖRLER'!O364</f>
        <v>✗</v>
      </c>
      <c r="F365" s="262" t="str">
        <f>'🔢 İNDİKATÖRLER'!P364</f>
        <v>✓</v>
      </c>
      <c r="G365" s="262" t="str">
        <f>'🔢 İNDİKATÖRLER'!Q364</f>
        <v>✗</v>
      </c>
      <c r="H365" s="262" t="str">
        <f>'🔢 İNDİKATÖRLER'!R364</f>
        <v>✗</v>
      </c>
      <c r="I365" s="262" t="str">
        <f>'🔢 İNDİKATÖRLER'!S364</f>
        <v>✗</v>
      </c>
      <c r="J365" s="262" t="str">
        <f>'🔢 İNDİKATÖRLER'!AA364</f>
        <v>HAYIR</v>
      </c>
      <c r="K365" s="262">
        <f>'🔢 İNDİKATÖRLER'!F364</f>
        <v>5.2960347637153706</v>
      </c>
      <c r="L365" s="262" t="str">
        <f>'🔢 İNDİKATÖRLER'!Z364</f>
        <v>PAS</v>
      </c>
      <c r="M365" s="262">
        <f>'📡 CANLI_VERİ'!I365</f>
        <v>0.15140000000000001</v>
      </c>
      <c r="N365" s="262">
        <f>'📡 CANLI_VERİ'!H365</f>
        <v>67596</v>
      </c>
      <c r="O365" s="262">
        <f>'📡 CANLI_VERİ'!C365</f>
        <v>26.46</v>
      </c>
      <c r="P365" s="262">
        <f>'🔢 İNDİKATÖRLER'!U364</f>
        <v>1</v>
      </c>
      <c r="Q365" s="262">
        <f t="shared" si="10"/>
        <v>-1</v>
      </c>
      <c r="R365" s="263" t="str">
        <f t="shared" si="11"/>
        <v>Pas geç</v>
      </c>
    </row>
    <row r="366" spans="1:18" ht="28.8" x14ac:dyDescent="0.3">
      <c r="A366" s="262">
        <v>363</v>
      </c>
      <c r="B366" s="263" t="str">
        <f>'🔢 İNDİKATÖRLER'!A365</f>
        <v>SAYAS</v>
      </c>
      <c r="C366" s="262">
        <f>'🔢 İNDİKATÖRLER'!Y365</f>
        <v>15</v>
      </c>
      <c r="D366" s="262" t="str">
        <f>'🔢 İNDİKATÖRLER'!N365</f>
        <v>✓</v>
      </c>
      <c r="E366" s="262" t="str">
        <f>'🔢 İNDİKATÖRLER'!O365</f>
        <v>✓</v>
      </c>
      <c r="F366" s="262" t="str">
        <f>'🔢 İNDİKATÖRLER'!P365</f>
        <v>✓</v>
      </c>
      <c r="G366" s="262" t="str">
        <f>'🔢 İNDİKATÖRLER'!Q365</f>
        <v>✓</v>
      </c>
      <c r="H366" s="262" t="str">
        <f>'🔢 İNDİKATÖRLER'!R365</f>
        <v>✓</v>
      </c>
      <c r="I366" s="262" t="str">
        <f>'🔢 İNDİKATÖRLER'!S365</f>
        <v>✓</v>
      </c>
      <c r="J366" s="262" t="str">
        <f>'🔢 İNDİKATÖRLER'!AA365</f>
        <v>EVET</v>
      </c>
      <c r="K366" s="262">
        <f>'🔢 İNDİKATÖRLER'!F365</f>
        <v>3.91503540191587</v>
      </c>
      <c r="L366" s="262" t="str">
        <f>'🔢 İNDİKATÖRLER'!Z365</f>
        <v>PREMIUM</v>
      </c>
      <c r="M366" s="262">
        <f>'📡 CANLI_VERİ'!I366</f>
        <v>-0.24560000000000001</v>
      </c>
      <c r="N366" s="262">
        <f>'📡 CANLI_VERİ'!H366</f>
        <v>11488</v>
      </c>
      <c r="O366" s="262">
        <f>'📡 CANLI_VERİ'!C366</f>
        <v>48.74</v>
      </c>
      <c r="P366" s="262">
        <f>'🔢 İNDİKATÖRLER'!U365</f>
        <v>15</v>
      </c>
      <c r="Q366" s="262">
        <f t="shared" si="10"/>
        <v>0</v>
      </c>
      <c r="R366" s="263" t="str">
        <f t="shared" si="11"/>
        <v>Piyasa/Hisse eksi ise öncelikli aday</v>
      </c>
    </row>
    <row r="367" spans="1:18" x14ac:dyDescent="0.3">
      <c r="A367" s="262">
        <v>364</v>
      </c>
      <c r="B367" s="263" t="str">
        <f>'🔢 İNDİKATÖRLER'!A366</f>
        <v>SDTTR</v>
      </c>
      <c r="C367" s="262">
        <f>'🔢 İNDİKATÖRLER'!Y366</f>
        <v>0</v>
      </c>
      <c r="D367" s="262" t="str">
        <f>'🔢 İNDİKATÖRLER'!N366</f>
        <v>?</v>
      </c>
      <c r="E367" s="262" t="str">
        <f>'🔢 İNDİKATÖRLER'!O366</f>
        <v>?</v>
      </c>
      <c r="F367" s="262" t="str">
        <f>'🔢 İNDİKATÖRLER'!P366</f>
        <v>?</v>
      </c>
      <c r="G367" s="262" t="str">
        <f>'🔢 İNDİKATÖRLER'!Q366</f>
        <v>?</v>
      </c>
      <c r="H367" s="262" t="str">
        <f>'🔢 İNDİKATÖRLER'!R366</f>
        <v>?</v>
      </c>
      <c r="I367" s="262" t="str">
        <f>'🔢 İNDİKATÖRLER'!S366</f>
        <v>?</v>
      </c>
      <c r="J367" s="262" t="str">
        <f>'🔢 İNDİKATÖRLER'!AA366</f>
        <v>HAYIR</v>
      </c>
      <c r="K367" s="262" t="str">
        <f>'🔢 İNDİKATÖRLER'!F366</f>
        <v>?</v>
      </c>
      <c r="L367" s="262" t="str">
        <f>'🔢 İNDİKATÖRLER'!Z366</f>
        <v>PAS</v>
      </c>
      <c r="M367" s="262">
        <f>'📡 CANLI_VERİ'!I367</f>
        <v>9.11E-2</v>
      </c>
      <c r="N367" s="262">
        <f>'📡 CANLI_VERİ'!H367</f>
        <v>7383</v>
      </c>
      <c r="O367" s="262">
        <f>'📡 CANLI_VERİ'!C367</f>
        <v>219.8</v>
      </c>
      <c r="P367" s="262" t="str">
        <f>'🔢 İNDİKATÖRLER'!U366</f>
        <v/>
      </c>
      <c r="Q367" s="262" t="str">
        <f t="shared" si="10"/>
        <v/>
      </c>
      <c r="R367" s="263" t="str">
        <f t="shared" si="11"/>
        <v>Pas geç</v>
      </c>
    </row>
    <row r="368" spans="1:18" x14ac:dyDescent="0.3">
      <c r="A368" s="262">
        <v>365</v>
      </c>
      <c r="B368" s="263" t="str">
        <f>'🔢 İNDİKATÖRLER'!A367</f>
        <v>SEKFK</v>
      </c>
      <c r="C368" s="262">
        <f>'🔢 İNDİKATÖRLER'!Y367</f>
        <v>2</v>
      </c>
      <c r="D368" s="262" t="str">
        <f>'🔢 İNDİKATÖRLER'!N367</f>
        <v>✓</v>
      </c>
      <c r="E368" s="262" t="str">
        <f>'🔢 İNDİKATÖRLER'!O367</f>
        <v>✓</v>
      </c>
      <c r="F368" s="262" t="str">
        <f>'🔢 İNDİKATÖRLER'!P367</f>
        <v>✗</v>
      </c>
      <c r="G368" s="262" t="str">
        <f>'🔢 İNDİKATÖRLER'!Q367</f>
        <v>✗</v>
      </c>
      <c r="H368" s="262" t="str">
        <f>'🔢 İNDİKATÖRLER'!R367</f>
        <v>✗</v>
      </c>
      <c r="I368" s="262" t="str">
        <f>'🔢 İNDİKATÖRLER'!S367</f>
        <v>✗</v>
      </c>
      <c r="J368" s="262" t="str">
        <f>'🔢 İNDİKATÖRLER'!AA367</f>
        <v>HAYIR</v>
      </c>
      <c r="K368" s="262">
        <f>'🔢 İNDİKATÖRLER'!F367</f>
        <v>3.3609636057505483</v>
      </c>
      <c r="L368" s="262" t="str">
        <f>'🔢 İNDİKATÖRLER'!Z367</f>
        <v>PAS</v>
      </c>
      <c r="M368" s="262">
        <f>'📡 CANLI_VERİ'!I368</f>
        <v>0</v>
      </c>
      <c r="N368" s="262">
        <f>'📡 CANLI_VERİ'!H368</f>
        <v>3020</v>
      </c>
      <c r="O368" s="262">
        <f>'📡 CANLI_VERİ'!C368</f>
        <v>11.07</v>
      </c>
      <c r="P368" s="262">
        <f>'🔢 İNDİKATÖRLER'!U367</f>
        <v>6</v>
      </c>
      <c r="Q368" s="262">
        <f t="shared" si="10"/>
        <v>-4</v>
      </c>
      <c r="R368" s="263" t="str">
        <f t="shared" si="11"/>
        <v>Pas geç</v>
      </c>
    </row>
    <row r="369" spans="1:18" x14ac:dyDescent="0.3">
      <c r="A369" s="262">
        <v>366</v>
      </c>
      <c r="B369" s="263" t="str">
        <f>'🔢 İNDİKATÖRLER'!A368</f>
        <v>SEKUR</v>
      </c>
      <c r="C369" s="262">
        <f>'🔢 İNDİKATÖRLER'!Y368</f>
        <v>0</v>
      </c>
      <c r="D369" s="262" t="str">
        <f>'🔢 İNDİKATÖRLER'!N368</f>
        <v>✓</v>
      </c>
      <c r="E369" s="262" t="str">
        <f>'🔢 İNDİKATÖRLER'!O368</f>
        <v>✓</v>
      </c>
      <c r="F369" s="262" t="str">
        <f>'🔢 İNDİKATÖRLER'!P368</f>
        <v>✗</v>
      </c>
      <c r="G369" s="262" t="str">
        <f>'🔢 İNDİKATÖRLER'!Q368</f>
        <v>✗</v>
      </c>
      <c r="H369" s="262" t="str">
        <f>'🔢 İNDİKATÖRLER'!R368</f>
        <v>✓</v>
      </c>
      <c r="I369" s="262" t="str">
        <f>'🔢 İNDİKATÖRLER'!S368</f>
        <v>✗</v>
      </c>
      <c r="J369" s="262" t="str">
        <f>'🔢 İNDİKATÖRLER'!AA368</f>
        <v>HAYIR</v>
      </c>
      <c r="K369" s="262">
        <f>'🔢 İNDİKATÖRLER'!F368</f>
        <v>6.6666666666666652</v>
      </c>
      <c r="L369" s="262" t="str">
        <f>'🔢 İNDİKATÖRLER'!Z368</f>
        <v>PAS</v>
      </c>
      <c r="M369" s="262">
        <f>'📡 CANLI_VERİ'!I369</f>
        <v>-0.25319999999999998</v>
      </c>
      <c r="N369" s="262">
        <f>'📡 CANLI_VERİ'!H369</f>
        <v>33324</v>
      </c>
      <c r="O369" s="262">
        <f>'📡 CANLI_VERİ'!C369</f>
        <v>7.88</v>
      </c>
      <c r="P369" s="262">
        <f>'🔢 İNDİKATÖRLER'!U368</f>
        <v>6</v>
      </c>
      <c r="Q369" s="262">
        <f t="shared" si="10"/>
        <v>-6</v>
      </c>
      <c r="R369" s="263" t="str">
        <f t="shared" si="11"/>
        <v>Pas geç</v>
      </c>
    </row>
    <row r="370" spans="1:18" x14ac:dyDescent="0.3">
      <c r="A370" s="262">
        <v>367</v>
      </c>
      <c r="B370" s="263" t="str">
        <f>'🔢 İNDİKATÖRLER'!A369</f>
        <v>SELEC</v>
      </c>
      <c r="C370" s="262">
        <f>'🔢 İNDİKATÖRLER'!Y369</f>
        <v>9</v>
      </c>
      <c r="D370" s="262" t="str">
        <f>'🔢 İNDİKATÖRLER'!N369</f>
        <v>✓</v>
      </c>
      <c r="E370" s="262" t="str">
        <f>'🔢 İNDİKATÖRLER'!O369</f>
        <v>✓</v>
      </c>
      <c r="F370" s="262" t="str">
        <f>'🔢 İNDİKATÖRLER'!P369</f>
        <v>✓</v>
      </c>
      <c r="G370" s="262" t="str">
        <f>'🔢 İNDİKATÖRLER'!Q369</f>
        <v>✗</v>
      </c>
      <c r="H370" s="262" t="str">
        <f>'🔢 İNDİKATÖRLER'!R369</f>
        <v>✓</v>
      </c>
      <c r="I370" s="262" t="str">
        <f>'🔢 İNDİKATÖRLER'!S369</f>
        <v>✓</v>
      </c>
      <c r="J370" s="262" t="str">
        <f>'🔢 İNDİKATÖRLER'!AA369</f>
        <v>HAYIR</v>
      </c>
      <c r="K370" s="262">
        <f>'🔢 İNDİKATÖRLER'!F369</f>
        <v>3.7188772903131628</v>
      </c>
      <c r="L370" s="262" t="str">
        <f>'🔢 İNDİKATÖRLER'!Z369</f>
        <v>İZLE</v>
      </c>
      <c r="M370" s="262">
        <f>'📡 CANLI_VERİ'!I370</f>
        <v>0.19270000000000001</v>
      </c>
      <c r="N370" s="262">
        <f>'📡 CANLI_VERİ'!H370</f>
        <v>27075</v>
      </c>
      <c r="O370" s="262">
        <f>'📡 CANLI_VERİ'!C370</f>
        <v>104</v>
      </c>
      <c r="P370" s="262">
        <f>'🔢 İNDİKATÖRLER'!U369</f>
        <v>13</v>
      </c>
      <c r="Q370" s="262">
        <f t="shared" si="10"/>
        <v>-4</v>
      </c>
      <c r="R370" s="263" t="str">
        <f t="shared" si="11"/>
        <v>İkinci kademe izleme</v>
      </c>
    </row>
    <row r="371" spans="1:18" x14ac:dyDescent="0.3">
      <c r="A371" s="262">
        <v>368</v>
      </c>
      <c r="B371" s="263" t="str">
        <f>'🔢 İNDİKATÖRLER'!A370</f>
        <v>SENTE</v>
      </c>
      <c r="C371" s="262">
        <f>'🔢 İNDİKATÖRLER'!Y370</f>
        <v>0</v>
      </c>
      <c r="D371" s="262" t="str">
        <f>'🔢 İNDİKATÖRLER'!N370</f>
        <v>?</v>
      </c>
      <c r="E371" s="262" t="str">
        <f>'🔢 İNDİKATÖRLER'!O370</f>
        <v>?</v>
      </c>
      <c r="F371" s="262" t="str">
        <f>'🔢 İNDİKATÖRLER'!P370</f>
        <v>?</v>
      </c>
      <c r="G371" s="262" t="str">
        <f>'🔢 İNDİKATÖRLER'!Q370</f>
        <v>?</v>
      </c>
      <c r="H371" s="262" t="str">
        <f>'🔢 İNDİKATÖRLER'!R370</f>
        <v>?</v>
      </c>
      <c r="I371" s="262" t="str">
        <f>'🔢 İNDİKATÖRLER'!S370</f>
        <v>?</v>
      </c>
      <c r="J371" s="262" t="str">
        <f>'🔢 İNDİKATÖRLER'!AA370</f>
        <v>HAYIR</v>
      </c>
      <c r="K371" s="262" t="str">
        <f>'🔢 İNDİKATÖRLER'!F370</f>
        <v>?</v>
      </c>
      <c r="L371" s="262" t="str">
        <f>'🔢 İNDİKATÖRLER'!Z370</f>
        <v>PAS</v>
      </c>
      <c r="M371" s="262">
        <f>'📡 CANLI_VERİ'!I371</f>
        <v>0</v>
      </c>
      <c r="N371" s="262">
        <f>'📡 CANLI_VERİ'!H371</f>
        <v>0</v>
      </c>
      <c r="O371" s="262">
        <f>'📡 CANLI_VERİ'!C371</f>
        <v>0</v>
      </c>
      <c r="P371" s="262" t="str">
        <f>'🔢 İNDİKATÖRLER'!U370</f>
        <v/>
      </c>
      <c r="Q371" s="262" t="str">
        <f t="shared" si="10"/>
        <v/>
      </c>
      <c r="R371" s="263" t="str">
        <f t="shared" si="11"/>
        <v>Pas geç</v>
      </c>
    </row>
    <row r="372" spans="1:18" x14ac:dyDescent="0.3">
      <c r="A372" s="262">
        <v>369</v>
      </c>
      <c r="B372" s="263" t="str">
        <f>'🔢 İNDİKATÖRLER'!A371</f>
        <v>SEZGI</v>
      </c>
      <c r="C372" s="262">
        <f>'🔢 İNDİKATÖRLER'!Y371</f>
        <v>0</v>
      </c>
      <c r="D372" s="262" t="str">
        <f>'🔢 İNDİKATÖRLER'!N371</f>
        <v>?</v>
      </c>
      <c r="E372" s="262" t="str">
        <f>'🔢 İNDİKATÖRLER'!O371</f>
        <v>?</v>
      </c>
      <c r="F372" s="262" t="str">
        <f>'🔢 İNDİKATÖRLER'!P371</f>
        <v>?</v>
      </c>
      <c r="G372" s="262" t="str">
        <f>'🔢 İNDİKATÖRLER'!Q371</f>
        <v>?</v>
      </c>
      <c r="H372" s="262" t="str">
        <f>'🔢 İNDİKATÖRLER'!R371</f>
        <v>?</v>
      </c>
      <c r="I372" s="262" t="str">
        <f>'🔢 İNDİKATÖRLER'!S371</f>
        <v>?</v>
      </c>
      <c r="J372" s="262" t="str">
        <f>'🔢 İNDİKATÖRLER'!AA371</f>
        <v>HAYIR</v>
      </c>
      <c r="K372" s="262" t="str">
        <f>'🔢 İNDİKATÖRLER'!F371</f>
        <v>?</v>
      </c>
      <c r="L372" s="262" t="str">
        <f>'🔢 İNDİKATÖRLER'!Z371</f>
        <v>PAS</v>
      </c>
      <c r="M372" s="262">
        <f>'📡 CANLI_VERİ'!I372</f>
        <v>0</v>
      </c>
      <c r="N372" s="262">
        <f>'📡 CANLI_VERİ'!H372</f>
        <v>0</v>
      </c>
      <c r="O372" s="262">
        <f>'📡 CANLI_VERİ'!C372</f>
        <v>0</v>
      </c>
      <c r="P372" s="262" t="str">
        <f>'🔢 İNDİKATÖRLER'!U371</f>
        <v/>
      </c>
      <c r="Q372" s="262" t="str">
        <f t="shared" si="10"/>
        <v/>
      </c>
      <c r="R372" s="263" t="str">
        <f t="shared" si="11"/>
        <v>Pas geç</v>
      </c>
    </row>
    <row r="373" spans="1:18" x14ac:dyDescent="0.3">
      <c r="A373" s="262">
        <v>370</v>
      </c>
      <c r="B373" s="263" t="str">
        <f>'🔢 İNDİKATÖRLER'!A372</f>
        <v>SILVR</v>
      </c>
      <c r="C373" s="262">
        <f>'🔢 İNDİKATÖRLER'!Y372</f>
        <v>2</v>
      </c>
      <c r="D373" s="262" t="str">
        <f>'🔢 İNDİKATÖRLER'!N372</f>
        <v>✗</v>
      </c>
      <c r="E373" s="262" t="str">
        <f>'🔢 İNDİKATÖRLER'!O372</f>
        <v>✓</v>
      </c>
      <c r="F373" s="262" t="str">
        <f>'🔢 İNDİKATÖRLER'!P372</f>
        <v>✓</v>
      </c>
      <c r="G373" s="262" t="str">
        <f>'🔢 İNDİKATÖRLER'!Q372</f>
        <v>✗</v>
      </c>
      <c r="H373" s="262" t="str">
        <f>'🔢 İNDİKATÖRLER'!R372</f>
        <v>✗</v>
      </c>
      <c r="I373" s="262" t="str">
        <f>'🔢 İNDİKATÖRLER'!S372</f>
        <v>✗</v>
      </c>
      <c r="J373" s="262" t="str">
        <f>'🔢 İNDİKATÖRLER'!AA372</f>
        <v>HAYIR</v>
      </c>
      <c r="K373" s="262">
        <f>'🔢 İNDİKATÖRLER'!F372</f>
        <v>4.3869516310461192</v>
      </c>
      <c r="L373" s="262" t="str">
        <f>'🔢 İNDİKATÖRLER'!Z372</f>
        <v>PAS</v>
      </c>
      <c r="M373" s="262">
        <f>'📡 CANLI_VERİ'!I373</f>
        <v>0</v>
      </c>
      <c r="N373" s="262">
        <f>'📡 CANLI_VERİ'!H373</f>
        <v>4878</v>
      </c>
      <c r="O373" s="262">
        <f>'📡 CANLI_VERİ'!C373</f>
        <v>2.5499999999999998</v>
      </c>
      <c r="P373" s="262">
        <f>'🔢 İNDİKATÖRLER'!U372</f>
        <v>6</v>
      </c>
      <c r="Q373" s="262">
        <f t="shared" si="10"/>
        <v>-4</v>
      </c>
      <c r="R373" s="263" t="str">
        <f t="shared" si="11"/>
        <v>Pas geç</v>
      </c>
    </row>
    <row r="374" spans="1:18" x14ac:dyDescent="0.3">
      <c r="A374" s="262">
        <v>371</v>
      </c>
      <c r="B374" s="263" t="str">
        <f>'🔢 İNDİKATÖRLER'!A373</f>
        <v>SKBNK</v>
      </c>
      <c r="C374" s="262">
        <f>'🔢 İNDİKATÖRLER'!Y373</f>
        <v>1</v>
      </c>
      <c r="D374" s="262" t="str">
        <f>'🔢 İNDİKATÖRLER'!N373</f>
        <v>✗</v>
      </c>
      <c r="E374" s="262" t="str">
        <f>'🔢 İNDİKATÖRLER'!O373</f>
        <v>✓</v>
      </c>
      <c r="F374" s="262" t="str">
        <f>'🔢 İNDİKATÖRLER'!P373</f>
        <v>✗</v>
      </c>
      <c r="G374" s="262" t="str">
        <f>'🔢 İNDİKATÖRLER'!Q373</f>
        <v>✗</v>
      </c>
      <c r="H374" s="262" t="str">
        <f>'🔢 İNDİKATÖRLER'!R373</f>
        <v>✗</v>
      </c>
      <c r="I374" s="262" t="str">
        <f>'🔢 İNDİKATÖRLER'!S373</f>
        <v>✗</v>
      </c>
      <c r="J374" s="262" t="str">
        <f>'🔢 İNDİKATÖRLER'!AA373</f>
        <v>HAYIR</v>
      </c>
      <c r="K374" s="262">
        <f>'🔢 İNDİKATÖRLER'!F373</f>
        <v>3.6195762999886703</v>
      </c>
      <c r="L374" s="262" t="str">
        <f>'🔢 İNDİKATÖRLER'!Z373</f>
        <v>PAS</v>
      </c>
      <c r="M374" s="262">
        <f>'📡 CANLI_VERİ'!I374</f>
        <v>0.65629999999999999</v>
      </c>
      <c r="N374" s="262">
        <f>'📡 CANLI_VERİ'!H374</f>
        <v>1768660</v>
      </c>
      <c r="O374" s="262">
        <f>'📡 CANLI_VERİ'!C374</f>
        <v>12.27</v>
      </c>
      <c r="P374" s="262">
        <f>'🔢 İNDİKATÖRLER'!U373</f>
        <v>3</v>
      </c>
      <c r="Q374" s="262">
        <f t="shared" si="10"/>
        <v>-2</v>
      </c>
      <c r="R374" s="263" t="str">
        <f t="shared" si="11"/>
        <v>Pas geç</v>
      </c>
    </row>
    <row r="375" spans="1:18" x14ac:dyDescent="0.3">
      <c r="A375" s="262">
        <v>372</v>
      </c>
      <c r="B375" s="263" t="str">
        <f>'🔢 İNDİKATÖRLER'!A374</f>
        <v>SKTAS</v>
      </c>
      <c r="C375" s="262">
        <f>'🔢 İNDİKATÖRLER'!Y374</f>
        <v>2</v>
      </c>
      <c r="D375" s="262" t="str">
        <f>'🔢 İNDİKATÖRLER'!N374</f>
        <v>✗</v>
      </c>
      <c r="E375" s="262" t="str">
        <f>'🔢 İNDİKATÖRLER'!O374</f>
        <v>✓</v>
      </c>
      <c r="F375" s="262" t="str">
        <f>'🔢 İNDİKATÖRLER'!P374</f>
        <v>✓</v>
      </c>
      <c r="G375" s="262" t="str">
        <f>'🔢 İNDİKATÖRLER'!Q374</f>
        <v>✗</v>
      </c>
      <c r="H375" s="262" t="str">
        <f>'🔢 İNDİKATÖRLER'!R374</f>
        <v>✗</v>
      </c>
      <c r="I375" s="262" t="str">
        <f>'🔢 İNDİKATÖRLER'!S374</f>
        <v>✗</v>
      </c>
      <c r="J375" s="262" t="str">
        <f>'🔢 İNDİKATÖRLER'!AA374</f>
        <v>HAYIR</v>
      </c>
      <c r="K375" s="262">
        <f>'🔢 İNDİKATÖRLER'!F374</f>
        <v>4.5902373488580377</v>
      </c>
      <c r="L375" s="262" t="str">
        <f>'🔢 İNDİKATÖRLER'!Z374</f>
        <v>PAS</v>
      </c>
      <c r="M375" s="262">
        <f>'📡 CANLI_VERİ'!I375</f>
        <v>-0.58819999999999995</v>
      </c>
      <c r="N375" s="262">
        <f>'📡 CANLI_VERİ'!H375</f>
        <v>592147</v>
      </c>
      <c r="O375" s="262">
        <f>'📡 CANLI_VERİ'!C375</f>
        <v>3.38</v>
      </c>
      <c r="P375" s="262">
        <f>'🔢 İNDİKATÖRLER'!U374</f>
        <v>6</v>
      </c>
      <c r="Q375" s="262">
        <f t="shared" si="10"/>
        <v>-4</v>
      </c>
      <c r="R375" s="263" t="str">
        <f t="shared" si="11"/>
        <v>Pas geç</v>
      </c>
    </row>
    <row r="376" spans="1:18" x14ac:dyDescent="0.3">
      <c r="A376" s="262">
        <v>373</v>
      </c>
      <c r="B376" s="263" t="str">
        <f>'🔢 İNDİKATÖRLER'!A375</f>
        <v>SMART</v>
      </c>
      <c r="C376" s="262">
        <f>'🔢 İNDİKATÖRLER'!Y375</f>
        <v>7</v>
      </c>
      <c r="D376" s="262" t="str">
        <f>'🔢 İNDİKATÖRLER'!N375</f>
        <v>✗</v>
      </c>
      <c r="E376" s="262" t="str">
        <f>'🔢 İNDİKATÖRLER'!O375</f>
        <v>✓</v>
      </c>
      <c r="F376" s="262" t="str">
        <f>'🔢 İNDİKATÖRLER'!P375</f>
        <v>✓</v>
      </c>
      <c r="G376" s="262" t="str">
        <f>'🔢 İNDİKATÖRLER'!Q375</f>
        <v>✓</v>
      </c>
      <c r="H376" s="262" t="str">
        <f>'🔢 İNDİKATÖRLER'!R375</f>
        <v>✗</v>
      </c>
      <c r="I376" s="262" t="str">
        <f>'🔢 İNDİKATÖRLER'!S375</f>
        <v>✓</v>
      </c>
      <c r="J376" s="262" t="str">
        <f>'🔢 İNDİKATÖRLER'!AA375</f>
        <v>EVET</v>
      </c>
      <c r="K376" s="262">
        <f>'🔢 İNDİKATÖRLER'!F375</f>
        <v>6.1878453038674035</v>
      </c>
      <c r="L376" s="262" t="str">
        <f>'🔢 İNDİKATÖRLER'!Z375</f>
        <v>PAS</v>
      </c>
      <c r="M376" s="262">
        <f>'📡 CANLI_VERİ'!I376</f>
        <v>-5.5399999999999998E-2</v>
      </c>
      <c r="N376" s="262">
        <f>'📡 CANLI_VERİ'!H376</f>
        <v>20595</v>
      </c>
      <c r="O376" s="262">
        <f>'📡 CANLI_VERİ'!C376</f>
        <v>36.1</v>
      </c>
      <c r="P376" s="262">
        <f>'🔢 İNDİKATÖRLER'!U375</f>
        <v>8</v>
      </c>
      <c r="Q376" s="262">
        <f t="shared" si="10"/>
        <v>-1</v>
      </c>
      <c r="R376" s="263" t="str">
        <f t="shared" si="11"/>
        <v>Pas geç</v>
      </c>
    </row>
    <row r="377" spans="1:18" x14ac:dyDescent="0.3">
      <c r="A377" s="262">
        <v>374</v>
      </c>
      <c r="B377" s="263" t="str">
        <f>'🔢 İNDİKATÖRLER'!A376</f>
        <v>SMRTG</v>
      </c>
      <c r="C377" s="262">
        <f>'🔢 İNDİKATÖRLER'!Y376</f>
        <v>0</v>
      </c>
      <c r="D377" s="262" t="str">
        <f>'🔢 İNDİKATÖRLER'!N376</f>
        <v>?</v>
      </c>
      <c r="E377" s="262" t="str">
        <f>'🔢 İNDİKATÖRLER'!O376</f>
        <v>?</v>
      </c>
      <c r="F377" s="262" t="str">
        <f>'🔢 İNDİKATÖRLER'!P376</f>
        <v>?</v>
      </c>
      <c r="G377" s="262" t="str">
        <f>'🔢 İNDİKATÖRLER'!Q376</f>
        <v>?</v>
      </c>
      <c r="H377" s="262" t="str">
        <f>'🔢 İNDİKATÖRLER'!R376</f>
        <v>?</v>
      </c>
      <c r="I377" s="262" t="str">
        <f>'🔢 İNDİKATÖRLER'!S376</f>
        <v>?</v>
      </c>
      <c r="J377" s="262" t="str">
        <f>'🔢 İNDİKATÖRLER'!AA376</f>
        <v>HAYIR</v>
      </c>
      <c r="K377" s="262" t="str">
        <f>'🔢 İNDİKATÖRLER'!F376</f>
        <v>?</v>
      </c>
      <c r="L377" s="262" t="str">
        <f>'🔢 İNDİKATÖRLER'!Z376</f>
        <v>PAS</v>
      </c>
      <c r="M377" s="262">
        <f>'📡 CANLI_VERİ'!I377</f>
        <v>-0.13089999999999999</v>
      </c>
      <c r="N377" s="262">
        <f>'📡 CANLI_VERİ'!H377</f>
        <v>555058</v>
      </c>
      <c r="O377" s="262">
        <f>'📡 CANLI_VERİ'!C377</f>
        <v>7.63</v>
      </c>
      <c r="P377" s="262" t="str">
        <f>'🔢 İNDİKATÖRLER'!U376</f>
        <v/>
      </c>
      <c r="Q377" s="262" t="str">
        <f t="shared" si="10"/>
        <v/>
      </c>
      <c r="R377" s="263" t="str">
        <f t="shared" si="11"/>
        <v>Pas geç</v>
      </c>
    </row>
    <row r="378" spans="1:18" ht="28.8" x14ac:dyDescent="0.3">
      <c r="A378" s="262">
        <v>375</v>
      </c>
      <c r="B378" s="263" t="str">
        <f>'🔢 İNDİKATÖRLER'!A377</f>
        <v>SNGYO</v>
      </c>
      <c r="C378" s="262">
        <f>'🔢 İNDİKATÖRLER'!Y377</f>
        <v>15</v>
      </c>
      <c r="D378" s="262" t="str">
        <f>'🔢 İNDİKATÖRLER'!N377</f>
        <v>✓</v>
      </c>
      <c r="E378" s="262" t="str">
        <f>'🔢 İNDİKATÖRLER'!O377</f>
        <v>✓</v>
      </c>
      <c r="F378" s="262" t="str">
        <f>'🔢 İNDİKATÖRLER'!P377</f>
        <v>✓</v>
      </c>
      <c r="G378" s="262" t="str">
        <f>'🔢 İNDİKATÖRLER'!Q377</f>
        <v>✓</v>
      </c>
      <c r="H378" s="262" t="str">
        <f>'🔢 İNDİKATÖRLER'!R377</f>
        <v>✗</v>
      </c>
      <c r="I378" s="262" t="str">
        <f>'🔢 İNDİKATÖRLER'!S377</f>
        <v>✓</v>
      </c>
      <c r="J378" s="262" t="str">
        <f>'🔢 İNDİKATÖRLER'!AA377</f>
        <v>EVET</v>
      </c>
      <c r="K378" s="262">
        <f>'🔢 İNDİKATÖRLER'!F377</f>
        <v>3.562005277044856</v>
      </c>
      <c r="L378" s="262" t="str">
        <f>'🔢 İNDİKATÖRLER'!Z377</f>
        <v>PREMIUM</v>
      </c>
      <c r="M378" s="262">
        <f>'📡 CANLI_VERİ'!I378</f>
        <v>-0.27250000000000002</v>
      </c>
      <c r="N378" s="262">
        <f>'📡 CANLI_VERİ'!H378</f>
        <v>132013</v>
      </c>
      <c r="O378" s="262">
        <f>'📡 CANLI_VERİ'!C378</f>
        <v>3.66</v>
      </c>
      <c r="P378" s="262">
        <f>'🔢 İNDİKATÖRLER'!U377</f>
        <v>13</v>
      </c>
      <c r="Q378" s="262">
        <f t="shared" si="10"/>
        <v>2</v>
      </c>
      <c r="R378" s="263" t="str">
        <f t="shared" si="11"/>
        <v>Piyasa/Hisse eksi ise öncelikli aday</v>
      </c>
    </row>
    <row r="379" spans="1:18" x14ac:dyDescent="0.3">
      <c r="A379" s="262">
        <v>376</v>
      </c>
      <c r="B379" s="263" t="str">
        <f>'🔢 İNDİKATÖRLER'!A378</f>
        <v>SNKRN</v>
      </c>
      <c r="C379" s="262">
        <f>'🔢 İNDİKATÖRLER'!Y378</f>
        <v>0</v>
      </c>
      <c r="D379" s="262" t="str">
        <f>'🔢 İNDİKATÖRLER'!N378</f>
        <v>?</v>
      </c>
      <c r="E379" s="262" t="str">
        <f>'🔢 İNDİKATÖRLER'!O378</f>
        <v>?</v>
      </c>
      <c r="F379" s="262" t="str">
        <f>'🔢 İNDİKATÖRLER'!P378</f>
        <v>?</v>
      </c>
      <c r="G379" s="262" t="str">
        <f>'🔢 İNDİKATÖRLER'!Q378</f>
        <v>?</v>
      </c>
      <c r="H379" s="262" t="str">
        <f>'🔢 İNDİKATÖRLER'!R378</f>
        <v>?</v>
      </c>
      <c r="I379" s="262" t="str">
        <f>'🔢 İNDİKATÖRLER'!S378</f>
        <v>?</v>
      </c>
      <c r="J379" s="262" t="str">
        <f>'🔢 İNDİKATÖRLER'!AA378</f>
        <v>HAYIR</v>
      </c>
      <c r="K379" s="262" t="str">
        <f>'🔢 İNDİKATÖRLER'!F378</f>
        <v>?</v>
      </c>
      <c r="L379" s="262" t="str">
        <f>'🔢 İNDİKATÖRLER'!Z378</f>
        <v>PAS</v>
      </c>
      <c r="M379" s="262">
        <f>'📡 CANLI_VERİ'!I379</f>
        <v>0</v>
      </c>
      <c r="N379" s="262">
        <f>'📡 CANLI_VERİ'!H379</f>
        <v>0</v>
      </c>
      <c r="O379" s="262">
        <f>'📡 CANLI_VERİ'!C379</f>
        <v>0</v>
      </c>
      <c r="P379" s="262" t="str">
        <f>'🔢 İNDİKATÖRLER'!U378</f>
        <v/>
      </c>
      <c r="Q379" s="262" t="str">
        <f t="shared" si="10"/>
        <v/>
      </c>
      <c r="R379" s="263" t="str">
        <f t="shared" si="11"/>
        <v>Pas geç</v>
      </c>
    </row>
    <row r="380" spans="1:18" x14ac:dyDescent="0.3">
      <c r="A380" s="262">
        <v>377</v>
      </c>
      <c r="B380" s="263" t="str">
        <f>'🔢 İNDİKATÖRLER'!A379</f>
        <v>SOKM</v>
      </c>
      <c r="C380" s="262">
        <f>'🔢 İNDİKATÖRLER'!Y379</f>
        <v>4</v>
      </c>
      <c r="D380" s="262" t="str">
        <f>'🔢 İNDİKATÖRLER'!N379</f>
        <v>✗</v>
      </c>
      <c r="E380" s="262" t="str">
        <f>'🔢 İNDİKATÖRLER'!O379</f>
        <v>✗</v>
      </c>
      <c r="F380" s="262" t="str">
        <f>'🔢 İNDİKATÖRLER'!P379</f>
        <v>✗</v>
      </c>
      <c r="G380" s="262" t="str">
        <f>'🔢 İNDİKATÖRLER'!Q379</f>
        <v>✓</v>
      </c>
      <c r="H380" s="262" t="str">
        <f>'🔢 İNDİKATÖRLER'!R379</f>
        <v>✗</v>
      </c>
      <c r="I380" s="262" t="str">
        <f>'🔢 İNDİKATÖRLER'!S379</f>
        <v>✗</v>
      </c>
      <c r="J380" s="262" t="str">
        <f>'🔢 İNDİKATÖRLER'!AA379</f>
        <v>HAYIR</v>
      </c>
      <c r="K380" s="262">
        <f>'🔢 İNDİKATÖRLER'!F379</f>
        <v>3.8557359751450844</v>
      </c>
      <c r="L380" s="262" t="str">
        <f>'🔢 İNDİKATÖRLER'!Z379</f>
        <v>PAS</v>
      </c>
      <c r="M380" s="262">
        <f>'📡 CANLI_VERİ'!I380</f>
        <v>-0.29380000000000001</v>
      </c>
      <c r="N380" s="262">
        <f>'📡 CANLI_VERİ'!H380</f>
        <v>317138</v>
      </c>
      <c r="O380" s="262">
        <f>'📡 CANLI_VERİ'!C380</f>
        <v>50.9</v>
      </c>
      <c r="P380" s="262">
        <f>'🔢 İNDİKATÖRLER'!U379</f>
        <v>2</v>
      </c>
      <c r="Q380" s="262">
        <f t="shared" si="10"/>
        <v>2</v>
      </c>
      <c r="R380" s="263" t="str">
        <f t="shared" si="11"/>
        <v>Pas geç</v>
      </c>
    </row>
    <row r="381" spans="1:18" x14ac:dyDescent="0.3">
      <c r="A381" s="262">
        <v>378</v>
      </c>
      <c r="B381" s="263" t="str">
        <f>'🔢 İNDİKATÖRLER'!A380</f>
        <v>SONME</v>
      </c>
      <c r="C381" s="262">
        <f>'🔢 İNDİKATÖRLER'!Y380</f>
        <v>6</v>
      </c>
      <c r="D381" s="262" t="str">
        <f>'🔢 İNDİKATÖRLER'!N380</f>
        <v>✗</v>
      </c>
      <c r="E381" s="262" t="str">
        <f>'🔢 İNDİKATÖRLER'!O380</f>
        <v>✓</v>
      </c>
      <c r="F381" s="262" t="str">
        <f>'🔢 İNDİKATÖRLER'!P380</f>
        <v>✓</v>
      </c>
      <c r="G381" s="262" t="str">
        <f>'🔢 İNDİKATÖRLER'!Q380</f>
        <v>✓</v>
      </c>
      <c r="H381" s="262" t="str">
        <f>'🔢 İNDİKATÖRLER'!R380</f>
        <v>✗</v>
      </c>
      <c r="I381" s="262" t="str">
        <f>'🔢 İNDİKATÖRLER'!S380</f>
        <v>✗</v>
      </c>
      <c r="J381" s="262" t="str">
        <f>'🔢 İNDİKATÖRLER'!AA380</f>
        <v>HAYIR</v>
      </c>
      <c r="K381" s="262">
        <f>'🔢 İNDİKATÖRLER'!F380</f>
        <v>4.4886247181799535</v>
      </c>
      <c r="L381" s="262" t="str">
        <f>'🔢 İNDİKATÖRLER'!Z380</f>
        <v>PAS</v>
      </c>
      <c r="M381" s="262">
        <f>'📡 CANLI_VERİ'!I381</f>
        <v>0.36130000000000001</v>
      </c>
      <c r="N381" s="262">
        <f>'📡 CANLI_VERİ'!H381</f>
        <v>331</v>
      </c>
      <c r="O381" s="262">
        <f>'📡 CANLI_VERİ'!C381</f>
        <v>138.9</v>
      </c>
      <c r="P381" s="262">
        <f>'🔢 İNDİKATÖRLER'!U380</f>
        <v>8</v>
      </c>
      <c r="Q381" s="262">
        <f t="shared" si="10"/>
        <v>-2</v>
      </c>
      <c r="R381" s="263" t="str">
        <f t="shared" si="11"/>
        <v>Pas geç</v>
      </c>
    </row>
    <row r="382" spans="1:18" x14ac:dyDescent="0.3">
      <c r="A382" s="262">
        <v>379</v>
      </c>
      <c r="B382" s="263" t="str">
        <f>'🔢 İNDİKATÖRLER'!A381</f>
        <v>SRVGY</v>
      </c>
      <c r="C382" s="262">
        <f>'🔢 İNDİKATÖRLER'!Y381</f>
        <v>0</v>
      </c>
      <c r="D382" s="262" t="str">
        <f>'🔢 İNDİKATÖRLER'!N381</f>
        <v>?</v>
      </c>
      <c r="E382" s="262" t="str">
        <f>'🔢 İNDİKATÖRLER'!O381</f>
        <v>?</v>
      </c>
      <c r="F382" s="262" t="str">
        <f>'🔢 İNDİKATÖRLER'!P381</f>
        <v>?</v>
      </c>
      <c r="G382" s="262" t="str">
        <f>'🔢 İNDİKATÖRLER'!Q381</f>
        <v>?</v>
      </c>
      <c r="H382" s="262" t="str">
        <f>'🔢 İNDİKATÖRLER'!R381</f>
        <v>?</v>
      </c>
      <c r="I382" s="262" t="str">
        <f>'🔢 İNDİKATÖRLER'!S381</f>
        <v>?</v>
      </c>
      <c r="J382" s="262" t="str">
        <f>'🔢 İNDİKATÖRLER'!AA381</f>
        <v>HAYIR</v>
      </c>
      <c r="K382" s="262" t="str">
        <f>'🔢 İNDİKATÖRLER'!F381</f>
        <v>?</v>
      </c>
      <c r="L382" s="262" t="str">
        <f>'🔢 İNDİKATÖRLER'!Z381</f>
        <v>PAS</v>
      </c>
      <c r="M382" s="262">
        <f>'📡 CANLI_VERİ'!I382</f>
        <v>0</v>
      </c>
      <c r="N382" s="262">
        <f>'📡 CANLI_VERİ'!H382</f>
        <v>541449</v>
      </c>
      <c r="O382" s="262">
        <f>'📡 CANLI_VERİ'!C382</f>
        <v>3.34</v>
      </c>
      <c r="P382" s="262" t="str">
        <f>'🔢 İNDİKATÖRLER'!U381</f>
        <v/>
      </c>
      <c r="Q382" s="262" t="str">
        <f t="shared" si="10"/>
        <v/>
      </c>
      <c r="R382" s="263" t="str">
        <f t="shared" si="11"/>
        <v>Pas geç</v>
      </c>
    </row>
    <row r="383" spans="1:18" x14ac:dyDescent="0.3">
      <c r="A383" s="262">
        <v>380</v>
      </c>
      <c r="B383" s="263" t="str">
        <f>'🔢 İNDİKATÖRLER'!A382</f>
        <v>SUMAS</v>
      </c>
      <c r="C383" s="262">
        <f>'🔢 İNDİKATÖRLER'!Y382</f>
        <v>9</v>
      </c>
      <c r="D383" s="262" t="str">
        <f>'🔢 İNDİKATÖRLER'!N382</f>
        <v>✗</v>
      </c>
      <c r="E383" s="262" t="str">
        <f>'🔢 İNDİKATÖRLER'!O382</f>
        <v>✓</v>
      </c>
      <c r="F383" s="262" t="str">
        <f>'🔢 İNDİKATÖRLER'!P382</f>
        <v>✓</v>
      </c>
      <c r="G383" s="262" t="str">
        <f>'🔢 İNDİKATÖRLER'!Q382</f>
        <v>✓</v>
      </c>
      <c r="H383" s="262" t="str">
        <f>'🔢 İNDİKATÖRLER'!R382</f>
        <v>✓</v>
      </c>
      <c r="I383" s="262" t="str">
        <f>'🔢 İNDİKATÖRLER'!S382</f>
        <v>✗</v>
      </c>
      <c r="J383" s="262" t="str">
        <f>'🔢 İNDİKATÖRLER'!AA382</f>
        <v>HAYIR</v>
      </c>
      <c r="K383" s="262">
        <f>'🔢 İNDİKATÖRLER'!F382</f>
        <v>2.7680991095625243</v>
      </c>
      <c r="L383" s="262" t="str">
        <f>'🔢 İNDİKATÖRLER'!Z382</f>
        <v>İZLE</v>
      </c>
      <c r="M383" s="262">
        <f>'📡 CANLI_VERİ'!I383</f>
        <v>0</v>
      </c>
      <c r="N383" s="262">
        <f>'📡 CANLI_VERİ'!H383</f>
        <v>6821</v>
      </c>
      <c r="O383" s="262">
        <f>'📡 CANLI_VERİ'!C383</f>
        <v>296.5</v>
      </c>
      <c r="P383" s="262">
        <f>'🔢 İNDİKATÖRLER'!U382</f>
        <v>10</v>
      </c>
      <c r="Q383" s="262">
        <f t="shared" si="10"/>
        <v>-1</v>
      </c>
      <c r="R383" s="263" t="str">
        <f t="shared" si="11"/>
        <v>İkinci kademe izleme</v>
      </c>
    </row>
    <row r="384" spans="1:18" x14ac:dyDescent="0.3">
      <c r="A384" s="262">
        <v>381</v>
      </c>
      <c r="B384" s="263" t="str">
        <f>'🔢 İNDİKATÖRLER'!A383</f>
        <v>SUNTK</v>
      </c>
      <c r="C384" s="262">
        <f>'🔢 İNDİKATÖRLER'!Y383</f>
        <v>0</v>
      </c>
      <c r="D384" s="262" t="str">
        <f>'🔢 İNDİKATÖRLER'!N383</f>
        <v>✗</v>
      </c>
      <c r="E384" s="262" t="str">
        <f>'🔢 İNDİKATÖRLER'!O383</f>
        <v>✓</v>
      </c>
      <c r="F384" s="262" t="str">
        <f>'🔢 İNDİKATÖRLER'!P383</f>
        <v>✓</v>
      </c>
      <c r="G384" s="262" t="str">
        <f>'🔢 İNDİKATÖRLER'!Q383</f>
        <v>✗</v>
      </c>
      <c r="H384" s="262" t="str">
        <f>'🔢 İNDİKATÖRLER'!R383</f>
        <v>✗</v>
      </c>
      <c r="I384" s="262" t="str">
        <f>'🔢 İNDİKATÖRLER'!S383</f>
        <v>✗</v>
      </c>
      <c r="J384" s="262" t="str">
        <f>'🔢 İNDİKATÖRLER'!AA383</f>
        <v>HAYIR</v>
      </c>
      <c r="K384" s="262">
        <f>'🔢 İNDİKATÖRLER'!F383</f>
        <v>5.3116595475399491</v>
      </c>
      <c r="L384" s="262" t="str">
        <f>'🔢 İNDİKATÖRLER'!Z383</f>
        <v>PAS</v>
      </c>
      <c r="M384" s="262">
        <f>'📡 CANLI_VERİ'!I384</f>
        <v>-0.33500000000000002</v>
      </c>
      <c r="N384" s="262">
        <f>'📡 CANLI_VERİ'!H384</f>
        <v>6294</v>
      </c>
      <c r="O384" s="262">
        <f>'📡 CANLI_VERİ'!C384</f>
        <v>35.700000000000003</v>
      </c>
      <c r="P384" s="262">
        <f>'🔢 İNDİKATÖRLER'!U383</f>
        <v>4</v>
      </c>
      <c r="Q384" s="262">
        <f t="shared" si="10"/>
        <v>-4</v>
      </c>
      <c r="R384" s="263" t="str">
        <f t="shared" si="11"/>
        <v>Pas geç</v>
      </c>
    </row>
    <row r="385" spans="1:18" x14ac:dyDescent="0.3">
      <c r="A385" s="262">
        <v>382</v>
      </c>
      <c r="B385" s="263" t="str">
        <f>'🔢 İNDİKATÖRLER'!A384</f>
        <v>SURGY</v>
      </c>
      <c r="C385" s="262">
        <f>'🔢 İNDİKATÖRLER'!Y384</f>
        <v>0</v>
      </c>
      <c r="D385" s="262" t="str">
        <f>'🔢 İNDİKATÖRLER'!N384</f>
        <v>?</v>
      </c>
      <c r="E385" s="262" t="str">
        <f>'🔢 İNDİKATÖRLER'!O384</f>
        <v>?</v>
      </c>
      <c r="F385" s="262" t="str">
        <f>'🔢 İNDİKATÖRLER'!P384</f>
        <v>?</v>
      </c>
      <c r="G385" s="262" t="str">
        <f>'🔢 İNDİKATÖRLER'!Q384</f>
        <v>?</v>
      </c>
      <c r="H385" s="262" t="str">
        <f>'🔢 İNDİKATÖRLER'!R384</f>
        <v>?</v>
      </c>
      <c r="I385" s="262" t="str">
        <f>'🔢 İNDİKATÖRLER'!S384</f>
        <v>?</v>
      </c>
      <c r="J385" s="262" t="str">
        <f>'🔢 İNDİKATÖRLER'!AA384</f>
        <v>HAYIR</v>
      </c>
      <c r="K385" s="262" t="str">
        <f>'🔢 İNDİKATÖRLER'!F384</f>
        <v>?</v>
      </c>
      <c r="L385" s="262" t="str">
        <f>'🔢 İNDİKATÖRLER'!Z384</f>
        <v>PAS</v>
      </c>
      <c r="M385" s="262">
        <f>'📡 CANLI_VERİ'!I385</f>
        <v>-0.21099999999999999</v>
      </c>
      <c r="N385" s="262">
        <f>'📡 CANLI_VERİ'!H385</f>
        <v>106028</v>
      </c>
      <c r="O385" s="262">
        <f>'📡 CANLI_VERİ'!C385</f>
        <v>70.95</v>
      </c>
      <c r="P385" s="262" t="str">
        <f>'🔢 İNDİKATÖRLER'!U384</f>
        <v/>
      </c>
      <c r="Q385" s="262" t="str">
        <f t="shared" si="10"/>
        <v/>
      </c>
      <c r="R385" s="263" t="str">
        <f t="shared" si="11"/>
        <v>Pas geç</v>
      </c>
    </row>
    <row r="386" spans="1:18" x14ac:dyDescent="0.3">
      <c r="A386" s="262">
        <v>383</v>
      </c>
      <c r="B386" s="263" t="str">
        <f>'🔢 İNDİKATÖRLER'!A385</f>
        <v>SUWEN</v>
      </c>
      <c r="C386" s="262">
        <f>'🔢 İNDİKATÖRLER'!Y385</f>
        <v>1</v>
      </c>
      <c r="D386" s="262" t="str">
        <f>'🔢 İNDİKATÖRLER'!N385</f>
        <v>✗</v>
      </c>
      <c r="E386" s="262" t="str">
        <f>'🔢 İNDİKATÖRLER'!O385</f>
        <v>✓</v>
      </c>
      <c r="F386" s="262" t="str">
        <f>'🔢 İNDİKATÖRLER'!P385</f>
        <v>✗</v>
      </c>
      <c r="G386" s="262" t="str">
        <f>'🔢 İNDİKATÖRLER'!Q385</f>
        <v>✗</v>
      </c>
      <c r="H386" s="262" t="str">
        <f>'🔢 İNDİKATÖRLER'!R385</f>
        <v>✗</v>
      </c>
      <c r="I386" s="262" t="str">
        <f>'🔢 İNDİKATÖRLER'!S385</f>
        <v>✗</v>
      </c>
      <c r="J386" s="262" t="str">
        <f>'🔢 İNDİKATÖRLER'!AA385</f>
        <v>HAYIR</v>
      </c>
      <c r="K386" s="262">
        <f>'🔢 İNDİKATÖRLER'!F385</f>
        <v>3.9091053551565231</v>
      </c>
      <c r="L386" s="262" t="str">
        <f>'🔢 İNDİKATÖRLER'!Z385</f>
        <v>PAS</v>
      </c>
      <c r="M386" s="262">
        <f>'📡 CANLI_VERİ'!I386</f>
        <v>0.35010000000000002</v>
      </c>
      <c r="N386" s="262">
        <f>'📡 CANLI_VERİ'!H386</f>
        <v>84300</v>
      </c>
      <c r="O386" s="262">
        <f>'📡 CANLI_VERİ'!C386</f>
        <v>8.6</v>
      </c>
      <c r="P386" s="262">
        <f>'🔢 İNDİKATÖRLER'!U385</f>
        <v>3</v>
      </c>
      <c r="Q386" s="262">
        <f t="shared" si="10"/>
        <v>-2</v>
      </c>
      <c r="R386" s="263" t="str">
        <f t="shared" si="11"/>
        <v>Pas geç</v>
      </c>
    </row>
    <row r="387" spans="1:18" x14ac:dyDescent="0.3">
      <c r="A387" s="262">
        <v>384</v>
      </c>
      <c r="B387" s="263" t="str">
        <f>'🔢 İNDİKATÖRLER'!A386</f>
        <v>TABGD</v>
      </c>
      <c r="C387" s="262">
        <f>'🔢 İNDİKATÖRLER'!Y386</f>
        <v>6</v>
      </c>
      <c r="D387" s="262" t="str">
        <f>'🔢 İNDİKATÖRLER'!N386</f>
        <v>✓</v>
      </c>
      <c r="E387" s="262" t="str">
        <f>'🔢 İNDİKATÖRLER'!O386</f>
        <v>✓</v>
      </c>
      <c r="F387" s="262" t="str">
        <f>'🔢 İNDİKATÖRLER'!P386</f>
        <v>✓</v>
      </c>
      <c r="G387" s="262" t="str">
        <f>'🔢 İNDİKATÖRLER'!Q386</f>
        <v>✗</v>
      </c>
      <c r="H387" s="262" t="str">
        <f>'🔢 İNDİKATÖRLER'!R386</f>
        <v>✓</v>
      </c>
      <c r="I387" s="262" t="str">
        <f>'🔢 İNDİKATÖRLER'!S386</f>
        <v>✗</v>
      </c>
      <c r="J387" s="262" t="str">
        <f>'🔢 İNDİKATÖRLER'!AA386</f>
        <v>HAYIR</v>
      </c>
      <c r="K387" s="262">
        <f>'🔢 İNDİKATÖRLER'!F386</f>
        <v>3.1089268883802337</v>
      </c>
      <c r="L387" s="262" t="str">
        <f>'🔢 İNDİKATÖRLER'!Z386</f>
        <v>PAS</v>
      </c>
      <c r="M387" s="262">
        <f>'📡 CANLI_VERİ'!I387</f>
        <v>0.46689999999999998</v>
      </c>
      <c r="N387" s="262">
        <f>'📡 CANLI_VERİ'!H387</f>
        <v>10447</v>
      </c>
      <c r="O387" s="262">
        <f>'📡 CANLI_VERİ'!C387</f>
        <v>269</v>
      </c>
      <c r="P387" s="262">
        <f>'🔢 İNDİKATÖRLER'!U386</f>
        <v>11</v>
      </c>
      <c r="Q387" s="262">
        <f t="shared" si="10"/>
        <v>-5</v>
      </c>
      <c r="R387" s="263" t="str">
        <f t="shared" si="11"/>
        <v>Pas geç</v>
      </c>
    </row>
    <row r="388" spans="1:18" ht="28.8" x14ac:dyDescent="0.3">
      <c r="A388" s="262">
        <v>385</v>
      </c>
      <c r="B388" s="263" t="str">
        <f>'🔢 İNDİKATÖRLER'!A387</f>
        <v>TATGD</v>
      </c>
      <c r="C388" s="262">
        <f>'🔢 İNDİKATÖRLER'!Y387</f>
        <v>15</v>
      </c>
      <c r="D388" s="262" t="str">
        <f>'🔢 İNDİKATÖRLER'!N387</f>
        <v>✓</v>
      </c>
      <c r="E388" s="262" t="str">
        <f>'🔢 İNDİKATÖRLER'!O387</f>
        <v>✓</v>
      </c>
      <c r="F388" s="262" t="str">
        <f>'🔢 İNDİKATÖRLER'!P387</f>
        <v>✓</v>
      </c>
      <c r="G388" s="262" t="str">
        <f>'🔢 İNDİKATÖRLER'!Q387</f>
        <v>✓</v>
      </c>
      <c r="H388" s="262" t="str">
        <f>'🔢 İNDİKATÖRLER'!R387</f>
        <v>✓</v>
      </c>
      <c r="I388" s="262" t="str">
        <f>'🔢 İNDİKATÖRLER'!S387</f>
        <v>✓</v>
      </c>
      <c r="J388" s="262" t="str">
        <f>'🔢 İNDİKATÖRLER'!AA387</f>
        <v>EVET</v>
      </c>
      <c r="K388" s="262">
        <f>'🔢 İNDİKATÖRLER'!F387</f>
        <v>3.8213479522734612</v>
      </c>
      <c r="L388" s="262" t="str">
        <f>'🔢 İNDİKATÖRLER'!Z387</f>
        <v>PREMIUM</v>
      </c>
      <c r="M388" s="262">
        <f>'📡 CANLI_VERİ'!I388</f>
        <v>0.44690000000000002</v>
      </c>
      <c r="N388" s="262">
        <f>'📡 CANLI_VERİ'!H388</f>
        <v>77517</v>
      </c>
      <c r="O388" s="262">
        <f>'📡 CANLI_VERİ'!C388</f>
        <v>17.98</v>
      </c>
      <c r="P388" s="262">
        <f>'🔢 İNDİKATÖRLER'!U387</f>
        <v>15</v>
      </c>
      <c r="Q388" s="262">
        <f t="shared" ref="Q388:Q441" si="12">IFERROR(C388-P388,"")</f>
        <v>0</v>
      </c>
      <c r="R388" s="263" t="str">
        <f t="shared" ref="R388:R441" si="13">IF(L388="PREMIUM","Piyasa/Hisse eksi ise öncelikli aday",IF(L388="GÜÇLÜ","İlk tarama listesi",IF(L388="İZLE","İkinci kademe izleme","Pas geç")))</f>
        <v>Piyasa/Hisse eksi ise öncelikli aday</v>
      </c>
    </row>
    <row r="389" spans="1:18" x14ac:dyDescent="0.3">
      <c r="A389" s="262">
        <v>386</v>
      </c>
      <c r="B389" s="263" t="str">
        <f>'🔢 İNDİKATÖRLER'!A388</f>
        <v>TAVHL</v>
      </c>
      <c r="C389" s="262">
        <f>'🔢 İNDİKATÖRLER'!Y388</f>
        <v>1</v>
      </c>
      <c r="D389" s="262" t="str">
        <f>'🔢 İNDİKATÖRLER'!N388</f>
        <v>✗</v>
      </c>
      <c r="E389" s="262" t="str">
        <f>'🔢 İNDİKATÖRLER'!O388</f>
        <v>✗</v>
      </c>
      <c r="F389" s="262" t="str">
        <f>'🔢 İNDİKATÖRLER'!P388</f>
        <v>✗</v>
      </c>
      <c r="G389" s="262" t="str">
        <f>'🔢 İNDİKATÖRLER'!Q388</f>
        <v>✗</v>
      </c>
      <c r="H389" s="262" t="str">
        <f>'🔢 İNDİKATÖRLER'!R388</f>
        <v>✗</v>
      </c>
      <c r="I389" s="262" t="str">
        <f>'🔢 İNDİKATÖRLER'!S388</f>
        <v>✓</v>
      </c>
      <c r="J389" s="262" t="str">
        <f>'🔢 İNDİKATÖRLER'!AA388</f>
        <v>HAYIR</v>
      </c>
      <c r="K389" s="262">
        <f>'🔢 İNDİKATÖRLER'!F388</f>
        <v>4.7701433514582305</v>
      </c>
      <c r="L389" s="262" t="str">
        <f>'🔢 İNDİKATÖRLER'!Z388</f>
        <v>PAS</v>
      </c>
      <c r="M389" s="262">
        <f>'📡 CANLI_VERİ'!I389</f>
        <v>0.1799</v>
      </c>
      <c r="N389" s="262">
        <f>'📡 CANLI_VERİ'!H389</f>
        <v>72431</v>
      </c>
      <c r="O389" s="262">
        <f>'📡 CANLI_VERİ'!C389</f>
        <v>278.5</v>
      </c>
      <c r="P389" s="262">
        <f>'🔢 İNDİKATÖRLER'!U388</f>
        <v>2</v>
      </c>
      <c r="Q389" s="262">
        <f t="shared" si="12"/>
        <v>-1</v>
      </c>
      <c r="R389" s="263" t="str">
        <f t="shared" si="13"/>
        <v>Pas geç</v>
      </c>
    </row>
    <row r="390" spans="1:18" x14ac:dyDescent="0.3">
      <c r="A390" s="262">
        <v>387</v>
      </c>
      <c r="B390" s="263" t="str">
        <f>'🔢 İNDİKATÖRLER'!A389</f>
        <v>TBORG</v>
      </c>
      <c r="C390" s="262">
        <f>'🔢 İNDİKATÖRLER'!Y389</f>
        <v>4</v>
      </c>
      <c r="D390" s="262" t="str">
        <f>'🔢 İNDİKATÖRLER'!N389</f>
        <v>✗</v>
      </c>
      <c r="E390" s="262" t="str">
        <f>'🔢 İNDİKATÖRLER'!O389</f>
        <v>✓</v>
      </c>
      <c r="F390" s="262" t="str">
        <f>'🔢 İNDİKATÖRLER'!P389</f>
        <v>✓</v>
      </c>
      <c r="G390" s="262" t="str">
        <f>'🔢 İNDİKATÖRLER'!Q389</f>
        <v>✗</v>
      </c>
      <c r="H390" s="262" t="str">
        <f>'🔢 İNDİKATÖRLER'!R389</f>
        <v>✗</v>
      </c>
      <c r="I390" s="262" t="str">
        <f>'🔢 İNDİKATÖRLER'!S389</f>
        <v>✗</v>
      </c>
      <c r="J390" s="262" t="str">
        <f>'🔢 İNDİKATÖRLER'!AA389</f>
        <v>HAYIR</v>
      </c>
      <c r="K390" s="262">
        <f>'🔢 İNDİKATÖRLER'!F389</f>
        <v>2.6401822865068363</v>
      </c>
      <c r="L390" s="262" t="str">
        <f>'🔢 İNDİKATÖRLER'!Z389</f>
        <v>PAS</v>
      </c>
      <c r="M390" s="262">
        <f>'📡 CANLI_VERİ'!I390</f>
        <v>0.2797</v>
      </c>
      <c r="N390" s="262">
        <f>'📡 CANLI_VERİ'!H390</f>
        <v>3302</v>
      </c>
      <c r="O390" s="262">
        <f>'📡 CANLI_VERİ'!C390</f>
        <v>143.4</v>
      </c>
      <c r="P390" s="262">
        <f>'🔢 İNDİKATÖRLER'!U389</f>
        <v>6</v>
      </c>
      <c r="Q390" s="262">
        <f t="shared" si="12"/>
        <v>-2</v>
      </c>
      <c r="R390" s="263" t="str">
        <f t="shared" si="13"/>
        <v>Pas geç</v>
      </c>
    </row>
    <row r="391" spans="1:18" x14ac:dyDescent="0.3">
      <c r="A391" s="262">
        <v>388</v>
      </c>
      <c r="B391" s="263" t="str">
        <f>'🔢 İNDİKATÖRLER'!A390</f>
        <v>TCELL</v>
      </c>
      <c r="C391" s="262">
        <f>'🔢 İNDİKATÖRLER'!Y390</f>
        <v>4</v>
      </c>
      <c r="D391" s="262" t="str">
        <f>'🔢 İNDİKATÖRLER'!N390</f>
        <v>✗</v>
      </c>
      <c r="E391" s="262" t="str">
        <f>'🔢 İNDİKATÖRLER'!O390</f>
        <v>✓</v>
      </c>
      <c r="F391" s="262" t="str">
        <f>'🔢 İNDİKATÖRLER'!P390</f>
        <v>✓</v>
      </c>
      <c r="G391" s="262" t="str">
        <f>'🔢 İNDİKATÖRLER'!Q390</f>
        <v>✗</v>
      </c>
      <c r="H391" s="262" t="str">
        <f>'🔢 İNDİKATÖRLER'!R390</f>
        <v>✗</v>
      </c>
      <c r="I391" s="262" t="str">
        <f>'🔢 İNDİKATÖRLER'!S390</f>
        <v>✗</v>
      </c>
      <c r="J391" s="262" t="str">
        <f>'🔢 İNDİKATÖRLER'!AA390</f>
        <v>HAYIR</v>
      </c>
      <c r="K391" s="262">
        <f>'🔢 İNDİKATÖRLER'!F390</f>
        <v>3.1351283969085002</v>
      </c>
      <c r="L391" s="262" t="str">
        <f>'🔢 İNDİKATÖRLER'!Z390</f>
        <v>PAS</v>
      </c>
      <c r="M391" s="262">
        <f>'📡 CANLI_VERİ'!I391</f>
        <v>8.9300000000000004E-2</v>
      </c>
      <c r="N391" s="262">
        <f>'📡 CANLI_VERİ'!H391</f>
        <v>828424</v>
      </c>
      <c r="O391" s="262">
        <f>'📡 CANLI_VERİ'!C391</f>
        <v>112.1</v>
      </c>
      <c r="P391" s="262">
        <f>'🔢 İNDİKATÖRLER'!U390</f>
        <v>6</v>
      </c>
      <c r="Q391" s="262">
        <f t="shared" si="12"/>
        <v>-2</v>
      </c>
      <c r="R391" s="263" t="str">
        <f t="shared" si="13"/>
        <v>Pas geç</v>
      </c>
    </row>
    <row r="392" spans="1:18" ht="28.8" x14ac:dyDescent="0.3">
      <c r="A392" s="262">
        <v>389</v>
      </c>
      <c r="B392" s="263" t="str">
        <f>'🔢 İNDİKATÖRLER'!A391</f>
        <v>TDGYO</v>
      </c>
      <c r="C392" s="262">
        <f>'🔢 İNDİKATÖRLER'!Y391</f>
        <v>15</v>
      </c>
      <c r="D392" s="262" t="str">
        <f>'🔢 İNDİKATÖRLER'!N391</f>
        <v>✓</v>
      </c>
      <c r="E392" s="262" t="str">
        <f>'🔢 İNDİKATÖRLER'!O391</f>
        <v>✓</v>
      </c>
      <c r="F392" s="262" t="str">
        <f>'🔢 İNDİKATÖRLER'!P391</f>
        <v>✓</v>
      </c>
      <c r="G392" s="262" t="str">
        <f>'🔢 İNDİKATÖRLER'!Q391</f>
        <v>✓</v>
      </c>
      <c r="H392" s="262" t="str">
        <f>'🔢 İNDİKATÖRLER'!R391</f>
        <v>✗</v>
      </c>
      <c r="I392" s="262" t="str">
        <f>'🔢 İNDİKATÖRLER'!S391</f>
        <v>✓</v>
      </c>
      <c r="J392" s="262" t="str">
        <f>'🔢 İNDİKATÖRLER'!AA391</f>
        <v>EVET</v>
      </c>
      <c r="K392" s="262">
        <f>'🔢 İNDİKATÖRLER'!F391</f>
        <v>3.8531553398058227</v>
      </c>
      <c r="L392" s="262" t="str">
        <f>'🔢 İNDİKATÖRLER'!Z391</f>
        <v>PREMIUM</v>
      </c>
      <c r="M392" s="262">
        <f>'📡 CANLI_VERİ'!I392</f>
        <v>-0.26740000000000003</v>
      </c>
      <c r="N392" s="262">
        <f>'📡 CANLI_VERİ'!H392</f>
        <v>16647</v>
      </c>
      <c r="O392" s="262">
        <f>'📡 CANLI_VERİ'!C392</f>
        <v>18.649999999999999</v>
      </c>
      <c r="P392" s="262">
        <f>'🔢 İNDİKATÖRLER'!U391</f>
        <v>13</v>
      </c>
      <c r="Q392" s="262">
        <f t="shared" si="12"/>
        <v>2</v>
      </c>
      <c r="R392" s="263" t="str">
        <f t="shared" si="13"/>
        <v>Piyasa/Hisse eksi ise öncelikli aday</v>
      </c>
    </row>
    <row r="393" spans="1:18" x14ac:dyDescent="0.3">
      <c r="A393" s="262">
        <v>390</v>
      </c>
      <c r="B393" s="263" t="str">
        <f>'🔢 İNDİKATÖRLER'!A392</f>
        <v>TEKTU</v>
      </c>
      <c r="C393" s="262">
        <f>'🔢 İNDİKATÖRLER'!Y392</f>
        <v>0</v>
      </c>
      <c r="D393" s="262" t="str">
        <f>'🔢 İNDİKATÖRLER'!N392</f>
        <v>?</v>
      </c>
      <c r="E393" s="262" t="str">
        <f>'🔢 İNDİKATÖRLER'!O392</f>
        <v>?</v>
      </c>
      <c r="F393" s="262" t="str">
        <f>'🔢 İNDİKATÖRLER'!P392</f>
        <v>?</v>
      </c>
      <c r="G393" s="262" t="str">
        <f>'🔢 İNDİKATÖRLER'!Q392</f>
        <v>?</v>
      </c>
      <c r="H393" s="262" t="str">
        <f>'🔢 İNDİKATÖRLER'!R392</f>
        <v>?</v>
      </c>
      <c r="I393" s="262" t="str">
        <f>'🔢 İNDİKATÖRLER'!S392</f>
        <v>?</v>
      </c>
      <c r="J393" s="262" t="str">
        <f>'🔢 İNDİKATÖRLER'!AA392</f>
        <v>HAYIR</v>
      </c>
      <c r="K393" s="262" t="str">
        <f>'🔢 İNDİKATÖRLER'!F392</f>
        <v>?</v>
      </c>
      <c r="L393" s="262" t="str">
        <f>'🔢 İNDİKATÖRLER'!Z392</f>
        <v>PAS</v>
      </c>
      <c r="M393" s="262">
        <f>'📡 CANLI_VERİ'!I393</f>
        <v>0</v>
      </c>
      <c r="N393" s="262">
        <f>'📡 CANLI_VERİ'!H393</f>
        <v>86296</v>
      </c>
      <c r="O393" s="262">
        <f>'📡 CANLI_VERİ'!C393</f>
        <v>12.11</v>
      </c>
      <c r="P393" s="262" t="str">
        <f>'🔢 İNDİKATÖRLER'!U392</f>
        <v/>
      </c>
      <c r="Q393" s="262" t="str">
        <f t="shared" si="12"/>
        <v/>
      </c>
      <c r="R393" s="263" t="str">
        <f t="shared" si="13"/>
        <v>Pas geç</v>
      </c>
    </row>
    <row r="394" spans="1:18" x14ac:dyDescent="0.3">
      <c r="A394" s="262">
        <v>391</v>
      </c>
      <c r="B394" s="263" t="str">
        <f>'🔢 İNDİKATÖRLER'!A393</f>
        <v>TETMT</v>
      </c>
      <c r="C394" s="262">
        <f>'🔢 İNDİKATÖRLER'!Y393</f>
        <v>0</v>
      </c>
      <c r="D394" s="262" t="str">
        <f>'🔢 İNDİKATÖRLER'!N393</f>
        <v>?</v>
      </c>
      <c r="E394" s="262" t="str">
        <f>'🔢 İNDİKATÖRLER'!O393</f>
        <v>?</v>
      </c>
      <c r="F394" s="262" t="str">
        <f>'🔢 İNDİKATÖRLER'!P393</f>
        <v>?</v>
      </c>
      <c r="G394" s="262" t="str">
        <f>'🔢 İNDİKATÖRLER'!Q393</f>
        <v>?</v>
      </c>
      <c r="H394" s="262" t="str">
        <f>'🔢 İNDİKATÖRLER'!R393</f>
        <v>?</v>
      </c>
      <c r="I394" s="262" t="str">
        <f>'🔢 İNDİKATÖRLER'!S393</f>
        <v>?</v>
      </c>
      <c r="J394" s="262" t="str">
        <f>'🔢 İNDİKATÖRLER'!AA393</f>
        <v>HAYIR</v>
      </c>
      <c r="K394" s="262" t="str">
        <f>'🔢 İNDİKATÖRLER'!F393</f>
        <v>?</v>
      </c>
      <c r="L394" s="262" t="str">
        <f>'🔢 İNDİKATÖRLER'!Z393</f>
        <v>PAS</v>
      </c>
      <c r="M394" s="262">
        <f>'📡 CANLI_VERİ'!I394</f>
        <v>0</v>
      </c>
      <c r="N394" s="262">
        <f>'📡 CANLI_VERİ'!H394</f>
        <v>0</v>
      </c>
      <c r="O394" s="262">
        <f>'📡 CANLI_VERİ'!C394</f>
        <v>0</v>
      </c>
      <c r="P394" s="262" t="str">
        <f>'🔢 İNDİKATÖRLER'!U393</f>
        <v/>
      </c>
      <c r="Q394" s="262" t="str">
        <f t="shared" si="12"/>
        <v/>
      </c>
      <c r="R394" s="263" t="str">
        <f t="shared" si="13"/>
        <v>Pas geç</v>
      </c>
    </row>
    <row r="395" spans="1:18" x14ac:dyDescent="0.3">
      <c r="A395" s="262">
        <v>392</v>
      </c>
      <c r="B395" s="263" t="str">
        <f>'🔢 İNDİKATÖRLER'!A394</f>
        <v>THYAO</v>
      </c>
      <c r="C395" s="262">
        <f>'🔢 İNDİKATÖRLER'!Y394</f>
        <v>1</v>
      </c>
      <c r="D395" s="262" t="str">
        <f>'🔢 İNDİKATÖRLER'!N394</f>
        <v>✗</v>
      </c>
      <c r="E395" s="262" t="str">
        <f>'🔢 İNDİKATÖRLER'!O394</f>
        <v>✓</v>
      </c>
      <c r="F395" s="262" t="str">
        <f>'🔢 İNDİKATÖRLER'!P394</f>
        <v>✗</v>
      </c>
      <c r="G395" s="262" t="str">
        <f>'🔢 İNDİKATÖRLER'!Q394</f>
        <v>✗</v>
      </c>
      <c r="H395" s="262" t="str">
        <f>'🔢 İNDİKATÖRLER'!R394</f>
        <v>✗</v>
      </c>
      <c r="I395" s="262" t="str">
        <f>'🔢 İNDİKATÖRLER'!S394</f>
        <v>✗</v>
      </c>
      <c r="J395" s="262" t="str">
        <f>'🔢 İNDİKATÖRLER'!AA394</f>
        <v>HAYIR</v>
      </c>
      <c r="K395" s="262">
        <f>'🔢 İNDİKATÖRLER'!F394</f>
        <v>3.2518945820608525</v>
      </c>
      <c r="L395" s="262" t="str">
        <f>'🔢 İNDİKATÖRLER'!Z394</f>
        <v>PAS</v>
      </c>
      <c r="M395" s="262">
        <f>'📡 CANLI_VERİ'!I395</f>
        <v>0</v>
      </c>
      <c r="N395" s="262">
        <f>'📡 CANLI_VERİ'!H395</f>
        <v>2955960</v>
      </c>
      <c r="O395" s="262">
        <f>'📡 CANLI_VERİ'!C395</f>
        <v>308.25</v>
      </c>
      <c r="P395" s="262">
        <f>'🔢 İNDİKATÖRLER'!U394</f>
        <v>3</v>
      </c>
      <c r="Q395" s="262">
        <f t="shared" si="12"/>
        <v>-2</v>
      </c>
      <c r="R395" s="263" t="str">
        <f t="shared" si="13"/>
        <v>Pas geç</v>
      </c>
    </row>
    <row r="396" spans="1:18" x14ac:dyDescent="0.3">
      <c r="A396" s="262">
        <v>393</v>
      </c>
      <c r="B396" s="263" t="str">
        <f>'🔢 İNDİKATÖRLER'!A395</f>
        <v>TILES</v>
      </c>
      <c r="C396" s="262">
        <f>'🔢 İNDİKATÖRLER'!Y395</f>
        <v>0</v>
      </c>
      <c r="D396" s="262" t="str">
        <f>'🔢 İNDİKATÖRLER'!N395</f>
        <v>?</v>
      </c>
      <c r="E396" s="262" t="str">
        <f>'🔢 İNDİKATÖRLER'!O395</f>
        <v>?</v>
      </c>
      <c r="F396" s="262" t="str">
        <f>'🔢 İNDİKATÖRLER'!P395</f>
        <v>?</v>
      </c>
      <c r="G396" s="262" t="str">
        <f>'🔢 İNDİKATÖRLER'!Q395</f>
        <v>?</v>
      </c>
      <c r="H396" s="262" t="str">
        <f>'🔢 İNDİKATÖRLER'!R395</f>
        <v>?</v>
      </c>
      <c r="I396" s="262" t="str">
        <f>'🔢 İNDİKATÖRLER'!S395</f>
        <v>?</v>
      </c>
      <c r="J396" s="262" t="str">
        <f>'🔢 İNDİKATÖRLER'!AA395</f>
        <v>HAYIR</v>
      </c>
      <c r="K396" s="262" t="str">
        <f>'🔢 İNDİKATÖRLER'!F395</f>
        <v>?</v>
      </c>
      <c r="L396" s="262" t="str">
        <f>'🔢 İNDİKATÖRLER'!Z395</f>
        <v>PAS</v>
      </c>
      <c r="M396" s="262">
        <f>'📡 CANLI_VERİ'!I396</f>
        <v>0</v>
      </c>
      <c r="N396" s="262">
        <f>'📡 CANLI_VERİ'!H396</f>
        <v>0</v>
      </c>
      <c r="O396" s="262">
        <f>'📡 CANLI_VERİ'!C396</f>
        <v>0</v>
      </c>
      <c r="P396" s="262" t="str">
        <f>'🔢 İNDİKATÖRLER'!U395</f>
        <v/>
      </c>
      <c r="Q396" s="262" t="str">
        <f t="shared" si="12"/>
        <v/>
      </c>
      <c r="R396" s="263" t="str">
        <f t="shared" si="13"/>
        <v>Pas geç</v>
      </c>
    </row>
    <row r="397" spans="1:18" x14ac:dyDescent="0.3">
      <c r="A397" s="262">
        <v>394</v>
      </c>
      <c r="B397" s="263" t="str">
        <f>'🔢 İNDİKATÖRLER'!A396</f>
        <v>TKNSA</v>
      </c>
      <c r="C397" s="262">
        <f>'🔢 İNDİKATÖRLER'!Y396</f>
        <v>0</v>
      </c>
      <c r="D397" s="262" t="str">
        <f>'🔢 İNDİKATÖRLER'!N396</f>
        <v>✗</v>
      </c>
      <c r="E397" s="262" t="str">
        <f>'🔢 İNDİKATÖRLER'!O396</f>
        <v>✓</v>
      </c>
      <c r="F397" s="262" t="str">
        <f>'🔢 İNDİKATÖRLER'!P396</f>
        <v>✓</v>
      </c>
      <c r="G397" s="262" t="str">
        <f>'🔢 İNDİKATÖRLER'!Q396</f>
        <v>✗</v>
      </c>
      <c r="H397" s="262" t="str">
        <f>'🔢 İNDİKATÖRLER'!R396</f>
        <v>✗</v>
      </c>
      <c r="I397" s="262" t="str">
        <f>'🔢 İNDİKATÖRLER'!S396</f>
        <v>✗</v>
      </c>
      <c r="J397" s="262" t="str">
        <f>'🔢 İNDİKATÖRLER'!AA396</f>
        <v>HAYIR</v>
      </c>
      <c r="K397" s="262">
        <f>'🔢 İNDİKATÖRLER'!F396</f>
        <v>5.1815766164747563</v>
      </c>
      <c r="L397" s="262" t="str">
        <f>'🔢 İNDİKATÖRLER'!Z396</f>
        <v>PAS</v>
      </c>
      <c r="M397" s="262">
        <f>'📡 CANLI_VERİ'!I397</f>
        <v>8.9399999999999993E-2</v>
      </c>
      <c r="N397" s="262">
        <f>'📡 CANLI_VERİ'!H397</f>
        <v>38254</v>
      </c>
      <c r="O397" s="262">
        <f>'📡 CANLI_VERİ'!C397</f>
        <v>22.38</v>
      </c>
      <c r="P397" s="262">
        <f>'🔢 İNDİKATÖRLER'!U396</f>
        <v>4</v>
      </c>
      <c r="Q397" s="262">
        <f t="shared" si="12"/>
        <v>-4</v>
      </c>
      <c r="R397" s="263" t="str">
        <f t="shared" si="13"/>
        <v>Pas geç</v>
      </c>
    </row>
    <row r="398" spans="1:18" x14ac:dyDescent="0.3">
      <c r="A398" s="262">
        <v>395</v>
      </c>
      <c r="B398" s="263" t="str">
        <f>'🔢 İNDİKATÖRLER'!A397</f>
        <v>TLMAN</v>
      </c>
      <c r="C398" s="262">
        <f>'🔢 İNDİKATÖRLER'!Y397</f>
        <v>4</v>
      </c>
      <c r="D398" s="262" t="str">
        <f>'🔢 İNDİKATÖRLER'!N397</f>
        <v>✗</v>
      </c>
      <c r="E398" s="262" t="str">
        <f>'🔢 İNDİKATÖRLER'!O397</f>
        <v>✓</v>
      </c>
      <c r="F398" s="262" t="str">
        <f>'🔢 İNDİKATÖRLER'!P397</f>
        <v>✓</v>
      </c>
      <c r="G398" s="262" t="str">
        <f>'🔢 İNDİKATÖRLER'!Q397</f>
        <v>✗</v>
      </c>
      <c r="H398" s="262" t="str">
        <f>'🔢 İNDİKATÖRLER'!R397</f>
        <v>✗</v>
      </c>
      <c r="I398" s="262" t="str">
        <f>'🔢 İNDİKATÖRLER'!S397</f>
        <v>✗</v>
      </c>
      <c r="J398" s="262" t="str">
        <f>'🔢 İNDİKATÖRLER'!AA397</f>
        <v>HAYIR</v>
      </c>
      <c r="K398" s="262">
        <f>'🔢 İNDİKATÖRLER'!F397</f>
        <v>3.2972771353972412</v>
      </c>
      <c r="L398" s="262" t="str">
        <f>'🔢 İNDİKATÖRLER'!Z397</f>
        <v>PAS</v>
      </c>
      <c r="M398" s="262">
        <f>'📡 CANLI_VERİ'!I398</f>
        <v>0.58050000000000002</v>
      </c>
      <c r="N398" s="262">
        <f>'📡 CANLI_VERİ'!H398</f>
        <v>1639</v>
      </c>
      <c r="O398" s="262">
        <f>'📡 CANLI_VERİ'!C398</f>
        <v>95.3</v>
      </c>
      <c r="P398" s="262">
        <f>'🔢 İNDİKATÖRLER'!U397</f>
        <v>6</v>
      </c>
      <c r="Q398" s="262">
        <f t="shared" si="12"/>
        <v>-2</v>
      </c>
      <c r="R398" s="263" t="str">
        <f t="shared" si="13"/>
        <v>Pas geç</v>
      </c>
    </row>
    <row r="399" spans="1:18" x14ac:dyDescent="0.3">
      <c r="A399" s="262">
        <v>396</v>
      </c>
      <c r="B399" s="263" t="str">
        <f>'🔢 İNDİKATÖRLER'!A398</f>
        <v>TMPOL</v>
      </c>
      <c r="C399" s="262">
        <f>'🔢 İNDİKATÖRLER'!Y398</f>
        <v>0</v>
      </c>
      <c r="D399" s="262" t="str">
        <f>'🔢 İNDİKATÖRLER'!N398</f>
        <v>?</v>
      </c>
      <c r="E399" s="262" t="str">
        <f>'🔢 İNDİKATÖRLER'!O398</f>
        <v>?</v>
      </c>
      <c r="F399" s="262" t="str">
        <f>'🔢 İNDİKATÖRLER'!P398</f>
        <v>?</v>
      </c>
      <c r="G399" s="262" t="str">
        <f>'🔢 İNDİKATÖRLER'!Q398</f>
        <v>?</v>
      </c>
      <c r="H399" s="262" t="str">
        <f>'🔢 İNDİKATÖRLER'!R398</f>
        <v>?</v>
      </c>
      <c r="I399" s="262" t="str">
        <f>'🔢 İNDİKATÖRLER'!S398</f>
        <v>?</v>
      </c>
      <c r="J399" s="262" t="str">
        <f>'🔢 İNDİKATÖRLER'!AA398</f>
        <v>HAYIR</v>
      </c>
      <c r="K399" s="262" t="str">
        <f>'🔢 İNDİKATÖRLER'!F398</f>
        <v>?</v>
      </c>
      <c r="L399" s="262" t="str">
        <f>'🔢 İNDİKATÖRLER'!Z398</f>
        <v>PAS</v>
      </c>
      <c r="M399" s="262">
        <f>'📡 CANLI_VERİ'!I399</f>
        <v>-3</v>
      </c>
      <c r="N399" s="262">
        <f>'📡 CANLI_VERİ'!H399</f>
        <v>2798</v>
      </c>
      <c r="O399" s="262">
        <f>'📡 CANLI_VERİ'!C399</f>
        <v>485</v>
      </c>
      <c r="P399" s="262" t="str">
        <f>'🔢 İNDİKATÖRLER'!U398</f>
        <v/>
      </c>
      <c r="Q399" s="262" t="str">
        <f t="shared" si="12"/>
        <v/>
      </c>
      <c r="R399" s="263" t="str">
        <f t="shared" si="13"/>
        <v>Pas geç</v>
      </c>
    </row>
    <row r="400" spans="1:18" x14ac:dyDescent="0.3">
      <c r="A400" s="262">
        <v>397</v>
      </c>
      <c r="B400" s="263" t="str">
        <f>'🔢 İNDİKATÖRLER'!A399</f>
        <v>TOASO</v>
      </c>
      <c r="C400" s="262">
        <f>'🔢 İNDİKATÖRLER'!Y399</f>
        <v>5</v>
      </c>
      <c r="D400" s="262" t="str">
        <f>'🔢 İNDİKATÖRLER'!N399</f>
        <v>✗</v>
      </c>
      <c r="E400" s="262" t="str">
        <f>'🔢 İNDİKATÖRLER'!O399</f>
        <v>✓</v>
      </c>
      <c r="F400" s="262" t="str">
        <f>'🔢 İNDİKATÖRLER'!P399</f>
        <v>✓</v>
      </c>
      <c r="G400" s="262" t="str">
        <f>'🔢 İNDİKATÖRLER'!Q399</f>
        <v>✗</v>
      </c>
      <c r="H400" s="262" t="str">
        <f>'🔢 İNDİKATÖRLER'!R399</f>
        <v>✓</v>
      </c>
      <c r="I400" s="262" t="str">
        <f>'🔢 İNDİKATÖRLER'!S399</f>
        <v>✗</v>
      </c>
      <c r="J400" s="262" t="str">
        <f>'🔢 İNDİKATÖRLER'!AA399</f>
        <v>HAYIR</v>
      </c>
      <c r="K400" s="262">
        <f>'🔢 İNDİKATÖRLER'!F399</f>
        <v>3.9184375383859473</v>
      </c>
      <c r="L400" s="262" t="str">
        <f>'🔢 İNDİKATÖRLER'!Z399</f>
        <v>PAS</v>
      </c>
      <c r="M400" s="262">
        <f>'📡 CANLI_VERİ'!I400</f>
        <v>1.1158999999999999</v>
      </c>
      <c r="N400" s="262">
        <f>'📡 CANLI_VERİ'!H400</f>
        <v>238078</v>
      </c>
      <c r="O400" s="262">
        <f>'📡 CANLI_VERİ'!C400</f>
        <v>294.5</v>
      </c>
      <c r="P400" s="262">
        <f>'🔢 İNDİKATÖRLER'!U399</f>
        <v>8</v>
      </c>
      <c r="Q400" s="262">
        <f t="shared" si="12"/>
        <v>-3</v>
      </c>
      <c r="R400" s="263" t="str">
        <f t="shared" si="13"/>
        <v>Pas geç</v>
      </c>
    </row>
    <row r="401" spans="1:18" x14ac:dyDescent="0.3">
      <c r="A401" s="262">
        <v>398</v>
      </c>
      <c r="B401" s="263" t="str">
        <f>'🔢 İNDİKATÖRLER'!A400</f>
        <v>TRCAS</v>
      </c>
      <c r="C401" s="262">
        <f>'🔢 İNDİKATÖRLER'!Y400</f>
        <v>0</v>
      </c>
      <c r="D401" s="262" t="str">
        <f>'🔢 İNDİKATÖRLER'!N400</f>
        <v>?</v>
      </c>
      <c r="E401" s="262" t="str">
        <f>'🔢 İNDİKATÖRLER'!O400</f>
        <v>?</v>
      </c>
      <c r="F401" s="262" t="str">
        <f>'🔢 İNDİKATÖRLER'!P400</f>
        <v>?</v>
      </c>
      <c r="G401" s="262" t="str">
        <f>'🔢 İNDİKATÖRLER'!Q400</f>
        <v>?</v>
      </c>
      <c r="H401" s="262" t="str">
        <f>'🔢 İNDİKATÖRLER'!R400</f>
        <v>?</v>
      </c>
      <c r="I401" s="262" t="str">
        <f>'🔢 İNDİKATÖRLER'!S400</f>
        <v>?</v>
      </c>
      <c r="J401" s="262" t="str">
        <f>'🔢 İNDİKATÖRLER'!AA400</f>
        <v>HAYIR</v>
      </c>
      <c r="K401" s="262" t="str">
        <f>'🔢 İNDİKATÖRLER'!F400</f>
        <v>?</v>
      </c>
      <c r="L401" s="262" t="str">
        <f>'🔢 İNDİKATÖRLER'!Z400</f>
        <v>PAS</v>
      </c>
      <c r="M401" s="262">
        <f>'📡 CANLI_VERİ'!I401</f>
        <v>-8.6400000000000005E-2</v>
      </c>
      <c r="N401" s="262">
        <f>'📡 CANLI_VERİ'!H401</f>
        <v>30374</v>
      </c>
      <c r="O401" s="262">
        <f>'📡 CANLI_VERİ'!C401</f>
        <v>46.28</v>
      </c>
      <c r="P401" s="262" t="str">
        <f>'🔢 İNDİKATÖRLER'!U400</f>
        <v/>
      </c>
      <c r="Q401" s="262" t="str">
        <f t="shared" si="12"/>
        <v/>
      </c>
      <c r="R401" s="263" t="str">
        <f t="shared" si="13"/>
        <v>Pas geç</v>
      </c>
    </row>
    <row r="402" spans="1:18" x14ac:dyDescent="0.3">
      <c r="A402" s="262">
        <v>399</v>
      </c>
      <c r="B402" s="263" t="str">
        <f>'🔢 İNDİKATÖRLER'!A401</f>
        <v>TRILC</v>
      </c>
      <c r="C402" s="262">
        <f>'🔢 İNDİKATÖRLER'!Y401</f>
        <v>8</v>
      </c>
      <c r="D402" s="262" t="str">
        <f>'🔢 İNDİKATÖRLER'!N401</f>
        <v>✓</v>
      </c>
      <c r="E402" s="262" t="str">
        <f>'🔢 İNDİKATÖRLER'!O401</f>
        <v>✓</v>
      </c>
      <c r="F402" s="262" t="str">
        <f>'🔢 İNDİKATÖRLER'!P401</f>
        <v>✓</v>
      </c>
      <c r="G402" s="262" t="str">
        <f>'🔢 İNDİKATÖRLER'!Q401</f>
        <v>✓</v>
      </c>
      <c r="H402" s="262" t="str">
        <f>'🔢 İNDİKATÖRLER'!R401</f>
        <v>✓</v>
      </c>
      <c r="I402" s="262" t="str">
        <f>'🔢 İNDİKATÖRLER'!S401</f>
        <v>✗</v>
      </c>
      <c r="J402" s="262" t="str">
        <f>'🔢 İNDİKATÖRLER'!AA401</f>
        <v>HAYIR</v>
      </c>
      <c r="K402" s="262">
        <f>'🔢 İNDİKATÖRLER'!F401</f>
        <v>4.1924157303370819</v>
      </c>
      <c r="L402" s="262" t="str">
        <f>'🔢 İNDİKATÖRLER'!Z401</f>
        <v>İZLE</v>
      </c>
      <c r="M402" s="262">
        <f>'📡 CANLI_VERİ'!I402</f>
        <v>0.54349999999999998</v>
      </c>
      <c r="N402" s="262">
        <f>'📡 CANLI_VERİ'!H402</f>
        <v>297834</v>
      </c>
      <c r="O402" s="262">
        <f>'📡 CANLI_VERİ'!C402</f>
        <v>3.7</v>
      </c>
      <c r="P402" s="262">
        <f>'🔢 İNDİKATÖRLER'!U401</f>
        <v>13</v>
      </c>
      <c r="Q402" s="262">
        <f t="shared" si="12"/>
        <v>-5</v>
      </c>
      <c r="R402" s="263" t="str">
        <f t="shared" si="13"/>
        <v>İkinci kademe izleme</v>
      </c>
    </row>
    <row r="403" spans="1:18" x14ac:dyDescent="0.3">
      <c r="A403" s="262">
        <v>400</v>
      </c>
      <c r="B403" s="263" t="str">
        <f>'🔢 İNDİKATÖRLER'!A402</f>
        <v>TSGYO</v>
      </c>
      <c r="C403" s="262">
        <f>'🔢 İNDİKATÖRLER'!Y402</f>
        <v>4</v>
      </c>
      <c r="D403" s="262" t="str">
        <f>'🔢 İNDİKATÖRLER'!N402</f>
        <v>✗</v>
      </c>
      <c r="E403" s="262" t="str">
        <f>'🔢 İNDİKATÖRLER'!O402</f>
        <v>✓</v>
      </c>
      <c r="F403" s="262" t="str">
        <f>'🔢 İNDİKATÖRLER'!P402</f>
        <v>✓</v>
      </c>
      <c r="G403" s="262" t="str">
        <f>'🔢 İNDİKATÖRLER'!Q402</f>
        <v>✗</v>
      </c>
      <c r="H403" s="262" t="str">
        <f>'🔢 İNDİKATÖRLER'!R402</f>
        <v>✗</v>
      </c>
      <c r="I403" s="262" t="str">
        <f>'🔢 İNDİKATÖRLER'!S402</f>
        <v>✗</v>
      </c>
      <c r="J403" s="262" t="str">
        <f>'🔢 İNDİKATÖRLER'!AA402</f>
        <v>HAYIR</v>
      </c>
      <c r="K403" s="262">
        <f>'🔢 İNDİKATÖRLER'!F402</f>
        <v>2.8132189918427111</v>
      </c>
      <c r="L403" s="262" t="str">
        <f>'🔢 İNDİKATÖRLER'!Z402</f>
        <v>PAS</v>
      </c>
      <c r="M403" s="262">
        <f>'📡 CANLI_VERİ'!I403</f>
        <v>0</v>
      </c>
      <c r="N403" s="262">
        <f>'📡 CANLI_VERİ'!H403</f>
        <v>25677</v>
      </c>
      <c r="O403" s="262">
        <f>'📡 CANLI_VERİ'!C403</f>
        <v>6.9</v>
      </c>
      <c r="P403" s="262">
        <f>'🔢 İNDİKATÖRLER'!U402</f>
        <v>6</v>
      </c>
      <c r="Q403" s="262">
        <f t="shared" si="12"/>
        <v>-2</v>
      </c>
      <c r="R403" s="263" t="str">
        <f t="shared" si="13"/>
        <v>Pas geç</v>
      </c>
    </row>
    <row r="404" spans="1:18" x14ac:dyDescent="0.3">
      <c r="A404" s="262">
        <v>401</v>
      </c>
      <c r="B404" s="263" t="str">
        <f>'🔢 İNDİKATÖRLER'!A403</f>
        <v>TSKB</v>
      </c>
      <c r="C404" s="262">
        <f>'🔢 İNDİKATÖRLER'!Y403</f>
        <v>4</v>
      </c>
      <c r="D404" s="262" t="str">
        <f>'🔢 İNDİKATÖRLER'!N403</f>
        <v>✗</v>
      </c>
      <c r="E404" s="262" t="str">
        <f>'🔢 İNDİKATÖRLER'!O403</f>
        <v>✓</v>
      </c>
      <c r="F404" s="262" t="str">
        <f>'🔢 İNDİKATÖRLER'!P403</f>
        <v>✓</v>
      </c>
      <c r="G404" s="262" t="str">
        <f>'🔢 İNDİKATÖRLER'!Q403</f>
        <v>✗</v>
      </c>
      <c r="H404" s="262" t="str">
        <f>'🔢 İNDİKATÖRLER'!R403</f>
        <v>✗</v>
      </c>
      <c r="I404" s="262" t="str">
        <f>'🔢 İNDİKATÖRLER'!S403</f>
        <v>✗</v>
      </c>
      <c r="J404" s="262" t="str">
        <f>'🔢 İNDİKATÖRLER'!AA403</f>
        <v>HAYIR</v>
      </c>
      <c r="K404" s="262">
        <f>'🔢 İNDİKATÖRLER'!F403</f>
        <v>2.8761587829807453</v>
      </c>
      <c r="L404" s="262" t="str">
        <f>'🔢 İNDİKATÖRLER'!Z403</f>
        <v>PAS</v>
      </c>
      <c r="M404" s="262">
        <f>'📡 CANLI_VERİ'!I404</f>
        <v>-0.25800000000000001</v>
      </c>
      <c r="N404" s="262">
        <f>'📡 CANLI_VERİ'!H404</f>
        <v>791723</v>
      </c>
      <c r="O404" s="262">
        <f>'📡 CANLI_VERİ'!C404</f>
        <v>11.6</v>
      </c>
      <c r="P404" s="262">
        <f>'🔢 İNDİKATÖRLER'!U403</f>
        <v>6</v>
      </c>
      <c r="Q404" s="262">
        <f t="shared" si="12"/>
        <v>-2</v>
      </c>
      <c r="R404" s="263" t="str">
        <f t="shared" si="13"/>
        <v>Pas geç</v>
      </c>
    </row>
    <row r="405" spans="1:18" x14ac:dyDescent="0.3">
      <c r="A405" s="262">
        <v>402</v>
      </c>
      <c r="B405" s="263" t="str">
        <f>'🔢 İNDİKATÖRLER'!A404</f>
        <v>TSPOR</v>
      </c>
      <c r="C405" s="262">
        <f>'🔢 İNDİKATÖRLER'!Y404</f>
        <v>6</v>
      </c>
      <c r="D405" s="262" t="str">
        <f>'🔢 İNDİKATÖRLER'!N404</f>
        <v>✗</v>
      </c>
      <c r="E405" s="262" t="str">
        <f>'🔢 İNDİKATÖRLER'!O404</f>
        <v>✓</v>
      </c>
      <c r="F405" s="262" t="str">
        <f>'🔢 İNDİKATÖRLER'!P404</f>
        <v>✓</v>
      </c>
      <c r="G405" s="262" t="str">
        <f>'🔢 İNDİKATÖRLER'!Q404</f>
        <v>✗</v>
      </c>
      <c r="H405" s="262" t="str">
        <f>'🔢 İNDİKATÖRLER'!R404</f>
        <v>✓</v>
      </c>
      <c r="I405" s="262" t="str">
        <f>'🔢 İNDİKATÖRLER'!S404</f>
        <v>✓</v>
      </c>
      <c r="J405" s="262" t="str">
        <f>'🔢 İNDİKATÖRLER'!AA404</f>
        <v>HAYIR</v>
      </c>
      <c r="K405" s="262">
        <f>'🔢 İNDİKATÖRLER'!F404</f>
        <v>4.214285714285718</v>
      </c>
      <c r="L405" s="262" t="str">
        <f>'🔢 İNDİKATÖRLER'!Z404</f>
        <v>PAS</v>
      </c>
      <c r="M405" s="262">
        <f>'📡 CANLI_VERİ'!I405</f>
        <v>-1</v>
      </c>
      <c r="N405" s="262">
        <f>'📡 CANLI_VERİ'!H405</f>
        <v>8473186</v>
      </c>
      <c r="O405" s="262">
        <f>'📡 CANLI_VERİ'!C405</f>
        <v>0.99</v>
      </c>
      <c r="P405" s="262">
        <f>'🔢 İNDİKATÖRLER'!U404</f>
        <v>10</v>
      </c>
      <c r="Q405" s="262">
        <f t="shared" si="12"/>
        <v>-4</v>
      </c>
      <c r="R405" s="263" t="str">
        <f t="shared" si="13"/>
        <v>Pas geç</v>
      </c>
    </row>
    <row r="406" spans="1:18" x14ac:dyDescent="0.3">
      <c r="A406" s="262">
        <v>403</v>
      </c>
      <c r="B406" s="263" t="str">
        <f>'🔢 İNDİKATÖRLER'!A405</f>
        <v>TTKOM</v>
      </c>
      <c r="C406" s="262">
        <f>'🔢 İNDİKATÖRLER'!Y405</f>
        <v>4</v>
      </c>
      <c r="D406" s="262" t="str">
        <f>'🔢 İNDİKATÖRLER'!N405</f>
        <v>✗</v>
      </c>
      <c r="E406" s="262" t="str">
        <f>'🔢 İNDİKATÖRLER'!O405</f>
        <v>✓</v>
      </c>
      <c r="F406" s="262" t="str">
        <f>'🔢 İNDİKATÖRLER'!P405</f>
        <v>✓</v>
      </c>
      <c r="G406" s="262" t="str">
        <f>'🔢 İNDİKATÖRLER'!Q405</f>
        <v>✗</v>
      </c>
      <c r="H406" s="262" t="str">
        <f>'🔢 İNDİKATÖRLER'!R405</f>
        <v>✗</v>
      </c>
      <c r="I406" s="262" t="str">
        <f>'🔢 İNDİKATÖRLER'!S405</f>
        <v>✗</v>
      </c>
      <c r="J406" s="262" t="str">
        <f>'🔢 İNDİKATÖRLER'!AA405</f>
        <v>HAYIR</v>
      </c>
      <c r="K406" s="262">
        <f>'🔢 İNDİKATÖRLER'!F405</f>
        <v>3.5031847133757954</v>
      </c>
      <c r="L406" s="262" t="str">
        <f>'🔢 İNDİKATÖRLER'!Z405</f>
        <v>PAS</v>
      </c>
      <c r="M406" s="262">
        <f>'📡 CANLI_VERİ'!I406</f>
        <v>0.16120000000000001</v>
      </c>
      <c r="N406" s="262">
        <f>'📡 CANLI_VERİ'!H406</f>
        <v>409424</v>
      </c>
      <c r="O406" s="262">
        <f>'📡 CANLI_VERİ'!C406</f>
        <v>62.15</v>
      </c>
      <c r="P406" s="262">
        <f>'🔢 İNDİKATÖRLER'!U405</f>
        <v>6</v>
      </c>
      <c r="Q406" s="262">
        <f t="shared" si="12"/>
        <v>-2</v>
      </c>
      <c r="R406" s="263" t="str">
        <f t="shared" si="13"/>
        <v>Pas geç</v>
      </c>
    </row>
    <row r="407" spans="1:18" x14ac:dyDescent="0.3">
      <c r="A407" s="262">
        <v>404</v>
      </c>
      <c r="B407" s="263" t="str">
        <f>'🔢 İNDİKATÖRLER'!A406</f>
        <v>TTRAK</v>
      </c>
      <c r="C407" s="262">
        <f>'🔢 İNDİKATÖRLER'!Y406</f>
        <v>3</v>
      </c>
      <c r="D407" s="262" t="str">
        <f>'🔢 İNDİKATÖRLER'!N406</f>
        <v>✗</v>
      </c>
      <c r="E407" s="262" t="str">
        <f>'🔢 İNDİKATÖRLER'!O406</f>
        <v>✗</v>
      </c>
      <c r="F407" s="262" t="str">
        <f>'🔢 İNDİKATÖRLER'!P406</f>
        <v>✓</v>
      </c>
      <c r="G407" s="262" t="str">
        <f>'🔢 İNDİKATÖRLER'!Q406</f>
        <v>✗</v>
      </c>
      <c r="H407" s="262" t="str">
        <f>'🔢 İNDİKATÖRLER'!R406</f>
        <v>✗</v>
      </c>
      <c r="I407" s="262" t="str">
        <f>'🔢 İNDİKATÖRLER'!S406</f>
        <v>✗</v>
      </c>
      <c r="J407" s="262" t="str">
        <f>'🔢 İNDİKATÖRLER'!AA406</f>
        <v>HAYIR</v>
      </c>
      <c r="K407" s="262">
        <f>'🔢 İNDİKATÖRLER'!F406</f>
        <v>2.9482785480604452</v>
      </c>
      <c r="L407" s="262" t="str">
        <f>'🔢 İNDİKATÖRLER'!Z406</f>
        <v>PAS</v>
      </c>
      <c r="M407" s="262">
        <f>'📡 CANLI_VERİ'!I407</f>
        <v>-0.22470000000000001</v>
      </c>
      <c r="N407" s="262">
        <f>'📡 CANLI_VERİ'!H407</f>
        <v>4991</v>
      </c>
      <c r="O407" s="262">
        <f>'📡 CANLI_VERİ'!C407</f>
        <v>444</v>
      </c>
      <c r="P407" s="262">
        <f>'🔢 İNDİKATÖRLER'!U406</f>
        <v>3</v>
      </c>
      <c r="Q407" s="262">
        <f t="shared" si="12"/>
        <v>0</v>
      </c>
      <c r="R407" s="263" t="str">
        <f t="shared" si="13"/>
        <v>Pas geç</v>
      </c>
    </row>
    <row r="408" spans="1:18" x14ac:dyDescent="0.3">
      <c r="A408" s="262">
        <v>405</v>
      </c>
      <c r="B408" s="263" t="str">
        <f>'🔢 İNDİKATÖRLER'!A407</f>
        <v>TUCLK</v>
      </c>
      <c r="C408" s="262">
        <f>'🔢 İNDİKATÖRLER'!Y407</f>
        <v>2</v>
      </c>
      <c r="D408" s="262" t="str">
        <f>'🔢 İNDİKATÖRLER'!N407</f>
        <v>✗</v>
      </c>
      <c r="E408" s="262" t="str">
        <f>'🔢 İNDİKATÖRLER'!O407</f>
        <v>✓</v>
      </c>
      <c r="F408" s="262" t="str">
        <f>'🔢 İNDİKATÖRLER'!P407</f>
        <v>✓</v>
      </c>
      <c r="G408" s="262" t="str">
        <f>'🔢 İNDİKATÖRLER'!Q407</f>
        <v>✗</v>
      </c>
      <c r="H408" s="262" t="str">
        <f>'🔢 İNDİKATÖRLER'!R407</f>
        <v>✗</v>
      </c>
      <c r="I408" s="262" t="str">
        <f>'🔢 İNDİKATÖRLER'!S407</f>
        <v>✗</v>
      </c>
      <c r="J408" s="262" t="str">
        <f>'🔢 İNDİKATÖRLER'!AA407</f>
        <v>HAYIR</v>
      </c>
      <c r="K408" s="262">
        <f>'🔢 İNDİKATÖRLER'!F407</f>
        <v>4.142516195022159</v>
      </c>
      <c r="L408" s="262" t="str">
        <f>'🔢 İNDİKATÖRLER'!Z407</f>
        <v>PAS</v>
      </c>
      <c r="M408" s="262">
        <f>'📡 CANLI_VERİ'!I408</f>
        <v>0</v>
      </c>
      <c r="N408" s="262">
        <f>'📡 CANLI_VERİ'!H408</f>
        <v>192982</v>
      </c>
      <c r="O408" s="262">
        <f>'📡 CANLI_VERİ'!C408</f>
        <v>4.18</v>
      </c>
      <c r="P408" s="262">
        <f>'🔢 İNDİKATÖRLER'!U407</f>
        <v>6</v>
      </c>
      <c r="Q408" s="262">
        <f t="shared" si="12"/>
        <v>-4</v>
      </c>
      <c r="R408" s="263" t="str">
        <f t="shared" si="13"/>
        <v>Pas geç</v>
      </c>
    </row>
    <row r="409" spans="1:18" x14ac:dyDescent="0.3">
      <c r="A409" s="262">
        <v>406</v>
      </c>
      <c r="B409" s="263" t="str">
        <f>'🔢 İNDİKATÖRLER'!A408</f>
        <v>TUKAS</v>
      </c>
      <c r="C409" s="262">
        <f>'🔢 İNDİKATÖRLER'!Y408</f>
        <v>0</v>
      </c>
      <c r="D409" s="262" t="str">
        <f>'🔢 İNDİKATÖRLER'!N408</f>
        <v>?</v>
      </c>
      <c r="E409" s="262" t="str">
        <f>'🔢 İNDİKATÖRLER'!O408</f>
        <v>?</v>
      </c>
      <c r="F409" s="262" t="str">
        <f>'🔢 İNDİKATÖRLER'!P408</f>
        <v>?</v>
      </c>
      <c r="G409" s="262" t="str">
        <f>'🔢 İNDİKATÖRLER'!Q408</f>
        <v>?</v>
      </c>
      <c r="H409" s="262" t="str">
        <f>'🔢 İNDİKATÖRLER'!R408</f>
        <v>?</v>
      </c>
      <c r="I409" s="262" t="str">
        <f>'🔢 İNDİKATÖRLER'!S408</f>
        <v>?</v>
      </c>
      <c r="J409" s="262" t="str">
        <f>'🔢 İNDİKATÖRLER'!AA408</f>
        <v>HAYIR</v>
      </c>
      <c r="K409" s="262" t="str">
        <f>'🔢 İNDİKATÖRLER'!F408</f>
        <v>?</v>
      </c>
      <c r="L409" s="262" t="str">
        <f>'🔢 İNDİKATÖRLER'!Z408</f>
        <v>PAS</v>
      </c>
      <c r="M409" s="262">
        <f>'📡 CANLI_VERİ'!I409</f>
        <v>0</v>
      </c>
      <c r="N409" s="262">
        <f>'📡 CANLI_VERİ'!H409</f>
        <v>5282659</v>
      </c>
      <c r="O409" s="262">
        <f>'📡 CANLI_VERİ'!C409</f>
        <v>2.56</v>
      </c>
      <c r="P409" s="262" t="str">
        <f>'🔢 İNDİKATÖRLER'!U408</f>
        <v/>
      </c>
      <c r="Q409" s="262" t="str">
        <f t="shared" si="12"/>
        <v/>
      </c>
      <c r="R409" s="263" t="str">
        <f t="shared" si="13"/>
        <v>Pas geç</v>
      </c>
    </row>
    <row r="410" spans="1:18" x14ac:dyDescent="0.3">
      <c r="A410" s="262">
        <v>407</v>
      </c>
      <c r="B410" s="263" t="str">
        <f>'🔢 İNDİKATÖRLER'!A409</f>
        <v>TUPRS</v>
      </c>
      <c r="C410" s="262">
        <f>'🔢 İNDİKATÖRLER'!Y409</f>
        <v>6</v>
      </c>
      <c r="D410" s="262" t="str">
        <f>'🔢 İNDİKATÖRLER'!N409</f>
        <v>✓</v>
      </c>
      <c r="E410" s="262" t="str">
        <f>'🔢 İNDİKATÖRLER'!O409</f>
        <v>✓</v>
      </c>
      <c r="F410" s="262" t="str">
        <f>'🔢 İNDİKATÖRLER'!P409</f>
        <v>✓</v>
      </c>
      <c r="G410" s="262" t="str">
        <f>'🔢 İNDİKATÖRLER'!Q409</f>
        <v>✗</v>
      </c>
      <c r="H410" s="262" t="str">
        <f>'🔢 İNDİKATÖRLER'!R409</f>
        <v>✓</v>
      </c>
      <c r="I410" s="262" t="str">
        <f>'🔢 İNDİKATÖRLER'!S409</f>
        <v>✗</v>
      </c>
      <c r="J410" s="262" t="str">
        <f>'🔢 İNDİKATÖRLER'!AA409</f>
        <v>HAYIR</v>
      </c>
      <c r="K410" s="262">
        <f>'🔢 İNDİKATÖRLER'!F409</f>
        <v>3.4749739311783108</v>
      </c>
      <c r="L410" s="262" t="str">
        <f>'🔢 İNDİKATÖRLER'!Z409</f>
        <v>PAS</v>
      </c>
      <c r="M410" s="262">
        <f>'📡 CANLI_VERİ'!I410</f>
        <v>0.27750000000000002</v>
      </c>
      <c r="N410" s="262">
        <f>'📡 CANLI_VERİ'!H410</f>
        <v>1050070</v>
      </c>
      <c r="O410" s="262">
        <f>'📡 CANLI_VERİ'!C410</f>
        <v>271</v>
      </c>
      <c r="P410" s="262">
        <f>'🔢 İNDİKATÖRLER'!U409</f>
        <v>11</v>
      </c>
      <c r="Q410" s="262">
        <f t="shared" si="12"/>
        <v>-5</v>
      </c>
      <c r="R410" s="263" t="str">
        <f t="shared" si="13"/>
        <v>Pas geç</v>
      </c>
    </row>
    <row r="411" spans="1:18" x14ac:dyDescent="0.3">
      <c r="A411" s="262">
        <v>408</v>
      </c>
      <c r="B411" s="263" t="str">
        <f>'🔢 İNDİKATÖRLER'!A410</f>
        <v>TUREX</v>
      </c>
      <c r="C411" s="262">
        <f>'🔢 İNDİKATÖRLER'!Y410</f>
        <v>0</v>
      </c>
      <c r="D411" s="262" t="str">
        <f>'🔢 İNDİKATÖRLER'!N410</f>
        <v>?</v>
      </c>
      <c r="E411" s="262" t="str">
        <f>'🔢 İNDİKATÖRLER'!O410</f>
        <v>?</v>
      </c>
      <c r="F411" s="262" t="str">
        <f>'🔢 İNDİKATÖRLER'!P410</f>
        <v>?</v>
      </c>
      <c r="G411" s="262" t="str">
        <f>'🔢 İNDİKATÖRLER'!Q410</f>
        <v>?</v>
      </c>
      <c r="H411" s="262" t="str">
        <f>'🔢 İNDİKATÖRLER'!R410</f>
        <v>?</v>
      </c>
      <c r="I411" s="262" t="str">
        <f>'🔢 İNDİKATÖRLER'!S410</f>
        <v>?</v>
      </c>
      <c r="J411" s="262" t="str">
        <f>'🔢 İNDİKATÖRLER'!AA410</f>
        <v>HAYIR</v>
      </c>
      <c r="K411" s="262" t="str">
        <f>'🔢 İNDİKATÖRLER'!F410</f>
        <v>?</v>
      </c>
      <c r="L411" s="262" t="str">
        <f>'🔢 İNDİKATÖRLER'!Z410</f>
        <v>PAS</v>
      </c>
      <c r="M411" s="262">
        <f>'📡 CANLI_VERİ'!I411</f>
        <v>-0.34210000000000002</v>
      </c>
      <c r="N411" s="262">
        <f>'📡 CANLI_VERİ'!H411</f>
        <v>485065</v>
      </c>
      <c r="O411" s="262">
        <f>'📡 CANLI_VERİ'!C411</f>
        <v>8.74</v>
      </c>
      <c r="P411" s="262" t="str">
        <f>'🔢 İNDİKATÖRLER'!U410</f>
        <v/>
      </c>
      <c r="Q411" s="262" t="str">
        <f t="shared" si="12"/>
        <v/>
      </c>
      <c r="R411" s="263" t="str">
        <f t="shared" si="13"/>
        <v>Pas geç</v>
      </c>
    </row>
    <row r="412" spans="1:18" x14ac:dyDescent="0.3">
      <c r="A412" s="262">
        <v>409</v>
      </c>
      <c r="B412" s="263" t="str">
        <f>'🔢 İNDİKATÖRLER'!A411</f>
        <v>TURGZ</v>
      </c>
      <c r="C412" s="262">
        <f>'🔢 İNDİKATÖRLER'!Y411</f>
        <v>0</v>
      </c>
      <c r="D412" s="262" t="str">
        <f>'🔢 İNDİKATÖRLER'!N411</f>
        <v>?</v>
      </c>
      <c r="E412" s="262" t="str">
        <f>'🔢 İNDİKATÖRLER'!O411</f>
        <v>?</v>
      </c>
      <c r="F412" s="262" t="str">
        <f>'🔢 İNDİKATÖRLER'!P411</f>
        <v>?</v>
      </c>
      <c r="G412" s="262" t="str">
        <f>'🔢 İNDİKATÖRLER'!Q411</f>
        <v>?</v>
      </c>
      <c r="H412" s="262" t="str">
        <f>'🔢 İNDİKATÖRLER'!R411</f>
        <v>?</v>
      </c>
      <c r="I412" s="262" t="str">
        <f>'🔢 İNDİKATÖRLER'!S411</f>
        <v>?</v>
      </c>
      <c r="J412" s="262" t="str">
        <f>'🔢 İNDİKATÖRLER'!AA411</f>
        <v>HAYIR</v>
      </c>
      <c r="K412" s="262" t="str">
        <f>'🔢 İNDİKATÖRLER'!F411</f>
        <v>?</v>
      </c>
      <c r="L412" s="262" t="str">
        <f>'🔢 İNDİKATÖRLER'!Z411</f>
        <v>PAS</v>
      </c>
      <c r="M412" s="262">
        <f>'📡 CANLI_VERİ'!I412</f>
        <v>0</v>
      </c>
      <c r="N412" s="262">
        <f>'📡 CANLI_VERİ'!H412</f>
        <v>0</v>
      </c>
      <c r="O412" s="262">
        <f>'📡 CANLI_VERİ'!C412</f>
        <v>0</v>
      </c>
      <c r="P412" s="262" t="str">
        <f>'🔢 İNDİKATÖRLER'!U411</f>
        <v/>
      </c>
      <c r="Q412" s="262" t="str">
        <f t="shared" si="12"/>
        <v/>
      </c>
      <c r="R412" s="263" t="str">
        <f t="shared" si="13"/>
        <v>Pas geç</v>
      </c>
    </row>
    <row r="413" spans="1:18" x14ac:dyDescent="0.3">
      <c r="A413" s="262">
        <v>410</v>
      </c>
      <c r="B413" s="263" t="str">
        <f>'🔢 İNDİKATÖRLER'!A412</f>
        <v>TURSG</v>
      </c>
      <c r="C413" s="262">
        <f>'🔢 İNDİKATÖRLER'!Y412</f>
        <v>4</v>
      </c>
      <c r="D413" s="262" t="str">
        <f>'🔢 İNDİKATÖRLER'!N412</f>
        <v>✗</v>
      </c>
      <c r="E413" s="262" t="str">
        <f>'🔢 İNDİKATÖRLER'!O412</f>
        <v>✓</v>
      </c>
      <c r="F413" s="262" t="str">
        <f>'🔢 İNDİKATÖRLER'!P412</f>
        <v>✓</v>
      </c>
      <c r="G413" s="262" t="str">
        <f>'🔢 İNDİKATÖRLER'!Q412</f>
        <v>✗</v>
      </c>
      <c r="H413" s="262" t="str">
        <f>'🔢 İNDİKATÖRLER'!R412</f>
        <v>✗</v>
      </c>
      <c r="I413" s="262" t="str">
        <f>'🔢 İNDİKATÖRLER'!S412</f>
        <v>✗</v>
      </c>
      <c r="J413" s="262" t="str">
        <f>'🔢 İNDİKATÖRLER'!AA412</f>
        <v>HAYIR</v>
      </c>
      <c r="K413" s="262">
        <f>'🔢 İNDİKATÖRLER'!F412</f>
        <v>3.5921325051759845</v>
      </c>
      <c r="L413" s="262" t="str">
        <f>'🔢 İNDİKATÖRLER'!Z412</f>
        <v>PAS</v>
      </c>
      <c r="M413" s="262">
        <f>'📡 CANLI_VERİ'!I413</f>
        <v>0.50039999999999996</v>
      </c>
      <c r="N413" s="262">
        <f>'📡 CANLI_VERİ'!H413</f>
        <v>1099869</v>
      </c>
      <c r="O413" s="262">
        <f>'📡 CANLI_VERİ'!C413</f>
        <v>14.06</v>
      </c>
      <c r="P413" s="262">
        <f>'🔢 İNDİKATÖRLER'!U412</f>
        <v>6</v>
      </c>
      <c r="Q413" s="262">
        <f t="shared" si="12"/>
        <v>-2</v>
      </c>
      <c r="R413" s="263" t="str">
        <f t="shared" si="13"/>
        <v>Pas geç</v>
      </c>
    </row>
    <row r="414" spans="1:18" x14ac:dyDescent="0.3">
      <c r="A414" s="262">
        <v>411</v>
      </c>
      <c r="B414" s="263" t="str">
        <f>'🔢 İNDİKATÖRLER'!A413</f>
        <v>ULUFA</v>
      </c>
      <c r="C414" s="262">
        <f>'🔢 İNDİKATÖRLER'!Y413</f>
        <v>0</v>
      </c>
      <c r="D414" s="262" t="str">
        <f>'🔢 İNDİKATÖRLER'!N413</f>
        <v>✗</v>
      </c>
      <c r="E414" s="262" t="str">
        <f>'🔢 İNDİKATÖRLER'!O413</f>
        <v>✗</v>
      </c>
      <c r="F414" s="262" t="str">
        <f>'🔢 İNDİKATÖRLER'!P413</f>
        <v>✗</v>
      </c>
      <c r="G414" s="262" t="str">
        <f>'🔢 İNDİKATÖRLER'!Q413</f>
        <v>✗</v>
      </c>
      <c r="H414" s="262" t="str">
        <f>'🔢 İNDİKATÖRLER'!R413</f>
        <v>✗</v>
      </c>
      <c r="I414" s="262" t="str">
        <f>'🔢 İNDİKATÖRLER'!S413</f>
        <v>✗</v>
      </c>
      <c r="J414" s="262" t="str">
        <f>'🔢 İNDİKATÖRLER'!AA413</f>
        <v>HAYIR</v>
      </c>
      <c r="K414" s="262">
        <f>'🔢 İNDİKATÖRLER'!F413</f>
        <v>7.3949579831932786</v>
      </c>
      <c r="L414" s="262" t="str">
        <f>'🔢 İNDİKATÖRLER'!Z413</f>
        <v>PAS</v>
      </c>
      <c r="M414" s="262">
        <f>'📡 CANLI_VERİ'!I414</f>
        <v>0.24390000000000001</v>
      </c>
      <c r="N414" s="262">
        <f>'📡 CANLI_VERİ'!H414</f>
        <v>465373</v>
      </c>
      <c r="O414" s="262">
        <f>'📡 CANLI_VERİ'!C414</f>
        <v>4.1100000000000003</v>
      </c>
      <c r="P414" s="262">
        <f>'🔢 İNDİKATÖRLER'!U413</f>
        <v>-2</v>
      </c>
      <c r="Q414" s="262">
        <f t="shared" si="12"/>
        <v>2</v>
      </c>
      <c r="R414" s="263" t="str">
        <f t="shared" si="13"/>
        <v>Pas geç</v>
      </c>
    </row>
    <row r="415" spans="1:18" x14ac:dyDescent="0.3">
      <c r="A415" s="262">
        <v>412</v>
      </c>
      <c r="B415" s="263" t="str">
        <f>'🔢 İNDİKATÖRLER'!A414</f>
        <v>ULUSE</v>
      </c>
      <c r="C415" s="262">
        <f>'🔢 İNDİKATÖRLER'!Y414</f>
        <v>4</v>
      </c>
      <c r="D415" s="262" t="str">
        <f>'🔢 İNDİKATÖRLER'!N414</f>
        <v>✓</v>
      </c>
      <c r="E415" s="262" t="str">
        <f>'🔢 İNDİKATÖRLER'!O414</f>
        <v>✓</v>
      </c>
      <c r="F415" s="262" t="str">
        <f>'🔢 İNDİKATÖRLER'!P414</f>
        <v>✓</v>
      </c>
      <c r="G415" s="262" t="str">
        <f>'🔢 İNDİKATÖRLER'!Q414</f>
        <v>✓</v>
      </c>
      <c r="H415" s="262" t="str">
        <f>'🔢 İNDİKATÖRLER'!R414</f>
        <v>✓</v>
      </c>
      <c r="I415" s="262" t="str">
        <f>'🔢 İNDİKATÖRLER'!S414</f>
        <v>✗</v>
      </c>
      <c r="J415" s="262" t="str">
        <f>'🔢 İNDİKATÖRLER'!AA414</f>
        <v>HAYIR</v>
      </c>
      <c r="K415" s="262">
        <f>'🔢 İNDİKATÖRLER'!F414</f>
        <v>7.4676549865229092</v>
      </c>
      <c r="L415" s="262" t="str">
        <f>'🔢 İNDİKATÖRLER'!Z414</f>
        <v>PAS</v>
      </c>
      <c r="M415" s="262">
        <f>'📡 CANLI_VERİ'!I415</f>
        <v>-0.40539999999999998</v>
      </c>
      <c r="N415" s="262">
        <f>'📡 CANLI_VERİ'!H415</f>
        <v>3172</v>
      </c>
      <c r="O415" s="262">
        <f>'📡 CANLI_VERİ'!C415</f>
        <v>221.1</v>
      </c>
      <c r="P415" s="262">
        <f>'🔢 İNDİKATÖRLER'!U414</f>
        <v>11</v>
      </c>
      <c r="Q415" s="262">
        <f t="shared" si="12"/>
        <v>-7</v>
      </c>
      <c r="R415" s="263" t="str">
        <f t="shared" si="13"/>
        <v>Pas geç</v>
      </c>
    </row>
    <row r="416" spans="1:18" x14ac:dyDescent="0.3">
      <c r="A416" s="262">
        <v>413</v>
      </c>
      <c r="B416" s="263" t="str">
        <f>'🔢 İNDİKATÖRLER'!A415</f>
        <v>ULUUN</v>
      </c>
      <c r="C416" s="262">
        <f>'🔢 İNDİKATÖRLER'!Y415</f>
        <v>0</v>
      </c>
      <c r="D416" s="262" t="str">
        <f>'🔢 İNDİKATÖRLER'!N415</f>
        <v>?</v>
      </c>
      <c r="E416" s="262" t="str">
        <f>'🔢 İNDİKATÖRLER'!O415</f>
        <v>?</v>
      </c>
      <c r="F416" s="262" t="str">
        <f>'🔢 İNDİKATÖRLER'!P415</f>
        <v>?</v>
      </c>
      <c r="G416" s="262" t="str">
        <f>'🔢 İNDİKATÖRLER'!Q415</f>
        <v>?</v>
      </c>
      <c r="H416" s="262" t="str">
        <f>'🔢 İNDİKATÖRLER'!R415</f>
        <v>?</v>
      </c>
      <c r="I416" s="262" t="str">
        <f>'🔢 İNDİKATÖRLER'!S415</f>
        <v>?</v>
      </c>
      <c r="J416" s="262" t="str">
        <f>'🔢 İNDİKATÖRLER'!AA415</f>
        <v>HAYIR</v>
      </c>
      <c r="K416" s="262" t="str">
        <f>'🔢 İNDİKATÖRLER'!F415</f>
        <v>?</v>
      </c>
      <c r="L416" s="262" t="str">
        <f>'🔢 İNDİKATÖRLER'!Z415</f>
        <v>PAS</v>
      </c>
      <c r="M416" s="262">
        <f>'📡 CANLI_VERİ'!I416</f>
        <v>0</v>
      </c>
      <c r="N416" s="262">
        <f>'📡 CANLI_VERİ'!H416</f>
        <v>130192</v>
      </c>
      <c r="O416" s="262">
        <f>'📡 CANLI_VERİ'!C416</f>
        <v>8.6</v>
      </c>
      <c r="P416" s="262" t="str">
        <f>'🔢 İNDİKATÖRLER'!U415</f>
        <v/>
      </c>
      <c r="Q416" s="262" t="str">
        <f t="shared" si="12"/>
        <v/>
      </c>
      <c r="R416" s="263" t="str">
        <f t="shared" si="13"/>
        <v>Pas geç</v>
      </c>
    </row>
    <row r="417" spans="1:18" x14ac:dyDescent="0.3">
      <c r="A417" s="262">
        <v>414</v>
      </c>
      <c r="B417" s="263" t="str">
        <f>'🔢 İNDİKATÖRLER'!A416</f>
        <v>UNLU</v>
      </c>
      <c r="C417" s="262">
        <f>'🔢 İNDİKATÖRLER'!Y416</f>
        <v>6</v>
      </c>
      <c r="D417" s="262" t="str">
        <f>'🔢 İNDİKATÖRLER'!N416</f>
        <v>✓</v>
      </c>
      <c r="E417" s="262" t="str">
        <f>'🔢 İNDİKATÖRLER'!O416</f>
        <v>✓</v>
      </c>
      <c r="F417" s="262" t="str">
        <f>'🔢 İNDİKATÖRLER'!P416</f>
        <v>✓</v>
      </c>
      <c r="G417" s="262" t="str">
        <f>'🔢 İNDİKATÖRLER'!Q416</f>
        <v>✗</v>
      </c>
      <c r="H417" s="262" t="str">
        <f>'🔢 İNDİKATÖRLER'!R416</f>
        <v>✓</v>
      </c>
      <c r="I417" s="262" t="str">
        <f>'🔢 İNDİKATÖRLER'!S416</f>
        <v>✗</v>
      </c>
      <c r="J417" s="262" t="str">
        <f>'🔢 İNDİKATÖRLER'!AA416</f>
        <v>HAYIR</v>
      </c>
      <c r="K417" s="262">
        <f>'🔢 İNDİKATÖRLER'!F416</f>
        <v>3.0865484880083431</v>
      </c>
      <c r="L417" s="262" t="str">
        <f>'🔢 İNDİKATÖRLER'!Z416</f>
        <v>PAS</v>
      </c>
      <c r="M417" s="262">
        <f>'📡 CANLI_VERİ'!I417</f>
        <v>0.52010000000000001</v>
      </c>
      <c r="N417" s="262">
        <f>'📡 CANLI_VERİ'!H417</f>
        <v>16109</v>
      </c>
      <c r="O417" s="262">
        <f>'📡 CANLI_VERİ'!C417</f>
        <v>13.53</v>
      </c>
      <c r="P417" s="262">
        <f>'🔢 İNDİKATÖRLER'!U416</f>
        <v>11</v>
      </c>
      <c r="Q417" s="262">
        <f t="shared" si="12"/>
        <v>-5</v>
      </c>
      <c r="R417" s="263" t="str">
        <f t="shared" si="13"/>
        <v>Pas geç</v>
      </c>
    </row>
    <row r="418" spans="1:18" x14ac:dyDescent="0.3">
      <c r="A418" s="262">
        <v>415</v>
      </c>
      <c r="B418" s="263" t="str">
        <f>'🔢 İNDİKATÖRLER'!A417</f>
        <v>USAK</v>
      </c>
      <c r="C418" s="262">
        <f>'🔢 İNDİKATÖRLER'!Y417</f>
        <v>2</v>
      </c>
      <c r="D418" s="262" t="str">
        <f>'🔢 İNDİKATÖRLER'!N417</f>
        <v>✗</v>
      </c>
      <c r="E418" s="262" t="str">
        <f>'🔢 İNDİKATÖRLER'!O417</f>
        <v>✓</v>
      </c>
      <c r="F418" s="262" t="str">
        <f>'🔢 İNDİKATÖRLER'!P417</f>
        <v>✓</v>
      </c>
      <c r="G418" s="262" t="str">
        <f>'🔢 İNDİKATÖRLER'!Q417</f>
        <v>✗</v>
      </c>
      <c r="H418" s="262" t="str">
        <f>'🔢 İNDİKATÖRLER'!R417</f>
        <v>✗</v>
      </c>
      <c r="I418" s="262" t="str">
        <f>'🔢 İNDİKATÖRLER'!S417</f>
        <v>✗</v>
      </c>
      <c r="J418" s="262" t="str">
        <f>'🔢 İNDİKATÖRLER'!AA417</f>
        <v>HAYIR</v>
      </c>
      <c r="K418" s="262">
        <f>'🔢 İNDİKATÖRLER'!F417</f>
        <v>4.3425324675324708</v>
      </c>
      <c r="L418" s="262" t="str">
        <f>'🔢 İNDİKATÖRLER'!Z417</f>
        <v>PAS</v>
      </c>
      <c r="M418" s="262">
        <f>'📡 CANLI_VERİ'!I418</f>
        <v>-0.57140000000000002</v>
      </c>
      <c r="N418" s="262">
        <f>'📡 CANLI_VERİ'!H418</f>
        <v>1863358</v>
      </c>
      <c r="O418" s="262">
        <f>'📡 CANLI_VERİ'!C418</f>
        <v>1.74</v>
      </c>
      <c r="P418" s="262">
        <f>'🔢 İNDİKATÖRLER'!U417</f>
        <v>6</v>
      </c>
      <c r="Q418" s="262">
        <f t="shared" si="12"/>
        <v>-4</v>
      </c>
      <c r="R418" s="263" t="str">
        <f t="shared" si="13"/>
        <v>Pas geç</v>
      </c>
    </row>
    <row r="419" spans="1:18" x14ac:dyDescent="0.3">
      <c r="A419" s="262">
        <v>416</v>
      </c>
      <c r="B419" s="263" t="str">
        <f>'🔢 İNDİKATÖRLER'!A418</f>
        <v>USDTR</v>
      </c>
      <c r="C419" s="262">
        <f>'🔢 İNDİKATÖRLER'!Y418</f>
        <v>0</v>
      </c>
      <c r="D419" s="262" t="str">
        <f>'🔢 İNDİKATÖRLER'!N418</f>
        <v>?</v>
      </c>
      <c r="E419" s="262" t="str">
        <f>'🔢 İNDİKATÖRLER'!O418</f>
        <v>?</v>
      </c>
      <c r="F419" s="262" t="str">
        <f>'🔢 İNDİKATÖRLER'!P418</f>
        <v>?</v>
      </c>
      <c r="G419" s="262" t="str">
        <f>'🔢 İNDİKATÖRLER'!Q418</f>
        <v>?</v>
      </c>
      <c r="H419" s="262" t="str">
        <f>'🔢 İNDİKATÖRLER'!R418</f>
        <v>?</v>
      </c>
      <c r="I419" s="262" t="str">
        <f>'🔢 İNDİKATÖRLER'!S418</f>
        <v>?</v>
      </c>
      <c r="J419" s="262" t="str">
        <f>'🔢 İNDİKATÖRLER'!AA418</f>
        <v>HAYIR</v>
      </c>
      <c r="K419" s="262" t="str">
        <f>'🔢 İNDİKATÖRLER'!F418</f>
        <v>?</v>
      </c>
      <c r="L419" s="262" t="str">
        <f>'🔢 İNDİKATÖRLER'!Z418</f>
        <v>PAS</v>
      </c>
      <c r="M419" s="262">
        <f>'📡 CANLI_VERİ'!I419</f>
        <v>0</v>
      </c>
      <c r="N419" s="262">
        <f>'📡 CANLI_VERİ'!H419</f>
        <v>0</v>
      </c>
      <c r="O419" s="262">
        <f>'📡 CANLI_VERİ'!C419</f>
        <v>0</v>
      </c>
      <c r="P419" s="262" t="str">
        <f>'🔢 İNDİKATÖRLER'!U418</f>
        <v/>
      </c>
      <c r="Q419" s="262" t="str">
        <f t="shared" si="12"/>
        <v/>
      </c>
      <c r="R419" s="263" t="str">
        <f t="shared" si="13"/>
        <v>Pas geç</v>
      </c>
    </row>
    <row r="420" spans="1:18" x14ac:dyDescent="0.3">
      <c r="A420" s="262">
        <v>417</v>
      </c>
      <c r="B420" s="263" t="str">
        <f>'🔢 İNDİKATÖRLER'!A419</f>
        <v>VAKBN</v>
      </c>
      <c r="C420" s="262">
        <f>'🔢 İNDİKATÖRLER'!Y419</f>
        <v>0</v>
      </c>
      <c r="D420" s="262" t="str">
        <f>'🔢 İNDİKATÖRLER'!N419</f>
        <v>✗</v>
      </c>
      <c r="E420" s="262" t="str">
        <f>'🔢 İNDİKATÖRLER'!O419</f>
        <v>✗</v>
      </c>
      <c r="F420" s="262" t="str">
        <f>'🔢 İNDİKATÖRLER'!P419</f>
        <v>✗</v>
      </c>
      <c r="G420" s="262" t="str">
        <f>'🔢 İNDİKATÖRLER'!Q419</f>
        <v>✗</v>
      </c>
      <c r="H420" s="262" t="str">
        <f>'🔢 İNDİKATÖRLER'!R419</f>
        <v>✗</v>
      </c>
      <c r="I420" s="262" t="str">
        <f>'🔢 İNDİKATÖRLER'!S419</f>
        <v>✗</v>
      </c>
      <c r="J420" s="262" t="str">
        <f>'🔢 İNDİKATÖRLER'!AA419</f>
        <v>HAYIR</v>
      </c>
      <c r="K420" s="262">
        <f>'🔢 İNDİKATÖRLER'!F419</f>
        <v>4.0303272146847497</v>
      </c>
      <c r="L420" s="262" t="str">
        <f>'🔢 İNDİKATÖRLER'!Z419</f>
        <v>PAS</v>
      </c>
      <c r="M420" s="262">
        <f>'📡 CANLI_VERİ'!I420</f>
        <v>6.3200000000000006E-2</v>
      </c>
      <c r="N420" s="262">
        <f>'📡 CANLI_VERİ'!H420</f>
        <v>617835</v>
      </c>
      <c r="O420" s="262">
        <f>'📡 CANLI_VERİ'!C420</f>
        <v>31.66</v>
      </c>
      <c r="P420" s="262">
        <f>'🔢 İNDİKATÖRLER'!U419</f>
        <v>0</v>
      </c>
      <c r="Q420" s="262">
        <f t="shared" si="12"/>
        <v>0</v>
      </c>
      <c r="R420" s="263" t="str">
        <f t="shared" si="13"/>
        <v>Pas geç</v>
      </c>
    </row>
    <row r="421" spans="1:18" x14ac:dyDescent="0.3">
      <c r="A421" s="262">
        <v>418</v>
      </c>
      <c r="B421" s="263" t="str">
        <f>'🔢 İNDİKATÖRLER'!A420</f>
        <v>VAKFN</v>
      </c>
      <c r="C421" s="262">
        <f>'🔢 İNDİKATÖRLER'!Y420</f>
        <v>4</v>
      </c>
      <c r="D421" s="262" t="str">
        <f>'🔢 İNDİKATÖRLER'!N420</f>
        <v>✗</v>
      </c>
      <c r="E421" s="262" t="str">
        <f>'🔢 İNDİKATÖRLER'!O420</f>
        <v>✓</v>
      </c>
      <c r="F421" s="262" t="str">
        <f>'🔢 İNDİKATÖRLER'!P420</f>
        <v>✓</v>
      </c>
      <c r="G421" s="262" t="str">
        <f>'🔢 İNDİKATÖRLER'!Q420</f>
        <v>✗</v>
      </c>
      <c r="H421" s="262" t="str">
        <f>'🔢 İNDİKATÖRLER'!R420</f>
        <v>✗</v>
      </c>
      <c r="I421" s="262" t="str">
        <f>'🔢 İNDİKATÖRLER'!S420</f>
        <v>✗</v>
      </c>
      <c r="J421" s="262" t="str">
        <f>'🔢 İNDİKATÖRLER'!AA420</f>
        <v>HAYIR</v>
      </c>
      <c r="K421" s="262">
        <f>'🔢 İNDİKATÖRLER'!F420</f>
        <v>3.2046332046332004</v>
      </c>
      <c r="L421" s="262" t="str">
        <f>'🔢 İNDİKATÖRLER'!Z420</f>
        <v>PAS</v>
      </c>
      <c r="M421" s="262">
        <f>'📡 CANLI_VERİ'!I421</f>
        <v>-0.54349999999999998</v>
      </c>
      <c r="N421" s="262">
        <f>'📡 CANLI_VERİ'!H421</f>
        <v>457646</v>
      </c>
      <c r="O421" s="262">
        <f>'📡 CANLI_VERİ'!C421</f>
        <v>1.83</v>
      </c>
      <c r="P421" s="262">
        <f>'🔢 İNDİKATÖRLER'!U420</f>
        <v>6</v>
      </c>
      <c r="Q421" s="262">
        <f t="shared" si="12"/>
        <v>-2</v>
      </c>
      <c r="R421" s="263" t="str">
        <f t="shared" si="13"/>
        <v>Pas geç</v>
      </c>
    </row>
    <row r="422" spans="1:18" x14ac:dyDescent="0.3">
      <c r="A422" s="262">
        <v>419</v>
      </c>
      <c r="B422" s="263" t="str">
        <f>'🔢 İNDİKATÖRLER'!A421</f>
        <v>VAKKO</v>
      </c>
      <c r="C422" s="262">
        <f>'🔢 İNDİKATÖRLER'!Y421</f>
        <v>2</v>
      </c>
      <c r="D422" s="262" t="str">
        <f>'🔢 İNDİKATÖRLER'!N421</f>
        <v>✓</v>
      </c>
      <c r="E422" s="262" t="str">
        <f>'🔢 İNDİKATÖRLER'!O421</f>
        <v>✓</v>
      </c>
      <c r="F422" s="262" t="str">
        <f>'🔢 İNDİKATÖRLER'!P421</f>
        <v>✗</v>
      </c>
      <c r="G422" s="262" t="str">
        <f>'🔢 İNDİKATÖRLER'!Q421</f>
        <v>✓</v>
      </c>
      <c r="H422" s="262" t="str">
        <f>'🔢 İNDİKATÖRLER'!R421</f>
        <v>✗</v>
      </c>
      <c r="I422" s="262" t="str">
        <f>'🔢 İNDİKATÖRLER'!S421</f>
        <v>✗</v>
      </c>
      <c r="J422" s="262" t="str">
        <f>'🔢 İNDİKATÖRLER'!AA421</f>
        <v>HAYIR</v>
      </c>
      <c r="K422" s="262">
        <f>'🔢 İNDİKATÖRLER'!F421</f>
        <v>5.2350371341197066</v>
      </c>
      <c r="L422" s="262" t="str">
        <f>'🔢 İNDİKATÖRLER'!Z421</f>
        <v>PAS</v>
      </c>
      <c r="M422" s="262">
        <f>'📡 CANLI_VERİ'!I422</f>
        <v>-0.23749999999999999</v>
      </c>
      <c r="N422" s="262">
        <f>'📡 CANLI_VERİ'!H422</f>
        <v>1455</v>
      </c>
      <c r="O422" s="262">
        <f>'📡 CANLI_VERİ'!C422</f>
        <v>84</v>
      </c>
      <c r="P422" s="262">
        <f>'🔢 İNDİKATÖRLER'!U421</f>
        <v>6</v>
      </c>
      <c r="Q422" s="262">
        <f t="shared" si="12"/>
        <v>-4</v>
      </c>
      <c r="R422" s="263" t="str">
        <f t="shared" si="13"/>
        <v>Pas geç</v>
      </c>
    </row>
    <row r="423" spans="1:18" x14ac:dyDescent="0.3">
      <c r="A423" s="262">
        <v>420</v>
      </c>
      <c r="B423" s="263" t="str">
        <f>'🔢 İNDİKATÖRLER'!A422</f>
        <v>VANGD</v>
      </c>
      <c r="C423" s="262">
        <f>'🔢 İNDİKATÖRLER'!Y422</f>
        <v>0</v>
      </c>
      <c r="D423" s="262" t="str">
        <f>'🔢 İNDİKATÖRLER'!N422</f>
        <v>?</v>
      </c>
      <c r="E423" s="262" t="str">
        <f>'🔢 İNDİKATÖRLER'!O422</f>
        <v>?</v>
      </c>
      <c r="F423" s="262" t="str">
        <f>'🔢 İNDİKATÖRLER'!P422</f>
        <v>?</v>
      </c>
      <c r="G423" s="262" t="str">
        <f>'🔢 İNDİKATÖRLER'!Q422</f>
        <v>?</v>
      </c>
      <c r="H423" s="262" t="str">
        <f>'🔢 İNDİKATÖRLER'!R422</f>
        <v>?</v>
      </c>
      <c r="I423" s="262" t="str">
        <f>'🔢 İNDİKATÖRLER'!S422</f>
        <v>?</v>
      </c>
      <c r="J423" s="262" t="str">
        <f>'🔢 İNDİKATÖRLER'!AA422</f>
        <v>HAYIR</v>
      </c>
      <c r="K423" s="262" t="str">
        <f>'🔢 İNDİKATÖRLER'!F422</f>
        <v>?</v>
      </c>
      <c r="L423" s="262" t="str">
        <f>'🔢 İNDİKATÖRLER'!Z422</f>
        <v>PAS</v>
      </c>
      <c r="M423" s="262">
        <f>'📡 CANLI_VERİ'!I423</f>
        <v>0.22270000000000001</v>
      </c>
      <c r="N423" s="262">
        <f>'📡 CANLI_VERİ'!H423</f>
        <v>11212</v>
      </c>
      <c r="O423" s="262">
        <f>'📡 CANLI_VERİ'!C423</f>
        <v>90</v>
      </c>
      <c r="P423" s="262" t="str">
        <f>'🔢 İNDİKATÖRLER'!U422</f>
        <v/>
      </c>
      <c r="Q423" s="262" t="str">
        <f t="shared" si="12"/>
        <v/>
      </c>
      <c r="R423" s="263" t="str">
        <f t="shared" si="13"/>
        <v>Pas geç</v>
      </c>
    </row>
    <row r="424" spans="1:18" x14ac:dyDescent="0.3">
      <c r="A424" s="262">
        <v>421</v>
      </c>
      <c r="B424" s="263" t="str">
        <f>'🔢 İNDİKATÖRLER'!A423</f>
        <v>VERUS</v>
      </c>
      <c r="C424" s="262">
        <f>'🔢 İNDİKATÖRLER'!Y423</f>
        <v>5</v>
      </c>
      <c r="D424" s="262" t="str">
        <f>'🔢 İNDİKATÖRLER'!N423</f>
        <v>✗</v>
      </c>
      <c r="E424" s="262" t="str">
        <f>'🔢 İNDİKATÖRLER'!O423</f>
        <v>✓</v>
      </c>
      <c r="F424" s="262" t="str">
        <f>'🔢 İNDİKATÖRLER'!P423</f>
        <v>✗</v>
      </c>
      <c r="G424" s="262" t="str">
        <f>'🔢 İNDİKATÖRLER'!Q423</f>
        <v>✓</v>
      </c>
      <c r="H424" s="262" t="str">
        <f>'🔢 İNDİKATÖRLER'!R423</f>
        <v>✗</v>
      </c>
      <c r="I424" s="262" t="str">
        <f>'🔢 İNDİKATÖRLER'!S423</f>
        <v>✗</v>
      </c>
      <c r="J424" s="262" t="str">
        <f>'🔢 İNDİKATÖRLER'!AA423</f>
        <v>HAYIR</v>
      </c>
      <c r="K424" s="262">
        <f>'🔢 İNDİKATÖRLER'!F423</f>
        <v>3.8037166085946574</v>
      </c>
      <c r="L424" s="262" t="str">
        <f>'🔢 İNDİKATÖRLER'!Z423</f>
        <v>PAS</v>
      </c>
      <c r="M424" s="262">
        <f>'📡 CANLI_VERİ'!I424</f>
        <v>-0.39800000000000002</v>
      </c>
      <c r="N424" s="262">
        <f>'📡 CANLI_VERİ'!H424</f>
        <v>2048</v>
      </c>
      <c r="O424" s="262">
        <f>'📡 CANLI_VERİ'!C424</f>
        <v>500.5</v>
      </c>
      <c r="P424" s="262">
        <f>'🔢 İNDİKATÖRLER'!U423</f>
        <v>5</v>
      </c>
      <c r="Q424" s="262">
        <f t="shared" si="12"/>
        <v>0</v>
      </c>
      <c r="R424" s="263" t="str">
        <f t="shared" si="13"/>
        <v>Pas geç</v>
      </c>
    </row>
    <row r="425" spans="1:18" x14ac:dyDescent="0.3">
      <c r="A425" s="262">
        <v>422</v>
      </c>
      <c r="B425" s="263" t="str">
        <f>'🔢 İNDİKATÖRLER'!A424</f>
        <v>VESBE</v>
      </c>
      <c r="C425" s="262">
        <f>'🔢 İNDİKATÖRLER'!Y424</f>
        <v>4</v>
      </c>
      <c r="D425" s="262" t="str">
        <f>'🔢 İNDİKATÖRLER'!N424</f>
        <v>✗</v>
      </c>
      <c r="E425" s="262" t="str">
        <f>'🔢 İNDİKATÖRLER'!O424</f>
        <v>✓</v>
      </c>
      <c r="F425" s="262" t="str">
        <f>'🔢 İNDİKATÖRLER'!P424</f>
        <v>✓</v>
      </c>
      <c r="G425" s="262" t="str">
        <f>'🔢 İNDİKATÖRLER'!Q424</f>
        <v>✗</v>
      </c>
      <c r="H425" s="262" t="str">
        <f>'🔢 İNDİKATÖRLER'!R424</f>
        <v>✗</v>
      </c>
      <c r="I425" s="262" t="str">
        <f>'🔢 İNDİKATÖRLER'!S424</f>
        <v>✗</v>
      </c>
      <c r="J425" s="262" t="str">
        <f>'🔢 İNDİKATÖRLER'!AA424</f>
        <v>HAYIR</v>
      </c>
      <c r="K425" s="262">
        <f>'🔢 İNDİKATÖRLER'!F424</f>
        <v>2.6575775538431134</v>
      </c>
      <c r="L425" s="262" t="str">
        <f>'🔢 İNDİKATÖRLER'!Z424</f>
        <v>PAS</v>
      </c>
      <c r="M425" s="262">
        <f>'📡 CANLI_VERİ'!I425</f>
        <v>-0.14030000000000001</v>
      </c>
      <c r="N425" s="262">
        <f>'📡 CANLI_VERİ'!H425</f>
        <v>99790</v>
      </c>
      <c r="O425" s="262">
        <f>'📡 CANLI_VERİ'!C425</f>
        <v>7.12</v>
      </c>
      <c r="P425" s="262">
        <f>'🔢 İNDİKATÖRLER'!U424</f>
        <v>6</v>
      </c>
      <c r="Q425" s="262">
        <f t="shared" si="12"/>
        <v>-2</v>
      </c>
      <c r="R425" s="263" t="str">
        <f t="shared" si="13"/>
        <v>Pas geç</v>
      </c>
    </row>
    <row r="426" spans="1:18" x14ac:dyDescent="0.3">
      <c r="A426" s="262">
        <v>423</v>
      </c>
      <c r="B426" s="263" t="str">
        <f>'🔢 İNDİKATÖRLER'!A425</f>
        <v>VESTL</v>
      </c>
      <c r="C426" s="262">
        <f>'🔢 İNDİKATÖRLER'!Y425</f>
        <v>4</v>
      </c>
      <c r="D426" s="262" t="str">
        <f>'🔢 İNDİKATÖRLER'!N425</f>
        <v>✗</v>
      </c>
      <c r="E426" s="262" t="str">
        <f>'🔢 İNDİKATÖRLER'!O425</f>
        <v>✓</v>
      </c>
      <c r="F426" s="262" t="str">
        <f>'🔢 İNDİKATÖRLER'!P425</f>
        <v>✓</v>
      </c>
      <c r="G426" s="262" t="str">
        <f>'🔢 İNDİKATÖRLER'!Q425</f>
        <v>✗</v>
      </c>
      <c r="H426" s="262" t="str">
        <f>'🔢 İNDİKATÖRLER'!R425</f>
        <v>✗</v>
      </c>
      <c r="I426" s="262" t="str">
        <f>'🔢 İNDİKATÖRLER'!S425</f>
        <v>✗</v>
      </c>
      <c r="J426" s="262" t="str">
        <f>'🔢 İNDİKATÖRLER'!AA425</f>
        <v>HAYIR</v>
      </c>
      <c r="K426" s="262">
        <f>'🔢 İNDİKATÖRLER'!F425</f>
        <v>3.4137159137159125</v>
      </c>
      <c r="L426" s="262" t="str">
        <f>'🔢 İNDİKATÖRLER'!Z425</f>
        <v>PAS</v>
      </c>
      <c r="M426" s="262">
        <f>'📡 CANLI_VERİ'!I426</f>
        <v>-0.21540000000000001</v>
      </c>
      <c r="N426" s="262">
        <f>'📡 CANLI_VERİ'!H426</f>
        <v>120825</v>
      </c>
      <c r="O426" s="262">
        <f>'📡 CANLI_VERİ'!C426</f>
        <v>27.8</v>
      </c>
      <c r="P426" s="262">
        <f>'🔢 İNDİKATÖRLER'!U425</f>
        <v>6</v>
      </c>
      <c r="Q426" s="262">
        <f t="shared" si="12"/>
        <v>-2</v>
      </c>
      <c r="R426" s="263" t="str">
        <f t="shared" si="13"/>
        <v>Pas geç</v>
      </c>
    </row>
    <row r="427" spans="1:18" x14ac:dyDescent="0.3">
      <c r="A427" s="262">
        <v>424</v>
      </c>
      <c r="B427" s="263" t="str">
        <f>'🔢 İNDİKATÖRLER'!A426</f>
        <v>VKFYO</v>
      </c>
      <c r="C427" s="262">
        <f>'🔢 İNDİKATÖRLER'!Y426</f>
        <v>0</v>
      </c>
      <c r="D427" s="262" t="str">
        <f>'🔢 İNDİKATÖRLER'!N426</f>
        <v>?</v>
      </c>
      <c r="E427" s="262" t="str">
        <f>'🔢 İNDİKATÖRLER'!O426</f>
        <v>?</v>
      </c>
      <c r="F427" s="262" t="str">
        <f>'🔢 İNDİKATÖRLER'!P426</f>
        <v>?</v>
      </c>
      <c r="G427" s="262" t="str">
        <f>'🔢 İNDİKATÖRLER'!Q426</f>
        <v>?</v>
      </c>
      <c r="H427" s="262" t="str">
        <f>'🔢 İNDİKATÖRLER'!R426</f>
        <v>?</v>
      </c>
      <c r="I427" s="262" t="str">
        <f>'🔢 İNDİKATÖRLER'!S426</f>
        <v>?</v>
      </c>
      <c r="J427" s="262" t="str">
        <f>'🔢 İNDİKATÖRLER'!AA426</f>
        <v>HAYIR</v>
      </c>
      <c r="K427" s="262" t="str">
        <f>'🔢 İNDİKATÖRLER'!F426</f>
        <v>?</v>
      </c>
      <c r="L427" s="262" t="str">
        <f>'🔢 İNDİKATÖRLER'!Z426</f>
        <v>PAS</v>
      </c>
      <c r="M427" s="262">
        <f>'📡 CANLI_VERİ'!I427</f>
        <v>1.0216000000000001</v>
      </c>
      <c r="N427" s="262">
        <f>'📡 CANLI_VERİ'!H427</f>
        <v>7852</v>
      </c>
      <c r="O427" s="262">
        <f>'📡 CANLI_VERİ'!C427</f>
        <v>33.619999999999997</v>
      </c>
      <c r="P427" s="262" t="str">
        <f>'🔢 İNDİKATÖRLER'!U426</f>
        <v/>
      </c>
      <c r="Q427" s="262" t="str">
        <f t="shared" si="12"/>
        <v/>
      </c>
      <c r="R427" s="263" t="str">
        <f t="shared" si="13"/>
        <v>Pas geç</v>
      </c>
    </row>
    <row r="428" spans="1:18" x14ac:dyDescent="0.3">
      <c r="A428" s="262">
        <v>425</v>
      </c>
      <c r="B428" s="263" t="str">
        <f>'🔢 İNDİKATÖRLER'!A427</f>
        <v>VKING</v>
      </c>
      <c r="C428" s="262">
        <f>'🔢 İNDİKATÖRLER'!Y427</f>
        <v>0</v>
      </c>
      <c r="D428" s="262" t="str">
        <f>'🔢 İNDİKATÖRLER'!N427</f>
        <v>?</v>
      </c>
      <c r="E428" s="262" t="str">
        <f>'🔢 İNDİKATÖRLER'!O427</f>
        <v>?</v>
      </c>
      <c r="F428" s="262" t="str">
        <f>'🔢 İNDİKATÖRLER'!P427</f>
        <v>?</v>
      </c>
      <c r="G428" s="262" t="str">
        <f>'🔢 İNDİKATÖRLER'!Q427</f>
        <v>?</v>
      </c>
      <c r="H428" s="262" t="str">
        <f>'🔢 İNDİKATÖRLER'!R427</f>
        <v>?</v>
      </c>
      <c r="I428" s="262" t="str">
        <f>'🔢 İNDİKATÖRLER'!S427</f>
        <v>?</v>
      </c>
      <c r="J428" s="262" t="str">
        <f>'🔢 İNDİKATÖRLER'!AA427</f>
        <v>HAYIR</v>
      </c>
      <c r="K428" s="262" t="str">
        <f>'🔢 İNDİKATÖRLER'!F427</f>
        <v>?</v>
      </c>
      <c r="L428" s="262" t="str">
        <f>'🔢 İNDİKATÖRLER'!Z427</f>
        <v>PAS</v>
      </c>
      <c r="M428" s="262">
        <f>'📡 CANLI_VERİ'!I428</f>
        <v>0</v>
      </c>
      <c r="N428" s="262">
        <f>'📡 CANLI_VERİ'!H428</f>
        <v>2477</v>
      </c>
      <c r="O428" s="262">
        <f>'📡 CANLI_VERİ'!C428</f>
        <v>26</v>
      </c>
      <c r="P428" s="262" t="str">
        <f>'🔢 İNDİKATÖRLER'!U427</f>
        <v/>
      </c>
      <c r="Q428" s="262" t="str">
        <f t="shared" si="12"/>
        <v/>
      </c>
      <c r="R428" s="263" t="str">
        <f t="shared" si="13"/>
        <v>Pas geç</v>
      </c>
    </row>
    <row r="429" spans="1:18" x14ac:dyDescent="0.3">
      <c r="A429" s="262">
        <v>426</v>
      </c>
      <c r="B429" s="263" t="str">
        <f>'🔢 İNDİKATÖRLER'!A428</f>
        <v>VRGYO</v>
      </c>
      <c r="C429" s="262">
        <f>'🔢 İNDİKATÖRLER'!Y428</f>
        <v>0</v>
      </c>
      <c r="D429" s="262" t="str">
        <f>'🔢 İNDİKATÖRLER'!N428</f>
        <v>?</v>
      </c>
      <c r="E429" s="262" t="str">
        <f>'🔢 İNDİKATÖRLER'!O428</f>
        <v>?</v>
      </c>
      <c r="F429" s="262" t="str">
        <f>'🔢 İNDİKATÖRLER'!P428</f>
        <v>?</v>
      </c>
      <c r="G429" s="262" t="str">
        <f>'🔢 İNDİKATÖRLER'!Q428</f>
        <v>?</v>
      </c>
      <c r="H429" s="262" t="str">
        <f>'🔢 İNDİKATÖRLER'!R428</f>
        <v>?</v>
      </c>
      <c r="I429" s="262" t="str">
        <f>'🔢 İNDİKATÖRLER'!S428</f>
        <v>?</v>
      </c>
      <c r="J429" s="262" t="str">
        <f>'🔢 İNDİKATÖRLER'!AA428</f>
        <v>HAYIR</v>
      </c>
      <c r="K429" s="262" t="str">
        <f>'🔢 İNDİKATÖRLER'!F428</f>
        <v>?</v>
      </c>
      <c r="L429" s="262" t="str">
        <f>'🔢 İNDİKATÖRLER'!Z428</f>
        <v>PAS</v>
      </c>
      <c r="M429" s="262">
        <f>'📡 CANLI_VERİ'!I429</f>
        <v>0</v>
      </c>
      <c r="N429" s="262">
        <f>'📡 CANLI_VERİ'!H429</f>
        <v>347277</v>
      </c>
      <c r="O429" s="262">
        <f>'📡 CANLI_VERİ'!C429</f>
        <v>2.37</v>
      </c>
      <c r="P429" s="262" t="str">
        <f>'🔢 İNDİKATÖRLER'!U428</f>
        <v/>
      </c>
      <c r="Q429" s="262" t="str">
        <f t="shared" si="12"/>
        <v/>
      </c>
      <c r="R429" s="263" t="str">
        <f t="shared" si="13"/>
        <v>Pas geç</v>
      </c>
    </row>
    <row r="430" spans="1:18" x14ac:dyDescent="0.3">
      <c r="A430" s="262">
        <v>427</v>
      </c>
      <c r="B430" s="263" t="str">
        <f>'🔢 İNDİKATÖRLER'!A429</f>
        <v>YATAS</v>
      </c>
      <c r="C430" s="262">
        <f>'🔢 İNDİKATÖRLER'!Y429</f>
        <v>5</v>
      </c>
      <c r="D430" s="262" t="str">
        <f>'🔢 İNDİKATÖRLER'!N429</f>
        <v>✗</v>
      </c>
      <c r="E430" s="262" t="str">
        <f>'🔢 İNDİKATÖRLER'!O429</f>
        <v>✓</v>
      </c>
      <c r="F430" s="262" t="str">
        <f>'🔢 İNDİKATÖRLER'!P429</f>
        <v>✓</v>
      </c>
      <c r="G430" s="262" t="str">
        <f>'🔢 İNDİKATÖRLER'!Q429</f>
        <v>✗</v>
      </c>
      <c r="H430" s="262" t="str">
        <f>'🔢 İNDİKATÖRLER'!R429</f>
        <v>✓</v>
      </c>
      <c r="I430" s="262" t="str">
        <f>'🔢 İNDİKATÖRLER'!S429</f>
        <v>✗</v>
      </c>
      <c r="J430" s="262" t="str">
        <f>'🔢 İNDİKATÖRLER'!AA429</f>
        <v>HAYIR</v>
      </c>
      <c r="K430" s="262">
        <f>'🔢 İNDİKATÖRLER'!F429</f>
        <v>3.6279129817313267</v>
      </c>
      <c r="L430" s="262" t="str">
        <f>'🔢 İNDİKATÖRLER'!Z429</f>
        <v>PAS</v>
      </c>
      <c r="M430" s="262">
        <f>'📡 CANLI_VERİ'!I430</f>
        <v>0.2288</v>
      </c>
      <c r="N430" s="262">
        <f>'📡 CANLI_VERİ'!H430</f>
        <v>40748</v>
      </c>
      <c r="O430" s="262">
        <f>'📡 CANLI_VERİ'!C430</f>
        <v>43.8</v>
      </c>
      <c r="P430" s="262">
        <f>'🔢 İNDİKATÖRLER'!U429</f>
        <v>8</v>
      </c>
      <c r="Q430" s="262">
        <f t="shared" si="12"/>
        <v>-3</v>
      </c>
      <c r="R430" s="263" t="str">
        <f t="shared" si="13"/>
        <v>Pas geç</v>
      </c>
    </row>
    <row r="431" spans="1:18" x14ac:dyDescent="0.3">
      <c r="A431" s="262">
        <v>428</v>
      </c>
      <c r="B431" s="263" t="str">
        <f>'🔢 İNDİKATÖRLER'!A430</f>
        <v>YAYLA</v>
      </c>
      <c r="C431" s="262">
        <f>'🔢 İNDİKATÖRLER'!Y430</f>
        <v>10</v>
      </c>
      <c r="D431" s="262" t="str">
        <f>'🔢 İNDİKATÖRLER'!N430</f>
        <v>✓</v>
      </c>
      <c r="E431" s="262" t="str">
        <f>'🔢 İNDİKATÖRLER'!O430</f>
        <v>✓</v>
      </c>
      <c r="F431" s="262" t="str">
        <f>'🔢 İNDİKATÖRLER'!P430</f>
        <v>✓</v>
      </c>
      <c r="G431" s="262" t="str">
        <f>'🔢 İNDİKATÖRLER'!Q430</f>
        <v>✓</v>
      </c>
      <c r="H431" s="262" t="str">
        <f>'🔢 İNDİKATÖRLER'!R430</f>
        <v>✓</v>
      </c>
      <c r="I431" s="262" t="str">
        <f>'🔢 İNDİKATÖRLER'!S430</f>
        <v>✓</v>
      </c>
      <c r="J431" s="262" t="str">
        <f>'🔢 İNDİKATÖRLER'!AA430</f>
        <v>EVET</v>
      </c>
      <c r="K431" s="262">
        <f>'🔢 İNDİKATÖRLER'!F430</f>
        <v>6.185774733024382</v>
      </c>
      <c r="L431" s="262" t="str">
        <f>'🔢 İNDİKATÖRLER'!Z430</f>
        <v>İZLE</v>
      </c>
      <c r="M431" s="262">
        <f>'📡 CANLI_VERİ'!I431</f>
        <v>-0.69689999999999996</v>
      </c>
      <c r="N431" s="262">
        <f>'📡 CANLI_VERİ'!H431</f>
        <v>38435</v>
      </c>
      <c r="O431" s="262">
        <f>'📡 CANLI_VERİ'!C431</f>
        <v>28.5</v>
      </c>
      <c r="P431" s="262">
        <f>'🔢 İNDİKATÖRLER'!U430</f>
        <v>13</v>
      </c>
      <c r="Q431" s="262">
        <f t="shared" si="12"/>
        <v>-3</v>
      </c>
      <c r="R431" s="263" t="str">
        <f t="shared" si="13"/>
        <v>İkinci kademe izleme</v>
      </c>
    </row>
    <row r="432" spans="1:18" x14ac:dyDescent="0.3">
      <c r="A432" s="262">
        <v>429</v>
      </c>
      <c r="B432" s="263" t="str">
        <f>'🔢 İNDİKATÖRLER'!A431</f>
        <v>YGGYO</v>
      </c>
      <c r="C432" s="262">
        <f>'🔢 İNDİKATÖRLER'!Y431</f>
        <v>0</v>
      </c>
      <c r="D432" s="262" t="str">
        <f>'🔢 İNDİKATÖRLER'!N431</f>
        <v>?</v>
      </c>
      <c r="E432" s="262" t="str">
        <f>'🔢 İNDİKATÖRLER'!O431</f>
        <v>?</v>
      </c>
      <c r="F432" s="262" t="str">
        <f>'🔢 İNDİKATÖRLER'!P431</f>
        <v>?</v>
      </c>
      <c r="G432" s="262" t="str">
        <f>'🔢 İNDİKATÖRLER'!Q431</f>
        <v>?</v>
      </c>
      <c r="H432" s="262" t="str">
        <f>'🔢 İNDİKATÖRLER'!R431</f>
        <v>?</v>
      </c>
      <c r="I432" s="262" t="str">
        <f>'🔢 İNDİKATÖRLER'!S431</f>
        <v>?</v>
      </c>
      <c r="J432" s="262" t="str">
        <f>'🔢 İNDİKATÖRLER'!AA431</f>
        <v>HAYIR</v>
      </c>
      <c r="K432" s="262" t="str">
        <f>'🔢 İNDİKATÖRLER'!F431</f>
        <v>?</v>
      </c>
      <c r="L432" s="262" t="str">
        <f>'🔢 İNDİKATÖRLER'!Z431</f>
        <v>PAS</v>
      </c>
      <c r="M432" s="262">
        <f>'📡 CANLI_VERİ'!I432</f>
        <v>-1.1125</v>
      </c>
      <c r="N432" s="262">
        <f>'📡 CANLI_VERİ'!H432</f>
        <v>16450</v>
      </c>
      <c r="O432" s="262">
        <f>'📡 CANLI_VERİ'!C432</f>
        <v>240</v>
      </c>
      <c r="P432" s="262" t="str">
        <f>'🔢 İNDİKATÖRLER'!U431</f>
        <v/>
      </c>
      <c r="Q432" s="262" t="str">
        <f t="shared" si="12"/>
        <v/>
      </c>
      <c r="R432" s="263" t="str">
        <f t="shared" si="13"/>
        <v>Pas geç</v>
      </c>
    </row>
    <row r="433" spans="1:18" x14ac:dyDescent="0.3">
      <c r="A433" s="262">
        <v>430</v>
      </c>
      <c r="B433" s="263" t="str">
        <f>'🔢 İNDİKATÖRLER'!A432</f>
        <v>YKBNK</v>
      </c>
      <c r="C433" s="262">
        <f>'🔢 İNDİKATÖRLER'!Y432</f>
        <v>3</v>
      </c>
      <c r="D433" s="262" t="str">
        <f>'🔢 İNDİKATÖRLER'!N432</f>
        <v>✗</v>
      </c>
      <c r="E433" s="262" t="str">
        <f>'🔢 İNDİKATÖRLER'!O432</f>
        <v>✗</v>
      </c>
      <c r="F433" s="262" t="str">
        <f>'🔢 İNDİKATÖRLER'!P432</f>
        <v>✓</v>
      </c>
      <c r="G433" s="262" t="str">
        <f>'🔢 İNDİKATÖRLER'!Q432</f>
        <v>✗</v>
      </c>
      <c r="H433" s="262" t="str">
        <f>'🔢 İNDİKATÖRLER'!R432</f>
        <v>✗</v>
      </c>
      <c r="I433" s="262" t="str">
        <f>'🔢 İNDİKATÖRLER'!S432</f>
        <v>✗</v>
      </c>
      <c r="J433" s="262" t="str">
        <f>'🔢 İNDİKATÖRLER'!AA432</f>
        <v>HAYIR</v>
      </c>
      <c r="K433" s="262">
        <f>'🔢 İNDİKATÖRLER'!F432</f>
        <v>3.5733559478837376</v>
      </c>
      <c r="L433" s="262" t="str">
        <f>'🔢 İNDİKATÖRLER'!Z432</f>
        <v>PAS</v>
      </c>
      <c r="M433" s="262">
        <f>'📡 CANLI_VERİ'!I433</f>
        <v>0</v>
      </c>
      <c r="N433" s="262">
        <f>'📡 CANLI_VERİ'!H433</f>
        <v>3830636</v>
      </c>
      <c r="O433" s="262">
        <f>'📡 CANLI_VERİ'!C433</f>
        <v>37.04</v>
      </c>
      <c r="P433" s="262">
        <f>'🔢 İNDİKATÖRLER'!U432</f>
        <v>3</v>
      </c>
      <c r="Q433" s="262">
        <f t="shared" si="12"/>
        <v>0</v>
      </c>
      <c r="R433" s="263" t="str">
        <f t="shared" si="13"/>
        <v>Pas geç</v>
      </c>
    </row>
    <row r="434" spans="1:18" x14ac:dyDescent="0.3">
      <c r="A434" s="262">
        <v>431</v>
      </c>
      <c r="B434" s="263" t="str">
        <f>'🔢 İNDİKATÖRLER'!A433</f>
        <v>YKSLN</v>
      </c>
      <c r="C434" s="262">
        <f>'🔢 İNDİKATÖRLER'!Y433</f>
        <v>0</v>
      </c>
      <c r="D434" s="262" t="str">
        <f>'🔢 İNDİKATÖRLER'!N433</f>
        <v>?</v>
      </c>
      <c r="E434" s="262" t="str">
        <f>'🔢 İNDİKATÖRLER'!O433</f>
        <v>?</v>
      </c>
      <c r="F434" s="262" t="str">
        <f>'🔢 İNDİKATÖRLER'!P433</f>
        <v>?</v>
      </c>
      <c r="G434" s="262" t="str">
        <f>'🔢 İNDİKATÖRLER'!Q433</f>
        <v>?</v>
      </c>
      <c r="H434" s="262" t="str">
        <f>'🔢 İNDİKATÖRLER'!R433</f>
        <v>?</v>
      </c>
      <c r="I434" s="262" t="str">
        <f>'🔢 İNDİKATÖRLER'!S433</f>
        <v>?</v>
      </c>
      <c r="J434" s="262" t="str">
        <f>'🔢 İNDİKATÖRLER'!AA433</f>
        <v>HAYIR</v>
      </c>
      <c r="K434" s="262" t="str">
        <f>'🔢 İNDİKATÖRLER'!F433</f>
        <v>?</v>
      </c>
      <c r="L434" s="262" t="str">
        <f>'🔢 İNDİKATÖRLER'!Z433</f>
        <v>PAS</v>
      </c>
      <c r="M434" s="262">
        <f>'📡 CANLI_VERİ'!I434</f>
        <v>-0.30580000000000002</v>
      </c>
      <c r="N434" s="262">
        <f>'📡 CANLI_VERİ'!H434</f>
        <v>193056</v>
      </c>
      <c r="O434" s="262">
        <f>'📡 CANLI_VERİ'!C434</f>
        <v>3.26</v>
      </c>
      <c r="P434" s="262" t="str">
        <f>'🔢 İNDİKATÖRLER'!U433</f>
        <v/>
      </c>
      <c r="Q434" s="262" t="str">
        <f t="shared" si="12"/>
        <v/>
      </c>
      <c r="R434" s="263" t="str">
        <f t="shared" si="13"/>
        <v>Pas geç</v>
      </c>
    </row>
    <row r="435" spans="1:18" x14ac:dyDescent="0.3">
      <c r="A435" s="262">
        <v>432</v>
      </c>
      <c r="B435" s="263" t="str">
        <f>'🔢 İNDİKATÖRLER'!A434</f>
        <v>YONGA</v>
      </c>
      <c r="C435" s="262">
        <f>'🔢 İNDİKATÖRLER'!Y434</f>
        <v>5</v>
      </c>
      <c r="D435" s="262" t="str">
        <f>'🔢 İNDİKATÖRLER'!N434</f>
        <v>✗</v>
      </c>
      <c r="E435" s="262" t="str">
        <f>'🔢 İNDİKATÖRLER'!O434</f>
        <v>✓</v>
      </c>
      <c r="F435" s="262" t="str">
        <f>'🔢 İNDİKATÖRLER'!P434</f>
        <v>✓</v>
      </c>
      <c r="G435" s="262" t="str">
        <f>'🔢 İNDİKATÖRLER'!Q434</f>
        <v>✗</v>
      </c>
      <c r="H435" s="262" t="str">
        <f>'🔢 İNDİKATÖRLER'!R434</f>
        <v>✓</v>
      </c>
      <c r="I435" s="262" t="str">
        <f>'🔢 İNDİKATÖRLER'!S434</f>
        <v>✗</v>
      </c>
      <c r="J435" s="262" t="str">
        <f>'🔢 İNDİKATÖRLER'!AA434</f>
        <v>HAYIR</v>
      </c>
      <c r="K435" s="262">
        <f>'🔢 İNDİKATÖRLER'!F434</f>
        <v>2.6298701298701288</v>
      </c>
      <c r="L435" s="262" t="str">
        <f>'🔢 İNDİKATÖRLER'!Z434</f>
        <v>PAS</v>
      </c>
      <c r="M435" s="262">
        <f>'📡 CANLI_VERİ'!I435</f>
        <v>9.0899999999999995E-2</v>
      </c>
      <c r="N435" s="262">
        <f>'📡 CANLI_VERİ'!H435</f>
        <v>2494</v>
      </c>
      <c r="O435" s="262">
        <f>'📡 CANLI_VERİ'!C435</f>
        <v>55.05</v>
      </c>
      <c r="P435" s="262">
        <f>'🔢 İNDİKATÖRLER'!U434</f>
        <v>8</v>
      </c>
      <c r="Q435" s="262">
        <f t="shared" si="12"/>
        <v>-3</v>
      </c>
      <c r="R435" s="263" t="str">
        <f t="shared" si="13"/>
        <v>Pas geç</v>
      </c>
    </row>
    <row r="436" spans="1:18" x14ac:dyDescent="0.3">
      <c r="A436" s="262">
        <v>433</v>
      </c>
      <c r="B436" s="263" t="str">
        <f>'🔢 İNDİKATÖRLER'!A435</f>
        <v>YUNSA</v>
      </c>
      <c r="C436" s="262">
        <f>'🔢 İNDİKATÖRLER'!Y435</f>
        <v>5</v>
      </c>
      <c r="D436" s="262" t="str">
        <f>'🔢 İNDİKATÖRLER'!N435</f>
        <v>✗</v>
      </c>
      <c r="E436" s="262" t="str">
        <f>'🔢 İNDİKATÖRLER'!O435</f>
        <v>✓</v>
      </c>
      <c r="F436" s="262" t="str">
        <f>'🔢 İNDİKATÖRLER'!P435</f>
        <v>✓</v>
      </c>
      <c r="G436" s="262" t="str">
        <f>'🔢 İNDİKATÖRLER'!Q435</f>
        <v>✗</v>
      </c>
      <c r="H436" s="262" t="str">
        <f>'🔢 İNDİKATÖRLER'!R435</f>
        <v>✓</v>
      </c>
      <c r="I436" s="262" t="str">
        <f>'🔢 İNDİKATÖRLER'!S435</f>
        <v>✗</v>
      </c>
      <c r="J436" s="262" t="str">
        <f>'🔢 İNDİKATÖRLER'!AA435</f>
        <v>HAYIR</v>
      </c>
      <c r="K436" s="262">
        <f>'🔢 İNDİKATÖRLER'!F435</f>
        <v>3.5543199315654417</v>
      </c>
      <c r="L436" s="262" t="str">
        <f>'🔢 İNDİKATÖRLER'!Z435</f>
        <v>PAS</v>
      </c>
      <c r="M436" s="262">
        <f>'📡 CANLI_VERİ'!I436</f>
        <v>-0.11990000000000001</v>
      </c>
      <c r="N436" s="262">
        <f>'📡 CANLI_VERİ'!H436</f>
        <v>129725</v>
      </c>
      <c r="O436" s="262">
        <f>'📡 CANLI_VERİ'!C436</f>
        <v>8.33</v>
      </c>
      <c r="P436" s="262">
        <f>'🔢 İNDİKATÖRLER'!U435</f>
        <v>8</v>
      </c>
      <c r="Q436" s="262">
        <f t="shared" si="12"/>
        <v>-3</v>
      </c>
      <c r="R436" s="263" t="str">
        <f t="shared" si="13"/>
        <v>Pas geç</v>
      </c>
    </row>
    <row r="437" spans="1:18" x14ac:dyDescent="0.3">
      <c r="A437" s="262">
        <v>434</v>
      </c>
      <c r="B437" s="263" t="str">
        <f>'🔢 İNDİKATÖRLER'!A436</f>
        <v>YYLGD</v>
      </c>
      <c r="C437" s="262">
        <f>'🔢 İNDİKATÖRLER'!Y436</f>
        <v>0</v>
      </c>
      <c r="D437" s="262" t="str">
        <f>'🔢 İNDİKATÖRLER'!N436</f>
        <v>?</v>
      </c>
      <c r="E437" s="262" t="str">
        <f>'🔢 İNDİKATÖRLER'!O436</f>
        <v>?</v>
      </c>
      <c r="F437" s="262" t="str">
        <f>'🔢 İNDİKATÖRLER'!P436</f>
        <v>?</v>
      </c>
      <c r="G437" s="262" t="str">
        <f>'🔢 İNDİKATÖRLER'!Q436</f>
        <v>?</v>
      </c>
      <c r="H437" s="262" t="str">
        <f>'🔢 İNDİKATÖRLER'!R436</f>
        <v>?</v>
      </c>
      <c r="I437" s="262" t="str">
        <f>'🔢 İNDİKATÖRLER'!S436</f>
        <v>?</v>
      </c>
      <c r="J437" s="262" t="str">
        <f>'🔢 İNDİKATÖRLER'!AA436</f>
        <v>HAYIR</v>
      </c>
      <c r="K437" s="262" t="str">
        <f>'🔢 İNDİKATÖRLER'!F436</f>
        <v>?</v>
      </c>
      <c r="L437" s="262" t="str">
        <f>'🔢 İNDİKATÖRLER'!Z436</f>
        <v>PAS</v>
      </c>
      <c r="M437" s="262">
        <f>'📡 CANLI_VERİ'!I437</f>
        <v>8.5800000000000001E-2</v>
      </c>
      <c r="N437" s="262">
        <f>'📡 CANLI_VERİ'!H437</f>
        <v>179912</v>
      </c>
      <c r="O437" s="262">
        <f>'📡 CANLI_VERİ'!C437</f>
        <v>11.67</v>
      </c>
      <c r="P437" s="262" t="str">
        <f>'🔢 İNDİKATÖRLER'!U436</f>
        <v/>
      </c>
      <c r="Q437" s="262" t="str">
        <f t="shared" si="12"/>
        <v/>
      </c>
      <c r="R437" s="263" t="str">
        <f t="shared" si="13"/>
        <v>Pas geç</v>
      </c>
    </row>
    <row r="438" spans="1:18" x14ac:dyDescent="0.3">
      <c r="A438" s="262">
        <v>435</v>
      </c>
      <c r="B438" s="263" t="str">
        <f>'🔢 İNDİKATÖRLER'!A437</f>
        <v>ZEDUR</v>
      </c>
      <c r="C438" s="262">
        <f>'🔢 İNDİKATÖRLER'!Y437</f>
        <v>8</v>
      </c>
      <c r="D438" s="262" t="str">
        <f>'🔢 İNDİKATÖRLER'!N437</f>
        <v>✓</v>
      </c>
      <c r="E438" s="262" t="str">
        <f>'🔢 İNDİKATÖRLER'!O437</f>
        <v>✓</v>
      </c>
      <c r="F438" s="262" t="str">
        <f>'🔢 İNDİKATÖRLER'!P437</f>
        <v>✓</v>
      </c>
      <c r="G438" s="262" t="str">
        <f>'🔢 İNDİKATÖRLER'!Q437</f>
        <v>✗</v>
      </c>
      <c r="H438" s="262" t="str">
        <f>'🔢 İNDİKATÖRLER'!R437</f>
        <v>✗</v>
      </c>
      <c r="I438" s="262" t="str">
        <f>'🔢 İNDİKATÖRLER'!S437</f>
        <v>✓</v>
      </c>
      <c r="J438" s="262" t="str">
        <f>'🔢 İNDİKATÖRLER'!AA437</f>
        <v>HAYIR</v>
      </c>
      <c r="K438" s="262">
        <f>'🔢 İNDİKATÖRLER'!F437</f>
        <v>3.786945812807879</v>
      </c>
      <c r="L438" s="262" t="str">
        <f>'🔢 İNDİKATÖRLER'!Z437</f>
        <v>İZLE</v>
      </c>
      <c r="M438" s="262">
        <f>'📡 CANLI_VERİ'!I438</f>
        <v>-0.1062</v>
      </c>
      <c r="N438" s="262">
        <f>'📡 CANLI_VERİ'!H438</f>
        <v>83037</v>
      </c>
      <c r="O438" s="262">
        <f>'📡 CANLI_VERİ'!C438</f>
        <v>9.41</v>
      </c>
      <c r="P438" s="262">
        <f>'🔢 İNDİKATÖRLER'!U437</f>
        <v>11</v>
      </c>
      <c r="Q438" s="262">
        <f t="shared" si="12"/>
        <v>-3</v>
      </c>
      <c r="R438" s="263" t="str">
        <f t="shared" si="13"/>
        <v>İkinci kademe izleme</v>
      </c>
    </row>
    <row r="439" spans="1:18" x14ac:dyDescent="0.3">
      <c r="A439" s="262">
        <v>436</v>
      </c>
      <c r="B439" s="263" t="str">
        <f>'🔢 İNDİKATÖRLER'!A438</f>
        <v>ZOREN</v>
      </c>
      <c r="C439" s="262">
        <f>'🔢 İNDİKATÖRLER'!Y438</f>
        <v>4</v>
      </c>
      <c r="D439" s="262" t="str">
        <f>'🔢 İNDİKATÖRLER'!N438</f>
        <v>✗</v>
      </c>
      <c r="E439" s="262" t="str">
        <f>'🔢 İNDİKATÖRLER'!O438</f>
        <v>✓</v>
      </c>
      <c r="F439" s="262" t="str">
        <f>'🔢 İNDİKATÖRLER'!P438</f>
        <v>✓</v>
      </c>
      <c r="G439" s="262" t="str">
        <f>'🔢 İNDİKATÖRLER'!Q438</f>
        <v>✗</v>
      </c>
      <c r="H439" s="262" t="str">
        <f>'🔢 İNDİKATÖRLER'!R438</f>
        <v>✗</v>
      </c>
      <c r="I439" s="262" t="str">
        <f>'🔢 İNDİKATÖRLER'!S438</f>
        <v>✗</v>
      </c>
      <c r="J439" s="262" t="str">
        <f>'🔢 İNDİKATÖRLER'!AA438</f>
        <v>HAYIR</v>
      </c>
      <c r="K439" s="262">
        <f>'🔢 İNDİKATÖRLER'!F438</f>
        <v>3.0444964871194387</v>
      </c>
      <c r="L439" s="262" t="str">
        <f>'🔢 İNDİKATÖRLER'!Z438</f>
        <v>PAS</v>
      </c>
      <c r="M439" s="262">
        <f>'📡 CANLI_VERİ'!I439</f>
        <v>0.32790000000000002</v>
      </c>
      <c r="N439" s="262">
        <f>'📡 CANLI_VERİ'!H439</f>
        <v>688194</v>
      </c>
      <c r="O439" s="262">
        <f>'📡 CANLI_VERİ'!C439</f>
        <v>3.06</v>
      </c>
      <c r="P439" s="262">
        <f>'🔢 İNDİKATÖRLER'!U438</f>
        <v>6</v>
      </c>
      <c r="Q439" s="262">
        <f t="shared" si="12"/>
        <v>-2</v>
      </c>
      <c r="R439" s="263" t="str">
        <f t="shared" si="13"/>
        <v>Pas geç</v>
      </c>
    </row>
    <row r="440" spans="1:18" x14ac:dyDescent="0.3">
      <c r="A440" s="262">
        <v>437</v>
      </c>
      <c r="B440" s="263" t="str">
        <f>'🔢 İNDİKATÖRLER'!A439</f>
        <v>ZRGYO</v>
      </c>
      <c r="C440" s="262">
        <f>'🔢 İNDİKATÖRLER'!Y439</f>
        <v>6</v>
      </c>
      <c r="D440" s="262" t="str">
        <f>'🔢 İNDİKATÖRLER'!N439</f>
        <v>✓</v>
      </c>
      <c r="E440" s="262" t="str">
        <f>'🔢 İNDİKATÖRLER'!O439</f>
        <v>✓</v>
      </c>
      <c r="F440" s="262" t="str">
        <f>'🔢 İNDİKATÖRLER'!P439</f>
        <v>✓</v>
      </c>
      <c r="G440" s="262" t="str">
        <f>'🔢 İNDİKATÖRLER'!Q439</f>
        <v>✗</v>
      </c>
      <c r="H440" s="262" t="str">
        <f>'🔢 İNDİKATÖRLER'!R439</f>
        <v>✓</v>
      </c>
      <c r="I440" s="262" t="str">
        <f>'🔢 İNDİKATÖRLER'!S439</f>
        <v>✗</v>
      </c>
      <c r="J440" s="262" t="str">
        <f>'🔢 İNDİKATÖRLER'!AA439</f>
        <v>HAYIR</v>
      </c>
      <c r="K440" s="262">
        <f>'🔢 İNDİKATÖRLER'!F439</f>
        <v>2.8624192059095077</v>
      </c>
      <c r="L440" s="262" t="str">
        <f>'🔢 İNDİKATÖRLER'!Z439</f>
        <v>PAS</v>
      </c>
      <c r="M440" s="262">
        <f>'📡 CANLI_VERİ'!I440</f>
        <v>0.1832</v>
      </c>
      <c r="N440" s="262">
        <f>'📡 CANLI_VERİ'!H440</f>
        <v>17603</v>
      </c>
      <c r="O440" s="262">
        <f>'📡 CANLI_VERİ'!C440</f>
        <v>21.88</v>
      </c>
      <c r="P440" s="262">
        <f>'🔢 İNDİKATÖRLER'!U439</f>
        <v>11</v>
      </c>
      <c r="Q440" s="262">
        <f t="shared" si="12"/>
        <v>-5</v>
      </c>
      <c r="R440" s="263" t="str">
        <f t="shared" si="13"/>
        <v>Pas geç</v>
      </c>
    </row>
    <row r="441" spans="1:18" x14ac:dyDescent="0.3">
      <c r="A441" s="262">
        <v>438</v>
      </c>
      <c r="B441" s="263" t="str">
        <f>'🔢 İNDİKATÖRLER'!A440</f>
        <v>ZZFIN</v>
      </c>
      <c r="C441" s="262">
        <f>'🔢 İNDİKATÖRLER'!Y440</f>
        <v>0</v>
      </c>
      <c r="D441" s="262" t="str">
        <f>'🔢 İNDİKATÖRLER'!N440</f>
        <v>?</v>
      </c>
      <c r="E441" s="262" t="str">
        <f>'🔢 İNDİKATÖRLER'!O440</f>
        <v>?</v>
      </c>
      <c r="F441" s="262" t="str">
        <f>'🔢 İNDİKATÖRLER'!P440</f>
        <v>?</v>
      </c>
      <c r="G441" s="262" t="str">
        <f>'🔢 İNDİKATÖRLER'!Q440</f>
        <v>?</v>
      </c>
      <c r="H441" s="262" t="str">
        <f>'🔢 İNDİKATÖRLER'!R440</f>
        <v>?</v>
      </c>
      <c r="I441" s="262" t="str">
        <f>'🔢 İNDİKATÖRLER'!S440</f>
        <v>?</v>
      </c>
      <c r="J441" s="262" t="str">
        <f>'🔢 İNDİKATÖRLER'!AA440</f>
        <v>HAYIR</v>
      </c>
      <c r="K441" s="262" t="str">
        <f>'🔢 İNDİKATÖRLER'!F440</f>
        <v>?</v>
      </c>
      <c r="L441" s="262" t="str">
        <f>'🔢 İNDİKATÖRLER'!Z440</f>
        <v>PAS</v>
      </c>
      <c r="M441" s="262">
        <f>'📡 CANLI_VERİ'!I441</f>
        <v>0</v>
      </c>
      <c r="N441" s="262">
        <f>'📡 CANLI_VERİ'!H441</f>
        <v>0</v>
      </c>
      <c r="O441" s="262">
        <f>'📡 CANLI_VERİ'!C441</f>
        <v>0</v>
      </c>
      <c r="P441" s="262" t="str">
        <f>'🔢 İNDİKATÖRLER'!U440</f>
        <v/>
      </c>
      <c r="Q441" s="262" t="str">
        <f t="shared" si="12"/>
        <v/>
      </c>
      <c r="R441" s="263" t="str">
        <f t="shared" si="13"/>
        <v>Pas geç</v>
      </c>
    </row>
    <row r="444" spans="1:18" x14ac:dyDescent="0.3">
      <c r="A444" s="275" t="s">
        <v>1097</v>
      </c>
      <c r="B444" s="303" t="s">
        <v>1098</v>
      </c>
      <c r="C444" s="291"/>
      <c r="D444" s="291"/>
      <c r="E444" s="291"/>
      <c r="F444" s="291"/>
      <c r="G444" s="291"/>
      <c r="H444" s="291"/>
      <c r="I444" s="291"/>
      <c r="J444" s="291"/>
      <c r="K444" s="291"/>
      <c r="L444" s="291"/>
      <c r="M444" s="291"/>
      <c r="N444" s="291"/>
      <c r="O444" s="291"/>
      <c r="P444" s="291"/>
      <c r="Q444" s="291"/>
      <c r="R444" s="291"/>
    </row>
  </sheetData>
  <autoFilter ref="A3:R441" xr:uid="{00000000-0009-0000-0000-000014000000}"/>
  <mergeCells count="3">
    <mergeCell ref="A2:R2"/>
    <mergeCell ref="B444:R444"/>
    <mergeCell ref="A1:R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G24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20" customWidth="1"/>
    <col min="2" max="2" width="28" customWidth="1"/>
    <col min="3" max="3" width="22" customWidth="1"/>
    <col min="4" max="6" width="18" customWidth="1"/>
    <col min="7" max="7" width="24" customWidth="1"/>
  </cols>
  <sheetData>
    <row r="1" spans="1:7" x14ac:dyDescent="0.3">
      <c r="A1" s="319" t="s">
        <v>1099</v>
      </c>
      <c r="B1" s="291"/>
      <c r="C1" s="291"/>
      <c r="D1" s="291"/>
      <c r="E1" s="291"/>
      <c r="F1" s="291"/>
      <c r="G1" s="291"/>
    </row>
    <row r="2" spans="1:7" x14ac:dyDescent="0.3">
      <c r="A2" s="260" t="s">
        <v>1100</v>
      </c>
      <c r="B2" s="303" t="s">
        <v>1101</v>
      </c>
      <c r="C2" s="291"/>
      <c r="D2" s="291"/>
      <c r="E2" s="291"/>
      <c r="F2" s="291"/>
      <c r="G2" s="291"/>
    </row>
    <row r="3" spans="1:7" x14ac:dyDescent="0.3">
      <c r="A3" s="260" t="s">
        <v>1102</v>
      </c>
      <c r="B3" s="303" t="s">
        <v>1103</v>
      </c>
      <c r="C3" s="291"/>
      <c r="D3" s="291"/>
      <c r="E3" s="291"/>
      <c r="F3" s="291"/>
      <c r="G3" s="291"/>
    </row>
    <row r="5" spans="1:7" x14ac:dyDescent="0.3">
      <c r="A5" s="261" t="s">
        <v>1104</v>
      </c>
      <c r="B5" s="261" t="s">
        <v>1105</v>
      </c>
      <c r="C5" s="261" t="s">
        <v>1106</v>
      </c>
      <c r="D5" s="261" t="s">
        <v>1107</v>
      </c>
      <c r="E5" s="261" t="s">
        <v>1108</v>
      </c>
      <c r="F5" s="261" t="s">
        <v>1109</v>
      </c>
      <c r="G5" s="261" t="s">
        <v>323</v>
      </c>
    </row>
    <row r="6" spans="1:7" ht="28.8" x14ac:dyDescent="0.3">
      <c r="A6" s="262" t="s">
        <v>71</v>
      </c>
      <c r="B6" s="263" t="s">
        <v>1110</v>
      </c>
      <c r="C6" s="262">
        <v>1</v>
      </c>
      <c r="D6" s="263" t="s">
        <v>1111</v>
      </c>
      <c r="E6" s="263" t="s">
        <v>1112</v>
      </c>
      <c r="F6" s="263" t="s">
        <v>1113</v>
      </c>
      <c r="G6" s="263" t="s">
        <v>1114</v>
      </c>
    </row>
    <row r="7" spans="1:7" ht="28.8" x14ac:dyDescent="0.3">
      <c r="A7" s="262" t="s">
        <v>72</v>
      </c>
      <c r="B7" s="263" t="s">
        <v>1115</v>
      </c>
      <c r="C7" s="262">
        <v>1</v>
      </c>
      <c r="D7" s="263" t="s">
        <v>1116</v>
      </c>
      <c r="E7" s="263" t="s">
        <v>1117</v>
      </c>
      <c r="F7" s="263" t="s">
        <v>1118</v>
      </c>
      <c r="G7" s="263" t="s">
        <v>1114</v>
      </c>
    </row>
    <row r="8" spans="1:7" ht="43.2" x14ac:dyDescent="0.3">
      <c r="A8" s="262" t="s">
        <v>73</v>
      </c>
      <c r="B8" s="263" t="s">
        <v>1119</v>
      </c>
      <c r="C8" s="262">
        <v>3</v>
      </c>
      <c r="D8" s="263" t="s">
        <v>1120</v>
      </c>
      <c r="E8" s="263" t="s">
        <v>1121</v>
      </c>
      <c r="F8" s="263" t="s">
        <v>1122</v>
      </c>
      <c r="G8" s="263" t="s">
        <v>1123</v>
      </c>
    </row>
    <row r="9" spans="1:7" ht="28.8" x14ac:dyDescent="0.3">
      <c r="A9" s="262" t="s">
        <v>74</v>
      </c>
      <c r="B9" s="263" t="s">
        <v>1124</v>
      </c>
      <c r="C9" s="262">
        <v>4</v>
      </c>
      <c r="D9" s="263" t="s">
        <v>1125</v>
      </c>
      <c r="E9" s="263" t="s">
        <v>1126</v>
      </c>
      <c r="F9" s="263" t="s">
        <v>1127</v>
      </c>
      <c r="G9" s="263" t="s">
        <v>1128</v>
      </c>
    </row>
    <row r="10" spans="1:7" ht="28.8" x14ac:dyDescent="0.3">
      <c r="A10" s="262" t="s">
        <v>75</v>
      </c>
      <c r="B10" s="263" t="s">
        <v>1129</v>
      </c>
      <c r="C10" s="262">
        <v>1</v>
      </c>
      <c r="D10" s="263" t="s">
        <v>1130</v>
      </c>
      <c r="E10" s="263" t="s">
        <v>1131</v>
      </c>
      <c r="F10" s="263" t="s">
        <v>1132</v>
      </c>
      <c r="G10" s="263" t="s">
        <v>1133</v>
      </c>
    </row>
    <row r="11" spans="1:7" ht="43.2" x14ac:dyDescent="0.3">
      <c r="A11" s="262" t="s">
        <v>76</v>
      </c>
      <c r="B11" s="263" t="s">
        <v>1134</v>
      </c>
      <c r="C11" s="262">
        <v>3</v>
      </c>
      <c r="D11" s="263" t="s">
        <v>1135</v>
      </c>
      <c r="E11" s="263" t="s">
        <v>1136</v>
      </c>
      <c r="F11" s="263" t="s">
        <v>1137</v>
      </c>
      <c r="G11" s="263" t="s">
        <v>1123</v>
      </c>
    </row>
    <row r="12" spans="1:7" ht="28.8" x14ac:dyDescent="0.3">
      <c r="A12" s="264" t="s">
        <v>1138</v>
      </c>
      <c r="B12" s="265" t="s">
        <v>1093</v>
      </c>
      <c r="C12" s="264">
        <v>2</v>
      </c>
      <c r="D12" s="265" t="s">
        <v>1139</v>
      </c>
      <c r="E12" s="265" t="s">
        <v>1140</v>
      </c>
      <c r="F12" s="265" t="s">
        <v>1141</v>
      </c>
      <c r="G12" s="265" t="s">
        <v>1142</v>
      </c>
    </row>
    <row r="13" spans="1:7" ht="28.8" x14ac:dyDescent="0.3">
      <c r="A13" s="264" t="s">
        <v>1143</v>
      </c>
      <c r="B13" s="265" t="s">
        <v>1144</v>
      </c>
      <c r="C13" s="264">
        <v>1</v>
      </c>
      <c r="D13" s="265" t="s">
        <v>1145</v>
      </c>
      <c r="E13" s="265" t="s">
        <v>1146</v>
      </c>
      <c r="F13" s="265" t="s">
        <v>1147</v>
      </c>
      <c r="G13" s="265" t="s">
        <v>1148</v>
      </c>
    </row>
    <row r="14" spans="1:7" ht="28.8" x14ac:dyDescent="0.3">
      <c r="A14" s="266" t="s">
        <v>1149</v>
      </c>
      <c r="B14" s="267" t="s">
        <v>1150</v>
      </c>
      <c r="C14" s="266">
        <v>0</v>
      </c>
      <c r="D14" s="267" t="s">
        <v>1151</v>
      </c>
      <c r="E14" s="267" t="s">
        <v>1152</v>
      </c>
      <c r="F14" s="267" t="s">
        <v>1153</v>
      </c>
      <c r="G14" s="267" t="s">
        <v>1154</v>
      </c>
    </row>
    <row r="17" spans="1:7" x14ac:dyDescent="0.3">
      <c r="A17" s="268" t="s">
        <v>1155</v>
      </c>
      <c r="B17" s="303" t="s">
        <v>1156</v>
      </c>
      <c r="C17" s="291"/>
      <c r="D17" s="291"/>
      <c r="E17" s="291"/>
      <c r="F17" s="291"/>
      <c r="G17" s="291"/>
    </row>
    <row r="19" spans="1:7" x14ac:dyDescent="0.3">
      <c r="A19" s="261" t="s">
        <v>45</v>
      </c>
      <c r="B19" s="261" t="s">
        <v>1157</v>
      </c>
      <c r="C19" s="261" t="s">
        <v>1158</v>
      </c>
      <c r="D19" s="261" t="s">
        <v>49</v>
      </c>
      <c r="E19" s="261" t="s">
        <v>312</v>
      </c>
      <c r="F19" s="261" t="s">
        <v>1159</v>
      </c>
    </row>
    <row r="20" spans="1:7" ht="28.8" x14ac:dyDescent="0.3">
      <c r="A20" s="269" t="s">
        <v>1160</v>
      </c>
      <c r="B20" s="270">
        <v>34</v>
      </c>
      <c r="C20" s="270">
        <v>73.53</v>
      </c>
      <c r="D20" s="270">
        <v>1.1299999999999999</v>
      </c>
      <c r="E20" s="270">
        <v>4.28</v>
      </c>
      <c r="F20" s="269" t="s">
        <v>1161</v>
      </c>
    </row>
    <row r="21" spans="1:7" ht="28.8" x14ac:dyDescent="0.3">
      <c r="A21" s="269" t="s">
        <v>1162</v>
      </c>
      <c r="B21" s="270">
        <v>37</v>
      </c>
      <c r="C21" s="270">
        <v>72.97</v>
      </c>
      <c r="D21" s="270">
        <v>1.0900000000000001</v>
      </c>
      <c r="E21" s="270">
        <v>4.2699999999999996</v>
      </c>
      <c r="F21" s="269" t="s">
        <v>1163</v>
      </c>
    </row>
    <row r="22" spans="1:7" ht="28.8" x14ac:dyDescent="0.3">
      <c r="A22" s="271" t="s">
        <v>1164</v>
      </c>
      <c r="B22" s="272">
        <v>677</v>
      </c>
      <c r="C22" s="272">
        <v>63.22</v>
      </c>
      <c r="D22" s="272">
        <v>0.84</v>
      </c>
      <c r="E22" s="272">
        <v>2.4900000000000002</v>
      </c>
      <c r="F22" s="271" t="s">
        <v>1165</v>
      </c>
    </row>
    <row r="23" spans="1:7" x14ac:dyDescent="0.3">
      <c r="A23" s="263" t="s">
        <v>1166</v>
      </c>
      <c r="B23" s="262">
        <v>1373</v>
      </c>
      <c r="C23" s="262">
        <v>59.36</v>
      </c>
      <c r="D23" s="262">
        <v>0.76</v>
      </c>
      <c r="E23" s="262">
        <v>1.88</v>
      </c>
      <c r="F23" s="263" t="s">
        <v>1167</v>
      </c>
    </row>
    <row r="24" spans="1:7" ht="28.8" x14ac:dyDescent="0.3">
      <c r="A24" s="273" t="s">
        <v>1168</v>
      </c>
      <c r="B24" s="274">
        <v>25</v>
      </c>
      <c r="C24" s="274">
        <v>44</v>
      </c>
      <c r="D24" s="274">
        <v>0.72</v>
      </c>
      <c r="E24" s="274">
        <v>1.9</v>
      </c>
      <c r="F24" s="273" t="s">
        <v>1169</v>
      </c>
    </row>
  </sheetData>
  <mergeCells count="4">
    <mergeCell ref="B3:G3"/>
    <mergeCell ref="B2:G2"/>
    <mergeCell ref="A1:G1"/>
    <mergeCell ref="B17:G17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2EA043"/>
  </sheetPr>
  <dimension ref="A1:L441"/>
  <sheetViews>
    <sheetView showGridLines="0" topLeftCell="A423" workbookViewId="0">
      <selection activeCell="I4" sqref="I4"/>
    </sheetView>
  </sheetViews>
  <sheetFormatPr defaultRowHeight="14.4" x14ac:dyDescent="0.3"/>
  <cols>
    <col min="1" max="1" width="6" customWidth="1"/>
    <col min="2" max="2" width="10" customWidth="1"/>
    <col min="3" max="6" width="12" customWidth="1"/>
    <col min="7" max="7" width="14" customWidth="1"/>
    <col min="8" max="8" width="16" customWidth="1"/>
    <col min="9" max="9" width="12" customWidth="1"/>
    <col min="10" max="10" width="14" customWidth="1"/>
    <col min="11" max="11" width="12" customWidth="1"/>
    <col min="12" max="12" width="14" customWidth="1"/>
    <col min="13" max="13" width="3" customWidth="1"/>
  </cols>
  <sheetData>
    <row r="1" spans="1:12" ht="28.05" customHeight="1" x14ac:dyDescent="0.3">
      <c r="A1" s="292" t="s">
        <v>1170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</row>
    <row r="2" spans="1:12" x14ac:dyDescent="0.3">
      <c r="A2" s="290" t="s">
        <v>1171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</row>
    <row r="3" spans="1:12" ht="22.05" customHeight="1" x14ac:dyDescent="0.3">
      <c r="A3" s="14" t="s">
        <v>1172</v>
      </c>
      <c r="B3" s="14" t="s">
        <v>27</v>
      </c>
      <c r="C3" s="14" t="s">
        <v>34</v>
      </c>
      <c r="D3" s="14" t="s">
        <v>691</v>
      </c>
      <c r="E3" s="14" t="s">
        <v>692</v>
      </c>
      <c r="F3" s="14" t="s">
        <v>693</v>
      </c>
      <c r="G3" s="14" t="s">
        <v>1173</v>
      </c>
      <c r="H3" s="14" t="s">
        <v>1174</v>
      </c>
      <c r="I3" s="14" t="s">
        <v>1175</v>
      </c>
      <c r="J3" s="14" t="s">
        <v>1176</v>
      </c>
      <c r="K3" s="14" t="s">
        <v>1177</v>
      </c>
    </row>
    <row r="4" spans="1:12" ht="16.05" customHeight="1" x14ac:dyDescent="0.3">
      <c r="A4" s="15">
        <v>1</v>
      </c>
      <c r="B4" s="16" t="s">
        <v>1031</v>
      </c>
      <c r="C4" s="17"/>
      <c r="D4" s="18"/>
      <c r="E4" s="19"/>
      <c r="F4" s="20"/>
      <c r="G4" s="18"/>
      <c r="H4" s="21"/>
      <c r="I4" s="22"/>
      <c r="J4" s="18"/>
      <c r="K4" s="23"/>
    </row>
    <row r="5" spans="1:12" ht="16.05" customHeight="1" x14ac:dyDescent="0.3">
      <c r="A5" s="24">
        <v>2</v>
      </c>
      <c r="B5" s="25" t="s">
        <v>507</v>
      </c>
      <c r="C5" s="26">
        <v>120.7</v>
      </c>
      <c r="D5" s="27">
        <v>120.7</v>
      </c>
      <c r="E5" s="28">
        <v>120.7</v>
      </c>
      <c r="F5" s="29">
        <v>120.7</v>
      </c>
      <c r="G5" s="27">
        <v>121.3</v>
      </c>
      <c r="H5" s="30">
        <v>4039</v>
      </c>
      <c r="I5" s="31">
        <v>-0.49459999999999998</v>
      </c>
      <c r="J5" s="27">
        <v>120.7</v>
      </c>
      <c r="K5" s="32">
        <v>487507.3</v>
      </c>
    </row>
    <row r="6" spans="1:12" ht="16.05" customHeight="1" x14ac:dyDescent="0.3">
      <c r="A6" s="15">
        <v>3</v>
      </c>
      <c r="B6" s="16" t="s">
        <v>511</v>
      </c>
      <c r="C6" s="17">
        <v>78.180000000000007</v>
      </c>
      <c r="D6" s="18">
        <v>48.18</v>
      </c>
      <c r="E6" s="19">
        <v>48.18</v>
      </c>
      <c r="F6" s="20">
        <v>48.18</v>
      </c>
      <c r="G6" s="18">
        <v>48.1</v>
      </c>
      <c r="H6" s="21">
        <v>45440</v>
      </c>
      <c r="I6" s="22">
        <v>0.1663</v>
      </c>
      <c r="J6" s="18">
        <v>48.18</v>
      </c>
      <c r="K6" s="23">
        <v>2189299.2000000002</v>
      </c>
    </row>
    <row r="7" spans="1:12" ht="16.05" customHeight="1" x14ac:dyDescent="0.3">
      <c r="A7" s="24">
        <v>4</v>
      </c>
      <c r="B7" s="25" t="s">
        <v>253</v>
      </c>
      <c r="C7" s="26">
        <v>1.08</v>
      </c>
      <c r="D7" s="27">
        <v>1.08</v>
      </c>
      <c r="E7" s="28">
        <v>1.08</v>
      </c>
      <c r="F7" s="29">
        <v>1.08</v>
      </c>
      <c r="G7" s="27">
        <v>1.0900000000000001</v>
      </c>
      <c r="H7" s="30">
        <v>2022072</v>
      </c>
      <c r="I7" s="31">
        <v>-0.91739999999999999</v>
      </c>
      <c r="J7" s="27">
        <v>1.08</v>
      </c>
      <c r="K7" s="32">
        <v>2183837.7599999998</v>
      </c>
    </row>
    <row r="8" spans="1:12" ht="16.05" customHeight="1" x14ac:dyDescent="0.3">
      <c r="A8" s="15">
        <v>5</v>
      </c>
      <c r="B8" s="16" t="s">
        <v>514</v>
      </c>
      <c r="C8" s="17">
        <v>59.7</v>
      </c>
      <c r="D8" s="18">
        <v>59.7</v>
      </c>
      <c r="E8" s="19">
        <v>59.7</v>
      </c>
      <c r="F8" s="20">
        <v>59.7</v>
      </c>
      <c r="G8" s="18">
        <v>59.75</v>
      </c>
      <c r="H8" s="21">
        <v>19756</v>
      </c>
      <c r="I8" s="22">
        <v>-8.3699999999999997E-2</v>
      </c>
      <c r="J8" s="18">
        <v>59.7</v>
      </c>
      <c r="K8" s="23">
        <v>1179433.2</v>
      </c>
    </row>
    <row r="9" spans="1:12" ht="16.05" customHeight="1" x14ac:dyDescent="0.3">
      <c r="A9" s="24">
        <v>6</v>
      </c>
      <c r="B9" s="25" t="s">
        <v>515</v>
      </c>
      <c r="C9" s="26">
        <v>18.98</v>
      </c>
      <c r="D9" s="27">
        <v>18.98</v>
      </c>
      <c r="E9" s="28">
        <v>18.98</v>
      </c>
      <c r="F9" s="29">
        <v>18.98</v>
      </c>
      <c r="G9" s="27">
        <v>19.010000000000002</v>
      </c>
      <c r="H9" s="30">
        <v>852341</v>
      </c>
      <c r="I9" s="31">
        <v>-0.1578</v>
      </c>
      <c r="J9" s="27">
        <v>18.98</v>
      </c>
      <c r="K9" s="32">
        <v>16177432.18</v>
      </c>
    </row>
    <row r="10" spans="1:12" ht="16.05" customHeight="1" x14ac:dyDescent="0.3">
      <c r="A10" s="15">
        <v>7</v>
      </c>
      <c r="B10" s="16" t="s">
        <v>516</v>
      </c>
      <c r="C10" s="17">
        <v>13.53</v>
      </c>
      <c r="D10" s="18">
        <v>13.53</v>
      </c>
      <c r="E10" s="19">
        <v>13.53</v>
      </c>
      <c r="F10" s="20">
        <v>13.53</v>
      </c>
      <c r="G10" s="18">
        <v>13.53</v>
      </c>
      <c r="H10" s="21">
        <v>13552</v>
      </c>
      <c r="I10" s="22">
        <v>0</v>
      </c>
      <c r="J10" s="18">
        <v>13.53</v>
      </c>
      <c r="K10" s="23">
        <v>183358.56</v>
      </c>
    </row>
    <row r="11" spans="1:12" ht="16.05" customHeight="1" x14ac:dyDescent="0.3">
      <c r="A11" s="24">
        <v>8</v>
      </c>
      <c r="B11" s="25" t="s">
        <v>108</v>
      </c>
      <c r="C11" s="26">
        <v>240.9</v>
      </c>
      <c r="D11" s="27">
        <v>240.9</v>
      </c>
      <c r="E11" s="28">
        <v>240.9</v>
      </c>
      <c r="F11" s="29">
        <v>240.9</v>
      </c>
      <c r="G11" s="27">
        <v>239.4</v>
      </c>
      <c r="H11" s="30">
        <v>15677</v>
      </c>
      <c r="I11" s="31">
        <v>0.62660000000000005</v>
      </c>
      <c r="J11" s="27">
        <v>240.9</v>
      </c>
      <c r="K11" s="32">
        <v>3776589.3</v>
      </c>
    </row>
    <row r="12" spans="1:12" ht="16.05" customHeight="1" x14ac:dyDescent="0.3">
      <c r="A12" s="15">
        <v>9</v>
      </c>
      <c r="B12" s="16" t="s">
        <v>191</v>
      </c>
      <c r="C12" s="17">
        <v>3.07</v>
      </c>
      <c r="D12" s="18">
        <v>3.07</v>
      </c>
      <c r="E12" s="19">
        <v>3.07</v>
      </c>
      <c r="F12" s="20">
        <v>3.07</v>
      </c>
      <c r="G12" s="18">
        <v>3.08</v>
      </c>
      <c r="H12" s="21">
        <v>1326663</v>
      </c>
      <c r="I12" s="22">
        <v>-0.32469999999999999</v>
      </c>
      <c r="J12" s="18">
        <v>3.07</v>
      </c>
      <c r="K12" s="23">
        <v>4072855.41</v>
      </c>
    </row>
    <row r="13" spans="1:12" ht="16.05" customHeight="1" x14ac:dyDescent="0.3">
      <c r="A13" s="24">
        <v>10</v>
      </c>
      <c r="B13" s="25" t="s">
        <v>129</v>
      </c>
      <c r="C13" s="26">
        <v>9.61</v>
      </c>
      <c r="D13" s="27">
        <v>9.61</v>
      </c>
      <c r="E13" s="28">
        <v>9.61</v>
      </c>
      <c r="F13" s="29">
        <v>9.61</v>
      </c>
      <c r="G13" s="27">
        <v>9.6199999999999992</v>
      </c>
      <c r="H13" s="30">
        <v>1142</v>
      </c>
      <c r="I13" s="31">
        <v>-0.104</v>
      </c>
      <c r="J13" s="27">
        <v>9.61</v>
      </c>
      <c r="K13" s="32">
        <v>10974.62</v>
      </c>
    </row>
    <row r="14" spans="1:12" ht="16.05" customHeight="1" x14ac:dyDescent="0.3">
      <c r="A14" s="15">
        <v>11</v>
      </c>
      <c r="B14" s="16" t="s">
        <v>106</v>
      </c>
      <c r="C14" s="17">
        <v>27.48</v>
      </c>
      <c r="D14" s="18">
        <v>27.48</v>
      </c>
      <c r="E14" s="19">
        <v>27.48</v>
      </c>
      <c r="F14" s="20">
        <v>27.48</v>
      </c>
      <c r="G14" s="18">
        <v>27.48</v>
      </c>
      <c r="H14" s="21">
        <v>38358</v>
      </c>
      <c r="I14" s="22">
        <v>0</v>
      </c>
      <c r="J14" s="18">
        <v>27.48</v>
      </c>
      <c r="K14" s="23">
        <v>1054077.8400000001</v>
      </c>
    </row>
    <row r="15" spans="1:12" ht="16.05" customHeight="1" x14ac:dyDescent="0.3">
      <c r="A15" s="24">
        <v>12</v>
      </c>
      <c r="B15" s="25" t="s">
        <v>105</v>
      </c>
      <c r="C15" s="26">
        <v>73.2</v>
      </c>
      <c r="D15" s="27">
        <v>73.2</v>
      </c>
      <c r="E15" s="28">
        <v>73.2</v>
      </c>
      <c r="F15" s="29">
        <v>73.2</v>
      </c>
      <c r="G15" s="27">
        <v>73.45</v>
      </c>
      <c r="H15" s="30">
        <v>6261959</v>
      </c>
      <c r="I15" s="31">
        <v>-0.34039999999999998</v>
      </c>
      <c r="J15" s="27">
        <v>73.2</v>
      </c>
      <c r="K15" s="32">
        <v>458375398.80000001</v>
      </c>
    </row>
    <row r="16" spans="1:12" ht="16.05" customHeight="1" x14ac:dyDescent="0.3">
      <c r="A16" s="15">
        <v>13</v>
      </c>
      <c r="B16" s="16" t="s">
        <v>517</v>
      </c>
      <c r="C16" s="17">
        <v>213.6</v>
      </c>
      <c r="D16" s="18">
        <v>213.6</v>
      </c>
      <c r="E16" s="19">
        <v>213.6</v>
      </c>
      <c r="F16" s="20">
        <v>213.6</v>
      </c>
      <c r="G16" s="18">
        <v>213</v>
      </c>
      <c r="H16" s="21">
        <v>12951</v>
      </c>
      <c r="I16" s="22">
        <v>0.28170000000000001</v>
      </c>
      <c r="J16" s="18">
        <v>213.6</v>
      </c>
      <c r="K16" s="23">
        <v>2766333.6</v>
      </c>
    </row>
    <row r="17" spans="1:11" ht="16.05" customHeight="1" x14ac:dyDescent="0.3">
      <c r="A17" s="24">
        <v>14</v>
      </c>
      <c r="B17" s="25" t="s">
        <v>161</v>
      </c>
      <c r="C17" s="26">
        <v>10.220000000000001</v>
      </c>
      <c r="D17" s="27">
        <v>10.220000000000001</v>
      </c>
      <c r="E17" s="28">
        <v>10.220000000000001</v>
      </c>
      <c r="F17" s="29">
        <v>10.220000000000001</v>
      </c>
      <c r="G17" s="27">
        <v>10.24</v>
      </c>
      <c r="H17" s="30">
        <v>162570</v>
      </c>
      <c r="I17" s="31">
        <v>-0.1953</v>
      </c>
      <c r="J17" s="27">
        <v>10.220000000000001</v>
      </c>
      <c r="K17" s="32">
        <v>1661465.4</v>
      </c>
    </row>
    <row r="18" spans="1:11" ht="16.05" customHeight="1" x14ac:dyDescent="0.3">
      <c r="A18" s="15">
        <v>15</v>
      </c>
      <c r="B18" s="16" t="s">
        <v>518</v>
      </c>
      <c r="C18" s="17">
        <v>2.85</v>
      </c>
      <c r="D18" s="18">
        <v>2.85</v>
      </c>
      <c r="E18" s="19">
        <v>2.85</v>
      </c>
      <c r="F18" s="20">
        <v>2.85</v>
      </c>
      <c r="G18" s="18">
        <v>2.86</v>
      </c>
      <c r="H18" s="21">
        <v>512372</v>
      </c>
      <c r="I18" s="22">
        <v>-0.34970000000000001</v>
      </c>
      <c r="J18" s="18">
        <v>2.85</v>
      </c>
      <c r="K18" s="23">
        <v>1460260.2</v>
      </c>
    </row>
    <row r="19" spans="1:11" ht="16.05" customHeight="1" x14ac:dyDescent="0.3">
      <c r="A19" s="24">
        <v>16</v>
      </c>
      <c r="B19" s="25" t="s">
        <v>1033</v>
      </c>
      <c r="C19" s="26"/>
      <c r="D19" s="27"/>
      <c r="E19" s="28"/>
      <c r="F19" s="29"/>
      <c r="G19" s="27"/>
      <c r="H19" s="30"/>
      <c r="I19" s="31"/>
      <c r="J19" s="27"/>
      <c r="K19" s="32"/>
    </row>
    <row r="20" spans="1:11" ht="16.05" customHeight="1" x14ac:dyDescent="0.3">
      <c r="A20" s="15">
        <v>17</v>
      </c>
      <c r="B20" s="16" t="s">
        <v>245</v>
      </c>
      <c r="C20" s="17">
        <v>6.99</v>
      </c>
      <c r="D20" s="18">
        <v>6.99</v>
      </c>
      <c r="E20" s="19">
        <v>6.99</v>
      </c>
      <c r="F20" s="20">
        <v>6.99</v>
      </c>
      <c r="G20" s="18">
        <v>7.01</v>
      </c>
      <c r="H20" s="21">
        <v>49298</v>
      </c>
      <c r="I20" s="22">
        <v>-0.2853</v>
      </c>
      <c r="J20" s="18">
        <v>6.99</v>
      </c>
      <c r="K20" s="23">
        <v>344593.02</v>
      </c>
    </row>
    <row r="21" spans="1:11" ht="16.05" customHeight="1" x14ac:dyDescent="0.3">
      <c r="A21" s="24">
        <v>18</v>
      </c>
      <c r="B21" s="25" t="s">
        <v>1034</v>
      </c>
      <c r="C21" s="26"/>
      <c r="D21" s="27"/>
      <c r="E21" s="28"/>
      <c r="F21" s="29"/>
      <c r="G21" s="27"/>
      <c r="H21" s="30"/>
      <c r="I21" s="31"/>
      <c r="J21" s="27"/>
      <c r="K21" s="32"/>
    </row>
    <row r="22" spans="1:11" ht="16.05" customHeight="1" x14ac:dyDescent="0.3">
      <c r="A22" s="15">
        <v>19</v>
      </c>
      <c r="B22" s="16" t="s">
        <v>1035</v>
      </c>
      <c r="C22" s="17"/>
      <c r="D22" s="18"/>
      <c r="E22" s="19"/>
      <c r="F22" s="20"/>
      <c r="G22" s="18"/>
      <c r="H22" s="21"/>
      <c r="I22" s="22"/>
      <c r="J22" s="18"/>
      <c r="K22" s="23"/>
    </row>
    <row r="23" spans="1:11" ht="16.05" customHeight="1" x14ac:dyDescent="0.3">
      <c r="A23" s="24">
        <v>20</v>
      </c>
      <c r="B23" s="25" t="s">
        <v>149</v>
      </c>
      <c r="C23" s="26">
        <v>10.59</v>
      </c>
      <c r="D23" s="27">
        <v>10.59</v>
      </c>
      <c r="E23" s="28">
        <v>10.59</v>
      </c>
      <c r="F23" s="29">
        <v>10.59</v>
      </c>
      <c r="G23" s="27">
        <v>10.62</v>
      </c>
      <c r="H23" s="30">
        <v>1118966</v>
      </c>
      <c r="I23" s="31">
        <v>-0.28249999999999997</v>
      </c>
      <c r="J23" s="27">
        <v>10.59</v>
      </c>
      <c r="K23" s="32">
        <v>11849849.939999999</v>
      </c>
    </row>
    <row r="24" spans="1:11" ht="16.05" customHeight="1" x14ac:dyDescent="0.3">
      <c r="A24" s="15">
        <v>21</v>
      </c>
      <c r="B24" s="16" t="s">
        <v>519</v>
      </c>
      <c r="C24" s="17">
        <v>82.2</v>
      </c>
      <c r="D24" s="18">
        <v>82.2</v>
      </c>
      <c r="E24" s="19">
        <v>82.2</v>
      </c>
      <c r="F24" s="20">
        <v>82.2</v>
      </c>
      <c r="G24" s="18">
        <v>82.05</v>
      </c>
      <c r="H24" s="21">
        <v>89427</v>
      </c>
      <c r="I24" s="22">
        <v>0.18279999999999999</v>
      </c>
      <c r="J24" s="18">
        <v>82.2</v>
      </c>
      <c r="K24" s="23">
        <v>7350899.4000000004</v>
      </c>
    </row>
    <row r="25" spans="1:11" ht="16.05" customHeight="1" x14ac:dyDescent="0.3">
      <c r="A25" s="24">
        <v>22</v>
      </c>
      <c r="B25" s="25" t="s">
        <v>170</v>
      </c>
      <c r="C25" s="26">
        <v>8.9499999999999993</v>
      </c>
      <c r="D25" s="27">
        <v>8.9499999999999993</v>
      </c>
      <c r="E25" s="28">
        <v>8.9499999999999993</v>
      </c>
      <c r="F25" s="29">
        <v>8.9499999999999993</v>
      </c>
      <c r="G25" s="27">
        <v>8.93</v>
      </c>
      <c r="H25" s="30">
        <v>43799</v>
      </c>
      <c r="I25" s="31">
        <v>0.224</v>
      </c>
      <c r="J25" s="27">
        <v>8.9499999999999993</v>
      </c>
      <c r="K25" s="32">
        <v>392001.05</v>
      </c>
    </row>
    <row r="26" spans="1:11" ht="16.05" customHeight="1" x14ac:dyDescent="0.3">
      <c r="A26" s="15">
        <v>23</v>
      </c>
      <c r="B26" s="16" t="s">
        <v>520</v>
      </c>
      <c r="C26" s="17">
        <v>34.700000000000003</v>
      </c>
      <c r="D26" s="18">
        <v>34.700000000000003</v>
      </c>
      <c r="E26" s="19">
        <v>34.700000000000003</v>
      </c>
      <c r="F26" s="20">
        <v>34.700000000000003</v>
      </c>
      <c r="G26" s="18">
        <v>34.72</v>
      </c>
      <c r="H26" s="21">
        <v>80978</v>
      </c>
      <c r="I26" s="22">
        <v>-5.7599999999999998E-2</v>
      </c>
      <c r="J26" s="18">
        <v>34.700000000000003</v>
      </c>
      <c r="K26" s="23">
        <v>2809936.6</v>
      </c>
    </row>
    <row r="27" spans="1:11" ht="16.05" customHeight="1" x14ac:dyDescent="0.3">
      <c r="A27" s="24">
        <v>24</v>
      </c>
      <c r="B27" s="25" t="s">
        <v>203</v>
      </c>
      <c r="C27" s="26">
        <v>2.75</v>
      </c>
      <c r="D27" s="27">
        <v>2.75</v>
      </c>
      <c r="E27" s="28">
        <v>2.75</v>
      </c>
      <c r="F27" s="29">
        <v>2.75</v>
      </c>
      <c r="G27" s="27">
        <v>2.75</v>
      </c>
      <c r="H27" s="30">
        <v>28935</v>
      </c>
      <c r="I27" s="31">
        <v>0</v>
      </c>
      <c r="J27" s="27">
        <v>2.75</v>
      </c>
      <c r="K27" s="32">
        <v>79571.25</v>
      </c>
    </row>
    <row r="28" spans="1:11" ht="16.05" customHeight="1" x14ac:dyDescent="0.3">
      <c r="A28" s="15">
        <v>25</v>
      </c>
      <c r="B28" s="16" t="s">
        <v>104</v>
      </c>
      <c r="C28" s="17">
        <v>95.65</v>
      </c>
      <c r="D28" s="18">
        <v>95.65</v>
      </c>
      <c r="E28" s="19">
        <v>95.65</v>
      </c>
      <c r="F28" s="20">
        <v>95.65</v>
      </c>
      <c r="G28" s="18">
        <v>95.9</v>
      </c>
      <c r="H28" s="21">
        <v>144629</v>
      </c>
      <c r="I28" s="22">
        <v>-0.26069999999999999</v>
      </c>
      <c r="J28" s="18">
        <v>95.65</v>
      </c>
      <c r="K28" s="23">
        <v>13833763.85</v>
      </c>
    </row>
    <row r="29" spans="1:11" ht="16.05" customHeight="1" x14ac:dyDescent="0.3">
      <c r="A29" s="24">
        <v>26</v>
      </c>
      <c r="B29" s="25" t="s">
        <v>173</v>
      </c>
      <c r="C29" s="26">
        <v>8.41</v>
      </c>
      <c r="D29" s="27">
        <v>8.41</v>
      </c>
      <c r="E29" s="28">
        <v>8.41</v>
      </c>
      <c r="F29" s="29">
        <v>8.41</v>
      </c>
      <c r="G29" s="27">
        <v>8.41</v>
      </c>
      <c r="H29" s="30">
        <v>133761</v>
      </c>
      <c r="I29" s="31">
        <v>0</v>
      </c>
      <c r="J29" s="27">
        <v>8.41</v>
      </c>
      <c r="K29" s="32">
        <v>1124930.01</v>
      </c>
    </row>
    <row r="30" spans="1:11" ht="16.05" customHeight="1" x14ac:dyDescent="0.3">
      <c r="A30" s="15">
        <v>27</v>
      </c>
      <c r="B30" s="16" t="s">
        <v>243</v>
      </c>
      <c r="C30" s="17">
        <v>776</v>
      </c>
      <c r="D30" s="18">
        <v>776</v>
      </c>
      <c r="E30" s="19">
        <v>776</v>
      </c>
      <c r="F30" s="20">
        <v>776</v>
      </c>
      <c r="G30" s="18">
        <v>775.5</v>
      </c>
      <c r="H30" s="21">
        <v>79</v>
      </c>
      <c r="I30" s="22">
        <v>6.4500000000000002E-2</v>
      </c>
      <c r="J30" s="18">
        <v>776</v>
      </c>
      <c r="K30" s="23">
        <v>61304</v>
      </c>
    </row>
    <row r="31" spans="1:11" ht="16.05" customHeight="1" x14ac:dyDescent="0.3">
      <c r="A31" s="24">
        <v>28</v>
      </c>
      <c r="B31" s="25" t="s">
        <v>521</v>
      </c>
      <c r="C31" s="26">
        <v>137.30000000000001</v>
      </c>
      <c r="D31" s="27">
        <v>137.30000000000001</v>
      </c>
      <c r="E31" s="28">
        <v>137.30000000000001</v>
      </c>
      <c r="F31" s="29">
        <v>137.30000000000001</v>
      </c>
      <c r="G31" s="27">
        <v>137</v>
      </c>
      <c r="H31" s="30">
        <v>4550</v>
      </c>
      <c r="I31" s="31">
        <v>0.219</v>
      </c>
      <c r="J31" s="27">
        <v>137.30000000000001</v>
      </c>
      <c r="K31" s="32">
        <v>624715</v>
      </c>
    </row>
    <row r="32" spans="1:11" ht="16.05" customHeight="1" x14ac:dyDescent="0.3">
      <c r="A32" s="15">
        <v>29</v>
      </c>
      <c r="B32" s="16" t="s">
        <v>97</v>
      </c>
      <c r="C32" s="17">
        <v>41.22</v>
      </c>
      <c r="D32" s="18">
        <v>41.22</v>
      </c>
      <c r="E32" s="19">
        <v>41.22</v>
      </c>
      <c r="F32" s="20">
        <v>41.22</v>
      </c>
      <c r="G32" s="18">
        <v>41.5</v>
      </c>
      <c r="H32" s="21">
        <v>93725</v>
      </c>
      <c r="I32" s="22">
        <v>-0.67469999999999997</v>
      </c>
      <c r="J32" s="18">
        <v>41.22</v>
      </c>
      <c r="K32" s="23">
        <v>3863344.5</v>
      </c>
    </row>
    <row r="33" spans="1:11" ht="16.05" customHeight="1" x14ac:dyDescent="0.3">
      <c r="A33" s="24">
        <v>30</v>
      </c>
      <c r="B33" s="25" t="s">
        <v>522</v>
      </c>
      <c r="C33" s="26">
        <v>6.33</v>
      </c>
      <c r="D33" s="27">
        <v>6.33</v>
      </c>
      <c r="E33" s="28">
        <v>6.33</v>
      </c>
      <c r="F33" s="29">
        <v>6.33</v>
      </c>
      <c r="G33" s="27">
        <v>6.33</v>
      </c>
      <c r="H33" s="30">
        <v>208610</v>
      </c>
      <c r="I33" s="31">
        <v>0</v>
      </c>
      <c r="J33" s="27">
        <v>6.33</v>
      </c>
      <c r="K33" s="32">
        <v>1320501.3</v>
      </c>
    </row>
    <row r="34" spans="1:11" ht="16.05" customHeight="1" x14ac:dyDescent="0.3">
      <c r="A34" s="15">
        <v>31</v>
      </c>
      <c r="B34" s="16" t="s">
        <v>523</v>
      </c>
      <c r="C34" s="17">
        <v>11.24</v>
      </c>
      <c r="D34" s="18">
        <v>11.24</v>
      </c>
      <c r="E34" s="19">
        <v>11.24</v>
      </c>
      <c r="F34" s="20">
        <v>11.24</v>
      </c>
      <c r="G34" s="18">
        <v>11.23</v>
      </c>
      <c r="H34" s="21">
        <v>70942</v>
      </c>
      <c r="I34" s="22">
        <v>8.8999999999999996E-2</v>
      </c>
      <c r="J34" s="18">
        <v>11.24</v>
      </c>
      <c r="K34" s="23">
        <v>797388.08</v>
      </c>
    </row>
    <row r="35" spans="1:11" ht="16.05" customHeight="1" x14ac:dyDescent="0.3">
      <c r="A35" s="24">
        <v>32</v>
      </c>
      <c r="B35" s="25" t="s">
        <v>288</v>
      </c>
      <c r="C35" s="26">
        <v>20.059999999999999</v>
      </c>
      <c r="D35" s="27">
        <v>20.059999999999999</v>
      </c>
      <c r="E35" s="28">
        <v>20.059999999999999</v>
      </c>
      <c r="F35" s="29">
        <v>20.059999999999999</v>
      </c>
      <c r="G35" s="27">
        <v>20.059999999999999</v>
      </c>
      <c r="H35" s="30">
        <v>26361</v>
      </c>
      <c r="I35" s="31">
        <v>0</v>
      </c>
      <c r="J35" s="27">
        <v>20.059999999999999</v>
      </c>
      <c r="K35" s="32">
        <v>528801.66</v>
      </c>
    </row>
    <row r="36" spans="1:11" ht="16.05" customHeight="1" x14ac:dyDescent="0.3">
      <c r="A36" s="15">
        <v>33</v>
      </c>
      <c r="B36" s="16" t="s">
        <v>524</v>
      </c>
      <c r="C36" s="17">
        <v>358</v>
      </c>
      <c r="D36" s="18">
        <v>358</v>
      </c>
      <c r="E36" s="19">
        <v>358</v>
      </c>
      <c r="F36" s="20">
        <v>358</v>
      </c>
      <c r="G36" s="18">
        <v>357.5</v>
      </c>
      <c r="H36" s="21">
        <v>9930</v>
      </c>
      <c r="I36" s="22">
        <v>0.1399</v>
      </c>
      <c r="J36" s="18">
        <v>358</v>
      </c>
      <c r="K36" s="23">
        <v>3554940</v>
      </c>
    </row>
    <row r="37" spans="1:11" ht="16.05" customHeight="1" x14ac:dyDescent="0.3">
      <c r="A37" s="24">
        <v>34</v>
      </c>
      <c r="B37" s="25" t="s">
        <v>1036</v>
      </c>
      <c r="C37" s="26"/>
      <c r="D37" s="27"/>
      <c r="E37" s="28"/>
      <c r="F37" s="29"/>
      <c r="G37" s="29"/>
      <c r="H37" s="29"/>
      <c r="I37" s="29"/>
      <c r="J37" s="29"/>
      <c r="K37" s="32"/>
    </row>
    <row r="38" spans="1:11" ht="16.05" customHeight="1" x14ac:dyDescent="0.3">
      <c r="A38" s="15">
        <v>35</v>
      </c>
      <c r="B38" s="16" t="s">
        <v>1037</v>
      </c>
      <c r="C38" s="17"/>
      <c r="D38" s="18"/>
      <c r="E38" s="19"/>
      <c r="F38" s="20"/>
      <c r="G38" s="18"/>
      <c r="H38" s="21"/>
      <c r="I38" s="22"/>
      <c r="J38" s="18"/>
      <c r="K38" s="23"/>
    </row>
    <row r="39" spans="1:11" ht="16.05" customHeight="1" x14ac:dyDescent="0.3">
      <c r="A39" s="24">
        <v>36</v>
      </c>
      <c r="B39" s="25" t="s">
        <v>1038</v>
      </c>
      <c r="C39" s="26"/>
      <c r="D39" s="27"/>
      <c r="E39" s="28"/>
      <c r="F39" s="29"/>
      <c r="G39" s="27"/>
      <c r="H39" s="30"/>
      <c r="I39" s="31"/>
      <c r="J39" s="27"/>
      <c r="K39" s="32"/>
    </row>
    <row r="40" spans="1:11" ht="16.05" customHeight="1" x14ac:dyDescent="0.3">
      <c r="A40" s="15">
        <v>37</v>
      </c>
      <c r="B40" s="16" t="s">
        <v>1039</v>
      </c>
      <c r="C40" s="17"/>
      <c r="D40" s="18"/>
      <c r="E40" s="19"/>
      <c r="F40" s="20"/>
      <c r="G40" s="18"/>
      <c r="H40" s="21"/>
      <c r="I40" s="22"/>
      <c r="J40" s="18"/>
      <c r="K40" s="23"/>
    </row>
    <row r="41" spans="1:11" ht="16.05" customHeight="1" x14ac:dyDescent="0.3">
      <c r="A41" s="24">
        <v>38</v>
      </c>
      <c r="B41" s="25" t="s">
        <v>1040</v>
      </c>
      <c r="C41" s="26"/>
      <c r="D41" s="27"/>
      <c r="E41" s="28"/>
      <c r="F41" s="29"/>
      <c r="G41" s="27"/>
      <c r="H41" s="30"/>
      <c r="I41" s="31"/>
      <c r="J41" s="27"/>
      <c r="K41" s="32"/>
    </row>
    <row r="42" spans="1:11" ht="16.05" customHeight="1" x14ac:dyDescent="0.3">
      <c r="A42" s="15">
        <v>39</v>
      </c>
      <c r="B42" s="16" t="s">
        <v>94</v>
      </c>
      <c r="C42" s="17">
        <v>16.010000000000002</v>
      </c>
      <c r="D42" s="18">
        <v>16.010000000000002</v>
      </c>
      <c r="E42" s="19">
        <v>16.010000000000002</v>
      </c>
      <c r="F42" s="20">
        <v>16.010000000000002</v>
      </c>
      <c r="G42" s="18">
        <v>16.05</v>
      </c>
      <c r="H42" s="21">
        <v>350344</v>
      </c>
      <c r="I42" s="22">
        <v>-0.2492</v>
      </c>
      <c r="J42" s="18">
        <v>16.010000000000002</v>
      </c>
      <c r="K42" s="23">
        <v>5609007.4400000004</v>
      </c>
    </row>
    <row r="43" spans="1:11" ht="16.05" customHeight="1" x14ac:dyDescent="0.3">
      <c r="A43" s="24">
        <v>40</v>
      </c>
      <c r="B43" s="25" t="s">
        <v>1041</v>
      </c>
      <c r="C43" s="26"/>
      <c r="D43" s="27"/>
      <c r="E43" s="28"/>
      <c r="F43" s="29"/>
      <c r="G43" s="27"/>
      <c r="H43" s="30"/>
      <c r="I43" s="31"/>
      <c r="J43" s="27"/>
      <c r="K43" s="32"/>
    </row>
    <row r="44" spans="1:11" ht="16.05" customHeight="1" x14ac:dyDescent="0.3">
      <c r="A44" s="15">
        <v>41</v>
      </c>
      <c r="B44" s="16" t="s">
        <v>525</v>
      </c>
      <c r="C44" s="17">
        <v>48.1</v>
      </c>
      <c r="D44" s="18">
        <v>48.1</v>
      </c>
      <c r="E44" s="19">
        <v>48.1</v>
      </c>
      <c r="F44" s="20">
        <v>48.1</v>
      </c>
      <c r="G44" s="18">
        <v>48.1</v>
      </c>
      <c r="H44" s="21">
        <v>22</v>
      </c>
      <c r="I44" s="22">
        <v>0</v>
      </c>
      <c r="J44" s="18">
        <v>48.1</v>
      </c>
      <c r="K44" s="23">
        <v>1058.2</v>
      </c>
    </row>
    <row r="45" spans="1:11" ht="16.05" customHeight="1" x14ac:dyDescent="0.3">
      <c r="A45" s="24">
        <v>42</v>
      </c>
      <c r="B45" s="25" t="s">
        <v>216</v>
      </c>
      <c r="C45" s="26">
        <v>11.17</v>
      </c>
      <c r="D45" s="27">
        <v>11.17</v>
      </c>
      <c r="E45" s="28">
        <v>11.17</v>
      </c>
      <c r="F45" s="29">
        <v>11.17</v>
      </c>
      <c r="G45" s="27">
        <v>11.16</v>
      </c>
      <c r="H45" s="30">
        <v>8579</v>
      </c>
      <c r="I45" s="31">
        <v>8.9599999999999999E-2</v>
      </c>
      <c r="J45" s="27">
        <v>11.17</v>
      </c>
      <c r="K45" s="32">
        <v>95827.43</v>
      </c>
    </row>
    <row r="46" spans="1:11" ht="16.05" customHeight="1" x14ac:dyDescent="0.3">
      <c r="A46" s="15">
        <v>43</v>
      </c>
      <c r="B46" s="16" t="s">
        <v>526</v>
      </c>
      <c r="C46" s="17">
        <v>110.9</v>
      </c>
      <c r="D46" s="18">
        <v>110.9</v>
      </c>
      <c r="E46" s="19">
        <v>110.9</v>
      </c>
      <c r="F46" s="20">
        <v>110.9</v>
      </c>
      <c r="G46" s="18">
        <v>110.8</v>
      </c>
      <c r="H46" s="21">
        <v>5625</v>
      </c>
      <c r="I46" s="22">
        <v>9.0300000000000005E-2</v>
      </c>
      <c r="J46" s="18">
        <v>110.9</v>
      </c>
      <c r="K46" s="23">
        <v>623812.5</v>
      </c>
    </row>
    <row r="47" spans="1:11" ht="16.05" customHeight="1" x14ac:dyDescent="0.3">
      <c r="A47" s="24">
        <v>44</v>
      </c>
      <c r="B47" s="25" t="s">
        <v>221</v>
      </c>
      <c r="C47" s="26">
        <v>28.88</v>
      </c>
      <c r="D47" s="27">
        <v>28.88</v>
      </c>
      <c r="E47" s="28">
        <v>28.88</v>
      </c>
      <c r="F47" s="29">
        <v>28.88</v>
      </c>
      <c r="G47" s="27">
        <v>28.92</v>
      </c>
      <c r="H47" s="30">
        <v>88920</v>
      </c>
      <c r="I47" s="31">
        <v>-0.13830000000000001</v>
      </c>
      <c r="J47" s="27">
        <v>28.88</v>
      </c>
      <c r="K47" s="32">
        <v>2568009.6</v>
      </c>
    </row>
    <row r="48" spans="1:11" ht="16.05" customHeight="1" x14ac:dyDescent="0.3">
      <c r="A48" s="15">
        <v>45</v>
      </c>
      <c r="B48" s="16" t="s">
        <v>527</v>
      </c>
      <c r="C48" s="17">
        <v>104.5</v>
      </c>
      <c r="D48" s="18">
        <v>104.5</v>
      </c>
      <c r="E48" s="19">
        <v>104.5</v>
      </c>
      <c r="F48" s="20">
        <v>104.5</v>
      </c>
      <c r="G48" s="18">
        <v>104.1</v>
      </c>
      <c r="H48" s="21">
        <v>21491</v>
      </c>
      <c r="I48" s="22">
        <v>0.38419999999999999</v>
      </c>
      <c r="J48" s="18">
        <v>104.5</v>
      </c>
      <c r="K48" s="23">
        <v>2245809.5</v>
      </c>
    </row>
    <row r="49" spans="1:11" ht="16.05" customHeight="1" x14ac:dyDescent="0.3">
      <c r="A49" s="24">
        <v>46</v>
      </c>
      <c r="B49" s="25" t="s">
        <v>528</v>
      </c>
      <c r="C49" s="26">
        <v>111.9</v>
      </c>
      <c r="D49" s="27">
        <v>111.9</v>
      </c>
      <c r="E49" s="28">
        <v>111.9</v>
      </c>
      <c r="F49" s="29">
        <v>111.9</v>
      </c>
      <c r="G49" s="27">
        <v>112.3</v>
      </c>
      <c r="H49" s="30">
        <v>58219</v>
      </c>
      <c r="I49" s="31">
        <v>-0.35620000000000002</v>
      </c>
      <c r="J49" s="27">
        <v>111.9</v>
      </c>
      <c r="K49" s="32">
        <v>6514706.0999999996</v>
      </c>
    </row>
    <row r="50" spans="1:11" ht="16.05" customHeight="1" x14ac:dyDescent="0.3">
      <c r="A50" s="15">
        <v>47</v>
      </c>
      <c r="B50" s="16" t="s">
        <v>529</v>
      </c>
      <c r="C50" s="17">
        <v>50.2</v>
      </c>
      <c r="D50" s="18">
        <v>50.2</v>
      </c>
      <c r="E50" s="19">
        <v>50.2</v>
      </c>
      <c r="F50" s="20">
        <v>50.2</v>
      </c>
      <c r="G50" s="18">
        <v>50.4</v>
      </c>
      <c r="H50" s="21">
        <v>47442</v>
      </c>
      <c r="I50" s="22">
        <v>-0.39679999999999999</v>
      </c>
      <c r="J50" s="18">
        <v>50.2</v>
      </c>
      <c r="K50" s="23">
        <v>2381588.4</v>
      </c>
    </row>
    <row r="51" spans="1:11" ht="16.05" customHeight="1" x14ac:dyDescent="0.3">
      <c r="A51" s="24">
        <v>48</v>
      </c>
      <c r="B51" s="25" t="s">
        <v>258</v>
      </c>
      <c r="C51" s="26">
        <v>38.5</v>
      </c>
      <c r="D51" s="27">
        <v>38.5</v>
      </c>
      <c r="E51" s="28">
        <v>38.5</v>
      </c>
      <c r="F51" s="29">
        <v>38.5</v>
      </c>
      <c r="G51" s="27">
        <v>38.5</v>
      </c>
      <c r="H51" s="30">
        <v>310952</v>
      </c>
      <c r="I51" s="31">
        <v>0</v>
      </c>
      <c r="J51" s="27">
        <v>38.5</v>
      </c>
      <c r="K51" s="32">
        <v>11971652</v>
      </c>
    </row>
    <row r="52" spans="1:11" ht="16.05" customHeight="1" x14ac:dyDescent="0.3">
      <c r="A52" s="15">
        <v>49</v>
      </c>
      <c r="B52" s="16" t="s">
        <v>1042</v>
      </c>
      <c r="C52" s="17"/>
      <c r="D52" s="18"/>
      <c r="E52" s="19"/>
      <c r="F52" s="20"/>
      <c r="G52" s="18"/>
      <c r="H52" s="21"/>
      <c r="I52" s="22"/>
      <c r="J52" s="18"/>
      <c r="K52" s="23"/>
    </row>
    <row r="53" spans="1:11" ht="16.05" customHeight="1" x14ac:dyDescent="0.3">
      <c r="A53" s="24">
        <v>50</v>
      </c>
      <c r="B53" s="25" t="s">
        <v>530</v>
      </c>
      <c r="C53" s="26">
        <v>3.48</v>
      </c>
      <c r="D53" s="27">
        <v>3.48</v>
      </c>
      <c r="E53" s="28">
        <v>3.48</v>
      </c>
      <c r="F53" s="29">
        <v>3.48</v>
      </c>
      <c r="G53" s="27">
        <v>3.47</v>
      </c>
      <c r="H53" s="30">
        <v>148284</v>
      </c>
      <c r="I53" s="31">
        <v>0.28820000000000001</v>
      </c>
      <c r="J53" s="27">
        <v>3.48</v>
      </c>
      <c r="K53" s="32">
        <v>516028.32</v>
      </c>
    </row>
    <row r="54" spans="1:11" ht="16.05" customHeight="1" x14ac:dyDescent="0.3">
      <c r="A54" s="15">
        <v>51</v>
      </c>
      <c r="B54" s="16" t="s">
        <v>531</v>
      </c>
      <c r="C54" s="17">
        <v>43.44</v>
      </c>
      <c r="D54" s="18">
        <v>43.44</v>
      </c>
      <c r="E54" s="19">
        <v>43.44</v>
      </c>
      <c r="F54" s="20">
        <v>43.44</v>
      </c>
      <c r="G54" s="18">
        <v>43.4</v>
      </c>
      <c r="H54" s="21">
        <v>21234</v>
      </c>
      <c r="I54" s="22">
        <v>9.2200000000000004E-2</v>
      </c>
      <c r="J54" s="18">
        <v>43.44</v>
      </c>
      <c r="K54" s="23">
        <v>922404.96</v>
      </c>
    </row>
    <row r="55" spans="1:11" ht="16.05" customHeight="1" x14ac:dyDescent="0.3">
      <c r="A55" s="24">
        <v>52</v>
      </c>
      <c r="B55" s="25" t="s">
        <v>532</v>
      </c>
      <c r="C55" s="26">
        <v>2.68</v>
      </c>
      <c r="D55" s="27">
        <v>2.68</v>
      </c>
      <c r="E55" s="28">
        <v>2.68</v>
      </c>
      <c r="F55" s="29">
        <v>2.68</v>
      </c>
      <c r="G55" s="27">
        <v>2.69</v>
      </c>
      <c r="H55" s="30">
        <v>282119</v>
      </c>
      <c r="I55" s="31">
        <v>-0.37169999999999997</v>
      </c>
      <c r="J55" s="27">
        <v>2.68</v>
      </c>
      <c r="K55" s="32">
        <v>756078.92</v>
      </c>
    </row>
    <row r="56" spans="1:11" ht="16.05" customHeight="1" x14ac:dyDescent="0.3">
      <c r="A56" s="15">
        <v>53</v>
      </c>
      <c r="B56" s="16" t="s">
        <v>533</v>
      </c>
      <c r="C56" s="17">
        <v>420.25</v>
      </c>
      <c r="D56" s="18">
        <v>420.25</v>
      </c>
      <c r="E56" s="19">
        <v>420.25</v>
      </c>
      <c r="F56" s="20">
        <v>420.25</v>
      </c>
      <c r="G56" s="18">
        <v>422.5</v>
      </c>
      <c r="H56" s="21">
        <v>1506200</v>
      </c>
      <c r="I56" s="22">
        <v>-0.53249999999999997</v>
      </c>
      <c r="J56" s="18">
        <v>420.25</v>
      </c>
      <c r="K56" s="23">
        <v>632980550</v>
      </c>
    </row>
    <row r="57" spans="1:11" ht="16.05" customHeight="1" x14ac:dyDescent="0.3">
      <c r="A57" s="24">
        <v>54</v>
      </c>
      <c r="B57" s="25" t="s">
        <v>218</v>
      </c>
      <c r="C57" s="26">
        <v>12.46</v>
      </c>
      <c r="D57" s="27">
        <v>12.46</v>
      </c>
      <c r="E57" s="28">
        <v>12.46</v>
      </c>
      <c r="F57" s="29">
        <v>12.46</v>
      </c>
      <c r="G57" s="27">
        <v>12.46</v>
      </c>
      <c r="H57" s="30">
        <v>30710</v>
      </c>
      <c r="I57" s="31">
        <v>0</v>
      </c>
      <c r="J57" s="27">
        <v>12.46</v>
      </c>
      <c r="K57" s="32">
        <v>382646.6</v>
      </c>
    </row>
    <row r="58" spans="1:11" ht="16.05" customHeight="1" x14ac:dyDescent="0.3">
      <c r="A58" s="15">
        <v>55</v>
      </c>
      <c r="B58" s="16" t="s">
        <v>534</v>
      </c>
      <c r="C58" s="17">
        <v>284</v>
      </c>
      <c r="D58" s="18">
        <v>284</v>
      </c>
      <c r="E58" s="19">
        <v>284</v>
      </c>
      <c r="F58" s="20">
        <v>284</v>
      </c>
      <c r="G58" s="18">
        <v>283</v>
      </c>
      <c r="H58" s="21">
        <v>1206790</v>
      </c>
      <c r="I58" s="22">
        <v>0.35339999999999999</v>
      </c>
      <c r="J58" s="18">
        <v>284</v>
      </c>
      <c r="K58" s="23">
        <v>342728360</v>
      </c>
    </row>
    <row r="59" spans="1:11" ht="16.05" customHeight="1" x14ac:dyDescent="0.3">
      <c r="A59" s="24">
        <v>56</v>
      </c>
      <c r="B59" s="25" t="s">
        <v>219</v>
      </c>
      <c r="C59" s="26">
        <v>13.16</v>
      </c>
      <c r="D59" s="27">
        <v>13.16</v>
      </c>
      <c r="E59" s="28">
        <v>13.16</v>
      </c>
      <c r="F59" s="29">
        <v>13.16</v>
      </c>
      <c r="G59" s="27">
        <v>13.15</v>
      </c>
      <c r="H59" s="30">
        <v>32075</v>
      </c>
      <c r="I59" s="31">
        <v>7.5999999999999998E-2</v>
      </c>
      <c r="J59" s="27">
        <v>13.16</v>
      </c>
      <c r="K59" s="32">
        <v>422107</v>
      </c>
    </row>
    <row r="60" spans="1:11" ht="16.05" customHeight="1" x14ac:dyDescent="0.3">
      <c r="A60" s="15">
        <v>57</v>
      </c>
      <c r="B60" s="16" t="s">
        <v>199</v>
      </c>
      <c r="C60" s="17">
        <v>50.75</v>
      </c>
      <c r="D60" s="18">
        <v>50.75</v>
      </c>
      <c r="E60" s="19">
        <v>50.75</v>
      </c>
      <c r="F60" s="20">
        <v>50.75</v>
      </c>
      <c r="G60" s="18">
        <v>50.8</v>
      </c>
      <c r="H60" s="21">
        <v>16563</v>
      </c>
      <c r="I60" s="22">
        <v>-9.8400000000000001E-2</v>
      </c>
      <c r="J60" s="18">
        <v>50.75</v>
      </c>
      <c r="K60" s="23">
        <v>840572.25</v>
      </c>
    </row>
    <row r="61" spans="1:11" ht="16.05" customHeight="1" x14ac:dyDescent="0.3">
      <c r="A61" s="24">
        <v>58</v>
      </c>
      <c r="B61" s="25" t="s">
        <v>1043</v>
      </c>
      <c r="C61" s="26"/>
      <c r="D61" s="27"/>
      <c r="E61" s="28"/>
      <c r="F61" s="29"/>
      <c r="G61" s="27"/>
      <c r="H61" s="30"/>
      <c r="I61" s="31"/>
      <c r="J61" s="27"/>
      <c r="K61" s="32"/>
    </row>
    <row r="62" spans="1:11" ht="16.05" customHeight="1" x14ac:dyDescent="0.3">
      <c r="A62" s="15">
        <v>59</v>
      </c>
      <c r="B62" s="16" t="s">
        <v>252</v>
      </c>
      <c r="C62" s="17">
        <v>149.6</v>
      </c>
      <c r="D62" s="18">
        <v>149.6</v>
      </c>
      <c r="E62" s="19">
        <v>149.6</v>
      </c>
      <c r="F62" s="20">
        <v>149.6</v>
      </c>
      <c r="G62" s="18">
        <v>149.4</v>
      </c>
      <c r="H62" s="21">
        <v>48169</v>
      </c>
      <c r="I62" s="22">
        <v>0.13389999999999999</v>
      </c>
      <c r="J62" s="18">
        <v>149.6</v>
      </c>
      <c r="K62" s="23">
        <v>7206082.4000000004</v>
      </c>
    </row>
    <row r="63" spans="1:11" ht="16.05" customHeight="1" x14ac:dyDescent="0.3">
      <c r="A63" s="24">
        <v>60</v>
      </c>
      <c r="B63" s="25" t="s">
        <v>535</v>
      </c>
      <c r="C63" s="26">
        <v>94</v>
      </c>
      <c r="D63" s="27">
        <v>94</v>
      </c>
      <c r="E63" s="28">
        <v>94</v>
      </c>
      <c r="F63" s="29">
        <v>94</v>
      </c>
      <c r="G63" s="27">
        <v>92.65</v>
      </c>
      <c r="H63" s="30">
        <v>4708</v>
      </c>
      <c r="I63" s="31">
        <v>1.4571000000000001</v>
      </c>
      <c r="J63" s="27">
        <v>94</v>
      </c>
      <c r="K63" s="32">
        <v>442552</v>
      </c>
    </row>
    <row r="64" spans="1:11" ht="16.05" customHeight="1" x14ac:dyDescent="0.3">
      <c r="A64" s="15">
        <v>61</v>
      </c>
      <c r="B64" s="16" t="s">
        <v>536</v>
      </c>
      <c r="C64" s="17">
        <v>8.11</v>
      </c>
      <c r="D64" s="18">
        <v>8.11</v>
      </c>
      <c r="E64" s="19">
        <v>8.11</v>
      </c>
      <c r="F64" s="20">
        <v>8.11</v>
      </c>
      <c r="G64" s="18">
        <v>8.18</v>
      </c>
      <c r="H64" s="21">
        <v>133819</v>
      </c>
      <c r="I64" s="22">
        <v>-0.85570000000000002</v>
      </c>
      <c r="J64" s="18">
        <v>8.11</v>
      </c>
      <c r="K64" s="23">
        <v>1085272.0900000001</v>
      </c>
    </row>
    <row r="65" spans="1:11" ht="16.05" customHeight="1" x14ac:dyDescent="0.3">
      <c r="A65" s="24">
        <v>62</v>
      </c>
      <c r="B65" s="25" t="s">
        <v>752</v>
      </c>
      <c r="C65" s="26">
        <v>0.79</v>
      </c>
      <c r="D65" s="27">
        <v>0.79</v>
      </c>
      <c r="E65" s="28">
        <v>0.79</v>
      </c>
      <c r="F65" s="29">
        <v>0.79</v>
      </c>
      <c r="G65" s="27">
        <v>0.78</v>
      </c>
      <c r="H65" s="30">
        <v>508</v>
      </c>
      <c r="I65" s="31">
        <v>1.2821</v>
      </c>
      <c r="J65" s="27">
        <v>0.79</v>
      </c>
      <c r="K65" s="32">
        <v>401.32</v>
      </c>
    </row>
    <row r="66" spans="1:11" ht="16.05" customHeight="1" x14ac:dyDescent="0.3">
      <c r="A66" s="15">
        <v>63</v>
      </c>
      <c r="B66" s="16" t="s">
        <v>537</v>
      </c>
      <c r="C66" s="17">
        <v>12.76</v>
      </c>
      <c r="D66" s="18">
        <v>12.76</v>
      </c>
      <c r="E66" s="19">
        <v>12.76</v>
      </c>
      <c r="F66" s="20">
        <v>12.76</v>
      </c>
      <c r="G66" s="18">
        <v>12.76</v>
      </c>
      <c r="H66" s="21">
        <v>27430</v>
      </c>
      <c r="I66" s="22">
        <v>0</v>
      </c>
      <c r="J66" s="18">
        <v>12.76</v>
      </c>
      <c r="K66" s="23">
        <v>350006.8</v>
      </c>
    </row>
    <row r="67" spans="1:11" ht="16.05" customHeight="1" x14ac:dyDescent="0.3">
      <c r="A67" s="24">
        <v>64</v>
      </c>
      <c r="B67" s="25" t="s">
        <v>261</v>
      </c>
      <c r="C67" s="26">
        <v>38.979999999999997</v>
      </c>
      <c r="D67" s="27">
        <v>38.979999999999997</v>
      </c>
      <c r="E67" s="28">
        <v>38.979999999999997</v>
      </c>
      <c r="F67" s="29">
        <v>38.979999999999997</v>
      </c>
      <c r="G67" s="27">
        <v>39</v>
      </c>
      <c r="H67" s="30">
        <v>7126</v>
      </c>
      <c r="I67" s="31">
        <v>-5.1299999999999998E-2</v>
      </c>
      <c r="J67" s="27">
        <v>38.979999999999997</v>
      </c>
      <c r="K67" s="32">
        <v>277771.48</v>
      </c>
    </row>
    <row r="68" spans="1:11" ht="16.05" customHeight="1" x14ac:dyDescent="0.3">
      <c r="A68" s="15">
        <v>65</v>
      </c>
      <c r="B68" s="16" t="s">
        <v>538</v>
      </c>
      <c r="C68" s="17">
        <v>4.53</v>
      </c>
      <c r="D68" s="18">
        <v>4.53</v>
      </c>
      <c r="E68" s="19">
        <v>4.53</v>
      </c>
      <c r="F68" s="20">
        <v>4.53</v>
      </c>
      <c r="G68" s="18">
        <v>4.54</v>
      </c>
      <c r="H68" s="21">
        <v>137779</v>
      </c>
      <c r="I68" s="22">
        <v>-0.2203</v>
      </c>
      <c r="J68" s="18">
        <v>4.53</v>
      </c>
      <c r="K68" s="23">
        <v>624138.87</v>
      </c>
    </row>
    <row r="69" spans="1:11" ht="16.05" customHeight="1" x14ac:dyDescent="0.3">
      <c r="A69" s="24">
        <v>66</v>
      </c>
      <c r="B69" s="25" t="s">
        <v>539</v>
      </c>
      <c r="C69" s="26">
        <v>19.170000000000002</v>
      </c>
      <c r="D69" s="27">
        <v>19.170000000000002</v>
      </c>
      <c r="E69" s="28">
        <v>19.170000000000002</v>
      </c>
      <c r="F69" s="29">
        <v>19.170000000000002</v>
      </c>
      <c r="G69" s="27">
        <v>19.12</v>
      </c>
      <c r="H69" s="30">
        <v>8555</v>
      </c>
      <c r="I69" s="31">
        <v>0.26150000000000001</v>
      </c>
      <c r="J69" s="27">
        <v>19.170000000000002</v>
      </c>
      <c r="K69" s="32">
        <v>163999.35</v>
      </c>
    </row>
    <row r="70" spans="1:11" ht="16.05" customHeight="1" x14ac:dyDescent="0.3">
      <c r="A70" s="15">
        <v>67</v>
      </c>
      <c r="B70" s="16" t="s">
        <v>540</v>
      </c>
      <c r="C70" s="17">
        <v>1053</v>
      </c>
      <c r="D70" s="18">
        <v>1053</v>
      </c>
      <c r="E70" s="19">
        <v>1053</v>
      </c>
      <c r="F70" s="20">
        <v>1053</v>
      </c>
      <c r="G70" s="18">
        <v>1053</v>
      </c>
      <c r="H70" s="21">
        <v>6359</v>
      </c>
      <c r="I70" s="22">
        <v>0</v>
      </c>
      <c r="J70" s="18">
        <v>1053</v>
      </c>
      <c r="K70" s="23">
        <v>6696027</v>
      </c>
    </row>
    <row r="71" spans="1:11" ht="16.05" customHeight="1" x14ac:dyDescent="0.3">
      <c r="A71" s="24">
        <v>68</v>
      </c>
      <c r="B71" s="25" t="s">
        <v>541</v>
      </c>
      <c r="C71" s="26">
        <v>29</v>
      </c>
      <c r="D71" s="27">
        <v>29</v>
      </c>
      <c r="E71" s="28">
        <v>29</v>
      </c>
      <c r="F71" s="29">
        <v>29</v>
      </c>
      <c r="G71" s="27">
        <v>28.78</v>
      </c>
      <c r="H71" s="30">
        <v>216338</v>
      </c>
      <c r="I71" s="31">
        <v>0.76439999999999997</v>
      </c>
      <c r="J71" s="27">
        <v>29</v>
      </c>
      <c r="K71" s="32">
        <v>6273802</v>
      </c>
    </row>
    <row r="72" spans="1:11" ht="16.05" customHeight="1" x14ac:dyDescent="0.3">
      <c r="A72" s="15">
        <v>69</v>
      </c>
      <c r="B72" s="16" t="s">
        <v>542</v>
      </c>
      <c r="C72" s="17">
        <v>36.020000000000003</v>
      </c>
      <c r="D72" s="18">
        <v>36.020000000000003</v>
      </c>
      <c r="E72" s="19">
        <v>36.020000000000003</v>
      </c>
      <c r="F72" s="20">
        <v>36.020000000000003</v>
      </c>
      <c r="G72" s="18">
        <v>36.020000000000003</v>
      </c>
      <c r="H72" s="21">
        <v>47588</v>
      </c>
      <c r="I72" s="22">
        <v>0</v>
      </c>
      <c r="J72" s="18">
        <v>36.020000000000003</v>
      </c>
      <c r="K72" s="23">
        <v>1714119.76</v>
      </c>
    </row>
    <row r="73" spans="1:11" ht="16.05" customHeight="1" x14ac:dyDescent="0.3">
      <c r="A73" s="24">
        <v>70</v>
      </c>
      <c r="B73" s="25" t="s">
        <v>89</v>
      </c>
      <c r="C73" s="26">
        <v>287.5</v>
      </c>
      <c r="D73" s="27">
        <v>287.5</v>
      </c>
      <c r="E73" s="28">
        <v>287.5</v>
      </c>
      <c r="F73" s="29">
        <v>287.5</v>
      </c>
      <c r="G73" s="27">
        <v>281.25</v>
      </c>
      <c r="H73" s="30">
        <v>51383</v>
      </c>
      <c r="I73" s="31">
        <v>2.2222</v>
      </c>
      <c r="J73" s="27">
        <v>287.5</v>
      </c>
      <c r="K73" s="32">
        <v>14772612.5</v>
      </c>
    </row>
    <row r="74" spans="1:11" ht="16.05" customHeight="1" x14ac:dyDescent="0.3">
      <c r="A74" s="15">
        <v>71</v>
      </c>
      <c r="B74" s="16" t="s">
        <v>1044</v>
      </c>
      <c r="C74" s="17"/>
      <c r="D74" s="18"/>
      <c r="E74" s="19"/>
      <c r="F74" s="20"/>
      <c r="G74" s="18"/>
      <c r="H74" s="21"/>
      <c r="I74" s="22"/>
      <c r="J74" s="18"/>
      <c r="K74" s="23"/>
    </row>
    <row r="75" spans="1:11" ht="16.05" customHeight="1" x14ac:dyDescent="0.3">
      <c r="A75" s="24">
        <v>72</v>
      </c>
      <c r="B75" s="25" t="s">
        <v>114</v>
      </c>
      <c r="C75" s="26">
        <v>4.47</v>
      </c>
      <c r="D75" s="27">
        <v>4.47</v>
      </c>
      <c r="E75" s="28">
        <v>4.47</v>
      </c>
      <c r="F75" s="29">
        <v>4.47</v>
      </c>
      <c r="G75" s="27">
        <v>4.4800000000000004</v>
      </c>
      <c r="H75" s="30">
        <v>167198</v>
      </c>
      <c r="I75" s="31">
        <v>-0.22320000000000001</v>
      </c>
      <c r="J75" s="27">
        <v>4.47</v>
      </c>
      <c r="K75" s="32">
        <v>747375.06</v>
      </c>
    </row>
    <row r="76" spans="1:11" ht="16.05" customHeight="1" x14ac:dyDescent="0.3">
      <c r="A76" s="15">
        <v>73</v>
      </c>
      <c r="B76" s="16" t="s">
        <v>543</v>
      </c>
      <c r="C76" s="17">
        <v>33.799999999999997</v>
      </c>
      <c r="D76" s="18">
        <v>33.799999999999997</v>
      </c>
      <c r="E76" s="19">
        <v>33.799999999999997</v>
      </c>
      <c r="F76" s="20">
        <v>33.799999999999997</v>
      </c>
      <c r="G76" s="18">
        <v>33.82</v>
      </c>
      <c r="H76" s="21">
        <v>35494</v>
      </c>
      <c r="I76" s="22">
        <v>-5.91E-2</v>
      </c>
      <c r="J76" s="18">
        <v>33.799999999999997</v>
      </c>
      <c r="K76" s="23">
        <v>1199697.2</v>
      </c>
    </row>
    <row r="77" spans="1:11" ht="16.05" customHeight="1" x14ac:dyDescent="0.3">
      <c r="A77" s="24">
        <v>74</v>
      </c>
      <c r="B77" s="25" t="s">
        <v>262</v>
      </c>
      <c r="C77" s="26">
        <v>43</v>
      </c>
      <c r="D77" s="27">
        <v>43</v>
      </c>
      <c r="E77" s="28">
        <v>43</v>
      </c>
      <c r="F77" s="29">
        <v>43</v>
      </c>
      <c r="G77" s="27">
        <v>43.22</v>
      </c>
      <c r="H77" s="30">
        <v>4576</v>
      </c>
      <c r="I77" s="31">
        <v>-0.50900000000000001</v>
      </c>
      <c r="J77" s="27">
        <v>43</v>
      </c>
      <c r="K77" s="32">
        <v>196768</v>
      </c>
    </row>
    <row r="78" spans="1:11" ht="16.05" customHeight="1" x14ac:dyDescent="0.3">
      <c r="A78" s="15">
        <v>75</v>
      </c>
      <c r="B78" s="16" t="s">
        <v>544</v>
      </c>
      <c r="C78" s="17">
        <v>83</v>
      </c>
      <c r="D78" s="18">
        <v>83</v>
      </c>
      <c r="E78" s="19">
        <v>83</v>
      </c>
      <c r="F78" s="20">
        <v>83</v>
      </c>
      <c r="G78" s="18">
        <v>83</v>
      </c>
      <c r="H78" s="21">
        <v>2612</v>
      </c>
      <c r="I78" s="22">
        <v>0</v>
      </c>
      <c r="J78" s="18">
        <v>83</v>
      </c>
      <c r="K78" s="23">
        <v>216796</v>
      </c>
    </row>
    <row r="79" spans="1:11" ht="16.05" customHeight="1" x14ac:dyDescent="0.3">
      <c r="A79" s="24">
        <v>76</v>
      </c>
      <c r="B79" s="25" t="s">
        <v>167</v>
      </c>
      <c r="C79" s="26">
        <v>160.1</v>
      </c>
      <c r="D79" s="27">
        <v>160.1</v>
      </c>
      <c r="E79" s="28">
        <v>160.1</v>
      </c>
      <c r="F79" s="29">
        <v>160.1</v>
      </c>
      <c r="G79" s="27">
        <v>160.1</v>
      </c>
      <c r="H79" s="30">
        <v>2115</v>
      </c>
      <c r="I79" s="31">
        <v>0</v>
      </c>
      <c r="J79" s="27">
        <v>160.1</v>
      </c>
      <c r="K79" s="32">
        <v>338611.5</v>
      </c>
    </row>
    <row r="80" spans="1:11" ht="16.05" customHeight="1" x14ac:dyDescent="0.3">
      <c r="A80" s="15">
        <v>77</v>
      </c>
      <c r="B80" s="16" t="s">
        <v>274</v>
      </c>
      <c r="C80" s="17">
        <v>51.1</v>
      </c>
      <c r="D80" s="18">
        <v>51.1</v>
      </c>
      <c r="E80" s="19">
        <v>51.1</v>
      </c>
      <c r="F80" s="20">
        <v>51.1</v>
      </c>
      <c r="G80" s="18">
        <v>50.95</v>
      </c>
      <c r="H80" s="21">
        <v>3276</v>
      </c>
      <c r="I80" s="22">
        <v>0.2944</v>
      </c>
      <c r="J80" s="18">
        <v>51.1</v>
      </c>
      <c r="K80" s="23">
        <v>167403.6</v>
      </c>
    </row>
    <row r="81" spans="1:11" ht="16.05" customHeight="1" x14ac:dyDescent="0.3">
      <c r="A81" s="24">
        <v>78</v>
      </c>
      <c r="B81" s="25" t="s">
        <v>545</v>
      </c>
      <c r="C81" s="26">
        <v>4.92</v>
      </c>
      <c r="D81" s="27">
        <v>4.92</v>
      </c>
      <c r="E81" s="28">
        <v>4.92</v>
      </c>
      <c r="F81" s="29">
        <v>4.92</v>
      </c>
      <c r="G81" s="27">
        <v>4.9000000000000004</v>
      </c>
      <c r="H81" s="30">
        <v>395758</v>
      </c>
      <c r="I81" s="31">
        <v>0.40820000000000001</v>
      </c>
      <c r="J81" s="27">
        <v>4.92</v>
      </c>
      <c r="K81" s="32">
        <v>1947129.36</v>
      </c>
    </row>
    <row r="82" spans="1:11" ht="16.05" customHeight="1" x14ac:dyDescent="0.3">
      <c r="A82" s="15">
        <v>79</v>
      </c>
      <c r="B82" s="16" t="s">
        <v>107</v>
      </c>
      <c r="C82" s="17">
        <v>17.05</v>
      </c>
      <c r="D82" s="18">
        <v>17.05</v>
      </c>
      <c r="E82" s="19">
        <v>17.05</v>
      </c>
      <c r="F82" s="20">
        <v>17.05</v>
      </c>
      <c r="G82" s="18">
        <v>17.010000000000002</v>
      </c>
      <c r="H82" s="21">
        <v>124595</v>
      </c>
      <c r="I82" s="22">
        <v>0.23519999999999999</v>
      </c>
      <c r="J82" s="18">
        <v>17.05</v>
      </c>
      <c r="K82" s="23">
        <v>2124344.75</v>
      </c>
    </row>
    <row r="83" spans="1:11" ht="16.05" customHeight="1" x14ac:dyDescent="0.3">
      <c r="A83" s="24">
        <v>80</v>
      </c>
      <c r="B83" s="25" t="s">
        <v>142</v>
      </c>
      <c r="C83" s="26">
        <v>145.30000000000001</v>
      </c>
      <c r="D83" s="27">
        <v>145.30000000000001</v>
      </c>
      <c r="E83" s="28">
        <v>145.30000000000001</v>
      </c>
      <c r="F83" s="29">
        <v>145.30000000000001</v>
      </c>
      <c r="G83" s="27">
        <v>145.19999999999999</v>
      </c>
      <c r="H83" s="30">
        <v>512</v>
      </c>
      <c r="I83" s="31">
        <v>6.8900000000000003E-2</v>
      </c>
      <c r="J83" s="27">
        <v>145.30000000000001</v>
      </c>
      <c r="K83" s="32">
        <v>74393.600000000006</v>
      </c>
    </row>
    <row r="84" spans="1:11" ht="16.05" customHeight="1" x14ac:dyDescent="0.3">
      <c r="A84" s="15">
        <v>81</v>
      </c>
      <c r="B84" s="16" t="s">
        <v>124</v>
      </c>
      <c r="C84" s="17">
        <v>24.5</v>
      </c>
      <c r="D84" s="18">
        <v>24.5</v>
      </c>
      <c r="E84" s="19">
        <v>24.5</v>
      </c>
      <c r="F84" s="20">
        <v>24.5</v>
      </c>
      <c r="G84" s="18">
        <v>24.54</v>
      </c>
      <c r="H84" s="21">
        <v>86531</v>
      </c>
      <c r="I84" s="22">
        <v>-0.16300000000000001</v>
      </c>
      <c r="J84" s="18">
        <v>24.5</v>
      </c>
      <c r="K84" s="23">
        <v>2120009.5</v>
      </c>
    </row>
    <row r="85" spans="1:11" ht="16.05" customHeight="1" x14ac:dyDescent="0.3">
      <c r="A85" s="24">
        <v>82</v>
      </c>
      <c r="B85" s="25" t="s">
        <v>546</v>
      </c>
      <c r="C85" s="26">
        <v>741.5</v>
      </c>
      <c r="D85" s="27">
        <v>741.5</v>
      </c>
      <c r="E85" s="28">
        <v>741.5</v>
      </c>
      <c r="F85" s="29">
        <v>741.5</v>
      </c>
      <c r="G85" s="27">
        <v>742.5</v>
      </c>
      <c r="H85" s="30">
        <v>273654</v>
      </c>
      <c r="I85" s="31">
        <v>-0.13469999999999999</v>
      </c>
      <c r="J85" s="27">
        <v>741.5</v>
      </c>
      <c r="K85" s="32">
        <v>202914441</v>
      </c>
    </row>
    <row r="86" spans="1:11" ht="16.05" customHeight="1" x14ac:dyDescent="0.3">
      <c r="A86" s="15">
        <v>83</v>
      </c>
      <c r="B86" s="16" t="s">
        <v>547</v>
      </c>
      <c r="C86" s="17">
        <v>20.100000000000001</v>
      </c>
      <c r="D86" s="18">
        <v>20.100000000000001</v>
      </c>
      <c r="E86" s="19">
        <v>20.100000000000001</v>
      </c>
      <c r="F86" s="20">
        <v>20.100000000000001</v>
      </c>
      <c r="G86" s="18">
        <v>20.16</v>
      </c>
      <c r="H86" s="21">
        <v>151666</v>
      </c>
      <c r="I86" s="22">
        <v>-0.29759999999999998</v>
      </c>
      <c r="J86" s="18">
        <v>20.100000000000001</v>
      </c>
      <c r="K86" s="23">
        <v>3048486.6</v>
      </c>
    </row>
    <row r="87" spans="1:11" ht="16.05" customHeight="1" x14ac:dyDescent="0.3">
      <c r="A87" s="24">
        <v>84</v>
      </c>
      <c r="B87" s="25" t="s">
        <v>1045</v>
      </c>
      <c r="C87" s="26"/>
      <c r="D87" s="27"/>
      <c r="E87" s="28"/>
      <c r="F87" s="29"/>
      <c r="G87" s="27"/>
      <c r="H87" s="30"/>
      <c r="I87" s="31"/>
      <c r="J87" s="27"/>
      <c r="K87" s="32"/>
    </row>
    <row r="88" spans="1:11" ht="16.05" customHeight="1" x14ac:dyDescent="0.3">
      <c r="A88" s="15">
        <v>85</v>
      </c>
      <c r="B88" s="16" t="s">
        <v>548</v>
      </c>
      <c r="C88" s="17">
        <v>32.56</v>
      </c>
      <c r="D88" s="18">
        <v>32.56</v>
      </c>
      <c r="E88" s="19">
        <v>32.56</v>
      </c>
      <c r="F88" s="20">
        <v>32.56</v>
      </c>
      <c r="G88" s="18">
        <v>32.42</v>
      </c>
      <c r="H88" s="21">
        <v>34669</v>
      </c>
      <c r="I88" s="22">
        <v>0.43180000000000002</v>
      </c>
      <c r="J88" s="18">
        <v>32.56</v>
      </c>
      <c r="K88" s="23">
        <v>1128822.6399999999</v>
      </c>
    </row>
    <row r="89" spans="1:11" ht="16.05" customHeight="1" x14ac:dyDescent="0.3">
      <c r="A89" s="24">
        <v>86</v>
      </c>
      <c r="B89" s="25" t="s">
        <v>1046</v>
      </c>
      <c r="C89" s="26"/>
      <c r="D89" s="27"/>
      <c r="E89" s="28"/>
      <c r="F89" s="29"/>
      <c r="G89" s="27"/>
      <c r="H89" s="30"/>
      <c r="I89" s="31"/>
      <c r="J89" s="27"/>
      <c r="K89" s="32"/>
    </row>
    <row r="90" spans="1:11" ht="16.05" customHeight="1" x14ac:dyDescent="0.3">
      <c r="A90" s="15">
        <v>87</v>
      </c>
      <c r="B90" s="16" t="s">
        <v>549</v>
      </c>
      <c r="C90" s="17">
        <v>18.13</v>
      </c>
      <c r="D90" s="18">
        <v>18.13</v>
      </c>
      <c r="E90" s="19">
        <v>18.13</v>
      </c>
      <c r="F90" s="20">
        <v>18.13</v>
      </c>
      <c r="G90" s="18">
        <v>18.149999999999999</v>
      </c>
      <c r="H90" s="21">
        <v>8263</v>
      </c>
      <c r="I90" s="22">
        <v>-0.11020000000000001</v>
      </c>
      <c r="J90" s="18">
        <v>18.13</v>
      </c>
      <c r="K90" s="23">
        <v>149808.19</v>
      </c>
    </row>
    <row r="91" spans="1:11" ht="16.05" customHeight="1" x14ac:dyDescent="0.3">
      <c r="A91" s="24">
        <v>88</v>
      </c>
      <c r="B91" s="25" t="s">
        <v>85</v>
      </c>
      <c r="C91" s="26">
        <v>6.73</v>
      </c>
      <c r="D91" s="27">
        <v>6.73</v>
      </c>
      <c r="E91" s="28">
        <v>6.73</v>
      </c>
      <c r="F91" s="29">
        <v>6.73</v>
      </c>
      <c r="G91" s="27">
        <v>6.75</v>
      </c>
      <c r="H91" s="30">
        <v>126338</v>
      </c>
      <c r="I91" s="31">
        <v>-0.29630000000000001</v>
      </c>
      <c r="J91" s="27">
        <v>6.73</v>
      </c>
      <c r="K91" s="32">
        <v>850254.74</v>
      </c>
    </row>
    <row r="92" spans="1:11" ht="16.05" customHeight="1" x14ac:dyDescent="0.3">
      <c r="A92" s="15">
        <v>89</v>
      </c>
      <c r="B92" s="16" t="s">
        <v>130</v>
      </c>
      <c r="C92" s="17">
        <v>7.62</v>
      </c>
      <c r="D92" s="18">
        <v>7.62</v>
      </c>
      <c r="E92" s="19">
        <v>7.62</v>
      </c>
      <c r="F92" s="20">
        <v>7.62</v>
      </c>
      <c r="G92" s="18">
        <v>7.62</v>
      </c>
      <c r="H92" s="21">
        <v>14134</v>
      </c>
      <c r="I92" s="22">
        <v>0</v>
      </c>
      <c r="J92" s="18">
        <v>7.62</v>
      </c>
      <c r="K92" s="23">
        <v>107701.08</v>
      </c>
    </row>
    <row r="93" spans="1:11" ht="16.05" customHeight="1" x14ac:dyDescent="0.3">
      <c r="A93" s="24">
        <v>90</v>
      </c>
      <c r="B93" s="25" t="s">
        <v>550</v>
      </c>
      <c r="C93" s="26">
        <v>7.16</v>
      </c>
      <c r="D93" s="27">
        <v>7.16</v>
      </c>
      <c r="E93" s="28">
        <v>7.16</v>
      </c>
      <c r="F93" s="29">
        <v>7.16</v>
      </c>
      <c r="G93" s="27">
        <v>7.19</v>
      </c>
      <c r="H93" s="30">
        <v>135918</v>
      </c>
      <c r="I93" s="31">
        <v>-0.41720000000000002</v>
      </c>
      <c r="J93" s="27">
        <v>7.16</v>
      </c>
      <c r="K93" s="32">
        <v>973172.88</v>
      </c>
    </row>
    <row r="94" spans="1:11" ht="16.05" customHeight="1" x14ac:dyDescent="0.3">
      <c r="A94" s="15">
        <v>91</v>
      </c>
      <c r="B94" s="16" t="s">
        <v>551</v>
      </c>
      <c r="C94" s="17">
        <v>6.55</v>
      </c>
      <c r="D94" s="18">
        <v>6.55</v>
      </c>
      <c r="E94" s="19">
        <v>6.55</v>
      </c>
      <c r="F94" s="20">
        <v>6.55</v>
      </c>
      <c r="G94" s="18">
        <v>6.55</v>
      </c>
      <c r="H94" s="21">
        <v>34325</v>
      </c>
      <c r="I94" s="22">
        <v>0</v>
      </c>
      <c r="J94" s="18">
        <v>6.55</v>
      </c>
      <c r="K94" s="23">
        <v>224828.75</v>
      </c>
    </row>
    <row r="95" spans="1:11" ht="16.05" customHeight="1" x14ac:dyDescent="0.3">
      <c r="A95" s="24">
        <v>92</v>
      </c>
      <c r="B95" s="25" t="s">
        <v>275</v>
      </c>
      <c r="C95" s="26">
        <v>84.5</v>
      </c>
      <c r="D95" s="27">
        <v>84.5</v>
      </c>
      <c r="E95" s="28">
        <v>84.5</v>
      </c>
      <c r="F95" s="29">
        <v>84.5</v>
      </c>
      <c r="G95" s="27">
        <v>84.65</v>
      </c>
      <c r="H95" s="30">
        <v>2430</v>
      </c>
      <c r="I95" s="31">
        <v>-0.1772</v>
      </c>
      <c r="J95" s="27">
        <v>84.5</v>
      </c>
      <c r="K95" s="32">
        <v>205335</v>
      </c>
    </row>
    <row r="96" spans="1:11" ht="16.05" customHeight="1" x14ac:dyDescent="0.3">
      <c r="A96" s="15">
        <v>93</v>
      </c>
      <c r="B96" s="16" t="s">
        <v>552</v>
      </c>
      <c r="C96" s="17">
        <v>8.91</v>
      </c>
      <c r="D96" s="18">
        <v>8.91</v>
      </c>
      <c r="E96" s="19">
        <v>8.91</v>
      </c>
      <c r="F96" s="20">
        <v>8.91</v>
      </c>
      <c r="G96" s="18">
        <v>8.93</v>
      </c>
      <c r="H96" s="21">
        <v>900</v>
      </c>
      <c r="I96" s="22">
        <v>-0.224</v>
      </c>
      <c r="J96" s="18">
        <v>8.91</v>
      </c>
      <c r="K96" s="23">
        <v>8019</v>
      </c>
    </row>
    <row r="97" spans="1:11" ht="16.05" customHeight="1" x14ac:dyDescent="0.3">
      <c r="A97" s="24">
        <v>94</v>
      </c>
      <c r="B97" s="25" t="s">
        <v>553</v>
      </c>
      <c r="C97" s="26">
        <v>96.45</v>
      </c>
      <c r="D97" s="27">
        <v>96.45</v>
      </c>
      <c r="E97" s="28">
        <v>96.45</v>
      </c>
      <c r="F97" s="29">
        <v>96.45</v>
      </c>
      <c r="G97" s="27">
        <v>96.8</v>
      </c>
      <c r="H97" s="30">
        <v>9076</v>
      </c>
      <c r="I97" s="31">
        <v>-0.36159999999999998</v>
      </c>
      <c r="J97" s="27">
        <v>96.45</v>
      </c>
      <c r="K97" s="32">
        <v>875380.2</v>
      </c>
    </row>
    <row r="98" spans="1:11" ht="16.05" customHeight="1" x14ac:dyDescent="0.3">
      <c r="A98" s="15">
        <v>95</v>
      </c>
      <c r="B98" s="16" t="s">
        <v>250</v>
      </c>
      <c r="C98" s="17">
        <v>547</v>
      </c>
      <c r="D98" s="18">
        <v>547</v>
      </c>
      <c r="E98" s="19">
        <v>547</v>
      </c>
      <c r="F98" s="20">
        <v>547</v>
      </c>
      <c r="G98" s="18">
        <v>548</v>
      </c>
      <c r="H98" s="21">
        <v>43587</v>
      </c>
      <c r="I98" s="22">
        <v>-0.1825</v>
      </c>
      <c r="J98" s="18">
        <v>547</v>
      </c>
      <c r="K98" s="23">
        <v>23842089</v>
      </c>
    </row>
    <row r="99" spans="1:11" ht="16.05" customHeight="1" x14ac:dyDescent="0.3">
      <c r="A99" s="24">
        <v>96</v>
      </c>
      <c r="B99" s="25" t="s">
        <v>554</v>
      </c>
      <c r="C99" s="26">
        <v>2104</v>
      </c>
      <c r="D99" s="27">
        <v>2104</v>
      </c>
      <c r="E99" s="28">
        <v>2104</v>
      </c>
      <c r="F99" s="29">
        <v>2104</v>
      </c>
      <c r="G99" s="27">
        <v>2103</v>
      </c>
      <c r="H99" s="30">
        <v>1307</v>
      </c>
      <c r="I99" s="31">
        <v>4.7600000000000003E-2</v>
      </c>
      <c r="J99" s="27">
        <v>2104</v>
      </c>
      <c r="K99" s="32">
        <v>2749928</v>
      </c>
    </row>
    <row r="100" spans="1:11" ht="16.05" customHeight="1" x14ac:dyDescent="0.3">
      <c r="A100" s="15">
        <v>97</v>
      </c>
      <c r="B100" s="16" t="s">
        <v>555</v>
      </c>
      <c r="C100" s="17">
        <v>38.340000000000003</v>
      </c>
      <c r="D100" s="18">
        <v>38.340000000000003</v>
      </c>
      <c r="E100" s="19">
        <v>38.340000000000003</v>
      </c>
      <c r="F100" s="20">
        <v>38.340000000000003</v>
      </c>
      <c r="G100" s="18">
        <v>37.979999999999997</v>
      </c>
      <c r="H100" s="21">
        <v>154038</v>
      </c>
      <c r="I100" s="22">
        <v>0.94789999999999996</v>
      </c>
      <c r="J100" s="18">
        <v>38.340000000000003</v>
      </c>
      <c r="K100" s="23">
        <v>5905816.9199999999</v>
      </c>
    </row>
    <row r="101" spans="1:11" ht="16.05" customHeight="1" x14ac:dyDescent="0.3">
      <c r="A101" s="24">
        <v>98</v>
      </c>
      <c r="B101" s="25" t="s">
        <v>1047</v>
      </c>
      <c r="C101" s="26"/>
      <c r="D101" s="27"/>
      <c r="E101" s="28"/>
      <c r="F101" s="29"/>
      <c r="G101" s="27"/>
      <c r="H101" s="30"/>
      <c r="I101" s="31"/>
      <c r="J101" s="27"/>
      <c r="K101" s="32"/>
    </row>
    <row r="102" spans="1:11" ht="16.05" customHeight="1" x14ac:dyDescent="0.3">
      <c r="A102" s="15">
        <v>99</v>
      </c>
      <c r="B102" s="16" t="s">
        <v>92</v>
      </c>
      <c r="C102" s="17">
        <v>6.22</v>
      </c>
      <c r="D102" s="18">
        <v>6.22</v>
      </c>
      <c r="E102" s="19">
        <v>6.22</v>
      </c>
      <c r="F102" s="20">
        <v>6.22</v>
      </c>
      <c r="G102" s="18">
        <v>6.22</v>
      </c>
      <c r="H102" s="21">
        <v>1714125</v>
      </c>
      <c r="I102" s="22">
        <v>0</v>
      </c>
      <c r="J102" s="18">
        <v>6.22</v>
      </c>
      <c r="K102" s="23">
        <v>10661857.5</v>
      </c>
    </row>
    <row r="103" spans="1:11" ht="16.05" customHeight="1" x14ac:dyDescent="0.3">
      <c r="A103" s="24">
        <v>100</v>
      </c>
      <c r="B103" s="25" t="s">
        <v>138</v>
      </c>
      <c r="C103" s="26">
        <v>6.13</v>
      </c>
      <c r="D103" s="27">
        <v>6.13</v>
      </c>
      <c r="E103" s="28">
        <v>6.13</v>
      </c>
      <c r="F103" s="29">
        <v>6.13</v>
      </c>
      <c r="G103" s="27">
        <v>6.13</v>
      </c>
      <c r="H103" s="30">
        <v>195629</v>
      </c>
      <c r="I103" s="31">
        <v>0</v>
      </c>
      <c r="J103" s="27">
        <v>6.13</v>
      </c>
      <c r="K103" s="32">
        <v>1199205.77</v>
      </c>
    </row>
    <row r="104" spans="1:11" ht="16.05" customHeight="1" x14ac:dyDescent="0.3">
      <c r="A104" s="15">
        <v>101</v>
      </c>
      <c r="B104" s="16" t="s">
        <v>556</v>
      </c>
      <c r="C104" s="17">
        <v>57.8</v>
      </c>
      <c r="D104" s="18">
        <v>57.8</v>
      </c>
      <c r="E104" s="19">
        <v>57.8</v>
      </c>
      <c r="F104" s="20">
        <v>57.8</v>
      </c>
      <c r="G104" s="18">
        <v>56.95</v>
      </c>
      <c r="H104" s="21">
        <v>61947</v>
      </c>
      <c r="I104" s="22">
        <v>1.4924999999999999</v>
      </c>
      <c r="J104" s="18">
        <v>57.8</v>
      </c>
      <c r="K104" s="23">
        <v>3580536.6</v>
      </c>
    </row>
    <row r="105" spans="1:11" ht="16.05" customHeight="1" x14ac:dyDescent="0.3">
      <c r="A105" s="24">
        <v>102</v>
      </c>
      <c r="B105" s="25" t="s">
        <v>557</v>
      </c>
      <c r="C105" s="26">
        <v>1295</v>
      </c>
      <c r="D105" s="27">
        <v>1295</v>
      </c>
      <c r="E105" s="28">
        <v>1295</v>
      </c>
      <c r="F105" s="29">
        <v>1295</v>
      </c>
      <c r="G105" s="27">
        <v>1295</v>
      </c>
      <c r="H105" s="30">
        <v>204</v>
      </c>
      <c r="I105" s="31">
        <v>0</v>
      </c>
      <c r="J105" s="27">
        <v>1295</v>
      </c>
      <c r="K105" s="32">
        <v>264180</v>
      </c>
    </row>
    <row r="106" spans="1:11" ht="16.05" customHeight="1" x14ac:dyDescent="0.3">
      <c r="A106" s="15">
        <v>103</v>
      </c>
      <c r="B106" s="16" t="s">
        <v>194</v>
      </c>
      <c r="C106" s="17">
        <v>118.6</v>
      </c>
      <c r="D106" s="18">
        <v>118.6</v>
      </c>
      <c r="E106" s="19">
        <v>118.6</v>
      </c>
      <c r="F106" s="20">
        <v>118.6</v>
      </c>
      <c r="G106" s="18">
        <v>118.6</v>
      </c>
      <c r="H106" s="21">
        <v>15135</v>
      </c>
      <c r="I106" s="22">
        <v>0</v>
      </c>
      <c r="J106" s="18">
        <v>118.6</v>
      </c>
      <c r="K106" s="23">
        <v>1795011</v>
      </c>
    </row>
    <row r="107" spans="1:11" ht="16.05" customHeight="1" x14ac:dyDescent="0.3">
      <c r="A107" s="24">
        <v>104</v>
      </c>
      <c r="B107" s="25" t="s">
        <v>98</v>
      </c>
      <c r="C107" s="26">
        <v>1.79</v>
      </c>
      <c r="D107" s="27">
        <v>1.79</v>
      </c>
      <c r="E107" s="28">
        <v>1.79</v>
      </c>
      <c r="F107" s="29">
        <v>1.79</v>
      </c>
      <c r="G107" s="27">
        <v>1.79</v>
      </c>
      <c r="H107" s="30">
        <v>8459740</v>
      </c>
      <c r="I107" s="31">
        <v>0</v>
      </c>
      <c r="J107" s="27">
        <v>1.79</v>
      </c>
      <c r="K107" s="32">
        <v>15142934.6</v>
      </c>
    </row>
    <row r="108" spans="1:11" ht="16.05" customHeight="1" x14ac:dyDescent="0.3">
      <c r="A108" s="15">
        <v>105</v>
      </c>
      <c r="B108" s="16" t="s">
        <v>558</v>
      </c>
      <c r="C108" s="17">
        <v>75</v>
      </c>
      <c r="D108" s="18">
        <v>75</v>
      </c>
      <c r="E108" s="19">
        <v>75</v>
      </c>
      <c r="F108" s="20">
        <v>75</v>
      </c>
      <c r="G108" s="18">
        <v>75</v>
      </c>
      <c r="H108" s="21">
        <v>272031</v>
      </c>
      <c r="I108" s="22">
        <v>0</v>
      </c>
      <c r="J108" s="18">
        <v>75</v>
      </c>
      <c r="K108" s="23">
        <v>20402325</v>
      </c>
    </row>
    <row r="109" spans="1:11" ht="16.05" customHeight="1" x14ac:dyDescent="0.3">
      <c r="A109" s="24">
        <v>106</v>
      </c>
      <c r="B109" s="25" t="s">
        <v>559</v>
      </c>
      <c r="C109" s="26">
        <v>13.18</v>
      </c>
      <c r="D109" s="27">
        <v>13.18</v>
      </c>
      <c r="E109" s="28">
        <v>13.18</v>
      </c>
      <c r="F109" s="29">
        <v>13.18</v>
      </c>
      <c r="G109" s="27">
        <v>13.18</v>
      </c>
      <c r="H109" s="30">
        <v>44585</v>
      </c>
      <c r="I109" s="31">
        <v>0</v>
      </c>
      <c r="J109" s="27">
        <v>13.18</v>
      </c>
      <c r="K109" s="32">
        <v>587630.30000000005</v>
      </c>
    </row>
    <row r="110" spans="1:11" ht="16.05" customHeight="1" x14ac:dyDescent="0.3">
      <c r="A110" s="15">
        <v>107</v>
      </c>
      <c r="B110" s="16" t="s">
        <v>560</v>
      </c>
      <c r="C110" s="17">
        <v>4.79</v>
      </c>
      <c r="D110" s="18">
        <v>4.79</v>
      </c>
      <c r="E110" s="19">
        <v>4.79</v>
      </c>
      <c r="F110" s="20">
        <v>4.79</v>
      </c>
      <c r="G110" s="18">
        <v>4.79</v>
      </c>
      <c r="H110" s="21">
        <v>69660</v>
      </c>
      <c r="I110" s="22">
        <v>0</v>
      </c>
      <c r="J110" s="18">
        <v>4.79</v>
      </c>
      <c r="K110" s="23">
        <v>333671.40000000002</v>
      </c>
    </row>
    <row r="111" spans="1:11" ht="16.05" customHeight="1" x14ac:dyDescent="0.3">
      <c r="A111" s="24">
        <v>108</v>
      </c>
      <c r="B111" s="25" t="s">
        <v>239</v>
      </c>
      <c r="C111" s="26">
        <v>10.98</v>
      </c>
      <c r="D111" s="27">
        <v>10.98</v>
      </c>
      <c r="E111" s="28">
        <v>10.98</v>
      </c>
      <c r="F111" s="29">
        <v>10.98</v>
      </c>
      <c r="G111" s="27">
        <v>10.98</v>
      </c>
      <c r="H111" s="30">
        <v>46466</v>
      </c>
      <c r="I111" s="31">
        <v>0</v>
      </c>
      <c r="J111" s="27">
        <v>10.98</v>
      </c>
      <c r="K111" s="32">
        <v>510196.68</v>
      </c>
    </row>
    <row r="112" spans="1:11" ht="16.05" customHeight="1" x14ac:dyDescent="0.3">
      <c r="A112" s="15">
        <v>109</v>
      </c>
      <c r="B112" s="16" t="s">
        <v>123</v>
      </c>
      <c r="C112" s="17">
        <v>57.6</v>
      </c>
      <c r="D112" s="18">
        <v>57.6</v>
      </c>
      <c r="E112" s="19">
        <v>57.6</v>
      </c>
      <c r="F112" s="20">
        <v>57.6</v>
      </c>
      <c r="G112" s="18">
        <v>56.95</v>
      </c>
      <c r="H112" s="21">
        <v>446431</v>
      </c>
      <c r="I112" s="22">
        <v>1.1414</v>
      </c>
      <c r="J112" s="18">
        <v>57.6</v>
      </c>
      <c r="K112" s="23">
        <v>25714425.600000001</v>
      </c>
    </row>
    <row r="113" spans="1:11" ht="16.05" customHeight="1" x14ac:dyDescent="0.3">
      <c r="A113" s="24">
        <v>110</v>
      </c>
      <c r="B113" s="25" t="s">
        <v>561</v>
      </c>
      <c r="C113" s="26">
        <v>1786</v>
      </c>
      <c r="D113" s="27">
        <v>1786</v>
      </c>
      <c r="E113" s="28">
        <v>1786</v>
      </c>
      <c r="F113" s="29">
        <v>1786</v>
      </c>
      <c r="G113" s="27">
        <v>1790</v>
      </c>
      <c r="H113" s="30">
        <v>869</v>
      </c>
      <c r="I113" s="31">
        <v>-0.2235</v>
      </c>
      <c r="J113" s="27">
        <v>1786</v>
      </c>
      <c r="K113" s="32">
        <v>1552034</v>
      </c>
    </row>
    <row r="114" spans="1:11" ht="16.05" customHeight="1" x14ac:dyDescent="0.3">
      <c r="A114" s="15">
        <v>111</v>
      </c>
      <c r="B114" s="16" t="s">
        <v>198</v>
      </c>
      <c r="C114" s="17">
        <v>1761</v>
      </c>
      <c r="D114" s="18">
        <v>1761</v>
      </c>
      <c r="E114" s="19">
        <v>1761</v>
      </c>
      <c r="F114" s="20">
        <v>1761</v>
      </c>
      <c r="G114" s="18">
        <v>1760</v>
      </c>
      <c r="H114" s="21">
        <v>141</v>
      </c>
      <c r="I114" s="22">
        <v>5.6800000000000003E-2</v>
      </c>
      <c r="J114" s="18">
        <v>1761</v>
      </c>
      <c r="K114" s="23">
        <v>248301</v>
      </c>
    </row>
    <row r="115" spans="1:11" ht="16.05" customHeight="1" x14ac:dyDescent="0.3">
      <c r="A115" s="24">
        <v>112</v>
      </c>
      <c r="B115" s="25" t="s">
        <v>141</v>
      </c>
      <c r="C115" s="26">
        <v>319.5</v>
      </c>
      <c r="D115" s="27">
        <v>319.5</v>
      </c>
      <c r="E115" s="28">
        <v>319.5</v>
      </c>
      <c r="F115" s="29">
        <v>319.5</v>
      </c>
      <c r="G115" s="27">
        <v>319.25</v>
      </c>
      <c r="H115" s="30">
        <v>765</v>
      </c>
      <c r="I115" s="31">
        <v>7.8299999999999995E-2</v>
      </c>
      <c r="J115" s="27">
        <v>319.5</v>
      </c>
      <c r="K115" s="32">
        <v>244417.5</v>
      </c>
    </row>
    <row r="116" spans="1:11" ht="16.05" customHeight="1" x14ac:dyDescent="0.3">
      <c r="A116" s="15">
        <v>113</v>
      </c>
      <c r="B116" s="16" t="s">
        <v>562</v>
      </c>
      <c r="C116" s="17">
        <v>3.14</v>
      </c>
      <c r="D116" s="18">
        <v>3.14</v>
      </c>
      <c r="E116" s="19">
        <v>3.14</v>
      </c>
      <c r="F116" s="20">
        <v>3.14</v>
      </c>
      <c r="G116" s="18">
        <v>3.15</v>
      </c>
      <c r="H116" s="21">
        <v>135091</v>
      </c>
      <c r="I116" s="22">
        <v>-0.3175</v>
      </c>
      <c r="J116" s="18">
        <v>3.14</v>
      </c>
      <c r="K116" s="23">
        <v>424185.74</v>
      </c>
    </row>
    <row r="117" spans="1:11" ht="16.05" customHeight="1" x14ac:dyDescent="0.3">
      <c r="A117" s="24">
        <v>114</v>
      </c>
      <c r="B117" s="25" t="s">
        <v>563</v>
      </c>
      <c r="C117" s="26">
        <v>200.9</v>
      </c>
      <c r="D117" s="27">
        <v>200.9</v>
      </c>
      <c r="E117" s="28">
        <v>200.9</v>
      </c>
      <c r="F117" s="29">
        <v>200.9</v>
      </c>
      <c r="G117" s="27">
        <v>200.9</v>
      </c>
      <c r="H117" s="30">
        <v>224</v>
      </c>
      <c r="I117" s="31">
        <v>0</v>
      </c>
      <c r="J117" s="27">
        <v>200.9</v>
      </c>
      <c r="K117" s="32">
        <v>45001.599999999999</v>
      </c>
    </row>
    <row r="118" spans="1:11" ht="16.05" customHeight="1" x14ac:dyDescent="0.3">
      <c r="A118" s="15">
        <v>115</v>
      </c>
      <c r="B118" s="16" t="s">
        <v>135</v>
      </c>
      <c r="C118" s="17">
        <v>140.30000000000001</v>
      </c>
      <c r="D118" s="18">
        <v>140.30000000000001</v>
      </c>
      <c r="E118" s="19">
        <v>140.30000000000001</v>
      </c>
      <c r="F118" s="20">
        <v>140.30000000000001</v>
      </c>
      <c r="G118" s="18">
        <v>140.6</v>
      </c>
      <c r="H118" s="21">
        <v>21969</v>
      </c>
      <c r="I118" s="22">
        <v>-0.21340000000000001</v>
      </c>
      <c r="J118" s="18">
        <v>140.30000000000001</v>
      </c>
      <c r="K118" s="23">
        <v>3082250.7</v>
      </c>
    </row>
    <row r="119" spans="1:11" ht="16.05" customHeight="1" x14ac:dyDescent="0.3">
      <c r="A119" s="24">
        <v>116</v>
      </c>
      <c r="B119" s="25" t="s">
        <v>1048</v>
      </c>
      <c r="C119" s="26"/>
      <c r="D119" s="27"/>
      <c r="E119" s="28"/>
      <c r="F119" s="29"/>
      <c r="G119" s="27"/>
      <c r="H119" s="30"/>
      <c r="I119" s="31"/>
      <c r="J119" s="27"/>
      <c r="K119" s="32"/>
    </row>
    <row r="120" spans="1:11" ht="16.05" customHeight="1" x14ac:dyDescent="0.3">
      <c r="A120" s="15">
        <v>117</v>
      </c>
      <c r="B120" s="16" t="s">
        <v>90</v>
      </c>
      <c r="C120" s="17">
        <v>24.58</v>
      </c>
      <c r="D120" s="18">
        <v>24.58</v>
      </c>
      <c r="E120" s="19">
        <v>24.58</v>
      </c>
      <c r="F120" s="20">
        <v>24.58</v>
      </c>
      <c r="G120" s="18">
        <v>24.7</v>
      </c>
      <c r="H120" s="21">
        <v>3685</v>
      </c>
      <c r="I120" s="22">
        <v>-0.48580000000000001</v>
      </c>
      <c r="J120" s="18">
        <v>24.58</v>
      </c>
      <c r="K120" s="23">
        <v>90577.3</v>
      </c>
    </row>
    <row r="121" spans="1:11" ht="16.05" customHeight="1" x14ac:dyDescent="0.3">
      <c r="A121" s="24">
        <v>118</v>
      </c>
      <c r="B121" s="25" t="s">
        <v>1049</v>
      </c>
      <c r="C121" s="26"/>
      <c r="D121" s="27"/>
      <c r="E121" s="28"/>
      <c r="F121" s="29"/>
      <c r="G121" s="27"/>
      <c r="H121" s="30"/>
      <c r="I121" s="31"/>
      <c r="J121" s="27"/>
      <c r="K121" s="32"/>
    </row>
    <row r="122" spans="1:11" ht="16.05" customHeight="1" x14ac:dyDescent="0.3">
      <c r="A122" s="15">
        <v>119</v>
      </c>
      <c r="B122" s="16" t="s">
        <v>118</v>
      </c>
      <c r="C122" s="17">
        <v>6.65</v>
      </c>
      <c r="D122" s="18">
        <v>6.65</v>
      </c>
      <c r="E122" s="19">
        <v>6.65</v>
      </c>
      <c r="F122" s="20">
        <v>6.65</v>
      </c>
      <c r="G122" s="18">
        <v>6.67</v>
      </c>
      <c r="H122" s="21">
        <v>87122</v>
      </c>
      <c r="I122" s="22">
        <v>-0.2999</v>
      </c>
      <c r="J122" s="18">
        <v>6.65</v>
      </c>
      <c r="K122" s="23">
        <v>579361.30000000005</v>
      </c>
    </row>
    <row r="123" spans="1:11" ht="16.05" customHeight="1" x14ac:dyDescent="0.3">
      <c r="A123" s="24">
        <v>120</v>
      </c>
      <c r="B123" s="25" t="s">
        <v>137</v>
      </c>
      <c r="C123" s="26">
        <v>2.2200000000000002</v>
      </c>
      <c r="D123" s="27">
        <v>2.2200000000000002</v>
      </c>
      <c r="E123" s="28">
        <v>2.2200000000000002</v>
      </c>
      <c r="F123" s="29">
        <v>2.2200000000000002</v>
      </c>
      <c r="G123" s="27">
        <v>2.23</v>
      </c>
      <c r="H123" s="30">
        <v>579821</v>
      </c>
      <c r="I123" s="31">
        <v>-0.44840000000000002</v>
      </c>
      <c r="J123" s="27">
        <v>2.2200000000000002</v>
      </c>
      <c r="K123" s="32">
        <v>1287202.6200000001</v>
      </c>
    </row>
    <row r="124" spans="1:11" ht="16.05" customHeight="1" x14ac:dyDescent="0.3">
      <c r="A124" s="15">
        <v>121</v>
      </c>
      <c r="B124" s="16" t="s">
        <v>564</v>
      </c>
      <c r="C124" s="17">
        <v>2.5299999999999998</v>
      </c>
      <c r="D124" s="18">
        <v>2.5299999999999998</v>
      </c>
      <c r="E124" s="19">
        <v>2.5299999999999998</v>
      </c>
      <c r="F124" s="20">
        <v>2.5299999999999998</v>
      </c>
      <c r="G124" s="18">
        <v>2.54</v>
      </c>
      <c r="H124" s="21">
        <v>431631</v>
      </c>
      <c r="I124" s="22">
        <v>-0.39369999999999999</v>
      </c>
      <c r="J124" s="18">
        <v>2.5299999999999998</v>
      </c>
      <c r="K124" s="23">
        <v>1092026.43</v>
      </c>
    </row>
    <row r="125" spans="1:11" ht="16.05" customHeight="1" x14ac:dyDescent="0.3">
      <c r="A125" s="24">
        <v>122</v>
      </c>
      <c r="B125" s="25" t="s">
        <v>1050</v>
      </c>
      <c r="C125" s="26"/>
      <c r="D125" s="27"/>
      <c r="E125" s="28"/>
      <c r="F125" s="29"/>
      <c r="G125" s="27"/>
      <c r="H125" s="30"/>
      <c r="I125" s="31"/>
      <c r="J125" s="27"/>
      <c r="K125" s="32"/>
    </row>
    <row r="126" spans="1:11" ht="16.05" customHeight="1" x14ac:dyDescent="0.3">
      <c r="A126" s="15">
        <v>123</v>
      </c>
      <c r="B126" s="16" t="s">
        <v>165</v>
      </c>
      <c r="C126" s="17">
        <v>15.12</v>
      </c>
      <c r="D126" s="18">
        <v>15.12</v>
      </c>
      <c r="E126" s="19">
        <v>15.12</v>
      </c>
      <c r="F126" s="20">
        <v>15.12</v>
      </c>
      <c r="G126" s="18">
        <v>15.21</v>
      </c>
      <c r="H126" s="21">
        <v>36640</v>
      </c>
      <c r="I126" s="22">
        <v>-0.5917</v>
      </c>
      <c r="J126" s="18">
        <v>15.12</v>
      </c>
      <c r="K126" s="23">
        <v>553996.80000000005</v>
      </c>
    </row>
    <row r="127" spans="1:11" ht="16.05" customHeight="1" x14ac:dyDescent="0.3">
      <c r="A127" s="24">
        <v>124</v>
      </c>
      <c r="B127" s="25" t="s">
        <v>286</v>
      </c>
      <c r="C127" s="26">
        <v>66.05</v>
      </c>
      <c r="D127" s="27">
        <v>66.05</v>
      </c>
      <c r="E127" s="28">
        <v>66.05</v>
      </c>
      <c r="F127" s="29">
        <v>66.05</v>
      </c>
      <c r="G127" s="27">
        <v>66.05</v>
      </c>
      <c r="H127" s="30">
        <v>2929</v>
      </c>
      <c r="I127" s="31">
        <v>0</v>
      </c>
      <c r="J127" s="27">
        <v>66.05</v>
      </c>
      <c r="K127" s="32">
        <v>193460.45</v>
      </c>
    </row>
    <row r="128" spans="1:11" ht="16.05" customHeight="1" x14ac:dyDescent="0.3">
      <c r="A128" s="15">
        <v>125</v>
      </c>
      <c r="B128" s="16" t="s">
        <v>565</v>
      </c>
      <c r="C128" s="17">
        <v>89.05</v>
      </c>
      <c r="D128" s="18">
        <v>89.05</v>
      </c>
      <c r="E128" s="19">
        <v>89.05</v>
      </c>
      <c r="F128" s="20">
        <v>89.05</v>
      </c>
      <c r="G128" s="18">
        <v>89</v>
      </c>
      <c r="H128" s="21">
        <v>7807</v>
      </c>
      <c r="I128" s="22">
        <v>5.62E-2</v>
      </c>
      <c r="J128" s="18">
        <v>89.05</v>
      </c>
      <c r="K128" s="23">
        <v>695213.35</v>
      </c>
    </row>
    <row r="129" spans="1:11" ht="16.05" customHeight="1" x14ac:dyDescent="0.3">
      <c r="A129" s="24">
        <v>126</v>
      </c>
      <c r="B129" s="25" t="s">
        <v>225</v>
      </c>
      <c r="C129" s="26">
        <v>9.07</v>
      </c>
      <c r="D129" s="27">
        <v>9.07</v>
      </c>
      <c r="E129" s="28">
        <v>9.07</v>
      </c>
      <c r="F129" s="29">
        <v>9.07</v>
      </c>
      <c r="G129" s="27">
        <v>8.8800000000000008</v>
      </c>
      <c r="H129" s="30">
        <v>49545</v>
      </c>
      <c r="I129" s="31">
        <v>2.1396000000000002</v>
      </c>
      <c r="J129" s="27">
        <v>9.07</v>
      </c>
      <c r="K129" s="32">
        <v>449373.15</v>
      </c>
    </row>
    <row r="130" spans="1:11" ht="16.05" customHeight="1" x14ac:dyDescent="0.3">
      <c r="A130" s="15">
        <v>127</v>
      </c>
      <c r="B130" s="16" t="s">
        <v>566</v>
      </c>
      <c r="C130" s="17">
        <v>33.299999999999997</v>
      </c>
      <c r="D130" s="18">
        <v>33.299999999999997</v>
      </c>
      <c r="E130" s="19">
        <v>33.299999999999997</v>
      </c>
      <c r="F130" s="20">
        <v>33.299999999999997</v>
      </c>
      <c r="G130" s="18">
        <v>33.44</v>
      </c>
      <c r="H130" s="21">
        <v>26835</v>
      </c>
      <c r="I130" s="22">
        <v>-0.41870000000000002</v>
      </c>
      <c r="J130" s="18">
        <v>33.299999999999997</v>
      </c>
      <c r="K130" s="23">
        <v>893605.5</v>
      </c>
    </row>
    <row r="131" spans="1:11" ht="16.05" customHeight="1" x14ac:dyDescent="0.3">
      <c r="A131" s="24">
        <v>128</v>
      </c>
      <c r="B131" s="25" t="s">
        <v>284</v>
      </c>
      <c r="C131" s="26">
        <v>9.09</v>
      </c>
      <c r="D131" s="27">
        <v>9.09</v>
      </c>
      <c r="E131" s="28">
        <v>9.09</v>
      </c>
      <c r="F131" s="29">
        <v>9.09</v>
      </c>
      <c r="G131" s="27">
        <v>9.1300000000000008</v>
      </c>
      <c r="H131" s="30">
        <v>235875</v>
      </c>
      <c r="I131" s="31">
        <v>-0.43809999999999999</v>
      </c>
      <c r="J131" s="27">
        <v>9.09</v>
      </c>
      <c r="K131" s="32">
        <v>2144103.75</v>
      </c>
    </row>
    <row r="132" spans="1:11" ht="16.05" customHeight="1" x14ac:dyDescent="0.3">
      <c r="A132" s="15">
        <v>129</v>
      </c>
      <c r="B132" s="16" t="s">
        <v>136</v>
      </c>
      <c r="C132" s="17">
        <v>20.12</v>
      </c>
      <c r="D132" s="18">
        <v>20.12</v>
      </c>
      <c r="E132" s="19">
        <v>20.12</v>
      </c>
      <c r="F132" s="20">
        <v>20.12</v>
      </c>
      <c r="G132" s="18">
        <v>20.100000000000001</v>
      </c>
      <c r="H132" s="21">
        <v>13334</v>
      </c>
      <c r="I132" s="22">
        <v>9.9500000000000005E-2</v>
      </c>
      <c r="J132" s="18">
        <v>20.12</v>
      </c>
      <c r="K132" s="23">
        <v>268280.08</v>
      </c>
    </row>
    <row r="133" spans="1:11" ht="16.05" customHeight="1" x14ac:dyDescent="0.3">
      <c r="A133" s="24">
        <v>130</v>
      </c>
      <c r="B133" s="25" t="s">
        <v>120</v>
      </c>
      <c r="C133" s="26">
        <v>180.5</v>
      </c>
      <c r="D133" s="27">
        <v>180.5</v>
      </c>
      <c r="E133" s="28">
        <v>180.5</v>
      </c>
      <c r="F133" s="29">
        <v>180.5</v>
      </c>
      <c r="G133" s="27">
        <v>180.3</v>
      </c>
      <c r="H133" s="30">
        <v>43062</v>
      </c>
      <c r="I133" s="31">
        <v>0.1109</v>
      </c>
      <c r="J133" s="27">
        <v>180.5</v>
      </c>
      <c r="K133" s="32">
        <v>7772691</v>
      </c>
    </row>
    <row r="134" spans="1:11" ht="16.05" customHeight="1" x14ac:dyDescent="0.3">
      <c r="A134" s="15">
        <v>131</v>
      </c>
      <c r="B134" s="16" t="s">
        <v>1051</v>
      </c>
      <c r="C134" s="17"/>
      <c r="D134" s="18"/>
      <c r="E134" s="19"/>
      <c r="F134" s="20"/>
      <c r="G134" s="18"/>
      <c r="H134" s="21"/>
      <c r="I134" s="22"/>
      <c r="J134" s="18"/>
      <c r="K134" s="23"/>
    </row>
    <row r="135" spans="1:11" ht="16.05" customHeight="1" x14ac:dyDescent="0.3">
      <c r="A135" s="24">
        <v>132</v>
      </c>
      <c r="B135" s="25" t="s">
        <v>567</v>
      </c>
      <c r="C135" s="26">
        <v>9105</v>
      </c>
      <c r="D135" s="27">
        <v>9105</v>
      </c>
      <c r="E135" s="28">
        <v>9105</v>
      </c>
      <c r="F135" s="29">
        <v>9105</v>
      </c>
      <c r="G135" s="27">
        <v>9125</v>
      </c>
      <c r="H135" s="30">
        <v>27</v>
      </c>
      <c r="I135" s="31">
        <v>-0.21920000000000001</v>
      </c>
      <c r="J135" s="27">
        <v>9105</v>
      </c>
      <c r="K135" s="32">
        <v>245835</v>
      </c>
    </row>
    <row r="136" spans="1:11" ht="16.05" customHeight="1" x14ac:dyDescent="0.3">
      <c r="A136" s="15">
        <v>133</v>
      </c>
      <c r="B136" s="16" t="s">
        <v>568</v>
      </c>
      <c r="C136" s="17">
        <v>107</v>
      </c>
      <c r="D136" s="18">
        <v>107</v>
      </c>
      <c r="E136" s="19">
        <v>107</v>
      </c>
      <c r="F136" s="20">
        <v>107</v>
      </c>
      <c r="G136" s="18">
        <v>106.7</v>
      </c>
      <c r="H136" s="21">
        <v>12098</v>
      </c>
      <c r="I136" s="22">
        <v>0.28120000000000001</v>
      </c>
      <c r="J136" s="18">
        <v>107</v>
      </c>
      <c r="K136" s="23">
        <v>1294486</v>
      </c>
    </row>
    <row r="137" spans="1:11" ht="16.05" customHeight="1" x14ac:dyDescent="0.3">
      <c r="A137" s="24">
        <v>134</v>
      </c>
      <c r="B137" s="25" t="s">
        <v>569</v>
      </c>
      <c r="C137" s="26">
        <v>22.74</v>
      </c>
      <c r="D137" s="27">
        <v>22.74</v>
      </c>
      <c r="E137" s="28">
        <v>22.74</v>
      </c>
      <c r="F137" s="29">
        <v>22.74</v>
      </c>
      <c r="G137" s="27">
        <v>22.74</v>
      </c>
      <c r="H137" s="30">
        <v>524223</v>
      </c>
      <c r="I137" s="31">
        <v>0</v>
      </c>
      <c r="J137" s="27">
        <v>22.74</v>
      </c>
      <c r="K137" s="32">
        <v>11920831.02</v>
      </c>
    </row>
    <row r="138" spans="1:11" ht="16.05" customHeight="1" x14ac:dyDescent="0.3">
      <c r="A138" s="15">
        <v>135</v>
      </c>
      <c r="B138" s="16" t="s">
        <v>238</v>
      </c>
      <c r="C138" s="17">
        <v>24.68</v>
      </c>
      <c r="D138" s="18">
        <v>24.68</v>
      </c>
      <c r="E138" s="19">
        <v>24.68</v>
      </c>
      <c r="F138" s="20">
        <v>24.68</v>
      </c>
      <c r="G138" s="18">
        <v>24.68</v>
      </c>
      <c r="H138" s="21">
        <v>11146</v>
      </c>
      <c r="I138" s="22">
        <v>0</v>
      </c>
      <c r="J138" s="18">
        <v>24.68</v>
      </c>
      <c r="K138" s="23">
        <v>275083.28000000003</v>
      </c>
    </row>
    <row r="139" spans="1:11" ht="16.05" customHeight="1" x14ac:dyDescent="0.3">
      <c r="A139" s="24">
        <v>136</v>
      </c>
      <c r="B139" s="25" t="s">
        <v>1052</v>
      </c>
      <c r="C139" s="26"/>
      <c r="D139" s="27"/>
      <c r="E139" s="28"/>
      <c r="F139" s="29"/>
      <c r="G139" s="27"/>
      <c r="H139" s="30"/>
      <c r="I139" s="31"/>
      <c r="J139" s="27"/>
      <c r="K139" s="32"/>
    </row>
    <row r="140" spans="1:11" ht="16.05" customHeight="1" x14ac:dyDescent="0.3">
      <c r="A140" s="15">
        <v>137</v>
      </c>
      <c r="B140" s="16" t="s">
        <v>1053</v>
      </c>
      <c r="C140" s="17"/>
      <c r="D140" s="18"/>
      <c r="E140" s="19"/>
      <c r="F140" s="20"/>
      <c r="G140" s="18"/>
      <c r="H140" s="21"/>
      <c r="I140" s="22"/>
      <c r="J140" s="18"/>
      <c r="K140" s="23"/>
    </row>
    <row r="141" spans="1:11" ht="16.05" customHeight="1" x14ac:dyDescent="0.3">
      <c r="A141" s="24">
        <v>138</v>
      </c>
      <c r="B141" s="25" t="s">
        <v>1054</v>
      </c>
      <c r="C141" s="26"/>
      <c r="D141" s="27"/>
      <c r="E141" s="28"/>
      <c r="F141" s="29"/>
      <c r="G141" s="27"/>
      <c r="H141" s="30"/>
      <c r="I141" s="31"/>
      <c r="J141" s="27"/>
      <c r="K141" s="32"/>
    </row>
    <row r="142" spans="1:11" ht="16.05" customHeight="1" x14ac:dyDescent="0.3">
      <c r="A142" s="15">
        <v>139</v>
      </c>
      <c r="B142" s="16" t="s">
        <v>1055</v>
      </c>
      <c r="C142" s="17"/>
      <c r="D142" s="18"/>
      <c r="E142" s="19"/>
      <c r="F142" s="20"/>
      <c r="G142" s="18"/>
      <c r="H142" s="21"/>
      <c r="I142" s="22"/>
      <c r="J142" s="18"/>
      <c r="K142" s="23"/>
    </row>
    <row r="143" spans="1:11" ht="16.05" customHeight="1" x14ac:dyDescent="0.3">
      <c r="A143" s="24">
        <v>140</v>
      </c>
      <c r="B143" s="25" t="s">
        <v>1056</v>
      </c>
      <c r="C143" s="26"/>
      <c r="D143" s="27"/>
      <c r="E143" s="28"/>
      <c r="F143" s="29"/>
      <c r="G143" s="27"/>
      <c r="H143" s="30"/>
      <c r="I143" s="31"/>
      <c r="J143" s="27"/>
      <c r="K143" s="32"/>
    </row>
    <row r="144" spans="1:11" ht="16.05" customHeight="1" x14ac:dyDescent="0.3">
      <c r="A144" s="15">
        <v>141</v>
      </c>
      <c r="B144" s="16" t="s">
        <v>119</v>
      </c>
      <c r="C144" s="17">
        <v>4.8600000000000003</v>
      </c>
      <c r="D144" s="18">
        <v>4.8600000000000003</v>
      </c>
      <c r="E144" s="19">
        <v>4.8600000000000003</v>
      </c>
      <c r="F144" s="20">
        <v>4.8600000000000003</v>
      </c>
      <c r="G144" s="18">
        <v>4.8600000000000003</v>
      </c>
      <c r="H144" s="21">
        <v>24908</v>
      </c>
      <c r="I144" s="22">
        <v>0</v>
      </c>
      <c r="J144" s="18">
        <v>4.8600000000000003</v>
      </c>
      <c r="K144" s="23">
        <v>121052.88</v>
      </c>
    </row>
    <row r="145" spans="1:11" ht="16.05" customHeight="1" x14ac:dyDescent="0.3">
      <c r="A145" s="24">
        <v>142</v>
      </c>
      <c r="B145" s="25" t="s">
        <v>132</v>
      </c>
      <c r="C145" s="26">
        <v>20.12</v>
      </c>
      <c r="D145" s="27">
        <v>20.12</v>
      </c>
      <c r="E145" s="28">
        <v>20.12</v>
      </c>
      <c r="F145" s="29">
        <v>20.12</v>
      </c>
      <c r="G145" s="27">
        <v>20.12</v>
      </c>
      <c r="H145" s="30">
        <v>560479</v>
      </c>
      <c r="I145" s="31">
        <v>0</v>
      </c>
      <c r="J145" s="27">
        <v>20.12</v>
      </c>
      <c r="K145" s="32">
        <v>11276837.48</v>
      </c>
    </row>
    <row r="146" spans="1:11" ht="16.05" customHeight="1" x14ac:dyDescent="0.3">
      <c r="A146" s="15">
        <v>143</v>
      </c>
      <c r="B146" s="16" t="s">
        <v>570</v>
      </c>
      <c r="C146" s="17">
        <v>7.76</v>
      </c>
      <c r="D146" s="18">
        <v>7.76</v>
      </c>
      <c r="E146" s="19">
        <v>7.76</v>
      </c>
      <c r="F146" s="20">
        <v>7.76</v>
      </c>
      <c r="G146" s="18">
        <v>7.78</v>
      </c>
      <c r="H146" s="21">
        <v>4108</v>
      </c>
      <c r="I146" s="22">
        <v>-0.2571</v>
      </c>
      <c r="J146" s="18">
        <v>7.76</v>
      </c>
      <c r="K146" s="23">
        <v>31878.080000000002</v>
      </c>
    </row>
    <row r="147" spans="1:11" ht="16.05" customHeight="1" x14ac:dyDescent="0.3">
      <c r="A147" s="24">
        <v>144</v>
      </c>
      <c r="B147" s="25" t="s">
        <v>246</v>
      </c>
      <c r="C147" s="26">
        <v>85.45</v>
      </c>
      <c r="D147" s="27">
        <v>85.45</v>
      </c>
      <c r="E147" s="28">
        <v>85.45</v>
      </c>
      <c r="F147" s="29">
        <v>85.45</v>
      </c>
      <c r="G147" s="27">
        <v>85.45</v>
      </c>
      <c r="H147" s="30">
        <v>168034</v>
      </c>
      <c r="I147" s="31">
        <v>0</v>
      </c>
      <c r="J147" s="27">
        <v>85.45</v>
      </c>
      <c r="K147" s="32">
        <v>14358505.300000001</v>
      </c>
    </row>
    <row r="148" spans="1:11" ht="16.05" customHeight="1" x14ac:dyDescent="0.3">
      <c r="A148" s="15">
        <v>145</v>
      </c>
      <c r="B148" s="16" t="s">
        <v>571</v>
      </c>
      <c r="C148" s="17">
        <v>375</v>
      </c>
      <c r="D148" s="18">
        <v>375</v>
      </c>
      <c r="E148" s="19">
        <v>375</v>
      </c>
      <c r="F148" s="20">
        <v>375</v>
      </c>
      <c r="G148" s="18">
        <v>377</v>
      </c>
      <c r="H148" s="21">
        <v>15876</v>
      </c>
      <c r="I148" s="22">
        <v>-0.53049999999999997</v>
      </c>
      <c r="J148" s="18">
        <v>375</v>
      </c>
      <c r="K148" s="23">
        <v>5953500</v>
      </c>
    </row>
    <row r="149" spans="1:11" ht="16.05" customHeight="1" x14ac:dyDescent="0.3">
      <c r="A149" s="24">
        <v>146</v>
      </c>
      <c r="B149" s="25" t="s">
        <v>222</v>
      </c>
      <c r="C149" s="26">
        <v>21.44</v>
      </c>
      <c r="D149" s="27">
        <v>21.44</v>
      </c>
      <c r="E149" s="28">
        <v>21.44</v>
      </c>
      <c r="F149" s="29">
        <v>21.44</v>
      </c>
      <c r="G149" s="27">
        <v>21.44</v>
      </c>
      <c r="H149" s="30">
        <v>129870</v>
      </c>
      <c r="I149" s="31">
        <v>0</v>
      </c>
      <c r="J149" s="27">
        <v>21.44</v>
      </c>
      <c r="K149" s="32">
        <v>2784412.8</v>
      </c>
    </row>
    <row r="150" spans="1:11" ht="16.05" customHeight="1" x14ac:dyDescent="0.3">
      <c r="A150" s="15">
        <v>147</v>
      </c>
      <c r="B150" s="16" t="s">
        <v>185</v>
      </c>
      <c r="C150" s="17">
        <v>39.479999999999997</v>
      </c>
      <c r="D150" s="18">
        <v>39.479999999999997</v>
      </c>
      <c r="E150" s="19">
        <v>39.479999999999997</v>
      </c>
      <c r="F150" s="20">
        <v>39.479999999999997</v>
      </c>
      <c r="G150" s="18">
        <v>39.6</v>
      </c>
      <c r="H150" s="21">
        <v>21349</v>
      </c>
      <c r="I150" s="22">
        <v>-0.30299999999999999</v>
      </c>
      <c r="J150" s="18">
        <v>39.479999999999997</v>
      </c>
      <c r="K150" s="23">
        <v>842858.52</v>
      </c>
    </row>
    <row r="151" spans="1:11" ht="16.05" customHeight="1" x14ac:dyDescent="0.3">
      <c r="A151" s="24">
        <v>148</v>
      </c>
      <c r="B151" s="25" t="s">
        <v>1057</v>
      </c>
      <c r="C151" s="26"/>
      <c r="D151" s="27"/>
      <c r="E151" s="28"/>
      <c r="F151" s="29"/>
      <c r="G151" s="27"/>
      <c r="H151" s="30"/>
      <c r="I151" s="31"/>
      <c r="J151" s="27"/>
      <c r="K151" s="32"/>
    </row>
    <row r="152" spans="1:11" ht="16.05" customHeight="1" x14ac:dyDescent="0.3">
      <c r="A152" s="15">
        <v>149</v>
      </c>
      <c r="B152" s="16" t="s">
        <v>256</v>
      </c>
      <c r="C152" s="17">
        <v>6342.5</v>
      </c>
      <c r="D152" s="18">
        <v>6342.5</v>
      </c>
      <c r="E152" s="19">
        <v>6342.5</v>
      </c>
      <c r="F152" s="20">
        <v>6342.5</v>
      </c>
      <c r="G152" s="18">
        <v>6360</v>
      </c>
      <c r="H152" s="21">
        <v>284</v>
      </c>
      <c r="I152" s="22">
        <v>-0.2752</v>
      </c>
      <c r="J152" s="18">
        <v>6342.5</v>
      </c>
      <c r="K152" s="23">
        <v>1801270</v>
      </c>
    </row>
    <row r="153" spans="1:11" ht="16.05" customHeight="1" x14ac:dyDescent="0.3">
      <c r="A153" s="24">
        <v>150</v>
      </c>
      <c r="B153" s="25" t="s">
        <v>140</v>
      </c>
      <c r="C153" s="26">
        <v>126.8</v>
      </c>
      <c r="D153" s="27">
        <v>126.8</v>
      </c>
      <c r="E153" s="28">
        <v>126.8</v>
      </c>
      <c r="F153" s="29">
        <v>126.8</v>
      </c>
      <c r="G153" s="27">
        <v>126.8</v>
      </c>
      <c r="H153" s="30">
        <v>13932</v>
      </c>
      <c r="I153" s="31">
        <v>0</v>
      </c>
      <c r="J153" s="27">
        <v>126.8</v>
      </c>
      <c r="K153" s="32">
        <v>1766577.6</v>
      </c>
    </row>
    <row r="154" spans="1:11" ht="16.05" customHeight="1" x14ac:dyDescent="0.3">
      <c r="A154" s="15">
        <v>151</v>
      </c>
      <c r="B154" s="16" t="s">
        <v>572</v>
      </c>
      <c r="C154" s="17">
        <v>44.5</v>
      </c>
      <c r="D154" s="18">
        <v>44.5</v>
      </c>
      <c r="E154" s="19">
        <v>44.5</v>
      </c>
      <c r="F154" s="20">
        <v>44.5</v>
      </c>
      <c r="G154" s="18">
        <v>44.98</v>
      </c>
      <c r="H154" s="21">
        <v>6708</v>
      </c>
      <c r="I154" s="22">
        <v>-1.0670999999999999</v>
      </c>
      <c r="J154" s="18">
        <v>44.5</v>
      </c>
      <c r="K154" s="23">
        <v>298506</v>
      </c>
    </row>
    <row r="155" spans="1:11" ht="16.05" customHeight="1" x14ac:dyDescent="0.3">
      <c r="A155" s="24">
        <v>152</v>
      </c>
      <c r="B155" s="25" t="s">
        <v>210</v>
      </c>
      <c r="C155" s="26">
        <v>3.05</v>
      </c>
      <c r="D155" s="27">
        <v>3.05</v>
      </c>
      <c r="E155" s="28">
        <v>3.05</v>
      </c>
      <c r="F155" s="29">
        <v>3.05</v>
      </c>
      <c r="G155" s="27">
        <v>3.03</v>
      </c>
      <c r="H155" s="30">
        <v>209044</v>
      </c>
      <c r="I155" s="31">
        <v>0.66010000000000002</v>
      </c>
      <c r="J155" s="27">
        <v>3.05</v>
      </c>
      <c r="K155" s="32">
        <v>637584.19999999995</v>
      </c>
    </row>
    <row r="156" spans="1:11" ht="16.05" customHeight="1" x14ac:dyDescent="0.3">
      <c r="A156" s="15">
        <v>153</v>
      </c>
      <c r="B156" s="16" t="s">
        <v>134</v>
      </c>
      <c r="C156" s="17">
        <v>20.58</v>
      </c>
      <c r="D156" s="18">
        <v>20.58</v>
      </c>
      <c r="E156" s="19">
        <v>20.58</v>
      </c>
      <c r="F156" s="20">
        <v>20.58</v>
      </c>
      <c r="G156" s="18">
        <v>20.52</v>
      </c>
      <c r="H156" s="21">
        <v>2778959</v>
      </c>
      <c r="I156" s="22">
        <v>0.29239999999999999</v>
      </c>
      <c r="J156" s="18">
        <v>20.58</v>
      </c>
      <c r="K156" s="23">
        <v>57190976.219999999</v>
      </c>
    </row>
    <row r="157" spans="1:11" ht="16.05" customHeight="1" x14ac:dyDescent="0.3">
      <c r="A157" s="24">
        <v>154</v>
      </c>
      <c r="B157" s="25" t="s">
        <v>183</v>
      </c>
      <c r="C157" s="26">
        <v>95.6</v>
      </c>
      <c r="D157" s="27">
        <v>95.6</v>
      </c>
      <c r="E157" s="28">
        <v>95.6</v>
      </c>
      <c r="F157" s="29">
        <v>95.6</v>
      </c>
      <c r="G157" s="27">
        <v>95.6</v>
      </c>
      <c r="H157" s="30">
        <v>986</v>
      </c>
      <c r="I157" s="31">
        <v>0</v>
      </c>
      <c r="J157" s="27">
        <v>95.6</v>
      </c>
      <c r="K157" s="32">
        <v>94261.6</v>
      </c>
    </row>
    <row r="158" spans="1:11" ht="16.05" customHeight="1" x14ac:dyDescent="0.3">
      <c r="A158" s="15">
        <v>155</v>
      </c>
      <c r="B158" s="16" t="s">
        <v>247</v>
      </c>
      <c r="C158" s="17">
        <v>30.6</v>
      </c>
      <c r="D158" s="18">
        <v>30.6</v>
      </c>
      <c r="E158" s="19">
        <v>30.6</v>
      </c>
      <c r="F158" s="20">
        <v>30.6</v>
      </c>
      <c r="G158" s="18">
        <v>30.68</v>
      </c>
      <c r="H158" s="21">
        <v>7827</v>
      </c>
      <c r="I158" s="22">
        <v>-0.26079999999999998</v>
      </c>
      <c r="J158" s="18">
        <v>30.6</v>
      </c>
      <c r="K158" s="23">
        <v>239506.2</v>
      </c>
    </row>
    <row r="159" spans="1:11" ht="16.05" customHeight="1" x14ac:dyDescent="0.3">
      <c r="A159" s="24">
        <v>156</v>
      </c>
      <c r="B159" s="25" t="s">
        <v>573</v>
      </c>
      <c r="C159" s="26">
        <v>26.08</v>
      </c>
      <c r="D159" s="27">
        <v>26.08</v>
      </c>
      <c r="E159" s="28">
        <v>26.08</v>
      </c>
      <c r="F159" s="29">
        <v>26.08</v>
      </c>
      <c r="G159" s="27">
        <v>26.12</v>
      </c>
      <c r="H159" s="30">
        <v>79673</v>
      </c>
      <c r="I159" s="31">
        <v>-0.15310000000000001</v>
      </c>
      <c r="J159" s="27">
        <v>26.08</v>
      </c>
      <c r="K159" s="32">
        <v>2077871.84</v>
      </c>
    </row>
    <row r="160" spans="1:11" ht="16.05" customHeight="1" x14ac:dyDescent="0.3">
      <c r="A160" s="15">
        <v>157</v>
      </c>
      <c r="B160" s="16" t="s">
        <v>229</v>
      </c>
      <c r="C160" s="17">
        <v>149.4</v>
      </c>
      <c r="D160" s="18">
        <v>149.4</v>
      </c>
      <c r="E160" s="19">
        <v>149.4</v>
      </c>
      <c r="F160" s="20">
        <v>149.4</v>
      </c>
      <c r="G160" s="18">
        <v>149.19999999999999</v>
      </c>
      <c r="H160" s="21">
        <v>5788</v>
      </c>
      <c r="I160" s="22">
        <v>0.13400000000000001</v>
      </c>
      <c r="J160" s="18">
        <v>149.4</v>
      </c>
      <c r="K160" s="23">
        <v>864727.2</v>
      </c>
    </row>
    <row r="161" spans="1:11" ht="16.05" customHeight="1" x14ac:dyDescent="0.3">
      <c r="A161" s="24">
        <v>158</v>
      </c>
      <c r="B161" s="25" t="s">
        <v>254</v>
      </c>
      <c r="C161" s="26">
        <v>8.9</v>
      </c>
      <c r="D161" s="27">
        <v>8.9</v>
      </c>
      <c r="E161" s="28">
        <v>8.9</v>
      </c>
      <c r="F161" s="29">
        <v>8.9</v>
      </c>
      <c r="G161" s="27">
        <v>8.93</v>
      </c>
      <c r="H161" s="30">
        <v>891431</v>
      </c>
      <c r="I161" s="31">
        <v>-0.33589999999999998</v>
      </c>
      <c r="J161" s="27">
        <v>8.9</v>
      </c>
      <c r="K161" s="32">
        <v>7933735.9000000004</v>
      </c>
    </row>
    <row r="162" spans="1:11" ht="16.05" customHeight="1" x14ac:dyDescent="0.3">
      <c r="A162" s="15">
        <v>159</v>
      </c>
      <c r="B162" s="16" t="s">
        <v>126</v>
      </c>
      <c r="C162" s="17">
        <v>104.6</v>
      </c>
      <c r="D162" s="18">
        <v>104.6</v>
      </c>
      <c r="E162" s="19">
        <v>104.6</v>
      </c>
      <c r="F162" s="20">
        <v>104.6</v>
      </c>
      <c r="G162" s="18">
        <v>104.5</v>
      </c>
      <c r="H162" s="21">
        <v>120495</v>
      </c>
      <c r="I162" s="22">
        <v>9.5699999999999993E-2</v>
      </c>
      <c r="J162" s="18">
        <v>104.6</v>
      </c>
      <c r="K162" s="23">
        <v>12603777</v>
      </c>
    </row>
    <row r="163" spans="1:11" ht="16.05" customHeight="1" x14ac:dyDescent="0.3">
      <c r="A163" s="24">
        <v>160</v>
      </c>
      <c r="B163" s="25" t="s">
        <v>204</v>
      </c>
      <c r="C163" s="26">
        <v>14.6</v>
      </c>
      <c r="D163" s="27">
        <v>14.6</v>
      </c>
      <c r="E163" s="28">
        <v>14.6</v>
      </c>
      <c r="F163" s="29">
        <v>14.6</v>
      </c>
      <c r="G163" s="27">
        <v>14.6</v>
      </c>
      <c r="H163" s="30">
        <v>17030</v>
      </c>
      <c r="I163" s="31">
        <v>0</v>
      </c>
      <c r="J163" s="27">
        <v>14.6</v>
      </c>
      <c r="K163" s="32">
        <v>248638</v>
      </c>
    </row>
    <row r="164" spans="1:11" ht="16.05" customHeight="1" x14ac:dyDescent="0.3">
      <c r="A164" s="15">
        <v>161</v>
      </c>
      <c r="B164" s="16" t="s">
        <v>574</v>
      </c>
      <c r="C164" s="17">
        <v>6.21</v>
      </c>
      <c r="D164" s="18">
        <v>6.21</v>
      </c>
      <c r="E164" s="19">
        <v>6.21</v>
      </c>
      <c r="F164" s="20">
        <v>6.21</v>
      </c>
      <c r="G164" s="18">
        <v>6.2</v>
      </c>
      <c r="H164" s="21">
        <v>59524</v>
      </c>
      <c r="I164" s="22">
        <v>0.1613</v>
      </c>
      <c r="J164" s="18">
        <v>6.21</v>
      </c>
      <c r="K164" s="23">
        <v>369644.04</v>
      </c>
    </row>
    <row r="165" spans="1:11" ht="16.05" customHeight="1" x14ac:dyDescent="0.3">
      <c r="A165" s="24">
        <v>162</v>
      </c>
      <c r="B165" s="25" t="s">
        <v>82</v>
      </c>
      <c r="C165" s="26">
        <v>196.7</v>
      </c>
      <c r="D165" s="27">
        <v>196.7</v>
      </c>
      <c r="E165" s="28">
        <v>196.7</v>
      </c>
      <c r="F165" s="29">
        <v>196.7</v>
      </c>
      <c r="G165" s="27">
        <v>197.7</v>
      </c>
      <c r="H165" s="30">
        <v>56</v>
      </c>
      <c r="I165" s="31">
        <v>-0.50580000000000003</v>
      </c>
      <c r="J165" s="27">
        <v>196.7</v>
      </c>
      <c r="K165" s="32">
        <v>11015.2</v>
      </c>
    </row>
    <row r="166" spans="1:11" ht="16.05" customHeight="1" x14ac:dyDescent="0.3">
      <c r="A166" s="15">
        <v>163</v>
      </c>
      <c r="B166" s="16" t="s">
        <v>1058</v>
      </c>
      <c r="C166" s="17"/>
      <c r="D166" s="18"/>
      <c r="E166" s="19"/>
      <c r="F166" s="20"/>
      <c r="G166" s="18"/>
      <c r="H166" s="21"/>
      <c r="I166" s="22"/>
      <c r="J166" s="18"/>
      <c r="K166" s="23"/>
    </row>
    <row r="167" spans="1:11" ht="16.05" customHeight="1" x14ac:dyDescent="0.3">
      <c r="A167" s="24">
        <v>164</v>
      </c>
      <c r="B167" s="25" t="s">
        <v>575</v>
      </c>
      <c r="C167" s="26">
        <v>58.15</v>
      </c>
      <c r="D167" s="27">
        <v>58.15</v>
      </c>
      <c r="E167" s="28">
        <v>58.15</v>
      </c>
      <c r="F167" s="29">
        <v>58.15</v>
      </c>
      <c r="G167" s="27">
        <v>58.15</v>
      </c>
      <c r="H167" s="30">
        <v>12816</v>
      </c>
      <c r="I167" s="31">
        <v>0</v>
      </c>
      <c r="J167" s="27">
        <v>58.15</v>
      </c>
      <c r="K167" s="32">
        <v>745250.4</v>
      </c>
    </row>
    <row r="168" spans="1:11" ht="16.05" customHeight="1" x14ac:dyDescent="0.3">
      <c r="A168" s="15">
        <v>165</v>
      </c>
      <c r="B168" s="16" t="s">
        <v>1059</v>
      </c>
      <c r="C168" s="17"/>
      <c r="D168" s="18"/>
      <c r="E168" s="19"/>
      <c r="F168" s="20"/>
      <c r="G168" s="18"/>
      <c r="H168" s="21"/>
      <c r="I168" s="22"/>
      <c r="J168" s="18"/>
      <c r="K168" s="23"/>
    </row>
    <row r="169" spans="1:11" ht="16.05" customHeight="1" x14ac:dyDescent="0.3">
      <c r="A169" s="24">
        <v>166</v>
      </c>
      <c r="B169" s="25" t="s">
        <v>1060</v>
      </c>
      <c r="C169" s="26"/>
      <c r="D169" s="27"/>
      <c r="E169" s="28"/>
      <c r="F169" s="29"/>
      <c r="G169" s="27"/>
      <c r="H169" s="30"/>
      <c r="I169" s="31"/>
      <c r="J169" s="27"/>
      <c r="K169" s="32"/>
    </row>
    <row r="170" spans="1:11" ht="16.05" customHeight="1" x14ac:dyDescent="0.3">
      <c r="A170" s="15">
        <v>167</v>
      </c>
      <c r="B170" s="16" t="s">
        <v>172</v>
      </c>
      <c r="C170" s="17">
        <v>35.119999999999997</v>
      </c>
      <c r="D170" s="18">
        <v>35.119999999999997</v>
      </c>
      <c r="E170" s="19">
        <v>35.119999999999997</v>
      </c>
      <c r="F170" s="20">
        <v>35.119999999999997</v>
      </c>
      <c r="G170" s="18">
        <v>35.32</v>
      </c>
      <c r="H170" s="21">
        <v>6898512</v>
      </c>
      <c r="I170" s="22">
        <v>-0.56630000000000003</v>
      </c>
      <c r="J170" s="18">
        <v>35.119999999999997</v>
      </c>
      <c r="K170" s="23">
        <v>242275741.44</v>
      </c>
    </row>
    <row r="171" spans="1:11" ht="16.05" customHeight="1" x14ac:dyDescent="0.3">
      <c r="A171" s="24">
        <v>168</v>
      </c>
      <c r="B171" s="25" t="s">
        <v>234</v>
      </c>
      <c r="C171" s="26">
        <v>26.4</v>
      </c>
      <c r="D171" s="27">
        <v>26.4</v>
      </c>
      <c r="E171" s="28">
        <v>26.4</v>
      </c>
      <c r="F171" s="29">
        <v>26.4</v>
      </c>
      <c r="G171" s="27">
        <v>26.42</v>
      </c>
      <c r="H171" s="30">
        <v>5429</v>
      </c>
      <c r="I171" s="31">
        <v>-7.5700000000000003E-2</v>
      </c>
      <c r="J171" s="27">
        <v>26.4</v>
      </c>
      <c r="K171" s="32">
        <v>143325.6</v>
      </c>
    </row>
    <row r="172" spans="1:11" ht="16.05" customHeight="1" x14ac:dyDescent="0.3">
      <c r="A172" s="15">
        <v>169</v>
      </c>
      <c r="B172" s="16" t="s">
        <v>818</v>
      </c>
      <c r="C172" s="17">
        <v>0.48</v>
      </c>
      <c r="D172" s="18">
        <v>0.48</v>
      </c>
      <c r="E172" s="19">
        <v>0.48</v>
      </c>
      <c r="F172" s="20">
        <v>0.48</v>
      </c>
      <c r="G172" s="18">
        <v>0.47</v>
      </c>
      <c r="H172" s="21">
        <v>100</v>
      </c>
      <c r="I172" s="22">
        <v>2.1276999999999999</v>
      </c>
      <c r="J172" s="18">
        <v>0.48</v>
      </c>
      <c r="K172" s="23">
        <v>48</v>
      </c>
    </row>
    <row r="173" spans="1:11" ht="16.05" customHeight="1" x14ac:dyDescent="0.3">
      <c r="A173" s="24">
        <v>170</v>
      </c>
      <c r="B173" s="25" t="s">
        <v>209</v>
      </c>
      <c r="C173" s="26">
        <v>3.73</v>
      </c>
      <c r="D173" s="27">
        <v>3.73</v>
      </c>
      <c r="E173" s="28">
        <v>3.73</v>
      </c>
      <c r="F173" s="29">
        <v>3.73</v>
      </c>
      <c r="G173" s="27">
        <v>3.75</v>
      </c>
      <c r="H173" s="30">
        <v>262048</v>
      </c>
      <c r="I173" s="31">
        <v>-0.5333</v>
      </c>
      <c r="J173" s="27">
        <v>3.73</v>
      </c>
      <c r="K173" s="32">
        <v>977439.04</v>
      </c>
    </row>
    <row r="174" spans="1:11" ht="16.05" customHeight="1" x14ac:dyDescent="0.3">
      <c r="A174" s="15">
        <v>171</v>
      </c>
      <c r="B174" s="16" t="s">
        <v>1061</v>
      </c>
      <c r="C174" s="17"/>
      <c r="D174" s="18"/>
      <c r="E174" s="19"/>
      <c r="F174" s="20"/>
      <c r="G174" s="18"/>
      <c r="H174" s="21"/>
      <c r="I174" s="22"/>
      <c r="J174" s="18"/>
      <c r="K174" s="23"/>
    </row>
    <row r="175" spans="1:11" ht="16.05" customHeight="1" x14ac:dyDescent="0.3">
      <c r="A175" s="24">
        <v>172</v>
      </c>
      <c r="B175" s="25" t="s">
        <v>158</v>
      </c>
      <c r="C175" s="26">
        <v>5.15</v>
      </c>
      <c r="D175" s="27">
        <v>5.15</v>
      </c>
      <c r="E175" s="28">
        <v>5.15</v>
      </c>
      <c r="F175" s="29">
        <v>5.15</v>
      </c>
      <c r="G175" s="27">
        <v>5.15</v>
      </c>
      <c r="H175" s="30">
        <v>196038</v>
      </c>
      <c r="I175" s="31">
        <v>0</v>
      </c>
      <c r="J175" s="27">
        <v>5.15</v>
      </c>
      <c r="K175" s="32">
        <v>1009595.7</v>
      </c>
    </row>
    <row r="176" spans="1:11" ht="16.05" customHeight="1" x14ac:dyDescent="0.3">
      <c r="A176" s="15">
        <v>173</v>
      </c>
      <c r="B176" s="16" t="s">
        <v>576</v>
      </c>
      <c r="C176" s="17">
        <v>8.02</v>
      </c>
      <c r="D176" s="18">
        <v>8.02</v>
      </c>
      <c r="E176" s="19">
        <v>8.02</v>
      </c>
      <c r="F176" s="20">
        <v>8.02</v>
      </c>
      <c r="G176" s="18">
        <v>8.2100000000000009</v>
      </c>
      <c r="H176" s="21">
        <v>20004</v>
      </c>
      <c r="I176" s="22">
        <v>-2.3142999999999998</v>
      </c>
      <c r="J176" s="18">
        <v>8.02</v>
      </c>
      <c r="K176" s="23">
        <v>160432.07999999999</v>
      </c>
    </row>
    <row r="177" spans="1:11" ht="16.05" customHeight="1" x14ac:dyDescent="0.3">
      <c r="A177" s="24">
        <v>174</v>
      </c>
      <c r="B177" s="25" t="s">
        <v>577</v>
      </c>
      <c r="C177" s="26">
        <v>5.9</v>
      </c>
      <c r="D177" s="27">
        <v>5.9</v>
      </c>
      <c r="E177" s="28">
        <v>5.9</v>
      </c>
      <c r="F177" s="29">
        <v>5.9</v>
      </c>
      <c r="G177" s="27">
        <v>5.83</v>
      </c>
      <c r="H177" s="30">
        <v>46301</v>
      </c>
      <c r="I177" s="31">
        <v>1.2007000000000001</v>
      </c>
      <c r="J177" s="27">
        <v>5.9</v>
      </c>
      <c r="K177" s="32">
        <v>273175.90000000002</v>
      </c>
    </row>
    <row r="178" spans="1:11" ht="16.05" customHeight="1" x14ac:dyDescent="0.3">
      <c r="A178" s="15">
        <v>175</v>
      </c>
      <c r="B178" s="16" t="s">
        <v>266</v>
      </c>
      <c r="C178" s="17">
        <v>2.79</v>
      </c>
      <c r="D178" s="18">
        <v>2.79</v>
      </c>
      <c r="E178" s="19">
        <v>2.79</v>
      </c>
      <c r="F178" s="20">
        <v>2.79</v>
      </c>
      <c r="G178" s="18">
        <v>2.8</v>
      </c>
      <c r="H178" s="21">
        <v>258729</v>
      </c>
      <c r="I178" s="22">
        <v>-0.35709999999999997</v>
      </c>
      <c r="J178" s="18">
        <v>2.79</v>
      </c>
      <c r="K178" s="23">
        <v>721853.91</v>
      </c>
    </row>
    <row r="179" spans="1:11" ht="16.05" customHeight="1" x14ac:dyDescent="0.3">
      <c r="A179" s="24">
        <v>176</v>
      </c>
      <c r="B179" s="25" t="s">
        <v>131</v>
      </c>
      <c r="C179" s="26">
        <v>14.94</v>
      </c>
      <c r="D179" s="27">
        <v>14.94</v>
      </c>
      <c r="E179" s="28">
        <v>14.94</v>
      </c>
      <c r="F179" s="29">
        <v>14.94</v>
      </c>
      <c r="G179" s="27">
        <v>15.02</v>
      </c>
      <c r="H179" s="30">
        <v>10902</v>
      </c>
      <c r="I179" s="31">
        <v>-0.53259999999999996</v>
      </c>
      <c r="J179" s="27">
        <v>14.94</v>
      </c>
      <c r="K179" s="32">
        <v>162875.88</v>
      </c>
    </row>
    <row r="180" spans="1:11" ht="16.05" customHeight="1" x14ac:dyDescent="0.3">
      <c r="A180" s="15">
        <v>177</v>
      </c>
      <c r="B180" s="16" t="s">
        <v>157</v>
      </c>
      <c r="C180" s="17">
        <v>3.14</v>
      </c>
      <c r="D180" s="18">
        <v>3.14</v>
      </c>
      <c r="E180" s="19">
        <v>3.14</v>
      </c>
      <c r="F180" s="20">
        <v>3.14</v>
      </c>
      <c r="G180" s="18">
        <v>3.13</v>
      </c>
      <c r="H180" s="21">
        <v>5308043</v>
      </c>
      <c r="I180" s="22">
        <v>0.31950000000000001</v>
      </c>
      <c r="J180" s="18">
        <v>3.14</v>
      </c>
      <c r="K180" s="23">
        <v>16667255.02</v>
      </c>
    </row>
    <row r="181" spans="1:11" ht="16.05" customHeight="1" x14ac:dyDescent="0.3">
      <c r="A181" s="24">
        <v>178</v>
      </c>
      <c r="B181" s="25" t="s">
        <v>147</v>
      </c>
      <c r="C181" s="26">
        <v>14.06</v>
      </c>
      <c r="D181" s="27">
        <v>14.06</v>
      </c>
      <c r="E181" s="28">
        <v>14.06</v>
      </c>
      <c r="F181" s="29">
        <v>14.06</v>
      </c>
      <c r="G181" s="27">
        <v>13.99</v>
      </c>
      <c r="H181" s="30">
        <v>50130</v>
      </c>
      <c r="I181" s="31">
        <v>0.50039999999999996</v>
      </c>
      <c r="J181" s="27">
        <v>14.06</v>
      </c>
      <c r="K181" s="32">
        <v>704827.8</v>
      </c>
    </row>
    <row r="182" spans="1:11" ht="16.05" customHeight="1" x14ac:dyDescent="0.3">
      <c r="A182" s="15">
        <v>179</v>
      </c>
      <c r="B182" s="16" t="s">
        <v>227</v>
      </c>
      <c r="C182" s="17">
        <v>295.5</v>
      </c>
      <c r="D182" s="18">
        <v>295.5</v>
      </c>
      <c r="E182" s="19">
        <v>295.5</v>
      </c>
      <c r="F182" s="20">
        <v>295.5</v>
      </c>
      <c r="G182" s="18">
        <v>294.25</v>
      </c>
      <c r="H182" s="21">
        <v>422</v>
      </c>
      <c r="I182" s="22">
        <v>0.42480000000000001</v>
      </c>
      <c r="J182" s="18">
        <v>295.5</v>
      </c>
      <c r="K182" s="23">
        <v>124701</v>
      </c>
    </row>
    <row r="183" spans="1:11" ht="16.05" customHeight="1" x14ac:dyDescent="0.3">
      <c r="A183" s="24">
        <v>180</v>
      </c>
      <c r="B183" s="25" t="s">
        <v>578</v>
      </c>
      <c r="C183" s="26">
        <v>4.91</v>
      </c>
      <c r="D183" s="27">
        <v>4.91</v>
      </c>
      <c r="E183" s="28">
        <v>4.91</v>
      </c>
      <c r="F183" s="29">
        <v>4.91</v>
      </c>
      <c r="G183" s="27">
        <v>4.91</v>
      </c>
      <c r="H183" s="30">
        <v>240622</v>
      </c>
      <c r="I183" s="31">
        <v>0</v>
      </c>
      <c r="J183" s="27">
        <v>4.91</v>
      </c>
      <c r="K183" s="32">
        <v>1181454.02</v>
      </c>
    </row>
    <row r="184" spans="1:11" ht="16.05" customHeight="1" x14ac:dyDescent="0.3">
      <c r="A184" s="15">
        <v>181</v>
      </c>
      <c r="B184" s="16" t="s">
        <v>287</v>
      </c>
      <c r="C184" s="17">
        <v>2.75</v>
      </c>
      <c r="D184" s="18">
        <v>2.75</v>
      </c>
      <c r="E184" s="19">
        <v>2.75</v>
      </c>
      <c r="F184" s="20">
        <v>2.75</v>
      </c>
      <c r="G184" s="18">
        <v>2.77</v>
      </c>
      <c r="H184" s="21">
        <v>183931</v>
      </c>
      <c r="I184" s="22">
        <v>-0.72199999999999998</v>
      </c>
      <c r="J184" s="18">
        <v>2.75</v>
      </c>
      <c r="K184" s="23">
        <v>505810.25</v>
      </c>
    </row>
    <row r="185" spans="1:11" ht="16.05" customHeight="1" x14ac:dyDescent="0.3">
      <c r="A185" s="24">
        <v>182</v>
      </c>
      <c r="B185" s="25" t="s">
        <v>579</v>
      </c>
      <c r="C185" s="26">
        <v>94.4</v>
      </c>
      <c r="D185" s="27">
        <v>94.4</v>
      </c>
      <c r="E185" s="28">
        <v>94.4</v>
      </c>
      <c r="F185" s="29">
        <v>94.4</v>
      </c>
      <c r="G185" s="27">
        <v>94.2</v>
      </c>
      <c r="H185" s="30">
        <v>4399</v>
      </c>
      <c r="I185" s="31">
        <v>0.21229999999999999</v>
      </c>
      <c r="J185" s="27">
        <v>94.4</v>
      </c>
      <c r="K185" s="32">
        <v>415265.6</v>
      </c>
    </row>
    <row r="186" spans="1:11" ht="16.05" customHeight="1" x14ac:dyDescent="0.3">
      <c r="A186" s="15">
        <v>183</v>
      </c>
      <c r="B186" s="16" t="s">
        <v>580</v>
      </c>
      <c r="C186" s="17">
        <v>98</v>
      </c>
      <c r="D186" s="18">
        <v>98</v>
      </c>
      <c r="E186" s="19">
        <v>98</v>
      </c>
      <c r="F186" s="20">
        <v>98</v>
      </c>
      <c r="G186" s="18">
        <v>98</v>
      </c>
      <c r="H186" s="21">
        <v>556295</v>
      </c>
      <c r="I186" s="22">
        <v>0</v>
      </c>
      <c r="J186" s="18">
        <v>98</v>
      </c>
      <c r="K186" s="23">
        <v>54516910</v>
      </c>
    </row>
    <row r="187" spans="1:11" ht="16.05" customHeight="1" x14ac:dyDescent="0.3">
      <c r="A187" s="24">
        <v>184</v>
      </c>
      <c r="B187" s="25" t="s">
        <v>581</v>
      </c>
      <c r="C187" s="26">
        <v>14.79</v>
      </c>
      <c r="D187" s="27">
        <v>14.79</v>
      </c>
      <c r="E187" s="28">
        <v>14.79</v>
      </c>
      <c r="F187" s="29">
        <v>14.79</v>
      </c>
      <c r="G187" s="27">
        <v>14.85</v>
      </c>
      <c r="H187" s="30">
        <v>8407338</v>
      </c>
      <c r="I187" s="31">
        <v>-0.40400000000000003</v>
      </c>
      <c r="J187" s="27">
        <v>14.79</v>
      </c>
      <c r="K187" s="32">
        <v>124344529.02</v>
      </c>
    </row>
    <row r="188" spans="1:11" ht="16.05" customHeight="1" x14ac:dyDescent="0.3">
      <c r="A188" s="15">
        <v>185</v>
      </c>
      <c r="B188" s="16" t="s">
        <v>180</v>
      </c>
      <c r="C188" s="17">
        <v>133.80000000000001</v>
      </c>
      <c r="D188" s="18">
        <v>133.80000000000001</v>
      </c>
      <c r="E188" s="19">
        <v>133.80000000000001</v>
      </c>
      <c r="F188" s="20">
        <v>133.80000000000001</v>
      </c>
      <c r="G188" s="18">
        <v>133.80000000000001</v>
      </c>
      <c r="H188" s="21">
        <v>892589</v>
      </c>
      <c r="I188" s="22">
        <v>0</v>
      </c>
      <c r="J188" s="18">
        <v>133.80000000000001</v>
      </c>
      <c r="K188" s="23">
        <v>119428408.2</v>
      </c>
    </row>
    <row r="189" spans="1:11" ht="16.05" customHeight="1" x14ac:dyDescent="0.3">
      <c r="A189" s="24">
        <v>186</v>
      </c>
      <c r="B189" s="25" t="s">
        <v>112</v>
      </c>
      <c r="C189" s="26">
        <v>28.12</v>
      </c>
      <c r="D189" s="27">
        <v>28.12</v>
      </c>
      <c r="E189" s="28">
        <v>28.12</v>
      </c>
      <c r="F189" s="29">
        <v>28.12</v>
      </c>
      <c r="G189" s="27">
        <v>28.2</v>
      </c>
      <c r="H189" s="30">
        <v>17328</v>
      </c>
      <c r="I189" s="31">
        <v>-0.28370000000000001</v>
      </c>
      <c r="J189" s="27">
        <v>28.12</v>
      </c>
      <c r="K189" s="32">
        <v>487263.36</v>
      </c>
    </row>
    <row r="190" spans="1:11" ht="16.05" customHeight="1" x14ac:dyDescent="0.3">
      <c r="A190" s="15">
        <v>187</v>
      </c>
      <c r="B190" s="16" t="s">
        <v>151</v>
      </c>
      <c r="C190" s="17">
        <v>5.71</v>
      </c>
      <c r="D190" s="18">
        <v>5.71</v>
      </c>
      <c r="E190" s="19">
        <v>5.71</v>
      </c>
      <c r="F190" s="20">
        <v>5.71</v>
      </c>
      <c r="G190" s="18">
        <v>5.71</v>
      </c>
      <c r="H190" s="21">
        <v>7380</v>
      </c>
      <c r="I190" s="22">
        <v>0</v>
      </c>
      <c r="J190" s="18">
        <v>5.71</v>
      </c>
      <c r="K190" s="23">
        <v>42139.8</v>
      </c>
    </row>
    <row r="191" spans="1:11" ht="16.05" customHeight="1" x14ac:dyDescent="0.3">
      <c r="A191" s="24">
        <v>188</v>
      </c>
      <c r="B191" s="25" t="s">
        <v>582</v>
      </c>
      <c r="C191" s="26">
        <v>29.64</v>
      </c>
      <c r="D191" s="27">
        <v>29.64</v>
      </c>
      <c r="E191" s="28">
        <v>29.64</v>
      </c>
      <c r="F191" s="29">
        <v>29.64</v>
      </c>
      <c r="G191" s="27">
        <v>29.58</v>
      </c>
      <c r="H191" s="30">
        <v>6619</v>
      </c>
      <c r="I191" s="31">
        <v>0.20280000000000001</v>
      </c>
      <c r="J191" s="27">
        <v>29.64</v>
      </c>
      <c r="K191" s="32">
        <v>196187.16</v>
      </c>
    </row>
    <row r="192" spans="1:11" ht="16.05" customHeight="1" x14ac:dyDescent="0.3">
      <c r="A192" s="15">
        <v>189</v>
      </c>
      <c r="B192" s="16" t="s">
        <v>583</v>
      </c>
      <c r="C192" s="17">
        <v>9.26</v>
      </c>
      <c r="D192" s="18">
        <v>9.26</v>
      </c>
      <c r="E192" s="19">
        <v>9.26</v>
      </c>
      <c r="F192" s="20">
        <v>9.26</v>
      </c>
      <c r="G192" s="18">
        <v>9.26</v>
      </c>
      <c r="H192" s="21">
        <v>495669</v>
      </c>
      <c r="I192" s="22">
        <v>0</v>
      </c>
      <c r="J192" s="18">
        <v>9.26</v>
      </c>
      <c r="K192" s="23">
        <v>4589894.9400000004</v>
      </c>
    </row>
    <row r="193" spans="1:11" ht="16.05" customHeight="1" x14ac:dyDescent="0.3">
      <c r="A193" s="24">
        <v>190</v>
      </c>
      <c r="B193" s="25" t="s">
        <v>584</v>
      </c>
      <c r="C193" s="26">
        <v>7.94</v>
      </c>
      <c r="D193" s="27">
        <v>7.94</v>
      </c>
      <c r="E193" s="28">
        <v>7.94</v>
      </c>
      <c r="F193" s="29">
        <v>7.94</v>
      </c>
      <c r="G193" s="27">
        <v>7.94</v>
      </c>
      <c r="H193" s="30">
        <v>393479</v>
      </c>
      <c r="I193" s="31">
        <v>0</v>
      </c>
      <c r="J193" s="27">
        <v>7.94</v>
      </c>
      <c r="K193" s="32">
        <v>3124223.26</v>
      </c>
    </row>
    <row r="194" spans="1:11" ht="16.05" customHeight="1" x14ac:dyDescent="0.3">
      <c r="A194" s="15">
        <v>191</v>
      </c>
      <c r="B194" s="16" t="s">
        <v>585</v>
      </c>
      <c r="C194" s="17">
        <v>38.520000000000003</v>
      </c>
      <c r="D194" s="18">
        <v>38.520000000000003</v>
      </c>
      <c r="E194" s="19">
        <v>38.520000000000003</v>
      </c>
      <c r="F194" s="20">
        <v>38.520000000000003</v>
      </c>
      <c r="G194" s="18">
        <v>38.36</v>
      </c>
      <c r="H194" s="21">
        <v>179706</v>
      </c>
      <c r="I194" s="22">
        <v>0.41710000000000003</v>
      </c>
      <c r="J194" s="18">
        <v>38.520000000000003</v>
      </c>
      <c r="K194" s="23">
        <v>6922275.1200000001</v>
      </c>
    </row>
    <row r="195" spans="1:11" ht="16.05" customHeight="1" x14ac:dyDescent="0.3">
      <c r="A195" s="24">
        <v>192</v>
      </c>
      <c r="B195" s="25" t="s">
        <v>264</v>
      </c>
      <c r="C195" s="26">
        <v>12.27</v>
      </c>
      <c r="D195" s="27">
        <v>12.27</v>
      </c>
      <c r="E195" s="28">
        <v>12.27</v>
      </c>
      <c r="F195" s="29">
        <v>12.27</v>
      </c>
      <c r="G195" s="27">
        <v>12.29</v>
      </c>
      <c r="H195" s="30">
        <v>3016</v>
      </c>
      <c r="I195" s="31">
        <v>-0.16270000000000001</v>
      </c>
      <c r="J195" s="27">
        <v>12.27</v>
      </c>
      <c r="K195" s="32">
        <v>37006.32</v>
      </c>
    </row>
    <row r="196" spans="1:11" ht="16.05" customHeight="1" x14ac:dyDescent="0.3">
      <c r="A196" s="15">
        <v>193</v>
      </c>
      <c r="B196" s="16" t="s">
        <v>102</v>
      </c>
      <c r="C196" s="17">
        <v>65.849999999999994</v>
      </c>
      <c r="D196" s="18">
        <v>65.849999999999994</v>
      </c>
      <c r="E196" s="19">
        <v>65.849999999999994</v>
      </c>
      <c r="F196" s="20">
        <v>65.849999999999994</v>
      </c>
      <c r="G196" s="18">
        <v>65.25</v>
      </c>
      <c r="H196" s="21">
        <v>62945</v>
      </c>
      <c r="I196" s="22">
        <v>0.91949999999999998</v>
      </c>
      <c r="J196" s="18">
        <v>65.849999999999994</v>
      </c>
      <c r="K196" s="23">
        <v>4144928.25</v>
      </c>
    </row>
    <row r="197" spans="1:11" ht="16.05" customHeight="1" x14ac:dyDescent="0.3">
      <c r="A197" s="24">
        <v>194</v>
      </c>
      <c r="B197" s="25" t="s">
        <v>205</v>
      </c>
      <c r="C197" s="26">
        <v>15.3</v>
      </c>
      <c r="D197" s="27">
        <v>15.3</v>
      </c>
      <c r="E197" s="28">
        <v>15.3</v>
      </c>
      <c r="F197" s="29">
        <v>15.3</v>
      </c>
      <c r="G197" s="27">
        <v>15.32</v>
      </c>
      <c r="H197" s="30">
        <v>70940</v>
      </c>
      <c r="I197" s="31">
        <v>-0.1305</v>
      </c>
      <c r="J197" s="27">
        <v>15.3</v>
      </c>
      <c r="K197" s="32">
        <v>1085382</v>
      </c>
    </row>
    <row r="198" spans="1:11" ht="16.05" customHeight="1" x14ac:dyDescent="0.3">
      <c r="A198" s="15">
        <v>195</v>
      </c>
      <c r="B198" s="16" t="s">
        <v>586</v>
      </c>
      <c r="C198" s="17">
        <v>42.62</v>
      </c>
      <c r="D198" s="18">
        <v>42.62</v>
      </c>
      <c r="E198" s="19">
        <v>42.62</v>
      </c>
      <c r="F198" s="20">
        <v>42.62</v>
      </c>
      <c r="G198" s="18">
        <v>42.74</v>
      </c>
      <c r="H198" s="21">
        <v>45551</v>
      </c>
      <c r="I198" s="22">
        <v>-0.28079999999999999</v>
      </c>
      <c r="J198" s="18">
        <v>42.62</v>
      </c>
      <c r="K198" s="23">
        <v>1941383.62</v>
      </c>
    </row>
    <row r="199" spans="1:11" ht="16.05" customHeight="1" x14ac:dyDescent="0.3">
      <c r="A199" s="24">
        <v>196</v>
      </c>
      <c r="B199" s="25" t="s">
        <v>87</v>
      </c>
      <c r="C199" s="26">
        <v>366.25</v>
      </c>
      <c r="D199" s="27">
        <v>366.25</v>
      </c>
      <c r="E199" s="28">
        <v>366.25</v>
      </c>
      <c r="F199" s="29">
        <v>366.25</v>
      </c>
      <c r="G199" s="27">
        <v>364.75</v>
      </c>
      <c r="H199" s="30">
        <v>2055</v>
      </c>
      <c r="I199" s="31">
        <v>0.41120000000000001</v>
      </c>
      <c r="J199" s="27">
        <v>366.25</v>
      </c>
      <c r="K199" s="32">
        <v>752643.75</v>
      </c>
    </row>
    <row r="200" spans="1:11" ht="16.05" customHeight="1" x14ac:dyDescent="0.3">
      <c r="A200" s="15">
        <v>197</v>
      </c>
      <c r="B200" s="16" t="s">
        <v>297</v>
      </c>
      <c r="C200" s="17">
        <v>15.54</v>
      </c>
      <c r="D200" s="18">
        <v>15.54</v>
      </c>
      <c r="E200" s="19">
        <v>15.54</v>
      </c>
      <c r="F200" s="20">
        <v>15.54</v>
      </c>
      <c r="G200" s="18">
        <v>15.58</v>
      </c>
      <c r="H200" s="21">
        <v>23739</v>
      </c>
      <c r="I200" s="22">
        <v>-0.25669999999999998</v>
      </c>
      <c r="J200" s="18">
        <v>15.54</v>
      </c>
      <c r="K200" s="23">
        <v>368904.06</v>
      </c>
    </row>
    <row r="201" spans="1:11" ht="16.05" customHeight="1" x14ac:dyDescent="0.3">
      <c r="A201" s="24">
        <v>198</v>
      </c>
      <c r="B201" s="25" t="s">
        <v>1062</v>
      </c>
      <c r="C201" s="26"/>
      <c r="D201" s="27"/>
      <c r="E201" s="28"/>
      <c r="F201" s="29"/>
      <c r="G201" s="27"/>
      <c r="H201" s="30"/>
      <c r="I201" s="31"/>
      <c r="J201" s="27"/>
      <c r="K201" s="32"/>
    </row>
    <row r="202" spans="1:11" ht="16.05" customHeight="1" x14ac:dyDescent="0.3">
      <c r="A202" s="15">
        <v>199</v>
      </c>
      <c r="B202" s="16" t="s">
        <v>587</v>
      </c>
      <c r="C202" s="17">
        <v>299</v>
      </c>
      <c r="D202" s="18">
        <v>299</v>
      </c>
      <c r="E202" s="19">
        <v>299</v>
      </c>
      <c r="F202" s="20">
        <v>299</v>
      </c>
      <c r="G202" s="18">
        <v>297</v>
      </c>
      <c r="H202" s="21">
        <v>14398</v>
      </c>
      <c r="I202" s="22">
        <v>0.6734</v>
      </c>
      <c r="J202" s="18">
        <v>299</v>
      </c>
      <c r="K202" s="23">
        <v>4305002</v>
      </c>
    </row>
    <row r="203" spans="1:11" ht="16.05" customHeight="1" x14ac:dyDescent="0.3">
      <c r="A203" s="24">
        <v>200</v>
      </c>
      <c r="B203" s="25" t="s">
        <v>116</v>
      </c>
      <c r="C203" s="26">
        <v>13.09</v>
      </c>
      <c r="D203" s="27">
        <v>13.09</v>
      </c>
      <c r="E203" s="28">
        <v>13.09</v>
      </c>
      <c r="F203" s="29">
        <v>13.09</v>
      </c>
      <c r="G203" s="27">
        <v>13.09</v>
      </c>
      <c r="H203" s="30">
        <v>1518</v>
      </c>
      <c r="I203" s="31">
        <v>0</v>
      </c>
      <c r="J203" s="27">
        <v>13.09</v>
      </c>
      <c r="K203" s="32">
        <v>19870.62</v>
      </c>
    </row>
    <row r="204" spans="1:11" ht="16.05" customHeight="1" x14ac:dyDescent="0.3">
      <c r="A204" s="15">
        <v>201</v>
      </c>
      <c r="B204" s="16" t="s">
        <v>150</v>
      </c>
      <c r="C204" s="17">
        <v>5.27</v>
      </c>
      <c r="D204" s="18">
        <v>5.27</v>
      </c>
      <c r="E204" s="19">
        <v>5.27</v>
      </c>
      <c r="F204" s="20">
        <v>5.27</v>
      </c>
      <c r="G204" s="18">
        <v>5.25</v>
      </c>
      <c r="H204" s="21">
        <v>277923</v>
      </c>
      <c r="I204" s="22">
        <v>0.38100000000000001</v>
      </c>
      <c r="J204" s="18">
        <v>5.27</v>
      </c>
      <c r="K204" s="23">
        <v>1464654.21</v>
      </c>
    </row>
    <row r="205" spans="1:11" ht="16.05" customHeight="1" x14ac:dyDescent="0.3">
      <c r="A205" s="24">
        <v>202</v>
      </c>
      <c r="B205" s="25" t="s">
        <v>101</v>
      </c>
      <c r="C205" s="26">
        <v>1.17</v>
      </c>
      <c r="D205" s="27">
        <v>1.17</v>
      </c>
      <c r="E205" s="28">
        <v>1.17</v>
      </c>
      <c r="F205" s="29">
        <v>1.17</v>
      </c>
      <c r="G205" s="27">
        <v>1.18</v>
      </c>
      <c r="H205" s="30">
        <v>14001340</v>
      </c>
      <c r="I205" s="31">
        <v>-0.84750000000000003</v>
      </c>
      <c r="J205" s="27">
        <v>1.17</v>
      </c>
      <c r="K205" s="32">
        <v>16381567.800000001</v>
      </c>
    </row>
    <row r="206" spans="1:11" ht="16.05" customHeight="1" x14ac:dyDescent="0.3">
      <c r="A206" s="15">
        <v>203</v>
      </c>
      <c r="B206" s="16" t="s">
        <v>588</v>
      </c>
      <c r="C206" s="17">
        <v>530.5</v>
      </c>
      <c r="D206" s="18">
        <v>530.5</v>
      </c>
      <c r="E206" s="19">
        <v>530.5</v>
      </c>
      <c r="F206" s="20">
        <v>530.5</v>
      </c>
      <c r="G206" s="18">
        <v>530.5</v>
      </c>
      <c r="H206" s="21">
        <v>49830</v>
      </c>
      <c r="I206" s="22">
        <v>0</v>
      </c>
      <c r="J206" s="18">
        <v>530.5</v>
      </c>
      <c r="K206" s="23">
        <v>26434815</v>
      </c>
    </row>
    <row r="207" spans="1:11" ht="16.05" customHeight="1" x14ac:dyDescent="0.3">
      <c r="A207" s="24">
        <v>204</v>
      </c>
      <c r="B207" s="25" t="s">
        <v>589</v>
      </c>
      <c r="C207" s="26">
        <v>71.05</v>
      </c>
      <c r="D207" s="27">
        <v>71.05</v>
      </c>
      <c r="E207" s="28">
        <v>71.05</v>
      </c>
      <c r="F207" s="29">
        <v>71.05</v>
      </c>
      <c r="G207" s="27">
        <v>71.05</v>
      </c>
      <c r="H207" s="30">
        <v>3069</v>
      </c>
      <c r="I207" s="31">
        <v>0</v>
      </c>
      <c r="J207" s="27">
        <v>71.05</v>
      </c>
      <c r="K207" s="32">
        <v>218052.45</v>
      </c>
    </row>
    <row r="208" spans="1:11" ht="16.05" customHeight="1" x14ac:dyDescent="0.3">
      <c r="A208" s="15">
        <v>205</v>
      </c>
      <c r="B208" s="16" t="s">
        <v>590</v>
      </c>
      <c r="C208" s="17">
        <v>37.840000000000003</v>
      </c>
      <c r="D208" s="18">
        <v>37.840000000000003</v>
      </c>
      <c r="E208" s="19">
        <v>37.840000000000003</v>
      </c>
      <c r="F208" s="20">
        <v>37.840000000000003</v>
      </c>
      <c r="G208" s="18">
        <v>37.86</v>
      </c>
      <c r="H208" s="21">
        <v>686340</v>
      </c>
      <c r="I208" s="22">
        <v>-5.28E-2</v>
      </c>
      <c r="J208" s="18">
        <v>37.840000000000003</v>
      </c>
      <c r="K208" s="23">
        <v>25971105.600000001</v>
      </c>
    </row>
    <row r="209" spans="1:11" ht="16.05" customHeight="1" x14ac:dyDescent="0.3">
      <c r="A209" s="24">
        <v>206</v>
      </c>
      <c r="B209" s="25" t="s">
        <v>86</v>
      </c>
      <c r="C209" s="26">
        <v>17.03</v>
      </c>
      <c r="D209" s="27">
        <v>17.03</v>
      </c>
      <c r="E209" s="28">
        <v>17.03</v>
      </c>
      <c r="F209" s="29">
        <v>17.03</v>
      </c>
      <c r="G209" s="27">
        <v>17.2</v>
      </c>
      <c r="H209" s="30">
        <v>98748</v>
      </c>
      <c r="I209" s="31">
        <v>-0.98839999999999995</v>
      </c>
      <c r="J209" s="27">
        <v>17.03</v>
      </c>
      <c r="K209" s="32">
        <v>1681678.44</v>
      </c>
    </row>
    <row r="210" spans="1:11" ht="16.05" customHeight="1" x14ac:dyDescent="0.3">
      <c r="A210" s="15">
        <v>207</v>
      </c>
      <c r="B210" s="16" t="s">
        <v>591</v>
      </c>
      <c r="C210" s="17">
        <v>3.47</v>
      </c>
      <c r="D210" s="18">
        <v>3.47</v>
      </c>
      <c r="E210" s="19">
        <v>3.47</v>
      </c>
      <c r="F210" s="20">
        <v>3.47</v>
      </c>
      <c r="G210" s="18">
        <v>3.49</v>
      </c>
      <c r="H210" s="21">
        <v>1353374</v>
      </c>
      <c r="I210" s="22">
        <v>-0.57310000000000005</v>
      </c>
      <c r="J210" s="18">
        <v>3.47</v>
      </c>
      <c r="K210" s="23">
        <v>4696207.78</v>
      </c>
    </row>
    <row r="211" spans="1:11" ht="16.05" customHeight="1" x14ac:dyDescent="0.3">
      <c r="A211" s="24">
        <v>208</v>
      </c>
      <c r="B211" s="25" t="s">
        <v>592</v>
      </c>
      <c r="C211" s="26">
        <v>149</v>
      </c>
      <c r="D211" s="27">
        <v>149</v>
      </c>
      <c r="E211" s="28">
        <v>149</v>
      </c>
      <c r="F211" s="29">
        <v>149</v>
      </c>
      <c r="G211" s="27">
        <v>146.6</v>
      </c>
      <c r="H211" s="30">
        <v>244402</v>
      </c>
      <c r="I211" s="31">
        <v>1.6371</v>
      </c>
      <c r="J211" s="27">
        <v>149</v>
      </c>
      <c r="K211" s="32">
        <v>36415898</v>
      </c>
    </row>
    <row r="212" spans="1:11" ht="16.05" customHeight="1" x14ac:dyDescent="0.3">
      <c r="A212" s="15">
        <v>209</v>
      </c>
      <c r="B212" s="16" t="s">
        <v>111</v>
      </c>
      <c r="C212" s="17">
        <v>3.43</v>
      </c>
      <c r="D212" s="18">
        <v>3.43</v>
      </c>
      <c r="E212" s="19">
        <v>3.43</v>
      </c>
      <c r="F212" s="20">
        <v>3.43</v>
      </c>
      <c r="G212" s="18">
        <v>3.42</v>
      </c>
      <c r="H212" s="21">
        <v>5047016</v>
      </c>
      <c r="I212" s="22">
        <v>0.29239999999999999</v>
      </c>
      <c r="J212" s="18">
        <v>3.43</v>
      </c>
      <c r="K212" s="23">
        <v>17311264.879999999</v>
      </c>
    </row>
    <row r="213" spans="1:11" ht="16.05" customHeight="1" x14ac:dyDescent="0.3">
      <c r="A213" s="24">
        <v>210</v>
      </c>
      <c r="B213" s="25" t="s">
        <v>189</v>
      </c>
      <c r="C213" s="26">
        <v>15.66</v>
      </c>
      <c r="D213" s="27">
        <v>15.66</v>
      </c>
      <c r="E213" s="28">
        <v>15.66</v>
      </c>
      <c r="F213" s="29">
        <v>15.66</v>
      </c>
      <c r="G213" s="27">
        <v>15.69</v>
      </c>
      <c r="H213" s="30">
        <v>116216</v>
      </c>
      <c r="I213" s="31">
        <v>-0.19120000000000001</v>
      </c>
      <c r="J213" s="27">
        <v>15.66</v>
      </c>
      <c r="K213" s="32">
        <v>1819942.56</v>
      </c>
    </row>
    <row r="214" spans="1:11" ht="16.05" customHeight="1" x14ac:dyDescent="0.3">
      <c r="A214" s="15">
        <v>211</v>
      </c>
      <c r="B214" s="16" t="s">
        <v>277</v>
      </c>
      <c r="C214" s="17">
        <v>5.83</v>
      </c>
      <c r="D214" s="18">
        <v>5.83</v>
      </c>
      <c r="E214" s="19">
        <v>5.83</v>
      </c>
      <c r="F214" s="20">
        <v>5.83</v>
      </c>
      <c r="G214" s="18">
        <v>5.83</v>
      </c>
      <c r="H214" s="21">
        <v>3764063</v>
      </c>
      <c r="I214" s="22">
        <v>0</v>
      </c>
      <c r="J214" s="18">
        <v>5.83</v>
      </c>
      <c r="K214" s="23">
        <v>21944487.289999999</v>
      </c>
    </row>
    <row r="215" spans="1:11" ht="16.05" customHeight="1" x14ac:dyDescent="0.3">
      <c r="A215" s="24">
        <v>212</v>
      </c>
      <c r="B215" s="25" t="s">
        <v>293</v>
      </c>
      <c r="C215" s="26">
        <v>42.18</v>
      </c>
      <c r="D215" s="27">
        <v>42.18</v>
      </c>
      <c r="E215" s="28">
        <v>42.18</v>
      </c>
      <c r="F215" s="29">
        <v>42.18</v>
      </c>
      <c r="G215" s="27">
        <v>42.04</v>
      </c>
      <c r="H215" s="30">
        <v>11448</v>
      </c>
      <c r="I215" s="31">
        <v>0.33300000000000002</v>
      </c>
      <c r="J215" s="27">
        <v>42.18</v>
      </c>
      <c r="K215" s="32">
        <v>482876.64</v>
      </c>
    </row>
    <row r="216" spans="1:11" ht="16.05" customHeight="1" x14ac:dyDescent="0.3">
      <c r="A216" s="15">
        <v>213</v>
      </c>
      <c r="B216" s="16" t="s">
        <v>593</v>
      </c>
      <c r="C216" s="17">
        <v>3.92</v>
      </c>
      <c r="D216" s="18">
        <v>3.92</v>
      </c>
      <c r="E216" s="19">
        <v>3.92</v>
      </c>
      <c r="F216" s="20">
        <v>3.92</v>
      </c>
      <c r="G216" s="18">
        <v>3.91</v>
      </c>
      <c r="H216" s="21">
        <v>6462</v>
      </c>
      <c r="I216" s="22">
        <v>0.25580000000000003</v>
      </c>
      <c r="J216" s="18">
        <v>3.92</v>
      </c>
      <c r="K216" s="23">
        <v>25331.040000000001</v>
      </c>
    </row>
    <row r="217" spans="1:11" ht="16.05" customHeight="1" x14ac:dyDescent="0.3">
      <c r="A217" s="24">
        <v>214</v>
      </c>
      <c r="B217" s="25" t="s">
        <v>213</v>
      </c>
      <c r="C217" s="26">
        <v>3.2</v>
      </c>
      <c r="D217" s="27">
        <v>3.2</v>
      </c>
      <c r="E217" s="28">
        <v>3.2</v>
      </c>
      <c r="F217" s="29">
        <v>3.2</v>
      </c>
      <c r="G217" s="27">
        <v>3.2</v>
      </c>
      <c r="H217" s="30">
        <v>40983</v>
      </c>
      <c r="I217" s="31">
        <v>0</v>
      </c>
      <c r="J217" s="27">
        <v>3.2</v>
      </c>
      <c r="K217" s="32">
        <v>131145.60000000001</v>
      </c>
    </row>
    <row r="218" spans="1:11" ht="16.05" customHeight="1" x14ac:dyDescent="0.3">
      <c r="A218" s="15">
        <v>215</v>
      </c>
      <c r="B218" s="16" t="s">
        <v>263</v>
      </c>
      <c r="C218" s="17">
        <v>7.95</v>
      </c>
      <c r="D218" s="18">
        <v>7.95</v>
      </c>
      <c r="E218" s="19">
        <v>7.95</v>
      </c>
      <c r="F218" s="20">
        <v>7.95</v>
      </c>
      <c r="G218" s="18">
        <v>7.98</v>
      </c>
      <c r="H218" s="21">
        <v>254621</v>
      </c>
      <c r="I218" s="22">
        <v>-0.37590000000000001</v>
      </c>
      <c r="J218" s="18">
        <v>7.95</v>
      </c>
      <c r="K218" s="23">
        <v>2024236.95</v>
      </c>
    </row>
    <row r="219" spans="1:11" ht="16.05" customHeight="1" x14ac:dyDescent="0.3">
      <c r="A219" s="24">
        <v>216</v>
      </c>
      <c r="B219" s="25" t="s">
        <v>195</v>
      </c>
      <c r="C219" s="26">
        <v>16.82</v>
      </c>
      <c r="D219" s="27">
        <v>16.82</v>
      </c>
      <c r="E219" s="28">
        <v>16.82</v>
      </c>
      <c r="F219" s="29">
        <v>16.82</v>
      </c>
      <c r="G219" s="27">
        <v>16.82</v>
      </c>
      <c r="H219" s="30">
        <v>17663</v>
      </c>
      <c r="I219" s="31">
        <v>0</v>
      </c>
      <c r="J219" s="27">
        <v>16.82</v>
      </c>
      <c r="K219" s="32">
        <v>297091.65999999997</v>
      </c>
    </row>
    <row r="220" spans="1:11" ht="16.05" customHeight="1" x14ac:dyDescent="0.3">
      <c r="A220" s="15">
        <v>217</v>
      </c>
      <c r="B220" s="16" t="s">
        <v>594</v>
      </c>
      <c r="C220" s="17">
        <v>5.68</v>
      </c>
      <c r="D220" s="18">
        <v>5.68</v>
      </c>
      <c r="E220" s="19">
        <v>5.68</v>
      </c>
      <c r="F220" s="20">
        <v>5.68</v>
      </c>
      <c r="G220" s="18">
        <v>5.75</v>
      </c>
      <c r="H220" s="21">
        <v>1232093</v>
      </c>
      <c r="I220" s="22">
        <v>-1.2174</v>
      </c>
      <c r="J220" s="18">
        <v>5.68</v>
      </c>
      <c r="K220" s="23">
        <v>6998288.2400000002</v>
      </c>
    </row>
    <row r="221" spans="1:11" ht="16.05" customHeight="1" x14ac:dyDescent="0.3">
      <c r="A221" s="24">
        <v>218</v>
      </c>
      <c r="B221" s="25" t="s">
        <v>595</v>
      </c>
      <c r="C221" s="26">
        <v>3.29</v>
      </c>
      <c r="D221" s="27">
        <v>3.29</v>
      </c>
      <c r="E221" s="28">
        <v>3.29</v>
      </c>
      <c r="F221" s="29">
        <v>3.29</v>
      </c>
      <c r="G221" s="27">
        <v>3.29</v>
      </c>
      <c r="H221" s="30">
        <v>83155</v>
      </c>
      <c r="I221" s="31">
        <v>0</v>
      </c>
      <c r="J221" s="27">
        <v>3.29</v>
      </c>
      <c r="K221" s="32">
        <v>273579.95</v>
      </c>
    </row>
    <row r="222" spans="1:11" ht="16.05" customHeight="1" x14ac:dyDescent="0.3">
      <c r="A222" s="15">
        <v>219</v>
      </c>
      <c r="B222" s="16" t="s">
        <v>217</v>
      </c>
      <c r="C222" s="17">
        <v>2.2799999999999998</v>
      </c>
      <c r="D222" s="18">
        <v>2.2799999999999998</v>
      </c>
      <c r="E222" s="19">
        <v>2.2799999999999998</v>
      </c>
      <c r="F222" s="20">
        <v>2.2799999999999998</v>
      </c>
      <c r="G222" s="18">
        <v>2.29</v>
      </c>
      <c r="H222" s="21">
        <v>8250</v>
      </c>
      <c r="I222" s="22">
        <v>-0.43669999999999998</v>
      </c>
      <c r="J222" s="18">
        <v>2.2799999999999998</v>
      </c>
      <c r="K222" s="23">
        <v>18810</v>
      </c>
    </row>
    <row r="223" spans="1:11" ht="16.05" customHeight="1" x14ac:dyDescent="0.3">
      <c r="A223" s="24">
        <v>220</v>
      </c>
      <c r="B223" s="25" t="s">
        <v>202</v>
      </c>
      <c r="C223" s="26">
        <v>1.53</v>
      </c>
      <c r="D223" s="27">
        <v>1.53</v>
      </c>
      <c r="E223" s="28">
        <v>1.53</v>
      </c>
      <c r="F223" s="29">
        <v>1.53</v>
      </c>
      <c r="G223" s="27">
        <v>1.52</v>
      </c>
      <c r="H223" s="30">
        <v>570177</v>
      </c>
      <c r="I223" s="31">
        <v>0.65790000000000004</v>
      </c>
      <c r="J223" s="27">
        <v>1.53</v>
      </c>
      <c r="K223" s="32">
        <v>872370.81</v>
      </c>
    </row>
    <row r="224" spans="1:11" ht="16.05" customHeight="1" x14ac:dyDescent="0.3">
      <c r="A224" s="15">
        <v>221</v>
      </c>
      <c r="B224" s="16" t="s">
        <v>178</v>
      </c>
      <c r="C224" s="17">
        <v>2.2400000000000002</v>
      </c>
      <c r="D224" s="18">
        <v>2.2400000000000002</v>
      </c>
      <c r="E224" s="19">
        <v>2.2400000000000002</v>
      </c>
      <c r="F224" s="20">
        <v>2.2400000000000002</v>
      </c>
      <c r="G224" s="18">
        <v>2.25</v>
      </c>
      <c r="H224" s="21">
        <v>813246</v>
      </c>
      <c r="I224" s="22">
        <v>-0.44440000000000002</v>
      </c>
      <c r="J224" s="18">
        <v>2.2400000000000002</v>
      </c>
      <c r="K224" s="23">
        <v>1821671.04</v>
      </c>
    </row>
    <row r="225" spans="1:11" ht="16.05" customHeight="1" x14ac:dyDescent="0.3">
      <c r="A225" s="24">
        <v>222</v>
      </c>
      <c r="B225" s="25" t="s">
        <v>168</v>
      </c>
      <c r="C225" s="26">
        <v>2.2400000000000002</v>
      </c>
      <c r="D225" s="27">
        <v>2.2400000000000002</v>
      </c>
      <c r="E225" s="28">
        <v>2.2400000000000002</v>
      </c>
      <c r="F225" s="29">
        <v>2.2400000000000002</v>
      </c>
      <c r="G225" s="27">
        <v>2.2400000000000002</v>
      </c>
      <c r="H225" s="30">
        <v>212237</v>
      </c>
      <c r="I225" s="31">
        <v>0</v>
      </c>
      <c r="J225" s="27">
        <v>2.2400000000000002</v>
      </c>
      <c r="K225" s="32">
        <v>475410.88</v>
      </c>
    </row>
    <row r="226" spans="1:11" ht="16.05" customHeight="1" x14ac:dyDescent="0.3">
      <c r="A226" s="15">
        <v>223</v>
      </c>
      <c r="B226" s="16" t="s">
        <v>1063</v>
      </c>
      <c r="C226" s="17"/>
      <c r="D226" s="18"/>
      <c r="E226" s="19"/>
      <c r="F226" s="20"/>
      <c r="G226" s="18"/>
      <c r="H226" s="21"/>
      <c r="I226" s="22"/>
      <c r="J226" s="18"/>
      <c r="K226" s="23"/>
    </row>
    <row r="227" spans="1:11" ht="16.05" customHeight="1" x14ac:dyDescent="0.3">
      <c r="A227" s="24">
        <v>224</v>
      </c>
      <c r="B227" s="25" t="s">
        <v>207</v>
      </c>
      <c r="C227" s="26">
        <v>1.81</v>
      </c>
      <c r="D227" s="27">
        <v>1.81</v>
      </c>
      <c r="E227" s="28">
        <v>1.81</v>
      </c>
      <c r="F227" s="29">
        <v>1.81</v>
      </c>
      <c r="G227" s="27">
        <v>1.81</v>
      </c>
      <c r="H227" s="30">
        <v>139183</v>
      </c>
      <c r="I227" s="31">
        <v>0</v>
      </c>
      <c r="J227" s="27">
        <v>1.81</v>
      </c>
      <c r="K227" s="32">
        <v>251921.23</v>
      </c>
    </row>
    <row r="228" spans="1:11" ht="16.05" customHeight="1" x14ac:dyDescent="0.3">
      <c r="A228" s="15">
        <v>225</v>
      </c>
      <c r="B228" s="16" t="s">
        <v>596</v>
      </c>
      <c r="C228" s="17">
        <v>3.71</v>
      </c>
      <c r="D228" s="18">
        <v>3.71</v>
      </c>
      <c r="E228" s="19">
        <v>3.71</v>
      </c>
      <c r="F228" s="20">
        <v>3.71</v>
      </c>
      <c r="G228" s="18">
        <v>3.72</v>
      </c>
      <c r="H228" s="21">
        <v>221912</v>
      </c>
      <c r="I228" s="22">
        <v>-0.26879999999999998</v>
      </c>
      <c r="J228" s="18">
        <v>3.71</v>
      </c>
      <c r="K228" s="23">
        <v>823293.52</v>
      </c>
    </row>
    <row r="229" spans="1:11" ht="16.05" customHeight="1" x14ac:dyDescent="0.3">
      <c r="A229" s="24">
        <v>226</v>
      </c>
      <c r="B229" s="25" t="s">
        <v>215</v>
      </c>
      <c r="C229" s="26">
        <v>10.199999999999999</v>
      </c>
      <c r="D229" s="27">
        <v>10.199999999999999</v>
      </c>
      <c r="E229" s="28">
        <v>10.199999999999999</v>
      </c>
      <c r="F229" s="29">
        <v>10.199999999999999</v>
      </c>
      <c r="G229" s="27">
        <v>10.24</v>
      </c>
      <c r="H229" s="30">
        <v>270987</v>
      </c>
      <c r="I229" s="31">
        <v>-0.3906</v>
      </c>
      <c r="J229" s="27">
        <v>10.199999999999999</v>
      </c>
      <c r="K229" s="32">
        <v>2764067.4</v>
      </c>
    </row>
    <row r="230" spans="1:11" ht="16.05" customHeight="1" x14ac:dyDescent="0.3">
      <c r="A230" s="15">
        <v>227</v>
      </c>
      <c r="B230" s="16" t="s">
        <v>597</v>
      </c>
      <c r="C230" s="17">
        <v>3.43</v>
      </c>
      <c r="D230" s="18">
        <v>3.43</v>
      </c>
      <c r="E230" s="19">
        <v>3.43</v>
      </c>
      <c r="F230" s="20">
        <v>3.43</v>
      </c>
      <c r="G230" s="18">
        <v>3.45</v>
      </c>
      <c r="H230" s="21">
        <v>603755</v>
      </c>
      <c r="I230" s="22">
        <v>-0.57969999999999999</v>
      </c>
      <c r="J230" s="18">
        <v>3.43</v>
      </c>
      <c r="K230" s="23">
        <v>2070879.65</v>
      </c>
    </row>
    <row r="231" spans="1:11" ht="16.05" customHeight="1" x14ac:dyDescent="0.3">
      <c r="A231" s="24">
        <v>228</v>
      </c>
      <c r="B231" s="25" t="s">
        <v>257</v>
      </c>
      <c r="C231" s="26">
        <v>288.5</v>
      </c>
      <c r="D231" s="27">
        <v>288.5</v>
      </c>
      <c r="E231" s="28">
        <v>288.5</v>
      </c>
      <c r="F231" s="29">
        <v>288.5</v>
      </c>
      <c r="G231" s="27">
        <v>287.25</v>
      </c>
      <c r="H231" s="30">
        <v>1687</v>
      </c>
      <c r="I231" s="31">
        <v>0.43519999999999998</v>
      </c>
      <c r="J231" s="27">
        <v>288.5</v>
      </c>
      <c r="K231" s="32">
        <v>486699.5</v>
      </c>
    </row>
    <row r="232" spans="1:11" ht="16.05" customHeight="1" x14ac:dyDescent="0.3">
      <c r="A232" s="15">
        <v>229</v>
      </c>
      <c r="B232" s="16" t="s">
        <v>240</v>
      </c>
      <c r="C232" s="17">
        <v>7.62</v>
      </c>
      <c r="D232" s="18">
        <v>7.62</v>
      </c>
      <c r="E232" s="19">
        <v>7.62</v>
      </c>
      <c r="F232" s="20">
        <v>7.62</v>
      </c>
      <c r="G232" s="18">
        <v>7.64</v>
      </c>
      <c r="H232" s="21">
        <v>36872</v>
      </c>
      <c r="I232" s="22">
        <v>-0.26179999999999998</v>
      </c>
      <c r="J232" s="18">
        <v>7.62</v>
      </c>
      <c r="K232" s="23">
        <v>280964.64</v>
      </c>
    </row>
    <row r="233" spans="1:11" ht="16.05" customHeight="1" x14ac:dyDescent="0.3">
      <c r="A233" s="24">
        <v>230</v>
      </c>
      <c r="B233" s="25" t="s">
        <v>1064</v>
      </c>
      <c r="C233" s="26"/>
      <c r="D233" s="27"/>
      <c r="E233" s="28"/>
      <c r="F233" s="29"/>
      <c r="G233" s="27"/>
      <c r="H233" s="30"/>
      <c r="I233" s="31"/>
      <c r="J233" s="27"/>
      <c r="K233" s="32"/>
    </row>
    <row r="234" spans="1:11" ht="16.05" customHeight="1" x14ac:dyDescent="0.3">
      <c r="A234" s="15">
        <v>231</v>
      </c>
      <c r="B234" s="16" t="s">
        <v>884</v>
      </c>
      <c r="C234" s="17">
        <v>4949956</v>
      </c>
      <c r="D234" s="18">
        <v>4949956</v>
      </c>
      <c r="E234" s="19">
        <v>4949956</v>
      </c>
      <c r="F234" s="20">
        <v>4949956</v>
      </c>
      <c r="G234" s="18">
        <v>5499951</v>
      </c>
      <c r="H234" s="21">
        <v>1</v>
      </c>
      <c r="I234" s="22">
        <v>-10</v>
      </c>
      <c r="J234" s="18">
        <v>4949956</v>
      </c>
      <c r="K234" s="23">
        <v>4950000.5495999996</v>
      </c>
    </row>
    <row r="235" spans="1:11" ht="16.05" customHeight="1" x14ac:dyDescent="0.3">
      <c r="A235" s="24">
        <v>232</v>
      </c>
      <c r="B235" s="25" t="s">
        <v>122</v>
      </c>
      <c r="C235" s="26">
        <v>86.7</v>
      </c>
      <c r="D235" s="27">
        <v>86.7</v>
      </c>
      <c r="E235" s="28">
        <v>86.7</v>
      </c>
      <c r="F235" s="29">
        <v>86.7</v>
      </c>
      <c r="G235" s="27">
        <v>87.15</v>
      </c>
      <c r="H235" s="30">
        <v>4337</v>
      </c>
      <c r="I235" s="31">
        <v>-0.51639999999999997</v>
      </c>
      <c r="J235" s="27">
        <v>86.7</v>
      </c>
      <c r="K235" s="32">
        <v>376017.9</v>
      </c>
    </row>
    <row r="236" spans="1:11" ht="16.05" customHeight="1" x14ac:dyDescent="0.3">
      <c r="A236" s="15">
        <v>233</v>
      </c>
      <c r="B236" s="16" t="s">
        <v>103</v>
      </c>
      <c r="C236" s="17">
        <v>14.34</v>
      </c>
      <c r="D236" s="18">
        <v>14.34</v>
      </c>
      <c r="E236" s="19">
        <v>14.34</v>
      </c>
      <c r="F236" s="20">
        <v>14.34</v>
      </c>
      <c r="G236" s="18">
        <v>14.36</v>
      </c>
      <c r="H236" s="21">
        <v>12214550</v>
      </c>
      <c r="I236" s="22">
        <v>-0.13930000000000001</v>
      </c>
      <c r="J236" s="18">
        <v>14.34</v>
      </c>
      <c r="K236" s="23">
        <v>175156647</v>
      </c>
    </row>
    <row r="237" spans="1:11" ht="16.05" customHeight="1" x14ac:dyDescent="0.3">
      <c r="A237" s="24">
        <v>234</v>
      </c>
      <c r="B237" s="25" t="s">
        <v>292</v>
      </c>
      <c r="C237" s="26">
        <v>20</v>
      </c>
      <c r="D237" s="27">
        <v>20</v>
      </c>
      <c r="E237" s="28">
        <v>20</v>
      </c>
      <c r="F237" s="29">
        <v>20</v>
      </c>
      <c r="G237" s="27">
        <v>19.920000000000002</v>
      </c>
      <c r="H237" s="30">
        <v>103412</v>
      </c>
      <c r="I237" s="31">
        <v>0.40160000000000001</v>
      </c>
      <c r="J237" s="27">
        <v>20</v>
      </c>
      <c r="K237" s="32">
        <v>2068240</v>
      </c>
    </row>
    <row r="238" spans="1:11" ht="16.05" customHeight="1" x14ac:dyDescent="0.3">
      <c r="A238" s="15">
        <v>235</v>
      </c>
      <c r="B238" s="16" t="s">
        <v>598</v>
      </c>
      <c r="C238" s="17">
        <v>120.5</v>
      </c>
      <c r="D238" s="18">
        <v>120.5</v>
      </c>
      <c r="E238" s="19">
        <v>120.5</v>
      </c>
      <c r="F238" s="20">
        <v>120.5</v>
      </c>
      <c r="G238" s="18">
        <v>120.7</v>
      </c>
      <c r="H238" s="21">
        <v>19048</v>
      </c>
      <c r="I238" s="22">
        <v>-0.16569999999999999</v>
      </c>
      <c r="J238" s="18">
        <v>120.5</v>
      </c>
      <c r="K238" s="23">
        <v>2295284</v>
      </c>
    </row>
    <row r="239" spans="1:11" ht="16.05" customHeight="1" x14ac:dyDescent="0.3">
      <c r="A239" s="24">
        <v>236</v>
      </c>
      <c r="B239" s="25" t="s">
        <v>599</v>
      </c>
      <c r="C239" s="26">
        <v>20.239999999999998</v>
      </c>
      <c r="D239" s="27">
        <v>20.239999999999998</v>
      </c>
      <c r="E239" s="28">
        <v>20.239999999999998</v>
      </c>
      <c r="F239" s="29">
        <v>20.239999999999998</v>
      </c>
      <c r="G239" s="27">
        <v>20.239999999999998</v>
      </c>
      <c r="H239" s="30">
        <v>14653</v>
      </c>
      <c r="I239" s="31">
        <v>0</v>
      </c>
      <c r="J239" s="27">
        <v>20.239999999999998</v>
      </c>
      <c r="K239" s="32">
        <v>296576.71999999997</v>
      </c>
    </row>
    <row r="240" spans="1:11" ht="16.05" customHeight="1" x14ac:dyDescent="0.3">
      <c r="A240" s="15">
        <v>237</v>
      </c>
      <c r="B240" s="16" t="s">
        <v>600</v>
      </c>
      <c r="C240" s="17">
        <v>21</v>
      </c>
      <c r="D240" s="18">
        <v>21</v>
      </c>
      <c r="E240" s="19">
        <v>21</v>
      </c>
      <c r="F240" s="20">
        <v>21</v>
      </c>
      <c r="G240" s="18">
        <v>21.4</v>
      </c>
      <c r="H240" s="21">
        <v>2431121</v>
      </c>
      <c r="I240" s="22">
        <v>-1.8692</v>
      </c>
      <c r="J240" s="18">
        <v>21</v>
      </c>
      <c r="K240" s="23">
        <v>51053541</v>
      </c>
    </row>
    <row r="241" spans="1:11" ht="16.05" customHeight="1" x14ac:dyDescent="0.3">
      <c r="A241" s="24">
        <v>238</v>
      </c>
      <c r="B241" s="25" t="s">
        <v>950</v>
      </c>
      <c r="C241" s="26">
        <v>2475018</v>
      </c>
      <c r="D241" s="27">
        <v>2475018</v>
      </c>
      <c r="E241" s="28">
        <v>2475018</v>
      </c>
      <c r="F241" s="29">
        <v>2475018</v>
      </c>
      <c r="G241" s="27">
        <v>2749985</v>
      </c>
      <c r="H241" s="30">
        <v>1</v>
      </c>
      <c r="I241" s="31">
        <v>-9.9989000000000008</v>
      </c>
      <c r="J241" s="27">
        <v>2475018</v>
      </c>
      <c r="K241" s="32">
        <v>2475018</v>
      </c>
    </row>
    <row r="242" spans="1:11" ht="16.05" customHeight="1" x14ac:dyDescent="0.3">
      <c r="A242" s="15">
        <v>239</v>
      </c>
      <c r="B242" s="16" t="s">
        <v>84</v>
      </c>
      <c r="C242" s="17">
        <v>8.43</v>
      </c>
      <c r="D242" s="18">
        <v>8.43</v>
      </c>
      <c r="E242" s="19">
        <v>8.43</v>
      </c>
      <c r="F242" s="20">
        <v>8.43</v>
      </c>
      <c r="G242" s="18">
        <v>8.48</v>
      </c>
      <c r="H242" s="21">
        <v>125302</v>
      </c>
      <c r="I242" s="22">
        <v>-0.58960000000000001</v>
      </c>
      <c r="J242" s="18">
        <v>8.43</v>
      </c>
      <c r="K242" s="23">
        <v>1056295.8600000001</v>
      </c>
    </row>
    <row r="243" spans="1:11" ht="16.05" customHeight="1" x14ac:dyDescent="0.3">
      <c r="A243" s="24">
        <v>240</v>
      </c>
      <c r="B243" s="25" t="s">
        <v>1065</v>
      </c>
      <c r="C243" s="26"/>
      <c r="D243" s="27"/>
      <c r="E243" s="28"/>
      <c r="F243" s="29"/>
      <c r="G243" s="27"/>
      <c r="H243" s="30"/>
      <c r="I243" s="31"/>
      <c r="J243" s="27"/>
      <c r="K243" s="32"/>
    </row>
    <row r="244" spans="1:11" ht="16.05" customHeight="1" x14ac:dyDescent="0.3">
      <c r="A244" s="15">
        <v>241</v>
      </c>
      <c r="B244" s="16" t="s">
        <v>296</v>
      </c>
      <c r="C244" s="17">
        <v>10.72</v>
      </c>
      <c r="D244" s="18">
        <v>10.72</v>
      </c>
      <c r="E244" s="19">
        <v>10.72</v>
      </c>
      <c r="F244" s="20">
        <v>10.72</v>
      </c>
      <c r="G244" s="18">
        <v>10.72</v>
      </c>
      <c r="H244" s="21">
        <v>5697171</v>
      </c>
      <c r="I244" s="22">
        <v>0</v>
      </c>
      <c r="J244" s="18">
        <v>10.72</v>
      </c>
      <c r="K244" s="23">
        <v>61073673.119999997</v>
      </c>
    </row>
    <row r="245" spans="1:11" ht="16.05" customHeight="1" x14ac:dyDescent="0.3">
      <c r="A245" s="24">
        <v>242</v>
      </c>
      <c r="B245" s="25" t="s">
        <v>601</v>
      </c>
      <c r="C245" s="26">
        <v>68.55</v>
      </c>
      <c r="D245" s="27">
        <v>68.55</v>
      </c>
      <c r="E245" s="28">
        <v>68.55</v>
      </c>
      <c r="F245" s="29">
        <v>68.55</v>
      </c>
      <c r="G245" s="27">
        <v>68.400000000000006</v>
      </c>
      <c r="H245" s="30">
        <v>75480</v>
      </c>
      <c r="I245" s="31">
        <v>0.21929999999999999</v>
      </c>
      <c r="J245" s="27">
        <v>68.55</v>
      </c>
      <c r="K245" s="32">
        <v>5174154</v>
      </c>
    </row>
    <row r="246" spans="1:11" ht="16.05" customHeight="1" x14ac:dyDescent="0.3">
      <c r="A246" s="15">
        <v>243</v>
      </c>
      <c r="B246" s="16" t="s">
        <v>231</v>
      </c>
      <c r="C246" s="17">
        <v>68.5</v>
      </c>
      <c r="D246" s="18">
        <v>68.5</v>
      </c>
      <c r="E246" s="19">
        <v>68.5</v>
      </c>
      <c r="F246" s="20">
        <v>68.5</v>
      </c>
      <c r="G246" s="18">
        <v>68.2</v>
      </c>
      <c r="H246" s="21">
        <v>16722</v>
      </c>
      <c r="I246" s="22">
        <v>0.43990000000000001</v>
      </c>
      <c r="J246" s="18">
        <v>68.5</v>
      </c>
      <c r="K246" s="23">
        <v>1145457</v>
      </c>
    </row>
    <row r="247" spans="1:11" ht="16.05" customHeight="1" x14ac:dyDescent="0.3">
      <c r="A247" s="24">
        <v>244</v>
      </c>
      <c r="B247" s="25" t="s">
        <v>289</v>
      </c>
      <c r="C247" s="26">
        <v>7.03</v>
      </c>
      <c r="D247" s="27">
        <v>7.03</v>
      </c>
      <c r="E247" s="28">
        <v>7.03</v>
      </c>
      <c r="F247" s="29">
        <v>7.03</v>
      </c>
      <c r="G247" s="27">
        <v>7.04</v>
      </c>
      <c r="H247" s="30">
        <v>83526</v>
      </c>
      <c r="I247" s="31">
        <v>-0.14199999999999999</v>
      </c>
      <c r="J247" s="27">
        <v>7.03</v>
      </c>
      <c r="K247" s="32">
        <v>587187.78</v>
      </c>
    </row>
    <row r="248" spans="1:11" ht="16.05" customHeight="1" x14ac:dyDescent="0.3">
      <c r="A248" s="15">
        <v>245</v>
      </c>
      <c r="B248" s="16" t="s">
        <v>1066</v>
      </c>
      <c r="C248" s="17"/>
      <c r="D248" s="18"/>
      <c r="E248" s="19"/>
      <c r="F248" s="20"/>
      <c r="G248" s="18"/>
      <c r="H248" s="21"/>
      <c r="I248" s="22"/>
      <c r="J248" s="18"/>
      <c r="K248" s="23"/>
    </row>
    <row r="249" spans="1:11" ht="16.05" customHeight="1" x14ac:dyDescent="0.3">
      <c r="A249" s="24">
        <v>246</v>
      </c>
      <c r="B249" s="25" t="s">
        <v>197</v>
      </c>
      <c r="C249" s="26">
        <v>17.670000000000002</v>
      </c>
      <c r="D249" s="27">
        <v>17.670000000000002</v>
      </c>
      <c r="E249" s="28">
        <v>17.670000000000002</v>
      </c>
      <c r="F249" s="29">
        <v>17.670000000000002</v>
      </c>
      <c r="G249" s="27">
        <v>17.649999999999999</v>
      </c>
      <c r="H249" s="30">
        <v>52148</v>
      </c>
      <c r="I249" s="31">
        <v>0.1133</v>
      </c>
      <c r="J249" s="27">
        <v>17.670000000000002</v>
      </c>
      <c r="K249" s="32">
        <v>921455.16</v>
      </c>
    </row>
    <row r="250" spans="1:11" ht="16.05" customHeight="1" x14ac:dyDescent="0.3">
      <c r="A250" s="15">
        <v>247</v>
      </c>
      <c r="B250" s="16" t="s">
        <v>268</v>
      </c>
      <c r="C250" s="17">
        <v>629.5</v>
      </c>
      <c r="D250" s="18">
        <v>629.5</v>
      </c>
      <c r="E250" s="19">
        <v>629.5</v>
      </c>
      <c r="F250" s="20">
        <v>629.5</v>
      </c>
      <c r="G250" s="18">
        <v>629.5</v>
      </c>
      <c r="H250" s="21">
        <v>650</v>
      </c>
      <c r="I250" s="22">
        <v>0</v>
      </c>
      <c r="J250" s="18">
        <v>629.5</v>
      </c>
      <c r="K250" s="23">
        <v>409175</v>
      </c>
    </row>
    <row r="251" spans="1:11" ht="16.05" customHeight="1" x14ac:dyDescent="0.3">
      <c r="A251" s="24">
        <v>248</v>
      </c>
      <c r="B251" s="25" t="s">
        <v>179</v>
      </c>
      <c r="C251" s="26">
        <v>11.8</v>
      </c>
      <c r="D251" s="27">
        <v>11.8</v>
      </c>
      <c r="E251" s="28">
        <v>11.8</v>
      </c>
      <c r="F251" s="29">
        <v>11.8</v>
      </c>
      <c r="G251" s="27">
        <v>11.81</v>
      </c>
      <c r="H251" s="30">
        <v>820648</v>
      </c>
      <c r="I251" s="31">
        <v>-8.4699999999999998E-2</v>
      </c>
      <c r="J251" s="27">
        <v>11.8</v>
      </c>
      <c r="K251" s="32">
        <v>9683646.4000000004</v>
      </c>
    </row>
    <row r="252" spans="1:11" ht="16.05" customHeight="1" x14ac:dyDescent="0.3">
      <c r="A252" s="15">
        <v>249</v>
      </c>
      <c r="B252" s="16" t="s">
        <v>276</v>
      </c>
      <c r="C252" s="17">
        <v>11.53</v>
      </c>
      <c r="D252" s="18">
        <v>11.53</v>
      </c>
      <c r="E252" s="19">
        <v>11.53</v>
      </c>
      <c r="F252" s="20">
        <v>11.53</v>
      </c>
      <c r="G252" s="18">
        <v>11.57</v>
      </c>
      <c r="H252" s="21">
        <v>550261</v>
      </c>
      <c r="I252" s="22">
        <v>-0.34570000000000001</v>
      </c>
      <c r="J252" s="18">
        <v>11.53</v>
      </c>
      <c r="K252" s="23">
        <v>6344509.3300000001</v>
      </c>
    </row>
    <row r="253" spans="1:11" ht="16.05" customHeight="1" x14ac:dyDescent="0.3">
      <c r="A253" s="24">
        <v>250</v>
      </c>
      <c r="B253" s="25" t="s">
        <v>214</v>
      </c>
      <c r="C253" s="26">
        <v>99.05</v>
      </c>
      <c r="D253" s="27">
        <v>99.05</v>
      </c>
      <c r="E253" s="28">
        <v>99.05</v>
      </c>
      <c r="F253" s="29">
        <v>99.05</v>
      </c>
      <c r="G253" s="27">
        <v>99.5</v>
      </c>
      <c r="H253" s="30">
        <v>3301</v>
      </c>
      <c r="I253" s="31">
        <v>-0.45229999999999998</v>
      </c>
      <c r="J253" s="27">
        <v>99.05</v>
      </c>
      <c r="K253" s="32">
        <v>326964.05</v>
      </c>
    </row>
    <row r="254" spans="1:11" ht="16.05" customHeight="1" x14ac:dyDescent="0.3">
      <c r="A254" s="15">
        <v>251</v>
      </c>
      <c r="B254" s="16" t="s">
        <v>1067</v>
      </c>
      <c r="C254" s="17"/>
      <c r="D254" s="18"/>
      <c r="E254" s="19"/>
      <c r="F254" s="20"/>
      <c r="G254" s="18"/>
      <c r="H254" s="21"/>
      <c r="I254" s="22"/>
      <c r="J254" s="18"/>
      <c r="K254" s="23"/>
    </row>
    <row r="255" spans="1:11" ht="16.05" customHeight="1" x14ac:dyDescent="0.3">
      <c r="A255" s="24">
        <v>252</v>
      </c>
      <c r="B255" s="25" t="s">
        <v>602</v>
      </c>
      <c r="C255" s="26">
        <v>5.2</v>
      </c>
      <c r="D255" s="27">
        <v>5.2</v>
      </c>
      <c r="E255" s="28">
        <v>5.2</v>
      </c>
      <c r="F255" s="29">
        <v>5.2</v>
      </c>
      <c r="G255" s="27">
        <v>5.2</v>
      </c>
      <c r="H255" s="30">
        <v>859383</v>
      </c>
      <c r="I255" s="31">
        <v>0</v>
      </c>
      <c r="J255" s="27">
        <v>5.2</v>
      </c>
      <c r="K255" s="32">
        <v>4468791.5999999996</v>
      </c>
    </row>
    <row r="256" spans="1:11" ht="16.05" customHeight="1" x14ac:dyDescent="0.3">
      <c r="A256" s="15">
        <v>253</v>
      </c>
      <c r="B256" s="16" t="s">
        <v>603</v>
      </c>
      <c r="C256" s="17">
        <v>34.86</v>
      </c>
      <c r="D256" s="18">
        <v>34.86</v>
      </c>
      <c r="E256" s="19">
        <v>34.86</v>
      </c>
      <c r="F256" s="20">
        <v>34.86</v>
      </c>
      <c r="G256" s="18">
        <v>35.06</v>
      </c>
      <c r="H256" s="21">
        <v>8503</v>
      </c>
      <c r="I256" s="22">
        <v>-0.57050000000000001</v>
      </c>
      <c r="J256" s="18">
        <v>34.86</v>
      </c>
      <c r="K256" s="23">
        <v>296414.58</v>
      </c>
    </row>
    <row r="257" spans="1:11" ht="16.05" customHeight="1" x14ac:dyDescent="0.3">
      <c r="A257" s="24">
        <v>254</v>
      </c>
      <c r="B257" s="25" t="s">
        <v>281</v>
      </c>
      <c r="C257" s="26">
        <v>9.5</v>
      </c>
      <c r="D257" s="27">
        <v>9.5</v>
      </c>
      <c r="E257" s="28">
        <v>9.5</v>
      </c>
      <c r="F257" s="29">
        <v>9.5</v>
      </c>
      <c r="G257" s="27">
        <v>9.6</v>
      </c>
      <c r="H257" s="30">
        <v>33293</v>
      </c>
      <c r="I257" s="31">
        <v>-1.0417000000000001</v>
      </c>
      <c r="J257" s="27">
        <v>9.5</v>
      </c>
      <c r="K257" s="32">
        <v>316283.5</v>
      </c>
    </row>
    <row r="258" spans="1:11" ht="16.05" customHeight="1" x14ac:dyDescent="0.3">
      <c r="A258" s="15">
        <v>255</v>
      </c>
      <c r="B258" s="16" t="s">
        <v>604</v>
      </c>
      <c r="C258" s="17">
        <v>102.3</v>
      </c>
      <c r="D258" s="18">
        <v>102.3</v>
      </c>
      <c r="E258" s="19">
        <v>102.3</v>
      </c>
      <c r="F258" s="20">
        <v>102.3</v>
      </c>
      <c r="G258" s="18">
        <v>102.9</v>
      </c>
      <c r="H258" s="21">
        <v>139810</v>
      </c>
      <c r="I258" s="22">
        <v>-0.58309999999999995</v>
      </c>
      <c r="J258" s="18">
        <v>102.3</v>
      </c>
      <c r="K258" s="23">
        <v>14302563</v>
      </c>
    </row>
    <row r="259" spans="1:11" ht="16.05" customHeight="1" x14ac:dyDescent="0.3">
      <c r="A259" s="24">
        <v>256</v>
      </c>
      <c r="B259" s="25" t="s">
        <v>159</v>
      </c>
      <c r="C259" s="26">
        <v>26.44</v>
      </c>
      <c r="D259" s="27">
        <v>26.44</v>
      </c>
      <c r="E259" s="28">
        <v>26.44</v>
      </c>
      <c r="F259" s="29">
        <v>26.44</v>
      </c>
      <c r="G259" s="27">
        <v>26.5</v>
      </c>
      <c r="H259" s="30">
        <v>33316</v>
      </c>
      <c r="I259" s="31">
        <v>-0.22639999999999999</v>
      </c>
      <c r="J259" s="27">
        <v>26.44</v>
      </c>
      <c r="K259" s="32">
        <v>880875.04</v>
      </c>
    </row>
    <row r="260" spans="1:11" ht="16.05" customHeight="1" x14ac:dyDescent="0.3">
      <c r="A260" s="15">
        <v>257</v>
      </c>
      <c r="B260" s="16" t="s">
        <v>605</v>
      </c>
      <c r="C260" s="17">
        <v>13.36</v>
      </c>
      <c r="D260" s="18">
        <v>13.36</v>
      </c>
      <c r="E260" s="19">
        <v>13.36</v>
      </c>
      <c r="F260" s="20">
        <v>13.36</v>
      </c>
      <c r="G260" s="18">
        <v>13.35</v>
      </c>
      <c r="H260" s="21">
        <v>76224</v>
      </c>
      <c r="I260" s="22">
        <v>7.4899999999999994E-2</v>
      </c>
      <c r="J260" s="18">
        <v>13.36</v>
      </c>
      <c r="K260" s="23">
        <v>1018352.64</v>
      </c>
    </row>
    <row r="261" spans="1:11" ht="16.05" customHeight="1" x14ac:dyDescent="0.3">
      <c r="A261" s="24">
        <v>258</v>
      </c>
      <c r="B261" s="25" t="s">
        <v>1068</v>
      </c>
      <c r="C261" s="26"/>
      <c r="D261" s="27"/>
      <c r="E261" s="28"/>
      <c r="F261" s="29"/>
      <c r="G261" s="27"/>
      <c r="H261" s="30"/>
      <c r="I261" s="31"/>
      <c r="J261" s="27"/>
      <c r="K261" s="32"/>
    </row>
    <row r="262" spans="1:11" ht="16.05" customHeight="1" x14ac:dyDescent="0.3">
      <c r="A262" s="15">
        <v>259</v>
      </c>
      <c r="B262" s="16" t="s">
        <v>113</v>
      </c>
      <c r="C262" s="17">
        <v>11.96</v>
      </c>
      <c r="D262" s="18">
        <v>11.96</v>
      </c>
      <c r="E262" s="19">
        <v>11.96</v>
      </c>
      <c r="F262" s="20">
        <v>11.96</v>
      </c>
      <c r="G262" s="18">
        <v>11.9</v>
      </c>
      <c r="H262" s="21">
        <v>38758</v>
      </c>
      <c r="I262" s="22">
        <v>0.50419999999999998</v>
      </c>
      <c r="J262" s="18">
        <v>11.96</v>
      </c>
      <c r="K262" s="23">
        <v>463545.68</v>
      </c>
    </row>
    <row r="263" spans="1:11" ht="16.05" customHeight="1" x14ac:dyDescent="0.3">
      <c r="A263" s="24">
        <v>260</v>
      </c>
      <c r="B263" s="25" t="s">
        <v>232</v>
      </c>
      <c r="C263" s="26">
        <v>4180</v>
      </c>
      <c r="D263" s="27">
        <v>4180</v>
      </c>
      <c r="E263" s="28">
        <v>4180</v>
      </c>
      <c r="F263" s="29">
        <v>4180</v>
      </c>
      <c r="G263" s="27">
        <v>4180</v>
      </c>
      <c r="H263" s="30">
        <v>76</v>
      </c>
      <c r="I263" s="31">
        <v>0</v>
      </c>
      <c r="J263" s="27">
        <v>4180</v>
      </c>
      <c r="K263" s="32">
        <v>317680</v>
      </c>
    </row>
    <row r="264" spans="1:11" ht="16.05" customHeight="1" x14ac:dyDescent="0.3">
      <c r="A264" s="15">
        <v>261</v>
      </c>
      <c r="B264" s="16" t="s">
        <v>606</v>
      </c>
      <c r="C264" s="17">
        <v>65.599999999999994</v>
      </c>
      <c r="D264" s="18">
        <v>65.599999999999994</v>
      </c>
      <c r="E264" s="19">
        <v>65.599999999999994</v>
      </c>
      <c r="F264" s="20">
        <v>65.599999999999994</v>
      </c>
      <c r="G264" s="18">
        <v>65.150000000000006</v>
      </c>
      <c r="H264" s="21">
        <v>202998</v>
      </c>
      <c r="I264" s="22">
        <v>0.69069999999999998</v>
      </c>
      <c r="J264" s="18">
        <v>65.599999999999994</v>
      </c>
      <c r="K264" s="23">
        <v>13316668.800000001</v>
      </c>
    </row>
    <row r="265" spans="1:11" ht="16.05" customHeight="1" x14ac:dyDescent="0.3">
      <c r="A265" s="24">
        <v>262</v>
      </c>
      <c r="B265" s="25" t="s">
        <v>1069</v>
      </c>
      <c r="C265" s="26"/>
      <c r="D265" s="27"/>
      <c r="E265" s="28"/>
      <c r="F265" s="29"/>
      <c r="G265" s="27"/>
      <c r="H265" s="30"/>
      <c r="I265" s="31"/>
      <c r="J265" s="27"/>
      <c r="K265" s="32"/>
    </row>
    <row r="266" spans="1:11" ht="16.05" customHeight="1" x14ac:dyDescent="0.3">
      <c r="A266" s="15">
        <v>263</v>
      </c>
      <c r="B266" s="16" t="s">
        <v>1070</v>
      </c>
      <c r="C266" s="17"/>
      <c r="D266" s="18"/>
      <c r="E266" s="19"/>
      <c r="F266" s="20"/>
      <c r="G266" s="18"/>
      <c r="H266" s="21"/>
      <c r="I266" s="22"/>
      <c r="J266" s="18"/>
      <c r="K266" s="23"/>
    </row>
    <row r="267" spans="1:11" ht="16.05" customHeight="1" x14ac:dyDescent="0.3">
      <c r="A267" s="24">
        <v>264</v>
      </c>
      <c r="B267" s="25" t="s">
        <v>607</v>
      </c>
      <c r="C267" s="26">
        <v>35.4</v>
      </c>
      <c r="D267" s="27">
        <v>35.4</v>
      </c>
      <c r="E267" s="28">
        <v>35.4</v>
      </c>
      <c r="F267" s="29">
        <v>35.4</v>
      </c>
      <c r="G267" s="27">
        <v>35.4</v>
      </c>
      <c r="H267" s="30">
        <v>192771</v>
      </c>
      <c r="I267" s="31">
        <v>0</v>
      </c>
      <c r="J267" s="27">
        <v>35.4</v>
      </c>
      <c r="K267" s="32">
        <v>6824093.4000000004</v>
      </c>
    </row>
    <row r="268" spans="1:11" ht="16.05" customHeight="1" x14ac:dyDescent="0.3">
      <c r="A268" s="15">
        <v>265</v>
      </c>
      <c r="B268" s="16" t="s">
        <v>608</v>
      </c>
      <c r="C268" s="17">
        <v>91.35</v>
      </c>
      <c r="D268" s="18">
        <v>91.35</v>
      </c>
      <c r="E268" s="19">
        <v>91.35</v>
      </c>
      <c r="F268" s="20">
        <v>91.35</v>
      </c>
      <c r="G268" s="18">
        <v>91.35</v>
      </c>
      <c r="H268" s="21">
        <v>107488</v>
      </c>
      <c r="I268" s="22">
        <v>0</v>
      </c>
      <c r="J268" s="18">
        <v>91.35</v>
      </c>
      <c r="K268" s="23">
        <v>9819028.8000000007</v>
      </c>
    </row>
    <row r="269" spans="1:11" ht="16.05" customHeight="1" x14ac:dyDescent="0.3">
      <c r="A269" s="24">
        <v>266</v>
      </c>
      <c r="B269" s="25" t="s">
        <v>609</v>
      </c>
      <c r="C269" s="26">
        <v>38.520000000000003</v>
      </c>
      <c r="D269" s="27">
        <v>38.520000000000003</v>
      </c>
      <c r="E269" s="28">
        <v>38.520000000000003</v>
      </c>
      <c r="F269" s="29">
        <v>38.520000000000003</v>
      </c>
      <c r="G269" s="27">
        <v>38.44</v>
      </c>
      <c r="H269" s="30">
        <v>942244</v>
      </c>
      <c r="I269" s="31">
        <v>0.20810000000000001</v>
      </c>
      <c r="J269" s="27">
        <v>38.520000000000003</v>
      </c>
      <c r="K269" s="32">
        <v>36295238.880000003</v>
      </c>
    </row>
    <row r="270" spans="1:11" ht="16.05" customHeight="1" x14ac:dyDescent="0.3">
      <c r="A270" s="15">
        <v>267</v>
      </c>
      <c r="B270" s="16" t="s">
        <v>610</v>
      </c>
      <c r="C270" s="17">
        <v>19.46</v>
      </c>
      <c r="D270" s="18">
        <v>19.46</v>
      </c>
      <c r="E270" s="19">
        <v>19.46</v>
      </c>
      <c r="F270" s="20">
        <v>19.46</v>
      </c>
      <c r="G270" s="18">
        <v>19.5</v>
      </c>
      <c r="H270" s="21">
        <v>19954</v>
      </c>
      <c r="I270" s="22">
        <v>-0.2051</v>
      </c>
      <c r="J270" s="18">
        <v>19.46</v>
      </c>
      <c r="K270" s="23">
        <v>388304.84</v>
      </c>
    </row>
    <row r="271" spans="1:11" ht="16.05" customHeight="1" x14ac:dyDescent="0.3">
      <c r="A271" s="24">
        <v>268</v>
      </c>
      <c r="B271" s="25" t="s">
        <v>611</v>
      </c>
      <c r="C271" s="26">
        <v>9.36</v>
      </c>
      <c r="D271" s="27">
        <v>9.36</v>
      </c>
      <c r="E271" s="28">
        <v>9.36</v>
      </c>
      <c r="F271" s="29">
        <v>9.36</v>
      </c>
      <c r="G271" s="27">
        <v>9.36</v>
      </c>
      <c r="H271" s="30">
        <v>63671</v>
      </c>
      <c r="I271" s="31">
        <v>0</v>
      </c>
      <c r="J271" s="27">
        <v>9.36</v>
      </c>
      <c r="K271" s="32">
        <v>595960.56000000006</v>
      </c>
    </row>
    <row r="272" spans="1:11" ht="16.05" customHeight="1" x14ac:dyDescent="0.3">
      <c r="A272" s="15">
        <v>269</v>
      </c>
      <c r="B272" s="16" t="s">
        <v>612</v>
      </c>
      <c r="C272" s="17">
        <v>24.88</v>
      </c>
      <c r="D272" s="18">
        <v>24.88</v>
      </c>
      <c r="E272" s="19">
        <v>24.88</v>
      </c>
      <c r="F272" s="20">
        <v>24.88</v>
      </c>
      <c r="G272" s="18">
        <v>24.88</v>
      </c>
      <c r="H272" s="21">
        <v>1485</v>
      </c>
      <c r="I272" s="22">
        <v>0</v>
      </c>
      <c r="J272" s="18">
        <v>24.88</v>
      </c>
      <c r="K272" s="23">
        <v>36946.800000000003</v>
      </c>
    </row>
    <row r="273" spans="1:11" ht="16.05" customHeight="1" x14ac:dyDescent="0.3">
      <c r="A273" s="24">
        <v>270</v>
      </c>
      <c r="B273" s="25" t="s">
        <v>88</v>
      </c>
      <c r="C273" s="26">
        <v>3.12</v>
      </c>
      <c r="D273" s="27">
        <v>3.12</v>
      </c>
      <c r="E273" s="28">
        <v>3.12</v>
      </c>
      <c r="F273" s="29">
        <v>3.12</v>
      </c>
      <c r="G273" s="27">
        <v>3.15</v>
      </c>
      <c r="H273" s="30">
        <v>784380</v>
      </c>
      <c r="I273" s="31">
        <v>-0.95240000000000002</v>
      </c>
      <c r="J273" s="27">
        <v>3.12</v>
      </c>
      <c r="K273" s="32">
        <v>2447265.6</v>
      </c>
    </row>
    <row r="274" spans="1:11" ht="16.05" customHeight="1" x14ac:dyDescent="0.3">
      <c r="A274" s="15">
        <v>271</v>
      </c>
      <c r="B274" s="16" t="s">
        <v>613</v>
      </c>
      <c r="C274" s="17">
        <v>3190</v>
      </c>
      <c r="D274" s="18">
        <v>3190</v>
      </c>
      <c r="E274" s="19">
        <v>3190</v>
      </c>
      <c r="F274" s="20">
        <v>3190</v>
      </c>
      <c r="G274" s="18">
        <v>3190</v>
      </c>
      <c r="H274" s="21">
        <v>118</v>
      </c>
      <c r="I274" s="22">
        <v>0</v>
      </c>
      <c r="J274" s="18">
        <v>3190</v>
      </c>
      <c r="K274" s="23">
        <v>376420</v>
      </c>
    </row>
    <row r="275" spans="1:11" ht="16.05" customHeight="1" x14ac:dyDescent="0.3">
      <c r="A275" s="24">
        <v>272</v>
      </c>
      <c r="B275" s="25" t="s">
        <v>614</v>
      </c>
      <c r="C275" s="26">
        <v>115</v>
      </c>
      <c r="D275" s="27">
        <v>115</v>
      </c>
      <c r="E275" s="28">
        <v>115</v>
      </c>
      <c r="F275" s="29">
        <v>115</v>
      </c>
      <c r="G275" s="27">
        <v>113.6</v>
      </c>
      <c r="H275" s="30">
        <v>1763060</v>
      </c>
      <c r="I275" s="31">
        <v>1.2323999999999999</v>
      </c>
      <c r="J275" s="27">
        <v>115</v>
      </c>
      <c r="K275" s="32">
        <v>202751900</v>
      </c>
    </row>
    <row r="276" spans="1:11" ht="16.05" customHeight="1" x14ac:dyDescent="0.3">
      <c r="A276" s="15">
        <v>273</v>
      </c>
      <c r="B276" s="16" t="s">
        <v>184</v>
      </c>
      <c r="C276" s="17">
        <v>97.4</v>
      </c>
      <c r="D276" s="18">
        <v>97.4</v>
      </c>
      <c r="E276" s="19">
        <v>97.4</v>
      </c>
      <c r="F276" s="20">
        <v>97.4</v>
      </c>
      <c r="G276" s="18">
        <v>97.4</v>
      </c>
      <c r="H276" s="21">
        <v>3036</v>
      </c>
      <c r="I276" s="22">
        <v>0</v>
      </c>
      <c r="J276" s="18">
        <v>97.4</v>
      </c>
      <c r="K276" s="23">
        <v>295706.40000000002</v>
      </c>
    </row>
    <row r="277" spans="1:11" ht="16.05" customHeight="1" x14ac:dyDescent="0.3">
      <c r="A277" s="24">
        <v>274</v>
      </c>
      <c r="B277" s="25" t="s">
        <v>615</v>
      </c>
      <c r="C277" s="26">
        <v>119</v>
      </c>
      <c r="D277" s="27">
        <v>119</v>
      </c>
      <c r="E277" s="28">
        <v>119</v>
      </c>
      <c r="F277" s="29">
        <v>119</v>
      </c>
      <c r="G277" s="27">
        <v>119</v>
      </c>
      <c r="H277" s="30">
        <v>66374</v>
      </c>
      <c r="I277" s="31">
        <v>0</v>
      </c>
      <c r="J277" s="27">
        <v>119</v>
      </c>
      <c r="K277" s="32">
        <v>7898506</v>
      </c>
    </row>
    <row r="278" spans="1:11" ht="16.05" customHeight="1" x14ac:dyDescent="0.3">
      <c r="A278" s="15">
        <v>275</v>
      </c>
      <c r="B278" s="16" t="s">
        <v>616</v>
      </c>
      <c r="C278" s="17">
        <v>35.020000000000003</v>
      </c>
      <c r="D278" s="18">
        <v>35.020000000000003</v>
      </c>
      <c r="E278" s="19">
        <v>35.020000000000003</v>
      </c>
      <c r="F278" s="20">
        <v>35.020000000000003</v>
      </c>
      <c r="G278" s="18">
        <v>35.14</v>
      </c>
      <c r="H278" s="21">
        <v>151033</v>
      </c>
      <c r="I278" s="22">
        <v>-0.34150000000000003</v>
      </c>
      <c r="J278" s="18">
        <v>35.020000000000003</v>
      </c>
      <c r="K278" s="23">
        <v>5289175.66</v>
      </c>
    </row>
    <row r="279" spans="1:11" ht="16.05" customHeight="1" x14ac:dyDescent="0.3">
      <c r="A279" s="24">
        <v>276</v>
      </c>
      <c r="B279" s="25" t="s">
        <v>617</v>
      </c>
      <c r="C279" s="26">
        <v>5.38</v>
      </c>
      <c r="D279" s="27">
        <v>5.38</v>
      </c>
      <c r="E279" s="28">
        <v>5.38</v>
      </c>
      <c r="F279" s="29">
        <v>5.38</v>
      </c>
      <c r="G279" s="27">
        <v>5.37</v>
      </c>
      <c r="H279" s="30">
        <v>156101</v>
      </c>
      <c r="I279" s="31">
        <v>0.1862</v>
      </c>
      <c r="J279" s="27">
        <v>5.38</v>
      </c>
      <c r="K279" s="32">
        <v>839823.38</v>
      </c>
    </row>
    <row r="280" spans="1:11" ht="16.05" customHeight="1" x14ac:dyDescent="0.3">
      <c r="A280" s="15">
        <v>277</v>
      </c>
      <c r="B280" s="16" t="s">
        <v>237</v>
      </c>
      <c r="C280" s="17">
        <v>15.12</v>
      </c>
      <c r="D280" s="18">
        <v>15.12</v>
      </c>
      <c r="E280" s="19">
        <v>15.12</v>
      </c>
      <c r="F280" s="20">
        <v>15.12</v>
      </c>
      <c r="G280" s="18">
        <v>15.06</v>
      </c>
      <c r="H280" s="21">
        <v>14169</v>
      </c>
      <c r="I280" s="22">
        <v>0.39839999999999998</v>
      </c>
      <c r="J280" s="18">
        <v>15.12</v>
      </c>
      <c r="K280" s="23">
        <v>214235.28</v>
      </c>
    </row>
    <row r="281" spans="1:11" ht="16.05" customHeight="1" x14ac:dyDescent="0.3">
      <c r="A281" s="24">
        <v>278</v>
      </c>
      <c r="B281" s="25" t="s">
        <v>618</v>
      </c>
      <c r="C281" s="26">
        <v>3.69</v>
      </c>
      <c r="D281" s="27">
        <v>3.69</v>
      </c>
      <c r="E281" s="28">
        <v>3.69</v>
      </c>
      <c r="F281" s="29">
        <v>3.69</v>
      </c>
      <c r="G281" s="27">
        <v>3.69</v>
      </c>
      <c r="H281" s="30">
        <v>808058</v>
      </c>
      <c r="I281" s="31">
        <v>0</v>
      </c>
      <c r="J281" s="27">
        <v>3.69</v>
      </c>
      <c r="K281" s="32">
        <v>2981734.02</v>
      </c>
    </row>
    <row r="282" spans="1:11" ht="16.05" customHeight="1" x14ac:dyDescent="0.3">
      <c r="A282" s="15">
        <v>279</v>
      </c>
      <c r="B282" s="16" t="s">
        <v>211</v>
      </c>
      <c r="C282" s="17">
        <v>104.1</v>
      </c>
      <c r="D282" s="18">
        <v>104.1</v>
      </c>
      <c r="E282" s="19">
        <v>104.1</v>
      </c>
      <c r="F282" s="20">
        <v>104.1</v>
      </c>
      <c r="G282" s="18">
        <v>104.8</v>
      </c>
      <c r="H282" s="21">
        <v>2666</v>
      </c>
      <c r="I282" s="22">
        <v>-0.66790000000000005</v>
      </c>
      <c r="J282" s="18">
        <v>104.1</v>
      </c>
      <c r="K282" s="23">
        <v>277530.59999999998</v>
      </c>
    </row>
    <row r="283" spans="1:11" ht="16.05" customHeight="1" x14ac:dyDescent="0.3">
      <c r="A283" s="24">
        <v>280</v>
      </c>
      <c r="B283" s="25" t="s">
        <v>155</v>
      </c>
      <c r="C283" s="26">
        <v>1128</v>
      </c>
      <c r="D283" s="27">
        <v>1128</v>
      </c>
      <c r="E283" s="28">
        <v>1128</v>
      </c>
      <c r="F283" s="29">
        <v>1128</v>
      </c>
      <c r="G283" s="27">
        <v>1129</v>
      </c>
      <c r="H283" s="30">
        <v>315</v>
      </c>
      <c r="I283" s="31">
        <v>-8.8599999999999998E-2</v>
      </c>
      <c r="J283" s="27">
        <v>1128</v>
      </c>
      <c r="K283" s="32">
        <v>355320</v>
      </c>
    </row>
    <row r="284" spans="1:11" ht="16.05" customHeight="1" x14ac:dyDescent="0.3">
      <c r="A284" s="15">
        <v>281</v>
      </c>
      <c r="B284" s="16" t="s">
        <v>619</v>
      </c>
      <c r="C284" s="17">
        <v>41.42</v>
      </c>
      <c r="D284" s="18">
        <v>41.42</v>
      </c>
      <c r="E284" s="19">
        <v>41.42</v>
      </c>
      <c r="F284" s="20">
        <v>41.42</v>
      </c>
      <c r="G284" s="18">
        <v>41.68</v>
      </c>
      <c r="H284" s="21">
        <v>31627</v>
      </c>
      <c r="I284" s="22">
        <v>-0.62380000000000002</v>
      </c>
      <c r="J284" s="18">
        <v>41.42</v>
      </c>
      <c r="K284" s="23">
        <v>1309990.3400000001</v>
      </c>
    </row>
    <row r="285" spans="1:11" ht="16.05" customHeight="1" x14ac:dyDescent="0.3">
      <c r="A285" s="24">
        <v>282</v>
      </c>
      <c r="B285" s="25" t="s">
        <v>160</v>
      </c>
      <c r="C285" s="26">
        <v>18.45</v>
      </c>
      <c r="D285" s="27">
        <v>18.45</v>
      </c>
      <c r="E285" s="28">
        <v>18.45</v>
      </c>
      <c r="F285" s="29">
        <v>18.45</v>
      </c>
      <c r="G285" s="27">
        <v>18.5</v>
      </c>
      <c r="H285" s="30">
        <v>17017</v>
      </c>
      <c r="I285" s="31">
        <v>-0.27029999999999998</v>
      </c>
      <c r="J285" s="27">
        <v>18.45</v>
      </c>
      <c r="K285" s="32">
        <v>313963.65000000002</v>
      </c>
    </row>
    <row r="286" spans="1:11" ht="16.05" customHeight="1" x14ac:dyDescent="0.3">
      <c r="A286" s="15">
        <v>283</v>
      </c>
      <c r="B286" s="16" t="s">
        <v>620</v>
      </c>
      <c r="C286" s="17">
        <v>30.16</v>
      </c>
      <c r="D286" s="18">
        <v>30.16</v>
      </c>
      <c r="E286" s="19">
        <v>30.16</v>
      </c>
      <c r="F286" s="20">
        <v>30.16</v>
      </c>
      <c r="G286" s="18">
        <v>30.16</v>
      </c>
      <c r="H286" s="21">
        <v>38940</v>
      </c>
      <c r="I286" s="22">
        <v>0</v>
      </c>
      <c r="J286" s="18">
        <v>30.16</v>
      </c>
      <c r="K286" s="23">
        <v>1174430.3999999999</v>
      </c>
    </row>
    <row r="287" spans="1:11" ht="16.05" customHeight="1" x14ac:dyDescent="0.3">
      <c r="A287" s="24">
        <v>284</v>
      </c>
      <c r="B287" s="25" t="s">
        <v>621</v>
      </c>
      <c r="C287" s="26">
        <v>58.65</v>
      </c>
      <c r="D287" s="27">
        <v>58.65</v>
      </c>
      <c r="E287" s="28">
        <v>58.65</v>
      </c>
      <c r="F287" s="29">
        <v>58.65</v>
      </c>
      <c r="G287" s="27">
        <v>58.65</v>
      </c>
      <c r="H287" s="30">
        <v>217</v>
      </c>
      <c r="I287" s="31">
        <v>0</v>
      </c>
      <c r="J287" s="27">
        <v>58.65</v>
      </c>
      <c r="K287" s="32">
        <v>12727.05</v>
      </c>
    </row>
    <row r="288" spans="1:11" ht="16.05" customHeight="1" x14ac:dyDescent="0.3">
      <c r="A288" s="15">
        <v>285</v>
      </c>
      <c r="B288" s="16" t="s">
        <v>622</v>
      </c>
      <c r="C288" s="17">
        <v>2.1800000000000002</v>
      </c>
      <c r="D288" s="18">
        <v>2.1800000000000002</v>
      </c>
      <c r="E288" s="19">
        <v>2.1800000000000002</v>
      </c>
      <c r="F288" s="20">
        <v>2.1800000000000002</v>
      </c>
      <c r="G288" s="18">
        <v>2.17</v>
      </c>
      <c r="H288" s="21">
        <v>924669</v>
      </c>
      <c r="I288" s="22">
        <v>0.46079999999999999</v>
      </c>
      <c r="J288" s="18">
        <v>2.1800000000000002</v>
      </c>
      <c r="K288" s="23">
        <v>2015778.42</v>
      </c>
    </row>
    <row r="289" spans="1:11" ht="16.05" customHeight="1" x14ac:dyDescent="0.3">
      <c r="A289" s="24">
        <v>286</v>
      </c>
      <c r="B289" s="25" t="s">
        <v>623</v>
      </c>
      <c r="C289" s="26">
        <v>43.32</v>
      </c>
      <c r="D289" s="27">
        <v>43.32</v>
      </c>
      <c r="E289" s="28">
        <v>43.32</v>
      </c>
      <c r="F289" s="29">
        <v>43.32</v>
      </c>
      <c r="G289" s="27">
        <v>43.34</v>
      </c>
      <c r="H289" s="30">
        <v>89072</v>
      </c>
      <c r="I289" s="31">
        <v>-4.6100000000000002E-2</v>
      </c>
      <c r="J289" s="27">
        <v>43.32</v>
      </c>
      <c r="K289" s="32">
        <v>3858599.04</v>
      </c>
    </row>
    <row r="290" spans="1:11" ht="16.05" customHeight="1" x14ac:dyDescent="0.3">
      <c r="A290" s="15">
        <v>287</v>
      </c>
      <c r="B290" s="16" t="s">
        <v>166</v>
      </c>
      <c r="C290" s="17">
        <v>29.86</v>
      </c>
      <c r="D290" s="18">
        <v>29.86</v>
      </c>
      <c r="E290" s="19">
        <v>29.86</v>
      </c>
      <c r="F290" s="20">
        <v>29.86</v>
      </c>
      <c r="G290" s="18">
        <v>29.86</v>
      </c>
      <c r="H290" s="21">
        <v>9676</v>
      </c>
      <c r="I290" s="22">
        <v>0</v>
      </c>
      <c r="J290" s="18">
        <v>29.86</v>
      </c>
      <c r="K290" s="23">
        <v>288925.36</v>
      </c>
    </row>
    <row r="291" spans="1:11" ht="16.05" customHeight="1" x14ac:dyDescent="0.3">
      <c r="A291" s="24">
        <v>288</v>
      </c>
      <c r="B291" s="25" t="s">
        <v>624</v>
      </c>
      <c r="C291" s="26">
        <v>2.6</v>
      </c>
      <c r="D291" s="27">
        <v>2.6</v>
      </c>
      <c r="E291" s="28">
        <v>2.6</v>
      </c>
      <c r="F291" s="29">
        <v>2.6</v>
      </c>
      <c r="G291" s="27">
        <v>2.61</v>
      </c>
      <c r="H291" s="30">
        <v>158701</v>
      </c>
      <c r="I291" s="31">
        <v>-0.3831</v>
      </c>
      <c r="J291" s="27">
        <v>2.6</v>
      </c>
      <c r="K291" s="32">
        <v>412622.6</v>
      </c>
    </row>
    <row r="292" spans="1:11" ht="16.05" customHeight="1" x14ac:dyDescent="0.3">
      <c r="A292" s="15">
        <v>289</v>
      </c>
      <c r="B292" s="16" t="s">
        <v>625</v>
      </c>
      <c r="C292" s="17">
        <v>4.09</v>
      </c>
      <c r="D292" s="18">
        <v>4.09</v>
      </c>
      <c r="E292" s="19">
        <v>4.09</v>
      </c>
      <c r="F292" s="20">
        <v>4.09</v>
      </c>
      <c r="G292" s="18">
        <v>4.09</v>
      </c>
      <c r="H292" s="21">
        <v>576198</v>
      </c>
      <c r="I292" s="22">
        <v>0</v>
      </c>
      <c r="J292" s="18">
        <v>4.09</v>
      </c>
      <c r="K292" s="23">
        <v>2356649.8199999998</v>
      </c>
    </row>
    <row r="293" spans="1:11" ht="16.05" customHeight="1" x14ac:dyDescent="0.3">
      <c r="A293" s="24">
        <v>290</v>
      </c>
      <c r="B293" s="25" t="s">
        <v>1071</v>
      </c>
      <c r="C293" s="26"/>
      <c r="D293" s="27"/>
      <c r="E293" s="28"/>
      <c r="F293" s="29"/>
      <c r="G293" s="27"/>
      <c r="H293" s="30"/>
      <c r="I293" s="31"/>
      <c r="J293" s="27"/>
      <c r="K293" s="32"/>
    </row>
    <row r="294" spans="1:11" ht="16.05" customHeight="1" x14ac:dyDescent="0.3">
      <c r="A294" s="15">
        <v>291</v>
      </c>
      <c r="B294" s="16" t="s">
        <v>148</v>
      </c>
      <c r="C294" s="17">
        <v>23.8</v>
      </c>
      <c r="D294" s="18">
        <v>23.8</v>
      </c>
      <c r="E294" s="19">
        <v>23.8</v>
      </c>
      <c r="F294" s="20">
        <v>23.8</v>
      </c>
      <c r="G294" s="18">
        <v>23.94</v>
      </c>
      <c r="H294" s="21">
        <v>95302</v>
      </c>
      <c r="I294" s="22">
        <v>-0.58479999999999999</v>
      </c>
      <c r="J294" s="18">
        <v>23.8</v>
      </c>
      <c r="K294" s="23">
        <v>2268187.6</v>
      </c>
    </row>
    <row r="295" spans="1:11" ht="16.05" customHeight="1" x14ac:dyDescent="0.3">
      <c r="A295" s="24">
        <v>292</v>
      </c>
      <c r="B295" s="25" t="s">
        <v>174</v>
      </c>
      <c r="C295" s="26">
        <v>16.350000000000001</v>
      </c>
      <c r="D295" s="27">
        <v>16.350000000000001</v>
      </c>
      <c r="E295" s="28">
        <v>16.350000000000001</v>
      </c>
      <c r="F295" s="29">
        <v>16.350000000000001</v>
      </c>
      <c r="G295" s="27">
        <v>16.309999999999999</v>
      </c>
      <c r="H295" s="30">
        <v>155114</v>
      </c>
      <c r="I295" s="31">
        <v>0.2452</v>
      </c>
      <c r="J295" s="27">
        <v>16.350000000000001</v>
      </c>
      <c r="K295" s="32">
        <v>2536113.9</v>
      </c>
    </row>
    <row r="296" spans="1:11" ht="16.05" customHeight="1" x14ac:dyDescent="0.3">
      <c r="A296" s="15">
        <v>293</v>
      </c>
      <c r="B296" s="16" t="s">
        <v>626</v>
      </c>
      <c r="C296" s="17">
        <v>15.46</v>
      </c>
      <c r="D296" s="18">
        <v>15.46</v>
      </c>
      <c r="E296" s="19">
        <v>15.46</v>
      </c>
      <c r="F296" s="20">
        <v>15.46</v>
      </c>
      <c r="G296" s="18">
        <v>15.45</v>
      </c>
      <c r="H296" s="21">
        <v>128452</v>
      </c>
      <c r="I296" s="22">
        <v>6.4699999999999994E-2</v>
      </c>
      <c r="J296" s="18">
        <v>15.46</v>
      </c>
      <c r="K296" s="23">
        <v>1985867.92</v>
      </c>
    </row>
    <row r="297" spans="1:11" ht="16.05" customHeight="1" x14ac:dyDescent="0.3">
      <c r="A297" s="24">
        <v>294</v>
      </c>
      <c r="B297" s="25" t="s">
        <v>627</v>
      </c>
      <c r="C297" s="26">
        <v>6.49</v>
      </c>
      <c r="D297" s="27">
        <v>6.49</v>
      </c>
      <c r="E297" s="28">
        <v>6.49</v>
      </c>
      <c r="F297" s="29">
        <v>6.49</v>
      </c>
      <c r="G297" s="27">
        <v>6.49</v>
      </c>
      <c r="H297" s="30">
        <v>95063</v>
      </c>
      <c r="I297" s="31">
        <v>0</v>
      </c>
      <c r="J297" s="27">
        <v>6.49</v>
      </c>
      <c r="K297" s="32">
        <v>616958.87</v>
      </c>
    </row>
    <row r="298" spans="1:11" ht="16.05" customHeight="1" x14ac:dyDescent="0.3">
      <c r="A298" s="15">
        <v>295</v>
      </c>
      <c r="B298" s="16" t="s">
        <v>1072</v>
      </c>
      <c r="C298" s="17"/>
      <c r="D298" s="18"/>
      <c r="E298" s="19"/>
      <c r="F298" s="20"/>
      <c r="G298" s="18"/>
      <c r="H298" s="21"/>
      <c r="I298" s="22"/>
      <c r="J298" s="18"/>
      <c r="K298" s="23"/>
    </row>
    <row r="299" spans="1:11" ht="16.05" customHeight="1" x14ac:dyDescent="0.3">
      <c r="A299" s="24">
        <v>296</v>
      </c>
      <c r="B299" s="25" t="s">
        <v>628</v>
      </c>
      <c r="C299" s="26">
        <v>641.5</v>
      </c>
      <c r="D299" s="27">
        <v>641.5</v>
      </c>
      <c r="E299" s="28">
        <v>641.5</v>
      </c>
      <c r="F299" s="29">
        <v>641.5</v>
      </c>
      <c r="G299" s="27">
        <v>640</v>
      </c>
      <c r="H299" s="30">
        <v>87523</v>
      </c>
      <c r="I299" s="31">
        <v>0.2344</v>
      </c>
      <c r="J299" s="27">
        <v>641.5</v>
      </c>
      <c r="K299" s="32">
        <v>56146004.5</v>
      </c>
    </row>
    <row r="300" spans="1:11" ht="16.05" customHeight="1" x14ac:dyDescent="0.3">
      <c r="A300" s="15">
        <v>297</v>
      </c>
      <c r="B300" s="16" t="s">
        <v>1073</v>
      </c>
      <c r="C300" s="17"/>
      <c r="D300" s="18"/>
      <c r="E300" s="19"/>
      <c r="F300" s="20"/>
      <c r="G300" s="18"/>
      <c r="H300" s="21"/>
      <c r="I300" s="22"/>
      <c r="J300" s="18"/>
      <c r="K300" s="23"/>
    </row>
    <row r="301" spans="1:11" ht="16.05" customHeight="1" x14ac:dyDescent="0.3">
      <c r="A301" s="24">
        <v>298</v>
      </c>
      <c r="B301" s="25" t="s">
        <v>272</v>
      </c>
      <c r="C301" s="26">
        <v>12.6</v>
      </c>
      <c r="D301" s="27">
        <v>12.6</v>
      </c>
      <c r="E301" s="28">
        <v>12.6</v>
      </c>
      <c r="F301" s="29">
        <v>12.6</v>
      </c>
      <c r="G301" s="27">
        <v>12.57</v>
      </c>
      <c r="H301" s="30">
        <v>63315</v>
      </c>
      <c r="I301" s="31">
        <v>0.2387</v>
      </c>
      <c r="J301" s="27">
        <v>12.6</v>
      </c>
      <c r="K301" s="32">
        <v>797769</v>
      </c>
    </row>
    <row r="302" spans="1:11" ht="16.05" customHeight="1" x14ac:dyDescent="0.3">
      <c r="A302" s="15">
        <v>299</v>
      </c>
      <c r="B302" s="16" t="s">
        <v>1074</v>
      </c>
      <c r="C302" s="17"/>
      <c r="D302" s="18"/>
      <c r="E302" s="19"/>
      <c r="F302" s="20"/>
      <c r="G302" s="18"/>
      <c r="H302" s="21"/>
      <c r="I302" s="22"/>
      <c r="J302" s="18"/>
      <c r="K302" s="23"/>
    </row>
    <row r="303" spans="1:11" ht="16.05" customHeight="1" x14ac:dyDescent="0.3">
      <c r="A303" s="24">
        <v>300</v>
      </c>
      <c r="B303" s="25" t="s">
        <v>629</v>
      </c>
      <c r="C303" s="26">
        <v>13.25</v>
      </c>
      <c r="D303" s="27">
        <v>13.25</v>
      </c>
      <c r="E303" s="28">
        <v>13.25</v>
      </c>
      <c r="F303" s="29">
        <v>13.25</v>
      </c>
      <c r="G303" s="27">
        <v>13.16</v>
      </c>
      <c r="H303" s="30">
        <v>77382</v>
      </c>
      <c r="I303" s="31">
        <v>0.68389999999999995</v>
      </c>
      <c r="J303" s="27">
        <v>13.25</v>
      </c>
      <c r="K303" s="32">
        <v>1025311.5</v>
      </c>
    </row>
    <row r="304" spans="1:11" ht="16.05" customHeight="1" x14ac:dyDescent="0.3">
      <c r="A304" s="15">
        <v>301</v>
      </c>
      <c r="B304" s="16" t="s">
        <v>79</v>
      </c>
      <c r="C304" s="17">
        <v>444.75</v>
      </c>
      <c r="D304" s="18">
        <v>444.75</v>
      </c>
      <c r="E304" s="19">
        <v>444.75</v>
      </c>
      <c r="F304" s="20">
        <v>444.75</v>
      </c>
      <c r="G304" s="18">
        <v>443.75</v>
      </c>
      <c r="H304" s="21">
        <v>53237</v>
      </c>
      <c r="I304" s="22">
        <v>0.22539999999999999</v>
      </c>
      <c r="J304" s="18">
        <v>444.75</v>
      </c>
      <c r="K304" s="23">
        <v>23677155.75</v>
      </c>
    </row>
    <row r="305" spans="1:11" ht="16.05" customHeight="1" x14ac:dyDescent="0.3">
      <c r="A305" s="24">
        <v>302</v>
      </c>
      <c r="B305" s="25" t="s">
        <v>201</v>
      </c>
      <c r="C305" s="26">
        <v>1.86</v>
      </c>
      <c r="D305" s="27">
        <v>1.86</v>
      </c>
      <c r="E305" s="28">
        <v>1.86</v>
      </c>
      <c r="F305" s="29">
        <v>1.86</v>
      </c>
      <c r="G305" s="27">
        <v>1.86</v>
      </c>
      <c r="H305" s="30">
        <v>4409691</v>
      </c>
      <c r="I305" s="31">
        <v>0</v>
      </c>
      <c r="J305" s="27">
        <v>1.86</v>
      </c>
      <c r="K305" s="32">
        <v>8202025.2599999998</v>
      </c>
    </row>
    <row r="306" spans="1:11" ht="16.05" customHeight="1" x14ac:dyDescent="0.3">
      <c r="A306" s="15">
        <v>303</v>
      </c>
      <c r="B306" s="16" t="s">
        <v>233</v>
      </c>
      <c r="C306" s="17">
        <v>1515</v>
      </c>
      <c r="D306" s="18">
        <v>1515</v>
      </c>
      <c r="E306" s="19">
        <v>1515</v>
      </c>
      <c r="F306" s="20">
        <v>1515</v>
      </c>
      <c r="G306" s="18">
        <v>1507</v>
      </c>
      <c r="H306" s="21">
        <v>222</v>
      </c>
      <c r="I306" s="22">
        <v>0.53090000000000004</v>
      </c>
      <c r="J306" s="18">
        <v>1515</v>
      </c>
      <c r="K306" s="23">
        <v>336330</v>
      </c>
    </row>
    <row r="307" spans="1:11" ht="16.05" customHeight="1" x14ac:dyDescent="0.3">
      <c r="A307" s="24">
        <v>304</v>
      </c>
      <c r="B307" s="25" t="s">
        <v>630</v>
      </c>
      <c r="C307" s="26">
        <v>7.57</v>
      </c>
      <c r="D307" s="27">
        <v>7.57</v>
      </c>
      <c r="E307" s="28">
        <v>7.57</v>
      </c>
      <c r="F307" s="29">
        <v>7.57</v>
      </c>
      <c r="G307" s="27">
        <v>7.59</v>
      </c>
      <c r="H307" s="30">
        <v>74406</v>
      </c>
      <c r="I307" s="31">
        <v>-0.26350000000000001</v>
      </c>
      <c r="J307" s="27">
        <v>7.57</v>
      </c>
      <c r="K307" s="32">
        <v>563253.42000000004</v>
      </c>
    </row>
    <row r="308" spans="1:11" ht="16.05" customHeight="1" x14ac:dyDescent="0.3">
      <c r="A308" s="15">
        <v>305</v>
      </c>
      <c r="B308" s="16" t="s">
        <v>127</v>
      </c>
      <c r="C308" s="17">
        <v>23.88</v>
      </c>
      <c r="D308" s="18">
        <v>23.88</v>
      </c>
      <c r="E308" s="19">
        <v>23.88</v>
      </c>
      <c r="F308" s="20">
        <v>23.88</v>
      </c>
      <c r="G308" s="18">
        <v>23.9</v>
      </c>
      <c r="H308" s="21">
        <v>6896</v>
      </c>
      <c r="I308" s="22">
        <v>-8.3699999999999997E-2</v>
      </c>
      <c r="J308" s="18">
        <v>23.88</v>
      </c>
      <c r="K308" s="23">
        <v>164676.48000000001</v>
      </c>
    </row>
    <row r="309" spans="1:11" ht="16.05" customHeight="1" x14ac:dyDescent="0.3">
      <c r="A309" s="24">
        <v>306</v>
      </c>
      <c r="B309" s="25" t="s">
        <v>631</v>
      </c>
      <c r="C309" s="26">
        <v>6.52</v>
      </c>
      <c r="D309" s="27">
        <v>6.52</v>
      </c>
      <c r="E309" s="28">
        <v>6.52</v>
      </c>
      <c r="F309" s="29">
        <v>6.52</v>
      </c>
      <c r="G309" s="27">
        <v>6.46</v>
      </c>
      <c r="H309" s="30">
        <v>2596</v>
      </c>
      <c r="I309" s="31">
        <v>0.92879999999999996</v>
      </c>
      <c r="J309" s="27">
        <v>6.52</v>
      </c>
      <c r="K309" s="32">
        <v>16925.919999999998</v>
      </c>
    </row>
    <row r="310" spans="1:11" ht="16.05" customHeight="1" x14ac:dyDescent="0.3">
      <c r="A310" s="15">
        <v>307</v>
      </c>
      <c r="B310" s="16" t="s">
        <v>177</v>
      </c>
      <c r="C310" s="17">
        <v>7.02</v>
      </c>
      <c r="D310" s="18">
        <v>7.02</v>
      </c>
      <c r="E310" s="19">
        <v>7.02</v>
      </c>
      <c r="F310" s="20">
        <v>7.02</v>
      </c>
      <c r="G310" s="18">
        <v>7.04</v>
      </c>
      <c r="H310" s="21">
        <v>289032</v>
      </c>
      <c r="I310" s="22">
        <v>-0.28410000000000002</v>
      </c>
      <c r="J310" s="18">
        <v>7.02</v>
      </c>
      <c r="K310" s="23">
        <v>2029004.64</v>
      </c>
    </row>
    <row r="311" spans="1:11" ht="16.05" customHeight="1" x14ac:dyDescent="0.3">
      <c r="A311" s="24">
        <v>308</v>
      </c>
      <c r="B311" s="25" t="s">
        <v>632</v>
      </c>
      <c r="C311" s="26">
        <v>65.349999999999994</v>
      </c>
      <c r="D311" s="27">
        <v>65.349999999999994</v>
      </c>
      <c r="E311" s="28">
        <v>65.349999999999994</v>
      </c>
      <c r="F311" s="29">
        <v>65.349999999999994</v>
      </c>
      <c r="G311" s="27">
        <v>65.349999999999994</v>
      </c>
      <c r="H311" s="30">
        <v>4312</v>
      </c>
      <c r="I311" s="31">
        <v>0</v>
      </c>
      <c r="J311" s="27">
        <v>65.349999999999994</v>
      </c>
      <c r="K311" s="32">
        <v>281789.2</v>
      </c>
    </row>
    <row r="312" spans="1:11" ht="16.05" customHeight="1" x14ac:dyDescent="0.3">
      <c r="A312" s="15">
        <v>309</v>
      </c>
      <c r="B312" s="16" t="s">
        <v>633</v>
      </c>
      <c r="C312" s="17">
        <v>5.9</v>
      </c>
      <c r="D312" s="18">
        <v>5.9</v>
      </c>
      <c r="E312" s="19">
        <v>5.9</v>
      </c>
      <c r="F312" s="20">
        <v>5.9</v>
      </c>
      <c r="G312" s="18">
        <v>5.89</v>
      </c>
      <c r="H312" s="21">
        <v>79165</v>
      </c>
      <c r="I312" s="22">
        <v>0.16980000000000001</v>
      </c>
      <c r="J312" s="18">
        <v>5.9</v>
      </c>
      <c r="K312" s="23">
        <v>467073.5</v>
      </c>
    </row>
    <row r="313" spans="1:11" ht="16.05" customHeight="1" x14ac:dyDescent="0.3">
      <c r="A313" s="24">
        <v>310</v>
      </c>
      <c r="B313" s="25" t="s">
        <v>1075</v>
      </c>
      <c r="C313" s="26"/>
      <c r="D313" s="27"/>
      <c r="E313" s="28"/>
      <c r="F313" s="29"/>
      <c r="G313" s="27"/>
      <c r="H313" s="30"/>
      <c r="I313" s="31"/>
      <c r="J313" s="27"/>
      <c r="K313" s="32"/>
    </row>
    <row r="314" spans="1:11" ht="16.05" customHeight="1" x14ac:dyDescent="0.3">
      <c r="A314" s="15">
        <v>311</v>
      </c>
      <c r="B314" s="16" t="s">
        <v>175</v>
      </c>
      <c r="C314" s="17">
        <v>38.340000000000003</v>
      </c>
      <c r="D314" s="18">
        <v>38.340000000000003</v>
      </c>
      <c r="E314" s="19">
        <v>38.340000000000003</v>
      </c>
      <c r="F314" s="20">
        <v>38.340000000000003</v>
      </c>
      <c r="G314" s="18">
        <v>38.340000000000003</v>
      </c>
      <c r="H314" s="21">
        <v>62309</v>
      </c>
      <c r="I314" s="22">
        <v>0</v>
      </c>
      <c r="J314" s="18">
        <v>38.340000000000003</v>
      </c>
      <c r="K314" s="23">
        <v>2388927.06</v>
      </c>
    </row>
    <row r="315" spans="1:11" ht="16.05" customHeight="1" x14ac:dyDescent="0.3">
      <c r="A315" s="24">
        <v>312</v>
      </c>
      <c r="B315" s="25" t="s">
        <v>1076</v>
      </c>
      <c r="C315" s="26"/>
      <c r="D315" s="27"/>
      <c r="E315" s="28"/>
      <c r="F315" s="29"/>
      <c r="G315" s="27"/>
      <c r="H315" s="30"/>
      <c r="I315" s="31"/>
      <c r="J315" s="27"/>
      <c r="K315" s="32"/>
    </row>
    <row r="316" spans="1:11" ht="16.05" customHeight="1" x14ac:dyDescent="0.3">
      <c r="A316" s="15">
        <v>313</v>
      </c>
      <c r="B316" s="16" t="s">
        <v>248</v>
      </c>
      <c r="C316" s="17">
        <v>9.81</v>
      </c>
      <c r="D316" s="18">
        <v>9.81</v>
      </c>
      <c r="E316" s="19">
        <v>9.81</v>
      </c>
      <c r="F316" s="20">
        <v>9.81</v>
      </c>
      <c r="G316" s="18">
        <v>9.8800000000000008</v>
      </c>
      <c r="H316" s="21">
        <v>20404</v>
      </c>
      <c r="I316" s="22">
        <v>-0.70850000000000002</v>
      </c>
      <c r="J316" s="18">
        <v>9.81</v>
      </c>
      <c r="K316" s="23">
        <v>200163.24</v>
      </c>
    </row>
    <row r="317" spans="1:11" ht="16.05" customHeight="1" x14ac:dyDescent="0.3">
      <c r="A317" s="24">
        <v>314</v>
      </c>
      <c r="B317" s="25" t="s">
        <v>83</v>
      </c>
      <c r="C317" s="26">
        <v>247.6</v>
      </c>
      <c r="D317" s="27">
        <v>247.6</v>
      </c>
      <c r="E317" s="28">
        <v>247.6</v>
      </c>
      <c r="F317" s="29">
        <v>247.6</v>
      </c>
      <c r="G317" s="27">
        <v>247.6</v>
      </c>
      <c r="H317" s="30">
        <v>1987</v>
      </c>
      <c r="I317" s="31">
        <v>0</v>
      </c>
      <c r="J317" s="27">
        <v>247.6</v>
      </c>
      <c r="K317" s="32">
        <v>491981.2</v>
      </c>
    </row>
    <row r="318" spans="1:11" ht="16.05" customHeight="1" x14ac:dyDescent="0.3">
      <c r="A318" s="15">
        <v>315</v>
      </c>
      <c r="B318" s="16" t="s">
        <v>634</v>
      </c>
      <c r="C318" s="17">
        <v>8.25</v>
      </c>
      <c r="D318" s="18">
        <v>8.25</v>
      </c>
      <c r="E318" s="19">
        <v>8.25</v>
      </c>
      <c r="F318" s="20">
        <v>8.25</v>
      </c>
      <c r="G318" s="18">
        <v>8.26</v>
      </c>
      <c r="H318" s="21">
        <v>1013987</v>
      </c>
      <c r="I318" s="22">
        <v>-0.1211</v>
      </c>
      <c r="J318" s="18">
        <v>8.25</v>
      </c>
      <c r="K318" s="23">
        <v>8365392.75</v>
      </c>
    </row>
    <row r="319" spans="1:11" ht="16.05" customHeight="1" x14ac:dyDescent="0.3">
      <c r="A319" s="24">
        <v>316</v>
      </c>
      <c r="B319" s="25" t="s">
        <v>635</v>
      </c>
      <c r="C319" s="26">
        <v>1139</v>
      </c>
      <c r="D319" s="27">
        <v>1139</v>
      </c>
      <c r="E319" s="28">
        <v>1139</v>
      </c>
      <c r="F319" s="29">
        <v>1139</v>
      </c>
      <c r="G319" s="27">
        <v>1124</v>
      </c>
      <c r="H319" s="30">
        <v>23365</v>
      </c>
      <c r="I319" s="31">
        <v>1.3345</v>
      </c>
      <c r="J319" s="27">
        <v>1139</v>
      </c>
      <c r="K319" s="32">
        <v>26612735</v>
      </c>
    </row>
    <row r="320" spans="1:11" ht="16.05" customHeight="1" x14ac:dyDescent="0.3">
      <c r="A320" s="15">
        <v>317</v>
      </c>
      <c r="B320" s="16" t="s">
        <v>249</v>
      </c>
      <c r="C320" s="17">
        <v>56.75</v>
      </c>
      <c r="D320" s="18">
        <v>56.75</v>
      </c>
      <c r="E320" s="19">
        <v>56.75</v>
      </c>
      <c r="F320" s="20">
        <v>56.75</v>
      </c>
      <c r="G320" s="18">
        <v>56.7</v>
      </c>
      <c r="H320" s="21">
        <v>15631</v>
      </c>
      <c r="I320" s="22">
        <v>8.8200000000000001E-2</v>
      </c>
      <c r="J320" s="18">
        <v>56.75</v>
      </c>
      <c r="K320" s="23">
        <v>887059.25</v>
      </c>
    </row>
    <row r="321" spans="1:11" ht="16.05" customHeight="1" x14ac:dyDescent="0.3">
      <c r="A321" s="24">
        <v>318</v>
      </c>
      <c r="B321" s="25" t="s">
        <v>636</v>
      </c>
      <c r="C321" s="26">
        <v>273.5</v>
      </c>
      <c r="D321" s="27">
        <v>273.5</v>
      </c>
      <c r="E321" s="28">
        <v>273.5</v>
      </c>
      <c r="F321" s="29">
        <v>273.5</v>
      </c>
      <c r="G321" s="27">
        <v>273.25</v>
      </c>
      <c r="H321" s="30">
        <v>4641</v>
      </c>
      <c r="I321" s="31">
        <v>9.1499999999999998E-2</v>
      </c>
      <c r="J321" s="27">
        <v>273.5</v>
      </c>
      <c r="K321" s="32">
        <v>1269313.5</v>
      </c>
    </row>
    <row r="322" spans="1:11" ht="16.05" customHeight="1" x14ac:dyDescent="0.3">
      <c r="A322" s="15">
        <v>319</v>
      </c>
      <c r="B322" s="16" t="s">
        <v>81</v>
      </c>
      <c r="C322" s="17">
        <v>3.92</v>
      </c>
      <c r="D322" s="18">
        <v>3.92</v>
      </c>
      <c r="E322" s="19">
        <v>3.92</v>
      </c>
      <c r="F322" s="20">
        <v>3.92</v>
      </c>
      <c r="G322" s="18">
        <v>3.96</v>
      </c>
      <c r="H322" s="21">
        <v>14095</v>
      </c>
      <c r="I322" s="22">
        <v>-1.0101</v>
      </c>
      <c r="J322" s="18">
        <v>3.92</v>
      </c>
      <c r="K322" s="23">
        <v>55252.4</v>
      </c>
    </row>
    <row r="323" spans="1:11" ht="16.05" customHeight="1" x14ac:dyDescent="0.3">
      <c r="A323" s="24">
        <v>320</v>
      </c>
      <c r="B323" s="25" t="s">
        <v>637</v>
      </c>
      <c r="C323" s="26">
        <v>85.5</v>
      </c>
      <c r="D323" s="27">
        <v>85.5</v>
      </c>
      <c r="E323" s="28">
        <v>85.5</v>
      </c>
      <c r="F323" s="29">
        <v>85.5</v>
      </c>
      <c r="G323" s="27">
        <v>85.45</v>
      </c>
      <c r="H323" s="30">
        <v>23477</v>
      </c>
      <c r="I323" s="31">
        <v>5.8500000000000003E-2</v>
      </c>
      <c r="J323" s="27">
        <v>85.5</v>
      </c>
      <c r="K323" s="32">
        <v>2007283.5</v>
      </c>
    </row>
    <row r="324" spans="1:11" ht="16.05" customHeight="1" x14ac:dyDescent="0.3">
      <c r="A324" s="15">
        <v>321</v>
      </c>
      <c r="B324" s="16" t="s">
        <v>280</v>
      </c>
      <c r="C324" s="17">
        <v>160.80000000000001</v>
      </c>
      <c r="D324" s="18">
        <v>160.80000000000001</v>
      </c>
      <c r="E324" s="19">
        <v>160.80000000000001</v>
      </c>
      <c r="F324" s="20">
        <v>160.80000000000001</v>
      </c>
      <c r="G324" s="18">
        <v>161</v>
      </c>
      <c r="H324" s="21">
        <v>134</v>
      </c>
      <c r="I324" s="22">
        <v>-0.1242</v>
      </c>
      <c r="J324" s="18">
        <v>160.80000000000001</v>
      </c>
      <c r="K324" s="23">
        <v>21547.200000000001</v>
      </c>
    </row>
    <row r="325" spans="1:11" ht="16.05" customHeight="1" x14ac:dyDescent="0.3">
      <c r="A325" s="24">
        <v>322</v>
      </c>
      <c r="B325" s="25" t="s">
        <v>133</v>
      </c>
      <c r="C325" s="26">
        <v>7.56</v>
      </c>
      <c r="D325" s="27">
        <v>7.56</v>
      </c>
      <c r="E325" s="28">
        <v>7.56</v>
      </c>
      <c r="F325" s="29">
        <v>7.56</v>
      </c>
      <c r="G325" s="27">
        <v>7.61</v>
      </c>
      <c r="H325" s="30">
        <v>11812</v>
      </c>
      <c r="I325" s="31">
        <v>-0.65700000000000003</v>
      </c>
      <c r="J325" s="27">
        <v>7.56</v>
      </c>
      <c r="K325" s="32">
        <v>89298.72</v>
      </c>
    </row>
    <row r="326" spans="1:11" ht="16.05" customHeight="1" x14ac:dyDescent="0.3">
      <c r="A326" s="15">
        <v>323</v>
      </c>
      <c r="B326" s="16" t="s">
        <v>100</v>
      </c>
      <c r="C326" s="17">
        <v>2.84</v>
      </c>
      <c r="D326" s="18">
        <v>2.84</v>
      </c>
      <c r="E326" s="19">
        <v>2.84</v>
      </c>
      <c r="F326" s="20">
        <v>2.84</v>
      </c>
      <c r="G326" s="18">
        <v>2.85</v>
      </c>
      <c r="H326" s="21">
        <v>242143</v>
      </c>
      <c r="I326" s="22">
        <v>-0.35089999999999999</v>
      </c>
      <c r="J326" s="18">
        <v>2.84</v>
      </c>
      <c r="K326" s="23">
        <v>687686.12</v>
      </c>
    </row>
    <row r="327" spans="1:11" ht="16.05" customHeight="1" x14ac:dyDescent="0.3">
      <c r="A327" s="24">
        <v>324</v>
      </c>
      <c r="B327" s="25" t="s">
        <v>144</v>
      </c>
      <c r="C327" s="26">
        <v>382.75</v>
      </c>
      <c r="D327" s="27">
        <v>382.75</v>
      </c>
      <c r="E327" s="28">
        <v>382.75</v>
      </c>
      <c r="F327" s="29">
        <v>382.75</v>
      </c>
      <c r="G327" s="27">
        <v>381.75</v>
      </c>
      <c r="H327" s="30">
        <v>23102</v>
      </c>
      <c r="I327" s="31">
        <v>0.26200000000000001</v>
      </c>
      <c r="J327" s="27">
        <v>382.75</v>
      </c>
      <c r="K327" s="32">
        <v>8842290.5</v>
      </c>
    </row>
    <row r="328" spans="1:11" ht="16.05" customHeight="1" x14ac:dyDescent="0.3">
      <c r="A328" s="15">
        <v>325</v>
      </c>
      <c r="B328" s="16" t="s">
        <v>638</v>
      </c>
      <c r="C328" s="17">
        <v>303.5</v>
      </c>
      <c r="D328" s="18">
        <v>303.5</v>
      </c>
      <c r="E328" s="19">
        <v>303.5</v>
      </c>
      <c r="F328" s="20">
        <v>303.5</v>
      </c>
      <c r="G328" s="18">
        <v>300</v>
      </c>
      <c r="H328" s="21">
        <v>11955</v>
      </c>
      <c r="I328" s="22">
        <v>1.1667000000000001</v>
      </c>
      <c r="J328" s="18">
        <v>303.5</v>
      </c>
      <c r="K328" s="23">
        <v>3628342.5</v>
      </c>
    </row>
    <row r="329" spans="1:11" ht="16.05" customHeight="1" x14ac:dyDescent="0.3">
      <c r="A329" s="24">
        <v>326</v>
      </c>
      <c r="B329" s="25" t="s">
        <v>186</v>
      </c>
      <c r="C329" s="26">
        <v>23.7</v>
      </c>
      <c r="D329" s="27">
        <v>23.7</v>
      </c>
      <c r="E329" s="28">
        <v>23.7</v>
      </c>
      <c r="F329" s="29">
        <v>23.7</v>
      </c>
      <c r="G329" s="27">
        <v>23.7</v>
      </c>
      <c r="H329" s="30">
        <v>184608</v>
      </c>
      <c r="I329" s="31">
        <v>0</v>
      </c>
      <c r="J329" s="27">
        <v>23.7</v>
      </c>
      <c r="K329" s="32">
        <v>4375209.5999999996</v>
      </c>
    </row>
    <row r="330" spans="1:11" ht="16.05" customHeight="1" x14ac:dyDescent="0.3">
      <c r="A330" s="15">
        <v>327</v>
      </c>
      <c r="B330" s="16" t="s">
        <v>639</v>
      </c>
      <c r="C330" s="17">
        <v>57</v>
      </c>
      <c r="D330" s="18">
        <v>57</v>
      </c>
      <c r="E330" s="19">
        <v>57</v>
      </c>
      <c r="F330" s="20">
        <v>57</v>
      </c>
      <c r="G330" s="18">
        <v>56.8</v>
      </c>
      <c r="H330" s="21">
        <v>2294</v>
      </c>
      <c r="I330" s="22">
        <v>0.35210000000000002</v>
      </c>
      <c r="J330" s="18">
        <v>57</v>
      </c>
      <c r="K330" s="23">
        <v>130758</v>
      </c>
    </row>
    <row r="331" spans="1:11" ht="16.05" customHeight="1" x14ac:dyDescent="0.3">
      <c r="A331" s="24">
        <v>328</v>
      </c>
      <c r="B331" s="25" t="s">
        <v>80</v>
      </c>
      <c r="C331" s="26">
        <v>2.19</v>
      </c>
      <c r="D331" s="27">
        <v>2.19</v>
      </c>
      <c r="E331" s="28">
        <v>2.19</v>
      </c>
      <c r="F331" s="29">
        <v>2.19</v>
      </c>
      <c r="G331" s="27">
        <v>2.19</v>
      </c>
      <c r="H331" s="30">
        <v>31419</v>
      </c>
      <c r="I331" s="31">
        <v>0</v>
      </c>
      <c r="J331" s="27">
        <v>2.19</v>
      </c>
      <c r="K331" s="32">
        <v>68807.61</v>
      </c>
    </row>
    <row r="332" spans="1:11" ht="16.05" customHeight="1" x14ac:dyDescent="0.3">
      <c r="A332" s="15">
        <v>329</v>
      </c>
      <c r="B332" s="16" t="s">
        <v>251</v>
      </c>
      <c r="C332" s="17">
        <v>12.23</v>
      </c>
      <c r="D332" s="18">
        <v>12.23</v>
      </c>
      <c r="E332" s="19">
        <v>12.23</v>
      </c>
      <c r="F332" s="20">
        <v>12.23</v>
      </c>
      <c r="G332" s="18">
        <v>12.17</v>
      </c>
      <c r="H332" s="21">
        <v>180701</v>
      </c>
      <c r="I332" s="22">
        <v>0.49299999999999999</v>
      </c>
      <c r="J332" s="18">
        <v>12.23</v>
      </c>
      <c r="K332" s="23">
        <v>2209973.23</v>
      </c>
    </row>
    <row r="333" spans="1:11" ht="16.05" customHeight="1" x14ac:dyDescent="0.3">
      <c r="A333" s="24">
        <v>330</v>
      </c>
      <c r="B333" s="25" t="s">
        <v>640</v>
      </c>
      <c r="C333" s="26">
        <v>35.64</v>
      </c>
      <c r="D333" s="27">
        <v>35.64</v>
      </c>
      <c r="E333" s="28">
        <v>35.64</v>
      </c>
      <c r="F333" s="29">
        <v>35.64</v>
      </c>
      <c r="G333" s="27">
        <v>35.64</v>
      </c>
      <c r="H333" s="30">
        <v>2086</v>
      </c>
      <c r="I333" s="31">
        <v>0</v>
      </c>
      <c r="J333" s="27">
        <v>35.64</v>
      </c>
      <c r="K333" s="32">
        <v>74345.039999999994</v>
      </c>
    </row>
    <row r="334" spans="1:11" ht="16.05" customHeight="1" x14ac:dyDescent="0.3">
      <c r="A334" s="15">
        <v>331</v>
      </c>
      <c r="B334" s="16" t="s">
        <v>641</v>
      </c>
      <c r="C334" s="17">
        <v>26.92</v>
      </c>
      <c r="D334" s="18">
        <v>26.92</v>
      </c>
      <c r="E334" s="19">
        <v>26.92</v>
      </c>
      <c r="F334" s="20">
        <v>26.92</v>
      </c>
      <c r="G334" s="18">
        <v>26.98</v>
      </c>
      <c r="H334" s="21">
        <v>23954</v>
      </c>
      <c r="I334" s="22">
        <v>-0.22239999999999999</v>
      </c>
      <c r="J334" s="18">
        <v>26.92</v>
      </c>
      <c r="K334" s="23">
        <v>644841.68000000005</v>
      </c>
    </row>
    <row r="335" spans="1:11" ht="16.05" customHeight="1" x14ac:dyDescent="0.3">
      <c r="A335" s="24">
        <v>332</v>
      </c>
      <c r="B335" s="25" t="s">
        <v>278</v>
      </c>
      <c r="C335" s="26">
        <v>130.1</v>
      </c>
      <c r="D335" s="27">
        <v>130.1</v>
      </c>
      <c r="E335" s="28">
        <v>130.1</v>
      </c>
      <c r="F335" s="29">
        <v>130.1</v>
      </c>
      <c r="G335" s="27">
        <v>130.30000000000001</v>
      </c>
      <c r="H335" s="30">
        <v>3345</v>
      </c>
      <c r="I335" s="31">
        <v>-0.1535</v>
      </c>
      <c r="J335" s="27">
        <v>130.1</v>
      </c>
      <c r="K335" s="32">
        <v>435184.5</v>
      </c>
    </row>
    <row r="336" spans="1:11" ht="16.05" customHeight="1" x14ac:dyDescent="0.3">
      <c r="A336" s="15">
        <v>333</v>
      </c>
      <c r="B336" s="16" t="s">
        <v>193</v>
      </c>
      <c r="C336" s="17">
        <v>89.1</v>
      </c>
      <c r="D336" s="18">
        <v>89.1</v>
      </c>
      <c r="E336" s="19">
        <v>89.1</v>
      </c>
      <c r="F336" s="20">
        <v>89.1</v>
      </c>
      <c r="G336" s="18">
        <v>90.4</v>
      </c>
      <c r="H336" s="21">
        <v>1482</v>
      </c>
      <c r="I336" s="22">
        <v>-1.4380999999999999</v>
      </c>
      <c r="J336" s="18">
        <v>89.1</v>
      </c>
      <c r="K336" s="23">
        <v>132046.20000000001</v>
      </c>
    </row>
    <row r="337" spans="1:11" ht="16.05" customHeight="1" x14ac:dyDescent="0.3">
      <c r="A337" s="24">
        <v>334</v>
      </c>
      <c r="B337" s="25" t="s">
        <v>128</v>
      </c>
      <c r="C337" s="26">
        <v>16.3</v>
      </c>
      <c r="D337" s="27">
        <v>16.3</v>
      </c>
      <c r="E337" s="28">
        <v>16.3</v>
      </c>
      <c r="F337" s="29">
        <v>16.3</v>
      </c>
      <c r="G337" s="27">
        <v>16.29</v>
      </c>
      <c r="H337" s="30">
        <v>134009</v>
      </c>
      <c r="I337" s="31">
        <v>6.1400000000000003E-2</v>
      </c>
      <c r="J337" s="27">
        <v>16.3</v>
      </c>
      <c r="K337" s="32">
        <v>2184346.7000000002</v>
      </c>
    </row>
    <row r="338" spans="1:11" ht="16.05" customHeight="1" x14ac:dyDescent="0.3">
      <c r="A338" s="15">
        <v>335</v>
      </c>
      <c r="B338" s="16" t="s">
        <v>642</v>
      </c>
      <c r="C338" s="17">
        <v>29.18</v>
      </c>
      <c r="D338" s="18">
        <v>29.18</v>
      </c>
      <c r="E338" s="19">
        <v>29.18</v>
      </c>
      <c r="F338" s="20">
        <v>29.18</v>
      </c>
      <c r="G338" s="18">
        <v>29.12</v>
      </c>
      <c r="H338" s="21">
        <v>27981</v>
      </c>
      <c r="I338" s="22">
        <v>0.20599999999999999</v>
      </c>
      <c r="J338" s="18">
        <v>29.18</v>
      </c>
      <c r="K338" s="23">
        <v>816485.58</v>
      </c>
    </row>
    <row r="339" spans="1:11" ht="16.05" customHeight="1" x14ac:dyDescent="0.3">
      <c r="A339" s="24">
        <v>336</v>
      </c>
      <c r="B339" s="25" t="s">
        <v>1077</v>
      </c>
      <c r="C339" s="26"/>
      <c r="D339" s="27"/>
      <c r="E339" s="28"/>
      <c r="F339" s="29"/>
      <c r="G339" s="27"/>
      <c r="H339" s="30"/>
      <c r="I339" s="31"/>
      <c r="J339" s="27"/>
      <c r="K339" s="32"/>
    </row>
    <row r="340" spans="1:11" ht="16.05" customHeight="1" x14ac:dyDescent="0.3">
      <c r="A340" s="15">
        <v>337</v>
      </c>
      <c r="B340" s="16" t="s">
        <v>299</v>
      </c>
      <c r="C340" s="17">
        <v>13.91</v>
      </c>
      <c r="D340" s="18">
        <v>13.91</v>
      </c>
      <c r="E340" s="19">
        <v>13.91</v>
      </c>
      <c r="F340" s="20">
        <v>13.91</v>
      </c>
      <c r="G340" s="18">
        <v>13.91</v>
      </c>
      <c r="H340" s="21">
        <v>180672</v>
      </c>
      <c r="I340" s="22">
        <v>0</v>
      </c>
      <c r="J340" s="18">
        <v>13.91</v>
      </c>
      <c r="K340" s="23">
        <v>2513147.52</v>
      </c>
    </row>
    <row r="341" spans="1:11" ht="16.05" customHeight="1" x14ac:dyDescent="0.3">
      <c r="A341" s="24">
        <v>338</v>
      </c>
      <c r="B341" s="25" t="s">
        <v>206</v>
      </c>
      <c r="C341" s="26">
        <v>14.3</v>
      </c>
      <c r="D341" s="27">
        <v>14.3</v>
      </c>
      <c r="E341" s="28">
        <v>14.3</v>
      </c>
      <c r="F341" s="29">
        <v>14.3</v>
      </c>
      <c r="G341" s="27">
        <v>14.3</v>
      </c>
      <c r="H341" s="30">
        <v>23106</v>
      </c>
      <c r="I341" s="31">
        <v>0</v>
      </c>
      <c r="J341" s="27">
        <v>14.3</v>
      </c>
      <c r="K341" s="32">
        <v>330415.8</v>
      </c>
    </row>
    <row r="342" spans="1:11" ht="16.05" customHeight="1" x14ac:dyDescent="0.3">
      <c r="A342" s="15">
        <v>339</v>
      </c>
      <c r="B342" s="16" t="s">
        <v>643</v>
      </c>
      <c r="C342" s="17">
        <v>23.9</v>
      </c>
      <c r="D342" s="18">
        <v>23.9</v>
      </c>
      <c r="E342" s="19">
        <v>23.9</v>
      </c>
      <c r="F342" s="20">
        <v>23.9</v>
      </c>
      <c r="G342" s="18">
        <v>23.86</v>
      </c>
      <c r="H342" s="21">
        <v>3424124</v>
      </c>
      <c r="I342" s="22">
        <v>0.1676</v>
      </c>
      <c r="J342" s="18">
        <v>23.9</v>
      </c>
      <c r="K342" s="23">
        <v>81836563.599999994</v>
      </c>
    </row>
    <row r="343" spans="1:11" ht="16.05" customHeight="1" x14ac:dyDescent="0.3">
      <c r="A343" s="24">
        <v>340</v>
      </c>
      <c r="B343" s="25" t="s">
        <v>145</v>
      </c>
      <c r="C343" s="26">
        <v>180.6</v>
      </c>
      <c r="D343" s="27">
        <v>180.6</v>
      </c>
      <c r="E343" s="28">
        <v>180.6</v>
      </c>
      <c r="F343" s="29">
        <v>180.6</v>
      </c>
      <c r="G343" s="27">
        <v>180.7</v>
      </c>
      <c r="H343" s="30">
        <v>223187</v>
      </c>
      <c r="I343" s="31">
        <v>-5.5300000000000002E-2</v>
      </c>
      <c r="J343" s="27">
        <v>180.6</v>
      </c>
      <c r="K343" s="32">
        <v>40307572.200000003</v>
      </c>
    </row>
    <row r="344" spans="1:11" ht="16.05" customHeight="1" x14ac:dyDescent="0.3">
      <c r="A344" s="15">
        <v>341</v>
      </c>
      <c r="B344" s="16" t="s">
        <v>154</v>
      </c>
      <c r="C344" s="17">
        <v>11.74</v>
      </c>
      <c r="D344" s="18">
        <v>11.74</v>
      </c>
      <c r="E344" s="19">
        <v>11.74</v>
      </c>
      <c r="F344" s="20">
        <v>11.74</v>
      </c>
      <c r="G344" s="18">
        <v>11.74</v>
      </c>
      <c r="H344" s="21">
        <v>36534</v>
      </c>
      <c r="I344" s="22">
        <v>0</v>
      </c>
      <c r="J344" s="18">
        <v>11.74</v>
      </c>
      <c r="K344" s="23">
        <v>428909.16</v>
      </c>
    </row>
    <row r="345" spans="1:11" ht="16.05" customHeight="1" x14ac:dyDescent="0.3">
      <c r="A345" s="24">
        <v>342</v>
      </c>
      <c r="B345" s="25" t="s">
        <v>169</v>
      </c>
      <c r="C345" s="26">
        <v>155</v>
      </c>
      <c r="D345" s="27">
        <v>155</v>
      </c>
      <c r="E345" s="28">
        <v>155</v>
      </c>
      <c r="F345" s="29">
        <v>155</v>
      </c>
      <c r="G345" s="27">
        <v>155.69999999999999</v>
      </c>
      <c r="H345" s="30">
        <v>1994</v>
      </c>
      <c r="I345" s="31">
        <v>-0.4496</v>
      </c>
      <c r="J345" s="27">
        <v>155</v>
      </c>
      <c r="K345" s="32">
        <v>309070</v>
      </c>
    </row>
    <row r="346" spans="1:11" ht="16.05" customHeight="1" x14ac:dyDescent="0.3">
      <c r="A346" s="15">
        <v>343</v>
      </c>
      <c r="B346" s="16" t="s">
        <v>1078</v>
      </c>
      <c r="C346" s="17"/>
      <c r="D346" s="18"/>
      <c r="E346" s="19"/>
      <c r="F346" s="20"/>
      <c r="G346" s="18"/>
      <c r="H346" s="21"/>
      <c r="I346" s="22"/>
      <c r="J346" s="18"/>
      <c r="K346" s="23"/>
    </row>
    <row r="347" spans="1:11" ht="16.05" customHeight="1" x14ac:dyDescent="0.3">
      <c r="A347" s="24">
        <v>344</v>
      </c>
      <c r="B347" s="25" t="s">
        <v>644</v>
      </c>
      <c r="C347" s="26">
        <v>26.8</v>
      </c>
      <c r="D347" s="27">
        <v>26.8</v>
      </c>
      <c r="E347" s="28">
        <v>26.8</v>
      </c>
      <c r="F347" s="29">
        <v>26.8</v>
      </c>
      <c r="G347" s="27">
        <v>26.82</v>
      </c>
      <c r="H347" s="30">
        <v>57096</v>
      </c>
      <c r="I347" s="31">
        <v>-7.46E-2</v>
      </c>
      <c r="J347" s="27">
        <v>26.8</v>
      </c>
      <c r="K347" s="32">
        <v>1530172.8</v>
      </c>
    </row>
    <row r="348" spans="1:11" ht="16.05" customHeight="1" x14ac:dyDescent="0.3">
      <c r="A348" s="15">
        <v>345</v>
      </c>
      <c r="B348" s="16" t="s">
        <v>645</v>
      </c>
      <c r="C348" s="17">
        <v>5355</v>
      </c>
      <c r="D348" s="18">
        <v>5355</v>
      </c>
      <c r="E348" s="19">
        <v>5355</v>
      </c>
      <c r="F348" s="20">
        <v>5355</v>
      </c>
      <c r="G348" s="18">
        <v>5355</v>
      </c>
      <c r="H348" s="21">
        <v>98</v>
      </c>
      <c r="I348" s="22">
        <v>0</v>
      </c>
      <c r="J348" s="18">
        <v>5355</v>
      </c>
      <c r="K348" s="23">
        <v>524790</v>
      </c>
    </row>
    <row r="349" spans="1:11" ht="16.05" customHeight="1" x14ac:dyDescent="0.3">
      <c r="A349" s="24">
        <v>346</v>
      </c>
      <c r="B349" s="25" t="s">
        <v>224</v>
      </c>
      <c r="C349" s="26">
        <v>7.86</v>
      </c>
      <c r="D349" s="27">
        <v>7.86</v>
      </c>
      <c r="E349" s="28">
        <v>7.86</v>
      </c>
      <c r="F349" s="29">
        <v>7.86</v>
      </c>
      <c r="G349" s="27">
        <v>7.88</v>
      </c>
      <c r="H349" s="30">
        <v>82265</v>
      </c>
      <c r="I349" s="31">
        <v>-0.25380000000000003</v>
      </c>
      <c r="J349" s="27">
        <v>7.86</v>
      </c>
      <c r="K349" s="32">
        <v>646602.9</v>
      </c>
    </row>
    <row r="350" spans="1:11" ht="16.05" customHeight="1" x14ac:dyDescent="0.3">
      <c r="A350" s="15">
        <v>347</v>
      </c>
      <c r="B350" s="16" t="s">
        <v>1079</v>
      </c>
      <c r="C350" s="17"/>
      <c r="D350" s="18"/>
      <c r="E350" s="19"/>
      <c r="F350" s="20"/>
      <c r="G350" s="18"/>
      <c r="H350" s="21"/>
      <c r="I350" s="22"/>
      <c r="J350" s="18"/>
      <c r="K350" s="23"/>
    </row>
    <row r="351" spans="1:11" ht="16.05" customHeight="1" x14ac:dyDescent="0.3">
      <c r="A351" s="24">
        <v>348</v>
      </c>
      <c r="B351" s="25" t="s">
        <v>646</v>
      </c>
      <c r="C351" s="26">
        <v>29.38</v>
      </c>
      <c r="D351" s="27">
        <v>29.38</v>
      </c>
      <c r="E351" s="28">
        <v>29.38</v>
      </c>
      <c r="F351" s="29">
        <v>29.38</v>
      </c>
      <c r="G351" s="27">
        <v>29.38</v>
      </c>
      <c r="H351" s="30">
        <v>362</v>
      </c>
      <c r="I351" s="31">
        <v>0</v>
      </c>
      <c r="J351" s="27">
        <v>29.38</v>
      </c>
      <c r="K351" s="32">
        <v>10635.56</v>
      </c>
    </row>
    <row r="352" spans="1:11" ht="16.05" customHeight="1" x14ac:dyDescent="0.3">
      <c r="A352" s="15">
        <v>349</v>
      </c>
      <c r="B352" s="16" t="s">
        <v>226</v>
      </c>
      <c r="C352" s="17">
        <v>140</v>
      </c>
      <c r="D352" s="18">
        <v>140</v>
      </c>
      <c r="E352" s="19">
        <v>140</v>
      </c>
      <c r="F352" s="20">
        <v>140</v>
      </c>
      <c r="G352" s="18">
        <v>140</v>
      </c>
      <c r="H352" s="21">
        <v>199</v>
      </c>
      <c r="I352" s="22">
        <v>0</v>
      </c>
      <c r="J352" s="18">
        <v>140</v>
      </c>
      <c r="K352" s="23">
        <v>27860</v>
      </c>
    </row>
    <row r="353" spans="1:11" ht="16.05" customHeight="1" x14ac:dyDescent="0.3">
      <c r="A353" s="24">
        <v>350</v>
      </c>
      <c r="B353" s="25" t="s">
        <v>1080</v>
      </c>
      <c r="C353" s="26"/>
      <c r="D353" s="27"/>
      <c r="E353" s="28"/>
      <c r="F353" s="29"/>
      <c r="G353" s="27"/>
      <c r="H353" s="30"/>
      <c r="I353" s="31"/>
      <c r="J353" s="27"/>
      <c r="K353" s="32"/>
    </row>
    <row r="354" spans="1:11" ht="16.05" customHeight="1" x14ac:dyDescent="0.3">
      <c r="A354" s="15">
        <v>351</v>
      </c>
      <c r="B354" s="16" t="s">
        <v>1081</v>
      </c>
      <c r="C354" s="17"/>
      <c r="D354" s="18"/>
      <c r="E354" s="19"/>
      <c r="F354" s="20"/>
      <c r="G354" s="18"/>
      <c r="H354" s="21"/>
      <c r="I354" s="22"/>
      <c r="J354" s="18"/>
      <c r="K354" s="23"/>
    </row>
    <row r="355" spans="1:11" ht="16.05" customHeight="1" x14ac:dyDescent="0.3">
      <c r="A355" s="24">
        <v>352</v>
      </c>
      <c r="B355" s="25" t="s">
        <v>647</v>
      </c>
      <c r="C355" s="26">
        <v>336.5</v>
      </c>
      <c r="D355" s="27">
        <v>336.5</v>
      </c>
      <c r="E355" s="28">
        <v>336.5</v>
      </c>
      <c r="F355" s="29">
        <v>336.5</v>
      </c>
      <c r="G355" s="27">
        <v>336</v>
      </c>
      <c r="H355" s="30">
        <v>27896</v>
      </c>
      <c r="I355" s="31">
        <v>0.14879999999999999</v>
      </c>
      <c r="J355" s="27">
        <v>336.5</v>
      </c>
      <c r="K355" s="32">
        <v>9387004</v>
      </c>
    </row>
    <row r="356" spans="1:11" ht="16.05" customHeight="1" x14ac:dyDescent="0.3">
      <c r="A356" s="15">
        <v>353</v>
      </c>
      <c r="B356" s="16" t="s">
        <v>230</v>
      </c>
      <c r="C356" s="17">
        <v>197.3</v>
      </c>
      <c r="D356" s="18">
        <v>197.3</v>
      </c>
      <c r="E356" s="19">
        <v>197.3</v>
      </c>
      <c r="F356" s="20">
        <v>197.3</v>
      </c>
      <c r="G356" s="18">
        <v>198</v>
      </c>
      <c r="H356" s="21">
        <v>2148</v>
      </c>
      <c r="I356" s="22">
        <v>-0.35349999999999998</v>
      </c>
      <c r="J356" s="18">
        <v>197.3</v>
      </c>
      <c r="K356" s="23">
        <v>423800.4</v>
      </c>
    </row>
    <row r="357" spans="1:11" ht="16.05" customHeight="1" x14ac:dyDescent="0.3">
      <c r="A357" s="24">
        <v>354</v>
      </c>
      <c r="B357" s="25" t="s">
        <v>273</v>
      </c>
      <c r="C357" s="26">
        <v>185.5</v>
      </c>
      <c r="D357" s="27">
        <v>185.5</v>
      </c>
      <c r="E357" s="28">
        <v>185.5</v>
      </c>
      <c r="F357" s="29">
        <v>185.5</v>
      </c>
      <c r="G357" s="27">
        <v>182.5</v>
      </c>
      <c r="H357" s="30">
        <v>33115</v>
      </c>
      <c r="I357" s="31">
        <v>1.6437999999999999</v>
      </c>
      <c r="J357" s="27">
        <v>185.5</v>
      </c>
      <c r="K357" s="32">
        <v>6142832.5</v>
      </c>
    </row>
    <row r="358" spans="1:11" ht="16.05" customHeight="1" x14ac:dyDescent="0.3">
      <c r="A358" s="15">
        <v>355</v>
      </c>
      <c r="B358" s="16" t="s">
        <v>648</v>
      </c>
      <c r="C358" s="17">
        <v>30.3</v>
      </c>
      <c r="D358" s="18">
        <v>30.3</v>
      </c>
      <c r="E358" s="19">
        <v>30.3</v>
      </c>
      <c r="F358" s="20">
        <v>30.3</v>
      </c>
      <c r="G358" s="18">
        <v>30.6</v>
      </c>
      <c r="H358" s="21">
        <v>79754</v>
      </c>
      <c r="I358" s="22">
        <v>-0.98040000000000005</v>
      </c>
      <c r="J358" s="18">
        <v>30.3</v>
      </c>
      <c r="K358" s="23">
        <v>2416546.2000000002</v>
      </c>
    </row>
    <row r="359" spans="1:11" ht="16.05" customHeight="1" x14ac:dyDescent="0.3">
      <c r="A359" s="24">
        <v>356</v>
      </c>
      <c r="B359" s="25" t="s">
        <v>294</v>
      </c>
      <c r="C359" s="26">
        <v>24.32</v>
      </c>
      <c r="D359" s="27">
        <v>24.32</v>
      </c>
      <c r="E359" s="28">
        <v>24.32</v>
      </c>
      <c r="F359" s="29">
        <v>24.32</v>
      </c>
      <c r="G359" s="27">
        <v>24.4</v>
      </c>
      <c r="H359" s="30">
        <v>111612</v>
      </c>
      <c r="I359" s="31">
        <v>-0.32790000000000002</v>
      </c>
      <c r="J359" s="27">
        <v>24.32</v>
      </c>
      <c r="K359" s="32">
        <v>2714403.84</v>
      </c>
    </row>
    <row r="360" spans="1:11" ht="16.05" customHeight="1" x14ac:dyDescent="0.3">
      <c r="A360" s="15">
        <v>357</v>
      </c>
      <c r="B360" s="16" t="s">
        <v>1082</v>
      </c>
      <c r="C360" s="17"/>
      <c r="D360" s="18"/>
      <c r="E360" s="19"/>
      <c r="F360" s="20"/>
      <c r="G360" s="18"/>
      <c r="H360" s="21"/>
      <c r="I360" s="22"/>
      <c r="J360" s="18"/>
      <c r="K360" s="23"/>
    </row>
    <row r="361" spans="1:11" ht="16.05" customHeight="1" x14ac:dyDescent="0.3">
      <c r="A361" s="24">
        <v>358</v>
      </c>
      <c r="B361" s="25" t="s">
        <v>649</v>
      </c>
      <c r="C361" s="26">
        <v>5.54</v>
      </c>
      <c r="D361" s="27">
        <v>5.54</v>
      </c>
      <c r="E361" s="28">
        <v>5.54</v>
      </c>
      <c r="F361" s="29">
        <v>5.54</v>
      </c>
      <c r="G361" s="27">
        <v>5.55</v>
      </c>
      <c r="H361" s="30">
        <v>11720</v>
      </c>
      <c r="I361" s="31">
        <v>-0.1802</v>
      </c>
      <c r="J361" s="27">
        <v>5.54</v>
      </c>
      <c r="K361" s="32">
        <v>64928.800000000003</v>
      </c>
    </row>
    <row r="362" spans="1:11" ht="16.05" customHeight="1" x14ac:dyDescent="0.3">
      <c r="A362" s="15">
        <v>359</v>
      </c>
      <c r="B362" s="16" t="s">
        <v>650</v>
      </c>
      <c r="C362" s="17">
        <v>34.96</v>
      </c>
      <c r="D362" s="18">
        <v>34.96</v>
      </c>
      <c r="E362" s="19">
        <v>34.96</v>
      </c>
      <c r="F362" s="20">
        <v>34.96</v>
      </c>
      <c r="G362" s="18">
        <v>34.700000000000003</v>
      </c>
      <c r="H362" s="21">
        <v>3085</v>
      </c>
      <c r="I362" s="22">
        <v>0.74929999999999997</v>
      </c>
      <c r="J362" s="18">
        <v>34.96</v>
      </c>
      <c r="K362" s="23">
        <v>107851.6</v>
      </c>
    </row>
    <row r="363" spans="1:11" ht="16.05" customHeight="1" x14ac:dyDescent="0.3">
      <c r="A363" s="24">
        <v>360</v>
      </c>
      <c r="B363" s="25" t="s">
        <v>651</v>
      </c>
      <c r="C363" s="26">
        <v>7.51</v>
      </c>
      <c r="D363" s="27">
        <v>7.51</v>
      </c>
      <c r="E363" s="28">
        <v>7.51</v>
      </c>
      <c r="F363" s="29">
        <v>7.51</v>
      </c>
      <c r="G363" s="27">
        <v>7.52</v>
      </c>
      <c r="H363" s="30">
        <v>655309</v>
      </c>
      <c r="I363" s="31">
        <v>-0.13300000000000001</v>
      </c>
      <c r="J363" s="27">
        <v>7.51</v>
      </c>
      <c r="K363" s="32">
        <v>4921370.59</v>
      </c>
    </row>
    <row r="364" spans="1:11" ht="16.05" customHeight="1" x14ac:dyDescent="0.3">
      <c r="A364" s="15">
        <v>361</v>
      </c>
      <c r="B364" s="16" t="s">
        <v>187</v>
      </c>
      <c r="C364" s="17">
        <v>25.32</v>
      </c>
      <c r="D364" s="18">
        <v>25.32</v>
      </c>
      <c r="E364" s="19">
        <v>25.32</v>
      </c>
      <c r="F364" s="20">
        <v>25.32</v>
      </c>
      <c r="G364" s="18">
        <v>25.32</v>
      </c>
      <c r="H364" s="21">
        <v>37</v>
      </c>
      <c r="I364" s="22">
        <v>0</v>
      </c>
      <c r="J364" s="18">
        <v>25.32</v>
      </c>
      <c r="K364" s="23">
        <v>936.84</v>
      </c>
    </row>
    <row r="365" spans="1:11" ht="16.05" customHeight="1" x14ac:dyDescent="0.3">
      <c r="A365" s="24">
        <v>362</v>
      </c>
      <c r="B365" s="25" t="s">
        <v>652</v>
      </c>
      <c r="C365" s="26">
        <v>26.46</v>
      </c>
      <c r="D365" s="27">
        <v>26.46</v>
      </c>
      <c r="E365" s="28">
        <v>26.46</v>
      </c>
      <c r="F365" s="29">
        <v>26.46</v>
      </c>
      <c r="G365" s="27">
        <v>26.42</v>
      </c>
      <c r="H365" s="30">
        <v>67596</v>
      </c>
      <c r="I365" s="31">
        <v>0.15140000000000001</v>
      </c>
      <c r="J365" s="27">
        <v>26.46</v>
      </c>
      <c r="K365" s="32">
        <v>1788590.16</v>
      </c>
    </row>
    <row r="366" spans="1:11" ht="16.05" customHeight="1" x14ac:dyDescent="0.3">
      <c r="A366" s="15">
        <v>363</v>
      </c>
      <c r="B366" s="16" t="s">
        <v>143</v>
      </c>
      <c r="C366" s="17">
        <v>48.74</v>
      </c>
      <c r="D366" s="18">
        <v>48.74</v>
      </c>
      <c r="E366" s="19">
        <v>48.74</v>
      </c>
      <c r="F366" s="20">
        <v>48.74</v>
      </c>
      <c r="G366" s="18">
        <v>48.86</v>
      </c>
      <c r="H366" s="21">
        <v>11488</v>
      </c>
      <c r="I366" s="22">
        <v>-0.24560000000000001</v>
      </c>
      <c r="J366" s="18">
        <v>48.74</v>
      </c>
      <c r="K366" s="23">
        <v>559925.12</v>
      </c>
    </row>
    <row r="367" spans="1:11" ht="16.05" customHeight="1" x14ac:dyDescent="0.3">
      <c r="A367" s="24">
        <v>364</v>
      </c>
      <c r="B367" s="25" t="s">
        <v>653</v>
      </c>
      <c r="C367" s="26">
        <v>219.8</v>
      </c>
      <c r="D367" s="27">
        <v>219.8</v>
      </c>
      <c r="E367" s="28">
        <v>219.8</v>
      </c>
      <c r="F367" s="29">
        <v>219.8</v>
      </c>
      <c r="G367" s="27">
        <v>219.6</v>
      </c>
      <c r="H367" s="30">
        <v>7383</v>
      </c>
      <c r="I367" s="31">
        <v>9.11E-2</v>
      </c>
      <c r="J367" s="27">
        <v>219.8</v>
      </c>
      <c r="K367" s="32">
        <v>1622783.4</v>
      </c>
    </row>
    <row r="368" spans="1:11" ht="16.05" customHeight="1" x14ac:dyDescent="0.3">
      <c r="A368" s="15">
        <v>365</v>
      </c>
      <c r="B368" s="16" t="s">
        <v>654</v>
      </c>
      <c r="C368" s="17">
        <v>11.07</v>
      </c>
      <c r="D368" s="18">
        <v>11.07</v>
      </c>
      <c r="E368" s="19">
        <v>11.07</v>
      </c>
      <c r="F368" s="20">
        <v>11.07</v>
      </c>
      <c r="G368" s="18">
        <v>11.07</v>
      </c>
      <c r="H368" s="21">
        <v>3020</v>
      </c>
      <c r="I368" s="22">
        <v>0</v>
      </c>
      <c r="J368" s="18">
        <v>11.07</v>
      </c>
      <c r="K368" s="23">
        <v>33431.4</v>
      </c>
    </row>
    <row r="369" spans="1:11" ht="16.05" customHeight="1" x14ac:dyDescent="0.3">
      <c r="A369" s="24">
        <v>366</v>
      </c>
      <c r="B369" s="25" t="s">
        <v>655</v>
      </c>
      <c r="C369" s="26">
        <v>7.88</v>
      </c>
      <c r="D369" s="27">
        <v>7.88</v>
      </c>
      <c r="E369" s="28">
        <v>7.88</v>
      </c>
      <c r="F369" s="29">
        <v>7.88</v>
      </c>
      <c r="G369" s="27">
        <v>7.9</v>
      </c>
      <c r="H369" s="30">
        <v>33324</v>
      </c>
      <c r="I369" s="31">
        <v>-0.25319999999999998</v>
      </c>
      <c r="J369" s="27">
        <v>7.88</v>
      </c>
      <c r="K369" s="32">
        <v>262593.12</v>
      </c>
    </row>
    <row r="370" spans="1:11" ht="16.05" customHeight="1" x14ac:dyDescent="0.3">
      <c r="A370" s="15">
        <v>367</v>
      </c>
      <c r="B370" s="16" t="s">
        <v>188</v>
      </c>
      <c r="C370" s="17">
        <v>104</v>
      </c>
      <c r="D370" s="18">
        <v>104</v>
      </c>
      <c r="E370" s="19">
        <v>104</v>
      </c>
      <c r="F370" s="20">
        <v>104</v>
      </c>
      <c r="G370" s="18">
        <v>103.8</v>
      </c>
      <c r="H370" s="21">
        <v>27075</v>
      </c>
      <c r="I370" s="22">
        <v>0.19270000000000001</v>
      </c>
      <c r="J370" s="18">
        <v>104</v>
      </c>
      <c r="K370" s="23">
        <v>2815800</v>
      </c>
    </row>
    <row r="371" spans="1:11" ht="16.05" customHeight="1" x14ac:dyDescent="0.3">
      <c r="A371" s="24">
        <v>368</v>
      </c>
      <c r="B371" s="25" t="s">
        <v>1083</v>
      </c>
      <c r="C371" s="26"/>
      <c r="D371" s="27"/>
      <c r="E371" s="28"/>
      <c r="F371" s="29"/>
      <c r="G371" s="27"/>
      <c r="H371" s="30"/>
      <c r="I371" s="31"/>
      <c r="J371" s="27"/>
      <c r="K371" s="32"/>
    </row>
    <row r="372" spans="1:11" ht="16.05" customHeight="1" x14ac:dyDescent="0.3">
      <c r="A372" s="15">
        <v>369</v>
      </c>
      <c r="B372" s="16" t="s">
        <v>1084</v>
      </c>
      <c r="C372" s="17"/>
      <c r="D372" s="18"/>
      <c r="E372" s="19"/>
      <c r="F372" s="20"/>
      <c r="G372" s="18"/>
      <c r="H372" s="21"/>
      <c r="I372" s="22"/>
      <c r="J372" s="18"/>
      <c r="K372" s="23"/>
    </row>
    <row r="373" spans="1:11" ht="16.05" customHeight="1" x14ac:dyDescent="0.3">
      <c r="A373" s="24">
        <v>370</v>
      </c>
      <c r="B373" s="25" t="s">
        <v>267</v>
      </c>
      <c r="C373" s="26">
        <v>2.5499999999999998</v>
      </c>
      <c r="D373" s="27">
        <v>2.5499999999999998</v>
      </c>
      <c r="E373" s="28">
        <v>2.5499999999999998</v>
      </c>
      <c r="F373" s="29">
        <v>2.5499999999999998</v>
      </c>
      <c r="G373" s="27">
        <v>2.5499999999999998</v>
      </c>
      <c r="H373" s="30">
        <v>4878</v>
      </c>
      <c r="I373" s="31">
        <v>0</v>
      </c>
      <c r="J373" s="27">
        <v>2.5499999999999998</v>
      </c>
      <c r="K373" s="32">
        <v>12438.9</v>
      </c>
    </row>
    <row r="374" spans="1:11" ht="16.05" customHeight="1" x14ac:dyDescent="0.3">
      <c r="A374" s="15">
        <v>371</v>
      </c>
      <c r="B374" s="16" t="s">
        <v>656</v>
      </c>
      <c r="C374" s="17">
        <v>12.27</v>
      </c>
      <c r="D374" s="18">
        <v>12.27</v>
      </c>
      <c r="E374" s="19">
        <v>12.27</v>
      </c>
      <c r="F374" s="20">
        <v>12.27</v>
      </c>
      <c r="G374" s="18">
        <v>12.19</v>
      </c>
      <c r="H374" s="21">
        <v>1768660</v>
      </c>
      <c r="I374" s="22">
        <v>0.65629999999999999</v>
      </c>
      <c r="J374" s="18">
        <v>12.27</v>
      </c>
      <c r="K374" s="23">
        <v>21701458.199999999</v>
      </c>
    </row>
    <row r="375" spans="1:11" ht="16.05" customHeight="1" x14ac:dyDescent="0.3">
      <c r="A375" s="24">
        <v>372</v>
      </c>
      <c r="B375" s="25" t="s">
        <v>657</v>
      </c>
      <c r="C375" s="26">
        <v>3.38</v>
      </c>
      <c r="D375" s="27">
        <v>3.38</v>
      </c>
      <c r="E375" s="28">
        <v>3.38</v>
      </c>
      <c r="F375" s="29">
        <v>3.38</v>
      </c>
      <c r="G375" s="27">
        <v>3.4</v>
      </c>
      <c r="H375" s="30">
        <v>592147</v>
      </c>
      <c r="I375" s="31">
        <v>-0.58819999999999995</v>
      </c>
      <c r="J375" s="27">
        <v>3.38</v>
      </c>
      <c r="K375" s="32">
        <v>2001456.86</v>
      </c>
    </row>
    <row r="376" spans="1:11" ht="16.05" customHeight="1" x14ac:dyDescent="0.3">
      <c r="A376" s="15">
        <v>373</v>
      </c>
      <c r="B376" s="16" t="s">
        <v>95</v>
      </c>
      <c r="C376" s="17">
        <v>36.1</v>
      </c>
      <c r="D376" s="18">
        <v>36.1</v>
      </c>
      <c r="E376" s="19">
        <v>36.1</v>
      </c>
      <c r="F376" s="20">
        <v>36.1</v>
      </c>
      <c r="G376" s="18">
        <v>36.119999999999997</v>
      </c>
      <c r="H376" s="21">
        <v>20595</v>
      </c>
      <c r="I376" s="22">
        <v>-5.5399999999999998E-2</v>
      </c>
      <c r="J376" s="18">
        <v>36.1</v>
      </c>
      <c r="K376" s="23">
        <v>743479.5</v>
      </c>
    </row>
    <row r="377" spans="1:11" ht="16.05" customHeight="1" x14ac:dyDescent="0.3">
      <c r="A377" s="24">
        <v>374</v>
      </c>
      <c r="B377" s="25" t="s">
        <v>658</v>
      </c>
      <c r="C377" s="26">
        <v>7.63</v>
      </c>
      <c r="D377" s="27">
        <v>7.63</v>
      </c>
      <c r="E377" s="28">
        <v>7.63</v>
      </c>
      <c r="F377" s="29">
        <v>7.63</v>
      </c>
      <c r="G377" s="27">
        <v>7.64</v>
      </c>
      <c r="H377" s="30">
        <v>555058</v>
      </c>
      <c r="I377" s="31">
        <v>-0.13089999999999999</v>
      </c>
      <c r="J377" s="27">
        <v>7.63</v>
      </c>
      <c r="K377" s="32">
        <v>4235092.54</v>
      </c>
    </row>
    <row r="378" spans="1:11" ht="16.05" customHeight="1" x14ac:dyDescent="0.3">
      <c r="A378" s="15">
        <v>375</v>
      </c>
      <c r="B378" s="16" t="s">
        <v>212</v>
      </c>
      <c r="C378" s="17">
        <v>3.66</v>
      </c>
      <c r="D378" s="18">
        <v>3.66</v>
      </c>
      <c r="E378" s="19">
        <v>3.66</v>
      </c>
      <c r="F378" s="20">
        <v>3.66</v>
      </c>
      <c r="G378" s="18">
        <v>3.67</v>
      </c>
      <c r="H378" s="21">
        <v>132013</v>
      </c>
      <c r="I378" s="22">
        <v>-0.27250000000000002</v>
      </c>
      <c r="J378" s="18">
        <v>3.66</v>
      </c>
      <c r="K378" s="23">
        <v>483167.58</v>
      </c>
    </row>
    <row r="379" spans="1:11" ht="16.05" customHeight="1" x14ac:dyDescent="0.3">
      <c r="A379" s="24">
        <v>376</v>
      </c>
      <c r="B379" s="25" t="s">
        <v>1085</v>
      </c>
      <c r="C379" s="26"/>
      <c r="D379" s="27"/>
      <c r="E379" s="28"/>
      <c r="F379" s="29"/>
      <c r="G379" s="27"/>
      <c r="H379" s="30"/>
      <c r="I379" s="31"/>
      <c r="J379" s="27"/>
      <c r="K379" s="32"/>
    </row>
    <row r="380" spans="1:11" ht="16.05" customHeight="1" x14ac:dyDescent="0.3">
      <c r="A380" s="15">
        <v>377</v>
      </c>
      <c r="B380" s="16" t="s">
        <v>659</v>
      </c>
      <c r="C380" s="17">
        <v>50.9</v>
      </c>
      <c r="D380" s="18">
        <v>50.9</v>
      </c>
      <c r="E380" s="19">
        <v>50.9</v>
      </c>
      <c r="F380" s="20">
        <v>50.9</v>
      </c>
      <c r="G380" s="18">
        <v>51.05</v>
      </c>
      <c r="H380" s="21">
        <v>317138</v>
      </c>
      <c r="I380" s="22">
        <v>-0.29380000000000001</v>
      </c>
      <c r="J380" s="18">
        <v>50.9</v>
      </c>
      <c r="K380" s="23">
        <v>16142324.199999999</v>
      </c>
    </row>
    <row r="381" spans="1:11" ht="16.05" customHeight="1" x14ac:dyDescent="0.3">
      <c r="A381" s="24">
        <v>378</v>
      </c>
      <c r="B381" s="25" t="s">
        <v>660</v>
      </c>
      <c r="C381" s="26">
        <v>138.9</v>
      </c>
      <c r="D381" s="27">
        <v>138.9</v>
      </c>
      <c r="E381" s="28">
        <v>138.9</v>
      </c>
      <c r="F381" s="29">
        <v>138.9</v>
      </c>
      <c r="G381" s="27">
        <v>138.4</v>
      </c>
      <c r="H381" s="30">
        <v>331</v>
      </c>
      <c r="I381" s="31">
        <v>0.36130000000000001</v>
      </c>
      <c r="J381" s="27">
        <v>138.9</v>
      </c>
      <c r="K381" s="32">
        <v>45975.9</v>
      </c>
    </row>
    <row r="382" spans="1:11" ht="16.05" customHeight="1" x14ac:dyDescent="0.3">
      <c r="A382" s="15">
        <v>379</v>
      </c>
      <c r="B382" s="16" t="s">
        <v>661</v>
      </c>
      <c r="C382" s="17">
        <v>3.34</v>
      </c>
      <c r="D382" s="18">
        <v>3.34</v>
      </c>
      <c r="E382" s="19">
        <v>3.34</v>
      </c>
      <c r="F382" s="20">
        <v>3.34</v>
      </c>
      <c r="G382" s="18">
        <v>3.34</v>
      </c>
      <c r="H382" s="21">
        <v>541449</v>
      </c>
      <c r="I382" s="22">
        <v>0</v>
      </c>
      <c r="J382" s="18">
        <v>3.34</v>
      </c>
      <c r="K382" s="23">
        <v>1808439.66</v>
      </c>
    </row>
    <row r="383" spans="1:11" ht="16.05" customHeight="1" x14ac:dyDescent="0.3">
      <c r="A383" s="24">
        <v>380</v>
      </c>
      <c r="B383" s="25" t="s">
        <v>241</v>
      </c>
      <c r="C383" s="26">
        <v>296.5</v>
      </c>
      <c r="D383" s="27">
        <v>296.5</v>
      </c>
      <c r="E383" s="28">
        <v>296.5</v>
      </c>
      <c r="F383" s="29">
        <v>296.5</v>
      </c>
      <c r="G383" s="27">
        <v>296.5</v>
      </c>
      <c r="H383" s="30">
        <v>6821</v>
      </c>
      <c r="I383" s="31">
        <v>0</v>
      </c>
      <c r="J383" s="27">
        <v>296.5</v>
      </c>
      <c r="K383" s="32">
        <v>2022426.5</v>
      </c>
    </row>
    <row r="384" spans="1:11" ht="16.05" customHeight="1" x14ac:dyDescent="0.3">
      <c r="A384" s="15">
        <v>381</v>
      </c>
      <c r="B384" s="16" t="s">
        <v>117</v>
      </c>
      <c r="C384" s="17">
        <v>35.700000000000003</v>
      </c>
      <c r="D384" s="18">
        <v>35.700000000000003</v>
      </c>
      <c r="E384" s="19">
        <v>35.700000000000003</v>
      </c>
      <c r="F384" s="20">
        <v>35.700000000000003</v>
      </c>
      <c r="G384" s="18">
        <v>35.82</v>
      </c>
      <c r="H384" s="21">
        <v>6294</v>
      </c>
      <c r="I384" s="22">
        <v>-0.33500000000000002</v>
      </c>
      <c r="J384" s="18">
        <v>35.700000000000003</v>
      </c>
      <c r="K384" s="23">
        <v>224695.8</v>
      </c>
    </row>
    <row r="385" spans="1:11" ht="16.05" customHeight="1" x14ac:dyDescent="0.3">
      <c r="A385" s="24">
        <v>382</v>
      </c>
      <c r="B385" s="25" t="s">
        <v>662</v>
      </c>
      <c r="C385" s="26">
        <v>70.95</v>
      </c>
      <c r="D385" s="27">
        <v>70.95</v>
      </c>
      <c r="E385" s="28">
        <v>70.95</v>
      </c>
      <c r="F385" s="29">
        <v>70.95</v>
      </c>
      <c r="G385" s="27">
        <v>71.099999999999994</v>
      </c>
      <c r="H385" s="30">
        <v>106028</v>
      </c>
      <c r="I385" s="31">
        <v>-0.21099999999999999</v>
      </c>
      <c r="J385" s="27">
        <v>70.95</v>
      </c>
      <c r="K385" s="32">
        <v>7522686.5999999996</v>
      </c>
    </row>
    <row r="386" spans="1:11" ht="16.05" customHeight="1" x14ac:dyDescent="0.3">
      <c r="A386" s="15">
        <v>383</v>
      </c>
      <c r="B386" s="16" t="s">
        <v>208</v>
      </c>
      <c r="C386" s="17">
        <v>8.6</v>
      </c>
      <c r="D386" s="18">
        <v>8.6</v>
      </c>
      <c r="E386" s="19">
        <v>8.6</v>
      </c>
      <c r="F386" s="20">
        <v>8.6</v>
      </c>
      <c r="G386" s="18">
        <v>8.57</v>
      </c>
      <c r="H386" s="21">
        <v>84300</v>
      </c>
      <c r="I386" s="22">
        <v>0.35010000000000002</v>
      </c>
      <c r="J386" s="18">
        <v>8.6</v>
      </c>
      <c r="K386" s="23">
        <v>724980</v>
      </c>
    </row>
    <row r="387" spans="1:11" ht="16.05" customHeight="1" x14ac:dyDescent="0.3">
      <c r="A387" s="24">
        <v>384</v>
      </c>
      <c r="B387" s="25" t="s">
        <v>260</v>
      </c>
      <c r="C387" s="26">
        <v>269</v>
      </c>
      <c r="D387" s="27">
        <v>269</v>
      </c>
      <c r="E387" s="28">
        <v>269</v>
      </c>
      <c r="F387" s="29">
        <v>269</v>
      </c>
      <c r="G387" s="27">
        <v>267.75</v>
      </c>
      <c r="H387" s="30">
        <v>10447</v>
      </c>
      <c r="I387" s="31">
        <v>0.46689999999999998</v>
      </c>
      <c r="J387" s="27">
        <v>269</v>
      </c>
      <c r="K387" s="32">
        <v>2810243</v>
      </c>
    </row>
    <row r="388" spans="1:11" ht="16.05" customHeight="1" x14ac:dyDescent="0.3">
      <c r="A388" s="15">
        <v>385</v>
      </c>
      <c r="B388" s="16" t="s">
        <v>663</v>
      </c>
      <c r="C388" s="17">
        <v>17.98</v>
      </c>
      <c r="D388" s="18">
        <v>17.98</v>
      </c>
      <c r="E388" s="19">
        <v>17.98</v>
      </c>
      <c r="F388" s="20">
        <v>17.98</v>
      </c>
      <c r="G388" s="18">
        <v>17.899999999999999</v>
      </c>
      <c r="H388" s="21">
        <v>77517</v>
      </c>
      <c r="I388" s="22">
        <v>0.44690000000000002</v>
      </c>
      <c r="J388" s="18">
        <v>17.98</v>
      </c>
      <c r="K388" s="23">
        <v>1393755.66</v>
      </c>
    </row>
    <row r="389" spans="1:11" ht="16.05" customHeight="1" x14ac:dyDescent="0.3">
      <c r="A389" s="24">
        <v>386</v>
      </c>
      <c r="B389" s="25" t="s">
        <v>664</v>
      </c>
      <c r="C389" s="26">
        <v>278.5</v>
      </c>
      <c r="D389" s="27">
        <v>278.5</v>
      </c>
      <c r="E389" s="28">
        <v>278.5</v>
      </c>
      <c r="F389" s="29">
        <v>278.5</v>
      </c>
      <c r="G389" s="27">
        <v>278</v>
      </c>
      <c r="H389" s="30">
        <v>72431</v>
      </c>
      <c r="I389" s="31">
        <v>0.1799</v>
      </c>
      <c r="J389" s="27">
        <v>278.5</v>
      </c>
      <c r="K389" s="32">
        <v>20172033.5</v>
      </c>
    </row>
    <row r="390" spans="1:11" ht="16.05" customHeight="1" x14ac:dyDescent="0.3">
      <c r="A390" s="15">
        <v>387</v>
      </c>
      <c r="B390" s="16" t="s">
        <v>665</v>
      </c>
      <c r="C390" s="17">
        <v>143.4</v>
      </c>
      <c r="D390" s="18">
        <v>143.4</v>
      </c>
      <c r="E390" s="19">
        <v>143.4</v>
      </c>
      <c r="F390" s="20">
        <v>143.4</v>
      </c>
      <c r="G390" s="18">
        <v>143</v>
      </c>
      <c r="H390" s="21">
        <v>3302</v>
      </c>
      <c r="I390" s="22">
        <v>0.2797</v>
      </c>
      <c r="J390" s="18">
        <v>143.4</v>
      </c>
      <c r="K390" s="23">
        <v>473506.8</v>
      </c>
    </row>
    <row r="391" spans="1:11" ht="16.05" customHeight="1" x14ac:dyDescent="0.3">
      <c r="A391" s="24">
        <v>388</v>
      </c>
      <c r="B391" s="25" t="s">
        <v>666</v>
      </c>
      <c r="C391" s="26">
        <v>112.1</v>
      </c>
      <c r="D391" s="27">
        <v>112.1</v>
      </c>
      <c r="E391" s="28">
        <v>112.1</v>
      </c>
      <c r="F391" s="29">
        <v>112.1</v>
      </c>
      <c r="G391" s="27">
        <v>112</v>
      </c>
      <c r="H391" s="30">
        <v>828424</v>
      </c>
      <c r="I391" s="31">
        <v>8.9300000000000004E-2</v>
      </c>
      <c r="J391" s="27">
        <v>112.1</v>
      </c>
      <c r="K391" s="32">
        <v>92866330.400000006</v>
      </c>
    </row>
    <row r="392" spans="1:11" ht="16.05" customHeight="1" x14ac:dyDescent="0.3">
      <c r="A392" s="15">
        <v>389</v>
      </c>
      <c r="B392" s="16" t="s">
        <v>667</v>
      </c>
      <c r="C392" s="17">
        <v>18.649999999999999</v>
      </c>
      <c r="D392" s="18">
        <v>18.649999999999999</v>
      </c>
      <c r="E392" s="19">
        <v>18.649999999999999</v>
      </c>
      <c r="F392" s="20">
        <v>18.649999999999999</v>
      </c>
      <c r="G392" s="18">
        <v>18.7</v>
      </c>
      <c r="H392" s="21">
        <v>16647</v>
      </c>
      <c r="I392" s="22">
        <v>-0.26740000000000003</v>
      </c>
      <c r="J392" s="18">
        <v>18.649999999999999</v>
      </c>
      <c r="K392" s="23">
        <v>310466.55</v>
      </c>
    </row>
    <row r="393" spans="1:11" ht="16.05" customHeight="1" x14ac:dyDescent="0.3">
      <c r="A393" s="24">
        <v>390</v>
      </c>
      <c r="B393" s="25" t="s">
        <v>668</v>
      </c>
      <c r="C393" s="26">
        <v>12.11</v>
      </c>
      <c r="D393" s="27">
        <v>12.11</v>
      </c>
      <c r="E393" s="28">
        <v>12.11</v>
      </c>
      <c r="F393" s="29">
        <v>12.11</v>
      </c>
      <c r="G393" s="27">
        <v>12.11</v>
      </c>
      <c r="H393" s="30">
        <v>86296</v>
      </c>
      <c r="I393" s="31">
        <v>0</v>
      </c>
      <c r="J393" s="27">
        <v>12.11</v>
      </c>
      <c r="K393" s="32">
        <v>1045044.56</v>
      </c>
    </row>
    <row r="394" spans="1:11" ht="16.05" customHeight="1" x14ac:dyDescent="0.3">
      <c r="A394" s="15">
        <v>391</v>
      </c>
      <c r="B394" s="16" t="s">
        <v>1086</v>
      </c>
      <c r="C394" s="17"/>
      <c r="D394" s="18"/>
      <c r="E394" s="19"/>
      <c r="F394" s="20"/>
      <c r="G394" s="18"/>
      <c r="H394" s="21"/>
      <c r="I394" s="22"/>
      <c r="J394" s="18"/>
      <c r="K394" s="23"/>
    </row>
    <row r="395" spans="1:11" ht="16.05" customHeight="1" x14ac:dyDescent="0.3">
      <c r="A395" s="24">
        <v>392</v>
      </c>
      <c r="B395" s="25" t="s">
        <v>125</v>
      </c>
      <c r="C395" s="26">
        <v>308.25</v>
      </c>
      <c r="D395" s="27">
        <v>308.25</v>
      </c>
      <c r="E395" s="28">
        <v>308.25</v>
      </c>
      <c r="F395" s="29">
        <v>308.25</v>
      </c>
      <c r="G395" s="27">
        <v>308.25</v>
      </c>
      <c r="H395" s="30">
        <v>2955960</v>
      </c>
      <c r="I395" s="31">
        <v>0</v>
      </c>
      <c r="J395" s="27">
        <v>308.25</v>
      </c>
      <c r="K395" s="32">
        <v>911174670</v>
      </c>
    </row>
    <row r="396" spans="1:11" ht="16.05" customHeight="1" x14ac:dyDescent="0.3">
      <c r="A396" s="15">
        <v>393</v>
      </c>
      <c r="B396" s="16" t="s">
        <v>1087</v>
      </c>
      <c r="C396" s="17"/>
      <c r="D396" s="18"/>
      <c r="E396" s="19"/>
      <c r="F396" s="20"/>
      <c r="G396" s="18"/>
      <c r="H396" s="21"/>
      <c r="I396" s="22"/>
      <c r="J396" s="18"/>
      <c r="K396" s="23"/>
    </row>
    <row r="397" spans="1:11" ht="16.05" customHeight="1" x14ac:dyDescent="0.3">
      <c r="A397" s="24">
        <v>394</v>
      </c>
      <c r="B397" s="25" t="s">
        <v>669</v>
      </c>
      <c r="C397" s="26">
        <v>22.38</v>
      </c>
      <c r="D397" s="27">
        <v>22.38</v>
      </c>
      <c r="E397" s="28">
        <v>22.38</v>
      </c>
      <c r="F397" s="29">
        <v>22.38</v>
      </c>
      <c r="G397" s="27">
        <v>22.36</v>
      </c>
      <c r="H397" s="30">
        <v>38254</v>
      </c>
      <c r="I397" s="31">
        <v>8.9399999999999993E-2</v>
      </c>
      <c r="J397" s="27">
        <v>22.38</v>
      </c>
      <c r="K397" s="32">
        <v>856124.52</v>
      </c>
    </row>
    <row r="398" spans="1:11" ht="16.05" customHeight="1" x14ac:dyDescent="0.3">
      <c r="A398" s="15">
        <v>395</v>
      </c>
      <c r="B398" s="16" t="s">
        <v>152</v>
      </c>
      <c r="C398" s="17">
        <v>95.3</v>
      </c>
      <c r="D398" s="18">
        <v>95.3</v>
      </c>
      <c r="E398" s="19">
        <v>95.3</v>
      </c>
      <c r="F398" s="20">
        <v>95.3</v>
      </c>
      <c r="G398" s="18">
        <v>94.75</v>
      </c>
      <c r="H398" s="21">
        <v>1639</v>
      </c>
      <c r="I398" s="22">
        <v>0.58050000000000002</v>
      </c>
      <c r="J398" s="18">
        <v>95.3</v>
      </c>
      <c r="K398" s="23">
        <v>156196.70000000001</v>
      </c>
    </row>
    <row r="399" spans="1:11" ht="16.05" customHeight="1" x14ac:dyDescent="0.3">
      <c r="A399" s="24">
        <v>396</v>
      </c>
      <c r="B399" s="25" t="s">
        <v>670</v>
      </c>
      <c r="C399" s="26">
        <v>485</v>
      </c>
      <c r="D399" s="27">
        <v>485</v>
      </c>
      <c r="E399" s="28">
        <v>485</v>
      </c>
      <c r="F399" s="29">
        <v>485</v>
      </c>
      <c r="G399" s="27">
        <v>500</v>
      </c>
      <c r="H399" s="30">
        <v>2798</v>
      </c>
      <c r="I399" s="31">
        <v>-3</v>
      </c>
      <c r="J399" s="27">
        <v>485</v>
      </c>
      <c r="K399" s="32">
        <v>1357030</v>
      </c>
    </row>
    <row r="400" spans="1:11" ht="16.05" customHeight="1" x14ac:dyDescent="0.3">
      <c r="A400" s="15">
        <v>397</v>
      </c>
      <c r="B400" s="16" t="s">
        <v>671</v>
      </c>
      <c r="C400" s="17">
        <v>294.5</v>
      </c>
      <c r="D400" s="18">
        <v>294.5</v>
      </c>
      <c r="E400" s="19">
        <v>294.5</v>
      </c>
      <c r="F400" s="20">
        <v>294.5</v>
      </c>
      <c r="G400" s="18">
        <v>291.25</v>
      </c>
      <c r="H400" s="21">
        <v>238078</v>
      </c>
      <c r="I400" s="22">
        <v>1.1158999999999999</v>
      </c>
      <c r="J400" s="18">
        <v>294.5</v>
      </c>
      <c r="K400" s="23">
        <v>70113971</v>
      </c>
    </row>
    <row r="401" spans="1:11" ht="16.05" customHeight="1" x14ac:dyDescent="0.3">
      <c r="A401" s="24">
        <v>398</v>
      </c>
      <c r="B401" s="25" t="s">
        <v>672</v>
      </c>
      <c r="C401" s="26">
        <v>46.28</v>
      </c>
      <c r="D401" s="27">
        <v>46.28</v>
      </c>
      <c r="E401" s="28">
        <v>46.28</v>
      </c>
      <c r="F401" s="29">
        <v>46.28</v>
      </c>
      <c r="G401" s="27">
        <v>46.32</v>
      </c>
      <c r="H401" s="30">
        <v>30374</v>
      </c>
      <c r="I401" s="31">
        <v>-8.6400000000000005E-2</v>
      </c>
      <c r="J401" s="27">
        <v>46.28</v>
      </c>
      <c r="K401" s="32">
        <v>1405708.72</v>
      </c>
    </row>
    <row r="402" spans="1:11" ht="16.05" customHeight="1" x14ac:dyDescent="0.3">
      <c r="A402" s="15">
        <v>399</v>
      </c>
      <c r="B402" s="16" t="s">
        <v>673</v>
      </c>
      <c r="C402" s="17">
        <v>3.7</v>
      </c>
      <c r="D402" s="18">
        <v>3.7</v>
      </c>
      <c r="E402" s="19">
        <v>3.7</v>
      </c>
      <c r="F402" s="20">
        <v>3.7</v>
      </c>
      <c r="G402" s="18">
        <v>3.68</v>
      </c>
      <c r="H402" s="21">
        <v>297834</v>
      </c>
      <c r="I402" s="22">
        <v>0.54349999999999998</v>
      </c>
      <c r="J402" s="18">
        <v>3.7</v>
      </c>
      <c r="K402" s="23">
        <v>1101985.8</v>
      </c>
    </row>
    <row r="403" spans="1:11" ht="16.05" customHeight="1" x14ac:dyDescent="0.3">
      <c r="A403" s="24">
        <v>400</v>
      </c>
      <c r="B403" s="25" t="s">
        <v>236</v>
      </c>
      <c r="C403" s="26">
        <v>6.9</v>
      </c>
      <c r="D403" s="27">
        <v>6.9</v>
      </c>
      <c r="E403" s="28">
        <v>6.9</v>
      </c>
      <c r="F403" s="29">
        <v>6.9</v>
      </c>
      <c r="G403" s="27">
        <v>6.9</v>
      </c>
      <c r="H403" s="30">
        <v>25677</v>
      </c>
      <c r="I403" s="31">
        <v>0</v>
      </c>
      <c r="J403" s="27">
        <v>6.9</v>
      </c>
      <c r="K403" s="32">
        <v>177171.3</v>
      </c>
    </row>
    <row r="404" spans="1:11" ht="16.05" customHeight="1" x14ac:dyDescent="0.3">
      <c r="A404" s="15">
        <v>401</v>
      </c>
      <c r="B404" s="16" t="s">
        <v>121</v>
      </c>
      <c r="C404" s="17">
        <v>11.6</v>
      </c>
      <c r="D404" s="18">
        <v>11.6</v>
      </c>
      <c r="E404" s="19">
        <v>11.6</v>
      </c>
      <c r="F404" s="20">
        <v>11.6</v>
      </c>
      <c r="G404" s="18">
        <v>11.63</v>
      </c>
      <c r="H404" s="21">
        <v>791723</v>
      </c>
      <c r="I404" s="22">
        <v>-0.25800000000000001</v>
      </c>
      <c r="J404" s="18">
        <v>11.6</v>
      </c>
      <c r="K404" s="23">
        <v>9183986.8000000007</v>
      </c>
    </row>
    <row r="405" spans="1:11" ht="16.05" customHeight="1" x14ac:dyDescent="0.3">
      <c r="A405" s="24">
        <v>402</v>
      </c>
      <c r="B405" s="25" t="s">
        <v>176</v>
      </c>
      <c r="C405" s="26">
        <v>0.99</v>
      </c>
      <c r="D405" s="27">
        <v>0.99</v>
      </c>
      <c r="E405" s="28">
        <v>0.99</v>
      </c>
      <c r="F405" s="29">
        <v>0.99</v>
      </c>
      <c r="G405" s="27">
        <v>1</v>
      </c>
      <c r="H405" s="30">
        <v>8473186</v>
      </c>
      <c r="I405" s="31">
        <v>-1</v>
      </c>
      <c r="J405" s="27">
        <v>0.99</v>
      </c>
      <c r="K405" s="32">
        <v>8388454.1399999997</v>
      </c>
    </row>
    <row r="406" spans="1:11" ht="16.05" customHeight="1" x14ac:dyDescent="0.3">
      <c r="A406" s="15">
        <v>403</v>
      </c>
      <c r="B406" s="16" t="s">
        <v>279</v>
      </c>
      <c r="C406" s="17">
        <v>62.15</v>
      </c>
      <c r="D406" s="18">
        <v>62.15</v>
      </c>
      <c r="E406" s="19">
        <v>62.15</v>
      </c>
      <c r="F406" s="20">
        <v>62.15</v>
      </c>
      <c r="G406" s="18">
        <v>62.05</v>
      </c>
      <c r="H406" s="21">
        <v>409424</v>
      </c>
      <c r="I406" s="22">
        <v>0.16120000000000001</v>
      </c>
      <c r="J406" s="18">
        <v>62.15</v>
      </c>
      <c r="K406" s="23">
        <v>25445701.600000001</v>
      </c>
    </row>
    <row r="407" spans="1:11" ht="16.05" customHeight="1" x14ac:dyDescent="0.3">
      <c r="A407" s="24">
        <v>404</v>
      </c>
      <c r="B407" s="25" t="s">
        <v>192</v>
      </c>
      <c r="C407" s="26">
        <v>444</v>
      </c>
      <c r="D407" s="27">
        <v>444</v>
      </c>
      <c r="E407" s="28">
        <v>444</v>
      </c>
      <c r="F407" s="29">
        <v>444</v>
      </c>
      <c r="G407" s="27">
        <v>445</v>
      </c>
      <c r="H407" s="30">
        <v>4991</v>
      </c>
      <c r="I407" s="31">
        <v>-0.22470000000000001</v>
      </c>
      <c r="J407" s="27">
        <v>444</v>
      </c>
      <c r="K407" s="32">
        <v>2216004</v>
      </c>
    </row>
    <row r="408" spans="1:11" ht="16.05" customHeight="1" x14ac:dyDescent="0.3">
      <c r="A408" s="15">
        <v>405</v>
      </c>
      <c r="B408" s="16" t="s">
        <v>255</v>
      </c>
      <c r="C408" s="17">
        <v>4.18</v>
      </c>
      <c r="D408" s="18">
        <v>4.18</v>
      </c>
      <c r="E408" s="19">
        <v>4.18</v>
      </c>
      <c r="F408" s="20">
        <v>4.18</v>
      </c>
      <c r="G408" s="18">
        <v>4.18</v>
      </c>
      <c r="H408" s="21">
        <v>192982</v>
      </c>
      <c r="I408" s="22">
        <v>0</v>
      </c>
      <c r="J408" s="18">
        <v>4.18</v>
      </c>
      <c r="K408" s="23">
        <v>806664.76</v>
      </c>
    </row>
    <row r="409" spans="1:11" ht="16.05" customHeight="1" x14ac:dyDescent="0.3">
      <c r="A409" s="24">
        <v>406</v>
      </c>
      <c r="B409" s="25" t="s">
        <v>115</v>
      </c>
      <c r="C409" s="26">
        <v>2.56</v>
      </c>
      <c r="D409" s="27">
        <v>2.56</v>
      </c>
      <c r="E409" s="28">
        <v>2.56</v>
      </c>
      <c r="F409" s="29">
        <v>2.56</v>
      </c>
      <c r="G409" s="27">
        <v>2.56</v>
      </c>
      <c r="H409" s="30">
        <v>5282659</v>
      </c>
      <c r="I409" s="31">
        <v>0</v>
      </c>
      <c r="J409" s="27">
        <v>2.56</v>
      </c>
      <c r="K409" s="32">
        <v>13523607.039999999</v>
      </c>
    </row>
    <row r="410" spans="1:11" ht="16.05" customHeight="1" x14ac:dyDescent="0.3">
      <c r="A410" s="15">
        <v>407</v>
      </c>
      <c r="B410" s="16" t="s">
        <v>78</v>
      </c>
      <c r="C410" s="17">
        <v>271</v>
      </c>
      <c r="D410" s="18">
        <v>271</v>
      </c>
      <c r="E410" s="19">
        <v>271</v>
      </c>
      <c r="F410" s="20">
        <v>271</v>
      </c>
      <c r="G410" s="18">
        <v>270.25</v>
      </c>
      <c r="H410" s="21">
        <v>1050070</v>
      </c>
      <c r="I410" s="22">
        <v>0.27750000000000002</v>
      </c>
      <c r="J410" s="18">
        <v>271</v>
      </c>
      <c r="K410" s="23">
        <v>284568970</v>
      </c>
    </row>
    <row r="411" spans="1:11" ht="16.05" customHeight="1" x14ac:dyDescent="0.3">
      <c r="A411" s="24">
        <v>408</v>
      </c>
      <c r="B411" s="25" t="s">
        <v>674</v>
      </c>
      <c r="C411" s="26">
        <v>8.74</v>
      </c>
      <c r="D411" s="27">
        <v>8.74</v>
      </c>
      <c r="E411" s="28">
        <v>8.74</v>
      </c>
      <c r="F411" s="29">
        <v>8.74</v>
      </c>
      <c r="G411" s="27">
        <v>8.77</v>
      </c>
      <c r="H411" s="30">
        <v>485065</v>
      </c>
      <c r="I411" s="31">
        <v>-0.34210000000000002</v>
      </c>
      <c r="J411" s="27">
        <v>8.74</v>
      </c>
      <c r="K411" s="32">
        <v>4239468.0999999996</v>
      </c>
    </row>
    <row r="412" spans="1:11" ht="16.05" customHeight="1" x14ac:dyDescent="0.3">
      <c r="A412" s="15">
        <v>409</v>
      </c>
      <c r="B412" s="16" t="s">
        <v>1088</v>
      </c>
      <c r="C412" s="17"/>
      <c r="D412" s="18"/>
      <c r="E412" s="19"/>
      <c r="F412" s="20"/>
      <c r="G412" s="18"/>
      <c r="H412" s="21"/>
      <c r="I412" s="22"/>
      <c r="J412" s="18"/>
      <c r="K412" s="23"/>
    </row>
    <row r="413" spans="1:11" ht="16.05" customHeight="1" x14ac:dyDescent="0.3">
      <c r="A413" s="24">
        <v>410</v>
      </c>
      <c r="B413" s="25" t="s">
        <v>244</v>
      </c>
      <c r="C413" s="26">
        <v>14.06</v>
      </c>
      <c r="D413" s="27">
        <v>14.06</v>
      </c>
      <c r="E413" s="28">
        <v>14.06</v>
      </c>
      <c r="F413" s="29">
        <v>14.06</v>
      </c>
      <c r="G413" s="27">
        <v>13.99</v>
      </c>
      <c r="H413" s="30">
        <v>1099869</v>
      </c>
      <c r="I413" s="31">
        <v>0.50039999999999996</v>
      </c>
      <c r="J413" s="27">
        <v>14.06</v>
      </c>
      <c r="K413" s="32">
        <v>15464158.140000001</v>
      </c>
    </row>
    <row r="414" spans="1:11" ht="16.05" customHeight="1" x14ac:dyDescent="0.3">
      <c r="A414" s="15">
        <v>411</v>
      </c>
      <c r="B414" s="16" t="s">
        <v>675</v>
      </c>
      <c r="C414" s="17">
        <v>4.1100000000000003</v>
      </c>
      <c r="D414" s="18">
        <v>4.1100000000000003</v>
      </c>
      <c r="E414" s="19">
        <v>4.1100000000000003</v>
      </c>
      <c r="F414" s="20">
        <v>4.1100000000000003</v>
      </c>
      <c r="G414" s="18">
        <v>4.0999999999999996</v>
      </c>
      <c r="H414" s="21">
        <v>465373</v>
      </c>
      <c r="I414" s="22">
        <v>0.24390000000000001</v>
      </c>
      <c r="J414" s="18">
        <v>4.1100000000000003</v>
      </c>
      <c r="K414" s="23">
        <v>1912683.03</v>
      </c>
    </row>
    <row r="415" spans="1:11" ht="16.05" customHeight="1" x14ac:dyDescent="0.3">
      <c r="A415" s="24">
        <v>412</v>
      </c>
      <c r="B415" s="25" t="s">
        <v>676</v>
      </c>
      <c r="C415" s="26">
        <v>221.1</v>
      </c>
      <c r="D415" s="27">
        <v>221.1</v>
      </c>
      <c r="E415" s="28">
        <v>221.1</v>
      </c>
      <c r="F415" s="29">
        <v>221.1</v>
      </c>
      <c r="G415" s="27">
        <v>222</v>
      </c>
      <c r="H415" s="30">
        <v>3172</v>
      </c>
      <c r="I415" s="31">
        <v>-0.40539999999999998</v>
      </c>
      <c r="J415" s="27">
        <v>221.1</v>
      </c>
      <c r="K415" s="32">
        <v>701329.2</v>
      </c>
    </row>
    <row r="416" spans="1:11" ht="16.05" customHeight="1" x14ac:dyDescent="0.3">
      <c r="A416" s="15">
        <v>413</v>
      </c>
      <c r="B416" s="16" t="s">
        <v>190</v>
      </c>
      <c r="C416" s="17">
        <v>8.6</v>
      </c>
      <c r="D416" s="18">
        <v>8.6</v>
      </c>
      <c r="E416" s="19">
        <v>8.6</v>
      </c>
      <c r="F416" s="20">
        <v>8.6</v>
      </c>
      <c r="G416" s="18">
        <v>8.6</v>
      </c>
      <c r="H416" s="21">
        <v>130192</v>
      </c>
      <c r="I416" s="22">
        <v>0</v>
      </c>
      <c r="J416" s="18">
        <v>8.6</v>
      </c>
      <c r="K416" s="23">
        <v>1119651.2</v>
      </c>
    </row>
    <row r="417" spans="1:11" ht="16.05" customHeight="1" x14ac:dyDescent="0.3">
      <c r="A417" s="24">
        <v>414</v>
      </c>
      <c r="B417" s="25" t="s">
        <v>677</v>
      </c>
      <c r="C417" s="26">
        <v>13.53</v>
      </c>
      <c r="D417" s="27">
        <v>13.53</v>
      </c>
      <c r="E417" s="28">
        <v>13.53</v>
      </c>
      <c r="F417" s="29">
        <v>13.53</v>
      </c>
      <c r="G417" s="27">
        <v>13.46</v>
      </c>
      <c r="H417" s="30">
        <v>16109</v>
      </c>
      <c r="I417" s="31">
        <v>0.52010000000000001</v>
      </c>
      <c r="J417" s="27">
        <v>13.53</v>
      </c>
      <c r="K417" s="32">
        <v>217954.77</v>
      </c>
    </row>
    <row r="418" spans="1:11" ht="16.05" customHeight="1" x14ac:dyDescent="0.3">
      <c r="A418" s="15">
        <v>415</v>
      </c>
      <c r="B418" s="16" t="s">
        <v>196</v>
      </c>
      <c r="C418" s="17">
        <v>1.74</v>
      </c>
      <c r="D418" s="18">
        <v>1.74</v>
      </c>
      <c r="E418" s="19">
        <v>1.74</v>
      </c>
      <c r="F418" s="20">
        <v>1.74</v>
      </c>
      <c r="G418" s="18">
        <v>1.75</v>
      </c>
      <c r="H418" s="21">
        <v>1863358</v>
      </c>
      <c r="I418" s="22">
        <v>-0.57140000000000002</v>
      </c>
      <c r="J418" s="18">
        <v>1.74</v>
      </c>
      <c r="K418" s="23">
        <v>3242242.92</v>
      </c>
    </row>
    <row r="419" spans="1:11" ht="16.05" customHeight="1" x14ac:dyDescent="0.3">
      <c r="A419" s="24">
        <v>416</v>
      </c>
      <c r="B419" s="25" t="s">
        <v>678</v>
      </c>
      <c r="C419" s="26"/>
      <c r="D419" s="27"/>
      <c r="E419" s="28"/>
      <c r="F419" s="29"/>
      <c r="G419" s="27"/>
      <c r="H419" s="30"/>
      <c r="I419" s="31"/>
      <c r="J419" s="27"/>
      <c r="K419" s="32"/>
    </row>
    <row r="420" spans="1:11" ht="16.05" customHeight="1" x14ac:dyDescent="0.3">
      <c r="A420" s="15">
        <v>417</v>
      </c>
      <c r="B420" s="16" t="s">
        <v>110</v>
      </c>
      <c r="C420" s="17">
        <v>31.66</v>
      </c>
      <c r="D420" s="18">
        <v>31.66</v>
      </c>
      <c r="E420" s="19">
        <v>31.66</v>
      </c>
      <c r="F420" s="20">
        <v>31.66</v>
      </c>
      <c r="G420" s="18">
        <v>31.64</v>
      </c>
      <c r="H420" s="21">
        <v>617835</v>
      </c>
      <c r="I420" s="22">
        <v>6.3200000000000006E-2</v>
      </c>
      <c r="J420" s="18">
        <v>31.66</v>
      </c>
      <c r="K420" s="23">
        <v>19560656.100000001</v>
      </c>
    </row>
    <row r="421" spans="1:11" ht="16.05" customHeight="1" x14ac:dyDescent="0.3">
      <c r="A421" s="24">
        <v>418</v>
      </c>
      <c r="B421" s="25" t="s">
        <v>200</v>
      </c>
      <c r="C421" s="26">
        <v>1.83</v>
      </c>
      <c r="D421" s="27">
        <v>1.83</v>
      </c>
      <c r="E421" s="28">
        <v>1.83</v>
      </c>
      <c r="F421" s="29">
        <v>1.83</v>
      </c>
      <c r="G421" s="27">
        <v>1.84</v>
      </c>
      <c r="H421" s="30">
        <v>457646</v>
      </c>
      <c r="I421" s="31">
        <v>-0.54349999999999998</v>
      </c>
      <c r="J421" s="27">
        <v>1.83</v>
      </c>
      <c r="K421" s="32">
        <v>837492.18</v>
      </c>
    </row>
    <row r="422" spans="1:11" ht="16.05" customHeight="1" x14ac:dyDescent="0.3">
      <c r="A422" s="15">
        <v>419</v>
      </c>
      <c r="B422" s="16" t="s">
        <v>146</v>
      </c>
      <c r="C422" s="17">
        <v>84</v>
      </c>
      <c r="D422" s="18">
        <v>84</v>
      </c>
      <c r="E422" s="19">
        <v>84</v>
      </c>
      <c r="F422" s="20">
        <v>84</v>
      </c>
      <c r="G422" s="18">
        <v>84.2</v>
      </c>
      <c r="H422" s="21">
        <v>1455</v>
      </c>
      <c r="I422" s="22">
        <v>-0.23749999999999999</v>
      </c>
      <c r="J422" s="18">
        <v>84</v>
      </c>
      <c r="K422" s="23">
        <v>122220</v>
      </c>
    </row>
    <row r="423" spans="1:11" ht="16.05" customHeight="1" x14ac:dyDescent="0.3">
      <c r="A423" s="24">
        <v>420</v>
      </c>
      <c r="B423" s="25" t="s">
        <v>679</v>
      </c>
      <c r="C423" s="26">
        <v>90</v>
      </c>
      <c r="D423" s="27">
        <v>90</v>
      </c>
      <c r="E423" s="28">
        <v>90</v>
      </c>
      <c r="F423" s="29">
        <v>90</v>
      </c>
      <c r="G423" s="27">
        <v>89.8</v>
      </c>
      <c r="H423" s="30">
        <v>11212</v>
      </c>
      <c r="I423" s="31">
        <v>0.22270000000000001</v>
      </c>
      <c r="J423" s="27">
        <v>90</v>
      </c>
      <c r="K423" s="32">
        <v>1009080</v>
      </c>
    </row>
    <row r="424" spans="1:11" ht="16.05" customHeight="1" x14ac:dyDescent="0.3">
      <c r="A424" s="15">
        <v>421</v>
      </c>
      <c r="B424" s="16" t="s">
        <v>680</v>
      </c>
      <c r="C424" s="17">
        <v>500.5</v>
      </c>
      <c r="D424" s="18">
        <v>500.5</v>
      </c>
      <c r="E424" s="19">
        <v>500.5</v>
      </c>
      <c r="F424" s="20">
        <v>500.5</v>
      </c>
      <c r="G424" s="18">
        <v>502.5</v>
      </c>
      <c r="H424" s="21">
        <v>2048</v>
      </c>
      <c r="I424" s="22">
        <v>-0.39800000000000002</v>
      </c>
      <c r="J424" s="18">
        <v>500.5</v>
      </c>
      <c r="K424" s="23">
        <v>1025024</v>
      </c>
    </row>
    <row r="425" spans="1:11" ht="16.05" customHeight="1" x14ac:dyDescent="0.3">
      <c r="A425" s="24">
        <v>422</v>
      </c>
      <c r="B425" s="25" t="s">
        <v>270</v>
      </c>
      <c r="C425" s="26">
        <v>7.12</v>
      </c>
      <c r="D425" s="27">
        <v>7.12</v>
      </c>
      <c r="E425" s="28">
        <v>7.12</v>
      </c>
      <c r="F425" s="29">
        <v>7.12</v>
      </c>
      <c r="G425" s="27">
        <v>7.13</v>
      </c>
      <c r="H425" s="30">
        <v>99790</v>
      </c>
      <c r="I425" s="31">
        <v>-0.14030000000000001</v>
      </c>
      <c r="J425" s="27">
        <v>7.12</v>
      </c>
      <c r="K425" s="32">
        <v>710504.8</v>
      </c>
    </row>
    <row r="426" spans="1:11" ht="16.05" customHeight="1" x14ac:dyDescent="0.3">
      <c r="A426" s="15">
        <v>423</v>
      </c>
      <c r="B426" s="16" t="s">
        <v>681</v>
      </c>
      <c r="C426" s="17">
        <v>27.8</v>
      </c>
      <c r="D426" s="18">
        <v>27.8</v>
      </c>
      <c r="E426" s="19">
        <v>27.8</v>
      </c>
      <c r="F426" s="20">
        <v>27.8</v>
      </c>
      <c r="G426" s="18">
        <v>27.86</v>
      </c>
      <c r="H426" s="21">
        <v>120825</v>
      </c>
      <c r="I426" s="22">
        <v>-0.21540000000000001</v>
      </c>
      <c r="J426" s="18">
        <v>27.8</v>
      </c>
      <c r="K426" s="23">
        <v>3358935</v>
      </c>
    </row>
    <row r="427" spans="1:11" ht="16.05" customHeight="1" x14ac:dyDescent="0.3">
      <c r="A427" s="24">
        <v>424</v>
      </c>
      <c r="B427" s="25" t="s">
        <v>682</v>
      </c>
      <c r="C427" s="26">
        <v>33.619999999999997</v>
      </c>
      <c r="D427" s="27">
        <v>33.619999999999997</v>
      </c>
      <c r="E427" s="28">
        <v>33.619999999999997</v>
      </c>
      <c r="F427" s="29">
        <v>33.619999999999997</v>
      </c>
      <c r="G427" s="27">
        <v>33.28</v>
      </c>
      <c r="H427" s="30">
        <v>7852</v>
      </c>
      <c r="I427" s="31">
        <v>1.0216000000000001</v>
      </c>
      <c r="J427" s="27">
        <v>33.619999999999997</v>
      </c>
      <c r="K427" s="32">
        <v>263984.24</v>
      </c>
    </row>
    <row r="428" spans="1:11" ht="16.05" customHeight="1" x14ac:dyDescent="0.3">
      <c r="A428" s="15">
        <v>425</v>
      </c>
      <c r="B428" s="16" t="s">
        <v>683</v>
      </c>
      <c r="C428" s="17">
        <v>26</v>
      </c>
      <c r="D428" s="18">
        <v>26</v>
      </c>
      <c r="E428" s="19">
        <v>26</v>
      </c>
      <c r="F428" s="20">
        <v>26</v>
      </c>
      <c r="G428" s="18">
        <v>26</v>
      </c>
      <c r="H428" s="21">
        <v>2477</v>
      </c>
      <c r="I428" s="22">
        <v>0</v>
      </c>
      <c r="J428" s="18">
        <v>26</v>
      </c>
      <c r="K428" s="23">
        <v>64402</v>
      </c>
    </row>
    <row r="429" spans="1:11" ht="16.05" customHeight="1" x14ac:dyDescent="0.3">
      <c r="A429" s="24">
        <v>426</v>
      </c>
      <c r="B429" s="25" t="s">
        <v>181</v>
      </c>
      <c r="C429" s="26">
        <v>2.37</v>
      </c>
      <c r="D429" s="27">
        <v>2.37</v>
      </c>
      <c r="E429" s="28">
        <v>2.37</v>
      </c>
      <c r="F429" s="29">
        <v>2.37</v>
      </c>
      <c r="G429" s="27">
        <v>2.37</v>
      </c>
      <c r="H429" s="30">
        <v>347277</v>
      </c>
      <c r="I429" s="31">
        <v>0</v>
      </c>
      <c r="J429" s="27">
        <v>2.37</v>
      </c>
      <c r="K429" s="32">
        <v>823046.49</v>
      </c>
    </row>
    <row r="430" spans="1:11" ht="16.05" customHeight="1" x14ac:dyDescent="0.3">
      <c r="A430" s="15">
        <v>427</v>
      </c>
      <c r="B430" s="16" t="s">
        <v>684</v>
      </c>
      <c r="C430" s="17">
        <v>43.8</v>
      </c>
      <c r="D430" s="18">
        <v>43.8</v>
      </c>
      <c r="E430" s="19">
        <v>43.8</v>
      </c>
      <c r="F430" s="20">
        <v>43.8</v>
      </c>
      <c r="G430" s="18">
        <v>43.7</v>
      </c>
      <c r="H430" s="21">
        <v>40748</v>
      </c>
      <c r="I430" s="22">
        <v>0.2288</v>
      </c>
      <c r="J430" s="18">
        <v>43.8</v>
      </c>
      <c r="K430" s="23">
        <v>1784762.4</v>
      </c>
    </row>
    <row r="431" spans="1:11" ht="16.05" customHeight="1" x14ac:dyDescent="0.3">
      <c r="A431" s="24">
        <v>428</v>
      </c>
      <c r="B431" s="25" t="s">
        <v>685</v>
      </c>
      <c r="C431" s="26">
        <v>28.5</v>
      </c>
      <c r="D431" s="27">
        <v>28.5</v>
      </c>
      <c r="E431" s="28">
        <v>28.5</v>
      </c>
      <c r="F431" s="29">
        <v>28.5</v>
      </c>
      <c r="G431" s="27">
        <v>28.7</v>
      </c>
      <c r="H431" s="30">
        <v>38435</v>
      </c>
      <c r="I431" s="31">
        <v>-0.69689999999999996</v>
      </c>
      <c r="J431" s="27">
        <v>28.5</v>
      </c>
      <c r="K431" s="32">
        <v>1095397.5</v>
      </c>
    </row>
    <row r="432" spans="1:11" ht="16.05" customHeight="1" x14ac:dyDescent="0.3">
      <c r="A432" s="15">
        <v>429</v>
      </c>
      <c r="B432" s="16" t="s">
        <v>163</v>
      </c>
      <c r="C432" s="17">
        <v>240</v>
      </c>
      <c r="D432" s="18">
        <v>240</v>
      </c>
      <c r="E432" s="19">
        <v>240</v>
      </c>
      <c r="F432" s="20">
        <v>240</v>
      </c>
      <c r="G432" s="18">
        <v>242.7</v>
      </c>
      <c r="H432" s="21">
        <v>16450</v>
      </c>
      <c r="I432" s="22">
        <v>-1.1125</v>
      </c>
      <c r="J432" s="18">
        <v>240</v>
      </c>
      <c r="K432" s="23">
        <v>3948000</v>
      </c>
    </row>
    <row r="433" spans="1:11" ht="16.05" customHeight="1" x14ac:dyDescent="0.3">
      <c r="A433" s="24">
        <v>430</v>
      </c>
      <c r="B433" s="25" t="s">
        <v>99</v>
      </c>
      <c r="C433" s="26">
        <v>37.04</v>
      </c>
      <c r="D433" s="27">
        <v>37.04</v>
      </c>
      <c r="E433" s="28">
        <v>37.04</v>
      </c>
      <c r="F433" s="29">
        <v>37.04</v>
      </c>
      <c r="G433" s="27">
        <v>37.04</v>
      </c>
      <c r="H433" s="30">
        <v>3830636</v>
      </c>
      <c r="I433" s="31">
        <v>0</v>
      </c>
      <c r="J433" s="27">
        <v>37.04</v>
      </c>
      <c r="K433" s="32">
        <v>141886757.44</v>
      </c>
    </row>
    <row r="434" spans="1:11" ht="16.05" customHeight="1" x14ac:dyDescent="0.3">
      <c r="A434" s="15">
        <v>431</v>
      </c>
      <c r="B434" s="16" t="s">
        <v>171</v>
      </c>
      <c r="C434" s="17">
        <v>3.26</v>
      </c>
      <c r="D434" s="18">
        <v>3.26</v>
      </c>
      <c r="E434" s="19">
        <v>3.26</v>
      </c>
      <c r="F434" s="20">
        <v>3.26</v>
      </c>
      <c r="G434" s="18">
        <v>3.27</v>
      </c>
      <c r="H434" s="21">
        <v>193056</v>
      </c>
      <c r="I434" s="22">
        <v>-0.30580000000000002</v>
      </c>
      <c r="J434" s="18">
        <v>3.26</v>
      </c>
      <c r="K434" s="23">
        <v>629362.56000000006</v>
      </c>
    </row>
    <row r="435" spans="1:11" ht="16.05" customHeight="1" x14ac:dyDescent="0.3">
      <c r="A435" s="24">
        <v>432</v>
      </c>
      <c r="B435" s="25" t="s">
        <v>153</v>
      </c>
      <c r="C435" s="26">
        <v>55.05</v>
      </c>
      <c r="D435" s="27">
        <v>55.05</v>
      </c>
      <c r="E435" s="28">
        <v>55.05</v>
      </c>
      <c r="F435" s="29">
        <v>55.05</v>
      </c>
      <c r="G435" s="27">
        <v>55</v>
      </c>
      <c r="H435" s="30">
        <v>2494</v>
      </c>
      <c r="I435" s="31">
        <v>9.0899999999999995E-2</v>
      </c>
      <c r="J435" s="27">
        <v>55.05</v>
      </c>
      <c r="K435" s="32">
        <v>137294.70000000001</v>
      </c>
    </row>
    <row r="436" spans="1:11" ht="16.05" customHeight="1" x14ac:dyDescent="0.3">
      <c r="A436" s="15">
        <v>433</v>
      </c>
      <c r="B436" s="16" t="s">
        <v>109</v>
      </c>
      <c r="C436" s="17">
        <v>8.33</v>
      </c>
      <c r="D436" s="18">
        <v>8.33</v>
      </c>
      <c r="E436" s="19">
        <v>8.33</v>
      </c>
      <c r="F436" s="20">
        <v>8.33</v>
      </c>
      <c r="G436" s="18">
        <v>8.34</v>
      </c>
      <c r="H436" s="21">
        <v>129725</v>
      </c>
      <c r="I436" s="22">
        <v>-0.11990000000000001</v>
      </c>
      <c r="J436" s="18">
        <v>8.33</v>
      </c>
      <c r="K436" s="23">
        <v>1080609.25</v>
      </c>
    </row>
    <row r="437" spans="1:11" ht="16.05" customHeight="1" x14ac:dyDescent="0.3">
      <c r="A437" s="24">
        <v>434</v>
      </c>
      <c r="B437" s="25" t="s">
        <v>686</v>
      </c>
      <c r="C437" s="26">
        <v>11.67</v>
      </c>
      <c r="D437" s="27">
        <v>11.67</v>
      </c>
      <c r="E437" s="28">
        <v>11.67</v>
      </c>
      <c r="F437" s="29">
        <v>11.67</v>
      </c>
      <c r="G437" s="27">
        <v>11.66</v>
      </c>
      <c r="H437" s="30">
        <v>179912</v>
      </c>
      <c r="I437" s="31">
        <v>8.5800000000000001E-2</v>
      </c>
      <c r="J437" s="27">
        <v>11.67</v>
      </c>
      <c r="K437" s="32">
        <v>2099573.04</v>
      </c>
    </row>
    <row r="438" spans="1:11" ht="16.05" customHeight="1" x14ac:dyDescent="0.3">
      <c r="A438" s="15">
        <v>435</v>
      </c>
      <c r="B438" s="16" t="s">
        <v>687</v>
      </c>
      <c r="C438" s="17">
        <v>9.41</v>
      </c>
      <c r="D438" s="18">
        <v>9.41</v>
      </c>
      <c r="E438" s="19">
        <v>9.41</v>
      </c>
      <c r="F438" s="20">
        <v>9.41</v>
      </c>
      <c r="G438" s="18">
        <v>9.42</v>
      </c>
      <c r="H438" s="21">
        <v>83037</v>
      </c>
      <c r="I438" s="22">
        <v>-0.1062</v>
      </c>
      <c r="J438" s="18">
        <v>9.41</v>
      </c>
      <c r="K438" s="23">
        <v>781378.17</v>
      </c>
    </row>
    <row r="439" spans="1:11" ht="16.05" customHeight="1" x14ac:dyDescent="0.3">
      <c r="A439" s="24">
        <v>436</v>
      </c>
      <c r="B439" s="25" t="s">
        <v>182</v>
      </c>
      <c r="C439" s="26">
        <v>3.06</v>
      </c>
      <c r="D439" s="27">
        <v>3.06</v>
      </c>
      <c r="E439" s="28">
        <v>3.06</v>
      </c>
      <c r="F439" s="29">
        <v>3.06</v>
      </c>
      <c r="G439" s="27">
        <v>3.05</v>
      </c>
      <c r="H439" s="30">
        <v>688194</v>
      </c>
      <c r="I439" s="31">
        <v>0.32790000000000002</v>
      </c>
      <c r="J439" s="27">
        <v>3.06</v>
      </c>
      <c r="K439" s="32">
        <v>2105873.64</v>
      </c>
    </row>
    <row r="440" spans="1:11" ht="16.05" customHeight="1" x14ac:dyDescent="0.3">
      <c r="A440" s="15">
        <v>437</v>
      </c>
      <c r="B440" s="16" t="s">
        <v>688</v>
      </c>
      <c r="C440" s="17">
        <v>21.88</v>
      </c>
      <c r="D440" s="18">
        <v>21.88</v>
      </c>
      <c r="E440" s="19">
        <v>21.88</v>
      </c>
      <c r="F440" s="20">
        <v>21.88</v>
      </c>
      <c r="G440" s="18">
        <v>21.84</v>
      </c>
      <c r="H440" s="21">
        <v>17603</v>
      </c>
      <c r="I440" s="22">
        <v>0.1832</v>
      </c>
      <c r="J440" s="18">
        <v>21.88</v>
      </c>
      <c r="K440" s="23">
        <v>385153.64</v>
      </c>
    </row>
    <row r="441" spans="1:11" ht="16.05" customHeight="1" x14ac:dyDescent="0.3">
      <c r="A441" s="24">
        <v>438</v>
      </c>
      <c r="B441" s="25" t="s">
        <v>1089</v>
      </c>
      <c r="C441" s="26"/>
      <c r="D441" s="27"/>
      <c r="E441" s="28"/>
      <c r="F441" s="29"/>
      <c r="G441" s="27"/>
      <c r="H441" s="30"/>
      <c r="I441" s="31"/>
      <c r="J441" s="27"/>
      <c r="K441" s="32"/>
    </row>
  </sheetData>
  <mergeCells count="2">
    <mergeCell ref="A2:L2"/>
    <mergeCell ref="A1:L1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1F6FEB"/>
  </sheetPr>
  <dimension ref="A1:T50"/>
  <sheetViews>
    <sheetView showGridLines="0" workbookViewId="0"/>
  </sheetViews>
  <sheetFormatPr defaultRowHeight="14.4" x14ac:dyDescent="0.3"/>
  <cols>
    <col min="1" max="1" width="2" customWidth="1"/>
    <col min="2" max="2" width="22" customWidth="1"/>
    <col min="3" max="3" width="2" customWidth="1"/>
    <col min="4" max="4" width="22" customWidth="1"/>
    <col min="5" max="6" width="2" customWidth="1"/>
    <col min="7" max="7" width="45" customWidth="1"/>
  </cols>
  <sheetData>
    <row r="1" spans="1:20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3.4" x14ac:dyDescent="0.3">
      <c r="A2" s="1"/>
      <c r="B2" s="325" t="s">
        <v>1178</v>
      </c>
      <c r="C2" s="291"/>
      <c r="D2" s="291"/>
      <c r="E2" s="291"/>
      <c r="F2" s="291"/>
      <c r="G2" s="291"/>
      <c r="H2" s="291"/>
      <c r="I2" s="291"/>
      <c r="J2" s="291"/>
      <c r="K2" s="291"/>
      <c r="L2" s="1"/>
      <c r="M2" s="1"/>
      <c r="N2" s="1"/>
      <c r="O2" s="1"/>
      <c r="P2" s="1"/>
      <c r="Q2" s="1"/>
      <c r="R2" s="1"/>
      <c r="S2" s="1"/>
      <c r="T2" s="1"/>
    </row>
    <row r="3" spans="1:20" x14ac:dyDescent="0.3">
      <c r="A3" s="77" t="s">
        <v>1179</v>
      </c>
      <c r="B3" s="326" t="s">
        <v>1180</v>
      </c>
      <c r="C3" s="291"/>
      <c r="D3" s="291"/>
      <c r="E3" s="291"/>
      <c r="F3" s="291"/>
      <c r="G3" s="291"/>
      <c r="H3" s="291"/>
      <c r="I3" s="291"/>
      <c r="J3" s="291"/>
      <c r="K3" s="291"/>
      <c r="L3" s="1"/>
      <c r="M3" s="1"/>
      <c r="N3" s="1"/>
      <c r="O3" s="1"/>
      <c r="P3" s="1"/>
      <c r="Q3" s="1"/>
      <c r="R3" s="1"/>
      <c r="S3" s="1"/>
      <c r="T3" s="1"/>
    </row>
    <row r="4" spans="1:20" x14ac:dyDescent="0.3">
      <c r="A4" s="78" t="s">
        <v>352</v>
      </c>
      <c r="B4" s="78" t="s">
        <v>1181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ht="22.05" customHeight="1" x14ac:dyDescent="0.3">
      <c r="A5" s="79" t="s">
        <v>77</v>
      </c>
      <c r="B5" s="2" t="s">
        <v>1182</v>
      </c>
      <c r="C5" s="1"/>
      <c r="D5" s="2" t="s">
        <v>1183</v>
      </c>
      <c r="E5" s="1"/>
      <c r="F5" s="1"/>
      <c r="G5" s="2" t="s">
        <v>329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ht="19.95" customHeight="1" x14ac:dyDescent="0.3">
      <c r="A6" s="79" t="s">
        <v>701</v>
      </c>
      <c r="B6" s="3" t="s">
        <v>1184</v>
      </c>
      <c r="C6" s="1"/>
      <c r="D6" s="4" t="s">
        <v>1185</v>
      </c>
      <c r="E6" s="1"/>
      <c r="F6" s="1"/>
      <c r="G6" s="5" t="s">
        <v>1186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ht="19.95" customHeight="1" x14ac:dyDescent="0.3">
      <c r="A7" s="79" t="s">
        <v>702</v>
      </c>
      <c r="B7" s="6" t="s">
        <v>1187</v>
      </c>
      <c r="C7" s="1"/>
      <c r="D7" s="4" t="s">
        <v>1188</v>
      </c>
      <c r="E7" s="1"/>
      <c r="F7" s="1"/>
      <c r="G7" s="7" t="s">
        <v>1189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ht="19.95" customHeight="1" x14ac:dyDescent="0.3">
      <c r="A8" s="79" t="s">
        <v>139</v>
      </c>
      <c r="B8" s="3" t="s">
        <v>1190</v>
      </c>
      <c r="C8" s="1"/>
      <c r="D8" s="4">
        <v>10</v>
      </c>
      <c r="E8" s="1"/>
      <c r="F8" s="1"/>
      <c r="G8" s="5" t="s">
        <v>1191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 ht="19.95" customHeight="1" x14ac:dyDescent="0.3">
      <c r="A9" s="79" t="s">
        <v>156</v>
      </c>
      <c r="B9" s="6" t="s">
        <v>1192</v>
      </c>
      <c r="C9" s="1"/>
      <c r="D9" s="4" t="s">
        <v>509</v>
      </c>
      <c r="E9" s="1"/>
      <c r="F9" s="1"/>
      <c r="G9" s="7" t="s">
        <v>1193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ht="19.95" customHeight="1" x14ac:dyDescent="0.3">
      <c r="A10" s="79" t="s">
        <v>703</v>
      </c>
      <c r="B10" s="3" t="s">
        <v>1194</v>
      </c>
      <c r="C10" s="1"/>
      <c r="D10" s="4">
        <v>295</v>
      </c>
      <c r="E10" s="1"/>
      <c r="F10" s="1"/>
      <c r="G10" s="5" t="s">
        <v>1195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ht="19.95" customHeight="1" x14ac:dyDescent="0.3">
      <c r="A11" s="79" t="s">
        <v>223</v>
      </c>
      <c r="B11" s="6" t="s">
        <v>1196</v>
      </c>
      <c r="C11" s="1"/>
      <c r="D11" s="4" t="s">
        <v>1197</v>
      </c>
      <c r="E11" s="1"/>
      <c r="F11" s="1"/>
      <c r="G11" s="7" t="s">
        <v>1198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ht="19.95" customHeight="1" x14ac:dyDescent="0.3">
      <c r="A12" s="79" t="s">
        <v>228</v>
      </c>
      <c r="B12" s="3" t="s">
        <v>1199</v>
      </c>
      <c r="C12" s="1"/>
      <c r="D12" s="4" t="s">
        <v>1200</v>
      </c>
      <c r="E12" s="1"/>
      <c r="F12" s="1"/>
      <c r="G12" s="5" t="s">
        <v>1201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ht="19.95" customHeight="1" x14ac:dyDescent="0.3">
      <c r="A13" s="79" t="s">
        <v>704</v>
      </c>
      <c r="B13" s="6" t="s">
        <v>1202</v>
      </c>
      <c r="C13" s="1"/>
      <c r="D13" s="4" t="s">
        <v>1203</v>
      </c>
      <c r="E13" s="1"/>
      <c r="F13" s="1"/>
      <c r="G13" s="7" t="s">
        <v>1204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ht="19.95" customHeight="1" x14ac:dyDescent="0.3">
      <c r="A14" s="79" t="s">
        <v>705</v>
      </c>
      <c r="B14" s="3" t="s">
        <v>1205</v>
      </c>
      <c r="C14" s="1"/>
      <c r="D14" s="4" t="s">
        <v>1206</v>
      </c>
      <c r="E14" s="1"/>
      <c r="F14" s="1"/>
      <c r="G14" s="5" t="s">
        <v>1207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 ht="19.95" customHeight="1" x14ac:dyDescent="0.3">
      <c r="A15" s="79" t="s">
        <v>706</v>
      </c>
      <c r="B15" s="6" t="s">
        <v>1208</v>
      </c>
      <c r="C15" s="1"/>
      <c r="D15" s="4">
        <v>298</v>
      </c>
      <c r="E15" s="1"/>
      <c r="F15" s="1"/>
      <c r="G15" s="7" t="s">
        <v>1209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x14ac:dyDescent="0.3">
      <c r="A16" s="79" t="s">
        <v>265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3">
      <c r="A17" s="79" t="s">
        <v>707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ht="15.6" x14ac:dyDescent="0.3">
      <c r="A18" s="79" t="s">
        <v>271</v>
      </c>
      <c r="B18" s="316" t="s">
        <v>1210</v>
      </c>
      <c r="C18" s="291"/>
      <c r="D18" s="291"/>
      <c r="E18" s="291"/>
      <c r="F18" s="291"/>
      <c r="G18" s="291"/>
      <c r="H18" s="291"/>
      <c r="I18" s="291"/>
      <c r="J18" s="291"/>
      <c r="K18" s="291"/>
      <c r="L18" s="1"/>
      <c r="M18" s="1"/>
      <c r="N18" s="1"/>
      <c r="O18" s="1"/>
      <c r="P18" s="1"/>
      <c r="Q18" s="1"/>
      <c r="R18" s="1"/>
      <c r="S18" s="1"/>
      <c r="T18" s="1"/>
    </row>
    <row r="19" spans="1:20" ht="18" customHeight="1" x14ac:dyDescent="0.3">
      <c r="A19" s="79" t="s">
        <v>708</v>
      </c>
      <c r="B19" s="8" t="s">
        <v>1211</v>
      </c>
      <c r="C19" s="1"/>
      <c r="D19" s="9" t="s">
        <v>1212</v>
      </c>
      <c r="E19" s="1"/>
      <c r="F19" s="1"/>
      <c r="G19" s="10" t="s">
        <v>1213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ht="18" customHeight="1" x14ac:dyDescent="0.3">
      <c r="A20" s="79" t="s">
        <v>709</v>
      </c>
      <c r="B20" s="11"/>
      <c r="C20" s="1"/>
      <c r="D20" s="12" t="s">
        <v>1214</v>
      </c>
      <c r="E20" s="1"/>
      <c r="F20" s="1"/>
      <c r="G20" s="13" t="s">
        <v>1215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ht="18" customHeight="1" x14ac:dyDescent="0.3">
      <c r="A21" s="79" t="s">
        <v>283</v>
      </c>
      <c r="B21" s="8"/>
      <c r="C21" s="1"/>
      <c r="D21" s="9" t="s">
        <v>1216</v>
      </c>
      <c r="E21" s="1"/>
      <c r="F21" s="1"/>
      <c r="G21" s="10" t="s">
        <v>1217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ht="18" customHeight="1" x14ac:dyDescent="0.3">
      <c r="A22" s="79" t="s">
        <v>290</v>
      </c>
      <c r="B22" s="11" t="s">
        <v>1218</v>
      </c>
      <c r="C22" s="1"/>
      <c r="D22" s="12" t="s">
        <v>1219</v>
      </c>
      <c r="E22" s="1"/>
      <c r="F22" s="1"/>
      <c r="G22" s="13" t="s">
        <v>1220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ht="18" customHeight="1" x14ac:dyDescent="0.3">
      <c r="A23" s="79" t="s">
        <v>710</v>
      </c>
      <c r="B23" s="8" t="s">
        <v>1221</v>
      </c>
      <c r="C23" s="1"/>
      <c r="D23" s="9" t="s">
        <v>1222</v>
      </c>
      <c r="E23" s="1"/>
      <c r="F23" s="1"/>
      <c r="G23" s="10" t="s">
        <v>1223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ht="18" customHeight="1" x14ac:dyDescent="0.3">
      <c r="A24" s="79" t="s">
        <v>512</v>
      </c>
      <c r="B24" s="11" t="s">
        <v>1224</v>
      </c>
      <c r="C24" s="1"/>
      <c r="D24" s="12" t="s">
        <v>1225</v>
      </c>
      <c r="E24" s="1"/>
      <c r="F24" s="1"/>
      <c r="G24" s="13" t="s">
        <v>1226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 ht="18" customHeight="1" x14ac:dyDescent="0.3">
      <c r="A25" s="79" t="s">
        <v>91</v>
      </c>
      <c r="B25" s="8" t="s">
        <v>1227</v>
      </c>
      <c r="C25" s="1"/>
      <c r="D25" s="9" t="s">
        <v>1228</v>
      </c>
      <c r="E25" s="1"/>
      <c r="F25" s="1"/>
      <c r="G25" s="10" t="s">
        <v>1229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 ht="18" customHeight="1" x14ac:dyDescent="0.3">
      <c r="A26" s="79" t="s">
        <v>93</v>
      </c>
      <c r="B26" s="11" t="s">
        <v>1230</v>
      </c>
      <c r="C26" s="1"/>
      <c r="D26" s="12" t="s">
        <v>1231</v>
      </c>
      <c r="E26" s="1"/>
      <c r="F26" s="1"/>
      <c r="G26" s="13" t="s">
        <v>1232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79" t="s">
        <v>711</v>
      </c>
      <c r="B27" s="1" t="s">
        <v>1233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 x14ac:dyDescent="0.3">
      <c r="A28" s="79" t="s">
        <v>712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 x14ac:dyDescent="0.3">
      <c r="A29" s="79" t="s">
        <v>162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x14ac:dyDescent="0.3">
      <c r="A30" s="79" t="s">
        <v>220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 x14ac:dyDescent="0.3">
      <c r="A31" s="79" t="s">
        <v>713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 x14ac:dyDescent="0.3">
      <c r="A32" s="79" t="s">
        <v>714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x14ac:dyDescent="0.3">
      <c r="A33" s="80" t="s">
        <v>715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x14ac:dyDescent="0.3">
      <c r="A34" s="79" t="s">
        <v>235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ht="10.050000000000001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ht="28.05" customHeight="1" x14ac:dyDescent="0.3">
      <c r="A37" s="1"/>
      <c r="B37" s="324" t="s">
        <v>1234</v>
      </c>
      <c r="C37" s="291"/>
      <c r="D37" s="291"/>
      <c r="E37" s="291"/>
      <c r="F37" s="291"/>
      <c r="G37" s="29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 ht="19.95" customHeight="1" x14ac:dyDescent="0.3">
      <c r="A38" s="1"/>
      <c r="B38" s="246" t="s">
        <v>1235</v>
      </c>
      <c r="C38" s="1"/>
      <c r="D38" s="322" t="s">
        <v>1236</v>
      </c>
      <c r="E38" s="323"/>
      <c r="F38" s="321" t="s">
        <v>1237</v>
      </c>
      <c r="G38" s="291"/>
      <c r="H38" s="291"/>
      <c r="I38" s="291"/>
      <c r="J38" s="29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 ht="19.95" customHeight="1" x14ac:dyDescent="0.3">
      <c r="A39" s="1"/>
      <c r="B39" s="246" t="s">
        <v>1238</v>
      </c>
      <c r="C39" s="1"/>
      <c r="D39" s="322">
        <v>11</v>
      </c>
      <c r="E39" s="323"/>
      <c r="F39" s="321" t="s">
        <v>1239</v>
      </c>
      <c r="G39" s="291"/>
      <c r="H39" s="291"/>
      <c r="I39" s="291"/>
      <c r="J39" s="29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 ht="19.95" customHeight="1" x14ac:dyDescent="0.3">
      <c r="A40" s="1"/>
      <c r="B40" s="246" t="s">
        <v>1240</v>
      </c>
      <c r="C40" s="1"/>
      <c r="D40" s="322">
        <v>10</v>
      </c>
      <c r="E40" s="323"/>
      <c r="F40" s="321" t="s">
        <v>1241</v>
      </c>
      <c r="G40" s="291"/>
      <c r="H40" s="291"/>
      <c r="I40" s="291"/>
      <c r="J40" s="29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 ht="19.95" customHeight="1" x14ac:dyDescent="0.3">
      <c r="A41" s="1"/>
      <c r="B41" s="246" t="s">
        <v>1242</v>
      </c>
      <c r="C41" s="1"/>
      <c r="D41" s="322">
        <v>0</v>
      </c>
      <c r="E41" s="323"/>
      <c r="F41" s="321" t="s">
        <v>1243</v>
      </c>
      <c r="G41" s="291"/>
      <c r="H41" s="291"/>
      <c r="I41" s="291"/>
      <c r="J41" s="29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 ht="19.95" customHeight="1" x14ac:dyDescent="0.3">
      <c r="A42" s="1"/>
      <c r="B42" s="246" t="s">
        <v>1244</v>
      </c>
      <c r="C42" s="1"/>
      <c r="D42" s="322">
        <v>7</v>
      </c>
      <c r="E42" s="323"/>
      <c r="F42" s="321" t="s">
        <v>1245</v>
      </c>
      <c r="G42" s="291"/>
      <c r="H42" s="291"/>
      <c r="I42" s="291"/>
      <c r="J42" s="29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 ht="19.95" customHeight="1" x14ac:dyDescent="0.3">
      <c r="A43" s="1"/>
      <c r="B43" s="246" t="s">
        <v>1246</v>
      </c>
      <c r="C43" s="1"/>
      <c r="D43" s="322" t="s">
        <v>1247</v>
      </c>
      <c r="E43" s="323"/>
      <c r="F43" s="321" t="s">
        <v>1248</v>
      </c>
      <c r="G43" s="291"/>
      <c r="H43" s="291"/>
      <c r="I43" s="291"/>
      <c r="J43" s="29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 ht="19.95" customHeight="1" x14ac:dyDescent="0.3">
      <c r="A44" s="1"/>
      <c r="B44" s="246" t="s">
        <v>1249</v>
      </c>
      <c r="C44" s="1"/>
      <c r="D44" s="322" t="s">
        <v>1250</v>
      </c>
      <c r="E44" s="323"/>
      <c r="F44" s="321" t="s">
        <v>1251</v>
      </c>
      <c r="G44" s="291"/>
      <c r="H44" s="291"/>
      <c r="I44" s="291"/>
      <c r="J44" s="29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 ht="43.95" customHeight="1" x14ac:dyDescent="0.3">
      <c r="A45" s="1"/>
      <c r="B45" s="320" t="s">
        <v>1252</v>
      </c>
      <c r="C45" s="291"/>
      <c r="D45" s="291"/>
      <c r="E45" s="291"/>
      <c r="F45" s="291"/>
      <c r="G45" s="291"/>
      <c r="H45" s="291"/>
      <c r="I45" s="291"/>
      <c r="J45" s="29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</sheetData>
  <mergeCells count="19">
    <mergeCell ref="B2:K2"/>
    <mergeCell ref="D39:E39"/>
    <mergeCell ref="F43:J43"/>
    <mergeCell ref="F39:J39"/>
    <mergeCell ref="D42:E42"/>
    <mergeCell ref="D38:E38"/>
    <mergeCell ref="B3:K3"/>
    <mergeCell ref="B45:J45"/>
    <mergeCell ref="B18:K18"/>
    <mergeCell ref="F38:J38"/>
    <mergeCell ref="D43:E43"/>
    <mergeCell ref="D44:E44"/>
    <mergeCell ref="F44:J44"/>
    <mergeCell ref="D40:E40"/>
    <mergeCell ref="F40:J40"/>
    <mergeCell ref="B37:G37"/>
    <mergeCell ref="F42:J42"/>
    <mergeCell ref="D41:E41"/>
    <mergeCell ref="F41:J41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FB950"/>
  </sheetPr>
  <dimension ref="A1:Q442"/>
  <sheetViews>
    <sheetView showGridLines="0" workbookViewId="0">
      <selection activeCell="O37" sqref="O37"/>
    </sheetView>
  </sheetViews>
  <sheetFormatPr defaultRowHeight="14.4" x14ac:dyDescent="0.3"/>
  <cols>
    <col min="1" max="1" width="5" customWidth="1"/>
    <col min="2" max="2" width="10" customWidth="1"/>
    <col min="3" max="9" width="7" customWidth="1"/>
    <col min="10" max="10" width="8" customWidth="1"/>
    <col min="11" max="11" width="9" customWidth="1"/>
    <col min="12" max="12" width="10" customWidth="1"/>
    <col min="13" max="13" width="12" customWidth="1"/>
    <col min="14" max="14" width="9" customWidth="1"/>
    <col min="15" max="15" width="32" customWidth="1"/>
    <col min="16" max="16" width="12" customWidth="1"/>
    <col min="17" max="17" width="18" customWidth="1"/>
  </cols>
  <sheetData>
    <row r="1" spans="1:17" ht="30" customHeight="1" x14ac:dyDescent="0.3">
      <c r="A1" s="327" t="s">
        <v>1253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</row>
    <row r="2" spans="1:17" ht="18" customHeight="1" x14ac:dyDescent="0.3">
      <c r="A2" s="328" t="s">
        <v>1254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</row>
    <row r="3" spans="1:17" ht="28.05" customHeight="1" x14ac:dyDescent="0.3">
      <c r="A3" s="47" t="s">
        <v>492</v>
      </c>
      <c r="B3" s="47" t="s">
        <v>27</v>
      </c>
      <c r="C3" s="47" t="s">
        <v>1247</v>
      </c>
      <c r="D3" s="47" t="s">
        <v>1255</v>
      </c>
      <c r="E3" s="47" t="s">
        <v>1256</v>
      </c>
      <c r="F3" s="47" t="s">
        <v>1257</v>
      </c>
      <c r="G3" s="47" t="s">
        <v>1258</v>
      </c>
      <c r="H3" s="47" t="s">
        <v>1259</v>
      </c>
      <c r="I3" s="47" t="s">
        <v>1260</v>
      </c>
      <c r="J3" s="47" t="s">
        <v>1261</v>
      </c>
      <c r="K3" s="47" t="s">
        <v>29</v>
      </c>
      <c r="L3" s="47" t="s">
        <v>33</v>
      </c>
      <c r="M3" s="47" t="s">
        <v>1262</v>
      </c>
      <c r="N3" s="47" t="s">
        <v>34</v>
      </c>
      <c r="O3" s="47" t="s">
        <v>1263</v>
      </c>
      <c r="P3" s="247" t="s">
        <v>1264</v>
      </c>
      <c r="Q3" s="248" t="s">
        <v>1265</v>
      </c>
    </row>
    <row r="4" spans="1:17" ht="16.05" customHeight="1" x14ac:dyDescent="0.3">
      <c r="A4" s="15">
        <v>1</v>
      </c>
      <c r="B4" s="16" t="s">
        <v>1031</v>
      </c>
      <c r="C4" s="15" t="str">
        <f>'🔢 İNDİKATÖRLER'!U3</f>
        <v/>
      </c>
      <c r="D4" s="15" t="str">
        <f>'🔢 İNDİKATÖRLER'!N3</f>
        <v>?</v>
      </c>
      <c r="E4" s="15" t="str">
        <f>'🔢 İNDİKATÖRLER'!O3</f>
        <v>?</v>
      </c>
      <c r="F4" s="15" t="str">
        <f>'🔢 İNDİKATÖRLER'!P3</f>
        <v>?</v>
      </c>
      <c r="G4" s="15" t="str">
        <f>'🔢 İNDİKATÖRLER'!Q3</f>
        <v>?</v>
      </c>
      <c r="H4" s="15" t="str">
        <f>'🔢 İNDİKATÖRLER'!R3</f>
        <v>?</v>
      </c>
      <c r="I4" s="15" t="str">
        <f>'🔢 İNDİKATÖRLER'!S3</f>
        <v>?</v>
      </c>
      <c r="J4" s="15" t="str">
        <f>IF('🔢 İNDİKATÖRLER'!T3&lt;0,'🔢 İNDİKATÖRLER'!T3&amp;"","—")</f>
        <v>—</v>
      </c>
      <c r="K4" s="15" t="str">
        <f>IFERROR(TEXT('🔢 İNDİKATÖRLER'!F3,"0.00")&amp;"%","?")</f>
        <v>?%</v>
      </c>
      <c r="L4" s="15" t="str">
        <f>IFERROR(IF('📡 CANLI_VERİ'!I4&gt;0,"+"&amp;TEXT('📡 CANLI_VERİ'!I4,"0.0")&amp;"%",TEXT('📡 CANLI_VERİ'!I4,"0.0")&amp;"%"),"—")</f>
        <v>00%</v>
      </c>
      <c r="M4" s="15">
        <f>'📡 CANLI_VERİ'!H4</f>
        <v>0</v>
      </c>
      <c r="N4" s="15">
        <f>'📡 CANLI_VERİ'!C4</f>
        <v>0</v>
      </c>
      <c r="O4" s="15" t="str">
        <f>IF(COUNT('🔢 İNDİKATÖRLER'!U3),REPT("█",'🔢 İNDİKATÖRLER'!U3)&amp;"  "&amp;'🔢 İNDİKATÖRLER'!U3&amp;"/15","")</f>
        <v/>
      </c>
      <c r="P4" s="250" t="str">
        <f t="shared" ref="P4:P67" si="0">IF(AND(G4="✓",H4="✓"),"✓ K4+K5","—")</f>
        <v>—</v>
      </c>
      <c r="Q4" s="250" t="str">
        <f t="shared" ref="Q4:Q67" si="1">IF(AND(C4&gt;=11,G4="✓",H4="✓"),"🔥 Güçlü AL",IF(AND(C4&gt;=10,G4="✓",H4="✓"),"✅ İzle",IF(C4&gt;=11,"📊 Yüksek Skor","—")))</f>
        <v>📊 Yüksek Skor</v>
      </c>
    </row>
    <row r="5" spans="1:17" ht="16.05" customHeight="1" x14ac:dyDescent="0.3">
      <c r="A5" s="24">
        <v>2</v>
      </c>
      <c r="B5" s="25" t="s">
        <v>507</v>
      </c>
      <c r="C5" s="53">
        <f>'🔢 İNDİKATÖRLER'!U4</f>
        <v>6</v>
      </c>
      <c r="D5" s="54" t="str">
        <f>'🔢 İNDİKATÖRLER'!N4</f>
        <v>✗</v>
      </c>
      <c r="E5" s="55" t="str">
        <f>'🔢 İNDİKATÖRLER'!O4</f>
        <v>✓</v>
      </c>
      <c r="F5" s="54" t="str">
        <f>'🔢 İNDİKATÖRLER'!P4</f>
        <v>✓</v>
      </c>
      <c r="G5" s="54" t="str">
        <f>'🔢 İNDİKATÖRLER'!Q4</f>
        <v>✗</v>
      </c>
      <c r="H5" s="54" t="str">
        <f>'🔢 İNDİKATÖRLER'!R4</f>
        <v>✗</v>
      </c>
      <c r="I5" s="54" t="str">
        <f>'🔢 İNDİKATÖRLER'!S4</f>
        <v>✗</v>
      </c>
      <c r="J5" s="56" t="str">
        <f>IF('🔢 İNDİKATÖRLER'!T4&lt;0,'🔢 İNDİKATÖRLER'!T4&amp;"","—")</f>
        <v>—</v>
      </c>
      <c r="K5" s="57" t="str">
        <f>IFERROR(TEXT('🔢 İNDİKATÖRLER'!F4,"0.00")&amp;"%","?")</f>
        <v>005%</v>
      </c>
      <c r="L5" s="57" t="str">
        <f>IFERROR(IF('📡 CANLI_VERİ'!I5&gt;0,"+"&amp;TEXT('📡 CANLI_VERİ'!I5,"0.0")&amp;"%",TEXT('📡 CANLI_VERİ'!I5,"0.0")&amp;"%"),"—")</f>
        <v>00%</v>
      </c>
      <c r="M5" s="58">
        <f>'📡 CANLI_VERİ'!H5</f>
        <v>4039</v>
      </c>
      <c r="N5" s="58">
        <f>'📡 CANLI_VERİ'!C5</f>
        <v>120.7</v>
      </c>
      <c r="O5" s="56" t="str">
        <f>IF(COUNT('🔢 İNDİKATÖRLER'!U4),REPT("█",'🔢 İNDİKATÖRLER'!U4)&amp;"  "&amp;'🔢 İNDİKATÖRLER'!U4&amp;"/15","")</f>
        <v>██████  6/15</v>
      </c>
      <c r="P5" s="250" t="str">
        <f t="shared" si="0"/>
        <v>—</v>
      </c>
      <c r="Q5" s="250" t="str">
        <f t="shared" si="1"/>
        <v>—</v>
      </c>
    </row>
    <row r="6" spans="1:17" ht="16.05" customHeight="1" x14ac:dyDescent="0.3">
      <c r="A6" s="15">
        <v>3</v>
      </c>
      <c r="B6" s="16" t="s">
        <v>511</v>
      </c>
      <c r="C6" s="59">
        <f>'🔢 İNDİKATÖRLER'!U5</f>
        <v>8</v>
      </c>
      <c r="D6" s="60" t="str">
        <f>'🔢 İNDİKATÖRLER'!N5</f>
        <v>✓</v>
      </c>
      <c r="E6" s="61" t="str">
        <f>'🔢 İNDİKATÖRLER'!O5</f>
        <v>✓</v>
      </c>
      <c r="F6" s="60" t="str">
        <f>'🔢 İNDİKATÖRLER'!P5</f>
        <v>✗</v>
      </c>
      <c r="G6" s="60" t="str">
        <f>'🔢 İNDİKATÖRLER'!Q5</f>
        <v>✓</v>
      </c>
      <c r="H6" s="60" t="str">
        <f>'🔢 İNDİKATÖRLER'!R5</f>
        <v>✓</v>
      </c>
      <c r="I6" s="60" t="str">
        <f>'🔢 İNDİKATÖRLER'!S5</f>
        <v>✗</v>
      </c>
      <c r="J6" s="60" t="str">
        <f>IF('🔢 İNDİKATÖRLER'!T5&lt;0,'🔢 İNDİKATÖRLER'!T5&amp;"","—")</f>
        <v>-2</v>
      </c>
      <c r="K6" s="60" t="str">
        <f>IFERROR(TEXT('🔢 İNDİKATÖRLER'!F5,"0.00")&amp;"%","?")</f>
        <v>007%</v>
      </c>
      <c r="L6" s="62" t="str">
        <f>IFERROR(IF('📡 CANLI_VERİ'!I6&gt;0,"+"&amp;TEXT('📡 CANLI_VERİ'!I6,"0.0")&amp;"%",TEXT('📡 CANLI_VERİ'!I6,"0.0")&amp;"%"),"—")</f>
        <v>+00%</v>
      </c>
      <c r="M6" s="63">
        <f>'📡 CANLI_VERİ'!H6</f>
        <v>45440</v>
      </c>
      <c r="N6" s="63">
        <f>'📡 CANLI_VERİ'!C6</f>
        <v>78.180000000000007</v>
      </c>
      <c r="O6" s="64" t="str">
        <f>IF(COUNT('🔢 İNDİKATÖRLER'!U5),REPT("█",'🔢 İNDİKATÖRLER'!U5)&amp;"  "&amp;'🔢 İNDİKATÖRLER'!U5&amp;"/15","")</f>
        <v>████████  8/15</v>
      </c>
      <c r="P6" s="250" t="str">
        <f t="shared" si="0"/>
        <v>✓ K4+K5</v>
      </c>
      <c r="Q6" s="250" t="str">
        <f t="shared" si="1"/>
        <v>—</v>
      </c>
    </row>
    <row r="7" spans="1:17" ht="16.05" customHeight="1" x14ac:dyDescent="0.3">
      <c r="A7" s="24">
        <v>4</v>
      </c>
      <c r="B7" s="25" t="s">
        <v>253</v>
      </c>
      <c r="C7" s="53">
        <f>'🔢 İNDİKATÖRLER'!U6</f>
        <v>4</v>
      </c>
      <c r="D7" s="54" t="str">
        <f>'🔢 İNDİKATÖRLER'!N6</f>
        <v>✗</v>
      </c>
      <c r="E7" s="55" t="str">
        <f>'🔢 İNDİKATÖRLER'!O6</f>
        <v>✓</v>
      </c>
      <c r="F7" s="54" t="str">
        <f>'🔢 İNDİKATÖRLER'!P6</f>
        <v>✓</v>
      </c>
      <c r="G7" s="54" t="str">
        <f>'🔢 İNDİKATÖRLER'!Q6</f>
        <v>✗</v>
      </c>
      <c r="H7" s="54" t="str">
        <f>'🔢 İNDİKATÖRLER'!R6</f>
        <v>✗</v>
      </c>
      <c r="I7" s="55" t="str">
        <f>'🔢 İNDİKATÖRLER'!S6</f>
        <v>✗</v>
      </c>
      <c r="J7" s="56" t="str">
        <f>IF('🔢 İNDİKATÖRLER'!T6&lt;0,'🔢 İNDİKATÖRLER'!T6&amp;"","—")</f>
        <v>-2</v>
      </c>
      <c r="K7" s="57" t="str">
        <f>IFERROR(TEXT('🔢 İNDİKATÖRLER'!F6,"0.00")&amp;"%","?")</f>
        <v>006%</v>
      </c>
      <c r="L7" s="57" t="str">
        <f>IFERROR(IF('📡 CANLI_VERİ'!I7&gt;0,"+"&amp;TEXT('📡 CANLI_VERİ'!I7,"0.0")&amp;"%",TEXT('📡 CANLI_VERİ'!I7,"0.0")&amp;"%"),"—")</f>
        <v>-01%</v>
      </c>
      <c r="M7" s="58">
        <f>'📡 CANLI_VERİ'!H7</f>
        <v>2022072</v>
      </c>
      <c r="N7" s="58">
        <f>'📡 CANLI_VERİ'!C7</f>
        <v>1.08</v>
      </c>
      <c r="O7" s="56" t="str">
        <f>IF(COUNT('🔢 İNDİKATÖRLER'!U6),REPT("█",'🔢 İNDİKATÖRLER'!U6)&amp;"  "&amp;'🔢 İNDİKATÖRLER'!U6&amp;"/15","")</f>
        <v>████  4/15</v>
      </c>
      <c r="P7" s="250" t="str">
        <f t="shared" si="0"/>
        <v>—</v>
      </c>
      <c r="Q7" s="250" t="str">
        <f t="shared" si="1"/>
        <v>—</v>
      </c>
    </row>
    <row r="8" spans="1:17" ht="16.05" customHeight="1" x14ac:dyDescent="0.3">
      <c r="A8" s="15">
        <v>5</v>
      </c>
      <c r="B8" s="16" t="s">
        <v>514</v>
      </c>
      <c r="C8" s="59">
        <f>'🔢 İNDİKATÖRLER'!U7</f>
        <v>3</v>
      </c>
      <c r="D8" s="60" t="str">
        <f>'🔢 İNDİKATÖRLER'!N7</f>
        <v>✗</v>
      </c>
      <c r="E8" s="61" t="str">
        <f>'🔢 İNDİKATÖRLER'!O7</f>
        <v>✓</v>
      </c>
      <c r="F8" s="61" t="str">
        <f>'🔢 İNDİKATÖRLER'!P7</f>
        <v>✗</v>
      </c>
      <c r="G8" s="60" t="str">
        <f>'🔢 İNDİKATÖRLER'!Q7</f>
        <v>✗</v>
      </c>
      <c r="H8" s="60" t="str">
        <f>'🔢 İNDİKATÖRLER'!R7</f>
        <v>✗</v>
      </c>
      <c r="I8" s="60" t="str">
        <f>'🔢 İNDİKATÖRLER'!S7</f>
        <v>✗</v>
      </c>
      <c r="J8" s="60" t="str">
        <f>IF('🔢 İNDİKATÖRLER'!T7&lt;0,'🔢 İNDİKATÖRLER'!T7&amp;"","—")</f>
        <v>—</v>
      </c>
      <c r="K8" s="60" t="str">
        <f>IFERROR(TEXT('🔢 İNDİKATÖRLER'!F7,"0.00")&amp;"%","?")</f>
        <v>004%</v>
      </c>
      <c r="L8" s="60" t="str">
        <f>IFERROR(IF('📡 CANLI_VERİ'!I8&gt;0,"+"&amp;TEXT('📡 CANLI_VERİ'!I8,"0.0")&amp;"%",TEXT('📡 CANLI_VERİ'!I8,"0.0")&amp;"%"),"—")</f>
        <v>00%</v>
      </c>
      <c r="M8" s="63">
        <f>'📡 CANLI_VERİ'!H8</f>
        <v>19756</v>
      </c>
      <c r="N8" s="63">
        <f>'📡 CANLI_VERİ'!C8</f>
        <v>59.7</v>
      </c>
      <c r="O8" s="64" t="str">
        <f>IF(COUNT('🔢 İNDİKATÖRLER'!U7),REPT("█",'🔢 İNDİKATÖRLER'!U7)&amp;"  "&amp;'🔢 İNDİKATÖRLER'!U7&amp;"/15","")</f>
        <v>███  3/15</v>
      </c>
      <c r="P8" s="250" t="str">
        <f t="shared" si="0"/>
        <v>—</v>
      </c>
      <c r="Q8" s="250" t="str">
        <f t="shared" si="1"/>
        <v>—</v>
      </c>
    </row>
    <row r="9" spans="1:17" ht="16.05" customHeight="1" x14ac:dyDescent="0.3">
      <c r="A9" s="24">
        <v>6</v>
      </c>
      <c r="B9" s="25" t="s">
        <v>515</v>
      </c>
      <c r="C9" s="53">
        <f>'🔢 İNDİKATÖRLER'!U8</f>
        <v>6</v>
      </c>
      <c r="D9" s="54" t="str">
        <f>'🔢 İNDİKATÖRLER'!N8</f>
        <v>✗</v>
      </c>
      <c r="E9" s="55" t="str">
        <f>'🔢 İNDİKATÖRLER'!O8</f>
        <v>✓</v>
      </c>
      <c r="F9" s="54" t="str">
        <f>'🔢 İNDİKATÖRLER'!P8</f>
        <v>✓</v>
      </c>
      <c r="G9" s="55" t="str">
        <f>'🔢 İNDİKATÖRLER'!Q8</f>
        <v>✗</v>
      </c>
      <c r="H9" s="54" t="str">
        <f>'🔢 İNDİKATÖRLER'!R8</f>
        <v>✗</v>
      </c>
      <c r="I9" s="54" t="str">
        <f>'🔢 İNDİKATÖRLER'!S8</f>
        <v>✗</v>
      </c>
      <c r="J9" s="56" t="str">
        <f>IF('🔢 İNDİKATÖRLER'!T8&lt;0,'🔢 İNDİKATÖRLER'!T8&amp;"","—")</f>
        <v>—</v>
      </c>
      <c r="K9" s="57" t="str">
        <f>IFERROR(TEXT('🔢 İNDİKATÖRLER'!F8,"0.00")&amp;"%","?")</f>
        <v>004%</v>
      </c>
      <c r="L9" s="55" t="str">
        <f>IFERROR(IF('📡 CANLI_VERİ'!I9&gt;0,"+"&amp;TEXT('📡 CANLI_VERİ'!I9,"0.0")&amp;"%",TEXT('📡 CANLI_VERİ'!I9,"0.0")&amp;"%"),"—")</f>
        <v>00%</v>
      </c>
      <c r="M9" s="58">
        <f>'📡 CANLI_VERİ'!H9</f>
        <v>852341</v>
      </c>
      <c r="N9" s="58">
        <f>'📡 CANLI_VERİ'!C9</f>
        <v>18.98</v>
      </c>
      <c r="O9" s="56" t="str">
        <f>IF(COUNT('🔢 İNDİKATÖRLER'!U8),REPT("█",'🔢 İNDİKATÖRLER'!U8)&amp;"  "&amp;'🔢 İNDİKATÖRLER'!U8&amp;"/15","")</f>
        <v>██████  6/15</v>
      </c>
      <c r="P9" s="250" t="str">
        <f t="shared" si="0"/>
        <v>—</v>
      </c>
      <c r="Q9" s="250" t="str">
        <f t="shared" si="1"/>
        <v>—</v>
      </c>
    </row>
    <row r="10" spans="1:17" ht="16.05" customHeight="1" x14ac:dyDescent="0.3">
      <c r="A10" s="15">
        <v>7</v>
      </c>
      <c r="B10" s="16" t="s">
        <v>516</v>
      </c>
      <c r="C10" s="65">
        <f>'🔢 İNDİKATÖRLER'!U9</f>
        <v>2</v>
      </c>
      <c r="D10" s="61" t="str">
        <f>'🔢 İNDİKATÖRLER'!N9</f>
        <v>✗</v>
      </c>
      <c r="E10" s="61" t="str">
        <f>'🔢 İNDİKATÖRLER'!O9</f>
        <v>✗</v>
      </c>
      <c r="F10" s="61" t="str">
        <f>'🔢 İNDİKATÖRLER'!P9</f>
        <v>✗</v>
      </c>
      <c r="G10" s="61" t="str">
        <f>'🔢 İNDİKATÖRLER'!Q9</f>
        <v>✗</v>
      </c>
      <c r="H10" s="61" t="str">
        <f>'🔢 İNDİKATÖRLER'!R9</f>
        <v>✗</v>
      </c>
      <c r="I10" s="61" t="str">
        <f>'🔢 İNDİKATÖRLER'!S9</f>
        <v>✓</v>
      </c>
      <c r="J10" s="64" t="str">
        <f>IF('🔢 İNDİKATÖRLER'!T9&lt;0,'🔢 İNDİKATÖRLER'!T9&amp;"","—")</f>
        <v>—</v>
      </c>
      <c r="K10" s="62" t="str">
        <f>IFERROR(TEXT('🔢 İNDİKATÖRLER'!F9,"0.00")&amp;"%","?")</f>
        <v>002%</v>
      </c>
      <c r="L10" s="61" t="str">
        <f>IFERROR(IF('📡 CANLI_VERİ'!I10&gt;0,"+"&amp;TEXT('📡 CANLI_VERİ'!I10,"0.0")&amp;"%",TEXT('📡 CANLI_VERİ'!I10,"0.0")&amp;"%"),"—")</f>
        <v>00%</v>
      </c>
      <c r="M10" s="63">
        <f>'📡 CANLI_VERİ'!H10</f>
        <v>13552</v>
      </c>
      <c r="N10" s="63">
        <f>'📡 CANLI_VERİ'!C10</f>
        <v>13.53</v>
      </c>
      <c r="O10" s="66" t="str">
        <f>IF(COUNT('🔢 İNDİKATÖRLER'!U9),REPT("█",'🔢 İNDİKATÖRLER'!U9)&amp;"  "&amp;'🔢 İNDİKATÖRLER'!U9&amp;"/15","")</f>
        <v>██  2/15</v>
      </c>
      <c r="P10" s="250" t="str">
        <f t="shared" si="0"/>
        <v>—</v>
      </c>
      <c r="Q10" s="250" t="str">
        <f t="shared" si="1"/>
        <v>—</v>
      </c>
    </row>
    <row r="11" spans="1:17" ht="16.05" customHeight="1" x14ac:dyDescent="0.3">
      <c r="A11" s="24">
        <v>8</v>
      </c>
      <c r="B11" s="25" t="s">
        <v>108</v>
      </c>
      <c r="C11" s="53">
        <f>'🔢 İNDİKATÖRLER'!U10</f>
        <v>3</v>
      </c>
      <c r="D11" s="54" t="str">
        <f>'🔢 İNDİKATÖRLER'!N10</f>
        <v>✗</v>
      </c>
      <c r="E11" s="55" t="str">
        <f>'🔢 İNDİKATÖRLER'!O10</f>
        <v>✓</v>
      </c>
      <c r="F11" s="54" t="str">
        <f>'🔢 İNDİKATÖRLER'!P10</f>
        <v>✗</v>
      </c>
      <c r="G11" s="54" t="str">
        <f>'🔢 İNDİKATÖRLER'!Q10</f>
        <v>✗</v>
      </c>
      <c r="H11" s="54" t="str">
        <f>'🔢 İNDİKATÖRLER'!R10</f>
        <v>✗</v>
      </c>
      <c r="I11" s="54" t="str">
        <f>'🔢 İNDİKATÖRLER'!S10</f>
        <v>✗</v>
      </c>
      <c r="J11" s="56" t="str">
        <f>IF('🔢 İNDİKATÖRLER'!T10&lt;0,'🔢 İNDİKATÖRLER'!T10&amp;"","—")</f>
        <v>—</v>
      </c>
      <c r="K11" s="57" t="str">
        <f>IFERROR(TEXT('🔢 İNDİKATÖRLER'!F10,"0.00")&amp;"%","?")</f>
        <v>003%</v>
      </c>
      <c r="L11" s="55" t="str">
        <f>IFERROR(IF('📡 CANLI_VERİ'!I11&gt;0,"+"&amp;TEXT('📡 CANLI_VERİ'!I11,"0.0")&amp;"%",TEXT('📡 CANLI_VERİ'!I11,"0.0")&amp;"%"),"—")</f>
        <v>+01%</v>
      </c>
      <c r="M11" s="58">
        <f>'📡 CANLI_VERİ'!H11</f>
        <v>15677</v>
      </c>
      <c r="N11" s="58">
        <f>'📡 CANLI_VERİ'!C11</f>
        <v>240.9</v>
      </c>
      <c r="O11" s="56" t="str">
        <f>IF(COUNT('🔢 İNDİKATÖRLER'!U10),REPT("█",'🔢 İNDİKATÖRLER'!U10)&amp;"  "&amp;'🔢 İNDİKATÖRLER'!U10&amp;"/15","")</f>
        <v>███  3/15</v>
      </c>
      <c r="P11" s="250" t="str">
        <f t="shared" si="0"/>
        <v>—</v>
      </c>
      <c r="Q11" s="250" t="str">
        <f t="shared" si="1"/>
        <v>—</v>
      </c>
    </row>
    <row r="12" spans="1:17" ht="16.05" customHeight="1" x14ac:dyDescent="0.3">
      <c r="A12" s="15">
        <v>9</v>
      </c>
      <c r="B12" s="16" t="s">
        <v>191</v>
      </c>
      <c r="C12" s="59">
        <f>'🔢 İNDİKATÖRLER'!U11</f>
        <v>4</v>
      </c>
      <c r="D12" s="60" t="str">
        <f>'🔢 İNDİKATÖRLER'!N11</f>
        <v>✗</v>
      </c>
      <c r="E12" s="61" t="str">
        <f>'🔢 İNDİKATÖRLER'!O11</f>
        <v>✓</v>
      </c>
      <c r="F12" s="60" t="str">
        <f>'🔢 İNDİKATÖRLER'!P11</f>
        <v>✓</v>
      </c>
      <c r="G12" s="60" t="str">
        <f>'🔢 İNDİKATÖRLER'!Q11</f>
        <v>✗</v>
      </c>
      <c r="H12" s="60" t="str">
        <f>'🔢 İNDİKATÖRLER'!R11</f>
        <v>✗</v>
      </c>
      <c r="I12" s="61" t="str">
        <f>'🔢 İNDİKATÖRLER'!S11</f>
        <v>✗</v>
      </c>
      <c r="J12" s="64" t="str">
        <f>IF('🔢 İNDİKATÖRLER'!T11&lt;0,'🔢 İNDİKATÖRLER'!T11&amp;"","—")</f>
        <v>-2</v>
      </c>
      <c r="K12" s="62" t="str">
        <f>IFERROR(TEXT('🔢 İNDİKATÖRLER'!F11,"0.00")&amp;"%","?")</f>
        <v>008%</v>
      </c>
      <c r="L12" s="62" t="str">
        <f>IFERROR(IF('📡 CANLI_VERİ'!I12&gt;0,"+"&amp;TEXT('📡 CANLI_VERİ'!I12,"0.0")&amp;"%",TEXT('📡 CANLI_VERİ'!I12,"0.0")&amp;"%"),"—")</f>
        <v>00%</v>
      </c>
      <c r="M12" s="63">
        <f>'📡 CANLI_VERİ'!H12</f>
        <v>1326663</v>
      </c>
      <c r="N12" s="63">
        <f>'📡 CANLI_VERİ'!C12</f>
        <v>3.07</v>
      </c>
      <c r="O12" s="64" t="str">
        <f>IF(COUNT('🔢 İNDİKATÖRLER'!U11),REPT("█",'🔢 İNDİKATÖRLER'!U11)&amp;"  "&amp;'🔢 İNDİKATÖRLER'!U11&amp;"/15","")</f>
        <v>████  4/15</v>
      </c>
      <c r="P12" s="250" t="str">
        <f t="shared" si="0"/>
        <v>—</v>
      </c>
      <c r="Q12" s="250" t="str">
        <f t="shared" si="1"/>
        <v>—</v>
      </c>
    </row>
    <row r="13" spans="1:17" ht="16.05" customHeight="1" x14ac:dyDescent="0.3">
      <c r="A13" s="24">
        <v>10</v>
      </c>
      <c r="B13" s="25" t="s">
        <v>129</v>
      </c>
      <c r="C13" s="67">
        <f>'🔢 İNDİKATÖRLER'!U12</f>
        <v>8</v>
      </c>
      <c r="D13" s="55" t="str">
        <f>'🔢 İNDİKATÖRLER'!N12</f>
        <v>✗</v>
      </c>
      <c r="E13" s="55" t="str">
        <f>'🔢 İNDİKATÖRLER'!O12</f>
        <v>✓</v>
      </c>
      <c r="F13" s="55" t="str">
        <f>'🔢 İNDİKATÖRLER'!P12</f>
        <v>✓</v>
      </c>
      <c r="G13" s="54" t="str">
        <f>'🔢 İNDİKATÖRLER'!Q12</f>
        <v>✗</v>
      </c>
      <c r="H13" s="55" t="str">
        <f>'🔢 İNDİKATÖRLER'!R12</f>
        <v>✓</v>
      </c>
      <c r="I13" s="55" t="str">
        <f>'🔢 İNDİKATÖRLER'!S12</f>
        <v>✗</v>
      </c>
      <c r="J13" s="56" t="str">
        <f>IF('🔢 İNDİKATÖRLER'!T12&lt;0,'🔢 İNDİKATÖRLER'!T12&amp;"","—")</f>
        <v>—</v>
      </c>
      <c r="K13" s="57" t="str">
        <f>IFERROR(TEXT('🔢 İNDİKATÖRLER'!F12,"0.00")&amp;"%","?")</f>
        <v>003%</v>
      </c>
      <c r="L13" s="55" t="str">
        <f>IFERROR(IF('📡 CANLI_VERİ'!I13&gt;0,"+"&amp;TEXT('📡 CANLI_VERİ'!I13,"0.0")&amp;"%",TEXT('📡 CANLI_VERİ'!I13,"0.0")&amp;"%"),"—")</f>
        <v>00%</v>
      </c>
      <c r="M13" s="58">
        <f>'📡 CANLI_VERİ'!H13</f>
        <v>1142</v>
      </c>
      <c r="N13" s="58">
        <f>'📡 CANLI_VERİ'!C13</f>
        <v>9.61</v>
      </c>
      <c r="O13" s="68" t="str">
        <f>IF(COUNT('🔢 İNDİKATÖRLER'!U12),REPT("█",'🔢 İNDİKATÖRLER'!U12)&amp;"  "&amp;'🔢 İNDİKATÖRLER'!U12&amp;"/15","")</f>
        <v>████████  8/15</v>
      </c>
      <c r="P13" s="250" t="str">
        <f t="shared" si="0"/>
        <v>—</v>
      </c>
      <c r="Q13" s="250" t="str">
        <f t="shared" si="1"/>
        <v>—</v>
      </c>
    </row>
    <row r="14" spans="1:17" ht="16.05" customHeight="1" x14ac:dyDescent="0.3">
      <c r="A14" s="15">
        <v>11</v>
      </c>
      <c r="B14" s="16" t="s">
        <v>106</v>
      </c>
      <c r="C14" s="15" t="str">
        <f>'🔢 İNDİKATÖRLER'!U13</f>
        <v/>
      </c>
      <c r="D14" s="15" t="str">
        <f>'🔢 İNDİKATÖRLER'!N13</f>
        <v>?</v>
      </c>
      <c r="E14" s="15" t="str">
        <f>'🔢 İNDİKATÖRLER'!O13</f>
        <v>?</v>
      </c>
      <c r="F14" s="15" t="str">
        <f>'🔢 İNDİKATÖRLER'!P13</f>
        <v>?</v>
      </c>
      <c r="G14" s="15" t="str">
        <f>'🔢 İNDİKATÖRLER'!Q13</f>
        <v>?</v>
      </c>
      <c r="H14" s="15" t="str">
        <f>'🔢 İNDİKATÖRLER'!R13</f>
        <v>?</v>
      </c>
      <c r="I14" s="15" t="str">
        <f>'🔢 İNDİKATÖRLER'!S13</f>
        <v>?</v>
      </c>
      <c r="J14" s="15" t="str">
        <f>IF('🔢 İNDİKATÖRLER'!T13&lt;0,'🔢 İNDİKATÖRLER'!T13&amp;"","—")</f>
        <v>—</v>
      </c>
      <c r="K14" s="15" t="str">
        <f>IFERROR(TEXT('🔢 İNDİKATÖRLER'!F13,"0.00")&amp;"%","?")</f>
        <v>?%</v>
      </c>
      <c r="L14" s="15" t="str">
        <f>IFERROR(IF('📡 CANLI_VERİ'!I14&gt;0,"+"&amp;TEXT('📡 CANLI_VERİ'!I14,"0.0")&amp;"%",TEXT('📡 CANLI_VERİ'!I14,"0.0")&amp;"%"),"—")</f>
        <v>00%</v>
      </c>
      <c r="M14" s="15">
        <f>'📡 CANLI_VERİ'!H14</f>
        <v>38358</v>
      </c>
      <c r="N14" s="15">
        <f>'📡 CANLI_VERİ'!C14</f>
        <v>27.48</v>
      </c>
      <c r="O14" s="15" t="str">
        <f>IF(COUNT('🔢 İNDİKATÖRLER'!U13),REPT("█",'🔢 İNDİKATÖRLER'!U13)&amp;"  "&amp;'🔢 İNDİKATÖRLER'!U13&amp;"/15","")</f>
        <v/>
      </c>
      <c r="P14" s="250" t="str">
        <f t="shared" si="0"/>
        <v>—</v>
      </c>
      <c r="Q14" s="250" t="str">
        <f t="shared" si="1"/>
        <v>📊 Yüksek Skor</v>
      </c>
    </row>
    <row r="15" spans="1:17" ht="16.05" customHeight="1" x14ac:dyDescent="0.3">
      <c r="A15" s="24">
        <v>12</v>
      </c>
      <c r="B15" s="25" t="s">
        <v>105</v>
      </c>
      <c r="C15" s="53">
        <f>'🔢 İNDİKATÖRLER'!U14</f>
        <v>6</v>
      </c>
      <c r="D15" s="54" t="str">
        <f>'🔢 İNDİKATÖRLER'!N14</f>
        <v>✗</v>
      </c>
      <c r="E15" s="55" t="str">
        <f>'🔢 İNDİKATÖRLER'!O14</f>
        <v>✓</v>
      </c>
      <c r="F15" s="54" t="str">
        <f>'🔢 İNDİKATÖRLER'!P14</f>
        <v>✓</v>
      </c>
      <c r="G15" s="54" t="str">
        <f>'🔢 İNDİKATÖRLER'!Q14</f>
        <v>✗</v>
      </c>
      <c r="H15" s="54" t="str">
        <f>'🔢 İNDİKATÖRLER'!R14</f>
        <v>✗</v>
      </c>
      <c r="I15" s="54" t="str">
        <f>'🔢 İNDİKATÖRLER'!S14</f>
        <v>✗</v>
      </c>
      <c r="J15" s="54" t="str">
        <f>IF('🔢 İNDİKATÖRLER'!T14&lt;0,'🔢 İNDİKATÖRLER'!T14&amp;"","—")</f>
        <v>—</v>
      </c>
      <c r="K15" s="54" t="str">
        <f>IFERROR(TEXT('🔢 İNDİKATÖRLER'!F14,"0.00")&amp;"%","?")</f>
        <v>004%</v>
      </c>
      <c r="L15" s="54" t="str">
        <f>IFERROR(IF('📡 CANLI_VERİ'!I15&gt;0,"+"&amp;TEXT('📡 CANLI_VERİ'!I15,"0.0")&amp;"%",TEXT('📡 CANLI_VERİ'!I15,"0.0")&amp;"%"),"—")</f>
        <v>00%</v>
      </c>
      <c r="M15" s="58">
        <f>'📡 CANLI_VERİ'!H15</f>
        <v>6261959</v>
      </c>
      <c r="N15" s="58">
        <f>'📡 CANLI_VERİ'!C15</f>
        <v>73.2</v>
      </c>
      <c r="O15" s="56" t="str">
        <f>IF(COUNT('🔢 İNDİKATÖRLER'!U14),REPT("█",'🔢 İNDİKATÖRLER'!U14)&amp;"  "&amp;'🔢 İNDİKATÖRLER'!U14&amp;"/15","")</f>
        <v>██████  6/15</v>
      </c>
      <c r="P15" s="250" t="str">
        <f t="shared" si="0"/>
        <v>—</v>
      </c>
      <c r="Q15" s="250" t="str">
        <f t="shared" si="1"/>
        <v>—</v>
      </c>
    </row>
    <row r="16" spans="1:17" ht="16.05" customHeight="1" x14ac:dyDescent="0.3">
      <c r="A16" s="15">
        <v>13</v>
      </c>
      <c r="B16" s="16" t="s">
        <v>517</v>
      </c>
      <c r="C16" s="59">
        <f>'🔢 İNDİKATÖRLER'!U15</f>
        <v>8</v>
      </c>
      <c r="D16" s="60" t="str">
        <f>'🔢 İNDİKATÖRLER'!N15</f>
        <v>✗</v>
      </c>
      <c r="E16" s="61" t="str">
        <f>'🔢 İNDİKATÖRLER'!O15</f>
        <v>✓</v>
      </c>
      <c r="F16" s="60" t="str">
        <f>'🔢 İNDİKATÖRLER'!P15</f>
        <v>✓</v>
      </c>
      <c r="G16" s="61" t="str">
        <f>'🔢 İNDİKATÖRLER'!Q15</f>
        <v>✗</v>
      </c>
      <c r="H16" s="60" t="str">
        <f>'🔢 İNDİKATÖRLER'!R15</f>
        <v>✓</v>
      </c>
      <c r="I16" s="60" t="str">
        <f>'🔢 İNDİKATÖRLER'!S15</f>
        <v>✗</v>
      </c>
      <c r="J16" s="64" t="str">
        <f>IF('🔢 İNDİKATÖRLER'!T15&lt;0,'🔢 İNDİKATÖRLER'!T15&amp;"","—")</f>
        <v>—</v>
      </c>
      <c r="K16" s="62" t="str">
        <f>IFERROR(TEXT('🔢 İNDİKATÖRLER'!F15,"0.00")&amp;"%","?")</f>
        <v>003%</v>
      </c>
      <c r="L16" s="62" t="str">
        <f>IFERROR(IF('📡 CANLI_VERİ'!I16&gt;0,"+"&amp;TEXT('📡 CANLI_VERİ'!I16,"0.0")&amp;"%",TEXT('📡 CANLI_VERİ'!I16,"0.0")&amp;"%"),"—")</f>
        <v>+00%</v>
      </c>
      <c r="M16" s="63">
        <f>'📡 CANLI_VERİ'!H16</f>
        <v>12951</v>
      </c>
      <c r="N16" s="63">
        <f>'📡 CANLI_VERİ'!C16</f>
        <v>213.6</v>
      </c>
      <c r="O16" s="64" t="str">
        <f>IF(COUNT('🔢 İNDİKATÖRLER'!U15),REPT("█",'🔢 İNDİKATÖRLER'!U15)&amp;"  "&amp;'🔢 İNDİKATÖRLER'!U15&amp;"/15","")</f>
        <v>████████  8/15</v>
      </c>
      <c r="P16" s="250" t="str">
        <f t="shared" si="0"/>
        <v>—</v>
      </c>
      <c r="Q16" s="250" t="str">
        <f t="shared" si="1"/>
        <v>—</v>
      </c>
    </row>
    <row r="17" spans="1:17" ht="16.05" customHeight="1" x14ac:dyDescent="0.3">
      <c r="A17" s="24">
        <v>14</v>
      </c>
      <c r="B17" s="25" t="s">
        <v>161</v>
      </c>
      <c r="C17" s="53">
        <f>'🔢 İNDİKATÖRLER'!U16</f>
        <v>8</v>
      </c>
      <c r="D17" s="54" t="str">
        <f>'🔢 İNDİKATÖRLER'!N16</f>
        <v>✗</v>
      </c>
      <c r="E17" s="54" t="str">
        <f>'🔢 İNDİKATÖRLER'!O16</f>
        <v>✓</v>
      </c>
      <c r="F17" s="54" t="str">
        <f>'🔢 İNDİKATÖRLER'!P16</f>
        <v>✓</v>
      </c>
      <c r="G17" s="55" t="str">
        <f>'🔢 İNDİKATÖRLER'!Q16</f>
        <v>✗</v>
      </c>
      <c r="H17" s="54" t="str">
        <f>'🔢 İNDİKATÖRLER'!R16</f>
        <v>✓</v>
      </c>
      <c r="I17" s="54" t="str">
        <f>'🔢 İNDİKATÖRLER'!S16</f>
        <v>✗</v>
      </c>
      <c r="J17" s="56" t="str">
        <f>IF('🔢 İNDİKATÖRLER'!T16&lt;0,'🔢 İNDİKATÖRLER'!T16&amp;"","—")</f>
        <v>—</v>
      </c>
      <c r="K17" s="57" t="str">
        <f>IFERROR(TEXT('🔢 İNDİKATÖRLER'!F16,"0.00")&amp;"%","?")</f>
        <v>003%</v>
      </c>
      <c r="L17" s="54" t="str">
        <f>IFERROR(IF('📡 CANLI_VERİ'!I17&gt;0,"+"&amp;TEXT('📡 CANLI_VERİ'!I17,"0.0")&amp;"%",TEXT('📡 CANLI_VERİ'!I17,"0.0")&amp;"%"),"—")</f>
        <v>00%</v>
      </c>
      <c r="M17" s="58">
        <f>'📡 CANLI_VERİ'!H17</f>
        <v>162570</v>
      </c>
      <c r="N17" s="58">
        <f>'📡 CANLI_VERİ'!C17</f>
        <v>10.220000000000001</v>
      </c>
      <c r="O17" s="56" t="str">
        <f>IF(COUNT('🔢 İNDİKATÖRLER'!U16),REPT("█",'🔢 İNDİKATÖRLER'!U16)&amp;"  "&amp;'🔢 İNDİKATÖRLER'!U16&amp;"/15","")</f>
        <v>████████  8/15</v>
      </c>
      <c r="P17" s="250" t="str">
        <f t="shared" si="0"/>
        <v>—</v>
      </c>
      <c r="Q17" s="250" t="str">
        <f t="shared" si="1"/>
        <v>—</v>
      </c>
    </row>
    <row r="18" spans="1:17" ht="16.05" customHeight="1" x14ac:dyDescent="0.3">
      <c r="A18" s="15">
        <v>15</v>
      </c>
      <c r="B18" s="16" t="s">
        <v>518</v>
      </c>
      <c r="C18" s="59">
        <f>'🔢 İNDİKATÖRLER'!U17</f>
        <v>8</v>
      </c>
      <c r="D18" s="60" t="str">
        <f>'🔢 İNDİKATÖRLER'!N17</f>
        <v>✗</v>
      </c>
      <c r="E18" s="61" t="str">
        <f>'🔢 İNDİKATÖRLER'!O17</f>
        <v>✓</v>
      </c>
      <c r="F18" s="60" t="str">
        <f>'🔢 İNDİKATÖRLER'!P17</f>
        <v>✓</v>
      </c>
      <c r="G18" s="60" t="str">
        <f>'🔢 İNDİKATÖRLER'!Q17</f>
        <v>✗</v>
      </c>
      <c r="H18" s="60" t="str">
        <f>'🔢 İNDİKATÖRLER'!R17</f>
        <v>✓</v>
      </c>
      <c r="I18" s="61" t="str">
        <f>'🔢 İNDİKATÖRLER'!S17</f>
        <v>✗</v>
      </c>
      <c r="J18" s="64" t="str">
        <f>IF('🔢 İNDİKATÖRLER'!T17&lt;0,'🔢 İNDİKATÖRLER'!T17&amp;"","—")</f>
        <v>—</v>
      </c>
      <c r="K18" s="62" t="str">
        <f>IFERROR(TEXT('🔢 İNDİKATÖRLER'!F17,"0.00")&amp;"%","?")</f>
        <v>003%</v>
      </c>
      <c r="L18" s="61" t="str">
        <f>IFERROR(IF('📡 CANLI_VERİ'!I18&gt;0,"+"&amp;TEXT('📡 CANLI_VERİ'!I18,"0.0")&amp;"%",TEXT('📡 CANLI_VERİ'!I18,"0.0")&amp;"%"),"—")</f>
        <v>00%</v>
      </c>
      <c r="M18" s="63">
        <f>'📡 CANLI_VERİ'!H18</f>
        <v>512372</v>
      </c>
      <c r="N18" s="63">
        <f>'📡 CANLI_VERİ'!C18</f>
        <v>2.85</v>
      </c>
      <c r="O18" s="64" t="str">
        <f>IF(COUNT('🔢 İNDİKATÖRLER'!U17),REPT("█",'🔢 İNDİKATÖRLER'!U17)&amp;"  "&amp;'🔢 İNDİKATÖRLER'!U17&amp;"/15","")</f>
        <v>████████  8/15</v>
      </c>
      <c r="P18" s="250" t="str">
        <f t="shared" si="0"/>
        <v>—</v>
      </c>
      <c r="Q18" s="250" t="str">
        <f t="shared" si="1"/>
        <v>—</v>
      </c>
    </row>
    <row r="19" spans="1:17" ht="16.05" customHeight="1" x14ac:dyDescent="0.3">
      <c r="A19" s="24">
        <v>16</v>
      </c>
      <c r="B19" s="25" t="s">
        <v>1033</v>
      </c>
      <c r="C19" s="24" t="str">
        <f>'🔢 İNDİKATÖRLER'!U18</f>
        <v/>
      </c>
      <c r="D19" s="24" t="str">
        <f>'🔢 İNDİKATÖRLER'!N18</f>
        <v>?</v>
      </c>
      <c r="E19" s="24" t="str">
        <f>'🔢 İNDİKATÖRLER'!O18</f>
        <v>?</v>
      </c>
      <c r="F19" s="24" t="str">
        <f>'🔢 İNDİKATÖRLER'!P18</f>
        <v>?</v>
      </c>
      <c r="G19" s="24" t="str">
        <f>'🔢 İNDİKATÖRLER'!Q18</f>
        <v>?</v>
      </c>
      <c r="H19" s="24" t="str">
        <f>'🔢 İNDİKATÖRLER'!R18</f>
        <v>?</v>
      </c>
      <c r="I19" s="24" t="str">
        <f>'🔢 İNDİKATÖRLER'!S18</f>
        <v>?</v>
      </c>
      <c r="J19" s="24" t="str">
        <f>IF('🔢 İNDİKATÖRLER'!T18&lt;0,'🔢 İNDİKATÖRLER'!T18&amp;"","—")</f>
        <v>—</v>
      </c>
      <c r="K19" s="24" t="str">
        <f>IFERROR(TEXT('🔢 İNDİKATÖRLER'!F18,"0.00")&amp;"%","?")</f>
        <v>?%</v>
      </c>
      <c r="L19" s="24" t="str">
        <f>IFERROR(IF('📡 CANLI_VERİ'!I19&gt;0,"+"&amp;TEXT('📡 CANLI_VERİ'!I19,"0.0")&amp;"%",TEXT('📡 CANLI_VERİ'!I19,"0.0")&amp;"%"),"—")</f>
        <v>00%</v>
      </c>
      <c r="M19" s="24">
        <f>'📡 CANLI_VERİ'!H19</f>
        <v>0</v>
      </c>
      <c r="N19" s="24">
        <f>'📡 CANLI_VERİ'!C19</f>
        <v>0</v>
      </c>
      <c r="O19" s="24" t="str">
        <f>IF(COUNT('🔢 İNDİKATÖRLER'!U18),REPT("█",'🔢 İNDİKATÖRLER'!U18)&amp;"  "&amp;'🔢 İNDİKATÖRLER'!U18&amp;"/15","")</f>
        <v/>
      </c>
      <c r="P19" s="250" t="str">
        <f t="shared" si="0"/>
        <v>—</v>
      </c>
      <c r="Q19" s="250" t="str">
        <f t="shared" si="1"/>
        <v>📊 Yüksek Skor</v>
      </c>
    </row>
    <row r="20" spans="1:17" ht="16.05" customHeight="1" x14ac:dyDescent="0.3">
      <c r="A20" s="15">
        <v>17</v>
      </c>
      <c r="B20" s="16" t="s">
        <v>245</v>
      </c>
      <c r="C20" s="59">
        <f>'🔢 İNDİKATÖRLER'!U19</f>
        <v>0</v>
      </c>
      <c r="D20" s="60" t="str">
        <f>'🔢 İNDİKATÖRLER'!N19</f>
        <v>✗</v>
      </c>
      <c r="E20" s="61" t="str">
        <f>'🔢 İNDİKATÖRLER'!O19</f>
        <v>✗</v>
      </c>
      <c r="F20" s="60" t="str">
        <f>'🔢 İNDİKATÖRLER'!P19</f>
        <v>✗</v>
      </c>
      <c r="G20" s="60" t="str">
        <f>'🔢 İNDİKATÖRLER'!Q19</f>
        <v>✗</v>
      </c>
      <c r="H20" s="60" t="str">
        <f>'🔢 İNDİKATÖRLER'!R19</f>
        <v>✗</v>
      </c>
      <c r="I20" s="61" t="str">
        <f>'🔢 İNDİKATÖRLER'!S19</f>
        <v>✗</v>
      </c>
      <c r="J20" s="64" t="str">
        <f>IF('🔢 İNDİKATÖRLER'!T19&lt;0,'🔢 İNDİKATÖRLER'!T19&amp;"","—")</f>
        <v>—</v>
      </c>
      <c r="K20" s="62" t="str">
        <f>IFERROR(TEXT('🔢 İNDİKATÖRLER'!F19,"0.00")&amp;"%","?")</f>
        <v>003%</v>
      </c>
      <c r="L20" s="61" t="str">
        <f>IFERROR(IF('📡 CANLI_VERİ'!I20&gt;0,"+"&amp;TEXT('📡 CANLI_VERİ'!I20,"0.0")&amp;"%",TEXT('📡 CANLI_VERİ'!I20,"0.0")&amp;"%"),"—")</f>
        <v>00%</v>
      </c>
      <c r="M20" s="63">
        <f>'📡 CANLI_VERİ'!H20</f>
        <v>49298</v>
      </c>
      <c r="N20" s="63">
        <f>'📡 CANLI_VERİ'!C20</f>
        <v>6.99</v>
      </c>
      <c r="O20" s="64" t="str">
        <f>IF(COUNT('🔢 İNDİKATÖRLER'!U19),REPT("█",'🔢 İNDİKATÖRLER'!U19)&amp;"  "&amp;'🔢 İNDİKATÖRLER'!U19&amp;"/15","")</f>
        <v xml:space="preserve">  0/15</v>
      </c>
      <c r="P20" s="250" t="str">
        <f t="shared" si="0"/>
        <v>—</v>
      </c>
      <c r="Q20" s="250" t="str">
        <f t="shared" si="1"/>
        <v>—</v>
      </c>
    </row>
    <row r="21" spans="1:17" ht="16.05" customHeight="1" x14ac:dyDescent="0.3">
      <c r="A21" s="24">
        <v>18</v>
      </c>
      <c r="B21" s="25" t="s">
        <v>1034</v>
      </c>
      <c r="C21" s="24" t="str">
        <f>'🔢 İNDİKATÖRLER'!U20</f>
        <v/>
      </c>
      <c r="D21" s="24" t="str">
        <f>'🔢 İNDİKATÖRLER'!N20</f>
        <v>?</v>
      </c>
      <c r="E21" s="24" t="str">
        <f>'🔢 İNDİKATÖRLER'!O20</f>
        <v>?</v>
      </c>
      <c r="F21" s="24" t="str">
        <f>'🔢 İNDİKATÖRLER'!P20</f>
        <v>?</v>
      </c>
      <c r="G21" s="24" t="str">
        <f>'🔢 İNDİKATÖRLER'!Q20</f>
        <v>?</v>
      </c>
      <c r="H21" s="24" t="str">
        <f>'🔢 İNDİKATÖRLER'!R20</f>
        <v>?</v>
      </c>
      <c r="I21" s="24" t="str">
        <f>'🔢 İNDİKATÖRLER'!S20</f>
        <v>?</v>
      </c>
      <c r="J21" s="24" t="str">
        <f>IF('🔢 İNDİKATÖRLER'!T20&lt;0,'🔢 İNDİKATÖRLER'!T20&amp;"","—")</f>
        <v>—</v>
      </c>
      <c r="K21" s="24" t="str">
        <f>IFERROR(TEXT('🔢 İNDİKATÖRLER'!F20,"0.00")&amp;"%","?")</f>
        <v>?%</v>
      </c>
      <c r="L21" s="24" t="str">
        <f>IFERROR(IF('📡 CANLI_VERİ'!I21&gt;0,"+"&amp;TEXT('📡 CANLI_VERİ'!I21,"0.0")&amp;"%",TEXT('📡 CANLI_VERİ'!I21,"0.0")&amp;"%"),"—")</f>
        <v>00%</v>
      </c>
      <c r="M21" s="24">
        <f>'📡 CANLI_VERİ'!H21</f>
        <v>0</v>
      </c>
      <c r="N21" s="24">
        <f>'📡 CANLI_VERİ'!C21</f>
        <v>0</v>
      </c>
      <c r="O21" s="24" t="str">
        <f>IF(COUNT('🔢 İNDİKATÖRLER'!U20),REPT("█",'🔢 İNDİKATÖRLER'!U20)&amp;"  "&amp;'🔢 İNDİKATÖRLER'!U20&amp;"/15","")</f>
        <v/>
      </c>
      <c r="P21" s="250" t="str">
        <f t="shared" si="0"/>
        <v>—</v>
      </c>
      <c r="Q21" s="250" t="str">
        <f t="shared" si="1"/>
        <v>📊 Yüksek Skor</v>
      </c>
    </row>
    <row r="22" spans="1:17" ht="16.05" customHeight="1" x14ac:dyDescent="0.3">
      <c r="A22" s="15">
        <v>19</v>
      </c>
      <c r="B22" s="16" t="s">
        <v>1035</v>
      </c>
      <c r="C22" s="15" t="str">
        <f>'🔢 İNDİKATÖRLER'!U21</f>
        <v/>
      </c>
      <c r="D22" s="15" t="str">
        <f>'🔢 İNDİKATÖRLER'!N21</f>
        <v>?</v>
      </c>
      <c r="E22" s="15" t="str">
        <f>'🔢 İNDİKATÖRLER'!O21</f>
        <v>?</v>
      </c>
      <c r="F22" s="15" t="str">
        <f>'🔢 İNDİKATÖRLER'!P21</f>
        <v>?</v>
      </c>
      <c r="G22" s="15" t="str">
        <f>'🔢 İNDİKATÖRLER'!Q21</f>
        <v>?</v>
      </c>
      <c r="H22" s="15" t="str">
        <f>'🔢 İNDİKATÖRLER'!R21</f>
        <v>?</v>
      </c>
      <c r="I22" s="15" t="str">
        <f>'🔢 İNDİKATÖRLER'!S21</f>
        <v>?</v>
      </c>
      <c r="J22" s="15" t="str">
        <f>IF('🔢 İNDİKATÖRLER'!T21&lt;0,'🔢 İNDİKATÖRLER'!T21&amp;"","—")</f>
        <v>—</v>
      </c>
      <c r="K22" s="15" t="str">
        <f>IFERROR(TEXT('🔢 İNDİKATÖRLER'!F21,"0.00")&amp;"%","?")</f>
        <v>?%</v>
      </c>
      <c r="L22" s="15" t="str">
        <f>IFERROR(IF('📡 CANLI_VERİ'!I22&gt;0,"+"&amp;TEXT('📡 CANLI_VERİ'!I22,"0.0")&amp;"%",TEXT('📡 CANLI_VERİ'!I22,"0.0")&amp;"%"),"—")</f>
        <v>00%</v>
      </c>
      <c r="M22" s="15">
        <f>'📡 CANLI_VERİ'!H22</f>
        <v>0</v>
      </c>
      <c r="N22" s="15">
        <f>'📡 CANLI_VERİ'!C22</f>
        <v>0</v>
      </c>
      <c r="O22" s="15" t="str">
        <f>IF(COUNT('🔢 İNDİKATÖRLER'!U21),REPT("█",'🔢 İNDİKATÖRLER'!U21)&amp;"  "&amp;'🔢 İNDİKATÖRLER'!U21&amp;"/15","")</f>
        <v/>
      </c>
      <c r="P22" s="250" t="str">
        <f t="shared" si="0"/>
        <v>—</v>
      </c>
      <c r="Q22" s="250" t="str">
        <f t="shared" si="1"/>
        <v>📊 Yüksek Skor</v>
      </c>
    </row>
    <row r="23" spans="1:17" ht="16.05" customHeight="1" x14ac:dyDescent="0.3">
      <c r="A23" s="24">
        <v>20</v>
      </c>
      <c r="B23" s="25" t="s">
        <v>149</v>
      </c>
      <c r="C23" s="69">
        <f>'🔢 İNDİKATÖRLER'!U22</f>
        <v>5</v>
      </c>
      <c r="D23" s="55" t="str">
        <f>'🔢 İNDİKATÖRLER'!N22</f>
        <v>✗</v>
      </c>
      <c r="E23" s="55" t="str">
        <f>'🔢 İNDİKATÖRLER'!O22</f>
        <v>✓</v>
      </c>
      <c r="F23" s="55" t="str">
        <f>'🔢 İNDİKATÖRLER'!P22</f>
        <v>✗</v>
      </c>
      <c r="G23" s="54" t="str">
        <f>'🔢 İNDİKATÖRLER'!Q22</f>
        <v>✗</v>
      </c>
      <c r="H23" s="54" t="str">
        <f>'🔢 İNDİKATÖRLER'!R22</f>
        <v>✗</v>
      </c>
      <c r="I23" s="55" t="str">
        <f>'🔢 İNDİKATÖRLER'!S22</f>
        <v>✓</v>
      </c>
      <c r="J23" s="56" t="str">
        <f>IF('🔢 İNDİKATÖRLER'!T22&lt;0,'🔢 İNDİKATÖRLER'!T22&amp;"","—")</f>
        <v>—</v>
      </c>
      <c r="K23" s="57" t="str">
        <f>IFERROR(TEXT('🔢 İNDİKATÖRLER'!F22,"0.00")&amp;"%","?")</f>
        <v>003%</v>
      </c>
      <c r="L23" s="55" t="str">
        <f>IFERROR(IF('📡 CANLI_VERİ'!I23&gt;0,"+"&amp;TEXT('📡 CANLI_VERİ'!I23,"0.0")&amp;"%",TEXT('📡 CANLI_VERİ'!I23,"0.0")&amp;"%"),"—")</f>
        <v>00%</v>
      </c>
      <c r="M23" s="58">
        <f>'📡 CANLI_VERİ'!H23</f>
        <v>1118966</v>
      </c>
      <c r="N23" s="58">
        <f>'📡 CANLI_VERİ'!C23</f>
        <v>10.59</v>
      </c>
      <c r="O23" s="55" t="str">
        <f>IF(COUNT('🔢 İNDİKATÖRLER'!U22),REPT("█",'🔢 İNDİKATÖRLER'!U22)&amp;"  "&amp;'🔢 İNDİKATÖRLER'!U22&amp;"/15","")</f>
        <v>█████  5/15</v>
      </c>
      <c r="P23" s="250" t="str">
        <f t="shared" si="0"/>
        <v>—</v>
      </c>
      <c r="Q23" s="250" t="str">
        <f t="shared" si="1"/>
        <v>—</v>
      </c>
    </row>
    <row r="24" spans="1:17" ht="16.05" customHeight="1" x14ac:dyDescent="0.3">
      <c r="A24" s="15">
        <v>21</v>
      </c>
      <c r="B24" s="16" t="s">
        <v>519</v>
      </c>
      <c r="C24" s="70">
        <f>'🔢 İNDİKATÖRLER'!U23</f>
        <v>8</v>
      </c>
      <c r="D24" s="61" t="str">
        <f>'🔢 İNDİKATÖRLER'!N23</f>
        <v>✓</v>
      </c>
      <c r="E24" s="61" t="str">
        <f>'🔢 İNDİKATÖRLER'!O23</f>
        <v>✓</v>
      </c>
      <c r="F24" s="60" t="str">
        <f>'🔢 İNDİKATÖRLER'!P23</f>
        <v>✗</v>
      </c>
      <c r="G24" s="60" t="str">
        <f>'🔢 İNDİKATÖRLER'!Q23</f>
        <v>✓</v>
      </c>
      <c r="H24" s="61" t="str">
        <f>'🔢 İNDİKATÖRLER'!R23</f>
        <v>✗</v>
      </c>
      <c r="I24" s="61" t="str">
        <f>'🔢 İNDİKATÖRLER'!S23</f>
        <v>✗</v>
      </c>
      <c r="J24" s="64" t="str">
        <f>IF('🔢 İNDİKATÖRLER'!T23&lt;0,'🔢 İNDİKATÖRLER'!T23&amp;"","—")</f>
        <v>—</v>
      </c>
      <c r="K24" s="62" t="str">
        <f>IFERROR(TEXT('🔢 İNDİKATÖRLER'!F23,"0.00")&amp;"%","?")</f>
        <v>003%</v>
      </c>
      <c r="L24" s="61" t="str">
        <f>IFERROR(IF('📡 CANLI_VERİ'!I24&gt;0,"+"&amp;TEXT('📡 CANLI_VERİ'!I24,"0.0")&amp;"%",TEXT('📡 CANLI_VERİ'!I24,"0.0")&amp;"%"),"—")</f>
        <v>+00%</v>
      </c>
      <c r="M24" s="63">
        <f>'📡 CANLI_VERİ'!H24</f>
        <v>89427</v>
      </c>
      <c r="N24" s="63">
        <f>'📡 CANLI_VERİ'!C24</f>
        <v>82.2</v>
      </c>
      <c r="O24" s="61" t="str">
        <f>IF(COUNT('🔢 İNDİKATÖRLER'!U23),REPT("█",'🔢 İNDİKATÖRLER'!U23)&amp;"  "&amp;'🔢 İNDİKATÖRLER'!U23&amp;"/15","")</f>
        <v>████████  8/15</v>
      </c>
      <c r="P24" s="250" t="str">
        <f t="shared" si="0"/>
        <v>—</v>
      </c>
      <c r="Q24" s="250" t="str">
        <f t="shared" si="1"/>
        <v>—</v>
      </c>
    </row>
    <row r="25" spans="1:17" ht="16.05" customHeight="1" x14ac:dyDescent="0.3">
      <c r="A25" s="24">
        <v>22</v>
      </c>
      <c r="B25" s="25" t="s">
        <v>170</v>
      </c>
      <c r="C25" s="69">
        <f>'🔢 İNDİKATÖRLER'!U24</f>
        <v>3</v>
      </c>
      <c r="D25" s="55" t="str">
        <f>'🔢 İNDİKATÖRLER'!N24</f>
        <v>✗</v>
      </c>
      <c r="E25" s="55" t="str">
        <f>'🔢 İNDİKATÖRLER'!O24</f>
        <v>✓</v>
      </c>
      <c r="F25" s="54" t="str">
        <f>'🔢 İNDİKATÖRLER'!P24</f>
        <v>✗</v>
      </c>
      <c r="G25" s="55" t="str">
        <f>'🔢 İNDİKATÖRLER'!Q24</f>
        <v>✗</v>
      </c>
      <c r="H25" s="54" t="str">
        <f>'🔢 İNDİKATÖRLER'!R24</f>
        <v>✗</v>
      </c>
      <c r="I25" s="55" t="str">
        <f>'🔢 İNDİKATÖRLER'!S24</f>
        <v>✗</v>
      </c>
      <c r="J25" s="56" t="str">
        <f>IF('🔢 İNDİKATÖRLER'!T24&lt;0,'🔢 İNDİKATÖRLER'!T24&amp;"","—")</f>
        <v>—</v>
      </c>
      <c r="K25" s="55" t="str">
        <f>IFERROR(TEXT('🔢 İNDİKATÖRLER'!F24,"0.00")&amp;"%","?")</f>
        <v>002%</v>
      </c>
      <c r="L25" s="57" t="str">
        <f>IFERROR(IF('📡 CANLI_VERİ'!I25&gt;0,"+"&amp;TEXT('📡 CANLI_VERİ'!I25,"0.0")&amp;"%",TEXT('📡 CANLI_VERİ'!I25,"0.0")&amp;"%"),"—")</f>
        <v>+00%</v>
      </c>
      <c r="M25" s="58">
        <f>'📡 CANLI_VERİ'!H25</f>
        <v>43799</v>
      </c>
      <c r="N25" s="58">
        <f>'📡 CANLI_VERİ'!C25</f>
        <v>8.9499999999999993</v>
      </c>
      <c r="O25" s="55" t="str">
        <f>IF(COUNT('🔢 İNDİKATÖRLER'!U24),REPT("█",'🔢 İNDİKATÖRLER'!U24)&amp;"  "&amp;'🔢 İNDİKATÖRLER'!U24&amp;"/15","")</f>
        <v>███  3/15</v>
      </c>
      <c r="P25" s="250" t="str">
        <f t="shared" si="0"/>
        <v>—</v>
      </c>
      <c r="Q25" s="250" t="str">
        <f t="shared" si="1"/>
        <v>—</v>
      </c>
    </row>
    <row r="26" spans="1:17" ht="16.05" customHeight="1" x14ac:dyDescent="0.3">
      <c r="A26" s="15">
        <v>23</v>
      </c>
      <c r="B26" s="16" t="s">
        <v>520</v>
      </c>
      <c r="C26" s="15" t="str">
        <f>'🔢 İNDİKATÖRLER'!U25</f>
        <v/>
      </c>
      <c r="D26" s="15" t="str">
        <f>'🔢 İNDİKATÖRLER'!N25</f>
        <v>?</v>
      </c>
      <c r="E26" s="15" t="str">
        <f>'🔢 İNDİKATÖRLER'!O25</f>
        <v>?</v>
      </c>
      <c r="F26" s="15" t="str">
        <f>'🔢 İNDİKATÖRLER'!P25</f>
        <v>?</v>
      </c>
      <c r="G26" s="15" t="str">
        <f>'🔢 İNDİKATÖRLER'!Q25</f>
        <v>?</v>
      </c>
      <c r="H26" s="15" t="str">
        <f>'🔢 İNDİKATÖRLER'!R25</f>
        <v>?</v>
      </c>
      <c r="I26" s="15" t="str">
        <f>'🔢 İNDİKATÖRLER'!S25</f>
        <v>?</v>
      </c>
      <c r="J26" s="15" t="str">
        <f>IF('🔢 İNDİKATÖRLER'!T25&lt;0,'🔢 İNDİKATÖRLER'!T25&amp;"","—")</f>
        <v>—</v>
      </c>
      <c r="K26" s="15" t="str">
        <f>IFERROR(TEXT('🔢 İNDİKATÖRLER'!F25,"0.00")&amp;"%","?")</f>
        <v>?%</v>
      </c>
      <c r="L26" s="15" t="str">
        <f>IFERROR(IF('📡 CANLI_VERİ'!I26&gt;0,"+"&amp;TEXT('📡 CANLI_VERİ'!I26,"0.0")&amp;"%",TEXT('📡 CANLI_VERİ'!I26,"0.0")&amp;"%"),"—")</f>
        <v>00%</v>
      </c>
      <c r="M26" s="15">
        <f>'📡 CANLI_VERİ'!H26</f>
        <v>80978</v>
      </c>
      <c r="N26" s="15">
        <f>'📡 CANLI_VERİ'!C26</f>
        <v>34.700000000000003</v>
      </c>
      <c r="O26" s="15" t="str">
        <f>IF(COUNT('🔢 İNDİKATÖRLER'!U25),REPT("█",'🔢 İNDİKATÖRLER'!U25)&amp;"  "&amp;'🔢 İNDİKATÖRLER'!U25&amp;"/15","")</f>
        <v/>
      </c>
      <c r="P26" s="250" t="str">
        <f t="shared" si="0"/>
        <v>—</v>
      </c>
      <c r="Q26" s="250" t="str">
        <f t="shared" si="1"/>
        <v>📊 Yüksek Skor</v>
      </c>
    </row>
    <row r="27" spans="1:17" ht="16.05" customHeight="1" x14ac:dyDescent="0.3">
      <c r="A27" s="24">
        <v>24</v>
      </c>
      <c r="B27" s="25" t="s">
        <v>203</v>
      </c>
      <c r="C27" s="24" t="str">
        <f>'🔢 İNDİKATÖRLER'!U26</f>
        <v/>
      </c>
      <c r="D27" s="24" t="str">
        <f>'🔢 İNDİKATÖRLER'!N26</f>
        <v>?</v>
      </c>
      <c r="E27" s="24" t="str">
        <f>'🔢 İNDİKATÖRLER'!O26</f>
        <v>?</v>
      </c>
      <c r="F27" s="24" t="str">
        <f>'🔢 İNDİKATÖRLER'!P26</f>
        <v>?</v>
      </c>
      <c r="G27" s="24" t="str">
        <f>'🔢 İNDİKATÖRLER'!Q26</f>
        <v>?</v>
      </c>
      <c r="H27" s="24" t="str">
        <f>'🔢 İNDİKATÖRLER'!R26</f>
        <v>?</v>
      </c>
      <c r="I27" s="24" t="str">
        <f>'🔢 İNDİKATÖRLER'!S26</f>
        <v>?</v>
      </c>
      <c r="J27" s="24" t="str">
        <f>IF('🔢 İNDİKATÖRLER'!T26&lt;0,'🔢 İNDİKATÖRLER'!T26&amp;"","—")</f>
        <v>—</v>
      </c>
      <c r="K27" s="24" t="str">
        <f>IFERROR(TEXT('🔢 İNDİKATÖRLER'!F26,"0.00")&amp;"%","?")</f>
        <v>?%</v>
      </c>
      <c r="L27" s="24" t="str">
        <f>IFERROR(IF('📡 CANLI_VERİ'!I27&gt;0,"+"&amp;TEXT('📡 CANLI_VERİ'!I27,"0.0")&amp;"%",TEXT('📡 CANLI_VERİ'!I27,"0.0")&amp;"%"),"—")</f>
        <v>00%</v>
      </c>
      <c r="M27" s="24">
        <f>'📡 CANLI_VERİ'!H27</f>
        <v>28935</v>
      </c>
      <c r="N27" s="24">
        <f>'📡 CANLI_VERİ'!C27</f>
        <v>2.75</v>
      </c>
      <c r="O27" s="24" t="str">
        <f>IF(COUNT('🔢 İNDİKATÖRLER'!U26),REPT("█",'🔢 İNDİKATÖRLER'!U26)&amp;"  "&amp;'🔢 İNDİKATÖRLER'!U26&amp;"/15","")</f>
        <v/>
      </c>
      <c r="P27" s="250" t="str">
        <f t="shared" si="0"/>
        <v>—</v>
      </c>
      <c r="Q27" s="250" t="str">
        <f t="shared" si="1"/>
        <v>📊 Yüksek Skor</v>
      </c>
    </row>
    <row r="28" spans="1:17" ht="16.05" customHeight="1" x14ac:dyDescent="0.3">
      <c r="A28" s="15">
        <v>25</v>
      </c>
      <c r="B28" s="16" t="s">
        <v>104</v>
      </c>
      <c r="C28" s="59">
        <f>'🔢 İNDİKATÖRLER'!U27</f>
        <v>15</v>
      </c>
      <c r="D28" s="60" t="str">
        <f>'🔢 İNDİKATÖRLER'!N27</f>
        <v>✓</v>
      </c>
      <c r="E28" s="60" t="str">
        <f>'🔢 İNDİKATÖRLER'!O27</f>
        <v>✓</v>
      </c>
      <c r="F28" s="60" t="str">
        <f>'🔢 İNDİKATÖRLER'!P27</f>
        <v>✓</v>
      </c>
      <c r="G28" s="60" t="str">
        <f>'🔢 İNDİKATÖRLER'!Q27</f>
        <v>✓</v>
      </c>
      <c r="H28" s="60" t="str">
        <f>'🔢 İNDİKATÖRLER'!R27</f>
        <v>✓</v>
      </c>
      <c r="I28" s="60" t="str">
        <f>'🔢 İNDİKATÖRLER'!S27</f>
        <v>✓</v>
      </c>
      <c r="J28" s="64" t="str">
        <f>IF('🔢 İNDİKATÖRLER'!T27&lt;0,'🔢 İNDİKATÖRLER'!T27&amp;"","—")</f>
        <v>—</v>
      </c>
      <c r="K28" s="62" t="str">
        <f>IFERROR(TEXT('🔢 İNDİKATÖRLER'!F27,"0.00")&amp;"%","?")</f>
        <v>003%</v>
      </c>
      <c r="L28" s="60" t="str">
        <f>IFERROR(IF('📡 CANLI_VERİ'!I28&gt;0,"+"&amp;TEXT('📡 CANLI_VERİ'!I28,"0.0")&amp;"%",TEXT('📡 CANLI_VERİ'!I28,"0.0")&amp;"%"),"—")</f>
        <v>00%</v>
      </c>
      <c r="M28" s="63">
        <f>'📡 CANLI_VERİ'!H28</f>
        <v>144629</v>
      </c>
      <c r="N28" s="63">
        <f>'📡 CANLI_VERİ'!C28</f>
        <v>95.65</v>
      </c>
      <c r="O28" s="64" t="str">
        <f>IF(COUNT('🔢 İNDİKATÖRLER'!U27),REPT("█",'🔢 İNDİKATÖRLER'!U27)&amp;"  "&amp;'🔢 İNDİKATÖRLER'!U27&amp;"/15","")</f>
        <v>███████████████  15/15</v>
      </c>
      <c r="P28" s="250" t="str">
        <f t="shared" si="0"/>
        <v>✓ K4+K5</v>
      </c>
      <c r="Q28" s="250" t="str">
        <f t="shared" si="1"/>
        <v>🔥 Güçlü AL</v>
      </c>
    </row>
    <row r="29" spans="1:17" ht="16.05" customHeight="1" x14ac:dyDescent="0.3">
      <c r="A29" s="24">
        <v>26</v>
      </c>
      <c r="B29" s="25" t="s">
        <v>173</v>
      </c>
      <c r="C29" s="53">
        <f>'🔢 İNDİKATÖRLER'!U28</f>
        <v>0</v>
      </c>
      <c r="D29" s="54" t="str">
        <f>'🔢 İNDİKATÖRLER'!N28</f>
        <v>✗</v>
      </c>
      <c r="E29" s="55" t="str">
        <f>'🔢 İNDİKATÖRLER'!O28</f>
        <v>✗</v>
      </c>
      <c r="F29" s="54" t="str">
        <f>'🔢 İNDİKATÖRLER'!P28</f>
        <v>✗</v>
      </c>
      <c r="G29" s="54" t="str">
        <f>'🔢 İNDİKATÖRLER'!Q28</f>
        <v>✗</v>
      </c>
      <c r="H29" s="54" t="str">
        <f>'🔢 İNDİKATÖRLER'!R28</f>
        <v>✗</v>
      </c>
      <c r="I29" s="54" t="str">
        <f>'🔢 İNDİKATÖRLER'!S28</f>
        <v>✗</v>
      </c>
      <c r="J29" s="56" t="str">
        <f>IF('🔢 İNDİKATÖRLER'!T28&lt;0,'🔢 İNDİKATÖRLER'!T28&amp;"","—")</f>
        <v>—</v>
      </c>
      <c r="K29" s="57" t="str">
        <f>IFERROR(TEXT('🔢 İNDİKATÖRLER'!F28,"0.00")&amp;"%","?")</f>
        <v>004%</v>
      </c>
      <c r="L29" s="54" t="str">
        <f>IFERROR(IF('📡 CANLI_VERİ'!I29&gt;0,"+"&amp;TEXT('📡 CANLI_VERİ'!I29,"0.0")&amp;"%",TEXT('📡 CANLI_VERİ'!I29,"0.0")&amp;"%"),"—")</f>
        <v>00%</v>
      </c>
      <c r="M29" s="58">
        <f>'📡 CANLI_VERİ'!H29</f>
        <v>133761</v>
      </c>
      <c r="N29" s="58">
        <f>'📡 CANLI_VERİ'!C29</f>
        <v>8.41</v>
      </c>
      <c r="O29" s="56" t="str">
        <f>IF(COUNT('🔢 İNDİKATÖRLER'!U28),REPT("█",'🔢 İNDİKATÖRLER'!U28)&amp;"  "&amp;'🔢 İNDİKATÖRLER'!U28&amp;"/15","")</f>
        <v xml:space="preserve">  0/15</v>
      </c>
      <c r="P29" s="250" t="str">
        <f t="shared" si="0"/>
        <v>—</v>
      </c>
      <c r="Q29" s="250" t="str">
        <f t="shared" si="1"/>
        <v>—</v>
      </c>
    </row>
    <row r="30" spans="1:17" ht="16.05" customHeight="1" x14ac:dyDescent="0.3">
      <c r="A30" s="15">
        <v>27</v>
      </c>
      <c r="B30" s="16" t="s">
        <v>243</v>
      </c>
      <c r="C30" s="59">
        <f>'🔢 İNDİKATÖRLER'!U29</f>
        <v>6</v>
      </c>
      <c r="D30" s="60" t="str">
        <f>'🔢 İNDİKATÖRLER'!N29</f>
        <v>✗</v>
      </c>
      <c r="E30" s="61" t="str">
        <f>'🔢 İNDİKATÖRLER'!O29</f>
        <v>✓</v>
      </c>
      <c r="F30" s="60" t="str">
        <f>'🔢 İNDİKATÖRLER'!P29</f>
        <v>✓</v>
      </c>
      <c r="G30" s="60" t="str">
        <f>'🔢 İNDİKATÖRLER'!Q29</f>
        <v>✗</v>
      </c>
      <c r="H30" s="60" t="str">
        <f>'🔢 İNDİKATÖRLER'!R29</f>
        <v>✗</v>
      </c>
      <c r="I30" s="60" t="str">
        <f>'🔢 İNDİKATÖRLER'!S29</f>
        <v>✗</v>
      </c>
      <c r="J30" s="64" t="str">
        <f>IF('🔢 İNDİKATÖRLER'!T29&lt;0,'🔢 İNDİKATÖRLER'!T29&amp;"","—")</f>
        <v>—</v>
      </c>
      <c r="K30" s="62" t="str">
        <f>IFERROR(TEXT('🔢 İNDİKATÖRLER'!F29,"0.00")&amp;"%","?")</f>
        <v>004%</v>
      </c>
      <c r="L30" s="62" t="str">
        <f>IFERROR(IF('📡 CANLI_VERİ'!I30&gt;0,"+"&amp;TEXT('📡 CANLI_VERİ'!I30,"0.0")&amp;"%",TEXT('📡 CANLI_VERİ'!I30,"0.0")&amp;"%"),"—")</f>
        <v>+00%</v>
      </c>
      <c r="M30" s="63">
        <f>'📡 CANLI_VERİ'!H30</f>
        <v>79</v>
      </c>
      <c r="N30" s="63">
        <f>'📡 CANLI_VERİ'!C30</f>
        <v>776</v>
      </c>
      <c r="O30" s="64" t="str">
        <f>IF(COUNT('🔢 İNDİKATÖRLER'!U29),REPT("█",'🔢 İNDİKATÖRLER'!U29)&amp;"  "&amp;'🔢 İNDİKATÖRLER'!U29&amp;"/15","")</f>
        <v>██████  6/15</v>
      </c>
      <c r="P30" s="250" t="str">
        <f t="shared" si="0"/>
        <v>—</v>
      </c>
      <c r="Q30" s="250" t="str">
        <f t="shared" si="1"/>
        <v>—</v>
      </c>
    </row>
    <row r="31" spans="1:17" ht="16.05" customHeight="1" x14ac:dyDescent="0.3">
      <c r="A31" s="24">
        <v>28</v>
      </c>
      <c r="B31" s="25" t="s">
        <v>521</v>
      </c>
      <c r="C31" s="53">
        <f>'🔢 İNDİKATÖRLER'!U30</f>
        <v>3</v>
      </c>
      <c r="D31" s="55" t="str">
        <f>'🔢 İNDİKATÖRLER'!N30</f>
        <v>✗</v>
      </c>
      <c r="E31" s="55" t="str">
        <f>'🔢 İNDİKATÖRLER'!O30</f>
        <v>✓</v>
      </c>
      <c r="F31" s="55" t="str">
        <f>'🔢 İNDİKATÖRLER'!P30</f>
        <v>✗</v>
      </c>
      <c r="G31" s="54" t="str">
        <f>'🔢 İNDİKATÖRLER'!Q30</f>
        <v>✗</v>
      </c>
      <c r="H31" s="54" t="str">
        <f>'🔢 İNDİKATÖRLER'!R30</f>
        <v>✗</v>
      </c>
      <c r="I31" s="54" t="str">
        <f>'🔢 İNDİKATÖRLER'!S30</f>
        <v>✗</v>
      </c>
      <c r="J31" s="54" t="str">
        <f>IF('🔢 İNDİKATÖRLER'!T30&lt;0,'🔢 İNDİKATÖRLER'!T30&amp;"","—")</f>
        <v>—</v>
      </c>
      <c r="K31" s="54" t="str">
        <f>IFERROR(TEXT('🔢 İNDİKATÖRLER'!F30,"0.00")&amp;"%","?")</f>
        <v>004%</v>
      </c>
      <c r="L31" s="55" t="str">
        <f>IFERROR(IF('📡 CANLI_VERİ'!I31&gt;0,"+"&amp;TEXT('📡 CANLI_VERİ'!I31,"0.0")&amp;"%",TEXT('📡 CANLI_VERİ'!I31,"0.0")&amp;"%"),"—")</f>
        <v>+00%</v>
      </c>
      <c r="M31" s="58">
        <f>'📡 CANLI_VERİ'!H31</f>
        <v>4550</v>
      </c>
      <c r="N31" s="58">
        <f>'📡 CANLI_VERİ'!C31</f>
        <v>137.30000000000001</v>
      </c>
      <c r="O31" s="56" t="str">
        <f>IF(COUNT('🔢 İNDİKATÖRLER'!U30),REPT("█",'🔢 İNDİKATÖRLER'!U30)&amp;"  "&amp;'🔢 İNDİKATÖRLER'!U30&amp;"/15","")</f>
        <v>███  3/15</v>
      </c>
      <c r="P31" s="250" t="str">
        <f t="shared" si="0"/>
        <v>—</v>
      </c>
      <c r="Q31" s="250" t="str">
        <f t="shared" si="1"/>
        <v>—</v>
      </c>
    </row>
    <row r="32" spans="1:17" ht="16.05" customHeight="1" x14ac:dyDescent="0.3">
      <c r="A32" s="15">
        <v>29</v>
      </c>
      <c r="B32" s="16" t="s">
        <v>97</v>
      </c>
      <c r="C32" s="59">
        <f>'🔢 İNDİKATÖRLER'!U31</f>
        <v>13</v>
      </c>
      <c r="D32" s="60" t="str">
        <f>'🔢 İNDİKATÖRLER'!N31</f>
        <v>✓</v>
      </c>
      <c r="E32" s="61" t="str">
        <f>'🔢 İNDİKATÖRLER'!O31</f>
        <v>✓</v>
      </c>
      <c r="F32" s="60" t="str">
        <f>'🔢 İNDİKATÖRLER'!P31</f>
        <v>✓</v>
      </c>
      <c r="G32" s="60" t="str">
        <f>'🔢 İNDİKATÖRLER'!Q31</f>
        <v>✓</v>
      </c>
      <c r="H32" s="60" t="str">
        <f>'🔢 İNDİKATÖRLER'!R31</f>
        <v>✗</v>
      </c>
      <c r="I32" s="60" t="str">
        <f>'🔢 İNDİKATÖRLER'!S31</f>
        <v>✓</v>
      </c>
      <c r="J32" s="64" t="str">
        <f>IF('🔢 İNDİKATÖRLER'!T31&lt;0,'🔢 İNDİKATÖRLER'!T31&amp;"","—")</f>
        <v>—</v>
      </c>
      <c r="K32" s="61" t="str">
        <f>IFERROR(TEXT('🔢 İNDİKATÖRLER'!F31,"0.00")&amp;"%","?")</f>
        <v>003%</v>
      </c>
      <c r="L32" s="60" t="str">
        <f>IFERROR(IF('📡 CANLI_VERİ'!I32&gt;0,"+"&amp;TEXT('📡 CANLI_VERİ'!I32,"0.0")&amp;"%",TEXT('📡 CANLI_VERİ'!I32,"0.0")&amp;"%"),"—")</f>
        <v>-01%</v>
      </c>
      <c r="M32" s="63">
        <f>'📡 CANLI_VERİ'!H32</f>
        <v>93725</v>
      </c>
      <c r="N32" s="63">
        <f>'📡 CANLI_VERİ'!C32</f>
        <v>41.22</v>
      </c>
      <c r="O32" s="64" t="str">
        <f>IF(COUNT('🔢 İNDİKATÖRLER'!U31),REPT("█",'🔢 İNDİKATÖRLER'!U31)&amp;"  "&amp;'🔢 İNDİKATÖRLER'!U31&amp;"/15","")</f>
        <v>█████████████  13/15</v>
      </c>
      <c r="P32" s="250" t="str">
        <f t="shared" si="0"/>
        <v>—</v>
      </c>
      <c r="Q32" s="250" t="str">
        <f t="shared" si="1"/>
        <v>📊 Yüksek Skor</v>
      </c>
    </row>
    <row r="33" spans="1:17" ht="16.05" customHeight="1" x14ac:dyDescent="0.3">
      <c r="A33" s="24">
        <v>30</v>
      </c>
      <c r="B33" s="25" t="s">
        <v>522</v>
      </c>
      <c r="C33" s="53">
        <f>'🔢 İNDİKATÖRLER'!U32</f>
        <v>8</v>
      </c>
      <c r="D33" s="54" t="str">
        <f>'🔢 İNDİKATÖRLER'!N32</f>
        <v>✓</v>
      </c>
      <c r="E33" s="55" t="str">
        <f>'🔢 İNDİKATÖRLER'!O32</f>
        <v>✓</v>
      </c>
      <c r="F33" s="54" t="str">
        <f>'🔢 İNDİKATÖRLER'!P32</f>
        <v>✗</v>
      </c>
      <c r="G33" s="54" t="str">
        <f>'🔢 İNDİKATÖRLER'!Q32</f>
        <v>✓</v>
      </c>
      <c r="H33" s="54" t="str">
        <f>'🔢 İNDİKATÖRLER'!R32</f>
        <v>✗</v>
      </c>
      <c r="I33" s="54" t="str">
        <f>'🔢 İNDİKATÖRLER'!S32</f>
        <v>✓</v>
      </c>
      <c r="J33" s="54" t="str">
        <f>IF('🔢 İNDİKATÖRLER'!T32&lt;0,'🔢 İNDİKATÖRLER'!T32&amp;"","—")</f>
        <v>-2</v>
      </c>
      <c r="K33" s="54" t="str">
        <f>IFERROR(TEXT('🔢 İNDİKATÖRLER'!F32,"0.00")&amp;"%","?")</f>
        <v>005%</v>
      </c>
      <c r="L33" s="54" t="str">
        <f>IFERROR(IF('📡 CANLI_VERİ'!I33&gt;0,"+"&amp;TEXT('📡 CANLI_VERİ'!I33,"0.0")&amp;"%",TEXT('📡 CANLI_VERİ'!I33,"0.0")&amp;"%"),"—")</f>
        <v>00%</v>
      </c>
      <c r="M33" s="58">
        <f>'📡 CANLI_VERİ'!H33</f>
        <v>208610</v>
      </c>
      <c r="N33" s="58">
        <f>'📡 CANLI_VERİ'!C33</f>
        <v>6.33</v>
      </c>
      <c r="O33" s="56" t="str">
        <f>IF(COUNT('🔢 İNDİKATÖRLER'!U32),REPT("█",'🔢 İNDİKATÖRLER'!U32)&amp;"  "&amp;'🔢 İNDİKATÖRLER'!U32&amp;"/15","")</f>
        <v>████████  8/15</v>
      </c>
      <c r="P33" s="250" t="str">
        <f t="shared" si="0"/>
        <v>—</v>
      </c>
      <c r="Q33" s="250" t="str">
        <f t="shared" si="1"/>
        <v>—</v>
      </c>
    </row>
    <row r="34" spans="1:17" ht="16.05" customHeight="1" x14ac:dyDescent="0.3">
      <c r="A34" s="15">
        <v>31</v>
      </c>
      <c r="B34" s="16" t="s">
        <v>523</v>
      </c>
      <c r="C34" s="15" t="str">
        <f>'🔢 İNDİKATÖRLER'!U33</f>
        <v/>
      </c>
      <c r="D34" s="15" t="str">
        <f>'🔢 İNDİKATÖRLER'!N33</f>
        <v>?</v>
      </c>
      <c r="E34" s="15" t="str">
        <f>'🔢 İNDİKATÖRLER'!O33</f>
        <v>?</v>
      </c>
      <c r="F34" s="15" t="str">
        <f>'🔢 İNDİKATÖRLER'!P33</f>
        <v>?</v>
      </c>
      <c r="G34" s="15" t="str">
        <f>'🔢 İNDİKATÖRLER'!Q33</f>
        <v>?</v>
      </c>
      <c r="H34" s="15" t="str">
        <f>'🔢 İNDİKATÖRLER'!R33</f>
        <v>?</v>
      </c>
      <c r="I34" s="15" t="str">
        <f>'🔢 İNDİKATÖRLER'!S33</f>
        <v>?</v>
      </c>
      <c r="J34" s="15" t="str">
        <f>IF('🔢 İNDİKATÖRLER'!T33&lt;0,'🔢 İNDİKATÖRLER'!T33&amp;"","—")</f>
        <v>—</v>
      </c>
      <c r="K34" s="15" t="str">
        <f>IFERROR(TEXT('🔢 İNDİKATÖRLER'!F33,"0.00")&amp;"%","?")</f>
        <v>?%</v>
      </c>
      <c r="L34" s="15" t="str">
        <f>IFERROR(IF('📡 CANLI_VERİ'!I34&gt;0,"+"&amp;TEXT('📡 CANLI_VERİ'!I34,"0.0")&amp;"%",TEXT('📡 CANLI_VERİ'!I34,"0.0")&amp;"%"),"—")</f>
        <v>+00%</v>
      </c>
      <c r="M34" s="15">
        <f>'📡 CANLI_VERİ'!H34</f>
        <v>70942</v>
      </c>
      <c r="N34" s="15">
        <f>'📡 CANLI_VERİ'!C34</f>
        <v>11.24</v>
      </c>
      <c r="O34" s="15" t="str">
        <f>IF(COUNT('🔢 İNDİKATÖRLER'!U33),REPT("█",'🔢 İNDİKATÖRLER'!U33)&amp;"  "&amp;'🔢 İNDİKATÖRLER'!U33&amp;"/15","")</f>
        <v/>
      </c>
      <c r="P34" s="250" t="str">
        <f t="shared" si="0"/>
        <v>—</v>
      </c>
      <c r="Q34" s="250" t="str">
        <f t="shared" si="1"/>
        <v>📊 Yüksek Skor</v>
      </c>
    </row>
    <row r="35" spans="1:17" ht="16.05" customHeight="1" x14ac:dyDescent="0.3">
      <c r="A35" s="24">
        <v>32</v>
      </c>
      <c r="B35" s="25" t="s">
        <v>288</v>
      </c>
      <c r="C35" s="53">
        <f>'🔢 İNDİKATÖRLER'!U34</f>
        <v>11</v>
      </c>
      <c r="D35" s="54" t="str">
        <f>'🔢 İNDİKATÖRLER'!N34</f>
        <v>✓</v>
      </c>
      <c r="E35" s="55" t="str">
        <f>'🔢 İNDİKATÖRLER'!O34</f>
        <v>✓</v>
      </c>
      <c r="F35" s="54" t="str">
        <f>'🔢 İNDİKATÖRLER'!P34</f>
        <v>✓</v>
      </c>
      <c r="G35" s="54" t="str">
        <f>'🔢 İNDİKATÖRLER'!Q34</f>
        <v>✗</v>
      </c>
      <c r="H35" s="54" t="str">
        <f>'🔢 İNDİKATÖRLER'!R34</f>
        <v>✓</v>
      </c>
      <c r="I35" s="54" t="str">
        <f>'🔢 İNDİKATÖRLER'!S34</f>
        <v>✗</v>
      </c>
      <c r="J35" s="56" t="str">
        <f>IF('🔢 İNDİKATÖRLER'!T34&lt;0,'🔢 İNDİKATÖRLER'!T34&amp;"","—")</f>
        <v>—</v>
      </c>
      <c r="K35" s="57" t="str">
        <f>IFERROR(TEXT('🔢 İNDİKATÖRLER'!F34,"0.00")&amp;"%","?")</f>
        <v>004%</v>
      </c>
      <c r="L35" s="54" t="str">
        <f>IFERROR(IF('📡 CANLI_VERİ'!I35&gt;0,"+"&amp;TEXT('📡 CANLI_VERİ'!I35,"0.0")&amp;"%",TEXT('📡 CANLI_VERİ'!I35,"0.0")&amp;"%"),"—")</f>
        <v>00%</v>
      </c>
      <c r="M35" s="58">
        <f>'📡 CANLI_VERİ'!H35</f>
        <v>26361</v>
      </c>
      <c r="N35" s="58">
        <f>'📡 CANLI_VERİ'!C35</f>
        <v>20.059999999999999</v>
      </c>
      <c r="O35" s="56" t="str">
        <f>IF(COUNT('🔢 İNDİKATÖRLER'!U34),REPT("█",'🔢 İNDİKATÖRLER'!U34)&amp;"  "&amp;'🔢 İNDİKATÖRLER'!U34&amp;"/15","")</f>
        <v>███████████  11/15</v>
      </c>
      <c r="P35" s="250" t="str">
        <f t="shared" si="0"/>
        <v>—</v>
      </c>
      <c r="Q35" s="250" t="str">
        <f t="shared" si="1"/>
        <v>📊 Yüksek Skor</v>
      </c>
    </row>
    <row r="36" spans="1:17" ht="16.05" customHeight="1" x14ac:dyDescent="0.3">
      <c r="A36" s="15">
        <v>33</v>
      </c>
      <c r="B36" s="16" t="s">
        <v>524</v>
      </c>
      <c r="C36" s="15" t="str">
        <f>'🔢 İNDİKATÖRLER'!U35</f>
        <v/>
      </c>
      <c r="D36" s="15" t="str">
        <f>'🔢 İNDİKATÖRLER'!N35</f>
        <v>?</v>
      </c>
      <c r="E36" s="15" t="str">
        <f>'🔢 İNDİKATÖRLER'!O35</f>
        <v>?</v>
      </c>
      <c r="F36" s="15" t="str">
        <f>'🔢 İNDİKATÖRLER'!P35</f>
        <v>?</v>
      </c>
      <c r="G36" s="15" t="str">
        <f>'🔢 İNDİKATÖRLER'!Q35</f>
        <v>?</v>
      </c>
      <c r="H36" s="15" t="str">
        <f>'🔢 İNDİKATÖRLER'!R35</f>
        <v>?</v>
      </c>
      <c r="I36" s="15" t="str">
        <f>'🔢 İNDİKATÖRLER'!S35</f>
        <v>?</v>
      </c>
      <c r="J36" s="15" t="str">
        <f>IF('🔢 İNDİKATÖRLER'!T35&lt;0,'🔢 İNDİKATÖRLER'!T35&amp;"","—")</f>
        <v>—</v>
      </c>
      <c r="K36" s="15" t="str">
        <f>IFERROR(TEXT('🔢 İNDİKATÖRLER'!F35,"0.00")&amp;"%","?")</f>
        <v>?%</v>
      </c>
      <c r="L36" s="15" t="str">
        <f>IFERROR(IF('📡 CANLI_VERİ'!I36&gt;0,"+"&amp;TEXT('📡 CANLI_VERİ'!I36,"0.0")&amp;"%",TEXT('📡 CANLI_VERİ'!I36,"0.0")&amp;"%"),"—")</f>
        <v>+00%</v>
      </c>
      <c r="M36" s="15">
        <f>'📡 CANLI_VERİ'!H36</f>
        <v>9930</v>
      </c>
      <c r="N36" s="15">
        <f>'📡 CANLI_VERİ'!C36</f>
        <v>358</v>
      </c>
      <c r="O36" s="15" t="str">
        <f>IF(COUNT('🔢 İNDİKATÖRLER'!U35),REPT("█",'🔢 İNDİKATÖRLER'!U35)&amp;"  "&amp;'🔢 İNDİKATÖRLER'!U35&amp;"/15","")</f>
        <v/>
      </c>
      <c r="P36" s="250" t="str">
        <f t="shared" si="0"/>
        <v>—</v>
      </c>
      <c r="Q36" s="250" t="str">
        <f t="shared" si="1"/>
        <v>📊 Yüksek Skor</v>
      </c>
    </row>
    <row r="37" spans="1:17" ht="16.05" customHeight="1" x14ac:dyDescent="0.3">
      <c r="A37" s="24">
        <v>34</v>
      </c>
      <c r="B37" s="25" t="s">
        <v>1036</v>
      </c>
      <c r="C37" s="24" t="str">
        <f>'🔢 İNDİKATÖRLER'!U36</f>
        <v/>
      </c>
      <c r="D37" s="24" t="str">
        <f>'🔢 İNDİKATÖRLER'!N36</f>
        <v>?</v>
      </c>
      <c r="E37" s="24" t="str">
        <f>'🔢 İNDİKATÖRLER'!O36</f>
        <v>?</v>
      </c>
      <c r="F37" s="24" t="str">
        <f>'🔢 İNDİKATÖRLER'!P36</f>
        <v>?</v>
      </c>
      <c r="G37" s="24" t="str">
        <f>'🔢 İNDİKATÖRLER'!Q36</f>
        <v>?</v>
      </c>
      <c r="H37" s="24" t="str">
        <f>'🔢 İNDİKATÖRLER'!R36</f>
        <v>?</v>
      </c>
      <c r="I37" s="24" t="str">
        <f>'🔢 İNDİKATÖRLER'!S36</f>
        <v>?</v>
      </c>
      <c r="J37" s="24" t="str">
        <f>IF('🔢 İNDİKATÖRLER'!T36&lt;0,'🔢 İNDİKATÖRLER'!T36&amp;"","—")</f>
        <v>—</v>
      </c>
      <c r="K37" s="24" t="str">
        <f>IFERROR(TEXT('🔢 İNDİKATÖRLER'!F36,"0.00")&amp;"%","?")</f>
        <v>?%</v>
      </c>
      <c r="L37" s="24" t="str">
        <f>IFERROR(IF('📡 CANLI_VERİ'!I37&gt;0,"+"&amp;TEXT('📡 CANLI_VERİ'!I37,"0.0")&amp;"%",TEXT('📡 CANLI_VERİ'!I37,"0.0")&amp;"%"),"—")</f>
        <v>00%</v>
      </c>
      <c r="M37" s="24">
        <f>'📡 CANLI_VERİ'!H37</f>
        <v>0</v>
      </c>
      <c r="N37" s="24">
        <f>'📡 CANLI_VERİ'!C37</f>
        <v>0</v>
      </c>
      <c r="O37" s="24" t="str">
        <f>IF(COUNT('🔢 İNDİKATÖRLER'!U36),REPT("█",'🔢 İNDİKATÖRLER'!U36)&amp;"  "&amp;'🔢 İNDİKATÖRLER'!U36&amp;"/15","")</f>
        <v/>
      </c>
      <c r="P37" s="250" t="str">
        <f t="shared" si="0"/>
        <v>—</v>
      </c>
      <c r="Q37" s="250" t="str">
        <f t="shared" si="1"/>
        <v>📊 Yüksek Skor</v>
      </c>
    </row>
    <row r="38" spans="1:17" ht="16.05" customHeight="1" x14ac:dyDescent="0.3">
      <c r="A38" s="15">
        <v>35</v>
      </c>
      <c r="B38" s="16" t="s">
        <v>1037</v>
      </c>
      <c r="C38" s="15" t="str">
        <f>'🔢 İNDİKATÖRLER'!U37</f>
        <v/>
      </c>
      <c r="D38" s="15" t="str">
        <f>'🔢 İNDİKATÖRLER'!N37</f>
        <v>?</v>
      </c>
      <c r="E38" s="15" t="str">
        <f>'🔢 İNDİKATÖRLER'!O37</f>
        <v>?</v>
      </c>
      <c r="F38" s="15" t="str">
        <f>'🔢 İNDİKATÖRLER'!P37</f>
        <v>?</v>
      </c>
      <c r="G38" s="15" t="str">
        <f>'🔢 İNDİKATÖRLER'!Q37</f>
        <v>?</v>
      </c>
      <c r="H38" s="15" t="str">
        <f>'🔢 İNDİKATÖRLER'!R37</f>
        <v>?</v>
      </c>
      <c r="I38" s="15" t="str">
        <f>'🔢 İNDİKATÖRLER'!S37</f>
        <v>?</v>
      </c>
      <c r="J38" s="15" t="str">
        <f>IF('🔢 İNDİKATÖRLER'!T37&lt;0,'🔢 İNDİKATÖRLER'!T37&amp;"","—")</f>
        <v>—</v>
      </c>
      <c r="K38" s="15" t="str">
        <f>IFERROR(TEXT('🔢 İNDİKATÖRLER'!F37,"0.00")&amp;"%","?")</f>
        <v>?%</v>
      </c>
      <c r="L38" s="15" t="str">
        <f>IFERROR(IF('📡 CANLI_VERİ'!I38&gt;0,"+"&amp;TEXT('📡 CANLI_VERİ'!I38,"0.0")&amp;"%",TEXT('📡 CANLI_VERİ'!I38,"0.0")&amp;"%"),"—")</f>
        <v>00%</v>
      </c>
      <c r="M38" s="15">
        <f>'📡 CANLI_VERİ'!H38</f>
        <v>0</v>
      </c>
      <c r="N38" s="15">
        <f>'📡 CANLI_VERİ'!C38</f>
        <v>0</v>
      </c>
      <c r="O38" s="15" t="str">
        <f>IF(COUNT('🔢 İNDİKATÖRLER'!U37),REPT("█",'🔢 İNDİKATÖRLER'!U37)&amp;"  "&amp;'🔢 İNDİKATÖRLER'!U37&amp;"/15","")</f>
        <v/>
      </c>
      <c r="P38" s="250" t="str">
        <f t="shared" si="0"/>
        <v>—</v>
      </c>
      <c r="Q38" s="250" t="str">
        <f t="shared" si="1"/>
        <v>📊 Yüksek Skor</v>
      </c>
    </row>
    <row r="39" spans="1:17" ht="16.05" customHeight="1" x14ac:dyDescent="0.3">
      <c r="A39" s="24">
        <v>36</v>
      </c>
      <c r="B39" s="25" t="s">
        <v>1038</v>
      </c>
      <c r="C39" s="24" t="str">
        <f>'🔢 İNDİKATÖRLER'!U38</f>
        <v/>
      </c>
      <c r="D39" s="24" t="str">
        <f>'🔢 İNDİKATÖRLER'!N38</f>
        <v>?</v>
      </c>
      <c r="E39" s="24" t="str">
        <f>'🔢 İNDİKATÖRLER'!O38</f>
        <v>?</v>
      </c>
      <c r="F39" s="24" t="str">
        <f>'🔢 İNDİKATÖRLER'!P38</f>
        <v>?</v>
      </c>
      <c r="G39" s="24" t="str">
        <f>'🔢 İNDİKATÖRLER'!Q38</f>
        <v>?</v>
      </c>
      <c r="H39" s="24" t="str">
        <f>'🔢 İNDİKATÖRLER'!R38</f>
        <v>?</v>
      </c>
      <c r="I39" s="24" t="str">
        <f>'🔢 İNDİKATÖRLER'!S38</f>
        <v>?</v>
      </c>
      <c r="J39" s="24" t="str">
        <f>IF('🔢 İNDİKATÖRLER'!T38&lt;0,'🔢 İNDİKATÖRLER'!T38&amp;"","—")</f>
        <v>—</v>
      </c>
      <c r="K39" s="24" t="str">
        <f>IFERROR(TEXT('🔢 İNDİKATÖRLER'!F38,"0.00")&amp;"%","?")</f>
        <v>?%</v>
      </c>
      <c r="L39" s="24" t="str">
        <f>IFERROR(IF('📡 CANLI_VERİ'!I39&gt;0,"+"&amp;TEXT('📡 CANLI_VERİ'!I39,"0.0")&amp;"%",TEXT('📡 CANLI_VERİ'!I39,"0.0")&amp;"%"),"—")</f>
        <v>00%</v>
      </c>
      <c r="M39" s="24">
        <f>'📡 CANLI_VERİ'!H39</f>
        <v>0</v>
      </c>
      <c r="N39" s="24">
        <f>'📡 CANLI_VERİ'!C39</f>
        <v>0</v>
      </c>
      <c r="O39" s="24" t="str">
        <f>IF(COUNT('🔢 İNDİKATÖRLER'!U38),REPT("█",'🔢 İNDİKATÖRLER'!U38)&amp;"  "&amp;'🔢 İNDİKATÖRLER'!U38&amp;"/15","")</f>
        <v/>
      </c>
      <c r="P39" s="250" t="str">
        <f t="shared" si="0"/>
        <v>—</v>
      </c>
      <c r="Q39" s="250" t="str">
        <f t="shared" si="1"/>
        <v>📊 Yüksek Skor</v>
      </c>
    </row>
    <row r="40" spans="1:17" ht="16.05" customHeight="1" x14ac:dyDescent="0.3">
      <c r="A40" s="15">
        <v>37</v>
      </c>
      <c r="B40" s="16" t="s">
        <v>1039</v>
      </c>
      <c r="C40" s="15" t="str">
        <f>'🔢 İNDİKATÖRLER'!U39</f>
        <v/>
      </c>
      <c r="D40" s="15" t="str">
        <f>'🔢 İNDİKATÖRLER'!N39</f>
        <v>?</v>
      </c>
      <c r="E40" s="15" t="str">
        <f>'🔢 İNDİKATÖRLER'!O39</f>
        <v>?</v>
      </c>
      <c r="F40" s="15" t="str">
        <f>'🔢 İNDİKATÖRLER'!P39</f>
        <v>?</v>
      </c>
      <c r="G40" s="15" t="str">
        <f>'🔢 İNDİKATÖRLER'!Q39</f>
        <v>?</v>
      </c>
      <c r="H40" s="15" t="str">
        <f>'🔢 İNDİKATÖRLER'!R39</f>
        <v>?</v>
      </c>
      <c r="I40" s="15" t="str">
        <f>'🔢 İNDİKATÖRLER'!S39</f>
        <v>?</v>
      </c>
      <c r="J40" s="15" t="str">
        <f>IF('🔢 İNDİKATÖRLER'!T39&lt;0,'🔢 İNDİKATÖRLER'!T39&amp;"","—")</f>
        <v>—</v>
      </c>
      <c r="K40" s="15" t="str">
        <f>IFERROR(TEXT('🔢 İNDİKATÖRLER'!F39,"0.00")&amp;"%","?")</f>
        <v>?%</v>
      </c>
      <c r="L40" s="15" t="str">
        <f>IFERROR(IF('📡 CANLI_VERİ'!I40&gt;0,"+"&amp;TEXT('📡 CANLI_VERİ'!I40,"0.0")&amp;"%",TEXT('📡 CANLI_VERİ'!I40,"0.0")&amp;"%"),"—")</f>
        <v>00%</v>
      </c>
      <c r="M40" s="15">
        <f>'📡 CANLI_VERİ'!H40</f>
        <v>0</v>
      </c>
      <c r="N40" s="15">
        <f>'📡 CANLI_VERİ'!C40</f>
        <v>0</v>
      </c>
      <c r="O40" s="15" t="str">
        <f>IF(COUNT('🔢 İNDİKATÖRLER'!U39),REPT("█",'🔢 İNDİKATÖRLER'!U39)&amp;"  "&amp;'🔢 İNDİKATÖRLER'!U39&amp;"/15","")</f>
        <v/>
      </c>
      <c r="P40" s="250" t="str">
        <f t="shared" si="0"/>
        <v>—</v>
      </c>
      <c r="Q40" s="250" t="str">
        <f t="shared" si="1"/>
        <v>📊 Yüksek Skor</v>
      </c>
    </row>
    <row r="41" spans="1:17" ht="16.05" customHeight="1" x14ac:dyDescent="0.3">
      <c r="A41" s="24">
        <v>38</v>
      </c>
      <c r="B41" s="25" t="s">
        <v>1040</v>
      </c>
      <c r="C41" s="24" t="str">
        <f>'🔢 İNDİKATÖRLER'!U40</f>
        <v/>
      </c>
      <c r="D41" s="24" t="str">
        <f>'🔢 İNDİKATÖRLER'!N40</f>
        <v>?</v>
      </c>
      <c r="E41" s="24" t="str">
        <f>'🔢 İNDİKATÖRLER'!O40</f>
        <v>?</v>
      </c>
      <c r="F41" s="24" t="str">
        <f>'🔢 İNDİKATÖRLER'!P40</f>
        <v>?</v>
      </c>
      <c r="G41" s="24" t="str">
        <f>'🔢 İNDİKATÖRLER'!Q40</f>
        <v>?</v>
      </c>
      <c r="H41" s="24" t="str">
        <f>'🔢 İNDİKATÖRLER'!R40</f>
        <v>?</v>
      </c>
      <c r="I41" s="24" t="str">
        <f>'🔢 İNDİKATÖRLER'!S40</f>
        <v>?</v>
      </c>
      <c r="J41" s="24" t="str">
        <f>IF('🔢 İNDİKATÖRLER'!T40&lt;0,'🔢 İNDİKATÖRLER'!T40&amp;"","—")</f>
        <v>—</v>
      </c>
      <c r="K41" s="24" t="str">
        <f>IFERROR(TEXT('🔢 İNDİKATÖRLER'!F40,"0.00")&amp;"%","?")</f>
        <v>?%</v>
      </c>
      <c r="L41" s="24" t="str">
        <f>IFERROR(IF('📡 CANLI_VERİ'!I41&gt;0,"+"&amp;TEXT('📡 CANLI_VERİ'!I41,"0.0")&amp;"%",TEXT('📡 CANLI_VERİ'!I41,"0.0")&amp;"%"),"—")</f>
        <v>00%</v>
      </c>
      <c r="M41" s="24">
        <f>'📡 CANLI_VERİ'!H41</f>
        <v>0</v>
      </c>
      <c r="N41" s="24">
        <f>'📡 CANLI_VERİ'!C41</f>
        <v>0</v>
      </c>
      <c r="O41" s="24" t="str">
        <f>IF(COUNT('🔢 İNDİKATÖRLER'!U40),REPT("█",'🔢 İNDİKATÖRLER'!U40)&amp;"  "&amp;'🔢 İNDİKATÖRLER'!U40&amp;"/15","")</f>
        <v/>
      </c>
      <c r="P41" s="250" t="str">
        <f t="shared" si="0"/>
        <v>—</v>
      </c>
      <c r="Q41" s="250" t="str">
        <f t="shared" si="1"/>
        <v>📊 Yüksek Skor</v>
      </c>
    </row>
    <row r="42" spans="1:17" ht="16.05" customHeight="1" x14ac:dyDescent="0.3">
      <c r="A42" s="15">
        <v>39</v>
      </c>
      <c r="B42" s="16" t="s">
        <v>94</v>
      </c>
      <c r="C42" s="15" t="str">
        <f>'🔢 İNDİKATÖRLER'!U41</f>
        <v/>
      </c>
      <c r="D42" s="15" t="str">
        <f>'🔢 İNDİKATÖRLER'!N41</f>
        <v>?</v>
      </c>
      <c r="E42" s="15" t="str">
        <f>'🔢 İNDİKATÖRLER'!O41</f>
        <v>?</v>
      </c>
      <c r="F42" s="15" t="str">
        <f>'🔢 İNDİKATÖRLER'!P41</f>
        <v>?</v>
      </c>
      <c r="G42" s="15" t="str">
        <f>'🔢 İNDİKATÖRLER'!Q41</f>
        <v>?</v>
      </c>
      <c r="H42" s="15" t="str">
        <f>'🔢 İNDİKATÖRLER'!R41</f>
        <v>?</v>
      </c>
      <c r="I42" s="15" t="str">
        <f>'🔢 İNDİKATÖRLER'!S41</f>
        <v>?</v>
      </c>
      <c r="J42" s="15" t="str">
        <f>IF('🔢 İNDİKATÖRLER'!T41&lt;0,'🔢 İNDİKATÖRLER'!T41&amp;"","—")</f>
        <v>—</v>
      </c>
      <c r="K42" s="15" t="str">
        <f>IFERROR(TEXT('🔢 İNDİKATÖRLER'!F41,"0.00")&amp;"%","?")</f>
        <v>?%</v>
      </c>
      <c r="L42" s="15" t="str">
        <f>IFERROR(IF('📡 CANLI_VERİ'!I42&gt;0,"+"&amp;TEXT('📡 CANLI_VERİ'!I42,"0.0")&amp;"%",TEXT('📡 CANLI_VERİ'!I42,"0.0")&amp;"%"),"—")</f>
        <v>00%</v>
      </c>
      <c r="M42" s="15">
        <f>'📡 CANLI_VERİ'!H42</f>
        <v>350344</v>
      </c>
      <c r="N42" s="15">
        <f>'📡 CANLI_VERİ'!C42</f>
        <v>16.010000000000002</v>
      </c>
      <c r="O42" s="15" t="str">
        <f>IF(COUNT('🔢 İNDİKATÖRLER'!U41),REPT("█",'🔢 İNDİKATÖRLER'!U41)&amp;"  "&amp;'🔢 İNDİKATÖRLER'!U41&amp;"/15","")</f>
        <v/>
      </c>
      <c r="P42" s="250" t="str">
        <f t="shared" si="0"/>
        <v>—</v>
      </c>
      <c r="Q42" s="250" t="str">
        <f t="shared" si="1"/>
        <v>📊 Yüksek Skor</v>
      </c>
    </row>
    <row r="43" spans="1:17" ht="16.05" customHeight="1" x14ac:dyDescent="0.3">
      <c r="A43" s="24">
        <v>40</v>
      </c>
      <c r="B43" s="25" t="s">
        <v>1041</v>
      </c>
      <c r="C43" s="24" t="str">
        <f>'🔢 İNDİKATÖRLER'!U42</f>
        <v/>
      </c>
      <c r="D43" s="24" t="str">
        <f>'🔢 İNDİKATÖRLER'!N42</f>
        <v>?</v>
      </c>
      <c r="E43" s="24" t="str">
        <f>'🔢 İNDİKATÖRLER'!O42</f>
        <v>?</v>
      </c>
      <c r="F43" s="24" t="str">
        <f>'🔢 İNDİKATÖRLER'!P42</f>
        <v>?</v>
      </c>
      <c r="G43" s="24" t="str">
        <f>'🔢 İNDİKATÖRLER'!Q42</f>
        <v>?</v>
      </c>
      <c r="H43" s="24" t="str">
        <f>'🔢 İNDİKATÖRLER'!R42</f>
        <v>?</v>
      </c>
      <c r="I43" s="24" t="str">
        <f>'🔢 İNDİKATÖRLER'!S42</f>
        <v>?</v>
      </c>
      <c r="J43" s="24" t="str">
        <f>IF('🔢 İNDİKATÖRLER'!T42&lt;0,'🔢 İNDİKATÖRLER'!T42&amp;"","—")</f>
        <v>—</v>
      </c>
      <c r="K43" s="24" t="str">
        <f>IFERROR(TEXT('🔢 İNDİKATÖRLER'!F42,"0.00")&amp;"%","?")</f>
        <v>?%</v>
      </c>
      <c r="L43" s="24" t="str">
        <f>IFERROR(IF('📡 CANLI_VERİ'!I43&gt;0,"+"&amp;TEXT('📡 CANLI_VERİ'!I43,"0.0")&amp;"%",TEXT('📡 CANLI_VERİ'!I43,"0.0")&amp;"%"),"—")</f>
        <v>00%</v>
      </c>
      <c r="M43" s="24">
        <f>'📡 CANLI_VERİ'!H43</f>
        <v>0</v>
      </c>
      <c r="N43" s="24">
        <f>'📡 CANLI_VERİ'!C43</f>
        <v>0</v>
      </c>
      <c r="O43" s="24" t="str">
        <f>IF(COUNT('🔢 İNDİKATÖRLER'!U42),REPT("█",'🔢 İNDİKATÖRLER'!U42)&amp;"  "&amp;'🔢 İNDİKATÖRLER'!U42&amp;"/15","")</f>
        <v/>
      </c>
      <c r="P43" s="250" t="str">
        <f t="shared" si="0"/>
        <v>—</v>
      </c>
      <c r="Q43" s="250" t="str">
        <f t="shared" si="1"/>
        <v>📊 Yüksek Skor</v>
      </c>
    </row>
    <row r="44" spans="1:17" ht="16.05" customHeight="1" x14ac:dyDescent="0.3">
      <c r="A44" s="15">
        <v>41</v>
      </c>
      <c r="B44" s="16" t="s">
        <v>525</v>
      </c>
      <c r="C44" s="59">
        <f>'🔢 İNDİKATÖRLER'!U43</f>
        <v>9</v>
      </c>
      <c r="D44" s="61" t="str">
        <f>'🔢 İNDİKATÖRLER'!N43</f>
        <v>✓</v>
      </c>
      <c r="E44" s="61" t="str">
        <f>'🔢 İNDİKATÖRLER'!O43</f>
        <v>✓</v>
      </c>
      <c r="F44" s="60" t="str">
        <f>'🔢 İNDİKATÖRLER'!P43</f>
        <v>✓</v>
      </c>
      <c r="G44" s="60" t="str">
        <f>'🔢 İNDİKATÖRLER'!Q43</f>
        <v>✗</v>
      </c>
      <c r="H44" s="60" t="str">
        <f>'🔢 İNDİKATÖRLER'!R43</f>
        <v>✓</v>
      </c>
      <c r="I44" s="60" t="str">
        <f>'🔢 İNDİKATÖRLER'!S43</f>
        <v>✗</v>
      </c>
      <c r="J44" s="64" t="str">
        <f>IF('🔢 İNDİKATÖRLER'!T43&lt;0,'🔢 İNDİKATÖRLER'!T43&amp;"","—")</f>
        <v>-2</v>
      </c>
      <c r="K44" s="62" t="str">
        <f>IFERROR(TEXT('🔢 İNDİKATÖRLER'!F43,"0.00")&amp;"%","?")</f>
        <v>008%</v>
      </c>
      <c r="L44" s="62" t="str">
        <f>IFERROR(IF('📡 CANLI_VERİ'!I44&gt;0,"+"&amp;TEXT('📡 CANLI_VERİ'!I44,"0.0")&amp;"%",TEXT('📡 CANLI_VERİ'!I44,"0.0")&amp;"%"),"—")</f>
        <v>00%</v>
      </c>
      <c r="M44" s="63">
        <f>'📡 CANLI_VERİ'!H44</f>
        <v>22</v>
      </c>
      <c r="N44" s="63">
        <f>'📡 CANLI_VERİ'!C44</f>
        <v>48.1</v>
      </c>
      <c r="O44" s="64" t="str">
        <f>IF(COUNT('🔢 İNDİKATÖRLER'!U43),REPT("█",'🔢 İNDİKATÖRLER'!U43)&amp;"  "&amp;'🔢 İNDİKATÖRLER'!U43&amp;"/15","")</f>
        <v>█████████  9/15</v>
      </c>
      <c r="P44" s="250" t="str">
        <f t="shared" si="0"/>
        <v>—</v>
      </c>
      <c r="Q44" s="250" t="str">
        <f t="shared" si="1"/>
        <v>—</v>
      </c>
    </row>
    <row r="45" spans="1:17" ht="16.05" customHeight="1" x14ac:dyDescent="0.3">
      <c r="A45" s="24">
        <v>42</v>
      </c>
      <c r="B45" s="25" t="s">
        <v>216</v>
      </c>
      <c r="C45" s="53">
        <f>'🔢 İNDİKATÖRLER'!U44</f>
        <v>11</v>
      </c>
      <c r="D45" s="55" t="str">
        <f>'🔢 İNDİKATÖRLER'!N44</f>
        <v>✓</v>
      </c>
      <c r="E45" s="55" t="str">
        <f>'🔢 İNDİKATÖRLER'!O44</f>
        <v>✓</v>
      </c>
      <c r="F45" s="54" t="str">
        <f>'🔢 İNDİKATÖRLER'!P44</f>
        <v>✓</v>
      </c>
      <c r="G45" s="54" t="str">
        <f>'🔢 İNDİKATÖRLER'!Q44</f>
        <v>✗</v>
      </c>
      <c r="H45" s="54" t="str">
        <f>'🔢 İNDİKATÖRLER'!R44</f>
        <v>✓</v>
      </c>
      <c r="I45" s="54" t="str">
        <f>'🔢 İNDİKATÖRLER'!S44</f>
        <v>✗</v>
      </c>
      <c r="J45" s="56" t="str">
        <f>IF('🔢 İNDİKATÖRLER'!T44&lt;0,'🔢 İNDİKATÖRLER'!T44&amp;"","—")</f>
        <v>—</v>
      </c>
      <c r="K45" s="57" t="str">
        <f>IFERROR(TEXT('🔢 İNDİKATÖRLER'!F44,"0.00")&amp;"%","?")</f>
        <v>003%</v>
      </c>
      <c r="L45" s="57" t="str">
        <f>IFERROR(IF('📡 CANLI_VERİ'!I45&gt;0,"+"&amp;TEXT('📡 CANLI_VERİ'!I45,"0.0")&amp;"%",TEXT('📡 CANLI_VERİ'!I45,"0.0")&amp;"%"),"—")</f>
        <v>+00%</v>
      </c>
      <c r="M45" s="58">
        <f>'📡 CANLI_VERİ'!H45</f>
        <v>8579</v>
      </c>
      <c r="N45" s="58">
        <f>'📡 CANLI_VERİ'!C45</f>
        <v>11.17</v>
      </c>
      <c r="O45" s="56" t="str">
        <f>IF(COUNT('🔢 İNDİKATÖRLER'!U44),REPT("█",'🔢 İNDİKATÖRLER'!U44)&amp;"  "&amp;'🔢 İNDİKATÖRLER'!U44&amp;"/15","")</f>
        <v>███████████  11/15</v>
      </c>
      <c r="P45" s="250" t="str">
        <f t="shared" si="0"/>
        <v>—</v>
      </c>
      <c r="Q45" s="250" t="str">
        <f t="shared" si="1"/>
        <v>📊 Yüksek Skor</v>
      </c>
    </row>
    <row r="46" spans="1:17" ht="16.05" customHeight="1" x14ac:dyDescent="0.3">
      <c r="A46" s="15">
        <v>43</v>
      </c>
      <c r="B46" s="16" t="s">
        <v>526</v>
      </c>
      <c r="C46" s="59">
        <f>'🔢 İNDİKATÖRLER'!U45</f>
        <v>5</v>
      </c>
      <c r="D46" s="60" t="str">
        <f>'🔢 İNDİKATÖRLER'!N45</f>
        <v>✗</v>
      </c>
      <c r="E46" s="61" t="str">
        <f>'🔢 İNDİKATÖRLER'!O45</f>
        <v>✓</v>
      </c>
      <c r="F46" s="60" t="str">
        <f>'🔢 İNDİKATÖRLER'!P45</f>
        <v>✗</v>
      </c>
      <c r="G46" s="60" t="str">
        <f>'🔢 İNDİKATÖRLER'!Q45</f>
        <v>✗</v>
      </c>
      <c r="H46" s="60" t="str">
        <f>'🔢 İNDİKATÖRLER'!R45</f>
        <v>✗</v>
      </c>
      <c r="I46" s="61" t="str">
        <f>'🔢 İNDİKATÖRLER'!S45</f>
        <v>✓</v>
      </c>
      <c r="J46" s="64" t="str">
        <f>IF('🔢 İNDİKATÖRLER'!T45&lt;0,'🔢 İNDİKATÖRLER'!T45&amp;"","—")</f>
        <v>—</v>
      </c>
      <c r="K46" s="62" t="str">
        <f>IFERROR(TEXT('🔢 İNDİKATÖRLER'!F45,"0.00")&amp;"%","?")</f>
        <v>003%</v>
      </c>
      <c r="L46" s="61" t="str">
        <f>IFERROR(IF('📡 CANLI_VERİ'!I46&gt;0,"+"&amp;TEXT('📡 CANLI_VERİ'!I46,"0.0")&amp;"%",TEXT('📡 CANLI_VERİ'!I46,"0.0")&amp;"%"),"—")</f>
        <v>+00%</v>
      </c>
      <c r="M46" s="63">
        <f>'📡 CANLI_VERİ'!H46</f>
        <v>5625</v>
      </c>
      <c r="N46" s="63">
        <f>'📡 CANLI_VERİ'!C46</f>
        <v>110.9</v>
      </c>
      <c r="O46" s="64" t="str">
        <f>IF(COUNT('🔢 İNDİKATÖRLER'!U45),REPT("█",'🔢 İNDİKATÖRLER'!U45)&amp;"  "&amp;'🔢 İNDİKATÖRLER'!U45&amp;"/15","")</f>
        <v>█████  5/15</v>
      </c>
      <c r="P46" s="250" t="str">
        <f t="shared" si="0"/>
        <v>—</v>
      </c>
      <c r="Q46" s="250" t="str">
        <f t="shared" si="1"/>
        <v>—</v>
      </c>
    </row>
    <row r="47" spans="1:17" ht="16.05" customHeight="1" x14ac:dyDescent="0.3">
      <c r="A47" s="24">
        <v>44</v>
      </c>
      <c r="B47" s="25" t="s">
        <v>221</v>
      </c>
      <c r="C47" s="71">
        <f>'🔢 İNDİKATÖRLER'!U46</f>
        <v>6</v>
      </c>
      <c r="D47" s="54" t="str">
        <f>'🔢 İNDİKATÖRLER'!N46</f>
        <v>✗</v>
      </c>
      <c r="E47" s="55" t="str">
        <f>'🔢 İNDİKATÖRLER'!O46</f>
        <v>✓</v>
      </c>
      <c r="F47" s="54" t="str">
        <f>'🔢 İNDİKATÖRLER'!P46</f>
        <v>✓</v>
      </c>
      <c r="G47" s="55" t="str">
        <f>'🔢 İNDİKATÖRLER'!Q46</f>
        <v>✗</v>
      </c>
      <c r="H47" s="55" t="str">
        <f>'🔢 İNDİKATÖRLER'!R46</f>
        <v>✗</v>
      </c>
      <c r="I47" s="55" t="str">
        <f>'🔢 İNDİKATÖRLER'!S46</f>
        <v>✗</v>
      </c>
      <c r="J47" s="56" t="str">
        <f>IF('🔢 İNDİKATÖRLER'!T46&lt;0,'🔢 İNDİKATÖRLER'!T46&amp;"","—")</f>
        <v>—</v>
      </c>
      <c r="K47" s="55" t="str">
        <f>IFERROR(TEXT('🔢 İNDİKATÖRLER'!F46,"0.00")&amp;"%","?")</f>
        <v>003%</v>
      </c>
      <c r="L47" s="55" t="str">
        <f>IFERROR(IF('📡 CANLI_VERİ'!I47&gt;0,"+"&amp;TEXT('📡 CANLI_VERİ'!I47,"0.0")&amp;"%",TEXT('📡 CANLI_VERİ'!I47,"0.0")&amp;"%"),"—")</f>
        <v>00%</v>
      </c>
      <c r="M47" s="58">
        <f>'📡 CANLI_VERİ'!H47</f>
        <v>88920</v>
      </c>
      <c r="N47" s="58">
        <f>'📡 CANLI_VERİ'!C47</f>
        <v>28.88</v>
      </c>
      <c r="O47" s="57" t="str">
        <f>IF(COUNT('🔢 İNDİKATÖRLER'!U46),REPT("█",'🔢 İNDİKATÖRLER'!U46)&amp;"  "&amp;'🔢 İNDİKATÖRLER'!U46&amp;"/15","")</f>
        <v>██████  6/15</v>
      </c>
      <c r="P47" s="250" t="str">
        <f t="shared" si="0"/>
        <v>—</v>
      </c>
      <c r="Q47" s="250" t="str">
        <f t="shared" si="1"/>
        <v>—</v>
      </c>
    </row>
    <row r="48" spans="1:17" ht="16.05" customHeight="1" x14ac:dyDescent="0.3">
      <c r="A48" s="15">
        <v>45</v>
      </c>
      <c r="B48" s="16" t="s">
        <v>527</v>
      </c>
      <c r="C48" s="65">
        <f>'🔢 İNDİKATÖRLER'!U47</f>
        <v>13</v>
      </c>
      <c r="D48" s="61" t="str">
        <f>'🔢 İNDİKATÖRLER'!N47</f>
        <v>✓</v>
      </c>
      <c r="E48" s="61" t="str">
        <f>'🔢 İNDİKATÖRLER'!O47</f>
        <v>✓</v>
      </c>
      <c r="F48" s="61" t="str">
        <f>'🔢 İNDİKATÖRLER'!P47</f>
        <v>✓</v>
      </c>
      <c r="G48" s="61" t="str">
        <f>'🔢 İNDİKATÖRLER'!Q47</f>
        <v>✓</v>
      </c>
      <c r="H48" s="61" t="str">
        <f>'🔢 İNDİKATÖRLER'!R47</f>
        <v>✗</v>
      </c>
      <c r="I48" s="61" t="str">
        <f>'🔢 İNDİKATÖRLER'!S47</f>
        <v>✓</v>
      </c>
      <c r="J48" s="64" t="str">
        <f>IF('🔢 İNDİKATÖRLER'!T47&lt;0,'🔢 İNDİKATÖRLER'!T47&amp;"","—")</f>
        <v>—</v>
      </c>
      <c r="K48" s="62" t="str">
        <f>IFERROR(TEXT('🔢 İNDİKATÖRLER'!F47,"0.00")&amp;"%","?")</f>
        <v>004%</v>
      </c>
      <c r="L48" s="61" t="str">
        <f>IFERROR(IF('📡 CANLI_VERİ'!I48&gt;0,"+"&amp;TEXT('📡 CANLI_VERİ'!I48,"0.0")&amp;"%",TEXT('📡 CANLI_VERİ'!I48,"0.0")&amp;"%"),"—")</f>
        <v>+00%</v>
      </c>
      <c r="M48" s="63">
        <f>'📡 CANLI_VERİ'!H48</f>
        <v>21491</v>
      </c>
      <c r="N48" s="63">
        <f>'📡 CANLI_VERİ'!C48</f>
        <v>104.5</v>
      </c>
      <c r="O48" s="66" t="str">
        <f>IF(COUNT('🔢 İNDİKATÖRLER'!U47),REPT("█",'🔢 İNDİKATÖRLER'!U47)&amp;"  "&amp;'🔢 İNDİKATÖRLER'!U47&amp;"/15","")</f>
        <v>█████████████  13/15</v>
      </c>
      <c r="P48" s="250" t="str">
        <f t="shared" si="0"/>
        <v>—</v>
      </c>
      <c r="Q48" s="250" t="str">
        <f t="shared" si="1"/>
        <v>📊 Yüksek Skor</v>
      </c>
    </row>
    <row r="49" spans="1:17" ht="16.05" customHeight="1" x14ac:dyDescent="0.3">
      <c r="A49" s="24">
        <v>46</v>
      </c>
      <c r="B49" s="25" t="s">
        <v>528</v>
      </c>
      <c r="C49" s="53">
        <f>'🔢 İNDİKATÖRLER'!U48</f>
        <v>6</v>
      </c>
      <c r="D49" s="55" t="str">
        <f>'🔢 İNDİKATÖRLER'!N48</f>
        <v>✗</v>
      </c>
      <c r="E49" s="55" t="str">
        <f>'🔢 İNDİKATÖRLER'!O48</f>
        <v>✓</v>
      </c>
      <c r="F49" s="54" t="str">
        <f>'🔢 İNDİKATÖRLER'!P48</f>
        <v>✓</v>
      </c>
      <c r="G49" s="54" t="str">
        <f>'🔢 İNDİKATÖRLER'!Q48</f>
        <v>✗</v>
      </c>
      <c r="H49" s="54" t="str">
        <f>'🔢 İNDİKATÖRLER'!R48</f>
        <v>✗</v>
      </c>
      <c r="I49" s="54" t="str">
        <f>'🔢 İNDİKATÖRLER'!S48</f>
        <v>✗</v>
      </c>
      <c r="J49" s="56" t="str">
        <f>IF('🔢 İNDİKATÖRLER'!T48&lt;0,'🔢 İNDİKATÖRLER'!T48&amp;"","—")</f>
        <v>—</v>
      </c>
      <c r="K49" s="57" t="str">
        <f>IFERROR(TEXT('🔢 İNDİKATÖRLER'!F48,"0.00")&amp;"%","?")</f>
        <v>004%</v>
      </c>
      <c r="L49" s="55" t="str">
        <f>IFERROR(IF('📡 CANLI_VERİ'!I49&gt;0,"+"&amp;TEXT('📡 CANLI_VERİ'!I49,"0.0")&amp;"%",TEXT('📡 CANLI_VERİ'!I49,"0.0")&amp;"%"),"—")</f>
        <v>00%</v>
      </c>
      <c r="M49" s="58">
        <f>'📡 CANLI_VERİ'!H49</f>
        <v>58219</v>
      </c>
      <c r="N49" s="58">
        <f>'📡 CANLI_VERİ'!C49</f>
        <v>111.9</v>
      </c>
      <c r="O49" s="56" t="str">
        <f>IF(COUNT('🔢 İNDİKATÖRLER'!U48),REPT("█",'🔢 İNDİKATÖRLER'!U48)&amp;"  "&amp;'🔢 İNDİKATÖRLER'!U48&amp;"/15","")</f>
        <v>██████  6/15</v>
      </c>
      <c r="P49" s="250" t="str">
        <f t="shared" si="0"/>
        <v>—</v>
      </c>
      <c r="Q49" s="250" t="str">
        <f t="shared" si="1"/>
        <v>—</v>
      </c>
    </row>
    <row r="50" spans="1:17" ht="16.05" customHeight="1" x14ac:dyDescent="0.3">
      <c r="A50" s="15">
        <v>47</v>
      </c>
      <c r="B50" s="16" t="s">
        <v>529</v>
      </c>
      <c r="C50" s="59">
        <f>'🔢 İNDİKATÖRLER'!U49</f>
        <v>11</v>
      </c>
      <c r="D50" s="61" t="str">
        <f>'🔢 İNDİKATÖRLER'!N49</f>
        <v>✓</v>
      </c>
      <c r="E50" s="61" t="str">
        <f>'🔢 İNDİKATÖRLER'!O49</f>
        <v>✓</v>
      </c>
      <c r="F50" s="60" t="str">
        <f>'🔢 İNDİKATÖRLER'!P49</f>
        <v>✓</v>
      </c>
      <c r="G50" s="60" t="str">
        <f>'🔢 İNDİKATÖRLER'!Q49</f>
        <v>✗</v>
      </c>
      <c r="H50" s="60" t="str">
        <f>'🔢 İNDİKATÖRLER'!R49</f>
        <v>✓</v>
      </c>
      <c r="I50" s="61" t="str">
        <f>'🔢 İNDİKATÖRLER'!S49</f>
        <v>✗</v>
      </c>
      <c r="J50" s="60" t="str">
        <f>IF('🔢 İNDİKATÖRLER'!T49&lt;0,'🔢 İNDİKATÖRLER'!T49&amp;"","—")</f>
        <v>—</v>
      </c>
      <c r="K50" s="60" t="str">
        <f>IFERROR(TEXT('🔢 İNDİKATÖRLER'!F49,"0.00")&amp;"%","?")</f>
        <v>004%</v>
      </c>
      <c r="L50" s="61" t="str">
        <f>IFERROR(IF('📡 CANLI_VERİ'!I50&gt;0,"+"&amp;TEXT('📡 CANLI_VERİ'!I50,"0.0")&amp;"%",TEXT('📡 CANLI_VERİ'!I50,"0.0")&amp;"%"),"—")</f>
        <v>00%</v>
      </c>
      <c r="M50" s="63">
        <f>'📡 CANLI_VERİ'!H50</f>
        <v>47442</v>
      </c>
      <c r="N50" s="63">
        <f>'📡 CANLI_VERİ'!C50</f>
        <v>50.2</v>
      </c>
      <c r="O50" s="64" t="str">
        <f>IF(COUNT('🔢 İNDİKATÖRLER'!U49),REPT("█",'🔢 İNDİKATÖRLER'!U49)&amp;"  "&amp;'🔢 İNDİKATÖRLER'!U49&amp;"/15","")</f>
        <v>███████████  11/15</v>
      </c>
      <c r="P50" s="250" t="str">
        <f t="shared" si="0"/>
        <v>—</v>
      </c>
      <c r="Q50" s="250" t="str">
        <f t="shared" si="1"/>
        <v>📊 Yüksek Skor</v>
      </c>
    </row>
    <row r="51" spans="1:17" ht="16.05" customHeight="1" x14ac:dyDescent="0.3">
      <c r="A51" s="24">
        <v>48</v>
      </c>
      <c r="B51" s="25" t="s">
        <v>258</v>
      </c>
      <c r="C51" s="67">
        <f>'🔢 İNDİKATÖRLER'!U50</f>
        <v>11</v>
      </c>
      <c r="D51" s="55" t="str">
        <f>'🔢 İNDİKATÖRLER'!N50</f>
        <v>✓</v>
      </c>
      <c r="E51" s="55" t="str">
        <f>'🔢 İNDİKATÖRLER'!O50</f>
        <v>✓</v>
      </c>
      <c r="F51" s="55" t="str">
        <f>'🔢 İNDİKATÖRLER'!P50</f>
        <v>✓</v>
      </c>
      <c r="G51" s="55" t="str">
        <f>'🔢 İNDİKATÖRLER'!Q50</f>
        <v>✗</v>
      </c>
      <c r="H51" s="54" t="str">
        <f>'🔢 İNDİKATÖRLER'!R50</f>
        <v>✓</v>
      </c>
      <c r="I51" s="55" t="str">
        <f>'🔢 İNDİKATÖRLER'!S50</f>
        <v>✓</v>
      </c>
      <c r="J51" s="56" t="str">
        <f>IF('🔢 İNDİKATÖRLER'!T50&lt;0,'🔢 İNDİKATÖRLER'!T50&amp;"","—")</f>
        <v>-2</v>
      </c>
      <c r="K51" s="57" t="str">
        <f>IFERROR(TEXT('🔢 İNDİKATÖRLER'!F50,"0.00")&amp;"%","?")</f>
        <v>006%</v>
      </c>
      <c r="L51" s="55" t="str">
        <f>IFERROR(IF('📡 CANLI_VERİ'!I51&gt;0,"+"&amp;TEXT('📡 CANLI_VERİ'!I51,"0.0")&amp;"%",TEXT('📡 CANLI_VERİ'!I51,"0.0")&amp;"%"),"—")</f>
        <v>00%</v>
      </c>
      <c r="M51" s="58">
        <f>'📡 CANLI_VERİ'!H51</f>
        <v>310952</v>
      </c>
      <c r="N51" s="58">
        <f>'📡 CANLI_VERİ'!C51</f>
        <v>38.5</v>
      </c>
      <c r="O51" s="68" t="str">
        <f>IF(COUNT('🔢 İNDİKATÖRLER'!U50),REPT("█",'🔢 İNDİKATÖRLER'!U50)&amp;"  "&amp;'🔢 İNDİKATÖRLER'!U50&amp;"/15","")</f>
        <v>███████████  11/15</v>
      </c>
      <c r="P51" s="250" t="str">
        <f t="shared" si="0"/>
        <v>—</v>
      </c>
      <c r="Q51" s="250" t="str">
        <f t="shared" si="1"/>
        <v>📊 Yüksek Skor</v>
      </c>
    </row>
    <row r="52" spans="1:17" ht="16.05" customHeight="1" x14ac:dyDescent="0.3">
      <c r="A52" s="15">
        <v>49</v>
      </c>
      <c r="B52" s="16" t="s">
        <v>1042</v>
      </c>
      <c r="C52" s="15" t="str">
        <f>'🔢 İNDİKATÖRLER'!U51</f>
        <v/>
      </c>
      <c r="D52" s="15" t="str">
        <f>'🔢 İNDİKATÖRLER'!N51</f>
        <v>?</v>
      </c>
      <c r="E52" s="15" t="str">
        <f>'🔢 İNDİKATÖRLER'!O51</f>
        <v>?</v>
      </c>
      <c r="F52" s="15" t="str">
        <f>'🔢 İNDİKATÖRLER'!P51</f>
        <v>?</v>
      </c>
      <c r="G52" s="15" t="str">
        <f>'🔢 İNDİKATÖRLER'!Q51</f>
        <v>?</v>
      </c>
      <c r="H52" s="15" t="str">
        <f>'🔢 İNDİKATÖRLER'!R51</f>
        <v>?</v>
      </c>
      <c r="I52" s="15" t="str">
        <f>'🔢 İNDİKATÖRLER'!S51</f>
        <v>?</v>
      </c>
      <c r="J52" s="15" t="str">
        <f>IF('🔢 İNDİKATÖRLER'!T51&lt;0,'🔢 İNDİKATÖRLER'!T51&amp;"","—")</f>
        <v>—</v>
      </c>
      <c r="K52" s="15" t="str">
        <f>IFERROR(TEXT('🔢 İNDİKATÖRLER'!F51,"0.00")&amp;"%","?")</f>
        <v>?%</v>
      </c>
      <c r="L52" s="15" t="str">
        <f>IFERROR(IF('📡 CANLI_VERİ'!I52&gt;0,"+"&amp;TEXT('📡 CANLI_VERİ'!I52,"0.0")&amp;"%",TEXT('📡 CANLI_VERİ'!I52,"0.0")&amp;"%"),"—")</f>
        <v>00%</v>
      </c>
      <c r="M52" s="15">
        <f>'📡 CANLI_VERİ'!H52</f>
        <v>0</v>
      </c>
      <c r="N52" s="15">
        <f>'📡 CANLI_VERİ'!C52</f>
        <v>0</v>
      </c>
      <c r="O52" s="15" t="str">
        <f>IF(COUNT('🔢 İNDİKATÖRLER'!U51),REPT("█",'🔢 İNDİKATÖRLER'!U51)&amp;"  "&amp;'🔢 İNDİKATÖRLER'!U51&amp;"/15","")</f>
        <v/>
      </c>
      <c r="P52" s="250" t="str">
        <f t="shared" si="0"/>
        <v>—</v>
      </c>
      <c r="Q52" s="250" t="str">
        <f t="shared" si="1"/>
        <v>📊 Yüksek Skor</v>
      </c>
    </row>
    <row r="53" spans="1:17" ht="16.05" customHeight="1" x14ac:dyDescent="0.3">
      <c r="A53" s="24">
        <v>50</v>
      </c>
      <c r="B53" s="25" t="s">
        <v>530</v>
      </c>
      <c r="C53" s="69">
        <f>'🔢 İNDİKATÖRLER'!U52</f>
        <v>6</v>
      </c>
      <c r="D53" s="55" t="str">
        <f>'🔢 İNDİKATÖRLER'!N52</f>
        <v>✗</v>
      </c>
      <c r="E53" s="55" t="str">
        <f>'🔢 İNDİKATÖRLER'!O52</f>
        <v>✓</v>
      </c>
      <c r="F53" s="55" t="str">
        <f>'🔢 İNDİKATÖRLER'!P52</f>
        <v>✓</v>
      </c>
      <c r="G53" s="55" t="str">
        <f>'🔢 İNDİKATÖRLER'!Q52</f>
        <v>✗</v>
      </c>
      <c r="H53" s="54" t="str">
        <f>'🔢 İNDİKATÖRLER'!R52</f>
        <v>✗</v>
      </c>
      <c r="I53" s="55" t="str">
        <f>'🔢 İNDİKATÖRLER'!S52</f>
        <v>✗</v>
      </c>
      <c r="J53" s="54" t="str">
        <f>IF('🔢 İNDİKATÖRLER'!T52&lt;0,'🔢 İNDİKATÖRLER'!T52&amp;"","—")</f>
        <v>—</v>
      </c>
      <c r="K53" s="54" t="str">
        <f>IFERROR(TEXT('🔢 İNDİKATÖRLER'!F52,"0.00")&amp;"%","?")</f>
        <v>003%</v>
      </c>
      <c r="L53" s="55" t="str">
        <f>IFERROR(IF('📡 CANLI_VERİ'!I53&gt;0,"+"&amp;TEXT('📡 CANLI_VERİ'!I53,"0.0")&amp;"%",TEXT('📡 CANLI_VERİ'!I53,"0.0")&amp;"%"),"—")</f>
        <v>+00%</v>
      </c>
      <c r="M53" s="58">
        <f>'📡 CANLI_VERİ'!H53</f>
        <v>148284</v>
      </c>
      <c r="N53" s="58">
        <f>'📡 CANLI_VERİ'!C53</f>
        <v>3.48</v>
      </c>
      <c r="O53" s="55" t="str">
        <f>IF(COUNT('🔢 İNDİKATÖRLER'!U52),REPT("█",'🔢 İNDİKATÖRLER'!U52)&amp;"  "&amp;'🔢 İNDİKATÖRLER'!U52&amp;"/15","")</f>
        <v>██████  6/15</v>
      </c>
      <c r="P53" s="250" t="str">
        <f t="shared" si="0"/>
        <v>—</v>
      </c>
      <c r="Q53" s="250" t="str">
        <f t="shared" si="1"/>
        <v>—</v>
      </c>
    </row>
    <row r="54" spans="1:17" ht="16.05" customHeight="1" x14ac:dyDescent="0.3">
      <c r="A54" s="15">
        <v>51</v>
      </c>
      <c r="B54" s="16" t="s">
        <v>531</v>
      </c>
      <c r="C54" s="59">
        <f>'🔢 İNDİKATÖRLER'!U53</f>
        <v>0</v>
      </c>
      <c r="D54" s="60" t="str">
        <f>'🔢 İNDİKATÖRLER'!N53</f>
        <v>✗</v>
      </c>
      <c r="E54" s="61" t="str">
        <f>'🔢 İNDİKATÖRLER'!O53</f>
        <v>✗</v>
      </c>
      <c r="F54" s="60" t="str">
        <f>'🔢 İNDİKATÖRLER'!P53</f>
        <v>✗</v>
      </c>
      <c r="G54" s="60" t="str">
        <f>'🔢 İNDİKATÖRLER'!Q53</f>
        <v>✗</v>
      </c>
      <c r="H54" s="60" t="str">
        <f>'🔢 İNDİKATÖRLER'!R53</f>
        <v>✗</v>
      </c>
      <c r="I54" s="60" t="str">
        <f>'🔢 İNDİKATÖRLER'!S53</f>
        <v>✗</v>
      </c>
      <c r="J54" s="60" t="str">
        <f>IF('🔢 İNDİKATÖRLER'!T53&lt;0,'🔢 İNDİKATÖRLER'!T53&amp;"","—")</f>
        <v>—</v>
      </c>
      <c r="K54" s="60" t="str">
        <f>IFERROR(TEXT('🔢 İNDİKATÖRLER'!F53,"0.00")&amp;"%","?")</f>
        <v>005%</v>
      </c>
      <c r="L54" s="60" t="str">
        <f>IFERROR(IF('📡 CANLI_VERİ'!I54&gt;0,"+"&amp;TEXT('📡 CANLI_VERİ'!I54,"0.0")&amp;"%",TEXT('📡 CANLI_VERİ'!I54,"0.0")&amp;"%"),"—")</f>
        <v>+00%</v>
      </c>
      <c r="M54" s="63">
        <f>'📡 CANLI_VERİ'!H54</f>
        <v>21234</v>
      </c>
      <c r="N54" s="63">
        <f>'📡 CANLI_VERİ'!C54</f>
        <v>43.44</v>
      </c>
      <c r="O54" s="64" t="str">
        <f>IF(COUNT('🔢 İNDİKATÖRLER'!U53),REPT("█",'🔢 İNDİKATÖRLER'!U53)&amp;"  "&amp;'🔢 İNDİKATÖRLER'!U53&amp;"/15","")</f>
        <v xml:space="preserve">  0/15</v>
      </c>
      <c r="P54" s="250" t="str">
        <f t="shared" si="0"/>
        <v>—</v>
      </c>
      <c r="Q54" s="250" t="str">
        <f t="shared" si="1"/>
        <v>—</v>
      </c>
    </row>
    <row r="55" spans="1:17" ht="16.05" customHeight="1" x14ac:dyDescent="0.3">
      <c r="A55" s="24">
        <v>52</v>
      </c>
      <c r="B55" s="25" t="s">
        <v>532</v>
      </c>
      <c r="C55" s="53">
        <f>'🔢 İNDİKATÖRLER'!U54</f>
        <v>1</v>
      </c>
      <c r="D55" s="54" t="str">
        <f>'🔢 İNDİKATÖRLER'!N54</f>
        <v>✗</v>
      </c>
      <c r="E55" s="55" t="str">
        <f>'🔢 İNDİKATÖRLER'!O54</f>
        <v>✓</v>
      </c>
      <c r="F55" s="54" t="str">
        <f>'🔢 İNDİKATÖRLER'!P54</f>
        <v>✗</v>
      </c>
      <c r="G55" s="54" t="str">
        <f>'🔢 İNDİKATÖRLER'!Q54</f>
        <v>✗</v>
      </c>
      <c r="H55" s="55" t="str">
        <f>'🔢 İNDİKATÖRLER'!R54</f>
        <v>✗</v>
      </c>
      <c r="I55" s="55" t="str">
        <f>'🔢 İNDİKATÖRLER'!S54</f>
        <v>✗</v>
      </c>
      <c r="J55" s="54" t="str">
        <f>IF('🔢 İNDİKATÖRLER'!T54&lt;0,'🔢 İNDİKATÖRLER'!T54&amp;"","—")</f>
        <v>-2</v>
      </c>
      <c r="K55" s="54" t="str">
        <f>IFERROR(TEXT('🔢 İNDİKATÖRLER'!F54,"0.00")&amp;"%","?")</f>
        <v>008%</v>
      </c>
      <c r="L55" s="55" t="str">
        <f>IFERROR(IF('📡 CANLI_VERİ'!I55&gt;0,"+"&amp;TEXT('📡 CANLI_VERİ'!I55,"0.0")&amp;"%",TEXT('📡 CANLI_VERİ'!I55,"0.0")&amp;"%"),"—")</f>
        <v>00%</v>
      </c>
      <c r="M55" s="58">
        <f>'📡 CANLI_VERİ'!H55</f>
        <v>282119</v>
      </c>
      <c r="N55" s="58">
        <f>'📡 CANLI_VERİ'!C55</f>
        <v>2.68</v>
      </c>
      <c r="O55" s="56" t="str">
        <f>IF(COUNT('🔢 İNDİKATÖRLER'!U54),REPT("█",'🔢 İNDİKATÖRLER'!U54)&amp;"  "&amp;'🔢 İNDİKATÖRLER'!U54&amp;"/15","")</f>
        <v>█  1/15</v>
      </c>
      <c r="P55" s="250" t="str">
        <f t="shared" si="0"/>
        <v>—</v>
      </c>
      <c r="Q55" s="250" t="str">
        <f t="shared" si="1"/>
        <v>—</v>
      </c>
    </row>
    <row r="56" spans="1:17" ht="16.05" customHeight="1" x14ac:dyDescent="0.3">
      <c r="A56" s="15">
        <v>53</v>
      </c>
      <c r="B56" s="16" t="s">
        <v>533</v>
      </c>
      <c r="C56" s="59">
        <f>'🔢 İNDİKATÖRLER'!U55</f>
        <v>11</v>
      </c>
      <c r="D56" s="60" t="str">
        <f>'🔢 İNDİKATÖRLER'!N55</f>
        <v>✓</v>
      </c>
      <c r="E56" s="61" t="str">
        <f>'🔢 İNDİKATÖRLER'!O55</f>
        <v>✓</v>
      </c>
      <c r="F56" s="60" t="str">
        <f>'🔢 İNDİKATÖRLER'!P55</f>
        <v>✓</v>
      </c>
      <c r="G56" s="60" t="str">
        <f>'🔢 İNDİKATÖRLER'!Q55</f>
        <v>✓</v>
      </c>
      <c r="H56" s="60" t="str">
        <f>'🔢 İNDİKATÖRLER'!R55</f>
        <v>✗</v>
      </c>
      <c r="I56" s="60" t="str">
        <f>'🔢 İNDİKATÖRLER'!S55</f>
        <v>✗</v>
      </c>
      <c r="J56" s="64" t="str">
        <f>IF('🔢 İNDİKATÖRLER'!T55&lt;0,'🔢 İNDİKATÖRLER'!T55&amp;"","—")</f>
        <v>—</v>
      </c>
      <c r="K56" s="62" t="str">
        <f>IFERROR(TEXT('🔢 İNDİKATÖRLER'!F55,"0.00")&amp;"%","?")</f>
        <v>004%</v>
      </c>
      <c r="L56" s="60" t="str">
        <f>IFERROR(IF('📡 CANLI_VERİ'!I56&gt;0,"+"&amp;TEXT('📡 CANLI_VERİ'!I56,"0.0")&amp;"%",TEXT('📡 CANLI_VERİ'!I56,"0.0")&amp;"%"),"—")</f>
        <v>-01%</v>
      </c>
      <c r="M56" s="63">
        <f>'📡 CANLI_VERİ'!H56</f>
        <v>1506200</v>
      </c>
      <c r="N56" s="63">
        <f>'📡 CANLI_VERİ'!C56</f>
        <v>420.25</v>
      </c>
      <c r="O56" s="64" t="str">
        <f>IF(COUNT('🔢 İNDİKATÖRLER'!U55),REPT("█",'🔢 İNDİKATÖRLER'!U55)&amp;"  "&amp;'🔢 İNDİKATÖRLER'!U55&amp;"/15","")</f>
        <v>███████████  11/15</v>
      </c>
      <c r="P56" s="250" t="str">
        <f t="shared" si="0"/>
        <v>—</v>
      </c>
      <c r="Q56" s="250" t="str">
        <f t="shared" si="1"/>
        <v>📊 Yüksek Skor</v>
      </c>
    </row>
    <row r="57" spans="1:17" ht="16.05" customHeight="1" x14ac:dyDescent="0.3">
      <c r="A57" s="24">
        <v>54</v>
      </c>
      <c r="B57" s="25" t="s">
        <v>218</v>
      </c>
      <c r="C57" s="53">
        <f>'🔢 İNDİKATÖRLER'!U56</f>
        <v>8</v>
      </c>
      <c r="D57" s="55" t="str">
        <f>'🔢 İNDİKATÖRLER'!N56</f>
        <v>✗</v>
      </c>
      <c r="E57" s="55" t="str">
        <f>'🔢 İNDİKATÖRLER'!O56</f>
        <v>✓</v>
      </c>
      <c r="F57" s="54" t="str">
        <f>'🔢 İNDİKATÖRLER'!P56</f>
        <v>✓</v>
      </c>
      <c r="G57" s="54" t="str">
        <f>'🔢 İNDİKATÖRLER'!Q56</f>
        <v>✗</v>
      </c>
      <c r="H57" s="54" t="str">
        <f>'🔢 İNDİKATÖRLER'!R56</f>
        <v>✓</v>
      </c>
      <c r="I57" s="54" t="str">
        <f>'🔢 İNDİKATÖRLER'!S56</f>
        <v>✗</v>
      </c>
      <c r="J57" s="56" t="str">
        <f>IF('🔢 İNDİKATÖRLER'!T56&lt;0,'🔢 İNDİKATÖRLER'!T56&amp;"","—")</f>
        <v>—</v>
      </c>
      <c r="K57" s="55" t="str">
        <f>IFERROR(TEXT('🔢 İNDİKATÖRLER'!F56,"0.00")&amp;"%","?")</f>
        <v>003%</v>
      </c>
      <c r="L57" s="57" t="str">
        <f>IFERROR(IF('📡 CANLI_VERİ'!I57&gt;0,"+"&amp;TEXT('📡 CANLI_VERİ'!I57,"0.0")&amp;"%",TEXT('📡 CANLI_VERİ'!I57,"0.0")&amp;"%"),"—")</f>
        <v>00%</v>
      </c>
      <c r="M57" s="58">
        <f>'📡 CANLI_VERİ'!H57</f>
        <v>30710</v>
      </c>
      <c r="N57" s="58">
        <f>'📡 CANLI_VERİ'!C57</f>
        <v>12.46</v>
      </c>
      <c r="O57" s="56" t="str">
        <f>IF(COUNT('🔢 İNDİKATÖRLER'!U56),REPT("█",'🔢 İNDİKATÖRLER'!U56)&amp;"  "&amp;'🔢 İNDİKATÖRLER'!U56&amp;"/15","")</f>
        <v>████████  8/15</v>
      </c>
      <c r="P57" s="250" t="str">
        <f t="shared" si="0"/>
        <v>—</v>
      </c>
      <c r="Q57" s="250" t="str">
        <f t="shared" si="1"/>
        <v>—</v>
      </c>
    </row>
    <row r="58" spans="1:17" ht="16.05" customHeight="1" x14ac:dyDescent="0.3">
      <c r="A58" s="15">
        <v>55</v>
      </c>
      <c r="B58" s="16" t="s">
        <v>534</v>
      </c>
      <c r="C58" s="59">
        <f>'🔢 İNDİKATÖRLER'!U57</f>
        <v>13</v>
      </c>
      <c r="D58" s="60" t="str">
        <f>'🔢 İNDİKATÖRLER'!N57</f>
        <v>✓</v>
      </c>
      <c r="E58" s="61" t="str">
        <f>'🔢 İNDİKATÖRLER'!O57</f>
        <v>✓</v>
      </c>
      <c r="F58" s="60" t="str">
        <f>'🔢 İNDİKATÖRLER'!P57</f>
        <v>✓</v>
      </c>
      <c r="G58" s="60" t="str">
        <f>'🔢 İNDİKATÖRLER'!Q57</f>
        <v>✗</v>
      </c>
      <c r="H58" s="61" t="str">
        <f>'🔢 İNDİKATÖRLER'!R57</f>
        <v>✓</v>
      </c>
      <c r="I58" s="61" t="str">
        <f>'🔢 İNDİKATÖRLER'!S57</f>
        <v>✓</v>
      </c>
      <c r="J58" s="64" t="str">
        <f>IF('🔢 İNDİKATÖRLER'!T57&lt;0,'🔢 İNDİKATÖRLER'!T57&amp;"","—")</f>
        <v>—</v>
      </c>
      <c r="K58" s="62" t="str">
        <f>IFERROR(TEXT('🔢 İNDİKATÖRLER'!F57,"0.00")&amp;"%","?")</f>
        <v>005%</v>
      </c>
      <c r="L58" s="61" t="str">
        <f>IFERROR(IF('📡 CANLI_VERİ'!I58&gt;0,"+"&amp;TEXT('📡 CANLI_VERİ'!I58,"0.0")&amp;"%",TEXT('📡 CANLI_VERİ'!I58,"0.0")&amp;"%"),"—")</f>
        <v>+00%</v>
      </c>
      <c r="M58" s="63">
        <f>'📡 CANLI_VERİ'!H58</f>
        <v>1206790</v>
      </c>
      <c r="N58" s="63">
        <f>'📡 CANLI_VERİ'!C58</f>
        <v>284</v>
      </c>
      <c r="O58" s="64" t="str">
        <f>IF(COUNT('🔢 İNDİKATÖRLER'!U57),REPT("█",'🔢 İNDİKATÖRLER'!U57)&amp;"  "&amp;'🔢 İNDİKATÖRLER'!U57&amp;"/15","")</f>
        <v>█████████████  13/15</v>
      </c>
      <c r="P58" s="250" t="str">
        <f t="shared" si="0"/>
        <v>—</v>
      </c>
      <c r="Q58" s="250" t="str">
        <f t="shared" si="1"/>
        <v>📊 Yüksek Skor</v>
      </c>
    </row>
    <row r="59" spans="1:17" ht="16.05" customHeight="1" x14ac:dyDescent="0.3">
      <c r="A59" s="24">
        <v>56</v>
      </c>
      <c r="B59" s="25" t="s">
        <v>219</v>
      </c>
      <c r="C59" s="53">
        <f>'🔢 İNDİKATÖRLER'!U58</f>
        <v>6</v>
      </c>
      <c r="D59" s="54" t="str">
        <f>'🔢 İNDİKATÖRLER'!N58</f>
        <v>✗</v>
      </c>
      <c r="E59" s="55" t="str">
        <f>'🔢 İNDİKATÖRLER'!O58</f>
        <v>✓</v>
      </c>
      <c r="F59" s="54" t="str">
        <f>'🔢 İNDİKATÖRLER'!P58</f>
        <v>✓</v>
      </c>
      <c r="G59" s="55" t="str">
        <f>'🔢 İNDİKATÖRLER'!Q58</f>
        <v>✗</v>
      </c>
      <c r="H59" s="54" t="str">
        <f>'🔢 İNDİKATÖRLER'!R58</f>
        <v>✗</v>
      </c>
      <c r="I59" s="54" t="str">
        <f>'🔢 İNDİKATÖRLER'!S58</f>
        <v>✗</v>
      </c>
      <c r="J59" s="56" t="str">
        <f>IF('🔢 İNDİKATÖRLER'!T58&lt;0,'🔢 İNDİKATÖRLER'!T58&amp;"","—")</f>
        <v>—</v>
      </c>
      <c r="K59" s="57" t="str">
        <f>IFERROR(TEXT('🔢 İNDİKATÖRLER'!F58,"0.00")&amp;"%","?")</f>
        <v>003%</v>
      </c>
      <c r="L59" s="54" t="str">
        <f>IFERROR(IF('📡 CANLI_VERİ'!I59&gt;0,"+"&amp;TEXT('📡 CANLI_VERİ'!I59,"0.0")&amp;"%",TEXT('📡 CANLI_VERİ'!I59,"0.0")&amp;"%"),"—")</f>
        <v>+00%</v>
      </c>
      <c r="M59" s="58">
        <f>'📡 CANLI_VERİ'!H59</f>
        <v>32075</v>
      </c>
      <c r="N59" s="58">
        <f>'📡 CANLI_VERİ'!C59</f>
        <v>13.16</v>
      </c>
      <c r="O59" s="56" t="str">
        <f>IF(COUNT('🔢 İNDİKATÖRLER'!U58),REPT("█",'🔢 İNDİKATÖRLER'!U58)&amp;"  "&amp;'🔢 İNDİKATÖRLER'!U58&amp;"/15","")</f>
        <v>██████  6/15</v>
      </c>
      <c r="P59" s="250" t="str">
        <f t="shared" si="0"/>
        <v>—</v>
      </c>
      <c r="Q59" s="250" t="str">
        <f t="shared" si="1"/>
        <v>—</v>
      </c>
    </row>
    <row r="60" spans="1:17" ht="16.05" customHeight="1" x14ac:dyDescent="0.3">
      <c r="A60" s="15">
        <v>57</v>
      </c>
      <c r="B60" s="16" t="s">
        <v>199</v>
      </c>
      <c r="C60" s="59">
        <f>'🔢 İNDİKATÖRLER'!U59</f>
        <v>5</v>
      </c>
      <c r="D60" s="61" t="str">
        <f>'🔢 İNDİKATÖRLER'!N59</f>
        <v>✗</v>
      </c>
      <c r="E60" s="61" t="str">
        <f>'🔢 İNDİKATÖRLER'!O59</f>
        <v>✓</v>
      </c>
      <c r="F60" s="60" t="str">
        <f>'🔢 İNDİKATÖRLER'!P59</f>
        <v>✗</v>
      </c>
      <c r="G60" s="60" t="str">
        <f>'🔢 İNDİKATÖRLER'!Q59</f>
        <v>✓</v>
      </c>
      <c r="H60" s="60" t="str">
        <f>'🔢 İNDİKATÖRLER'!R59</f>
        <v>✗</v>
      </c>
      <c r="I60" s="60" t="str">
        <f>'🔢 İNDİKATÖRLER'!S59</f>
        <v>✗</v>
      </c>
      <c r="J60" s="64" t="str">
        <f>IF('🔢 İNDİKATÖRLER'!T59&lt;0,'🔢 İNDİKATÖRLER'!T59&amp;"","—")</f>
        <v>—</v>
      </c>
      <c r="K60" s="62" t="str">
        <f>IFERROR(TEXT('🔢 İNDİKATÖRLER'!F59,"0.00")&amp;"%","?")</f>
        <v>005%</v>
      </c>
      <c r="L60" s="62" t="str">
        <f>IFERROR(IF('📡 CANLI_VERİ'!I60&gt;0,"+"&amp;TEXT('📡 CANLI_VERİ'!I60,"0.0")&amp;"%",TEXT('📡 CANLI_VERİ'!I60,"0.0")&amp;"%"),"—")</f>
        <v>00%</v>
      </c>
      <c r="M60" s="63">
        <f>'📡 CANLI_VERİ'!H60</f>
        <v>16563</v>
      </c>
      <c r="N60" s="63">
        <f>'📡 CANLI_VERİ'!C60</f>
        <v>50.75</v>
      </c>
      <c r="O60" s="64" t="str">
        <f>IF(COUNT('🔢 İNDİKATÖRLER'!U59),REPT("█",'🔢 İNDİKATÖRLER'!U59)&amp;"  "&amp;'🔢 İNDİKATÖRLER'!U59&amp;"/15","")</f>
        <v>█████  5/15</v>
      </c>
      <c r="P60" s="250" t="str">
        <f t="shared" si="0"/>
        <v>—</v>
      </c>
      <c r="Q60" s="250" t="str">
        <f t="shared" si="1"/>
        <v>—</v>
      </c>
    </row>
    <row r="61" spans="1:17" ht="16.05" customHeight="1" x14ac:dyDescent="0.3">
      <c r="A61" s="24">
        <v>58</v>
      </c>
      <c r="B61" s="25" t="s">
        <v>1043</v>
      </c>
      <c r="C61" s="24" t="str">
        <f>'🔢 İNDİKATÖRLER'!U60</f>
        <v/>
      </c>
      <c r="D61" s="24" t="str">
        <f>'🔢 İNDİKATÖRLER'!N60</f>
        <v>?</v>
      </c>
      <c r="E61" s="24" t="str">
        <f>'🔢 İNDİKATÖRLER'!O60</f>
        <v>?</v>
      </c>
      <c r="F61" s="24" t="str">
        <f>'🔢 İNDİKATÖRLER'!P60</f>
        <v>?</v>
      </c>
      <c r="G61" s="24" t="str">
        <f>'🔢 İNDİKATÖRLER'!Q60</f>
        <v>?</v>
      </c>
      <c r="H61" s="24" t="str">
        <f>'🔢 İNDİKATÖRLER'!R60</f>
        <v>?</v>
      </c>
      <c r="I61" s="24" t="str">
        <f>'🔢 İNDİKATÖRLER'!S60</f>
        <v>?</v>
      </c>
      <c r="J61" s="24" t="str">
        <f>IF('🔢 İNDİKATÖRLER'!T60&lt;0,'🔢 İNDİKATÖRLER'!T60&amp;"","—")</f>
        <v>—</v>
      </c>
      <c r="K61" s="24" t="str">
        <f>IFERROR(TEXT('🔢 İNDİKATÖRLER'!F60,"0.00")&amp;"%","?")</f>
        <v>?%</v>
      </c>
      <c r="L61" s="24" t="str">
        <f>IFERROR(IF('📡 CANLI_VERİ'!I61&gt;0,"+"&amp;TEXT('📡 CANLI_VERİ'!I61,"0.0")&amp;"%",TEXT('📡 CANLI_VERİ'!I61,"0.0")&amp;"%"),"—")</f>
        <v>00%</v>
      </c>
      <c r="M61" s="24">
        <f>'📡 CANLI_VERİ'!H61</f>
        <v>0</v>
      </c>
      <c r="N61" s="24">
        <f>'📡 CANLI_VERİ'!C61</f>
        <v>0</v>
      </c>
      <c r="O61" s="24" t="str">
        <f>IF(COUNT('🔢 İNDİKATÖRLER'!U60),REPT("█",'🔢 İNDİKATÖRLER'!U60)&amp;"  "&amp;'🔢 İNDİKATÖRLER'!U60&amp;"/15","")</f>
        <v/>
      </c>
      <c r="P61" s="250" t="str">
        <f t="shared" si="0"/>
        <v>—</v>
      </c>
      <c r="Q61" s="250" t="str">
        <f t="shared" si="1"/>
        <v>📊 Yüksek Skor</v>
      </c>
    </row>
    <row r="62" spans="1:17" ht="16.05" customHeight="1" x14ac:dyDescent="0.3">
      <c r="A62" s="15">
        <v>59</v>
      </c>
      <c r="B62" s="16" t="s">
        <v>252</v>
      </c>
      <c r="C62" s="15" t="str">
        <f>'🔢 İNDİKATÖRLER'!U61</f>
        <v/>
      </c>
      <c r="D62" s="15" t="str">
        <f>'🔢 İNDİKATÖRLER'!N61</f>
        <v>?</v>
      </c>
      <c r="E62" s="15" t="str">
        <f>'🔢 İNDİKATÖRLER'!O61</f>
        <v>?</v>
      </c>
      <c r="F62" s="15" t="str">
        <f>'🔢 İNDİKATÖRLER'!P61</f>
        <v>?</v>
      </c>
      <c r="G62" s="15" t="str">
        <f>'🔢 İNDİKATÖRLER'!Q61</f>
        <v>?</v>
      </c>
      <c r="H62" s="15" t="str">
        <f>'🔢 İNDİKATÖRLER'!R61</f>
        <v>?</v>
      </c>
      <c r="I62" s="15" t="str">
        <f>'🔢 İNDİKATÖRLER'!S61</f>
        <v>?</v>
      </c>
      <c r="J62" s="15" t="str">
        <f>IF('🔢 İNDİKATÖRLER'!T61&lt;0,'🔢 İNDİKATÖRLER'!T61&amp;"","—")</f>
        <v>—</v>
      </c>
      <c r="K62" s="15" t="str">
        <f>IFERROR(TEXT('🔢 İNDİKATÖRLER'!F61,"0.00")&amp;"%","?")</f>
        <v>?%</v>
      </c>
      <c r="L62" s="15" t="str">
        <f>IFERROR(IF('📡 CANLI_VERİ'!I62&gt;0,"+"&amp;TEXT('📡 CANLI_VERİ'!I62,"0.0")&amp;"%",TEXT('📡 CANLI_VERİ'!I62,"0.0")&amp;"%"),"—")</f>
        <v>+00%</v>
      </c>
      <c r="M62" s="15">
        <f>'📡 CANLI_VERİ'!H62</f>
        <v>48169</v>
      </c>
      <c r="N62" s="15">
        <f>'📡 CANLI_VERİ'!C62</f>
        <v>149.6</v>
      </c>
      <c r="O62" s="15" t="str">
        <f>IF(COUNT('🔢 İNDİKATÖRLER'!U61),REPT("█",'🔢 İNDİKATÖRLER'!U61)&amp;"  "&amp;'🔢 İNDİKATÖRLER'!U61&amp;"/15","")</f>
        <v/>
      </c>
      <c r="P62" s="250" t="str">
        <f t="shared" si="0"/>
        <v>—</v>
      </c>
      <c r="Q62" s="250" t="str">
        <f t="shared" si="1"/>
        <v>📊 Yüksek Skor</v>
      </c>
    </row>
    <row r="63" spans="1:17" ht="16.05" customHeight="1" x14ac:dyDescent="0.3">
      <c r="A63" s="24">
        <v>60</v>
      </c>
      <c r="B63" s="25" t="s">
        <v>535</v>
      </c>
      <c r="C63" s="53">
        <f>'🔢 İNDİKATÖRLER'!U62</f>
        <v>11</v>
      </c>
      <c r="D63" s="54" t="str">
        <f>'🔢 İNDİKATÖRLER'!N62</f>
        <v>✓</v>
      </c>
      <c r="E63" s="55" t="str">
        <f>'🔢 İNDİKATÖRLER'!O62</f>
        <v>✓</v>
      </c>
      <c r="F63" s="54" t="str">
        <f>'🔢 İNDİKATÖRLER'!P62</f>
        <v>✓</v>
      </c>
      <c r="G63" s="55" t="str">
        <f>'🔢 İNDİKATÖRLER'!Q62</f>
        <v>✗</v>
      </c>
      <c r="H63" s="54" t="str">
        <f>'🔢 İNDİKATÖRLER'!R62</f>
        <v>✓</v>
      </c>
      <c r="I63" s="54" t="str">
        <f>'🔢 İNDİKATÖRLER'!S62</f>
        <v>✗</v>
      </c>
      <c r="J63" s="56" t="str">
        <f>IF('🔢 İNDİKATÖRLER'!T62&lt;0,'🔢 İNDİKATÖRLER'!T62&amp;"","—")</f>
        <v>—</v>
      </c>
      <c r="K63" s="55" t="str">
        <f>IFERROR(TEXT('🔢 İNDİKATÖRLER'!F62,"0.00")&amp;"%","?")</f>
        <v>003%</v>
      </c>
      <c r="L63" s="54" t="str">
        <f>IFERROR(IF('📡 CANLI_VERİ'!I63&gt;0,"+"&amp;TEXT('📡 CANLI_VERİ'!I63,"0.0")&amp;"%",TEXT('📡 CANLI_VERİ'!I63,"0.0")&amp;"%"),"—")</f>
        <v>+01%</v>
      </c>
      <c r="M63" s="58">
        <f>'📡 CANLI_VERİ'!H63</f>
        <v>4708</v>
      </c>
      <c r="N63" s="58">
        <f>'📡 CANLI_VERİ'!C63</f>
        <v>94</v>
      </c>
      <c r="O63" s="56" t="str">
        <f>IF(COUNT('🔢 İNDİKATÖRLER'!U62),REPT("█",'🔢 İNDİKATÖRLER'!U62)&amp;"  "&amp;'🔢 İNDİKATÖRLER'!U62&amp;"/15","")</f>
        <v>███████████  11/15</v>
      </c>
      <c r="P63" s="250" t="str">
        <f t="shared" si="0"/>
        <v>—</v>
      </c>
      <c r="Q63" s="250" t="str">
        <f t="shared" si="1"/>
        <v>📊 Yüksek Skor</v>
      </c>
    </row>
    <row r="64" spans="1:17" ht="16.05" customHeight="1" x14ac:dyDescent="0.3">
      <c r="A64" s="15">
        <v>61</v>
      </c>
      <c r="B64" s="16" t="s">
        <v>536</v>
      </c>
      <c r="C64" s="65">
        <f>'🔢 İNDİKATÖRLER'!U63</f>
        <v>9</v>
      </c>
      <c r="D64" s="61" t="str">
        <f>'🔢 İNDİKATÖRLER'!N63</f>
        <v>✓</v>
      </c>
      <c r="E64" s="61" t="str">
        <f>'🔢 İNDİKATÖRLER'!O63</f>
        <v>✓</v>
      </c>
      <c r="F64" s="61" t="str">
        <f>'🔢 İNDİKATÖRLER'!P63</f>
        <v>✓</v>
      </c>
      <c r="G64" s="61" t="str">
        <f>'🔢 İNDİKATÖRLER'!Q63</f>
        <v>✗</v>
      </c>
      <c r="H64" s="60" t="str">
        <f>'🔢 İNDİKATÖRLER'!R63</f>
        <v>✓</v>
      </c>
      <c r="I64" s="61" t="str">
        <f>'🔢 İNDİKATÖRLER'!S63</f>
        <v>✗</v>
      </c>
      <c r="J64" s="64" t="str">
        <f>IF('🔢 İNDİKATÖRLER'!T63&lt;0,'🔢 İNDİKATÖRLER'!T63&amp;"","—")</f>
        <v>-2</v>
      </c>
      <c r="K64" s="62" t="str">
        <f>IFERROR(TEXT('🔢 İNDİKATÖRLER'!F63,"0.00")&amp;"%","?")</f>
        <v>006%</v>
      </c>
      <c r="L64" s="61" t="str">
        <f>IFERROR(IF('📡 CANLI_VERİ'!I64&gt;0,"+"&amp;TEXT('📡 CANLI_VERİ'!I64,"0.0")&amp;"%",TEXT('📡 CANLI_VERİ'!I64,"0.0")&amp;"%"),"—")</f>
        <v>-01%</v>
      </c>
      <c r="M64" s="63">
        <f>'📡 CANLI_VERİ'!H64</f>
        <v>133819</v>
      </c>
      <c r="N64" s="63">
        <f>'📡 CANLI_VERİ'!C64</f>
        <v>8.11</v>
      </c>
      <c r="O64" s="66" t="str">
        <f>IF(COUNT('🔢 İNDİKATÖRLER'!U63),REPT("█",'🔢 İNDİKATÖRLER'!U63)&amp;"  "&amp;'🔢 İNDİKATÖRLER'!U63&amp;"/15","")</f>
        <v>█████████  9/15</v>
      </c>
      <c r="P64" s="250" t="str">
        <f t="shared" si="0"/>
        <v>—</v>
      </c>
      <c r="Q64" s="250" t="str">
        <f t="shared" si="1"/>
        <v>—</v>
      </c>
    </row>
    <row r="65" spans="1:17" ht="16.05" customHeight="1" x14ac:dyDescent="0.3">
      <c r="A65" s="24">
        <v>62</v>
      </c>
      <c r="B65" s="25" t="s">
        <v>752</v>
      </c>
      <c r="C65" s="24">
        <f>'🔢 İNDİKATÖRLER'!U64</f>
        <v>8</v>
      </c>
      <c r="D65" s="24" t="str">
        <f>'🔢 İNDİKATÖRLER'!N64</f>
        <v>✗</v>
      </c>
      <c r="E65" s="24" t="str">
        <f>'🔢 İNDİKATÖRLER'!O64</f>
        <v>✓</v>
      </c>
      <c r="F65" s="24" t="str">
        <f>'🔢 İNDİKATÖRLER'!P64</f>
        <v>✓</v>
      </c>
      <c r="G65" s="24" t="str">
        <f>'🔢 İNDİKATÖRLER'!Q64</f>
        <v>✗</v>
      </c>
      <c r="H65" s="24" t="str">
        <f>'🔢 İNDİKATÖRLER'!R64</f>
        <v>✗</v>
      </c>
      <c r="I65" s="24" t="str">
        <f>'🔢 İNDİKATÖRLER'!S64</f>
        <v>✓</v>
      </c>
      <c r="J65" s="24" t="str">
        <f>IF('🔢 İNDİKATÖRLER'!T64&lt;0,'🔢 İNDİKATÖRLER'!T64&amp;"","—")</f>
        <v>—</v>
      </c>
      <c r="K65" s="24" t="str">
        <f>IFERROR(TEXT('🔢 İNDİKATÖRLER'!F64,"0.00")&amp;"%","?")</f>
        <v>004%</v>
      </c>
      <c r="L65" s="24" t="str">
        <f>IFERROR(IF('📡 CANLI_VERİ'!I65&gt;0,"+"&amp;TEXT('📡 CANLI_VERİ'!I65,"0.0")&amp;"%",TEXT('📡 CANLI_VERİ'!I65,"0.0")&amp;"%"),"—")</f>
        <v>+01%</v>
      </c>
      <c r="M65" s="24">
        <f>'📡 CANLI_VERİ'!H65</f>
        <v>508</v>
      </c>
      <c r="N65" s="24">
        <f>'📡 CANLI_VERİ'!C65</f>
        <v>0.79</v>
      </c>
      <c r="O65" s="24" t="str">
        <f>IF(COUNT('🔢 İNDİKATÖRLER'!U64),REPT("█",'🔢 İNDİKATÖRLER'!U64)&amp;"  "&amp;'🔢 İNDİKATÖRLER'!U64&amp;"/15","")</f>
        <v>████████  8/15</v>
      </c>
      <c r="P65" s="250" t="str">
        <f t="shared" si="0"/>
        <v>—</v>
      </c>
      <c r="Q65" s="250" t="str">
        <f t="shared" si="1"/>
        <v>—</v>
      </c>
    </row>
    <row r="66" spans="1:17" ht="16.05" customHeight="1" x14ac:dyDescent="0.3">
      <c r="A66" s="15">
        <v>63</v>
      </c>
      <c r="B66" s="16" t="s">
        <v>537</v>
      </c>
      <c r="C66" s="59">
        <f>'🔢 İNDİKATÖRLER'!U65</f>
        <v>8</v>
      </c>
      <c r="D66" s="60" t="str">
        <f>'🔢 İNDİKATÖRLER'!N65</f>
        <v>✗</v>
      </c>
      <c r="E66" s="60" t="str">
        <f>'🔢 İNDİKATÖRLER'!O65</f>
        <v>✓</v>
      </c>
      <c r="F66" s="60" t="str">
        <f>'🔢 İNDİKATÖRLER'!P65</f>
        <v>✓</v>
      </c>
      <c r="G66" s="60" t="str">
        <f>'🔢 İNDİKATÖRLER'!Q65</f>
        <v>✗</v>
      </c>
      <c r="H66" s="60" t="str">
        <f>'🔢 İNDİKATÖRLER'!R65</f>
        <v>✓</v>
      </c>
      <c r="I66" s="60" t="str">
        <f>'🔢 İNDİKATÖRLER'!S65</f>
        <v>✓</v>
      </c>
      <c r="J66" s="60" t="str">
        <f>IF('🔢 İNDİKATÖRLER'!T65&lt;0,'🔢 İNDİKATÖRLER'!T65&amp;"","—")</f>
        <v>-2</v>
      </c>
      <c r="K66" s="60" t="str">
        <f>IFERROR(TEXT('🔢 İNDİKATÖRLER'!F65,"0.00")&amp;"%","?")</f>
        <v>006%</v>
      </c>
      <c r="L66" s="60" t="str">
        <f>IFERROR(IF('📡 CANLI_VERİ'!I66&gt;0,"+"&amp;TEXT('📡 CANLI_VERİ'!I66,"0.0")&amp;"%",TEXT('📡 CANLI_VERİ'!I66,"0.0")&amp;"%"),"—")</f>
        <v>00%</v>
      </c>
      <c r="M66" s="63">
        <f>'📡 CANLI_VERİ'!H66</f>
        <v>27430</v>
      </c>
      <c r="N66" s="63">
        <f>'📡 CANLI_VERİ'!C66</f>
        <v>12.76</v>
      </c>
      <c r="O66" s="64" t="str">
        <f>IF(COUNT('🔢 İNDİKATÖRLER'!U65),REPT("█",'🔢 İNDİKATÖRLER'!U65)&amp;"  "&amp;'🔢 İNDİKATÖRLER'!U65&amp;"/15","")</f>
        <v>████████  8/15</v>
      </c>
      <c r="P66" s="250" t="str">
        <f t="shared" si="0"/>
        <v>—</v>
      </c>
      <c r="Q66" s="250" t="str">
        <f t="shared" si="1"/>
        <v>—</v>
      </c>
    </row>
    <row r="67" spans="1:17" ht="16.05" customHeight="1" x14ac:dyDescent="0.3">
      <c r="A67" s="24">
        <v>64</v>
      </c>
      <c r="B67" s="25" t="s">
        <v>261</v>
      </c>
      <c r="C67" s="53">
        <f>'🔢 İNDİKATÖRLER'!U66</f>
        <v>11</v>
      </c>
      <c r="D67" s="54" t="str">
        <f>'🔢 İNDİKATÖRLER'!N66</f>
        <v>✓</v>
      </c>
      <c r="E67" s="55" t="str">
        <f>'🔢 İNDİKATÖRLER'!O66</f>
        <v>✓</v>
      </c>
      <c r="F67" s="54" t="str">
        <f>'🔢 İNDİKATÖRLER'!P66</f>
        <v>✓</v>
      </c>
      <c r="G67" s="54" t="str">
        <f>'🔢 İNDİKATÖRLER'!Q66</f>
        <v>✗</v>
      </c>
      <c r="H67" s="54" t="str">
        <f>'🔢 İNDİKATÖRLER'!R66</f>
        <v>✓</v>
      </c>
      <c r="I67" s="54" t="str">
        <f>'🔢 İNDİKATÖRLER'!S66</f>
        <v>✗</v>
      </c>
      <c r="J67" s="56" t="str">
        <f>IF('🔢 İNDİKATÖRLER'!T66&lt;0,'🔢 İNDİKATÖRLER'!T66&amp;"","—")</f>
        <v>—</v>
      </c>
      <c r="K67" s="57" t="str">
        <f>IFERROR(TEXT('🔢 İNDİKATÖRLER'!F66,"0.00")&amp;"%","?")</f>
        <v>004%</v>
      </c>
      <c r="L67" s="57" t="str">
        <f>IFERROR(IF('📡 CANLI_VERİ'!I67&gt;0,"+"&amp;TEXT('📡 CANLI_VERİ'!I67,"0.0")&amp;"%",TEXT('📡 CANLI_VERİ'!I67,"0.0")&amp;"%"),"—")</f>
        <v>00%</v>
      </c>
      <c r="M67" s="58">
        <f>'📡 CANLI_VERİ'!H67</f>
        <v>7126</v>
      </c>
      <c r="N67" s="58">
        <f>'📡 CANLI_VERİ'!C67</f>
        <v>38.979999999999997</v>
      </c>
      <c r="O67" s="56" t="str">
        <f>IF(COUNT('🔢 İNDİKATÖRLER'!U66),REPT("█",'🔢 İNDİKATÖRLER'!U66)&amp;"  "&amp;'🔢 İNDİKATÖRLER'!U66&amp;"/15","")</f>
        <v>███████████  11/15</v>
      </c>
      <c r="P67" s="250" t="str">
        <f t="shared" si="0"/>
        <v>—</v>
      </c>
      <c r="Q67" s="250" t="str">
        <f t="shared" si="1"/>
        <v>📊 Yüksek Skor</v>
      </c>
    </row>
    <row r="68" spans="1:17" ht="16.05" customHeight="1" x14ac:dyDescent="0.3">
      <c r="A68" s="15">
        <v>65</v>
      </c>
      <c r="B68" s="16" t="s">
        <v>538</v>
      </c>
      <c r="C68" s="59">
        <f>'🔢 İNDİKATÖRLER'!U67</f>
        <v>13</v>
      </c>
      <c r="D68" s="60" t="str">
        <f>'🔢 İNDİKATÖRLER'!N67</f>
        <v>✓</v>
      </c>
      <c r="E68" s="61" t="str">
        <f>'🔢 İNDİKATÖRLER'!O67</f>
        <v>✓</v>
      </c>
      <c r="F68" s="60" t="str">
        <f>'🔢 İNDİKATÖRLER'!P67</f>
        <v>✓</v>
      </c>
      <c r="G68" s="60" t="str">
        <f>'🔢 İNDİKATÖRLER'!Q67</f>
        <v>✓</v>
      </c>
      <c r="H68" s="60" t="str">
        <f>'🔢 İNDİKATÖRLER'!R67</f>
        <v>✗</v>
      </c>
      <c r="I68" s="60" t="str">
        <f>'🔢 İNDİKATÖRLER'!S67</f>
        <v>✓</v>
      </c>
      <c r="J68" s="60" t="str">
        <f>IF('🔢 İNDİKATÖRLER'!T67&lt;0,'🔢 İNDİKATÖRLER'!T67&amp;"","—")</f>
        <v>—</v>
      </c>
      <c r="K68" s="60" t="str">
        <f>IFERROR(TEXT('🔢 İNDİKATÖRLER'!F67,"0.00")&amp;"%","?")</f>
        <v>004%</v>
      </c>
      <c r="L68" s="60" t="str">
        <f>IFERROR(IF('📡 CANLI_VERİ'!I68&gt;0,"+"&amp;TEXT('📡 CANLI_VERİ'!I68,"0.0")&amp;"%",TEXT('📡 CANLI_VERİ'!I68,"0.0")&amp;"%"),"—")</f>
        <v>00%</v>
      </c>
      <c r="M68" s="63">
        <f>'📡 CANLI_VERİ'!H68</f>
        <v>137779</v>
      </c>
      <c r="N68" s="63">
        <f>'📡 CANLI_VERİ'!C68</f>
        <v>4.53</v>
      </c>
      <c r="O68" s="64" t="str">
        <f>IF(COUNT('🔢 İNDİKATÖRLER'!U67),REPT("█",'🔢 İNDİKATÖRLER'!U67)&amp;"  "&amp;'🔢 İNDİKATÖRLER'!U67&amp;"/15","")</f>
        <v>█████████████  13/15</v>
      </c>
      <c r="P68" s="250" t="str">
        <f t="shared" ref="P68:P131" si="2">IF(AND(G68="✓",H68="✓"),"✓ K4+K5","—")</f>
        <v>—</v>
      </c>
      <c r="Q68" s="250" t="str">
        <f t="shared" ref="Q68:Q131" si="3">IF(AND(C68&gt;=11,G68="✓",H68="✓"),"🔥 Güçlü AL",IF(AND(C68&gt;=10,G68="✓",H68="✓"),"✅ İzle",IF(C68&gt;=11,"📊 Yüksek Skor","—")))</f>
        <v>📊 Yüksek Skor</v>
      </c>
    </row>
    <row r="69" spans="1:17" ht="16.05" customHeight="1" x14ac:dyDescent="0.3">
      <c r="A69" s="24">
        <v>66</v>
      </c>
      <c r="B69" s="25" t="s">
        <v>539</v>
      </c>
      <c r="C69" s="53">
        <f>'🔢 İNDİKATÖRLER'!U68</f>
        <v>2</v>
      </c>
      <c r="D69" s="54" t="str">
        <f>'🔢 İNDİKATÖRLER'!N68</f>
        <v>✗</v>
      </c>
      <c r="E69" s="55" t="str">
        <f>'🔢 İNDİKATÖRLER'!O68</f>
        <v>✗</v>
      </c>
      <c r="F69" s="54" t="str">
        <f>'🔢 İNDİKATÖRLER'!P68</f>
        <v>✗</v>
      </c>
      <c r="G69" s="54" t="str">
        <f>'🔢 İNDİKATÖRLER'!Q68</f>
        <v>✓</v>
      </c>
      <c r="H69" s="54" t="str">
        <f>'🔢 İNDİKATÖRLER'!R68</f>
        <v>✗</v>
      </c>
      <c r="I69" s="55" t="str">
        <f>'🔢 İNDİKATÖRLER'!S68</f>
        <v>✗</v>
      </c>
      <c r="J69" s="54" t="str">
        <f>IF('🔢 İNDİKATÖRLER'!T68&lt;0,'🔢 İNDİKATÖRLER'!T68&amp;"","—")</f>
        <v>—</v>
      </c>
      <c r="K69" s="54" t="str">
        <f>IFERROR(TEXT('🔢 İNDİKATÖRLER'!F68,"0.00")&amp;"%","?")</f>
        <v>004%</v>
      </c>
      <c r="L69" s="54" t="str">
        <f>IFERROR(IF('📡 CANLI_VERİ'!I69&gt;0,"+"&amp;TEXT('📡 CANLI_VERİ'!I69,"0.0")&amp;"%",TEXT('📡 CANLI_VERİ'!I69,"0.0")&amp;"%"),"—")</f>
        <v>+00%</v>
      </c>
      <c r="M69" s="58">
        <f>'📡 CANLI_VERİ'!H69</f>
        <v>8555</v>
      </c>
      <c r="N69" s="58">
        <f>'📡 CANLI_VERİ'!C69</f>
        <v>19.170000000000002</v>
      </c>
      <c r="O69" s="56" t="str">
        <f>IF(COUNT('🔢 İNDİKATÖRLER'!U68),REPT("█",'🔢 İNDİKATÖRLER'!U68)&amp;"  "&amp;'🔢 İNDİKATÖRLER'!U68&amp;"/15","")</f>
        <v>██  2/15</v>
      </c>
      <c r="P69" s="250" t="str">
        <f t="shared" si="2"/>
        <v>—</v>
      </c>
      <c r="Q69" s="250" t="str">
        <f t="shared" si="3"/>
        <v>—</v>
      </c>
    </row>
    <row r="70" spans="1:17" ht="16.05" customHeight="1" x14ac:dyDescent="0.3">
      <c r="A70" s="15">
        <v>67</v>
      </c>
      <c r="B70" s="16" t="s">
        <v>540</v>
      </c>
      <c r="C70" s="15" t="str">
        <f>'🔢 İNDİKATÖRLER'!U69</f>
        <v/>
      </c>
      <c r="D70" s="15" t="str">
        <f>'🔢 İNDİKATÖRLER'!N69</f>
        <v>?</v>
      </c>
      <c r="E70" s="15" t="str">
        <f>'🔢 İNDİKATÖRLER'!O69</f>
        <v>?</v>
      </c>
      <c r="F70" s="15" t="str">
        <f>'🔢 İNDİKATÖRLER'!P69</f>
        <v>?</v>
      </c>
      <c r="G70" s="15" t="str">
        <f>'🔢 İNDİKATÖRLER'!Q69</f>
        <v>?</v>
      </c>
      <c r="H70" s="15" t="str">
        <f>'🔢 İNDİKATÖRLER'!R69</f>
        <v>?</v>
      </c>
      <c r="I70" s="15" t="str">
        <f>'🔢 İNDİKATÖRLER'!S69</f>
        <v>?</v>
      </c>
      <c r="J70" s="15" t="str">
        <f>IF('🔢 İNDİKATÖRLER'!T69&lt;0,'🔢 İNDİKATÖRLER'!T69&amp;"","—")</f>
        <v>—</v>
      </c>
      <c r="K70" s="15" t="str">
        <f>IFERROR(TEXT('🔢 İNDİKATÖRLER'!F69,"0.00")&amp;"%","?")</f>
        <v>?%</v>
      </c>
      <c r="L70" s="15" t="str">
        <f>IFERROR(IF('📡 CANLI_VERİ'!I70&gt;0,"+"&amp;TEXT('📡 CANLI_VERİ'!I70,"0.0")&amp;"%",TEXT('📡 CANLI_VERİ'!I70,"0.0")&amp;"%"),"—")</f>
        <v>00%</v>
      </c>
      <c r="M70" s="15">
        <f>'📡 CANLI_VERİ'!H70</f>
        <v>6359</v>
      </c>
      <c r="N70" s="15">
        <f>'📡 CANLI_VERİ'!C70</f>
        <v>1053</v>
      </c>
      <c r="O70" s="15" t="str">
        <f>IF(COUNT('🔢 İNDİKATÖRLER'!U69),REPT("█",'🔢 İNDİKATÖRLER'!U69)&amp;"  "&amp;'🔢 İNDİKATÖRLER'!U69&amp;"/15","")</f>
        <v/>
      </c>
      <c r="P70" s="250" t="str">
        <f t="shared" si="2"/>
        <v>—</v>
      </c>
      <c r="Q70" s="250" t="str">
        <f t="shared" si="3"/>
        <v>📊 Yüksek Skor</v>
      </c>
    </row>
    <row r="71" spans="1:17" ht="16.05" customHeight="1" x14ac:dyDescent="0.3">
      <c r="A71" s="24">
        <v>68</v>
      </c>
      <c r="B71" s="25" t="s">
        <v>541</v>
      </c>
      <c r="C71" s="53">
        <f>'🔢 İNDİKATÖRLER'!U70</f>
        <v>0</v>
      </c>
      <c r="D71" s="54" t="str">
        <f>'🔢 İNDİKATÖRLER'!N70</f>
        <v>✗</v>
      </c>
      <c r="E71" s="55" t="str">
        <f>'🔢 İNDİKATÖRLER'!O70</f>
        <v>✗</v>
      </c>
      <c r="F71" s="54" t="str">
        <f>'🔢 İNDİKATÖRLER'!P70</f>
        <v>✗</v>
      </c>
      <c r="G71" s="54" t="str">
        <f>'🔢 İNDİKATÖRLER'!Q70</f>
        <v>✗</v>
      </c>
      <c r="H71" s="54" t="str">
        <f>'🔢 İNDİKATÖRLER'!R70</f>
        <v>✗</v>
      </c>
      <c r="I71" s="54" t="str">
        <f>'🔢 İNDİKATÖRLER'!S70</f>
        <v>✗</v>
      </c>
      <c r="J71" s="54" t="str">
        <f>IF('🔢 İNDİKATÖRLER'!T70&lt;0,'🔢 İNDİKATÖRLER'!T70&amp;"","—")</f>
        <v>—</v>
      </c>
      <c r="K71" s="54" t="str">
        <f>IFERROR(TEXT('🔢 İNDİKATÖRLER'!F70,"0.00")&amp;"%","?")</f>
        <v>004%</v>
      </c>
      <c r="L71" s="54" t="str">
        <f>IFERROR(IF('📡 CANLI_VERİ'!I71&gt;0,"+"&amp;TEXT('📡 CANLI_VERİ'!I71,"0.0")&amp;"%",TEXT('📡 CANLI_VERİ'!I71,"0.0")&amp;"%"),"—")</f>
        <v>+01%</v>
      </c>
      <c r="M71" s="58">
        <f>'📡 CANLI_VERİ'!H71</f>
        <v>216338</v>
      </c>
      <c r="N71" s="58">
        <f>'📡 CANLI_VERİ'!C71</f>
        <v>29</v>
      </c>
      <c r="O71" s="56" t="str">
        <f>IF(COUNT('🔢 İNDİKATÖRLER'!U70),REPT("█",'🔢 İNDİKATÖRLER'!U70)&amp;"  "&amp;'🔢 İNDİKATÖRLER'!U70&amp;"/15","")</f>
        <v xml:space="preserve">  0/15</v>
      </c>
      <c r="P71" s="250" t="str">
        <f t="shared" si="2"/>
        <v>—</v>
      </c>
      <c r="Q71" s="250" t="str">
        <f t="shared" si="3"/>
        <v>—</v>
      </c>
    </row>
    <row r="72" spans="1:17" ht="16.05" customHeight="1" x14ac:dyDescent="0.3">
      <c r="A72" s="15">
        <v>69</v>
      </c>
      <c r="B72" s="16" t="s">
        <v>542</v>
      </c>
      <c r="C72" s="59">
        <f>'🔢 İNDİKATÖRLER'!U71</f>
        <v>8</v>
      </c>
      <c r="D72" s="60" t="str">
        <f>'🔢 İNDİKATÖRLER'!N71</f>
        <v>✓</v>
      </c>
      <c r="E72" s="61" t="str">
        <f>'🔢 İNDİKATÖRLER'!O71</f>
        <v>✓</v>
      </c>
      <c r="F72" s="60" t="str">
        <f>'🔢 İNDİKATÖRLER'!P71</f>
        <v>✗</v>
      </c>
      <c r="G72" s="60" t="str">
        <f>'🔢 İNDİKATÖRLER'!Q71</f>
        <v>✓</v>
      </c>
      <c r="H72" s="61" t="str">
        <f>'🔢 İNDİKATÖRLER'!R71</f>
        <v>✓</v>
      </c>
      <c r="I72" s="61" t="str">
        <f>'🔢 İNDİKATÖRLER'!S71</f>
        <v>✗</v>
      </c>
      <c r="J72" s="64" t="str">
        <f>IF('🔢 İNDİKATÖRLER'!T71&lt;0,'🔢 İNDİKATÖRLER'!T71&amp;"","—")</f>
        <v>-2</v>
      </c>
      <c r="K72" s="62" t="str">
        <f>IFERROR(TEXT('🔢 İNDİKATÖRLER'!F71,"0.00")&amp;"%","?")</f>
        <v>005%</v>
      </c>
      <c r="L72" s="61" t="str">
        <f>IFERROR(IF('📡 CANLI_VERİ'!I72&gt;0,"+"&amp;TEXT('📡 CANLI_VERİ'!I72,"0.0")&amp;"%",TEXT('📡 CANLI_VERİ'!I72,"0.0")&amp;"%"),"—")</f>
        <v>00%</v>
      </c>
      <c r="M72" s="63">
        <f>'📡 CANLI_VERİ'!H72</f>
        <v>47588</v>
      </c>
      <c r="N72" s="63">
        <f>'📡 CANLI_VERİ'!C72</f>
        <v>36.020000000000003</v>
      </c>
      <c r="O72" s="64" t="str">
        <f>IF(COUNT('🔢 İNDİKATÖRLER'!U71),REPT("█",'🔢 İNDİKATÖRLER'!U71)&amp;"  "&amp;'🔢 İNDİKATÖRLER'!U71&amp;"/15","")</f>
        <v>████████  8/15</v>
      </c>
      <c r="P72" s="250" t="str">
        <f t="shared" si="2"/>
        <v>✓ K4+K5</v>
      </c>
      <c r="Q72" s="250" t="str">
        <f t="shared" si="3"/>
        <v>—</v>
      </c>
    </row>
    <row r="73" spans="1:17" ht="16.05" customHeight="1" x14ac:dyDescent="0.3">
      <c r="A73" s="24">
        <v>70</v>
      </c>
      <c r="B73" s="25" t="s">
        <v>89</v>
      </c>
      <c r="C73" s="69">
        <f>'🔢 İNDİKATÖRLER'!U72</f>
        <v>8</v>
      </c>
      <c r="D73" s="55" t="str">
        <f>'🔢 İNDİKATÖRLER'!N72</f>
        <v>✓</v>
      </c>
      <c r="E73" s="55" t="str">
        <f>'🔢 İNDİKATÖRLER'!O72</f>
        <v>✓</v>
      </c>
      <c r="F73" s="55" t="str">
        <f>'🔢 İNDİKATÖRLER'!P72</f>
        <v>✗</v>
      </c>
      <c r="G73" s="55" t="str">
        <f>'🔢 İNDİKATÖRLER'!Q72</f>
        <v>✓</v>
      </c>
      <c r="H73" s="54" t="str">
        <f>'🔢 İNDİKATÖRLER'!R72</f>
        <v>✗</v>
      </c>
      <c r="I73" s="54" t="str">
        <f>'🔢 İNDİKATÖRLER'!S72</f>
        <v>✗</v>
      </c>
      <c r="J73" s="56" t="str">
        <f>IF('🔢 İNDİKATÖRLER'!T72&lt;0,'🔢 İNDİKATÖRLER'!T72&amp;"","—")</f>
        <v>—</v>
      </c>
      <c r="K73" s="57" t="str">
        <f>IFERROR(TEXT('🔢 İNDİKATÖRLER'!F72,"0.00")&amp;"%","?")</f>
        <v>004%</v>
      </c>
      <c r="L73" s="55" t="str">
        <f>IFERROR(IF('📡 CANLI_VERİ'!I73&gt;0,"+"&amp;TEXT('📡 CANLI_VERİ'!I73,"0.0")&amp;"%",TEXT('📡 CANLI_VERİ'!I73,"0.0")&amp;"%"),"—")</f>
        <v>+02%</v>
      </c>
      <c r="M73" s="58">
        <f>'📡 CANLI_VERİ'!H73</f>
        <v>51383</v>
      </c>
      <c r="N73" s="58">
        <f>'📡 CANLI_VERİ'!C73</f>
        <v>287.5</v>
      </c>
      <c r="O73" s="55" t="str">
        <f>IF(COUNT('🔢 İNDİKATÖRLER'!U72),REPT("█",'🔢 İNDİKATÖRLER'!U72)&amp;"  "&amp;'🔢 İNDİKATÖRLER'!U72&amp;"/15","")</f>
        <v>████████  8/15</v>
      </c>
      <c r="P73" s="250" t="str">
        <f t="shared" si="2"/>
        <v>—</v>
      </c>
      <c r="Q73" s="250" t="str">
        <f t="shared" si="3"/>
        <v>—</v>
      </c>
    </row>
    <row r="74" spans="1:17" ht="16.05" customHeight="1" x14ac:dyDescent="0.3">
      <c r="A74" s="15">
        <v>71</v>
      </c>
      <c r="B74" s="16" t="s">
        <v>1044</v>
      </c>
      <c r="C74" s="15" t="str">
        <f>'🔢 İNDİKATÖRLER'!U73</f>
        <v/>
      </c>
      <c r="D74" s="15" t="str">
        <f>'🔢 İNDİKATÖRLER'!N73</f>
        <v>?</v>
      </c>
      <c r="E74" s="15" t="str">
        <f>'🔢 İNDİKATÖRLER'!O73</f>
        <v>?</v>
      </c>
      <c r="F74" s="15" t="str">
        <f>'🔢 İNDİKATÖRLER'!P73</f>
        <v>?</v>
      </c>
      <c r="G74" s="15" t="str">
        <f>'🔢 İNDİKATÖRLER'!Q73</f>
        <v>?</v>
      </c>
      <c r="H74" s="15" t="str">
        <f>'🔢 İNDİKATÖRLER'!R73</f>
        <v>?</v>
      </c>
      <c r="I74" s="15" t="str">
        <f>'🔢 İNDİKATÖRLER'!S73</f>
        <v>?</v>
      </c>
      <c r="J74" s="15" t="str">
        <f>IF('🔢 İNDİKATÖRLER'!T73&lt;0,'🔢 İNDİKATÖRLER'!T73&amp;"","—")</f>
        <v>—</v>
      </c>
      <c r="K74" s="15" t="str">
        <f>IFERROR(TEXT('🔢 İNDİKATÖRLER'!F73,"0.00")&amp;"%","?")</f>
        <v>?%</v>
      </c>
      <c r="L74" s="15" t="str">
        <f>IFERROR(IF('📡 CANLI_VERİ'!I74&gt;0,"+"&amp;TEXT('📡 CANLI_VERİ'!I74,"0.0")&amp;"%",TEXT('📡 CANLI_VERİ'!I74,"0.0")&amp;"%"),"—")</f>
        <v>00%</v>
      </c>
      <c r="M74" s="15">
        <f>'📡 CANLI_VERİ'!H74</f>
        <v>0</v>
      </c>
      <c r="N74" s="15">
        <f>'📡 CANLI_VERİ'!C74</f>
        <v>0</v>
      </c>
      <c r="O74" s="15" t="str">
        <f>IF(COUNT('🔢 İNDİKATÖRLER'!U73),REPT("█",'🔢 İNDİKATÖRLER'!U73)&amp;"  "&amp;'🔢 İNDİKATÖRLER'!U73&amp;"/15","")</f>
        <v/>
      </c>
      <c r="P74" s="250" t="str">
        <f t="shared" si="2"/>
        <v>—</v>
      </c>
      <c r="Q74" s="250" t="str">
        <f t="shared" si="3"/>
        <v>📊 Yüksek Skor</v>
      </c>
    </row>
    <row r="75" spans="1:17" ht="16.05" customHeight="1" x14ac:dyDescent="0.3">
      <c r="A75" s="24">
        <v>72</v>
      </c>
      <c r="B75" s="25" t="s">
        <v>114</v>
      </c>
      <c r="C75" s="24" t="str">
        <f>'🔢 İNDİKATÖRLER'!U74</f>
        <v/>
      </c>
      <c r="D75" s="24" t="str">
        <f>'🔢 İNDİKATÖRLER'!N74</f>
        <v>?</v>
      </c>
      <c r="E75" s="24" t="str">
        <f>'🔢 İNDİKATÖRLER'!O74</f>
        <v>?</v>
      </c>
      <c r="F75" s="24" t="str">
        <f>'🔢 İNDİKATÖRLER'!P74</f>
        <v>?</v>
      </c>
      <c r="G75" s="24" t="str">
        <f>'🔢 İNDİKATÖRLER'!Q74</f>
        <v>?</v>
      </c>
      <c r="H75" s="24" t="str">
        <f>'🔢 İNDİKATÖRLER'!R74</f>
        <v>?</v>
      </c>
      <c r="I75" s="24" t="str">
        <f>'🔢 İNDİKATÖRLER'!S74</f>
        <v>?</v>
      </c>
      <c r="J75" s="24" t="str">
        <f>IF('🔢 İNDİKATÖRLER'!T74&lt;0,'🔢 İNDİKATÖRLER'!T74&amp;"","—")</f>
        <v>—</v>
      </c>
      <c r="K75" s="24" t="str">
        <f>IFERROR(TEXT('🔢 İNDİKATÖRLER'!F74,"0.00")&amp;"%","?")</f>
        <v>?%</v>
      </c>
      <c r="L75" s="24" t="str">
        <f>IFERROR(IF('📡 CANLI_VERİ'!I75&gt;0,"+"&amp;TEXT('📡 CANLI_VERİ'!I75,"0.0")&amp;"%",TEXT('📡 CANLI_VERİ'!I75,"0.0")&amp;"%"),"—")</f>
        <v>00%</v>
      </c>
      <c r="M75" s="24">
        <f>'📡 CANLI_VERİ'!H75</f>
        <v>167198</v>
      </c>
      <c r="N75" s="24">
        <f>'📡 CANLI_VERİ'!C75</f>
        <v>4.47</v>
      </c>
      <c r="O75" s="24" t="str">
        <f>IF(COUNT('🔢 İNDİKATÖRLER'!U74),REPT("█",'🔢 İNDİKATÖRLER'!U74)&amp;"  "&amp;'🔢 İNDİKATÖRLER'!U74&amp;"/15","")</f>
        <v/>
      </c>
      <c r="P75" s="250" t="str">
        <f t="shared" si="2"/>
        <v>—</v>
      </c>
      <c r="Q75" s="250" t="str">
        <f t="shared" si="3"/>
        <v>📊 Yüksek Skor</v>
      </c>
    </row>
    <row r="76" spans="1:17" ht="16.05" customHeight="1" x14ac:dyDescent="0.3">
      <c r="A76" s="15">
        <v>73</v>
      </c>
      <c r="B76" s="16" t="s">
        <v>543</v>
      </c>
      <c r="C76" s="59">
        <f>'🔢 İNDİKATÖRLER'!U75</f>
        <v>9</v>
      </c>
      <c r="D76" s="61" t="str">
        <f>'🔢 İNDİKATÖRLER'!N75</f>
        <v>✓</v>
      </c>
      <c r="E76" s="61" t="str">
        <f>'🔢 İNDİKATÖRLER'!O75</f>
        <v>✓</v>
      </c>
      <c r="F76" s="60" t="str">
        <f>'🔢 İNDİKATÖRLER'!P75</f>
        <v>✓</v>
      </c>
      <c r="G76" s="61" t="str">
        <f>'🔢 İNDİKATÖRLER'!Q75</f>
        <v>✗</v>
      </c>
      <c r="H76" s="60" t="str">
        <f>'🔢 İNDİKATÖRLER'!R75</f>
        <v>✗</v>
      </c>
      <c r="I76" s="60" t="str">
        <f>'🔢 İNDİKATÖRLER'!S75</f>
        <v>✗</v>
      </c>
      <c r="J76" s="60" t="str">
        <f>IF('🔢 İNDİKATÖRLER'!T75&lt;0,'🔢 İNDİKATÖRLER'!T75&amp;"","—")</f>
        <v>—</v>
      </c>
      <c r="K76" s="60" t="str">
        <f>IFERROR(TEXT('🔢 İNDİKATÖRLER'!F75,"0.00")&amp;"%","?")</f>
        <v>004%</v>
      </c>
      <c r="L76" s="61" t="str">
        <f>IFERROR(IF('📡 CANLI_VERİ'!I76&gt;0,"+"&amp;TEXT('📡 CANLI_VERİ'!I76,"0.0")&amp;"%",TEXT('📡 CANLI_VERİ'!I76,"0.0")&amp;"%"),"—")</f>
        <v>00%</v>
      </c>
      <c r="M76" s="63">
        <f>'📡 CANLI_VERİ'!H76</f>
        <v>35494</v>
      </c>
      <c r="N76" s="63">
        <f>'📡 CANLI_VERİ'!C76</f>
        <v>33.799999999999997</v>
      </c>
      <c r="O76" s="64" t="str">
        <f>IF(COUNT('🔢 İNDİKATÖRLER'!U75),REPT("█",'🔢 İNDİKATÖRLER'!U75)&amp;"  "&amp;'🔢 İNDİKATÖRLER'!U75&amp;"/15","")</f>
        <v>█████████  9/15</v>
      </c>
      <c r="P76" s="250" t="str">
        <f t="shared" si="2"/>
        <v>—</v>
      </c>
      <c r="Q76" s="250" t="str">
        <f t="shared" si="3"/>
        <v>—</v>
      </c>
    </row>
    <row r="77" spans="1:17" ht="16.05" customHeight="1" x14ac:dyDescent="0.3">
      <c r="A77" s="24">
        <v>74</v>
      </c>
      <c r="B77" s="25" t="s">
        <v>262</v>
      </c>
      <c r="C77" s="53">
        <f>'🔢 İNDİKATÖRLER'!U76</f>
        <v>1</v>
      </c>
      <c r="D77" s="54" t="str">
        <f>'🔢 İNDİKATÖRLER'!N76</f>
        <v>✗</v>
      </c>
      <c r="E77" s="55" t="str">
        <f>'🔢 İNDİKATÖRLER'!O76</f>
        <v>✓</v>
      </c>
      <c r="F77" s="54" t="str">
        <f>'🔢 İNDİKATÖRLER'!P76</f>
        <v>✗</v>
      </c>
      <c r="G77" s="55" t="str">
        <f>'🔢 İNDİKATÖRLER'!Q76</f>
        <v>✗</v>
      </c>
      <c r="H77" s="54" t="str">
        <f>'🔢 İNDİKATÖRLER'!R76</f>
        <v>✗</v>
      </c>
      <c r="I77" s="54" t="str">
        <f>'🔢 İNDİKATÖRLER'!S76</f>
        <v>✗</v>
      </c>
      <c r="J77" s="56" t="str">
        <f>IF('🔢 İNDİKATÖRLER'!T76&lt;0,'🔢 İNDİKATÖRLER'!T76&amp;"","—")</f>
        <v>-2</v>
      </c>
      <c r="K77" s="57" t="str">
        <f>IFERROR(TEXT('🔢 İNDİKATÖRLER'!F76,"0.00")&amp;"%","?")</f>
        <v>006%</v>
      </c>
      <c r="L77" s="55" t="str">
        <f>IFERROR(IF('📡 CANLI_VERİ'!I77&gt;0,"+"&amp;TEXT('📡 CANLI_VERİ'!I77,"0.0")&amp;"%",TEXT('📡 CANLI_VERİ'!I77,"0.0")&amp;"%"),"—")</f>
        <v>-01%</v>
      </c>
      <c r="M77" s="58">
        <f>'📡 CANLI_VERİ'!H77</f>
        <v>4576</v>
      </c>
      <c r="N77" s="58">
        <f>'📡 CANLI_VERİ'!C77</f>
        <v>43</v>
      </c>
      <c r="O77" s="56" t="str">
        <f>IF(COUNT('🔢 İNDİKATÖRLER'!U76),REPT("█",'🔢 İNDİKATÖRLER'!U76)&amp;"  "&amp;'🔢 İNDİKATÖRLER'!U76&amp;"/15","")</f>
        <v>█  1/15</v>
      </c>
      <c r="P77" s="250" t="str">
        <f t="shared" si="2"/>
        <v>—</v>
      </c>
      <c r="Q77" s="250" t="str">
        <f t="shared" si="3"/>
        <v>—</v>
      </c>
    </row>
    <row r="78" spans="1:17" ht="16.05" customHeight="1" x14ac:dyDescent="0.3">
      <c r="A78" s="15">
        <v>75</v>
      </c>
      <c r="B78" s="16" t="s">
        <v>544</v>
      </c>
      <c r="C78" s="59">
        <f>'🔢 İNDİKATÖRLER'!U77</f>
        <v>4</v>
      </c>
      <c r="D78" s="60" t="str">
        <f>'🔢 İNDİKATÖRLER'!N77</f>
        <v>✗</v>
      </c>
      <c r="E78" s="60" t="str">
        <f>'🔢 İNDİKATÖRLER'!O77</f>
        <v>✗</v>
      </c>
      <c r="F78" s="60" t="str">
        <f>'🔢 İNDİKATÖRLER'!P77</f>
        <v>✗</v>
      </c>
      <c r="G78" s="60" t="str">
        <f>'🔢 İNDİKATÖRLER'!Q77</f>
        <v>✓</v>
      </c>
      <c r="H78" s="60" t="str">
        <f>'🔢 İNDİKATÖRLER'!R77</f>
        <v>✗</v>
      </c>
      <c r="I78" s="60" t="str">
        <f>'🔢 İNDİKATÖRLER'!S77</f>
        <v>✓</v>
      </c>
      <c r="J78" s="64" t="str">
        <f>IF('🔢 İNDİKATÖRLER'!T77&lt;0,'🔢 İNDİKATÖRLER'!T77&amp;"","—")</f>
        <v>—</v>
      </c>
      <c r="K78" s="62" t="str">
        <f>IFERROR(TEXT('🔢 İNDİKATÖRLER'!F77,"0.00")&amp;"%","?")</f>
        <v>004%</v>
      </c>
      <c r="L78" s="60" t="str">
        <f>IFERROR(IF('📡 CANLI_VERİ'!I78&gt;0,"+"&amp;TEXT('📡 CANLI_VERİ'!I78,"0.0")&amp;"%",TEXT('📡 CANLI_VERİ'!I78,"0.0")&amp;"%"),"—")</f>
        <v>00%</v>
      </c>
      <c r="M78" s="63">
        <f>'📡 CANLI_VERİ'!H78</f>
        <v>2612</v>
      </c>
      <c r="N78" s="63">
        <f>'📡 CANLI_VERİ'!C78</f>
        <v>83</v>
      </c>
      <c r="O78" s="64" t="str">
        <f>IF(COUNT('🔢 İNDİKATÖRLER'!U77),REPT("█",'🔢 İNDİKATÖRLER'!U77)&amp;"  "&amp;'🔢 İNDİKATÖRLER'!U77&amp;"/15","")</f>
        <v>████  4/15</v>
      </c>
      <c r="P78" s="250" t="str">
        <f t="shared" si="2"/>
        <v>—</v>
      </c>
      <c r="Q78" s="250" t="str">
        <f t="shared" si="3"/>
        <v>—</v>
      </c>
    </row>
    <row r="79" spans="1:17" ht="16.05" customHeight="1" x14ac:dyDescent="0.3">
      <c r="A79" s="24">
        <v>76</v>
      </c>
      <c r="B79" s="25" t="s">
        <v>167</v>
      </c>
      <c r="C79" s="53">
        <f>'🔢 İNDİKATÖRLER'!U78</f>
        <v>6</v>
      </c>
      <c r="D79" s="55" t="str">
        <f>'🔢 İNDİKATÖRLER'!N78</f>
        <v>✗</v>
      </c>
      <c r="E79" s="55" t="str">
        <f>'🔢 İNDİKATÖRLER'!O78</f>
        <v>✓</v>
      </c>
      <c r="F79" s="54" t="str">
        <f>'🔢 İNDİKATÖRLER'!P78</f>
        <v>✓</v>
      </c>
      <c r="G79" s="54" t="str">
        <f>'🔢 İNDİKATÖRLER'!Q78</f>
        <v>✗</v>
      </c>
      <c r="H79" s="54" t="str">
        <f>'🔢 İNDİKATÖRLER'!R78</f>
        <v>✗</v>
      </c>
      <c r="I79" s="54" t="str">
        <f>'🔢 İNDİKATÖRLER'!S78</f>
        <v>✗</v>
      </c>
      <c r="J79" s="56" t="str">
        <f>IF('🔢 İNDİKATÖRLER'!T78&lt;0,'🔢 İNDİKATÖRLER'!T78&amp;"","—")</f>
        <v>—</v>
      </c>
      <c r="K79" s="57" t="str">
        <f>IFERROR(TEXT('🔢 İNDİKATÖRLER'!F78,"0.00")&amp;"%","?")</f>
        <v>003%</v>
      </c>
      <c r="L79" s="57" t="str">
        <f>IFERROR(IF('📡 CANLI_VERİ'!I79&gt;0,"+"&amp;TEXT('📡 CANLI_VERİ'!I79,"0.0")&amp;"%",TEXT('📡 CANLI_VERİ'!I79,"0.0")&amp;"%"),"—")</f>
        <v>00%</v>
      </c>
      <c r="M79" s="58">
        <f>'📡 CANLI_VERİ'!H79</f>
        <v>2115</v>
      </c>
      <c r="N79" s="58">
        <f>'📡 CANLI_VERİ'!C79</f>
        <v>160.1</v>
      </c>
      <c r="O79" s="56" t="str">
        <f>IF(COUNT('🔢 İNDİKATÖRLER'!U78),REPT("█",'🔢 İNDİKATÖRLER'!U78)&amp;"  "&amp;'🔢 İNDİKATÖRLER'!U78&amp;"/15","")</f>
        <v>██████  6/15</v>
      </c>
      <c r="P79" s="250" t="str">
        <f t="shared" si="2"/>
        <v>—</v>
      </c>
      <c r="Q79" s="250" t="str">
        <f t="shared" si="3"/>
        <v>—</v>
      </c>
    </row>
    <row r="80" spans="1:17" ht="16.05" customHeight="1" x14ac:dyDescent="0.3">
      <c r="A80" s="15">
        <v>77</v>
      </c>
      <c r="B80" s="16" t="s">
        <v>274</v>
      </c>
      <c r="C80" s="65">
        <f>'🔢 İNDİKATÖRLER'!U79</f>
        <v>8</v>
      </c>
      <c r="D80" s="61" t="str">
        <f>'🔢 İNDİKATÖRLER'!N79</f>
        <v>✓</v>
      </c>
      <c r="E80" s="61" t="str">
        <f>'🔢 İNDİKATÖRLER'!O79</f>
        <v>✓</v>
      </c>
      <c r="F80" s="61" t="str">
        <f>'🔢 İNDİKATÖRLER'!P79</f>
        <v>✗</v>
      </c>
      <c r="G80" s="60" t="str">
        <f>'🔢 İNDİKATÖRLER'!Q79</f>
        <v>✓</v>
      </c>
      <c r="H80" s="61" t="str">
        <f>'🔢 İNDİKATÖRLER'!R79</f>
        <v>✗</v>
      </c>
      <c r="I80" s="61" t="str">
        <f>'🔢 İNDİKATÖRLER'!S79</f>
        <v>✗</v>
      </c>
      <c r="J80" s="64" t="str">
        <f>IF('🔢 İNDİKATÖRLER'!T79&lt;0,'🔢 İNDİKATÖRLER'!T79&amp;"","—")</f>
        <v>—</v>
      </c>
      <c r="K80" s="62" t="str">
        <f>IFERROR(TEXT('🔢 İNDİKATÖRLER'!F79,"0.00")&amp;"%","?")</f>
        <v>002%</v>
      </c>
      <c r="L80" s="61" t="str">
        <f>IFERROR(IF('📡 CANLI_VERİ'!I80&gt;0,"+"&amp;TEXT('📡 CANLI_VERİ'!I80,"0.0")&amp;"%",TEXT('📡 CANLI_VERİ'!I80,"0.0")&amp;"%"),"—")</f>
        <v>+00%</v>
      </c>
      <c r="M80" s="63">
        <f>'📡 CANLI_VERİ'!H80</f>
        <v>3276</v>
      </c>
      <c r="N80" s="63">
        <f>'📡 CANLI_VERİ'!C80</f>
        <v>51.1</v>
      </c>
      <c r="O80" s="66" t="str">
        <f>IF(COUNT('🔢 İNDİKATÖRLER'!U79),REPT("█",'🔢 İNDİKATÖRLER'!U79)&amp;"  "&amp;'🔢 İNDİKATÖRLER'!U79&amp;"/15","")</f>
        <v>████████  8/15</v>
      </c>
      <c r="P80" s="250" t="str">
        <f t="shared" si="2"/>
        <v>—</v>
      </c>
      <c r="Q80" s="250" t="str">
        <f t="shared" si="3"/>
        <v>—</v>
      </c>
    </row>
    <row r="81" spans="1:17" ht="16.05" customHeight="1" x14ac:dyDescent="0.3">
      <c r="A81" s="24">
        <v>78</v>
      </c>
      <c r="B81" s="25" t="s">
        <v>545</v>
      </c>
      <c r="C81" s="53">
        <f>'🔢 İNDİKATÖRLER'!U80</f>
        <v>3</v>
      </c>
      <c r="D81" s="54" t="str">
        <f>'🔢 İNDİKATÖRLER'!N80</f>
        <v>✗</v>
      </c>
      <c r="E81" s="55" t="str">
        <f>'🔢 İNDİKATÖRLER'!O80</f>
        <v>✓</v>
      </c>
      <c r="F81" s="54" t="str">
        <f>'🔢 İNDİKATÖRLER'!P80</f>
        <v>✗</v>
      </c>
      <c r="G81" s="55" t="str">
        <f>'🔢 İNDİKATÖRLER'!Q80</f>
        <v>✗</v>
      </c>
      <c r="H81" s="54" t="str">
        <f>'🔢 İNDİKATÖRLER'!R80</f>
        <v>✗</v>
      </c>
      <c r="I81" s="55" t="str">
        <f>'🔢 İNDİKATÖRLER'!S80</f>
        <v>✗</v>
      </c>
      <c r="J81" s="54" t="str">
        <f>IF('🔢 İNDİKATÖRLER'!T80&lt;0,'🔢 İNDİKATÖRLER'!T80&amp;"","—")</f>
        <v>—</v>
      </c>
      <c r="K81" s="54" t="str">
        <f>IFERROR(TEXT('🔢 İNDİKATÖRLER'!F80,"0.00")&amp;"%","?")</f>
        <v>004%</v>
      </c>
      <c r="L81" s="54" t="str">
        <f>IFERROR(IF('📡 CANLI_VERİ'!I81&gt;0,"+"&amp;TEXT('📡 CANLI_VERİ'!I81,"0.0")&amp;"%",TEXT('📡 CANLI_VERİ'!I81,"0.0")&amp;"%"),"—")</f>
        <v>+00%</v>
      </c>
      <c r="M81" s="58">
        <f>'📡 CANLI_VERİ'!H81</f>
        <v>395758</v>
      </c>
      <c r="N81" s="58">
        <f>'📡 CANLI_VERİ'!C81</f>
        <v>4.92</v>
      </c>
      <c r="O81" s="56" t="str">
        <f>IF(COUNT('🔢 İNDİKATÖRLER'!U80),REPT("█",'🔢 İNDİKATÖRLER'!U80)&amp;"  "&amp;'🔢 İNDİKATÖRLER'!U80&amp;"/15","")</f>
        <v>███  3/15</v>
      </c>
      <c r="P81" s="250" t="str">
        <f t="shared" si="2"/>
        <v>—</v>
      </c>
      <c r="Q81" s="250" t="str">
        <f t="shared" si="3"/>
        <v>—</v>
      </c>
    </row>
    <row r="82" spans="1:17" ht="16.05" customHeight="1" x14ac:dyDescent="0.3">
      <c r="A82" s="15">
        <v>79</v>
      </c>
      <c r="B82" s="16" t="s">
        <v>107</v>
      </c>
      <c r="C82" s="59">
        <f>'🔢 İNDİKATÖRLER'!U81</f>
        <v>0</v>
      </c>
      <c r="D82" s="60" t="str">
        <f>'🔢 İNDİKATÖRLER'!N81</f>
        <v>✗</v>
      </c>
      <c r="E82" s="61" t="str">
        <f>'🔢 İNDİKATÖRLER'!O81</f>
        <v>✗</v>
      </c>
      <c r="F82" s="60" t="str">
        <f>'🔢 İNDİKATÖRLER'!P81</f>
        <v>✗</v>
      </c>
      <c r="G82" s="60" t="str">
        <f>'🔢 İNDİKATÖRLER'!Q81</f>
        <v>✗</v>
      </c>
      <c r="H82" s="61" t="str">
        <f>'🔢 İNDİKATÖRLER'!R81</f>
        <v>✗</v>
      </c>
      <c r="I82" s="61" t="str">
        <f>'🔢 İNDİKATÖRLER'!S81</f>
        <v>✗</v>
      </c>
      <c r="J82" s="60" t="str">
        <f>IF('🔢 İNDİKATÖRLER'!T81&lt;0,'🔢 İNDİKATÖRLER'!T81&amp;"","—")</f>
        <v>—</v>
      </c>
      <c r="K82" s="60" t="str">
        <f>IFERROR(TEXT('🔢 İNDİKATÖRLER'!F81,"0.00")&amp;"%","?")</f>
        <v>003%</v>
      </c>
      <c r="L82" s="60" t="str">
        <f>IFERROR(IF('📡 CANLI_VERİ'!I82&gt;0,"+"&amp;TEXT('📡 CANLI_VERİ'!I82,"0.0")&amp;"%",TEXT('📡 CANLI_VERİ'!I82,"0.0")&amp;"%"),"—")</f>
        <v>+00%</v>
      </c>
      <c r="M82" s="63">
        <f>'📡 CANLI_VERİ'!H82</f>
        <v>124595</v>
      </c>
      <c r="N82" s="63">
        <f>'📡 CANLI_VERİ'!C82</f>
        <v>17.05</v>
      </c>
      <c r="O82" s="64" t="str">
        <f>IF(COUNT('🔢 İNDİKATÖRLER'!U81),REPT("█",'🔢 İNDİKATÖRLER'!U81)&amp;"  "&amp;'🔢 İNDİKATÖRLER'!U81&amp;"/15","")</f>
        <v xml:space="preserve">  0/15</v>
      </c>
      <c r="P82" s="250" t="str">
        <f t="shared" si="2"/>
        <v>—</v>
      </c>
      <c r="Q82" s="250" t="str">
        <f t="shared" si="3"/>
        <v>—</v>
      </c>
    </row>
    <row r="83" spans="1:17" ht="16.05" customHeight="1" x14ac:dyDescent="0.3">
      <c r="A83" s="24">
        <v>80</v>
      </c>
      <c r="B83" s="25" t="s">
        <v>142</v>
      </c>
      <c r="C83" s="53">
        <f>'🔢 İNDİKATÖRLER'!U82</f>
        <v>6</v>
      </c>
      <c r="D83" s="55" t="str">
        <f>'🔢 İNDİKATÖRLER'!N82</f>
        <v>✗</v>
      </c>
      <c r="E83" s="55" t="str">
        <f>'🔢 İNDİKATÖRLER'!O82</f>
        <v>✓</v>
      </c>
      <c r="F83" s="54" t="str">
        <f>'🔢 İNDİKATÖRLER'!P82</f>
        <v>✓</v>
      </c>
      <c r="G83" s="54" t="str">
        <f>'🔢 İNDİKATÖRLER'!Q82</f>
        <v>✗</v>
      </c>
      <c r="H83" s="54" t="str">
        <f>'🔢 İNDİKATÖRLER'!R82</f>
        <v>✗</v>
      </c>
      <c r="I83" s="54" t="str">
        <f>'🔢 İNDİKATÖRLER'!S82</f>
        <v>✗</v>
      </c>
      <c r="J83" s="56" t="str">
        <f>IF('🔢 İNDİKATÖRLER'!T82&lt;0,'🔢 İNDİKATÖRLER'!T82&amp;"","—")</f>
        <v>—</v>
      </c>
      <c r="K83" s="55" t="str">
        <f>IFERROR(TEXT('🔢 İNDİKATÖRLER'!F82,"0.00")&amp;"%","?")</f>
        <v>004%</v>
      </c>
      <c r="L83" s="57" t="str">
        <f>IFERROR(IF('📡 CANLI_VERİ'!I83&gt;0,"+"&amp;TEXT('📡 CANLI_VERİ'!I83,"0.0")&amp;"%",TEXT('📡 CANLI_VERİ'!I83,"0.0")&amp;"%"),"—")</f>
        <v>+00%</v>
      </c>
      <c r="M83" s="58">
        <f>'📡 CANLI_VERİ'!H83</f>
        <v>512</v>
      </c>
      <c r="N83" s="58">
        <f>'📡 CANLI_VERİ'!C83</f>
        <v>145.30000000000001</v>
      </c>
      <c r="O83" s="56" t="str">
        <f>IF(COUNT('🔢 İNDİKATÖRLER'!U82),REPT("█",'🔢 İNDİKATÖRLER'!U82)&amp;"  "&amp;'🔢 İNDİKATÖRLER'!U82&amp;"/15","")</f>
        <v>██████  6/15</v>
      </c>
      <c r="P83" s="250" t="str">
        <f t="shared" si="2"/>
        <v>—</v>
      </c>
      <c r="Q83" s="250" t="str">
        <f t="shared" si="3"/>
        <v>—</v>
      </c>
    </row>
    <row r="84" spans="1:17" ht="16.05" customHeight="1" x14ac:dyDescent="0.3">
      <c r="A84" s="15">
        <v>81</v>
      </c>
      <c r="B84" s="16" t="s">
        <v>124</v>
      </c>
      <c r="C84" s="59">
        <f>'🔢 İNDİKATÖRLER'!U83</f>
        <v>6</v>
      </c>
      <c r="D84" s="60" t="str">
        <f>'🔢 İNDİKATÖRLER'!N83</f>
        <v>✗</v>
      </c>
      <c r="E84" s="61" t="str">
        <f>'🔢 İNDİKATÖRLER'!O83</f>
        <v>✓</v>
      </c>
      <c r="F84" s="60" t="str">
        <f>'🔢 İNDİKATÖRLER'!P83</f>
        <v>✓</v>
      </c>
      <c r="G84" s="61" t="str">
        <f>'🔢 İNDİKATÖRLER'!Q83</f>
        <v>✗</v>
      </c>
      <c r="H84" s="60" t="str">
        <f>'🔢 İNDİKATÖRLER'!R83</f>
        <v>✗</v>
      </c>
      <c r="I84" s="61" t="str">
        <f>'🔢 İNDİKATÖRLER'!S83</f>
        <v>✓</v>
      </c>
      <c r="J84" s="60" t="str">
        <f>IF('🔢 İNDİKATÖRLER'!T83&lt;0,'🔢 İNDİKATÖRLER'!T83&amp;"","—")</f>
        <v>-2</v>
      </c>
      <c r="K84" s="60" t="str">
        <f>IFERROR(TEXT('🔢 İNDİKATÖRLER'!F83,"0.00")&amp;"%","?")</f>
        <v>005%</v>
      </c>
      <c r="L84" s="61" t="str">
        <f>IFERROR(IF('📡 CANLI_VERİ'!I84&gt;0,"+"&amp;TEXT('📡 CANLI_VERİ'!I84,"0.0")&amp;"%",TEXT('📡 CANLI_VERİ'!I84,"0.0")&amp;"%"),"—")</f>
        <v>00%</v>
      </c>
      <c r="M84" s="63">
        <f>'📡 CANLI_VERİ'!H84</f>
        <v>86531</v>
      </c>
      <c r="N84" s="63">
        <f>'📡 CANLI_VERİ'!C84</f>
        <v>24.5</v>
      </c>
      <c r="O84" s="64" t="str">
        <f>IF(COUNT('🔢 İNDİKATÖRLER'!U83),REPT("█",'🔢 İNDİKATÖRLER'!U83)&amp;"  "&amp;'🔢 İNDİKATÖRLER'!U83&amp;"/15","")</f>
        <v>██████  6/15</v>
      </c>
      <c r="P84" s="250" t="str">
        <f t="shared" si="2"/>
        <v>—</v>
      </c>
      <c r="Q84" s="250" t="str">
        <f t="shared" si="3"/>
        <v>—</v>
      </c>
    </row>
    <row r="85" spans="1:17" ht="16.05" customHeight="1" x14ac:dyDescent="0.3">
      <c r="A85" s="24">
        <v>82</v>
      </c>
      <c r="B85" s="25" t="s">
        <v>546</v>
      </c>
      <c r="C85" s="53">
        <f>'🔢 İNDİKATÖRLER'!U84</f>
        <v>3</v>
      </c>
      <c r="D85" s="54" t="str">
        <f>'🔢 İNDİKATÖRLER'!N84</f>
        <v>✗</v>
      </c>
      <c r="E85" s="55" t="str">
        <f>'🔢 İNDİKATÖRLER'!O84</f>
        <v>✓</v>
      </c>
      <c r="F85" s="54" t="str">
        <f>'🔢 İNDİKATÖRLER'!P84</f>
        <v>✗</v>
      </c>
      <c r="G85" s="54" t="str">
        <f>'🔢 İNDİKATÖRLER'!Q84</f>
        <v>✗</v>
      </c>
      <c r="H85" s="54" t="str">
        <f>'🔢 İNDİKATÖRLER'!R84</f>
        <v>✗</v>
      </c>
      <c r="I85" s="55" t="str">
        <f>'🔢 İNDİKATÖRLER'!S84</f>
        <v>✗</v>
      </c>
      <c r="J85" s="56" t="str">
        <f>IF('🔢 İNDİKATÖRLER'!T84&lt;0,'🔢 İNDİKATÖRLER'!T84&amp;"","—")</f>
        <v>—</v>
      </c>
      <c r="K85" s="57" t="str">
        <f>IFERROR(TEXT('🔢 İNDİKATÖRLER'!F84,"0.00")&amp;"%","?")</f>
        <v>003%</v>
      </c>
      <c r="L85" s="55" t="str">
        <f>IFERROR(IF('📡 CANLI_VERİ'!I85&gt;0,"+"&amp;TEXT('📡 CANLI_VERİ'!I85,"0.0")&amp;"%",TEXT('📡 CANLI_VERİ'!I85,"0.0")&amp;"%"),"—")</f>
        <v>00%</v>
      </c>
      <c r="M85" s="58">
        <f>'📡 CANLI_VERİ'!H85</f>
        <v>273654</v>
      </c>
      <c r="N85" s="58">
        <f>'📡 CANLI_VERİ'!C85</f>
        <v>741.5</v>
      </c>
      <c r="O85" s="56" t="str">
        <f>IF(COUNT('🔢 İNDİKATÖRLER'!U84),REPT("█",'🔢 İNDİKATÖRLER'!U84)&amp;"  "&amp;'🔢 İNDİKATÖRLER'!U84&amp;"/15","")</f>
        <v>███  3/15</v>
      </c>
      <c r="P85" s="250" t="str">
        <f t="shared" si="2"/>
        <v>—</v>
      </c>
      <c r="Q85" s="250" t="str">
        <f t="shared" si="3"/>
        <v>—</v>
      </c>
    </row>
    <row r="86" spans="1:17" ht="16.05" customHeight="1" x14ac:dyDescent="0.3">
      <c r="A86" s="15">
        <v>83</v>
      </c>
      <c r="B86" s="16" t="s">
        <v>547</v>
      </c>
      <c r="C86" s="65">
        <f>'🔢 İNDİKATÖRLER'!U85</f>
        <v>1</v>
      </c>
      <c r="D86" s="61" t="str">
        <f>'🔢 İNDİKATÖRLER'!N85</f>
        <v>✗</v>
      </c>
      <c r="E86" s="61" t="str">
        <f>'🔢 İNDİKATÖRLER'!O85</f>
        <v>✓</v>
      </c>
      <c r="F86" s="61" t="str">
        <f>'🔢 İNDİKATÖRLER'!P85</f>
        <v>✗</v>
      </c>
      <c r="G86" s="61" t="str">
        <f>'🔢 İNDİKATÖRLER'!Q85</f>
        <v>✗</v>
      </c>
      <c r="H86" s="60" t="str">
        <f>'🔢 İNDİKATÖRLER'!R85</f>
        <v>✗</v>
      </c>
      <c r="I86" s="61" t="str">
        <f>'🔢 İNDİKATÖRLER'!S85</f>
        <v>✗</v>
      </c>
      <c r="J86" s="64" t="str">
        <f>IF('🔢 İNDİKATÖRLER'!T85&lt;0,'🔢 İNDİKATÖRLER'!T85&amp;"","—")</f>
        <v>-2</v>
      </c>
      <c r="K86" s="62" t="str">
        <f>IFERROR(TEXT('🔢 İNDİKATÖRLER'!F85,"0.00")&amp;"%","?")</f>
        <v>006%</v>
      </c>
      <c r="L86" s="61" t="str">
        <f>IFERROR(IF('📡 CANLI_VERİ'!I86&gt;0,"+"&amp;TEXT('📡 CANLI_VERİ'!I86,"0.0")&amp;"%",TEXT('📡 CANLI_VERİ'!I86,"0.0")&amp;"%"),"—")</f>
        <v>00%</v>
      </c>
      <c r="M86" s="63">
        <f>'📡 CANLI_VERİ'!H86</f>
        <v>151666</v>
      </c>
      <c r="N86" s="63">
        <f>'📡 CANLI_VERİ'!C86</f>
        <v>20.100000000000001</v>
      </c>
      <c r="O86" s="66" t="str">
        <f>IF(COUNT('🔢 İNDİKATÖRLER'!U85),REPT("█",'🔢 İNDİKATÖRLER'!U85)&amp;"  "&amp;'🔢 İNDİKATÖRLER'!U85&amp;"/15","")</f>
        <v>█  1/15</v>
      </c>
      <c r="P86" s="250" t="str">
        <f t="shared" si="2"/>
        <v>—</v>
      </c>
      <c r="Q86" s="250" t="str">
        <f t="shared" si="3"/>
        <v>—</v>
      </c>
    </row>
    <row r="87" spans="1:17" ht="16.05" customHeight="1" x14ac:dyDescent="0.3">
      <c r="A87" s="24">
        <v>84</v>
      </c>
      <c r="B87" s="25" t="s">
        <v>1045</v>
      </c>
      <c r="C87" s="24" t="str">
        <f>'🔢 İNDİKATÖRLER'!U86</f>
        <v/>
      </c>
      <c r="D87" s="24" t="str">
        <f>'🔢 İNDİKATÖRLER'!N86</f>
        <v>?</v>
      </c>
      <c r="E87" s="24" t="str">
        <f>'🔢 İNDİKATÖRLER'!O86</f>
        <v>?</v>
      </c>
      <c r="F87" s="24" t="str">
        <f>'🔢 İNDİKATÖRLER'!P86</f>
        <v>?</v>
      </c>
      <c r="G87" s="24" t="str">
        <f>'🔢 İNDİKATÖRLER'!Q86</f>
        <v>?</v>
      </c>
      <c r="H87" s="24" t="str">
        <f>'🔢 İNDİKATÖRLER'!R86</f>
        <v>?</v>
      </c>
      <c r="I87" s="24" t="str">
        <f>'🔢 İNDİKATÖRLER'!S86</f>
        <v>?</v>
      </c>
      <c r="J87" s="24" t="str">
        <f>IF('🔢 İNDİKATÖRLER'!T86&lt;0,'🔢 İNDİKATÖRLER'!T86&amp;"","—")</f>
        <v>—</v>
      </c>
      <c r="K87" s="24" t="str">
        <f>IFERROR(TEXT('🔢 İNDİKATÖRLER'!F86,"0.00")&amp;"%","?")</f>
        <v>?%</v>
      </c>
      <c r="L87" s="24" t="str">
        <f>IFERROR(IF('📡 CANLI_VERİ'!I87&gt;0,"+"&amp;TEXT('📡 CANLI_VERİ'!I87,"0.0")&amp;"%",TEXT('📡 CANLI_VERİ'!I87,"0.0")&amp;"%"),"—")</f>
        <v>00%</v>
      </c>
      <c r="M87" s="24">
        <f>'📡 CANLI_VERİ'!H87</f>
        <v>0</v>
      </c>
      <c r="N87" s="24">
        <f>'📡 CANLI_VERİ'!C87</f>
        <v>0</v>
      </c>
      <c r="O87" s="24" t="str">
        <f>IF(COUNT('🔢 İNDİKATÖRLER'!U86),REPT("█",'🔢 İNDİKATÖRLER'!U86)&amp;"  "&amp;'🔢 İNDİKATÖRLER'!U86&amp;"/15","")</f>
        <v/>
      </c>
      <c r="P87" s="250" t="str">
        <f t="shared" si="2"/>
        <v>—</v>
      </c>
      <c r="Q87" s="250" t="str">
        <f t="shared" si="3"/>
        <v>📊 Yüksek Skor</v>
      </c>
    </row>
    <row r="88" spans="1:17" ht="16.05" customHeight="1" x14ac:dyDescent="0.3">
      <c r="A88" s="15">
        <v>85</v>
      </c>
      <c r="B88" s="16" t="s">
        <v>548</v>
      </c>
      <c r="C88" s="59">
        <f>'🔢 İNDİKATÖRLER'!U87</f>
        <v>1</v>
      </c>
      <c r="D88" s="60" t="str">
        <f>'🔢 İNDİKATÖRLER'!N87</f>
        <v>✗</v>
      </c>
      <c r="E88" s="61" t="str">
        <f>'🔢 İNDİKATÖRLER'!O87</f>
        <v>✓</v>
      </c>
      <c r="F88" s="60" t="str">
        <f>'🔢 İNDİKATÖRLER'!P87</f>
        <v>✗</v>
      </c>
      <c r="G88" s="60" t="str">
        <f>'🔢 İNDİKATÖRLER'!Q87</f>
        <v>✗</v>
      </c>
      <c r="H88" s="61" t="str">
        <f>'🔢 İNDİKATÖRLER'!R87</f>
        <v>✗</v>
      </c>
      <c r="I88" s="61" t="str">
        <f>'🔢 İNDİKATÖRLER'!S87</f>
        <v>✗</v>
      </c>
      <c r="J88" s="60" t="str">
        <f>IF('🔢 İNDİKATÖRLER'!T87&lt;0,'🔢 İNDİKATÖRLER'!T87&amp;"","—")</f>
        <v>-2</v>
      </c>
      <c r="K88" s="60" t="str">
        <f>IFERROR(TEXT('🔢 İNDİKATÖRLER'!F87,"0.00")&amp;"%","?")</f>
        <v>009%</v>
      </c>
      <c r="L88" s="61" t="str">
        <f>IFERROR(IF('📡 CANLI_VERİ'!I88&gt;0,"+"&amp;TEXT('📡 CANLI_VERİ'!I88,"0.0")&amp;"%",TEXT('📡 CANLI_VERİ'!I88,"0.0")&amp;"%"),"—")</f>
        <v>+00%</v>
      </c>
      <c r="M88" s="63">
        <f>'📡 CANLI_VERİ'!H88</f>
        <v>34669</v>
      </c>
      <c r="N88" s="63">
        <f>'📡 CANLI_VERİ'!C88</f>
        <v>32.56</v>
      </c>
      <c r="O88" s="64" t="str">
        <f>IF(COUNT('🔢 İNDİKATÖRLER'!U87),REPT("█",'🔢 İNDİKATÖRLER'!U87)&amp;"  "&amp;'🔢 İNDİKATÖRLER'!U87&amp;"/15","")</f>
        <v>█  1/15</v>
      </c>
      <c r="P88" s="250" t="str">
        <f t="shared" si="2"/>
        <v>—</v>
      </c>
      <c r="Q88" s="250" t="str">
        <f t="shared" si="3"/>
        <v>—</v>
      </c>
    </row>
    <row r="89" spans="1:17" ht="16.05" customHeight="1" x14ac:dyDescent="0.3">
      <c r="A89" s="24">
        <v>86</v>
      </c>
      <c r="B89" s="25" t="s">
        <v>1046</v>
      </c>
      <c r="C89" s="24" t="str">
        <f>'🔢 İNDİKATÖRLER'!U88</f>
        <v/>
      </c>
      <c r="D89" s="24" t="str">
        <f>'🔢 İNDİKATÖRLER'!N88</f>
        <v>?</v>
      </c>
      <c r="E89" s="24" t="str">
        <f>'🔢 İNDİKATÖRLER'!O88</f>
        <v>?</v>
      </c>
      <c r="F89" s="24" t="str">
        <f>'🔢 İNDİKATÖRLER'!P88</f>
        <v>?</v>
      </c>
      <c r="G89" s="24" t="str">
        <f>'🔢 İNDİKATÖRLER'!Q88</f>
        <v>?</v>
      </c>
      <c r="H89" s="24" t="str">
        <f>'🔢 İNDİKATÖRLER'!R88</f>
        <v>?</v>
      </c>
      <c r="I89" s="24" t="str">
        <f>'🔢 İNDİKATÖRLER'!S88</f>
        <v>?</v>
      </c>
      <c r="J89" s="24" t="str">
        <f>IF('🔢 İNDİKATÖRLER'!T88&lt;0,'🔢 İNDİKATÖRLER'!T88&amp;"","—")</f>
        <v>—</v>
      </c>
      <c r="K89" s="24" t="str">
        <f>IFERROR(TEXT('🔢 İNDİKATÖRLER'!F88,"0.00")&amp;"%","?")</f>
        <v>?%</v>
      </c>
      <c r="L89" s="24" t="str">
        <f>IFERROR(IF('📡 CANLI_VERİ'!I89&gt;0,"+"&amp;TEXT('📡 CANLI_VERİ'!I89,"0.0")&amp;"%",TEXT('📡 CANLI_VERİ'!I89,"0.0")&amp;"%"),"—")</f>
        <v>00%</v>
      </c>
      <c r="M89" s="24">
        <f>'📡 CANLI_VERİ'!H89</f>
        <v>0</v>
      </c>
      <c r="N89" s="24">
        <f>'📡 CANLI_VERİ'!C89</f>
        <v>0</v>
      </c>
      <c r="O89" s="24" t="str">
        <f>IF(COUNT('🔢 İNDİKATÖRLER'!U88),REPT("█",'🔢 İNDİKATÖRLER'!U88)&amp;"  "&amp;'🔢 İNDİKATÖRLER'!U88&amp;"/15","")</f>
        <v/>
      </c>
      <c r="P89" s="250" t="str">
        <f t="shared" si="2"/>
        <v>—</v>
      </c>
      <c r="Q89" s="250" t="str">
        <f t="shared" si="3"/>
        <v>📊 Yüksek Skor</v>
      </c>
    </row>
    <row r="90" spans="1:17" ht="16.05" customHeight="1" x14ac:dyDescent="0.3">
      <c r="A90" s="15">
        <v>87</v>
      </c>
      <c r="B90" s="16" t="s">
        <v>549</v>
      </c>
      <c r="C90" s="59">
        <f>'🔢 İNDİKATÖRLER'!U89</f>
        <v>11</v>
      </c>
      <c r="D90" s="60" t="str">
        <f>'🔢 İNDİKATÖRLER'!N89</f>
        <v>✓</v>
      </c>
      <c r="E90" s="61" t="str">
        <f>'🔢 İNDİKATÖRLER'!O89</f>
        <v>✓</v>
      </c>
      <c r="F90" s="60" t="str">
        <f>'🔢 İNDİKATÖRLER'!P89</f>
        <v>✓</v>
      </c>
      <c r="G90" s="60" t="str">
        <f>'🔢 İNDİKATÖRLER'!Q89</f>
        <v>✗</v>
      </c>
      <c r="H90" s="61" t="str">
        <f>'🔢 İNDİKATÖRLER'!R89</f>
        <v>✓</v>
      </c>
      <c r="I90" s="61" t="str">
        <f>'🔢 İNDİKATÖRLER'!S89</f>
        <v>✗</v>
      </c>
      <c r="J90" s="64" t="str">
        <f>IF('🔢 İNDİKATÖRLER'!T89&lt;0,'🔢 İNDİKATÖRLER'!T89&amp;"","—")</f>
        <v>—</v>
      </c>
      <c r="K90" s="62" t="str">
        <f>IFERROR(TEXT('🔢 İNDİKATÖRLER'!F89,"0.00")&amp;"%","?")</f>
        <v>005%</v>
      </c>
      <c r="L90" s="61" t="str">
        <f>IFERROR(IF('📡 CANLI_VERİ'!I90&gt;0,"+"&amp;TEXT('📡 CANLI_VERİ'!I90,"0.0")&amp;"%",TEXT('📡 CANLI_VERİ'!I90,"0.0")&amp;"%"),"—")</f>
        <v>00%</v>
      </c>
      <c r="M90" s="63">
        <f>'📡 CANLI_VERİ'!H90</f>
        <v>8263</v>
      </c>
      <c r="N90" s="63">
        <f>'📡 CANLI_VERİ'!C90</f>
        <v>18.13</v>
      </c>
      <c r="O90" s="64" t="str">
        <f>IF(COUNT('🔢 İNDİKATÖRLER'!U89),REPT("█",'🔢 İNDİKATÖRLER'!U89)&amp;"  "&amp;'🔢 İNDİKATÖRLER'!U89&amp;"/15","")</f>
        <v>███████████  11/15</v>
      </c>
      <c r="P90" s="250" t="str">
        <f t="shared" si="2"/>
        <v>—</v>
      </c>
      <c r="Q90" s="250" t="str">
        <f t="shared" si="3"/>
        <v>📊 Yüksek Skor</v>
      </c>
    </row>
    <row r="91" spans="1:17" ht="16.05" customHeight="1" x14ac:dyDescent="0.3">
      <c r="A91" s="24">
        <v>88</v>
      </c>
      <c r="B91" s="25" t="s">
        <v>85</v>
      </c>
      <c r="C91" s="53">
        <f>'🔢 İNDİKATÖRLER'!U90</f>
        <v>8</v>
      </c>
      <c r="D91" s="54" t="str">
        <f>'🔢 İNDİKATÖRLER'!N90</f>
        <v>✗</v>
      </c>
      <c r="E91" s="55" t="str">
        <f>'🔢 İNDİKATÖRLER'!O90</f>
        <v>✓</v>
      </c>
      <c r="F91" s="54" t="str">
        <f>'🔢 İNDİKATÖRLER'!P90</f>
        <v>✓</v>
      </c>
      <c r="G91" s="54" t="str">
        <f>'🔢 İNDİKATÖRLER'!Q90</f>
        <v>✗</v>
      </c>
      <c r="H91" s="54" t="str">
        <f>'🔢 İNDİKATÖRLER'!R90</f>
        <v>✓</v>
      </c>
      <c r="I91" s="54" t="str">
        <f>'🔢 İNDİKATÖRLER'!S90</f>
        <v>✗</v>
      </c>
      <c r="J91" s="56" t="str">
        <f>IF('🔢 İNDİKATÖRLER'!T90&lt;0,'🔢 İNDİKATÖRLER'!T90&amp;"","—")</f>
        <v>—</v>
      </c>
      <c r="K91" s="57" t="str">
        <f>IFERROR(TEXT('🔢 İNDİKATÖRLER'!F90,"0.00")&amp;"%","?")</f>
        <v>003%</v>
      </c>
      <c r="L91" s="57" t="str">
        <f>IFERROR(IF('📡 CANLI_VERİ'!I91&gt;0,"+"&amp;TEXT('📡 CANLI_VERİ'!I91,"0.0")&amp;"%",TEXT('📡 CANLI_VERİ'!I91,"0.0")&amp;"%"),"—")</f>
        <v>00%</v>
      </c>
      <c r="M91" s="58">
        <f>'📡 CANLI_VERİ'!H91</f>
        <v>126338</v>
      </c>
      <c r="N91" s="58">
        <f>'📡 CANLI_VERİ'!C91</f>
        <v>6.73</v>
      </c>
      <c r="O91" s="56" t="str">
        <f>IF(COUNT('🔢 İNDİKATÖRLER'!U90),REPT("█",'🔢 İNDİKATÖRLER'!U90)&amp;"  "&amp;'🔢 İNDİKATÖRLER'!U90&amp;"/15","")</f>
        <v>████████  8/15</v>
      </c>
      <c r="P91" s="250" t="str">
        <f t="shared" si="2"/>
        <v>—</v>
      </c>
      <c r="Q91" s="250" t="str">
        <f t="shared" si="3"/>
        <v>—</v>
      </c>
    </row>
    <row r="92" spans="1:17" ht="16.05" customHeight="1" x14ac:dyDescent="0.3">
      <c r="A92" s="15">
        <v>89</v>
      </c>
      <c r="B92" s="16" t="s">
        <v>130</v>
      </c>
      <c r="C92" s="15" t="str">
        <f>'🔢 İNDİKATÖRLER'!U91</f>
        <v/>
      </c>
      <c r="D92" s="15" t="str">
        <f>'🔢 İNDİKATÖRLER'!N91</f>
        <v>?</v>
      </c>
      <c r="E92" s="15" t="str">
        <f>'🔢 İNDİKATÖRLER'!O91</f>
        <v>?</v>
      </c>
      <c r="F92" s="15" t="str">
        <f>'🔢 İNDİKATÖRLER'!P91</f>
        <v>?</v>
      </c>
      <c r="G92" s="15" t="str">
        <f>'🔢 İNDİKATÖRLER'!Q91</f>
        <v>?</v>
      </c>
      <c r="H92" s="15" t="str">
        <f>'🔢 İNDİKATÖRLER'!R91</f>
        <v>?</v>
      </c>
      <c r="I92" s="15" t="str">
        <f>'🔢 İNDİKATÖRLER'!S91</f>
        <v>?</v>
      </c>
      <c r="J92" s="15" t="str">
        <f>IF('🔢 İNDİKATÖRLER'!T91&lt;0,'🔢 İNDİKATÖRLER'!T91&amp;"","—")</f>
        <v>—</v>
      </c>
      <c r="K92" s="15" t="str">
        <f>IFERROR(TEXT('🔢 İNDİKATÖRLER'!F91,"0.00")&amp;"%","?")</f>
        <v>?%</v>
      </c>
      <c r="L92" s="15" t="str">
        <f>IFERROR(IF('📡 CANLI_VERİ'!I92&gt;0,"+"&amp;TEXT('📡 CANLI_VERİ'!I92,"0.0")&amp;"%",TEXT('📡 CANLI_VERİ'!I92,"0.0")&amp;"%"),"—")</f>
        <v>00%</v>
      </c>
      <c r="M92" s="15">
        <f>'📡 CANLI_VERİ'!H92</f>
        <v>14134</v>
      </c>
      <c r="N92" s="15">
        <f>'📡 CANLI_VERİ'!C92</f>
        <v>7.62</v>
      </c>
      <c r="O92" s="15" t="str">
        <f>IF(COUNT('🔢 İNDİKATÖRLER'!U91),REPT("█",'🔢 İNDİKATÖRLER'!U91)&amp;"  "&amp;'🔢 İNDİKATÖRLER'!U91&amp;"/15","")</f>
        <v/>
      </c>
      <c r="P92" s="250" t="str">
        <f t="shared" si="2"/>
        <v>—</v>
      </c>
      <c r="Q92" s="250" t="str">
        <f t="shared" si="3"/>
        <v>📊 Yüksek Skor</v>
      </c>
    </row>
    <row r="93" spans="1:17" ht="16.05" customHeight="1" x14ac:dyDescent="0.3">
      <c r="A93" s="24">
        <v>90</v>
      </c>
      <c r="B93" s="25" t="s">
        <v>550</v>
      </c>
      <c r="C93" s="69">
        <f>'🔢 İNDİKATÖRLER'!U92</f>
        <v>5</v>
      </c>
      <c r="D93" s="55" t="str">
        <f>'🔢 İNDİKATÖRLER'!N92</f>
        <v>✗</v>
      </c>
      <c r="E93" s="55" t="str">
        <f>'🔢 İNDİKATÖRLER'!O92</f>
        <v>✓</v>
      </c>
      <c r="F93" s="55" t="str">
        <f>'🔢 İNDİKATÖRLER'!P92</f>
        <v>✗</v>
      </c>
      <c r="G93" s="54" t="str">
        <f>'🔢 İNDİKATÖRLER'!Q92</f>
        <v>✗</v>
      </c>
      <c r="H93" s="54" t="str">
        <f>'🔢 İNDİKATÖRLER'!R92</f>
        <v>✗</v>
      </c>
      <c r="I93" s="55" t="str">
        <f>'🔢 İNDİKATÖRLER'!S92</f>
        <v>✓</v>
      </c>
      <c r="J93" s="56" t="str">
        <f>IF('🔢 İNDİKATÖRLER'!T92&lt;0,'🔢 İNDİKATÖRLER'!T92&amp;"","—")</f>
        <v>—</v>
      </c>
      <c r="K93" s="57" t="str">
        <f>IFERROR(TEXT('🔢 İNDİKATÖRLER'!F92,"0.00")&amp;"%","?")</f>
        <v>005%</v>
      </c>
      <c r="L93" s="55" t="str">
        <f>IFERROR(IF('📡 CANLI_VERİ'!I93&gt;0,"+"&amp;TEXT('📡 CANLI_VERİ'!I93,"0.0")&amp;"%",TEXT('📡 CANLI_VERİ'!I93,"0.0")&amp;"%"),"—")</f>
        <v>00%</v>
      </c>
      <c r="M93" s="58">
        <f>'📡 CANLI_VERİ'!H93</f>
        <v>135918</v>
      </c>
      <c r="N93" s="58">
        <f>'📡 CANLI_VERİ'!C93</f>
        <v>7.16</v>
      </c>
      <c r="O93" s="55" t="str">
        <f>IF(COUNT('🔢 İNDİKATÖRLER'!U92),REPT("█",'🔢 İNDİKATÖRLER'!U92)&amp;"  "&amp;'🔢 İNDİKATÖRLER'!U92&amp;"/15","")</f>
        <v>█████  5/15</v>
      </c>
      <c r="P93" s="250" t="str">
        <f t="shared" si="2"/>
        <v>—</v>
      </c>
      <c r="Q93" s="250" t="str">
        <f t="shared" si="3"/>
        <v>—</v>
      </c>
    </row>
    <row r="94" spans="1:17" ht="16.05" customHeight="1" x14ac:dyDescent="0.3">
      <c r="A94" s="15">
        <v>91</v>
      </c>
      <c r="B94" s="16" t="s">
        <v>551</v>
      </c>
      <c r="C94" s="59">
        <f>'🔢 İNDİKATÖRLER'!U93</f>
        <v>6</v>
      </c>
      <c r="D94" s="61" t="str">
        <f>'🔢 İNDİKATÖRLER'!N93</f>
        <v>✗</v>
      </c>
      <c r="E94" s="61" t="str">
        <f>'🔢 İNDİKATÖRLER'!O93</f>
        <v>✓</v>
      </c>
      <c r="F94" s="60" t="str">
        <f>'🔢 İNDİKATÖRLER'!P93</f>
        <v>✓</v>
      </c>
      <c r="G94" s="60" t="str">
        <f>'🔢 İNDİKATÖRLER'!Q93</f>
        <v>✗</v>
      </c>
      <c r="H94" s="60" t="str">
        <f>'🔢 İNDİKATÖRLER'!R93</f>
        <v>✗</v>
      </c>
      <c r="I94" s="60" t="str">
        <f>'🔢 İNDİKATÖRLER'!S93</f>
        <v>✗</v>
      </c>
      <c r="J94" s="60" t="str">
        <f>IF('🔢 İNDİKATÖRLER'!T93&lt;0,'🔢 İNDİKATÖRLER'!T93&amp;"","—")</f>
        <v>—</v>
      </c>
      <c r="K94" s="60" t="str">
        <f>IFERROR(TEXT('🔢 İNDİKATÖRLER'!F93,"0.00")&amp;"%","?")</f>
        <v>003%</v>
      </c>
      <c r="L94" s="62" t="str">
        <f>IFERROR(IF('📡 CANLI_VERİ'!I94&gt;0,"+"&amp;TEXT('📡 CANLI_VERİ'!I94,"0.0")&amp;"%",TEXT('📡 CANLI_VERİ'!I94,"0.0")&amp;"%"),"—")</f>
        <v>00%</v>
      </c>
      <c r="M94" s="63">
        <f>'📡 CANLI_VERİ'!H94</f>
        <v>34325</v>
      </c>
      <c r="N94" s="63">
        <f>'📡 CANLI_VERİ'!C94</f>
        <v>6.55</v>
      </c>
      <c r="O94" s="64" t="str">
        <f>IF(COUNT('🔢 İNDİKATÖRLER'!U93),REPT("█",'🔢 İNDİKATÖRLER'!U93)&amp;"  "&amp;'🔢 İNDİKATÖRLER'!U93&amp;"/15","")</f>
        <v>██████  6/15</v>
      </c>
      <c r="P94" s="250" t="str">
        <f t="shared" si="2"/>
        <v>—</v>
      </c>
      <c r="Q94" s="250" t="str">
        <f t="shared" si="3"/>
        <v>—</v>
      </c>
    </row>
    <row r="95" spans="1:17" ht="16.05" customHeight="1" x14ac:dyDescent="0.3">
      <c r="A95" s="24">
        <v>92</v>
      </c>
      <c r="B95" s="25" t="s">
        <v>275</v>
      </c>
      <c r="C95" s="71">
        <f>'🔢 İNDİKATÖRLER'!U94</f>
        <v>6</v>
      </c>
      <c r="D95" s="55" t="str">
        <f>'🔢 İNDİKATÖRLER'!N94</f>
        <v>✗</v>
      </c>
      <c r="E95" s="55" t="str">
        <f>'🔢 İNDİKATÖRLER'!O94</f>
        <v>✓</v>
      </c>
      <c r="F95" s="55" t="str">
        <f>'🔢 İNDİKATÖRLER'!P94</f>
        <v>✓</v>
      </c>
      <c r="G95" s="55" t="str">
        <f>'🔢 İNDİKATÖRLER'!Q94</f>
        <v>✗</v>
      </c>
      <c r="H95" s="54" t="str">
        <f>'🔢 İNDİKATÖRLER'!R94</f>
        <v>✗</v>
      </c>
      <c r="I95" s="54" t="str">
        <f>'🔢 İNDİKATÖRLER'!S94</f>
        <v>✗</v>
      </c>
      <c r="J95" s="54" t="str">
        <f>IF('🔢 İNDİKATÖRLER'!T94&lt;0,'🔢 İNDİKATÖRLER'!T94&amp;"","—")</f>
        <v>—</v>
      </c>
      <c r="K95" s="54" t="str">
        <f>IFERROR(TEXT('🔢 İNDİKATÖRLER'!F94,"0.00")&amp;"%","?")</f>
        <v>003%</v>
      </c>
      <c r="L95" s="55" t="str">
        <f>IFERROR(IF('📡 CANLI_VERİ'!I95&gt;0,"+"&amp;TEXT('📡 CANLI_VERİ'!I95,"0.0")&amp;"%",TEXT('📡 CANLI_VERİ'!I95,"0.0")&amp;"%"),"—")</f>
        <v>00%</v>
      </c>
      <c r="M95" s="58">
        <f>'📡 CANLI_VERİ'!H95</f>
        <v>2430</v>
      </c>
      <c r="N95" s="58">
        <f>'📡 CANLI_VERİ'!C95</f>
        <v>84.5</v>
      </c>
      <c r="O95" s="57" t="str">
        <f>IF(COUNT('🔢 İNDİKATÖRLER'!U94),REPT("█",'🔢 İNDİKATÖRLER'!U94)&amp;"  "&amp;'🔢 İNDİKATÖRLER'!U94&amp;"/15","")</f>
        <v>██████  6/15</v>
      </c>
      <c r="P95" s="250" t="str">
        <f t="shared" si="2"/>
        <v>—</v>
      </c>
      <c r="Q95" s="250" t="str">
        <f t="shared" si="3"/>
        <v>—</v>
      </c>
    </row>
    <row r="96" spans="1:17" ht="16.05" customHeight="1" x14ac:dyDescent="0.3">
      <c r="A96" s="15">
        <v>93</v>
      </c>
      <c r="B96" s="16" t="s">
        <v>552</v>
      </c>
      <c r="C96" s="70">
        <f>'🔢 İNDİKATÖRLER'!U95</f>
        <v>9</v>
      </c>
      <c r="D96" s="61" t="str">
        <f>'🔢 İNDİKATÖRLER'!N95</f>
        <v>✓</v>
      </c>
      <c r="E96" s="61" t="str">
        <f>'🔢 İNDİKATÖRLER'!O95</f>
        <v>✓</v>
      </c>
      <c r="F96" s="60" t="str">
        <f>'🔢 İNDİKATÖRLER'!P95</f>
        <v>✓</v>
      </c>
      <c r="G96" s="61" t="str">
        <f>'🔢 İNDİKATÖRLER'!Q95</f>
        <v>✗</v>
      </c>
      <c r="H96" s="61" t="str">
        <f>'🔢 İNDİKATÖRLER'!R95</f>
        <v>✗</v>
      </c>
      <c r="I96" s="60" t="str">
        <f>'🔢 İNDİKATÖRLER'!S95</f>
        <v>✗</v>
      </c>
      <c r="J96" s="64" t="str">
        <f>IF('🔢 İNDİKATÖRLER'!T95&lt;0,'🔢 İNDİKATÖRLER'!T95&amp;"","—")</f>
        <v>—</v>
      </c>
      <c r="K96" s="62" t="str">
        <f>IFERROR(TEXT('🔢 İNDİKATÖRLER'!F95,"0.00")&amp;"%","?")</f>
        <v>003%</v>
      </c>
      <c r="L96" s="61" t="str">
        <f>IFERROR(IF('📡 CANLI_VERİ'!I96&gt;0,"+"&amp;TEXT('📡 CANLI_VERİ'!I96,"0.0")&amp;"%",TEXT('📡 CANLI_VERİ'!I96,"0.0")&amp;"%"),"—")</f>
        <v>00%</v>
      </c>
      <c r="M96" s="63">
        <f>'📡 CANLI_VERİ'!H96</f>
        <v>900</v>
      </c>
      <c r="N96" s="63">
        <f>'📡 CANLI_VERİ'!C96</f>
        <v>8.91</v>
      </c>
      <c r="O96" s="61" t="str">
        <f>IF(COUNT('🔢 İNDİKATÖRLER'!U95),REPT("█",'🔢 İNDİKATÖRLER'!U95)&amp;"  "&amp;'🔢 İNDİKATÖRLER'!U95&amp;"/15","")</f>
        <v>█████████  9/15</v>
      </c>
      <c r="P96" s="250" t="str">
        <f t="shared" si="2"/>
        <v>—</v>
      </c>
      <c r="Q96" s="250" t="str">
        <f t="shared" si="3"/>
        <v>—</v>
      </c>
    </row>
    <row r="97" spans="1:17" ht="16.05" customHeight="1" x14ac:dyDescent="0.3">
      <c r="A97" s="24">
        <v>94</v>
      </c>
      <c r="B97" s="25" t="s">
        <v>553</v>
      </c>
      <c r="C97" s="24" t="str">
        <f>'🔢 İNDİKATÖRLER'!U96</f>
        <v/>
      </c>
      <c r="D97" s="24" t="str">
        <f>'🔢 İNDİKATÖRLER'!N96</f>
        <v>?</v>
      </c>
      <c r="E97" s="24" t="str">
        <f>'🔢 İNDİKATÖRLER'!O96</f>
        <v>?</v>
      </c>
      <c r="F97" s="24" t="str">
        <f>'🔢 İNDİKATÖRLER'!P96</f>
        <v>?</v>
      </c>
      <c r="G97" s="24" t="str">
        <f>'🔢 İNDİKATÖRLER'!Q96</f>
        <v>?</v>
      </c>
      <c r="H97" s="24" t="str">
        <f>'🔢 İNDİKATÖRLER'!R96</f>
        <v>?</v>
      </c>
      <c r="I97" s="24" t="str">
        <f>'🔢 İNDİKATÖRLER'!S96</f>
        <v>?</v>
      </c>
      <c r="J97" s="24" t="str">
        <f>IF('🔢 İNDİKATÖRLER'!T96&lt;0,'🔢 İNDİKATÖRLER'!T96&amp;"","—")</f>
        <v>—</v>
      </c>
      <c r="K97" s="24" t="str">
        <f>IFERROR(TEXT('🔢 İNDİKATÖRLER'!F96,"0.00")&amp;"%","?")</f>
        <v>?%</v>
      </c>
      <c r="L97" s="24" t="str">
        <f>IFERROR(IF('📡 CANLI_VERİ'!I97&gt;0,"+"&amp;TEXT('📡 CANLI_VERİ'!I97,"0.0")&amp;"%",TEXT('📡 CANLI_VERİ'!I97,"0.0")&amp;"%"),"—")</f>
        <v>00%</v>
      </c>
      <c r="M97" s="24">
        <f>'📡 CANLI_VERİ'!H97</f>
        <v>9076</v>
      </c>
      <c r="N97" s="24">
        <f>'📡 CANLI_VERİ'!C97</f>
        <v>96.45</v>
      </c>
      <c r="O97" s="24" t="str">
        <f>IF(COUNT('🔢 İNDİKATÖRLER'!U96),REPT("█",'🔢 İNDİKATÖRLER'!U96)&amp;"  "&amp;'🔢 İNDİKATÖRLER'!U96&amp;"/15","")</f>
        <v/>
      </c>
      <c r="P97" s="250" t="str">
        <f t="shared" si="2"/>
        <v>—</v>
      </c>
      <c r="Q97" s="250" t="str">
        <f t="shared" si="3"/>
        <v>📊 Yüksek Skor</v>
      </c>
    </row>
    <row r="98" spans="1:17" ht="16.05" customHeight="1" x14ac:dyDescent="0.3">
      <c r="A98" s="15">
        <v>95</v>
      </c>
      <c r="B98" s="16" t="s">
        <v>250</v>
      </c>
      <c r="C98" s="59">
        <f>'🔢 İNDİKATÖRLER'!U97</f>
        <v>11</v>
      </c>
      <c r="D98" s="61" t="str">
        <f>'🔢 İNDİKATÖRLER'!N97</f>
        <v>✓</v>
      </c>
      <c r="E98" s="61" t="str">
        <f>'🔢 İNDİKATÖRLER'!O97</f>
        <v>✓</v>
      </c>
      <c r="F98" s="60" t="str">
        <f>'🔢 İNDİKATÖRLER'!P97</f>
        <v>✓</v>
      </c>
      <c r="G98" s="60" t="str">
        <f>'🔢 İNDİKATÖRLER'!Q97</f>
        <v>✗</v>
      </c>
      <c r="H98" s="60" t="str">
        <f>'🔢 İNDİKATÖRLER'!R97</f>
        <v>✓</v>
      </c>
      <c r="I98" s="60" t="str">
        <f>'🔢 İNDİKATÖRLER'!S97</f>
        <v>✓</v>
      </c>
      <c r="J98" s="60" t="str">
        <f>IF('🔢 İNDİKATÖRLER'!T97&lt;0,'🔢 İNDİKATÖRLER'!T97&amp;"","—")</f>
        <v>-2</v>
      </c>
      <c r="K98" s="60" t="str">
        <f>IFERROR(TEXT('🔢 İNDİKATÖRLER'!F97,"0.00")&amp;"%","?")</f>
        <v>005%</v>
      </c>
      <c r="L98" s="61" t="str">
        <f>IFERROR(IF('📡 CANLI_VERİ'!I98&gt;0,"+"&amp;TEXT('📡 CANLI_VERİ'!I98,"0.0")&amp;"%",TEXT('📡 CANLI_VERİ'!I98,"0.0")&amp;"%"),"—")</f>
        <v>00%</v>
      </c>
      <c r="M98" s="63">
        <f>'📡 CANLI_VERİ'!H98</f>
        <v>43587</v>
      </c>
      <c r="N98" s="63">
        <f>'📡 CANLI_VERİ'!C98</f>
        <v>547</v>
      </c>
      <c r="O98" s="64" t="str">
        <f>IF(COUNT('🔢 İNDİKATÖRLER'!U97),REPT("█",'🔢 İNDİKATÖRLER'!U97)&amp;"  "&amp;'🔢 İNDİKATÖRLER'!U97&amp;"/15","")</f>
        <v>███████████  11/15</v>
      </c>
      <c r="P98" s="250" t="str">
        <f t="shared" si="2"/>
        <v>—</v>
      </c>
      <c r="Q98" s="250" t="str">
        <f t="shared" si="3"/>
        <v>📊 Yüksek Skor</v>
      </c>
    </row>
    <row r="99" spans="1:17" ht="16.05" customHeight="1" x14ac:dyDescent="0.3">
      <c r="A99" s="24">
        <v>96</v>
      </c>
      <c r="B99" s="25" t="s">
        <v>554</v>
      </c>
      <c r="C99" s="53">
        <f>'🔢 İNDİKATÖRLER'!U98</f>
        <v>6</v>
      </c>
      <c r="D99" s="54" t="str">
        <f>'🔢 İNDİKATÖRLER'!N98</f>
        <v>✗</v>
      </c>
      <c r="E99" s="55" t="str">
        <f>'🔢 İNDİKATÖRLER'!O98</f>
        <v>✓</v>
      </c>
      <c r="F99" s="54" t="str">
        <f>'🔢 İNDİKATÖRLER'!P98</f>
        <v>✓</v>
      </c>
      <c r="G99" s="54" t="str">
        <f>'🔢 İNDİKATÖRLER'!Q98</f>
        <v>✗</v>
      </c>
      <c r="H99" s="54" t="str">
        <f>'🔢 İNDİKATÖRLER'!R98</f>
        <v>✗</v>
      </c>
      <c r="I99" s="54" t="str">
        <f>'🔢 İNDİKATÖRLER'!S98</f>
        <v>✗</v>
      </c>
      <c r="J99" s="54" t="str">
        <f>IF('🔢 İNDİKATÖRLER'!T98&lt;0,'🔢 İNDİKATÖRLER'!T98&amp;"","—")</f>
        <v>—</v>
      </c>
      <c r="K99" s="54" t="str">
        <f>IFERROR(TEXT('🔢 İNDİKATÖRLER'!F98,"0.00")&amp;"%","?")</f>
        <v>004%</v>
      </c>
      <c r="L99" s="57" t="str">
        <f>IFERROR(IF('📡 CANLI_VERİ'!I99&gt;0,"+"&amp;TEXT('📡 CANLI_VERİ'!I99,"0.0")&amp;"%",TEXT('📡 CANLI_VERİ'!I99,"0.0")&amp;"%"),"—")</f>
        <v>+00%</v>
      </c>
      <c r="M99" s="58">
        <f>'📡 CANLI_VERİ'!H99</f>
        <v>1307</v>
      </c>
      <c r="N99" s="58">
        <f>'📡 CANLI_VERİ'!C99</f>
        <v>2104</v>
      </c>
      <c r="O99" s="56" t="str">
        <f>IF(COUNT('🔢 İNDİKATÖRLER'!U98),REPT("█",'🔢 İNDİKATÖRLER'!U98)&amp;"  "&amp;'🔢 İNDİKATÖRLER'!U98&amp;"/15","")</f>
        <v>██████  6/15</v>
      </c>
      <c r="P99" s="250" t="str">
        <f t="shared" si="2"/>
        <v>—</v>
      </c>
      <c r="Q99" s="250" t="str">
        <f t="shared" si="3"/>
        <v>—</v>
      </c>
    </row>
    <row r="100" spans="1:17" ht="16.05" customHeight="1" x14ac:dyDescent="0.3">
      <c r="A100" s="15">
        <v>97</v>
      </c>
      <c r="B100" s="16" t="s">
        <v>555</v>
      </c>
      <c r="C100" s="59">
        <f>'🔢 İNDİKATÖRLER'!U99</f>
        <v>11</v>
      </c>
      <c r="D100" s="60" t="str">
        <f>'🔢 İNDİKATÖRLER'!N99</f>
        <v>✓</v>
      </c>
      <c r="E100" s="61" t="str">
        <f>'🔢 İNDİKATÖRLER'!O99</f>
        <v>✓</v>
      </c>
      <c r="F100" s="60" t="str">
        <f>'🔢 İNDİKATÖRLER'!P99</f>
        <v>✓</v>
      </c>
      <c r="G100" s="60" t="str">
        <f>'🔢 İNDİKATÖRLER'!Q99</f>
        <v>✗</v>
      </c>
      <c r="H100" s="61" t="str">
        <f>'🔢 İNDİKATÖRLER'!R99</f>
        <v>✓</v>
      </c>
      <c r="I100" s="61" t="str">
        <f>'🔢 İNDİKATÖRLER'!S99</f>
        <v>✗</v>
      </c>
      <c r="J100" s="64" t="str">
        <f>IF('🔢 İNDİKATÖRLER'!T99&lt;0,'🔢 İNDİKATÖRLER'!T99&amp;"","—")</f>
        <v>—</v>
      </c>
      <c r="K100" s="62" t="str">
        <f>IFERROR(TEXT('🔢 İNDİKATÖRLER'!F99,"0.00")&amp;"%","?")</f>
        <v>003%</v>
      </c>
      <c r="L100" s="61" t="str">
        <f>IFERROR(IF('📡 CANLI_VERİ'!I100&gt;0,"+"&amp;TEXT('📡 CANLI_VERİ'!I100,"0.0")&amp;"%",TEXT('📡 CANLI_VERİ'!I100,"0.0")&amp;"%"),"—")</f>
        <v>+01%</v>
      </c>
      <c r="M100" s="63">
        <f>'📡 CANLI_VERİ'!H100</f>
        <v>154038</v>
      </c>
      <c r="N100" s="63">
        <f>'📡 CANLI_VERİ'!C100</f>
        <v>38.340000000000003</v>
      </c>
      <c r="O100" s="64" t="str">
        <f>IF(COUNT('🔢 İNDİKATÖRLER'!U99),REPT("█",'🔢 İNDİKATÖRLER'!U99)&amp;"  "&amp;'🔢 İNDİKATÖRLER'!U99&amp;"/15","")</f>
        <v>███████████  11/15</v>
      </c>
      <c r="P100" s="250" t="str">
        <f t="shared" si="2"/>
        <v>—</v>
      </c>
      <c r="Q100" s="250" t="str">
        <f t="shared" si="3"/>
        <v>📊 Yüksek Skor</v>
      </c>
    </row>
    <row r="101" spans="1:17" ht="16.05" customHeight="1" x14ac:dyDescent="0.3">
      <c r="A101" s="24">
        <v>98</v>
      </c>
      <c r="B101" s="25" t="s">
        <v>1047</v>
      </c>
      <c r="C101" s="24" t="str">
        <f>'🔢 İNDİKATÖRLER'!U100</f>
        <v/>
      </c>
      <c r="D101" s="24" t="str">
        <f>'🔢 İNDİKATÖRLER'!N100</f>
        <v>?</v>
      </c>
      <c r="E101" s="24" t="str">
        <f>'🔢 İNDİKATÖRLER'!O100</f>
        <v>?</v>
      </c>
      <c r="F101" s="24" t="str">
        <f>'🔢 İNDİKATÖRLER'!P100</f>
        <v>?</v>
      </c>
      <c r="G101" s="24" t="str">
        <f>'🔢 İNDİKATÖRLER'!Q100</f>
        <v>?</v>
      </c>
      <c r="H101" s="24" t="str">
        <f>'🔢 İNDİKATÖRLER'!R100</f>
        <v>?</v>
      </c>
      <c r="I101" s="24" t="str">
        <f>'🔢 İNDİKATÖRLER'!S100</f>
        <v>?</v>
      </c>
      <c r="J101" s="24" t="str">
        <f>IF('🔢 İNDİKATÖRLER'!T100&lt;0,'🔢 İNDİKATÖRLER'!T100&amp;"","—")</f>
        <v>—</v>
      </c>
      <c r="K101" s="24" t="str">
        <f>IFERROR(TEXT('🔢 İNDİKATÖRLER'!F100,"0.00")&amp;"%","?")</f>
        <v>?%</v>
      </c>
      <c r="L101" s="24" t="str">
        <f>IFERROR(IF('📡 CANLI_VERİ'!I101&gt;0,"+"&amp;TEXT('📡 CANLI_VERİ'!I101,"0.0")&amp;"%",TEXT('📡 CANLI_VERİ'!I101,"0.0")&amp;"%"),"—")</f>
        <v>00%</v>
      </c>
      <c r="M101" s="24">
        <f>'📡 CANLI_VERİ'!H101</f>
        <v>0</v>
      </c>
      <c r="N101" s="24">
        <f>'📡 CANLI_VERİ'!C101</f>
        <v>0</v>
      </c>
      <c r="O101" s="24" t="str">
        <f>IF(COUNT('🔢 İNDİKATÖRLER'!U100),REPT("█",'🔢 İNDİKATÖRLER'!U100)&amp;"  "&amp;'🔢 İNDİKATÖRLER'!U100&amp;"/15","")</f>
        <v/>
      </c>
      <c r="P101" s="250" t="str">
        <f t="shared" si="2"/>
        <v>—</v>
      </c>
      <c r="Q101" s="250" t="str">
        <f t="shared" si="3"/>
        <v>📊 Yüksek Skor</v>
      </c>
    </row>
    <row r="102" spans="1:17" ht="16.05" customHeight="1" x14ac:dyDescent="0.3">
      <c r="A102" s="15">
        <v>99</v>
      </c>
      <c r="B102" s="16" t="s">
        <v>92</v>
      </c>
      <c r="C102" s="59">
        <f>'🔢 İNDİKATÖRLER'!U101</f>
        <v>0</v>
      </c>
      <c r="D102" s="60" t="str">
        <f>'🔢 İNDİKATÖRLER'!N101</f>
        <v>✗</v>
      </c>
      <c r="E102" s="61" t="str">
        <f>'🔢 İNDİKATÖRLER'!O101</f>
        <v>✗</v>
      </c>
      <c r="F102" s="60" t="str">
        <f>'🔢 İNDİKATÖRLER'!P101</f>
        <v>✗</v>
      </c>
      <c r="G102" s="60" t="str">
        <f>'🔢 İNDİKATÖRLER'!Q101</f>
        <v>✗</v>
      </c>
      <c r="H102" s="61" t="str">
        <f>'🔢 İNDİKATÖRLER'!R101</f>
        <v>✗</v>
      </c>
      <c r="I102" s="61" t="str">
        <f>'🔢 İNDİKATÖRLER'!S101</f>
        <v>✗</v>
      </c>
      <c r="J102" s="60" t="str">
        <f>IF('🔢 İNDİKATÖRLER'!T101&lt;0,'🔢 İNDİKATÖRLER'!T101&amp;"","—")</f>
        <v>—</v>
      </c>
      <c r="K102" s="60" t="str">
        <f>IFERROR(TEXT('🔢 İNDİKATÖRLER'!F101,"0.00")&amp;"%","?")</f>
        <v>003%</v>
      </c>
      <c r="L102" s="61" t="str">
        <f>IFERROR(IF('📡 CANLI_VERİ'!I102&gt;0,"+"&amp;TEXT('📡 CANLI_VERİ'!I102,"0.0")&amp;"%",TEXT('📡 CANLI_VERİ'!I102,"0.0")&amp;"%"),"—")</f>
        <v>00%</v>
      </c>
      <c r="M102" s="63">
        <f>'📡 CANLI_VERİ'!H102</f>
        <v>1714125</v>
      </c>
      <c r="N102" s="63">
        <f>'📡 CANLI_VERİ'!C102</f>
        <v>6.22</v>
      </c>
      <c r="O102" s="64" t="str">
        <f>IF(COUNT('🔢 İNDİKATÖRLER'!U101),REPT("█",'🔢 İNDİKATÖRLER'!U101)&amp;"  "&amp;'🔢 İNDİKATÖRLER'!U101&amp;"/15","")</f>
        <v xml:space="preserve">  0/15</v>
      </c>
      <c r="P102" s="250" t="str">
        <f t="shared" si="2"/>
        <v>—</v>
      </c>
      <c r="Q102" s="250" t="str">
        <f t="shared" si="3"/>
        <v>—</v>
      </c>
    </row>
    <row r="103" spans="1:17" ht="16.05" customHeight="1" x14ac:dyDescent="0.3">
      <c r="A103" s="24">
        <v>100</v>
      </c>
      <c r="B103" s="25" t="s">
        <v>138</v>
      </c>
      <c r="C103" s="53">
        <f>'🔢 İNDİKATÖRLER'!U102</f>
        <v>6</v>
      </c>
      <c r="D103" s="54" t="str">
        <f>'🔢 İNDİKATÖRLER'!N102</f>
        <v>✗</v>
      </c>
      <c r="E103" s="55" t="str">
        <f>'🔢 İNDİKATÖRLER'!O102</f>
        <v>✓</v>
      </c>
      <c r="F103" s="54" t="str">
        <f>'🔢 İNDİKATÖRLER'!P102</f>
        <v>✓</v>
      </c>
      <c r="G103" s="55" t="str">
        <f>'🔢 İNDİKATÖRLER'!Q102</f>
        <v>✗</v>
      </c>
      <c r="H103" s="54" t="str">
        <f>'🔢 İNDİKATÖRLER'!R102</f>
        <v>✗</v>
      </c>
      <c r="I103" s="54" t="str">
        <f>'🔢 İNDİKATÖRLER'!S102</f>
        <v>✗</v>
      </c>
      <c r="J103" s="56" t="str">
        <f>IF('🔢 İNDİKATÖRLER'!T102&lt;0,'🔢 İNDİKATÖRLER'!T102&amp;"","—")</f>
        <v>—</v>
      </c>
      <c r="K103" s="55" t="str">
        <f>IFERROR(TEXT('🔢 İNDİKATÖRLER'!F102,"0.00")&amp;"%","?")</f>
        <v>002%</v>
      </c>
      <c r="L103" s="57" t="str">
        <f>IFERROR(IF('📡 CANLI_VERİ'!I103&gt;0,"+"&amp;TEXT('📡 CANLI_VERİ'!I103,"0.0")&amp;"%",TEXT('📡 CANLI_VERİ'!I103,"0.0")&amp;"%"),"—")</f>
        <v>00%</v>
      </c>
      <c r="M103" s="58">
        <f>'📡 CANLI_VERİ'!H103</f>
        <v>195629</v>
      </c>
      <c r="N103" s="58">
        <f>'📡 CANLI_VERİ'!C103</f>
        <v>6.13</v>
      </c>
      <c r="O103" s="56" t="str">
        <f>IF(COUNT('🔢 İNDİKATÖRLER'!U102),REPT("█",'🔢 İNDİKATÖRLER'!U102)&amp;"  "&amp;'🔢 İNDİKATÖRLER'!U102&amp;"/15","")</f>
        <v>██████  6/15</v>
      </c>
      <c r="P103" s="250" t="str">
        <f t="shared" si="2"/>
        <v>—</v>
      </c>
      <c r="Q103" s="250" t="str">
        <f t="shared" si="3"/>
        <v>—</v>
      </c>
    </row>
    <row r="104" spans="1:17" ht="16.05" customHeight="1" x14ac:dyDescent="0.3">
      <c r="A104" s="15">
        <v>101</v>
      </c>
      <c r="B104" s="16" t="s">
        <v>556</v>
      </c>
      <c r="C104" s="59">
        <f>'🔢 İNDİKATÖRLER'!U103</f>
        <v>6</v>
      </c>
      <c r="D104" s="60" t="str">
        <f>'🔢 İNDİKATÖRLER'!N103</f>
        <v>✗</v>
      </c>
      <c r="E104" s="60" t="str">
        <f>'🔢 İNDİKATÖRLER'!O103</f>
        <v>✓</v>
      </c>
      <c r="F104" s="60" t="str">
        <f>'🔢 İNDİKATÖRLER'!P103</f>
        <v>✓</v>
      </c>
      <c r="G104" s="61" t="str">
        <f>'🔢 İNDİKATÖRLER'!Q103</f>
        <v>✗</v>
      </c>
      <c r="H104" s="60" t="str">
        <f>'🔢 İNDİKATÖRLER'!R103</f>
        <v>✓</v>
      </c>
      <c r="I104" s="60" t="str">
        <f>'🔢 İNDİKATÖRLER'!S103</f>
        <v>✗</v>
      </c>
      <c r="J104" s="60" t="str">
        <f>IF('🔢 İNDİKATÖRLER'!T103&lt;0,'🔢 İNDİKATÖRLER'!T103&amp;"","—")</f>
        <v>-2</v>
      </c>
      <c r="K104" s="60" t="str">
        <f>IFERROR(TEXT('🔢 İNDİKATÖRLER'!F103,"0.00")&amp;"%","?")</f>
        <v>008%</v>
      </c>
      <c r="L104" s="60" t="str">
        <f>IFERROR(IF('📡 CANLI_VERİ'!I104&gt;0,"+"&amp;TEXT('📡 CANLI_VERİ'!I104,"0.0")&amp;"%",TEXT('📡 CANLI_VERİ'!I104,"0.0")&amp;"%"),"—")</f>
        <v>+01%</v>
      </c>
      <c r="M104" s="63">
        <f>'📡 CANLI_VERİ'!H104</f>
        <v>61947</v>
      </c>
      <c r="N104" s="63">
        <f>'📡 CANLI_VERİ'!C104</f>
        <v>57.8</v>
      </c>
      <c r="O104" s="64" t="str">
        <f>IF(COUNT('🔢 İNDİKATÖRLER'!U103),REPT("█",'🔢 İNDİKATÖRLER'!U103)&amp;"  "&amp;'🔢 İNDİKATÖRLER'!U103&amp;"/15","")</f>
        <v>██████  6/15</v>
      </c>
      <c r="P104" s="250" t="str">
        <f t="shared" si="2"/>
        <v>—</v>
      </c>
      <c r="Q104" s="250" t="str">
        <f t="shared" si="3"/>
        <v>—</v>
      </c>
    </row>
    <row r="105" spans="1:17" ht="16.05" customHeight="1" x14ac:dyDescent="0.3">
      <c r="A105" s="24">
        <v>102</v>
      </c>
      <c r="B105" s="25" t="s">
        <v>557</v>
      </c>
      <c r="C105" s="53">
        <f>'🔢 İNDİKATÖRLER'!U104</f>
        <v>9</v>
      </c>
      <c r="D105" s="54" t="str">
        <f>'🔢 İNDİKATÖRLER'!N104</f>
        <v>✓</v>
      </c>
      <c r="E105" s="55" t="str">
        <f>'🔢 İNDİKATÖRLER'!O104</f>
        <v>✓</v>
      </c>
      <c r="F105" s="55" t="str">
        <f>'🔢 İNDİKATÖRLER'!P104</f>
        <v>✓</v>
      </c>
      <c r="G105" s="54" t="str">
        <f>'🔢 İNDİKATÖRLER'!Q104</f>
        <v>✗</v>
      </c>
      <c r="H105" s="54" t="str">
        <f>'🔢 İNDİKATÖRLER'!R104</f>
        <v>✓</v>
      </c>
      <c r="I105" s="55" t="str">
        <f>'🔢 İNDİKATÖRLER'!S104</f>
        <v>✗</v>
      </c>
      <c r="J105" s="54" t="str">
        <f>IF('🔢 İNDİKATÖRLER'!T104&lt;0,'🔢 İNDİKATÖRLER'!T104&amp;"","—")</f>
        <v>-2</v>
      </c>
      <c r="K105" s="54" t="str">
        <f>IFERROR(TEXT('🔢 İNDİKATÖRLER'!F104,"0.00")&amp;"%","?")</f>
        <v>009%</v>
      </c>
      <c r="L105" s="54" t="str">
        <f>IFERROR(IF('📡 CANLI_VERİ'!I105&gt;0,"+"&amp;TEXT('📡 CANLI_VERİ'!I105,"0.0")&amp;"%",TEXT('📡 CANLI_VERİ'!I105,"0.0")&amp;"%"),"—")</f>
        <v>00%</v>
      </c>
      <c r="M105" s="58">
        <f>'📡 CANLI_VERİ'!H105</f>
        <v>204</v>
      </c>
      <c r="N105" s="58">
        <f>'📡 CANLI_VERİ'!C105</f>
        <v>1295</v>
      </c>
      <c r="O105" s="56" t="str">
        <f>IF(COUNT('🔢 İNDİKATÖRLER'!U104),REPT("█",'🔢 İNDİKATÖRLER'!U104)&amp;"  "&amp;'🔢 İNDİKATÖRLER'!U104&amp;"/15","")</f>
        <v>█████████  9/15</v>
      </c>
      <c r="P105" s="250" t="str">
        <f t="shared" si="2"/>
        <v>—</v>
      </c>
      <c r="Q105" s="250" t="str">
        <f t="shared" si="3"/>
        <v>—</v>
      </c>
    </row>
    <row r="106" spans="1:17" ht="16.05" customHeight="1" x14ac:dyDescent="0.3">
      <c r="A106" s="15">
        <v>103</v>
      </c>
      <c r="B106" s="16" t="s">
        <v>194</v>
      </c>
      <c r="C106" s="15" t="str">
        <f>'🔢 İNDİKATÖRLER'!U105</f>
        <v/>
      </c>
      <c r="D106" s="15" t="str">
        <f>'🔢 İNDİKATÖRLER'!N105</f>
        <v>?</v>
      </c>
      <c r="E106" s="15" t="str">
        <f>'🔢 İNDİKATÖRLER'!O105</f>
        <v>?</v>
      </c>
      <c r="F106" s="15" t="str">
        <f>'🔢 İNDİKATÖRLER'!P105</f>
        <v>?</v>
      </c>
      <c r="G106" s="15" t="str">
        <f>'🔢 İNDİKATÖRLER'!Q105</f>
        <v>?</v>
      </c>
      <c r="H106" s="15" t="str">
        <f>'🔢 İNDİKATÖRLER'!R105</f>
        <v>?</v>
      </c>
      <c r="I106" s="15" t="str">
        <f>'🔢 İNDİKATÖRLER'!S105</f>
        <v>?</v>
      </c>
      <c r="J106" s="15" t="str">
        <f>IF('🔢 İNDİKATÖRLER'!T105&lt;0,'🔢 İNDİKATÖRLER'!T105&amp;"","—")</f>
        <v>—</v>
      </c>
      <c r="K106" s="15" t="str">
        <f>IFERROR(TEXT('🔢 İNDİKATÖRLER'!F105,"0.00")&amp;"%","?")</f>
        <v>?%</v>
      </c>
      <c r="L106" s="15" t="str">
        <f>IFERROR(IF('📡 CANLI_VERİ'!I106&gt;0,"+"&amp;TEXT('📡 CANLI_VERİ'!I106,"0.0")&amp;"%",TEXT('📡 CANLI_VERİ'!I106,"0.0")&amp;"%"),"—")</f>
        <v>00%</v>
      </c>
      <c r="M106" s="15">
        <f>'📡 CANLI_VERİ'!H106</f>
        <v>15135</v>
      </c>
      <c r="N106" s="15">
        <f>'📡 CANLI_VERİ'!C106</f>
        <v>118.6</v>
      </c>
      <c r="O106" s="15" t="str">
        <f>IF(COUNT('🔢 İNDİKATÖRLER'!U105),REPT("█",'🔢 İNDİKATÖRLER'!U105)&amp;"  "&amp;'🔢 İNDİKATÖRLER'!U105&amp;"/15","")</f>
        <v/>
      </c>
      <c r="P106" s="250" t="str">
        <f t="shared" si="2"/>
        <v>—</v>
      </c>
      <c r="Q106" s="250" t="str">
        <f t="shared" si="3"/>
        <v>📊 Yüksek Skor</v>
      </c>
    </row>
    <row r="107" spans="1:17" ht="16.05" customHeight="1" x14ac:dyDescent="0.3">
      <c r="A107" s="24">
        <v>104</v>
      </c>
      <c r="B107" s="25" t="s">
        <v>98</v>
      </c>
      <c r="C107" s="24" t="str">
        <f>'🔢 İNDİKATÖRLER'!U106</f>
        <v/>
      </c>
      <c r="D107" s="24" t="str">
        <f>'🔢 İNDİKATÖRLER'!N106</f>
        <v>?</v>
      </c>
      <c r="E107" s="24" t="str">
        <f>'🔢 İNDİKATÖRLER'!O106</f>
        <v>?</v>
      </c>
      <c r="F107" s="24" t="str">
        <f>'🔢 İNDİKATÖRLER'!P106</f>
        <v>?</v>
      </c>
      <c r="G107" s="24" t="str">
        <f>'🔢 İNDİKATÖRLER'!Q106</f>
        <v>?</v>
      </c>
      <c r="H107" s="24" t="str">
        <f>'🔢 İNDİKATÖRLER'!R106</f>
        <v>?</v>
      </c>
      <c r="I107" s="24" t="str">
        <f>'🔢 İNDİKATÖRLER'!S106</f>
        <v>?</v>
      </c>
      <c r="J107" s="24" t="str">
        <f>IF('🔢 İNDİKATÖRLER'!T106&lt;0,'🔢 İNDİKATÖRLER'!T106&amp;"","—")</f>
        <v>—</v>
      </c>
      <c r="K107" s="24" t="str">
        <f>IFERROR(TEXT('🔢 İNDİKATÖRLER'!F106,"0.00")&amp;"%","?")</f>
        <v>?%</v>
      </c>
      <c r="L107" s="24" t="str">
        <f>IFERROR(IF('📡 CANLI_VERİ'!I107&gt;0,"+"&amp;TEXT('📡 CANLI_VERİ'!I107,"0.0")&amp;"%",TEXT('📡 CANLI_VERİ'!I107,"0.0")&amp;"%"),"—")</f>
        <v>00%</v>
      </c>
      <c r="M107" s="24">
        <f>'📡 CANLI_VERİ'!H107</f>
        <v>8459740</v>
      </c>
      <c r="N107" s="24">
        <f>'📡 CANLI_VERİ'!C107</f>
        <v>1.79</v>
      </c>
      <c r="O107" s="24" t="str">
        <f>IF(COUNT('🔢 İNDİKATÖRLER'!U106),REPT("█",'🔢 İNDİKATÖRLER'!U106)&amp;"  "&amp;'🔢 İNDİKATÖRLER'!U106&amp;"/15","")</f>
        <v/>
      </c>
      <c r="P107" s="250" t="str">
        <f t="shared" si="2"/>
        <v>—</v>
      </c>
      <c r="Q107" s="250" t="str">
        <f t="shared" si="3"/>
        <v>📊 Yüksek Skor</v>
      </c>
    </row>
    <row r="108" spans="1:17" ht="16.05" customHeight="1" x14ac:dyDescent="0.3">
      <c r="A108" s="15">
        <v>105</v>
      </c>
      <c r="B108" s="16" t="s">
        <v>558</v>
      </c>
      <c r="C108" s="59">
        <f>'🔢 İNDİKATÖRLER'!U107</f>
        <v>6</v>
      </c>
      <c r="D108" s="60" t="str">
        <f>'🔢 İNDİKATÖRLER'!N107</f>
        <v>✗</v>
      </c>
      <c r="E108" s="61" t="str">
        <f>'🔢 İNDİKATÖRLER'!O107</f>
        <v>✓</v>
      </c>
      <c r="F108" s="60" t="str">
        <f>'🔢 İNDİKATÖRLER'!P107</f>
        <v>✓</v>
      </c>
      <c r="G108" s="60" t="str">
        <f>'🔢 İNDİKATÖRLER'!Q107</f>
        <v>✗</v>
      </c>
      <c r="H108" s="60" t="str">
        <f>'🔢 İNDİKATÖRLER'!R107</f>
        <v>✗</v>
      </c>
      <c r="I108" s="60" t="str">
        <f>'🔢 İNDİKATÖRLER'!S107</f>
        <v>✗</v>
      </c>
      <c r="J108" s="64" t="str">
        <f>IF('🔢 İNDİKATÖRLER'!T107&lt;0,'🔢 İNDİKATÖRLER'!T107&amp;"","—")</f>
        <v>—</v>
      </c>
      <c r="K108" s="62" t="str">
        <f>IFERROR(TEXT('🔢 İNDİKATÖRLER'!F107,"0.00")&amp;"%","?")</f>
        <v>004%</v>
      </c>
      <c r="L108" s="60" t="str">
        <f>IFERROR(IF('📡 CANLI_VERİ'!I108&gt;0,"+"&amp;TEXT('📡 CANLI_VERİ'!I108,"0.0")&amp;"%",TEXT('📡 CANLI_VERİ'!I108,"0.0")&amp;"%"),"—")</f>
        <v>00%</v>
      </c>
      <c r="M108" s="63">
        <f>'📡 CANLI_VERİ'!H108</f>
        <v>272031</v>
      </c>
      <c r="N108" s="63">
        <f>'📡 CANLI_VERİ'!C108</f>
        <v>75</v>
      </c>
      <c r="O108" s="64" t="str">
        <f>IF(COUNT('🔢 İNDİKATÖRLER'!U107),REPT("█",'🔢 İNDİKATÖRLER'!U107)&amp;"  "&amp;'🔢 İNDİKATÖRLER'!U107&amp;"/15","")</f>
        <v>██████  6/15</v>
      </c>
      <c r="P108" s="250" t="str">
        <f t="shared" si="2"/>
        <v>—</v>
      </c>
      <c r="Q108" s="250" t="str">
        <f t="shared" si="3"/>
        <v>—</v>
      </c>
    </row>
    <row r="109" spans="1:17" ht="16.05" customHeight="1" x14ac:dyDescent="0.3">
      <c r="A109" s="24">
        <v>106</v>
      </c>
      <c r="B109" s="25" t="s">
        <v>559</v>
      </c>
      <c r="C109" s="53">
        <f>'🔢 İNDİKATÖRLER'!U108</f>
        <v>13</v>
      </c>
      <c r="D109" s="54" t="str">
        <f>'🔢 İNDİKATÖRLER'!N108</f>
        <v>✓</v>
      </c>
      <c r="E109" s="54" t="str">
        <f>'🔢 İNDİKATÖRLER'!O108</f>
        <v>✓</v>
      </c>
      <c r="F109" s="54" t="str">
        <f>'🔢 İNDİKATÖRLER'!P108</f>
        <v>✓</v>
      </c>
      <c r="G109" s="54" t="str">
        <f>'🔢 İNDİKATÖRLER'!Q108</f>
        <v>✓</v>
      </c>
      <c r="H109" s="54" t="str">
        <f>'🔢 İNDİKATÖRLER'!R108</f>
        <v>✓</v>
      </c>
      <c r="I109" s="54" t="str">
        <f>'🔢 İNDİKATÖRLER'!S108</f>
        <v>✗</v>
      </c>
      <c r="J109" s="54" t="str">
        <f>IF('🔢 İNDİKATÖRLER'!T108&lt;0,'🔢 İNDİKATÖRLER'!T108&amp;"","—")</f>
        <v>—</v>
      </c>
      <c r="K109" s="54" t="str">
        <f>IFERROR(TEXT('🔢 İNDİKATÖRLER'!F108,"0.00")&amp;"%","?")</f>
        <v>005%</v>
      </c>
      <c r="L109" s="54" t="str">
        <f>IFERROR(IF('📡 CANLI_VERİ'!I109&gt;0,"+"&amp;TEXT('📡 CANLI_VERİ'!I109,"0.0")&amp;"%",TEXT('📡 CANLI_VERİ'!I109,"0.0")&amp;"%"),"—")</f>
        <v>00%</v>
      </c>
      <c r="M109" s="58">
        <f>'📡 CANLI_VERİ'!H109</f>
        <v>44585</v>
      </c>
      <c r="N109" s="58">
        <f>'📡 CANLI_VERİ'!C109</f>
        <v>13.18</v>
      </c>
      <c r="O109" s="56" t="str">
        <f>IF(COUNT('🔢 İNDİKATÖRLER'!U108),REPT("█",'🔢 İNDİKATÖRLER'!U108)&amp;"  "&amp;'🔢 İNDİKATÖRLER'!U108&amp;"/15","")</f>
        <v>█████████████  13/15</v>
      </c>
      <c r="P109" s="250" t="str">
        <f t="shared" si="2"/>
        <v>✓ K4+K5</v>
      </c>
      <c r="Q109" s="250" t="str">
        <f t="shared" si="3"/>
        <v>🔥 Güçlü AL</v>
      </c>
    </row>
    <row r="110" spans="1:17" ht="16.05" customHeight="1" x14ac:dyDescent="0.3">
      <c r="A110" s="15">
        <v>107</v>
      </c>
      <c r="B110" s="16" t="s">
        <v>560</v>
      </c>
      <c r="C110" s="59">
        <f>'🔢 İNDİKATÖRLER'!U109</f>
        <v>0</v>
      </c>
      <c r="D110" s="60" t="str">
        <f>'🔢 İNDİKATÖRLER'!N109</f>
        <v>✗</v>
      </c>
      <c r="E110" s="61" t="str">
        <f>'🔢 İNDİKATÖRLER'!O109</f>
        <v>✗</v>
      </c>
      <c r="F110" s="60" t="str">
        <f>'🔢 İNDİKATÖRLER'!P109</f>
        <v>✗</v>
      </c>
      <c r="G110" s="60" t="str">
        <f>'🔢 İNDİKATÖRLER'!Q109</f>
        <v>✗</v>
      </c>
      <c r="H110" s="60" t="str">
        <f>'🔢 İNDİKATÖRLER'!R109</f>
        <v>✗</v>
      </c>
      <c r="I110" s="60" t="str">
        <f>'🔢 İNDİKATÖRLER'!S109</f>
        <v>✗</v>
      </c>
      <c r="J110" s="60" t="str">
        <f>IF('🔢 İNDİKATÖRLER'!T109&lt;0,'🔢 İNDİKATÖRLER'!T109&amp;"","—")</f>
        <v>—</v>
      </c>
      <c r="K110" s="60" t="str">
        <f>IFERROR(TEXT('🔢 İNDİKATÖRLER'!F109,"0.00")&amp;"%","?")</f>
        <v>004%</v>
      </c>
      <c r="L110" s="62" t="str">
        <f>IFERROR(IF('📡 CANLI_VERİ'!I110&gt;0,"+"&amp;TEXT('📡 CANLI_VERİ'!I110,"0.0")&amp;"%",TEXT('📡 CANLI_VERİ'!I110,"0.0")&amp;"%"),"—")</f>
        <v>00%</v>
      </c>
      <c r="M110" s="63">
        <f>'📡 CANLI_VERİ'!H110</f>
        <v>69660</v>
      </c>
      <c r="N110" s="63">
        <f>'📡 CANLI_VERİ'!C110</f>
        <v>4.79</v>
      </c>
      <c r="O110" s="64" t="str">
        <f>IF(COUNT('🔢 İNDİKATÖRLER'!U109),REPT("█",'🔢 İNDİKATÖRLER'!U109)&amp;"  "&amp;'🔢 İNDİKATÖRLER'!U109&amp;"/15","")</f>
        <v xml:space="preserve">  0/15</v>
      </c>
      <c r="P110" s="250" t="str">
        <f t="shared" si="2"/>
        <v>—</v>
      </c>
      <c r="Q110" s="250" t="str">
        <f t="shared" si="3"/>
        <v>—</v>
      </c>
    </row>
    <row r="111" spans="1:17" ht="16.05" customHeight="1" x14ac:dyDescent="0.3">
      <c r="A111" s="24">
        <v>108</v>
      </c>
      <c r="B111" s="25" t="s">
        <v>239</v>
      </c>
      <c r="C111" s="71">
        <f>'🔢 İNDİKATÖRLER'!U110</f>
        <v>6</v>
      </c>
      <c r="D111" s="55" t="str">
        <f>'🔢 İNDİKATÖRLER'!N110</f>
        <v>✗</v>
      </c>
      <c r="E111" s="55" t="str">
        <f>'🔢 İNDİKATÖRLER'!O110</f>
        <v>✓</v>
      </c>
      <c r="F111" s="55" t="str">
        <f>'🔢 İNDİKATÖRLER'!P110</f>
        <v>✓</v>
      </c>
      <c r="G111" s="54" t="str">
        <f>'🔢 İNDİKATÖRLER'!Q110</f>
        <v>✗</v>
      </c>
      <c r="H111" s="54" t="str">
        <f>'🔢 İNDİKATÖRLER'!R110</f>
        <v>✗</v>
      </c>
      <c r="I111" s="54" t="str">
        <f>'🔢 İNDİKATÖRLER'!S110</f>
        <v>✗</v>
      </c>
      <c r="J111" s="56" t="str">
        <f>IF('🔢 İNDİKATÖRLER'!T110&lt;0,'🔢 İNDİKATÖRLER'!T110&amp;"","—")</f>
        <v>—</v>
      </c>
      <c r="K111" s="55" t="str">
        <f>IFERROR(TEXT('🔢 İNDİKATÖRLER'!F110,"0.00")&amp;"%","?")</f>
        <v>003%</v>
      </c>
      <c r="L111" s="55" t="str">
        <f>IFERROR(IF('📡 CANLI_VERİ'!I111&gt;0,"+"&amp;TEXT('📡 CANLI_VERİ'!I111,"0.0")&amp;"%",TEXT('📡 CANLI_VERİ'!I111,"0.0")&amp;"%"),"—")</f>
        <v>00%</v>
      </c>
      <c r="M111" s="58">
        <f>'📡 CANLI_VERİ'!H111</f>
        <v>46466</v>
      </c>
      <c r="N111" s="58">
        <f>'📡 CANLI_VERİ'!C111</f>
        <v>10.98</v>
      </c>
      <c r="O111" s="57" t="str">
        <f>IF(COUNT('🔢 İNDİKATÖRLER'!U110),REPT("█",'🔢 İNDİKATÖRLER'!U110)&amp;"  "&amp;'🔢 İNDİKATÖRLER'!U110&amp;"/15","")</f>
        <v>██████  6/15</v>
      </c>
      <c r="P111" s="250" t="str">
        <f t="shared" si="2"/>
        <v>—</v>
      </c>
      <c r="Q111" s="250" t="str">
        <f t="shared" si="3"/>
        <v>—</v>
      </c>
    </row>
    <row r="112" spans="1:17" ht="16.05" customHeight="1" x14ac:dyDescent="0.3">
      <c r="A112" s="15">
        <v>109</v>
      </c>
      <c r="B112" s="16" t="s">
        <v>123</v>
      </c>
      <c r="C112" s="72">
        <f>'🔢 İNDİKATÖRLER'!U111</f>
        <v>11</v>
      </c>
      <c r="D112" s="61" t="str">
        <f>'🔢 İNDİKATÖRLER'!N111</f>
        <v>✓</v>
      </c>
      <c r="E112" s="61" t="str">
        <f>'🔢 İNDİKATÖRLER'!O111</f>
        <v>✓</v>
      </c>
      <c r="F112" s="60" t="str">
        <f>'🔢 İNDİKATÖRLER'!P111</f>
        <v>✓</v>
      </c>
      <c r="G112" s="61" t="str">
        <f>'🔢 İNDİKATÖRLER'!Q111</f>
        <v>✗</v>
      </c>
      <c r="H112" s="60" t="str">
        <f>'🔢 İNDİKATÖRLER'!R111</f>
        <v>✓</v>
      </c>
      <c r="I112" s="60" t="str">
        <f>'🔢 İNDİKATÖRLER'!S111</f>
        <v>✗</v>
      </c>
      <c r="J112" s="64" t="str">
        <f>IF('🔢 İNDİKATÖRLER'!T111&lt;0,'🔢 İNDİKATÖRLER'!T111&amp;"","—")</f>
        <v>—</v>
      </c>
      <c r="K112" s="62" t="str">
        <f>IFERROR(TEXT('🔢 İNDİKATÖRLER'!F111,"0.00")&amp;"%","?")</f>
        <v>003%</v>
      </c>
      <c r="L112" s="61" t="str">
        <f>IFERROR(IF('📡 CANLI_VERİ'!I112&gt;0,"+"&amp;TEXT('📡 CANLI_VERİ'!I112,"0.0")&amp;"%",TEXT('📡 CANLI_VERİ'!I112,"0.0")&amp;"%"),"—")</f>
        <v>+01%</v>
      </c>
      <c r="M112" s="63">
        <f>'📡 CANLI_VERİ'!H112</f>
        <v>446431</v>
      </c>
      <c r="N112" s="63">
        <f>'📡 CANLI_VERİ'!C112</f>
        <v>57.6</v>
      </c>
      <c r="O112" s="62" t="str">
        <f>IF(COUNT('🔢 İNDİKATÖRLER'!U111),REPT("█",'🔢 İNDİKATÖRLER'!U111)&amp;"  "&amp;'🔢 İNDİKATÖRLER'!U111&amp;"/15","")</f>
        <v>███████████  11/15</v>
      </c>
      <c r="P112" s="250" t="str">
        <f t="shared" si="2"/>
        <v>—</v>
      </c>
      <c r="Q112" s="250" t="str">
        <f t="shared" si="3"/>
        <v>📊 Yüksek Skor</v>
      </c>
    </row>
    <row r="113" spans="1:17" ht="16.05" customHeight="1" x14ac:dyDescent="0.3">
      <c r="A113" s="24">
        <v>110</v>
      </c>
      <c r="B113" s="25" t="s">
        <v>561</v>
      </c>
      <c r="C113" s="71">
        <f>'🔢 İNDİKATÖRLER'!U112</f>
        <v>6</v>
      </c>
      <c r="D113" s="55" t="str">
        <f>'🔢 İNDİKATÖRLER'!N112</f>
        <v>✗</v>
      </c>
      <c r="E113" s="55" t="str">
        <f>'🔢 İNDİKATÖRLER'!O112</f>
        <v>✓</v>
      </c>
      <c r="F113" s="54" t="str">
        <f>'🔢 İNDİKATÖRLER'!P112</f>
        <v>✓</v>
      </c>
      <c r="G113" s="54" t="str">
        <f>'🔢 İNDİKATÖRLER'!Q112</f>
        <v>✗</v>
      </c>
      <c r="H113" s="54" t="str">
        <f>'🔢 İNDİKATÖRLER'!R112</f>
        <v>✗</v>
      </c>
      <c r="I113" s="55" t="str">
        <f>'🔢 İNDİKATÖRLER'!S112</f>
        <v>✗</v>
      </c>
      <c r="J113" s="56" t="str">
        <f>IF('🔢 İNDİKATÖRLER'!T112&lt;0,'🔢 İNDİKATÖRLER'!T112&amp;"","—")</f>
        <v>—</v>
      </c>
      <c r="K113" s="57" t="str">
        <f>IFERROR(TEXT('🔢 İNDİKATÖRLER'!F112,"0.00")&amp;"%","?")</f>
        <v>005%</v>
      </c>
      <c r="L113" s="55" t="str">
        <f>IFERROR(IF('📡 CANLI_VERİ'!I113&gt;0,"+"&amp;TEXT('📡 CANLI_VERİ'!I113,"0.0")&amp;"%",TEXT('📡 CANLI_VERİ'!I113,"0.0")&amp;"%"),"—")</f>
        <v>00%</v>
      </c>
      <c r="M113" s="58">
        <f>'📡 CANLI_VERİ'!H113</f>
        <v>869</v>
      </c>
      <c r="N113" s="58">
        <f>'📡 CANLI_VERİ'!C113</f>
        <v>1786</v>
      </c>
      <c r="O113" s="57" t="str">
        <f>IF(COUNT('🔢 İNDİKATÖRLER'!U112),REPT("█",'🔢 İNDİKATÖRLER'!U112)&amp;"  "&amp;'🔢 İNDİKATÖRLER'!U112&amp;"/15","")</f>
        <v>██████  6/15</v>
      </c>
      <c r="P113" s="250" t="str">
        <f t="shared" si="2"/>
        <v>—</v>
      </c>
      <c r="Q113" s="250" t="str">
        <f t="shared" si="3"/>
        <v>—</v>
      </c>
    </row>
    <row r="114" spans="1:17" ht="16.05" customHeight="1" x14ac:dyDescent="0.3">
      <c r="A114" s="15">
        <v>111</v>
      </c>
      <c r="B114" s="16" t="s">
        <v>198</v>
      </c>
      <c r="C114" s="15" t="str">
        <f>'🔢 İNDİKATÖRLER'!U113</f>
        <v/>
      </c>
      <c r="D114" s="15" t="str">
        <f>'🔢 İNDİKATÖRLER'!N113</f>
        <v>?</v>
      </c>
      <c r="E114" s="15" t="str">
        <f>'🔢 İNDİKATÖRLER'!O113</f>
        <v>?</v>
      </c>
      <c r="F114" s="15" t="str">
        <f>'🔢 İNDİKATÖRLER'!P113</f>
        <v>?</v>
      </c>
      <c r="G114" s="15" t="str">
        <f>'🔢 İNDİKATÖRLER'!Q113</f>
        <v>?</v>
      </c>
      <c r="H114" s="15" t="str">
        <f>'🔢 İNDİKATÖRLER'!R113</f>
        <v>?</v>
      </c>
      <c r="I114" s="15" t="str">
        <f>'🔢 İNDİKATÖRLER'!S113</f>
        <v>?</v>
      </c>
      <c r="J114" s="15" t="str">
        <f>IF('🔢 İNDİKATÖRLER'!T113&lt;0,'🔢 İNDİKATÖRLER'!T113&amp;"","—")</f>
        <v>—</v>
      </c>
      <c r="K114" s="15" t="str">
        <f>IFERROR(TEXT('🔢 İNDİKATÖRLER'!F113,"0.00")&amp;"%","?")</f>
        <v>?%</v>
      </c>
      <c r="L114" s="15" t="str">
        <f>IFERROR(IF('📡 CANLI_VERİ'!I114&gt;0,"+"&amp;TEXT('📡 CANLI_VERİ'!I114,"0.0")&amp;"%",TEXT('📡 CANLI_VERİ'!I114,"0.0")&amp;"%"),"—")</f>
        <v>+00%</v>
      </c>
      <c r="M114" s="15">
        <f>'📡 CANLI_VERİ'!H114</f>
        <v>141</v>
      </c>
      <c r="N114" s="15">
        <f>'📡 CANLI_VERİ'!C114</f>
        <v>1761</v>
      </c>
      <c r="O114" s="15" t="str">
        <f>IF(COUNT('🔢 İNDİKATÖRLER'!U113),REPT("█",'🔢 İNDİKATÖRLER'!U113)&amp;"  "&amp;'🔢 İNDİKATÖRLER'!U113&amp;"/15","")</f>
        <v/>
      </c>
      <c r="P114" s="250" t="str">
        <f t="shared" si="2"/>
        <v>—</v>
      </c>
      <c r="Q114" s="250" t="str">
        <f t="shared" si="3"/>
        <v>📊 Yüksek Skor</v>
      </c>
    </row>
    <row r="115" spans="1:17" ht="16.05" customHeight="1" x14ac:dyDescent="0.3">
      <c r="A115" s="24">
        <v>112</v>
      </c>
      <c r="B115" s="25" t="s">
        <v>141</v>
      </c>
      <c r="C115" s="71">
        <f>'🔢 İNDİKATÖRLER'!U114</f>
        <v>6</v>
      </c>
      <c r="D115" s="55" t="str">
        <f>'🔢 İNDİKATÖRLER'!N114</f>
        <v>✗</v>
      </c>
      <c r="E115" s="55" t="str">
        <f>'🔢 İNDİKATÖRLER'!O114</f>
        <v>✓</v>
      </c>
      <c r="F115" s="54" t="str">
        <f>'🔢 İNDİKATÖRLER'!P114</f>
        <v>✓</v>
      </c>
      <c r="G115" s="54" t="str">
        <f>'🔢 İNDİKATÖRLER'!Q114</f>
        <v>✗</v>
      </c>
      <c r="H115" s="54" t="str">
        <f>'🔢 İNDİKATÖRLER'!R114</f>
        <v>✗</v>
      </c>
      <c r="I115" s="55" t="str">
        <f>'🔢 İNDİKATÖRLER'!S114</f>
        <v>✗</v>
      </c>
      <c r="J115" s="56" t="str">
        <f>IF('🔢 İNDİKATÖRLER'!T114&lt;0,'🔢 İNDİKATÖRLER'!T114&amp;"","—")</f>
        <v>—</v>
      </c>
      <c r="K115" s="55" t="str">
        <f>IFERROR(TEXT('🔢 İNDİKATÖRLER'!F114,"0.00")&amp;"%","?")</f>
        <v>003%</v>
      </c>
      <c r="L115" s="55" t="str">
        <f>IFERROR(IF('📡 CANLI_VERİ'!I115&gt;0,"+"&amp;TEXT('📡 CANLI_VERİ'!I115,"0.0")&amp;"%",TEXT('📡 CANLI_VERİ'!I115,"0.0")&amp;"%"),"—")</f>
        <v>+00%</v>
      </c>
      <c r="M115" s="58">
        <f>'📡 CANLI_VERİ'!H115</f>
        <v>765</v>
      </c>
      <c r="N115" s="58">
        <f>'📡 CANLI_VERİ'!C115</f>
        <v>319.5</v>
      </c>
      <c r="O115" s="57" t="str">
        <f>IF(COUNT('🔢 İNDİKATÖRLER'!U114),REPT("█",'🔢 İNDİKATÖRLER'!U114)&amp;"  "&amp;'🔢 İNDİKATÖRLER'!U114&amp;"/15","")</f>
        <v>██████  6/15</v>
      </c>
      <c r="P115" s="250" t="str">
        <f t="shared" si="2"/>
        <v>—</v>
      </c>
      <c r="Q115" s="250" t="str">
        <f t="shared" si="3"/>
        <v>—</v>
      </c>
    </row>
    <row r="116" spans="1:17" ht="16.05" customHeight="1" x14ac:dyDescent="0.3">
      <c r="A116" s="15">
        <v>113</v>
      </c>
      <c r="B116" s="16" t="s">
        <v>562</v>
      </c>
      <c r="C116" s="15" t="str">
        <f>'🔢 İNDİKATÖRLER'!U115</f>
        <v/>
      </c>
      <c r="D116" s="15" t="str">
        <f>'🔢 İNDİKATÖRLER'!N115</f>
        <v>?</v>
      </c>
      <c r="E116" s="15" t="str">
        <f>'🔢 İNDİKATÖRLER'!O115</f>
        <v>?</v>
      </c>
      <c r="F116" s="15" t="str">
        <f>'🔢 İNDİKATÖRLER'!P115</f>
        <v>?</v>
      </c>
      <c r="G116" s="15" t="str">
        <f>'🔢 İNDİKATÖRLER'!Q115</f>
        <v>?</v>
      </c>
      <c r="H116" s="15" t="str">
        <f>'🔢 İNDİKATÖRLER'!R115</f>
        <v>?</v>
      </c>
      <c r="I116" s="15" t="str">
        <f>'🔢 İNDİKATÖRLER'!S115</f>
        <v>?</v>
      </c>
      <c r="J116" s="15" t="str">
        <f>IF('🔢 İNDİKATÖRLER'!T115&lt;0,'🔢 İNDİKATÖRLER'!T115&amp;"","—")</f>
        <v>—</v>
      </c>
      <c r="K116" s="15" t="str">
        <f>IFERROR(TEXT('🔢 İNDİKATÖRLER'!F115,"0.00")&amp;"%","?")</f>
        <v>?%</v>
      </c>
      <c r="L116" s="15" t="str">
        <f>IFERROR(IF('📡 CANLI_VERİ'!I116&gt;0,"+"&amp;TEXT('📡 CANLI_VERİ'!I116,"0.0")&amp;"%",TEXT('📡 CANLI_VERİ'!I116,"0.0")&amp;"%"),"—")</f>
        <v>00%</v>
      </c>
      <c r="M116" s="15">
        <f>'📡 CANLI_VERİ'!H116</f>
        <v>135091</v>
      </c>
      <c r="N116" s="15">
        <f>'📡 CANLI_VERİ'!C116</f>
        <v>3.14</v>
      </c>
      <c r="O116" s="15" t="str">
        <f>IF(COUNT('🔢 İNDİKATÖRLER'!U115),REPT("█",'🔢 İNDİKATÖRLER'!U115)&amp;"  "&amp;'🔢 İNDİKATÖRLER'!U115&amp;"/15","")</f>
        <v/>
      </c>
      <c r="P116" s="250" t="str">
        <f t="shared" si="2"/>
        <v>—</v>
      </c>
      <c r="Q116" s="250" t="str">
        <f t="shared" si="3"/>
        <v>📊 Yüksek Skor</v>
      </c>
    </row>
    <row r="117" spans="1:17" ht="16.05" customHeight="1" x14ac:dyDescent="0.3">
      <c r="A117" s="24">
        <v>114</v>
      </c>
      <c r="B117" s="25" t="s">
        <v>563</v>
      </c>
      <c r="C117" s="24" t="str">
        <f>'🔢 İNDİKATÖRLER'!U116</f>
        <v/>
      </c>
      <c r="D117" s="24" t="str">
        <f>'🔢 İNDİKATÖRLER'!N116</f>
        <v>?</v>
      </c>
      <c r="E117" s="24" t="str">
        <f>'🔢 İNDİKATÖRLER'!O116</f>
        <v>?</v>
      </c>
      <c r="F117" s="24" t="str">
        <f>'🔢 İNDİKATÖRLER'!P116</f>
        <v>?</v>
      </c>
      <c r="G117" s="24" t="str">
        <f>'🔢 İNDİKATÖRLER'!Q116</f>
        <v>?</v>
      </c>
      <c r="H117" s="24" t="str">
        <f>'🔢 İNDİKATÖRLER'!R116</f>
        <v>?</v>
      </c>
      <c r="I117" s="24" t="str">
        <f>'🔢 İNDİKATÖRLER'!S116</f>
        <v>?</v>
      </c>
      <c r="J117" s="24" t="str">
        <f>IF('🔢 İNDİKATÖRLER'!T116&lt;0,'🔢 İNDİKATÖRLER'!T116&amp;"","—")</f>
        <v>—</v>
      </c>
      <c r="K117" s="24" t="str">
        <f>IFERROR(TEXT('🔢 İNDİKATÖRLER'!F116,"0.00")&amp;"%","?")</f>
        <v>?%</v>
      </c>
      <c r="L117" s="24" t="str">
        <f>IFERROR(IF('📡 CANLI_VERİ'!I117&gt;0,"+"&amp;TEXT('📡 CANLI_VERİ'!I117,"0.0")&amp;"%",TEXT('📡 CANLI_VERİ'!I117,"0.0")&amp;"%"),"—")</f>
        <v>00%</v>
      </c>
      <c r="M117" s="24">
        <f>'📡 CANLI_VERİ'!H117</f>
        <v>224</v>
      </c>
      <c r="N117" s="24">
        <f>'📡 CANLI_VERİ'!C117</f>
        <v>200.9</v>
      </c>
      <c r="O117" s="24" t="str">
        <f>IF(COUNT('🔢 İNDİKATÖRLER'!U116),REPT("█",'🔢 İNDİKATÖRLER'!U116)&amp;"  "&amp;'🔢 İNDİKATÖRLER'!U116&amp;"/15","")</f>
        <v/>
      </c>
      <c r="P117" s="250" t="str">
        <f t="shared" si="2"/>
        <v>—</v>
      </c>
      <c r="Q117" s="250" t="str">
        <f t="shared" si="3"/>
        <v>📊 Yüksek Skor</v>
      </c>
    </row>
    <row r="118" spans="1:17" ht="16.05" customHeight="1" x14ac:dyDescent="0.3">
      <c r="A118" s="15">
        <v>115</v>
      </c>
      <c r="B118" s="16" t="s">
        <v>135</v>
      </c>
      <c r="C118" s="15" t="str">
        <f>'🔢 İNDİKATÖRLER'!U117</f>
        <v/>
      </c>
      <c r="D118" s="15" t="str">
        <f>'🔢 İNDİKATÖRLER'!N117</f>
        <v>?</v>
      </c>
      <c r="E118" s="15" t="str">
        <f>'🔢 İNDİKATÖRLER'!O117</f>
        <v>?</v>
      </c>
      <c r="F118" s="15" t="str">
        <f>'🔢 İNDİKATÖRLER'!P117</f>
        <v>?</v>
      </c>
      <c r="G118" s="15" t="str">
        <f>'🔢 İNDİKATÖRLER'!Q117</f>
        <v>?</v>
      </c>
      <c r="H118" s="15" t="str">
        <f>'🔢 İNDİKATÖRLER'!R117</f>
        <v>?</v>
      </c>
      <c r="I118" s="15" t="str">
        <f>'🔢 İNDİKATÖRLER'!S117</f>
        <v>?</v>
      </c>
      <c r="J118" s="15" t="str">
        <f>IF('🔢 İNDİKATÖRLER'!T117&lt;0,'🔢 İNDİKATÖRLER'!T117&amp;"","—")</f>
        <v>—</v>
      </c>
      <c r="K118" s="15" t="str">
        <f>IFERROR(TEXT('🔢 İNDİKATÖRLER'!F117,"0.00")&amp;"%","?")</f>
        <v>?%</v>
      </c>
      <c r="L118" s="15" t="str">
        <f>IFERROR(IF('📡 CANLI_VERİ'!I118&gt;0,"+"&amp;TEXT('📡 CANLI_VERİ'!I118,"0.0")&amp;"%",TEXT('📡 CANLI_VERİ'!I118,"0.0")&amp;"%"),"—")</f>
        <v>00%</v>
      </c>
      <c r="M118" s="15">
        <f>'📡 CANLI_VERİ'!H118</f>
        <v>21969</v>
      </c>
      <c r="N118" s="15">
        <f>'📡 CANLI_VERİ'!C118</f>
        <v>140.30000000000001</v>
      </c>
      <c r="O118" s="15" t="str">
        <f>IF(COUNT('🔢 İNDİKATÖRLER'!U117),REPT("█",'🔢 İNDİKATÖRLER'!U117)&amp;"  "&amp;'🔢 İNDİKATÖRLER'!U117&amp;"/15","")</f>
        <v/>
      </c>
      <c r="P118" s="250" t="str">
        <f t="shared" si="2"/>
        <v>—</v>
      </c>
      <c r="Q118" s="250" t="str">
        <f t="shared" si="3"/>
        <v>📊 Yüksek Skor</v>
      </c>
    </row>
    <row r="119" spans="1:17" ht="16.05" customHeight="1" x14ac:dyDescent="0.3">
      <c r="A119" s="24">
        <v>116</v>
      </c>
      <c r="B119" s="25" t="s">
        <v>1048</v>
      </c>
      <c r="C119" s="24" t="str">
        <f>'🔢 İNDİKATÖRLER'!U118</f>
        <v/>
      </c>
      <c r="D119" s="24" t="str">
        <f>'🔢 İNDİKATÖRLER'!N118</f>
        <v>?</v>
      </c>
      <c r="E119" s="24" t="str">
        <f>'🔢 İNDİKATÖRLER'!O118</f>
        <v>?</v>
      </c>
      <c r="F119" s="24" t="str">
        <f>'🔢 İNDİKATÖRLER'!P118</f>
        <v>?</v>
      </c>
      <c r="G119" s="24" t="str">
        <f>'🔢 İNDİKATÖRLER'!Q118</f>
        <v>?</v>
      </c>
      <c r="H119" s="24" t="str">
        <f>'🔢 İNDİKATÖRLER'!R118</f>
        <v>?</v>
      </c>
      <c r="I119" s="24" t="str">
        <f>'🔢 İNDİKATÖRLER'!S118</f>
        <v>?</v>
      </c>
      <c r="J119" s="24" t="str">
        <f>IF('🔢 İNDİKATÖRLER'!T118&lt;0,'🔢 İNDİKATÖRLER'!T118&amp;"","—")</f>
        <v>—</v>
      </c>
      <c r="K119" s="24" t="str">
        <f>IFERROR(TEXT('🔢 İNDİKATÖRLER'!F118,"0.00")&amp;"%","?")</f>
        <v>?%</v>
      </c>
      <c r="L119" s="24" t="str">
        <f>IFERROR(IF('📡 CANLI_VERİ'!I119&gt;0,"+"&amp;TEXT('📡 CANLI_VERİ'!I119,"0.0")&amp;"%",TEXT('📡 CANLI_VERİ'!I119,"0.0")&amp;"%"),"—")</f>
        <v>00%</v>
      </c>
      <c r="M119" s="24">
        <f>'📡 CANLI_VERİ'!H119</f>
        <v>0</v>
      </c>
      <c r="N119" s="24">
        <f>'📡 CANLI_VERİ'!C119</f>
        <v>0</v>
      </c>
      <c r="O119" s="24" t="str">
        <f>IF(COUNT('🔢 İNDİKATÖRLER'!U118),REPT("█",'🔢 İNDİKATÖRLER'!U118)&amp;"  "&amp;'🔢 İNDİKATÖRLER'!U118&amp;"/15","")</f>
        <v/>
      </c>
      <c r="P119" s="250" t="str">
        <f t="shared" si="2"/>
        <v>—</v>
      </c>
      <c r="Q119" s="250" t="str">
        <f t="shared" si="3"/>
        <v>📊 Yüksek Skor</v>
      </c>
    </row>
    <row r="120" spans="1:17" ht="16.05" customHeight="1" x14ac:dyDescent="0.3">
      <c r="A120" s="15">
        <v>117</v>
      </c>
      <c r="B120" s="16" t="s">
        <v>90</v>
      </c>
      <c r="C120" s="70">
        <f>'🔢 İNDİKATÖRLER'!U119</f>
        <v>2</v>
      </c>
      <c r="D120" s="61" t="str">
        <f>'🔢 İNDİKATÖRLER'!N119</f>
        <v>✗</v>
      </c>
      <c r="E120" s="61" t="str">
        <f>'🔢 İNDİKATÖRLER'!O119</f>
        <v>✗</v>
      </c>
      <c r="F120" s="61" t="str">
        <f>'🔢 İNDİKATÖRLER'!P119</f>
        <v>✗</v>
      </c>
      <c r="G120" s="61" t="str">
        <f>'🔢 İNDİKATÖRLER'!Q119</f>
        <v>✗</v>
      </c>
      <c r="H120" s="60" t="str">
        <f>'🔢 İNDİKATÖRLER'!R119</f>
        <v>✗</v>
      </c>
      <c r="I120" s="61" t="str">
        <f>'🔢 İNDİKATÖRLER'!S119</f>
        <v>✓</v>
      </c>
      <c r="J120" s="60" t="str">
        <f>IF('🔢 İNDİKATÖRLER'!T119&lt;0,'🔢 İNDİKATÖRLER'!T119&amp;"","—")</f>
        <v>—</v>
      </c>
      <c r="K120" s="60" t="str">
        <f>IFERROR(TEXT('🔢 İNDİKATÖRLER'!F119,"0.00")&amp;"%","?")</f>
        <v>003%</v>
      </c>
      <c r="L120" s="61" t="str">
        <f>IFERROR(IF('📡 CANLI_VERİ'!I120&gt;0,"+"&amp;TEXT('📡 CANLI_VERİ'!I120,"0.0")&amp;"%",TEXT('📡 CANLI_VERİ'!I120,"0.0")&amp;"%"),"—")</f>
        <v>00%</v>
      </c>
      <c r="M120" s="63">
        <f>'📡 CANLI_VERİ'!H120</f>
        <v>3685</v>
      </c>
      <c r="N120" s="63">
        <f>'📡 CANLI_VERİ'!C120</f>
        <v>24.58</v>
      </c>
      <c r="O120" s="61" t="str">
        <f>IF(COUNT('🔢 İNDİKATÖRLER'!U119),REPT("█",'🔢 İNDİKATÖRLER'!U119)&amp;"  "&amp;'🔢 İNDİKATÖRLER'!U119&amp;"/15","")</f>
        <v>██  2/15</v>
      </c>
      <c r="P120" s="250" t="str">
        <f t="shared" si="2"/>
        <v>—</v>
      </c>
      <c r="Q120" s="250" t="str">
        <f t="shared" si="3"/>
        <v>—</v>
      </c>
    </row>
    <row r="121" spans="1:17" ht="16.05" customHeight="1" x14ac:dyDescent="0.3">
      <c r="A121" s="24">
        <v>118</v>
      </c>
      <c r="B121" s="25" t="s">
        <v>1049</v>
      </c>
      <c r="C121" s="24" t="str">
        <f>'🔢 İNDİKATÖRLER'!U120</f>
        <v/>
      </c>
      <c r="D121" s="24" t="str">
        <f>'🔢 İNDİKATÖRLER'!N120</f>
        <v>?</v>
      </c>
      <c r="E121" s="24" t="str">
        <f>'🔢 İNDİKATÖRLER'!O120</f>
        <v>?</v>
      </c>
      <c r="F121" s="24" t="str">
        <f>'🔢 İNDİKATÖRLER'!P120</f>
        <v>?</v>
      </c>
      <c r="G121" s="24" t="str">
        <f>'🔢 İNDİKATÖRLER'!Q120</f>
        <v>?</v>
      </c>
      <c r="H121" s="24" t="str">
        <f>'🔢 İNDİKATÖRLER'!R120</f>
        <v>?</v>
      </c>
      <c r="I121" s="24" t="str">
        <f>'🔢 İNDİKATÖRLER'!S120</f>
        <v>?</v>
      </c>
      <c r="J121" s="24" t="str">
        <f>IF('🔢 İNDİKATÖRLER'!T120&lt;0,'🔢 İNDİKATÖRLER'!T120&amp;"","—")</f>
        <v>—</v>
      </c>
      <c r="K121" s="24" t="str">
        <f>IFERROR(TEXT('🔢 İNDİKATÖRLER'!F120,"0.00")&amp;"%","?")</f>
        <v>?%</v>
      </c>
      <c r="L121" s="24" t="str">
        <f>IFERROR(IF('📡 CANLI_VERİ'!I121&gt;0,"+"&amp;TEXT('📡 CANLI_VERİ'!I121,"0.0")&amp;"%",TEXT('📡 CANLI_VERİ'!I121,"0.0")&amp;"%"),"—")</f>
        <v>00%</v>
      </c>
      <c r="M121" s="24">
        <f>'📡 CANLI_VERİ'!H121</f>
        <v>0</v>
      </c>
      <c r="N121" s="24">
        <f>'📡 CANLI_VERİ'!C121</f>
        <v>0</v>
      </c>
      <c r="O121" s="24" t="str">
        <f>IF(COUNT('🔢 İNDİKATÖRLER'!U120),REPT("█",'🔢 İNDİKATÖRLER'!U120)&amp;"  "&amp;'🔢 İNDİKATÖRLER'!U120&amp;"/15","")</f>
        <v/>
      </c>
      <c r="P121" s="250" t="str">
        <f t="shared" si="2"/>
        <v>—</v>
      </c>
      <c r="Q121" s="250" t="str">
        <f t="shared" si="3"/>
        <v>📊 Yüksek Skor</v>
      </c>
    </row>
    <row r="122" spans="1:17" ht="16.05" customHeight="1" x14ac:dyDescent="0.3">
      <c r="A122" s="15">
        <v>119</v>
      </c>
      <c r="B122" s="16" t="s">
        <v>118</v>
      </c>
      <c r="C122" s="72">
        <f>'🔢 İNDİKATÖRLER'!U121</f>
        <v>13</v>
      </c>
      <c r="D122" s="61" t="str">
        <f>'🔢 İNDİKATÖRLER'!N121</f>
        <v>✓</v>
      </c>
      <c r="E122" s="61" t="str">
        <f>'🔢 İNDİKATÖRLER'!O121</f>
        <v>✓</v>
      </c>
      <c r="F122" s="60" t="str">
        <f>'🔢 İNDİKATÖRLER'!P121</f>
        <v>✓</v>
      </c>
      <c r="G122" s="60" t="str">
        <f>'🔢 İNDİKATÖRLER'!Q121</f>
        <v>✓</v>
      </c>
      <c r="H122" s="60" t="str">
        <f>'🔢 İNDİKATÖRLER'!R121</f>
        <v>✓</v>
      </c>
      <c r="I122" s="61" t="str">
        <f>'🔢 İNDİKATÖRLER'!S121</f>
        <v>✗</v>
      </c>
      <c r="J122" s="64" t="str">
        <f>IF('🔢 İNDİKATÖRLER'!T121&lt;0,'🔢 İNDİKATÖRLER'!T121&amp;"","—")</f>
        <v>—</v>
      </c>
      <c r="K122" s="61" t="str">
        <f>IFERROR(TEXT('🔢 İNDİKATÖRLER'!F121,"0.00")&amp;"%","?")</f>
        <v>005%</v>
      </c>
      <c r="L122" s="62" t="str">
        <f>IFERROR(IF('📡 CANLI_VERİ'!I122&gt;0,"+"&amp;TEXT('📡 CANLI_VERİ'!I122,"0.0")&amp;"%",TEXT('📡 CANLI_VERİ'!I122,"0.0")&amp;"%"),"—")</f>
        <v>00%</v>
      </c>
      <c r="M122" s="63">
        <f>'📡 CANLI_VERİ'!H122</f>
        <v>87122</v>
      </c>
      <c r="N122" s="63">
        <f>'📡 CANLI_VERİ'!C122</f>
        <v>6.65</v>
      </c>
      <c r="O122" s="62" t="str">
        <f>IF(COUNT('🔢 İNDİKATÖRLER'!U121),REPT("█",'🔢 İNDİKATÖRLER'!U121)&amp;"  "&amp;'🔢 İNDİKATÖRLER'!U121&amp;"/15","")</f>
        <v>█████████████  13/15</v>
      </c>
      <c r="P122" s="250" t="str">
        <f t="shared" si="2"/>
        <v>✓ K4+K5</v>
      </c>
      <c r="Q122" s="250" t="str">
        <f t="shared" si="3"/>
        <v>🔥 Güçlü AL</v>
      </c>
    </row>
    <row r="123" spans="1:17" ht="16.05" customHeight="1" x14ac:dyDescent="0.3">
      <c r="A123" s="24">
        <v>120</v>
      </c>
      <c r="B123" s="25" t="s">
        <v>137</v>
      </c>
      <c r="C123" s="24" t="str">
        <f>'🔢 İNDİKATÖRLER'!U122</f>
        <v/>
      </c>
      <c r="D123" s="24" t="str">
        <f>'🔢 İNDİKATÖRLER'!N122</f>
        <v>?</v>
      </c>
      <c r="E123" s="24" t="str">
        <f>'🔢 İNDİKATÖRLER'!O122</f>
        <v>?</v>
      </c>
      <c r="F123" s="24" t="str">
        <f>'🔢 İNDİKATÖRLER'!P122</f>
        <v>?</v>
      </c>
      <c r="G123" s="24" t="str">
        <f>'🔢 İNDİKATÖRLER'!Q122</f>
        <v>?</v>
      </c>
      <c r="H123" s="24" t="str">
        <f>'🔢 İNDİKATÖRLER'!R122</f>
        <v>?</v>
      </c>
      <c r="I123" s="24" t="str">
        <f>'🔢 İNDİKATÖRLER'!S122</f>
        <v>?</v>
      </c>
      <c r="J123" s="24" t="str">
        <f>IF('🔢 İNDİKATÖRLER'!T122&lt;0,'🔢 İNDİKATÖRLER'!T122&amp;"","—")</f>
        <v>—</v>
      </c>
      <c r="K123" s="24" t="str">
        <f>IFERROR(TEXT('🔢 İNDİKATÖRLER'!F122,"0.00")&amp;"%","?")</f>
        <v>?%</v>
      </c>
      <c r="L123" s="24" t="str">
        <f>IFERROR(IF('📡 CANLI_VERİ'!I123&gt;0,"+"&amp;TEXT('📡 CANLI_VERİ'!I123,"0.0")&amp;"%",TEXT('📡 CANLI_VERİ'!I123,"0.0")&amp;"%"),"—")</f>
        <v>00%</v>
      </c>
      <c r="M123" s="24">
        <f>'📡 CANLI_VERİ'!H123</f>
        <v>579821</v>
      </c>
      <c r="N123" s="24">
        <f>'📡 CANLI_VERİ'!C123</f>
        <v>2.2200000000000002</v>
      </c>
      <c r="O123" s="24" t="str">
        <f>IF(COUNT('🔢 İNDİKATÖRLER'!U122),REPT("█",'🔢 İNDİKATÖRLER'!U122)&amp;"  "&amp;'🔢 İNDİKATÖRLER'!U122&amp;"/15","")</f>
        <v/>
      </c>
      <c r="P123" s="250" t="str">
        <f t="shared" si="2"/>
        <v>—</v>
      </c>
      <c r="Q123" s="250" t="str">
        <f t="shared" si="3"/>
        <v>📊 Yüksek Skor</v>
      </c>
    </row>
    <row r="124" spans="1:17" ht="16.05" customHeight="1" x14ac:dyDescent="0.3">
      <c r="A124" s="15">
        <v>121</v>
      </c>
      <c r="B124" s="16" t="s">
        <v>564</v>
      </c>
      <c r="C124" s="59">
        <f>'🔢 İNDİKATÖRLER'!U123</f>
        <v>8</v>
      </c>
      <c r="D124" s="60" t="str">
        <f>'🔢 İNDİKATÖRLER'!N123</f>
        <v>✗</v>
      </c>
      <c r="E124" s="61" t="str">
        <f>'🔢 İNDİKATÖRLER'!O123</f>
        <v>✓</v>
      </c>
      <c r="F124" s="60" t="str">
        <f>'🔢 İNDİKATÖRLER'!P123</f>
        <v>✓</v>
      </c>
      <c r="G124" s="60" t="str">
        <f>'🔢 İNDİKATÖRLER'!Q123</f>
        <v>✗</v>
      </c>
      <c r="H124" s="60" t="str">
        <f>'🔢 İNDİKATÖRLER'!R123</f>
        <v>✓</v>
      </c>
      <c r="I124" s="61" t="str">
        <f>'🔢 İNDİKATÖRLER'!S123</f>
        <v>✗</v>
      </c>
      <c r="J124" s="64" t="str">
        <f>IF('🔢 İNDİKATÖRLER'!T123&lt;0,'🔢 İNDİKATÖRLER'!T123&amp;"","—")</f>
        <v>—</v>
      </c>
      <c r="K124" s="62" t="str">
        <f>IFERROR(TEXT('🔢 İNDİKATÖRLER'!F123,"0.00")&amp;"%","?")</f>
        <v>005%</v>
      </c>
      <c r="L124" s="60" t="str">
        <f>IFERROR(IF('📡 CANLI_VERİ'!I124&gt;0,"+"&amp;TEXT('📡 CANLI_VERİ'!I124,"0.0")&amp;"%",TEXT('📡 CANLI_VERİ'!I124,"0.0")&amp;"%"),"—")</f>
        <v>00%</v>
      </c>
      <c r="M124" s="63">
        <f>'📡 CANLI_VERİ'!H124</f>
        <v>431631</v>
      </c>
      <c r="N124" s="63">
        <f>'📡 CANLI_VERİ'!C124</f>
        <v>2.5299999999999998</v>
      </c>
      <c r="O124" s="64" t="str">
        <f>IF(COUNT('🔢 İNDİKATÖRLER'!U123),REPT("█",'🔢 İNDİKATÖRLER'!U123)&amp;"  "&amp;'🔢 İNDİKATÖRLER'!U123&amp;"/15","")</f>
        <v>████████  8/15</v>
      </c>
      <c r="P124" s="250" t="str">
        <f t="shared" si="2"/>
        <v>—</v>
      </c>
      <c r="Q124" s="250" t="str">
        <f t="shared" si="3"/>
        <v>—</v>
      </c>
    </row>
    <row r="125" spans="1:17" ht="16.05" customHeight="1" x14ac:dyDescent="0.3">
      <c r="A125" s="24">
        <v>122</v>
      </c>
      <c r="B125" s="25" t="s">
        <v>1050</v>
      </c>
      <c r="C125" s="24" t="str">
        <f>'🔢 İNDİKATÖRLER'!U124</f>
        <v/>
      </c>
      <c r="D125" s="24" t="str">
        <f>'🔢 İNDİKATÖRLER'!N124</f>
        <v>?</v>
      </c>
      <c r="E125" s="24" t="str">
        <f>'🔢 İNDİKATÖRLER'!O124</f>
        <v>?</v>
      </c>
      <c r="F125" s="24" t="str">
        <f>'🔢 İNDİKATÖRLER'!P124</f>
        <v>?</v>
      </c>
      <c r="G125" s="24" t="str">
        <f>'🔢 İNDİKATÖRLER'!Q124</f>
        <v>?</v>
      </c>
      <c r="H125" s="24" t="str">
        <f>'🔢 İNDİKATÖRLER'!R124</f>
        <v>?</v>
      </c>
      <c r="I125" s="24" t="str">
        <f>'🔢 İNDİKATÖRLER'!S124</f>
        <v>?</v>
      </c>
      <c r="J125" s="24" t="str">
        <f>IF('🔢 İNDİKATÖRLER'!T124&lt;0,'🔢 İNDİKATÖRLER'!T124&amp;"","—")</f>
        <v>—</v>
      </c>
      <c r="K125" s="24" t="str">
        <f>IFERROR(TEXT('🔢 İNDİKATÖRLER'!F124,"0.00")&amp;"%","?")</f>
        <v>?%</v>
      </c>
      <c r="L125" s="24" t="str">
        <f>IFERROR(IF('📡 CANLI_VERİ'!I125&gt;0,"+"&amp;TEXT('📡 CANLI_VERİ'!I125,"0.0")&amp;"%",TEXT('📡 CANLI_VERİ'!I125,"0.0")&amp;"%"),"—")</f>
        <v>00%</v>
      </c>
      <c r="M125" s="24">
        <f>'📡 CANLI_VERİ'!H125</f>
        <v>0</v>
      </c>
      <c r="N125" s="24">
        <f>'📡 CANLI_VERİ'!C125</f>
        <v>0</v>
      </c>
      <c r="O125" s="24" t="str">
        <f>IF(COUNT('🔢 İNDİKATÖRLER'!U124),REPT("█",'🔢 İNDİKATÖRLER'!U124)&amp;"  "&amp;'🔢 İNDİKATÖRLER'!U124&amp;"/15","")</f>
        <v/>
      </c>
      <c r="P125" s="250" t="str">
        <f t="shared" si="2"/>
        <v>—</v>
      </c>
      <c r="Q125" s="250" t="str">
        <f t="shared" si="3"/>
        <v>📊 Yüksek Skor</v>
      </c>
    </row>
    <row r="126" spans="1:17" ht="16.05" customHeight="1" x14ac:dyDescent="0.3">
      <c r="A126" s="15">
        <v>123</v>
      </c>
      <c r="B126" s="16" t="s">
        <v>165</v>
      </c>
      <c r="C126" s="15" t="str">
        <f>'🔢 İNDİKATÖRLER'!U125</f>
        <v/>
      </c>
      <c r="D126" s="15" t="str">
        <f>'🔢 İNDİKATÖRLER'!N125</f>
        <v>?</v>
      </c>
      <c r="E126" s="15" t="str">
        <f>'🔢 İNDİKATÖRLER'!O125</f>
        <v>?</v>
      </c>
      <c r="F126" s="15" t="str">
        <f>'🔢 İNDİKATÖRLER'!P125</f>
        <v>?</v>
      </c>
      <c r="G126" s="15" t="str">
        <f>'🔢 İNDİKATÖRLER'!Q125</f>
        <v>?</v>
      </c>
      <c r="H126" s="15" t="str">
        <f>'🔢 İNDİKATÖRLER'!R125</f>
        <v>?</v>
      </c>
      <c r="I126" s="15" t="str">
        <f>'🔢 İNDİKATÖRLER'!S125</f>
        <v>?</v>
      </c>
      <c r="J126" s="15" t="str">
        <f>IF('🔢 İNDİKATÖRLER'!T125&lt;0,'🔢 İNDİKATÖRLER'!T125&amp;"","—")</f>
        <v>—</v>
      </c>
      <c r="K126" s="15" t="str">
        <f>IFERROR(TEXT('🔢 İNDİKATÖRLER'!F125,"0.00")&amp;"%","?")</f>
        <v>?%</v>
      </c>
      <c r="L126" s="15" t="str">
        <f>IFERROR(IF('📡 CANLI_VERİ'!I126&gt;0,"+"&amp;TEXT('📡 CANLI_VERİ'!I126,"0.0")&amp;"%",TEXT('📡 CANLI_VERİ'!I126,"0.0")&amp;"%"),"—")</f>
        <v>-01%</v>
      </c>
      <c r="M126" s="15">
        <f>'📡 CANLI_VERİ'!H126</f>
        <v>36640</v>
      </c>
      <c r="N126" s="15">
        <f>'📡 CANLI_VERİ'!C126</f>
        <v>15.12</v>
      </c>
      <c r="O126" s="15" t="str">
        <f>IF(COUNT('🔢 İNDİKATÖRLER'!U125),REPT("█",'🔢 İNDİKATÖRLER'!U125)&amp;"  "&amp;'🔢 İNDİKATÖRLER'!U125&amp;"/15","")</f>
        <v/>
      </c>
      <c r="P126" s="250" t="str">
        <f t="shared" si="2"/>
        <v>—</v>
      </c>
      <c r="Q126" s="250" t="str">
        <f t="shared" si="3"/>
        <v>📊 Yüksek Skor</v>
      </c>
    </row>
    <row r="127" spans="1:17" ht="16.05" customHeight="1" x14ac:dyDescent="0.3">
      <c r="A127" s="24">
        <v>124</v>
      </c>
      <c r="B127" s="25" t="s">
        <v>286</v>
      </c>
      <c r="C127" s="53">
        <f>'🔢 İNDİKATÖRLER'!U126</f>
        <v>9</v>
      </c>
      <c r="D127" s="54" t="str">
        <f>'🔢 İNDİKATÖRLER'!N126</f>
        <v>✓</v>
      </c>
      <c r="E127" s="55" t="str">
        <f>'🔢 İNDİKATÖRLER'!O126</f>
        <v>✓</v>
      </c>
      <c r="F127" s="54" t="str">
        <f>'🔢 İNDİKATÖRLER'!P126</f>
        <v>✓</v>
      </c>
      <c r="G127" s="55" t="str">
        <f>'🔢 İNDİKATÖRLER'!Q126</f>
        <v>✗</v>
      </c>
      <c r="H127" s="54" t="str">
        <f>'🔢 İNDİKATÖRLER'!R126</f>
        <v>✗</v>
      </c>
      <c r="I127" s="54" t="str">
        <f>'🔢 İNDİKATÖRLER'!S126</f>
        <v>✗</v>
      </c>
      <c r="J127" s="56" t="str">
        <f>IF('🔢 İNDİKATÖRLER'!T126&lt;0,'🔢 İNDİKATÖRLER'!T126&amp;"","—")</f>
        <v>—</v>
      </c>
      <c r="K127" s="57" t="str">
        <f>IFERROR(TEXT('🔢 İNDİKATÖRLER'!F126,"0.00")&amp;"%","?")</f>
        <v>003%</v>
      </c>
      <c r="L127" s="54" t="str">
        <f>IFERROR(IF('📡 CANLI_VERİ'!I127&gt;0,"+"&amp;TEXT('📡 CANLI_VERİ'!I127,"0.0")&amp;"%",TEXT('📡 CANLI_VERİ'!I127,"0.0")&amp;"%"),"—")</f>
        <v>00%</v>
      </c>
      <c r="M127" s="58">
        <f>'📡 CANLI_VERİ'!H127</f>
        <v>2929</v>
      </c>
      <c r="N127" s="58">
        <f>'📡 CANLI_VERİ'!C127</f>
        <v>66.05</v>
      </c>
      <c r="O127" s="56" t="str">
        <f>IF(COUNT('🔢 İNDİKATÖRLER'!U126),REPT("█",'🔢 İNDİKATÖRLER'!U126)&amp;"  "&amp;'🔢 İNDİKATÖRLER'!U126&amp;"/15","")</f>
        <v>█████████  9/15</v>
      </c>
      <c r="P127" s="250" t="str">
        <f t="shared" si="2"/>
        <v>—</v>
      </c>
      <c r="Q127" s="250" t="str">
        <f t="shared" si="3"/>
        <v>—</v>
      </c>
    </row>
    <row r="128" spans="1:17" ht="16.05" customHeight="1" x14ac:dyDescent="0.3">
      <c r="A128" s="15">
        <v>125</v>
      </c>
      <c r="B128" s="16" t="s">
        <v>565</v>
      </c>
      <c r="C128" s="59">
        <f>'🔢 İNDİKATÖRLER'!U127</f>
        <v>11</v>
      </c>
      <c r="D128" s="60" t="str">
        <f>'🔢 İNDİKATÖRLER'!N127</f>
        <v>✓</v>
      </c>
      <c r="E128" s="61" t="str">
        <f>'🔢 İNDİKATÖRLER'!O127</f>
        <v>✓</v>
      </c>
      <c r="F128" s="60" t="str">
        <f>'🔢 İNDİKATÖRLER'!P127</f>
        <v>✓</v>
      </c>
      <c r="G128" s="61" t="str">
        <f>'🔢 İNDİKATÖRLER'!Q127</f>
        <v>✗</v>
      </c>
      <c r="H128" s="60" t="str">
        <f>'🔢 İNDİKATÖRLER'!R127</f>
        <v>✓</v>
      </c>
      <c r="I128" s="61" t="str">
        <f>'🔢 İNDİKATÖRLER'!S127</f>
        <v>✗</v>
      </c>
      <c r="J128" s="64" t="str">
        <f>IF('🔢 İNDİKATÖRLER'!T127&lt;0,'🔢 İNDİKATÖRLER'!T127&amp;"","—")</f>
        <v>—</v>
      </c>
      <c r="K128" s="62" t="str">
        <f>IFERROR(TEXT('🔢 İNDİKATÖRLER'!F127,"0.00")&amp;"%","?")</f>
        <v>004%</v>
      </c>
      <c r="L128" s="61" t="str">
        <f>IFERROR(IF('📡 CANLI_VERİ'!I128&gt;0,"+"&amp;TEXT('📡 CANLI_VERİ'!I128,"0.0")&amp;"%",TEXT('📡 CANLI_VERİ'!I128,"0.0")&amp;"%"),"—")</f>
        <v>+00%</v>
      </c>
      <c r="M128" s="63">
        <f>'📡 CANLI_VERİ'!H128</f>
        <v>7807</v>
      </c>
      <c r="N128" s="63">
        <f>'📡 CANLI_VERİ'!C128</f>
        <v>89.05</v>
      </c>
      <c r="O128" s="64" t="str">
        <f>IF(COUNT('🔢 İNDİKATÖRLER'!U127),REPT("█",'🔢 İNDİKATÖRLER'!U127)&amp;"  "&amp;'🔢 İNDİKATÖRLER'!U127&amp;"/15","")</f>
        <v>███████████  11/15</v>
      </c>
      <c r="P128" s="250" t="str">
        <f t="shared" si="2"/>
        <v>—</v>
      </c>
      <c r="Q128" s="250" t="str">
        <f t="shared" si="3"/>
        <v>📊 Yüksek Skor</v>
      </c>
    </row>
    <row r="129" spans="1:17" ht="16.05" customHeight="1" x14ac:dyDescent="0.3">
      <c r="A129" s="24">
        <v>126</v>
      </c>
      <c r="B129" s="25" t="s">
        <v>225</v>
      </c>
      <c r="C129" s="53">
        <f>'🔢 İNDİKATÖRLER'!U128</f>
        <v>7</v>
      </c>
      <c r="D129" s="54" t="str">
        <f>'🔢 İNDİKATÖRLER'!N128</f>
        <v>✓</v>
      </c>
      <c r="E129" s="54" t="str">
        <f>'🔢 İNDİKATÖRLER'!O128</f>
        <v>✓</v>
      </c>
      <c r="F129" s="54" t="str">
        <f>'🔢 İNDİKATÖRLER'!P128</f>
        <v>✓</v>
      </c>
      <c r="G129" s="54" t="str">
        <f>'🔢 İNDİKATÖRLER'!Q128</f>
        <v>✗</v>
      </c>
      <c r="H129" s="54" t="str">
        <f>'🔢 İNDİKATÖRLER'!R128</f>
        <v>✗</v>
      </c>
      <c r="I129" s="54" t="str">
        <f>'🔢 İNDİKATÖRLER'!S128</f>
        <v>✗</v>
      </c>
      <c r="J129" s="56" t="str">
        <f>IF('🔢 İNDİKATÖRLER'!T128&lt;0,'🔢 İNDİKATÖRLER'!T128&amp;"","—")</f>
        <v>-2</v>
      </c>
      <c r="K129" s="57" t="str">
        <f>IFERROR(TEXT('🔢 İNDİKATÖRLER'!F128,"0.00")&amp;"%","?")</f>
        <v>008%</v>
      </c>
      <c r="L129" s="54" t="str">
        <f>IFERROR(IF('📡 CANLI_VERİ'!I129&gt;0,"+"&amp;TEXT('📡 CANLI_VERİ'!I129,"0.0")&amp;"%",TEXT('📡 CANLI_VERİ'!I129,"0.0")&amp;"%"),"—")</f>
        <v>+02%</v>
      </c>
      <c r="M129" s="58">
        <f>'📡 CANLI_VERİ'!H129</f>
        <v>49545</v>
      </c>
      <c r="N129" s="58">
        <f>'📡 CANLI_VERİ'!C129</f>
        <v>9.07</v>
      </c>
      <c r="O129" s="56" t="str">
        <f>IF(COUNT('🔢 İNDİKATÖRLER'!U128),REPT("█",'🔢 İNDİKATÖRLER'!U128)&amp;"  "&amp;'🔢 İNDİKATÖRLER'!U128&amp;"/15","")</f>
        <v>███████  7/15</v>
      </c>
      <c r="P129" s="250" t="str">
        <f t="shared" si="2"/>
        <v>—</v>
      </c>
      <c r="Q129" s="250" t="str">
        <f t="shared" si="3"/>
        <v>—</v>
      </c>
    </row>
    <row r="130" spans="1:17" ht="16.05" customHeight="1" x14ac:dyDescent="0.3">
      <c r="A130" s="15">
        <v>127</v>
      </c>
      <c r="B130" s="16" t="s">
        <v>566</v>
      </c>
      <c r="C130" s="72">
        <f>'🔢 İNDİKATÖRLER'!U129</f>
        <v>9</v>
      </c>
      <c r="D130" s="61" t="str">
        <f>'🔢 İNDİKATÖRLER'!N129</f>
        <v>✓</v>
      </c>
      <c r="E130" s="61" t="str">
        <f>'🔢 İNDİKATÖRLER'!O129</f>
        <v>✓</v>
      </c>
      <c r="F130" s="60" t="str">
        <f>'🔢 İNDİKATÖRLER'!P129</f>
        <v>✓</v>
      </c>
      <c r="G130" s="60" t="str">
        <f>'🔢 İNDİKATÖRLER'!Q129</f>
        <v>✓</v>
      </c>
      <c r="H130" s="61" t="str">
        <f>'🔢 İNDİKATÖRLER'!R129</f>
        <v>✗</v>
      </c>
      <c r="I130" s="61" t="str">
        <f>'🔢 İNDİKATÖRLER'!S129</f>
        <v>✗</v>
      </c>
      <c r="J130" s="60" t="str">
        <f>IF('🔢 İNDİKATÖRLER'!T129&lt;0,'🔢 İNDİKATÖRLER'!T129&amp;"","—")</f>
        <v>-2</v>
      </c>
      <c r="K130" s="60" t="str">
        <f>IFERROR(TEXT('🔢 İNDİKATÖRLER'!F129,"0.00")&amp;"%","?")</f>
        <v>007%</v>
      </c>
      <c r="L130" s="61" t="str">
        <f>IFERROR(IF('📡 CANLI_VERİ'!I130&gt;0,"+"&amp;TEXT('📡 CANLI_VERİ'!I130,"0.0")&amp;"%",TEXT('📡 CANLI_VERİ'!I130,"0.0")&amp;"%"),"—")</f>
        <v>00%</v>
      </c>
      <c r="M130" s="63">
        <f>'📡 CANLI_VERİ'!H130</f>
        <v>26835</v>
      </c>
      <c r="N130" s="63">
        <f>'📡 CANLI_VERİ'!C130</f>
        <v>33.299999999999997</v>
      </c>
      <c r="O130" s="62" t="str">
        <f>IF(COUNT('🔢 İNDİKATÖRLER'!U129),REPT("█",'🔢 İNDİKATÖRLER'!U129)&amp;"  "&amp;'🔢 İNDİKATÖRLER'!U129&amp;"/15","")</f>
        <v>█████████  9/15</v>
      </c>
      <c r="P130" s="250" t="str">
        <f t="shared" si="2"/>
        <v>—</v>
      </c>
      <c r="Q130" s="250" t="str">
        <f t="shared" si="3"/>
        <v>—</v>
      </c>
    </row>
    <row r="131" spans="1:17" ht="16.05" customHeight="1" x14ac:dyDescent="0.3">
      <c r="A131" s="24">
        <v>128</v>
      </c>
      <c r="B131" s="25" t="s">
        <v>284</v>
      </c>
      <c r="C131" s="53">
        <f>'🔢 İNDİKATÖRLER'!U130</f>
        <v>11</v>
      </c>
      <c r="D131" s="54" t="str">
        <f>'🔢 İNDİKATÖRLER'!N130</f>
        <v>✓</v>
      </c>
      <c r="E131" s="55" t="str">
        <f>'🔢 İNDİKATÖRLER'!O130</f>
        <v>✓</v>
      </c>
      <c r="F131" s="54" t="str">
        <f>'🔢 İNDİKATÖRLER'!P130</f>
        <v>✓</v>
      </c>
      <c r="G131" s="55" t="str">
        <f>'🔢 İNDİKATÖRLER'!Q130</f>
        <v>✗</v>
      </c>
      <c r="H131" s="54" t="str">
        <f>'🔢 İNDİKATÖRLER'!R130</f>
        <v>✓</v>
      </c>
      <c r="I131" s="54" t="str">
        <f>'🔢 İNDİKATÖRLER'!S130</f>
        <v>✗</v>
      </c>
      <c r="J131" s="56" t="str">
        <f>IF('🔢 İNDİKATÖRLER'!T130&lt;0,'🔢 İNDİKATÖRLER'!T130&amp;"","—")</f>
        <v>—</v>
      </c>
      <c r="K131" s="57" t="str">
        <f>IFERROR(TEXT('🔢 İNDİKATÖRLER'!F130,"0.00")&amp;"%","?")</f>
        <v>004%</v>
      </c>
      <c r="L131" s="55" t="str">
        <f>IFERROR(IF('📡 CANLI_VERİ'!I131&gt;0,"+"&amp;TEXT('📡 CANLI_VERİ'!I131,"0.0")&amp;"%",TEXT('📡 CANLI_VERİ'!I131,"0.0")&amp;"%"),"—")</f>
        <v>00%</v>
      </c>
      <c r="M131" s="58">
        <f>'📡 CANLI_VERİ'!H131</f>
        <v>235875</v>
      </c>
      <c r="N131" s="58">
        <f>'📡 CANLI_VERİ'!C131</f>
        <v>9.09</v>
      </c>
      <c r="O131" s="56" t="str">
        <f>IF(COUNT('🔢 İNDİKATÖRLER'!U130),REPT("█",'🔢 İNDİKATÖRLER'!U130)&amp;"  "&amp;'🔢 İNDİKATÖRLER'!U130&amp;"/15","")</f>
        <v>███████████  11/15</v>
      </c>
      <c r="P131" s="250" t="str">
        <f t="shared" si="2"/>
        <v>—</v>
      </c>
      <c r="Q131" s="250" t="str">
        <f t="shared" si="3"/>
        <v>📊 Yüksek Skor</v>
      </c>
    </row>
    <row r="132" spans="1:17" ht="16.05" customHeight="1" x14ac:dyDescent="0.3">
      <c r="A132" s="15">
        <v>129</v>
      </c>
      <c r="B132" s="16" t="s">
        <v>136</v>
      </c>
      <c r="C132" s="15" t="str">
        <f>'🔢 İNDİKATÖRLER'!U131</f>
        <v/>
      </c>
      <c r="D132" s="15" t="str">
        <f>'🔢 İNDİKATÖRLER'!N131</f>
        <v>?</v>
      </c>
      <c r="E132" s="15" t="str">
        <f>'🔢 İNDİKATÖRLER'!O131</f>
        <v>?</v>
      </c>
      <c r="F132" s="15" t="str">
        <f>'🔢 İNDİKATÖRLER'!P131</f>
        <v>?</v>
      </c>
      <c r="G132" s="15" t="str">
        <f>'🔢 İNDİKATÖRLER'!Q131</f>
        <v>?</v>
      </c>
      <c r="H132" s="15" t="str">
        <f>'🔢 İNDİKATÖRLER'!R131</f>
        <v>?</v>
      </c>
      <c r="I132" s="15" t="str">
        <f>'🔢 İNDİKATÖRLER'!S131</f>
        <v>?</v>
      </c>
      <c r="J132" s="15" t="str">
        <f>IF('🔢 İNDİKATÖRLER'!T131&lt;0,'🔢 İNDİKATÖRLER'!T131&amp;"","—")</f>
        <v>—</v>
      </c>
      <c r="K132" s="15" t="str">
        <f>IFERROR(TEXT('🔢 İNDİKATÖRLER'!F131,"0.00")&amp;"%","?")</f>
        <v>?%</v>
      </c>
      <c r="L132" s="15" t="str">
        <f>IFERROR(IF('📡 CANLI_VERİ'!I132&gt;0,"+"&amp;TEXT('📡 CANLI_VERİ'!I132,"0.0")&amp;"%",TEXT('📡 CANLI_VERİ'!I132,"0.0")&amp;"%"),"—")</f>
        <v>+00%</v>
      </c>
      <c r="M132" s="15">
        <f>'📡 CANLI_VERİ'!H132</f>
        <v>13334</v>
      </c>
      <c r="N132" s="15">
        <f>'📡 CANLI_VERİ'!C132</f>
        <v>20.12</v>
      </c>
      <c r="O132" s="15" t="str">
        <f>IF(COUNT('🔢 İNDİKATÖRLER'!U131),REPT("█",'🔢 İNDİKATÖRLER'!U131)&amp;"  "&amp;'🔢 İNDİKATÖRLER'!U131&amp;"/15","")</f>
        <v/>
      </c>
      <c r="P132" s="250" t="str">
        <f t="shared" ref="P132:P195" si="4">IF(AND(G132="✓",H132="✓"),"✓ K4+K5","—")</f>
        <v>—</v>
      </c>
      <c r="Q132" s="250" t="str">
        <f t="shared" ref="Q132:Q195" si="5">IF(AND(C132&gt;=11,G132="✓",H132="✓"),"🔥 Güçlü AL",IF(AND(C132&gt;=10,G132="✓",H132="✓"),"✅ İzle",IF(C132&gt;=11,"📊 Yüksek Skor","—")))</f>
        <v>📊 Yüksek Skor</v>
      </c>
    </row>
    <row r="133" spans="1:17" ht="16.05" customHeight="1" x14ac:dyDescent="0.3">
      <c r="A133" s="24">
        <v>130</v>
      </c>
      <c r="B133" s="25" t="s">
        <v>120</v>
      </c>
      <c r="C133" s="53">
        <f>'🔢 İNDİKATÖRLER'!U132</f>
        <v>0</v>
      </c>
      <c r="D133" s="54" t="str">
        <f>'🔢 İNDİKATÖRLER'!N132</f>
        <v>✗</v>
      </c>
      <c r="E133" s="55" t="str">
        <f>'🔢 İNDİKATÖRLER'!O132</f>
        <v>✗</v>
      </c>
      <c r="F133" s="54" t="str">
        <f>'🔢 İNDİKATÖRLER'!P132</f>
        <v>✗</v>
      </c>
      <c r="G133" s="54" t="str">
        <f>'🔢 İNDİKATÖRLER'!Q132</f>
        <v>✗</v>
      </c>
      <c r="H133" s="54" t="str">
        <f>'🔢 İNDİKATÖRLER'!R132</f>
        <v>✗</v>
      </c>
      <c r="I133" s="54" t="str">
        <f>'🔢 İNDİKATÖRLER'!S132</f>
        <v>✗</v>
      </c>
      <c r="J133" s="56" t="str">
        <f>IF('🔢 İNDİKATÖRLER'!T132&lt;0,'🔢 İNDİKATÖRLER'!T132&amp;"","—")</f>
        <v>—</v>
      </c>
      <c r="K133" s="57" t="str">
        <f>IFERROR(TEXT('🔢 İNDİKATÖRLER'!F132,"0.00")&amp;"%","?")</f>
        <v>002%</v>
      </c>
      <c r="L133" s="57" t="str">
        <f>IFERROR(IF('📡 CANLI_VERİ'!I133&gt;0,"+"&amp;TEXT('📡 CANLI_VERİ'!I133,"0.0")&amp;"%",TEXT('📡 CANLI_VERİ'!I133,"0.0")&amp;"%"),"—")</f>
        <v>+00%</v>
      </c>
      <c r="M133" s="58">
        <f>'📡 CANLI_VERİ'!H133</f>
        <v>43062</v>
      </c>
      <c r="N133" s="58">
        <f>'📡 CANLI_VERİ'!C133</f>
        <v>180.5</v>
      </c>
      <c r="O133" s="56" t="str">
        <f>IF(COUNT('🔢 İNDİKATÖRLER'!U132),REPT("█",'🔢 İNDİKATÖRLER'!U132)&amp;"  "&amp;'🔢 İNDİKATÖRLER'!U132&amp;"/15","")</f>
        <v xml:space="preserve">  0/15</v>
      </c>
      <c r="P133" s="250" t="str">
        <f t="shared" si="4"/>
        <v>—</v>
      </c>
      <c r="Q133" s="250" t="str">
        <f t="shared" si="5"/>
        <v>—</v>
      </c>
    </row>
    <row r="134" spans="1:17" ht="16.05" customHeight="1" x14ac:dyDescent="0.3">
      <c r="A134" s="15">
        <v>131</v>
      </c>
      <c r="B134" s="16" t="s">
        <v>1051</v>
      </c>
      <c r="C134" s="15" t="str">
        <f>'🔢 İNDİKATÖRLER'!U133</f>
        <v/>
      </c>
      <c r="D134" s="15" t="str">
        <f>'🔢 İNDİKATÖRLER'!N133</f>
        <v>?</v>
      </c>
      <c r="E134" s="15" t="str">
        <f>'🔢 İNDİKATÖRLER'!O133</f>
        <v>?</v>
      </c>
      <c r="F134" s="15" t="str">
        <f>'🔢 İNDİKATÖRLER'!P133</f>
        <v>?</v>
      </c>
      <c r="G134" s="15" t="str">
        <f>'🔢 İNDİKATÖRLER'!Q133</f>
        <v>?</v>
      </c>
      <c r="H134" s="15" t="str">
        <f>'🔢 İNDİKATÖRLER'!R133</f>
        <v>?</v>
      </c>
      <c r="I134" s="15" t="str">
        <f>'🔢 İNDİKATÖRLER'!S133</f>
        <v>?</v>
      </c>
      <c r="J134" s="15" t="str">
        <f>IF('🔢 İNDİKATÖRLER'!T133&lt;0,'🔢 İNDİKATÖRLER'!T133&amp;"","—")</f>
        <v>—</v>
      </c>
      <c r="K134" s="15" t="str">
        <f>IFERROR(TEXT('🔢 İNDİKATÖRLER'!F133,"0.00")&amp;"%","?")</f>
        <v>?%</v>
      </c>
      <c r="L134" s="15" t="str">
        <f>IFERROR(IF('📡 CANLI_VERİ'!I134&gt;0,"+"&amp;TEXT('📡 CANLI_VERİ'!I134,"0.0")&amp;"%",TEXT('📡 CANLI_VERİ'!I134,"0.0")&amp;"%"),"—")</f>
        <v>00%</v>
      </c>
      <c r="M134" s="15">
        <f>'📡 CANLI_VERİ'!H134</f>
        <v>0</v>
      </c>
      <c r="N134" s="15">
        <f>'📡 CANLI_VERİ'!C134</f>
        <v>0</v>
      </c>
      <c r="O134" s="15" t="str">
        <f>IF(COUNT('🔢 İNDİKATÖRLER'!U133),REPT("█",'🔢 İNDİKATÖRLER'!U133)&amp;"  "&amp;'🔢 İNDİKATÖRLER'!U133&amp;"/15","")</f>
        <v/>
      </c>
      <c r="P134" s="250" t="str">
        <f t="shared" si="4"/>
        <v>—</v>
      </c>
      <c r="Q134" s="250" t="str">
        <f t="shared" si="5"/>
        <v>📊 Yüksek Skor</v>
      </c>
    </row>
    <row r="135" spans="1:17" ht="16.05" customHeight="1" x14ac:dyDescent="0.3">
      <c r="A135" s="24">
        <v>132</v>
      </c>
      <c r="B135" s="25" t="s">
        <v>567</v>
      </c>
      <c r="C135" s="24" t="str">
        <f>'🔢 İNDİKATÖRLER'!U134</f>
        <v/>
      </c>
      <c r="D135" s="24" t="str">
        <f>'🔢 İNDİKATÖRLER'!N134</f>
        <v>?</v>
      </c>
      <c r="E135" s="24" t="str">
        <f>'🔢 İNDİKATÖRLER'!O134</f>
        <v>?</v>
      </c>
      <c r="F135" s="24" t="str">
        <f>'🔢 İNDİKATÖRLER'!P134</f>
        <v>?</v>
      </c>
      <c r="G135" s="24" t="str">
        <f>'🔢 İNDİKATÖRLER'!Q134</f>
        <v>?</v>
      </c>
      <c r="H135" s="24" t="str">
        <f>'🔢 İNDİKATÖRLER'!R134</f>
        <v>?</v>
      </c>
      <c r="I135" s="24" t="str">
        <f>'🔢 İNDİKATÖRLER'!S134</f>
        <v>?</v>
      </c>
      <c r="J135" s="24" t="str">
        <f>IF('🔢 İNDİKATÖRLER'!T134&lt;0,'🔢 İNDİKATÖRLER'!T134&amp;"","—")</f>
        <v>—</v>
      </c>
      <c r="K135" s="24" t="str">
        <f>IFERROR(TEXT('🔢 İNDİKATÖRLER'!F134,"0.00")&amp;"%","?")</f>
        <v>?%</v>
      </c>
      <c r="L135" s="24" t="str">
        <f>IFERROR(IF('📡 CANLI_VERİ'!I135&gt;0,"+"&amp;TEXT('📡 CANLI_VERİ'!I135,"0.0")&amp;"%",TEXT('📡 CANLI_VERİ'!I135,"0.0")&amp;"%"),"—")</f>
        <v>00%</v>
      </c>
      <c r="M135" s="24">
        <f>'📡 CANLI_VERİ'!H135</f>
        <v>27</v>
      </c>
      <c r="N135" s="24">
        <f>'📡 CANLI_VERİ'!C135</f>
        <v>9105</v>
      </c>
      <c r="O135" s="24" t="str">
        <f>IF(COUNT('🔢 İNDİKATÖRLER'!U134),REPT("█",'🔢 İNDİKATÖRLER'!U134)&amp;"  "&amp;'🔢 İNDİKATÖRLER'!U134&amp;"/15","")</f>
        <v/>
      </c>
      <c r="P135" s="250" t="str">
        <f t="shared" si="4"/>
        <v>—</v>
      </c>
      <c r="Q135" s="250" t="str">
        <f t="shared" si="5"/>
        <v>📊 Yüksek Skor</v>
      </c>
    </row>
    <row r="136" spans="1:17" ht="16.05" customHeight="1" x14ac:dyDescent="0.3">
      <c r="A136" s="15">
        <v>133</v>
      </c>
      <c r="B136" s="16" t="s">
        <v>568</v>
      </c>
      <c r="C136" s="15" t="str">
        <f>'🔢 İNDİKATÖRLER'!U135</f>
        <v/>
      </c>
      <c r="D136" s="15" t="str">
        <f>'🔢 İNDİKATÖRLER'!N135</f>
        <v>?</v>
      </c>
      <c r="E136" s="15" t="str">
        <f>'🔢 İNDİKATÖRLER'!O135</f>
        <v>?</v>
      </c>
      <c r="F136" s="15" t="str">
        <f>'🔢 İNDİKATÖRLER'!P135</f>
        <v>?</v>
      </c>
      <c r="G136" s="15" t="str">
        <f>'🔢 İNDİKATÖRLER'!Q135</f>
        <v>?</v>
      </c>
      <c r="H136" s="15" t="str">
        <f>'🔢 İNDİKATÖRLER'!R135</f>
        <v>?</v>
      </c>
      <c r="I136" s="15" t="str">
        <f>'🔢 İNDİKATÖRLER'!S135</f>
        <v>?</v>
      </c>
      <c r="J136" s="15" t="str">
        <f>IF('🔢 İNDİKATÖRLER'!T135&lt;0,'🔢 İNDİKATÖRLER'!T135&amp;"","—")</f>
        <v>—</v>
      </c>
      <c r="K136" s="15" t="str">
        <f>IFERROR(TEXT('🔢 İNDİKATÖRLER'!F135,"0.00")&amp;"%","?")</f>
        <v>?%</v>
      </c>
      <c r="L136" s="15" t="str">
        <f>IFERROR(IF('📡 CANLI_VERİ'!I136&gt;0,"+"&amp;TEXT('📡 CANLI_VERİ'!I136,"0.0")&amp;"%",TEXT('📡 CANLI_VERİ'!I136,"0.0")&amp;"%"),"—")</f>
        <v>+00%</v>
      </c>
      <c r="M136" s="15">
        <f>'📡 CANLI_VERİ'!H136</f>
        <v>12098</v>
      </c>
      <c r="N136" s="15">
        <f>'📡 CANLI_VERİ'!C136</f>
        <v>107</v>
      </c>
      <c r="O136" s="15" t="str">
        <f>IF(COUNT('🔢 İNDİKATÖRLER'!U135),REPT("█",'🔢 İNDİKATÖRLER'!U135)&amp;"  "&amp;'🔢 İNDİKATÖRLER'!U135&amp;"/15","")</f>
        <v/>
      </c>
      <c r="P136" s="250" t="str">
        <f t="shared" si="4"/>
        <v>—</v>
      </c>
      <c r="Q136" s="250" t="str">
        <f t="shared" si="5"/>
        <v>📊 Yüksek Skor</v>
      </c>
    </row>
    <row r="137" spans="1:17" ht="16.05" customHeight="1" x14ac:dyDescent="0.3">
      <c r="A137" s="24">
        <v>134</v>
      </c>
      <c r="B137" s="25" t="s">
        <v>569</v>
      </c>
      <c r="C137" s="69">
        <f>'🔢 İNDİKATÖRLER'!U136</f>
        <v>11</v>
      </c>
      <c r="D137" s="55" t="str">
        <f>'🔢 İNDİKATÖRLER'!N136</f>
        <v>✓</v>
      </c>
      <c r="E137" s="55" t="str">
        <f>'🔢 İNDİKATÖRLER'!O136</f>
        <v>✓</v>
      </c>
      <c r="F137" s="55" t="str">
        <f>'🔢 İNDİKATÖRLER'!P136</f>
        <v>✓</v>
      </c>
      <c r="G137" s="54" t="str">
        <f>'🔢 İNDİKATÖRLER'!Q136</f>
        <v>✗</v>
      </c>
      <c r="H137" s="54" t="str">
        <f>'🔢 İNDİKATÖRLER'!R136</f>
        <v>✓</v>
      </c>
      <c r="I137" s="55" t="str">
        <f>'🔢 İNDİKATÖRLER'!S136</f>
        <v>✗</v>
      </c>
      <c r="J137" s="56" t="str">
        <f>IF('🔢 İNDİKATÖRLER'!T136&lt;0,'🔢 İNDİKATÖRLER'!T136&amp;"","—")</f>
        <v>—</v>
      </c>
      <c r="K137" s="57" t="str">
        <f>IFERROR(TEXT('🔢 İNDİKATÖRLER'!F136,"0.00")&amp;"%","?")</f>
        <v>004%</v>
      </c>
      <c r="L137" s="55" t="str">
        <f>IFERROR(IF('📡 CANLI_VERİ'!I137&gt;0,"+"&amp;TEXT('📡 CANLI_VERİ'!I137,"0.0")&amp;"%",TEXT('📡 CANLI_VERİ'!I137,"0.0")&amp;"%"),"—")</f>
        <v>00%</v>
      </c>
      <c r="M137" s="58">
        <f>'📡 CANLI_VERİ'!H137</f>
        <v>524223</v>
      </c>
      <c r="N137" s="58">
        <f>'📡 CANLI_VERİ'!C137</f>
        <v>22.74</v>
      </c>
      <c r="O137" s="55" t="str">
        <f>IF(COUNT('🔢 İNDİKATÖRLER'!U136),REPT("█",'🔢 İNDİKATÖRLER'!U136)&amp;"  "&amp;'🔢 İNDİKATÖRLER'!U136&amp;"/15","")</f>
        <v>███████████  11/15</v>
      </c>
      <c r="P137" s="250" t="str">
        <f t="shared" si="4"/>
        <v>—</v>
      </c>
      <c r="Q137" s="250" t="str">
        <f t="shared" si="5"/>
        <v>📊 Yüksek Skor</v>
      </c>
    </row>
    <row r="138" spans="1:17" ht="16.05" customHeight="1" x14ac:dyDescent="0.3">
      <c r="A138" s="15">
        <v>135</v>
      </c>
      <c r="B138" s="16" t="s">
        <v>238</v>
      </c>
      <c r="C138" s="70">
        <f>'🔢 İNDİKATÖRLER'!U137</f>
        <v>9</v>
      </c>
      <c r="D138" s="61" t="str">
        <f>'🔢 İNDİKATÖRLER'!N137</f>
        <v>✓</v>
      </c>
      <c r="E138" s="61" t="str">
        <f>'🔢 İNDİKATÖRLER'!O137</f>
        <v>✓</v>
      </c>
      <c r="F138" s="61" t="str">
        <f>'🔢 İNDİKATÖRLER'!P137</f>
        <v>✓</v>
      </c>
      <c r="G138" s="61" t="str">
        <f>'🔢 İNDİKATÖRLER'!Q137</f>
        <v>✗</v>
      </c>
      <c r="H138" s="60" t="str">
        <f>'🔢 İNDİKATÖRLER'!R137</f>
        <v>✗</v>
      </c>
      <c r="I138" s="60" t="str">
        <f>'🔢 İNDİKATÖRLER'!S137</f>
        <v>✗</v>
      </c>
      <c r="J138" s="64" t="str">
        <f>IF('🔢 İNDİKATÖRLER'!T137&lt;0,'🔢 İNDİKATÖRLER'!T137&amp;"","—")</f>
        <v>—</v>
      </c>
      <c r="K138" s="62" t="str">
        <f>IFERROR(TEXT('🔢 İNDİKATÖRLER'!F137,"0.00")&amp;"%","?")</f>
        <v>003%</v>
      </c>
      <c r="L138" s="62" t="str">
        <f>IFERROR(IF('📡 CANLI_VERİ'!I138&gt;0,"+"&amp;TEXT('📡 CANLI_VERİ'!I138,"0.0")&amp;"%",TEXT('📡 CANLI_VERİ'!I138,"0.0")&amp;"%"),"—")</f>
        <v>00%</v>
      </c>
      <c r="M138" s="63">
        <f>'📡 CANLI_VERİ'!H138</f>
        <v>11146</v>
      </c>
      <c r="N138" s="63">
        <f>'📡 CANLI_VERİ'!C138</f>
        <v>24.68</v>
      </c>
      <c r="O138" s="61" t="str">
        <f>IF(COUNT('🔢 İNDİKATÖRLER'!U137),REPT("█",'🔢 İNDİKATÖRLER'!U137)&amp;"  "&amp;'🔢 İNDİKATÖRLER'!U137&amp;"/15","")</f>
        <v>█████████  9/15</v>
      </c>
      <c r="P138" s="250" t="str">
        <f t="shared" si="4"/>
        <v>—</v>
      </c>
      <c r="Q138" s="250" t="str">
        <f t="shared" si="5"/>
        <v>—</v>
      </c>
    </row>
    <row r="139" spans="1:17" ht="16.05" customHeight="1" x14ac:dyDescent="0.3">
      <c r="A139" s="24">
        <v>136</v>
      </c>
      <c r="B139" s="25" t="s">
        <v>1052</v>
      </c>
      <c r="C139" s="24" t="str">
        <f>'🔢 İNDİKATÖRLER'!U138</f>
        <v/>
      </c>
      <c r="D139" s="24" t="str">
        <f>'🔢 İNDİKATÖRLER'!N138</f>
        <v>?</v>
      </c>
      <c r="E139" s="24" t="str">
        <f>'🔢 İNDİKATÖRLER'!O138</f>
        <v>?</v>
      </c>
      <c r="F139" s="24" t="str">
        <f>'🔢 İNDİKATÖRLER'!P138</f>
        <v>?</v>
      </c>
      <c r="G139" s="24" t="str">
        <f>'🔢 İNDİKATÖRLER'!Q138</f>
        <v>?</v>
      </c>
      <c r="H139" s="24" t="str">
        <f>'🔢 İNDİKATÖRLER'!R138</f>
        <v>?</v>
      </c>
      <c r="I139" s="24" t="str">
        <f>'🔢 İNDİKATÖRLER'!S138</f>
        <v>?</v>
      </c>
      <c r="J139" s="24" t="str">
        <f>IF('🔢 İNDİKATÖRLER'!T138&lt;0,'🔢 İNDİKATÖRLER'!T138&amp;"","—")</f>
        <v>—</v>
      </c>
      <c r="K139" s="24" t="str">
        <f>IFERROR(TEXT('🔢 İNDİKATÖRLER'!F138,"0.00")&amp;"%","?")</f>
        <v>?%</v>
      </c>
      <c r="L139" s="24" t="str">
        <f>IFERROR(IF('📡 CANLI_VERİ'!I139&gt;0,"+"&amp;TEXT('📡 CANLI_VERİ'!I139,"0.0")&amp;"%",TEXT('📡 CANLI_VERİ'!I139,"0.0")&amp;"%"),"—")</f>
        <v>00%</v>
      </c>
      <c r="M139" s="24">
        <f>'📡 CANLI_VERİ'!H139</f>
        <v>0</v>
      </c>
      <c r="N139" s="24">
        <f>'📡 CANLI_VERİ'!C139</f>
        <v>0</v>
      </c>
      <c r="O139" s="24" t="str">
        <f>IF(COUNT('🔢 İNDİKATÖRLER'!U138),REPT("█",'🔢 İNDİKATÖRLER'!U138)&amp;"  "&amp;'🔢 İNDİKATÖRLER'!U138&amp;"/15","")</f>
        <v/>
      </c>
      <c r="P139" s="250" t="str">
        <f t="shared" si="4"/>
        <v>—</v>
      </c>
      <c r="Q139" s="250" t="str">
        <f t="shared" si="5"/>
        <v>📊 Yüksek Skor</v>
      </c>
    </row>
    <row r="140" spans="1:17" ht="16.05" customHeight="1" x14ac:dyDescent="0.3">
      <c r="A140" s="15">
        <v>137</v>
      </c>
      <c r="B140" s="16" t="s">
        <v>1053</v>
      </c>
      <c r="C140" s="15" t="str">
        <f>'🔢 İNDİKATÖRLER'!U139</f>
        <v/>
      </c>
      <c r="D140" s="15" t="str">
        <f>'🔢 İNDİKATÖRLER'!N139</f>
        <v>?</v>
      </c>
      <c r="E140" s="15" t="str">
        <f>'🔢 İNDİKATÖRLER'!O139</f>
        <v>?</v>
      </c>
      <c r="F140" s="15" t="str">
        <f>'🔢 İNDİKATÖRLER'!P139</f>
        <v>?</v>
      </c>
      <c r="G140" s="15" t="str">
        <f>'🔢 İNDİKATÖRLER'!Q139</f>
        <v>?</v>
      </c>
      <c r="H140" s="15" t="str">
        <f>'🔢 İNDİKATÖRLER'!R139</f>
        <v>?</v>
      </c>
      <c r="I140" s="15" t="str">
        <f>'🔢 İNDİKATÖRLER'!S139</f>
        <v>?</v>
      </c>
      <c r="J140" s="15" t="str">
        <f>IF('🔢 İNDİKATÖRLER'!T139&lt;0,'🔢 İNDİKATÖRLER'!T139&amp;"","—")</f>
        <v>—</v>
      </c>
      <c r="K140" s="15" t="str">
        <f>IFERROR(TEXT('🔢 İNDİKATÖRLER'!F139,"0.00")&amp;"%","?")</f>
        <v>?%</v>
      </c>
      <c r="L140" s="15" t="str">
        <f>IFERROR(IF('📡 CANLI_VERİ'!I140&gt;0,"+"&amp;TEXT('📡 CANLI_VERİ'!I140,"0.0")&amp;"%",TEXT('📡 CANLI_VERİ'!I140,"0.0")&amp;"%"),"—")</f>
        <v>00%</v>
      </c>
      <c r="M140" s="15">
        <f>'📡 CANLI_VERİ'!H140</f>
        <v>0</v>
      </c>
      <c r="N140" s="15">
        <f>'📡 CANLI_VERİ'!C140</f>
        <v>0</v>
      </c>
      <c r="O140" s="15" t="str">
        <f>IF(COUNT('🔢 İNDİKATÖRLER'!U139),REPT("█",'🔢 İNDİKATÖRLER'!U139)&amp;"  "&amp;'🔢 İNDİKATÖRLER'!U139&amp;"/15","")</f>
        <v/>
      </c>
      <c r="P140" s="250" t="str">
        <f t="shared" si="4"/>
        <v>—</v>
      </c>
      <c r="Q140" s="250" t="str">
        <f t="shared" si="5"/>
        <v>📊 Yüksek Skor</v>
      </c>
    </row>
    <row r="141" spans="1:17" ht="16.05" customHeight="1" x14ac:dyDescent="0.3">
      <c r="A141" s="24">
        <v>138</v>
      </c>
      <c r="B141" s="25" t="s">
        <v>1054</v>
      </c>
      <c r="C141" s="24" t="str">
        <f>'🔢 İNDİKATÖRLER'!U140</f>
        <v/>
      </c>
      <c r="D141" s="24" t="str">
        <f>'🔢 İNDİKATÖRLER'!N140</f>
        <v>?</v>
      </c>
      <c r="E141" s="24" t="str">
        <f>'🔢 İNDİKATÖRLER'!O140</f>
        <v>?</v>
      </c>
      <c r="F141" s="24" t="str">
        <f>'🔢 İNDİKATÖRLER'!P140</f>
        <v>?</v>
      </c>
      <c r="G141" s="24" t="str">
        <f>'🔢 İNDİKATÖRLER'!Q140</f>
        <v>?</v>
      </c>
      <c r="H141" s="24" t="str">
        <f>'🔢 İNDİKATÖRLER'!R140</f>
        <v>?</v>
      </c>
      <c r="I141" s="24" t="str">
        <f>'🔢 İNDİKATÖRLER'!S140</f>
        <v>?</v>
      </c>
      <c r="J141" s="24" t="str">
        <f>IF('🔢 İNDİKATÖRLER'!T140&lt;0,'🔢 İNDİKATÖRLER'!T140&amp;"","—")</f>
        <v>—</v>
      </c>
      <c r="K141" s="24" t="str">
        <f>IFERROR(TEXT('🔢 İNDİKATÖRLER'!F140,"0.00")&amp;"%","?")</f>
        <v>?%</v>
      </c>
      <c r="L141" s="24" t="str">
        <f>IFERROR(IF('📡 CANLI_VERİ'!I141&gt;0,"+"&amp;TEXT('📡 CANLI_VERİ'!I141,"0.0")&amp;"%",TEXT('📡 CANLI_VERİ'!I141,"0.0")&amp;"%"),"—")</f>
        <v>00%</v>
      </c>
      <c r="M141" s="24">
        <f>'📡 CANLI_VERİ'!H141</f>
        <v>0</v>
      </c>
      <c r="N141" s="24">
        <f>'📡 CANLI_VERİ'!C141</f>
        <v>0</v>
      </c>
      <c r="O141" s="24" t="str">
        <f>IF(COUNT('🔢 İNDİKATÖRLER'!U140),REPT("█",'🔢 İNDİKATÖRLER'!U140)&amp;"  "&amp;'🔢 İNDİKATÖRLER'!U140&amp;"/15","")</f>
        <v/>
      </c>
      <c r="P141" s="250" t="str">
        <f t="shared" si="4"/>
        <v>—</v>
      </c>
      <c r="Q141" s="250" t="str">
        <f t="shared" si="5"/>
        <v>📊 Yüksek Skor</v>
      </c>
    </row>
    <row r="142" spans="1:17" ht="16.05" customHeight="1" x14ac:dyDescent="0.3">
      <c r="A142" s="15">
        <v>139</v>
      </c>
      <c r="B142" s="16" t="s">
        <v>1055</v>
      </c>
      <c r="C142" s="15" t="str">
        <f>'🔢 İNDİKATÖRLER'!U141</f>
        <v/>
      </c>
      <c r="D142" s="15" t="str">
        <f>'🔢 İNDİKATÖRLER'!N141</f>
        <v>?</v>
      </c>
      <c r="E142" s="15" t="str">
        <f>'🔢 İNDİKATÖRLER'!O141</f>
        <v>?</v>
      </c>
      <c r="F142" s="15" t="str">
        <f>'🔢 İNDİKATÖRLER'!P141</f>
        <v>?</v>
      </c>
      <c r="G142" s="15" t="str">
        <f>'🔢 İNDİKATÖRLER'!Q141</f>
        <v>?</v>
      </c>
      <c r="H142" s="15" t="str">
        <f>'🔢 İNDİKATÖRLER'!R141</f>
        <v>?</v>
      </c>
      <c r="I142" s="15" t="str">
        <f>'🔢 İNDİKATÖRLER'!S141</f>
        <v>?</v>
      </c>
      <c r="J142" s="15" t="str">
        <f>IF('🔢 İNDİKATÖRLER'!T141&lt;0,'🔢 İNDİKATÖRLER'!T141&amp;"","—")</f>
        <v>—</v>
      </c>
      <c r="K142" s="15" t="str">
        <f>IFERROR(TEXT('🔢 İNDİKATÖRLER'!F141,"0.00")&amp;"%","?")</f>
        <v>?%</v>
      </c>
      <c r="L142" s="15" t="str">
        <f>IFERROR(IF('📡 CANLI_VERİ'!I142&gt;0,"+"&amp;TEXT('📡 CANLI_VERİ'!I142,"0.0")&amp;"%",TEXT('📡 CANLI_VERİ'!I142,"0.0")&amp;"%"),"—")</f>
        <v>00%</v>
      </c>
      <c r="M142" s="15">
        <f>'📡 CANLI_VERİ'!H142</f>
        <v>0</v>
      </c>
      <c r="N142" s="15">
        <f>'📡 CANLI_VERİ'!C142</f>
        <v>0</v>
      </c>
      <c r="O142" s="15" t="str">
        <f>IF(COUNT('🔢 İNDİKATÖRLER'!U141),REPT("█",'🔢 İNDİKATÖRLER'!U141)&amp;"  "&amp;'🔢 İNDİKATÖRLER'!U141&amp;"/15","")</f>
        <v/>
      </c>
      <c r="P142" s="250" t="str">
        <f t="shared" si="4"/>
        <v>—</v>
      </c>
      <c r="Q142" s="250" t="str">
        <f t="shared" si="5"/>
        <v>📊 Yüksek Skor</v>
      </c>
    </row>
    <row r="143" spans="1:17" ht="16.05" customHeight="1" x14ac:dyDescent="0.3">
      <c r="A143" s="24">
        <v>140</v>
      </c>
      <c r="B143" s="25" t="s">
        <v>1056</v>
      </c>
      <c r="C143" s="24" t="str">
        <f>'🔢 İNDİKATÖRLER'!U142</f>
        <v/>
      </c>
      <c r="D143" s="24" t="str">
        <f>'🔢 İNDİKATÖRLER'!N142</f>
        <v>?</v>
      </c>
      <c r="E143" s="24" t="str">
        <f>'🔢 İNDİKATÖRLER'!O142</f>
        <v>?</v>
      </c>
      <c r="F143" s="24" t="str">
        <f>'🔢 İNDİKATÖRLER'!P142</f>
        <v>?</v>
      </c>
      <c r="G143" s="24" t="str">
        <f>'🔢 İNDİKATÖRLER'!Q142</f>
        <v>?</v>
      </c>
      <c r="H143" s="24" t="str">
        <f>'🔢 İNDİKATÖRLER'!R142</f>
        <v>?</v>
      </c>
      <c r="I143" s="24" t="str">
        <f>'🔢 İNDİKATÖRLER'!S142</f>
        <v>?</v>
      </c>
      <c r="J143" s="24" t="str">
        <f>IF('🔢 İNDİKATÖRLER'!T142&lt;0,'🔢 İNDİKATÖRLER'!T142&amp;"","—")</f>
        <v>—</v>
      </c>
      <c r="K143" s="24" t="str">
        <f>IFERROR(TEXT('🔢 İNDİKATÖRLER'!F142,"0.00")&amp;"%","?")</f>
        <v>?%</v>
      </c>
      <c r="L143" s="24" t="str">
        <f>IFERROR(IF('📡 CANLI_VERİ'!I143&gt;0,"+"&amp;TEXT('📡 CANLI_VERİ'!I143,"0.0")&amp;"%",TEXT('📡 CANLI_VERİ'!I143,"0.0")&amp;"%"),"—")</f>
        <v>00%</v>
      </c>
      <c r="M143" s="24">
        <f>'📡 CANLI_VERİ'!H143</f>
        <v>0</v>
      </c>
      <c r="N143" s="24">
        <f>'📡 CANLI_VERİ'!C143</f>
        <v>0</v>
      </c>
      <c r="O143" s="24" t="str">
        <f>IF(COUNT('🔢 İNDİKATÖRLER'!U142),REPT("█",'🔢 İNDİKATÖRLER'!U142)&amp;"  "&amp;'🔢 İNDİKATÖRLER'!U142&amp;"/15","")</f>
        <v/>
      </c>
      <c r="P143" s="250" t="str">
        <f t="shared" si="4"/>
        <v>—</v>
      </c>
      <c r="Q143" s="250" t="str">
        <f t="shared" si="5"/>
        <v>📊 Yüksek Skor</v>
      </c>
    </row>
    <row r="144" spans="1:17" ht="16.05" customHeight="1" x14ac:dyDescent="0.3">
      <c r="A144" s="15">
        <v>141</v>
      </c>
      <c r="B144" s="16" t="s">
        <v>119</v>
      </c>
      <c r="C144" s="15" t="str">
        <f>'🔢 İNDİKATÖRLER'!U143</f>
        <v/>
      </c>
      <c r="D144" s="15" t="str">
        <f>'🔢 İNDİKATÖRLER'!N143</f>
        <v>?</v>
      </c>
      <c r="E144" s="15" t="str">
        <f>'🔢 İNDİKATÖRLER'!O143</f>
        <v>?</v>
      </c>
      <c r="F144" s="15" t="str">
        <f>'🔢 İNDİKATÖRLER'!P143</f>
        <v>?</v>
      </c>
      <c r="G144" s="15" t="str">
        <f>'🔢 İNDİKATÖRLER'!Q143</f>
        <v>?</v>
      </c>
      <c r="H144" s="15" t="str">
        <f>'🔢 İNDİKATÖRLER'!R143</f>
        <v>?</v>
      </c>
      <c r="I144" s="15" t="str">
        <f>'🔢 İNDİKATÖRLER'!S143</f>
        <v>?</v>
      </c>
      <c r="J144" s="15" t="str">
        <f>IF('🔢 İNDİKATÖRLER'!T143&lt;0,'🔢 İNDİKATÖRLER'!T143&amp;"","—")</f>
        <v>—</v>
      </c>
      <c r="K144" s="15" t="str">
        <f>IFERROR(TEXT('🔢 İNDİKATÖRLER'!F143,"0.00")&amp;"%","?")</f>
        <v>?%</v>
      </c>
      <c r="L144" s="15" t="str">
        <f>IFERROR(IF('📡 CANLI_VERİ'!I144&gt;0,"+"&amp;TEXT('📡 CANLI_VERİ'!I144,"0.0")&amp;"%",TEXT('📡 CANLI_VERİ'!I144,"0.0")&amp;"%"),"—")</f>
        <v>00%</v>
      </c>
      <c r="M144" s="15">
        <f>'📡 CANLI_VERİ'!H144</f>
        <v>24908</v>
      </c>
      <c r="N144" s="15">
        <f>'📡 CANLI_VERİ'!C144</f>
        <v>4.8600000000000003</v>
      </c>
      <c r="O144" s="15" t="str">
        <f>IF(COUNT('🔢 İNDİKATÖRLER'!U143),REPT("█",'🔢 İNDİKATÖRLER'!U143)&amp;"  "&amp;'🔢 İNDİKATÖRLER'!U143&amp;"/15","")</f>
        <v/>
      </c>
      <c r="P144" s="250" t="str">
        <f t="shared" si="4"/>
        <v>—</v>
      </c>
      <c r="Q144" s="250" t="str">
        <f t="shared" si="5"/>
        <v>📊 Yüksek Skor</v>
      </c>
    </row>
    <row r="145" spans="1:17" ht="16.05" customHeight="1" x14ac:dyDescent="0.3">
      <c r="A145" s="24">
        <v>142</v>
      </c>
      <c r="B145" s="25" t="s">
        <v>132</v>
      </c>
      <c r="C145" s="53">
        <f>'🔢 İNDİKATÖRLER'!U144</f>
        <v>9</v>
      </c>
      <c r="D145" s="54" t="str">
        <f>'🔢 İNDİKATÖRLER'!N144</f>
        <v>✓</v>
      </c>
      <c r="E145" s="55" t="str">
        <f>'🔢 İNDİKATÖRLER'!O144</f>
        <v>✓</v>
      </c>
      <c r="F145" s="54" t="str">
        <f>'🔢 İNDİKATÖRLER'!P144</f>
        <v>✓</v>
      </c>
      <c r="G145" s="54" t="str">
        <f>'🔢 İNDİKATÖRLER'!Q144</f>
        <v>✗</v>
      </c>
      <c r="H145" s="54" t="str">
        <f>'🔢 İNDİKATÖRLER'!R144</f>
        <v>✓</v>
      </c>
      <c r="I145" s="54" t="str">
        <f>'🔢 İNDİKATÖRLER'!S144</f>
        <v>✗</v>
      </c>
      <c r="J145" s="56" t="str">
        <f>IF('🔢 İNDİKATÖRLER'!T144&lt;0,'🔢 İNDİKATÖRLER'!T144&amp;"","—")</f>
        <v>-2</v>
      </c>
      <c r="K145" s="57" t="str">
        <f>IFERROR(TEXT('🔢 İNDİKATÖRLER'!F144,"0.00")&amp;"%","?")</f>
        <v>007%</v>
      </c>
      <c r="L145" s="57" t="str">
        <f>IFERROR(IF('📡 CANLI_VERİ'!I145&gt;0,"+"&amp;TEXT('📡 CANLI_VERİ'!I145,"0.0")&amp;"%",TEXT('📡 CANLI_VERİ'!I145,"0.0")&amp;"%"),"—")</f>
        <v>00%</v>
      </c>
      <c r="M145" s="58">
        <f>'📡 CANLI_VERİ'!H145</f>
        <v>560479</v>
      </c>
      <c r="N145" s="58">
        <f>'📡 CANLI_VERİ'!C145</f>
        <v>20.12</v>
      </c>
      <c r="O145" s="56" t="str">
        <f>IF(COUNT('🔢 İNDİKATÖRLER'!U144),REPT("█",'🔢 İNDİKATÖRLER'!U144)&amp;"  "&amp;'🔢 İNDİKATÖRLER'!U144&amp;"/15","")</f>
        <v>█████████  9/15</v>
      </c>
      <c r="P145" s="250" t="str">
        <f t="shared" si="4"/>
        <v>—</v>
      </c>
      <c r="Q145" s="250" t="str">
        <f t="shared" si="5"/>
        <v>—</v>
      </c>
    </row>
    <row r="146" spans="1:17" ht="16.05" customHeight="1" x14ac:dyDescent="0.3">
      <c r="A146" s="15">
        <v>143</v>
      </c>
      <c r="B146" s="16" t="s">
        <v>570</v>
      </c>
      <c r="C146" s="59">
        <f>'🔢 İNDİKATÖRLER'!U145</f>
        <v>6</v>
      </c>
      <c r="D146" s="60" t="str">
        <f>'🔢 İNDİKATÖRLER'!N145</f>
        <v>✗</v>
      </c>
      <c r="E146" s="61" t="str">
        <f>'🔢 İNDİKATÖRLER'!O145</f>
        <v>✓</v>
      </c>
      <c r="F146" s="60" t="str">
        <f>'🔢 İNDİKATÖRLER'!P145</f>
        <v>✓</v>
      </c>
      <c r="G146" s="60" t="str">
        <f>'🔢 İNDİKATÖRLER'!Q145</f>
        <v>✗</v>
      </c>
      <c r="H146" s="60" t="str">
        <f>'🔢 İNDİKATÖRLER'!R145</f>
        <v>✗</v>
      </c>
      <c r="I146" s="60" t="str">
        <f>'🔢 İNDİKATÖRLER'!S145</f>
        <v>✗</v>
      </c>
      <c r="J146" s="60" t="str">
        <f>IF('🔢 İNDİKATÖRLER'!T145&lt;0,'🔢 İNDİKATÖRLER'!T145&amp;"","—")</f>
        <v>—</v>
      </c>
      <c r="K146" s="60" t="str">
        <f>IFERROR(TEXT('🔢 İNDİKATÖRLER'!F145,"0.00")&amp;"%","?")</f>
        <v>003%</v>
      </c>
      <c r="L146" s="62" t="str">
        <f>IFERROR(IF('📡 CANLI_VERİ'!I146&gt;0,"+"&amp;TEXT('📡 CANLI_VERİ'!I146,"0.0")&amp;"%",TEXT('📡 CANLI_VERİ'!I146,"0.0")&amp;"%"),"—")</f>
        <v>00%</v>
      </c>
      <c r="M146" s="63">
        <f>'📡 CANLI_VERİ'!H146</f>
        <v>4108</v>
      </c>
      <c r="N146" s="63">
        <f>'📡 CANLI_VERİ'!C146</f>
        <v>7.76</v>
      </c>
      <c r="O146" s="64" t="str">
        <f>IF(COUNT('🔢 İNDİKATÖRLER'!U145),REPT("█",'🔢 İNDİKATÖRLER'!U145)&amp;"  "&amp;'🔢 İNDİKATÖRLER'!U145&amp;"/15","")</f>
        <v>██████  6/15</v>
      </c>
      <c r="P146" s="250" t="str">
        <f t="shared" si="4"/>
        <v>—</v>
      </c>
      <c r="Q146" s="250" t="str">
        <f t="shared" si="5"/>
        <v>—</v>
      </c>
    </row>
    <row r="147" spans="1:17" ht="16.05" customHeight="1" x14ac:dyDescent="0.3">
      <c r="A147" s="24">
        <v>144</v>
      </c>
      <c r="B147" s="25" t="s">
        <v>246</v>
      </c>
      <c r="C147" s="69">
        <f>'🔢 İNDİKATÖRLER'!U146</f>
        <v>3</v>
      </c>
      <c r="D147" s="55" t="str">
        <f>'🔢 İNDİKATÖRLER'!N146</f>
        <v>✗</v>
      </c>
      <c r="E147" s="55" t="str">
        <f>'🔢 İNDİKATÖRLER'!O146</f>
        <v>✓</v>
      </c>
      <c r="F147" s="55" t="str">
        <f>'🔢 İNDİKATÖRLER'!P146</f>
        <v>✗</v>
      </c>
      <c r="G147" s="55" t="str">
        <f>'🔢 İNDİKATÖRLER'!Q146</f>
        <v>✗</v>
      </c>
      <c r="H147" s="54" t="str">
        <f>'🔢 İNDİKATÖRLER'!R146</f>
        <v>✗</v>
      </c>
      <c r="I147" s="54" t="str">
        <f>'🔢 İNDİKATÖRLER'!S146</f>
        <v>✗</v>
      </c>
      <c r="J147" s="56" t="str">
        <f>IF('🔢 İNDİKATÖRLER'!T146&lt;0,'🔢 İNDİKATÖRLER'!T146&amp;"","—")</f>
        <v>—</v>
      </c>
      <c r="K147" s="57" t="str">
        <f>IFERROR(TEXT('🔢 İNDİKATÖRLER'!F146,"0.00")&amp;"%","?")</f>
        <v>005%</v>
      </c>
      <c r="L147" s="55" t="str">
        <f>IFERROR(IF('📡 CANLI_VERİ'!I147&gt;0,"+"&amp;TEXT('📡 CANLI_VERİ'!I147,"0.0")&amp;"%",TEXT('📡 CANLI_VERİ'!I147,"0.0")&amp;"%"),"—")</f>
        <v>00%</v>
      </c>
      <c r="M147" s="58">
        <f>'📡 CANLI_VERİ'!H147</f>
        <v>168034</v>
      </c>
      <c r="N147" s="58">
        <f>'📡 CANLI_VERİ'!C147</f>
        <v>85.45</v>
      </c>
      <c r="O147" s="55" t="str">
        <f>IF(COUNT('🔢 İNDİKATÖRLER'!U146),REPT("█",'🔢 İNDİKATÖRLER'!U146)&amp;"  "&amp;'🔢 İNDİKATÖRLER'!U146&amp;"/15","")</f>
        <v>███  3/15</v>
      </c>
      <c r="P147" s="250" t="str">
        <f t="shared" si="4"/>
        <v>—</v>
      </c>
      <c r="Q147" s="250" t="str">
        <f t="shared" si="5"/>
        <v>—</v>
      </c>
    </row>
    <row r="148" spans="1:17" ht="16.05" customHeight="1" x14ac:dyDescent="0.3">
      <c r="A148" s="15">
        <v>145</v>
      </c>
      <c r="B148" s="16" t="s">
        <v>571</v>
      </c>
      <c r="C148" s="72">
        <f>'🔢 İNDİKATÖRLER'!U147</f>
        <v>9</v>
      </c>
      <c r="D148" s="61" t="str">
        <f>'🔢 İNDİKATÖRLER'!N147</f>
        <v>✓</v>
      </c>
      <c r="E148" s="61" t="str">
        <f>'🔢 İNDİKATÖRLER'!O147</f>
        <v>✓</v>
      </c>
      <c r="F148" s="60" t="str">
        <f>'🔢 İNDİKATÖRLER'!P147</f>
        <v>✓</v>
      </c>
      <c r="G148" s="60" t="str">
        <f>'🔢 İNDİKATÖRLER'!Q147</f>
        <v>✗</v>
      </c>
      <c r="H148" s="60" t="str">
        <f>'🔢 İNDİKATÖRLER'!R147</f>
        <v>✓</v>
      </c>
      <c r="I148" s="61" t="str">
        <f>'🔢 İNDİKATÖRLER'!S147</f>
        <v>✗</v>
      </c>
      <c r="J148" s="64" t="str">
        <f>IF('🔢 İNDİKATÖRLER'!T147&lt;0,'🔢 İNDİKATÖRLER'!T147&amp;"","—")</f>
        <v>-2</v>
      </c>
      <c r="K148" s="62" t="str">
        <f>IFERROR(TEXT('🔢 İNDİKATÖRLER'!F147,"0.00")&amp;"%","?")</f>
        <v>005%</v>
      </c>
      <c r="L148" s="61" t="str">
        <f>IFERROR(IF('📡 CANLI_VERİ'!I148&gt;0,"+"&amp;TEXT('📡 CANLI_VERİ'!I148,"0.0")&amp;"%",TEXT('📡 CANLI_VERİ'!I148,"0.0")&amp;"%"),"—")</f>
        <v>-01%</v>
      </c>
      <c r="M148" s="63">
        <f>'📡 CANLI_VERİ'!H148</f>
        <v>15876</v>
      </c>
      <c r="N148" s="63">
        <f>'📡 CANLI_VERİ'!C148</f>
        <v>375</v>
      </c>
      <c r="O148" s="62" t="str">
        <f>IF(COUNT('🔢 İNDİKATÖRLER'!U147),REPT("█",'🔢 İNDİKATÖRLER'!U147)&amp;"  "&amp;'🔢 İNDİKATÖRLER'!U147&amp;"/15","")</f>
        <v>█████████  9/15</v>
      </c>
      <c r="P148" s="250" t="str">
        <f t="shared" si="4"/>
        <v>—</v>
      </c>
      <c r="Q148" s="250" t="str">
        <f t="shared" si="5"/>
        <v>—</v>
      </c>
    </row>
    <row r="149" spans="1:17" ht="16.05" customHeight="1" x14ac:dyDescent="0.3">
      <c r="A149" s="24">
        <v>146</v>
      </c>
      <c r="B149" s="25" t="s">
        <v>222</v>
      </c>
      <c r="C149" s="53">
        <f>'🔢 İNDİKATÖRLER'!U148</f>
        <v>1</v>
      </c>
      <c r="D149" s="54" t="str">
        <f>'🔢 İNDİKATÖRLER'!N148</f>
        <v>✗</v>
      </c>
      <c r="E149" s="55" t="str">
        <f>'🔢 İNDİKATÖRLER'!O148</f>
        <v>✓</v>
      </c>
      <c r="F149" s="54" t="str">
        <f>'🔢 İNDİKATÖRLER'!P148</f>
        <v>✗</v>
      </c>
      <c r="G149" s="55" t="str">
        <f>'🔢 İNDİKATÖRLER'!Q148</f>
        <v>✗</v>
      </c>
      <c r="H149" s="54" t="str">
        <f>'🔢 İNDİKATÖRLER'!R148</f>
        <v>✗</v>
      </c>
      <c r="I149" s="55" t="str">
        <f>'🔢 İNDİKATÖRLER'!S148</f>
        <v>✗</v>
      </c>
      <c r="J149" s="54" t="str">
        <f>IF('🔢 İNDİKATÖRLER'!T148&lt;0,'🔢 İNDİKATÖRLER'!T148&amp;"","—")</f>
        <v>-2</v>
      </c>
      <c r="K149" s="54" t="str">
        <f>IFERROR(TEXT('🔢 İNDİKATÖRLER'!F148,"0.00")&amp;"%","?")</f>
        <v>011%</v>
      </c>
      <c r="L149" s="57" t="str">
        <f>IFERROR(IF('📡 CANLI_VERİ'!I149&gt;0,"+"&amp;TEXT('📡 CANLI_VERİ'!I149,"0.0")&amp;"%",TEXT('📡 CANLI_VERİ'!I149,"0.0")&amp;"%"),"—")</f>
        <v>00%</v>
      </c>
      <c r="M149" s="58">
        <f>'📡 CANLI_VERİ'!H149</f>
        <v>129870</v>
      </c>
      <c r="N149" s="58">
        <f>'📡 CANLI_VERİ'!C149</f>
        <v>21.44</v>
      </c>
      <c r="O149" s="56" t="str">
        <f>IF(COUNT('🔢 İNDİKATÖRLER'!U148),REPT("█",'🔢 İNDİKATÖRLER'!U148)&amp;"  "&amp;'🔢 İNDİKATÖRLER'!U148&amp;"/15","")</f>
        <v>█  1/15</v>
      </c>
      <c r="P149" s="250" t="str">
        <f t="shared" si="4"/>
        <v>—</v>
      </c>
      <c r="Q149" s="250" t="str">
        <f t="shared" si="5"/>
        <v>—</v>
      </c>
    </row>
    <row r="150" spans="1:17" ht="16.05" customHeight="1" x14ac:dyDescent="0.3">
      <c r="A150" s="15">
        <v>147</v>
      </c>
      <c r="B150" s="16" t="s">
        <v>185</v>
      </c>
      <c r="C150" s="59">
        <f>'🔢 İNDİKATÖRLER'!U149</f>
        <v>11</v>
      </c>
      <c r="D150" s="61" t="str">
        <f>'🔢 İNDİKATÖRLER'!N149</f>
        <v>✓</v>
      </c>
      <c r="E150" s="61" t="str">
        <f>'🔢 İNDİKATÖRLER'!O149</f>
        <v>✓</v>
      </c>
      <c r="F150" s="60" t="str">
        <f>'🔢 İNDİKATÖRLER'!P149</f>
        <v>✓</v>
      </c>
      <c r="G150" s="60" t="str">
        <f>'🔢 İNDİKATÖRLER'!Q149</f>
        <v>✗</v>
      </c>
      <c r="H150" s="60" t="str">
        <f>'🔢 İNDİKATÖRLER'!R149</f>
        <v>✓</v>
      </c>
      <c r="I150" s="60" t="str">
        <f>'🔢 İNDİKATÖRLER'!S149</f>
        <v>✗</v>
      </c>
      <c r="J150" s="60" t="str">
        <f>IF('🔢 İNDİKATÖRLER'!T149&lt;0,'🔢 İNDİKATÖRLER'!T149&amp;"","—")</f>
        <v>—</v>
      </c>
      <c r="K150" s="60" t="str">
        <f>IFERROR(TEXT('🔢 İNDİKATÖRLER'!F149,"0.00")&amp;"%","?")</f>
        <v>003%</v>
      </c>
      <c r="L150" s="61" t="str">
        <f>IFERROR(IF('📡 CANLI_VERİ'!I150&gt;0,"+"&amp;TEXT('📡 CANLI_VERİ'!I150,"0.0")&amp;"%",TEXT('📡 CANLI_VERİ'!I150,"0.0")&amp;"%"),"—")</f>
        <v>00%</v>
      </c>
      <c r="M150" s="63">
        <f>'📡 CANLI_VERİ'!H150</f>
        <v>21349</v>
      </c>
      <c r="N150" s="63">
        <f>'📡 CANLI_VERİ'!C150</f>
        <v>39.479999999999997</v>
      </c>
      <c r="O150" s="64" t="str">
        <f>IF(COUNT('🔢 İNDİKATÖRLER'!U149),REPT("█",'🔢 İNDİKATÖRLER'!U149)&amp;"  "&amp;'🔢 İNDİKATÖRLER'!U149&amp;"/15","")</f>
        <v>███████████  11/15</v>
      </c>
      <c r="P150" s="250" t="str">
        <f t="shared" si="4"/>
        <v>—</v>
      </c>
      <c r="Q150" s="250" t="str">
        <f t="shared" si="5"/>
        <v>📊 Yüksek Skor</v>
      </c>
    </row>
    <row r="151" spans="1:17" ht="16.05" customHeight="1" x14ac:dyDescent="0.3">
      <c r="A151" s="24">
        <v>148</v>
      </c>
      <c r="B151" s="25" t="s">
        <v>1057</v>
      </c>
      <c r="C151" s="24" t="str">
        <f>'🔢 İNDİKATÖRLER'!U150</f>
        <v/>
      </c>
      <c r="D151" s="24" t="str">
        <f>'🔢 İNDİKATÖRLER'!N150</f>
        <v>?</v>
      </c>
      <c r="E151" s="24" t="str">
        <f>'🔢 İNDİKATÖRLER'!O150</f>
        <v>?</v>
      </c>
      <c r="F151" s="24" t="str">
        <f>'🔢 İNDİKATÖRLER'!P150</f>
        <v>?</v>
      </c>
      <c r="G151" s="24" t="str">
        <f>'🔢 İNDİKATÖRLER'!Q150</f>
        <v>?</v>
      </c>
      <c r="H151" s="24" t="str">
        <f>'🔢 İNDİKATÖRLER'!R150</f>
        <v>?</v>
      </c>
      <c r="I151" s="24" t="str">
        <f>'🔢 İNDİKATÖRLER'!S150</f>
        <v>?</v>
      </c>
      <c r="J151" s="24" t="str">
        <f>IF('🔢 İNDİKATÖRLER'!T150&lt;0,'🔢 İNDİKATÖRLER'!T150&amp;"","—")</f>
        <v>—</v>
      </c>
      <c r="K151" s="24" t="str">
        <f>IFERROR(TEXT('🔢 İNDİKATÖRLER'!F150,"0.00")&amp;"%","?")</f>
        <v>?%</v>
      </c>
      <c r="L151" s="24" t="str">
        <f>IFERROR(IF('📡 CANLI_VERİ'!I151&gt;0,"+"&amp;TEXT('📡 CANLI_VERİ'!I151,"0.0")&amp;"%",TEXT('📡 CANLI_VERİ'!I151,"0.0")&amp;"%"),"—")</f>
        <v>00%</v>
      </c>
      <c r="M151" s="24">
        <f>'📡 CANLI_VERİ'!H151</f>
        <v>0</v>
      </c>
      <c r="N151" s="24">
        <f>'📡 CANLI_VERİ'!C151</f>
        <v>0</v>
      </c>
      <c r="O151" s="24" t="str">
        <f>IF(COUNT('🔢 İNDİKATÖRLER'!U150),REPT("█",'🔢 İNDİKATÖRLER'!U150)&amp;"  "&amp;'🔢 İNDİKATÖRLER'!U150&amp;"/15","")</f>
        <v/>
      </c>
      <c r="P151" s="250" t="str">
        <f t="shared" si="4"/>
        <v>—</v>
      </c>
      <c r="Q151" s="250" t="str">
        <f t="shared" si="5"/>
        <v>📊 Yüksek Skor</v>
      </c>
    </row>
    <row r="152" spans="1:17" ht="16.05" customHeight="1" x14ac:dyDescent="0.3">
      <c r="A152" s="15">
        <v>149</v>
      </c>
      <c r="B152" s="16" t="s">
        <v>256</v>
      </c>
      <c r="C152" s="59">
        <f>'🔢 İNDİKATÖRLER'!U151</f>
        <v>4</v>
      </c>
      <c r="D152" s="60" t="str">
        <f>'🔢 İNDİKATÖRLER'!N151</f>
        <v>✗</v>
      </c>
      <c r="E152" s="61" t="str">
        <f>'🔢 İNDİKATÖRLER'!O151</f>
        <v>✓</v>
      </c>
      <c r="F152" s="60" t="str">
        <f>'🔢 İNDİKATÖRLER'!P151</f>
        <v>✓</v>
      </c>
      <c r="G152" s="60" t="str">
        <f>'🔢 İNDİKATÖRLER'!Q151</f>
        <v>✗</v>
      </c>
      <c r="H152" s="60" t="str">
        <f>'🔢 İNDİKATÖRLER'!R151</f>
        <v>✗</v>
      </c>
      <c r="I152" s="60" t="str">
        <f>'🔢 İNDİKATÖRLER'!S151</f>
        <v>✗</v>
      </c>
      <c r="J152" s="64" t="str">
        <f>IF('🔢 İNDİKATÖRLER'!T151&lt;0,'🔢 İNDİKATÖRLER'!T151&amp;"","—")</f>
        <v>-2</v>
      </c>
      <c r="K152" s="62" t="str">
        <f>IFERROR(TEXT('🔢 İNDİKATÖRLER'!F151,"0.00")&amp;"%","?")</f>
        <v>006%</v>
      </c>
      <c r="L152" s="60" t="str">
        <f>IFERROR(IF('📡 CANLI_VERİ'!I152&gt;0,"+"&amp;TEXT('📡 CANLI_VERİ'!I152,"0.0")&amp;"%",TEXT('📡 CANLI_VERİ'!I152,"0.0")&amp;"%"),"—")</f>
        <v>00%</v>
      </c>
      <c r="M152" s="63">
        <f>'📡 CANLI_VERİ'!H152</f>
        <v>284</v>
      </c>
      <c r="N152" s="63">
        <f>'📡 CANLI_VERİ'!C152</f>
        <v>6342.5</v>
      </c>
      <c r="O152" s="64" t="str">
        <f>IF(COUNT('🔢 İNDİKATÖRLER'!U151),REPT("█",'🔢 İNDİKATÖRLER'!U151)&amp;"  "&amp;'🔢 İNDİKATÖRLER'!U151&amp;"/15","")</f>
        <v>████  4/15</v>
      </c>
      <c r="P152" s="250" t="str">
        <f t="shared" si="4"/>
        <v>—</v>
      </c>
      <c r="Q152" s="250" t="str">
        <f t="shared" si="5"/>
        <v>—</v>
      </c>
    </row>
    <row r="153" spans="1:17" ht="16.05" customHeight="1" x14ac:dyDescent="0.3">
      <c r="A153" s="24">
        <v>150</v>
      </c>
      <c r="B153" s="25" t="s">
        <v>140</v>
      </c>
      <c r="C153" s="69">
        <f>'🔢 İNDİKATÖRLER'!U152</f>
        <v>3</v>
      </c>
      <c r="D153" s="55" t="str">
        <f>'🔢 İNDİKATÖRLER'!N152</f>
        <v>✗</v>
      </c>
      <c r="E153" s="55" t="str">
        <f>'🔢 İNDİKATÖRLER'!O152</f>
        <v>✓</v>
      </c>
      <c r="F153" s="54" t="str">
        <f>'🔢 İNDİKATÖRLER'!P152</f>
        <v>✗</v>
      </c>
      <c r="G153" s="54" t="str">
        <f>'🔢 İNDİKATÖRLER'!Q152</f>
        <v>✗</v>
      </c>
      <c r="H153" s="55" t="str">
        <f>'🔢 İNDİKATÖRLER'!R152</f>
        <v>✗</v>
      </c>
      <c r="I153" s="55" t="str">
        <f>'🔢 İNDİKATÖRLER'!S152</f>
        <v>✗</v>
      </c>
      <c r="J153" s="56" t="str">
        <f>IF('🔢 İNDİKATÖRLER'!T152&lt;0,'🔢 İNDİKATÖRLER'!T152&amp;"","—")</f>
        <v>—</v>
      </c>
      <c r="K153" s="57" t="str">
        <f>IFERROR(TEXT('🔢 İNDİKATÖRLER'!F152,"0.00")&amp;"%","?")</f>
        <v>004%</v>
      </c>
      <c r="L153" s="55" t="str">
        <f>IFERROR(IF('📡 CANLI_VERİ'!I153&gt;0,"+"&amp;TEXT('📡 CANLI_VERİ'!I153,"0.0")&amp;"%",TEXT('📡 CANLI_VERİ'!I153,"0.0")&amp;"%"),"—")</f>
        <v>00%</v>
      </c>
      <c r="M153" s="58">
        <f>'📡 CANLI_VERİ'!H153</f>
        <v>13932</v>
      </c>
      <c r="N153" s="58">
        <f>'📡 CANLI_VERİ'!C153</f>
        <v>126.8</v>
      </c>
      <c r="O153" s="55" t="str">
        <f>IF(COUNT('🔢 İNDİKATÖRLER'!U152),REPT("█",'🔢 İNDİKATÖRLER'!U152)&amp;"  "&amp;'🔢 İNDİKATÖRLER'!U152&amp;"/15","")</f>
        <v>███  3/15</v>
      </c>
      <c r="P153" s="250" t="str">
        <f t="shared" si="4"/>
        <v>—</v>
      </c>
      <c r="Q153" s="250" t="str">
        <f t="shared" si="5"/>
        <v>—</v>
      </c>
    </row>
    <row r="154" spans="1:17" ht="16.05" customHeight="1" x14ac:dyDescent="0.3">
      <c r="A154" s="15">
        <v>151</v>
      </c>
      <c r="B154" s="16" t="s">
        <v>572</v>
      </c>
      <c r="C154" s="65">
        <f>'🔢 İNDİKATÖRLER'!U153</f>
        <v>11</v>
      </c>
      <c r="D154" s="61" t="str">
        <f>'🔢 İNDİKATÖRLER'!N153</f>
        <v>✓</v>
      </c>
      <c r="E154" s="61" t="str">
        <f>'🔢 İNDİKATÖRLER'!O153</f>
        <v>✓</v>
      </c>
      <c r="F154" s="61" t="str">
        <f>'🔢 İNDİKATÖRLER'!P153</f>
        <v>✓</v>
      </c>
      <c r="G154" s="61" t="str">
        <f>'🔢 İNDİKATÖRLER'!Q153</f>
        <v>✓</v>
      </c>
      <c r="H154" s="61" t="str">
        <f>'🔢 İNDİKATÖRLER'!R153</f>
        <v>✓</v>
      </c>
      <c r="I154" s="61" t="str">
        <f>'🔢 İNDİKATÖRLER'!S153</f>
        <v>✗</v>
      </c>
      <c r="J154" s="64" t="str">
        <f>IF('🔢 İNDİKATÖRLER'!T153&lt;0,'🔢 İNDİKATÖRLER'!T153&amp;"","—")</f>
        <v>-2</v>
      </c>
      <c r="K154" s="62" t="str">
        <f>IFERROR(TEXT('🔢 İNDİKATÖRLER'!F153,"0.00")&amp;"%","?")</f>
        <v>007%</v>
      </c>
      <c r="L154" s="61" t="str">
        <f>IFERROR(IF('📡 CANLI_VERİ'!I154&gt;0,"+"&amp;TEXT('📡 CANLI_VERİ'!I154,"0.0")&amp;"%",TEXT('📡 CANLI_VERİ'!I154,"0.0")&amp;"%"),"—")</f>
        <v>-01%</v>
      </c>
      <c r="M154" s="63">
        <f>'📡 CANLI_VERİ'!H154</f>
        <v>6708</v>
      </c>
      <c r="N154" s="63">
        <f>'📡 CANLI_VERİ'!C154</f>
        <v>44.5</v>
      </c>
      <c r="O154" s="66" t="str">
        <f>IF(COUNT('🔢 İNDİKATÖRLER'!U153),REPT("█",'🔢 İNDİKATÖRLER'!U153)&amp;"  "&amp;'🔢 İNDİKATÖRLER'!U153&amp;"/15","")</f>
        <v>███████████  11/15</v>
      </c>
      <c r="P154" s="250" t="str">
        <f t="shared" si="4"/>
        <v>✓ K4+K5</v>
      </c>
      <c r="Q154" s="250" t="str">
        <f t="shared" si="5"/>
        <v>🔥 Güçlü AL</v>
      </c>
    </row>
    <row r="155" spans="1:17" ht="16.05" customHeight="1" x14ac:dyDescent="0.3">
      <c r="A155" s="24">
        <v>152</v>
      </c>
      <c r="B155" s="25" t="s">
        <v>210</v>
      </c>
      <c r="C155" s="69">
        <f>'🔢 İNDİKATÖRLER'!U154</f>
        <v>11</v>
      </c>
      <c r="D155" s="55" t="str">
        <f>'🔢 İNDİKATÖRLER'!N154</f>
        <v>✓</v>
      </c>
      <c r="E155" s="55" t="str">
        <f>'🔢 İNDİKATÖRLER'!O154</f>
        <v>✓</v>
      </c>
      <c r="F155" s="55" t="str">
        <f>'🔢 İNDİKATÖRLER'!P154</f>
        <v>✓</v>
      </c>
      <c r="G155" s="55" t="str">
        <f>'🔢 İNDİKATÖRLER'!Q154</f>
        <v>✗</v>
      </c>
      <c r="H155" s="54" t="str">
        <f>'🔢 İNDİKATÖRLER'!R154</f>
        <v>✓</v>
      </c>
      <c r="I155" s="54" t="str">
        <f>'🔢 İNDİKATÖRLER'!S154</f>
        <v>✗</v>
      </c>
      <c r="J155" s="56" t="str">
        <f>IF('🔢 İNDİKATÖRLER'!T154&lt;0,'🔢 İNDİKATÖRLER'!T154&amp;"","—")</f>
        <v>—</v>
      </c>
      <c r="K155" s="57" t="str">
        <f>IFERROR(TEXT('🔢 İNDİKATÖRLER'!F154,"0.00")&amp;"%","?")</f>
        <v>003%</v>
      </c>
      <c r="L155" s="55" t="str">
        <f>IFERROR(IF('📡 CANLI_VERİ'!I155&gt;0,"+"&amp;TEXT('📡 CANLI_VERİ'!I155,"0.0")&amp;"%",TEXT('📡 CANLI_VERİ'!I155,"0.0")&amp;"%"),"—")</f>
        <v>+01%</v>
      </c>
      <c r="M155" s="58">
        <f>'📡 CANLI_VERİ'!H155</f>
        <v>209044</v>
      </c>
      <c r="N155" s="58">
        <f>'📡 CANLI_VERİ'!C155</f>
        <v>3.05</v>
      </c>
      <c r="O155" s="55" t="str">
        <f>IF(COUNT('🔢 İNDİKATÖRLER'!U154),REPT("█",'🔢 İNDİKATÖRLER'!U154)&amp;"  "&amp;'🔢 İNDİKATÖRLER'!U154&amp;"/15","")</f>
        <v>███████████  11/15</v>
      </c>
      <c r="P155" s="250" t="str">
        <f t="shared" si="4"/>
        <v>—</v>
      </c>
      <c r="Q155" s="250" t="str">
        <f t="shared" si="5"/>
        <v>📊 Yüksek Skor</v>
      </c>
    </row>
    <row r="156" spans="1:17" ht="16.05" customHeight="1" x14ac:dyDescent="0.3">
      <c r="A156" s="15">
        <v>153</v>
      </c>
      <c r="B156" s="16" t="s">
        <v>134</v>
      </c>
      <c r="C156" s="59">
        <f>'🔢 İNDİKATÖRLER'!U155</f>
        <v>3</v>
      </c>
      <c r="D156" s="60" t="str">
        <f>'🔢 İNDİKATÖRLER'!N155</f>
        <v>✗</v>
      </c>
      <c r="E156" s="60" t="str">
        <f>'🔢 İNDİKATÖRLER'!O155</f>
        <v>✗</v>
      </c>
      <c r="F156" s="60" t="str">
        <f>'🔢 İNDİKATÖRLER'!P155</f>
        <v>✓</v>
      </c>
      <c r="G156" s="60" t="str">
        <f>'🔢 İNDİKATÖRLER'!Q155</f>
        <v>✗</v>
      </c>
      <c r="H156" s="60" t="str">
        <f>'🔢 İNDİKATÖRLER'!R155</f>
        <v>✗</v>
      </c>
      <c r="I156" s="60" t="str">
        <f>'🔢 İNDİKATÖRLER'!S155</f>
        <v>✗</v>
      </c>
      <c r="J156" s="64" t="str">
        <f>IF('🔢 İNDİKATÖRLER'!T155&lt;0,'🔢 İNDİKATÖRLER'!T155&amp;"","—")</f>
        <v>—</v>
      </c>
      <c r="K156" s="62" t="str">
        <f>IFERROR(TEXT('🔢 İNDİKATÖRLER'!F155,"0.00")&amp;"%","?")</f>
        <v>004%</v>
      </c>
      <c r="L156" s="60" t="str">
        <f>IFERROR(IF('📡 CANLI_VERİ'!I156&gt;0,"+"&amp;TEXT('📡 CANLI_VERİ'!I156,"0.0")&amp;"%",TEXT('📡 CANLI_VERİ'!I156,"0.0")&amp;"%"),"—")</f>
        <v>+00%</v>
      </c>
      <c r="M156" s="63">
        <f>'📡 CANLI_VERİ'!H156</f>
        <v>2778959</v>
      </c>
      <c r="N156" s="63">
        <f>'📡 CANLI_VERİ'!C156</f>
        <v>20.58</v>
      </c>
      <c r="O156" s="64" t="str">
        <f>IF(COUNT('🔢 İNDİKATÖRLER'!U155),REPT("█",'🔢 İNDİKATÖRLER'!U155)&amp;"  "&amp;'🔢 İNDİKATÖRLER'!U155&amp;"/15","")</f>
        <v>███  3/15</v>
      </c>
      <c r="P156" s="250" t="str">
        <f t="shared" si="4"/>
        <v>—</v>
      </c>
      <c r="Q156" s="250" t="str">
        <f t="shared" si="5"/>
        <v>—</v>
      </c>
    </row>
    <row r="157" spans="1:17" ht="16.05" customHeight="1" x14ac:dyDescent="0.3">
      <c r="A157" s="24">
        <v>154</v>
      </c>
      <c r="B157" s="25" t="s">
        <v>183</v>
      </c>
      <c r="C157" s="24" t="str">
        <f>'🔢 İNDİKATÖRLER'!U156</f>
        <v/>
      </c>
      <c r="D157" s="24" t="str">
        <f>'🔢 İNDİKATÖRLER'!N156</f>
        <v>?</v>
      </c>
      <c r="E157" s="24" t="str">
        <f>'🔢 İNDİKATÖRLER'!O156</f>
        <v>?</v>
      </c>
      <c r="F157" s="24" t="str">
        <f>'🔢 İNDİKATÖRLER'!P156</f>
        <v>?</v>
      </c>
      <c r="G157" s="24" t="str">
        <f>'🔢 İNDİKATÖRLER'!Q156</f>
        <v>?</v>
      </c>
      <c r="H157" s="24" t="str">
        <f>'🔢 İNDİKATÖRLER'!R156</f>
        <v>?</v>
      </c>
      <c r="I157" s="24" t="str">
        <f>'🔢 İNDİKATÖRLER'!S156</f>
        <v>?</v>
      </c>
      <c r="J157" s="24" t="str">
        <f>IF('🔢 İNDİKATÖRLER'!T156&lt;0,'🔢 İNDİKATÖRLER'!T156&amp;"","—")</f>
        <v>—</v>
      </c>
      <c r="K157" s="24" t="str">
        <f>IFERROR(TEXT('🔢 İNDİKATÖRLER'!F156,"0.00")&amp;"%","?")</f>
        <v>?%</v>
      </c>
      <c r="L157" s="24" t="str">
        <f>IFERROR(IF('📡 CANLI_VERİ'!I157&gt;0,"+"&amp;TEXT('📡 CANLI_VERİ'!I157,"0.0")&amp;"%",TEXT('📡 CANLI_VERİ'!I157,"0.0")&amp;"%"),"—")</f>
        <v>00%</v>
      </c>
      <c r="M157" s="24">
        <f>'📡 CANLI_VERİ'!H157</f>
        <v>986</v>
      </c>
      <c r="N157" s="24">
        <f>'📡 CANLI_VERİ'!C157</f>
        <v>95.6</v>
      </c>
      <c r="O157" s="24" t="str">
        <f>IF(COUNT('🔢 İNDİKATÖRLER'!U156),REPT("█",'🔢 İNDİKATÖRLER'!U156)&amp;"  "&amp;'🔢 İNDİKATÖRLER'!U156&amp;"/15","")</f>
        <v/>
      </c>
      <c r="P157" s="250" t="str">
        <f t="shared" si="4"/>
        <v>—</v>
      </c>
      <c r="Q157" s="250" t="str">
        <f t="shared" si="5"/>
        <v>📊 Yüksek Skor</v>
      </c>
    </row>
    <row r="158" spans="1:17" ht="16.05" customHeight="1" x14ac:dyDescent="0.3">
      <c r="A158" s="15">
        <v>155</v>
      </c>
      <c r="B158" s="16" t="s">
        <v>247</v>
      </c>
      <c r="C158" s="59">
        <f>'🔢 İNDİKATÖRLER'!U157</f>
        <v>8</v>
      </c>
      <c r="D158" s="60" t="str">
        <f>'🔢 İNDİKATÖRLER'!N157</f>
        <v>✗</v>
      </c>
      <c r="E158" s="61" t="str">
        <f>'🔢 İNDİKATÖRLER'!O157</f>
        <v>✓</v>
      </c>
      <c r="F158" s="60" t="str">
        <f>'🔢 İNDİKATÖRLER'!P157</f>
        <v>✓</v>
      </c>
      <c r="G158" s="60" t="str">
        <f>'🔢 İNDİKATÖRLER'!Q157</f>
        <v>✗</v>
      </c>
      <c r="H158" s="60" t="str">
        <f>'🔢 İNDİKATÖRLER'!R157</f>
        <v>✓</v>
      </c>
      <c r="I158" s="60" t="str">
        <f>'🔢 İNDİKATÖRLER'!S157</f>
        <v>✗</v>
      </c>
      <c r="J158" s="60" t="str">
        <f>IF('🔢 İNDİKATÖRLER'!T157&lt;0,'🔢 İNDİKATÖRLER'!T157&amp;"","—")</f>
        <v>—</v>
      </c>
      <c r="K158" s="60" t="str">
        <f>IFERROR(TEXT('🔢 İNDİKATÖRLER'!F157,"0.00")&amp;"%","?")</f>
        <v>003%</v>
      </c>
      <c r="L158" s="62" t="str">
        <f>IFERROR(IF('📡 CANLI_VERİ'!I158&gt;0,"+"&amp;TEXT('📡 CANLI_VERİ'!I158,"0.0")&amp;"%",TEXT('📡 CANLI_VERİ'!I158,"0.0")&amp;"%"),"—")</f>
        <v>00%</v>
      </c>
      <c r="M158" s="63">
        <f>'📡 CANLI_VERİ'!H158</f>
        <v>7827</v>
      </c>
      <c r="N158" s="63">
        <f>'📡 CANLI_VERİ'!C158</f>
        <v>30.6</v>
      </c>
      <c r="O158" s="64" t="str">
        <f>IF(COUNT('🔢 İNDİKATÖRLER'!U157),REPT("█",'🔢 İNDİKATÖRLER'!U157)&amp;"  "&amp;'🔢 İNDİKATÖRLER'!U157&amp;"/15","")</f>
        <v>████████  8/15</v>
      </c>
      <c r="P158" s="250" t="str">
        <f t="shared" si="4"/>
        <v>—</v>
      </c>
      <c r="Q158" s="250" t="str">
        <f t="shared" si="5"/>
        <v>—</v>
      </c>
    </row>
    <row r="159" spans="1:17" ht="16.05" customHeight="1" x14ac:dyDescent="0.3">
      <c r="A159" s="24">
        <v>156</v>
      </c>
      <c r="B159" s="25" t="s">
        <v>573</v>
      </c>
      <c r="C159" s="53">
        <f>'🔢 İNDİKATÖRLER'!U158</f>
        <v>4</v>
      </c>
      <c r="D159" s="54" t="str">
        <f>'🔢 İNDİKATÖRLER'!N158</f>
        <v>✗</v>
      </c>
      <c r="E159" s="55" t="str">
        <f>'🔢 İNDİKATÖRLER'!O158</f>
        <v>✓</v>
      </c>
      <c r="F159" s="54" t="str">
        <f>'🔢 İNDİKATÖRLER'!P158</f>
        <v>✓</v>
      </c>
      <c r="G159" s="55" t="str">
        <f>'🔢 İNDİKATÖRLER'!Q158</f>
        <v>✗</v>
      </c>
      <c r="H159" s="54" t="str">
        <f>'🔢 İNDİKATÖRLER'!R158</f>
        <v>✗</v>
      </c>
      <c r="I159" s="55" t="str">
        <f>'🔢 İNDİKATÖRLER'!S158</f>
        <v>✗</v>
      </c>
      <c r="J159" s="54" t="str">
        <f>IF('🔢 İNDİKATÖRLER'!T158&lt;0,'🔢 İNDİKATÖRLER'!T158&amp;"","—")</f>
        <v>-2</v>
      </c>
      <c r="K159" s="54" t="str">
        <f>IFERROR(TEXT('🔢 İNDİKATÖRLER'!F158,"0.00")&amp;"%","?")</f>
        <v>008%</v>
      </c>
      <c r="L159" s="54" t="str">
        <f>IFERROR(IF('📡 CANLI_VERİ'!I159&gt;0,"+"&amp;TEXT('📡 CANLI_VERİ'!I159,"0.0")&amp;"%",TEXT('📡 CANLI_VERİ'!I159,"0.0")&amp;"%"),"—")</f>
        <v>00%</v>
      </c>
      <c r="M159" s="58">
        <f>'📡 CANLI_VERİ'!H159</f>
        <v>79673</v>
      </c>
      <c r="N159" s="58">
        <f>'📡 CANLI_VERİ'!C159</f>
        <v>26.08</v>
      </c>
      <c r="O159" s="56" t="str">
        <f>IF(COUNT('🔢 İNDİKATÖRLER'!U158),REPT("█",'🔢 İNDİKATÖRLER'!U158)&amp;"  "&amp;'🔢 İNDİKATÖRLER'!U158&amp;"/15","")</f>
        <v>████  4/15</v>
      </c>
      <c r="P159" s="250" t="str">
        <f t="shared" si="4"/>
        <v>—</v>
      </c>
      <c r="Q159" s="250" t="str">
        <f t="shared" si="5"/>
        <v>—</v>
      </c>
    </row>
    <row r="160" spans="1:17" ht="16.05" customHeight="1" x14ac:dyDescent="0.3">
      <c r="A160" s="15">
        <v>157</v>
      </c>
      <c r="B160" s="16" t="s">
        <v>229</v>
      </c>
      <c r="C160" s="59">
        <f>'🔢 İNDİKATÖRLER'!U159</f>
        <v>8</v>
      </c>
      <c r="D160" s="60" t="str">
        <f>'🔢 İNDİKATÖRLER'!N159</f>
        <v>✗</v>
      </c>
      <c r="E160" s="61" t="str">
        <f>'🔢 İNDİKATÖRLER'!O159</f>
        <v>✓</v>
      </c>
      <c r="F160" s="60" t="str">
        <f>'🔢 İNDİKATÖRLER'!P159</f>
        <v>✓</v>
      </c>
      <c r="G160" s="60" t="str">
        <f>'🔢 İNDİKATÖRLER'!Q159</f>
        <v>✓</v>
      </c>
      <c r="H160" s="60" t="str">
        <f>'🔢 İNDİKATÖRLER'!R159</f>
        <v>✗</v>
      </c>
      <c r="I160" s="60" t="str">
        <f>'🔢 İNDİKATÖRLER'!S159</f>
        <v>✗</v>
      </c>
      <c r="J160" s="64" t="str">
        <f>IF('🔢 İNDİKATÖRLER'!T159&lt;0,'🔢 İNDİKATÖRLER'!T159&amp;"","—")</f>
        <v>—</v>
      </c>
      <c r="K160" s="61" t="str">
        <f>IFERROR(TEXT('🔢 İNDİKATÖRLER'!F159,"0.00")&amp;"%","?")</f>
        <v>002%</v>
      </c>
      <c r="L160" s="60" t="str">
        <f>IFERROR(IF('📡 CANLI_VERİ'!I160&gt;0,"+"&amp;TEXT('📡 CANLI_VERİ'!I160,"0.0")&amp;"%",TEXT('📡 CANLI_VERİ'!I160,"0.0")&amp;"%"),"—")</f>
        <v>+00%</v>
      </c>
      <c r="M160" s="63">
        <f>'📡 CANLI_VERİ'!H160</f>
        <v>5788</v>
      </c>
      <c r="N160" s="63">
        <f>'📡 CANLI_VERİ'!C160</f>
        <v>149.4</v>
      </c>
      <c r="O160" s="64" t="str">
        <f>IF(COUNT('🔢 İNDİKATÖRLER'!U159),REPT("█",'🔢 İNDİKATÖRLER'!U159)&amp;"  "&amp;'🔢 İNDİKATÖRLER'!U159&amp;"/15","")</f>
        <v>████████  8/15</v>
      </c>
      <c r="P160" s="250" t="str">
        <f t="shared" si="4"/>
        <v>—</v>
      </c>
      <c r="Q160" s="250" t="str">
        <f t="shared" si="5"/>
        <v>—</v>
      </c>
    </row>
    <row r="161" spans="1:17" ht="16.05" customHeight="1" x14ac:dyDescent="0.3">
      <c r="A161" s="24">
        <v>158</v>
      </c>
      <c r="B161" s="25" t="s">
        <v>254</v>
      </c>
      <c r="C161" s="53">
        <f>'🔢 İNDİKATÖRLER'!U160</f>
        <v>6</v>
      </c>
      <c r="D161" s="54" t="str">
        <f>'🔢 İNDİKATÖRLER'!N160</f>
        <v>✗</v>
      </c>
      <c r="E161" s="55" t="str">
        <f>'🔢 İNDİKATÖRLER'!O160</f>
        <v>✓</v>
      </c>
      <c r="F161" s="54" t="str">
        <f>'🔢 İNDİKATÖRLER'!P160</f>
        <v>✓</v>
      </c>
      <c r="G161" s="55" t="str">
        <f>'🔢 İNDİKATÖRLER'!Q160</f>
        <v>✗</v>
      </c>
      <c r="H161" s="54" t="str">
        <f>'🔢 İNDİKATÖRLER'!R160</f>
        <v>✗</v>
      </c>
      <c r="I161" s="54" t="str">
        <f>'🔢 İNDİKATÖRLER'!S160</f>
        <v>✗</v>
      </c>
      <c r="J161" s="56" t="str">
        <f>IF('🔢 İNDİKATÖRLER'!T160&lt;0,'🔢 İNDİKATÖRLER'!T160&amp;"","—")</f>
        <v>—</v>
      </c>
      <c r="K161" s="57" t="str">
        <f>IFERROR(TEXT('🔢 İNDİKATÖRLER'!F160,"0.00")&amp;"%","?")</f>
        <v>004%</v>
      </c>
      <c r="L161" s="54" t="str">
        <f>IFERROR(IF('📡 CANLI_VERİ'!I161&gt;0,"+"&amp;TEXT('📡 CANLI_VERİ'!I161,"0.0")&amp;"%",TEXT('📡 CANLI_VERİ'!I161,"0.0")&amp;"%"),"—")</f>
        <v>00%</v>
      </c>
      <c r="M161" s="58">
        <f>'📡 CANLI_VERİ'!H161</f>
        <v>891431</v>
      </c>
      <c r="N161" s="58">
        <f>'📡 CANLI_VERİ'!C161</f>
        <v>8.9</v>
      </c>
      <c r="O161" s="56" t="str">
        <f>IF(COUNT('🔢 İNDİKATÖRLER'!U160),REPT("█",'🔢 İNDİKATÖRLER'!U160)&amp;"  "&amp;'🔢 İNDİKATÖRLER'!U160&amp;"/15","")</f>
        <v>██████  6/15</v>
      </c>
      <c r="P161" s="250" t="str">
        <f t="shared" si="4"/>
        <v>—</v>
      </c>
      <c r="Q161" s="250" t="str">
        <f t="shared" si="5"/>
        <v>—</v>
      </c>
    </row>
    <row r="162" spans="1:17" ht="16.05" customHeight="1" x14ac:dyDescent="0.3">
      <c r="A162" s="15">
        <v>159</v>
      </c>
      <c r="B162" s="16" t="s">
        <v>126</v>
      </c>
      <c r="C162" s="70">
        <f>'🔢 İNDİKATÖRLER'!U161</f>
        <v>6</v>
      </c>
      <c r="D162" s="61" t="str">
        <f>'🔢 İNDİKATÖRLER'!N161</f>
        <v>✗</v>
      </c>
      <c r="E162" s="61" t="str">
        <f>'🔢 İNDİKATÖRLER'!O161</f>
        <v>✓</v>
      </c>
      <c r="F162" s="61" t="str">
        <f>'🔢 İNDİKATÖRLER'!P161</f>
        <v>✓</v>
      </c>
      <c r="G162" s="61" t="str">
        <f>'🔢 İNDİKATÖRLER'!Q161</f>
        <v>✗</v>
      </c>
      <c r="H162" s="60" t="str">
        <f>'🔢 İNDİKATÖRLER'!R161</f>
        <v>✗</v>
      </c>
      <c r="I162" s="60" t="str">
        <f>'🔢 İNDİKATÖRLER'!S161</f>
        <v>✗</v>
      </c>
      <c r="J162" s="64" t="str">
        <f>IF('🔢 İNDİKATÖRLER'!T161&lt;0,'🔢 İNDİKATÖRLER'!T161&amp;"","—")</f>
        <v>—</v>
      </c>
      <c r="K162" s="62" t="str">
        <f>IFERROR(TEXT('🔢 İNDİKATÖRLER'!F161,"0.00")&amp;"%","?")</f>
        <v>004%</v>
      </c>
      <c r="L162" s="61" t="str">
        <f>IFERROR(IF('📡 CANLI_VERİ'!I162&gt;0,"+"&amp;TEXT('📡 CANLI_VERİ'!I162,"0.0")&amp;"%",TEXT('📡 CANLI_VERİ'!I162,"0.0")&amp;"%"),"—")</f>
        <v>+00%</v>
      </c>
      <c r="M162" s="63">
        <f>'📡 CANLI_VERİ'!H162</f>
        <v>120495</v>
      </c>
      <c r="N162" s="63">
        <f>'📡 CANLI_VERİ'!C162</f>
        <v>104.6</v>
      </c>
      <c r="O162" s="61" t="str">
        <f>IF(COUNT('🔢 İNDİKATÖRLER'!U161),REPT("█",'🔢 İNDİKATÖRLER'!U161)&amp;"  "&amp;'🔢 İNDİKATÖRLER'!U161&amp;"/15","")</f>
        <v>██████  6/15</v>
      </c>
      <c r="P162" s="250" t="str">
        <f t="shared" si="4"/>
        <v>—</v>
      </c>
      <c r="Q162" s="250" t="str">
        <f t="shared" si="5"/>
        <v>—</v>
      </c>
    </row>
    <row r="163" spans="1:17" ht="16.05" customHeight="1" x14ac:dyDescent="0.3">
      <c r="A163" s="24">
        <v>160</v>
      </c>
      <c r="B163" s="25" t="s">
        <v>204</v>
      </c>
      <c r="C163" s="24" t="str">
        <f>'🔢 İNDİKATÖRLER'!U162</f>
        <v/>
      </c>
      <c r="D163" s="24" t="str">
        <f>'🔢 İNDİKATÖRLER'!N162</f>
        <v>?</v>
      </c>
      <c r="E163" s="24" t="str">
        <f>'🔢 İNDİKATÖRLER'!O162</f>
        <v>?</v>
      </c>
      <c r="F163" s="24" t="str">
        <f>'🔢 İNDİKATÖRLER'!P162</f>
        <v>?</v>
      </c>
      <c r="G163" s="24" t="str">
        <f>'🔢 İNDİKATÖRLER'!Q162</f>
        <v>?</v>
      </c>
      <c r="H163" s="24" t="str">
        <f>'🔢 İNDİKATÖRLER'!R162</f>
        <v>?</v>
      </c>
      <c r="I163" s="24" t="str">
        <f>'🔢 İNDİKATÖRLER'!S162</f>
        <v>?</v>
      </c>
      <c r="J163" s="24" t="str">
        <f>IF('🔢 İNDİKATÖRLER'!T162&lt;0,'🔢 İNDİKATÖRLER'!T162&amp;"","—")</f>
        <v>—</v>
      </c>
      <c r="K163" s="24" t="str">
        <f>IFERROR(TEXT('🔢 İNDİKATÖRLER'!F162,"0.00")&amp;"%","?")</f>
        <v>?%</v>
      </c>
      <c r="L163" s="24" t="str">
        <f>IFERROR(IF('📡 CANLI_VERİ'!I163&gt;0,"+"&amp;TEXT('📡 CANLI_VERİ'!I163,"0.0")&amp;"%",TEXT('📡 CANLI_VERİ'!I163,"0.0")&amp;"%"),"—")</f>
        <v>00%</v>
      </c>
      <c r="M163" s="24">
        <f>'📡 CANLI_VERİ'!H163</f>
        <v>17030</v>
      </c>
      <c r="N163" s="24">
        <f>'📡 CANLI_VERİ'!C163</f>
        <v>14.6</v>
      </c>
      <c r="O163" s="24" t="str">
        <f>IF(COUNT('🔢 İNDİKATÖRLER'!U162),REPT("█",'🔢 İNDİKATÖRLER'!U162)&amp;"  "&amp;'🔢 İNDİKATÖRLER'!U162&amp;"/15","")</f>
        <v/>
      </c>
      <c r="P163" s="250" t="str">
        <f t="shared" si="4"/>
        <v>—</v>
      </c>
      <c r="Q163" s="250" t="str">
        <f t="shared" si="5"/>
        <v>📊 Yüksek Skor</v>
      </c>
    </row>
    <row r="164" spans="1:17" ht="16.05" customHeight="1" x14ac:dyDescent="0.3">
      <c r="A164" s="15">
        <v>161</v>
      </c>
      <c r="B164" s="16" t="s">
        <v>574</v>
      </c>
      <c r="C164" s="70">
        <f>'🔢 İNDİKATÖRLER'!U163</f>
        <v>8</v>
      </c>
      <c r="D164" s="61" t="str">
        <f>'🔢 İNDİKATÖRLER'!N163</f>
        <v>✗</v>
      </c>
      <c r="E164" s="61" t="str">
        <f>'🔢 İNDİKATÖRLER'!O163</f>
        <v>✓</v>
      </c>
      <c r="F164" s="61" t="str">
        <f>'🔢 İNDİKATÖRLER'!P163</f>
        <v>✓</v>
      </c>
      <c r="G164" s="61" t="str">
        <f>'🔢 İNDİKATÖRLER'!Q163</f>
        <v>✗</v>
      </c>
      <c r="H164" s="60" t="str">
        <f>'🔢 İNDİKATÖRLER'!R163</f>
        <v>✓</v>
      </c>
      <c r="I164" s="60" t="str">
        <f>'🔢 İNDİKATÖRLER'!S163</f>
        <v>✗</v>
      </c>
      <c r="J164" s="64" t="str">
        <f>IF('🔢 İNDİKATÖRLER'!T163&lt;0,'🔢 İNDİKATÖRLER'!T163&amp;"","—")</f>
        <v>—</v>
      </c>
      <c r="K164" s="62" t="str">
        <f>IFERROR(TEXT('🔢 İNDİKATÖRLER'!F163,"0.00")&amp;"%","?")</f>
        <v>004%</v>
      </c>
      <c r="L164" s="61" t="str">
        <f>IFERROR(IF('📡 CANLI_VERİ'!I164&gt;0,"+"&amp;TEXT('📡 CANLI_VERİ'!I164,"0.0")&amp;"%",TEXT('📡 CANLI_VERİ'!I164,"0.0")&amp;"%"),"—")</f>
        <v>+00%</v>
      </c>
      <c r="M164" s="63">
        <f>'📡 CANLI_VERİ'!H164</f>
        <v>59524</v>
      </c>
      <c r="N164" s="63">
        <f>'📡 CANLI_VERİ'!C164</f>
        <v>6.21</v>
      </c>
      <c r="O164" s="61" t="str">
        <f>IF(COUNT('🔢 İNDİKATÖRLER'!U163),REPT("█",'🔢 İNDİKATÖRLER'!U163)&amp;"  "&amp;'🔢 İNDİKATÖRLER'!U163&amp;"/15","")</f>
        <v>████████  8/15</v>
      </c>
      <c r="P164" s="250" t="str">
        <f t="shared" si="4"/>
        <v>—</v>
      </c>
      <c r="Q164" s="250" t="str">
        <f t="shared" si="5"/>
        <v>—</v>
      </c>
    </row>
    <row r="165" spans="1:17" ht="16.05" customHeight="1" x14ac:dyDescent="0.3">
      <c r="A165" s="24">
        <v>162</v>
      </c>
      <c r="B165" s="25" t="s">
        <v>82</v>
      </c>
      <c r="C165" s="71">
        <f>'🔢 İNDİKATÖRLER'!U164</f>
        <v>0</v>
      </c>
      <c r="D165" s="54" t="str">
        <f>'🔢 İNDİKATÖRLER'!N164</f>
        <v>✗</v>
      </c>
      <c r="E165" s="55" t="str">
        <f>'🔢 İNDİKATÖRLER'!O164</f>
        <v>✗</v>
      </c>
      <c r="F165" s="55" t="str">
        <f>'🔢 İNDİKATÖRLER'!P164</f>
        <v>✗</v>
      </c>
      <c r="G165" s="55" t="str">
        <f>'🔢 İNDİKATÖRLER'!Q164</f>
        <v>✗</v>
      </c>
      <c r="H165" s="54" t="str">
        <f>'🔢 İNDİKATÖRLER'!R164</f>
        <v>✗</v>
      </c>
      <c r="I165" s="54" t="str">
        <f>'🔢 İNDİKATÖRLER'!S164</f>
        <v>✗</v>
      </c>
      <c r="J165" s="56" t="str">
        <f>IF('🔢 İNDİKATÖRLER'!T164&lt;0,'🔢 İNDİKATÖRLER'!T164&amp;"","—")</f>
        <v>—</v>
      </c>
      <c r="K165" s="57" t="str">
        <f>IFERROR(TEXT('🔢 İNDİKATÖRLER'!F164,"0.00")&amp;"%","?")</f>
        <v>003%</v>
      </c>
      <c r="L165" s="54" t="str">
        <f>IFERROR(IF('📡 CANLI_VERİ'!I165&gt;0,"+"&amp;TEXT('📡 CANLI_VERİ'!I165,"0.0")&amp;"%",TEXT('📡 CANLI_VERİ'!I165,"0.0")&amp;"%"),"—")</f>
        <v>-01%</v>
      </c>
      <c r="M165" s="58">
        <f>'📡 CANLI_VERİ'!H165</f>
        <v>56</v>
      </c>
      <c r="N165" s="58">
        <f>'📡 CANLI_VERİ'!C165</f>
        <v>196.7</v>
      </c>
      <c r="O165" s="57" t="str">
        <f>IF(COUNT('🔢 İNDİKATÖRLER'!U164),REPT("█",'🔢 İNDİKATÖRLER'!U164)&amp;"  "&amp;'🔢 İNDİKATÖRLER'!U164&amp;"/15","")</f>
        <v xml:space="preserve">  0/15</v>
      </c>
      <c r="P165" s="250" t="str">
        <f t="shared" si="4"/>
        <v>—</v>
      </c>
      <c r="Q165" s="250" t="str">
        <f t="shared" si="5"/>
        <v>—</v>
      </c>
    </row>
    <row r="166" spans="1:17" ht="16.05" customHeight="1" x14ac:dyDescent="0.3">
      <c r="A166" s="15">
        <v>163</v>
      </c>
      <c r="B166" s="16" t="s">
        <v>1058</v>
      </c>
      <c r="C166" s="15" t="str">
        <f>'🔢 İNDİKATÖRLER'!U165</f>
        <v/>
      </c>
      <c r="D166" s="15" t="str">
        <f>'🔢 İNDİKATÖRLER'!N165</f>
        <v>?</v>
      </c>
      <c r="E166" s="15" t="str">
        <f>'🔢 İNDİKATÖRLER'!O165</f>
        <v>?</v>
      </c>
      <c r="F166" s="15" t="str">
        <f>'🔢 İNDİKATÖRLER'!P165</f>
        <v>?</v>
      </c>
      <c r="G166" s="15" t="str">
        <f>'🔢 İNDİKATÖRLER'!Q165</f>
        <v>?</v>
      </c>
      <c r="H166" s="15" t="str">
        <f>'🔢 İNDİKATÖRLER'!R165</f>
        <v>?</v>
      </c>
      <c r="I166" s="15" t="str">
        <f>'🔢 İNDİKATÖRLER'!S165</f>
        <v>?</v>
      </c>
      <c r="J166" s="15" t="str">
        <f>IF('🔢 İNDİKATÖRLER'!T165&lt;0,'🔢 İNDİKATÖRLER'!T165&amp;"","—")</f>
        <v>—</v>
      </c>
      <c r="K166" s="15" t="str">
        <f>IFERROR(TEXT('🔢 İNDİKATÖRLER'!F165,"0.00")&amp;"%","?")</f>
        <v>?%</v>
      </c>
      <c r="L166" s="15" t="str">
        <f>IFERROR(IF('📡 CANLI_VERİ'!I166&gt;0,"+"&amp;TEXT('📡 CANLI_VERİ'!I166,"0.0")&amp;"%",TEXT('📡 CANLI_VERİ'!I166,"0.0")&amp;"%"),"—")</f>
        <v>00%</v>
      </c>
      <c r="M166" s="15">
        <f>'📡 CANLI_VERİ'!H166</f>
        <v>0</v>
      </c>
      <c r="N166" s="15">
        <f>'📡 CANLI_VERİ'!C166</f>
        <v>0</v>
      </c>
      <c r="O166" s="15" t="str">
        <f>IF(COUNT('🔢 İNDİKATÖRLER'!U165),REPT("█",'🔢 İNDİKATÖRLER'!U165)&amp;"  "&amp;'🔢 İNDİKATÖRLER'!U165&amp;"/15","")</f>
        <v/>
      </c>
      <c r="P166" s="250" t="str">
        <f t="shared" si="4"/>
        <v>—</v>
      </c>
      <c r="Q166" s="250" t="str">
        <f t="shared" si="5"/>
        <v>📊 Yüksek Skor</v>
      </c>
    </row>
    <row r="167" spans="1:17" ht="16.05" customHeight="1" x14ac:dyDescent="0.3">
      <c r="A167" s="24">
        <v>164</v>
      </c>
      <c r="B167" s="25" t="s">
        <v>575</v>
      </c>
      <c r="C167" s="24" t="str">
        <f>'🔢 İNDİKATÖRLER'!U166</f>
        <v/>
      </c>
      <c r="D167" s="24" t="str">
        <f>'🔢 İNDİKATÖRLER'!N166</f>
        <v>?</v>
      </c>
      <c r="E167" s="24" t="str">
        <f>'🔢 İNDİKATÖRLER'!O166</f>
        <v>?</v>
      </c>
      <c r="F167" s="24" t="str">
        <f>'🔢 İNDİKATÖRLER'!P166</f>
        <v>?</v>
      </c>
      <c r="G167" s="24" t="str">
        <f>'🔢 İNDİKATÖRLER'!Q166</f>
        <v>?</v>
      </c>
      <c r="H167" s="24" t="str">
        <f>'🔢 İNDİKATÖRLER'!R166</f>
        <v>?</v>
      </c>
      <c r="I167" s="24" t="str">
        <f>'🔢 İNDİKATÖRLER'!S166</f>
        <v>?</v>
      </c>
      <c r="J167" s="24" t="str">
        <f>IF('🔢 İNDİKATÖRLER'!T166&lt;0,'🔢 İNDİKATÖRLER'!T166&amp;"","—")</f>
        <v>—</v>
      </c>
      <c r="K167" s="24" t="str">
        <f>IFERROR(TEXT('🔢 İNDİKATÖRLER'!F166,"0.00")&amp;"%","?")</f>
        <v>?%</v>
      </c>
      <c r="L167" s="24" t="str">
        <f>IFERROR(IF('📡 CANLI_VERİ'!I167&gt;0,"+"&amp;TEXT('📡 CANLI_VERİ'!I167,"0.0")&amp;"%",TEXT('📡 CANLI_VERİ'!I167,"0.0")&amp;"%"),"—")</f>
        <v>00%</v>
      </c>
      <c r="M167" s="24">
        <f>'📡 CANLI_VERİ'!H167</f>
        <v>12816</v>
      </c>
      <c r="N167" s="24">
        <f>'📡 CANLI_VERİ'!C167</f>
        <v>58.15</v>
      </c>
      <c r="O167" s="24" t="str">
        <f>IF(COUNT('🔢 İNDİKATÖRLER'!U166),REPT("█",'🔢 İNDİKATÖRLER'!U166)&amp;"  "&amp;'🔢 İNDİKATÖRLER'!U166&amp;"/15","")</f>
        <v/>
      </c>
      <c r="P167" s="250" t="str">
        <f t="shared" si="4"/>
        <v>—</v>
      </c>
      <c r="Q167" s="250" t="str">
        <f t="shared" si="5"/>
        <v>📊 Yüksek Skor</v>
      </c>
    </row>
    <row r="168" spans="1:17" ht="16.05" customHeight="1" x14ac:dyDescent="0.3">
      <c r="A168" s="15">
        <v>165</v>
      </c>
      <c r="B168" s="16" t="s">
        <v>1059</v>
      </c>
      <c r="C168" s="15" t="str">
        <f>'🔢 İNDİKATÖRLER'!U167</f>
        <v/>
      </c>
      <c r="D168" s="15" t="str">
        <f>'🔢 İNDİKATÖRLER'!N167</f>
        <v>?</v>
      </c>
      <c r="E168" s="15" t="str">
        <f>'🔢 İNDİKATÖRLER'!O167</f>
        <v>?</v>
      </c>
      <c r="F168" s="15" t="str">
        <f>'🔢 İNDİKATÖRLER'!P167</f>
        <v>?</v>
      </c>
      <c r="G168" s="15" t="str">
        <f>'🔢 İNDİKATÖRLER'!Q167</f>
        <v>?</v>
      </c>
      <c r="H168" s="15" t="str">
        <f>'🔢 İNDİKATÖRLER'!R167</f>
        <v>?</v>
      </c>
      <c r="I168" s="15" t="str">
        <f>'🔢 İNDİKATÖRLER'!S167</f>
        <v>?</v>
      </c>
      <c r="J168" s="15" t="str">
        <f>IF('🔢 İNDİKATÖRLER'!T167&lt;0,'🔢 İNDİKATÖRLER'!T167&amp;"","—")</f>
        <v>—</v>
      </c>
      <c r="K168" s="15" t="str">
        <f>IFERROR(TEXT('🔢 İNDİKATÖRLER'!F167,"0.00")&amp;"%","?")</f>
        <v>?%</v>
      </c>
      <c r="L168" s="15" t="str">
        <f>IFERROR(IF('📡 CANLI_VERİ'!I168&gt;0,"+"&amp;TEXT('📡 CANLI_VERİ'!I168,"0.0")&amp;"%",TEXT('📡 CANLI_VERİ'!I168,"0.0")&amp;"%"),"—")</f>
        <v>00%</v>
      </c>
      <c r="M168" s="15">
        <f>'📡 CANLI_VERİ'!H168</f>
        <v>0</v>
      </c>
      <c r="N168" s="15">
        <f>'📡 CANLI_VERİ'!C168</f>
        <v>0</v>
      </c>
      <c r="O168" s="15" t="str">
        <f>IF(COUNT('🔢 İNDİKATÖRLER'!U167),REPT("█",'🔢 İNDİKATÖRLER'!U167)&amp;"  "&amp;'🔢 İNDİKATÖRLER'!U167&amp;"/15","")</f>
        <v/>
      </c>
      <c r="P168" s="250" t="str">
        <f t="shared" si="4"/>
        <v>—</v>
      </c>
      <c r="Q168" s="250" t="str">
        <f t="shared" si="5"/>
        <v>📊 Yüksek Skor</v>
      </c>
    </row>
    <row r="169" spans="1:17" ht="16.05" customHeight="1" x14ac:dyDescent="0.3">
      <c r="A169" s="24">
        <v>166</v>
      </c>
      <c r="B169" s="25" t="s">
        <v>1060</v>
      </c>
      <c r="C169" s="24" t="str">
        <f>'🔢 İNDİKATÖRLER'!U168</f>
        <v/>
      </c>
      <c r="D169" s="24" t="str">
        <f>'🔢 İNDİKATÖRLER'!N168</f>
        <v>?</v>
      </c>
      <c r="E169" s="24" t="str">
        <f>'🔢 İNDİKATÖRLER'!O168</f>
        <v>?</v>
      </c>
      <c r="F169" s="24" t="str">
        <f>'🔢 İNDİKATÖRLER'!P168</f>
        <v>?</v>
      </c>
      <c r="G169" s="24" t="str">
        <f>'🔢 İNDİKATÖRLER'!Q168</f>
        <v>?</v>
      </c>
      <c r="H169" s="24" t="str">
        <f>'🔢 İNDİKATÖRLER'!R168</f>
        <v>?</v>
      </c>
      <c r="I169" s="24" t="str">
        <f>'🔢 İNDİKATÖRLER'!S168</f>
        <v>?</v>
      </c>
      <c r="J169" s="24" t="str">
        <f>IF('🔢 İNDİKATÖRLER'!T168&lt;0,'🔢 İNDİKATÖRLER'!T168&amp;"","—")</f>
        <v>—</v>
      </c>
      <c r="K169" s="24" t="str">
        <f>IFERROR(TEXT('🔢 İNDİKATÖRLER'!F168,"0.00")&amp;"%","?")</f>
        <v>?%</v>
      </c>
      <c r="L169" s="24" t="str">
        <f>IFERROR(IF('📡 CANLI_VERİ'!I169&gt;0,"+"&amp;TEXT('📡 CANLI_VERİ'!I169,"0.0")&amp;"%",TEXT('📡 CANLI_VERİ'!I169,"0.0")&amp;"%"),"—")</f>
        <v>00%</v>
      </c>
      <c r="M169" s="24">
        <f>'📡 CANLI_VERİ'!H169</f>
        <v>0</v>
      </c>
      <c r="N169" s="24">
        <f>'📡 CANLI_VERİ'!C169</f>
        <v>0</v>
      </c>
      <c r="O169" s="24" t="str">
        <f>IF(COUNT('🔢 İNDİKATÖRLER'!U168),REPT("█",'🔢 İNDİKATÖRLER'!U168)&amp;"  "&amp;'🔢 İNDİKATÖRLER'!U168&amp;"/15","")</f>
        <v/>
      </c>
      <c r="P169" s="250" t="str">
        <f t="shared" si="4"/>
        <v>—</v>
      </c>
      <c r="Q169" s="250" t="str">
        <f t="shared" si="5"/>
        <v>📊 Yüksek Skor</v>
      </c>
    </row>
    <row r="170" spans="1:17" ht="16.05" customHeight="1" x14ac:dyDescent="0.3">
      <c r="A170" s="15">
        <v>167</v>
      </c>
      <c r="B170" s="16" t="s">
        <v>172</v>
      </c>
      <c r="C170" s="59">
        <f>'🔢 İNDİKATÖRLER'!U169</f>
        <v>8</v>
      </c>
      <c r="D170" s="60" t="str">
        <f>'🔢 İNDİKATÖRLER'!N169</f>
        <v>✗</v>
      </c>
      <c r="E170" s="61" t="str">
        <f>'🔢 İNDİKATÖRLER'!O169</f>
        <v>✓</v>
      </c>
      <c r="F170" s="60" t="str">
        <f>'🔢 İNDİKATÖRLER'!P169</f>
        <v>✓</v>
      </c>
      <c r="G170" s="60" t="str">
        <f>'🔢 İNDİKATÖRLER'!Q169</f>
        <v>✗</v>
      </c>
      <c r="H170" s="60" t="str">
        <f>'🔢 İNDİKATÖRLER'!R169</f>
        <v>✓</v>
      </c>
      <c r="I170" s="60" t="str">
        <f>'🔢 İNDİKATÖRLER'!S169</f>
        <v>✗</v>
      </c>
      <c r="J170" s="64" t="str">
        <f>IF('🔢 İNDİKATÖRLER'!T169&lt;0,'🔢 İNDİKATÖRLER'!T169&amp;"","—")</f>
        <v>—</v>
      </c>
      <c r="K170" s="62" t="str">
        <f>IFERROR(TEXT('🔢 İNDİKATÖRLER'!F169,"0.00")&amp;"%","?")</f>
        <v>004%</v>
      </c>
      <c r="L170" s="62" t="str">
        <f>IFERROR(IF('📡 CANLI_VERİ'!I170&gt;0,"+"&amp;TEXT('📡 CANLI_VERİ'!I170,"0.0")&amp;"%",TEXT('📡 CANLI_VERİ'!I170,"0.0")&amp;"%"),"—")</f>
        <v>-01%</v>
      </c>
      <c r="M170" s="63">
        <f>'📡 CANLI_VERİ'!H170</f>
        <v>6898512</v>
      </c>
      <c r="N170" s="63">
        <f>'📡 CANLI_VERİ'!C170</f>
        <v>35.119999999999997</v>
      </c>
      <c r="O170" s="64" t="str">
        <f>IF(COUNT('🔢 İNDİKATÖRLER'!U169),REPT("█",'🔢 İNDİKATÖRLER'!U169)&amp;"  "&amp;'🔢 İNDİKATÖRLER'!U169&amp;"/15","")</f>
        <v>████████  8/15</v>
      </c>
      <c r="P170" s="250" t="str">
        <f t="shared" si="4"/>
        <v>—</v>
      </c>
      <c r="Q170" s="250" t="str">
        <f t="shared" si="5"/>
        <v>—</v>
      </c>
    </row>
    <row r="171" spans="1:17" ht="16.05" customHeight="1" x14ac:dyDescent="0.3">
      <c r="A171" s="24">
        <v>168</v>
      </c>
      <c r="B171" s="25" t="s">
        <v>234</v>
      </c>
      <c r="C171" s="53">
        <f>'🔢 İNDİKATÖRLER'!U170</f>
        <v>9</v>
      </c>
      <c r="D171" s="54" t="str">
        <f>'🔢 İNDİKATÖRLER'!N170</f>
        <v>✓</v>
      </c>
      <c r="E171" s="55" t="str">
        <f>'🔢 İNDİKATÖRLER'!O170</f>
        <v>✓</v>
      </c>
      <c r="F171" s="54" t="str">
        <f>'🔢 İNDİKATÖRLER'!P170</f>
        <v>✓</v>
      </c>
      <c r="G171" s="55" t="str">
        <f>'🔢 İNDİKATÖRLER'!Q170</f>
        <v>✗</v>
      </c>
      <c r="H171" s="55" t="str">
        <f>'🔢 İNDİKATÖRLER'!R170</f>
        <v>✓</v>
      </c>
      <c r="I171" s="55" t="str">
        <f>'🔢 İNDİKATÖRLER'!S170</f>
        <v>✗</v>
      </c>
      <c r="J171" s="54" t="str">
        <f>IF('🔢 İNDİKATÖRLER'!T170&lt;0,'🔢 İNDİKATÖRLER'!T170&amp;"","—")</f>
        <v>-2</v>
      </c>
      <c r="K171" s="54" t="str">
        <f>IFERROR(TEXT('🔢 İNDİKATÖRLER'!F170,"0.00")&amp;"%","?")</f>
        <v>006%</v>
      </c>
      <c r="L171" s="55" t="str">
        <f>IFERROR(IF('📡 CANLI_VERİ'!I171&gt;0,"+"&amp;TEXT('📡 CANLI_VERİ'!I171,"0.0")&amp;"%",TEXT('📡 CANLI_VERİ'!I171,"0.0")&amp;"%"),"—")</f>
        <v>00%</v>
      </c>
      <c r="M171" s="58">
        <f>'📡 CANLI_VERİ'!H171</f>
        <v>5429</v>
      </c>
      <c r="N171" s="58">
        <f>'📡 CANLI_VERİ'!C171</f>
        <v>26.4</v>
      </c>
      <c r="O171" s="56" t="str">
        <f>IF(COUNT('🔢 İNDİKATÖRLER'!U170),REPT("█",'🔢 İNDİKATÖRLER'!U170)&amp;"  "&amp;'🔢 İNDİKATÖRLER'!U170&amp;"/15","")</f>
        <v>█████████  9/15</v>
      </c>
      <c r="P171" s="250" t="str">
        <f t="shared" si="4"/>
        <v>—</v>
      </c>
      <c r="Q171" s="250" t="str">
        <f t="shared" si="5"/>
        <v>—</v>
      </c>
    </row>
    <row r="172" spans="1:17" ht="16.05" customHeight="1" x14ac:dyDescent="0.3">
      <c r="A172" s="15">
        <v>169</v>
      </c>
      <c r="B172" s="16" t="s">
        <v>818</v>
      </c>
      <c r="C172" s="15">
        <f>'🔢 İNDİKATÖRLER'!U171</f>
        <v>5</v>
      </c>
      <c r="D172" s="15" t="str">
        <f>'🔢 İNDİKATÖRLER'!N171</f>
        <v>✗</v>
      </c>
      <c r="E172" s="15" t="str">
        <f>'🔢 İNDİKATÖRLER'!O171</f>
        <v>✓</v>
      </c>
      <c r="F172" s="15" t="str">
        <f>'🔢 İNDİKATÖRLER'!P171</f>
        <v>✗</v>
      </c>
      <c r="G172" s="15" t="str">
        <f>'🔢 İNDİKATÖRLER'!Q171</f>
        <v>✓</v>
      </c>
      <c r="H172" s="15" t="str">
        <f>'🔢 İNDİKATÖRLER'!R171</f>
        <v>✗</v>
      </c>
      <c r="I172" s="15" t="str">
        <f>'🔢 İNDİKATÖRLER'!S171</f>
        <v>✗</v>
      </c>
      <c r="J172" s="15" t="str">
        <f>IF('🔢 İNDİKATÖRLER'!T171&lt;0,'🔢 İNDİKATÖRLER'!T171&amp;"","—")</f>
        <v>—</v>
      </c>
      <c r="K172" s="15" t="str">
        <f>IFERROR(TEXT('🔢 İNDİKATÖRLER'!F171,"0.00")&amp;"%","?")</f>
        <v>004%</v>
      </c>
      <c r="L172" s="15" t="str">
        <f>IFERROR(IF('📡 CANLI_VERİ'!I172&gt;0,"+"&amp;TEXT('📡 CANLI_VERİ'!I172,"0.0")&amp;"%",TEXT('📡 CANLI_VERİ'!I172,"0.0")&amp;"%"),"—")</f>
        <v>+02%</v>
      </c>
      <c r="M172" s="15">
        <f>'📡 CANLI_VERİ'!H172</f>
        <v>100</v>
      </c>
      <c r="N172" s="15">
        <f>'📡 CANLI_VERİ'!C172</f>
        <v>0.48</v>
      </c>
      <c r="O172" s="15" t="str">
        <f>IF(COUNT('🔢 İNDİKATÖRLER'!U171),REPT("█",'🔢 İNDİKATÖRLER'!U171)&amp;"  "&amp;'🔢 İNDİKATÖRLER'!U171&amp;"/15","")</f>
        <v>█████  5/15</v>
      </c>
      <c r="P172" s="250" t="str">
        <f t="shared" si="4"/>
        <v>—</v>
      </c>
      <c r="Q172" s="250" t="str">
        <f t="shared" si="5"/>
        <v>—</v>
      </c>
    </row>
    <row r="173" spans="1:17" ht="16.05" customHeight="1" x14ac:dyDescent="0.3">
      <c r="A173" s="24">
        <v>170</v>
      </c>
      <c r="B173" s="25" t="s">
        <v>209</v>
      </c>
      <c r="C173" s="53">
        <f>'🔢 İNDİKATÖRLER'!U172</f>
        <v>-2</v>
      </c>
      <c r="D173" s="54" t="str">
        <f>'🔢 İNDİKATÖRLER'!N172</f>
        <v>✗</v>
      </c>
      <c r="E173" s="55" t="str">
        <f>'🔢 İNDİKATÖRLER'!O172</f>
        <v>✗</v>
      </c>
      <c r="F173" s="54" t="str">
        <f>'🔢 İNDİKATÖRLER'!P172</f>
        <v>✗</v>
      </c>
      <c r="G173" s="54" t="str">
        <f>'🔢 İNDİKATÖRLER'!Q172</f>
        <v>✗</v>
      </c>
      <c r="H173" s="54" t="str">
        <f>'🔢 İNDİKATÖRLER'!R172</f>
        <v>✗</v>
      </c>
      <c r="I173" s="55" t="str">
        <f>'🔢 İNDİKATÖRLER'!S172</f>
        <v>✗</v>
      </c>
      <c r="J173" s="56" t="str">
        <f>IF('🔢 İNDİKATÖRLER'!T172&lt;0,'🔢 İNDİKATÖRLER'!T172&amp;"","—")</f>
        <v>-2</v>
      </c>
      <c r="K173" s="57" t="str">
        <f>IFERROR(TEXT('🔢 İNDİKATÖRLER'!F172,"0.00")&amp;"%","?")</f>
        <v>007%</v>
      </c>
      <c r="L173" s="57" t="str">
        <f>IFERROR(IF('📡 CANLI_VERİ'!I173&gt;0,"+"&amp;TEXT('📡 CANLI_VERİ'!I173,"0.0")&amp;"%",TEXT('📡 CANLI_VERİ'!I173,"0.0")&amp;"%"),"—")</f>
        <v>-01%</v>
      </c>
      <c r="M173" s="58">
        <f>'📡 CANLI_VERİ'!H173</f>
        <v>262048</v>
      </c>
      <c r="N173" s="58">
        <f>'📡 CANLI_VERİ'!C173</f>
        <v>3.73</v>
      </c>
      <c r="O173" s="56" t="e">
        <f>IF(COUNT('🔢 İNDİKATÖRLER'!U172),REPT("█",'🔢 İNDİKATÖRLER'!U172)&amp;"  "&amp;'🔢 İNDİKATÖRLER'!U172&amp;"/15","")</f>
        <v>#VALUE!</v>
      </c>
      <c r="P173" s="250" t="str">
        <f t="shared" si="4"/>
        <v>—</v>
      </c>
      <c r="Q173" s="250" t="str">
        <f t="shared" si="5"/>
        <v>—</v>
      </c>
    </row>
    <row r="174" spans="1:17" ht="16.05" customHeight="1" x14ac:dyDescent="0.3">
      <c r="A174" s="15">
        <v>171</v>
      </c>
      <c r="B174" s="16" t="s">
        <v>1061</v>
      </c>
      <c r="C174" s="15" t="str">
        <f>'🔢 İNDİKATÖRLER'!U173</f>
        <v/>
      </c>
      <c r="D174" s="15" t="str">
        <f>'🔢 İNDİKATÖRLER'!N173</f>
        <v>?</v>
      </c>
      <c r="E174" s="15" t="str">
        <f>'🔢 İNDİKATÖRLER'!O173</f>
        <v>?</v>
      </c>
      <c r="F174" s="15" t="str">
        <f>'🔢 İNDİKATÖRLER'!P173</f>
        <v>?</v>
      </c>
      <c r="G174" s="15" t="str">
        <f>'🔢 İNDİKATÖRLER'!Q173</f>
        <v>?</v>
      </c>
      <c r="H174" s="15" t="str">
        <f>'🔢 İNDİKATÖRLER'!R173</f>
        <v>?</v>
      </c>
      <c r="I174" s="15" t="str">
        <f>'🔢 İNDİKATÖRLER'!S173</f>
        <v>?</v>
      </c>
      <c r="J174" s="15" t="str">
        <f>IF('🔢 İNDİKATÖRLER'!T173&lt;0,'🔢 İNDİKATÖRLER'!T173&amp;"","—")</f>
        <v>—</v>
      </c>
      <c r="K174" s="15" t="str">
        <f>IFERROR(TEXT('🔢 İNDİKATÖRLER'!F173,"0.00")&amp;"%","?")</f>
        <v>?%</v>
      </c>
      <c r="L174" s="15" t="str">
        <f>IFERROR(IF('📡 CANLI_VERİ'!I174&gt;0,"+"&amp;TEXT('📡 CANLI_VERİ'!I174,"0.0")&amp;"%",TEXT('📡 CANLI_VERİ'!I174,"0.0")&amp;"%"),"—")</f>
        <v>00%</v>
      </c>
      <c r="M174" s="15">
        <f>'📡 CANLI_VERİ'!H174</f>
        <v>0</v>
      </c>
      <c r="N174" s="15">
        <f>'📡 CANLI_VERİ'!C174</f>
        <v>0</v>
      </c>
      <c r="O174" s="15" t="str">
        <f>IF(COUNT('🔢 İNDİKATÖRLER'!U173),REPT("█",'🔢 İNDİKATÖRLER'!U173)&amp;"  "&amp;'🔢 İNDİKATÖRLER'!U173&amp;"/15","")</f>
        <v/>
      </c>
      <c r="P174" s="250" t="str">
        <f t="shared" si="4"/>
        <v>—</v>
      </c>
      <c r="Q174" s="250" t="str">
        <f t="shared" si="5"/>
        <v>📊 Yüksek Skor</v>
      </c>
    </row>
    <row r="175" spans="1:17" ht="16.05" customHeight="1" x14ac:dyDescent="0.3">
      <c r="A175" s="24">
        <v>172</v>
      </c>
      <c r="B175" s="25" t="s">
        <v>158</v>
      </c>
      <c r="C175" s="53">
        <f>'🔢 İNDİKATÖRLER'!U174</f>
        <v>11</v>
      </c>
      <c r="D175" s="54" t="str">
        <f>'🔢 İNDİKATÖRLER'!N174</f>
        <v>✓</v>
      </c>
      <c r="E175" s="55" t="str">
        <f>'🔢 İNDİKATÖRLER'!O174</f>
        <v>✓</v>
      </c>
      <c r="F175" s="54" t="str">
        <f>'🔢 İNDİKATÖRLER'!P174</f>
        <v>✓</v>
      </c>
      <c r="G175" s="54" t="str">
        <f>'🔢 İNDİKATÖRLER'!Q174</f>
        <v>✓</v>
      </c>
      <c r="H175" s="54" t="str">
        <f>'🔢 İNDİKATÖRLER'!R174</f>
        <v>✓</v>
      </c>
      <c r="I175" s="55" t="str">
        <f>'🔢 İNDİKATÖRLER'!S174</f>
        <v>✗</v>
      </c>
      <c r="J175" s="54" t="str">
        <f>IF('🔢 İNDİKATÖRLER'!T174&lt;0,'🔢 İNDİKATÖRLER'!T174&amp;"","—")</f>
        <v>-2</v>
      </c>
      <c r="K175" s="54" t="str">
        <f>IFERROR(TEXT('🔢 İNDİKATÖRLER'!F174,"0.00")&amp;"%","?")</f>
        <v>007%</v>
      </c>
      <c r="L175" s="55" t="str">
        <f>IFERROR(IF('📡 CANLI_VERİ'!I175&gt;0,"+"&amp;TEXT('📡 CANLI_VERİ'!I175,"0.0")&amp;"%",TEXT('📡 CANLI_VERİ'!I175,"0.0")&amp;"%"),"—")</f>
        <v>00%</v>
      </c>
      <c r="M175" s="58">
        <f>'📡 CANLI_VERİ'!H175</f>
        <v>196038</v>
      </c>
      <c r="N175" s="58">
        <f>'📡 CANLI_VERİ'!C175</f>
        <v>5.15</v>
      </c>
      <c r="O175" s="56" t="str">
        <f>IF(COUNT('🔢 İNDİKATÖRLER'!U174),REPT("█",'🔢 İNDİKATÖRLER'!U174)&amp;"  "&amp;'🔢 İNDİKATÖRLER'!U174&amp;"/15","")</f>
        <v>███████████  11/15</v>
      </c>
      <c r="P175" s="250" t="str">
        <f t="shared" si="4"/>
        <v>✓ K4+K5</v>
      </c>
      <c r="Q175" s="250" t="str">
        <f t="shared" si="5"/>
        <v>🔥 Güçlü AL</v>
      </c>
    </row>
    <row r="176" spans="1:17" ht="16.05" customHeight="1" x14ac:dyDescent="0.3">
      <c r="A176" s="15">
        <v>173</v>
      </c>
      <c r="B176" s="16" t="s">
        <v>576</v>
      </c>
      <c r="C176" s="15" t="str">
        <f>'🔢 İNDİKATÖRLER'!U175</f>
        <v/>
      </c>
      <c r="D176" s="15" t="str">
        <f>'🔢 İNDİKATÖRLER'!N175</f>
        <v>?</v>
      </c>
      <c r="E176" s="15" t="str">
        <f>'🔢 İNDİKATÖRLER'!O175</f>
        <v>?</v>
      </c>
      <c r="F176" s="15" t="str">
        <f>'🔢 İNDİKATÖRLER'!P175</f>
        <v>?</v>
      </c>
      <c r="G176" s="15" t="str">
        <f>'🔢 İNDİKATÖRLER'!Q175</f>
        <v>?</v>
      </c>
      <c r="H176" s="15" t="str">
        <f>'🔢 İNDİKATÖRLER'!R175</f>
        <v>?</v>
      </c>
      <c r="I176" s="15" t="str">
        <f>'🔢 İNDİKATÖRLER'!S175</f>
        <v>?</v>
      </c>
      <c r="J176" s="15" t="str">
        <f>IF('🔢 İNDİKATÖRLER'!T175&lt;0,'🔢 İNDİKATÖRLER'!T175&amp;"","—")</f>
        <v>—</v>
      </c>
      <c r="K176" s="15" t="str">
        <f>IFERROR(TEXT('🔢 İNDİKATÖRLER'!F175,"0.00")&amp;"%","?")</f>
        <v>?%</v>
      </c>
      <c r="L176" s="15" t="str">
        <f>IFERROR(IF('📡 CANLI_VERİ'!I176&gt;0,"+"&amp;TEXT('📡 CANLI_VERİ'!I176,"0.0")&amp;"%",TEXT('📡 CANLI_VERİ'!I176,"0.0")&amp;"%"),"—")</f>
        <v>-02%</v>
      </c>
      <c r="M176" s="15">
        <f>'📡 CANLI_VERİ'!H176</f>
        <v>20004</v>
      </c>
      <c r="N176" s="15">
        <f>'📡 CANLI_VERİ'!C176</f>
        <v>8.02</v>
      </c>
      <c r="O176" s="15" t="str">
        <f>IF(COUNT('🔢 İNDİKATÖRLER'!U175),REPT("█",'🔢 İNDİKATÖRLER'!U175)&amp;"  "&amp;'🔢 İNDİKATÖRLER'!U175&amp;"/15","")</f>
        <v/>
      </c>
      <c r="P176" s="250" t="str">
        <f t="shared" si="4"/>
        <v>—</v>
      </c>
      <c r="Q176" s="250" t="str">
        <f t="shared" si="5"/>
        <v>📊 Yüksek Skor</v>
      </c>
    </row>
    <row r="177" spans="1:17" ht="16.05" customHeight="1" x14ac:dyDescent="0.3">
      <c r="A177" s="24">
        <v>174</v>
      </c>
      <c r="B177" s="25" t="s">
        <v>577</v>
      </c>
      <c r="C177" s="53">
        <f>'🔢 İNDİKATÖRLER'!U176</f>
        <v>0</v>
      </c>
      <c r="D177" s="54" t="str">
        <f>'🔢 İNDİKATÖRLER'!N176</f>
        <v>✗</v>
      </c>
      <c r="E177" s="54" t="str">
        <f>'🔢 İNDİKATÖRLER'!O176</f>
        <v>✗</v>
      </c>
      <c r="F177" s="55" t="str">
        <f>'🔢 İNDİKATÖRLER'!P176</f>
        <v>✗</v>
      </c>
      <c r="G177" s="55" t="str">
        <f>'🔢 İNDİKATÖRLER'!Q176</f>
        <v>✗</v>
      </c>
      <c r="H177" s="54" t="str">
        <f>'🔢 İNDİKATÖRLER'!R176</f>
        <v>✗</v>
      </c>
      <c r="I177" s="54" t="str">
        <f>'🔢 İNDİKATÖRLER'!S176</f>
        <v>✓</v>
      </c>
      <c r="J177" s="54" t="str">
        <f>IF('🔢 İNDİKATÖRLER'!T176&lt;0,'🔢 İNDİKATÖRLER'!T176&amp;"","—")</f>
        <v>-2</v>
      </c>
      <c r="K177" s="54" t="str">
        <f>IFERROR(TEXT('🔢 İNDİKATÖRLER'!F176,"0.00")&amp;"%","?")</f>
        <v>007%</v>
      </c>
      <c r="L177" s="54" t="str">
        <f>IFERROR(IF('📡 CANLI_VERİ'!I177&gt;0,"+"&amp;TEXT('📡 CANLI_VERİ'!I177,"0.0")&amp;"%",TEXT('📡 CANLI_VERİ'!I177,"0.0")&amp;"%"),"—")</f>
        <v>+01%</v>
      </c>
      <c r="M177" s="58">
        <f>'📡 CANLI_VERİ'!H177</f>
        <v>46301</v>
      </c>
      <c r="N177" s="58">
        <f>'📡 CANLI_VERİ'!C177</f>
        <v>5.9</v>
      </c>
      <c r="O177" s="56" t="str">
        <f>IF(COUNT('🔢 İNDİKATÖRLER'!U176),REPT("█",'🔢 İNDİKATÖRLER'!U176)&amp;"  "&amp;'🔢 İNDİKATÖRLER'!U176&amp;"/15","")</f>
        <v xml:space="preserve">  0/15</v>
      </c>
      <c r="P177" s="250" t="str">
        <f t="shared" si="4"/>
        <v>—</v>
      </c>
      <c r="Q177" s="250" t="str">
        <f t="shared" si="5"/>
        <v>—</v>
      </c>
    </row>
    <row r="178" spans="1:17" ht="16.05" customHeight="1" x14ac:dyDescent="0.3">
      <c r="A178" s="15">
        <v>175</v>
      </c>
      <c r="B178" s="16" t="s">
        <v>266</v>
      </c>
      <c r="C178" s="59">
        <f>'🔢 İNDİKATÖRLER'!U177</f>
        <v>8</v>
      </c>
      <c r="D178" s="60" t="str">
        <f>'🔢 İNDİKATÖRLER'!N177</f>
        <v>✗</v>
      </c>
      <c r="E178" s="60" t="str">
        <f>'🔢 İNDİKATÖRLER'!O177</f>
        <v>✓</v>
      </c>
      <c r="F178" s="60" t="str">
        <f>'🔢 İNDİKATÖRLER'!P177</f>
        <v>✓</v>
      </c>
      <c r="G178" s="60" t="str">
        <f>'🔢 İNDİKATÖRLER'!Q177</f>
        <v>✗</v>
      </c>
      <c r="H178" s="60" t="str">
        <f>'🔢 İNDİKATÖRLER'!R177</f>
        <v>✗</v>
      </c>
      <c r="I178" s="60" t="str">
        <f>'🔢 İNDİKATÖRLER'!S177</f>
        <v>✓</v>
      </c>
      <c r="J178" s="60" t="str">
        <f>IF('🔢 İNDİKATÖRLER'!T177&lt;0,'🔢 İNDİKATÖRLER'!T177&amp;"","—")</f>
        <v>—</v>
      </c>
      <c r="K178" s="60" t="str">
        <f>IFERROR(TEXT('🔢 İNDİKATÖRLER'!F177,"0.00")&amp;"%","?")</f>
        <v>004%</v>
      </c>
      <c r="L178" s="60" t="str">
        <f>IFERROR(IF('📡 CANLI_VERİ'!I178&gt;0,"+"&amp;TEXT('📡 CANLI_VERİ'!I178,"0.0")&amp;"%",TEXT('📡 CANLI_VERİ'!I178,"0.0")&amp;"%"),"—")</f>
        <v>00%</v>
      </c>
      <c r="M178" s="63">
        <f>'📡 CANLI_VERİ'!H178</f>
        <v>258729</v>
      </c>
      <c r="N178" s="63">
        <f>'📡 CANLI_VERİ'!C178</f>
        <v>2.79</v>
      </c>
      <c r="O178" s="64" t="str">
        <f>IF(COUNT('🔢 İNDİKATÖRLER'!U177),REPT("█",'🔢 İNDİKATÖRLER'!U177)&amp;"  "&amp;'🔢 İNDİKATÖRLER'!U177&amp;"/15","")</f>
        <v>████████  8/15</v>
      </c>
      <c r="P178" s="250" t="str">
        <f t="shared" si="4"/>
        <v>—</v>
      </c>
      <c r="Q178" s="250" t="str">
        <f t="shared" si="5"/>
        <v>—</v>
      </c>
    </row>
    <row r="179" spans="1:17" ht="16.05" customHeight="1" x14ac:dyDescent="0.3">
      <c r="A179" s="24">
        <v>176</v>
      </c>
      <c r="B179" s="25" t="s">
        <v>131</v>
      </c>
      <c r="C179" s="24" t="str">
        <f>'🔢 İNDİKATÖRLER'!U178</f>
        <v/>
      </c>
      <c r="D179" s="24" t="str">
        <f>'🔢 İNDİKATÖRLER'!N178</f>
        <v>?</v>
      </c>
      <c r="E179" s="24" t="str">
        <f>'🔢 İNDİKATÖRLER'!O178</f>
        <v>?</v>
      </c>
      <c r="F179" s="24" t="str">
        <f>'🔢 İNDİKATÖRLER'!P178</f>
        <v>?</v>
      </c>
      <c r="G179" s="24" t="str">
        <f>'🔢 İNDİKATÖRLER'!Q178</f>
        <v>?</v>
      </c>
      <c r="H179" s="24" t="str">
        <f>'🔢 İNDİKATÖRLER'!R178</f>
        <v>?</v>
      </c>
      <c r="I179" s="24" t="str">
        <f>'🔢 İNDİKATÖRLER'!S178</f>
        <v>?</v>
      </c>
      <c r="J179" s="24" t="str">
        <f>IF('🔢 İNDİKATÖRLER'!T178&lt;0,'🔢 İNDİKATÖRLER'!T178&amp;"","—")</f>
        <v>—</v>
      </c>
      <c r="K179" s="24" t="str">
        <f>IFERROR(TEXT('🔢 İNDİKATÖRLER'!F178,"0.00")&amp;"%","?")</f>
        <v>?%</v>
      </c>
      <c r="L179" s="24" t="str">
        <f>IFERROR(IF('📡 CANLI_VERİ'!I179&gt;0,"+"&amp;TEXT('📡 CANLI_VERİ'!I179,"0.0")&amp;"%",TEXT('📡 CANLI_VERİ'!I179,"0.0")&amp;"%"),"—")</f>
        <v>-01%</v>
      </c>
      <c r="M179" s="24">
        <f>'📡 CANLI_VERİ'!H179</f>
        <v>10902</v>
      </c>
      <c r="N179" s="24">
        <f>'📡 CANLI_VERİ'!C179</f>
        <v>14.94</v>
      </c>
      <c r="O179" s="24" t="str">
        <f>IF(COUNT('🔢 İNDİKATÖRLER'!U178),REPT("█",'🔢 İNDİKATÖRLER'!U178)&amp;"  "&amp;'🔢 İNDİKATÖRLER'!U178&amp;"/15","")</f>
        <v/>
      </c>
      <c r="P179" s="250" t="str">
        <f t="shared" si="4"/>
        <v>—</v>
      </c>
      <c r="Q179" s="250" t="str">
        <f t="shared" si="5"/>
        <v>📊 Yüksek Skor</v>
      </c>
    </row>
    <row r="180" spans="1:17" ht="16.05" customHeight="1" x14ac:dyDescent="0.3">
      <c r="A180" s="15">
        <v>177</v>
      </c>
      <c r="B180" s="16" t="s">
        <v>157</v>
      </c>
      <c r="C180" s="70">
        <f>'🔢 İNDİKATÖRLER'!U179</f>
        <v>11</v>
      </c>
      <c r="D180" s="60" t="str">
        <f>'🔢 İNDİKATÖRLER'!N179</f>
        <v>✓</v>
      </c>
      <c r="E180" s="61" t="str">
        <f>'🔢 İNDİKATÖRLER'!O179</f>
        <v>✓</v>
      </c>
      <c r="F180" s="61" t="str">
        <f>'🔢 İNDİKATÖRLER'!P179</f>
        <v>✓</v>
      </c>
      <c r="G180" s="61" t="str">
        <f>'🔢 İNDİKATÖRLER'!Q179</f>
        <v>✓</v>
      </c>
      <c r="H180" s="60" t="str">
        <f>'🔢 İNDİKATÖRLER'!R179</f>
        <v>✗</v>
      </c>
      <c r="I180" s="61" t="str">
        <f>'🔢 İNDİKATÖRLER'!S179</f>
        <v>✓</v>
      </c>
      <c r="J180" s="64" t="str">
        <f>IF('🔢 İNDİKATÖRLER'!T179&lt;0,'🔢 İNDİKATÖRLER'!T179&amp;"","—")</f>
        <v>-2</v>
      </c>
      <c r="K180" s="62" t="str">
        <f>IFERROR(TEXT('🔢 İNDİKATÖRLER'!F179,"0.00")&amp;"%","?")</f>
        <v>005%</v>
      </c>
      <c r="L180" s="60" t="str">
        <f>IFERROR(IF('📡 CANLI_VERİ'!I180&gt;0,"+"&amp;TEXT('📡 CANLI_VERİ'!I180,"0.0")&amp;"%",TEXT('📡 CANLI_VERİ'!I180,"0.0")&amp;"%"),"—")</f>
        <v>+00%</v>
      </c>
      <c r="M180" s="63">
        <f>'📡 CANLI_VERİ'!H180</f>
        <v>5308043</v>
      </c>
      <c r="N180" s="63">
        <f>'📡 CANLI_VERİ'!C180</f>
        <v>3.14</v>
      </c>
      <c r="O180" s="61" t="str">
        <f>IF(COUNT('🔢 İNDİKATÖRLER'!U179),REPT("█",'🔢 İNDİKATÖRLER'!U179)&amp;"  "&amp;'🔢 İNDİKATÖRLER'!U179&amp;"/15","")</f>
        <v>███████████  11/15</v>
      </c>
      <c r="P180" s="250" t="str">
        <f t="shared" si="4"/>
        <v>—</v>
      </c>
      <c r="Q180" s="250" t="str">
        <f t="shared" si="5"/>
        <v>📊 Yüksek Skor</v>
      </c>
    </row>
    <row r="181" spans="1:17" ht="16.05" customHeight="1" x14ac:dyDescent="0.3">
      <c r="A181" s="24">
        <v>178</v>
      </c>
      <c r="B181" s="25" t="s">
        <v>147</v>
      </c>
      <c r="C181" s="69">
        <f>'🔢 İNDİKATÖRLER'!U180</f>
        <v>4</v>
      </c>
      <c r="D181" s="55" t="str">
        <f>'🔢 İNDİKATÖRLER'!N180</f>
        <v>✗</v>
      </c>
      <c r="E181" s="55" t="str">
        <f>'🔢 İNDİKATÖRLER'!O180</f>
        <v>✓</v>
      </c>
      <c r="F181" s="55" t="str">
        <f>'🔢 İNDİKATÖRLER'!P180</f>
        <v>✓</v>
      </c>
      <c r="G181" s="54" t="str">
        <f>'🔢 İNDİKATÖRLER'!Q180</f>
        <v>✗</v>
      </c>
      <c r="H181" s="55" t="str">
        <f>'🔢 İNDİKATÖRLER'!R180</f>
        <v>✗</v>
      </c>
      <c r="I181" s="55" t="str">
        <f>'🔢 İNDİKATÖRLER'!S180</f>
        <v>✗</v>
      </c>
      <c r="J181" s="54" t="str">
        <f>IF('🔢 İNDİKATÖRLER'!T180&lt;0,'🔢 İNDİKATÖRLER'!T180&amp;"","—")</f>
        <v>-2</v>
      </c>
      <c r="K181" s="54" t="str">
        <f>IFERROR(TEXT('🔢 İNDİKATÖRLER'!F180,"0.00")&amp;"%","?")</f>
        <v>008%</v>
      </c>
      <c r="L181" s="55" t="str">
        <f>IFERROR(IF('📡 CANLI_VERİ'!I181&gt;0,"+"&amp;TEXT('📡 CANLI_VERİ'!I181,"0.0")&amp;"%",TEXT('📡 CANLI_VERİ'!I181,"0.0")&amp;"%"),"—")</f>
        <v>+01%</v>
      </c>
      <c r="M181" s="58">
        <f>'📡 CANLI_VERİ'!H181</f>
        <v>50130</v>
      </c>
      <c r="N181" s="58">
        <f>'📡 CANLI_VERİ'!C181</f>
        <v>14.06</v>
      </c>
      <c r="O181" s="55" t="str">
        <f>IF(COUNT('🔢 İNDİKATÖRLER'!U180),REPT("█",'🔢 İNDİKATÖRLER'!U180)&amp;"  "&amp;'🔢 İNDİKATÖRLER'!U180&amp;"/15","")</f>
        <v>████  4/15</v>
      </c>
      <c r="P181" s="250" t="str">
        <f t="shared" si="4"/>
        <v>—</v>
      </c>
      <c r="Q181" s="250" t="str">
        <f t="shared" si="5"/>
        <v>—</v>
      </c>
    </row>
    <row r="182" spans="1:17" ht="16.05" customHeight="1" x14ac:dyDescent="0.3">
      <c r="A182" s="15">
        <v>179</v>
      </c>
      <c r="B182" s="16" t="s">
        <v>227</v>
      </c>
      <c r="C182" s="15" t="str">
        <f>'🔢 İNDİKATÖRLER'!U181</f>
        <v/>
      </c>
      <c r="D182" s="15" t="str">
        <f>'🔢 İNDİKATÖRLER'!N181</f>
        <v>?</v>
      </c>
      <c r="E182" s="15" t="str">
        <f>'🔢 İNDİKATÖRLER'!O181</f>
        <v>?</v>
      </c>
      <c r="F182" s="15" t="str">
        <f>'🔢 İNDİKATÖRLER'!P181</f>
        <v>?</v>
      </c>
      <c r="G182" s="15" t="str">
        <f>'🔢 İNDİKATÖRLER'!Q181</f>
        <v>?</v>
      </c>
      <c r="H182" s="15" t="str">
        <f>'🔢 İNDİKATÖRLER'!R181</f>
        <v>?</v>
      </c>
      <c r="I182" s="15" t="str">
        <f>'🔢 İNDİKATÖRLER'!S181</f>
        <v>?</v>
      </c>
      <c r="J182" s="15" t="str">
        <f>IF('🔢 İNDİKATÖRLER'!T181&lt;0,'🔢 İNDİKATÖRLER'!T181&amp;"","—")</f>
        <v>—</v>
      </c>
      <c r="K182" s="15" t="str">
        <f>IFERROR(TEXT('🔢 İNDİKATÖRLER'!F181,"0.00")&amp;"%","?")</f>
        <v>?%</v>
      </c>
      <c r="L182" s="15" t="str">
        <f>IFERROR(IF('📡 CANLI_VERİ'!I182&gt;0,"+"&amp;TEXT('📡 CANLI_VERİ'!I182,"0.0")&amp;"%",TEXT('📡 CANLI_VERİ'!I182,"0.0")&amp;"%"),"—")</f>
        <v>+00%</v>
      </c>
      <c r="M182" s="15">
        <f>'📡 CANLI_VERİ'!H182</f>
        <v>422</v>
      </c>
      <c r="N182" s="15">
        <f>'📡 CANLI_VERİ'!C182</f>
        <v>295.5</v>
      </c>
      <c r="O182" s="15" t="str">
        <f>IF(COUNT('🔢 İNDİKATÖRLER'!U181),REPT("█",'🔢 İNDİKATÖRLER'!U181)&amp;"  "&amp;'🔢 İNDİKATÖRLER'!U181&amp;"/15","")</f>
        <v/>
      </c>
      <c r="P182" s="250" t="str">
        <f t="shared" si="4"/>
        <v>—</v>
      </c>
      <c r="Q182" s="250" t="str">
        <f t="shared" si="5"/>
        <v>📊 Yüksek Skor</v>
      </c>
    </row>
    <row r="183" spans="1:17" ht="16.05" customHeight="1" x14ac:dyDescent="0.3">
      <c r="A183" s="24">
        <v>180</v>
      </c>
      <c r="B183" s="25" t="s">
        <v>578</v>
      </c>
      <c r="C183" s="53">
        <f>'🔢 İNDİKATÖRLER'!U182</f>
        <v>5</v>
      </c>
      <c r="D183" s="54" t="str">
        <f>'🔢 İNDİKATÖRLER'!N182</f>
        <v>✗</v>
      </c>
      <c r="E183" s="55" t="str">
        <f>'🔢 İNDİKATÖRLER'!O182</f>
        <v>✓</v>
      </c>
      <c r="F183" s="54" t="str">
        <f>'🔢 İNDİKATÖRLER'!P182</f>
        <v>✗</v>
      </c>
      <c r="G183" s="55" t="str">
        <f>'🔢 İNDİKATÖRLER'!Q182</f>
        <v>✓</v>
      </c>
      <c r="H183" s="54" t="str">
        <f>'🔢 İNDİKATÖRLER'!R182</f>
        <v>✗</v>
      </c>
      <c r="I183" s="55" t="str">
        <f>'🔢 İNDİKATÖRLER'!S182</f>
        <v>✓</v>
      </c>
      <c r="J183" s="54" t="str">
        <f>IF('🔢 İNDİKATÖRLER'!T182&lt;0,'🔢 İNDİKATÖRLER'!T182&amp;"","—")</f>
        <v>-2</v>
      </c>
      <c r="K183" s="54" t="str">
        <f>IFERROR(TEXT('🔢 İNDİKATÖRLER'!F182,"0.00")&amp;"%","?")</f>
        <v>005%</v>
      </c>
      <c r="L183" s="54" t="str">
        <f>IFERROR(IF('📡 CANLI_VERİ'!I183&gt;0,"+"&amp;TEXT('📡 CANLI_VERİ'!I183,"0.0")&amp;"%",TEXT('📡 CANLI_VERİ'!I183,"0.0")&amp;"%"),"—")</f>
        <v>00%</v>
      </c>
      <c r="M183" s="58">
        <f>'📡 CANLI_VERİ'!H183</f>
        <v>240622</v>
      </c>
      <c r="N183" s="58">
        <f>'📡 CANLI_VERİ'!C183</f>
        <v>4.91</v>
      </c>
      <c r="O183" s="56" t="str">
        <f>IF(COUNT('🔢 İNDİKATÖRLER'!U182),REPT("█",'🔢 İNDİKATÖRLER'!U182)&amp;"  "&amp;'🔢 İNDİKATÖRLER'!U182&amp;"/15","")</f>
        <v>█████  5/15</v>
      </c>
      <c r="P183" s="250" t="str">
        <f t="shared" si="4"/>
        <v>—</v>
      </c>
      <c r="Q183" s="250" t="str">
        <f t="shared" si="5"/>
        <v>—</v>
      </c>
    </row>
    <row r="184" spans="1:17" ht="16.05" customHeight="1" x14ac:dyDescent="0.3">
      <c r="A184" s="15">
        <v>181</v>
      </c>
      <c r="B184" s="16" t="s">
        <v>287</v>
      </c>
      <c r="C184" s="15" t="str">
        <f>'🔢 İNDİKATÖRLER'!U183</f>
        <v/>
      </c>
      <c r="D184" s="15" t="str">
        <f>'🔢 İNDİKATÖRLER'!N183</f>
        <v>?</v>
      </c>
      <c r="E184" s="15" t="str">
        <f>'🔢 İNDİKATÖRLER'!O183</f>
        <v>?</v>
      </c>
      <c r="F184" s="15" t="str">
        <f>'🔢 İNDİKATÖRLER'!P183</f>
        <v>?</v>
      </c>
      <c r="G184" s="15" t="str">
        <f>'🔢 İNDİKATÖRLER'!Q183</f>
        <v>?</v>
      </c>
      <c r="H184" s="15" t="str">
        <f>'🔢 İNDİKATÖRLER'!R183</f>
        <v>?</v>
      </c>
      <c r="I184" s="15" t="str">
        <f>'🔢 İNDİKATÖRLER'!S183</f>
        <v>?</v>
      </c>
      <c r="J184" s="15" t="str">
        <f>IF('🔢 İNDİKATÖRLER'!T183&lt;0,'🔢 İNDİKATÖRLER'!T183&amp;"","—")</f>
        <v>—</v>
      </c>
      <c r="K184" s="15" t="str">
        <f>IFERROR(TEXT('🔢 İNDİKATÖRLER'!F183,"0.00")&amp;"%","?")</f>
        <v>?%</v>
      </c>
      <c r="L184" s="15" t="str">
        <f>IFERROR(IF('📡 CANLI_VERİ'!I184&gt;0,"+"&amp;TEXT('📡 CANLI_VERİ'!I184,"0.0")&amp;"%",TEXT('📡 CANLI_VERİ'!I184,"0.0")&amp;"%"),"—")</f>
        <v>-01%</v>
      </c>
      <c r="M184" s="15">
        <f>'📡 CANLI_VERİ'!H184</f>
        <v>183931</v>
      </c>
      <c r="N184" s="15">
        <f>'📡 CANLI_VERİ'!C184</f>
        <v>2.75</v>
      </c>
      <c r="O184" s="15" t="str">
        <f>IF(COUNT('🔢 İNDİKATÖRLER'!U183),REPT("█",'🔢 İNDİKATÖRLER'!U183)&amp;"  "&amp;'🔢 İNDİKATÖRLER'!U183&amp;"/15","")</f>
        <v/>
      </c>
      <c r="P184" s="250" t="str">
        <f t="shared" si="4"/>
        <v>—</v>
      </c>
      <c r="Q184" s="250" t="str">
        <f t="shared" si="5"/>
        <v>📊 Yüksek Skor</v>
      </c>
    </row>
    <row r="185" spans="1:17" ht="16.05" customHeight="1" x14ac:dyDescent="0.3">
      <c r="A185" s="24">
        <v>182</v>
      </c>
      <c r="B185" s="25" t="s">
        <v>579</v>
      </c>
      <c r="C185" s="69">
        <f>'🔢 İNDİKATÖRLER'!U184</f>
        <v>0</v>
      </c>
      <c r="D185" s="55" t="str">
        <f>'🔢 İNDİKATÖRLER'!N184</f>
        <v>✗</v>
      </c>
      <c r="E185" s="55" t="str">
        <f>'🔢 İNDİKATÖRLER'!O184</f>
        <v>✗</v>
      </c>
      <c r="F185" s="55" t="str">
        <f>'🔢 İNDİKATÖRLER'!P184</f>
        <v>✗</v>
      </c>
      <c r="G185" s="55" t="str">
        <f>'🔢 İNDİKATÖRLER'!Q184</f>
        <v>✗</v>
      </c>
      <c r="H185" s="54" t="str">
        <f>'🔢 İNDİKATÖRLER'!R184</f>
        <v>✗</v>
      </c>
      <c r="I185" s="55" t="str">
        <f>'🔢 İNDİKATÖRLER'!S184</f>
        <v>✗</v>
      </c>
      <c r="J185" s="54" t="str">
        <f>IF('🔢 İNDİKATÖRLER'!T184&lt;0,'🔢 İNDİKATÖRLER'!T184&amp;"","—")</f>
        <v>—</v>
      </c>
      <c r="K185" s="54" t="str">
        <f>IFERROR(TEXT('🔢 İNDİKATÖRLER'!F184,"0.00")&amp;"%","?")</f>
        <v>002%</v>
      </c>
      <c r="L185" s="55" t="str">
        <f>IFERROR(IF('📡 CANLI_VERİ'!I185&gt;0,"+"&amp;TEXT('📡 CANLI_VERİ'!I185,"0.0")&amp;"%",TEXT('📡 CANLI_VERİ'!I185,"0.0")&amp;"%"),"—")</f>
        <v>+00%</v>
      </c>
      <c r="M185" s="58">
        <f>'📡 CANLI_VERİ'!H185</f>
        <v>4399</v>
      </c>
      <c r="N185" s="58">
        <f>'📡 CANLI_VERİ'!C185</f>
        <v>94.4</v>
      </c>
      <c r="O185" s="55" t="str">
        <f>IF(COUNT('🔢 İNDİKATÖRLER'!U184),REPT("█",'🔢 İNDİKATÖRLER'!U184)&amp;"  "&amp;'🔢 İNDİKATÖRLER'!U184&amp;"/15","")</f>
        <v xml:space="preserve">  0/15</v>
      </c>
      <c r="P185" s="250" t="str">
        <f t="shared" si="4"/>
        <v>—</v>
      </c>
      <c r="Q185" s="250" t="str">
        <f t="shared" si="5"/>
        <v>—</v>
      </c>
    </row>
    <row r="186" spans="1:17" ht="16.05" customHeight="1" x14ac:dyDescent="0.3">
      <c r="A186" s="15">
        <v>183</v>
      </c>
      <c r="B186" s="16" t="s">
        <v>580</v>
      </c>
      <c r="C186" s="59">
        <f>'🔢 İNDİKATÖRLER'!U185</f>
        <v>0</v>
      </c>
      <c r="D186" s="61" t="str">
        <f>'🔢 İNDİKATÖRLER'!N185</f>
        <v>✗</v>
      </c>
      <c r="E186" s="61" t="str">
        <f>'🔢 İNDİKATÖRLER'!O185</f>
        <v>✗</v>
      </c>
      <c r="F186" s="60" t="str">
        <f>'🔢 İNDİKATÖRLER'!P185</f>
        <v>✗</v>
      </c>
      <c r="G186" s="60" t="str">
        <f>'🔢 İNDİKATÖRLER'!Q185</f>
        <v>✗</v>
      </c>
      <c r="H186" s="60" t="str">
        <f>'🔢 İNDİKATÖRLER'!R185</f>
        <v>✗</v>
      </c>
      <c r="I186" s="60" t="str">
        <f>'🔢 İNDİKATÖRLER'!S185</f>
        <v>✗</v>
      </c>
      <c r="J186" s="64" t="str">
        <f>IF('🔢 İNDİKATÖRLER'!T185&lt;0,'🔢 İNDİKATÖRLER'!T185&amp;"","—")</f>
        <v>—</v>
      </c>
      <c r="K186" s="62" t="str">
        <f>IFERROR(TEXT('🔢 İNDİKATÖRLER'!F185,"0.00")&amp;"%","?")</f>
        <v>003%</v>
      </c>
      <c r="L186" s="62" t="str">
        <f>IFERROR(IF('📡 CANLI_VERİ'!I186&gt;0,"+"&amp;TEXT('📡 CANLI_VERİ'!I186,"0.0")&amp;"%",TEXT('📡 CANLI_VERİ'!I186,"0.0")&amp;"%"),"—")</f>
        <v>00%</v>
      </c>
      <c r="M186" s="63">
        <f>'📡 CANLI_VERİ'!H186</f>
        <v>556295</v>
      </c>
      <c r="N186" s="63">
        <f>'📡 CANLI_VERİ'!C186</f>
        <v>98</v>
      </c>
      <c r="O186" s="64" t="str">
        <f>IF(COUNT('🔢 İNDİKATÖRLER'!U185),REPT("█",'🔢 İNDİKATÖRLER'!U185)&amp;"  "&amp;'🔢 İNDİKATÖRLER'!U185&amp;"/15","")</f>
        <v xml:space="preserve">  0/15</v>
      </c>
      <c r="P186" s="250" t="str">
        <f t="shared" si="4"/>
        <v>—</v>
      </c>
      <c r="Q186" s="250" t="str">
        <f t="shared" si="5"/>
        <v>—</v>
      </c>
    </row>
    <row r="187" spans="1:17" ht="16.05" customHeight="1" x14ac:dyDescent="0.3">
      <c r="A187" s="24">
        <v>184</v>
      </c>
      <c r="B187" s="25" t="s">
        <v>581</v>
      </c>
      <c r="C187" s="24" t="str">
        <f>'🔢 İNDİKATÖRLER'!U186</f>
        <v/>
      </c>
      <c r="D187" s="24" t="str">
        <f>'🔢 İNDİKATÖRLER'!N186</f>
        <v>?</v>
      </c>
      <c r="E187" s="24" t="str">
        <f>'🔢 İNDİKATÖRLER'!O186</f>
        <v>?</v>
      </c>
      <c r="F187" s="24" t="str">
        <f>'🔢 İNDİKATÖRLER'!P186</f>
        <v>?</v>
      </c>
      <c r="G187" s="24" t="str">
        <f>'🔢 İNDİKATÖRLER'!Q186</f>
        <v>?</v>
      </c>
      <c r="H187" s="24" t="str">
        <f>'🔢 İNDİKATÖRLER'!R186</f>
        <v>?</v>
      </c>
      <c r="I187" s="24" t="str">
        <f>'🔢 İNDİKATÖRLER'!S186</f>
        <v>?</v>
      </c>
      <c r="J187" s="24" t="str">
        <f>IF('🔢 İNDİKATÖRLER'!T186&lt;0,'🔢 İNDİKATÖRLER'!T186&amp;"","—")</f>
        <v>—</v>
      </c>
      <c r="K187" s="24" t="str">
        <f>IFERROR(TEXT('🔢 İNDİKATÖRLER'!F186,"0.00")&amp;"%","?")</f>
        <v>?%</v>
      </c>
      <c r="L187" s="24" t="str">
        <f>IFERROR(IF('📡 CANLI_VERİ'!I187&gt;0,"+"&amp;TEXT('📡 CANLI_VERİ'!I187,"0.0")&amp;"%",TEXT('📡 CANLI_VERİ'!I187,"0.0")&amp;"%"),"—")</f>
        <v>00%</v>
      </c>
      <c r="M187" s="24">
        <f>'📡 CANLI_VERİ'!H187</f>
        <v>8407338</v>
      </c>
      <c r="N187" s="24">
        <f>'📡 CANLI_VERİ'!C187</f>
        <v>14.79</v>
      </c>
      <c r="O187" s="24" t="str">
        <f>IF(COUNT('🔢 İNDİKATÖRLER'!U186),REPT("█",'🔢 İNDİKATÖRLER'!U186)&amp;"  "&amp;'🔢 İNDİKATÖRLER'!U186&amp;"/15","")</f>
        <v/>
      </c>
      <c r="P187" s="250" t="str">
        <f t="shared" si="4"/>
        <v>—</v>
      </c>
      <c r="Q187" s="250" t="str">
        <f t="shared" si="5"/>
        <v>📊 Yüksek Skor</v>
      </c>
    </row>
    <row r="188" spans="1:17" ht="16.05" customHeight="1" x14ac:dyDescent="0.3">
      <c r="A188" s="15">
        <v>185</v>
      </c>
      <c r="B188" s="16" t="s">
        <v>180</v>
      </c>
      <c r="C188" s="59">
        <f>'🔢 İNDİKATÖRLER'!U187</f>
        <v>3</v>
      </c>
      <c r="D188" s="60" t="str">
        <f>'🔢 İNDİKATÖRLER'!N187</f>
        <v>✗</v>
      </c>
      <c r="E188" s="61" t="str">
        <f>'🔢 İNDİKATÖRLER'!O187</f>
        <v>✗</v>
      </c>
      <c r="F188" s="60" t="str">
        <f>'🔢 İNDİKATÖRLER'!P187</f>
        <v>✓</v>
      </c>
      <c r="G188" s="60" t="str">
        <f>'🔢 İNDİKATÖRLER'!Q187</f>
        <v>✗</v>
      </c>
      <c r="H188" s="60" t="str">
        <f>'🔢 İNDİKATÖRLER'!R187</f>
        <v>✗</v>
      </c>
      <c r="I188" s="60" t="str">
        <f>'🔢 İNDİKATÖRLER'!S187</f>
        <v>✗</v>
      </c>
      <c r="J188" s="64" t="str">
        <f>IF('🔢 İNDİKATÖRLER'!T187&lt;0,'🔢 İNDİKATÖRLER'!T187&amp;"","—")</f>
        <v>—</v>
      </c>
      <c r="K188" s="62" t="str">
        <f>IFERROR(TEXT('🔢 İNDİKATÖRLER'!F187,"0.00")&amp;"%","?")</f>
        <v>004%</v>
      </c>
      <c r="L188" s="60" t="str">
        <f>IFERROR(IF('📡 CANLI_VERİ'!I188&gt;0,"+"&amp;TEXT('📡 CANLI_VERİ'!I188,"0.0")&amp;"%",TEXT('📡 CANLI_VERİ'!I188,"0.0")&amp;"%"),"—")</f>
        <v>00%</v>
      </c>
      <c r="M188" s="63">
        <f>'📡 CANLI_VERİ'!H188</f>
        <v>892589</v>
      </c>
      <c r="N188" s="63">
        <f>'📡 CANLI_VERİ'!C188</f>
        <v>133.80000000000001</v>
      </c>
      <c r="O188" s="64" t="str">
        <f>IF(COUNT('🔢 İNDİKATÖRLER'!U187),REPT("█",'🔢 İNDİKATÖRLER'!U187)&amp;"  "&amp;'🔢 İNDİKATÖRLER'!U187&amp;"/15","")</f>
        <v>███  3/15</v>
      </c>
      <c r="P188" s="250" t="str">
        <f t="shared" si="4"/>
        <v>—</v>
      </c>
      <c r="Q188" s="250" t="str">
        <f t="shared" si="5"/>
        <v>—</v>
      </c>
    </row>
    <row r="189" spans="1:17" ht="16.05" customHeight="1" x14ac:dyDescent="0.3">
      <c r="A189" s="24">
        <v>186</v>
      </c>
      <c r="B189" s="25" t="s">
        <v>112</v>
      </c>
      <c r="C189" s="24" t="str">
        <f>'🔢 İNDİKATÖRLER'!U188</f>
        <v/>
      </c>
      <c r="D189" s="24" t="str">
        <f>'🔢 İNDİKATÖRLER'!N188</f>
        <v>?</v>
      </c>
      <c r="E189" s="24" t="str">
        <f>'🔢 İNDİKATÖRLER'!O188</f>
        <v>?</v>
      </c>
      <c r="F189" s="24" t="str">
        <f>'🔢 İNDİKATÖRLER'!P188</f>
        <v>?</v>
      </c>
      <c r="G189" s="24" t="str">
        <f>'🔢 İNDİKATÖRLER'!Q188</f>
        <v>?</v>
      </c>
      <c r="H189" s="24" t="str">
        <f>'🔢 İNDİKATÖRLER'!R188</f>
        <v>?</v>
      </c>
      <c r="I189" s="24" t="str">
        <f>'🔢 İNDİKATÖRLER'!S188</f>
        <v>?</v>
      </c>
      <c r="J189" s="24" t="str">
        <f>IF('🔢 İNDİKATÖRLER'!T188&lt;0,'🔢 İNDİKATÖRLER'!T188&amp;"","—")</f>
        <v>—</v>
      </c>
      <c r="K189" s="24" t="str">
        <f>IFERROR(TEXT('🔢 İNDİKATÖRLER'!F188,"0.00")&amp;"%","?")</f>
        <v>?%</v>
      </c>
      <c r="L189" s="24" t="str">
        <f>IFERROR(IF('📡 CANLI_VERİ'!I189&gt;0,"+"&amp;TEXT('📡 CANLI_VERİ'!I189,"0.0")&amp;"%",TEXT('📡 CANLI_VERİ'!I189,"0.0")&amp;"%"),"—")</f>
        <v>00%</v>
      </c>
      <c r="M189" s="24">
        <f>'📡 CANLI_VERİ'!H189</f>
        <v>17328</v>
      </c>
      <c r="N189" s="24">
        <f>'📡 CANLI_VERİ'!C189</f>
        <v>28.12</v>
      </c>
      <c r="O189" s="24" t="str">
        <f>IF(COUNT('🔢 İNDİKATÖRLER'!U188),REPT("█",'🔢 İNDİKATÖRLER'!U188)&amp;"  "&amp;'🔢 İNDİKATÖRLER'!U188&amp;"/15","")</f>
        <v/>
      </c>
      <c r="P189" s="250" t="str">
        <f t="shared" si="4"/>
        <v>—</v>
      </c>
      <c r="Q189" s="250" t="str">
        <f t="shared" si="5"/>
        <v>📊 Yüksek Skor</v>
      </c>
    </row>
    <row r="190" spans="1:17" ht="16.05" customHeight="1" x14ac:dyDescent="0.3">
      <c r="A190" s="15">
        <v>187</v>
      </c>
      <c r="B190" s="16" t="s">
        <v>151</v>
      </c>
      <c r="C190" s="72">
        <f>'🔢 İNDİKATÖRLER'!U189</f>
        <v>6</v>
      </c>
      <c r="D190" s="61" t="str">
        <f>'🔢 İNDİKATÖRLER'!N189</f>
        <v>✗</v>
      </c>
      <c r="E190" s="61" t="str">
        <f>'🔢 İNDİKATÖRLER'!O189</f>
        <v>✓</v>
      </c>
      <c r="F190" s="60" t="str">
        <f>'🔢 İNDİKATÖRLER'!P189</f>
        <v>✓</v>
      </c>
      <c r="G190" s="61" t="str">
        <f>'🔢 İNDİKATÖRLER'!Q189</f>
        <v>✗</v>
      </c>
      <c r="H190" s="60" t="str">
        <f>'🔢 İNDİKATÖRLER'!R189</f>
        <v>✗</v>
      </c>
      <c r="I190" s="60" t="str">
        <f>'🔢 İNDİKATÖRLER'!S189</f>
        <v>✗</v>
      </c>
      <c r="J190" s="64" t="str">
        <f>IF('🔢 İNDİKATÖRLER'!T189&lt;0,'🔢 İNDİKATÖRLER'!T189&amp;"","—")</f>
        <v>—</v>
      </c>
      <c r="K190" s="62" t="str">
        <f>IFERROR(TEXT('🔢 İNDİKATÖRLER'!F189,"0.00")&amp;"%","?")</f>
        <v>003%</v>
      </c>
      <c r="L190" s="61" t="str">
        <f>IFERROR(IF('📡 CANLI_VERİ'!I190&gt;0,"+"&amp;TEXT('📡 CANLI_VERİ'!I190,"0.0")&amp;"%",TEXT('📡 CANLI_VERİ'!I190,"0.0")&amp;"%"),"—")</f>
        <v>00%</v>
      </c>
      <c r="M190" s="63">
        <f>'📡 CANLI_VERİ'!H190</f>
        <v>7380</v>
      </c>
      <c r="N190" s="63">
        <f>'📡 CANLI_VERİ'!C190</f>
        <v>5.71</v>
      </c>
      <c r="O190" s="62" t="str">
        <f>IF(COUNT('🔢 İNDİKATÖRLER'!U189),REPT("█",'🔢 İNDİKATÖRLER'!U189)&amp;"  "&amp;'🔢 İNDİKATÖRLER'!U189&amp;"/15","")</f>
        <v>██████  6/15</v>
      </c>
      <c r="P190" s="250" t="str">
        <f t="shared" si="4"/>
        <v>—</v>
      </c>
      <c r="Q190" s="250" t="str">
        <f t="shared" si="5"/>
        <v>—</v>
      </c>
    </row>
    <row r="191" spans="1:17" ht="16.05" customHeight="1" x14ac:dyDescent="0.3">
      <c r="A191" s="24">
        <v>188</v>
      </c>
      <c r="B191" s="25" t="s">
        <v>582</v>
      </c>
      <c r="C191" s="53">
        <f>'🔢 İNDİKATÖRLER'!U190</f>
        <v>6</v>
      </c>
      <c r="D191" s="54" t="str">
        <f>'🔢 İNDİKATÖRLER'!N190</f>
        <v>✗</v>
      </c>
      <c r="E191" s="55" t="str">
        <f>'🔢 İNDİKATÖRLER'!O190</f>
        <v>✓</v>
      </c>
      <c r="F191" s="54" t="str">
        <f>'🔢 İNDİKATÖRLER'!P190</f>
        <v>✓</v>
      </c>
      <c r="G191" s="54" t="str">
        <f>'🔢 İNDİKATÖRLER'!Q190</f>
        <v>✗</v>
      </c>
      <c r="H191" s="55" t="str">
        <f>'🔢 İNDİKATÖRLER'!R190</f>
        <v>✗</v>
      </c>
      <c r="I191" s="55" t="str">
        <f>'🔢 İNDİKATÖRLER'!S190</f>
        <v>✗</v>
      </c>
      <c r="J191" s="54" t="str">
        <f>IF('🔢 İNDİKATÖRLER'!T190&lt;0,'🔢 İNDİKATÖRLER'!T190&amp;"","—")</f>
        <v>—</v>
      </c>
      <c r="K191" s="54" t="str">
        <f>IFERROR(TEXT('🔢 İNDİKATÖRLER'!F190,"0.00")&amp;"%","?")</f>
        <v>003%</v>
      </c>
      <c r="L191" s="55" t="str">
        <f>IFERROR(IF('📡 CANLI_VERİ'!I191&gt;0,"+"&amp;TEXT('📡 CANLI_VERİ'!I191,"0.0")&amp;"%",TEXT('📡 CANLI_VERİ'!I191,"0.0")&amp;"%"),"—")</f>
        <v>+00%</v>
      </c>
      <c r="M191" s="58">
        <f>'📡 CANLI_VERİ'!H191</f>
        <v>6619</v>
      </c>
      <c r="N191" s="58">
        <f>'📡 CANLI_VERİ'!C191</f>
        <v>29.64</v>
      </c>
      <c r="O191" s="56" t="str">
        <f>IF(COUNT('🔢 İNDİKATÖRLER'!U190),REPT("█",'🔢 İNDİKATÖRLER'!U190)&amp;"  "&amp;'🔢 İNDİKATÖRLER'!U190&amp;"/15","")</f>
        <v>██████  6/15</v>
      </c>
      <c r="P191" s="250" t="str">
        <f t="shared" si="4"/>
        <v>—</v>
      </c>
      <c r="Q191" s="250" t="str">
        <f t="shared" si="5"/>
        <v>—</v>
      </c>
    </row>
    <row r="192" spans="1:17" ht="16.05" customHeight="1" x14ac:dyDescent="0.3">
      <c r="A192" s="15">
        <v>189</v>
      </c>
      <c r="B192" s="16" t="s">
        <v>583</v>
      </c>
      <c r="C192" s="72">
        <f>'🔢 İNDİKATÖRLER'!U191</f>
        <v>0</v>
      </c>
      <c r="D192" s="61" t="str">
        <f>'🔢 İNDİKATÖRLER'!N191</f>
        <v>✗</v>
      </c>
      <c r="E192" s="61" t="str">
        <f>'🔢 İNDİKATÖRLER'!O191</f>
        <v>✗</v>
      </c>
      <c r="F192" s="60" t="str">
        <f>'🔢 İNDİKATÖRLER'!P191</f>
        <v>✗</v>
      </c>
      <c r="G192" s="60" t="str">
        <f>'🔢 İNDİKATÖRLER'!Q191</f>
        <v>✗</v>
      </c>
      <c r="H192" s="61" t="str">
        <f>'🔢 İNDİKATÖRLER'!R191</f>
        <v>✗</v>
      </c>
      <c r="I192" s="61" t="str">
        <f>'🔢 İNDİKATÖRLER'!S191</f>
        <v>✗</v>
      </c>
      <c r="J192" s="60" t="str">
        <f>IF('🔢 İNDİKATÖRLER'!T191&lt;0,'🔢 İNDİKATÖRLER'!T191&amp;"","—")</f>
        <v>—</v>
      </c>
      <c r="K192" s="60" t="str">
        <f>IFERROR(TEXT('🔢 İNDİKATÖRLER'!F191,"0.00")&amp;"%","?")</f>
        <v>004%</v>
      </c>
      <c r="L192" s="61" t="str">
        <f>IFERROR(IF('📡 CANLI_VERİ'!I192&gt;0,"+"&amp;TEXT('📡 CANLI_VERİ'!I192,"0.0")&amp;"%",TEXT('📡 CANLI_VERİ'!I192,"0.0")&amp;"%"),"—")</f>
        <v>00%</v>
      </c>
      <c r="M192" s="63">
        <f>'📡 CANLI_VERİ'!H192</f>
        <v>495669</v>
      </c>
      <c r="N192" s="63">
        <f>'📡 CANLI_VERİ'!C192</f>
        <v>9.26</v>
      </c>
      <c r="O192" s="62" t="str">
        <f>IF(COUNT('🔢 İNDİKATÖRLER'!U191),REPT("█",'🔢 İNDİKATÖRLER'!U191)&amp;"  "&amp;'🔢 İNDİKATÖRLER'!U191&amp;"/15","")</f>
        <v xml:space="preserve">  0/15</v>
      </c>
      <c r="P192" s="250" t="str">
        <f t="shared" si="4"/>
        <v>—</v>
      </c>
      <c r="Q192" s="250" t="str">
        <f t="shared" si="5"/>
        <v>—</v>
      </c>
    </row>
    <row r="193" spans="1:17" ht="16.05" customHeight="1" x14ac:dyDescent="0.3">
      <c r="A193" s="24">
        <v>190</v>
      </c>
      <c r="B193" s="25" t="s">
        <v>584</v>
      </c>
      <c r="C193" s="24" t="str">
        <f>'🔢 İNDİKATÖRLER'!U192</f>
        <v/>
      </c>
      <c r="D193" s="24" t="str">
        <f>'🔢 İNDİKATÖRLER'!N192</f>
        <v>?</v>
      </c>
      <c r="E193" s="24" t="str">
        <f>'🔢 İNDİKATÖRLER'!O192</f>
        <v>?</v>
      </c>
      <c r="F193" s="24" t="str">
        <f>'🔢 İNDİKATÖRLER'!P192</f>
        <v>?</v>
      </c>
      <c r="G193" s="24" t="str">
        <f>'🔢 İNDİKATÖRLER'!Q192</f>
        <v>?</v>
      </c>
      <c r="H193" s="24" t="str">
        <f>'🔢 İNDİKATÖRLER'!R192</f>
        <v>?</v>
      </c>
      <c r="I193" s="24" t="str">
        <f>'🔢 İNDİKATÖRLER'!S192</f>
        <v>?</v>
      </c>
      <c r="J193" s="24" t="str">
        <f>IF('🔢 İNDİKATÖRLER'!T192&lt;0,'🔢 İNDİKATÖRLER'!T192&amp;"","—")</f>
        <v>—</v>
      </c>
      <c r="K193" s="24" t="str">
        <f>IFERROR(TEXT('🔢 İNDİKATÖRLER'!F192,"0.00")&amp;"%","?")</f>
        <v>?%</v>
      </c>
      <c r="L193" s="24" t="str">
        <f>IFERROR(IF('📡 CANLI_VERİ'!I193&gt;0,"+"&amp;TEXT('📡 CANLI_VERİ'!I193,"0.0")&amp;"%",TEXT('📡 CANLI_VERİ'!I193,"0.0")&amp;"%"),"—")</f>
        <v>00%</v>
      </c>
      <c r="M193" s="24">
        <f>'📡 CANLI_VERİ'!H193</f>
        <v>393479</v>
      </c>
      <c r="N193" s="24">
        <f>'📡 CANLI_VERİ'!C193</f>
        <v>7.94</v>
      </c>
      <c r="O193" s="24" t="str">
        <f>IF(COUNT('🔢 İNDİKATÖRLER'!U192),REPT("█",'🔢 İNDİKATÖRLER'!U192)&amp;"  "&amp;'🔢 İNDİKATÖRLER'!U192&amp;"/15","")</f>
        <v/>
      </c>
      <c r="P193" s="250" t="str">
        <f t="shared" si="4"/>
        <v>—</v>
      </c>
      <c r="Q193" s="250" t="str">
        <f t="shared" si="5"/>
        <v>📊 Yüksek Skor</v>
      </c>
    </row>
    <row r="194" spans="1:17" ht="16.05" customHeight="1" x14ac:dyDescent="0.3">
      <c r="A194" s="15">
        <v>191</v>
      </c>
      <c r="B194" s="16" t="s">
        <v>585</v>
      </c>
      <c r="C194" s="59">
        <f>'🔢 İNDİKATÖRLER'!U193</f>
        <v>9</v>
      </c>
      <c r="D194" s="60" t="str">
        <f>'🔢 İNDİKATÖRLER'!N193</f>
        <v>✓</v>
      </c>
      <c r="E194" s="61" t="str">
        <f>'🔢 İNDİKATÖRLER'!O193</f>
        <v>✓</v>
      </c>
      <c r="F194" s="60" t="str">
        <f>'🔢 İNDİKATÖRLER'!P193</f>
        <v>✓</v>
      </c>
      <c r="G194" s="60" t="str">
        <f>'🔢 İNDİKATÖRLER'!Q193</f>
        <v>✗</v>
      </c>
      <c r="H194" s="61" t="str">
        <f>'🔢 İNDİKATÖRLER'!R193</f>
        <v>✓</v>
      </c>
      <c r="I194" s="61" t="str">
        <f>'🔢 İNDİKATÖRLER'!S193</f>
        <v>✗</v>
      </c>
      <c r="J194" s="60" t="str">
        <f>IF('🔢 İNDİKATÖRLER'!T193&lt;0,'🔢 İNDİKATÖRLER'!T193&amp;"","—")</f>
        <v>-2</v>
      </c>
      <c r="K194" s="60" t="str">
        <f>IFERROR(TEXT('🔢 İNDİKATÖRLER'!F193,"0.00")&amp;"%","?")</f>
        <v>006%</v>
      </c>
      <c r="L194" s="61" t="str">
        <f>IFERROR(IF('📡 CANLI_VERİ'!I194&gt;0,"+"&amp;TEXT('📡 CANLI_VERİ'!I194,"0.0")&amp;"%",TEXT('📡 CANLI_VERİ'!I194,"0.0")&amp;"%"),"—")</f>
        <v>+00%</v>
      </c>
      <c r="M194" s="63">
        <f>'📡 CANLI_VERİ'!H194</f>
        <v>179706</v>
      </c>
      <c r="N194" s="63">
        <f>'📡 CANLI_VERİ'!C194</f>
        <v>38.520000000000003</v>
      </c>
      <c r="O194" s="64" t="str">
        <f>IF(COUNT('🔢 İNDİKATÖRLER'!U193),REPT("█",'🔢 İNDİKATÖRLER'!U193)&amp;"  "&amp;'🔢 İNDİKATÖRLER'!U193&amp;"/15","")</f>
        <v>█████████  9/15</v>
      </c>
      <c r="P194" s="250" t="str">
        <f t="shared" si="4"/>
        <v>—</v>
      </c>
      <c r="Q194" s="250" t="str">
        <f t="shared" si="5"/>
        <v>—</v>
      </c>
    </row>
    <row r="195" spans="1:17" ht="16.05" customHeight="1" x14ac:dyDescent="0.3">
      <c r="A195" s="24">
        <v>192</v>
      </c>
      <c r="B195" s="25" t="s">
        <v>264</v>
      </c>
      <c r="C195" s="53">
        <f>'🔢 İNDİKATÖRLER'!U194</f>
        <v>2</v>
      </c>
      <c r="D195" s="54" t="str">
        <f>'🔢 İNDİKATÖRLER'!N194</f>
        <v>✗</v>
      </c>
      <c r="E195" s="55" t="str">
        <f>'🔢 İNDİKATÖRLER'!O194</f>
        <v>✗</v>
      </c>
      <c r="F195" s="54" t="str">
        <f>'🔢 İNDİKATÖRLER'!P194</f>
        <v>✗</v>
      </c>
      <c r="G195" s="55" t="str">
        <f>'🔢 İNDİKATÖRLER'!Q194</f>
        <v>✗</v>
      </c>
      <c r="H195" s="54" t="str">
        <f>'🔢 İNDİKATÖRLER'!R194</f>
        <v>✗</v>
      </c>
      <c r="I195" s="54" t="str">
        <f>'🔢 İNDİKATÖRLER'!S194</f>
        <v>✓</v>
      </c>
      <c r="J195" s="56" t="str">
        <f>IF('🔢 İNDİKATÖRLER'!T194&lt;0,'🔢 İNDİKATÖRLER'!T194&amp;"","—")</f>
        <v>—</v>
      </c>
      <c r="K195" s="57" t="str">
        <f>IFERROR(TEXT('🔢 İNDİKATÖRLER'!F194,"0.00")&amp;"%","?")</f>
        <v>003%</v>
      </c>
      <c r="L195" s="54" t="str">
        <f>IFERROR(IF('📡 CANLI_VERİ'!I195&gt;0,"+"&amp;TEXT('📡 CANLI_VERİ'!I195,"0.0")&amp;"%",TEXT('📡 CANLI_VERİ'!I195,"0.0")&amp;"%"),"—")</f>
        <v>00%</v>
      </c>
      <c r="M195" s="58">
        <f>'📡 CANLI_VERİ'!H195</f>
        <v>3016</v>
      </c>
      <c r="N195" s="58">
        <f>'📡 CANLI_VERİ'!C195</f>
        <v>12.27</v>
      </c>
      <c r="O195" s="56" t="str">
        <f>IF(COUNT('🔢 İNDİKATÖRLER'!U194),REPT("█",'🔢 İNDİKATÖRLER'!U194)&amp;"  "&amp;'🔢 İNDİKATÖRLER'!U194&amp;"/15","")</f>
        <v>██  2/15</v>
      </c>
      <c r="P195" s="250" t="str">
        <f t="shared" si="4"/>
        <v>—</v>
      </c>
      <c r="Q195" s="250" t="str">
        <f t="shared" si="5"/>
        <v>—</v>
      </c>
    </row>
    <row r="196" spans="1:17" ht="16.05" customHeight="1" x14ac:dyDescent="0.3">
      <c r="A196" s="15">
        <v>193</v>
      </c>
      <c r="B196" s="16" t="s">
        <v>102</v>
      </c>
      <c r="C196" s="15" t="str">
        <f>'🔢 İNDİKATÖRLER'!U195</f>
        <v/>
      </c>
      <c r="D196" s="15" t="str">
        <f>'🔢 İNDİKATÖRLER'!N195</f>
        <v>?</v>
      </c>
      <c r="E196" s="15" t="str">
        <f>'🔢 İNDİKATÖRLER'!O195</f>
        <v>?</v>
      </c>
      <c r="F196" s="15" t="str">
        <f>'🔢 İNDİKATÖRLER'!P195</f>
        <v>?</v>
      </c>
      <c r="G196" s="15" t="str">
        <f>'🔢 İNDİKATÖRLER'!Q195</f>
        <v>?</v>
      </c>
      <c r="H196" s="15" t="str">
        <f>'🔢 İNDİKATÖRLER'!R195</f>
        <v>?</v>
      </c>
      <c r="I196" s="15" t="str">
        <f>'🔢 İNDİKATÖRLER'!S195</f>
        <v>?</v>
      </c>
      <c r="J196" s="15" t="str">
        <f>IF('🔢 İNDİKATÖRLER'!T195&lt;0,'🔢 İNDİKATÖRLER'!T195&amp;"","—")</f>
        <v>—</v>
      </c>
      <c r="K196" s="15" t="str">
        <f>IFERROR(TEXT('🔢 İNDİKATÖRLER'!F195,"0.00")&amp;"%","?")</f>
        <v>?%</v>
      </c>
      <c r="L196" s="15" t="str">
        <f>IFERROR(IF('📡 CANLI_VERİ'!I196&gt;0,"+"&amp;TEXT('📡 CANLI_VERİ'!I196,"0.0")&amp;"%",TEXT('📡 CANLI_VERİ'!I196,"0.0")&amp;"%"),"—")</f>
        <v>+01%</v>
      </c>
      <c r="M196" s="15">
        <f>'📡 CANLI_VERİ'!H196</f>
        <v>62945</v>
      </c>
      <c r="N196" s="15">
        <f>'📡 CANLI_VERİ'!C196</f>
        <v>65.849999999999994</v>
      </c>
      <c r="O196" s="15" t="str">
        <f>IF(COUNT('🔢 İNDİKATÖRLER'!U195),REPT("█",'🔢 İNDİKATÖRLER'!U195)&amp;"  "&amp;'🔢 İNDİKATÖRLER'!U195&amp;"/15","")</f>
        <v/>
      </c>
      <c r="P196" s="250" t="str">
        <f t="shared" ref="P196:P259" si="6">IF(AND(G196="✓",H196="✓"),"✓ K4+K5","—")</f>
        <v>—</v>
      </c>
      <c r="Q196" s="250" t="str">
        <f t="shared" ref="Q196:Q259" si="7">IF(AND(C196&gt;=11,G196="✓",H196="✓"),"🔥 Güçlü AL",IF(AND(C196&gt;=10,G196="✓",H196="✓"),"✅ İzle",IF(C196&gt;=11,"📊 Yüksek Skor","—")))</f>
        <v>📊 Yüksek Skor</v>
      </c>
    </row>
    <row r="197" spans="1:17" ht="16.05" customHeight="1" x14ac:dyDescent="0.3">
      <c r="A197" s="24">
        <v>194</v>
      </c>
      <c r="B197" s="25" t="s">
        <v>205</v>
      </c>
      <c r="C197" s="71">
        <f>'🔢 İNDİKATÖRLER'!U196</f>
        <v>3</v>
      </c>
      <c r="D197" s="55" t="str">
        <f>'🔢 İNDİKATÖRLER'!N196</f>
        <v>✗</v>
      </c>
      <c r="E197" s="55" t="str">
        <f>'🔢 İNDİKATÖRLER'!O196</f>
        <v>✓</v>
      </c>
      <c r="F197" s="54" t="str">
        <f>'🔢 İNDİKATÖRLER'!P196</f>
        <v>✗</v>
      </c>
      <c r="G197" s="55" t="str">
        <f>'🔢 İNDİKATÖRLER'!Q196</f>
        <v>✗</v>
      </c>
      <c r="H197" s="54" t="str">
        <f>'🔢 İNDİKATÖRLER'!R196</f>
        <v>✗</v>
      </c>
      <c r="I197" s="54" t="str">
        <f>'🔢 İNDİKATÖRLER'!S196</f>
        <v>✗</v>
      </c>
      <c r="J197" s="56" t="str">
        <f>IF('🔢 İNDİKATÖRLER'!T196&lt;0,'🔢 İNDİKATÖRLER'!T196&amp;"","—")</f>
        <v>—</v>
      </c>
      <c r="K197" s="57" t="str">
        <f>IFERROR(TEXT('🔢 İNDİKATÖRLER'!F196,"0.00")&amp;"%","?")</f>
        <v>004%</v>
      </c>
      <c r="L197" s="55" t="str">
        <f>IFERROR(IF('📡 CANLI_VERİ'!I197&gt;0,"+"&amp;TEXT('📡 CANLI_VERİ'!I197,"0.0")&amp;"%",TEXT('📡 CANLI_VERİ'!I197,"0.0")&amp;"%"),"—")</f>
        <v>00%</v>
      </c>
      <c r="M197" s="58">
        <f>'📡 CANLI_VERİ'!H197</f>
        <v>70940</v>
      </c>
      <c r="N197" s="58">
        <f>'📡 CANLI_VERİ'!C197</f>
        <v>15.3</v>
      </c>
      <c r="O197" s="57" t="str">
        <f>IF(COUNT('🔢 İNDİKATÖRLER'!U196),REPT("█",'🔢 İNDİKATÖRLER'!U196)&amp;"  "&amp;'🔢 İNDİKATÖRLER'!U196&amp;"/15","")</f>
        <v>███  3/15</v>
      </c>
      <c r="P197" s="250" t="str">
        <f t="shared" si="6"/>
        <v>—</v>
      </c>
      <c r="Q197" s="250" t="str">
        <f t="shared" si="7"/>
        <v>—</v>
      </c>
    </row>
    <row r="198" spans="1:17" ht="16.05" customHeight="1" x14ac:dyDescent="0.3">
      <c r="A198" s="15">
        <v>195</v>
      </c>
      <c r="B198" s="16" t="s">
        <v>586</v>
      </c>
      <c r="C198" s="65">
        <f>'🔢 İNDİKATÖRLER'!U197</f>
        <v>9</v>
      </c>
      <c r="D198" s="61" t="str">
        <f>'🔢 İNDİKATÖRLER'!N197</f>
        <v>✓</v>
      </c>
      <c r="E198" s="61" t="str">
        <f>'🔢 İNDİKATÖRLER'!O197</f>
        <v>✓</v>
      </c>
      <c r="F198" s="61" t="str">
        <f>'🔢 İNDİKATÖRLER'!P197</f>
        <v>✓</v>
      </c>
      <c r="G198" s="60" t="str">
        <f>'🔢 İNDİKATÖRLER'!Q197</f>
        <v>✗</v>
      </c>
      <c r="H198" s="61" t="str">
        <f>'🔢 İNDİKATÖRLER'!R197</f>
        <v>✓</v>
      </c>
      <c r="I198" s="61" t="str">
        <f>'🔢 İNDİKATÖRLER'!S197</f>
        <v>✗</v>
      </c>
      <c r="J198" s="64" t="str">
        <f>IF('🔢 İNDİKATÖRLER'!T197&lt;0,'🔢 İNDİKATÖRLER'!T197&amp;"","—")</f>
        <v>-2</v>
      </c>
      <c r="K198" s="62" t="str">
        <f>IFERROR(TEXT('🔢 İNDİKATÖRLER'!F197,"0.00")&amp;"%","?")</f>
        <v>008%</v>
      </c>
      <c r="L198" s="61" t="str">
        <f>IFERROR(IF('📡 CANLI_VERİ'!I198&gt;0,"+"&amp;TEXT('📡 CANLI_VERİ'!I198,"0.0")&amp;"%",TEXT('📡 CANLI_VERİ'!I198,"0.0")&amp;"%"),"—")</f>
        <v>00%</v>
      </c>
      <c r="M198" s="63">
        <f>'📡 CANLI_VERİ'!H198</f>
        <v>45551</v>
      </c>
      <c r="N198" s="63">
        <f>'📡 CANLI_VERİ'!C198</f>
        <v>42.62</v>
      </c>
      <c r="O198" s="66" t="str">
        <f>IF(COUNT('🔢 İNDİKATÖRLER'!U197),REPT("█",'🔢 İNDİKATÖRLER'!U197)&amp;"  "&amp;'🔢 İNDİKATÖRLER'!U197&amp;"/15","")</f>
        <v>█████████  9/15</v>
      </c>
      <c r="P198" s="250" t="str">
        <f t="shared" si="6"/>
        <v>—</v>
      </c>
      <c r="Q198" s="250" t="str">
        <f t="shared" si="7"/>
        <v>—</v>
      </c>
    </row>
    <row r="199" spans="1:17" ht="16.05" customHeight="1" x14ac:dyDescent="0.3">
      <c r="A199" s="24">
        <v>196</v>
      </c>
      <c r="B199" s="25" t="s">
        <v>87</v>
      </c>
      <c r="C199" s="53">
        <f>'🔢 İNDİKATÖRLER'!U198</f>
        <v>0</v>
      </c>
      <c r="D199" s="54" t="str">
        <f>'🔢 İNDİKATÖRLER'!N198</f>
        <v>✗</v>
      </c>
      <c r="E199" s="55" t="str">
        <f>'🔢 İNDİKATÖRLER'!O198</f>
        <v>✗</v>
      </c>
      <c r="F199" s="54" t="str">
        <f>'🔢 İNDİKATÖRLER'!P198</f>
        <v>✗</v>
      </c>
      <c r="G199" s="54" t="str">
        <f>'🔢 İNDİKATÖRLER'!Q198</f>
        <v>✗</v>
      </c>
      <c r="H199" s="54" t="str">
        <f>'🔢 İNDİKATÖRLER'!R198</f>
        <v>✗</v>
      </c>
      <c r="I199" s="54" t="str">
        <f>'🔢 İNDİKATÖRLER'!S198</f>
        <v>✗</v>
      </c>
      <c r="J199" s="56" t="str">
        <f>IF('🔢 İNDİKATÖRLER'!T198&lt;0,'🔢 İNDİKATÖRLER'!T198&amp;"","—")</f>
        <v>—</v>
      </c>
      <c r="K199" s="57" t="str">
        <f>IFERROR(TEXT('🔢 İNDİKATÖRLER'!F198,"0.00")&amp;"%","?")</f>
        <v>003%</v>
      </c>
      <c r="L199" s="57" t="str">
        <f>IFERROR(IF('📡 CANLI_VERİ'!I199&gt;0,"+"&amp;TEXT('📡 CANLI_VERİ'!I199,"0.0")&amp;"%",TEXT('📡 CANLI_VERİ'!I199,"0.0")&amp;"%"),"—")</f>
        <v>+00%</v>
      </c>
      <c r="M199" s="58">
        <f>'📡 CANLI_VERİ'!H199</f>
        <v>2055</v>
      </c>
      <c r="N199" s="58">
        <f>'📡 CANLI_VERİ'!C199</f>
        <v>366.25</v>
      </c>
      <c r="O199" s="56" t="str">
        <f>IF(COUNT('🔢 İNDİKATÖRLER'!U198),REPT("█",'🔢 İNDİKATÖRLER'!U198)&amp;"  "&amp;'🔢 İNDİKATÖRLER'!U198&amp;"/15","")</f>
        <v xml:space="preserve">  0/15</v>
      </c>
      <c r="P199" s="250" t="str">
        <f t="shared" si="6"/>
        <v>—</v>
      </c>
      <c r="Q199" s="250" t="str">
        <f t="shared" si="7"/>
        <v>—</v>
      </c>
    </row>
    <row r="200" spans="1:17" ht="16.05" customHeight="1" x14ac:dyDescent="0.3">
      <c r="A200" s="15">
        <v>197</v>
      </c>
      <c r="B200" s="16" t="s">
        <v>297</v>
      </c>
      <c r="C200" s="59">
        <f>'🔢 İNDİKATÖRLER'!U199</f>
        <v>9</v>
      </c>
      <c r="D200" s="61" t="str">
        <f>'🔢 İNDİKATÖRLER'!N199</f>
        <v>✓</v>
      </c>
      <c r="E200" s="61" t="str">
        <f>'🔢 İNDİKATÖRLER'!O199</f>
        <v>✓</v>
      </c>
      <c r="F200" s="60" t="str">
        <f>'🔢 İNDİKATÖRLER'!P199</f>
        <v>✓</v>
      </c>
      <c r="G200" s="60" t="str">
        <f>'🔢 İNDİKATÖRLER'!Q199</f>
        <v>✗</v>
      </c>
      <c r="H200" s="60" t="str">
        <f>'🔢 İNDİKATÖRLER'!R199</f>
        <v>✗</v>
      </c>
      <c r="I200" s="60" t="str">
        <f>'🔢 İNDİKATÖRLER'!S199</f>
        <v>✗</v>
      </c>
      <c r="J200" s="64" t="str">
        <f>IF('🔢 İNDİKATÖRLER'!T199&lt;0,'🔢 İNDİKATÖRLER'!T199&amp;"","—")</f>
        <v>—</v>
      </c>
      <c r="K200" s="61" t="str">
        <f>IFERROR(TEXT('🔢 İNDİKATÖRLER'!F199,"0.00")&amp;"%","?")</f>
        <v>003%</v>
      </c>
      <c r="L200" s="62" t="str">
        <f>IFERROR(IF('📡 CANLI_VERİ'!I200&gt;0,"+"&amp;TEXT('📡 CANLI_VERİ'!I200,"0.0")&amp;"%",TEXT('📡 CANLI_VERİ'!I200,"0.0")&amp;"%"),"—")</f>
        <v>00%</v>
      </c>
      <c r="M200" s="63">
        <f>'📡 CANLI_VERİ'!H200</f>
        <v>23739</v>
      </c>
      <c r="N200" s="63">
        <f>'📡 CANLI_VERİ'!C200</f>
        <v>15.54</v>
      </c>
      <c r="O200" s="64" t="str">
        <f>IF(COUNT('🔢 İNDİKATÖRLER'!U199),REPT("█",'🔢 İNDİKATÖRLER'!U199)&amp;"  "&amp;'🔢 İNDİKATÖRLER'!U199&amp;"/15","")</f>
        <v>█████████  9/15</v>
      </c>
      <c r="P200" s="250" t="str">
        <f t="shared" si="6"/>
        <v>—</v>
      </c>
      <c r="Q200" s="250" t="str">
        <f t="shared" si="7"/>
        <v>—</v>
      </c>
    </row>
    <row r="201" spans="1:17" ht="16.05" customHeight="1" x14ac:dyDescent="0.3">
      <c r="A201" s="24">
        <v>198</v>
      </c>
      <c r="B201" s="25" t="s">
        <v>1062</v>
      </c>
      <c r="C201" s="24" t="str">
        <f>'🔢 İNDİKATÖRLER'!U200</f>
        <v/>
      </c>
      <c r="D201" s="24" t="str">
        <f>'🔢 İNDİKATÖRLER'!N200</f>
        <v>?</v>
      </c>
      <c r="E201" s="24" t="str">
        <f>'🔢 İNDİKATÖRLER'!O200</f>
        <v>?</v>
      </c>
      <c r="F201" s="24" t="str">
        <f>'🔢 İNDİKATÖRLER'!P200</f>
        <v>?</v>
      </c>
      <c r="G201" s="24" t="str">
        <f>'🔢 İNDİKATÖRLER'!Q200</f>
        <v>?</v>
      </c>
      <c r="H201" s="24" t="str">
        <f>'🔢 İNDİKATÖRLER'!R200</f>
        <v>?</v>
      </c>
      <c r="I201" s="24" t="str">
        <f>'🔢 İNDİKATÖRLER'!S200</f>
        <v>?</v>
      </c>
      <c r="J201" s="24" t="str">
        <f>IF('🔢 İNDİKATÖRLER'!T200&lt;0,'🔢 İNDİKATÖRLER'!T200&amp;"","—")</f>
        <v>—</v>
      </c>
      <c r="K201" s="24" t="str">
        <f>IFERROR(TEXT('🔢 İNDİKATÖRLER'!F200,"0.00")&amp;"%","?")</f>
        <v>?%</v>
      </c>
      <c r="L201" s="24" t="str">
        <f>IFERROR(IF('📡 CANLI_VERİ'!I201&gt;0,"+"&amp;TEXT('📡 CANLI_VERİ'!I201,"0.0")&amp;"%",TEXT('📡 CANLI_VERİ'!I201,"0.0")&amp;"%"),"—")</f>
        <v>00%</v>
      </c>
      <c r="M201" s="24">
        <f>'📡 CANLI_VERİ'!H201</f>
        <v>0</v>
      </c>
      <c r="N201" s="24">
        <f>'📡 CANLI_VERİ'!C201</f>
        <v>0</v>
      </c>
      <c r="O201" s="24" t="str">
        <f>IF(COUNT('🔢 İNDİKATÖRLER'!U200),REPT("█",'🔢 İNDİKATÖRLER'!U200)&amp;"  "&amp;'🔢 İNDİKATÖRLER'!U200&amp;"/15","")</f>
        <v/>
      </c>
      <c r="P201" s="250" t="str">
        <f t="shared" si="6"/>
        <v>—</v>
      </c>
      <c r="Q201" s="250" t="str">
        <f t="shared" si="7"/>
        <v>📊 Yüksek Skor</v>
      </c>
    </row>
    <row r="202" spans="1:17" ht="16.05" customHeight="1" x14ac:dyDescent="0.3">
      <c r="A202" s="15">
        <v>199</v>
      </c>
      <c r="B202" s="16" t="s">
        <v>587</v>
      </c>
      <c r="C202" s="59">
        <f>'🔢 İNDİKATÖRLER'!U201</f>
        <v>0</v>
      </c>
      <c r="D202" s="60" t="str">
        <f>'🔢 İNDİKATÖRLER'!N201</f>
        <v>✗</v>
      </c>
      <c r="E202" s="60" t="str">
        <f>'🔢 İNDİKATÖRLER'!O201</f>
        <v>✗</v>
      </c>
      <c r="F202" s="60" t="str">
        <f>'🔢 İNDİKATÖRLER'!P201</f>
        <v>✗</v>
      </c>
      <c r="G202" s="60" t="str">
        <f>'🔢 İNDİKATÖRLER'!Q201</f>
        <v>✗</v>
      </c>
      <c r="H202" s="60" t="str">
        <f>'🔢 İNDİKATÖRLER'!R201</f>
        <v>✗</v>
      </c>
      <c r="I202" s="60" t="str">
        <f>'🔢 İNDİKATÖRLER'!S201</f>
        <v>✗</v>
      </c>
      <c r="J202" s="60" t="str">
        <f>IF('🔢 İNDİKATÖRLER'!T201&lt;0,'🔢 İNDİKATÖRLER'!T201&amp;"","—")</f>
        <v>—</v>
      </c>
      <c r="K202" s="60" t="str">
        <f>IFERROR(TEXT('🔢 İNDİKATÖRLER'!F201,"0.00")&amp;"%","?")</f>
        <v>003%</v>
      </c>
      <c r="L202" s="60" t="str">
        <f>IFERROR(IF('📡 CANLI_VERİ'!I202&gt;0,"+"&amp;TEXT('📡 CANLI_VERİ'!I202,"0.0")&amp;"%",TEXT('📡 CANLI_VERİ'!I202,"0.0")&amp;"%"),"—")</f>
        <v>+01%</v>
      </c>
      <c r="M202" s="63">
        <f>'📡 CANLI_VERİ'!H202</f>
        <v>14398</v>
      </c>
      <c r="N202" s="63">
        <f>'📡 CANLI_VERİ'!C202</f>
        <v>299</v>
      </c>
      <c r="O202" s="64" t="str">
        <f>IF(COUNT('🔢 İNDİKATÖRLER'!U201),REPT("█",'🔢 İNDİKATÖRLER'!U201)&amp;"  "&amp;'🔢 İNDİKATÖRLER'!U201&amp;"/15","")</f>
        <v xml:space="preserve">  0/15</v>
      </c>
      <c r="P202" s="250" t="str">
        <f t="shared" si="6"/>
        <v>—</v>
      </c>
      <c r="Q202" s="250" t="str">
        <f t="shared" si="7"/>
        <v>—</v>
      </c>
    </row>
    <row r="203" spans="1:17" ht="16.05" customHeight="1" x14ac:dyDescent="0.3">
      <c r="A203" s="24">
        <v>200</v>
      </c>
      <c r="B203" s="25" t="s">
        <v>116</v>
      </c>
      <c r="C203" s="67">
        <f>'🔢 İNDİKATÖRLER'!U202</f>
        <v>13</v>
      </c>
      <c r="D203" s="55" t="str">
        <f>'🔢 İNDİKATÖRLER'!N202</f>
        <v>✓</v>
      </c>
      <c r="E203" s="55" t="str">
        <f>'🔢 İNDİKATÖRLER'!O202</f>
        <v>✓</v>
      </c>
      <c r="F203" s="55" t="str">
        <f>'🔢 İNDİKATÖRLER'!P202</f>
        <v>✓</v>
      </c>
      <c r="G203" s="55" t="str">
        <f>'🔢 İNDİKATÖRLER'!Q202</f>
        <v>✓</v>
      </c>
      <c r="H203" s="54" t="str">
        <f>'🔢 İNDİKATÖRLER'!R202</f>
        <v>✓</v>
      </c>
      <c r="I203" s="55" t="str">
        <f>'🔢 İNDİKATÖRLER'!S202</f>
        <v>✗</v>
      </c>
      <c r="J203" s="56" t="str">
        <f>IF('🔢 İNDİKATÖRLER'!T202&lt;0,'🔢 İNDİKATÖRLER'!T202&amp;"","—")</f>
        <v>—</v>
      </c>
      <c r="K203" s="57" t="str">
        <f>IFERROR(TEXT('🔢 İNDİKATÖRLER'!F202,"0.00")&amp;"%","?")</f>
        <v>003%</v>
      </c>
      <c r="L203" s="55" t="str">
        <f>IFERROR(IF('📡 CANLI_VERİ'!I203&gt;0,"+"&amp;TEXT('📡 CANLI_VERİ'!I203,"0.0")&amp;"%",TEXT('📡 CANLI_VERİ'!I203,"0.0")&amp;"%"),"—")</f>
        <v>00%</v>
      </c>
      <c r="M203" s="58">
        <f>'📡 CANLI_VERİ'!H203</f>
        <v>1518</v>
      </c>
      <c r="N203" s="58">
        <f>'📡 CANLI_VERİ'!C203</f>
        <v>13.09</v>
      </c>
      <c r="O203" s="68" t="str">
        <f>IF(COUNT('🔢 İNDİKATÖRLER'!U202),REPT("█",'🔢 İNDİKATÖRLER'!U202)&amp;"  "&amp;'🔢 İNDİKATÖRLER'!U202&amp;"/15","")</f>
        <v>█████████████  13/15</v>
      </c>
      <c r="P203" s="250" t="str">
        <f t="shared" si="6"/>
        <v>✓ K4+K5</v>
      </c>
      <c r="Q203" s="250" t="str">
        <f t="shared" si="7"/>
        <v>🔥 Güçlü AL</v>
      </c>
    </row>
    <row r="204" spans="1:17" ht="16.05" customHeight="1" x14ac:dyDescent="0.3">
      <c r="A204" s="15">
        <v>201</v>
      </c>
      <c r="B204" s="16" t="s">
        <v>150</v>
      </c>
      <c r="C204" s="70">
        <f>'🔢 İNDİKATÖRLER'!U203</f>
        <v>10</v>
      </c>
      <c r="D204" s="61" t="str">
        <f>'🔢 İNDİKATÖRLER'!N203</f>
        <v>✗</v>
      </c>
      <c r="E204" s="61" t="str">
        <f>'🔢 İNDİKATÖRLER'!O203</f>
        <v>✓</v>
      </c>
      <c r="F204" s="61" t="str">
        <f>'🔢 İNDİKATÖRLER'!P203</f>
        <v>✓</v>
      </c>
      <c r="G204" s="60" t="str">
        <f>'🔢 İNDİKATÖRLER'!Q203</f>
        <v>✓</v>
      </c>
      <c r="H204" s="60" t="str">
        <f>'🔢 İNDİKATÖRLER'!R203</f>
        <v>✗</v>
      </c>
      <c r="I204" s="61" t="str">
        <f>'🔢 İNDİKATÖRLER'!S203</f>
        <v>✓</v>
      </c>
      <c r="J204" s="64" t="str">
        <f>IF('🔢 İNDİKATÖRLER'!T203&lt;0,'🔢 İNDİKATÖRLER'!T203&amp;"","—")</f>
        <v>—</v>
      </c>
      <c r="K204" s="62" t="str">
        <f>IFERROR(TEXT('🔢 İNDİKATÖRLER'!F203,"0.00")&amp;"%","?")</f>
        <v>003%</v>
      </c>
      <c r="L204" s="61" t="str">
        <f>IFERROR(IF('📡 CANLI_VERİ'!I204&gt;0,"+"&amp;TEXT('📡 CANLI_VERİ'!I204,"0.0")&amp;"%",TEXT('📡 CANLI_VERİ'!I204,"0.0")&amp;"%"),"—")</f>
        <v>+00%</v>
      </c>
      <c r="M204" s="63">
        <f>'📡 CANLI_VERİ'!H204</f>
        <v>277923</v>
      </c>
      <c r="N204" s="63">
        <f>'📡 CANLI_VERİ'!C204</f>
        <v>5.27</v>
      </c>
      <c r="O204" s="61" t="str">
        <f>IF(COUNT('🔢 İNDİKATÖRLER'!U203),REPT("█",'🔢 İNDİKATÖRLER'!U203)&amp;"  "&amp;'🔢 İNDİKATÖRLER'!U203&amp;"/15","")</f>
        <v>██████████  10/15</v>
      </c>
      <c r="P204" s="250" t="str">
        <f t="shared" si="6"/>
        <v>—</v>
      </c>
      <c r="Q204" s="250" t="str">
        <f t="shared" si="7"/>
        <v>—</v>
      </c>
    </row>
    <row r="205" spans="1:17" ht="16.05" customHeight="1" x14ac:dyDescent="0.3">
      <c r="A205" s="24">
        <v>202</v>
      </c>
      <c r="B205" s="25" t="s">
        <v>101</v>
      </c>
      <c r="C205" s="53">
        <f>'🔢 İNDİKATÖRLER'!U204</f>
        <v>11</v>
      </c>
      <c r="D205" s="54" t="str">
        <f>'🔢 İNDİKATÖRLER'!N204</f>
        <v>✓</v>
      </c>
      <c r="E205" s="55" t="str">
        <f>'🔢 İNDİKATÖRLER'!O204</f>
        <v>✓</v>
      </c>
      <c r="F205" s="55" t="str">
        <f>'🔢 İNDİKATÖRLER'!P204</f>
        <v>✓</v>
      </c>
      <c r="G205" s="54" t="str">
        <f>'🔢 İNDİKATÖRLER'!Q204</f>
        <v>✗</v>
      </c>
      <c r="H205" s="54" t="str">
        <f>'🔢 İNDİKATÖRLER'!R204</f>
        <v>✓</v>
      </c>
      <c r="I205" s="54" t="str">
        <f>'🔢 İNDİKATÖRLER'!S204</f>
        <v>✗</v>
      </c>
      <c r="J205" s="56" t="str">
        <f>IF('🔢 İNDİKATÖRLER'!T204&lt;0,'🔢 İNDİKATÖRLER'!T204&amp;"","—")</f>
        <v>—</v>
      </c>
      <c r="K205" s="57" t="str">
        <f>IFERROR(TEXT('🔢 İNDİKATÖRLER'!F204,"0.00")&amp;"%","?")</f>
        <v>003%</v>
      </c>
      <c r="L205" s="54" t="str">
        <f>IFERROR(IF('📡 CANLI_VERİ'!I205&gt;0,"+"&amp;TEXT('📡 CANLI_VERİ'!I205,"0.0")&amp;"%",TEXT('📡 CANLI_VERİ'!I205,"0.0")&amp;"%"),"—")</f>
        <v>-01%</v>
      </c>
      <c r="M205" s="58">
        <f>'📡 CANLI_VERİ'!H205</f>
        <v>14001340</v>
      </c>
      <c r="N205" s="58">
        <f>'📡 CANLI_VERİ'!C205</f>
        <v>1.17</v>
      </c>
      <c r="O205" s="56" t="str">
        <f>IF(COUNT('🔢 İNDİKATÖRLER'!U204),REPT("█",'🔢 İNDİKATÖRLER'!U204)&amp;"  "&amp;'🔢 İNDİKATÖRLER'!U204&amp;"/15","")</f>
        <v>███████████  11/15</v>
      </c>
      <c r="P205" s="250" t="str">
        <f t="shared" si="6"/>
        <v>—</v>
      </c>
      <c r="Q205" s="250" t="str">
        <f t="shared" si="7"/>
        <v>📊 Yüksek Skor</v>
      </c>
    </row>
    <row r="206" spans="1:17" ht="16.05" customHeight="1" x14ac:dyDescent="0.3">
      <c r="A206" s="15">
        <v>203</v>
      </c>
      <c r="B206" s="16" t="s">
        <v>588</v>
      </c>
      <c r="C206" s="59">
        <f>'🔢 İNDİKATÖRLER'!U205</f>
        <v>11</v>
      </c>
      <c r="D206" s="60" t="str">
        <f>'🔢 İNDİKATÖRLER'!N205</f>
        <v>✓</v>
      </c>
      <c r="E206" s="61" t="str">
        <f>'🔢 İNDİKATÖRLER'!O205</f>
        <v>✓</v>
      </c>
      <c r="F206" s="60" t="str">
        <f>'🔢 İNDİKATÖRLER'!P205</f>
        <v>✓</v>
      </c>
      <c r="G206" s="60" t="str">
        <f>'🔢 İNDİKATÖRLER'!Q205</f>
        <v>✗</v>
      </c>
      <c r="H206" s="60" t="str">
        <f>'🔢 İNDİKATÖRLER'!R205</f>
        <v>✓</v>
      </c>
      <c r="I206" s="60" t="str">
        <f>'🔢 İNDİKATÖRLER'!S205</f>
        <v>✗</v>
      </c>
      <c r="J206" s="60" t="str">
        <f>IF('🔢 İNDİKATÖRLER'!T205&lt;0,'🔢 İNDİKATÖRLER'!T205&amp;"","—")</f>
        <v>—</v>
      </c>
      <c r="K206" s="60" t="str">
        <f>IFERROR(TEXT('🔢 İNDİKATÖRLER'!F205,"0.00")&amp;"%","?")</f>
        <v>004%</v>
      </c>
      <c r="L206" s="60" t="str">
        <f>IFERROR(IF('📡 CANLI_VERİ'!I206&gt;0,"+"&amp;TEXT('📡 CANLI_VERİ'!I206,"0.0")&amp;"%",TEXT('📡 CANLI_VERİ'!I206,"0.0")&amp;"%"),"—")</f>
        <v>00%</v>
      </c>
      <c r="M206" s="63">
        <f>'📡 CANLI_VERİ'!H206</f>
        <v>49830</v>
      </c>
      <c r="N206" s="63">
        <f>'📡 CANLI_VERİ'!C206</f>
        <v>530.5</v>
      </c>
      <c r="O206" s="64" t="str">
        <f>IF(COUNT('🔢 İNDİKATÖRLER'!U205),REPT("█",'🔢 İNDİKATÖRLER'!U205)&amp;"  "&amp;'🔢 İNDİKATÖRLER'!U205&amp;"/15","")</f>
        <v>███████████  11/15</v>
      </c>
      <c r="P206" s="250" t="str">
        <f t="shared" si="6"/>
        <v>—</v>
      </c>
      <c r="Q206" s="250" t="str">
        <f t="shared" si="7"/>
        <v>📊 Yüksek Skor</v>
      </c>
    </row>
    <row r="207" spans="1:17" ht="16.05" customHeight="1" x14ac:dyDescent="0.3">
      <c r="A207" s="24">
        <v>204</v>
      </c>
      <c r="B207" s="25" t="s">
        <v>589</v>
      </c>
      <c r="C207" s="24" t="str">
        <f>'🔢 İNDİKATÖRLER'!U206</f>
        <v/>
      </c>
      <c r="D207" s="24" t="str">
        <f>'🔢 İNDİKATÖRLER'!N206</f>
        <v>?</v>
      </c>
      <c r="E207" s="24" t="str">
        <f>'🔢 İNDİKATÖRLER'!O206</f>
        <v>?</v>
      </c>
      <c r="F207" s="24" t="str">
        <f>'🔢 İNDİKATÖRLER'!P206</f>
        <v>?</v>
      </c>
      <c r="G207" s="24" t="str">
        <f>'🔢 İNDİKATÖRLER'!Q206</f>
        <v>?</v>
      </c>
      <c r="H207" s="24" t="str">
        <f>'🔢 İNDİKATÖRLER'!R206</f>
        <v>?</v>
      </c>
      <c r="I207" s="24" t="str">
        <f>'🔢 İNDİKATÖRLER'!S206</f>
        <v>?</v>
      </c>
      <c r="J207" s="24" t="str">
        <f>IF('🔢 İNDİKATÖRLER'!T206&lt;0,'🔢 İNDİKATÖRLER'!T206&amp;"","—")</f>
        <v>—</v>
      </c>
      <c r="K207" s="24" t="str">
        <f>IFERROR(TEXT('🔢 İNDİKATÖRLER'!F206,"0.00")&amp;"%","?")</f>
        <v>?%</v>
      </c>
      <c r="L207" s="24" t="str">
        <f>IFERROR(IF('📡 CANLI_VERİ'!I207&gt;0,"+"&amp;TEXT('📡 CANLI_VERİ'!I207,"0.0")&amp;"%",TEXT('📡 CANLI_VERİ'!I207,"0.0")&amp;"%"),"—")</f>
        <v>00%</v>
      </c>
      <c r="M207" s="24">
        <f>'📡 CANLI_VERİ'!H207</f>
        <v>3069</v>
      </c>
      <c r="N207" s="24">
        <f>'📡 CANLI_VERİ'!C207</f>
        <v>71.05</v>
      </c>
      <c r="O207" s="24" t="str">
        <f>IF(COUNT('🔢 İNDİKATÖRLER'!U206),REPT("█",'🔢 İNDİKATÖRLER'!U206)&amp;"  "&amp;'🔢 İNDİKATÖRLER'!U206&amp;"/15","")</f>
        <v/>
      </c>
      <c r="P207" s="250" t="str">
        <f t="shared" si="6"/>
        <v>—</v>
      </c>
      <c r="Q207" s="250" t="str">
        <f t="shared" si="7"/>
        <v>📊 Yüksek Skor</v>
      </c>
    </row>
    <row r="208" spans="1:17" ht="16.05" customHeight="1" x14ac:dyDescent="0.3">
      <c r="A208" s="15">
        <v>205</v>
      </c>
      <c r="B208" s="16" t="s">
        <v>590</v>
      </c>
      <c r="C208" s="59">
        <f>'🔢 İNDİKATÖRLER'!U207</f>
        <v>8</v>
      </c>
      <c r="D208" s="60" t="str">
        <f>'🔢 İNDİKATÖRLER'!N207</f>
        <v>✗</v>
      </c>
      <c r="E208" s="60" t="str">
        <f>'🔢 İNDİKATÖRLER'!O207</f>
        <v>✓</v>
      </c>
      <c r="F208" s="60" t="str">
        <f>'🔢 İNDİKATÖRLER'!P207</f>
        <v>✓</v>
      </c>
      <c r="G208" s="60" t="str">
        <f>'🔢 İNDİKATÖRLER'!Q207</f>
        <v>✗</v>
      </c>
      <c r="H208" s="60" t="str">
        <f>'🔢 İNDİKATÖRLER'!R207</f>
        <v>✓</v>
      </c>
      <c r="I208" s="60" t="str">
        <f>'🔢 İNDİKATÖRLER'!S207</f>
        <v>✗</v>
      </c>
      <c r="J208" s="60" t="str">
        <f>IF('🔢 İNDİKATÖRLER'!T207&lt;0,'🔢 İNDİKATÖRLER'!T207&amp;"","—")</f>
        <v>—</v>
      </c>
      <c r="K208" s="60" t="str">
        <f>IFERROR(TEXT('🔢 İNDİKATÖRLER'!F207,"0.00")&amp;"%","?")</f>
        <v>004%</v>
      </c>
      <c r="L208" s="60" t="str">
        <f>IFERROR(IF('📡 CANLI_VERİ'!I208&gt;0,"+"&amp;TEXT('📡 CANLI_VERİ'!I208,"0.0")&amp;"%",TEXT('📡 CANLI_VERİ'!I208,"0.0")&amp;"%"),"—")</f>
        <v>00%</v>
      </c>
      <c r="M208" s="63">
        <f>'📡 CANLI_VERİ'!H208</f>
        <v>686340</v>
      </c>
      <c r="N208" s="63">
        <f>'📡 CANLI_VERİ'!C208</f>
        <v>37.840000000000003</v>
      </c>
      <c r="O208" s="64" t="str">
        <f>IF(COUNT('🔢 İNDİKATÖRLER'!U207),REPT("█",'🔢 İNDİKATÖRLER'!U207)&amp;"  "&amp;'🔢 İNDİKATÖRLER'!U207&amp;"/15","")</f>
        <v>████████  8/15</v>
      </c>
      <c r="P208" s="250" t="str">
        <f t="shared" si="6"/>
        <v>—</v>
      </c>
      <c r="Q208" s="250" t="str">
        <f t="shared" si="7"/>
        <v>—</v>
      </c>
    </row>
    <row r="209" spans="1:17" ht="16.05" customHeight="1" x14ac:dyDescent="0.3">
      <c r="A209" s="24">
        <v>206</v>
      </c>
      <c r="B209" s="25" t="s">
        <v>86</v>
      </c>
      <c r="C209" s="53">
        <f>'🔢 İNDİKATÖRLER'!U208</f>
        <v>9</v>
      </c>
      <c r="D209" s="54" t="str">
        <f>'🔢 İNDİKATÖRLER'!N208</f>
        <v>✓</v>
      </c>
      <c r="E209" s="55" t="str">
        <f>'🔢 İNDİKATÖRLER'!O208</f>
        <v>✓</v>
      </c>
      <c r="F209" s="54" t="str">
        <f>'🔢 İNDİKATÖRLER'!P208</f>
        <v>✓</v>
      </c>
      <c r="G209" s="55" t="str">
        <f>'🔢 İNDİKATÖRLER'!Q208</f>
        <v>✗</v>
      </c>
      <c r="H209" s="54" t="str">
        <f>'🔢 İNDİKATÖRLER'!R208</f>
        <v>✓</v>
      </c>
      <c r="I209" s="54" t="str">
        <f>'🔢 İNDİKATÖRLER'!S208</f>
        <v>✗</v>
      </c>
      <c r="J209" s="54" t="str">
        <f>IF('🔢 İNDİKATÖRLER'!T208&lt;0,'🔢 İNDİKATÖRLER'!T208&amp;"","—")</f>
        <v>-2</v>
      </c>
      <c r="K209" s="54" t="str">
        <f>IFERROR(TEXT('🔢 İNDİKATÖRLER'!F208,"0.00")&amp;"%","?")</f>
        <v>006%</v>
      </c>
      <c r="L209" s="57" t="str">
        <f>IFERROR(IF('📡 CANLI_VERİ'!I209&gt;0,"+"&amp;TEXT('📡 CANLI_VERİ'!I209,"0.0")&amp;"%",TEXT('📡 CANLI_VERİ'!I209,"0.0")&amp;"%"),"—")</f>
        <v>-01%</v>
      </c>
      <c r="M209" s="58">
        <f>'📡 CANLI_VERİ'!H209</f>
        <v>98748</v>
      </c>
      <c r="N209" s="58">
        <f>'📡 CANLI_VERİ'!C209</f>
        <v>17.03</v>
      </c>
      <c r="O209" s="56" t="str">
        <f>IF(COUNT('🔢 İNDİKATÖRLER'!U208),REPT("█",'🔢 İNDİKATÖRLER'!U208)&amp;"  "&amp;'🔢 İNDİKATÖRLER'!U208&amp;"/15","")</f>
        <v>█████████  9/15</v>
      </c>
      <c r="P209" s="250" t="str">
        <f t="shared" si="6"/>
        <v>—</v>
      </c>
      <c r="Q209" s="250" t="str">
        <f t="shared" si="7"/>
        <v>—</v>
      </c>
    </row>
    <row r="210" spans="1:17" ht="16.05" customHeight="1" x14ac:dyDescent="0.3">
      <c r="A210" s="15">
        <v>207</v>
      </c>
      <c r="B210" s="16" t="s">
        <v>591</v>
      </c>
      <c r="C210" s="59">
        <f>'🔢 İNDİKATÖRLER'!U209</f>
        <v>4</v>
      </c>
      <c r="D210" s="61" t="str">
        <f>'🔢 İNDİKATÖRLER'!N209</f>
        <v>✗</v>
      </c>
      <c r="E210" s="61" t="str">
        <f>'🔢 İNDİKATÖRLER'!O209</f>
        <v>✓</v>
      </c>
      <c r="F210" s="60" t="str">
        <f>'🔢 İNDİKATÖRLER'!P209</f>
        <v>✓</v>
      </c>
      <c r="G210" s="60" t="str">
        <f>'🔢 İNDİKATÖRLER'!Q209</f>
        <v>✗</v>
      </c>
      <c r="H210" s="60" t="str">
        <f>'🔢 İNDİKATÖRLER'!R209</f>
        <v>✗</v>
      </c>
      <c r="I210" s="60" t="str">
        <f>'🔢 İNDİKATÖRLER'!S209</f>
        <v>✗</v>
      </c>
      <c r="J210" s="60" t="str">
        <f>IF('🔢 İNDİKATÖRLER'!T209&lt;0,'🔢 İNDİKATÖRLER'!T209&amp;"","—")</f>
        <v>-2</v>
      </c>
      <c r="K210" s="60" t="str">
        <f>IFERROR(TEXT('🔢 İNDİKATÖRLER'!F209,"0.00")&amp;"%","?")</f>
        <v>006%</v>
      </c>
      <c r="L210" s="61" t="str">
        <f>IFERROR(IF('📡 CANLI_VERİ'!I210&gt;0,"+"&amp;TEXT('📡 CANLI_VERİ'!I210,"0.0")&amp;"%",TEXT('📡 CANLI_VERİ'!I210,"0.0")&amp;"%"),"—")</f>
        <v>-01%</v>
      </c>
      <c r="M210" s="63">
        <f>'📡 CANLI_VERİ'!H210</f>
        <v>1353374</v>
      </c>
      <c r="N210" s="63">
        <f>'📡 CANLI_VERİ'!C210</f>
        <v>3.47</v>
      </c>
      <c r="O210" s="64" t="str">
        <f>IF(COUNT('🔢 İNDİKATÖRLER'!U209),REPT("█",'🔢 İNDİKATÖRLER'!U209)&amp;"  "&amp;'🔢 İNDİKATÖRLER'!U209&amp;"/15","")</f>
        <v>████  4/15</v>
      </c>
      <c r="P210" s="250" t="str">
        <f t="shared" si="6"/>
        <v>—</v>
      </c>
      <c r="Q210" s="250" t="str">
        <f t="shared" si="7"/>
        <v>—</v>
      </c>
    </row>
    <row r="211" spans="1:17" ht="16.05" customHeight="1" x14ac:dyDescent="0.3">
      <c r="A211" s="24">
        <v>208</v>
      </c>
      <c r="B211" s="25" t="s">
        <v>592</v>
      </c>
      <c r="C211" s="53">
        <f>'🔢 İNDİKATÖRLER'!U210</f>
        <v>8</v>
      </c>
      <c r="D211" s="54" t="str">
        <f>'🔢 İNDİKATÖRLER'!N210</f>
        <v>✓</v>
      </c>
      <c r="E211" s="55" t="str">
        <f>'🔢 İNDİKATÖRLER'!O210</f>
        <v>✓</v>
      </c>
      <c r="F211" s="54" t="str">
        <f>'🔢 İNDİKATÖRLER'!P210</f>
        <v>✗</v>
      </c>
      <c r="G211" s="54" t="str">
        <f>'🔢 İNDİKATÖRLER'!Q210</f>
        <v>✓</v>
      </c>
      <c r="H211" s="54" t="str">
        <f>'🔢 İNDİKATÖRLER'!R210</f>
        <v>✓</v>
      </c>
      <c r="I211" s="54" t="str">
        <f>'🔢 İNDİKATÖRLER'!S210</f>
        <v>✗</v>
      </c>
      <c r="J211" s="54" t="str">
        <f>IF('🔢 İNDİKATÖRLER'!T210&lt;0,'🔢 İNDİKATÖRLER'!T210&amp;"","—")</f>
        <v>-2</v>
      </c>
      <c r="K211" s="54" t="str">
        <f>IFERROR(TEXT('🔢 İNDİKATÖRLER'!F210,"0.00")&amp;"%","?")</f>
        <v>006%</v>
      </c>
      <c r="L211" s="57" t="str">
        <f>IFERROR(IF('📡 CANLI_VERİ'!I211&gt;0,"+"&amp;TEXT('📡 CANLI_VERİ'!I211,"0.0")&amp;"%",TEXT('📡 CANLI_VERİ'!I211,"0.0")&amp;"%"),"—")</f>
        <v>+02%</v>
      </c>
      <c r="M211" s="58">
        <f>'📡 CANLI_VERİ'!H211</f>
        <v>244402</v>
      </c>
      <c r="N211" s="58">
        <f>'📡 CANLI_VERİ'!C211</f>
        <v>149</v>
      </c>
      <c r="O211" s="56" t="str">
        <f>IF(COUNT('🔢 İNDİKATÖRLER'!U210),REPT("█",'🔢 İNDİKATÖRLER'!U210)&amp;"  "&amp;'🔢 İNDİKATÖRLER'!U210&amp;"/15","")</f>
        <v>████████  8/15</v>
      </c>
      <c r="P211" s="250" t="str">
        <f t="shared" si="6"/>
        <v>✓ K4+K5</v>
      </c>
      <c r="Q211" s="250" t="str">
        <f t="shared" si="7"/>
        <v>—</v>
      </c>
    </row>
    <row r="212" spans="1:17" ht="16.05" customHeight="1" x14ac:dyDescent="0.3">
      <c r="A212" s="15">
        <v>209</v>
      </c>
      <c r="B212" s="16" t="s">
        <v>111</v>
      </c>
      <c r="C212" s="72">
        <f>'🔢 İNDİKATÖRLER'!U211</f>
        <v>6</v>
      </c>
      <c r="D212" s="61" t="str">
        <f>'🔢 İNDİKATÖRLER'!N211</f>
        <v>✗</v>
      </c>
      <c r="E212" s="61" t="str">
        <f>'🔢 İNDİKATÖRLER'!O211</f>
        <v>✓</v>
      </c>
      <c r="F212" s="61" t="str">
        <f>'🔢 İNDİKATÖRLER'!P211</f>
        <v>✓</v>
      </c>
      <c r="G212" s="60" t="str">
        <f>'🔢 İNDİKATÖRLER'!Q211</f>
        <v>✗</v>
      </c>
      <c r="H212" s="60" t="str">
        <f>'🔢 İNDİKATÖRLER'!R211</f>
        <v>✗</v>
      </c>
      <c r="I212" s="60" t="str">
        <f>'🔢 İNDİKATÖRLER'!S211</f>
        <v>✓</v>
      </c>
      <c r="J212" s="64" t="str">
        <f>IF('🔢 İNDİKATÖRLER'!T211&lt;0,'🔢 İNDİKATÖRLER'!T211&amp;"","—")</f>
        <v>-2</v>
      </c>
      <c r="K212" s="62" t="str">
        <f>IFERROR(TEXT('🔢 İNDİKATÖRLER'!F211,"0.00")&amp;"%","?")</f>
        <v>005%</v>
      </c>
      <c r="L212" s="61" t="str">
        <f>IFERROR(IF('📡 CANLI_VERİ'!I212&gt;0,"+"&amp;TEXT('📡 CANLI_VERİ'!I212,"0.0")&amp;"%",TEXT('📡 CANLI_VERİ'!I212,"0.0")&amp;"%"),"—")</f>
        <v>+00%</v>
      </c>
      <c r="M212" s="63">
        <f>'📡 CANLI_VERİ'!H212</f>
        <v>5047016</v>
      </c>
      <c r="N212" s="63">
        <f>'📡 CANLI_VERİ'!C212</f>
        <v>3.43</v>
      </c>
      <c r="O212" s="62" t="str">
        <f>IF(COUNT('🔢 İNDİKATÖRLER'!U211),REPT("█",'🔢 İNDİKATÖRLER'!U211)&amp;"  "&amp;'🔢 İNDİKATÖRLER'!U211&amp;"/15","")</f>
        <v>██████  6/15</v>
      </c>
      <c r="P212" s="250" t="str">
        <f t="shared" si="6"/>
        <v>—</v>
      </c>
      <c r="Q212" s="250" t="str">
        <f t="shared" si="7"/>
        <v>—</v>
      </c>
    </row>
    <row r="213" spans="1:17" ht="16.05" customHeight="1" x14ac:dyDescent="0.3">
      <c r="A213" s="24">
        <v>210</v>
      </c>
      <c r="B213" s="25" t="s">
        <v>189</v>
      </c>
      <c r="C213" s="53">
        <f>'🔢 İNDİKATÖRLER'!U212</f>
        <v>8</v>
      </c>
      <c r="D213" s="54" t="str">
        <f>'🔢 İNDİKATÖRLER'!N212</f>
        <v>✗</v>
      </c>
      <c r="E213" s="55" t="str">
        <f>'🔢 İNDİKATÖRLER'!O212</f>
        <v>✓</v>
      </c>
      <c r="F213" s="54" t="str">
        <f>'🔢 İNDİKATÖRLER'!P212</f>
        <v>✓</v>
      </c>
      <c r="G213" s="54" t="str">
        <f>'🔢 İNDİKATÖRLER'!Q212</f>
        <v>✓</v>
      </c>
      <c r="H213" s="54" t="str">
        <f>'🔢 İNDİKATÖRLER'!R212</f>
        <v>✗</v>
      </c>
      <c r="I213" s="54" t="str">
        <f>'🔢 İNDİKATÖRLER'!S212</f>
        <v>✓</v>
      </c>
      <c r="J213" s="54" t="str">
        <f>IF('🔢 İNDİKATÖRLER'!T212&lt;0,'🔢 İNDİKATÖRLER'!T212&amp;"","—")</f>
        <v>-2</v>
      </c>
      <c r="K213" s="54" t="str">
        <f>IFERROR(TEXT('🔢 İNDİKATÖRLER'!F212,"0.00")&amp;"%","?")</f>
        <v>008%</v>
      </c>
      <c r="L213" s="57" t="str">
        <f>IFERROR(IF('📡 CANLI_VERİ'!I213&gt;0,"+"&amp;TEXT('📡 CANLI_VERİ'!I213,"0.0")&amp;"%",TEXT('📡 CANLI_VERİ'!I213,"0.0")&amp;"%"),"—")</f>
        <v>00%</v>
      </c>
      <c r="M213" s="58">
        <f>'📡 CANLI_VERİ'!H213</f>
        <v>116216</v>
      </c>
      <c r="N213" s="58">
        <f>'📡 CANLI_VERİ'!C213</f>
        <v>15.66</v>
      </c>
      <c r="O213" s="56" t="str">
        <f>IF(COUNT('🔢 İNDİKATÖRLER'!U212),REPT("█",'🔢 İNDİKATÖRLER'!U212)&amp;"  "&amp;'🔢 İNDİKATÖRLER'!U212&amp;"/15","")</f>
        <v>████████  8/15</v>
      </c>
      <c r="P213" s="250" t="str">
        <f t="shared" si="6"/>
        <v>—</v>
      </c>
      <c r="Q213" s="250" t="str">
        <f t="shared" si="7"/>
        <v>—</v>
      </c>
    </row>
    <row r="214" spans="1:17" ht="16.05" customHeight="1" x14ac:dyDescent="0.3">
      <c r="A214" s="15">
        <v>211</v>
      </c>
      <c r="B214" s="16" t="s">
        <v>277</v>
      </c>
      <c r="C214" s="15" t="str">
        <f>'🔢 İNDİKATÖRLER'!U213</f>
        <v/>
      </c>
      <c r="D214" s="15" t="str">
        <f>'🔢 İNDİKATÖRLER'!N213</f>
        <v>?</v>
      </c>
      <c r="E214" s="15" t="str">
        <f>'🔢 İNDİKATÖRLER'!O213</f>
        <v>?</v>
      </c>
      <c r="F214" s="15" t="str">
        <f>'🔢 İNDİKATÖRLER'!P213</f>
        <v>?</v>
      </c>
      <c r="G214" s="15" t="str">
        <f>'🔢 İNDİKATÖRLER'!Q213</f>
        <v>?</v>
      </c>
      <c r="H214" s="15" t="str">
        <f>'🔢 İNDİKATÖRLER'!R213</f>
        <v>?</v>
      </c>
      <c r="I214" s="15" t="str">
        <f>'🔢 İNDİKATÖRLER'!S213</f>
        <v>?</v>
      </c>
      <c r="J214" s="15" t="str">
        <f>IF('🔢 İNDİKATÖRLER'!T213&lt;0,'🔢 İNDİKATÖRLER'!T213&amp;"","—")</f>
        <v>—</v>
      </c>
      <c r="K214" s="15" t="str">
        <f>IFERROR(TEXT('🔢 İNDİKATÖRLER'!F213,"0.00")&amp;"%","?")</f>
        <v>?%</v>
      </c>
      <c r="L214" s="15" t="str">
        <f>IFERROR(IF('📡 CANLI_VERİ'!I214&gt;0,"+"&amp;TEXT('📡 CANLI_VERİ'!I214,"0.0")&amp;"%",TEXT('📡 CANLI_VERİ'!I214,"0.0")&amp;"%"),"—")</f>
        <v>00%</v>
      </c>
      <c r="M214" s="15">
        <f>'📡 CANLI_VERİ'!H214</f>
        <v>3764063</v>
      </c>
      <c r="N214" s="15">
        <f>'📡 CANLI_VERİ'!C214</f>
        <v>5.83</v>
      </c>
      <c r="O214" s="15" t="str">
        <f>IF(COUNT('🔢 İNDİKATÖRLER'!U213),REPT("█",'🔢 İNDİKATÖRLER'!U213)&amp;"  "&amp;'🔢 İNDİKATÖRLER'!U213&amp;"/15","")</f>
        <v/>
      </c>
      <c r="P214" s="250" t="str">
        <f t="shared" si="6"/>
        <v>—</v>
      </c>
      <c r="Q214" s="250" t="str">
        <f t="shared" si="7"/>
        <v>📊 Yüksek Skor</v>
      </c>
    </row>
    <row r="215" spans="1:17" ht="16.05" customHeight="1" x14ac:dyDescent="0.3">
      <c r="A215" s="24">
        <v>212</v>
      </c>
      <c r="B215" s="25" t="s">
        <v>293</v>
      </c>
      <c r="C215" s="53">
        <f>'🔢 İNDİKATÖRLER'!U214</f>
        <v>11</v>
      </c>
      <c r="D215" s="54" t="str">
        <f>'🔢 İNDİKATÖRLER'!N214</f>
        <v>✓</v>
      </c>
      <c r="E215" s="55" t="str">
        <f>'🔢 İNDİKATÖRLER'!O214</f>
        <v>✓</v>
      </c>
      <c r="F215" s="54" t="str">
        <f>'🔢 İNDİKATÖRLER'!P214</f>
        <v>✓</v>
      </c>
      <c r="G215" s="55" t="str">
        <f>'🔢 İNDİKATÖRLER'!Q214</f>
        <v>✗</v>
      </c>
      <c r="H215" s="54" t="str">
        <f>'🔢 İNDİKATÖRLER'!R214</f>
        <v>✓</v>
      </c>
      <c r="I215" s="54" t="str">
        <f>'🔢 İNDİKATÖRLER'!S214</f>
        <v>✗</v>
      </c>
      <c r="J215" s="54" t="str">
        <f>IF('🔢 İNDİKATÖRLER'!T214&lt;0,'🔢 İNDİKATÖRLER'!T214&amp;"","—")</f>
        <v>—</v>
      </c>
      <c r="K215" s="54" t="str">
        <f>IFERROR(TEXT('🔢 İNDİKATÖRLER'!F214,"0.00")&amp;"%","?")</f>
        <v>004%</v>
      </c>
      <c r="L215" s="55" t="str">
        <f>IFERROR(IF('📡 CANLI_VERİ'!I215&gt;0,"+"&amp;TEXT('📡 CANLI_VERİ'!I215,"0.0")&amp;"%",TEXT('📡 CANLI_VERİ'!I215,"0.0")&amp;"%"),"—")</f>
        <v>+00%</v>
      </c>
      <c r="M215" s="58">
        <f>'📡 CANLI_VERİ'!H215</f>
        <v>11448</v>
      </c>
      <c r="N215" s="58">
        <f>'📡 CANLI_VERİ'!C215</f>
        <v>42.18</v>
      </c>
      <c r="O215" s="56" t="str">
        <f>IF(COUNT('🔢 İNDİKATÖRLER'!U214),REPT("█",'🔢 İNDİKATÖRLER'!U214)&amp;"  "&amp;'🔢 İNDİKATÖRLER'!U214&amp;"/15","")</f>
        <v>███████████  11/15</v>
      </c>
      <c r="P215" s="250" t="str">
        <f t="shared" si="6"/>
        <v>—</v>
      </c>
      <c r="Q215" s="250" t="str">
        <f t="shared" si="7"/>
        <v>📊 Yüksek Skor</v>
      </c>
    </row>
    <row r="216" spans="1:17" ht="16.05" customHeight="1" x14ac:dyDescent="0.3">
      <c r="A216" s="15">
        <v>213</v>
      </c>
      <c r="B216" s="16" t="s">
        <v>593</v>
      </c>
      <c r="C216" s="59">
        <f>'🔢 İNDİKATÖRLER'!U215</f>
        <v>9</v>
      </c>
      <c r="D216" s="61" t="str">
        <f>'🔢 İNDİKATÖRLER'!N215</f>
        <v>✓</v>
      </c>
      <c r="E216" s="61" t="str">
        <f>'🔢 İNDİKATÖRLER'!O215</f>
        <v>✓</v>
      </c>
      <c r="F216" s="60" t="str">
        <f>'🔢 İNDİKATÖRLER'!P215</f>
        <v>✓</v>
      </c>
      <c r="G216" s="60" t="str">
        <f>'🔢 İNDİKATÖRLER'!Q215</f>
        <v>✓</v>
      </c>
      <c r="H216" s="60" t="str">
        <f>'🔢 İNDİKATÖRLER'!R215</f>
        <v>✗</v>
      </c>
      <c r="I216" s="60" t="str">
        <f>'🔢 İNDİKATÖRLER'!S215</f>
        <v>✗</v>
      </c>
      <c r="J216" s="60" t="str">
        <f>IF('🔢 İNDİKATÖRLER'!T215&lt;0,'🔢 İNDİKATÖRLER'!T215&amp;"","—")</f>
        <v>-2</v>
      </c>
      <c r="K216" s="60" t="str">
        <f>IFERROR(TEXT('🔢 İNDİKATÖRLER'!F215,"0.00")&amp;"%","?")</f>
        <v>007%</v>
      </c>
      <c r="L216" s="61" t="str">
        <f>IFERROR(IF('📡 CANLI_VERİ'!I216&gt;0,"+"&amp;TEXT('📡 CANLI_VERİ'!I216,"0.0")&amp;"%",TEXT('📡 CANLI_VERİ'!I216,"0.0")&amp;"%"),"—")</f>
        <v>+00%</v>
      </c>
      <c r="M216" s="63">
        <f>'📡 CANLI_VERİ'!H216</f>
        <v>6462</v>
      </c>
      <c r="N216" s="63">
        <f>'📡 CANLI_VERİ'!C216</f>
        <v>3.92</v>
      </c>
      <c r="O216" s="64" t="str">
        <f>IF(COUNT('🔢 İNDİKATÖRLER'!U215),REPT("█",'🔢 İNDİKATÖRLER'!U215)&amp;"  "&amp;'🔢 İNDİKATÖRLER'!U215&amp;"/15","")</f>
        <v>█████████  9/15</v>
      </c>
      <c r="P216" s="250" t="str">
        <f t="shared" si="6"/>
        <v>—</v>
      </c>
      <c r="Q216" s="250" t="str">
        <f t="shared" si="7"/>
        <v>—</v>
      </c>
    </row>
    <row r="217" spans="1:17" ht="16.05" customHeight="1" x14ac:dyDescent="0.3">
      <c r="A217" s="24">
        <v>214</v>
      </c>
      <c r="B217" s="25" t="s">
        <v>213</v>
      </c>
      <c r="C217" s="53">
        <f>'🔢 İNDİKATÖRLER'!U216</f>
        <v>6</v>
      </c>
      <c r="D217" s="54" t="str">
        <f>'🔢 İNDİKATÖRLER'!N216</f>
        <v>✗</v>
      </c>
      <c r="E217" s="55" t="str">
        <f>'🔢 İNDİKATÖRLER'!O216</f>
        <v>✓</v>
      </c>
      <c r="F217" s="54" t="str">
        <f>'🔢 İNDİKATÖRLER'!P216</f>
        <v>✓</v>
      </c>
      <c r="G217" s="54" t="str">
        <f>'🔢 İNDİKATÖRLER'!Q216</f>
        <v>✗</v>
      </c>
      <c r="H217" s="54" t="str">
        <f>'🔢 İNDİKATÖRLER'!R216</f>
        <v>✗</v>
      </c>
      <c r="I217" s="54" t="str">
        <f>'🔢 İNDİKATÖRLER'!S216</f>
        <v>✗</v>
      </c>
      <c r="J217" s="56" t="str">
        <f>IF('🔢 İNDİKATÖRLER'!T216&lt;0,'🔢 İNDİKATÖRLER'!T216&amp;"","—")</f>
        <v>—</v>
      </c>
      <c r="K217" s="57" t="str">
        <f>IFERROR(TEXT('🔢 İNDİKATÖRLER'!F216,"0.00")&amp;"%","?")</f>
        <v>004%</v>
      </c>
      <c r="L217" s="57" t="str">
        <f>IFERROR(IF('📡 CANLI_VERİ'!I217&gt;0,"+"&amp;TEXT('📡 CANLI_VERİ'!I217,"0.0")&amp;"%",TEXT('📡 CANLI_VERİ'!I217,"0.0")&amp;"%"),"—")</f>
        <v>00%</v>
      </c>
      <c r="M217" s="58">
        <f>'📡 CANLI_VERİ'!H217</f>
        <v>40983</v>
      </c>
      <c r="N217" s="58">
        <f>'📡 CANLI_VERİ'!C217</f>
        <v>3.2</v>
      </c>
      <c r="O217" s="56" t="str">
        <f>IF(COUNT('🔢 İNDİKATÖRLER'!U216),REPT("█",'🔢 İNDİKATÖRLER'!U216)&amp;"  "&amp;'🔢 İNDİKATÖRLER'!U216&amp;"/15","")</f>
        <v>██████  6/15</v>
      </c>
      <c r="P217" s="250" t="str">
        <f t="shared" si="6"/>
        <v>—</v>
      </c>
      <c r="Q217" s="250" t="str">
        <f t="shared" si="7"/>
        <v>—</v>
      </c>
    </row>
    <row r="218" spans="1:17" ht="16.05" customHeight="1" x14ac:dyDescent="0.3">
      <c r="A218" s="15">
        <v>215</v>
      </c>
      <c r="B218" s="16" t="s">
        <v>263</v>
      </c>
      <c r="C218" s="65">
        <f>'🔢 İNDİKATÖRLER'!U217</f>
        <v>11</v>
      </c>
      <c r="D218" s="61" t="str">
        <f>'🔢 İNDİKATÖRLER'!N217</f>
        <v>✓</v>
      </c>
      <c r="E218" s="61" t="str">
        <f>'🔢 İNDİKATÖRLER'!O217</f>
        <v>✓</v>
      </c>
      <c r="F218" s="61" t="str">
        <f>'🔢 İNDİKATÖRLER'!P217</f>
        <v>✓</v>
      </c>
      <c r="G218" s="61" t="str">
        <f>'🔢 İNDİKATÖRLER'!Q217</f>
        <v>✗</v>
      </c>
      <c r="H218" s="61" t="str">
        <f>'🔢 İNDİKATÖRLER'!R217</f>
        <v>✓</v>
      </c>
      <c r="I218" s="61" t="str">
        <f>'🔢 İNDİKATÖRLER'!S217</f>
        <v>✓</v>
      </c>
      <c r="J218" s="64" t="str">
        <f>IF('🔢 İNDİKATÖRLER'!T217&lt;0,'🔢 İNDİKATÖRLER'!T217&amp;"","—")</f>
        <v>-2</v>
      </c>
      <c r="K218" s="62" t="str">
        <f>IFERROR(TEXT('🔢 İNDİKATÖRLER'!F217,"0.00")&amp;"%","?")</f>
        <v>005%</v>
      </c>
      <c r="L218" s="61" t="str">
        <f>IFERROR(IF('📡 CANLI_VERİ'!I218&gt;0,"+"&amp;TEXT('📡 CANLI_VERİ'!I218,"0.0")&amp;"%",TEXT('📡 CANLI_VERİ'!I218,"0.0")&amp;"%"),"—")</f>
        <v>00%</v>
      </c>
      <c r="M218" s="63">
        <f>'📡 CANLI_VERİ'!H218</f>
        <v>254621</v>
      </c>
      <c r="N218" s="63">
        <f>'📡 CANLI_VERİ'!C218</f>
        <v>7.95</v>
      </c>
      <c r="O218" s="66" t="str">
        <f>IF(COUNT('🔢 İNDİKATÖRLER'!U217),REPT("█",'🔢 İNDİKATÖRLER'!U217)&amp;"  "&amp;'🔢 İNDİKATÖRLER'!U217&amp;"/15","")</f>
        <v>███████████  11/15</v>
      </c>
      <c r="P218" s="250" t="str">
        <f t="shared" si="6"/>
        <v>—</v>
      </c>
      <c r="Q218" s="250" t="str">
        <f t="shared" si="7"/>
        <v>📊 Yüksek Skor</v>
      </c>
    </row>
    <row r="219" spans="1:17" ht="16.05" customHeight="1" x14ac:dyDescent="0.3">
      <c r="A219" s="24">
        <v>216</v>
      </c>
      <c r="B219" s="25" t="s">
        <v>195</v>
      </c>
      <c r="C219" s="69">
        <f>'🔢 İNDİKATÖRLER'!U218</f>
        <v>11</v>
      </c>
      <c r="D219" s="55" t="str">
        <f>'🔢 İNDİKATÖRLER'!N218</f>
        <v>✓</v>
      </c>
      <c r="E219" s="55" t="str">
        <f>'🔢 İNDİKATÖRLER'!O218</f>
        <v>✓</v>
      </c>
      <c r="F219" s="55" t="str">
        <f>'🔢 İNDİKATÖRLER'!P218</f>
        <v>✓</v>
      </c>
      <c r="G219" s="54" t="str">
        <f>'🔢 İNDİKATÖRLER'!Q218</f>
        <v>✗</v>
      </c>
      <c r="H219" s="54" t="str">
        <f>'🔢 İNDİKATÖRLER'!R218</f>
        <v>✓</v>
      </c>
      <c r="I219" s="55" t="str">
        <f>'🔢 İNDİKATÖRLER'!S218</f>
        <v>✗</v>
      </c>
      <c r="J219" s="56" t="str">
        <f>IF('🔢 İNDİKATÖRLER'!T218&lt;0,'🔢 İNDİKATÖRLER'!T218&amp;"","—")</f>
        <v>—</v>
      </c>
      <c r="K219" s="57" t="str">
        <f>IFERROR(TEXT('🔢 İNDİKATÖRLER'!F218,"0.00")&amp;"%","?")</f>
        <v>004%</v>
      </c>
      <c r="L219" s="55" t="str">
        <f>IFERROR(IF('📡 CANLI_VERİ'!I219&gt;0,"+"&amp;TEXT('📡 CANLI_VERİ'!I219,"0.0")&amp;"%",TEXT('📡 CANLI_VERİ'!I219,"0.0")&amp;"%"),"—")</f>
        <v>00%</v>
      </c>
      <c r="M219" s="58">
        <f>'📡 CANLI_VERİ'!H219</f>
        <v>17663</v>
      </c>
      <c r="N219" s="58">
        <f>'📡 CANLI_VERİ'!C219</f>
        <v>16.82</v>
      </c>
      <c r="O219" s="55" t="str">
        <f>IF(COUNT('🔢 İNDİKATÖRLER'!U218),REPT("█",'🔢 İNDİKATÖRLER'!U218)&amp;"  "&amp;'🔢 İNDİKATÖRLER'!U218&amp;"/15","")</f>
        <v>███████████  11/15</v>
      </c>
      <c r="P219" s="250" t="str">
        <f t="shared" si="6"/>
        <v>—</v>
      </c>
      <c r="Q219" s="250" t="str">
        <f t="shared" si="7"/>
        <v>📊 Yüksek Skor</v>
      </c>
    </row>
    <row r="220" spans="1:17" ht="16.05" customHeight="1" x14ac:dyDescent="0.3">
      <c r="A220" s="15">
        <v>217</v>
      </c>
      <c r="B220" s="16" t="s">
        <v>594</v>
      </c>
      <c r="C220" s="15" t="str">
        <f>'🔢 İNDİKATÖRLER'!U219</f>
        <v/>
      </c>
      <c r="D220" s="15" t="str">
        <f>'🔢 İNDİKATÖRLER'!N219</f>
        <v>?</v>
      </c>
      <c r="E220" s="15" t="str">
        <f>'🔢 İNDİKATÖRLER'!O219</f>
        <v>?</v>
      </c>
      <c r="F220" s="15" t="str">
        <f>'🔢 İNDİKATÖRLER'!P219</f>
        <v>?</v>
      </c>
      <c r="G220" s="15" t="str">
        <f>'🔢 İNDİKATÖRLER'!Q219</f>
        <v>?</v>
      </c>
      <c r="H220" s="15" t="str">
        <f>'🔢 İNDİKATÖRLER'!R219</f>
        <v>?</v>
      </c>
      <c r="I220" s="15" t="str">
        <f>'🔢 İNDİKATÖRLER'!S219</f>
        <v>?</v>
      </c>
      <c r="J220" s="15" t="str">
        <f>IF('🔢 İNDİKATÖRLER'!T219&lt;0,'🔢 İNDİKATÖRLER'!T219&amp;"","—")</f>
        <v>—</v>
      </c>
      <c r="K220" s="15" t="str">
        <f>IFERROR(TEXT('🔢 İNDİKATÖRLER'!F219,"0.00")&amp;"%","?")</f>
        <v>?%</v>
      </c>
      <c r="L220" s="15" t="str">
        <f>IFERROR(IF('📡 CANLI_VERİ'!I220&gt;0,"+"&amp;TEXT('📡 CANLI_VERİ'!I220,"0.0")&amp;"%",TEXT('📡 CANLI_VERİ'!I220,"0.0")&amp;"%"),"—")</f>
        <v>-01%</v>
      </c>
      <c r="M220" s="15">
        <f>'📡 CANLI_VERİ'!H220</f>
        <v>1232093</v>
      </c>
      <c r="N220" s="15">
        <f>'📡 CANLI_VERİ'!C220</f>
        <v>5.68</v>
      </c>
      <c r="O220" s="15" t="str">
        <f>IF(COUNT('🔢 İNDİKATÖRLER'!U219),REPT("█",'🔢 İNDİKATÖRLER'!U219)&amp;"  "&amp;'🔢 İNDİKATÖRLER'!U219&amp;"/15","")</f>
        <v/>
      </c>
      <c r="P220" s="250" t="str">
        <f t="shared" si="6"/>
        <v>—</v>
      </c>
      <c r="Q220" s="250" t="str">
        <f t="shared" si="7"/>
        <v>📊 Yüksek Skor</v>
      </c>
    </row>
    <row r="221" spans="1:17" ht="16.05" customHeight="1" x14ac:dyDescent="0.3">
      <c r="A221" s="24">
        <v>218</v>
      </c>
      <c r="B221" s="25" t="s">
        <v>595</v>
      </c>
      <c r="C221" s="53">
        <f>'🔢 İNDİKATÖRLER'!U220</f>
        <v>0</v>
      </c>
      <c r="D221" s="54" t="str">
        <f>'🔢 İNDİKATÖRLER'!N220</f>
        <v>✗</v>
      </c>
      <c r="E221" s="55" t="str">
        <f>'🔢 İNDİKATÖRLER'!O220</f>
        <v>✗</v>
      </c>
      <c r="F221" s="55" t="str">
        <f>'🔢 İNDİKATÖRLER'!P220</f>
        <v>✗</v>
      </c>
      <c r="G221" s="55" t="str">
        <f>'🔢 İNDİKATÖRLER'!Q220</f>
        <v>✗</v>
      </c>
      <c r="H221" s="54" t="str">
        <f>'🔢 İNDİKATÖRLER'!R220</f>
        <v>✗</v>
      </c>
      <c r="I221" s="54" t="str">
        <f>'🔢 İNDİKATÖRLER'!S220</f>
        <v>✗</v>
      </c>
      <c r="J221" s="54" t="str">
        <f>IF('🔢 İNDİKATÖRLER'!T220&lt;0,'🔢 İNDİKATÖRLER'!T220&amp;"","—")</f>
        <v>—</v>
      </c>
      <c r="K221" s="54" t="str">
        <f>IFERROR(TEXT('🔢 İNDİKATÖRLER'!F220,"0.00")&amp;"%","?")</f>
        <v>005%</v>
      </c>
      <c r="L221" s="54" t="str">
        <f>IFERROR(IF('📡 CANLI_VERİ'!I221&gt;0,"+"&amp;TEXT('📡 CANLI_VERİ'!I221,"0.0")&amp;"%",TEXT('📡 CANLI_VERİ'!I221,"0.0")&amp;"%"),"—")</f>
        <v>00%</v>
      </c>
      <c r="M221" s="58">
        <f>'📡 CANLI_VERİ'!H221</f>
        <v>83155</v>
      </c>
      <c r="N221" s="58">
        <f>'📡 CANLI_VERİ'!C221</f>
        <v>3.29</v>
      </c>
      <c r="O221" s="56" t="str">
        <f>IF(COUNT('🔢 İNDİKATÖRLER'!U220),REPT("█",'🔢 İNDİKATÖRLER'!U220)&amp;"  "&amp;'🔢 İNDİKATÖRLER'!U220&amp;"/15","")</f>
        <v xml:space="preserve">  0/15</v>
      </c>
      <c r="P221" s="250" t="str">
        <f t="shared" si="6"/>
        <v>—</v>
      </c>
      <c r="Q221" s="250" t="str">
        <f t="shared" si="7"/>
        <v>—</v>
      </c>
    </row>
    <row r="222" spans="1:17" ht="16.05" customHeight="1" x14ac:dyDescent="0.3">
      <c r="A222" s="15">
        <v>219</v>
      </c>
      <c r="B222" s="16" t="s">
        <v>217</v>
      </c>
      <c r="C222" s="59">
        <f>'🔢 İNDİKATÖRLER'!U221</f>
        <v>13</v>
      </c>
      <c r="D222" s="60" t="str">
        <f>'🔢 İNDİKATÖRLER'!N221</f>
        <v>✓</v>
      </c>
      <c r="E222" s="61" t="str">
        <f>'🔢 İNDİKATÖRLER'!O221</f>
        <v>✓</v>
      </c>
      <c r="F222" s="60" t="str">
        <f>'🔢 İNDİKATÖRLER'!P221</f>
        <v>✓</v>
      </c>
      <c r="G222" s="60" t="str">
        <f>'🔢 İNDİKATÖRLER'!Q221</f>
        <v>✗</v>
      </c>
      <c r="H222" s="60" t="str">
        <f>'🔢 İNDİKATÖRLER'!R221</f>
        <v>✓</v>
      </c>
      <c r="I222" s="60" t="str">
        <f>'🔢 İNDİKATÖRLER'!S221</f>
        <v>✓</v>
      </c>
      <c r="J222" s="64" t="str">
        <f>IF('🔢 İNDİKATÖRLER'!T221&lt;0,'🔢 İNDİKATÖRLER'!T221&amp;"","—")</f>
        <v>—</v>
      </c>
      <c r="K222" s="62" t="str">
        <f>IFERROR(TEXT('🔢 İNDİKATÖRLER'!F221,"0.00")&amp;"%","?")</f>
        <v>003%</v>
      </c>
      <c r="L222" s="62" t="str">
        <f>IFERROR(IF('📡 CANLI_VERİ'!I222&gt;0,"+"&amp;TEXT('📡 CANLI_VERİ'!I222,"0.0")&amp;"%",TEXT('📡 CANLI_VERİ'!I222,"0.0")&amp;"%"),"—")</f>
        <v>00%</v>
      </c>
      <c r="M222" s="63">
        <f>'📡 CANLI_VERİ'!H222</f>
        <v>8250</v>
      </c>
      <c r="N222" s="63">
        <f>'📡 CANLI_VERİ'!C222</f>
        <v>2.2799999999999998</v>
      </c>
      <c r="O222" s="64" t="str">
        <f>IF(COUNT('🔢 İNDİKATÖRLER'!U221),REPT("█",'🔢 İNDİKATÖRLER'!U221)&amp;"  "&amp;'🔢 İNDİKATÖRLER'!U221&amp;"/15","")</f>
        <v>█████████████  13/15</v>
      </c>
      <c r="P222" s="250" t="str">
        <f t="shared" si="6"/>
        <v>—</v>
      </c>
      <c r="Q222" s="250" t="str">
        <f t="shared" si="7"/>
        <v>📊 Yüksek Skor</v>
      </c>
    </row>
    <row r="223" spans="1:17" ht="16.05" customHeight="1" x14ac:dyDescent="0.3">
      <c r="A223" s="24">
        <v>220</v>
      </c>
      <c r="B223" s="25" t="s">
        <v>202</v>
      </c>
      <c r="C223" s="53">
        <f>'🔢 İNDİKATÖRLER'!U222</f>
        <v>15</v>
      </c>
      <c r="D223" s="55" t="str">
        <f>'🔢 İNDİKATÖRLER'!N222</f>
        <v>✓</v>
      </c>
      <c r="E223" s="55" t="str">
        <f>'🔢 İNDİKATÖRLER'!O222</f>
        <v>✓</v>
      </c>
      <c r="F223" s="54" t="str">
        <f>'🔢 İNDİKATÖRLER'!P222</f>
        <v>✓</v>
      </c>
      <c r="G223" s="54" t="str">
        <f>'🔢 İNDİKATÖRLER'!Q222</f>
        <v>✓</v>
      </c>
      <c r="H223" s="54" t="str">
        <f>'🔢 İNDİKATÖRLER'!R222</f>
        <v>✓</v>
      </c>
      <c r="I223" s="54" t="str">
        <f>'🔢 İNDİKATÖRLER'!S222</f>
        <v>✓</v>
      </c>
      <c r="J223" s="56" t="str">
        <f>IF('🔢 İNDİKATÖRLER'!T222&lt;0,'🔢 İNDİKATÖRLER'!T222&amp;"","—")</f>
        <v>—</v>
      </c>
      <c r="K223" s="57" t="str">
        <f>IFERROR(TEXT('🔢 İNDİKATÖRLER'!F222,"0.00")&amp;"%","?")</f>
        <v>003%</v>
      </c>
      <c r="L223" s="55" t="str">
        <f>IFERROR(IF('📡 CANLI_VERİ'!I223&gt;0,"+"&amp;TEXT('📡 CANLI_VERİ'!I223,"0.0")&amp;"%",TEXT('📡 CANLI_VERİ'!I223,"0.0")&amp;"%"),"—")</f>
        <v>+01%</v>
      </c>
      <c r="M223" s="58">
        <f>'📡 CANLI_VERİ'!H223</f>
        <v>570177</v>
      </c>
      <c r="N223" s="58">
        <f>'📡 CANLI_VERİ'!C223</f>
        <v>1.53</v>
      </c>
      <c r="O223" s="56" t="str">
        <f>IF(COUNT('🔢 İNDİKATÖRLER'!U222),REPT("█",'🔢 İNDİKATÖRLER'!U222)&amp;"  "&amp;'🔢 İNDİKATÖRLER'!U222&amp;"/15","")</f>
        <v>███████████████  15/15</v>
      </c>
      <c r="P223" s="250" t="str">
        <f t="shared" si="6"/>
        <v>✓ K4+K5</v>
      </c>
      <c r="Q223" s="250" t="str">
        <f t="shared" si="7"/>
        <v>🔥 Güçlü AL</v>
      </c>
    </row>
    <row r="224" spans="1:17" ht="16.05" customHeight="1" x14ac:dyDescent="0.3">
      <c r="A224" s="15">
        <v>221</v>
      </c>
      <c r="B224" s="16" t="s">
        <v>178</v>
      </c>
      <c r="C224" s="72">
        <f>'🔢 İNDİKATÖRLER'!U223</f>
        <v>11</v>
      </c>
      <c r="D224" s="61" t="str">
        <f>'🔢 İNDİKATÖRLER'!N223</f>
        <v>✓</v>
      </c>
      <c r="E224" s="61" t="str">
        <f>'🔢 İNDİKATÖRLER'!O223</f>
        <v>✓</v>
      </c>
      <c r="F224" s="61" t="str">
        <f>'🔢 İNDİKATÖRLER'!P223</f>
        <v>✓</v>
      </c>
      <c r="G224" s="60" t="str">
        <f>'🔢 İNDİKATÖRLER'!Q223</f>
        <v>✗</v>
      </c>
      <c r="H224" s="60" t="str">
        <f>'🔢 İNDİKATÖRLER'!R223</f>
        <v>✓</v>
      </c>
      <c r="I224" s="60" t="str">
        <f>'🔢 İNDİKATÖRLER'!S223</f>
        <v>✗</v>
      </c>
      <c r="J224" s="64" t="str">
        <f>IF('🔢 İNDİKATÖRLER'!T223&lt;0,'🔢 İNDİKATÖRLER'!T223&amp;"","—")</f>
        <v>—</v>
      </c>
      <c r="K224" s="62" t="str">
        <f>IFERROR(TEXT('🔢 İNDİKATÖRLER'!F223,"0.00")&amp;"%","?")</f>
        <v>003%</v>
      </c>
      <c r="L224" s="61" t="str">
        <f>IFERROR(IF('📡 CANLI_VERİ'!I224&gt;0,"+"&amp;TEXT('📡 CANLI_VERİ'!I224,"0.0")&amp;"%",TEXT('📡 CANLI_VERİ'!I224,"0.0")&amp;"%"),"—")</f>
        <v>00%</v>
      </c>
      <c r="M224" s="63">
        <f>'📡 CANLI_VERİ'!H224</f>
        <v>813246</v>
      </c>
      <c r="N224" s="63">
        <f>'📡 CANLI_VERİ'!C224</f>
        <v>2.2400000000000002</v>
      </c>
      <c r="O224" s="62" t="str">
        <f>IF(COUNT('🔢 İNDİKATÖRLER'!U223),REPT("█",'🔢 İNDİKATÖRLER'!U223)&amp;"  "&amp;'🔢 İNDİKATÖRLER'!U223&amp;"/15","")</f>
        <v>███████████  11/15</v>
      </c>
      <c r="P224" s="250" t="str">
        <f t="shared" si="6"/>
        <v>—</v>
      </c>
      <c r="Q224" s="250" t="str">
        <f t="shared" si="7"/>
        <v>📊 Yüksek Skor</v>
      </c>
    </row>
    <row r="225" spans="1:17" ht="16.05" customHeight="1" x14ac:dyDescent="0.3">
      <c r="A225" s="24">
        <v>222</v>
      </c>
      <c r="B225" s="25" t="s">
        <v>168</v>
      </c>
      <c r="C225" s="71">
        <f>'🔢 İNDİKATÖRLER'!U224</f>
        <v>11</v>
      </c>
      <c r="D225" s="55" t="str">
        <f>'🔢 İNDİKATÖRLER'!N224</f>
        <v>✓</v>
      </c>
      <c r="E225" s="55" t="str">
        <f>'🔢 İNDİKATÖRLER'!O224</f>
        <v>✓</v>
      </c>
      <c r="F225" s="54" t="str">
        <f>'🔢 İNDİKATÖRLER'!P224</f>
        <v>✓</v>
      </c>
      <c r="G225" s="54" t="str">
        <f>'🔢 İNDİKATÖRLER'!Q224</f>
        <v>✗</v>
      </c>
      <c r="H225" s="54" t="str">
        <f>'🔢 İNDİKATÖRLER'!R224</f>
        <v>✓</v>
      </c>
      <c r="I225" s="55" t="str">
        <f>'🔢 İNDİKATÖRLER'!S224</f>
        <v>✗</v>
      </c>
      <c r="J225" s="56" t="str">
        <f>IF('🔢 İNDİKATÖRLER'!T224&lt;0,'🔢 İNDİKATÖRLER'!T224&amp;"","—")</f>
        <v>—</v>
      </c>
      <c r="K225" s="57" t="str">
        <f>IFERROR(TEXT('🔢 İNDİKATÖRLER'!F224,"0.00")&amp;"%","?")</f>
        <v>005%</v>
      </c>
      <c r="L225" s="55" t="str">
        <f>IFERROR(IF('📡 CANLI_VERİ'!I225&gt;0,"+"&amp;TEXT('📡 CANLI_VERİ'!I225,"0.0")&amp;"%",TEXT('📡 CANLI_VERİ'!I225,"0.0")&amp;"%"),"—")</f>
        <v>00%</v>
      </c>
      <c r="M225" s="58">
        <f>'📡 CANLI_VERİ'!H225</f>
        <v>212237</v>
      </c>
      <c r="N225" s="58">
        <f>'📡 CANLI_VERİ'!C225</f>
        <v>2.2400000000000002</v>
      </c>
      <c r="O225" s="57" t="str">
        <f>IF(COUNT('🔢 İNDİKATÖRLER'!U224),REPT("█",'🔢 İNDİKATÖRLER'!U224)&amp;"  "&amp;'🔢 İNDİKATÖRLER'!U224&amp;"/15","")</f>
        <v>███████████  11/15</v>
      </c>
      <c r="P225" s="250" t="str">
        <f t="shared" si="6"/>
        <v>—</v>
      </c>
      <c r="Q225" s="250" t="str">
        <f t="shared" si="7"/>
        <v>📊 Yüksek Skor</v>
      </c>
    </row>
    <row r="226" spans="1:17" ht="16.05" customHeight="1" x14ac:dyDescent="0.3">
      <c r="A226" s="15">
        <v>223</v>
      </c>
      <c r="B226" s="16" t="s">
        <v>1063</v>
      </c>
      <c r="C226" s="15" t="str">
        <f>'🔢 İNDİKATÖRLER'!U225</f>
        <v/>
      </c>
      <c r="D226" s="15" t="str">
        <f>'🔢 İNDİKATÖRLER'!N225</f>
        <v>?</v>
      </c>
      <c r="E226" s="15" t="str">
        <f>'🔢 İNDİKATÖRLER'!O225</f>
        <v>?</v>
      </c>
      <c r="F226" s="15" t="str">
        <f>'🔢 İNDİKATÖRLER'!P225</f>
        <v>?</v>
      </c>
      <c r="G226" s="15" t="str">
        <f>'🔢 İNDİKATÖRLER'!Q225</f>
        <v>?</v>
      </c>
      <c r="H226" s="15" t="str">
        <f>'🔢 İNDİKATÖRLER'!R225</f>
        <v>?</v>
      </c>
      <c r="I226" s="15" t="str">
        <f>'🔢 İNDİKATÖRLER'!S225</f>
        <v>?</v>
      </c>
      <c r="J226" s="15" t="str">
        <f>IF('🔢 İNDİKATÖRLER'!T225&lt;0,'🔢 İNDİKATÖRLER'!T225&amp;"","—")</f>
        <v>—</v>
      </c>
      <c r="K226" s="15" t="str">
        <f>IFERROR(TEXT('🔢 İNDİKATÖRLER'!F225,"0.00")&amp;"%","?")</f>
        <v>?%</v>
      </c>
      <c r="L226" s="15" t="str">
        <f>IFERROR(IF('📡 CANLI_VERİ'!I226&gt;0,"+"&amp;TEXT('📡 CANLI_VERİ'!I226,"0.0")&amp;"%",TEXT('📡 CANLI_VERİ'!I226,"0.0")&amp;"%"),"—")</f>
        <v>00%</v>
      </c>
      <c r="M226" s="15">
        <f>'📡 CANLI_VERİ'!H226</f>
        <v>0</v>
      </c>
      <c r="N226" s="15">
        <f>'📡 CANLI_VERİ'!C226</f>
        <v>0</v>
      </c>
      <c r="O226" s="15" t="str">
        <f>IF(COUNT('🔢 İNDİKATÖRLER'!U225),REPT("█",'🔢 İNDİKATÖRLER'!U225)&amp;"  "&amp;'🔢 İNDİKATÖRLER'!U225&amp;"/15","")</f>
        <v/>
      </c>
      <c r="P226" s="250" t="str">
        <f t="shared" si="6"/>
        <v>—</v>
      </c>
      <c r="Q226" s="250" t="str">
        <f t="shared" si="7"/>
        <v>📊 Yüksek Skor</v>
      </c>
    </row>
    <row r="227" spans="1:17" ht="16.05" customHeight="1" x14ac:dyDescent="0.3">
      <c r="A227" s="24">
        <v>224</v>
      </c>
      <c r="B227" s="25" t="s">
        <v>207</v>
      </c>
      <c r="C227" s="24" t="str">
        <f>'🔢 İNDİKATÖRLER'!U226</f>
        <v/>
      </c>
      <c r="D227" s="24" t="str">
        <f>'🔢 İNDİKATÖRLER'!N226</f>
        <v>?</v>
      </c>
      <c r="E227" s="24" t="str">
        <f>'🔢 İNDİKATÖRLER'!O226</f>
        <v>?</v>
      </c>
      <c r="F227" s="24" t="str">
        <f>'🔢 İNDİKATÖRLER'!P226</f>
        <v>?</v>
      </c>
      <c r="G227" s="24" t="str">
        <f>'🔢 İNDİKATÖRLER'!Q226</f>
        <v>?</v>
      </c>
      <c r="H227" s="24" t="str">
        <f>'🔢 İNDİKATÖRLER'!R226</f>
        <v>?</v>
      </c>
      <c r="I227" s="24" t="str">
        <f>'🔢 İNDİKATÖRLER'!S226</f>
        <v>?</v>
      </c>
      <c r="J227" s="24" t="str">
        <f>IF('🔢 İNDİKATÖRLER'!T226&lt;0,'🔢 İNDİKATÖRLER'!T226&amp;"","—")</f>
        <v>—</v>
      </c>
      <c r="K227" s="24" t="str">
        <f>IFERROR(TEXT('🔢 İNDİKATÖRLER'!F226,"0.00")&amp;"%","?")</f>
        <v>?%</v>
      </c>
      <c r="L227" s="24" t="str">
        <f>IFERROR(IF('📡 CANLI_VERİ'!I227&gt;0,"+"&amp;TEXT('📡 CANLI_VERİ'!I227,"0.0")&amp;"%",TEXT('📡 CANLI_VERİ'!I227,"0.0")&amp;"%"),"—")</f>
        <v>00%</v>
      </c>
      <c r="M227" s="24">
        <f>'📡 CANLI_VERİ'!H227</f>
        <v>139183</v>
      </c>
      <c r="N227" s="24">
        <f>'📡 CANLI_VERİ'!C227</f>
        <v>1.81</v>
      </c>
      <c r="O227" s="24" t="str">
        <f>IF(COUNT('🔢 İNDİKATÖRLER'!U226),REPT("█",'🔢 İNDİKATÖRLER'!U226)&amp;"  "&amp;'🔢 İNDİKATÖRLER'!U226&amp;"/15","")</f>
        <v/>
      </c>
      <c r="P227" s="250" t="str">
        <f t="shared" si="6"/>
        <v>—</v>
      </c>
      <c r="Q227" s="250" t="str">
        <f t="shared" si="7"/>
        <v>📊 Yüksek Skor</v>
      </c>
    </row>
    <row r="228" spans="1:17" ht="16.05" customHeight="1" x14ac:dyDescent="0.3">
      <c r="A228" s="15">
        <v>225</v>
      </c>
      <c r="B228" s="16" t="s">
        <v>596</v>
      </c>
      <c r="C228" s="59">
        <f>'🔢 İNDİKATÖRLER'!U227</f>
        <v>6</v>
      </c>
      <c r="D228" s="60" t="str">
        <f>'🔢 İNDİKATÖRLER'!N227</f>
        <v>✗</v>
      </c>
      <c r="E228" s="61" t="str">
        <f>'🔢 İNDİKATÖRLER'!O227</f>
        <v>✓</v>
      </c>
      <c r="F228" s="60" t="str">
        <f>'🔢 İNDİKATÖRLER'!P227</f>
        <v>✓</v>
      </c>
      <c r="G228" s="60" t="str">
        <f>'🔢 İNDİKATÖRLER'!Q227</f>
        <v>✗</v>
      </c>
      <c r="H228" s="60" t="str">
        <f>'🔢 İNDİKATÖRLER'!R227</f>
        <v>✗</v>
      </c>
      <c r="I228" s="60" t="str">
        <f>'🔢 İNDİKATÖRLER'!S227</f>
        <v>✗</v>
      </c>
      <c r="J228" s="60" t="str">
        <f>IF('🔢 İNDİKATÖRLER'!T227&lt;0,'🔢 İNDİKATÖRLER'!T227&amp;"","—")</f>
        <v>—</v>
      </c>
      <c r="K228" s="60" t="str">
        <f>IFERROR(TEXT('🔢 İNDİKATÖRLER'!F227,"0.00")&amp;"%","?")</f>
        <v>005%</v>
      </c>
      <c r="L228" s="60" t="str">
        <f>IFERROR(IF('📡 CANLI_VERİ'!I228&gt;0,"+"&amp;TEXT('📡 CANLI_VERİ'!I228,"0.0")&amp;"%",TEXT('📡 CANLI_VERİ'!I228,"0.0")&amp;"%"),"—")</f>
        <v>00%</v>
      </c>
      <c r="M228" s="63">
        <f>'📡 CANLI_VERİ'!H228</f>
        <v>221912</v>
      </c>
      <c r="N228" s="63">
        <f>'📡 CANLI_VERİ'!C228</f>
        <v>3.71</v>
      </c>
      <c r="O228" s="64" t="str">
        <f>IF(COUNT('🔢 İNDİKATÖRLER'!U227),REPT("█",'🔢 İNDİKATÖRLER'!U227)&amp;"  "&amp;'🔢 İNDİKATÖRLER'!U227&amp;"/15","")</f>
        <v>██████  6/15</v>
      </c>
      <c r="P228" s="250" t="str">
        <f t="shared" si="6"/>
        <v>—</v>
      </c>
      <c r="Q228" s="250" t="str">
        <f t="shared" si="7"/>
        <v>—</v>
      </c>
    </row>
    <row r="229" spans="1:17" ht="16.05" customHeight="1" x14ac:dyDescent="0.3">
      <c r="A229" s="24">
        <v>226</v>
      </c>
      <c r="B229" s="25" t="s">
        <v>215</v>
      </c>
      <c r="C229" s="53">
        <f>'🔢 İNDİKATÖRLER'!U228</f>
        <v>13</v>
      </c>
      <c r="D229" s="55" t="str">
        <f>'🔢 İNDİKATÖRLER'!N228</f>
        <v>✓</v>
      </c>
      <c r="E229" s="55" t="str">
        <f>'🔢 İNDİKATÖRLER'!O228</f>
        <v>✓</v>
      </c>
      <c r="F229" s="54" t="str">
        <f>'🔢 İNDİKATÖRLER'!P228</f>
        <v>✓</v>
      </c>
      <c r="G229" s="54" t="str">
        <f>'🔢 İNDİKATÖRLER'!Q228</f>
        <v>✓</v>
      </c>
      <c r="H229" s="54" t="str">
        <f>'🔢 İNDİKATÖRLER'!R228</f>
        <v>✓</v>
      </c>
      <c r="I229" s="55" t="str">
        <f>'🔢 İNDİKATÖRLER'!S228</f>
        <v>✗</v>
      </c>
      <c r="J229" s="54" t="str">
        <f>IF('🔢 İNDİKATÖRLER'!T228&lt;0,'🔢 İNDİKATÖRLER'!T228&amp;"","—")</f>
        <v>—</v>
      </c>
      <c r="K229" s="54" t="str">
        <f>IFERROR(TEXT('🔢 İNDİKATÖRLER'!F228,"0.00")&amp;"%","?")</f>
        <v>004%</v>
      </c>
      <c r="L229" s="55" t="str">
        <f>IFERROR(IF('📡 CANLI_VERİ'!I229&gt;0,"+"&amp;TEXT('📡 CANLI_VERİ'!I229,"0.0")&amp;"%",TEXT('📡 CANLI_VERİ'!I229,"0.0")&amp;"%"),"—")</f>
        <v>00%</v>
      </c>
      <c r="M229" s="58">
        <f>'📡 CANLI_VERİ'!H229</f>
        <v>270987</v>
      </c>
      <c r="N229" s="58">
        <f>'📡 CANLI_VERİ'!C229</f>
        <v>10.199999999999999</v>
      </c>
      <c r="O229" s="56" t="str">
        <f>IF(COUNT('🔢 İNDİKATÖRLER'!U228),REPT("█",'🔢 İNDİKATÖRLER'!U228)&amp;"  "&amp;'🔢 İNDİKATÖRLER'!U228&amp;"/15","")</f>
        <v>█████████████  13/15</v>
      </c>
      <c r="P229" s="250" t="str">
        <f t="shared" si="6"/>
        <v>✓ K4+K5</v>
      </c>
      <c r="Q229" s="250" t="str">
        <f t="shared" si="7"/>
        <v>🔥 Güçlü AL</v>
      </c>
    </row>
    <row r="230" spans="1:17" ht="16.05" customHeight="1" x14ac:dyDescent="0.3">
      <c r="A230" s="15">
        <v>227</v>
      </c>
      <c r="B230" s="16" t="s">
        <v>597</v>
      </c>
      <c r="C230" s="59">
        <f>'🔢 İNDİKATÖRLER'!U229</f>
        <v>10</v>
      </c>
      <c r="D230" s="60" t="str">
        <f>'🔢 İNDİKATÖRLER'!N229</f>
        <v>✗</v>
      </c>
      <c r="E230" s="60" t="str">
        <f>'🔢 İNDİKATÖRLER'!O229</f>
        <v>✓</v>
      </c>
      <c r="F230" s="60" t="str">
        <f>'🔢 İNDİKATÖRLER'!P229</f>
        <v>✓</v>
      </c>
      <c r="G230" s="60" t="str">
        <f>'🔢 İNDİKATÖRLER'!Q229</f>
        <v>✗</v>
      </c>
      <c r="H230" s="60" t="str">
        <f>'🔢 İNDİKATÖRLER'!R229</f>
        <v>✓</v>
      </c>
      <c r="I230" s="60" t="str">
        <f>'🔢 İNDİKATÖRLER'!S229</f>
        <v>✓</v>
      </c>
      <c r="J230" s="60" t="str">
        <f>IF('🔢 İNDİKATÖRLER'!T229&lt;0,'🔢 İNDİKATÖRLER'!T229&amp;"","—")</f>
        <v>—</v>
      </c>
      <c r="K230" s="60" t="str">
        <f>IFERROR(TEXT('🔢 İNDİKATÖRLER'!F229,"0.00")&amp;"%","?")</f>
        <v>004%</v>
      </c>
      <c r="L230" s="60" t="str">
        <f>IFERROR(IF('📡 CANLI_VERİ'!I230&gt;0,"+"&amp;TEXT('📡 CANLI_VERİ'!I230,"0.0")&amp;"%",TEXT('📡 CANLI_VERİ'!I230,"0.0")&amp;"%"),"—")</f>
        <v>-01%</v>
      </c>
      <c r="M230" s="63">
        <f>'📡 CANLI_VERİ'!H230</f>
        <v>603755</v>
      </c>
      <c r="N230" s="63">
        <f>'📡 CANLI_VERİ'!C230</f>
        <v>3.43</v>
      </c>
      <c r="O230" s="64" t="str">
        <f>IF(COUNT('🔢 İNDİKATÖRLER'!U229),REPT("█",'🔢 İNDİKATÖRLER'!U229)&amp;"  "&amp;'🔢 İNDİKATÖRLER'!U229&amp;"/15","")</f>
        <v>██████████  10/15</v>
      </c>
      <c r="P230" s="250" t="str">
        <f t="shared" si="6"/>
        <v>—</v>
      </c>
      <c r="Q230" s="250" t="str">
        <f t="shared" si="7"/>
        <v>—</v>
      </c>
    </row>
    <row r="231" spans="1:17" ht="16.05" customHeight="1" x14ac:dyDescent="0.3">
      <c r="A231" s="24">
        <v>228</v>
      </c>
      <c r="B231" s="25" t="s">
        <v>257</v>
      </c>
      <c r="C231" s="53">
        <f>'🔢 İNDİKATÖRLER'!U230</f>
        <v>8</v>
      </c>
      <c r="D231" s="54" t="str">
        <f>'🔢 İNDİKATÖRLER'!N230</f>
        <v>✗</v>
      </c>
      <c r="E231" s="55" t="str">
        <f>'🔢 İNDİKATÖRLER'!O230</f>
        <v>✓</v>
      </c>
      <c r="F231" s="54" t="str">
        <f>'🔢 İNDİKATÖRLER'!P230</f>
        <v>✓</v>
      </c>
      <c r="G231" s="55" t="str">
        <f>'🔢 İNDİKATÖRLER'!Q230</f>
        <v>✗</v>
      </c>
      <c r="H231" s="54" t="str">
        <f>'🔢 İNDİKATÖRLER'!R230</f>
        <v>✓</v>
      </c>
      <c r="I231" s="54" t="str">
        <f>'🔢 İNDİKATÖRLER'!S230</f>
        <v>✗</v>
      </c>
      <c r="J231" s="54" t="str">
        <f>IF('🔢 İNDİKATÖRLER'!T230&lt;0,'🔢 İNDİKATÖRLER'!T230&amp;"","—")</f>
        <v>—</v>
      </c>
      <c r="K231" s="54" t="str">
        <f>IFERROR(TEXT('🔢 İNDİKATÖRLER'!F230,"0.00")&amp;"%","?")</f>
        <v>003%</v>
      </c>
      <c r="L231" s="54" t="str">
        <f>IFERROR(IF('📡 CANLI_VERİ'!I231&gt;0,"+"&amp;TEXT('📡 CANLI_VERİ'!I231,"0.0")&amp;"%",TEXT('📡 CANLI_VERİ'!I231,"0.0")&amp;"%"),"—")</f>
        <v>+00%</v>
      </c>
      <c r="M231" s="58">
        <f>'📡 CANLI_VERİ'!H231</f>
        <v>1687</v>
      </c>
      <c r="N231" s="58">
        <f>'📡 CANLI_VERİ'!C231</f>
        <v>288.5</v>
      </c>
      <c r="O231" s="56" t="str">
        <f>IF(COUNT('🔢 İNDİKATÖRLER'!U230),REPT("█",'🔢 İNDİKATÖRLER'!U230)&amp;"  "&amp;'🔢 İNDİKATÖRLER'!U230&amp;"/15","")</f>
        <v>████████  8/15</v>
      </c>
      <c r="P231" s="250" t="str">
        <f t="shared" si="6"/>
        <v>—</v>
      </c>
      <c r="Q231" s="250" t="str">
        <f t="shared" si="7"/>
        <v>—</v>
      </c>
    </row>
    <row r="232" spans="1:17" ht="16.05" customHeight="1" x14ac:dyDescent="0.3">
      <c r="A232" s="15">
        <v>229</v>
      </c>
      <c r="B232" s="16" t="s">
        <v>240</v>
      </c>
      <c r="C232" s="59">
        <f>'🔢 İNDİKATÖRLER'!U231</f>
        <v>6</v>
      </c>
      <c r="D232" s="61" t="str">
        <f>'🔢 İNDİKATÖRLER'!N231</f>
        <v>✗</v>
      </c>
      <c r="E232" s="61" t="str">
        <f>'🔢 İNDİKATÖRLER'!O231</f>
        <v>✓</v>
      </c>
      <c r="F232" s="61" t="str">
        <f>'🔢 İNDİKATÖRLER'!P231</f>
        <v>✓</v>
      </c>
      <c r="G232" s="60" t="str">
        <f>'🔢 İNDİKATÖRLER'!Q231</f>
        <v>✗</v>
      </c>
      <c r="H232" s="60" t="str">
        <f>'🔢 İNDİKATÖRLER'!R231</f>
        <v>✗</v>
      </c>
      <c r="I232" s="60" t="str">
        <f>'🔢 İNDİKATÖRLER'!S231</f>
        <v>✗</v>
      </c>
      <c r="J232" s="60" t="str">
        <f>IF('🔢 İNDİKATÖRLER'!T231&lt;0,'🔢 İNDİKATÖRLER'!T231&amp;"","—")</f>
        <v>—</v>
      </c>
      <c r="K232" s="60" t="str">
        <f>IFERROR(TEXT('🔢 İNDİKATÖRLER'!F231,"0.00")&amp;"%","?")</f>
        <v>003%</v>
      </c>
      <c r="L232" s="62" t="str">
        <f>IFERROR(IF('📡 CANLI_VERİ'!I232&gt;0,"+"&amp;TEXT('📡 CANLI_VERİ'!I232,"0.0")&amp;"%",TEXT('📡 CANLI_VERİ'!I232,"0.0")&amp;"%"),"—")</f>
        <v>00%</v>
      </c>
      <c r="M232" s="63">
        <f>'📡 CANLI_VERİ'!H232</f>
        <v>36872</v>
      </c>
      <c r="N232" s="63">
        <f>'📡 CANLI_VERİ'!C232</f>
        <v>7.62</v>
      </c>
      <c r="O232" s="64" t="str">
        <f>IF(COUNT('🔢 İNDİKATÖRLER'!U231),REPT("█",'🔢 İNDİKATÖRLER'!U231)&amp;"  "&amp;'🔢 İNDİKATÖRLER'!U231&amp;"/15","")</f>
        <v>██████  6/15</v>
      </c>
      <c r="P232" s="250" t="str">
        <f t="shared" si="6"/>
        <v>—</v>
      </c>
      <c r="Q232" s="250" t="str">
        <f t="shared" si="7"/>
        <v>—</v>
      </c>
    </row>
    <row r="233" spans="1:17" ht="16.05" customHeight="1" x14ac:dyDescent="0.3">
      <c r="A233" s="24">
        <v>230</v>
      </c>
      <c r="B233" s="25" t="s">
        <v>1064</v>
      </c>
      <c r="C233" s="24" t="str">
        <f>'🔢 İNDİKATÖRLER'!U232</f>
        <v/>
      </c>
      <c r="D233" s="24" t="str">
        <f>'🔢 İNDİKATÖRLER'!N232</f>
        <v>?</v>
      </c>
      <c r="E233" s="24" t="str">
        <f>'🔢 İNDİKATÖRLER'!O232</f>
        <v>?</v>
      </c>
      <c r="F233" s="24" t="str">
        <f>'🔢 İNDİKATÖRLER'!P232</f>
        <v>?</v>
      </c>
      <c r="G233" s="24" t="str">
        <f>'🔢 İNDİKATÖRLER'!Q232</f>
        <v>?</v>
      </c>
      <c r="H233" s="24" t="str">
        <f>'🔢 İNDİKATÖRLER'!R232</f>
        <v>?</v>
      </c>
      <c r="I233" s="24" t="str">
        <f>'🔢 İNDİKATÖRLER'!S232</f>
        <v>?</v>
      </c>
      <c r="J233" s="24" t="str">
        <f>IF('🔢 İNDİKATÖRLER'!T232&lt;0,'🔢 İNDİKATÖRLER'!T232&amp;"","—")</f>
        <v>—</v>
      </c>
      <c r="K233" s="24" t="str">
        <f>IFERROR(TEXT('🔢 İNDİKATÖRLER'!F232,"0.00")&amp;"%","?")</f>
        <v>?%</v>
      </c>
      <c r="L233" s="24" t="str">
        <f>IFERROR(IF('📡 CANLI_VERİ'!I233&gt;0,"+"&amp;TEXT('📡 CANLI_VERİ'!I233,"0.0")&amp;"%",TEXT('📡 CANLI_VERİ'!I233,"0.0")&amp;"%"),"—")</f>
        <v>00%</v>
      </c>
      <c r="M233" s="24">
        <f>'📡 CANLI_VERİ'!H233</f>
        <v>0</v>
      </c>
      <c r="N233" s="24">
        <f>'📡 CANLI_VERİ'!C233</f>
        <v>0</v>
      </c>
      <c r="O233" s="24" t="str">
        <f>IF(COUNT('🔢 İNDİKATÖRLER'!U232),REPT("█",'🔢 İNDİKATÖRLER'!U232)&amp;"  "&amp;'🔢 İNDİKATÖRLER'!U232&amp;"/15","")</f>
        <v/>
      </c>
      <c r="P233" s="250" t="str">
        <f t="shared" si="6"/>
        <v>—</v>
      </c>
      <c r="Q233" s="250" t="str">
        <f t="shared" si="7"/>
        <v>📊 Yüksek Skor</v>
      </c>
    </row>
    <row r="234" spans="1:17" ht="16.05" customHeight="1" x14ac:dyDescent="0.3">
      <c r="A234" s="15">
        <v>231</v>
      </c>
      <c r="B234" s="16" t="s">
        <v>884</v>
      </c>
      <c r="C234" s="59">
        <f>'🔢 İNDİKATÖRLER'!U233</f>
        <v>9</v>
      </c>
      <c r="D234" s="60" t="str">
        <f>'🔢 İNDİKATÖRLER'!N233</f>
        <v>✓</v>
      </c>
      <c r="E234" s="61" t="str">
        <f>'🔢 İNDİKATÖRLER'!O233</f>
        <v>✓</v>
      </c>
      <c r="F234" s="60" t="str">
        <f>'🔢 İNDİKATÖRLER'!P233</f>
        <v>✓</v>
      </c>
      <c r="G234" s="60" t="str">
        <f>'🔢 İNDİKATÖRLER'!Q233</f>
        <v>✗</v>
      </c>
      <c r="H234" s="60" t="str">
        <f>'🔢 İNDİKATÖRLER'!R233</f>
        <v>✓</v>
      </c>
      <c r="I234" s="60" t="str">
        <f>'🔢 İNDİKATÖRLER'!S233</f>
        <v>✗</v>
      </c>
      <c r="J234" s="64" t="str">
        <f>IF('🔢 İNDİKATÖRLER'!T233&lt;0,'🔢 İNDİKATÖRLER'!T233&amp;"","—")</f>
        <v>-2</v>
      </c>
      <c r="K234" s="61" t="str">
        <f>IFERROR(TEXT('🔢 İNDİKATÖRLER'!F233,"0.00")&amp;"%","?")</f>
        <v>006%</v>
      </c>
      <c r="L234" s="62" t="str">
        <f>IFERROR(IF('📡 CANLI_VERİ'!I234&gt;0,"+"&amp;TEXT('📡 CANLI_VERİ'!I234,"0.0")&amp;"%",TEXT('📡 CANLI_VERİ'!I234,"0.0")&amp;"%"),"—")</f>
        <v>-10%</v>
      </c>
      <c r="M234" s="63">
        <f>'📡 CANLI_VERİ'!H234</f>
        <v>1</v>
      </c>
      <c r="N234" s="63">
        <f>'📡 CANLI_VERİ'!C234</f>
        <v>4949956</v>
      </c>
      <c r="O234" s="64" t="str">
        <f>IF(COUNT('🔢 İNDİKATÖRLER'!U233),REPT("█",'🔢 İNDİKATÖRLER'!U233)&amp;"  "&amp;'🔢 İNDİKATÖRLER'!U233&amp;"/15","")</f>
        <v>█████████  9/15</v>
      </c>
      <c r="P234" s="250" t="str">
        <f t="shared" si="6"/>
        <v>—</v>
      </c>
      <c r="Q234" s="250" t="str">
        <f t="shared" si="7"/>
        <v>—</v>
      </c>
    </row>
    <row r="235" spans="1:17" ht="16.05" customHeight="1" x14ac:dyDescent="0.3">
      <c r="A235" s="24">
        <v>232</v>
      </c>
      <c r="B235" s="25" t="s">
        <v>122</v>
      </c>
      <c r="C235" s="69">
        <f>'🔢 İNDİKATÖRLER'!U234</f>
        <v>10</v>
      </c>
      <c r="D235" s="55" t="str">
        <f>'🔢 İNDİKATÖRLER'!N234</f>
        <v>✗</v>
      </c>
      <c r="E235" s="55" t="str">
        <f>'🔢 İNDİKATÖRLER'!O234</f>
        <v>✓</v>
      </c>
      <c r="F235" s="55" t="str">
        <f>'🔢 İNDİKATÖRLER'!P234</f>
        <v>✓</v>
      </c>
      <c r="G235" s="54" t="str">
        <f>'🔢 İNDİKATÖRLER'!Q234</f>
        <v>✓</v>
      </c>
      <c r="H235" s="54" t="str">
        <f>'🔢 İNDİKATÖRLER'!R234</f>
        <v>✓</v>
      </c>
      <c r="I235" s="55" t="str">
        <f>'🔢 İNDİKATÖRLER'!S234</f>
        <v>✗</v>
      </c>
      <c r="J235" s="56" t="str">
        <f>IF('🔢 İNDİKATÖRLER'!T234&lt;0,'🔢 İNDİKATÖRLER'!T234&amp;"","—")</f>
        <v>—</v>
      </c>
      <c r="K235" s="57" t="str">
        <f>IFERROR(TEXT('🔢 İNDİKATÖRLER'!F234,"0.00")&amp;"%","?")</f>
        <v>003%</v>
      </c>
      <c r="L235" s="55" t="str">
        <f>IFERROR(IF('📡 CANLI_VERİ'!I235&gt;0,"+"&amp;TEXT('📡 CANLI_VERİ'!I235,"0.0")&amp;"%",TEXT('📡 CANLI_VERİ'!I235,"0.0")&amp;"%"),"—")</f>
        <v>-01%</v>
      </c>
      <c r="M235" s="58">
        <f>'📡 CANLI_VERİ'!H235</f>
        <v>4337</v>
      </c>
      <c r="N235" s="58">
        <f>'📡 CANLI_VERİ'!C235</f>
        <v>86.7</v>
      </c>
      <c r="O235" s="55" t="str">
        <f>IF(COUNT('🔢 İNDİKATÖRLER'!U234),REPT("█",'🔢 İNDİKATÖRLER'!U234)&amp;"  "&amp;'🔢 İNDİKATÖRLER'!U234&amp;"/15","")</f>
        <v>██████████  10/15</v>
      </c>
      <c r="P235" s="250" t="str">
        <f t="shared" si="6"/>
        <v>✓ K4+K5</v>
      </c>
      <c r="Q235" s="250" t="str">
        <f t="shared" si="7"/>
        <v>✅ İzle</v>
      </c>
    </row>
    <row r="236" spans="1:17" ht="16.05" customHeight="1" x14ac:dyDescent="0.3">
      <c r="A236" s="15">
        <v>233</v>
      </c>
      <c r="B236" s="16" t="s">
        <v>103</v>
      </c>
      <c r="C236" s="59">
        <f>'🔢 İNDİKATÖRLER'!U235</f>
        <v>3</v>
      </c>
      <c r="D236" s="60" t="str">
        <f>'🔢 İNDİKATÖRLER'!N235</f>
        <v>✗</v>
      </c>
      <c r="E236" s="61" t="str">
        <f>'🔢 İNDİKATÖRLER'!O235</f>
        <v>✗</v>
      </c>
      <c r="F236" s="60" t="str">
        <f>'🔢 İNDİKATÖRLER'!P235</f>
        <v>✓</v>
      </c>
      <c r="G236" s="60" t="str">
        <f>'🔢 İNDİKATÖRLER'!Q235</f>
        <v>✗</v>
      </c>
      <c r="H236" s="60" t="str">
        <f>'🔢 İNDİKATÖRLER'!R235</f>
        <v>✗</v>
      </c>
      <c r="I236" s="60" t="str">
        <f>'🔢 İNDİKATÖRLER'!S235</f>
        <v>✗</v>
      </c>
      <c r="J236" s="60" t="str">
        <f>IF('🔢 İNDİKATÖRLER'!T235&lt;0,'🔢 İNDİKATÖRLER'!T235&amp;"","—")</f>
        <v>—</v>
      </c>
      <c r="K236" s="60" t="str">
        <f>IFERROR(TEXT('🔢 İNDİKATÖRLER'!F235,"0.00")&amp;"%","?")</f>
        <v>004%</v>
      </c>
      <c r="L236" s="60" t="str">
        <f>IFERROR(IF('📡 CANLI_VERİ'!I236&gt;0,"+"&amp;TEXT('📡 CANLI_VERİ'!I236,"0.0")&amp;"%",TEXT('📡 CANLI_VERİ'!I236,"0.0")&amp;"%"),"—")</f>
        <v>00%</v>
      </c>
      <c r="M236" s="63">
        <f>'📡 CANLI_VERİ'!H236</f>
        <v>12214550</v>
      </c>
      <c r="N236" s="63">
        <f>'📡 CANLI_VERİ'!C236</f>
        <v>14.34</v>
      </c>
      <c r="O236" s="64" t="str">
        <f>IF(COUNT('🔢 İNDİKATÖRLER'!U235),REPT("█",'🔢 İNDİKATÖRLER'!U235)&amp;"  "&amp;'🔢 İNDİKATÖRLER'!U235&amp;"/15","")</f>
        <v>███  3/15</v>
      </c>
      <c r="P236" s="250" t="str">
        <f t="shared" si="6"/>
        <v>—</v>
      </c>
      <c r="Q236" s="250" t="str">
        <f t="shared" si="7"/>
        <v>—</v>
      </c>
    </row>
    <row r="237" spans="1:17" ht="16.05" customHeight="1" x14ac:dyDescent="0.3">
      <c r="A237" s="24">
        <v>234</v>
      </c>
      <c r="B237" s="25" t="s">
        <v>292</v>
      </c>
      <c r="C237" s="53">
        <f>'🔢 İNDİKATÖRLER'!U236</f>
        <v>6</v>
      </c>
      <c r="D237" s="54" t="str">
        <f>'🔢 İNDİKATÖRLER'!N236</f>
        <v>✗</v>
      </c>
      <c r="E237" s="54" t="str">
        <f>'🔢 İNDİKATÖRLER'!O236</f>
        <v>✓</v>
      </c>
      <c r="F237" s="54" t="str">
        <f>'🔢 İNDİKATÖRLER'!P236</f>
        <v>✓</v>
      </c>
      <c r="G237" s="54" t="str">
        <f>'🔢 İNDİKATÖRLER'!Q236</f>
        <v>✗</v>
      </c>
      <c r="H237" s="54" t="str">
        <f>'🔢 İNDİKATÖRLER'!R236</f>
        <v>✗</v>
      </c>
      <c r="I237" s="54" t="str">
        <f>'🔢 İNDİKATÖRLER'!S236</f>
        <v>✗</v>
      </c>
      <c r="J237" s="56" t="str">
        <f>IF('🔢 İNDİKATÖRLER'!T236&lt;0,'🔢 İNDİKATÖRLER'!T236&amp;"","—")</f>
        <v>—</v>
      </c>
      <c r="K237" s="57" t="str">
        <f>IFERROR(TEXT('🔢 İNDİKATÖRLER'!F236,"0.00")&amp;"%","?")</f>
        <v>003%</v>
      </c>
      <c r="L237" s="54" t="str">
        <f>IFERROR(IF('📡 CANLI_VERİ'!I237&gt;0,"+"&amp;TEXT('📡 CANLI_VERİ'!I237,"0.0")&amp;"%",TEXT('📡 CANLI_VERİ'!I237,"0.0")&amp;"%"),"—")</f>
        <v>+00%</v>
      </c>
      <c r="M237" s="58">
        <f>'📡 CANLI_VERİ'!H237</f>
        <v>103412</v>
      </c>
      <c r="N237" s="58">
        <f>'📡 CANLI_VERİ'!C237</f>
        <v>20</v>
      </c>
      <c r="O237" s="56" t="str">
        <f>IF(COUNT('🔢 İNDİKATÖRLER'!U236),REPT("█",'🔢 İNDİKATÖRLER'!U236)&amp;"  "&amp;'🔢 İNDİKATÖRLER'!U236&amp;"/15","")</f>
        <v>██████  6/15</v>
      </c>
      <c r="P237" s="250" t="str">
        <f t="shared" si="6"/>
        <v>—</v>
      </c>
      <c r="Q237" s="250" t="str">
        <f t="shared" si="7"/>
        <v>—</v>
      </c>
    </row>
    <row r="238" spans="1:17" ht="16.05" customHeight="1" x14ac:dyDescent="0.3">
      <c r="A238" s="15">
        <v>235</v>
      </c>
      <c r="B238" s="16" t="s">
        <v>598</v>
      </c>
      <c r="C238" s="70">
        <f>'🔢 İNDİKATÖRLER'!U237</f>
        <v>10</v>
      </c>
      <c r="D238" s="61" t="str">
        <f>'🔢 İNDİKATÖRLER'!N237</f>
        <v>✓</v>
      </c>
      <c r="E238" s="61" t="str">
        <f>'🔢 İNDİKATÖRLER'!O237</f>
        <v>✓</v>
      </c>
      <c r="F238" s="61" t="str">
        <f>'🔢 İNDİKATÖRLER'!P237</f>
        <v>✗</v>
      </c>
      <c r="G238" s="61" t="str">
        <f>'🔢 İNDİKATÖRLER'!Q237</f>
        <v>✓</v>
      </c>
      <c r="H238" s="60" t="str">
        <f>'🔢 İNDİKATÖRLER'!R237</f>
        <v>✗</v>
      </c>
      <c r="I238" s="61" t="str">
        <f>'🔢 İNDİKATÖRLER'!S237</f>
        <v>✓</v>
      </c>
      <c r="J238" s="60" t="str">
        <f>IF('🔢 İNDİKATÖRLER'!T237&lt;0,'🔢 İNDİKATÖRLER'!T237&amp;"","—")</f>
        <v>—</v>
      </c>
      <c r="K238" s="60" t="str">
        <f>IFERROR(TEXT('🔢 İNDİKATÖRLER'!F237,"0.00")&amp;"%","?")</f>
        <v>004%</v>
      </c>
      <c r="L238" s="61" t="str">
        <f>IFERROR(IF('📡 CANLI_VERİ'!I238&gt;0,"+"&amp;TEXT('📡 CANLI_VERİ'!I238,"0.0")&amp;"%",TEXT('📡 CANLI_VERİ'!I238,"0.0")&amp;"%"),"—")</f>
        <v>00%</v>
      </c>
      <c r="M238" s="63">
        <f>'📡 CANLI_VERİ'!H238</f>
        <v>19048</v>
      </c>
      <c r="N238" s="63">
        <f>'📡 CANLI_VERİ'!C238</f>
        <v>120.5</v>
      </c>
      <c r="O238" s="61" t="str">
        <f>IF(COUNT('🔢 İNDİKATÖRLER'!U237),REPT("█",'🔢 İNDİKATÖRLER'!U237)&amp;"  "&amp;'🔢 İNDİKATÖRLER'!U237&amp;"/15","")</f>
        <v>██████████  10/15</v>
      </c>
      <c r="P238" s="250" t="str">
        <f t="shared" si="6"/>
        <v>—</v>
      </c>
      <c r="Q238" s="250" t="str">
        <f t="shared" si="7"/>
        <v>—</v>
      </c>
    </row>
    <row r="239" spans="1:17" ht="16.05" customHeight="1" x14ac:dyDescent="0.3">
      <c r="A239" s="24">
        <v>236</v>
      </c>
      <c r="B239" s="25" t="s">
        <v>599</v>
      </c>
      <c r="C239" s="53">
        <f>'🔢 İNDİKATÖRLER'!U238</f>
        <v>8</v>
      </c>
      <c r="D239" s="54" t="str">
        <f>'🔢 İNDİKATÖRLER'!N238</f>
        <v>✗</v>
      </c>
      <c r="E239" s="55" t="str">
        <f>'🔢 İNDİKATÖRLER'!O238</f>
        <v>✓</v>
      </c>
      <c r="F239" s="54" t="str">
        <f>'🔢 İNDİKATÖRLER'!P238</f>
        <v>✓</v>
      </c>
      <c r="G239" s="54" t="str">
        <f>'🔢 İNDİKATÖRLER'!Q238</f>
        <v>✗</v>
      </c>
      <c r="H239" s="54" t="str">
        <f>'🔢 İNDİKATÖRLER'!R238</f>
        <v>✓</v>
      </c>
      <c r="I239" s="54" t="str">
        <f>'🔢 İNDİKATÖRLER'!S238</f>
        <v>✗</v>
      </c>
      <c r="J239" s="56" t="str">
        <f>IF('🔢 İNDİKATÖRLER'!T238&lt;0,'🔢 İNDİKATÖRLER'!T238&amp;"","—")</f>
        <v>—</v>
      </c>
      <c r="K239" s="57" t="str">
        <f>IFERROR(TEXT('🔢 İNDİKATÖRLER'!F238,"0.00")&amp;"%","?")</f>
        <v>003%</v>
      </c>
      <c r="L239" s="54" t="str">
        <f>IFERROR(IF('📡 CANLI_VERİ'!I239&gt;0,"+"&amp;TEXT('📡 CANLI_VERİ'!I239,"0.0")&amp;"%",TEXT('📡 CANLI_VERİ'!I239,"0.0")&amp;"%"),"—")</f>
        <v>00%</v>
      </c>
      <c r="M239" s="58">
        <f>'📡 CANLI_VERİ'!H239</f>
        <v>14653</v>
      </c>
      <c r="N239" s="58">
        <f>'📡 CANLI_VERİ'!C239</f>
        <v>20.239999999999998</v>
      </c>
      <c r="O239" s="56" t="str">
        <f>IF(COUNT('🔢 İNDİKATÖRLER'!U238),REPT("█",'🔢 İNDİKATÖRLER'!U238)&amp;"  "&amp;'🔢 İNDİKATÖRLER'!U238&amp;"/15","")</f>
        <v>████████  8/15</v>
      </c>
      <c r="P239" s="250" t="str">
        <f t="shared" si="6"/>
        <v>—</v>
      </c>
      <c r="Q239" s="250" t="str">
        <f t="shared" si="7"/>
        <v>—</v>
      </c>
    </row>
    <row r="240" spans="1:17" ht="16.05" customHeight="1" x14ac:dyDescent="0.3">
      <c r="A240" s="15">
        <v>237</v>
      </c>
      <c r="B240" s="16" t="s">
        <v>600</v>
      </c>
      <c r="C240" s="15" t="str">
        <f>'🔢 İNDİKATÖRLER'!U239</f>
        <v/>
      </c>
      <c r="D240" s="15" t="str">
        <f>'🔢 İNDİKATÖRLER'!N239</f>
        <v>?</v>
      </c>
      <c r="E240" s="15" t="str">
        <f>'🔢 İNDİKATÖRLER'!O239</f>
        <v>?</v>
      </c>
      <c r="F240" s="15" t="str">
        <f>'🔢 İNDİKATÖRLER'!P239</f>
        <v>?</v>
      </c>
      <c r="G240" s="15" t="str">
        <f>'🔢 İNDİKATÖRLER'!Q239</f>
        <v>?</v>
      </c>
      <c r="H240" s="15" t="str">
        <f>'🔢 İNDİKATÖRLER'!R239</f>
        <v>?</v>
      </c>
      <c r="I240" s="15" t="str">
        <f>'🔢 İNDİKATÖRLER'!S239</f>
        <v>?</v>
      </c>
      <c r="J240" s="15" t="str">
        <f>IF('🔢 İNDİKATÖRLER'!T239&lt;0,'🔢 İNDİKATÖRLER'!T239&amp;"","—")</f>
        <v>—</v>
      </c>
      <c r="K240" s="15" t="str">
        <f>IFERROR(TEXT('🔢 İNDİKATÖRLER'!F239,"0.00")&amp;"%","?")</f>
        <v>?%</v>
      </c>
      <c r="L240" s="15" t="str">
        <f>IFERROR(IF('📡 CANLI_VERİ'!I240&gt;0,"+"&amp;TEXT('📡 CANLI_VERİ'!I240,"0.0")&amp;"%",TEXT('📡 CANLI_VERİ'!I240,"0.0")&amp;"%"),"—")</f>
        <v>-02%</v>
      </c>
      <c r="M240" s="15">
        <f>'📡 CANLI_VERİ'!H240</f>
        <v>2431121</v>
      </c>
      <c r="N240" s="15">
        <f>'📡 CANLI_VERİ'!C240</f>
        <v>21</v>
      </c>
      <c r="O240" s="15" t="str">
        <f>IF(COUNT('🔢 İNDİKATÖRLER'!U239),REPT("█",'🔢 İNDİKATÖRLER'!U239)&amp;"  "&amp;'🔢 İNDİKATÖRLER'!U239&amp;"/15","")</f>
        <v/>
      </c>
      <c r="P240" s="250" t="str">
        <f t="shared" si="6"/>
        <v>—</v>
      </c>
      <c r="Q240" s="250" t="str">
        <f t="shared" si="7"/>
        <v>📊 Yüksek Skor</v>
      </c>
    </row>
    <row r="241" spans="1:17" ht="16.05" customHeight="1" x14ac:dyDescent="0.3">
      <c r="A241" s="24">
        <v>238</v>
      </c>
      <c r="B241" s="25" t="s">
        <v>950</v>
      </c>
      <c r="C241" s="24">
        <f>'🔢 İNDİKATÖRLER'!U240</f>
        <v>1</v>
      </c>
      <c r="D241" s="24" t="str">
        <f>'🔢 İNDİKATÖRLER'!N240</f>
        <v>✗</v>
      </c>
      <c r="E241" s="24" t="str">
        <f>'🔢 İNDİKATÖRLER'!O240</f>
        <v>✓</v>
      </c>
      <c r="F241" s="24" t="str">
        <f>'🔢 İNDİKATÖRLER'!P240</f>
        <v>✗</v>
      </c>
      <c r="G241" s="24" t="str">
        <f>'🔢 İNDİKATÖRLER'!Q240</f>
        <v>✗</v>
      </c>
      <c r="H241" s="24" t="str">
        <f>'🔢 İNDİKATÖRLER'!R240</f>
        <v>✗</v>
      </c>
      <c r="I241" s="24" t="str">
        <f>'🔢 İNDİKATÖRLER'!S240</f>
        <v>✗</v>
      </c>
      <c r="J241" s="24" t="str">
        <f>IF('🔢 İNDİKATÖRLER'!T240&lt;0,'🔢 İNDİKATÖRLER'!T240&amp;"","—")</f>
        <v>-2</v>
      </c>
      <c r="K241" s="24" t="str">
        <f>IFERROR(TEXT('🔢 İNDİKATÖRLER'!F240,"0.00")&amp;"%","?")</f>
        <v>008%</v>
      </c>
      <c r="L241" s="24" t="str">
        <f>IFERROR(IF('📡 CANLI_VERİ'!I241&gt;0,"+"&amp;TEXT('📡 CANLI_VERİ'!I241,"0.0")&amp;"%",TEXT('📡 CANLI_VERİ'!I241,"0.0")&amp;"%"),"—")</f>
        <v>-10%</v>
      </c>
      <c r="M241" s="24">
        <f>'📡 CANLI_VERİ'!H241</f>
        <v>1</v>
      </c>
      <c r="N241" s="24">
        <f>'📡 CANLI_VERİ'!C241</f>
        <v>2475018</v>
      </c>
      <c r="O241" s="24" t="str">
        <f>IF(COUNT('🔢 İNDİKATÖRLER'!U240),REPT("█",'🔢 İNDİKATÖRLER'!U240)&amp;"  "&amp;'🔢 İNDİKATÖRLER'!U240&amp;"/15","")</f>
        <v>█  1/15</v>
      </c>
      <c r="P241" s="250" t="str">
        <f t="shared" si="6"/>
        <v>—</v>
      </c>
      <c r="Q241" s="250" t="str">
        <f t="shared" si="7"/>
        <v>—</v>
      </c>
    </row>
    <row r="242" spans="1:17" ht="16.05" customHeight="1" x14ac:dyDescent="0.3">
      <c r="A242" s="15">
        <v>239</v>
      </c>
      <c r="B242" s="16" t="s">
        <v>84</v>
      </c>
      <c r="C242" s="15" t="str">
        <f>'🔢 İNDİKATÖRLER'!U241</f>
        <v/>
      </c>
      <c r="D242" s="15" t="str">
        <f>'🔢 İNDİKATÖRLER'!N241</f>
        <v>?</v>
      </c>
      <c r="E242" s="15" t="str">
        <f>'🔢 İNDİKATÖRLER'!O241</f>
        <v>?</v>
      </c>
      <c r="F242" s="15" t="str">
        <f>'🔢 İNDİKATÖRLER'!P241</f>
        <v>?</v>
      </c>
      <c r="G242" s="15" t="str">
        <f>'🔢 İNDİKATÖRLER'!Q241</f>
        <v>?</v>
      </c>
      <c r="H242" s="15" t="str">
        <f>'🔢 İNDİKATÖRLER'!R241</f>
        <v>?</v>
      </c>
      <c r="I242" s="15" t="str">
        <f>'🔢 İNDİKATÖRLER'!S241</f>
        <v>?</v>
      </c>
      <c r="J242" s="15" t="str">
        <f>IF('🔢 İNDİKATÖRLER'!T241&lt;0,'🔢 İNDİKATÖRLER'!T241&amp;"","—")</f>
        <v>—</v>
      </c>
      <c r="K242" s="15" t="str">
        <f>IFERROR(TEXT('🔢 İNDİKATÖRLER'!F241,"0.00")&amp;"%","?")</f>
        <v>?%</v>
      </c>
      <c r="L242" s="15" t="str">
        <f>IFERROR(IF('📡 CANLI_VERİ'!I242&gt;0,"+"&amp;TEXT('📡 CANLI_VERİ'!I242,"0.0")&amp;"%",TEXT('📡 CANLI_VERİ'!I242,"0.0")&amp;"%"),"—")</f>
        <v>-01%</v>
      </c>
      <c r="M242" s="15">
        <f>'📡 CANLI_VERİ'!H242</f>
        <v>125302</v>
      </c>
      <c r="N242" s="15">
        <f>'📡 CANLI_VERİ'!C242</f>
        <v>8.43</v>
      </c>
      <c r="O242" s="15" t="str">
        <f>IF(COUNT('🔢 İNDİKATÖRLER'!U241),REPT("█",'🔢 İNDİKATÖRLER'!U241)&amp;"  "&amp;'🔢 İNDİKATÖRLER'!U241&amp;"/15","")</f>
        <v/>
      </c>
      <c r="P242" s="250" t="str">
        <f t="shared" si="6"/>
        <v>—</v>
      </c>
      <c r="Q242" s="250" t="str">
        <f t="shared" si="7"/>
        <v>📊 Yüksek Skor</v>
      </c>
    </row>
    <row r="243" spans="1:17" ht="16.05" customHeight="1" x14ac:dyDescent="0.3">
      <c r="A243" s="24">
        <v>240</v>
      </c>
      <c r="B243" s="25" t="s">
        <v>1065</v>
      </c>
      <c r="C243" s="24" t="str">
        <f>'🔢 İNDİKATÖRLER'!U242</f>
        <v/>
      </c>
      <c r="D243" s="24" t="str">
        <f>'🔢 İNDİKATÖRLER'!N242</f>
        <v>?</v>
      </c>
      <c r="E243" s="24" t="str">
        <f>'🔢 İNDİKATÖRLER'!O242</f>
        <v>?</v>
      </c>
      <c r="F243" s="24" t="str">
        <f>'🔢 İNDİKATÖRLER'!P242</f>
        <v>?</v>
      </c>
      <c r="G243" s="24" t="str">
        <f>'🔢 İNDİKATÖRLER'!Q242</f>
        <v>?</v>
      </c>
      <c r="H243" s="24" t="str">
        <f>'🔢 İNDİKATÖRLER'!R242</f>
        <v>?</v>
      </c>
      <c r="I243" s="24" t="str">
        <f>'🔢 İNDİKATÖRLER'!S242</f>
        <v>?</v>
      </c>
      <c r="J243" s="24" t="str">
        <f>IF('🔢 İNDİKATÖRLER'!T242&lt;0,'🔢 İNDİKATÖRLER'!T242&amp;"","—")</f>
        <v>—</v>
      </c>
      <c r="K243" s="24" t="str">
        <f>IFERROR(TEXT('🔢 İNDİKATÖRLER'!F242,"0.00")&amp;"%","?")</f>
        <v>?%</v>
      </c>
      <c r="L243" s="24" t="str">
        <f>IFERROR(IF('📡 CANLI_VERİ'!I243&gt;0,"+"&amp;TEXT('📡 CANLI_VERİ'!I243,"0.0")&amp;"%",TEXT('📡 CANLI_VERİ'!I243,"0.0")&amp;"%"),"—")</f>
        <v>00%</v>
      </c>
      <c r="M243" s="24">
        <f>'📡 CANLI_VERİ'!H243</f>
        <v>0</v>
      </c>
      <c r="N243" s="24">
        <f>'📡 CANLI_VERİ'!C243</f>
        <v>0</v>
      </c>
      <c r="O243" s="24" t="str">
        <f>IF(COUNT('🔢 İNDİKATÖRLER'!U242),REPT("█",'🔢 İNDİKATÖRLER'!U242)&amp;"  "&amp;'🔢 İNDİKATÖRLER'!U242&amp;"/15","")</f>
        <v/>
      </c>
      <c r="P243" s="250" t="str">
        <f t="shared" si="6"/>
        <v>—</v>
      </c>
      <c r="Q243" s="250" t="str">
        <f t="shared" si="7"/>
        <v>📊 Yüksek Skor</v>
      </c>
    </row>
    <row r="244" spans="1:17" ht="16.05" customHeight="1" x14ac:dyDescent="0.3">
      <c r="A244" s="15">
        <v>241</v>
      </c>
      <c r="B244" s="16" t="s">
        <v>296</v>
      </c>
      <c r="C244" s="65">
        <f>'🔢 İNDİKATÖRLER'!U243</f>
        <v>6</v>
      </c>
      <c r="D244" s="61" t="str">
        <f>'🔢 İNDİKATÖRLER'!N243</f>
        <v>✗</v>
      </c>
      <c r="E244" s="61" t="str">
        <f>'🔢 İNDİKATÖRLER'!O243</f>
        <v>✓</v>
      </c>
      <c r="F244" s="61" t="str">
        <f>'🔢 İNDİKATÖRLER'!P243</f>
        <v>✓</v>
      </c>
      <c r="G244" s="61" t="str">
        <f>'🔢 İNDİKATÖRLER'!Q243</f>
        <v>✗</v>
      </c>
      <c r="H244" s="60" t="str">
        <f>'🔢 İNDİKATÖRLER'!R243</f>
        <v>✗</v>
      </c>
      <c r="I244" s="61" t="str">
        <f>'🔢 İNDİKATÖRLER'!S243</f>
        <v>✓</v>
      </c>
      <c r="J244" s="64" t="str">
        <f>IF('🔢 İNDİKATÖRLER'!T243&lt;0,'🔢 İNDİKATÖRLER'!T243&amp;"","—")</f>
        <v>-2</v>
      </c>
      <c r="K244" s="62" t="str">
        <f>IFERROR(TEXT('🔢 İNDİKATÖRLER'!F243,"0.00")&amp;"%","?")</f>
        <v>006%</v>
      </c>
      <c r="L244" s="61" t="str">
        <f>IFERROR(IF('📡 CANLI_VERİ'!I244&gt;0,"+"&amp;TEXT('📡 CANLI_VERİ'!I244,"0.0")&amp;"%",TEXT('📡 CANLI_VERİ'!I244,"0.0")&amp;"%"),"—")</f>
        <v>00%</v>
      </c>
      <c r="M244" s="63">
        <f>'📡 CANLI_VERİ'!H244</f>
        <v>5697171</v>
      </c>
      <c r="N244" s="63">
        <f>'📡 CANLI_VERİ'!C244</f>
        <v>10.72</v>
      </c>
      <c r="O244" s="66" t="str">
        <f>IF(COUNT('🔢 İNDİKATÖRLER'!U243),REPT("█",'🔢 İNDİKATÖRLER'!U243)&amp;"  "&amp;'🔢 İNDİKATÖRLER'!U243&amp;"/15","")</f>
        <v>██████  6/15</v>
      </c>
      <c r="P244" s="250" t="str">
        <f t="shared" si="6"/>
        <v>—</v>
      </c>
      <c r="Q244" s="250" t="str">
        <f t="shared" si="7"/>
        <v>—</v>
      </c>
    </row>
    <row r="245" spans="1:17" ht="16.05" customHeight="1" x14ac:dyDescent="0.3">
      <c r="A245" s="24">
        <v>242</v>
      </c>
      <c r="B245" s="25" t="s">
        <v>601</v>
      </c>
      <c r="C245" s="71">
        <f>'🔢 İNDİKATÖRLER'!U244</f>
        <v>6</v>
      </c>
      <c r="D245" s="54" t="str">
        <f>'🔢 İNDİKATÖRLER'!N244</f>
        <v>✗</v>
      </c>
      <c r="E245" s="55" t="str">
        <f>'🔢 İNDİKATÖRLER'!O244</f>
        <v>✓</v>
      </c>
      <c r="F245" s="55" t="str">
        <f>'🔢 İNDİKATÖRLER'!P244</f>
        <v>✓</v>
      </c>
      <c r="G245" s="55" t="str">
        <f>'🔢 İNDİKATÖRLER'!Q244</f>
        <v>✗</v>
      </c>
      <c r="H245" s="54" t="str">
        <f>'🔢 İNDİKATÖRLER'!R244</f>
        <v>✗</v>
      </c>
      <c r="I245" s="54" t="str">
        <f>'🔢 İNDİKATÖRLER'!S244</f>
        <v>✓</v>
      </c>
      <c r="J245" s="56" t="str">
        <f>IF('🔢 İNDİKATÖRLER'!T244&lt;0,'🔢 İNDİKATÖRLER'!T244&amp;"","—")</f>
        <v>-2</v>
      </c>
      <c r="K245" s="57" t="str">
        <f>IFERROR(TEXT('🔢 İNDİKATÖRLER'!F244,"0.00")&amp;"%","?")</f>
        <v>007%</v>
      </c>
      <c r="L245" s="54" t="str">
        <f>IFERROR(IF('📡 CANLI_VERİ'!I245&gt;0,"+"&amp;TEXT('📡 CANLI_VERİ'!I245,"0.0")&amp;"%",TEXT('📡 CANLI_VERİ'!I245,"0.0")&amp;"%"),"—")</f>
        <v>+00%</v>
      </c>
      <c r="M245" s="58">
        <f>'📡 CANLI_VERİ'!H245</f>
        <v>75480</v>
      </c>
      <c r="N245" s="58">
        <f>'📡 CANLI_VERİ'!C245</f>
        <v>68.55</v>
      </c>
      <c r="O245" s="57" t="str">
        <f>IF(COUNT('🔢 İNDİKATÖRLER'!U244),REPT("█",'🔢 İNDİKATÖRLER'!U244)&amp;"  "&amp;'🔢 İNDİKATÖRLER'!U244&amp;"/15","")</f>
        <v>██████  6/15</v>
      </c>
      <c r="P245" s="250" t="str">
        <f t="shared" si="6"/>
        <v>—</v>
      </c>
      <c r="Q245" s="250" t="str">
        <f t="shared" si="7"/>
        <v>—</v>
      </c>
    </row>
    <row r="246" spans="1:17" ht="16.05" customHeight="1" x14ac:dyDescent="0.3">
      <c r="A246" s="15">
        <v>243</v>
      </c>
      <c r="B246" s="16" t="s">
        <v>231</v>
      </c>
      <c r="C246" s="59">
        <f>'🔢 İNDİKATÖRLER'!U245</f>
        <v>7</v>
      </c>
      <c r="D246" s="61" t="str">
        <f>'🔢 İNDİKATÖRLER'!N245</f>
        <v>✗</v>
      </c>
      <c r="E246" s="61" t="str">
        <f>'🔢 İNDİKATÖRLER'!O245</f>
        <v>✓</v>
      </c>
      <c r="F246" s="60" t="str">
        <f>'🔢 İNDİKATÖRLER'!P245</f>
        <v>✗</v>
      </c>
      <c r="G246" s="61" t="str">
        <f>'🔢 İNDİKATÖRLER'!Q245</f>
        <v>✓</v>
      </c>
      <c r="H246" s="60" t="str">
        <f>'🔢 İNDİKATÖRLER'!R245</f>
        <v>✗</v>
      </c>
      <c r="I246" s="60" t="str">
        <f>'🔢 İNDİKATÖRLER'!S245</f>
        <v>✓</v>
      </c>
      <c r="J246" s="60" t="str">
        <f>IF('🔢 İNDİKATÖRLER'!T245&lt;0,'🔢 İNDİKATÖRLER'!T245&amp;"","—")</f>
        <v>—</v>
      </c>
      <c r="K246" s="60" t="str">
        <f>IFERROR(TEXT('🔢 İNDİKATÖRLER'!F245,"0.00")&amp;"%","?")</f>
        <v>005%</v>
      </c>
      <c r="L246" s="61" t="str">
        <f>IFERROR(IF('📡 CANLI_VERİ'!I246&gt;0,"+"&amp;TEXT('📡 CANLI_VERİ'!I246,"0.0")&amp;"%",TEXT('📡 CANLI_VERİ'!I246,"0.0")&amp;"%"),"—")</f>
        <v>+00%</v>
      </c>
      <c r="M246" s="63">
        <f>'📡 CANLI_VERİ'!H246</f>
        <v>16722</v>
      </c>
      <c r="N246" s="63">
        <f>'📡 CANLI_VERİ'!C246</f>
        <v>68.5</v>
      </c>
      <c r="O246" s="64" t="str">
        <f>IF(COUNT('🔢 İNDİKATÖRLER'!U245),REPT("█",'🔢 İNDİKATÖRLER'!U245)&amp;"  "&amp;'🔢 İNDİKATÖRLER'!U245&amp;"/15","")</f>
        <v>███████  7/15</v>
      </c>
      <c r="P246" s="250" t="str">
        <f t="shared" si="6"/>
        <v>—</v>
      </c>
      <c r="Q246" s="250" t="str">
        <f t="shared" si="7"/>
        <v>—</v>
      </c>
    </row>
    <row r="247" spans="1:17" ht="16.05" customHeight="1" x14ac:dyDescent="0.3">
      <c r="A247" s="24">
        <v>244</v>
      </c>
      <c r="B247" s="25" t="s">
        <v>289</v>
      </c>
      <c r="C247" s="53">
        <f>'🔢 İNDİKATÖRLER'!U246</f>
        <v>6</v>
      </c>
      <c r="D247" s="54" t="str">
        <f>'🔢 İNDİKATÖRLER'!N246</f>
        <v>✗</v>
      </c>
      <c r="E247" s="54" t="str">
        <f>'🔢 İNDİKATÖRLER'!O246</f>
        <v>✓</v>
      </c>
      <c r="F247" s="54" t="str">
        <f>'🔢 İNDİKATÖRLER'!P246</f>
        <v>✓</v>
      </c>
      <c r="G247" s="54" t="str">
        <f>'🔢 İNDİKATÖRLER'!Q246</f>
        <v>✗</v>
      </c>
      <c r="H247" s="54" t="str">
        <f>'🔢 İNDİKATÖRLER'!R246</f>
        <v>✗</v>
      </c>
      <c r="I247" s="54" t="str">
        <f>'🔢 İNDİKATÖRLER'!S246</f>
        <v>✗</v>
      </c>
      <c r="J247" s="54" t="str">
        <f>IF('🔢 İNDİKATÖRLER'!T246&lt;0,'🔢 İNDİKATÖRLER'!T246&amp;"","—")</f>
        <v>—</v>
      </c>
      <c r="K247" s="54" t="str">
        <f>IFERROR(TEXT('🔢 İNDİKATÖRLER'!F246,"0.00")&amp;"%","?")</f>
        <v>003%</v>
      </c>
      <c r="L247" s="54" t="str">
        <f>IFERROR(IF('📡 CANLI_VERİ'!I247&gt;0,"+"&amp;TEXT('📡 CANLI_VERİ'!I247,"0.0")&amp;"%",TEXT('📡 CANLI_VERİ'!I247,"0.0")&amp;"%"),"—")</f>
        <v>00%</v>
      </c>
      <c r="M247" s="58">
        <f>'📡 CANLI_VERİ'!H247</f>
        <v>83526</v>
      </c>
      <c r="N247" s="58">
        <f>'📡 CANLI_VERİ'!C247</f>
        <v>7.03</v>
      </c>
      <c r="O247" s="56" t="str">
        <f>IF(COUNT('🔢 İNDİKATÖRLER'!U246),REPT("█",'🔢 İNDİKATÖRLER'!U246)&amp;"  "&amp;'🔢 İNDİKATÖRLER'!U246&amp;"/15","")</f>
        <v>██████  6/15</v>
      </c>
      <c r="P247" s="250" t="str">
        <f t="shared" si="6"/>
        <v>—</v>
      </c>
      <c r="Q247" s="250" t="str">
        <f t="shared" si="7"/>
        <v>—</v>
      </c>
    </row>
    <row r="248" spans="1:17" ht="16.05" customHeight="1" x14ac:dyDescent="0.3">
      <c r="A248" s="15">
        <v>245</v>
      </c>
      <c r="B248" s="16" t="s">
        <v>1066</v>
      </c>
      <c r="C248" s="15" t="str">
        <f>'🔢 İNDİKATÖRLER'!U247</f>
        <v/>
      </c>
      <c r="D248" s="15" t="str">
        <f>'🔢 İNDİKATÖRLER'!N247</f>
        <v>?</v>
      </c>
      <c r="E248" s="15" t="str">
        <f>'🔢 İNDİKATÖRLER'!O247</f>
        <v>?</v>
      </c>
      <c r="F248" s="15" t="str">
        <f>'🔢 İNDİKATÖRLER'!P247</f>
        <v>?</v>
      </c>
      <c r="G248" s="15" t="str">
        <f>'🔢 İNDİKATÖRLER'!Q247</f>
        <v>?</v>
      </c>
      <c r="H248" s="15" t="str">
        <f>'🔢 İNDİKATÖRLER'!R247</f>
        <v>?</v>
      </c>
      <c r="I248" s="15" t="str">
        <f>'🔢 İNDİKATÖRLER'!S247</f>
        <v>?</v>
      </c>
      <c r="J248" s="15" t="str">
        <f>IF('🔢 İNDİKATÖRLER'!T247&lt;0,'🔢 İNDİKATÖRLER'!T247&amp;"","—")</f>
        <v>—</v>
      </c>
      <c r="K248" s="15" t="str">
        <f>IFERROR(TEXT('🔢 İNDİKATÖRLER'!F247,"0.00")&amp;"%","?")</f>
        <v>?%</v>
      </c>
      <c r="L248" s="15" t="str">
        <f>IFERROR(IF('📡 CANLI_VERİ'!I248&gt;0,"+"&amp;TEXT('📡 CANLI_VERİ'!I248,"0.0")&amp;"%",TEXT('📡 CANLI_VERİ'!I248,"0.0")&amp;"%"),"—")</f>
        <v>00%</v>
      </c>
      <c r="M248" s="15">
        <f>'📡 CANLI_VERİ'!H248</f>
        <v>0</v>
      </c>
      <c r="N248" s="15">
        <f>'📡 CANLI_VERİ'!C248</f>
        <v>0</v>
      </c>
      <c r="O248" s="15" t="str">
        <f>IF(COUNT('🔢 İNDİKATÖRLER'!U247),REPT("█",'🔢 İNDİKATÖRLER'!U247)&amp;"  "&amp;'🔢 İNDİKATÖRLER'!U247&amp;"/15","")</f>
        <v/>
      </c>
      <c r="P248" s="250" t="str">
        <f t="shared" si="6"/>
        <v>—</v>
      </c>
      <c r="Q248" s="250" t="str">
        <f t="shared" si="7"/>
        <v>📊 Yüksek Skor</v>
      </c>
    </row>
    <row r="249" spans="1:17" ht="16.05" customHeight="1" x14ac:dyDescent="0.3">
      <c r="A249" s="24">
        <v>246</v>
      </c>
      <c r="B249" s="25" t="s">
        <v>197</v>
      </c>
      <c r="C249" s="71">
        <f>'🔢 İNDİKATÖRLER'!U248</f>
        <v>6</v>
      </c>
      <c r="D249" s="55" t="str">
        <f>'🔢 İNDİKATÖRLER'!N248</f>
        <v>✗</v>
      </c>
      <c r="E249" s="55" t="str">
        <f>'🔢 İNDİKATÖRLER'!O248</f>
        <v>✓</v>
      </c>
      <c r="F249" s="54" t="str">
        <f>'🔢 İNDİKATÖRLER'!P248</f>
        <v>✓</v>
      </c>
      <c r="G249" s="55" t="str">
        <f>'🔢 İNDİKATÖRLER'!Q248</f>
        <v>✗</v>
      </c>
      <c r="H249" s="54" t="str">
        <f>'🔢 İNDİKATÖRLER'!R248</f>
        <v>✗</v>
      </c>
      <c r="I249" s="54" t="str">
        <f>'🔢 İNDİKATÖRLER'!S248</f>
        <v>✗</v>
      </c>
      <c r="J249" s="56" t="str">
        <f>IF('🔢 İNDİKATÖRLER'!T248&lt;0,'🔢 İNDİKATÖRLER'!T248&amp;"","—")</f>
        <v>—</v>
      </c>
      <c r="K249" s="55" t="str">
        <f>IFERROR(TEXT('🔢 İNDİKATÖRLER'!F248,"0.00")&amp;"%","?")</f>
        <v>003%</v>
      </c>
      <c r="L249" s="57" t="str">
        <f>IFERROR(IF('📡 CANLI_VERİ'!I249&gt;0,"+"&amp;TEXT('📡 CANLI_VERİ'!I249,"0.0")&amp;"%",TEXT('📡 CANLI_VERİ'!I249,"0.0")&amp;"%"),"—")</f>
        <v>+00%</v>
      </c>
      <c r="M249" s="58">
        <f>'📡 CANLI_VERİ'!H249</f>
        <v>52148</v>
      </c>
      <c r="N249" s="58">
        <f>'📡 CANLI_VERİ'!C249</f>
        <v>17.670000000000002</v>
      </c>
      <c r="O249" s="57" t="str">
        <f>IF(COUNT('🔢 İNDİKATÖRLER'!U248),REPT("█",'🔢 İNDİKATÖRLER'!U248)&amp;"  "&amp;'🔢 İNDİKATÖRLER'!U248&amp;"/15","")</f>
        <v>██████  6/15</v>
      </c>
      <c r="P249" s="250" t="str">
        <f t="shared" si="6"/>
        <v>—</v>
      </c>
      <c r="Q249" s="250" t="str">
        <f t="shared" si="7"/>
        <v>—</v>
      </c>
    </row>
    <row r="250" spans="1:17" ht="16.05" customHeight="1" x14ac:dyDescent="0.3">
      <c r="A250" s="15">
        <v>247</v>
      </c>
      <c r="B250" s="16" t="s">
        <v>268</v>
      </c>
      <c r="C250" s="59">
        <f>'🔢 İNDİKATÖRLER'!U249</f>
        <v>1</v>
      </c>
      <c r="D250" s="60" t="str">
        <f>'🔢 İNDİKATÖRLER'!N249</f>
        <v>✗</v>
      </c>
      <c r="E250" s="61" t="str">
        <f>'🔢 İNDİKATÖRLER'!O249</f>
        <v>✓</v>
      </c>
      <c r="F250" s="60" t="str">
        <f>'🔢 İNDİKATÖRLER'!P249</f>
        <v>✗</v>
      </c>
      <c r="G250" s="60" t="str">
        <f>'🔢 İNDİKATÖRLER'!Q249</f>
        <v>✗</v>
      </c>
      <c r="H250" s="60" t="str">
        <f>'🔢 İNDİKATÖRLER'!R249</f>
        <v>✗</v>
      </c>
      <c r="I250" s="61" t="str">
        <f>'🔢 İNDİKATÖRLER'!S249</f>
        <v>✗</v>
      </c>
      <c r="J250" s="60" t="str">
        <f>IF('🔢 İNDİKATÖRLER'!T249&lt;0,'🔢 İNDİKATÖRLER'!T249&amp;"","—")</f>
        <v>-2</v>
      </c>
      <c r="K250" s="60" t="str">
        <f>IFERROR(TEXT('🔢 İNDİKATÖRLER'!F249,"0.00")&amp;"%","?")</f>
        <v>008%</v>
      </c>
      <c r="L250" s="61" t="str">
        <f>IFERROR(IF('📡 CANLI_VERİ'!I250&gt;0,"+"&amp;TEXT('📡 CANLI_VERİ'!I250,"0.0")&amp;"%",TEXT('📡 CANLI_VERİ'!I250,"0.0")&amp;"%"),"—")</f>
        <v>00%</v>
      </c>
      <c r="M250" s="63">
        <f>'📡 CANLI_VERİ'!H250</f>
        <v>650</v>
      </c>
      <c r="N250" s="63">
        <f>'📡 CANLI_VERİ'!C250</f>
        <v>629.5</v>
      </c>
      <c r="O250" s="64" t="str">
        <f>IF(COUNT('🔢 İNDİKATÖRLER'!U249),REPT("█",'🔢 İNDİKATÖRLER'!U249)&amp;"  "&amp;'🔢 İNDİKATÖRLER'!U249&amp;"/15","")</f>
        <v>█  1/15</v>
      </c>
      <c r="P250" s="250" t="str">
        <f t="shared" si="6"/>
        <v>—</v>
      </c>
      <c r="Q250" s="250" t="str">
        <f t="shared" si="7"/>
        <v>—</v>
      </c>
    </row>
    <row r="251" spans="1:17" ht="16.05" customHeight="1" x14ac:dyDescent="0.3">
      <c r="A251" s="24">
        <v>248</v>
      </c>
      <c r="B251" s="25" t="s">
        <v>179</v>
      </c>
      <c r="C251" s="69">
        <f>'🔢 İNDİKATÖRLER'!U250</f>
        <v>13</v>
      </c>
      <c r="D251" s="55" t="str">
        <f>'🔢 İNDİKATÖRLER'!N250</f>
        <v>✓</v>
      </c>
      <c r="E251" s="55" t="str">
        <f>'🔢 İNDİKATÖRLER'!O250</f>
        <v>✓</v>
      </c>
      <c r="F251" s="55" t="str">
        <f>'🔢 İNDİKATÖRLER'!P250</f>
        <v>✓</v>
      </c>
      <c r="G251" s="55" t="str">
        <f>'🔢 İNDİKATÖRLER'!Q250</f>
        <v>✗</v>
      </c>
      <c r="H251" s="54" t="str">
        <f>'🔢 İNDİKATÖRLER'!R250</f>
        <v>✓</v>
      </c>
      <c r="I251" s="54" t="str">
        <f>'🔢 İNDİKATÖRLER'!S250</f>
        <v>✓</v>
      </c>
      <c r="J251" s="56" t="str">
        <f>IF('🔢 İNDİKATÖRLER'!T250&lt;0,'🔢 İNDİKATÖRLER'!T250&amp;"","—")</f>
        <v>—</v>
      </c>
      <c r="K251" s="57" t="str">
        <f>IFERROR(TEXT('🔢 İNDİKATÖRLER'!F250,"0.00")&amp;"%","?")</f>
        <v>005%</v>
      </c>
      <c r="L251" s="57" t="str">
        <f>IFERROR(IF('📡 CANLI_VERİ'!I251&gt;0,"+"&amp;TEXT('📡 CANLI_VERİ'!I251,"0.0")&amp;"%",TEXT('📡 CANLI_VERİ'!I251,"0.0")&amp;"%"),"—")</f>
        <v>00%</v>
      </c>
      <c r="M251" s="58">
        <f>'📡 CANLI_VERİ'!H251</f>
        <v>820648</v>
      </c>
      <c r="N251" s="58">
        <f>'📡 CANLI_VERİ'!C251</f>
        <v>11.8</v>
      </c>
      <c r="O251" s="55" t="str">
        <f>IF(COUNT('🔢 İNDİKATÖRLER'!U250),REPT("█",'🔢 İNDİKATÖRLER'!U250)&amp;"  "&amp;'🔢 İNDİKATÖRLER'!U250&amp;"/15","")</f>
        <v>█████████████  13/15</v>
      </c>
      <c r="P251" s="250" t="str">
        <f t="shared" si="6"/>
        <v>—</v>
      </c>
      <c r="Q251" s="250" t="str">
        <f t="shared" si="7"/>
        <v>📊 Yüksek Skor</v>
      </c>
    </row>
    <row r="252" spans="1:17" ht="16.05" customHeight="1" x14ac:dyDescent="0.3">
      <c r="A252" s="15">
        <v>249</v>
      </c>
      <c r="B252" s="16" t="s">
        <v>276</v>
      </c>
      <c r="C252" s="59">
        <f>'🔢 İNDİKATÖRLER'!U251</f>
        <v>13</v>
      </c>
      <c r="D252" s="60" t="str">
        <f>'🔢 İNDİKATÖRLER'!N251</f>
        <v>✓</v>
      </c>
      <c r="E252" s="61" t="str">
        <f>'🔢 İNDİKATÖRLER'!O251</f>
        <v>✓</v>
      </c>
      <c r="F252" s="60" t="str">
        <f>'🔢 İNDİKATÖRLER'!P251</f>
        <v>✓</v>
      </c>
      <c r="G252" s="60" t="str">
        <f>'🔢 İNDİKATÖRLER'!Q251</f>
        <v>✓</v>
      </c>
      <c r="H252" s="60" t="str">
        <f>'🔢 İNDİKATÖRLER'!R251</f>
        <v>✓</v>
      </c>
      <c r="I252" s="60" t="str">
        <f>'🔢 İNDİKATÖRLER'!S251</f>
        <v>✗</v>
      </c>
      <c r="J252" s="64" t="str">
        <f>IF('🔢 İNDİKATÖRLER'!T251&lt;0,'🔢 İNDİKATÖRLER'!T251&amp;"","—")</f>
        <v>—</v>
      </c>
      <c r="K252" s="62" t="str">
        <f>IFERROR(TEXT('🔢 İNDİKATÖRLER'!F251,"0.00")&amp;"%","?")</f>
        <v>004%</v>
      </c>
      <c r="L252" s="61" t="str">
        <f>IFERROR(IF('📡 CANLI_VERİ'!I252&gt;0,"+"&amp;TEXT('📡 CANLI_VERİ'!I252,"0.0")&amp;"%",TEXT('📡 CANLI_VERİ'!I252,"0.0")&amp;"%"),"—")</f>
        <v>00%</v>
      </c>
      <c r="M252" s="63">
        <f>'📡 CANLI_VERİ'!H252</f>
        <v>550261</v>
      </c>
      <c r="N252" s="63">
        <f>'📡 CANLI_VERİ'!C252</f>
        <v>11.53</v>
      </c>
      <c r="O252" s="64" t="str">
        <f>IF(COUNT('🔢 İNDİKATÖRLER'!U251),REPT("█",'🔢 İNDİKATÖRLER'!U251)&amp;"  "&amp;'🔢 İNDİKATÖRLER'!U251&amp;"/15","")</f>
        <v>█████████████  13/15</v>
      </c>
      <c r="P252" s="250" t="str">
        <f t="shared" si="6"/>
        <v>✓ K4+K5</v>
      </c>
      <c r="Q252" s="250" t="str">
        <f t="shared" si="7"/>
        <v>🔥 Güçlü AL</v>
      </c>
    </row>
    <row r="253" spans="1:17" ht="16.05" customHeight="1" x14ac:dyDescent="0.3">
      <c r="A253" s="24">
        <v>250</v>
      </c>
      <c r="B253" s="25" t="s">
        <v>214</v>
      </c>
      <c r="C253" s="53">
        <f>'🔢 İNDİKATÖRLER'!U252</f>
        <v>9</v>
      </c>
      <c r="D253" s="54" t="str">
        <f>'🔢 İNDİKATÖRLER'!N252</f>
        <v>✓</v>
      </c>
      <c r="E253" s="55" t="str">
        <f>'🔢 İNDİKATÖRLER'!O252</f>
        <v>✓</v>
      </c>
      <c r="F253" s="54" t="str">
        <f>'🔢 İNDİKATÖRLER'!P252</f>
        <v>✓</v>
      </c>
      <c r="G253" s="54" t="str">
        <f>'🔢 İNDİKATÖRLER'!Q252</f>
        <v>✗</v>
      </c>
      <c r="H253" s="54" t="str">
        <f>'🔢 İNDİKATÖRLER'!R252</f>
        <v>✓</v>
      </c>
      <c r="I253" s="54" t="str">
        <f>'🔢 İNDİKATÖRLER'!S252</f>
        <v>✗</v>
      </c>
      <c r="J253" s="56" t="str">
        <f>IF('🔢 İNDİKATÖRLER'!T252&lt;0,'🔢 İNDİKATÖRLER'!T252&amp;"","—")</f>
        <v>-2</v>
      </c>
      <c r="K253" s="55" t="str">
        <f>IFERROR(TEXT('🔢 İNDİKATÖRLER'!F252,"0.00")&amp;"%","?")</f>
        <v>007%</v>
      </c>
      <c r="L253" s="54" t="str">
        <f>IFERROR(IF('📡 CANLI_VERİ'!I253&gt;0,"+"&amp;TEXT('📡 CANLI_VERİ'!I253,"0.0")&amp;"%",TEXT('📡 CANLI_VERİ'!I253,"0.0")&amp;"%"),"—")</f>
        <v>00%</v>
      </c>
      <c r="M253" s="58">
        <f>'📡 CANLI_VERİ'!H253</f>
        <v>3301</v>
      </c>
      <c r="N253" s="58">
        <f>'📡 CANLI_VERİ'!C253</f>
        <v>99.05</v>
      </c>
      <c r="O253" s="56" t="str">
        <f>IF(COUNT('🔢 İNDİKATÖRLER'!U252),REPT("█",'🔢 İNDİKATÖRLER'!U252)&amp;"  "&amp;'🔢 İNDİKATÖRLER'!U252&amp;"/15","")</f>
        <v>█████████  9/15</v>
      </c>
      <c r="P253" s="250" t="str">
        <f t="shared" si="6"/>
        <v>—</v>
      </c>
      <c r="Q253" s="250" t="str">
        <f t="shared" si="7"/>
        <v>—</v>
      </c>
    </row>
    <row r="254" spans="1:17" ht="16.05" customHeight="1" x14ac:dyDescent="0.3">
      <c r="A254" s="15">
        <v>251</v>
      </c>
      <c r="B254" s="16" t="s">
        <v>1067</v>
      </c>
      <c r="C254" s="15" t="str">
        <f>'🔢 İNDİKATÖRLER'!U253</f>
        <v/>
      </c>
      <c r="D254" s="15" t="str">
        <f>'🔢 İNDİKATÖRLER'!N253</f>
        <v>?</v>
      </c>
      <c r="E254" s="15" t="str">
        <f>'🔢 İNDİKATÖRLER'!O253</f>
        <v>?</v>
      </c>
      <c r="F254" s="15" t="str">
        <f>'🔢 İNDİKATÖRLER'!P253</f>
        <v>?</v>
      </c>
      <c r="G254" s="15" t="str">
        <f>'🔢 İNDİKATÖRLER'!Q253</f>
        <v>?</v>
      </c>
      <c r="H254" s="15" t="str">
        <f>'🔢 İNDİKATÖRLER'!R253</f>
        <v>?</v>
      </c>
      <c r="I254" s="15" t="str">
        <f>'🔢 İNDİKATÖRLER'!S253</f>
        <v>?</v>
      </c>
      <c r="J254" s="15" t="str">
        <f>IF('🔢 İNDİKATÖRLER'!T253&lt;0,'🔢 İNDİKATÖRLER'!T253&amp;"","—")</f>
        <v>—</v>
      </c>
      <c r="K254" s="15" t="str">
        <f>IFERROR(TEXT('🔢 İNDİKATÖRLER'!F253,"0.00")&amp;"%","?")</f>
        <v>?%</v>
      </c>
      <c r="L254" s="15" t="str">
        <f>IFERROR(IF('📡 CANLI_VERİ'!I254&gt;0,"+"&amp;TEXT('📡 CANLI_VERİ'!I254,"0.0")&amp;"%",TEXT('📡 CANLI_VERİ'!I254,"0.0")&amp;"%"),"—")</f>
        <v>00%</v>
      </c>
      <c r="M254" s="15">
        <f>'📡 CANLI_VERİ'!H254</f>
        <v>0</v>
      </c>
      <c r="N254" s="15">
        <f>'📡 CANLI_VERİ'!C254</f>
        <v>0</v>
      </c>
      <c r="O254" s="15" t="str">
        <f>IF(COUNT('🔢 İNDİKATÖRLER'!U253),REPT("█",'🔢 İNDİKATÖRLER'!U253)&amp;"  "&amp;'🔢 İNDİKATÖRLER'!U253&amp;"/15","")</f>
        <v/>
      </c>
      <c r="P254" s="250" t="str">
        <f t="shared" si="6"/>
        <v>—</v>
      </c>
      <c r="Q254" s="250" t="str">
        <f t="shared" si="7"/>
        <v>📊 Yüksek Skor</v>
      </c>
    </row>
    <row r="255" spans="1:17" ht="16.05" customHeight="1" x14ac:dyDescent="0.3">
      <c r="A255" s="24">
        <v>252</v>
      </c>
      <c r="B255" s="25" t="s">
        <v>602</v>
      </c>
      <c r="C255" s="53">
        <f>'🔢 İNDİKATÖRLER'!U254</f>
        <v>6</v>
      </c>
      <c r="D255" s="54" t="str">
        <f>'🔢 İNDİKATÖRLER'!N254</f>
        <v>✗</v>
      </c>
      <c r="E255" s="55" t="str">
        <f>'🔢 İNDİKATÖRLER'!O254</f>
        <v>✓</v>
      </c>
      <c r="F255" s="54" t="str">
        <f>'🔢 İNDİKATÖRLER'!P254</f>
        <v>✓</v>
      </c>
      <c r="G255" s="54" t="str">
        <f>'🔢 İNDİKATÖRLER'!Q254</f>
        <v>✗</v>
      </c>
      <c r="H255" s="54" t="str">
        <f>'🔢 İNDİKATÖRLER'!R254</f>
        <v>✗</v>
      </c>
      <c r="I255" s="54" t="str">
        <f>'🔢 İNDİKATÖRLER'!S254</f>
        <v>✗</v>
      </c>
      <c r="J255" s="54" t="str">
        <f>IF('🔢 İNDİKATÖRLER'!T254&lt;0,'🔢 İNDİKATÖRLER'!T254&amp;"","—")</f>
        <v>—</v>
      </c>
      <c r="K255" s="54" t="str">
        <f>IFERROR(TEXT('🔢 İNDİKATÖRLER'!F254,"0.00")&amp;"%","?")</f>
        <v>003%</v>
      </c>
      <c r="L255" s="54" t="str">
        <f>IFERROR(IF('📡 CANLI_VERİ'!I255&gt;0,"+"&amp;TEXT('📡 CANLI_VERİ'!I255,"0.0")&amp;"%",TEXT('📡 CANLI_VERİ'!I255,"0.0")&amp;"%"),"—")</f>
        <v>00%</v>
      </c>
      <c r="M255" s="58">
        <f>'📡 CANLI_VERİ'!H255</f>
        <v>859383</v>
      </c>
      <c r="N255" s="58">
        <f>'📡 CANLI_VERİ'!C255</f>
        <v>5.2</v>
      </c>
      <c r="O255" s="56" t="str">
        <f>IF(COUNT('🔢 İNDİKATÖRLER'!U254),REPT("█",'🔢 İNDİKATÖRLER'!U254)&amp;"  "&amp;'🔢 İNDİKATÖRLER'!U254&amp;"/15","")</f>
        <v>██████  6/15</v>
      </c>
      <c r="P255" s="250" t="str">
        <f t="shared" si="6"/>
        <v>—</v>
      </c>
      <c r="Q255" s="250" t="str">
        <f t="shared" si="7"/>
        <v>—</v>
      </c>
    </row>
    <row r="256" spans="1:17" ht="16.05" customHeight="1" x14ac:dyDescent="0.3">
      <c r="A256" s="15">
        <v>253</v>
      </c>
      <c r="B256" s="16" t="s">
        <v>603</v>
      </c>
      <c r="C256" s="59">
        <f>'🔢 İNDİKATÖRLER'!U255</f>
        <v>3</v>
      </c>
      <c r="D256" s="60" t="str">
        <f>'🔢 İNDİKATÖRLER'!N255</f>
        <v>✗</v>
      </c>
      <c r="E256" s="61" t="str">
        <f>'🔢 İNDİKATÖRLER'!O255</f>
        <v>✓</v>
      </c>
      <c r="F256" s="60" t="str">
        <f>'🔢 İNDİKATÖRLER'!P255</f>
        <v>✗</v>
      </c>
      <c r="G256" s="60" t="str">
        <f>'🔢 İNDİKATÖRLER'!Q255</f>
        <v>✗</v>
      </c>
      <c r="H256" s="60" t="str">
        <f>'🔢 İNDİKATÖRLER'!R255</f>
        <v>✗</v>
      </c>
      <c r="I256" s="60" t="str">
        <f>'🔢 İNDİKATÖRLER'!S255</f>
        <v>✓</v>
      </c>
      <c r="J256" s="60" t="str">
        <f>IF('🔢 İNDİKATÖRLER'!T255&lt;0,'🔢 İNDİKATÖRLER'!T255&amp;"","—")</f>
        <v>-2</v>
      </c>
      <c r="K256" s="60" t="str">
        <f>IFERROR(TEXT('🔢 İNDİKATÖRLER'!F255,"0.00")&amp;"%","?")</f>
        <v>006%</v>
      </c>
      <c r="L256" s="60" t="str">
        <f>IFERROR(IF('📡 CANLI_VERİ'!I256&gt;0,"+"&amp;TEXT('📡 CANLI_VERİ'!I256,"0.0")&amp;"%",TEXT('📡 CANLI_VERİ'!I256,"0.0")&amp;"%"),"—")</f>
        <v>-01%</v>
      </c>
      <c r="M256" s="63">
        <f>'📡 CANLI_VERİ'!H256</f>
        <v>8503</v>
      </c>
      <c r="N256" s="63">
        <f>'📡 CANLI_VERİ'!C256</f>
        <v>34.86</v>
      </c>
      <c r="O256" s="64" t="str">
        <f>IF(COUNT('🔢 İNDİKATÖRLER'!U255),REPT("█",'🔢 İNDİKATÖRLER'!U255)&amp;"  "&amp;'🔢 İNDİKATÖRLER'!U255&amp;"/15","")</f>
        <v>███  3/15</v>
      </c>
      <c r="P256" s="250" t="str">
        <f t="shared" si="6"/>
        <v>—</v>
      </c>
      <c r="Q256" s="250" t="str">
        <f t="shared" si="7"/>
        <v>—</v>
      </c>
    </row>
    <row r="257" spans="1:17" ht="16.05" customHeight="1" x14ac:dyDescent="0.3">
      <c r="A257" s="24">
        <v>254</v>
      </c>
      <c r="B257" s="25" t="s">
        <v>281</v>
      </c>
      <c r="C257" s="24" t="str">
        <f>'🔢 İNDİKATÖRLER'!U256</f>
        <v/>
      </c>
      <c r="D257" s="24" t="str">
        <f>'🔢 İNDİKATÖRLER'!N256</f>
        <v>?</v>
      </c>
      <c r="E257" s="24" t="str">
        <f>'🔢 İNDİKATÖRLER'!O256</f>
        <v>?</v>
      </c>
      <c r="F257" s="24" t="str">
        <f>'🔢 İNDİKATÖRLER'!P256</f>
        <v>?</v>
      </c>
      <c r="G257" s="24" t="str">
        <f>'🔢 İNDİKATÖRLER'!Q256</f>
        <v>?</v>
      </c>
      <c r="H257" s="24" t="str">
        <f>'🔢 İNDİKATÖRLER'!R256</f>
        <v>?</v>
      </c>
      <c r="I257" s="24" t="str">
        <f>'🔢 İNDİKATÖRLER'!S256</f>
        <v>?</v>
      </c>
      <c r="J257" s="24" t="str">
        <f>IF('🔢 İNDİKATÖRLER'!T256&lt;0,'🔢 İNDİKATÖRLER'!T256&amp;"","—")</f>
        <v>—</v>
      </c>
      <c r="K257" s="24" t="str">
        <f>IFERROR(TEXT('🔢 İNDİKATÖRLER'!F256,"0.00")&amp;"%","?")</f>
        <v>?%</v>
      </c>
      <c r="L257" s="24" t="str">
        <f>IFERROR(IF('📡 CANLI_VERİ'!I257&gt;0,"+"&amp;TEXT('📡 CANLI_VERİ'!I257,"0.0")&amp;"%",TEXT('📡 CANLI_VERİ'!I257,"0.0")&amp;"%"),"—")</f>
        <v>-01%</v>
      </c>
      <c r="M257" s="24">
        <f>'📡 CANLI_VERİ'!H257</f>
        <v>33293</v>
      </c>
      <c r="N257" s="24">
        <f>'📡 CANLI_VERİ'!C257</f>
        <v>9.5</v>
      </c>
      <c r="O257" s="24" t="str">
        <f>IF(COUNT('🔢 İNDİKATÖRLER'!U256),REPT("█",'🔢 İNDİKATÖRLER'!U256)&amp;"  "&amp;'🔢 İNDİKATÖRLER'!U256&amp;"/15","")</f>
        <v/>
      </c>
      <c r="P257" s="250" t="str">
        <f t="shared" si="6"/>
        <v>—</v>
      </c>
      <c r="Q257" s="250" t="str">
        <f t="shared" si="7"/>
        <v>📊 Yüksek Skor</v>
      </c>
    </row>
    <row r="258" spans="1:17" ht="16.05" customHeight="1" x14ac:dyDescent="0.3">
      <c r="A258" s="15">
        <v>255</v>
      </c>
      <c r="B258" s="16" t="s">
        <v>604</v>
      </c>
      <c r="C258" s="15" t="str">
        <f>'🔢 İNDİKATÖRLER'!U257</f>
        <v/>
      </c>
      <c r="D258" s="15" t="str">
        <f>'🔢 İNDİKATÖRLER'!N257</f>
        <v>?</v>
      </c>
      <c r="E258" s="15" t="str">
        <f>'🔢 İNDİKATÖRLER'!O257</f>
        <v>?</v>
      </c>
      <c r="F258" s="15" t="str">
        <f>'🔢 İNDİKATÖRLER'!P257</f>
        <v>?</v>
      </c>
      <c r="G258" s="15" t="str">
        <f>'🔢 İNDİKATÖRLER'!Q257</f>
        <v>?</v>
      </c>
      <c r="H258" s="15" t="str">
        <f>'🔢 İNDİKATÖRLER'!R257</f>
        <v>?</v>
      </c>
      <c r="I258" s="15" t="str">
        <f>'🔢 İNDİKATÖRLER'!S257</f>
        <v>?</v>
      </c>
      <c r="J258" s="15" t="str">
        <f>IF('🔢 İNDİKATÖRLER'!T257&lt;0,'🔢 İNDİKATÖRLER'!T257&amp;"","—")</f>
        <v>—</v>
      </c>
      <c r="K258" s="15" t="str">
        <f>IFERROR(TEXT('🔢 İNDİKATÖRLER'!F257,"0.00")&amp;"%","?")</f>
        <v>?%</v>
      </c>
      <c r="L258" s="15" t="str">
        <f>IFERROR(IF('📡 CANLI_VERİ'!I258&gt;0,"+"&amp;TEXT('📡 CANLI_VERİ'!I258,"0.0")&amp;"%",TEXT('📡 CANLI_VERİ'!I258,"0.0")&amp;"%"),"—")</f>
        <v>-01%</v>
      </c>
      <c r="M258" s="15">
        <f>'📡 CANLI_VERİ'!H258</f>
        <v>139810</v>
      </c>
      <c r="N258" s="15">
        <f>'📡 CANLI_VERİ'!C258</f>
        <v>102.3</v>
      </c>
      <c r="O258" s="15" t="str">
        <f>IF(COUNT('🔢 İNDİKATÖRLER'!U257),REPT("█",'🔢 İNDİKATÖRLER'!U257)&amp;"  "&amp;'🔢 İNDİKATÖRLER'!U257&amp;"/15","")</f>
        <v/>
      </c>
      <c r="P258" s="250" t="str">
        <f t="shared" si="6"/>
        <v>—</v>
      </c>
      <c r="Q258" s="250" t="str">
        <f t="shared" si="7"/>
        <v>📊 Yüksek Skor</v>
      </c>
    </row>
    <row r="259" spans="1:17" ht="16.05" customHeight="1" x14ac:dyDescent="0.3">
      <c r="A259" s="24">
        <v>256</v>
      </c>
      <c r="B259" s="25" t="s">
        <v>159</v>
      </c>
      <c r="C259" s="53">
        <f>'🔢 İNDİKATÖRLER'!U258</f>
        <v>6</v>
      </c>
      <c r="D259" s="54" t="str">
        <f>'🔢 İNDİKATÖRLER'!N258</f>
        <v>✗</v>
      </c>
      <c r="E259" s="55" t="str">
        <f>'🔢 İNDİKATÖRLER'!O258</f>
        <v>✓</v>
      </c>
      <c r="F259" s="54" t="str">
        <f>'🔢 İNDİKATÖRLER'!P258</f>
        <v>✓</v>
      </c>
      <c r="G259" s="55" t="str">
        <f>'🔢 İNDİKATÖRLER'!Q258</f>
        <v>✗</v>
      </c>
      <c r="H259" s="54" t="str">
        <f>'🔢 İNDİKATÖRLER'!R258</f>
        <v>✗</v>
      </c>
      <c r="I259" s="54" t="str">
        <f>'🔢 İNDİKATÖRLER'!S258</f>
        <v>✗</v>
      </c>
      <c r="J259" s="56" t="str">
        <f>IF('🔢 İNDİKATÖRLER'!T258&lt;0,'🔢 İNDİKATÖRLER'!T258&amp;"","—")</f>
        <v>—</v>
      </c>
      <c r="K259" s="55" t="str">
        <f>IFERROR(TEXT('🔢 İNDİKATÖRLER'!F258,"0.00")&amp;"%","?")</f>
        <v>003%</v>
      </c>
      <c r="L259" s="54" t="str">
        <f>IFERROR(IF('📡 CANLI_VERİ'!I259&gt;0,"+"&amp;TEXT('📡 CANLI_VERİ'!I259,"0.0")&amp;"%",TEXT('📡 CANLI_VERİ'!I259,"0.0")&amp;"%"),"—")</f>
        <v>00%</v>
      </c>
      <c r="M259" s="58">
        <f>'📡 CANLI_VERİ'!H259</f>
        <v>33316</v>
      </c>
      <c r="N259" s="58">
        <f>'📡 CANLI_VERİ'!C259</f>
        <v>26.44</v>
      </c>
      <c r="O259" s="56" t="str">
        <f>IF(COUNT('🔢 İNDİKATÖRLER'!U258),REPT("█",'🔢 İNDİKATÖRLER'!U258)&amp;"  "&amp;'🔢 İNDİKATÖRLER'!U258&amp;"/15","")</f>
        <v>██████  6/15</v>
      </c>
      <c r="P259" s="250" t="str">
        <f t="shared" si="6"/>
        <v>—</v>
      </c>
      <c r="Q259" s="250" t="str">
        <f t="shared" si="7"/>
        <v>—</v>
      </c>
    </row>
    <row r="260" spans="1:17" ht="16.05" customHeight="1" x14ac:dyDescent="0.3">
      <c r="A260" s="15">
        <v>257</v>
      </c>
      <c r="B260" s="16" t="s">
        <v>605</v>
      </c>
      <c r="C260" s="15" t="str">
        <f>'🔢 İNDİKATÖRLER'!U259</f>
        <v/>
      </c>
      <c r="D260" s="15" t="str">
        <f>'🔢 İNDİKATÖRLER'!N259</f>
        <v>?</v>
      </c>
      <c r="E260" s="15" t="str">
        <f>'🔢 İNDİKATÖRLER'!O259</f>
        <v>?</v>
      </c>
      <c r="F260" s="15" t="str">
        <f>'🔢 İNDİKATÖRLER'!P259</f>
        <v>?</v>
      </c>
      <c r="G260" s="15" t="str">
        <f>'🔢 İNDİKATÖRLER'!Q259</f>
        <v>?</v>
      </c>
      <c r="H260" s="15" t="str">
        <f>'🔢 İNDİKATÖRLER'!R259</f>
        <v>?</v>
      </c>
      <c r="I260" s="15" t="str">
        <f>'🔢 İNDİKATÖRLER'!S259</f>
        <v>?</v>
      </c>
      <c r="J260" s="15" t="str">
        <f>IF('🔢 İNDİKATÖRLER'!T259&lt;0,'🔢 İNDİKATÖRLER'!T259&amp;"","—")</f>
        <v>—</v>
      </c>
      <c r="K260" s="15" t="str">
        <f>IFERROR(TEXT('🔢 İNDİKATÖRLER'!F259,"0.00")&amp;"%","?")</f>
        <v>?%</v>
      </c>
      <c r="L260" s="15" t="str">
        <f>IFERROR(IF('📡 CANLI_VERİ'!I260&gt;0,"+"&amp;TEXT('📡 CANLI_VERİ'!I260,"0.0")&amp;"%",TEXT('📡 CANLI_VERİ'!I260,"0.0")&amp;"%"),"—")</f>
        <v>+00%</v>
      </c>
      <c r="M260" s="15">
        <f>'📡 CANLI_VERİ'!H260</f>
        <v>76224</v>
      </c>
      <c r="N260" s="15">
        <f>'📡 CANLI_VERİ'!C260</f>
        <v>13.36</v>
      </c>
      <c r="O260" s="15" t="str">
        <f>IF(COUNT('🔢 İNDİKATÖRLER'!U259),REPT("█",'🔢 İNDİKATÖRLER'!U259)&amp;"  "&amp;'🔢 İNDİKATÖRLER'!U259&amp;"/15","")</f>
        <v/>
      </c>
      <c r="P260" s="250" t="str">
        <f t="shared" ref="P260:P323" si="8">IF(AND(G260="✓",H260="✓"),"✓ K4+K5","—")</f>
        <v>—</v>
      </c>
      <c r="Q260" s="250" t="str">
        <f t="shared" ref="Q260:Q323" si="9">IF(AND(C260&gt;=11,G260="✓",H260="✓"),"🔥 Güçlü AL",IF(AND(C260&gt;=10,G260="✓",H260="✓"),"✅ İzle",IF(C260&gt;=11,"📊 Yüksek Skor","—")))</f>
        <v>📊 Yüksek Skor</v>
      </c>
    </row>
    <row r="261" spans="1:17" ht="16.05" customHeight="1" x14ac:dyDescent="0.3">
      <c r="A261" s="24">
        <v>258</v>
      </c>
      <c r="B261" s="25" t="s">
        <v>1068</v>
      </c>
      <c r="C261" s="24" t="str">
        <f>'🔢 İNDİKATÖRLER'!U260</f>
        <v/>
      </c>
      <c r="D261" s="24" t="str">
        <f>'🔢 İNDİKATÖRLER'!N260</f>
        <v>?</v>
      </c>
      <c r="E261" s="24" t="str">
        <f>'🔢 İNDİKATÖRLER'!O260</f>
        <v>?</v>
      </c>
      <c r="F261" s="24" t="str">
        <f>'🔢 İNDİKATÖRLER'!P260</f>
        <v>?</v>
      </c>
      <c r="G261" s="24" t="str">
        <f>'🔢 İNDİKATÖRLER'!Q260</f>
        <v>?</v>
      </c>
      <c r="H261" s="24" t="str">
        <f>'🔢 İNDİKATÖRLER'!R260</f>
        <v>?</v>
      </c>
      <c r="I261" s="24" t="str">
        <f>'🔢 İNDİKATÖRLER'!S260</f>
        <v>?</v>
      </c>
      <c r="J261" s="24" t="str">
        <f>IF('🔢 İNDİKATÖRLER'!T260&lt;0,'🔢 İNDİKATÖRLER'!T260&amp;"","—")</f>
        <v>—</v>
      </c>
      <c r="K261" s="24" t="str">
        <f>IFERROR(TEXT('🔢 İNDİKATÖRLER'!F260,"0.00")&amp;"%","?")</f>
        <v>?%</v>
      </c>
      <c r="L261" s="24" t="str">
        <f>IFERROR(IF('📡 CANLI_VERİ'!I261&gt;0,"+"&amp;TEXT('📡 CANLI_VERİ'!I261,"0.0")&amp;"%",TEXT('📡 CANLI_VERİ'!I261,"0.0")&amp;"%"),"—")</f>
        <v>00%</v>
      </c>
      <c r="M261" s="24">
        <f>'📡 CANLI_VERİ'!H261</f>
        <v>0</v>
      </c>
      <c r="N261" s="24">
        <f>'📡 CANLI_VERİ'!C261</f>
        <v>0</v>
      </c>
      <c r="O261" s="24" t="str">
        <f>IF(COUNT('🔢 İNDİKATÖRLER'!U260),REPT("█",'🔢 İNDİKATÖRLER'!U260)&amp;"  "&amp;'🔢 İNDİKATÖRLER'!U260&amp;"/15","")</f>
        <v/>
      </c>
      <c r="P261" s="250" t="str">
        <f t="shared" si="8"/>
        <v>—</v>
      </c>
      <c r="Q261" s="250" t="str">
        <f t="shared" si="9"/>
        <v>📊 Yüksek Skor</v>
      </c>
    </row>
    <row r="262" spans="1:17" ht="16.05" customHeight="1" x14ac:dyDescent="0.3">
      <c r="A262" s="15">
        <v>259</v>
      </c>
      <c r="B262" s="16" t="s">
        <v>113</v>
      </c>
      <c r="C262" s="59">
        <f>'🔢 İNDİKATÖRLER'!U261</f>
        <v>6</v>
      </c>
      <c r="D262" s="60" t="str">
        <f>'🔢 İNDİKATÖRLER'!N261</f>
        <v>✗</v>
      </c>
      <c r="E262" s="61" t="str">
        <f>'🔢 İNDİKATÖRLER'!O261</f>
        <v>✓</v>
      </c>
      <c r="F262" s="60" t="str">
        <f>'🔢 İNDİKATÖRLER'!P261</f>
        <v>✓</v>
      </c>
      <c r="G262" s="60" t="str">
        <f>'🔢 İNDİKATÖRLER'!Q261</f>
        <v>✗</v>
      </c>
      <c r="H262" s="60" t="str">
        <f>'🔢 İNDİKATÖRLER'!R261</f>
        <v>✗</v>
      </c>
      <c r="I262" s="60" t="str">
        <f>'🔢 İNDİKATÖRLER'!S261</f>
        <v>✗</v>
      </c>
      <c r="J262" s="64" t="str">
        <f>IF('🔢 İNDİKATÖRLER'!T261&lt;0,'🔢 İNDİKATÖRLER'!T261&amp;"","—")</f>
        <v>—</v>
      </c>
      <c r="K262" s="62" t="str">
        <f>IFERROR(TEXT('🔢 İNDİKATÖRLER'!F261,"0.00")&amp;"%","?")</f>
        <v>005%</v>
      </c>
      <c r="L262" s="61" t="str">
        <f>IFERROR(IF('📡 CANLI_VERİ'!I262&gt;0,"+"&amp;TEXT('📡 CANLI_VERİ'!I262,"0.0")&amp;"%",TEXT('📡 CANLI_VERİ'!I262,"0.0")&amp;"%"),"—")</f>
        <v>+01%</v>
      </c>
      <c r="M262" s="63">
        <f>'📡 CANLI_VERİ'!H262</f>
        <v>38758</v>
      </c>
      <c r="N262" s="63">
        <f>'📡 CANLI_VERİ'!C262</f>
        <v>11.96</v>
      </c>
      <c r="O262" s="64" t="str">
        <f>IF(COUNT('🔢 İNDİKATÖRLER'!U261),REPT("█",'🔢 İNDİKATÖRLER'!U261)&amp;"  "&amp;'🔢 İNDİKATÖRLER'!U261&amp;"/15","")</f>
        <v>██████  6/15</v>
      </c>
      <c r="P262" s="250" t="str">
        <f t="shared" si="8"/>
        <v>—</v>
      </c>
      <c r="Q262" s="250" t="str">
        <f t="shared" si="9"/>
        <v>—</v>
      </c>
    </row>
    <row r="263" spans="1:17" ht="16.05" customHeight="1" x14ac:dyDescent="0.3">
      <c r="A263" s="24">
        <v>260</v>
      </c>
      <c r="B263" s="25" t="s">
        <v>232</v>
      </c>
      <c r="C263" s="53">
        <f>'🔢 İNDİKATÖRLER'!U262</f>
        <v>4</v>
      </c>
      <c r="D263" s="54" t="str">
        <f>'🔢 İNDİKATÖRLER'!N262</f>
        <v>✗</v>
      </c>
      <c r="E263" s="55" t="str">
        <f>'🔢 İNDİKATÖRLER'!O262</f>
        <v>✓</v>
      </c>
      <c r="F263" s="54" t="str">
        <f>'🔢 İNDİKATÖRLER'!P262</f>
        <v>✓</v>
      </c>
      <c r="G263" s="54" t="str">
        <f>'🔢 İNDİKATÖRLER'!Q262</f>
        <v>✗</v>
      </c>
      <c r="H263" s="54" t="str">
        <f>'🔢 İNDİKATÖRLER'!R262</f>
        <v>✗</v>
      </c>
      <c r="I263" s="54" t="str">
        <f>'🔢 İNDİKATÖRLER'!S262</f>
        <v>✗</v>
      </c>
      <c r="J263" s="56" t="str">
        <f>IF('🔢 İNDİKATÖRLER'!T262&lt;0,'🔢 İNDİKATÖRLER'!T262&amp;"","—")</f>
        <v>-2</v>
      </c>
      <c r="K263" s="55" t="str">
        <f>IFERROR(TEXT('🔢 İNDİKATÖRLER'!F262,"0.00")&amp;"%","?")</f>
        <v>005%</v>
      </c>
      <c r="L263" s="54" t="str">
        <f>IFERROR(IF('📡 CANLI_VERİ'!I263&gt;0,"+"&amp;TEXT('📡 CANLI_VERİ'!I263,"0.0")&amp;"%",TEXT('📡 CANLI_VERİ'!I263,"0.0")&amp;"%"),"—")</f>
        <v>00%</v>
      </c>
      <c r="M263" s="58">
        <f>'📡 CANLI_VERİ'!H263</f>
        <v>76</v>
      </c>
      <c r="N263" s="58">
        <f>'📡 CANLI_VERİ'!C263</f>
        <v>4180</v>
      </c>
      <c r="O263" s="56" t="str">
        <f>IF(COUNT('🔢 İNDİKATÖRLER'!U262),REPT("█",'🔢 İNDİKATÖRLER'!U262)&amp;"  "&amp;'🔢 İNDİKATÖRLER'!U262&amp;"/15","")</f>
        <v>████  4/15</v>
      </c>
      <c r="P263" s="250" t="str">
        <f t="shared" si="8"/>
        <v>—</v>
      </c>
      <c r="Q263" s="250" t="str">
        <f t="shared" si="9"/>
        <v>—</v>
      </c>
    </row>
    <row r="264" spans="1:17" ht="16.05" customHeight="1" x14ac:dyDescent="0.3">
      <c r="A264" s="15">
        <v>261</v>
      </c>
      <c r="B264" s="16" t="s">
        <v>606</v>
      </c>
      <c r="C264" s="70">
        <f>'🔢 İNDİKATÖRLER'!U263</f>
        <v>9</v>
      </c>
      <c r="D264" s="61" t="str">
        <f>'🔢 İNDİKATÖRLER'!N263</f>
        <v>✓</v>
      </c>
      <c r="E264" s="61" t="str">
        <f>'🔢 İNDİKATÖRLER'!O263</f>
        <v>✓</v>
      </c>
      <c r="F264" s="60" t="str">
        <f>'🔢 İNDİKATÖRLER'!P263</f>
        <v>✓</v>
      </c>
      <c r="G264" s="61" t="str">
        <f>'🔢 İNDİKATÖRLER'!Q263</f>
        <v>✗</v>
      </c>
      <c r="H264" s="61" t="str">
        <f>'🔢 İNDİKATÖRLER'!R263</f>
        <v>✗</v>
      </c>
      <c r="I264" s="61" t="str">
        <f>'🔢 İNDİKATÖRLER'!S263</f>
        <v>✗</v>
      </c>
      <c r="J264" s="64" t="str">
        <f>IF('🔢 İNDİKATÖRLER'!T263&lt;0,'🔢 İNDİKATÖRLER'!T263&amp;"","—")</f>
        <v>—</v>
      </c>
      <c r="K264" s="62" t="str">
        <f>IFERROR(TEXT('🔢 İNDİKATÖRLER'!F263,"0.00")&amp;"%","?")</f>
        <v>005%</v>
      </c>
      <c r="L264" s="61" t="str">
        <f>IFERROR(IF('📡 CANLI_VERİ'!I264&gt;0,"+"&amp;TEXT('📡 CANLI_VERİ'!I264,"0.0")&amp;"%",TEXT('📡 CANLI_VERİ'!I264,"0.0")&amp;"%"),"—")</f>
        <v>+01%</v>
      </c>
      <c r="M264" s="63">
        <f>'📡 CANLI_VERİ'!H264</f>
        <v>202998</v>
      </c>
      <c r="N264" s="63">
        <f>'📡 CANLI_VERİ'!C264</f>
        <v>65.599999999999994</v>
      </c>
      <c r="O264" s="61" t="str">
        <f>IF(COUNT('🔢 İNDİKATÖRLER'!U263),REPT("█",'🔢 İNDİKATÖRLER'!U263)&amp;"  "&amp;'🔢 İNDİKATÖRLER'!U263&amp;"/15","")</f>
        <v>█████████  9/15</v>
      </c>
      <c r="P264" s="250" t="str">
        <f t="shared" si="8"/>
        <v>—</v>
      </c>
      <c r="Q264" s="250" t="str">
        <f t="shared" si="9"/>
        <v>—</v>
      </c>
    </row>
    <row r="265" spans="1:17" ht="16.05" customHeight="1" x14ac:dyDescent="0.3">
      <c r="A265" s="24">
        <v>262</v>
      </c>
      <c r="B265" s="25" t="s">
        <v>1069</v>
      </c>
      <c r="C265" s="24" t="str">
        <f>'🔢 İNDİKATÖRLER'!U264</f>
        <v/>
      </c>
      <c r="D265" s="24" t="str">
        <f>'🔢 İNDİKATÖRLER'!N264</f>
        <v>?</v>
      </c>
      <c r="E265" s="24" t="str">
        <f>'🔢 İNDİKATÖRLER'!O264</f>
        <v>?</v>
      </c>
      <c r="F265" s="24" t="str">
        <f>'🔢 İNDİKATÖRLER'!P264</f>
        <v>?</v>
      </c>
      <c r="G265" s="24" t="str">
        <f>'🔢 İNDİKATÖRLER'!Q264</f>
        <v>?</v>
      </c>
      <c r="H265" s="24" t="str">
        <f>'🔢 İNDİKATÖRLER'!R264</f>
        <v>?</v>
      </c>
      <c r="I265" s="24" t="str">
        <f>'🔢 İNDİKATÖRLER'!S264</f>
        <v>?</v>
      </c>
      <c r="J265" s="24" t="str">
        <f>IF('🔢 İNDİKATÖRLER'!T264&lt;0,'🔢 İNDİKATÖRLER'!T264&amp;"","—")</f>
        <v>—</v>
      </c>
      <c r="K265" s="24" t="str">
        <f>IFERROR(TEXT('🔢 İNDİKATÖRLER'!F264,"0.00")&amp;"%","?")</f>
        <v>?%</v>
      </c>
      <c r="L265" s="24" t="str">
        <f>IFERROR(IF('📡 CANLI_VERİ'!I265&gt;0,"+"&amp;TEXT('📡 CANLI_VERİ'!I265,"0.0")&amp;"%",TEXT('📡 CANLI_VERİ'!I265,"0.0")&amp;"%"),"—")</f>
        <v>00%</v>
      </c>
      <c r="M265" s="24">
        <f>'📡 CANLI_VERİ'!H265</f>
        <v>0</v>
      </c>
      <c r="N265" s="24">
        <f>'📡 CANLI_VERİ'!C265</f>
        <v>0</v>
      </c>
      <c r="O265" s="24" t="str">
        <f>IF(COUNT('🔢 İNDİKATÖRLER'!U264),REPT("█",'🔢 İNDİKATÖRLER'!U264)&amp;"  "&amp;'🔢 İNDİKATÖRLER'!U264&amp;"/15","")</f>
        <v/>
      </c>
      <c r="P265" s="250" t="str">
        <f t="shared" si="8"/>
        <v>—</v>
      </c>
      <c r="Q265" s="250" t="str">
        <f t="shared" si="9"/>
        <v>📊 Yüksek Skor</v>
      </c>
    </row>
    <row r="266" spans="1:17" ht="16.05" customHeight="1" x14ac:dyDescent="0.3">
      <c r="A266" s="15">
        <v>263</v>
      </c>
      <c r="B266" s="16" t="s">
        <v>1070</v>
      </c>
      <c r="C266" s="15" t="str">
        <f>'🔢 İNDİKATÖRLER'!U265</f>
        <v/>
      </c>
      <c r="D266" s="15" t="str">
        <f>'🔢 İNDİKATÖRLER'!N265</f>
        <v>?</v>
      </c>
      <c r="E266" s="15" t="str">
        <f>'🔢 İNDİKATÖRLER'!O265</f>
        <v>?</v>
      </c>
      <c r="F266" s="15" t="str">
        <f>'🔢 İNDİKATÖRLER'!P265</f>
        <v>?</v>
      </c>
      <c r="G266" s="15" t="str">
        <f>'🔢 İNDİKATÖRLER'!Q265</f>
        <v>?</v>
      </c>
      <c r="H266" s="15" t="str">
        <f>'🔢 İNDİKATÖRLER'!R265</f>
        <v>?</v>
      </c>
      <c r="I266" s="15" t="str">
        <f>'🔢 İNDİKATÖRLER'!S265</f>
        <v>?</v>
      </c>
      <c r="J266" s="15" t="str">
        <f>IF('🔢 İNDİKATÖRLER'!T265&lt;0,'🔢 İNDİKATÖRLER'!T265&amp;"","—")</f>
        <v>—</v>
      </c>
      <c r="K266" s="15" t="str">
        <f>IFERROR(TEXT('🔢 İNDİKATÖRLER'!F265,"0.00")&amp;"%","?")</f>
        <v>?%</v>
      </c>
      <c r="L266" s="15" t="str">
        <f>IFERROR(IF('📡 CANLI_VERİ'!I266&gt;0,"+"&amp;TEXT('📡 CANLI_VERİ'!I266,"0.0")&amp;"%",TEXT('📡 CANLI_VERİ'!I266,"0.0")&amp;"%"),"—")</f>
        <v>00%</v>
      </c>
      <c r="M266" s="15">
        <f>'📡 CANLI_VERİ'!H266</f>
        <v>0</v>
      </c>
      <c r="N266" s="15">
        <f>'📡 CANLI_VERİ'!C266</f>
        <v>0</v>
      </c>
      <c r="O266" s="15" t="str">
        <f>IF(COUNT('🔢 İNDİKATÖRLER'!U265),REPT("█",'🔢 İNDİKATÖRLER'!U265)&amp;"  "&amp;'🔢 İNDİKATÖRLER'!U265&amp;"/15","")</f>
        <v/>
      </c>
      <c r="P266" s="250" t="str">
        <f t="shared" si="8"/>
        <v>—</v>
      </c>
      <c r="Q266" s="250" t="str">
        <f t="shared" si="9"/>
        <v>📊 Yüksek Skor</v>
      </c>
    </row>
    <row r="267" spans="1:17" ht="16.05" customHeight="1" x14ac:dyDescent="0.3">
      <c r="A267" s="24">
        <v>264</v>
      </c>
      <c r="B267" s="25" t="s">
        <v>607</v>
      </c>
      <c r="C267" s="53">
        <f>'🔢 İNDİKATÖRLER'!U266</f>
        <v>10</v>
      </c>
      <c r="D267" s="54" t="str">
        <f>'🔢 İNDİKATÖRLER'!N266</f>
        <v>✗</v>
      </c>
      <c r="E267" s="55" t="str">
        <f>'🔢 İNDİKATÖRLER'!O266</f>
        <v>✓</v>
      </c>
      <c r="F267" s="54" t="str">
        <f>'🔢 İNDİKATÖRLER'!P266</f>
        <v>✓</v>
      </c>
      <c r="G267" s="54" t="str">
        <f>'🔢 İNDİKATÖRLER'!Q266</f>
        <v>✓</v>
      </c>
      <c r="H267" s="55" t="str">
        <f>'🔢 İNDİKATÖRLER'!R266</f>
        <v>✗</v>
      </c>
      <c r="I267" s="55" t="str">
        <f>'🔢 İNDİKATÖRLER'!S266</f>
        <v>✓</v>
      </c>
      <c r="J267" s="54" t="str">
        <f>IF('🔢 İNDİKATÖRLER'!T266&lt;0,'🔢 İNDİKATÖRLER'!T266&amp;"","—")</f>
        <v>—</v>
      </c>
      <c r="K267" s="54" t="str">
        <f>IFERROR(TEXT('🔢 İNDİKATÖRLER'!F266,"0.00")&amp;"%","?")</f>
        <v>004%</v>
      </c>
      <c r="L267" s="55" t="str">
        <f>IFERROR(IF('📡 CANLI_VERİ'!I267&gt;0,"+"&amp;TEXT('📡 CANLI_VERİ'!I267,"0.0")&amp;"%",TEXT('📡 CANLI_VERİ'!I267,"0.0")&amp;"%"),"—")</f>
        <v>00%</v>
      </c>
      <c r="M267" s="58">
        <f>'📡 CANLI_VERİ'!H267</f>
        <v>192771</v>
      </c>
      <c r="N267" s="58">
        <f>'📡 CANLI_VERİ'!C267</f>
        <v>35.4</v>
      </c>
      <c r="O267" s="56" t="str">
        <f>IF(COUNT('🔢 İNDİKATÖRLER'!U266),REPT("█",'🔢 İNDİKATÖRLER'!U266)&amp;"  "&amp;'🔢 İNDİKATÖRLER'!U266&amp;"/15","")</f>
        <v>██████████  10/15</v>
      </c>
      <c r="P267" s="250" t="str">
        <f t="shared" si="8"/>
        <v>—</v>
      </c>
      <c r="Q267" s="250" t="str">
        <f t="shared" si="9"/>
        <v>—</v>
      </c>
    </row>
    <row r="268" spans="1:17" ht="16.05" customHeight="1" x14ac:dyDescent="0.3">
      <c r="A268" s="15">
        <v>265</v>
      </c>
      <c r="B268" s="16" t="s">
        <v>608</v>
      </c>
      <c r="C268" s="70">
        <f>'🔢 İNDİKATÖRLER'!U267</f>
        <v>6</v>
      </c>
      <c r="D268" s="61" t="str">
        <f>'🔢 İNDİKATÖRLER'!N267</f>
        <v>✓</v>
      </c>
      <c r="E268" s="61" t="str">
        <f>'🔢 İNDİKATÖRLER'!O267</f>
        <v>✓</v>
      </c>
      <c r="F268" s="61" t="str">
        <f>'🔢 İNDİKATÖRLER'!P267</f>
        <v>✗</v>
      </c>
      <c r="G268" s="60" t="str">
        <f>'🔢 İNDİKATÖRLER'!Q267</f>
        <v>✗</v>
      </c>
      <c r="H268" s="61" t="str">
        <f>'🔢 İNDİKATÖRLER'!R267</f>
        <v>✗</v>
      </c>
      <c r="I268" s="61" t="str">
        <f>'🔢 İNDİKATÖRLER'!S267</f>
        <v>✓</v>
      </c>
      <c r="J268" s="60" t="str">
        <f>IF('🔢 İNDİKATÖRLER'!T267&lt;0,'🔢 İNDİKATÖRLER'!T267&amp;"","—")</f>
        <v>-2</v>
      </c>
      <c r="K268" s="60" t="str">
        <f>IFERROR(TEXT('🔢 İNDİKATÖRLER'!F267,"0.00")&amp;"%","?")</f>
        <v>005%</v>
      </c>
      <c r="L268" s="61" t="str">
        <f>IFERROR(IF('📡 CANLI_VERİ'!I268&gt;0,"+"&amp;TEXT('📡 CANLI_VERİ'!I268,"0.0")&amp;"%",TEXT('📡 CANLI_VERİ'!I268,"0.0")&amp;"%"),"—")</f>
        <v>00%</v>
      </c>
      <c r="M268" s="63">
        <f>'📡 CANLI_VERİ'!H268</f>
        <v>107488</v>
      </c>
      <c r="N268" s="63">
        <f>'📡 CANLI_VERİ'!C268</f>
        <v>91.35</v>
      </c>
      <c r="O268" s="61" t="str">
        <f>IF(COUNT('🔢 İNDİKATÖRLER'!U267),REPT("█",'🔢 İNDİKATÖRLER'!U267)&amp;"  "&amp;'🔢 İNDİKATÖRLER'!U267&amp;"/15","")</f>
        <v>██████  6/15</v>
      </c>
      <c r="P268" s="250" t="str">
        <f t="shared" si="8"/>
        <v>—</v>
      </c>
      <c r="Q268" s="250" t="str">
        <f t="shared" si="9"/>
        <v>—</v>
      </c>
    </row>
    <row r="269" spans="1:17" ht="16.05" customHeight="1" x14ac:dyDescent="0.3">
      <c r="A269" s="24">
        <v>266</v>
      </c>
      <c r="B269" s="25" t="s">
        <v>609</v>
      </c>
      <c r="C269" s="53">
        <f>'🔢 İNDİKATÖRLER'!U268</f>
        <v>6</v>
      </c>
      <c r="D269" s="55" t="str">
        <f>'🔢 İNDİKATÖRLER'!N268</f>
        <v>✗</v>
      </c>
      <c r="E269" s="54" t="str">
        <f>'🔢 İNDİKATÖRLER'!O268</f>
        <v>✓</v>
      </c>
      <c r="F269" s="54" t="str">
        <f>'🔢 İNDİKATÖRLER'!P268</f>
        <v>✓</v>
      </c>
      <c r="G269" s="54" t="str">
        <f>'🔢 İNDİKATÖRLER'!Q268</f>
        <v>✗</v>
      </c>
      <c r="H269" s="54" t="str">
        <f>'🔢 İNDİKATÖRLER'!R268</f>
        <v>✗</v>
      </c>
      <c r="I269" s="54" t="str">
        <f>'🔢 İNDİKATÖRLER'!S268</f>
        <v>✗</v>
      </c>
      <c r="J269" s="54" t="str">
        <f>IF('🔢 İNDİKATÖRLER'!T268&lt;0,'🔢 İNDİKATÖRLER'!T268&amp;"","—")</f>
        <v>—</v>
      </c>
      <c r="K269" s="54" t="str">
        <f>IFERROR(TEXT('🔢 İNDİKATÖRLER'!F268,"0.00")&amp;"%","?")</f>
        <v>004%</v>
      </c>
      <c r="L269" s="57" t="str">
        <f>IFERROR(IF('📡 CANLI_VERİ'!I269&gt;0,"+"&amp;TEXT('📡 CANLI_VERİ'!I269,"0.0")&amp;"%",TEXT('📡 CANLI_VERİ'!I269,"0.0")&amp;"%"),"—")</f>
        <v>+00%</v>
      </c>
      <c r="M269" s="58">
        <f>'📡 CANLI_VERİ'!H269</f>
        <v>942244</v>
      </c>
      <c r="N269" s="58">
        <f>'📡 CANLI_VERİ'!C269</f>
        <v>38.520000000000003</v>
      </c>
      <c r="O269" s="56" t="str">
        <f>IF(COUNT('🔢 İNDİKATÖRLER'!U268),REPT("█",'🔢 İNDİKATÖRLER'!U268)&amp;"  "&amp;'🔢 İNDİKATÖRLER'!U268&amp;"/15","")</f>
        <v>██████  6/15</v>
      </c>
      <c r="P269" s="250" t="str">
        <f t="shared" si="8"/>
        <v>—</v>
      </c>
      <c r="Q269" s="250" t="str">
        <f t="shared" si="9"/>
        <v>—</v>
      </c>
    </row>
    <row r="270" spans="1:17" ht="16.05" customHeight="1" x14ac:dyDescent="0.3">
      <c r="A270" s="15">
        <v>267</v>
      </c>
      <c r="B270" s="16" t="s">
        <v>610</v>
      </c>
      <c r="C270" s="65">
        <f>'🔢 İNDİKATÖRLER'!U269</f>
        <v>1</v>
      </c>
      <c r="D270" s="61" t="str">
        <f>'🔢 İNDİKATÖRLER'!N269</f>
        <v>✗</v>
      </c>
      <c r="E270" s="61" t="str">
        <f>'🔢 İNDİKATÖRLER'!O269</f>
        <v>✓</v>
      </c>
      <c r="F270" s="61" t="str">
        <f>'🔢 İNDİKATÖRLER'!P269</f>
        <v>✗</v>
      </c>
      <c r="G270" s="61" t="str">
        <f>'🔢 İNDİKATÖRLER'!Q269</f>
        <v>✗</v>
      </c>
      <c r="H270" s="61" t="str">
        <f>'🔢 İNDİKATÖRLER'!R269</f>
        <v>✗</v>
      </c>
      <c r="I270" s="61" t="str">
        <f>'🔢 İNDİKATÖRLER'!S269</f>
        <v>✗</v>
      </c>
      <c r="J270" s="60" t="str">
        <f>IF('🔢 İNDİKATÖRLER'!T269&lt;0,'🔢 İNDİKATÖRLER'!T269&amp;"","—")</f>
        <v>-2</v>
      </c>
      <c r="K270" s="60" t="str">
        <f>IFERROR(TEXT('🔢 İNDİKATÖRLER'!F269,"0.00")&amp;"%","?")</f>
        <v>006%</v>
      </c>
      <c r="L270" s="61" t="str">
        <f>IFERROR(IF('📡 CANLI_VERİ'!I270&gt;0,"+"&amp;TEXT('📡 CANLI_VERİ'!I270,"0.0")&amp;"%",TEXT('📡 CANLI_VERİ'!I270,"0.0")&amp;"%"),"—")</f>
        <v>00%</v>
      </c>
      <c r="M270" s="63">
        <f>'📡 CANLI_VERİ'!H270</f>
        <v>19954</v>
      </c>
      <c r="N270" s="63">
        <f>'📡 CANLI_VERİ'!C270</f>
        <v>19.46</v>
      </c>
      <c r="O270" s="66" t="str">
        <f>IF(COUNT('🔢 İNDİKATÖRLER'!U269),REPT("█",'🔢 İNDİKATÖRLER'!U269)&amp;"  "&amp;'🔢 İNDİKATÖRLER'!U269&amp;"/15","")</f>
        <v>█  1/15</v>
      </c>
      <c r="P270" s="250" t="str">
        <f t="shared" si="8"/>
        <v>—</v>
      </c>
      <c r="Q270" s="250" t="str">
        <f t="shared" si="9"/>
        <v>—</v>
      </c>
    </row>
    <row r="271" spans="1:17" ht="16.05" customHeight="1" x14ac:dyDescent="0.3">
      <c r="A271" s="24">
        <v>268</v>
      </c>
      <c r="B271" s="25" t="s">
        <v>611</v>
      </c>
      <c r="C271" s="53">
        <f>'🔢 İNDİKATÖRLER'!U270</f>
        <v>8</v>
      </c>
      <c r="D271" s="54" t="str">
        <f>'🔢 İNDİKATÖRLER'!N270</f>
        <v>✗</v>
      </c>
      <c r="E271" s="54" t="str">
        <f>'🔢 İNDİKATÖRLER'!O270</f>
        <v>✓</v>
      </c>
      <c r="F271" s="54" t="str">
        <f>'🔢 İNDİKATÖRLER'!P270</f>
        <v>✓</v>
      </c>
      <c r="G271" s="54" t="str">
        <f>'🔢 İNDİKATÖRLER'!Q270</f>
        <v>✗</v>
      </c>
      <c r="H271" s="54" t="str">
        <f>'🔢 İNDİKATÖRLER'!R270</f>
        <v>✓</v>
      </c>
      <c r="I271" s="54" t="str">
        <f>'🔢 İNDİKATÖRLER'!S270</f>
        <v>✗</v>
      </c>
      <c r="J271" s="54" t="str">
        <f>IF('🔢 İNDİKATÖRLER'!T270&lt;0,'🔢 İNDİKATÖRLER'!T270&amp;"","—")</f>
        <v>—</v>
      </c>
      <c r="K271" s="54" t="str">
        <f>IFERROR(TEXT('🔢 İNDİKATÖRLER'!F270,"0.00")&amp;"%","?")</f>
        <v>003%</v>
      </c>
      <c r="L271" s="54" t="str">
        <f>IFERROR(IF('📡 CANLI_VERİ'!I271&gt;0,"+"&amp;TEXT('📡 CANLI_VERİ'!I271,"0.0")&amp;"%",TEXT('📡 CANLI_VERİ'!I271,"0.0")&amp;"%"),"—")</f>
        <v>00%</v>
      </c>
      <c r="M271" s="58">
        <f>'📡 CANLI_VERİ'!H271</f>
        <v>63671</v>
      </c>
      <c r="N271" s="58">
        <f>'📡 CANLI_VERİ'!C271</f>
        <v>9.36</v>
      </c>
      <c r="O271" s="56" t="str">
        <f>IF(COUNT('🔢 İNDİKATÖRLER'!U270),REPT("█",'🔢 İNDİKATÖRLER'!U270)&amp;"  "&amp;'🔢 İNDİKATÖRLER'!U270&amp;"/15","")</f>
        <v>████████  8/15</v>
      </c>
      <c r="P271" s="250" t="str">
        <f t="shared" si="8"/>
        <v>—</v>
      </c>
      <c r="Q271" s="250" t="str">
        <f t="shared" si="9"/>
        <v>—</v>
      </c>
    </row>
    <row r="272" spans="1:17" ht="16.05" customHeight="1" x14ac:dyDescent="0.3">
      <c r="A272" s="15">
        <v>269</v>
      </c>
      <c r="B272" s="16" t="s">
        <v>612</v>
      </c>
      <c r="C272" s="59">
        <f>'🔢 İNDİKATÖRLER'!U271</f>
        <v>6</v>
      </c>
      <c r="D272" s="60" t="str">
        <f>'🔢 İNDİKATÖRLER'!N271</f>
        <v>✗</v>
      </c>
      <c r="E272" s="61" t="str">
        <f>'🔢 İNDİKATÖRLER'!O271</f>
        <v>✓</v>
      </c>
      <c r="F272" s="60" t="str">
        <f>'🔢 İNDİKATÖRLER'!P271</f>
        <v>✓</v>
      </c>
      <c r="G272" s="60" t="str">
        <f>'🔢 İNDİKATÖRLER'!Q271</f>
        <v>✗</v>
      </c>
      <c r="H272" s="60" t="str">
        <f>'🔢 İNDİKATÖRLER'!R271</f>
        <v>✗</v>
      </c>
      <c r="I272" s="60" t="str">
        <f>'🔢 İNDİKATÖRLER'!S271</f>
        <v>✗</v>
      </c>
      <c r="J272" s="64" t="str">
        <f>IF('🔢 İNDİKATÖRLER'!T271&lt;0,'🔢 İNDİKATÖRLER'!T271&amp;"","—")</f>
        <v>—</v>
      </c>
      <c r="K272" s="62" t="str">
        <f>IFERROR(TEXT('🔢 İNDİKATÖRLER'!F271,"0.00")&amp;"%","?")</f>
        <v>003%</v>
      </c>
      <c r="L272" s="62" t="str">
        <f>IFERROR(IF('📡 CANLI_VERİ'!I272&gt;0,"+"&amp;TEXT('📡 CANLI_VERİ'!I272,"0.0")&amp;"%",TEXT('📡 CANLI_VERİ'!I272,"0.0")&amp;"%"),"—")</f>
        <v>00%</v>
      </c>
      <c r="M272" s="63">
        <f>'📡 CANLI_VERİ'!H272</f>
        <v>1485</v>
      </c>
      <c r="N272" s="63">
        <f>'📡 CANLI_VERİ'!C272</f>
        <v>24.88</v>
      </c>
      <c r="O272" s="64" t="str">
        <f>IF(COUNT('🔢 İNDİKATÖRLER'!U271),REPT("█",'🔢 İNDİKATÖRLER'!U271)&amp;"  "&amp;'🔢 İNDİKATÖRLER'!U271&amp;"/15","")</f>
        <v>██████  6/15</v>
      </c>
      <c r="P272" s="250" t="str">
        <f t="shared" si="8"/>
        <v>—</v>
      </c>
      <c r="Q272" s="250" t="str">
        <f t="shared" si="9"/>
        <v>—</v>
      </c>
    </row>
    <row r="273" spans="1:17" ht="16.05" customHeight="1" x14ac:dyDescent="0.3">
      <c r="A273" s="24">
        <v>270</v>
      </c>
      <c r="B273" s="25" t="s">
        <v>88</v>
      </c>
      <c r="C273" s="53">
        <f>'🔢 İNDİKATÖRLER'!U272</f>
        <v>13</v>
      </c>
      <c r="D273" s="54" t="str">
        <f>'🔢 İNDİKATÖRLER'!N272</f>
        <v>✓</v>
      </c>
      <c r="E273" s="54" t="str">
        <f>'🔢 İNDİKATÖRLER'!O272</f>
        <v>✓</v>
      </c>
      <c r="F273" s="54" t="str">
        <f>'🔢 İNDİKATÖRLER'!P272</f>
        <v>✓</v>
      </c>
      <c r="G273" s="54" t="str">
        <f>'🔢 İNDİKATÖRLER'!Q272</f>
        <v>✓</v>
      </c>
      <c r="H273" s="54" t="str">
        <f>'🔢 İNDİKATÖRLER'!R272</f>
        <v>✓</v>
      </c>
      <c r="I273" s="54" t="str">
        <f>'🔢 İNDİKATÖRLER'!S272</f>
        <v>✗</v>
      </c>
      <c r="J273" s="56" t="str">
        <f>IF('🔢 İNDİKATÖRLER'!T272&lt;0,'🔢 İNDİKATÖRLER'!T272&amp;"","—")</f>
        <v>—</v>
      </c>
      <c r="K273" s="57" t="str">
        <f>IFERROR(TEXT('🔢 İNDİKATÖRLER'!F272,"0.00")&amp;"%","?")</f>
        <v>004%</v>
      </c>
      <c r="L273" s="54" t="str">
        <f>IFERROR(IF('📡 CANLI_VERİ'!I273&gt;0,"+"&amp;TEXT('📡 CANLI_VERİ'!I273,"0.0")&amp;"%",TEXT('📡 CANLI_VERİ'!I273,"0.0")&amp;"%"),"—")</f>
        <v>-01%</v>
      </c>
      <c r="M273" s="58">
        <f>'📡 CANLI_VERİ'!H273</f>
        <v>784380</v>
      </c>
      <c r="N273" s="58">
        <f>'📡 CANLI_VERİ'!C273</f>
        <v>3.12</v>
      </c>
      <c r="O273" s="56" t="str">
        <f>IF(COUNT('🔢 İNDİKATÖRLER'!U272),REPT("█",'🔢 İNDİKATÖRLER'!U272)&amp;"  "&amp;'🔢 İNDİKATÖRLER'!U272&amp;"/15","")</f>
        <v>█████████████  13/15</v>
      </c>
      <c r="P273" s="250" t="str">
        <f t="shared" si="8"/>
        <v>✓ K4+K5</v>
      </c>
      <c r="Q273" s="250" t="str">
        <f t="shared" si="9"/>
        <v>🔥 Güçlü AL</v>
      </c>
    </row>
    <row r="274" spans="1:17" ht="16.05" customHeight="1" x14ac:dyDescent="0.3">
      <c r="A274" s="15">
        <v>271</v>
      </c>
      <c r="B274" s="16" t="s">
        <v>613</v>
      </c>
      <c r="C274" s="15" t="str">
        <f>'🔢 İNDİKATÖRLER'!U273</f>
        <v/>
      </c>
      <c r="D274" s="15" t="str">
        <f>'🔢 İNDİKATÖRLER'!N273</f>
        <v>?</v>
      </c>
      <c r="E274" s="15" t="str">
        <f>'🔢 İNDİKATÖRLER'!O273</f>
        <v>?</v>
      </c>
      <c r="F274" s="15" t="str">
        <f>'🔢 İNDİKATÖRLER'!P273</f>
        <v>?</v>
      </c>
      <c r="G274" s="15" t="str">
        <f>'🔢 İNDİKATÖRLER'!Q273</f>
        <v>?</v>
      </c>
      <c r="H274" s="15" t="str">
        <f>'🔢 İNDİKATÖRLER'!R273</f>
        <v>?</v>
      </c>
      <c r="I274" s="15" t="str">
        <f>'🔢 İNDİKATÖRLER'!S273</f>
        <v>?</v>
      </c>
      <c r="J274" s="15" t="str">
        <f>IF('🔢 İNDİKATÖRLER'!T273&lt;0,'🔢 İNDİKATÖRLER'!T273&amp;"","—")</f>
        <v>—</v>
      </c>
      <c r="K274" s="15" t="str">
        <f>IFERROR(TEXT('🔢 İNDİKATÖRLER'!F273,"0.00")&amp;"%","?")</f>
        <v>?%</v>
      </c>
      <c r="L274" s="15" t="str">
        <f>IFERROR(IF('📡 CANLI_VERİ'!I274&gt;0,"+"&amp;TEXT('📡 CANLI_VERİ'!I274,"0.0")&amp;"%",TEXT('📡 CANLI_VERİ'!I274,"0.0")&amp;"%"),"—")</f>
        <v>00%</v>
      </c>
      <c r="M274" s="15">
        <f>'📡 CANLI_VERİ'!H274</f>
        <v>118</v>
      </c>
      <c r="N274" s="15">
        <f>'📡 CANLI_VERİ'!C274</f>
        <v>3190</v>
      </c>
      <c r="O274" s="15" t="str">
        <f>IF(COUNT('🔢 İNDİKATÖRLER'!U273),REPT("█",'🔢 İNDİKATÖRLER'!U273)&amp;"  "&amp;'🔢 İNDİKATÖRLER'!U273&amp;"/15","")</f>
        <v/>
      </c>
      <c r="P274" s="250" t="str">
        <f t="shared" si="8"/>
        <v>—</v>
      </c>
      <c r="Q274" s="250" t="str">
        <f t="shared" si="9"/>
        <v>📊 Yüksek Skor</v>
      </c>
    </row>
    <row r="275" spans="1:17" ht="16.05" customHeight="1" x14ac:dyDescent="0.3">
      <c r="A275" s="24">
        <v>272</v>
      </c>
      <c r="B275" s="25" t="s">
        <v>614</v>
      </c>
      <c r="C275" s="53">
        <f>'🔢 İNDİKATÖRLER'!U274</f>
        <v>11</v>
      </c>
      <c r="D275" s="54" t="str">
        <f>'🔢 İNDİKATÖRLER'!N274</f>
        <v>✓</v>
      </c>
      <c r="E275" s="55" t="str">
        <f>'🔢 İNDİKATÖRLER'!O274</f>
        <v>✓</v>
      </c>
      <c r="F275" s="54" t="str">
        <f>'🔢 İNDİKATÖRLER'!P274</f>
        <v>✓</v>
      </c>
      <c r="G275" s="55" t="str">
        <f>'🔢 İNDİKATÖRLER'!Q274</f>
        <v>✓</v>
      </c>
      <c r="H275" s="55" t="str">
        <f>'🔢 İNDİKATÖRLER'!R274</f>
        <v>✓</v>
      </c>
      <c r="I275" s="55" t="str">
        <f>'🔢 İNDİKATÖRLER'!S274</f>
        <v>✗</v>
      </c>
      <c r="J275" s="54" t="str">
        <f>IF('🔢 İNDİKATÖRLER'!T274&lt;0,'🔢 İNDİKATÖRLER'!T274&amp;"","—")</f>
        <v>-2</v>
      </c>
      <c r="K275" s="54" t="str">
        <f>IFERROR(TEXT('🔢 İNDİKATÖRLER'!F274,"0.00")&amp;"%","?")</f>
        <v>005%</v>
      </c>
      <c r="L275" s="55" t="str">
        <f>IFERROR(IF('📡 CANLI_VERİ'!I275&gt;0,"+"&amp;TEXT('📡 CANLI_VERİ'!I275,"0.0")&amp;"%",TEXT('📡 CANLI_VERİ'!I275,"0.0")&amp;"%"),"—")</f>
        <v>+01%</v>
      </c>
      <c r="M275" s="58">
        <f>'📡 CANLI_VERİ'!H275</f>
        <v>1763060</v>
      </c>
      <c r="N275" s="58">
        <f>'📡 CANLI_VERİ'!C275</f>
        <v>115</v>
      </c>
      <c r="O275" s="56" t="str">
        <f>IF(COUNT('🔢 İNDİKATÖRLER'!U274),REPT("█",'🔢 İNDİKATÖRLER'!U274)&amp;"  "&amp;'🔢 İNDİKATÖRLER'!U274&amp;"/15","")</f>
        <v>███████████  11/15</v>
      </c>
      <c r="P275" s="250" t="str">
        <f t="shared" si="8"/>
        <v>✓ K4+K5</v>
      </c>
      <c r="Q275" s="250" t="str">
        <f t="shared" si="9"/>
        <v>🔥 Güçlü AL</v>
      </c>
    </row>
    <row r="276" spans="1:17" ht="16.05" customHeight="1" x14ac:dyDescent="0.3">
      <c r="A276" s="15">
        <v>273</v>
      </c>
      <c r="B276" s="16" t="s">
        <v>184</v>
      </c>
      <c r="C276" s="59">
        <f>'🔢 İNDİKATÖRLER'!U275</f>
        <v>6</v>
      </c>
      <c r="D276" s="60" t="str">
        <f>'🔢 İNDİKATÖRLER'!N275</f>
        <v>✗</v>
      </c>
      <c r="E276" s="60" t="str">
        <f>'🔢 İNDİKATÖRLER'!O275</f>
        <v>✓</v>
      </c>
      <c r="F276" s="60" t="str">
        <f>'🔢 İNDİKATÖRLER'!P275</f>
        <v>✓</v>
      </c>
      <c r="G276" s="60" t="str">
        <f>'🔢 İNDİKATÖRLER'!Q275</f>
        <v>✗</v>
      </c>
      <c r="H276" s="60" t="str">
        <f>'🔢 İNDİKATÖRLER'!R275</f>
        <v>✗</v>
      </c>
      <c r="I276" s="60" t="str">
        <f>'🔢 İNDİKATÖRLER'!S275</f>
        <v>✗</v>
      </c>
      <c r="J276" s="60" t="str">
        <f>IF('🔢 İNDİKATÖRLER'!T275&lt;0,'🔢 İNDİKATÖRLER'!T275&amp;"","—")</f>
        <v>—</v>
      </c>
      <c r="K276" s="60" t="str">
        <f>IFERROR(TEXT('🔢 İNDİKATÖRLER'!F275,"0.00")&amp;"%","?")</f>
        <v>005%</v>
      </c>
      <c r="L276" s="60" t="str">
        <f>IFERROR(IF('📡 CANLI_VERİ'!I276&gt;0,"+"&amp;TEXT('📡 CANLI_VERİ'!I276,"0.0")&amp;"%",TEXT('📡 CANLI_VERİ'!I276,"0.0")&amp;"%"),"—")</f>
        <v>00%</v>
      </c>
      <c r="M276" s="63">
        <f>'📡 CANLI_VERİ'!H276</f>
        <v>3036</v>
      </c>
      <c r="N276" s="63">
        <f>'📡 CANLI_VERİ'!C276</f>
        <v>97.4</v>
      </c>
      <c r="O276" s="64" t="str">
        <f>IF(COUNT('🔢 İNDİKATÖRLER'!U275),REPT("█",'🔢 İNDİKATÖRLER'!U275)&amp;"  "&amp;'🔢 İNDİKATÖRLER'!U275&amp;"/15","")</f>
        <v>██████  6/15</v>
      </c>
      <c r="P276" s="250" t="str">
        <f t="shared" si="8"/>
        <v>—</v>
      </c>
      <c r="Q276" s="250" t="str">
        <f t="shared" si="9"/>
        <v>—</v>
      </c>
    </row>
    <row r="277" spans="1:17" ht="16.05" customHeight="1" x14ac:dyDescent="0.3">
      <c r="A277" s="24">
        <v>274</v>
      </c>
      <c r="B277" s="25" t="s">
        <v>615</v>
      </c>
      <c r="C277" s="69">
        <f>'🔢 İNDİKATÖRLER'!U276</f>
        <v>-2</v>
      </c>
      <c r="D277" s="55" t="str">
        <f>'🔢 İNDİKATÖRLER'!N276</f>
        <v>✗</v>
      </c>
      <c r="E277" s="55" t="str">
        <f>'🔢 İNDİKATÖRLER'!O276</f>
        <v>✗</v>
      </c>
      <c r="F277" s="54" t="str">
        <f>'🔢 İNDİKATÖRLER'!P276</f>
        <v>✗</v>
      </c>
      <c r="G277" s="55" t="str">
        <f>'🔢 İNDİKATÖRLER'!Q276</f>
        <v>✗</v>
      </c>
      <c r="H277" s="55" t="str">
        <f>'🔢 İNDİKATÖRLER'!R276</f>
        <v>✗</v>
      </c>
      <c r="I277" s="55" t="str">
        <f>'🔢 İNDİKATÖRLER'!S276</f>
        <v>✗</v>
      </c>
      <c r="J277" s="56" t="str">
        <f>IF('🔢 İNDİKATÖRLER'!T276&lt;0,'🔢 İNDİKATÖRLER'!T276&amp;"","—")</f>
        <v>-2</v>
      </c>
      <c r="K277" s="57" t="str">
        <f>IFERROR(TEXT('🔢 İNDİKATÖRLER'!F276,"0.00")&amp;"%","?")</f>
        <v>008%</v>
      </c>
      <c r="L277" s="55" t="str">
        <f>IFERROR(IF('📡 CANLI_VERİ'!I277&gt;0,"+"&amp;TEXT('📡 CANLI_VERİ'!I277,"0.0")&amp;"%",TEXT('📡 CANLI_VERİ'!I277,"0.0")&amp;"%"),"—")</f>
        <v>00%</v>
      </c>
      <c r="M277" s="58">
        <f>'📡 CANLI_VERİ'!H277</f>
        <v>66374</v>
      </c>
      <c r="N277" s="58">
        <f>'📡 CANLI_VERİ'!C277</f>
        <v>119</v>
      </c>
      <c r="O277" s="55" t="e">
        <f>IF(COUNT('🔢 İNDİKATÖRLER'!U276),REPT("█",'🔢 İNDİKATÖRLER'!U276)&amp;"  "&amp;'🔢 İNDİKATÖRLER'!U276&amp;"/15","")</f>
        <v>#VALUE!</v>
      </c>
      <c r="P277" s="250" t="str">
        <f t="shared" si="8"/>
        <v>—</v>
      </c>
      <c r="Q277" s="250" t="str">
        <f t="shared" si="9"/>
        <v>—</v>
      </c>
    </row>
    <row r="278" spans="1:17" ht="16.05" customHeight="1" x14ac:dyDescent="0.3">
      <c r="A278" s="15">
        <v>275</v>
      </c>
      <c r="B278" s="16" t="s">
        <v>616</v>
      </c>
      <c r="C278" s="59">
        <f>'🔢 İNDİKATÖRLER'!U277</f>
        <v>8</v>
      </c>
      <c r="D278" s="60" t="str">
        <f>'🔢 İNDİKATÖRLER'!N277</f>
        <v>✓</v>
      </c>
      <c r="E278" s="61" t="str">
        <f>'🔢 İNDİKATÖRLER'!O277</f>
        <v>✓</v>
      </c>
      <c r="F278" s="60" t="str">
        <f>'🔢 İNDİKATÖRLER'!P277</f>
        <v>✗</v>
      </c>
      <c r="G278" s="60" t="str">
        <f>'🔢 İNDİKATÖRLER'!Q277</f>
        <v>✗</v>
      </c>
      <c r="H278" s="60" t="str">
        <f>'🔢 İNDİKATÖRLER'!R277</f>
        <v>✓</v>
      </c>
      <c r="I278" s="60" t="str">
        <f>'🔢 İNDİKATÖRLER'!S277</f>
        <v>✗</v>
      </c>
      <c r="J278" s="64" t="str">
        <f>IF('🔢 İNDİKATÖRLER'!T277&lt;0,'🔢 İNDİKATÖRLER'!T277&amp;"","—")</f>
        <v>—</v>
      </c>
      <c r="K278" s="62" t="str">
        <f>IFERROR(TEXT('🔢 İNDİKATÖRLER'!F277,"0.00")&amp;"%","?")</f>
        <v>005%</v>
      </c>
      <c r="L278" s="61" t="str">
        <f>IFERROR(IF('📡 CANLI_VERİ'!I278&gt;0,"+"&amp;TEXT('📡 CANLI_VERİ'!I278,"0.0")&amp;"%",TEXT('📡 CANLI_VERİ'!I278,"0.0")&amp;"%"),"—")</f>
        <v>00%</v>
      </c>
      <c r="M278" s="63">
        <f>'📡 CANLI_VERİ'!H278</f>
        <v>151033</v>
      </c>
      <c r="N278" s="63">
        <f>'📡 CANLI_VERİ'!C278</f>
        <v>35.020000000000003</v>
      </c>
      <c r="O278" s="64" t="str">
        <f>IF(COUNT('🔢 İNDİKATÖRLER'!U277),REPT("█",'🔢 İNDİKATÖRLER'!U277)&amp;"  "&amp;'🔢 İNDİKATÖRLER'!U277&amp;"/15","")</f>
        <v>████████  8/15</v>
      </c>
      <c r="P278" s="250" t="str">
        <f t="shared" si="8"/>
        <v>—</v>
      </c>
      <c r="Q278" s="250" t="str">
        <f t="shared" si="9"/>
        <v>—</v>
      </c>
    </row>
    <row r="279" spans="1:17" ht="16.05" customHeight="1" x14ac:dyDescent="0.3">
      <c r="A279" s="24">
        <v>276</v>
      </c>
      <c r="B279" s="25" t="s">
        <v>617</v>
      </c>
      <c r="C279" s="53">
        <f>'🔢 İNDİKATÖRLER'!U278</f>
        <v>6</v>
      </c>
      <c r="D279" s="54" t="str">
        <f>'🔢 İNDİKATÖRLER'!N278</f>
        <v>✗</v>
      </c>
      <c r="E279" s="55" t="str">
        <f>'🔢 İNDİKATÖRLER'!O278</f>
        <v>✓</v>
      </c>
      <c r="F279" s="54" t="str">
        <f>'🔢 İNDİKATÖRLER'!P278</f>
        <v>✓</v>
      </c>
      <c r="G279" s="55" t="str">
        <f>'🔢 İNDİKATÖRLER'!Q278</f>
        <v>✗</v>
      </c>
      <c r="H279" s="55" t="str">
        <f>'🔢 İNDİKATÖRLER'!R278</f>
        <v>✗</v>
      </c>
      <c r="I279" s="55" t="str">
        <f>'🔢 İNDİKATÖRLER'!S278</f>
        <v>✗</v>
      </c>
      <c r="J279" s="54" t="str">
        <f>IF('🔢 İNDİKATÖRLER'!T278&lt;0,'🔢 İNDİKATÖRLER'!T278&amp;"","—")</f>
        <v>—</v>
      </c>
      <c r="K279" s="54" t="str">
        <f>IFERROR(TEXT('🔢 İNDİKATÖRLER'!F278,"0.00")&amp;"%","?")</f>
        <v>004%</v>
      </c>
      <c r="L279" s="55" t="str">
        <f>IFERROR(IF('📡 CANLI_VERİ'!I279&gt;0,"+"&amp;TEXT('📡 CANLI_VERİ'!I279,"0.0")&amp;"%",TEXT('📡 CANLI_VERİ'!I279,"0.0")&amp;"%"),"—")</f>
        <v>+00%</v>
      </c>
      <c r="M279" s="58">
        <f>'📡 CANLI_VERİ'!H279</f>
        <v>156101</v>
      </c>
      <c r="N279" s="58">
        <f>'📡 CANLI_VERİ'!C279</f>
        <v>5.38</v>
      </c>
      <c r="O279" s="56" t="str">
        <f>IF(COUNT('🔢 İNDİKATÖRLER'!U278),REPT("█",'🔢 İNDİKATÖRLER'!U278)&amp;"  "&amp;'🔢 İNDİKATÖRLER'!U278&amp;"/15","")</f>
        <v>██████  6/15</v>
      </c>
      <c r="P279" s="250" t="str">
        <f t="shared" si="8"/>
        <v>—</v>
      </c>
      <c r="Q279" s="250" t="str">
        <f t="shared" si="9"/>
        <v>—</v>
      </c>
    </row>
    <row r="280" spans="1:17" ht="16.05" customHeight="1" x14ac:dyDescent="0.3">
      <c r="A280" s="15">
        <v>277</v>
      </c>
      <c r="B280" s="16" t="s">
        <v>237</v>
      </c>
      <c r="C280" s="15" t="str">
        <f>'🔢 İNDİKATÖRLER'!U279</f>
        <v/>
      </c>
      <c r="D280" s="15" t="str">
        <f>'🔢 İNDİKATÖRLER'!N279</f>
        <v>?</v>
      </c>
      <c r="E280" s="15" t="str">
        <f>'🔢 İNDİKATÖRLER'!O279</f>
        <v>?</v>
      </c>
      <c r="F280" s="15" t="str">
        <f>'🔢 İNDİKATÖRLER'!P279</f>
        <v>?</v>
      </c>
      <c r="G280" s="15" t="str">
        <f>'🔢 İNDİKATÖRLER'!Q279</f>
        <v>?</v>
      </c>
      <c r="H280" s="15" t="str">
        <f>'🔢 İNDİKATÖRLER'!R279</f>
        <v>?</v>
      </c>
      <c r="I280" s="15" t="str">
        <f>'🔢 İNDİKATÖRLER'!S279</f>
        <v>?</v>
      </c>
      <c r="J280" s="15" t="str">
        <f>IF('🔢 İNDİKATÖRLER'!T279&lt;0,'🔢 İNDİKATÖRLER'!T279&amp;"","—")</f>
        <v>—</v>
      </c>
      <c r="K280" s="15" t="str">
        <f>IFERROR(TEXT('🔢 İNDİKATÖRLER'!F279,"0.00")&amp;"%","?")</f>
        <v>?%</v>
      </c>
      <c r="L280" s="15" t="str">
        <f>IFERROR(IF('📡 CANLI_VERİ'!I280&gt;0,"+"&amp;TEXT('📡 CANLI_VERİ'!I280,"0.0")&amp;"%",TEXT('📡 CANLI_VERİ'!I280,"0.0")&amp;"%"),"—")</f>
        <v>+00%</v>
      </c>
      <c r="M280" s="15">
        <f>'📡 CANLI_VERİ'!H280</f>
        <v>14169</v>
      </c>
      <c r="N280" s="15">
        <f>'📡 CANLI_VERİ'!C280</f>
        <v>15.12</v>
      </c>
      <c r="O280" s="15" t="str">
        <f>IF(COUNT('🔢 İNDİKATÖRLER'!U279),REPT("█",'🔢 İNDİKATÖRLER'!U279)&amp;"  "&amp;'🔢 İNDİKATÖRLER'!U279&amp;"/15","")</f>
        <v/>
      </c>
      <c r="P280" s="250" t="str">
        <f t="shared" si="8"/>
        <v>—</v>
      </c>
      <c r="Q280" s="250" t="str">
        <f t="shared" si="9"/>
        <v>📊 Yüksek Skor</v>
      </c>
    </row>
    <row r="281" spans="1:17" ht="16.05" customHeight="1" x14ac:dyDescent="0.3">
      <c r="A281" s="24">
        <v>278</v>
      </c>
      <c r="B281" s="25" t="s">
        <v>618</v>
      </c>
      <c r="C281" s="24" t="str">
        <f>'🔢 İNDİKATÖRLER'!U280</f>
        <v/>
      </c>
      <c r="D281" s="24" t="str">
        <f>'🔢 İNDİKATÖRLER'!N280</f>
        <v>?</v>
      </c>
      <c r="E281" s="24" t="str">
        <f>'🔢 İNDİKATÖRLER'!O280</f>
        <v>?</v>
      </c>
      <c r="F281" s="24" t="str">
        <f>'🔢 İNDİKATÖRLER'!P280</f>
        <v>?</v>
      </c>
      <c r="G281" s="24" t="str">
        <f>'🔢 İNDİKATÖRLER'!Q280</f>
        <v>?</v>
      </c>
      <c r="H281" s="24" t="str">
        <f>'🔢 İNDİKATÖRLER'!R280</f>
        <v>?</v>
      </c>
      <c r="I281" s="24" t="str">
        <f>'🔢 İNDİKATÖRLER'!S280</f>
        <v>?</v>
      </c>
      <c r="J281" s="24" t="str">
        <f>IF('🔢 İNDİKATÖRLER'!T280&lt;0,'🔢 İNDİKATÖRLER'!T280&amp;"","—")</f>
        <v>—</v>
      </c>
      <c r="K281" s="24" t="str">
        <f>IFERROR(TEXT('🔢 İNDİKATÖRLER'!F280,"0.00")&amp;"%","?")</f>
        <v>?%</v>
      </c>
      <c r="L281" s="24" t="str">
        <f>IFERROR(IF('📡 CANLI_VERİ'!I281&gt;0,"+"&amp;TEXT('📡 CANLI_VERİ'!I281,"0.0")&amp;"%",TEXT('📡 CANLI_VERİ'!I281,"0.0")&amp;"%"),"—")</f>
        <v>00%</v>
      </c>
      <c r="M281" s="24">
        <f>'📡 CANLI_VERİ'!H281</f>
        <v>808058</v>
      </c>
      <c r="N281" s="24">
        <f>'📡 CANLI_VERİ'!C281</f>
        <v>3.69</v>
      </c>
      <c r="O281" s="24" t="str">
        <f>IF(COUNT('🔢 İNDİKATÖRLER'!U280),REPT("█",'🔢 İNDİKATÖRLER'!U280)&amp;"  "&amp;'🔢 İNDİKATÖRLER'!U280&amp;"/15","")</f>
        <v/>
      </c>
      <c r="P281" s="250" t="str">
        <f t="shared" si="8"/>
        <v>—</v>
      </c>
      <c r="Q281" s="250" t="str">
        <f t="shared" si="9"/>
        <v>📊 Yüksek Skor</v>
      </c>
    </row>
    <row r="282" spans="1:17" ht="16.05" customHeight="1" x14ac:dyDescent="0.3">
      <c r="A282" s="15">
        <v>279</v>
      </c>
      <c r="B282" s="16" t="s">
        <v>211</v>
      </c>
      <c r="C282" s="59">
        <f>'🔢 İNDİKATÖRLER'!U281</f>
        <v>6</v>
      </c>
      <c r="D282" s="61" t="str">
        <f>'🔢 İNDİKATÖRLER'!N281</f>
        <v>✗</v>
      </c>
      <c r="E282" s="61" t="str">
        <f>'🔢 İNDİKATÖRLER'!O281</f>
        <v>✓</v>
      </c>
      <c r="F282" s="60" t="str">
        <f>'🔢 İNDİKATÖRLER'!P281</f>
        <v>✓</v>
      </c>
      <c r="G282" s="60" t="str">
        <f>'🔢 İNDİKATÖRLER'!Q281</f>
        <v>✗</v>
      </c>
      <c r="H282" s="60" t="str">
        <f>'🔢 İNDİKATÖRLER'!R281</f>
        <v>✗</v>
      </c>
      <c r="I282" s="60" t="str">
        <f>'🔢 İNDİKATÖRLER'!S281</f>
        <v>✗</v>
      </c>
      <c r="J282" s="64" t="str">
        <f>IF('🔢 İNDİKATÖRLER'!T281&lt;0,'🔢 İNDİKATÖRLER'!T281&amp;"","—")</f>
        <v>—</v>
      </c>
      <c r="K282" s="62" t="str">
        <f>IFERROR(TEXT('🔢 İNDİKATÖRLER'!F281,"0.00")&amp;"%","?")</f>
        <v>004%</v>
      </c>
      <c r="L282" s="62" t="str">
        <f>IFERROR(IF('📡 CANLI_VERİ'!I282&gt;0,"+"&amp;TEXT('📡 CANLI_VERİ'!I282,"0.0")&amp;"%",TEXT('📡 CANLI_VERİ'!I282,"0.0")&amp;"%"),"—")</f>
        <v>-01%</v>
      </c>
      <c r="M282" s="63">
        <f>'📡 CANLI_VERİ'!H282</f>
        <v>2666</v>
      </c>
      <c r="N282" s="63">
        <f>'📡 CANLI_VERİ'!C282</f>
        <v>104.1</v>
      </c>
      <c r="O282" s="64" t="str">
        <f>IF(COUNT('🔢 İNDİKATÖRLER'!U281),REPT("█",'🔢 İNDİKATÖRLER'!U281)&amp;"  "&amp;'🔢 İNDİKATÖRLER'!U281&amp;"/15","")</f>
        <v>██████  6/15</v>
      </c>
      <c r="P282" s="250" t="str">
        <f t="shared" si="8"/>
        <v>—</v>
      </c>
      <c r="Q282" s="250" t="str">
        <f t="shared" si="9"/>
        <v>—</v>
      </c>
    </row>
    <row r="283" spans="1:17" ht="16.05" customHeight="1" x14ac:dyDescent="0.3">
      <c r="A283" s="24">
        <v>280</v>
      </c>
      <c r="B283" s="25" t="s">
        <v>155</v>
      </c>
      <c r="C283" s="24" t="str">
        <f>'🔢 İNDİKATÖRLER'!U282</f>
        <v/>
      </c>
      <c r="D283" s="24" t="str">
        <f>'🔢 İNDİKATÖRLER'!N282</f>
        <v>?</v>
      </c>
      <c r="E283" s="24" t="str">
        <f>'🔢 İNDİKATÖRLER'!O282</f>
        <v>?</v>
      </c>
      <c r="F283" s="24" t="str">
        <f>'🔢 İNDİKATÖRLER'!P282</f>
        <v>?</v>
      </c>
      <c r="G283" s="24" t="str">
        <f>'🔢 İNDİKATÖRLER'!Q282</f>
        <v>?</v>
      </c>
      <c r="H283" s="24" t="str">
        <f>'🔢 İNDİKATÖRLER'!R282</f>
        <v>?</v>
      </c>
      <c r="I283" s="24" t="str">
        <f>'🔢 İNDİKATÖRLER'!S282</f>
        <v>?</v>
      </c>
      <c r="J283" s="24" t="str">
        <f>IF('🔢 İNDİKATÖRLER'!T282&lt;0,'🔢 İNDİKATÖRLER'!T282&amp;"","—")</f>
        <v>—</v>
      </c>
      <c r="K283" s="24" t="str">
        <f>IFERROR(TEXT('🔢 İNDİKATÖRLER'!F282,"0.00")&amp;"%","?")</f>
        <v>?%</v>
      </c>
      <c r="L283" s="24" t="str">
        <f>IFERROR(IF('📡 CANLI_VERİ'!I283&gt;0,"+"&amp;TEXT('📡 CANLI_VERİ'!I283,"0.0")&amp;"%",TEXT('📡 CANLI_VERİ'!I283,"0.0")&amp;"%"),"—")</f>
        <v>00%</v>
      </c>
      <c r="M283" s="24">
        <f>'📡 CANLI_VERİ'!H283</f>
        <v>315</v>
      </c>
      <c r="N283" s="24">
        <f>'📡 CANLI_VERİ'!C283</f>
        <v>1128</v>
      </c>
      <c r="O283" s="24" t="str">
        <f>IF(COUNT('🔢 İNDİKATÖRLER'!U282),REPT("█",'🔢 İNDİKATÖRLER'!U282)&amp;"  "&amp;'🔢 İNDİKATÖRLER'!U282&amp;"/15","")</f>
        <v/>
      </c>
      <c r="P283" s="250" t="str">
        <f t="shared" si="8"/>
        <v>—</v>
      </c>
      <c r="Q283" s="250" t="str">
        <f t="shared" si="9"/>
        <v>📊 Yüksek Skor</v>
      </c>
    </row>
    <row r="284" spans="1:17" ht="16.05" customHeight="1" x14ac:dyDescent="0.3">
      <c r="A284" s="15">
        <v>281</v>
      </c>
      <c r="B284" s="16" t="s">
        <v>619</v>
      </c>
      <c r="C284" s="15" t="str">
        <f>'🔢 İNDİKATÖRLER'!U283</f>
        <v/>
      </c>
      <c r="D284" s="15" t="str">
        <f>'🔢 İNDİKATÖRLER'!N283</f>
        <v>?</v>
      </c>
      <c r="E284" s="15" t="str">
        <f>'🔢 İNDİKATÖRLER'!O283</f>
        <v>?</v>
      </c>
      <c r="F284" s="15" t="str">
        <f>'🔢 İNDİKATÖRLER'!P283</f>
        <v>?</v>
      </c>
      <c r="G284" s="15" t="str">
        <f>'🔢 İNDİKATÖRLER'!Q283</f>
        <v>?</v>
      </c>
      <c r="H284" s="15" t="str">
        <f>'🔢 İNDİKATÖRLER'!R283</f>
        <v>?</v>
      </c>
      <c r="I284" s="15" t="str">
        <f>'🔢 İNDİKATÖRLER'!S283</f>
        <v>?</v>
      </c>
      <c r="J284" s="15" t="str">
        <f>IF('🔢 İNDİKATÖRLER'!T283&lt;0,'🔢 İNDİKATÖRLER'!T283&amp;"","—")</f>
        <v>—</v>
      </c>
      <c r="K284" s="15" t="str">
        <f>IFERROR(TEXT('🔢 İNDİKATÖRLER'!F283,"0.00")&amp;"%","?")</f>
        <v>?%</v>
      </c>
      <c r="L284" s="15" t="str">
        <f>IFERROR(IF('📡 CANLI_VERİ'!I284&gt;0,"+"&amp;TEXT('📡 CANLI_VERİ'!I284,"0.0")&amp;"%",TEXT('📡 CANLI_VERİ'!I284,"0.0")&amp;"%"),"—")</f>
        <v>-01%</v>
      </c>
      <c r="M284" s="15">
        <f>'📡 CANLI_VERİ'!H284</f>
        <v>31627</v>
      </c>
      <c r="N284" s="15">
        <f>'📡 CANLI_VERİ'!C284</f>
        <v>41.42</v>
      </c>
      <c r="O284" s="15" t="str">
        <f>IF(COUNT('🔢 İNDİKATÖRLER'!U283),REPT("█",'🔢 İNDİKATÖRLER'!U283)&amp;"  "&amp;'🔢 İNDİKATÖRLER'!U283&amp;"/15","")</f>
        <v/>
      </c>
      <c r="P284" s="250" t="str">
        <f t="shared" si="8"/>
        <v>—</v>
      </c>
      <c r="Q284" s="250" t="str">
        <f t="shared" si="9"/>
        <v>📊 Yüksek Skor</v>
      </c>
    </row>
    <row r="285" spans="1:17" ht="16.05" customHeight="1" x14ac:dyDescent="0.3">
      <c r="A285" s="24">
        <v>282</v>
      </c>
      <c r="B285" s="25" t="s">
        <v>160</v>
      </c>
      <c r="C285" s="24" t="str">
        <f>'🔢 İNDİKATÖRLER'!U284</f>
        <v/>
      </c>
      <c r="D285" s="24" t="str">
        <f>'🔢 İNDİKATÖRLER'!N284</f>
        <v>?</v>
      </c>
      <c r="E285" s="24" t="str">
        <f>'🔢 İNDİKATÖRLER'!O284</f>
        <v>?</v>
      </c>
      <c r="F285" s="24" t="str">
        <f>'🔢 İNDİKATÖRLER'!P284</f>
        <v>?</v>
      </c>
      <c r="G285" s="24" t="str">
        <f>'🔢 İNDİKATÖRLER'!Q284</f>
        <v>?</v>
      </c>
      <c r="H285" s="24" t="str">
        <f>'🔢 İNDİKATÖRLER'!R284</f>
        <v>?</v>
      </c>
      <c r="I285" s="24" t="str">
        <f>'🔢 İNDİKATÖRLER'!S284</f>
        <v>?</v>
      </c>
      <c r="J285" s="24" t="str">
        <f>IF('🔢 İNDİKATÖRLER'!T284&lt;0,'🔢 İNDİKATÖRLER'!T284&amp;"","—")</f>
        <v>—</v>
      </c>
      <c r="K285" s="24" t="str">
        <f>IFERROR(TEXT('🔢 İNDİKATÖRLER'!F284,"0.00")&amp;"%","?")</f>
        <v>?%</v>
      </c>
      <c r="L285" s="24" t="str">
        <f>IFERROR(IF('📡 CANLI_VERİ'!I285&gt;0,"+"&amp;TEXT('📡 CANLI_VERİ'!I285,"0.0")&amp;"%",TEXT('📡 CANLI_VERİ'!I285,"0.0")&amp;"%"),"—")</f>
        <v>00%</v>
      </c>
      <c r="M285" s="24">
        <f>'📡 CANLI_VERİ'!H285</f>
        <v>17017</v>
      </c>
      <c r="N285" s="24">
        <f>'📡 CANLI_VERİ'!C285</f>
        <v>18.45</v>
      </c>
      <c r="O285" s="24" t="str">
        <f>IF(COUNT('🔢 İNDİKATÖRLER'!U284),REPT("█",'🔢 İNDİKATÖRLER'!U284)&amp;"  "&amp;'🔢 İNDİKATÖRLER'!U284&amp;"/15","")</f>
        <v/>
      </c>
      <c r="P285" s="250" t="str">
        <f t="shared" si="8"/>
        <v>—</v>
      </c>
      <c r="Q285" s="250" t="str">
        <f t="shared" si="9"/>
        <v>📊 Yüksek Skor</v>
      </c>
    </row>
    <row r="286" spans="1:17" ht="16.05" customHeight="1" x14ac:dyDescent="0.3">
      <c r="A286" s="15">
        <v>283</v>
      </c>
      <c r="B286" s="16" t="s">
        <v>620</v>
      </c>
      <c r="C286" s="15" t="str">
        <f>'🔢 İNDİKATÖRLER'!U285</f>
        <v/>
      </c>
      <c r="D286" s="15" t="str">
        <f>'🔢 İNDİKATÖRLER'!N285</f>
        <v>?</v>
      </c>
      <c r="E286" s="15" t="str">
        <f>'🔢 İNDİKATÖRLER'!O285</f>
        <v>?</v>
      </c>
      <c r="F286" s="15" t="str">
        <f>'🔢 İNDİKATÖRLER'!P285</f>
        <v>?</v>
      </c>
      <c r="G286" s="15" t="str">
        <f>'🔢 İNDİKATÖRLER'!Q285</f>
        <v>?</v>
      </c>
      <c r="H286" s="15" t="str">
        <f>'🔢 İNDİKATÖRLER'!R285</f>
        <v>?</v>
      </c>
      <c r="I286" s="15" t="str">
        <f>'🔢 İNDİKATÖRLER'!S285</f>
        <v>?</v>
      </c>
      <c r="J286" s="15" t="str">
        <f>IF('🔢 İNDİKATÖRLER'!T285&lt;0,'🔢 İNDİKATÖRLER'!T285&amp;"","—")</f>
        <v>—</v>
      </c>
      <c r="K286" s="15" t="str">
        <f>IFERROR(TEXT('🔢 İNDİKATÖRLER'!F285,"0.00")&amp;"%","?")</f>
        <v>?%</v>
      </c>
      <c r="L286" s="15" t="str">
        <f>IFERROR(IF('📡 CANLI_VERİ'!I286&gt;0,"+"&amp;TEXT('📡 CANLI_VERİ'!I286,"0.0")&amp;"%",TEXT('📡 CANLI_VERİ'!I286,"0.0")&amp;"%"),"—")</f>
        <v>00%</v>
      </c>
      <c r="M286" s="15">
        <f>'📡 CANLI_VERİ'!H286</f>
        <v>38940</v>
      </c>
      <c r="N286" s="15">
        <f>'📡 CANLI_VERİ'!C286</f>
        <v>30.16</v>
      </c>
      <c r="O286" s="15" t="str">
        <f>IF(COUNT('🔢 İNDİKATÖRLER'!U285),REPT("█",'🔢 İNDİKATÖRLER'!U285)&amp;"  "&amp;'🔢 İNDİKATÖRLER'!U285&amp;"/15","")</f>
        <v/>
      </c>
      <c r="P286" s="250" t="str">
        <f t="shared" si="8"/>
        <v>—</v>
      </c>
      <c r="Q286" s="250" t="str">
        <f t="shared" si="9"/>
        <v>📊 Yüksek Skor</v>
      </c>
    </row>
    <row r="287" spans="1:17" ht="16.05" customHeight="1" x14ac:dyDescent="0.3">
      <c r="A287" s="24">
        <v>284</v>
      </c>
      <c r="B287" s="25" t="s">
        <v>621</v>
      </c>
      <c r="C287" s="53">
        <f>'🔢 İNDİKATÖRLER'!U286</f>
        <v>1</v>
      </c>
      <c r="D287" s="54" t="str">
        <f>'🔢 İNDİKATÖRLER'!N286</f>
        <v>✗</v>
      </c>
      <c r="E287" s="54" t="str">
        <f>'🔢 İNDİKATÖRLER'!O286</f>
        <v>✓</v>
      </c>
      <c r="F287" s="54" t="str">
        <f>'🔢 İNDİKATÖRLER'!P286</f>
        <v>✗</v>
      </c>
      <c r="G287" s="54" t="str">
        <f>'🔢 İNDİKATÖRLER'!Q286</f>
        <v>✗</v>
      </c>
      <c r="H287" s="54" t="str">
        <f>'🔢 İNDİKATÖRLER'!R286</f>
        <v>✗</v>
      </c>
      <c r="I287" s="54" t="str">
        <f>'🔢 İNDİKATÖRLER'!S286</f>
        <v>✗</v>
      </c>
      <c r="J287" s="54" t="str">
        <f>IF('🔢 İNDİKATÖRLER'!T286&lt;0,'🔢 İNDİKATÖRLER'!T286&amp;"","—")</f>
        <v>-2</v>
      </c>
      <c r="K287" s="54" t="str">
        <f>IFERROR(TEXT('🔢 İNDİKATÖRLER'!F286,"0.00")&amp;"%","?")</f>
        <v>009%</v>
      </c>
      <c r="L287" s="54" t="str">
        <f>IFERROR(IF('📡 CANLI_VERİ'!I287&gt;0,"+"&amp;TEXT('📡 CANLI_VERİ'!I287,"0.0")&amp;"%",TEXT('📡 CANLI_VERİ'!I287,"0.0")&amp;"%"),"—")</f>
        <v>00%</v>
      </c>
      <c r="M287" s="58">
        <f>'📡 CANLI_VERİ'!H287</f>
        <v>217</v>
      </c>
      <c r="N287" s="58">
        <f>'📡 CANLI_VERİ'!C287</f>
        <v>58.65</v>
      </c>
      <c r="O287" s="56" t="str">
        <f>IF(COUNT('🔢 İNDİKATÖRLER'!U286),REPT("█",'🔢 İNDİKATÖRLER'!U286)&amp;"  "&amp;'🔢 İNDİKATÖRLER'!U286&amp;"/15","")</f>
        <v>█  1/15</v>
      </c>
      <c r="P287" s="250" t="str">
        <f t="shared" si="8"/>
        <v>—</v>
      </c>
      <c r="Q287" s="250" t="str">
        <f t="shared" si="9"/>
        <v>—</v>
      </c>
    </row>
    <row r="288" spans="1:17" ht="16.05" customHeight="1" x14ac:dyDescent="0.3">
      <c r="A288" s="15">
        <v>285</v>
      </c>
      <c r="B288" s="16" t="s">
        <v>622</v>
      </c>
      <c r="C288" s="70">
        <f>'🔢 İNDİKATÖRLER'!U287</f>
        <v>1</v>
      </c>
      <c r="D288" s="61" t="str">
        <f>'🔢 İNDİKATÖRLER'!N287</f>
        <v>✗</v>
      </c>
      <c r="E288" s="61" t="str">
        <f>'🔢 İNDİKATÖRLER'!O287</f>
        <v>✓</v>
      </c>
      <c r="F288" s="61" t="str">
        <f>'🔢 İNDİKATÖRLER'!P287</f>
        <v>✗</v>
      </c>
      <c r="G288" s="61" t="str">
        <f>'🔢 İNDİKATÖRLER'!Q287</f>
        <v>✗</v>
      </c>
      <c r="H288" s="60" t="str">
        <f>'🔢 İNDİKATÖRLER'!R287</f>
        <v>✗</v>
      </c>
      <c r="I288" s="61" t="str">
        <f>'🔢 İNDİKATÖRLER'!S287</f>
        <v>✗</v>
      </c>
      <c r="J288" s="60" t="str">
        <f>IF('🔢 İNDİKATÖRLER'!T287&lt;0,'🔢 İNDİKATÖRLER'!T287&amp;"","—")</f>
        <v>-2</v>
      </c>
      <c r="K288" s="60" t="str">
        <f>IFERROR(TEXT('🔢 İNDİKATÖRLER'!F287,"0.00")&amp;"%","?")</f>
        <v>008%</v>
      </c>
      <c r="L288" s="61" t="str">
        <f>IFERROR(IF('📡 CANLI_VERİ'!I288&gt;0,"+"&amp;TEXT('📡 CANLI_VERİ'!I288,"0.0")&amp;"%",TEXT('📡 CANLI_VERİ'!I288,"0.0")&amp;"%"),"—")</f>
        <v>+00%</v>
      </c>
      <c r="M288" s="63">
        <f>'📡 CANLI_VERİ'!H288</f>
        <v>924669</v>
      </c>
      <c r="N288" s="63">
        <f>'📡 CANLI_VERİ'!C288</f>
        <v>2.1800000000000002</v>
      </c>
      <c r="O288" s="61" t="str">
        <f>IF(COUNT('🔢 İNDİKATÖRLER'!U287),REPT("█",'🔢 İNDİKATÖRLER'!U287)&amp;"  "&amp;'🔢 İNDİKATÖRLER'!U287&amp;"/15","")</f>
        <v>█  1/15</v>
      </c>
      <c r="P288" s="250" t="str">
        <f t="shared" si="8"/>
        <v>—</v>
      </c>
      <c r="Q288" s="250" t="str">
        <f t="shared" si="9"/>
        <v>—</v>
      </c>
    </row>
    <row r="289" spans="1:17" ht="16.05" customHeight="1" x14ac:dyDescent="0.3">
      <c r="A289" s="24">
        <v>286</v>
      </c>
      <c r="B289" s="25" t="s">
        <v>623</v>
      </c>
      <c r="C289" s="53">
        <f>'🔢 İNDİKATÖRLER'!U288</f>
        <v>6</v>
      </c>
      <c r="D289" s="54" t="str">
        <f>'🔢 İNDİKATÖRLER'!N288</f>
        <v>✗</v>
      </c>
      <c r="E289" s="55" t="str">
        <f>'🔢 İNDİKATÖRLER'!O288</f>
        <v>✓</v>
      </c>
      <c r="F289" s="54" t="str">
        <f>'🔢 İNDİKATÖRLER'!P288</f>
        <v>✓</v>
      </c>
      <c r="G289" s="55" t="str">
        <f>'🔢 İNDİKATÖRLER'!Q288</f>
        <v>✗</v>
      </c>
      <c r="H289" s="54" t="str">
        <f>'🔢 İNDİKATÖRLER'!R288</f>
        <v>✗</v>
      </c>
      <c r="I289" s="54" t="str">
        <f>'🔢 İNDİKATÖRLER'!S288</f>
        <v>✗</v>
      </c>
      <c r="J289" s="56" t="str">
        <f>IF('🔢 İNDİKATÖRLER'!T288&lt;0,'🔢 İNDİKATÖRLER'!T288&amp;"","—")</f>
        <v>—</v>
      </c>
      <c r="K289" s="57" t="str">
        <f>IFERROR(TEXT('🔢 İNDİKATÖRLER'!F288,"0.00")&amp;"%","?")</f>
        <v>003%</v>
      </c>
      <c r="L289" s="57" t="str">
        <f>IFERROR(IF('📡 CANLI_VERİ'!I289&gt;0,"+"&amp;TEXT('📡 CANLI_VERİ'!I289,"0.0")&amp;"%",TEXT('📡 CANLI_VERİ'!I289,"0.0")&amp;"%"),"—")</f>
        <v>00%</v>
      </c>
      <c r="M289" s="58">
        <f>'📡 CANLI_VERİ'!H289</f>
        <v>89072</v>
      </c>
      <c r="N289" s="58">
        <f>'📡 CANLI_VERİ'!C289</f>
        <v>43.32</v>
      </c>
      <c r="O289" s="56" t="str">
        <f>IF(COUNT('🔢 İNDİKATÖRLER'!U288),REPT("█",'🔢 İNDİKATÖRLER'!U288)&amp;"  "&amp;'🔢 İNDİKATÖRLER'!U288&amp;"/15","")</f>
        <v>██████  6/15</v>
      </c>
      <c r="P289" s="250" t="str">
        <f t="shared" si="8"/>
        <v>—</v>
      </c>
      <c r="Q289" s="250" t="str">
        <f t="shared" si="9"/>
        <v>—</v>
      </c>
    </row>
    <row r="290" spans="1:17" ht="16.05" customHeight="1" x14ac:dyDescent="0.3">
      <c r="A290" s="15">
        <v>287</v>
      </c>
      <c r="B290" s="16" t="s">
        <v>166</v>
      </c>
      <c r="C290" s="65">
        <f>'🔢 İNDİKATÖRLER'!U289</f>
        <v>8</v>
      </c>
      <c r="D290" s="61" t="str">
        <f>'🔢 İNDİKATÖRLER'!N289</f>
        <v>✗</v>
      </c>
      <c r="E290" s="61" t="str">
        <f>'🔢 İNDİKATÖRLER'!O289</f>
        <v>✓</v>
      </c>
      <c r="F290" s="61" t="str">
        <f>'🔢 İNDİKATÖRLER'!P289</f>
        <v>✓</v>
      </c>
      <c r="G290" s="61" t="str">
        <f>'🔢 İNDİKATÖRLER'!Q289</f>
        <v>✗</v>
      </c>
      <c r="H290" s="60" t="str">
        <f>'🔢 İNDİKATÖRLER'!R289</f>
        <v>✓</v>
      </c>
      <c r="I290" s="61" t="str">
        <f>'🔢 İNDİKATÖRLER'!S289</f>
        <v>✗</v>
      </c>
      <c r="J290" s="64" t="str">
        <f>IF('🔢 İNDİKATÖRLER'!T289&lt;0,'🔢 İNDİKATÖRLER'!T289&amp;"","—")</f>
        <v>—</v>
      </c>
      <c r="K290" s="62" t="str">
        <f>IFERROR(TEXT('🔢 İNDİKATÖRLER'!F289,"0.00")&amp;"%","?")</f>
        <v>002%</v>
      </c>
      <c r="L290" s="62" t="str">
        <f>IFERROR(IF('📡 CANLI_VERİ'!I290&gt;0,"+"&amp;TEXT('📡 CANLI_VERİ'!I290,"0.0")&amp;"%",TEXT('📡 CANLI_VERİ'!I290,"0.0")&amp;"%"),"—")</f>
        <v>00%</v>
      </c>
      <c r="M290" s="63">
        <f>'📡 CANLI_VERİ'!H290</f>
        <v>9676</v>
      </c>
      <c r="N290" s="63">
        <f>'📡 CANLI_VERİ'!C290</f>
        <v>29.86</v>
      </c>
      <c r="O290" s="66" t="str">
        <f>IF(COUNT('🔢 İNDİKATÖRLER'!U289),REPT("█",'🔢 İNDİKATÖRLER'!U289)&amp;"  "&amp;'🔢 İNDİKATÖRLER'!U289&amp;"/15","")</f>
        <v>████████  8/15</v>
      </c>
      <c r="P290" s="250" t="str">
        <f t="shared" si="8"/>
        <v>—</v>
      </c>
      <c r="Q290" s="250" t="str">
        <f t="shared" si="9"/>
        <v>—</v>
      </c>
    </row>
    <row r="291" spans="1:17" ht="16.05" customHeight="1" x14ac:dyDescent="0.3">
      <c r="A291" s="24">
        <v>288</v>
      </c>
      <c r="B291" s="25" t="s">
        <v>624</v>
      </c>
      <c r="C291" s="24" t="str">
        <f>'🔢 İNDİKATÖRLER'!U290</f>
        <v/>
      </c>
      <c r="D291" s="24" t="str">
        <f>'🔢 İNDİKATÖRLER'!N290</f>
        <v>?</v>
      </c>
      <c r="E291" s="24" t="str">
        <f>'🔢 İNDİKATÖRLER'!O290</f>
        <v>?</v>
      </c>
      <c r="F291" s="24" t="str">
        <f>'🔢 İNDİKATÖRLER'!P290</f>
        <v>?</v>
      </c>
      <c r="G291" s="24" t="str">
        <f>'🔢 İNDİKATÖRLER'!Q290</f>
        <v>?</v>
      </c>
      <c r="H291" s="24" t="str">
        <f>'🔢 İNDİKATÖRLER'!R290</f>
        <v>?</v>
      </c>
      <c r="I291" s="24" t="str">
        <f>'🔢 İNDİKATÖRLER'!S290</f>
        <v>?</v>
      </c>
      <c r="J291" s="24" t="str">
        <f>IF('🔢 İNDİKATÖRLER'!T290&lt;0,'🔢 İNDİKATÖRLER'!T290&amp;"","—")</f>
        <v>—</v>
      </c>
      <c r="K291" s="24" t="str">
        <f>IFERROR(TEXT('🔢 İNDİKATÖRLER'!F290,"0.00")&amp;"%","?")</f>
        <v>?%</v>
      </c>
      <c r="L291" s="24" t="str">
        <f>IFERROR(IF('📡 CANLI_VERİ'!I291&gt;0,"+"&amp;TEXT('📡 CANLI_VERİ'!I291,"0.0")&amp;"%",TEXT('📡 CANLI_VERİ'!I291,"0.0")&amp;"%"),"—")</f>
        <v>00%</v>
      </c>
      <c r="M291" s="24">
        <f>'📡 CANLI_VERİ'!H291</f>
        <v>158701</v>
      </c>
      <c r="N291" s="24">
        <f>'📡 CANLI_VERİ'!C291</f>
        <v>2.6</v>
      </c>
      <c r="O291" s="24" t="str">
        <f>IF(COUNT('🔢 İNDİKATÖRLER'!U290),REPT("█",'🔢 İNDİKATÖRLER'!U290)&amp;"  "&amp;'🔢 İNDİKATÖRLER'!U290&amp;"/15","")</f>
        <v/>
      </c>
      <c r="P291" s="250" t="str">
        <f t="shared" si="8"/>
        <v>—</v>
      </c>
      <c r="Q291" s="250" t="str">
        <f t="shared" si="9"/>
        <v>📊 Yüksek Skor</v>
      </c>
    </row>
    <row r="292" spans="1:17" ht="16.05" customHeight="1" x14ac:dyDescent="0.3">
      <c r="A292" s="15">
        <v>289</v>
      </c>
      <c r="B292" s="16" t="s">
        <v>625</v>
      </c>
      <c r="C292" s="15" t="str">
        <f>'🔢 İNDİKATÖRLER'!U291</f>
        <v/>
      </c>
      <c r="D292" s="15" t="str">
        <f>'🔢 İNDİKATÖRLER'!N291</f>
        <v>?</v>
      </c>
      <c r="E292" s="15" t="str">
        <f>'🔢 İNDİKATÖRLER'!O291</f>
        <v>?</v>
      </c>
      <c r="F292" s="15" t="str">
        <f>'🔢 İNDİKATÖRLER'!P291</f>
        <v>?</v>
      </c>
      <c r="G292" s="15" t="str">
        <f>'🔢 İNDİKATÖRLER'!Q291</f>
        <v>?</v>
      </c>
      <c r="H292" s="15" t="str">
        <f>'🔢 İNDİKATÖRLER'!R291</f>
        <v>?</v>
      </c>
      <c r="I292" s="15" t="str">
        <f>'🔢 İNDİKATÖRLER'!S291</f>
        <v>?</v>
      </c>
      <c r="J292" s="15" t="str">
        <f>IF('🔢 İNDİKATÖRLER'!T291&lt;0,'🔢 İNDİKATÖRLER'!T291&amp;"","—")</f>
        <v>—</v>
      </c>
      <c r="K292" s="15" t="str">
        <f>IFERROR(TEXT('🔢 İNDİKATÖRLER'!F291,"0.00")&amp;"%","?")</f>
        <v>?%</v>
      </c>
      <c r="L292" s="15" t="str">
        <f>IFERROR(IF('📡 CANLI_VERİ'!I292&gt;0,"+"&amp;TEXT('📡 CANLI_VERİ'!I292,"0.0")&amp;"%",TEXT('📡 CANLI_VERİ'!I292,"0.0")&amp;"%"),"—")</f>
        <v>00%</v>
      </c>
      <c r="M292" s="15">
        <f>'📡 CANLI_VERİ'!H292</f>
        <v>576198</v>
      </c>
      <c r="N292" s="15">
        <f>'📡 CANLI_VERİ'!C292</f>
        <v>4.09</v>
      </c>
      <c r="O292" s="15" t="str">
        <f>IF(COUNT('🔢 İNDİKATÖRLER'!U291),REPT("█",'🔢 İNDİKATÖRLER'!U291)&amp;"  "&amp;'🔢 İNDİKATÖRLER'!U291&amp;"/15","")</f>
        <v/>
      </c>
      <c r="P292" s="250" t="str">
        <f t="shared" si="8"/>
        <v>—</v>
      </c>
      <c r="Q292" s="250" t="str">
        <f t="shared" si="9"/>
        <v>📊 Yüksek Skor</v>
      </c>
    </row>
    <row r="293" spans="1:17" ht="16.05" customHeight="1" x14ac:dyDescent="0.3">
      <c r="A293" s="24">
        <v>290</v>
      </c>
      <c r="B293" s="25" t="s">
        <v>1071</v>
      </c>
      <c r="C293" s="24" t="str">
        <f>'🔢 İNDİKATÖRLER'!U292</f>
        <v/>
      </c>
      <c r="D293" s="24" t="str">
        <f>'🔢 İNDİKATÖRLER'!N292</f>
        <v>?</v>
      </c>
      <c r="E293" s="24" t="str">
        <f>'🔢 İNDİKATÖRLER'!O292</f>
        <v>?</v>
      </c>
      <c r="F293" s="24" t="str">
        <f>'🔢 İNDİKATÖRLER'!P292</f>
        <v>?</v>
      </c>
      <c r="G293" s="24" t="str">
        <f>'🔢 İNDİKATÖRLER'!Q292</f>
        <v>?</v>
      </c>
      <c r="H293" s="24" t="str">
        <f>'🔢 İNDİKATÖRLER'!R292</f>
        <v>?</v>
      </c>
      <c r="I293" s="24" t="str">
        <f>'🔢 İNDİKATÖRLER'!S292</f>
        <v>?</v>
      </c>
      <c r="J293" s="24" t="str">
        <f>IF('🔢 İNDİKATÖRLER'!T292&lt;0,'🔢 İNDİKATÖRLER'!T292&amp;"","—")</f>
        <v>—</v>
      </c>
      <c r="K293" s="24" t="str">
        <f>IFERROR(TEXT('🔢 İNDİKATÖRLER'!F292,"0.00")&amp;"%","?")</f>
        <v>?%</v>
      </c>
      <c r="L293" s="24" t="str">
        <f>IFERROR(IF('📡 CANLI_VERİ'!I293&gt;0,"+"&amp;TEXT('📡 CANLI_VERİ'!I293,"0.0")&amp;"%",TEXT('📡 CANLI_VERİ'!I293,"0.0")&amp;"%"),"—")</f>
        <v>00%</v>
      </c>
      <c r="M293" s="24">
        <f>'📡 CANLI_VERİ'!H293</f>
        <v>0</v>
      </c>
      <c r="N293" s="24">
        <f>'📡 CANLI_VERİ'!C293</f>
        <v>0</v>
      </c>
      <c r="O293" s="24" t="str">
        <f>IF(COUNT('🔢 İNDİKATÖRLER'!U292),REPT("█",'🔢 İNDİKATÖRLER'!U292)&amp;"  "&amp;'🔢 İNDİKATÖRLER'!U292&amp;"/15","")</f>
        <v/>
      </c>
      <c r="P293" s="250" t="str">
        <f t="shared" si="8"/>
        <v>—</v>
      </c>
      <c r="Q293" s="250" t="str">
        <f t="shared" si="9"/>
        <v>📊 Yüksek Skor</v>
      </c>
    </row>
    <row r="294" spans="1:17" ht="16.05" customHeight="1" x14ac:dyDescent="0.3">
      <c r="A294" s="15">
        <v>291</v>
      </c>
      <c r="B294" s="16" t="s">
        <v>148</v>
      </c>
      <c r="C294" s="15" t="str">
        <f>'🔢 İNDİKATÖRLER'!U293</f>
        <v/>
      </c>
      <c r="D294" s="15" t="str">
        <f>'🔢 İNDİKATÖRLER'!N293</f>
        <v>?</v>
      </c>
      <c r="E294" s="15" t="str">
        <f>'🔢 İNDİKATÖRLER'!O293</f>
        <v>?</v>
      </c>
      <c r="F294" s="15" t="str">
        <f>'🔢 İNDİKATÖRLER'!P293</f>
        <v>?</v>
      </c>
      <c r="G294" s="15" t="str">
        <f>'🔢 İNDİKATÖRLER'!Q293</f>
        <v>?</v>
      </c>
      <c r="H294" s="15" t="str">
        <f>'🔢 İNDİKATÖRLER'!R293</f>
        <v>?</v>
      </c>
      <c r="I294" s="15" t="str">
        <f>'🔢 İNDİKATÖRLER'!S293</f>
        <v>?</v>
      </c>
      <c r="J294" s="15" t="str">
        <f>IF('🔢 İNDİKATÖRLER'!T293&lt;0,'🔢 İNDİKATÖRLER'!T293&amp;"","—")</f>
        <v>—</v>
      </c>
      <c r="K294" s="15" t="str">
        <f>IFERROR(TEXT('🔢 İNDİKATÖRLER'!F293,"0.00")&amp;"%","?")</f>
        <v>?%</v>
      </c>
      <c r="L294" s="15" t="str">
        <f>IFERROR(IF('📡 CANLI_VERİ'!I294&gt;0,"+"&amp;TEXT('📡 CANLI_VERİ'!I294,"0.0")&amp;"%",TEXT('📡 CANLI_VERİ'!I294,"0.0")&amp;"%"),"—")</f>
        <v>-01%</v>
      </c>
      <c r="M294" s="15">
        <f>'📡 CANLI_VERİ'!H294</f>
        <v>95302</v>
      </c>
      <c r="N294" s="15">
        <f>'📡 CANLI_VERİ'!C294</f>
        <v>23.8</v>
      </c>
      <c r="O294" s="15" t="str">
        <f>IF(COUNT('🔢 İNDİKATÖRLER'!U293),REPT("█",'🔢 İNDİKATÖRLER'!U293)&amp;"  "&amp;'🔢 İNDİKATÖRLER'!U293&amp;"/15","")</f>
        <v/>
      </c>
      <c r="P294" s="250" t="str">
        <f t="shared" si="8"/>
        <v>—</v>
      </c>
      <c r="Q294" s="250" t="str">
        <f t="shared" si="9"/>
        <v>📊 Yüksek Skor</v>
      </c>
    </row>
    <row r="295" spans="1:17" ht="16.05" customHeight="1" x14ac:dyDescent="0.3">
      <c r="A295" s="24">
        <v>292</v>
      </c>
      <c r="B295" s="25" t="s">
        <v>174</v>
      </c>
      <c r="C295" s="53">
        <f>'🔢 İNDİKATÖRLER'!U294</f>
        <v>3</v>
      </c>
      <c r="D295" s="54" t="str">
        <f>'🔢 İNDİKATÖRLER'!N294</f>
        <v>✗</v>
      </c>
      <c r="E295" s="55" t="str">
        <f>'🔢 İNDİKATÖRLER'!O294</f>
        <v>✓</v>
      </c>
      <c r="F295" s="54" t="str">
        <f>'🔢 İNDİKATÖRLER'!P294</f>
        <v>✗</v>
      </c>
      <c r="G295" s="54" t="str">
        <f>'🔢 İNDİKATÖRLER'!Q294</f>
        <v>✗</v>
      </c>
      <c r="H295" s="55" t="str">
        <f>'🔢 İNDİKATÖRLER'!R294</f>
        <v>✗</v>
      </c>
      <c r="I295" s="55" t="str">
        <f>'🔢 İNDİKATÖRLER'!S294</f>
        <v>✗</v>
      </c>
      <c r="J295" s="54" t="str">
        <f>IF('🔢 İNDİKATÖRLER'!T294&lt;0,'🔢 İNDİKATÖRLER'!T294&amp;"","—")</f>
        <v>—</v>
      </c>
      <c r="K295" s="54" t="str">
        <f>IFERROR(TEXT('🔢 İNDİKATÖRLER'!F294,"0.00")&amp;"%","?")</f>
        <v>003%</v>
      </c>
      <c r="L295" s="54" t="str">
        <f>IFERROR(IF('📡 CANLI_VERİ'!I295&gt;0,"+"&amp;TEXT('📡 CANLI_VERİ'!I295,"0.0")&amp;"%",TEXT('📡 CANLI_VERİ'!I295,"0.0")&amp;"%"),"—")</f>
        <v>+00%</v>
      </c>
      <c r="M295" s="58">
        <f>'📡 CANLI_VERİ'!H295</f>
        <v>155114</v>
      </c>
      <c r="N295" s="58">
        <f>'📡 CANLI_VERİ'!C295</f>
        <v>16.350000000000001</v>
      </c>
      <c r="O295" s="56" t="str">
        <f>IF(COUNT('🔢 İNDİKATÖRLER'!U294),REPT("█",'🔢 İNDİKATÖRLER'!U294)&amp;"  "&amp;'🔢 İNDİKATÖRLER'!U294&amp;"/15","")</f>
        <v>███  3/15</v>
      </c>
      <c r="P295" s="250" t="str">
        <f t="shared" si="8"/>
        <v>—</v>
      </c>
      <c r="Q295" s="250" t="str">
        <f t="shared" si="9"/>
        <v>—</v>
      </c>
    </row>
    <row r="296" spans="1:17" ht="16.05" customHeight="1" x14ac:dyDescent="0.3">
      <c r="A296" s="15">
        <v>293</v>
      </c>
      <c r="B296" s="16" t="s">
        <v>626</v>
      </c>
      <c r="C296" s="59">
        <f>'🔢 İNDİKATÖRLER'!U295</f>
        <v>11</v>
      </c>
      <c r="D296" s="60" t="str">
        <f>'🔢 İNDİKATÖRLER'!N295</f>
        <v>✓</v>
      </c>
      <c r="E296" s="60" t="str">
        <f>'🔢 İNDİKATÖRLER'!O295</f>
        <v>✓</v>
      </c>
      <c r="F296" s="60" t="str">
        <f>'🔢 İNDİKATÖRLER'!P295</f>
        <v>✓</v>
      </c>
      <c r="G296" s="60" t="str">
        <f>'🔢 İNDİKATÖRLER'!Q295</f>
        <v>✓</v>
      </c>
      <c r="H296" s="60" t="str">
        <f>'🔢 İNDİKATÖRLER'!R295</f>
        <v>✗</v>
      </c>
      <c r="I296" s="60" t="str">
        <f>'🔢 İNDİKATÖRLER'!S295</f>
        <v>✗</v>
      </c>
      <c r="J296" s="64" t="str">
        <f>IF('🔢 İNDİKATÖRLER'!T295&lt;0,'🔢 İNDİKATÖRLER'!T295&amp;"","—")</f>
        <v>—</v>
      </c>
      <c r="K296" s="62" t="str">
        <f>IFERROR(TEXT('🔢 İNDİKATÖRLER'!F295,"0.00")&amp;"%","?")</f>
        <v>004%</v>
      </c>
      <c r="L296" s="60" t="str">
        <f>IFERROR(IF('📡 CANLI_VERİ'!I296&gt;0,"+"&amp;TEXT('📡 CANLI_VERİ'!I296,"0.0")&amp;"%",TEXT('📡 CANLI_VERİ'!I296,"0.0")&amp;"%"),"—")</f>
        <v>+00%</v>
      </c>
      <c r="M296" s="63">
        <f>'📡 CANLI_VERİ'!H296</f>
        <v>128452</v>
      </c>
      <c r="N296" s="63">
        <f>'📡 CANLI_VERİ'!C296</f>
        <v>15.46</v>
      </c>
      <c r="O296" s="64" t="str">
        <f>IF(COUNT('🔢 İNDİKATÖRLER'!U295),REPT("█",'🔢 İNDİKATÖRLER'!U295)&amp;"  "&amp;'🔢 İNDİKATÖRLER'!U295&amp;"/15","")</f>
        <v>███████████  11/15</v>
      </c>
      <c r="P296" s="250" t="str">
        <f t="shared" si="8"/>
        <v>—</v>
      </c>
      <c r="Q296" s="250" t="str">
        <f t="shared" si="9"/>
        <v>📊 Yüksek Skor</v>
      </c>
    </row>
    <row r="297" spans="1:17" ht="16.05" customHeight="1" x14ac:dyDescent="0.3">
      <c r="A297" s="24">
        <v>294</v>
      </c>
      <c r="B297" s="25" t="s">
        <v>627</v>
      </c>
      <c r="C297" s="53">
        <f>'🔢 İNDİKATÖRLER'!U296</f>
        <v>9</v>
      </c>
      <c r="D297" s="54" t="str">
        <f>'🔢 İNDİKATÖRLER'!N296</f>
        <v>✓</v>
      </c>
      <c r="E297" s="55" t="str">
        <f>'🔢 İNDİKATÖRLER'!O296</f>
        <v>✓</v>
      </c>
      <c r="F297" s="55" t="str">
        <f>'🔢 İNDİKATÖRLER'!P296</f>
        <v>✓</v>
      </c>
      <c r="G297" s="54" t="str">
        <f>'🔢 İNDİKATÖRLER'!Q296</f>
        <v>✗</v>
      </c>
      <c r="H297" s="54" t="str">
        <f>'🔢 İNDİKATÖRLER'!R296</f>
        <v>✓</v>
      </c>
      <c r="I297" s="55" t="str">
        <f>'🔢 İNDİKATÖRLER'!S296</f>
        <v>✗</v>
      </c>
      <c r="J297" s="54" t="str">
        <f>IF('🔢 İNDİKATÖRLER'!T296&lt;0,'🔢 İNDİKATÖRLER'!T296&amp;"","—")</f>
        <v>-2</v>
      </c>
      <c r="K297" s="54" t="str">
        <f>IFERROR(TEXT('🔢 İNDİKATÖRLER'!F296,"0.00")&amp;"%","?")</f>
        <v>006%</v>
      </c>
      <c r="L297" s="54" t="str">
        <f>IFERROR(IF('📡 CANLI_VERİ'!I297&gt;0,"+"&amp;TEXT('📡 CANLI_VERİ'!I297,"0.0")&amp;"%",TEXT('📡 CANLI_VERİ'!I297,"0.0")&amp;"%"),"—")</f>
        <v>00%</v>
      </c>
      <c r="M297" s="58">
        <f>'📡 CANLI_VERİ'!H297</f>
        <v>95063</v>
      </c>
      <c r="N297" s="58">
        <f>'📡 CANLI_VERİ'!C297</f>
        <v>6.49</v>
      </c>
      <c r="O297" s="56" t="str">
        <f>IF(COUNT('🔢 İNDİKATÖRLER'!U296),REPT("█",'🔢 İNDİKATÖRLER'!U296)&amp;"  "&amp;'🔢 İNDİKATÖRLER'!U296&amp;"/15","")</f>
        <v>█████████  9/15</v>
      </c>
      <c r="P297" s="250" t="str">
        <f t="shared" si="8"/>
        <v>—</v>
      </c>
      <c r="Q297" s="250" t="str">
        <f t="shared" si="9"/>
        <v>—</v>
      </c>
    </row>
    <row r="298" spans="1:17" ht="16.05" customHeight="1" x14ac:dyDescent="0.3">
      <c r="A298" s="15">
        <v>295</v>
      </c>
      <c r="B298" s="16" t="s">
        <v>1072</v>
      </c>
      <c r="C298" s="15" t="str">
        <f>'🔢 İNDİKATÖRLER'!U297</f>
        <v/>
      </c>
      <c r="D298" s="15" t="str">
        <f>'🔢 İNDİKATÖRLER'!N297</f>
        <v>?</v>
      </c>
      <c r="E298" s="15" t="str">
        <f>'🔢 İNDİKATÖRLER'!O297</f>
        <v>?</v>
      </c>
      <c r="F298" s="15" t="str">
        <f>'🔢 İNDİKATÖRLER'!P297</f>
        <v>?</v>
      </c>
      <c r="G298" s="15" t="str">
        <f>'🔢 İNDİKATÖRLER'!Q297</f>
        <v>?</v>
      </c>
      <c r="H298" s="15" t="str">
        <f>'🔢 İNDİKATÖRLER'!R297</f>
        <v>?</v>
      </c>
      <c r="I298" s="15" t="str">
        <f>'🔢 İNDİKATÖRLER'!S297</f>
        <v>?</v>
      </c>
      <c r="J298" s="15" t="str">
        <f>IF('🔢 İNDİKATÖRLER'!T297&lt;0,'🔢 İNDİKATÖRLER'!T297&amp;"","—")</f>
        <v>—</v>
      </c>
      <c r="K298" s="15" t="str">
        <f>IFERROR(TEXT('🔢 İNDİKATÖRLER'!F297,"0.00")&amp;"%","?")</f>
        <v>?%</v>
      </c>
      <c r="L298" s="15" t="str">
        <f>IFERROR(IF('📡 CANLI_VERİ'!I298&gt;0,"+"&amp;TEXT('📡 CANLI_VERİ'!I298,"0.0")&amp;"%",TEXT('📡 CANLI_VERİ'!I298,"0.0")&amp;"%"),"—")</f>
        <v>00%</v>
      </c>
      <c r="M298" s="15">
        <f>'📡 CANLI_VERİ'!H298</f>
        <v>0</v>
      </c>
      <c r="N298" s="15">
        <f>'📡 CANLI_VERİ'!C298</f>
        <v>0</v>
      </c>
      <c r="O298" s="15" t="str">
        <f>IF(COUNT('🔢 İNDİKATÖRLER'!U297),REPT("█",'🔢 İNDİKATÖRLER'!U297)&amp;"  "&amp;'🔢 İNDİKATÖRLER'!U297&amp;"/15","")</f>
        <v/>
      </c>
      <c r="P298" s="250" t="str">
        <f t="shared" si="8"/>
        <v>—</v>
      </c>
      <c r="Q298" s="250" t="str">
        <f t="shared" si="9"/>
        <v>📊 Yüksek Skor</v>
      </c>
    </row>
    <row r="299" spans="1:17" ht="16.05" customHeight="1" x14ac:dyDescent="0.3">
      <c r="A299" s="24">
        <v>296</v>
      </c>
      <c r="B299" s="25" t="s">
        <v>628</v>
      </c>
      <c r="C299" s="71">
        <f>'🔢 İNDİKATÖRLER'!U298</f>
        <v>0</v>
      </c>
      <c r="D299" s="55" t="str">
        <f>'🔢 İNDİKATÖRLER'!N298</f>
        <v>✗</v>
      </c>
      <c r="E299" s="55" t="str">
        <f>'🔢 İNDİKATÖRLER'!O298</f>
        <v>✗</v>
      </c>
      <c r="F299" s="54" t="str">
        <f>'🔢 İNDİKATÖRLER'!P298</f>
        <v>✗</v>
      </c>
      <c r="G299" s="55" t="str">
        <f>'🔢 İNDİKATÖRLER'!Q298</f>
        <v>✗</v>
      </c>
      <c r="H299" s="54" t="str">
        <f>'🔢 İNDİKATÖRLER'!R298</f>
        <v>✗</v>
      </c>
      <c r="I299" s="54" t="str">
        <f>'🔢 İNDİKATÖRLER'!S298</f>
        <v>✗</v>
      </c>
      <c r="J299" s="56" t="str">
        <f>IF('🔢 İNDİKATÖRLER'!T298&lt;0,'🔢 İNDİKATÖRLER'!T298&amp;"","—")</f>
        <v>—</v>
      </c>
      <c r="K299" s="57" t="str">
        <f>IFERROR(TEXT('🔢 İNDİKATÖRLER'!F298,"0.00")&amp;"%","?")</f>
        <v>003%</v>
      </c>
      <c r="L299" s="55" t="str">
        <f>IFERROR(IF('📡 CANLI_VERİ'!I299&gt;0,"+"&amp;TEXT('📡 CANLI_VERİ'!I299,"0.0")&amp;"%",TEXT('📡 CANLI_VERİ'!I299,"0.0")&amp;"%"),"—")</f>
        <v>+00%</v>
      </c>
      <c r="M299" s="58">
        <f>'📡 CANLI_VERİ'!H299</f>
        <v>87523</v>
      </c>
      <c r="N299" s="58">
        <f>'📡 CANLI_VERİ'!C299</f>
        <v>641.5</v>
      </c>
      <c r="O299" s="57" t="str">
        <f>IF(COUNT('🔢 İNDİKATÖRLER'!U298),REPT("█",'🔢 İNDİKATÖRLER'!U298)&amp;"  "&amp;'🔢 İNDİKATÖRLER'!U298&amp;"/15","")</f>
        <v xml:space="preserve">  0/15</v>
      </c>
      <c r="P299" s="250" t="str">
        <f t="shared" si="8"/>
        <v>—</v>
      </c>
      <c r="Q299" s="250" t="str">
        <f t="shared" si="9"/>
        <v>—</v>
      </c>
    </row>
    <row r="300" spans="1:17" ht="16.05" customHeight="1" x14ac:dyDescent="0.3">
      <c r="A300" s="15">
        <v>297</v>
      </c>
      <c r="B300" s="16" t="s">
        <v>1073</v>
      </c>
      <c r="C300" s="15" t="str">
        <f>'🔢 İNDİKATÖRLER'!U299</f>
        <v/>
      </c>
      <c r="D300" s="15" t="str">
        <f>'🔢 İNDİKATÖRLER'!N299</f>
        <v>?</v>
      </c>
      <c r="E300" s="15" t="str">
        <f>'🔢 İNDİKATÖRLER'!O299</f>
        <v>?</v>
      </c>
      <c r="F300" s="15" t="str">
        <f>'🔢 İNDİKATÖRLER'!P299</f>
        <v>?</v>
      </c>
      <c r="G300" s="15" t="str">
        <f>'🔢 İNDİKATÖRLER'!Q299</f>
        <v>?</v>
      </c>
      <c r="H300" s="15" t="str">
        <f>'🔢 İNDİKATÖRLER'!R299</f>
        <v>?</v>
      </c>
      <c r="I300" s="15" t="str">
        <f>'🔢 İNDİKATÖRLER'!S299</f>
        <v>?</v>
      </c>
      <c r="J300" s="15" t="str">
        <f>IF('🔢 İNDİKATÖRLER'!T299&lt;0,'🔢 İNDİKATÖRLER'!T299&amp;"","—")</f>
        <v>—</v>
      </c>
      <c r="K300" s="15" t="str">
        <f>IFERROR(TEXT('🔢 İNDİKATÖRLER'!F299,"0.00")&amp;"%","?")</f>
        <v>?%</v>
      </c>
      <c r="L300" s="15" t="str">
        <f>IFERROR(IF('📡 CANLI_VERİ'!I300&gt;0,"+"&amp;TEXT('📡 CANLI_VERİ'!I300,"0.0")&amp;"%",TEXT('📡 CANLI_VERİ'!I300,"0.0")&amp;"%"),"—")</f>
        <v>00%</v>
      </c>
      <c r="M300" s="15">
        <f>'📡 CANLI_VERİ'!H300</f>
        <v>0</v>
      </c>
      <c r="N300" s="15">
        <f>'📡 CANLI_VERİ'!C300</f>
        <v>0</v>
      </c>
      <c r="O300" s="15" t="str">
        <f>IF(COUNT('🔢 İNDİKATÖRLER'!U299),REPT("█",'🔢 İNDİKATÖRLER'!U299)&amp;"  "&amp;'🔢 İNDİKATÖRLER'!U299&amp;"/15","")</f>
        <v/>
      </c>
      <c r="P300" s="250" t="str">
        <f t="shared" si="8"/>
        <v>—</v>
      </c>
      <c r="Q300" s="250" t="str">
        <f t="shared" si="9"/>
        <v>📊 Yüksek Skor</v>
      </c>
    </row>
    <row r="301" spans="1:17" ht="16.05" customHeight="1" x14ac:dyDescent="0.3">
      <c r="A301" s="24">
        <v>298</v>
      </c>
      <c r="B301" s="25" t="s">
        <v>272</v>
      </c>
      <c r="C301" s="53">
        <f>'🔢 İNDİKATÖRLER'!U300</f>
        <v>8</v>
      </c>
      <c r="D301" s="54" t="str">
        <f>'🔢 İNDİKATÖRLER'!N300</f>
        <v>✗</v>
      </c>
      <c r="E301" s="55" t="str">
        <f>'🔢 İNDİKATÖRLER'!O300</f>
        <v>✓</v>
      </c>
      <c r="F301" s="54" t="str">
        <f>'🔢 İNDİKATÖRLER'!P300</f>
        <v>✓</v>
      </c>
      <c r="G301" s="55" t="str">
        <f>'🔢 İNDİKATÖRLER'!Q300</f>
        <v>✗</v>
      </c>
      <c r="H301" s="54" t="str">
        <f>'🔢 İNDİKATÖRLER'!R300</f>
        <v>✓</v>
      </c>
      <c r="I301" s="54" t="str">
        <f>'🔢 İNDİKATÖRLER'!S300</f>
        <v>✗</v>
      </c>
      <c r="J301" s="56" t="str">
        <f>IF('🔢 İNDİKATÖRLER'!T300&lt;0,'🔢 İNDİKATÖRLER'!T300&amp;"","—")</f>
        <v>—</v>
      </c>
      <c r="K301" s="57" t="str">
        <f>IFERROR(TEXT('🔢 İNDİKATÖRLER'!F300,"0.00")&amp;"%","?")</f>
        <v>003%</v>
      </c>
      <c r="L301" s="54" t="str">
        <f>IFERROR(IF('📡 CANLI_VERİ'!I301&gt;0,"+"&amp;TEXT('📡 CANLI_VERİ'!I301,"0.0")&amp;"%",TEXT('📡 CANLI_VERİ'!I301,"0.0")&amp;"%"),"—")</f>
        <v>+00%</v>
      </c>
      <c r="M301" s="58">
        <f>'📡 CANLI_VERİ'!H301</f>
        <v>63315</v>
      </c>
      <c r="N301" s="58">
        <f>'📡 CANLI_VERİ'!C301</f>
        <v>12.6</v>
      </c>
      <c r="O301" s="56" t="str">
        <f>IF(COUNT('🔢 İNDİKATÖRLER'!U300),REPT("█",'🔢 İNDİKATÖRLER'!U300)&amp;"  "&amp;'🔢 İNDİKATÖRLER'!U300&amp;"/15","")</f>
        <v>████████  8/15</v>
      </c>
      <c r="P301" s="250" t="str">
        <f t="shared" si="8"/>
        <v>—</v>
      </c>
      <c r="Q301" s="250" t="str">
        <f t="shared" si="9"/>
        <v>—</v>
      </c>
    </row>
    <row r="302" spans="1:17" ht="16.05" customHeight="1" x14ac:dyDescent="0.3">
      <c r="A302" s="15">
        <v>299</v>
      </c>
      <c r="B302" s="16" t="s">
        <v>1074</v>
      </c>
      <c r="C302" s="15" t="str">
        <f>'🔢 İNDİKATÖRLER'!U301</f>
        <v/>
      </c>
      <c r="D302" s="15" t="str">
        <f>'🔢 İNDİKATÖRLER'!N301</f>
        <v>?</v>
      </c>
      <c r="E302" s="15" t="str">
        <f>'🔢 İNDİKATÖRLER'!O301</f>
        <v>?</v>
      </c>
      <c r="F302" s="15" t="str">
        <f>'🔢 İNDİKATÖRLER'!P301</f>
        <v>?</v>
      </c>
      <c r="G302" s="15" t="str">
        <f>'🔢 İNDİKATÖRLER'!Q301</f>
        <v>?</v>
      </c>
      <c r="H302" s="15" t="str">
        <f>'🔢 İNDİKATÖRLER'!R301</f>
        <v>?</v>
      </c>
      <c r="I302" s="15" t="str">
        <f>'🔢 İNDİKATÖRLER'!S301</f>
        <v>?</v>
      </c>
      <c r="J302" s="15" t="str">
        <f>IF('🔢 İNDİKATÖRLER'!T301&lt;0,'🔢 İNDİKATÖRLER'!T301&amp;"","—")</f>
        <v>—</v>
      </c>
      <c r="K302" s="15" t="str">
        <f>IFERROR(TEXT('🔢 İNDİKATÖRLER'!F301,"0.00")&amp;"%","?")</f>
        <v>?%</v>
      </c>
      <c r="L302" s="15" t="str">
        <f>IFERROR(IF('📡 CANLI_VERİ'!I302&gt;0,"+"&amp;TEXT('📡 CANLI_VERİ'!I302,"0.0")&amp;"%",TEXT('📡 CANLI_VERİ'!I302,"0.0")&amp;"%"),"—")</f>
        <v>00%</v>
      </c>
      <c r="M302" s="15">
        <f>'📡 CANLI_VERİ'!H302</f>
        <v>0</v>
      </c>
      <c r="N302" s="15">
        <f>'📡 CANLI_VERİ'!C302</f>
        <v>0</v>
      </c>
      <c r="O302" s="15" t="str">
        <f>IF(COUNT('🔢 İNDİKATÖRLER'!U301),REPT("█",'🔢 İNDİKATÖRLER'!U301)&amp;"  "&amp;'🔢 İNDİKATÖRLER'!U301&amp;"/15","")</f>
        <v/>
      </c>
      <c r="P302" s="250" t="str">
        <f t="shared" si="8"/>
        <v>—</v>
      </c>
      <c r="Q302" s="250" t="str">
        <f t="shared" si="9"/>
        <v>📊 Yüksek Skor</v>
      </c>
    </row>
    <row r="303" spans="1:17" ht="16.05" customHeight="1" x14ac:dyDescent="0.3">
      <c r="A303" s="24">
        <v>300</v>
      </c>
      <c r="B303" s="25" t="s">
        <v>629</v>
      </c>
      <c r="C303" s="24" t="str">
        <f>'🔢 İNDİKATÖRLER'!U302</f>
        <v/>
      </c>
      <c r="D303" s="24" t="str">
        <f>'🔢 İNDİKATÖRLER'!N302</f>
        <v>?</v>
      </c>
      <c r="E303" s="24" t="str">
        <f>'🔢 İNDİKATÖRLER'!O302</f>
        <v>?</v>
      </c>
      <c r="F303" s="24" t="str">
        <f>'🔢 İNDİKATÖRLER'!P302</f>
        <v>?</v>
      </c>
      <c r="G303" s="24" t="str">
        <f>'🔢 İNDİKATÖRLER'!Q302</f>
        <v>?</v>
      </c>
      <c r="H303" s="24" t="str">
        <f>'🔢 İNDİKATÖRLER'!R302</f>
        <v>?</v>
      </c>
      <c r="I303" s="24" t="str">
        <f>'🔢 İNDİKATÖRLER'!S302</f>
        <v>?</v>
      </c>
      <c r="J303" s="24" t="str">
        <f>IF('🔢 İNDİKATÖRLER'!T302&lt;0,'🔢 İNDİKATÖRLER'!T302&amp;"","—")</f>
        <v>—</v>
      </c>
      <c r="K303" s="24" t="str">
        <f>IFERROR(TEXT('🔢 İNDİKATÖRLER'!F302,"0.00")&amp;"%","?")</f>
        <v>?%</v>
      </c>
      <c r="L303" s="24" t="str">
        <f>IFERROR(IF('📡 CANLI_VERİ'!I303&gt;0,"+"&amp;TEXT('📡 CANLI_VERİ'!I303,"0.0")&amp;"%",TEXT('📡 CANLI_VERİ'!I303,"0.0")&amp;"%"),"—")</f>
        <v>+01%</v>
      </c>
      <c r="M303" s="24">
        <f>'📡 CANLI_VERİ'!H303</f>
        <v>77382</v>
      </c>
      <c r="N303" s="24">
        <f>'📡 CANLI_VERİ'!C303</f>
        <v>13.25</v>
      </c>
      <c r="O303" s="24" t="str">
        <f>IF(COUNT('🔢 İNDİKATÖRLER'!U302),REPT("█",'🔢 İNDİKATÖRLER'!U302)&amp;"  "&amp;'🔢 İNDİKATÖRLER'!U302&amp;"/15","")</f>
        <v/>
      </c>
      <c r="P303" s="250" t="str">
        <f t="shared" si="8"/>
        <v>—</v>
      </c>
      <c r="Q303" s="250" t="str">
        <f t="shared" si="9"/>
        <v>📊 Yüksek Skor</v>
      </c>
    </row>
    <row r="304" spans="1:17" ht="16.05" customHeight="1" x14ac:dyDescent="0.3">
      <c r="A304" s="15">
        <v>301</v>
      </c>
      <c r="B304" s="16" t="s">
        <v>79</v>
      </c>
      <c r="C304" s="59">
        <f>'🔢 İNDİKATÖRLER'!U303</f>
        <v>5</v>
      </c>
      <c r="D304" s="60" t="str">
        <f>'🔢 İNDİKATÖRLER'!N303</f>
        <v>✗</v>
      </c>
      <c r="E304" s="61" t="str">
        <f>'🔢 İNDİKATÖRLER'!O303</f>
        <v>✓</v>
      </c>
      <c r="F304" s="60" t="str">
        <f>'🔢 İNDİKATÖRLER'!P303</f>
        <v>✗</v>
      </c>
      <c r="G304" s="60" t="str">
        <f>'🔢 İNDİKATÖRLER'!Q303</f>
        <v>✗</v>
      </c>
      <c r="H304" s="60" t="str">
        <f>'🔢 İNDİKATÖRLER'!R303</f>
        <v>✗</v>
      </c>
      <c r="I304" s="60" t="str">
        <f>'🔢 İNDİKATÖRLER'!S303</f>
        <v>✓</v>
      </c>
      <c r="J304" s="64" t="str">
        <f>IF('🔢 İNDİKATÖRLER'!T303&lt;0,'🔢 İNDİKATÖRLER'!T303&amp;"","—")</f>
        <v>—</v>
      </c>
      <c r="K304" s="62" t="str">
        <f>IFERROR(TEXT('🔢 İNDİKATÖRLER'!F303,"0.00")&amp;"%","?")</f>
        <v>004%</v>
      </c>
      <c r="L304" s="61" t="str">
        <f>IFERROR(IF('📡 CANLI_VERİ'!I304&gt;0,"+"&amp;TEXT('📡 CANLI_VERİ'!I304,"0.0")&amp;"%",TEXT('📡 CANLI_VERİ'!I304,"0.0")&amp;"%"),"—")</f>
        <v>+00%</v>
      </c>
      <c r="M304" s="63">
        <f>'📡 CANLI_VERİ'!H304</f>
        <v>53237</v>
      </c>
      <c r="N304" s="63">
        <f>'📡 CANLI_VERİ'!C304</f>
        <v>444.75</v>
      </c>
      <c r="O304" s="64" t="str">
        <f>IF(COUNT('🔢 İNDİKATÖRLER'!U303),REPT("█",'🔢 İNDİKATÖRLER'!U303)&amp;"  "&amp;'🔢 İNDİKATÖRLER'!U303&amp;"/15","")</f>
        <v>█████  5/15</v>
      </c>
      <c r="P304" s="250" t="str">
        <f t="shared" si="8"/>
        <v>—</v>
      </c>
      <c r="Q304" s="250" t="str">
        <f t="shared" si="9"/>
        <v>—</v>
      </c>
    </row>
    <row r="305" spans="1:17" ht="16.05" customHeight="1" x14ac:dyDescent="0.3">
      <c r="A305" s="24">
        <v>302</v>
      </c>
      <c r="B305" s="25" t="s">
        <v>201</v>
      </c>
      <c r="C305" s="24" t="str">
        <f>'🔢 İNDİKATÖRLER'!U304</f>
        <v/>
      </c>
      <c r="D305" s="24" t="str">
        <f>'🔢 İNDİKATÖRLER'!N304</f>
        <v>?</v>
      </c>
      <c r="E305" s="24" t="str">
        <f>'🔢 İNDİKATÖRLER'!O304</f>
        <v>?</v>
      </c>
      <c r="F305" s="24" t="str">
        <f>'🔢 İNDİKATÖRLER'!P304</f>
        <v>?</v>
      </c>
      <c r="G305" s="24" t="str">
        <f>'🔢 İNDİKATÖRLER'!Q304</f>
        <v>?</v>
      </c>
      <c r="H305" s="24" t="str">
        <f>'🔢 İNDİKATÖRLER'!R304</f>
        <v>?</v>
      </c>
      <c r="I305" s="24" t="str">
        <f>'🔢 İNDİKATÖRLER'!S304</f>
        <v>?</v>
      </c>
      <c r="J305" s="24" t="str">
        <f>IF('🔢 İNDİKATÖRLER'!T304&lt;0,'🔢 İNDİKATÖRLER'!T304&amp;"","—")</f>
        <v>—</v>
      </c>
      <c r="K305" s="24" t="str">
        <f>IFERROR(TEXT('🔢 İNDİKATÖRLER'!F304,"0.00")&amp;"%","?")</f>
        <v>?%</v>
      </c>
      <c r="L305" s="24" t="str">
        <f>IFERROR(IF('📡 CANLI_VERİ'!I305&gt;0,"+"&amp;TEXT('📡 CANLI_VERİ'!I305,"0.0")&amp;"%",TEXT('📡 CANLI_VERİ'!I305,"0.0")&amp;"%"),"—")</f>
        <v>00%</v>
      </c>
      <c r="M305" s="24">
        <f>'📡 CANLI_VERİ'!H305</f>
        <v>4409691</v>
      </c>
      <c r="N305" s="24">
        <f>'📡 CANLI_VERİ'!C305</f>
        <v>1.86</v>
      </c>
      <c r="O305" s="24" t="str">
        <f>IF(COUNT('🔢 İNDİKATÖRLER'!U304),REPT("█",'🔢 İNDİKATÖRLER'!U304)&amp;"  "&amp;'🔢 İNDİKATÖRLER'!U304&amp;"/15","")</f>
        <v/>
      </c>
      <c r="P305" s="250" t="str">
        <f t="shared" si="8"/>
        <v>—</v>
      </c>
      <c r="Q305" s="250" t="str">
        <f t="shared" si="9"/>
        <v>📊 Yüksek Skor</v>
      </c>
    </row>
    <row r="306" spans="1:17" ht="16.05" customHeight="1" x14ac:dyDescent="0.3">
      <c r="A306" s="15">
        <v>303</v>
      </c>
      <c r="B306" s="16" t="s">
        <v>233</v>
      </c>
      <c r="C306" s="59">
        <f>'🔢 İNDİKATÖRLER'!U305</f>
        <v>4</v>
      </c>
      <c r="D306" s="60" t="str">
        <f>'🔢 İNDİKATÖRLER'!N305</f>
        <v>✗</v>
      </c>
      <c r="E306" s="61" t="str">
        <f>'🔢 İNDİKATÖRLER'!O305</f>
        <v>✓</v>
      </c>
      <c r="F306" s="60" t="str">
        <f>'🔢 İNDİKATÖRLER'!P305</f>
        <v>✓</v>
      </c>
      <c r="G306" s="60" t="str">
        <f>'🔢 İNDİKATÖRLER'!Q305</f>
        <v>✗</v>
      </c>
      <c r="H306" s="60" t="str">
        <f>'🔢 İNDİKATÖRLER'!R305</f>
        <v>✗</v>
      </c>
      <c r="I306" s="60" t="str">
        <f>'🔢 İNDİKATÖRLER'!S305</f>
        <v>✗</v>
      </c>
      <c r="J306" s="64" t="str">
        <f>IF('🔢 İNDİKATÖRLER'!T305&lt;0,'🔢 İNDİKATÖRLER'!T305&amp;"","—")</f>
        <v>-2</v>
      </c>
      <c r="K306" s="62" t="str">
        <f>IFERROR(TEXT('🔢 İNDİKATÖRLER'!F305,"0.00")&amp;"%","?")</f>
        <v>005%</v>
      </c>
      <c r="L306" s="60" t="str">
        <f>IFERROR(IF('📡 CANLI_VERİ'!I306&gt;0,"+"&amp;TEXT('📡 CANLI_VERİ'!I306,"0.0")&amp;"%",TEXT('📡 CANLI_VERİ'!I306,"0.0")&amp;"%"),"—")</f>
        <v>+01%</v>
      </c>
      <c r="M306" s="63">
        <f>'📡 CANLI_VERİ'!H306</f>
        <v>222</v>
      </c>
      <c r="N306" s="63">
        <f>'📡 CANLI_VERİ'!C306</f>
        <v>1515</v>
      </c>
      <c r="O306" s="64" t="str">
        <f>IF(COUNT('🔢 İNDİKATÖRLER'!U305),REPT("█",'🔢 İNDİKATÖRLER'!U305)&amp;"  "&amp;'🔢 İNDİKATÖRLER'!U305&amp;"/15","")</f>
        <v>████  4/15</v>
      </c>
      <c r="P306" s="250" t="str">
        <f t="shared" si="8"/>
        <v>—</v>
      </c>
      <c r="Q306" s="250" t="str">
        <f t="shared" si="9"/>
        <v>—</v>
      </c>
    </row>
    <row r="307" spans="1:17" ht="16.05" customHeight="1" x14ac:dyDescent="0.3">
      <c r="A307" s="24">
        <v>304</v>
      </c>
      <c r="B307" s="25" t="s">
        <v>630</v>
      </c>
      <c r="C307" s="67">
        <f>'🔢 İNDİKATÖRLER'!U306</f>
        <v>1</v>
      </c>
      <c r="D307" s="55" t="str">
        <f>'🔢 İNDİKATÖRLER'!N306</f>
        <v>✗</v>
      </c>
      <c r="E307" s="55" t="str">
        <f>'🔢 İNDİKATÖRLER'!O306</f>
        <v>✓</v>
      </c>
      <c r="F307" s="55" t="str">
        <f>'🔢 İNDİKATÖRLER'!P306</f>
        <v>✗</v>
      </c>
      <c r="G307" s="55" t="str">
        <f>'🔢 İNDİKATÖRLER'!Q306</f>
        <v>✗</v>
      </c>
      <c r="H307" s="55" t="str">
        <f>'🔢 İNDİKATÖRLER'!R306</f>
        <v>✗</v>
      </c>
      <c r="I307" s="55" t="str">
        <f>'🔢 İNDİKATÖRLER'!S306</f>
        <v>✗</v>
      </c>
      <c r="J307" s="56" t="str">
        <f>IF('🔢 İNDİKATÖRLER'!T306&lt;0,'🔢 İNDİKATÖRLER'!T306&amp;"","—")</f>
        <v>-2</v>
      </c>
      <c r="K307" s="57" t="str">
        <f>IFERROR(TEXT('🔢 İNDİKATÖRLER'!F306,"0.00")&amp;"%","?")</f>
        <v>007%</v>
      </c>
      <c r="L307" s="55" t="str">
        <f>IFERROR(IF('📡 CANLI_VERİ'!I307&gt;0,"+"&amp;TEXT('📡 CANLI_VERİ'!I307,"0.0")&amp;"%",TEXT('📡 CANLI_VERİ'!I307,"0.0")&amp;"%"),"—")</f>
        <v>00%</v>
      </c>
      <c r="M307" s="58">
        <f>'📡 CANLI_VERİ'!H307</f>
        <v>74406</v>
      </c>
      <c r="N307" s="58">
        <f>'📡 CANLI_VERİ'!C307</f>
        <v>7.57</v>
      </c>
      <c r="O307" s="68" t="str">
        <f>IF(COUNT('🔢 İNDİKATÖRLER'!U306),REPT("█",'🔢 İNDİKATÖRLER'!U306)&amp;"  "&amp;'🔢 İNDİKATÖRLER'!U306&amp;"/15","")</f>
        <v>█  1/15</v>
      </c>
      <c r="P307" s="250" t="str">
        <f t="shared" si="8"/>
        <v>—</v>
      </c>
      <c r="Q307" s="250" t="str">
        <f t="shared" si="9"/>
        <v>—</v>
      </c>
    </row>
    <row r="308" spans="1:17" ht="16.05" customHeight="1" x14ac:dyDescent="0.3">
      <c r="A308" s="15">
        <v>305</v>
      </c>
      <c r="B308" s="16" t="s">
        <v>127</v>
      </c>
      <c r="C308" s="15" t="str">
        <f>'🔢 İNDİKATÖRLER'!U307</f>
        <v/>
      </c>
      <c r="D308" s="15" t="str">
        <f>'🔢 İNDİKATÖRLER'!N307</f>
        <v>?</v>
      </c>
      <c r="E308" s="15" t="str">
        <f>'🔢 İNDİKATÖRLER'!O307</f>
        <v>?</v>
      </c>
      <c r="F308" s="15" t="str">
        <f>'🔢 İNDİKATÖRLER'!P307</f>
        <v>?</v>
      </c>
      <c r="G308" s="15" t="str">
        <f>'🔢 İNDİKATÖRLER'!Q307</f>
        <v>?</v>
      </c>
      <c r="H308" s="15" t="str">
        <f>'🔢 İNDİKATÖRLER'!R307</f>
        <v>?</v>
      </c>
      <c r="I308" s="15" t="str">
        <f>'🔢 İNDİKATÖRLER'!S307</f>
        <v>?</v>
      </c>
      <c r="J308" s="15" t="str">
        <f>IF('🔢 İNDİKATÖRLER'!T307&lt;0,'🔢 İNDİKATÖRLER'!T307&amp;"","—")</f>
        <v>—</v>
      </c>
      <c r="K308" s="15" t="str">
        <f>IFERROR(TEXT('🔢 İNDİKATÖRLER'!F307,"0.00")&amp;"%","?")</f>
        <v>?%</v>
      </c>
      <c r="L308" s="15" t="str">
        <f>IFERROR(IF('📡 CANLI_VERİ'!I308&gt;0,"+"&amp;TEXT('📡 CANLI_VERİ'!I308,"0.0")&amp;"%",TEXT('📡 CANLI_VERİ'!I308,"0.0")&amp;"%"),"—")</f>
        <v>00%</v>
      </c>
      <c r="M308" s="15">
        <f>'📡 CANLI_VERİ'!H308</f>
        <v>6896</v>
      </c>
      <c r="N308" s="15">
        <f>'📡 CANLI_VERİ'!C308</f>
        <v>23.88</v>
      </c>
      <c r="O308" s="15" t="str">
        <f>IF(COUNT('🔢 İNDİKATÖRLER'!U307),REPT("█",'🔢 İNDİKATÖRLER'!U307)&amp;"  "&amp;'🔢 İNDİKATÖRLER'!U307&amp;"/15","")</f>
        <v/>
      </c>
      <c r="P308" s="250" t="str">
        <f t="shared" si="8"/>
        <v>—</v>
      </c>
      <c r="Q308" s="250" t="str">
        <f t="shared" si="9"/>
        <v>📊 Yüksek Skor</v>
      </c>
    </row>
    <row r="309" spans="1:17" ht="16.05" customHeight="1" x14ac:dyDescent="0.3">
      <c r="A309" s="24">
        <v>306</v>
      </c>
      <c r="B309" s="25" t="s">
        <v>631</v>
      </c>
      <c r="C309" s="24" t="str">
        <f>'🔢 İNDİKATÖRLER'!U308</f>
        <v/>
      </c>
      <c r="D309" s="24" t="str">
        <f>'🔢 İNDİKATÖRLER'!N308</f>
        <v>?</v>
      </c>
      <c r="E309" s="24" t="str">
        <f>'🔢 İNDİKATÖRLER'!O308</f>
        <v>?</v>
      </c>
      <c r="F309" s="24" t="str">
        <f>'🔢 İNDİKATÖRLER'!P308</f>
        <v>?</v>
      </c>
      <c r="G309" s="24" t="str">
        <f>'🔢 İNDİKATÖRLER'!Q308</f>
        <v>?</v>
      </c>
      <c r="H309" s="24" t="str">
        <f>'🔢 İNDİKATÖRLER'!R308</f>
        <v>?</v>
      </c>
      <c r="I309" s="24" t="str">
        <f>'🔢 İNDİKATÖRLER'!S308</f>
        <v>?</v>
      </c>
      <c r="J309" s="24" t="str">
        <f>IF('🔢 İNDİKATÖRLER'!T308&lt;0,'🔢 İNDİKATÖRLER'!T308&amp;"","—")</f>
        <v>—</v>
      </c>
      <c r="K309" s="24" t="str">
        <f>IFERROR(TEXT('🔢 İNDİKATÖRLER'!F308,"0.00")&amp;"%","?")</f>
        <v>?%</v>
      </c>
      <c r="L309" s="24" t="str">
        <f>IFERROR(IF('📡 CANLI_VERİ'!I309&gt;0,"+"&amp;TEXT('📡 CANLI_VERİ'!I309,"0.0")&amp;"%",TEXT('📡 CANLI_VERİ'!I309,"0.0")&amp;"%"),"—")</f>
        <v>+01%</v>
      </c>
      <c r="M309" s="24">
        <f>'📡 CANLI_VERİ'!H309</f>
        <v>2596</v>
      </c>
      <c r="N309" s="24">
        <f>'📡 CANLI_VERİ'!C309</f>
        <v>6.52</v>
      </c>
      <c r="O309" s="24" t="str">
        <f>IF(COUNT('🔢 İNDİKATÖRLER'!U308),REPT("█",'🔢 İNDİKATÖRLER'!U308)&amp;"  "&amp;'🔢 İNDİKATÖRLER'!U308&amp;"/15","")</f>
        <v/>
      </c>
      <c r="P309" s="250" t="str">
        <f t="shared" si="8"/>
        <v>—</v>
      </c>
      <c r="Q309" s="250" t="str">
        <f t="shared" si="9"/>
        <v>📊 Yüksek Skor</v>
      </c>
    </row>
    <row r="310" spans="1:17" ht="16.05" customHeight="1" x14ac:dyDescent="0.3">
      <c r="A310" s="15">
        <v>307</v>
      </c>
      <c r="B310" s="16" t="s">
        <v>177</v>
      </c>
      <c r="C310" s="59">
        <f>'🔢 İNDİKATÖRLER'!U309</f>
        <v>1</v>
      </c>
      <c r="D310" s="60" t="str">
        <f>'🔢 İNDİKATÖRLER'!N309</f>
        <v>✗</v>
      </c>
      <c r="E310" s="60" t="str">
        <f>'🔢 İNDİKATÖRLER'!O309</f>
        <v>✓</v>
      </c>
      <c r="F310" s="60" t="str">
        <f>'🔢 İNDİKATÖRLER'!P309</f>
        <v>✗</v>
      </c>
      <c r="G310" s="60" t="str">
        <f>'🔢 İNDİKATÖRLER'!Q309</f>
        <v>✗</v>
      </c>
      <c r="H310" s="60" t="str">
        <f>'🔢 İNDİKATÖRLER'!R309</f>
        <v>✗</v>
      </c>
      <c r="I310" s="60" t="str">
        <f>'🔢 İNDİKATÖRLER'!S309</f>
        <v>✗</v>
      </c>
      <c r="J310" s="64" t="str">
        <f>IF('🔢 İNDİKATÖRLER'!T309&lt;0,'🔢 İNDİKATÖRLER'!T309&amp;"","—")</f>
        <v>-2</v>
      </c>
      <c r="K310" s="62" t="str">
        <f>IFERROR(TEXT('🔢 İNDİKATÖRLER'!F309,"0.00")&amp;"%","?")</f>
        <v>008%</v>
      </c>
      <c r="L310" s="60" t="str">
        <f>IFERROR(IF('📡 CANLI_VERİ'!I310&gt;0,"+"&amp;TEXT('📡 CANLI_VERİ'!I310,"0.0")&amp;"%",TEXT('📡 CANLI_VERİ'!I310,"0.0")&amp;"%"),"—")</f>
        <v>00%</v>
      </c>
      <c r="M310" s="63">
        <f>'📡 CANLI_VERİ'!H310</f>
        <v>289032</v>
      </c>
      <c r="N310" s="63">
        <f>'📡 CANLI_VERİ'!C310</f>
        <v>7.02</v>
      </c>
      <c r="O310" s="64" t="str">
        <f>IF(COUNT('🔢 İNDİKATÖRLER'!U309),REPT("█",'🔢 İNDİKATÖRLER'!U309)&amp;"  "&amp;'🔢 İNDİKATÖRLER'!U309&amp;"/15","")</f>
        <v>█  1/15</v>
      </c>
      <c r="P310" s="250" t="str">
        <f t="shared" si="8"/>
        <v>—</v>
      </c>
      <c r="Q310" s="250" t="str">
        <f t="shared" si="9"/>
        <v>—</v>
      </c>
    </row>
    <row r="311" spans="1:17" ht="16.05" customHeight="1" x14ac:dyDescent="0.3">
      <c r="A311" s="24">
        <v>308</v>
      </c>
      <c r="B311" s="25" t="s">
        <v>632</v>
      </c>
      <c r="C311" s="69">
        <f>'🔢 İNDİKATÖRLER'!U310</f>
        <v>6</v>
      </c>
      <c r="D311" s="55" t="str">
        <f>'🔢 İNDİKATÖRLER'!N310</f>
        <v>✗</v>
      </c>
      <c r="E311" s="55" t="str">
        <f>'🔢 İNDİKATÖRLER'!O310</f>
        <v>✓</v>
      </c>
      <c r="F311" s="55" t="str">
        <f>'🔢 İNDİKATÖRLER'!P310</f>
        <v>✓</v>
      </c>
      <c r="G311" s="54" t="str">
        <f>'🔢 İNDİKATÖRLER'!Q310</f>
        <v>✗</v>
      </c>
      <c r="H311" s="54" t="str">
        <f>'🔢 İNDİKATÖRLER'!R310</f>
        <v>✗</v>
      </c>
      <c r="I311" s="55" t="str">
        <f>'🔢 İNDİKATÖRLER'!S310</f>
        <v>✗</v>
      </c>
      <c r="J311" s="56" t="str">
        <f>IF('🔢 İNDİKATÖRLER'!T310&lt;0,'🔢 İNDİKATÖRLER'!T310&amp;"","—")</f>
        <v>—</v>
      </c>
      <c r="K311" s="57" t="str">
        <f>IFERROR(TEXT('🔢 İNDİKATÖRLER'!F310,"0.00")&amp;"%","?")</f>
        <v>004%</v>
      </c>
      <c r="L311" s="55" t="str">
        <f>IFERROR(IF('📡 CANLI_VERİ'!I311&gt;0,"+"&amp;TEXT('📡 CANLI_VERİ'!I311,"0.0")&amp;"%",TEXT('📡 CANLI_VERİ'!I311,"0.0")&amp;"%"),"—")</f>
        <v>00%</v>
      </c>
      <c r="M311" s="58">
        <f>'📡 CANLI_VERİ'!H311</f>
        <v>4312</v>
      </c>
      <c r="N311" s="58">
        <f>'📡 CANLI_VERİ'!C311</f>
        <v>65.349999999999994</v>
      </c>
      <c r="O311" s="55" t="str">
        <f>IF(COUNT('🔢 İNDİKATÖRLER'!U310),REPT("█",'🔢 İNDİKATÖRLER'!U310)&amp;"  "&amp;'🔢 İNDİKATÖRLER'!U310&amp;"/15","")</f>
        <v>██████  6/15</v>
      </c>
      <c r="P311" s="250" t="str">
        <f t="shared" si="8"/>
        <v>—</v>
      </c>
      <c r="Q311" s="250" t="str">
        <f t="shared" si="9"/>
        <v>—</v>
      </c>
    </row>
    <row r="312" spans="1:17" ht="16.05" customHeight="1" x14ac:dyDescent="0.3">
      <c r="A312" s="15">
        <v>309</v>
      </c>
      <c r="B312" s="16" t="s">
        <v>633</v>
      </c>
      <c r="C312" s="59">
        <f>'🔢 İNDİKATÖRLER'!U311</f>
        <v>3</v>
      </c>
      <c r="D312" s="60" t="str">
        <f>'🔢 İNDİKATÖRLER'!N311</f>
        <v>✗</v>
      </c>
      <c r="E312" s="61" t="str">
        <f>'🔢 İNDİKATÖRLER'!O311</f>
        <v>✓</v>
      </c>
      <c r="F312" s="60" t="str">
        <f>'🔢 İNDİKATÖRLER'!P311</f>
        <v>✗</v>
      </c>
      <c r="G312" s="61" t="str">
        <f>'🔢 İNDİKATÖRLER'!Q311</f>
        <v>✓</v>
      </c>
      <c r="H312" s="61" t="str">
        <f>'🔢 İNDİKATÖRLER'!R311</f>
        <v>✗</v>
      </c>
      <c r="I312" s="61" t="str">
        <f>'🔢 İNDİKATÖRLER'!S311</f>
        <v>✗</v>
      </c>
      <c r="J312" s="60" t="str">
        <f>IF('🔢 İNDİKATÖRLER'!T311&lt;0,'🔢 İNDİKATÖRLER'!T311&amp;"","—")</f>
        <v>-2</v>
      </c>
      <c r="K312" s="60" t="str">
        <f>IFERROR(TEXT('🔢 İNDİKATÖRLER'!F311,"0.00")&amp;"%","?")</f>
        <v>010%</v>
      </c>
      <c r="L312" s="61" t="str">
        <f>IFERROR(IF('📡 CANLI_VERİ'!I312&gt;0,"+"&amp;TEXT('📡 CANLI_VERİ'!I312,"0.0")&amp;"%",TEXT('📡 CANLI_VERİ'!I312,"0.0")&amp;"%"),"—")</f>
        <v>+00%</v>
      </c>
      <c r="M312" s="63">
        <f>'📡 CANLI_VERİ'!H312</f>
        <v>79165</v>
      </c>
      <c r="N312" s="63">
        <f>'📡 CANLI_VERİ'!C312</f>
        <v>5.9</v>
      </c>
      <c r="O312" s="64" t="str">
        <f>IF(COUNT('🔢 İNDİKATÖRLER'!U311),REPT("█",'🔢 İNDİKATÖRLER'!U311)&amp;"  "&amp;'🔢 İNDİKATÖRLER'!U311&amp;"/15","")</f>
        <v>███  3/15</v>
      </c>
      <c r="P312" s="250" t="str">
        <f t="shared" si="8"/>
        <v>—</v>
      </c>
      <c r="Q312" s="250" t="str">
        <f t="shared" si="9"/>
        <v>—</v>
      </c>
    </row>
    <row r="313" spans="1:17" ht="16.05" customHeight="1" x14ac:dyDescent="0.3">
      <c r="A313" s="24">
        <v>310</v>
      </c>
      <c r="B313" s="25" t="s">
        <v>1075</v>
      </c>
      <c r="C313" s="24" t="str">
        <f>'🔢 İNDİKATÖRLER'!U312</f>
        <v/>
      </c>
      <c r="D313" s="24" t="str">
        <f>'🔢 İNDİKATÖRLER'!N312</f>
        <v>?</v>
      </c>
      <c r="E313" s="24" t="str">
        <f>'🔢 İNDİKATÖRLER'!O312</f>
        <v>?</v>
      </c>
      <c r="F313" s="24" t="str">
        <f>'🔢 İNDİKATÖRLER'!P312</f>
        <v>?</v>
      </c>
      <c r="G313" s="24" t="str">
        <f>'🔢 İNDİKATÖRLER'!Q312</f>
        <v>?</v>
      </c>
      <c r="H313" s="24" t="str">
        <f>'🔢 İNDİKATÖRLER'!R312</f>
        <v>?</v>
      </c>
      <c r="I313" s="24" t="str">
        <f>'🔢 İNDİKATÖRLER'!S312</f>
        <v>?</v>
      </c>
      <c r="J313" s="24" t="str">
        <f>IF('🔢 İNDİKATÖRLER'!T312&lt;0,'🔢 İNDİKATÖRLER'!T312&amp;"","—")</f>
        <v>—</v>
      </c>
      <c r="K313" s="24" t="str">
        <f>IFERROR(TEXT('🔢 İNDİKATÖRLER'!F312,"0.00")&amp;"%","?")</f>
        <v>?%</v>
      </c>
      <c r="L313" s="24" t="str">
        <f>IFERROR(IF('📡 CANLI_VERİ'!I313&gt;0,"+"&amp;TEXT('📡 CANLI_VERİ'!I313,"0.0")&amp;"%",TEXT('📡 CANLI_VERİ'!I313,"0.0")&amp;"%"),"—")</f>
        <v>00%</v>
      </c>
      <c r="M313" s="24">
        <f>'📡 CANLI_VERİ'!H313</f>
        <v>0</v>
      </c>
      <c r="N313" s="24">
        <f>'📡 CANLI_VERİ'!C313</f>
        <v>0</v>
      </c>
      <c r="O313" s="24" t="str">
        <f>IF(COUNT('🔢 İNDİKATÖRLER'!U312),REPT("█",'🔢 İNDİKATÖRLER'!U312)&amp;"  "&amp;'🔢 İNDİKATÖRLER'!U312&amp;"/15","")</f>
        <v/>
      </c>
      <c r="P313" s="250" t="str">
        <f t="shared" si="8"/>
        <v>—</v>
      </c>
      <c r="Q313" s="250" t="str">
        <f t="shared" si="9"/>
        <v>📊 Yüksek Skor</v>
      </c>
    </row>
    <row r="314" spans="1:17" ht="16.05" customHeight="1" x14ac:dyDescent="0.3">
      <c r="A314" s="15">
        <v>311</v>
      </c>
      <c r="B314" s="16" t="s">
        <v>175</v>
      </c>
      <c r="C314" s="59">
        <f>'🔢 İNDİKATÖRLER'!U313</f>
        <v>6</v>
      </c>
      <c r="D314" s="60" t="str">
        <f>'🔢 İNDİKATÖRLER'!N313</f>
        <v>✗</v>
      </c>
      <c r="E314" s="61" t="str">
        <f>'🔢 İNDİKATÖRLER'!O313</f>
        <v>✓</v>
      </c>
      <c r="F314" s="60" t="str">
        <f>'🔢 İNDİKATÖRLER'!P313</f>
        <v>✓</v>
      </c>
      <c r="G314" s="60" t="str">
        <f>'🔢 İNDİKATÖRLER'!Q313</f>
        <v>✗</v>
      </c>
      <c r="H314" s="60" t="str">
        <f>'🔢 İNDİKATÖRLER'!R313</f>
        <v>✗</v>
      </c>
      <c r="I314" s="60" t="str">
        <f>'🔢 İNDİKATÖRLER'!S313</f>
        <v>✗</v>
      </c>
      <c r="J314" s="64" t="str">
        <f>IF('🔢 İNDİKATÖRLER'!T313&lt;0,'🔢 İNDİKATÖRLER'!T313&amp;"","—")</f>
        <v>—</v>
      </c>
      <c r="K314" s="62" t="str">
        <f>IFERROR(TEXT('🔢 İNDİKATÖRLER'!F313,"0.00")&amp;"%","?")</f>
        <v>003%</v>
      </c>
      <c r="L314" s="60" t="str">
        <f>IFERROR(IF('📡 CANLI_VERİ'!I314&gt;0,"+"&amp;TEXT('📡 CANLI_VERİ'!I314,"0.0")&amp;"%",TEXT('📡 CANLI_VERİ'!I314,"0.0")&amp;"%"),"—")</f>
        <v>00%</v>
      </c>
      <c r="M314" s="63">
        <f>'📡 CANLI_VERİ'!H314</f>
        <v>62309</v>
      </c>
      <c r="N314" s="63">
        <f>'📡 CANLI_VERİ'!C314</f>
        <v>38.340000000000003</v>
      </c>
      <c r="O314" s="64" t="str">
        <f>IF(COUNT('🔢 İNDİKATÖRLER'!U313),REPT("█",'🔢 İNDİKATÖRLER'!U313)&amp;"  "&amp;'🔢 İNDİKATÖRLER'!U313&amp;"/15","")</f>
        <v>██████  6/15</v>
      </c>
      <c r="P314" s="250" t="str">
        <f t="shared" si="8"/>
        <v>—</v>
      </c>
      <c r="Q314" s="250" t="str">
        <f t="shared" si="9"/>
        <v>—</v>
      </c>
    </row>
    <row r="315" spans="1:17" ht="16.05" customHeight="1" x14ac:dyDescent="0.3">
      <c r="A315" s="24">
        <v>312</v>
      </c>
      <c r="B315" s="25" t="s">
        <v>1076</v>
      </c>
      <c r="C315" s="24" t="str">
        <f>'🔢 İNDİKATÖRLER'!U314</f>
        <v/>
      </c>
      <c r="D315" s="24" t="str">
        <f>'🔢 İNDİKATÖRLER'!N314</f>
        <v>?</v>
      </c>
      <c r="E315" s="24" t="str">
        <f>'🔢 İNDİKATÖRLER'!O314</f>
        <v>?</v>
      </c>
      <c r="F315" s="24" t="str">
        <f>'🔢 İNDİKATÖRLER'!P314</f>
        <v>?</v>
      </c>
      <c r="G315" s="24" t="str">
        <f>'🔢 İNDİKATÖRLER'!Q314</f>
        <v>?</v>
      </c>
      <c r="H315" s="24" t="str">
        <f>'🔢 İNDİKATÖRLER'!R314</f>
        <v>?</v>
      </c>
      <c r="I315" s="24" t="str">
        <f>'🔢 İNDİKATÖRLER'!S314</f>
        <v>?</v>
      </c>
      <c r="J315" s="24" t="str">
        <f>IF('🔢 İNDİKATÖRLER'!T314&lt;0,'🔢 İNDİKATÖRLER'!T314&amp;"","—")</f>
        <v>—</v>
      </c>
      <c r="K315" s="24" t="str">
        <f>IFERROR(TEXT('🔢 İNDİKATÖRLER'!F314,"0.00")&amp;"%","?")</f>
        <v>?%</v>
      </c>
      <c r="L315" s="24" t="str">
        <f>IFERROR(IF('📡 CANLI_VERİ'!I315&gt;0,"+"&amp;TEXT('📡 CANLI_VERİ'!I315,"0.0")&amp;"%",TEXT('📡 CANLI_VERİ'!I315,"0.0")&amp;"%"),"—")</f>
        <v>00%</v>
      </c>
      <c r="M315" s="24">
        <f>'📡 CANLI_VERİ'!H315</f>
        <v>0</v>
      </c>
      <c r="N315" s="24">
        <f>'📡 CANLI_VERİ'!C315</f>
        <v>0</v>
      </c>
      <c r="O315" s="24" t="str">
        <f>IF(COUNT('🔢 İNDİKATÖRLER'!U314),REPT("█",'🔢 İNDİKATÖRLER'!U314)&amp;"  "&amp;'🔢 İNDİKATÖRLER'!U314&amp;"/15","")</f>
        <v/>
      </c>
      <c r="P315" s="250" t="str">
        <f t="shared" si="8"/>
        <v>—</v>
      </c>
      <c r="Q315" s="250" t="str">
        <f t="shared" si="9"/>
        <v>📊 Yüksek Skor</v>
      </c>
    </row>
    <row r="316" spans="1:17" ht="16.05" customHeight="1" x14ac:dyDescent="0.3">
      <c r="A316" s="15">
        <v>313</v>
      </c>
      <c r="B316" s="16" t="s">
        <v>248</v>
      </c>
      <c r="C316" s="15" t="str">
        <f>'🔢 İNDİKATÖRLER'!U315</f>
        <v/>
      </c>
      <c r="D316" s="15" t="str">
        <f>'🔢 İNDİKATÖRLER'!N315</f>
        <v>?</v>
      </c>
      <c r="E316" s="15" t="str">
        <f>'🔢 İNDİKATÖRLER'!O315</f>
        <v>?</v>
      </c>
      <c r="F316" s="15" t="str">
        <f>'🔢 İNDİKATÖRLER'!P315</f>
        <v>?</v>
      </c>
      <c r="G316" s="15" t="str">
        <f>'🔢 İNDİKATÖRLER'!Q315</f>
        <v>?</v>
      </c>
      <c r="H316" s="15" t="str">
        <f>'🔢 İNDİKATÖRLER'!R315</f>
        <v>?</v>
      </c>
      <c r="I316" s="15" t="str">
        <f>'🔢 İNDİKATÖRLER'!S315</f>
        <v>?</v>
      </c>
      <c r="J316" s="15" t="str">
        <f>IF('🔢 İNDİKATÖRLER'!T315&lt;0,'🔢 İNDİKATÖRLER'!T315&amp;"","—")</f>
        <v>—</v>
      </c>
      <c r="K316" s="15" t="str">
        <f>IFERROR(TEXT('🔢 İNDİKATÖRLER'!F315,"0.00")&amp;"%","?")</f>
        <v>?%</v>
      </c>
      <c r="L316" s="15" t="str">
        <f>IFERROR(IF('📡 CANLI_VERİ'!I316&gt;0,"+"&amp;TEXT('📡 CANLI_VERİ'!I316,"0.0")&amp;"%",TEXT('📡 CANLI_VERİ'!I316,"0.0")&amp;"%"),"—")</f>
        <v>-01%</v>
      </c>
      <c r="M316" s="15">
        <f>'📡 CANLI_VERİ'!H316</f>
        <v>20404</v>
      </c>
      <c r="N316" s="15">
        <f>'📡 CANLI_VERİ'!C316</f>
        <v>9.81</v>
      </c>
      <c r="O316" s="15" t="str">
        <f>IF(COUNT('🔢 İNDİKATÖRLER'!U315),REPT("█",'🔢 İNDİKATÖRLER'!U315)&amp;"  "&amp;'🔢 İNDİKATÖRLER'!U315&amp;"/15","")</f>
        <v/>
      </c>
      <c r="P316" s="250" t="str">
        <f t="shared" si="8"/>
        <v>—</v>
      </c>
      <c r="Q316" s="250" t="str">
        <f t="shared" si="9"/>
        <v>📊 Yüksek Skor</v>
      </c>
    </row>
    <row r="317" spans="1:17" ht="16.05" customHeight="1" x14ac:dyDescent="0.3">
      <c r="A317" s="24">
        <v>314</v>
      </c>
      <c r="B317" s="25" t="s">
        <v>83</v>
      </c>
      <c r="C317" s="67">
        <f>'🔢 İNDİKATÖRLER'!U316</f>
        <v>6</v>
      </c>
      <c r="D317" s="55" t="str">
        <f>'🔢 İNDİKATÖRLER'!N316</f>
        <v>✗</v>
      </c>
      <c r="E317" s="55" t="str">
        <f>'🔢 İNDİKATÖRLER'!O316</f>
        <v>✓</v>
      </c>
      <c r="F317" s="55" t="str">
        <f>'🔢 İNDİKATÖRLER'!P316</f>
        <v>✓</v>
      </c>
      <c r="G317" s="55" t="str">
        <f>'🔢 İNDİKATÖRLER'!Q316</f>
        <v>✗</v>
      </c>
      <c r="H317" s="55" t="str">
        <f>'🔢 İNDİKATÖRLER'!R316</f>
        <v>✗</v>
      </c>
      <c r="I317" s="55" t="str">
        <f>'🔢 İNDİKATÖRLER'!S316</f>
        <v>✗</v>
      </c>
      <c r="J317" s="56" t="str">
        <f>IF('🔢 İNDİKATÖRLER'!T316&lt;0,'🔢 İNDİKATÖRLER'!T316&amp;"","—")</f>
        <v>—</v>
      </c>
      <c r="K317" s="57" t="str">
        <f>IFERROR(TEXT('🔢 İNDİKATÖRLER'!F316,"0.00")&amp;"%","?")</f>
        <v>003%</v>
      </c>
      <c r="L317" s="55" t="str">
        <f>IFERROR(IF('📡 CANLI_VERİ'!I317&gt;0,"+"&amp;TEXT('📡 CANLI_VERİ'!I317,"0.0")&amp;"%",TEXT('📡 CANLI_VERİ'!I317,"0.0")&amp;"%"),"—")</f>
        <v>00%</v>
      </c>
      <c r="M317" s="58">
        <f>'📡 CANLI_VERİ'!H317</f>
        <v>1987</v>
      </c>
      <c r="N317" s="58">
        <f>'📡 CANLI_VERİ'!C317</f>
        <v>247.6</v>
      </c>
      <c r="O317" s="68" t="str">
        <f>IF(COUNT('🔢 İNDİKATÖRLER'!U316),REPT("█",'🔢 İNDİKATÖRLER'!U316)&amp;"  "&amp;'🔢 İNDİKATÖRLER'!U316&amp;"/15","")</f>
        <v>██████  6/15</v>
      </c>
      <c r="P317" s="250" t="str">
        <f t="shared" si="8"/>
        <v>—</v>
      </c>
      <c r="Q317" s="250" t="str">
        <f t="shared" si="9"/>
        <v>—</v>
      </c>
    </row>
    <row r="318" spans="1:17" ht="16.05" customHeight="1" x14ac:dyDescent="0.3">
      <c r="A318" s="15">
        <v>315</v>
      </c>
      <c r="B318" s="16" t="s">
        <v>634</v>
      </c>
      <c r="C318" s="72">
        <f>'🔢 İNDİKATÖRLER'!U317</f>
        <v>5</v>
      </c>
      <c r="D318" s="61" t="str">
        <f>'🔢 İNDİKATÖRLER'!N317</f>
        <v>✗</v>
      </c>
      <c r="E318" s="61" t="str">
        <f>'🔢 İNDİKATÖRLER'!O317</f>
        <v>✓</v>
      </c>
      <c r="F318" s="61" t="str">
        <f>'🔢 İNDİKATÖRLER'!P317</f>
        <v>✗</v>
      </c>
      <c r="G318" s="61" t="str">
        <f>'🔢 İNDİKATÖRLER'!Q317</f>
        <v>✓</v>
      </c>
      <c r="H318" s="60" t="str">
        <f>'🔢 İNDİKATÖRLER'!R317</f>
        <v>✗</v>
      </c>
      <c r="I318" s="60" t="str">
        <f>'🔢 İNDİKATÖRLER'!S317</f>
        <v>✗</v>
      </c>
      <c r="J318" s="60" t="str">
        <f>IF('🔢 İNDİKATÖRLER'!T317&lt;0,'🔢 İNDİKATÖRLER'!T317&amp;"","—")</f>
        <v>—</v>
      </c>
      <c r="K318" s="60" t="str">
        <f>IFERROR(TEXT('🔢 İNDİKATÖRLER'!F317,"0.00")&amp;"%","?")</f>
        <v>003%</v>
      </c>
      <c r="L318" s="61" t="str">
        <f>IFERROR(IF('📡 CANLI_VERİ'!I318&gt;0,"+"&amp;TEXT('📡 CANLI_VERİ'!I318,"0.0")&amp;"%",TEXT('📡 CANLI_VERİ'!I318,"0.0")&amp;"%"),"—")</f>
        <v>00%</v>
      </c>
      <c r="M318" s="63">
        <f>'📡 CANLI_VERİ'!H318</f>
        <v>1013987</v>
      </c>
      <c r="N318" s="63">
        <f>'📡 CANLI_VERİ'!C318</f>
        <v>8.25</v>
      </c>
      <c r="O318" s="62" t="str">
        <f>IF(COUNT('🔢 İNDİKATÖRLER'!U317),REPT("█",'🔢 İNDİKATÖRLER'!U317)&amp;"  "&amp;'🔢 İNDİKATÖRLER'!U317&amp;"/15","")</f>
        <v>█████  5/15</v>
      </c>
      <c r="P318" s="250" t="str">
        <f t="shared" si="8"/>
        <v>—</v>
      </c>
      <c r="Q318" s="250" t="str">
        <f t="shared" si="9"/>
        <v>—</v>
      </c>
    </row>
    <row r="319" spans="1:17" ht="16.05" customHeight="1" x14ac:dyDescent="0.3">
      <c r="A319" s="24">
        <v>316</v>
      </c>
      <c r="B319" s="25" t="s">
        <v>635</v>
      </c>
      <c r="C319" s="53">
        <f>'🔢 İNDİKATÖRLER'!U318</f>
        <v>13</v>
      </c>
      <c r="D319" s="54" t="str">
        <f>'🔢 İNDİKATÖRLER'!N318</f>
        <v>✓</v>
      </c>
      <c r="E319" s="55" t="str">
        <f>'🔢 İNDİKATÖRLER'!O318</f>
        <v>✓</v>
      </c>
      <c r="F319" s="54" t="str">
        <f>'🔢 İNDİKATÖRLER'!P318</f>
        <v>✓</v>
      </c>
      <c r="G319" s="55" t="str">
        <f>'🔢 İNDİKATÖRLER'!Q318</f>
        <v>✗</v>
      </c>
      <c r="H319" s="54" t="str">
        <f>'🔢 İNDİKATÖRLER'!R318</f>
        <v>✓</v>
      </c>
      <c r="I319" s="55" t="str">
        <f>'🔢 İNDİKATÖRLER'!S318</f>
        <v>✓</v>
      </c>
      <c r="J319" s="54" t="str">
        <f>IF('🔢 İNDİKATÖRLER'!T318&lt;0,'🔢 İNDİKATÖRLER'!T318&amp;"","—")</f>
        <v>—</v>
      </c>
      <c r="K319" s="54" t="str">
        <f>IFERROR(TEXT('🔢 İNDİKATÖRLER'!F318,"0.00")&amp;"%","?")</f>
        <v>004%</v>
      </c>
      <c r="L319" s="55" t="str">
        <f>IFERROR(IF('📡 CANLI_VERİ'!I319&gt;0,"+"&amp;TEXT('📡 CANLI_VERİ'!I319,"0.0")&amp;"%",TEXT('📡 CANLI_VERİ'!I319,"0.0")&amp;"%"),"—")</f>
        <v>+01%</v>
      </c>
      <c r="M319" s="58">
        <f>'📡 CANLI_VERİ'!H319</f>
        <v>23365</v>
      </c>
      <c r="N319" s="58">
        <f>'📡 CANLI_VERİ'!C319</f>
        <v>1139</v>
      </c>
      <c r="O319" s="56" t="str">
        <f>IF(COUNT('🔢 İNDİKATÖRLER'!U318),REPT("█",'🔢 İNDİKATÖRLER'!U318)&amp;"  "&amp;'🔢 İNDİKATÖRLER'!U318&amp;"/15","")</f>
        <v>█████████████  13/15</v>
      </c>
      <c r="P319" s="250" t="str">
        <f t="shared" si="8"/>
        <v>—</v>
      </c>
      <c r="Q319" s="250" t="str">
        <f t="shared" si="9"/>
        <v>📊 Yüksek Skor</v>
      </c>
    </row>
    <row r="320" spans="1:17" ht="16.05" customHeight="1" x14ac:dyDescent="0.3">
      <c r="A320" s="15">
        <v>317</v>
      </c>
      <c r="B320" s="16" t="s">
        <v>249</v>
      </c>
      <c r="C320" s="15" t="str">
        <f>'🔢 İNDİKATÖRLER'!U319</f>
        <v/>
      </c>
      <c r="D320" s="15" t="str">
        <f>'🔢 İNDİKATÖRLER'!N319</f>
        <v>?</v>
      </c>
      <c r="E320" s="15" t="str">
        <f>'🔢 İNDİKATÖRLER'!O319</f>
        <v>?</v>
      </c>
      <c r="F320" s="15" t="str">
        <f>'🔢 İNDİKATÖRLER'!P319</f>
        <v>?</v>
      </c>
      <c r="G320" s="15" t="str">
        <f>'🔢 İNDİKATÖRLER'!Q319</f>
        <v>?</v>
      </c>
      <c r="H320" s="15" t="str">
        <f>'🔢 İNDİKATÖRLER'!R319</f>
        <v>?</v>
      </c>
      <c r="I320" s="15" t="str">
        <f>'🔢 İNDİKATÖRLER'!S319</f>
        <v>?</v>
      </c>
      <c r="J320" s="15" t="str">
        <f>IF('🔢 İNDİKATÖRLER'!T319&lt;0,'🔢 İNDİKATÖRLER'!T319&amp;"","—")</f>
        <v>—</v>
      </c>
      <c r="K320" s="15" t="str">
        <f>IFERROR(TEXT('🔢 İNDİKATÖRLER'!F319,"0.00")&amp;"%","?")</f>
        <v>?%</v>
      </c>
      <c r="L320" s="15" t="str">
        <f>IFERROR(IF('📡 CANLI_VERİ'!I320&gt;0,"+"&amp;TEXT('📡 CANLI_VERİ'!I320,"0.0")&amp;"%",TEXT('📡 CANLI_VERİ'!I320,"0.0")&amp;"%"),"—")</f>
        <v>+00%</v>
      </c>
      <c r="M320" s="15">
        <f>'📡 CANLI_VERİ'!H320</f>
        <v>15631</v>
      </c>
      <c r="N320" s="15">
        <f>'📡 CANLI_VERİ'!C320</f>
        <v>56.75</v>
      </c>
      <c r="O320" s="15" t="str">
        <f>IF(COUNT('🔢 İNDİKATÖRLER'!U319),REPT("█",'🔢 İNDİKATÖRLER'!U319)&amp;"  "&amp;'🔢 İNDİKATÖRLER'!U319&amp;"/15","")</f>
        <v/>
      </c>
      <c r="P320" s="250" t="str">
        <f t="shared" si="8"/>
        <v>—</v>
      </c>
      <c r="Q320" s="250" t="str">
        <f t="shared" si="9"/>
        <v>📊 Yüksek Skor</v>
      </c>
    </row>
    <row r="321" spans="1:17" ht="16.05" customHeight="1" x14ac:dyDescent="0.3">
      <c r="A321" s="24">
        <v>318</v>
      </c>
      <c r="B321" s="25" t="s">
        <v>636</v>
      </c>
      <c r="C321" s="53">
        <f>'🔢 İNDİKATÖRLER'!U320</f>
        <v>9</v>
      </c>
      <c r="D321" s="54" t="str">
        <f>'🔢 İNDİKATÖRLER'!N320</f>
        <v>✓</v>
      </c>
      <c r="E321" s="55" t="str">
        <f>'🔢 İNDİKATÖRLER'!O320</f>
        <v>✓</v>
      </c>
      <c r="F321" s="54" t="str">
        <f>'🔢 İNDİKATÖRLER'!P320</f>
        <v>✓</v>
      </c>
      <c r="G321" s="55" t="str">
        <f>'🔢 İNDİKATÖRLER'!Q320</f>
        <v>✗</v>
      </c>
      <c r="H321" s="54" t="str">
        <f>'🔢 İNDİKATÖRLER'!R320</f>
        <v>✓</v>
      </c>
      <c r="I321" s="54" t="str">
        <f>'🔢 İNDİKATÖRLER'!S320</f>
        <v>✗</v>
      </c>
      <c r="J321" s="54" t="str">
        <f>IF('🔢 İNDİKATÖRLER'!T320&lt;0,'🔢 İNDİKATÖRLER'!T320&amp;"","—")</f>
        <v>-2</v>
      </c>
      <c r="K321" s="54" t="str">
        <f>IFERROR(TEXT('🔢 İNDİKATÖRLER'!F320,"0.00")&amp;"%","?")</f>
        <v>005%</v>
      </c>
      <c r="L321" s="57" t="str">
        <f>IFERROR(IF('📡 CANLI_VERİ'!I321&gt;0,"+"&amp;TEXT('📡 CANLI_VERİ'!I321,"0.0")&amp;"%",TEXT('📡 CANLI_VERİ'!I321,"0.0")&amp;"%"),"—")</f>
        <v>+00%</v>
      </c>
      <c r="M321" s="58">
        <f>'📡 CANLI_VERİ'!H321</f>
        <v>4641</v>
      </c>
      <c r="N321" s="58">
        <f>'📡 CANLI_VERİ'!C321</f>
        <v>273.5</v>
      </c>
      <c r="O321" s="56" t="str">
        <f>IF(COUNT('🔢 İNDİKATÖRLER'!U320),REPT("█",'🔢 İNDİKATÖRLER'!U320)&amp;"  "&amp;'🔢 İNDİKATÖRLER'!U320&amp;"/15","")</f>
        <v>█████████  9/15</v>
      </c>
      <c r="P321" s="250" t="str">
        <f t="shared" si="8"/>
        <v>—</v>
      </c>
      <c r="Q321" s="250" t="str">
        <f t="shared" si="9"/>
        <v>—</v>
      </c>
    </row>
    <row r="322" spans="1:17" ht="16.05" customHeight="1" x14ac:dyDescent="0.3">
      <c r="A322" s="15">
        <v>319</v>
      </c>
      <c r="B322" s="16" t="s">
        <v>81</v>
      </c>
      <c r="C322" s="59">
        <f>'🔢 İNDİKATÖRLER'!U321</f>
        <v>11</v>
      </c>
      <c r="D322" s="60" t="str">
        <f>'🔢 İNDİKATÖRLER'!N321</f>
        <v>✓</v>
      </c>
      <c r="E322" s="61" t="str">
        <f>'🔢 İNDİKATÖRLER'!O321</f>
        <v>✓</v>
      </c>
      <c r="F322" s="60" t="str">
        <f>'🔢 İNDİKATÖRLER'!P321</f>
        <v>✓</v>
      </c>
      <c r="G322" s="60" t="str">
        <f>'🔢 İNDİKATÖRLER'!Q321</f>
        <v>✓</v>
      </c>
      <c r="H322" s="60" t="str">
        <f>'🔢 İNDİKATÖRLER'!R321</f>
        <v>✗</v>
      </c>
      <c r="I322" s="61" t="str">
        <f>'🔢 İNDİKATÖRLER'!S321</f>
        <v>✓</v>
      </c>
      <c r="J322" s="60" t="str">
        <f>IF('🔢 İNDİKATÖRLER'!T321&lt;0,'🔢 İNDİKATÖRLER'!T321&amp;"","—")</f>
        <v>-2</v>
      </c>
      <c r="K322" s="60" t="str">
        <f>IFERROR(TEXT('🔢 İNDİKATÖRLER'!F321,"0.00")&amp;"%","?")</f>
        <v>006%</v>
      </c>
      <c r="L322" s="61" t="str">
        <f>IFERROR(IF('📡 CANLI_VERİ'!I322&gt;0,"+"&amp;TEXT('📡 CANLI_VERİ'!I322,"0.0")&amp;"%",TEXT('📡 CANLI_VERİ'!I322,"0.0")&amp;"%"),"—")</f>
        <v>-01%</v>
      </c>
      <c r="M322" s="63">
        <f>'📡 CANLI_VERİ'!H322</f>
        <v>14095</v>
      </c>
      <c r="N322" s="63">
        <f>'📡 CANLI_VERİ'!C322</f>
        <v>3.92</v>
      </c>
      <c r="O322" s="64" t="str">
        <f>IF(COUNT('🔢 İNDİKATÖRLER'!U321),REPT("█",'🔢 İNDİKATÖRLER'!U321)&amp;"  "&amp;'🔢 İNDİKATÖRLER'!U321&amp;"/15","")</f>
        <v>███████████  11/15</v>
      </c>
      <c r="P322" s="250" t="str">
        <f t="shared" si="8"/>
        <v>—</v>
      </c>
      <c r="Q322" s="250" t="str">
        <f t="shared" si="9"/>
        <v>📊 Yüksek Skor</v>
      </c>
    </row>
    <row r="323" spans="1:17" ht="16.05" customHeight="1" x14ac:dyDescent="0.3">
      <c r="A323" s="24">
        <v>320</v>
      </c>
      <c r="B323" s="25" t="s">
        <v>637</v>
      </c>
      <c r="C323" s="53">
        <f>'🔢 İNDİKATÖRLER'!U322</f>
        <v>11</v>
      </c>
      <c r="D323" s="54" t="str">
        <f>'🔢 İNDİKATÖRLER'!N322</f>
        <v>✓</v>
      </c>
      <c r="E323" s="55" t="str">
        <f>'🔢 İNDİKATÖRLER'!O322</f>
        <v>✓</v>
      </c>
      <c r="F323" s="54" t="str">
        <f>'🔢 İNDİKATÖRLER'!P322</f>
        <v>✓</v>
      </c>
      <c r="G323" s="54" t="str">
        <f>'🔢 İNDİKATÖRLER'!Q322</f>
        <v>✗</v>
      </c>
      <c r="H323" s="54" t="str">
        <f>'🔢 İNDİKATÖRLER'!R322</f>
        <v>✓</v>
      </c>
      <c r="I323" s="54" t="str">
        <f>'🔢 İNDİKATÖRLER'!S322</f>
        <v>✗</v>
      </c>
      <c r="J323" s="56" t="str">
        <f>IF('🔢 İNDİKATÖRLER'!T322&lt;0,'🔢 İNDİKATÖRLER'!T322&amp;"","—")</f>
        <v>—</v>
      </c>
      <c r="K323" s="55" t="str">
        <f>IFERROR(TEXT('🔢 İNDİKATÖRLER'!F322,"0.00")&amp;"%","?")</f>
        <v>004%</v>
      </c>
      <c r="L323" s="57" t="str">
        <f>IFERROR(IF('📡 CANLI_VERİ'!I323&gt;0,"+"&amp;TEXT('📡 CANLI_VERİ'!I323,"0.0")&amp;"%",TEXT('📡 CANLI_VERİ'!I323,"0.0")&amp;"%"),"—")</f>
        <v>+00%</v>
      </c>
      <c r="M323" s="58">
        <f>'📡 CANLI_VERİ'!H323</f>
        <v>23477</v>
      </c>
      <c r="N323" s="58">
        <f>'📡 CANLI_VERİ'!C323</f>
        <v>85.5</v>
      </c>
      <c r="O323" s="56" t="str">
        <f>IF(COUNT('🔢 İNDİKATÖRLER'!U322),REPT("█",'🔢 İNDİKATÖRLER'!U322)&amp;"  "&amp;'🔢 İNDİKATÖRLER'!U322&amp;"/15","")</f>
        <v>███████████  11/15</v>
      </c>
      <c r="P323" s="250" t="str">
        <f t="shared" si="8"/>
        <v>—</v>
      </c>
      <c r="Q323" s="250" t="str">
        <f t="shared" si="9"/>
        <v>📊 Yüksek Skor</v>
      </c>
    </row>
    <row r="324" spans="1:17" ht="16.05" customHeight="1" x14ac:dyDescent="0.3">
      <c r="A324" s="15">
        <v>321</v>
      </c>
      <c r="B324" s="16" t="s">
        <v>280</v>
      </c>
      <c r="C324" s="59">
        <f>'🔢 İNDİKATÖRLER'!U323</f>
        <v>6</v>
      </c>
      <c r="D324" s="60" t="str">
        <f>'🔢 İNDİKATÖRLER'!N323</f>
        <v>✗</v>
      </c>
      <c r="E324" s="61" t="str">
        <f>'🔢 İNDİKATÖRLER'!O323</f>
        <v>✓</v>
      </c>
      <c r="F324" s="60" t="str">
        <f>'🔢 İNDİKATÖRLER'!P323</f>
        <v>✓</v>
      </c>
      <c r="G324" s="61" t="str">
        <f>'🔢 İNDİKATÖRLER'!Q323</f>
        <v>✗</v>
      </c>
      <c r="H324" s="60" t="str">
        <f>'🔢 İNDİKATÖRLER'!R323</f>
        <v>✗</v>
      </c>
      <c r="I324" s="60" t="str">
        <f>'🔢 İNDİKATÖRLER'!S323</f>
        <v>✗</v>
      </c>
      <c r="J324" s="64" t="str">
        <f>IF('🔢 İNDİKATÖRLER'!T323&lt;0,'🔢 İNDİKATÖRLER'!T323&amp;"","—")</f>
        <v>—</v>
      </c>
      <c r="K324" s="62" t="str">
        <f>IFERROR(TEXT('🔢 İNDİKATÖRLER'!F323,"0.00")&amp;"%","?")</f>
        <v>002%</v>
      </c>
      <c r="L324" s="60" t="str">
        <f>IFERROR(IF('📡 CANLI_VERİ'!I324&gt;0,"+"&amp;TEXT('📡 CANLI_VERİ'!I324,"0.0")&amp;"%",TEXT('📡 CANLI_VERİ'!I324,"0.0")&amp;"%"),"—")</f>
        <v>00%</v>
      </c>
      <c r="M324" s="63">
        <f>'📡 CANLI_VERİ'!H324</f>
        <v>134</v>
      </c>
      <c r="N324" s="63">
        <f>'📡 CANLI_VERİ'!C324</f>
        <v>160.80000000000001</v>
      </c>
      <c r="O324" s="64" t="str">
        <f>IF(COUNT('🔢 İNDİKATÖRLER'!U323),REPT("█",'🔢 İNDİKATÖRLER'!U323)&amp;"  "&amp;'🔢 İNDİKATÖRLER'!U323&amp;"/15","")</f>
        <v>██████  6/15</v>
      </c>
      <c r="P324" s="250" t="str">
        <f t="shared" ref="P324:P387" si="10">IF(AND(G324="✓",H324="✓"),"✓ K4+K5","—")</f>
        <v>—</v>
      </c>
      <c r="Q324" s="250" t="str">
        <f t="shared" ref="Q324:Q387" si="11">IF(AND(C324&gt;=11,G324="✓",H324="✓"),"🔥 Güçlü AL",IF(AND(C324&gt;=10,G324="✓",H324="✓"),"✅ İzle",IF(C324&gt;=11,"📊 Yüksek Skor","—")))</f>
        <v>—</v>
      </c>
    </row>
    <row r="325" spans="1:17" ht="16.05" customHeight="1" x14ac:dyDescent="0.3">
      <c r="A325" s="24">
        <v>322</v>
      </c>
      <c r="B325" s="25" t="s">
        <v>133</v>
      </c>
      <c r="C325" s="53">
        <f>'🔢 İNDİKATÖRLER'!U324</f>
        <v>6</v>
      </c>
      <c r="D325" s="54" t="str">
        <f>'🔢 İNDİKATÖRLER'!N324</f>
        <v>✗</v>
      </c>
      <c r="E325" s="55" t="str">
        <f>'🔢 İNDİKATÖRLER'!O324</f>
        <v>✓</v>
      </c>
      <c r="F325" s="54" t="str">
        <f>'🔢 İNDİKATÖRLER'!P324</f>
        <v>✓</v>
      </c>
      <c r="G325" s="54" t="str">
        <f>'🔢 İNDİKATÖRLER'!Q324</f>
        <v>✗</v>
      </c>
      <c r="H325" s="54" t="str">
        <f>'🔢 İNDİKATÖRLER'!R324</f>
        <v>✗</v>
      </c>
      <c r="I325" s="54" t="str">
        <f>'🔢 İNDİKATÖRLER'!S324</f>
        <v>✗</v>
      </c>
      <c r="J325" s="54" t="str">
        <f>IF('🔢 İNDİKATÖRLER'!T324&lt;0,'🔢 İNDİKATÖRLER'!T324&amp;"","—")</f>
        <v>—</v>
      </c>
      <c r="K325" s="54" t="str">
        <f>IFERROR(TEXT('🔢 İNDİKATÖRLER'!F324,"0.00")&amp;"%","?")</f>
        <v>004%</v>
      </c>
      <c r="L325" s="54" t="str">
        <f>IFERROR(IF('📡 CANLI_VERİ'!I325&gt;0,"+"&amp;TEXT('📡 CANLI_VERİ'!I325,"0.0")&amp;"%",TEXT('📡 CANLI_VERİ'!I325,"0.0")&amp;"%"),"—")</f>
        <v>-01%</v>
      </c>
      <c r="M325" s="58">
        <f>'📡 CANLI_VERİ'!H325</f>
        <v>11812</v>
      </c>
      <c r="N325" s="58">
        <f>'📡 CANLI_VERİ'!C325</f>
        <v>7.56</v>
      </c>
      <c r="O325" s="56" t="str">
        <f>IF(COUNT('🔢 İNDİKATÖRLER'!U324),REPT("█",'🔢 İNDİKATÖRLER'!U324)&amp;"  "&amp;'🔢 İNDİKATÖRLER'!U324&amp;"/15","")</f>
        <v>██████  6/15</v>
      </c>
      <c r="P325" s="250" t="str">
        <f t="shared" si="10"/>
        <v>—</v>
      </c>
      <c r="Q325" s="250" t="str">
        <f t="shared" si="11"/>
        <v>—</v>
      </c>
    </row>
    <row r="326" spans="1:17" ht="16.05" customHeight="1" x14ac:dyDescent="0.3">
      <c r="A326" s="15">
        <v>323</v>
      </c>
      <c r="B326" s="16" t="s">
        <v>100</v>
      </c>
      <c r="C326" s="15" t="str">
        <f>'🔢 İNDİKATÖRLER'!U325</f>
        <v/>
      </c>
      <c r="D326" s="15" t="str">
        <f>'🔢 İNDİKATÖRLER'!N325</f>
        <v>?</v>
      </c>
      <c r="E326" s="15" t="str">
        <f>'🔢 İNDİKATÖRLER'!O325</f>
        <v>?</v>
      </c>
      <c r="F326" s="15" t="str">
        <f>'🔢 İNDİKATÖRLER'!P325</f>
        <v>?</v>
      </c>
      <c r="G326" s="15" t="str">
        <f>'🔢 İNDİKATÖRLER'!Q325</f>
        <v>?</v>
      </c>
      <c r="H326" s="15" t="str">
        <f>'🔢 İNDİKATÖRLER'!R325</f>
        <v>?</v>
      </c>
      <c r="I326" s="15" t="str">
        <f>'🔢 İNDİKATÖRLER'!S325</f>
        <v>?</v>
      </c>
      <c r="J326" s="15" t="str">
        <f>IF('🔢 İNDİKATÖRLER'!T325&lt;0,'🔢 İNDİKATÖRLER'!T325&amp;"","—")</f>
        <v>—</v>
      </c>
      <c r="K326" s="15" t="str">
        <f>IFERROR(TEXT('🔢 İNDİKATÖRLER'!F325,"0.00")&amp;"%","?")</f>
        <v>?%</v>
      </c>
      <c r="L326" s="15" t="str">
        <f>IFERROR(IF('📡 CANLI_VERİ'!I326&gt;0,"+"&amp;TEXT('📡 CANLI_VERİ'!I326,"0.0")&amp;"%",TEXT('📡 CANLI_VERİ'!I326,"0.0")&amp;"%"),"—")</f>
        <v>00%</v>
      </c>
      <c r="M326" s="15">
        <f>'📡 CANLI_VERİ'!H326</f>
        <v>242143</v>
      </c>
      <c r="N326" s="15">
        <f>'📡 CANLI_VERİ'!C326</f>
        <v>2.84</v>
      </c>
      <c r="O326" s="15" t="str">
        <f>IF(COUNT('🔢 İNDİKATÖRLER'!U325),REPT("█",'🔢 İNDİKATÖRLER'!U325)&amp;"  "&amp;'🔢 İNDİKATÖRLER'!U325&amp;"/15","")</f>
        <v/>
      </c>
      <c r="P326" s="250" t="str">
        <f t="shared" si="10"/>
        <v>—</v>
      </c>
      <c r="Q326" s="250" t="str">
        <f t="shared" si="11"/>
        <v>📊 Yüksek Skor</v>
      </c>
    </row>
    <row r="327" spans="1:17" ht="16.05" customHeight="1" x14ac:dyDescent="0.3">
      <c r="A327" s="24">
        <v>324</v>
      </c>
      <c r="B327" s="25" t="s">
        <v>144</v>
      </c>
      <c r="C327" s="53">
        <f>'🔢 İNDİKATÖRLER'!U326</f>
        <v>0</v>
      </c>
      <c r="D327" s="54" t="str">
        <f>'🔢 İNDİKATÖRLER'!N326</f>
        <v>✗</v>
      </c>
      <c r="E327" s="55" t="str">
        <f>'🔢 İNDİKATÖRLER'!O326</f>
        <v>✗</v>
      </c>
      <c r="F327" s="54" t="str">
        <f>'🔢 İNDİKATÖRLER'!P326</f>
        <v>✗</v>
      </c>
      <c r="G327" s="54" t="str">
        <f>'🔢 İNDİKATÖRLER'!Q326</f>
        <v>✗</v>
      </c>
      <c r="H327" s="54" t="str">
        <f>'🔢 İNDİKATÖRLER'!R326</f>
        <v>✗</v>
      </c>
      <c r="I327" s="55" t="str">
        <f>'🔢 İNDİKATÖRLER'!S326</f>
        <v>✗</v>
      </c>
      <c r="J327" s="56" t="str">
        <f>IF('🔢 İNDİKATÖRLER'!T326&lt;0,'🔢 İNDİKATÖRLER'!T326&amp;"","—")</f>
        <v>—</v>
      </c>
      <c r="K327" s="57" t="str">
        <f>IFERROR(TEXT('🔢 İNDİKATÖRLER'!F326,"0.00")&amp;"%","?")</f>
        <v>002%</v>
      </c>
      <c r="L327" s="54" t="str">
        <f>IFERROR(IF('📡 CANLI_VERİ'!I327&gt;0,"+"&amp;TEXT('📡 CANLI_VERİ'!I327,"0.0")&amp;"%",TEXT('📡 CANLI_VERİ'!I327,"0.0")&amp;"%"),"—")</f>
        <v>+00%</v>
      </c>
      <c r="M327" s="58">
        <f>'📡 CANLI_VERİ'!H327</f>
        <v>23102</v>
      </c>
      <c r="N327" s="58">
        <f>'📡 CANLI_VERİ'!C327</f>
        <v>382.75</v>
      </c>
      <c r="O327" s="56" t="str">
        <f>IF(COUNT('🔢 İNDİKATÖRLER'!U326),REPT("█",'🔢 İNDİKATÖRLER'!U326)&amp;"  "&amp;'🔢 İNDİKATÖRLER'!U326&amp;"/15","")</f>
        <v xml:space="preserve">  0/15</v>
      </c>
      <c r="P327" s="250" t="str">
        <f t="shared" si="10"/>
        <v>—</v>
      </c>
      <c r="Q327" s="250" t="str">
        <f t="shared" si="11"/>
        <v>—</v>
      </c>
    </row>
    <row r="328" spans="1:17" ht="16.05" customHeight="1" x14ac:dyDescent="0.3">
      <c r="A328" s="15">
        <v>325</v>
      </c>
      <c r="B328" s="16" t="s">
        <v>638</v>
      </c>
      <c r="C328" s="72">
        <f>'🔢 İNDİKATÖRLER'!U327</f>
        <v>4</v>
      </c>
      <c r="D328" s="61" t="str">
        <f>'🔢 İNDİKATÖRLER'!N327</f>
        <v>✗</v>
      </c>
      <c r="E328" s="61" t="str">
        <f>'🔢 İNDİKATÖRLER'!O327</f>
        <v>✓</v>
      </c>
      <c r="F328" s="60" t="str">
        <f>'🔢 İNDİKATÖRLER'!P327</f>
        <v>✓</v>
      </c>
      <c r="G328" s="61" t="str">
        <f>'🔢 İNDİKATÖRLER'!Q327</f>
        <v>✗</v>
      </c>
      <c r="H328" s="60" t="str">
        <f>'🔢 İNDİKATÖRLER'!R327</f>
        <v>✗</v>
      </c>
      <c r="I328" s="61" t="str">
        <f>'🔢 İNDİKATÖRLER'!S327</f>
        <v>✗</v>
      </c>
      <c r="J328" s="60" t="str">
        <f>IF('🔢 İNDİKATÖRLER'!T327&lt;0,'🔢 İNDİKATÖRLER'!T327&amp;"","—")</f>
        <v>-2</v>
      </c>
      <c r="K328" s="60" t="str">
        <f>IFERROR(TEXT('🔢 İNDİKATÖRLER'!F327,"0.00")&amp;"%","?")</f>
        <v>005%</v>
      </c>
      <c r="L328" s="61" t="str">
        <f>IFERROR(IF('📡 CANLI_VERİ'!I328&gt;0,"+"&amp;TEXT('📡 CANLI_VERİ'!I328,"0.0")&amp;"%",TEXT('📡 CANLI_VERİ'!I328,"0.0")&amp;"%"),"—")</f>
        <v>+01%</v>
      </c>
      <c r="M328" s="63">
        <f>'📡 CANLI_VERİ'!H328</f>
        <v>11955</v>
      </c>
      <c r="N328" s="63">
        <f>'📡 CANLI_VERİ'!C328</f>
        <v>303.5</v>
      </c>
      <c r="O328" s="62" t="str">
        <f>IF(COUNT('🔢 İNDİKATÖRLER'!U327),REPT("█",'🔢 İNDİKATÖRLER'!U327)&amp;"  "&amp;'🔢 İNDİKATÖRLER'!U327&amp;"/15","")</f>
        <v>████  4/15</v>
      </c>
      <c r="P328" s="250" t="str">
        <f t="shared" si="10"/>
        <v>—</v>
      </c>
      <c r="Q328" s="250" t="str">
        <f t="shared" si="11"/>
        <v>—</v>
      </c>
    </row>
    <row r="329" spans="1:17" ht="16.05" customHeight="1" x14ac:dyDescent="0.3">
      <c r="A329" s="24">
        <v>326</v>
      </c>
      <c r="B329" s="25" t="s">
        <v>186</v>
      </c>
      <c r="C329" s="53">
        <f>'🔢 İNDİKATÖRLER'!U328</f>
        <v>0</v>
      </c>
      <c r="D329" s="54" t="str">
        <f>'🔢 İNDİKATÖRLER'!N328</f>
        <v>✗</v>
      </c>
      <c r="E329" s="55" t="str">
        <f>'🔢 İNDİKATÖRLER'!O328</f>
        <v>✗</v>
      </c>
      <c r="F329" s="54" t="str">
        <f>'🔢 İNDİKATÖRLER'!P328</f>
        <v>✗</v>
      </c>
      <c r="G329" s="54" t="str">
        <f>'🔢 İNDİKATÖRLER'!Q328</f>
        <v>✗</v>
      </c>
      <c r="H329" s="54" t="str">
        <f>'🔢 İNDİKATÖRLER'!R328</f>
        <v>✗</v>
      </c>
      <c r="I329" s="54" t="str">
        <f>'🔢 İNDİKATÖRLER'!S328</f>
        <v>✗</v>
      </c>
      <c r="J329" s="56" t="str">
        <f>IF('🔢 İNDİKATÖRLER'!T328&lt;0,'🔢 İNDİKATÖRLER'!T328&amp;"","—")</f>
        <v>—</v>
      </c>
      <c r="K329" s="57" t="str">
        <f>IFERROR(TEXT('🔢 İNDİKATÖRLER'!F328,"0.00")&amp;"%","?")</f>
        <v>003%</v>
      </c>
      <c r="L329" s="54" t="str">
        <f>IFERROR(IF('📡 CANLI_VERİ'!I329&gt;0,"+"&amp;TEXT('📡 CANLI_VERİ'!I329,"0.0")&amp;"%",TEXT('📡 CANLI_VERİ'!I329,"0.0")&amp;"%"),"—")</f>
        <v>00%</v>
      </c>
      <c r="M329" s="58">
        <f>'📡 CANLI_VERİ'!H329</f>
        <v>184608</v>
      </c>
      <c r="N329" s="58">
        <f>'📡 CANLI_VERİ'!C329</f>
        <v>23.7</v>
      </c>
      <c r="O329" s="56" t="str">
        <f>IF(COUNT('🔢 İNDİKATÖRLER'!U328),REPT("█",'🔢 İNDİKATÖRLER'!U328)&amp;"  "&amp;'🔢 İNDİKATÖRLER'!U328&amp;"/15","")</f>
        <v xml:space="preserve">  0/15</v>
      </c>
      <c r="P329" s="250" t="str">
        <f t="shared" si="10"/>
        <v>—</v>
      </c>
      <c r="Q329" s="250" t="str">
        <f t="shared" si="11"/>
        <v>—</v>
      </c>
    </row>
    <row r="330" spans="1:17" ht="16.05" customHeight="1" x14ac:dyDescent="0.3">
      <c r="A330" s="15">
        <v>327</v>
      </c>
      <c r="B330" s="16" t="s">
        <v>639</v>
      </c>
      <c r="C330" s="59">
        <f>'🔢 İNDİKATÖRLER'!U329</f>
        <v>6</v>
      </c>
      <c r="D330" s="60" t="str">
        <f>'🔢 İNDİKATÖRLER'!N329</f>
        <v>✗</v>
      </c>
      <c r="E330" s="61" t="str">
        <f>'🔢 İNDİKATÖRLER'!O329</f>
        <v>✓</v>
      </c>
      <c r="F330" s="60" t="str">
        <f>'🔢 İNDİKATÖRLER'!P329</f>
        <v>✓</v>
      </c>
      <c r="G330" s="61" t="str">
        <f>'🔢 İNDİKATÖRLER'!Q329</f>
        <v>✗</v>
      </c>
      <c r="H330" s="60" t="str">
        <f>'🔢 İNDİKATÖRLER'!R329</f>
        <v>✗</v>
      </c>
      <c r="I330" s="60" t="str">
        <f>'🔢 İNDİKATÖRLER'!S329</f>
        <v>✗</v>
      </c>
      <c r="J330" s="60" t="str">
        <f>IF('🔢 İNDİKATÖRLER'!T329&lt;0,'🔢 İNDİKATÖRLER'!T329&amp;"","—")</f>
        <v>—</v>
      </c>
      <c r="K330" s="60" t="str">
        <f>IFERROR(TEXT('🔢 İNDİKATÖRLER'!F329,"0.00")&amp;"%","?")</f>
        <v>005%</v>
      </c>
      <c r="L330" s="61" t="str">
        <f>IFERROR(IF('📡 CANLI_VERİ'!I330&gt;0,"+"&amp;TEXT('📡 CANLI_VERİ'!I330,"0.0")&amp;"%",TEXT('📡 CANLI_VERİ'!I330,"0.0")&amp;"%"),"—")</f>
        <v>+00%</v>
      </c>
      <c r="M330" s="63">
        <f>'📡 CANLI_VERİ'!H330</f>
        <v>2294</v>
      </c>
      <c r="N330" s="63">
        <f>'📡 CANLI_VERİ'!C330</f>
        <v>57</v>
      </c>
      <c r="O330" s="64" t="str">
        <f>IF(COUNT('🔢 İNDİKATÖRLER'!U329),REPT("█",'🔢 İNDİKATÖRLER'!U329)&amp;"  "&amp;'🔢 İNDİKATÖRLER'!U329&amp;"/15","")</f>
        <v>██████  6/15</v>
      </c>
      <c r="P330" s="250" t="str">
        <f t="shared" si="10"/>
        <v>—</v>
      </c>
      <c r="Q330" s="250" t="str">
        <f t="shared" si="11"/>
        <v>—</v>
      </c>
    </row>
    <row r="331" spans="1:17" ht="16.05" customHeight="1" x14ac:dyDescent="0.3">
      <c r="A331" s="24">
        <v>328</v>
      </c>
      <c r="B331" s="25" t="s">
        <v>80</v>
      </c>
      <c r="C331" s="53">
        <f>'🔢 İNDİKATÖRLER'!U330</f>
        <v>8</v>
      </c>
      <c r="D331" s="54" t="str">
        <f>'🔢 İNDİKATÖRLER'!N330</f>
        <v>✗</v>
      </c>
      <c r="E331" s="55" t="str">
        <f>'🔢 İNDİKATÖRLER'!O330</f>
        <v>✓</v>
      </c>
      <c r="F331" s="54" t="str">
        <f>'🔢 İNDİKATÖRLER'!P330</f>
        <v>✓</v>
      </c>
      <c r="G331" s="54" t="str">
        <f>'🔢 İNDİKATÖRLER'!Q330</f>
        <v>✗</v>
      </c>
      <c r="H331" s="54" t="str">
        <f>'🔢 İNDİKATÖRLER'!R330</f>
        <v>✓</v>
      </c>
      <c r="I331" s="55" t="str">
        <f>'🔢 İNDİKATÖRLER'!S330</f>
        <v>✗</v>
      </c>
      <c r="J331" s="56" t="str">
        <f>IF('🔢 İNDİKATÖRLER'!T330&lt;0,'🔢 İNDİKATÖRLER'!T330&amp;"","—")</f>
        <v>—</v>
      </c>
      <c r="K331" s="57" t="str">
        <f>IFERROR(TEXT('🔢 İNDİKATÖRLER'!F330,"0.00")&amp;"%","?")</f>
        <v>004%</v>
      </c>
      <c r="L331" s="55" t="str">
        <f>IFERROR(IF('📡 CANLI_VERİ'!I331&gt;0,"+"&amp;TEXT('📡 CANLI_VERİ'!I331,"0.0")&amp;"%",TEXT('📡 CANLI_VERİ'!I331,"0.0")&amp;"%"),"—")</f>
        <v>00%</v>
      </c>
      <c r="M331" s="58">
        <f>'📡 CANLI_VERİ'!H331</f>
        <v>31419</v>
      </c>
      <c r="N331" s="58">
        <f>'📡 CANLI_VERİ'!C331</f>
        <v>2.19</v>
      </c>
      <c r="O331" s="56" t="str">
        <f>IF(COUNT('🔢 İNDİKATÖRLER'!U330),REPT("█",'🔢 İNDİKATÖRLER'!U330)&amp;"  "&amp;'🔢 İNDİKATÖRLER'!U330&amp;"/15","")</f>
        <v>████████  8/15</v>
      </c>
      <c r="P331" s="250" t="str">
        <f t="shared" si="10"/>
        <v>—</v>
      </c>
      <c r="Q331" s="250" t="str">
        <f t="shared" si="11"/>
        <v>—</v>
      </c>
    </row>
    <row r="332" spans="1:17" ht="16.05" customHeight="1" x14ac:dyDescent="0.3">
      <c r="A332" s="15">
        <v>329</v>
      </c>
      <c r="B332" s="16" t="s">
        <v>251</v>
      </c>
      <c r="C332" s="15" t="str">
        <f>'🔢 İNDİKATÖRLER'!U331</f>
        <v/>
      </c>
      <c r="D332" s="15" t="str">
        <f>'🔢 İNDİKATÖRLER'!N331</f>
        <v>?</v>
      </c>
      <c r="E332" s="15" t="str">
        <f>'🔢 İNDİKATÖRLER'!O331</f>
        <v>?</v>
      </c>
      <c r="F332" s="15" t="str">
        <f>'🔢 İNDİKATÖRLER'!P331</f>
        <v>?</v>
      </c>
      <c r="G332" s="15" t="str">
        <f>'🔢 İNDİKATÖRLER'!Q331</f>
        <v>?</v>
      </c>
      <c r="H332" s="15" t="str">
        <f>'🔢 İNDİKATÖRLER'!R331</f>
        <v>?</v>
      </c>
      <c r="I332" s="15" t="str">
        <f>'🔢 İNDİKATÖRLER'!S331</f>
        <v>?</v>
      </c>
      <c r="J332" s="15" t="str">
        <f>IF('🔢 İNDİKATÖRLER'!T331&lt;0,'🔢 İNDİKATÖRLER'!T331&amp;"","—")</f>
        <v>—</v>
      </c>
      <c r="K332" s="15" t="str">
        <f>IFERROR(TEXT('🔢 İNDİKATÖRLER'!F331,"0.00")&amp;"%","?")</f>
        <v>?%</v>
      </c>
      <c r="L332" s="15" t="str">
        <f>IFERROR(IF('📡 CANLI_VERİ'!I332&gt;0,"+"&amp;TEXT('📡 CANLI_VERİ'!I332,"0.0")&amp;"%",TEXT('📡 CANLI_VERİ'!I332,"0.0")&amp;"%"),"—")</f>
        <v>+00%</v>
      </c>
      <c r="M332" s="15">
        <f>'📡 CANLI_VERİ'!H332</f>
        <v>180701</v>
      </c>
      <c r="N332" s="15">
        <f>'📡 CANLI_VERİ'!C332</f>
        <v>12.23</v>
      </c>
      <c r="O332" s="15" t="str">
        <f>IF(COUNT('🔢 İNDİKATÖRLER'!U331),REPT("█",'🔢 İNDİKATÖRLER'!U331)&amp;"  "&amp;'🔢 İNDİKATÖRLER'!U331&amp;"/15","")</f>
        <v/>
      </c>
      <c r="P332" s="250" t="str">
        <f t="shared" si="10"/>
        <v>—</v>
      </c>
      <c r="Q332" s="250" t="str">
        <f t="shared" si="11"/>
        <v>📊 Yüksek Skor</v>
      </c>
    </row>
    <row r="333" spans="1:17" ht="16.05" customHeight="1" x14ac:dyDescent="0.3">
      <c r="A333" s="24">
        <v>330</v>
      </c>
      <c r="B333" s="25" t="s">
        <v>640</v>
      </c>
      <c r="C333" s="24" t="str">
        <f>'🔢 İNDİKATÖRLER'!U332</f>
        <v/>
      </c>
      <c r="D333" s="24" t="str">
        <f>'🔢 İNDİKATÖRLER'!N332</f>
        <v>?</v>
      </c>
      <c r="E333" s="24" t="str">
        <f>'🔢 İNDİKATÖRLER'!O332</f>
        <v>?</v>
      </c>
      <c r="F333" s="24" t="str">
        <f>'🔢 İNDİKATÖRLER'!P332</f>
        <v>?</v>
      </c>
      <c r="G333" s="24" t="str">
        <f>'🔢 İNDİKATÖRLER'!Q332</f>
        <v>?</v>
      </c>
      <c r="H333" s="24" t="str">
        <f>'🔢 İNDİKATÖRLER'!R332</f>
        <v>?</v>
      </c>
      <c r="I333" s="24" t="str">
        <f>'🔢 İNDİKATÖRLER'!S332</f>
        <v>?</v>
      </c>
      <c r="J333" s="24" t="str">
        <f>IF('🔢 İNDİKATÖRLER'!T332&lt;0,'🔢 İNDİKATÖRLER'!T332&amp;"","—")</f>
        <v>—</v>
      </c>
      <c r="K333" s="24" t="str">
        <f>IFERROR(TEXT('🔢 İNDİKATÖRLER'!F332,"0.00")&amp;"%","?")</f>
        <v>?%</v>
      </c>
      <c r="L333" s="24" t="str">
        <f>IFERROR(IF('📡 CANLI_VERİ'!I333&gt;0,"+"&amp;TEXT('📡 CANLI_VERİ'!I333,"0.0")&amp;"%",TEXT('📡 CANLI_VERİ'!I333,"0.0")&amp;"%"),"—")</f>
        <v>00%</v>
      </c>
      <c r="M333" s="24">
        <f>'📡 CANLI_VERİ'!H333</f>
        <v>2086</v>
      </c>
      <c r="N333" s="24">
        <f>'📡 CANLI_VERİ'!C333</f>
        <v>35.64</v>
      </c>
      <c r="O333" s="24" t="str">
        <f>IF(COUNT('🔢 İNDİKATÖRLER'!U332),REPT("█",'🔢 İNDİKATÖRLER'!U332)&amp;"  "&amp;'🔢 İNDİKATÖRLER'!U332&amp;"/15","")</f>
        <v/>
      </c>
      <c r="P333" s="250" t="str">
        <f t="shared" si="10"/>
        <v>—</v>
      </c>
      <c r="Q333" s="250" t="str">
        <f t="shared" si="11"/>
        <v>📊 Yüksek Skor</v>
      </c>
    </row>
    <row r="334" spans="1:17" ht="16.05" customHeight="1" x14ac:dyDescent="0.3">
      <c r="A334" s="15">
        <v>331</v>
      </c>
      <c r="B334" s="16" t="s">
        <v>641</v>
      </c>
      <c r="C334" s="15" t="str">
        <f>'🔢 İNDİKATÖRLER'!U333</f>
        <v/>
      </c>
      <c r="D334" s="15" t="str">
        <f>'🔢 İNDİKATÖRLER'!N333</f>
        <v>?</v>
      </c>
      <c r="E334" s="15" t="str">
        <f>'🔢 İNDİKATÖRLER'!O333</f>
        <v>?</v>
      </c>
      <c r="F334" s="15" t="str">
        <f>'🔢 İNDİKATÖRLER'!P333</f>
        <v>?</v>
      </c>
      <c r="G334" s="15" t="str">
        <f>'🔢 İNDİKATÖRLER'!Q333</f>
        <v>?</v>
      </c>
      <c r="H334" s="15" t="str">
        <f>'🔢 İNDİKATÖRLER'!R333</f>
        <v>?</v>
      </c>
      <c r="I334" s="15" t="str">
        <f>'🔢 İNDİKATÖRLER'!S333</f>
        <v>?</v>
      </c>
      <c r="J334" s="15" t="str">
        <f>IF('🔢 İNDİKATÖRLER'!T333&lt;0,'🔢 İNDİKATÖRLER'!T333&amp;"","—")</f>
        <v>—</v>
      </c>
      <c r="K334" s="15" t="str">
        <f>IFERROR(TEXT('🔢 İNDİKATÖRLER'!F333,"0.00")&amp;"%","?")</f>
        <v>?%</v>
      </c>
      <c r="L334" s="15" t="str">
        <f>IFERROR(IF('📡 CANLI_VERİ'!I334&gt;0,"+"&amp;TEXT('📡 CANLI_VERİ'!I334,"0.0")&amp;"%",TEXT('📡 CANLI_VERİ'!I334,"0.0")&amp;"%"),"—")</f>
        <v>00%</v>
      </c>
      <c r="M334" s="15">
        <f>'📡 CANLI_VERİ'!H334</f>
        <v>23954</v>
      </c>
      <c r="N334" s="15">
        <f>'📡 CANLI_VERİ'!C334</f>
        <v>26.92</v>
      </c>
      <c r="O334" s="15" t="str">
        <f>IF(COUNT('🔢 İNDİKATÖRLER'!U333),REPT("█",'🔢 İNDİKATÖRLER'!U333)&amp;"  "&amp;'🔢 İNDİKATÖRLER'!U333&amp;"/15","")</f>
        <v/>
      </c>
      <c r="P334" s="250" t="str">
        <f t="shared" si="10"/>
        <v>—</v>
      </c>
      <c r="Q334" s="250" t="str">
        <f t="shared" si="11"/>
        <v>📊 Yüksek Skor</v>
      </c>
    </row>
    <row r="335" spans="1:17" ht="16.05" customHeight="1" x14ac:dyDescent="0.3">
      <c r="A335" s="24">
        <v>332</v>
      </c>
      <c r="B335" s="25" t="s">
        <v>278</v>
      </c>
      <c r="C335" s="67">
        <f>'🔢 İNDİKATÖRLER'!U334</f>
        <v>8</v>
      </c>
      <c r="D335" s="55" t="str">
        <f>'🔢 İNDİKATÖRLER'!N334</f>
        <v>✓</v>
      </c>
      <c r="E335" s="55" t="str">
        <f>'🔢 İNDİKATÖRLER'!O334</f>
        <v>✓</v>
      </c>
      <c r="F335" s="55" t="str">
        <f>'🔢 İNDİKATÖRLER'!P334</f>
        <v>✗</v>
      </c>
      <c r="G335" s="55" t="str">
        <f>'🔢 İNDİKATÖRLER'!Q334</f>
        <v>✓</v>
      </c>
      <c r="H335" s="55" t="str">
        <f>'🔢 İNDİKATÖRLER'!R334</f>
        <v>✗</v>
      </c>
      <c r="I335" s="55" t="str">
        <f>'🔢 İNDİKATÖRLER'!S334</f>
        <v>✗</v>
      </c>
      <c r="J335" s="56" t="str">
        <f>IF('🔢 İNDİKATÖRLER'!T334&lt;0,'🔢 İNDİKATÖRLER'!T334&amp;"","—")</f>
        <v>—</v>
      </c>
      <c r="K335" s="57" t="str">
        <f>IFERROR(TEXT('🔢 İNDİKATÖRLER'!F334,"0.00")&amp;"%","?")</f>
        <v>005%</v>
      </c>
      <c r="L335" s="55" t="str">
        <f>IFERROR(IF('📡 CANLI_VERİ'!I335&gt;0,"+"&amp;TEXT('📡 CANLI_VERİ'!I335,"0.0")&amp;"%",TEXT('📡 CANLI_VERİ'!I335,"0.0")&amp;"%"),"—")</f>
        <v>00%</v>
      </c>
      <c r="M335" s="58">
        <f>'📡 CANLI_VERİ'!H335</f>
        <v>3345</v>
      </c>
      <c r="N335" s="58">
        <f>'📡 CANLI_VERİ'!C335</f>
        <v>130.1</v>
      </c>
      <c r="O335" s="68" t="str">
        <f>IF(COUNT('🔢 İNDİKATÖRLER'!U334),REPT("█",'🔢 İNDİKATÖRLER'!U334)&amp;"  "&amp;'🔢 İNDİKATÖRLER'!U334&amp;"/15","")</f>
        <v>████████  8/15</v>
      </c>
      <c r="P335" s="250" t="str">
        <f t="shared" si="10"/>
        <v>—</v>
      </c>
      <c r="Q335" s="250" t="str">
        <f t="shared" si="11"/>
        <v>—</v>
      </c>
    </row>
    <row r="336" spans="1:17" ht="16.05" customHeight="1" x14ac:dyDescent="0.3">
      <c r="A336" s="15">
        <v>333</v>
      </c>
      <c r="B336" s="16" t="s">
        <v>193</v>
      </c>
      <c r="C336" s="59">
        <f>'🔢 İNDİKATÖRLER'!U335</f>
        <v>9</v>
      </c>
      <c r="D336" s="60" t="str">
        <f>'🔢 İNDİKATÖRLER'!N335</f>
        <v>✓</v>
      </c>
      <c r="E336" s="61" t="str">
        <f>'🔢 İNDİKATÖRLER'!O335</f>
        <v>✓</v>
      </c>
      <c r="F336" s="60" t="str">
        <f>'🔢 İNDİKATÖRLER'!P335</f>
        <v>✓</v>
      </c>
      <c r="G336" s="60" t="str">
        <f>'🔢 İNDİKATÖRLER'!Q335</f>
        <v>✗</v>
      </c>
      <c r="H336" s="60" t="str">
        <f>'🔢 İNDİKATÖRLER'!R335</f>
        <v>✓</v>
      </c>
      <c r="I336" s="61" t="str">
        <f>'🔢 İNDİKATÖRLER'!S335</f>
        <v>✗</v>
      </c>
      <c r="J336" s="64" t="str">
        <f>IF('🔢 İNDİKATÖRLER'!T335&lt;0,'🔢 İNDİKATÖRLER'!T335&amp;"","—")</f>
        <v>-2</v>
      </c>
      <c r="K336" s="62" t="str">
        <f>IFERROR(TEXT('🔢 İNDİKATÖRLER'!F335,"0.00")&amp;"%","?")</f>
        <v>006%</v>
      </c>
      <c r="L336" s="61" t="str">
        <f>IFERROR(IF('📡 CANLI_VERİ'!I336&gt;0,"+"&amp;TEXT('📡 CANLI_VERİ'!I336,"0.0")&amp;"%",TEXT('📡 CANLI_VERİ'!I336,"0.0")&amp;"%"),"—")</f>
        <v>-01%</v>
      </c>
      <c r="M336" s="63">
        <f>'📡 CANLI_VERİ'!H336</f>
        <v>1482</v>
      </c>
      <c r="N336" s="63">
        <f>'📡 CANLI_VERİ'!C336</f>
        <v>89.1</v>
      </c>
      <c r="O336" s="64" t="str">
        <f>IF(COUNT('🔢 İNDİKATÖRLER'!U335),REPT("█",'🔢 İNDİKATÖRLER'!U335)&amp;"  "&amp;'🔢 İNDİKATÖRLER'!U335&amp;"/15","")</f>
        <v>█████████  9/15</v>
      </c>
      <c r="P336" s="250" t="str">
        <f t="shared" si="10"/>
        <v>—</v>
      </c>
      <c r="Q336" s="250" t="str">
        <f t="shared" si="11"/>
        <v>—</v>
      </c>
    </row>
    <row r="337" spans="1:17" ht="16.05" customHeight="1" x14ac:dyDescent="0.3">
      <c r="A337" s="24">
        <v>334</v>
      </c>
      <c r="B337" s="25" t="s">
        <v>128</v>
      </c>
      <c r="C337" s="24" t="str">
        <f>'🔢 İNDİKATÖRLER'!U336</f>
        <v/>
      </c>
      <c r="D337" s="24" t="str">
        <f>'🔢 İNDİKATÖRLER'!N336</f>
        <v>?</v>
      </c>
      <c r="E337" s="24" t="str">
        <f>'🔢 İNDİKATÖRLER'!O336</f>
        <v>?</v>
      </c>
      <c r="F337" s="24" t="str">
        <f>'🔢 İNDİKATÖRLER'!P336</f>
        <v>?</v>
      </c>
      <c r="G337" s="24" t="str">
        <f>'🔢 İNDİKATÖRLER'!Q336</f>
        <v>?</v>
      </c>
      <c r="H337" s="24" t="str">
        <f>'🔢 İNDİKATÖRLER'!R336</f>
        <v>?</v>
      </c>
      <c r="I337" s="24" t="str">
        <f>'🔢 İNDİKATÖRLER'!S336</f>
        <v>?</v>
      </c>
      <c r="J337" s="24" t="str">
        <f>IF('🔢 İNDİKATÖRLER'!T336&lt;0,'🔢 İNDİKATÖRLER'!T336&amp;"","—")</f>
        <v>—</v>
      </c>
      <c r="K337" s="24" t="str">
        <f>IFERROR(TEXT('🔢 İNDİKATÖRLER'!F336,"0.00")&amp;"%","?")</f>
        <v>?%</v>
      </c>
      <c r="L337" s="24" t="str">
        <f>IFERROR(IF('📡 CANLI_VERİ'!I337&gt;0,"+"&amp;TEXT('📡 CANLI_VERİ'!I337,"0.0")&amp;"%",TEXT('📡 CANLI_VERİ'!I337,"0.0")&amp;"%"),"—")</f>
        <v>+00%</v>
      </c>
      <c r="M337" s="24">
        <f>'📡 CANLI_VERİ'!H337</f>
        <v>134009</v>
      </c>
      <c r="N337" s="24">
        <f>'📡 CANLI_VERİ'!C337</f>
        <v>16.3</v>
      </c>
      <c r="O337" s="24" t="str">
        <f>IF(COUNT('🔢 İNDİKATÖRLER'!U336),REPT("█",'🔢 İNDİKATÖRLER'!U336)&amp;"  "&amp;'🔢 İNDİKATÖRLER'!U336&amp;"/15","")</f>
        <v/>
      </c>
      <c r="P337" s="250" t="str">
        <f t="shared" si="10"/>
        <v>—</v>
      </c>
      <c r="Q337" s="250" t="str">
        <f t="shared" si="11"/>
        <v>📊 Yüksek Skor</v>
      </c>
    </row>
    <row r="338" spans="1:17" ht="16.05" customHeight="1" x14ac:dyDescent="0.3">
      <c r="A338" s="15">
        <v>335</v>
      </c>
      <c r="B338" s="16" t="s">
        <v>642</v>
      </c>
      <c r="C338" s="15" t="str">
        <f>'🔢 İNDİKATÖRLER'!U337</f>
        <v/>
      </c>
      <c r="D338" s="15" t="str">
        <f>'🔢 İNDİKATÖRLER'!N337</f>
        <v>?</v>
      </c>
      <c r="E338" s="15" t="str">
        <f>'🔢 İNDİKATÖRLER'!O337</f>
        <v>?</v>
      </c>
      <c r="F338" s="15" t="str">
        <f>'🔢 İNDİKATÖRLER'!P337</f>
        <v>?</v>
      </c>
      <c r="G338" s="15" t="str">
        <f>'🔢 İNDİKATÖRLER'!Q337</f>
        <v>?</v>
      </c>
      <c r="H338" s="15" t="str">
        <f>'🔢 İNDİKATÖRLER'!R337</f>
        <v>?</v>
      </c>
      <c r="I338" s="15" t="str">
        <f>'🔢 İNDİKATÖRLER'!S337</f>
        <v>?</v>
      </c>
      <c r="J338" s="15" t="str">
        <f>IF('🔢 İNDİKATÖRLER'!T337&lt;0,'🔢 İNDİKATÖRLER'!T337&amp;"","—")</f>
        <v>—</v>
      </c>
      <c r="K338" s="15" t="str">
        <f>IFERROR(TEXT('🔢 İNDİKATÖRLER'!F337,"0.00")&amp;"%","?")</f>
        <v>?%</v>
      </c>
      <c r="L338" s="15" t="str">
        <f>IFERROR(IF('📡 CANLI_VERİ'!I338&gt;0,"+"&amp;TEXT('📡 CANLI_VERİ'!I338,"0.0")&amp;"%",TEXT('📡 CANLI_VERİ'!I338,"0.0")&amp;"%"),"—")</f>
        <v>+00%</v>
      </c>
      <c r="M338" s="15">
        <f>'📡 CANLI_VERİ'!H338</f>
        <v>27981</v>
      </c>
      <c r="N338" s="15">
        <f>'📡 CANLI_VERİ'!C338</f>
        <v>29.18</v>
      </c>
      <c r="O338" s="15" t="str">
        <f>IF(COUNT('🔢 İNDİKATÖRLER'!U337),REPT("█",'🔢 İNDİKATÖRLER'!U337)&amp;"  "&amp;'🔢 İNDİKATÖRLER'!U337&amp;"/15","")</f>
        <v/>
      </c>
      <c r="P338" s="250" t="str">
        <f t="shared" si="10"/>
        <v>—</v>
      </c>
      <c r="Q338" s="250" t="str">
        <f t="shared" si="11"/>
        <v>📊 Yüksek Skor</v>
      </c>
    </row>
    <row r="339" spans="1:17" ht="16.05" customHeight="1" x14ac:dyDescent="0.3">
      <c r="A339" s="24">
        <v>336</v>
      </c>
      <c r="B339" s="25" t="s">
        <v>1077</v>
      </c>
      <c r="C339" s="24" t="str">
        <f>'🔢 İNDİKATÖRLER'!U338</f>
        <v/>
      </c>
      <c r="D339" s="24" t="str">
        <f>'🔢 İNDİKATÖRLER'!N338</f>
        <v>?</v>
      </c>
      <c r="E339" s="24" t="str">
        <f>'🔢 İNDİKATÖRLER'!O338</f>
        <v>?</v>
      </c>
      <c r="F339" s="24" t="str">
        <f>'🔢 İNDİKATÖRLER'!P338</f>
        <v>?</v>
      </c>
      <c r="G339" s="24" t="str">
        <f>'🔢 İNDİKATÖRLER'!Q338</f>
        <v>?</v>
      </c>
      <c r="H339" s="24" t="str">
        <f>'🔢 İNDİKATÖRLER'!R338</f>
        <v>?</v>
      </c>
      <c r="I339" s="24" t="str">
        <f>'🔢 İNDİKATÖRLER'!S338</f>
        <v>?</v>
      </c>
      <c r="J339" s="24" t="str">
        <f>IF('🔢 İNDİKATÖRLER'!T338&lt;0,'🔢 İNDİKATÖRLER'!T338&amp;"","—")</f>
        <v>—</v>
      </c>
      <c r="K339" s="24" t="str">
        <f>IFERROR(TEXT('🔢 İNDİKATÖRLER'!F338,"0.00")&amp;"%","?")</f>
        <v>?%</v>
      </c>
      <c r="L339" s="24" t="str">
        <f>IFERROR(IF('📡 CANLI_VERİ'!I339&gt;0,"+"&amp;TEXT('📡 CANLI_VERİ'!I339,"0.0")&amp;"%",TEXT('📡 CANLI_VERİ'!I339,"0.0")&amp;"%"),"—")</f>
        <v>00%</v>
      </c>
      <c r="M339" s="24">
        <f>'📡 CANLI_VERİ'!H339</f>
        <v>0</v>
      </c>
      <c r="N339" s="24">
        <f>'📡 CANLI_VERİ'!C339</f>
        <v>0</v>
      </c>
      <c r="O339" s="24" t="str">
        <f>IF(COUNT('🔢 İNDİKATÖRLER'!U338),REPT("█",'🔢 İNDİKATÖRLER'!U338)&amp;"  "&amp;'🔢 İNDİKATÖRLER'!U338&amp;"/15","")</f>
        <v/>
      </c>
      <c r="P339" s="250" t="str">
        <f t="shared" si="10"/>
        <v>—</v>
      </c>
      <c r="Q339" s="250" t="str">
        <f t="shared" si="11"/>
        <v>📊 Yüksek Skor</v>
      </c>
    </row>
    <row r="340" spans="1:17" ht="16.05" customHeight="1" x14ac:dyDescent="0.3">
      <c r="A340" s="15">
        <v>337</v>
      </c>
      <c r="B340" s="16" t="s">
        <v>299</v>
      </c>
      <c r="C340" s="59">
        <f>'🔢 İNDİKATÖRLER'!U339</f>
        <v>9</v>
      </c>
      <c r="D340" s="61" t="str">
        <f>'🔢 İNDİKATÖRLER'!N339</f>
        <v>✓</v>
      </c>
      <c r="E340" s="61" t="str">
        <f>'🔢 İNDİKATÖRLER'!O339</f>
        <v>✓</v>
      </c>
      <c r="F340" s="60" t="str">
        <f>'🔢 İNDİKATÖRLER'!P339</f>
        <v>✓</v>
      </c>
      <c r="G340" s="60" t="str">
        <f>'🔢 İNDİKATÖRLER'!Q339</f>
        <v>✗</v>
      </c>
      <c r="H340" s="60" t="str">
        <f>'🔢 İNDİKATÖRLER'!R339</f>
        <v>✓</v>
      </c>
      <c r="I340" s="60" t="str">
        <f>'🔢 İNDİKATÖRLER'!S339</f>
        <v>✗</v>
      </c>
      <c r="J340" s="64" t="str">
        <f>IF('🔢 İNDİKATÖRLER'!T339&lt;0,'🔢 İNDİKATÖRLER'!T339&amp;"","—")</f>
        <v>-2</v>
      </c>
      <c r="K340" s="62" t="str">
        <f>IFERROR(TEXT('🔢 İNDİKATÖRLER'!F339,"0.00")&amp;"%","?")</f>
        <v>007%</v>
      </c>
      <c r="L340" s="62" t="str">
        <f>IFERROR(IF('📡 CANLI_VERİ'!I340&gt;0,"+"&amp;TEXT('📡 CANLI_VERİ'!I340,"0.0")&amp;"%",TEXT('📡 CANLI_VERİ'!I340,"0.0")&amp;"%"),"—")</f>
        <v>00%</v>
      </c>
      <c r="M340" s="63">
        <f>'📡 CANLI_VERİ'!H340</f>
        <v>180672</v>
      </c>
      <c r="N340" s="63">
        <f>'📡 CANLI_VERİ'!C340</f>
        <v>13.91</v>
      </c>
      <c r="O340" s="64" t="str">
        <f>IF(COUNT('🔢 İNDİKATÖRLER'!U339),REPT("█",'🔢 İNDİKATÖRLER'!U339)&amp;"  "&amp;'🔢 İNDİKATÖRLER'!U339&amp;"/15","")</f>
        <v>█████████  9/15</v>
      </c>
      <c r="P340" s="250" t="str">
        <f t="shared" si="10"/>
        <v>—</v>
      </c>
      <c r="Q340" s="250" t="str">
        <f t="shared" si="11"/>
        <v>—</v>
      </c>
    </row>
    <row r="341" spans="1:17" ht="16.05" customHeight="1" x14ac:dyDescent="0.3">
      <c r="A341" s="24">
        <v>338</v>
      </c>
      <c r="B341" s="25" t="s">
        <v>206</v>
      </c>
      <c r="C341" s="53">
        <f>'🔢 İNDİKATÖRLER'!U340</f>
        <v>9</v>
      </c>
      <c r="D341" s="55" t="str">
        <f>'🔢 İNDİKATÖRLER'!N340</f>
        <v>✓</v>
      </c>
      <c r="E341" s="55" t="str">
        <f>'🔢 İNDİKATÖRLER'!O340</f>
        <v>✓</v>
      </c>
      <c r="F341" s="54" t="str">
        <f>'🔢 İNDİKATÖRLER'!P340</f>
        <v>✓</v>
      </c>
      <c r="G341" s="54" t="str">
        <f>'🔢 İNDİKATÖRLER'!Q340</f>
        <v>✗</v>
      </c>
      <c r="H341" s="54" t="str">
        <f>'🔢 İNDİKATÖRLER'!R340</f>
        <v>✗</v>
      </c>
      <c r="I341" s="54" t="str">
        <f>'🔢 İNDİKATÖRLER'!S340</f>
        <v>✗</v>
      </c>
      <c r="J341" s="56" t="str">
        <f>IF('🔢 İNDİKATÖRLER'!T340&lt;0,'🔢 İNDİKATÖRLER'!T340&amp;"","—")</f>
        <v>—</v>
      </c>
      <c r="K341" s="57" t="str">
        <f>IFERROR(TEXT('🔢 İNDİKATÖRLER'!F340,"0.00")&amp;"%","?")</f>
        <v>003%</v>
      </c>
      <c r="L341" s="57" t="str">
        <f>IFERROR(IF('📡 CANLI_VERİ'!I341&gt;0,"+"&amp;TEXT('📡 CANLI_VERİ'!I341,"0.0")&amp;"%",TEXT('📡 CANLI_VERİ'!I341,"0.0")&amp;"%"),"—")</f>
        <v>00%</v>
      </c>
      <c r="M341" s="58">
        <f>'📡 CANLI_VERİ'!H341</f>
        <v>23106</v>
      </c>
      <c r="N341" s="58">
        <f>'📡 CANLI_VERİ'!C341</f>
        <v>14.3</v>
      </c>
      <c r="O341" s="56" t="str">
        <f>IF(COUNT('🔢 İNDİKATÖRLER'!U340),REPT("█",'🔢 İNDİKATÖRLER'!U340)&amp;"  "&amp;'🔢 İNDİKATÖRLER'!U340&amp;"/15","")</f>
        <v>█████████  9/15</v>
      </c>
      <c r="P341" s="250" t="str">
        <f t="shared" si="10"/>
        <v>—</v>
      </c>
      <c r="Q341" s="250" t="str">
        <f t="shared" si="11"/>
        <v>—</v>
      </c>
    </row>
    <row r="342" spans="1:17" ht="16.05" customHeight="1" x14ac:dyDescent="0.3">
      <c r="A342" s="15">
        <v>339</v>
      </c>
      <c r="B342" s="16" t="s">
        <v>643</v>
      </c>
      <c r="C342" s="70">
        <f>'🔢 İNDİKATÖRLER'!U341</f>
        <v>13</v>
      </c>
      <c r="D342" s="61" t="str">
        <f>'🔢 İNDİKATÖRLER'!N341</f>
        <v>✓</v>
      </c>
      <c r="E342" s="61" t="str">
        <f>'🔢 İNDİKATÖRLER'!O341</f>
        <v>✓</v>
      </c>
      <c r="F342" s="61" t="str">
        <f>'🔢 İNDİKATÖRLER'!P341</f>
        <v>✓</v>
      </c>
      <c r="G342" s="61" t="str">
        <f>'🔢 İNDİKATÖRLER'!Q341</f>
        <v>✓</v>
      </c>
      <c r="H342" s="60" t="str">
        <f>'🔢 İNDİKATÖRLER'!R341</f>
        <v>✓</v>
      </c>
      <c r="I342" s="61" t="str">
        <f>'🔢 İNDİKATÖRLER'!S341</f>
        <v>✗</v>
      </c>
      <c r="J342" s="60" t="str">
        <f>IF('🔢 İNDİKATÖRLER'!T341&lt;0,'🔢 İNDİKATÖRLER'!T341&amp;"","—")</f>
        <v>—</v>
      </c>
      <c r="K342" s="60" t="str">
        <f>IFERROR(TEXT('🔢 İNDİKATÖRLER'!F341,"0.00")&amp;"%","?")</f>
        <v>004%</v>
      </c>
      <c r="L342" s="61" t="str">
        <f>IFERROR(IF('📡 CANLI_VERİ'!I342&gt;0,"+"&amp;TEXT('📡 CANLI_VERİ'!I342,"0.0")&amp;"%",TEXT('📡 CANLI_VERİ'!I342,"0.0")&amp;"%"),"—")</f>
        <v>+00%</v>
      </c>
      <c r="M342" s="63">
        <f>'📡 CANLI_VERİ'!H342</f>
        <v>3424124</v>
      </c>
      <c r="N342" s="63">
        <f>'📡 CANLI_VERİ'!C342</f>
        <v>23.9</v>
      </c>
      <c r="O342" s="61" t="str">
        <f>IF(COUNT('🔢 İNDİKATÖRLER'!U341),REPT("█",'🔢 İNDİKATÖRLER'!U341)&amp;"  "&amp;'🔢 İNDİKATÖRLER'!U341&amp;"/15","")</f>
        <v>█████████████  13/15</v>
      </c>
      <c r="P342" s="250" t="str">
        <f t="shared" si="10"/>
        <v>✓ K4+K5</v>
      </c>
      <c r="Q342" s="250" t="str">
        <f t="shared" si="11"/>
        <v>🔥 Güçlü AL</v>
      </c>
    </row>
    <row r="343" spans="1:17" ht="16.05" customHeight="1" x14ac:dyDescent="0.3">
      <c r="A343" s="24">
        <v>340</v>
      </c>
      <c r="B343" s="25" t="s">
        <v>145</v>
      </c>
      <c r="C343" s="53">
        <f>'🔢 İNDİKATÖRLER'!U342</f>
        <v>3</v>
      </c>
      <c r="D343" s="54" t="str">
        <f>'🔢 İNDİKATÖRLER'!N342</f>
        <v>✗</v>
      </c>
      <c r="E343" s="55" t="str">
        <f>'🔢 İNDİKATÖRLER'!O342</f>
        <v>✗</v>
      </c>
      <c r="F343" s="54" t="str">
        <f>'🔢 İNDİKATÖRLER'!P342</f>
        <v>✓</v>
      </c>
      <c r="G343" s="54" t="str">
        <f>'🔢 İNDİKATÖRLER'!Q342</f>
        <v>✗</v>
      </c>
      <c r="H343" s="54" t="str">
        <f>'🔢 İNDİKATÖRLER'!R342</f>
        <v>✗</v>
      </c>
      <c r="I343" s="54" t="str">
        <f>'🔢 İNDİKATÖRLER'!S342</f>
        <v>✗</v>
      </c>
      <c r="J343" s="56" t="str">
        <f>IF('🔢 İNDİKATÖRLER'!T342&lt;0,'🔢 İNDİKATÖRLER'!T342&amp;"","—")</f>
        <v>—</v>
      </c>
      <c r="K343" s="57" t="str">
        <f>IFERROR(TEXT('🔢 İNDİKATÖRLER'!F342,"0.00")&amp;"%","?")</f>
        <v>003%</v>
      </c>
      <c r="L343" s="57" t="str">
        <f>IFERROR(IF('📡 CANLI_VERİ'!I343&gt;0,"+"&amp;TEXT('📡 CANLI_VERİ'!I343,"0.0")&amp;"%",TEXT('📡 CANLI_VERİ'!I343,"0.0")&amp;"%"),"—")</f>
        <v>00%</v>
      </c>
      <c r="M343" s="58">
        <f>'📡 CANLI_VERİ'!H343</f>
        <v>223187</v>
      </c>
      <c r="N343" s="58">
        <f>'📡 CANLI_VERİ'!C343</f>
        <v>180.6</v>
      </c>
      <c r="O343" s="56" t="str">
        <f>IF(COUNT('🔢 İNDİKATÖRLER'!U342),REPT("█",'🔢 İNDİKATÖRLER'!U342)&amp;"  "&amp;'🔢 İNDİKATÖRLER'!U342&amp;"/15","")</f>
        <v>███  3/15</v>
      </c>
      <c r="P343" s="250" t="str">
        <f t="shared" si="10"/>
        <v>—</v>
      </c>
      <c r="Q343" s="250" t="str">
        <f t="shared" si="11"/>
        <v>—</v>
      </c>
    </row>
    <row r="344" spans="1:17" ht="16.05" customHeight="1" x14ac:dyDescent="0.3">
      <c r="A344" s="15">
        <v>341</v>
      </c>
      <c r="B344" s="16" t="s">
        <v>154</v>
      </c>
      <c r="C344" s="70">
        <f>'🔢 İNDİKATÖRLER'!U343</f>
        <v>3</v>
      </c>
      <c r="D344" s="61" t="str">
        <f>'🔢 İNDİKATÖRLER'!N343</f>
        <v>✗</v>
      </c>
      <c r="E344" s="61" t="str">
        <f>'🔢 İNDİKATÖRLER'!O343</f>
        <v>✓</v>
      </c>
      <c r="F344" s="61" t="str">
        <f>'🔢 İNDİKATÖRLER'!P343</f>
        <v>✗</v>
      </c>
      <c r="G344" s="61" t="str">
        <f>'🔢 İNDİKATÖRLER'!Q343</f>
        <v>✗</v>
      </c>
      <c r="H344" s="60" t="str">
        <f>'🔢 İNDİKATÖRLER'!R343</f>
        <v>✗</v>
      </c>
      <c r="I344" s="61" t="str">
        <f>'🔢 İNDİKATÖRLER'!S343</f>
        <v>✗</v>
      </c>
      <c r="J344" s="60" t="str">
        <f>IF('🔢 İNDİKATÖRLER'!T343&lt;0,'🔢 İNDİKATÖRLER'!T343&amp;"","—")</f>
        <v>—</v>
      </c>
      <c r="K344" s="60" t="str">
        <f>IFERROR(TEXT('🔢 İNDİKATÖRLER'!F343,"0.00")&amp;"%","?")</f>
        <v>004%</v>
      </c>
      <c r="L344" s="61" t="str">
        <f>IFERROR(IF('📡 CANLI_VERİ'!I344&gt;0,"+"&amp;TEXT('📡 CANLI_VERİ'!I344,"0.0")&amp;"%",TEXT('📡 CANLI_VERİ'!I344,"0.0")&amp;"%"),"—")</f>
        <v>00%</v>
      </c>
      <c r="M344" s="63">
        <f>'📡 CANLI_VERİ'!H344</f>
        <v>36534</v>
      </c>
      <c r="N344" s="63">
        <f>'📡 CANLI_VERİ'!C344</f>
        <v>11.74</v>
      </c>
      <c r="O344" s="61" t="str">
        <f>IF(COUNT('🔢 İNDİKATÖRLER'!U343),REPT("█",'🔢 İNDİKATÖRLER'!U343)&amp;"  "&amp;'🔢 İNDİKATÖRLER'!U343&amp;"/15","")</f>
        <v>███  3/15</v>
      </c>
      <c r="P344" s="250" t="str">
        <f t="shared" si="10"/>
        <v>—</v>
      </c>
      <c r="Q344" s="250" t="str">
        <f t="shared" si="11"/>
        <v>—</v>
      </c>
    </row>
    <row r="345" spans="1:17" ht="16.05" customHeight="1" x14ac:dyDescent="0.3">
      <c r="A345" s="24">
        <v>342</v>
      </c>
      <c r="B345" s="25" t="s">
        <v>169</v>
      </c>
      <c r="C345" s="24" t="str">
        <f>'🔢 İNDİKATÖRLER'!U344</f>
        <v/>
      </c>
      <c r="D345" s="24" t="str">
        <f>'🔢 İNDİKATÖRLER'!N344</f>
        <v>?</v>
      </c>
      <c r="E345" s="24" t="str">
        <f>'🔢 İNDİKATÖRLER'!O344</f>
        <v>?</v>
      </c>
      <c r="F345" s="24" t="str">
        <f>'🔢 İNDİKATÖRLER'!P344</f>
        <v>?</v>
      </c>
      <c r="G345" s="24" t="str">
        <f>'🔢 İNDİKATÖRLER'!Q344</f>
        <v>?</v>
      </c>
      <c r="H345" s="24" t="str">
        <f>'🔢 İNDİKATÖRLER'!R344</f>
        <v>?</v>
      </c>
      <c r="I345" s="24" t="str">
        <f>'🔢 İNDİKATÖRLER'!S344</f>
        <v>?</v>
      </c>
      <c r="J345" s="24" t="str">
        <f>IF('🔢 İNDİKATÖRLER'!T344&lt;0,'🔢 İNDİKATÖRLER'!T344&amp;"","—")</f>
        <v>—</v>
      </c>
      <c r="K345" s="24" t="str">
        <f>IFERROR(TEXT('🔢 İNDİKATÖRLER'!F344,"0.00")&amp;"%","?")</f>
        <v>?%</v>
      </c>
      <c r="L345" s="24" t="str">
        <f>IFERROR(IF('📡 CANLI_VERİ'!I345&gt;0,"+"&amp;TEXT('📡 CANLI_VERİ'!I345,"0.0")&amp;"%",TEXT('📡 CANLI_VERİ'!I345,"0.0")&amp;"%"),"—")</f>
        <v>00%</v>
      </c>
      <c r="M345" s="24">
        <f>'📡 CANLI_VERİ'!H345</f>
        <v>1994</v>
      </c>
      <c r="N345" s="24">
        <f>'📡 CANLI_VERİ'!C345</f>
        <v>155</v>
      </c>
      <c r="O345" s="24" t="str">
        <f>IF(COUNT('🔢 İNDİKATÖRLER'!U344),REPT("█",'🔢 İNDİKATÖRLER'!U344)&amp;"  "&amp;'🔢 İNDİKATÖRLER'!U344&amp;"/15","")</f>
        <v/>
      </c>
      <c r="P345" s="250" t="str">
        <f t="shared" si="10"/>
        <v>—</v>
      </c>
      <c r="Q345" s="250" t="str">
        <f t="shared" si="11"/>
        <v>📊 Yüksek Skor</v>
      </c>
    </row>
    <row r="346" spans="1:17" ht="16.05" customHeight="1" x14ac:dyDescent="0.3">
      <c r="A346" s="15">
        <v>343</v>
      </c>
      <c r="B346" s="16" t="s">
        <v>1078</v>
      </c>
      <c r="C346" s="15" t="str">
        <f>'🔢 İNDİKATÖRLER'!U345</f>
        <v/>
      </c>
      <c r="D346" s="15" t="str">
        <f>'🔢 İNDİKATÖRLER'!N345</f>
        <v>?</v>
      </c>
      <c r="E346" s="15" t="str">
        <f>'🔢 İNDİKATÖRLER'!O345</f>
        <v>?</v>
      </c>
      <c r="F346" s="15" t="str">
        <f>'🔢 İNDİKATÖRLER'!P345</f>
        <v>?</v>
      </c>
      <c r="G346" s="15" t="str">
        <f>'🔢 İNDİKATÖRLER'!Q345</f>
        <v>?</v>
      </c>
      <c r="H346" s="15" t="str">
        <f>'🔢 İNDİKATÖRLER'!R345</f>
        <v>?</v>
      </c>
      <c r="I346" s="15" t="str">
        <f>'🔢 İNDİKATÖRLER'!S345</f>
        <v>?</v>
      </c>
      <c r="J346" s="15" t="str">
        <f>IF('🔢 İNDİKATÖRLER'!T345&lt;0,'🔢 İNDİKATÖRLER'!T345&amp;"","—")</f>
        <v>—</v>
      </c>
      <c r="K346" s="15" t="str">
        <f>IFERROR(TEXT('🔢 İNDİKATÖRLER'!F345,"0.00")&amp;"%","?")</f>
        <v>?%</v>
      </c>
      <c r="L346" s="15" t="str">
        <f>IFERROR(IF('📡 CANLI_VERİ'!I346&gt;0,"+"&amp;TEXT('📡 CANLI_VERİ'!I346,"0.0")&amp;"%",TEXT('📡 CANLI_VERİ'!I346,"0.0")&amp;"%"),"—")</f>
        <v>00%</v>
      </c>
      <c r="M346" s="15">
        <f>'📡 CANLI_VERİ'!H346</f>
        <v>0</v>
      </c>
      <c r="N346" s="15">
        <f>'📡 CANLI_VERİ'!C346</f>
        <v>0</v>
      </c>
      <c r="O346" s="15" t="str">
        <f>IF(COUNT('🔢 İNDİKATÖRLER'!U345),REPT("█",'🔢 İNDİKATÖRLER'!U345)&amp;"  "&amp;'🔢 İNDİKATÖRLER'!U345&amp;"/15","")</f>
        <v/>
      </c>
      <c r="P346" s="250" t="str">
        <f t="shared" si="10"/>
        <v>—</v>
      </c>
      <c r="Q346" s="250" t="str">
        <f t="shared" si="11"/>
        <v>📊 Yüksek Skor</v>
      </c>
    </row>
    <row r="347" spans="1:17" ht="16.05" customHeight="1" x14ac:dyDescent="0.3">
      <c r="A347" s="24">
        <v>344</v>
      </c>
      <c r="B347" s="25" t="s">
        <v>644</v>
      </c>
      <c r="C347" s="24" t="str">
        <f>'🔢 İNDİKATÖRLER'!U346</f>
        <v/>
      </c>
      <c r="D347" s="24" t="str">
        <f>'🔢 İNDİKATÖRLER'!N346</f>
        <v>?</v>
      </c>
      <c r="E347" s="24" t="str">
        <f>'🔢 İNDİKATÖRLER'!O346</f>
        <v>?</v>
      </c>
      <c r="F347" s="24" t="str">
        <f>'🔢 İNDİKATÖRLER'!P346</f>
        <v>?</v>
      </c>
      <c r="G347" s="24" t="str">
        <f>'🔢 İNDİKATÖRLER'!Q346</f>
        <v>?</v>
      </c>
      <c r="H347" s="24" t="str">
        <f>'🔢 İNDİKATÖRLER'!R346</f>
        <v>?</v>
      </c>
      <c r="I347" s="24" t="str">
        <f>'🔢 İNDİKATÖRLER'!S346</f>
        <v>?</v>
      </c>
      <c r="J347" s="24" t="str">
        <f>IF('🔢 İNDİKATÖRLER'!T346&lt;0,'🔢 İNDİKATÖRLER'!T346&amp;"","—")</f>
        <v>—</v>
      </c>
      <c r="K347" s="24" t="str">
        <f>IFERROR(TEXT('🔢 İNDİKATÖRLER'!F346,"0.00")&amp;"%","?")</f>
        <v>?%</v>
      </c>
      <c r="L347" s="24" t="str">
        <f>IFERROR(IF('📡 CANLI_VERİ'!I347&gt;0,"+"&amp;TEXT('📡 CANLI_VERİ'!I347,"0.0")&amp;"%",TEXT('📡 CANLI_VERİ'!I347,"0.0")&amp;"%"),"—")</f>
        <v>00%</v>
      </c>
      <c r="M347" s="24">
        <f>'📡 CANLI_VERİ'!H347</f>
        <v>57096</v>
      </c>
      <c r="N347" s="24">
        <f>'📡 CANLI_VERİ'!C347</f>
        <v>26.8</v>
      </c>
      <c r="O347" s="24" t="str">
        <f>IF(COUNT('🔢 İNDİKATÖRLER'!U346),REPT("█",'🔢 İNDİKATÖRLER'!U346)&amp;"  "&amp;'🔢 İNDİKATÖRLER'!U346&amp;"/15","")</f>
        <v/>
      </c>
      <c r="P347" s="250" t="str">
        <f t="shared" si="10"/>
        <v>—</v>
      </c>
      <c r="Q347" s="250" t="str">
        <f t="shared" si="11"/>
        <v>📊 Yüksek Skor</v>
      </c>
    </row>
    <row r="348" spans="1:17" ht="16.05" customHeight="1" x14ac:dyDescent="0.3">
      <c r="A348" s="15">
        <v>345</v>
      </c>
      <c r="B348" s="16" t="s">
        <v>645</v>
      </c>
      <c r="C348" s="59">
        <f>'🔢 İNDİKATÖRLER'!U347</f>
        <v>4</v>
      </c>
      <c r="D348" s="60" t="str">
        <f>'🔢 İNDİKATÖRLER'!N347</f>
        <v>✗</v>
      </c>
      <c r="E348" s="60" t="str">
        <f>'🔢 İNDİKATÖRLER'!O347</f>
        <v>✓</v>
      </c>
      <c r="F348" s="60" t="str">
        <f>'🔢 İNDİKATÖRLER'!P347</f>
        <v>✓</v>
      </c>
      <c r="G348" s="60" t="str">
        <f>'🔢 İNDİKATÖRLER'!Q347</f>
        <v>✗</v>
      </c>
      <c r="H348" s="60" t="str">
        <f>'🔢 İNDİKATÖRLER'!R347</f>
        <v>✗</v>
      </c>
      <c r="I348" s="60" t="str">
        <f>'🔢 İNDİKATÖRLER'!S347</f>
        <v>✗</v>
      </c>
      <c r="J348" s="60" t="str">
        <f>IF('🔢 İNDİKATÖRLER'!T347&lt;0,'🔢 İNDİKATÖRLER'!T347&amp;"","—")</f>
        <v>-2</v>
      </c>
      <c r="K348" s="60" t="str">
        <f>IFERROR(TEXT('🔢 İNDİKATÖRLER'!F347,"0.00")&amp;"%","?")</f>
        <v>005%</v>
      </c>
      <c r="L348" s="60" t="str">
        <f>IFERROR(IF('📡 CANLI_VERİ'!I348&gt;0,"+"&amp;TEXT('📡 CANLI_VERİ'!I348,"0.0")&amp;"%",TEXT('📡 CANLI_VERİ'!I348,"0.0")&amp;"%"),"—")</f>
        <v>00%</v>
      </c>
      <c r="M348" s="63">
        <f>'📡 CANLI_VERİ'!H348</f>
        <v>98</v>
      </c>
      <c r="N348" s="63">
        <f>'📡 CANLI_VERİ'!C348</f>
        <v>5355</v>
      </c>
      <c r="O348" s="64" t="str">
        <f>IF(COUNT('🔢 İNDİKATÖRLER'!U347),REPT("█",'🔢 İNDİKATÖRLER'!U347)&amp;"  "&amp;'🔢 İNDİKATÖRLER'!U347&amp;"/15","")</f>
        <v>████  4/15</v>
      </c>
      <c r="P348" s="250" t="str">
        <f t="shared" si="10"/>
        <v>—</v>
      </c>
      <c r="Q348" s="250" t="str">
        <f t="shared" si="11"/>
        <v>—</v>
      </c>
    </row>
    <row r="349" spans="1:17" ht="16.05" customHeight="1" x14ac:dyDescent="0.3">
      <c r="A349" s="24">
        <v>346</v>
      </c>
      <c r="B349" s="25" t="s">
        <v>224</v>
      </c>
      <c r="C349" s="24" t="str">
        <f>'🔢 İNDİKATÖRLER'!U348</f>
        <v/>
      </c>
      <c r="D349" s="24" t="str">
        <f>'🔢 İNDİKATÖRLER'!N348</f>
        <v>?</v>
      </c>
      <c r="E349" s="24" t="str">
        <f>'🔢 İNDİKATÖRLER'!O348</f>
        <v>?</v>
      </c>
      <c r="F349" s="24" t="str">
        <f>'🔢 İNDİKATÖRLER'!P348</f>
        <v>?</v>
      </c>
      <c r="G349" s="24" t="str">
        <f>'🔢 İNDİKATÖRLER'!Q348</f>
        <v>?</v>
      </c>
      <c r="H349" s="24" t="str">
        <f>'🔢 İNDİKATÖRLER'!R348</f>
        <v>?</v>
      </c>
      <c r="I349" s="24" t="str">
        <f>'🔢 İNDİKATÖRLER'!S348</f>
        <v>?</v>
      </c>
      <c r="J349" s="24" t="str">
        <f>IF('🔢 İNDİKATÖRLER'!T348&lt;0,'🔢 İNDİKATÖRLER'!T348&amp;"","—")</f>
        <v>—</v>
      </c>
      <c r="K349" s="24" t="str">
        <f>IFERROR(TEXT('🔢 İNDİKATÖRLER'!F348,"0.00")&amp;"%","?")</f>
        <v>?%</v>
      </c>
      <c r="L349" s="24" t="str">
        <f>IFERROR(IF('📡 CANLI_VERİ'!I349&gt;0,"+"&amp;TEXT('📡 CANLI_VERİ'!I349,"0.0")&amp;"%",TEXT('📡 CANLI_VERİ'!I349,"0.0")&amp;"%"),"—")</f>
        <v>00%</v>
      </c>
      <c r="M349" s="24">
        <f>'📡 CANLI_VERİ'!H349</f>
        <v>82265</v>
      </c>
      <c r="N349" s="24">
        <f>'📡 CANLI_VERİ'!C349</f>
        <v>7.86</v>
      </c>
      <c r="O349" s="24" t="str">
        <f>IF(COUNT('🔢 İNDİKATÖRLER'!U348),REPT("█",'🔢 İNDİKATÖRLER'!U348)&amp;"  "&amp;'🔢 İNDİKATÖRLER'!U348&amp;"/15","")</f>
        <v/>
      </c>
      <c r="P349" s="250" t="str">
        <f t="shared" si="10"/>
        <v>—</v>
      </c>
      <c r="Q349" s="250" t="str">
        <f t="shared" si="11"/>
        <v>📊 Yüksek Skor</v>
      </c>
    </row>
    <row r="350" spans="1:17" ht="16.05" customHeight="1" x14ac:dyDescent="0.3">
      <c r="A350" s="15">
        <v>347</v>
      </c>
      <c r="B350" s="16" t="s">
        <v>1079</v>
      </c>
      <c r="C350" s="15" t="str">
        <f>'🔢 İNDİKATÖRLER'!U349</f>
        <v/>
      </c>
      <c r="D350" s="15" t="str">
        <f>'🔢 İNDİKATÖRLER'!N349</f>
        <v>?</v>
      </c>
      <c r="E350" s="15" t="str">
        <f>'🔢 İNDİKATÖRLER'!O349</f>
        <v>?</v>
      </c>
      <c r="F350" s="15" t="str">
        <f>'🔢 İNDİKATÖRLER'!P349</f>
        <v>?</v>
      </c>
      <c r="G350" s="15" t="str">
        <f>'🔢 İNDİKATÖRLER'!Q349</f>
        <v>?</v>
      </c>
      <c r="H350" s="15" t="str">
        <f>'🔢 İNDİKATÖRLER'!R349</f>
        <v>?</v>
      </c>
      <c r="I350" s="15" t="str">
        <f>'🔢 İNDİKATÖRLER'!S349</f>
        <v>?</v>
      </c>
      <c r="J350" s="15" t="str">
        <f>IF('🔢 İNDİKATÖRLER'!T349&lt;0,'🔢 İNDİKATÖRLER'!T349&amp;"","—")</f>
        <v>—</v>
      </c>
      <c r="K350" s="15" t="str">
        <f>IFERROR(TEXT('🔢 İNDİKATÖRLER'!F349,"0.00")&amp;"%","?")</f>
        <v>?%</v>
      </c>
      <c r="L350" s="15" t="str">
        <f>IFERROR(IF('📡 CANLI_VERİ'!I350&gt;0,"+"&amp;TEXT('📡 CANLI_VERİ'!I350,"0.0")&amp;"%",TEXT('📡 CANLI_VERİ'!I350,"0.0")&amp;"%"),"—")</f>
        <v>00%</v>
      </c>
      <c r="M350" s="15">
        <f>'📡 CANLI_VERİ'!H350</f>
        <v>0</v>
      </c>
      <c r="N350" s="15">
        <f>'📡 CANLI_VERİ'!C350</f>
        <v>0</v>
      </c>
      <c r="O350" s="15" t="str">
        <f>IF(COUNT('🔢 İNDİKATÖRLER'!U349),REPT("█",'🔢 İNDİKATÖRLER'!U349)&amp;"  "&amp;'🔢 İNDİKATÖRLER'!U349&amp;"/15","")</f>
        <v/>
      </c>
      <c r="P350" s="250" t="str">
        <f t="shared" si="10"/>
        <v>—</v>
      </c>
      <c r="Q350" s="250" t="str">
        <f t="shared" si="11"/>
        <v>📊 Yüksek Skor</v>
      </c>
    </row>
    <row r="351" spans="1:17" ht="16.05" customHeight="1" x14ac:dyDescent="0.3">
      <c r="A351" s="24">
        <v>348</v>
      </c>
      <c r="B351" s="25" t="s">
        <v>646</v>
      </c>
      <c r="C351" s="71">
        <f>'🔢 İNDİKATÖRLER'!U350</f>
        <v>9</v>
      </c>
      <c r="D351" s="55" t="str">
        <f>'🔢 İNDİKATÖRLER'!N350</f>
        <v>✓</v>
      </c>
      <c r="E351" s="55" t="str">
        <f>'🔢 İNDİKATÖRLER'!O350</f>
        <v>✓</v>
      </c>
      <c r="F351" s="54" t="str">
        <f>'🔢 İNDİKATÖRLER'!P350</f>
        <v>✓</v>
      </c>
      <c r="G351" s="54" t="str">
        <f>'🔢 İNDİKATÖRLER'!Q350</f>
        <v>✗</v>
      </c>
      <c r="H351" s="55" t="str">
        <f>'🔢 İNDİKATÖRLER'!R350</f>
        <v>✓</v>
      </c>
      <c r="I351" s="55" t="str">
        <f>'🔢 İNDİKATÖRLER'!S350</f>
        <v>✗</v>
      </c>
      <c r="J351" s="54" t="str">
        <f>IF('🔢 İNDİKATÖRLER'!T350&lt;0,'🔢 İNDİKATÖRLER'!T350&amp;"","—")</f>
        <v>-2</v>
      </c>
      <c r="K351" s="54" t="str">
        <f>IFERROR(TEXT('🔢 İNDİKATÖRLER'!F350,"0.00")&amp;"%","?")</f>
        <v>007%</v>
      </c>
      <c r="L351" s="55" t="str">
        <f>IFERROR(IF('📡 CANLI_VERİ'!I351&gt;0,"+"&amp;TEXT('📡 CANLI_VERİ'!I351,"0.0")&amp;"%",TEXT('📡 CANLI_VERİ'!I351,"0.0")&amp;"%"),"—")</f>
        <v>00%</v>
      </c>
      <c r="M351" s="58">
        <f>'📡 CANLI_VERİ'!H351</f>
        <v>362</v>
      </c>
      <c r="N351" s="58">
        <f>'📡 CANLI_VERİ'!C351</f>
        <v>29.38</v>
      </c>
      <c r="O351" s="57" t="str">
        <f>IF(COUNT('🔢 İNDİKATÖRLER'!U350),REPT("█",'🔢 İNDİKATÖRLER'!U350)&amp;"  "&amp;'🔢 İNDİKATÖRLER'!U350&amp;"/15","")</f>
        <v>█████████  9/15</v>
      </c>
      <c r="P351" s="250" t="str">
        <f t="shared" si="10"/>
        <v>—</v>
      </c>
      <c r="Q351" s="250" t="str">
        <f t="shared" si="11"/>
        <v>—</v>
      </c>
    </row>
    <row r="352" spans="1:17" ht="16.05" customHeight="1" x14ac:dyDescent="0.3">
      <c r="A352" s="15">
        <v>349</v>
      </c>
      <c r="B352" s="16" t="s">
        <v>226</v>
      </c>
      <c r="C352" s="15" t="str">
        <f>'🔢 İNDİKATÖRLER'!U351</f>
        <v/>
      </c>
      <c r="D352" s="15" t="str">
        <f>'🔢 İNDİKATÖRLER'!N351</f>
        <v>?</v>
      </c>
      <c r="E352" s="15" t="str">
        <f>'🔢 İNDİKATÖRLER'!O351</f>
        <v>?</v>
      </c>
      <c r="F352" s="15" t="str">
        <f>'🔢 İNDİKATÖRLER'!P351</f>
        <v>?</v>
      </c>
      <c r="G352" s="15" t="str">
        <f>'🔢 İNDİKATÖRLER'!Q351</f>
        <v>?</v>
      </c>
      <c r="H352" s="15" t="str">
        <f>'🔢 İNDİKATÖRLER'!R351</f>
        <v>?</v>
      </c>
      <c r="I352" s="15" t="str">
        <f>'🔢 İNDİKATÖRLER'!S351</f>
        <v>?</v>
      </c>
      <c r="J352" s="15" t="str">
        <f>IF('🔢 İNDİKATÖRLER'!T351&lt;0,'🔢 İNDİKATÖRLER'!T351&amp;"","—")</f>
        <v>—</v>
      </c>
      <c r="K352" s="15" t="str">
        <f>IFERROR(TEXT('🔢 İNDİKATÖRLER'!F351,"0.00")&amp;"%","?")</f>
        <v>?%</v>
      </c>
      <c r="L352" s="15" t="str">
        <f>IFERROR(IF('📡 CANLI_VERİ'!I352&gt;0,"+"&amp;TEXT('📡 CANLI_VERİ'!I352,"0.0")&amp;"%",TEXT('📡 CANLI_VERİ'!I352,"0.0")&amp;"%"),"—")</f>
        <v>00%</v>
      </c>
      <c r="M352" s="15">
        <f>'📡 CANLI_VERİ'!H352</f>
        <v>199</v>
      </c>
      <c r="N352" s="15">
        <f>'📡 CANLI_VERİ'!C352</f>
        <v>140</v>
      </c>
      <c r="O352" s="15" t="str">
        <f>IF(COUNT('🔢 İNDİKATÖRLER'!U351),REPT("█",'🔢 İNDİKATÖRLER'!U351)&amp;"  "&amp;'🔢 İNDİKATÖRLER'!U351&amp;"/15","")</f>
        <v/>
      </c>
      <c r="P352" s="250" t="str">
        <f t="shared" si="10"/>
        <v>—</v>
      </c>
      <c r="Q352" s="250" t="str">
        <f t="shared" si="11"/>
        <v>📊 Yüksek Skor</v>
      </c>
    </row>
    <row r="353" spans="1:17" ht="16.05" customHeight="1" x14ac:dyDescent="0.3">
      <c r="A353" s="24">
        <v>350</v>
      </c>
      <c r="B353" s="25" t="s">
        <v>1080</v>
      </c>
      <c r="C353" s="24" t="str">
        <f>'🔢 İNDİKATÖRLER'!U352</f>
        <v/>
      </c>
      <c r="D353" s="24" t="str">
        <f>'🔢 İNDİKATÖRLER'!N352</f>
        <v>?</v>
      </c>
      <c r="E353" s="24" t="str">
        <f>'🔢 İNDİKATÖRLER'!O352</f>
        <v>?</v>
      </c>
      <c r="F353" s="24" t="str">
        <f>'🔢 İNDİKATÖRLER'!P352</f>
        <v>?</v>
      </c>
      <c r="G353" s="24" t="str">
        <f>'🔢 İNDİKATÖRLER'!Q352</f>
        <v>?</v>
      </c>
      <c r="H353" s="24" t="str">
        <f>'🔢 İNDİKATÖRLER'!R352</f>
        <v>?</v>
      </c>
      <c r="I353" s="24" t="str">
        <f>'🔢 İNDİKATÖRLER'!S352</f>
        <v>?</v>
      </c>
      <c r="J353" s="24" t="str">
        <f>IF('🔢 İNDİKATÖRLER'!T352&lt;0,'🔢 İNDİKATÖRLER'!T352&amp;"","—")</f>
        <v>—</v>
      </c>
      <c r="K353" s="24" t="str">
        <f>IFERROR(TEXT('🔢 İNDİKATÖRLER'!F352,"0.00")&amp;"%","?")</f>
        <v>?%</v>
      </c>
      <c r="L353" s="24" t="str">
        <f>IFERROR(IF('📡 CANLI_VERİ'!I353&gt;0,"+"&amp;TEXT('📡 CANLI_VERİ'!I353,"0.0")&amp;"%",TEXT('📡 CANLI_VERİ'!I353,"0.0")&amp;"%"),"—")</f>
        <v>00%</v>
      </c>
      <c r="M353" s="24">
        <f>'📡 CANLI_VERİ'!H353</f>
        <v>0</v>
      </c>
      <c r="N353" s="24">
        <f>'📡 CANLI_VERİ'!C353</f>
        <v>0</v>
      </c>
      <c r="O353" s="24" t="str">
        <f>IF(COUNT('🔢 İNDİKATÖRLER'!U352),REPT("█",'🔢 İNDİKATÖRLER'!U352)&amp;"  "&amp;'🔢 İNDİKATÖRLER'!U352&amp;"/15","")</f>
        <v/>
      </c>
      <c r="P353" s="250" t="str">
        <f t="shared" si="10"/>
        <v>—</v>
      </c>
      <c r="Q353" s="250" t="str">
        <f t="shared" si="11"/>
        <v>📊 Yüksek Skor</v>
      </c>
    </row>
    <row r="354" spans="1:17" ht="16.05" customHeight="1" x14ac:dyDescent="0.3">
      <c r="A354" s="15">
        <v>351</v>
      </c>
      <c r="B354" s="16" t="s">
        <v>1081</v>
      </c>
      <c r="C354" s="15" t="str">
        <f>'🔢 İNDİKATÖRLER'!U353</f>
        <v/>
      </c>
      <c r="D354" s="15" t="str">
        <f>'🔢 İNDİKATÖRLER'!N353</f>
        <v>?</v>
      </c>
      <c r="E354" s="15" t="str">
        <f>'🔢 İNDİKATÖRLER'!O353</f>
        <v>?</v>
      </c>
      <c r="F354" s="15" t="str">
        <f>'🔢 İNDİKATÖRLER'!P353</f>
        <v>?</v>
      </c>
      <c r="G354" s="15" t="str">
        <f>'🔢 İNDİKATÖRLER'!Q353</f>
        <v>?</v>
      </c>
      <c r="H354" s="15" t="str">
        <f>'🔢 İNDİKATÖRLER'!R353</f>
        <v>?</v>
      </c>
      <c r="I354" s="15" t="str">
        <f>'🔢 İNDİKATÖRLER'!S353</f>
        <v>?</v>
      </c>
      <c r="J354" s="15" t="str">
        <f>IF('🔢 İNDİKATÖRLER'!T353&lt;0,'🔢 İNDİKATÖRLER'!T353&amp;"","—")</f>
        <v>—</v>
      </c>
      <c r="K354" s="15" t="str">
        <f>IFERROR(TEXT('🔢 İNDİKATÖRLER'!F353,"0.00")&amp;"%","?")</f>
        <v>?%</v>
      </c>
      <c r="L354" s="15" t="str">
        <f>IFERROR(IF('📡 CANLI_VERİ'!I354&gt;0,"+"&amp;TEXT('📡 CANLI_VERİ'!I354,"0.0")&amp;"%",TEXT('📡 CANLI_VERİ'!I354,"0.0")&amp;"%"),"—")</f>
        <v>00%</v>
      </c>
      <c r="M354" s="15">
        <f>'📡 CANLI_VERİ'!H354</f>
        <v>0</v>
      </c>
      <c r="N354" s="15">
        <f>'📡 CANLI_VERİ'!C354</f>
        <v>0</v>
      </c>
      <c r="O354" s="15" t="str">
        <f>IF(COUNT('🔢 İNDİKATÖRLER'!U353),REPT("█",'🔢 İNDİKATÖRLER'!U353)&amp;"  "&amp;'🔢 İNDİKATÖRLER'!U353&amp;"/15","")</f>
        <v/>
      </c>
      <c r="P354" s="250" t="str">
        <f t="shared" si="10"/>
        <v>—</v>
      </c>
      <c r="Q354" s="250" t="str">
        <f t="shared" si="11"/>
        <v>📊 Yüksek Skor</v>
      </c>
    </row>
    <row r="355" spans="1:17" ht="16.05" customHeight="1" x14ac:dyDescent="0.3">
      <c r="A355" s="24">
        <v>352</v>
      </c>
      <c r="B355" s="25" t="s">
        <v>647</v>
      </c>
      <c r="C355" s="71">
        <f>'🔢 İNDİKATÖRLER'!U354</f>
        <v>9</v>
      </c>
      <c r="D355" s="54" t="str">
        <f>'🔢 İNDİKATÖRLER'!N354</f>
        <v>✓</v>
      </c>
      <c r="E355" s="55" t="str">
        <f>'🔢 İNDİKATÖRLER'!O354</f>
        <v>✓</v>
      </c>
      <c r="F355" s="55" t="str">
        <f>'🔢 İNDİKATÖRLER'!P354</f>
        <v>✓</v>
      </c>
      <c r="G355" s="55" t="str">
        <f>'🔢 İNDİKATÖRLER'!Q354</f>
        <v>✓</v>
      </c>
      <c r="H355" s="54" t="str">
        <f>'🔢 İNDİKATÖRLER'!R354</f>
        <v>✗</v>
      </c>
      <c r="I355" s="55" t="str">
        <f>'🔢 İNDİKATÖRLER'!S354</f>
        <v>✗</v>
      </c>
      <c r="J355" s="54" t="str">
        <f>IF('🔢 İNDİKATÖRLER'!T354&lt;0,'🔢 İNDİKATÖRLER'!T354&amp;"","—")</f>
        <v>-2</v>
      </c>
      <c r="K355" s="54" t="str">
        <f>IFERROR(TEXT('🔢 İNDİKATÖRLER'!F354,"0.00")&amp;"%","?")</f>
        <v>007%</v>
      </c>
      <c r="L355" s="54" t="str">
        <f>IFERROR(IF('📡 CANLI_VERİ'!I355&gt;0,"+"&amp;TEXT('📡 CANLI_VERİ'!I355,"0.0")&amp;"%",TEXT('📡 CANLI_VERİ'!I355,"0.0")&amp;"%"),"—")</f>
        <v>+00%</v>
      </c>
      <c r="M355" s="58">
        <f>'📡 CANLI_VERİ'!H355</f>
        <v>27896</v>
      </c>
      <c r="N355" s="58">
        <f>'📡 CANLI_VERİ'!C355</f>
        <v>336.5</v>
      </c>
      <c r="O355" s="57" t="str">
        <f>IF(COUNT('🔢 İNDİKATÖRLER'!U354),REPT("█",'🔢 İNDİKATÖRLER'!U354)&amp;"  "&amp;'🔢 İNDİKATÖRLER'!U354&amp;"/15","")</f>
        <v>█████████  9/15</v>
      </c>
      <c r="P355" s="250" t="str">
        <f t="shared" si="10"/>
        <v>—</v>
      </c>
      <c r="Q355" s="250" t="str">
        <f t="shared" si="11"/>
        <v>—</v>
      </c>
    </row>
    <row r="356" spans="1:17" ht="16.05" customHeight="1" x14ac:dyDescent="0.3">
      <c r="A356" s="15">
        <v>353</v>
      </c>
      <c r="B356" s="16" t="s">
        <v>230</v>
      </c>
      <c r="C356" s="59">
        <f>'🔢 İNDİKATÖRLER'!U355</f>
        <v>10</v>
      </c>
      <c r="D356" s="61" t="str">
        <f>'🔢 İNDİKATÖRLER'!N355</f>
        <v>✗</v>
      </c>
      <c r="E356" s="61" t="str">
        <f>'🔢 İNDİKATÖRLER'!O355</f>
        <v>✓</v>
      </c>
      <c r="F356" s="60" t="str">
        <f>'🔢 İNDİKATÖRLER'!P355</f>
        <v>✓</v>
      </c>
      <c r="G356" s="61" t="str">
        <f>'🔢 İNDİKATÖRLER'!Q355</f>
        <v>✓</v>
      </c>
      <c r="H356" s="60" t="str">
        <f>'🔢 İNDİKATÖRLER'!R355</f>
        <v>✗</v>
      </c>
      <c r="I356" s="60" t="str">
        <f>'🔢 İNDİKATÖRLER'!S355</f>
        <v>✓</v>
      </c>
      <c r="J356" s="60" t="str">
        <f>IF('🔢 İNDİKATÖRLER'!T355&lt;0,'🔢 İNDİKATÖRLER'!T355&amp;"","—")</f>
        <v>—</v>
      </c>
      <c r="K356" s="60" t="str">
        <f>IFERROR(TEXT('🔢 İNDİKATÖRLER'!F355,"0.00")&amp;"%","?")</f>
        <v>004%</v>
      </c>
      <c r="L356" s="62" t="str">
        <f>IFERROR(IF('📡 CANLI_VERİ'!I356&gt;0,"+"&amp;TEXT('📡 CANLI_VERİ'!I356,"0.0")&amp;"%",TEXT('📡 CANLI_VERİ'!I356,"0.0")&amp;"%"),"—")</f>
        <v>00%</v>
      </c>
      <c r="M356" s="63">
        <f>'📡 CANLI_VERİ'!H356</f>
        <v>2148</v>
      </c>
      <c r="N356" s="63">
        <f>'📡 CANLI_VERİ'!C356</f>
        <v>197.3</v>
      </c>
      <c r="O356" s="64" t="str">
        <f>IF(COUNT('🔢 İNDİKATÖRLER'!U355),REPT("█",'🔢 İNDİKATÖRLER'!U355)&amp;"  "&amp;'🔢 İNDİKATÖRLER'!U355&amp;"/15","")</f>
        <v>██████████  10/15</v>
      </c>
      <c r="P356" s="250" t="str">
        <f t="shared" si="10"/>
        <v>—</v>
      </c>
      <c r="Q356" s="250" t="str">
        <f t="shared" si="11"/>
        <v>—</v>
      </c>
    </row>
    <row r="357" spans="1:17" ht="16.05" customHeight="1" x14ac:dyDescent="0.3">
      <c r="A357" s="24">
        <v>354</v>
      </c>
      <c r="B357" s="25" t="s">
        <v>273</v>
      </c>
      <c r="C357" s="71">
        <f>'🔢 İNDİKATÖRLER'!U356</f>
        <v>6</v>
      </c>
      <c r="D357" s="55" t="str">
        <f>'🔢 İNDİKATÖRLER'!N356</f>
        <v>✗</v>
      </c>
      <c r="E357" s="55" t="str">
        <f>'🔢 İNDİKATÖRLER'!O356</f>
        <v>✓</v>
      </c>
      <c r="F357" s="54" t="str">
        <f>'🔢 İNDİKATÖRLER'!P356</f>
        <v>✓</v>
      </c>
      <c r="G357" s="55" t="str">
        <f>'🔢 İNDİKATÖRLER'!Q356</f>
        <v>✗</v>
      </c>
      <c r="H357" s="54" t="str">
        <f>'🔢 İNDİKATÖRLER'!R356</f>
        <v>✗</v>
      </c>
      <c r="I357" s="54" t="str">
        <f>'🔢 İNDİKATÖRLER'!S356</f>
        <v>✗</v>
      </c>
      <c r="J357" s="56" t="str">
        <f>IF('🔢 İNDİKATÖRLER'!T356&lt;0,'🔢 İNDİKATÖRLER'!T356&amp;"","—")</f>
        <v>—</v>
      </c>
      <c r="K357" s="57" t="str">
        <f>IFERROR(TEXT('🔢 İNDİKATÖRLER'!F356,"0.00")&amp;"%","?")</f>
        <v>003%</v>
      </c>
      <c r="L357" s="55" t="str">
        <f>IFERROR(IF('📡 CANLI_VERİ'!I357&gt;0,"+"&amp;TEXT('📡 CANLI_VERİ'!I357,"0.0")&amp;"%",TEXT('📡 CANLI_VERİ'!I357,"0.0")&amp;"%"),"—")</f>
        <v>+02%</v>
      </c>
      <c r="M357" s="58">
        <f>'📡 CANLI_VERİ'!H357</f>
        <v>33115</v>
      </c>
      <c r="N357" s="58">
        <f>'📡 CANLI_VERİ'!C357</f>
        <v>185.5</v>
      </c>
      <c r="O357" s="57" t="str">
        <f>IF(COUNT('🔢 İNDİKATÖRLER'!U356),REPT("█",'🔢 İNDİKATÖRLER'!U356)&amp;"  "&amp;'🔢 İNDİKATÖRLER'!U356&amp;"/15","")</f>
        <v>██████  6/15</v>
      </c>
      <c r="P357" s="250" t="str">
        <f t="shared" si="10"/>
        <v>—</v>
      </c>
      <c r="Q357" s="250" t="str">
        <f t="shared" si="11"/>
        <v>—</v>
      </c>
    </row>
    <row r="358" spans="1:17" ht="16.05" customHeight="1" x14ac:dyDescent="0.3">
      <c r="A358" s="15">
        <v>355</v>
      </c>
      <c r="B358" s="16" t="s">
        <v>648</v>
      </c>
      <c r="C358" s="72">
        <f>'🔢 İNDİKATÖRLER'!U357</f>
        <v>0</v>
      </c>
      <c r="D358" s="60" t="str">
        <f>'🔢 İNDİKATÖRLER'!N357</f>
        <v>✗</v>
      </c>
      <c r="E358" s="61" t="str">
        <f>'🔢 İNDİKATÖRLER'!O357</f>
        <v>✗</v>
      </c>
      <c r="F358" s="60" t="str">
        <f>'🔢 İNDİKATÖRLER'!P357</f>
        <v>✗</v>
      </c>
      <c r="G358" s="61" t="str">
        <f>'🔢 İNDİKATÖRLER'!Q357</f>
        <v>✗</v>
      </c>
      <c r="H358" s="61" t="str">
        <f>'🔢 İNDİKATÖRLER'!R357</f>
        <v>✗</v>
      </c>
      <c r="I358" s="61" t="str">
        <f>'🔢 İNDİKATÖRLER'!S357</f>
        <v>✗</v>
      </c>
      <c r="J358" s="64" t="str">
        <f>IF('🔢 İNDİKATÖRLER'!T357&lt;0,'🔢 İNDİKATÖRLER'!T357&amp;"","—")</f>
        <v>—</v>
      </c>
      <c r="K358" s="62" t="str">
        <f>IFERROR(TEXT('🔢 İNDİKATÖRLER'!F357,"0.00")&amp;"%","?")</f>
        <v>004%</v>
      </c>
      <c r="L358" s="61" t="str">
        <f>IFERROR(IF('📡 CANLI_VERİ'!I358&gt;0,"+"&amp;TEXT('📡 CANLI_VERİ'!I358,"0.0")&amp;"%",TEXT('📡 CANLI_VERİ'!I358,"0.0")&amp;"%"),"—")</f>
        <v>-01%</v>
      </c>
      <c r="M358" s="63">
        <f>'📡 CANLI_VERİ'!H358</f>
        <v>79754</v>
      </c>
      <c r="N358" s="63">
        <f>'📡 CANLI_VERİ'!C358</f>
        <v>30.3</v>
      </c>
      <c r="O358" s="62" t="str">
        <f>IF(COUNT('🔢 İNDİKATÖRLER'!U357),REPT("█",'🔢 İNDİKATÖRLER'!U357)&amp;"  "&amp;'🔢 İNDİKATÖRLER'!U357&amp;"/15","")</f>
        <v xml:space="preserve">  0/15</v>
      </c>
      <c r="P358" s="250" t="str">
        <f t="shared" si="10"/>
        <v>—</v>
      </c>
      <c r="Q358" s="250" t="str">
        <f t="shared" si="11"/>
        <v>—</v>
      </c>
    </row>
    <row r="359" spans="1:17" ht="16.05" customHeight="1" x14ac:dyDescent="0.3">
      <c r="A359" s="24">
        <v>356</v>
      </c>
      <c r="B359" s="25" t="s">
        <v>294</v>
      </c>
      <c r="C359" s="53">
        <f>'🔢 İNDİKATÖRLER'!U358</f>
        <v>5</v>
      </c>
      <c r="D359" s="54" t="str">
        <f>'🔢 İNDİKATÖRLER'!N358</f>
        <v>✗</v>
      </c>
      <c r="E359" s="55" t="str">
        <f>'🔢 İNDİKATÖRLER'!O358</f>
        <v>✓</v>
      </c>
      <c r="F359" s="54" t="str">
        <f>'🔢 İNDİKATÖRLER'!P358</f>
        <v>✗</v>
      </c>
      <c r="G359" s="54" t="str">
        <f>'🔢 İNDİKATÖRLER'!Q358</f>
        <v>✓</v>
      </c>
      <c r="H359" s="54" t="str">
        <f>'🔢 İNDİKATÖRLER'!R358</f>
        <v>✗</v>
      </c>
      <c r="I359" s="54" t="str">
        <f>'🔢 İNDİKATÖRLER'!S358</f>
        <v>✗</v>
      </c>
      <c r="J359" s="56" t="str">
        <f>IF('🔢 İNDİKATÖRLER'!T358&lt;0,'🔢 İNDİKATÖRLER'!T358&amp;"","—")</f>
        <v>—</v>
      </c>
      <c r="K359" s="57" t="str">
        <f>IFERROR(TEXT('🔢 İNDİKATÖRLER'!F358,"0.00")&amp;"%","?")</f>
        <v>003%</v>
      </c>
      <c r="L359" s="54" t="str">
        <f>IFERROR(IF('📡 CANLI_VERİ'!I359&gt;0,"+"&amp;TEXT('📡 CANLI_VERİ'!I359,"0.0")&amp;"%",TEXT('📡 CANLI_VERİ'!I359,"0.0")&amp;"%"),"—")</f>
        <v>00%</v>
      </c>
      <c r="M359" s="58">
        <f>'📡 CANLI_VERİ'!H359</f>
        <v>111612</v>
      </c>
      <c r="N359" s="58">
        <f>'📡 CANLI_VERİ'!C359</f>
        <v>24.32</v>
      </c>
      <c r="O359" s="56" t="str">
        <f>IF(COUNT('🔢 İNDİKATÖRLER'!U358),REPT("█",'🔢 İNDİKATÖRLER'!U358)&amp;"  "&amp;'🔢 İNDİKATÖRLER'!U358&amp;"/15","")</f>
        <v>█████  5/15</v>
      </c>
      <c r="P359" s="250" t="str">
        <f t="shared" si="10"/>
        <v>—</v>
      </c>
      <c r="Q359" s="250" t="str">
        <f t="shared" si="11"/>
        <v>—</v>
      </c>
    </row>
    <row r="360" spans="1:17" ht="16.05" customHeight="1" x14ac:dyDescent="0.3">
      <c r="A360" s="15">
        <v>357</v>
      </c>
      <c r="B360" s="16" t="s">
        <v>1082</v>
      </c>
      <c r="C360" s="15" t="str">
        <f>'🔢 İNDİKATÖRLER'!U359</f>
        <v/>
      </c>
      <c r="D360" s="15" t="str">
        <f>'🔢 İNDİKATÖRLER'!N359</f>
        <v>?</v>
      </c>
      <c r="E360" s="15" t="str">
        <f>'🔢 İNDİKATÖRLER'!O359</f>
        <v>?</v>
      </c>
      <c r="F360" s="15" t="str">
        <f>'🔢 İNDİKATÖRLER'!P359</f>
        <v>?</v>
      </c>
      <c r="G360" s="15" t="str">
        <f>'🔢 İNDİKATÖRLER'!Q359</f>
        <v>?</v>
      </c>
      <c r="H360" s="15" t="str">
        <f>'🔢 İNDİKATÖRLER'!R359</f>
        <v>?</v>
      </c>
      <c r="I360" s="15" t="str">
        <f>'🔢 İNDİKATÖRLER'!S359</f>
        <v>?</v>
      </c>
      <c r="J360" s="15" t="str">
        <f>IF('🔢 İNDİKATÖRLER'!T359&lt;0,'🔢 İNDİKATÖRLER'!T359&amp;"","—")</f>
        <v>—</v>
      </c>
      <c r="K360" s="15" t="str">
        <f>IFERROR(TEXT('🔢 İNDİKATÖRLER'!F359,"0.00")&amp;"%","?")</f>
        <v>?%</v>
      </c>
      <c r="L360" s="15" t="str">
        <f>IFERROR(IF('📡 CANLI_VERİ'!I360&gt;0,"+"&amp;TEXT('📡 CANLI_VERİ'!I360,"0.0")&amp;"%",TEXT('📡 CANLI_VERİ'!I360,"0.0")&amp;"%"),"—")</f>
        <v>00%</v>
      </c>
      <c r="M360" s="15">
        <f>'📡 CANLI_VERİ'!H360</f>
        <v>0</v>
      </c>
      <c r="N360" s="15">
        <f>'📡 CANLI_VERİ'!C360</f>
        <v>0</v>
      </c>
      <c r="O360" s="15" t="str">
        <f>IF(COUNT('🔢 İNDİKATÖRLER'!U359),REPT("█",'🔢 İNDİKATÖRLER'!U359)&amp;"  "&amp;'🔢 İNDİKATÖRLER'!U359&amp;"/15","")</f>
        <v/>
      </c>
      <c r="P360" s="250" t="str">
        <f t="shared" si="10"/>
        <v>—</v>
      </c>
      <c r="Q360" s="250" t="str">
        <f t="shared" si="11"/>
        <v>📊 Yüksek Skor</v>
      </c>
    </row>
    <row r="361" spans="1:17" ht="16.05" customHeight="1" x14ac:dyDescent="0.3">
      <c r="A361" s="24">
        <v>358</v>
      </c>
      <c r="B361" s="25" t="s">
        <v>649</v>
      </c>
      <c r="C361" s="53">
        <f>'🔢 İNDİKATÖRLER'!U360</f>
        <v>8</v>
      </c>
      <c r="D361" s="54" t="str">
        <f>'🔢 İNDİKATÖRLER'!N360</f>
        <v>✗</v>
      </c>
      <c r="E361" s="55" t="str">
        <f>'🔢 İNDİKATÖRLER'!O360</f>
        <v>✓</v>
      </c>
      <c r="F361" s="54" t="str">
        <f>'🔢 İNDİKATÖRLER'!P360</f>
        <v>✓</v>
      </c>
      <c r="G361" s="55" t="str">
        <f>'🔢 İNDİKATÖRLER'!Q360</f>
        <v>✗</v>
      </c>
      <c r="H361" s="54" t="str">
        <f>'🔢 İNDİKATÖRLER'!R360</f>
        <v>✓</v>
      </c>
      <c r="I361" s="54" t="str">
        <f>'🔢 İNDİKATÖRLER'!S360</f>
        <v>✗</v>
      </c>
      <c r="J361" s="54" t="str">
        <f>IF('🔢 İNDİKATÖRLER'!T360&lt;0,'🔢 İNDİKATÖRLER'!T360&amp;"","—")</f>
        <v>—</v>
      </c>
      <c r="K361" s="54" t="str">
        <f>IFERROR(TEXT('🔢 İNDİKATÖRLER'!F360,"0.00")&amp;"%","?")</f>
        <v>004%</v>
      </c>
      <c r="L361" s="54" t="str">
        <f>IFERROR(IF('📡 CANLI_VERİ'!I361&gt;0,"+"&amp;TEXT('📡 CANLI_VERİ'!I361,"0.0")&amp;"%",TEXT('📡 CANLI_VERİ'!I361,"0.0")&amp;"%"),"—")</f>
        <v>00%</v>
      </c>
      <c r="M361" s="58">
        <f>'📡 CANLI_VERİ'!H361</f>
        <v>11720</v>
      </c>
      <c r="N361" s="58">
        <f>'📡 CANLI_VERİ'!C361</f>
        <v>5.54</v>
      </c>
      <c r="O361" s="56" t="str">
        <f>IF(COUNT('🔢 İNDİKATÖRLER'!U360),REPT("█",'🔢 İNDİKATÖRLER'!U360)&amp;"  "&amp;'🔢 İNDİKATÖRLER'!U360&amp;"/15","")</f>
        <v>████████  8/15</v>
      </c>
      <c r="P361" s="250" t="str">
        <f t="shared" si="10"/>
        <v>—</v>
      </c>
      <c r="Q361" s="250" t="str">
        <f t="shared" si="11"/>
        <v>—</v>
      </c>
    </row>
    <row r="362" spans="1:17" ht="16.05" customHeight="1" x14ac:dyDescent="0.3">
      <c r="A362" s="15">
        <v>359</v>
      </c>
      <c r="B362" s="16" t="s">
        <v>650</v>
      </c>
      <c r="C362" s="59">
        <f>'🔢 İNDİKATÖRLER'!U361</f>
        <v>4</v>
      </c>
      <c r="D362" s="60" t="str">
        <f>'🔢 İNDİKATÖRLER'!N361</f>
        <v>✗</v>
      </c>
      <c r="E362" s="61" t="str">
        <f>'🔢 İNDİKATÖRLER'!O361</f>
        <v>✓</v>
      </c>
      <c r="F362" s="60" t="str">
        <f>'🔢 İNDİKATÖRLER'!P361</f>
        <v>✓</v>
      </c>
      <c r="G362" s="60" t="str">
        <f>'🔢 İNDİKATÖRLER'!Q361</f>
        <v>✗</v>
      </c>
      <c r="H362" s="60" t="str">
        <f>'🔢 İNDİKATÖRLER'!R361</f>
        <v>✗</v>
      </c>
      <c r="I362" s="60" t="str">
        <f>'🔢 İNDİKATÖRLER'!S361</f>
        <v>✗</v>
      </c>
      <c r="J362" s="60" t="str">
        <f>IF('🔢 İNDİKATÖRLER'!T361&lt;0,'🔢 İNDİKATÖRLER'!T361&amp;"","—")</f>
        <v>-2</v>
      </c>
      <c r="K362" s="60" t="str">
        <f>IFERROR(TEXT('🔢 İNDİKATÖRLER'!F361,"0.00")&amp;"%","?")</f>
        <v>005%</v>
      </c>
      <c r="L362" s="61" t="str">
        <f>IFERROR(IF('📡 CANLI_VERİ'!I362&gt;0,"+"&amp;TEXT('📡 CANLI_VERİ'!I362,"0.0")&amp;"%",TEXT('📡 CANLI_VERİ'!I362,"0.0")&amp;"%"),"—")</f>
        <v>+01%</v>
      </c>
      <c r="M362" s="63">
        <f>'📡 CANLI_VERİ'!H362</f>
        <v>3085</v>
      </c>
      <c r="N362" s="63">
        <f>'📡 CANLI_VERİ'!C362</f>
        <v>34.96</v>
      </c>
      <c r="O362" s="64" t="str">
        <f>IF(COUNT('🔢 İNDİKATÖRLER'!U361),REPT("█",'🔢 İNDİKATÖRLER'!U361)&amp;"  "&amp;'🔢 İNDİKATÖRLER'!U361&amp;"/15","")</f>
        <v>████  4/15</v>
      </c>
      <c r="P362" s="250" t="str">
        <f t="shared" si="10"/>
        <v>—</v>
      </c>
      <c r="Q362" s="250" t="str">
        <f t="shared" si="11"/>
        <v>—</v>
      </c>
    </row>
    <row r="363" spans="1:17" ht="16.05" customHeight="1" x14ac:dyDescent="0.3">
      <c r="A363" s="24">
        <v>360</v>
      </c>
      <c r="B363" s="25" t="s">
        <v>651</v>
      </c>
      <c r="C363" s="53">
        <f>'🔢 İNDİKATÖRLER'!U362</f>
        <v>-2</v>
      </c>
      <c r="D363" s="54" t="str">
        <f>'🔢 İNDİKATÖRLER'!N362</f>
        <v>✗</v>
      </c>
      <c r="E363" s="54" t="str">
        <f>'🔢 İNDİKATÖRLER'!O362</f>
        <v>✗</v>
      </c>
      <c r="F363" s="54" t="str">
        <f>'🔢 İNDİKATÖRLER'!P362</f>
        <v>✗</v>
      </c>
      <c r="G363" s="54" t="str">
        <f>'🔢 İNDİKATÖRLER'!Q362</f>
        <v>✗</v>
      </c>
      <c r="H363" s="54" t="str">
        <f>'🔢 İNDİKATÖRLER'!R362</f>
        <v>✗</v>
      </c>
      <c r="I363" s="54" t="str">
        <f>'🔢 İNDİKATÖRLER'!S362</f>
        <v>✗</v>
      </c>
      <c r="J363" s="54" t="str">
        <f>IF('🔢 İNDİKATÖRLER'!T362&lt;0,'🔢 İNDİKATÖRLER'!T362&amp;"","—")</f>
        <v>-2</v>
      </c>
      <c r="K363" s="54" t="str">
        <f>IFERROR(TEXT('🔢 İNDİKATÖRLER'!F362,"0.00")&amp;"%","?")</f>
        <v>006%</v>
      </c>
      <c r="L363" s="54" t="str">
        <f>IFERROR(IF('📡 CANLI_VERİ'!I363&gt;0,"+"&amp;TEXT('📡 CANLI_VERİ'!I363,"0.0")&amp;"%",TEXT('📡 CANLI_VERİ'!I363,"0.0")&amp;"%"),"—")</f>
        <v>00%</v>
      </c>
      <c r="M363" s="58">
        <f>'📡 CANLI_VERİ'!H363</f>
        <v>655309</v>
      </c>
      <c r="N363" s="58">
        <f>'📡 CANLI_VERİ'!C363</f>
        <v>7.51</v>
      </c>
      <c r="O363" s="56" t="e">
        <f>IF(COUNT('🔢 İNDİKATÖRLER'!U362),REPT("█",'🔢 İNDİKATÖRLER'!U362)&amp;"  "&amp;'🔢 İNDİKATÖRLER'!U362&amp;"/15","")</f>
        <v>#VALUE!</v>
      </c>
      <c r="P363" s="250" t="str">
        <f t="shared" si="10"/>
        <v>—</v>
      </c>
      <c r="Q363" s="250" t="str">
        <f t="shared" si="11"/>
        <v>—</v>
      </c>
    </row>
    <row r="364" spans="1:17" ht="16.05" customHeight="1" x14ac:dyDescent="0.3">
      <c r="A364" s="15">
        <v>361</v>
      </c>
      <c r="B364" s="16" t="s">
        <v>187</v>
      </c>
      <c r="C364" s="72">
        <f>'🔢 İNDİKATÖRLER'!U363</f>
        <v>13</v>
      </c>
      <c r="D364" s="61" t="str">
        <f>'🔢 İNDİKATÖRLER'!N363</f>
        <v>✓</v>
      </c>
      <c r="E364" s="61" t="str">
        <f>'🔢 İNDİKATÖRLER'!O363</f>
        <v>✓</v>
      </c>
      <c r="F364" s="61" t="str">
        <f>'🔢 İNDİKATÖRLER'!P363</f>
        <v>✓</v>
      </c>
      <c r="G364" s="60" t="str">
        <f>'🔢 İNDİKATÖRLER'!Q363</f>
        <v>✓</v>
      </c>
      <c r="H364" s="60" t="str">
        <f>'🔢 İNDİKATÖRLER'!R363</f>
        <v>✓</v>
      </c>
      <c r="I364" s="60" t="str">
        <f>'🔢 İNDİKATÖRLER'!S363</f>
        <v>✗</v>
      </c>
      <c r="J364" s="64" t="str">
        <f>IF('🔢 İNDİKATÖRLER'!T363&lt;0,'🔢 İNDİKATÖRLER'!T363&amp;"","—")</f>
        <v>—</v>
      </c>
      <c r="K364" s="62" t="str">
        <f>IFERROR(TEXT('🔢 İNDİKATÖRLER'!F363,"0.00")&amp;"%","?")</f>
        <v>004%</v>
      </c>
      <c r="L364" s="62" t="str">
        <f>IFERROR(IF('📡 CANLI_VERİ'!I364&gt;0,"+"&amp;TEXT('📡 CANLI_VERİ'!I364,"0.0")&amp;"%",TEXT('📡 CANLI_VERİ'!I364,"0.0")&amp;"%"),"—")</f>
        <v>00%</v>
      </c>
      <c r="M364" s="63">
        <f>'📡 CANLI_VERİ'!H364</f>
        <v>37</v>
      </c>
      <c r="N364" s="63">
        <f>'📡 CANLI_VERİ'!C364</f>
        <v>25.32</v>
      </c>
      <c r="O364" s="62" t="str">
        <f>IF(COUNT('🔢 İNDİKATÖRLER'!U363),REPT("█",'🔢 İNDİKATÖRLER'!U363)&amp;"  "&amp;'🔢 İNDİKATÖRLER'!U363&amp;"/15","")</f>
        <v>█████████████  13/15</v>
      </c>
      <c r="P364" s="250" t="str">
        <f t="shared" si="10"/>
        <v>✓ K4+K5</v>
      </c>
      <c r="Q364" s="250" t="str">
        <f t="shared" si="11"/>
        <v>🔥 Güçlü AL</v>
      </c>
    </row>
    <row r="365" spans="1:17" ht="16.05" customHeight="1" x14ac:dyDescent="0.3">
      <c r="A365" s="24">
        <v>362</v>
      </c>
      <c r="B365" s="25" t="s">
        <v>652</v>
      </c>
      <c r="C365" s="53">
        <f>'🔢 İNDİKATÖRLER'!U364</f>
        <v>1</v>
      </c>
      <c r="D365" s="54" t="str">
        <f>'🔢 İNDİKATÖRLER'!N364</f>
        <v>✗</v>
      </c>
      <c r="E365" s="54" t="str">
        <f>'🔢 İNDİKATÖRLER'!O364</f>
        <v>✗</v>
      </c>
      <c r="F365" s="54" t="str">
        <f>'🔢 İNDİKATÖRLER'!P364</f>
        <v>✓</v>
      </c>
      <c r="G365" s="54" t="str">
        <f>'🔢 İNDİKATÖRLER'!Q364</f>
        <v>✗</v>
      </c>
      <c r="H365" s="54" t="str">
        <f>'🔢 İNDİKATÖRLER'!R364</f>
        <v>✗</v>
      </c>
      <c r="I365" s="54" t="str">
        <f>'🔢 İNDİKATÖRLER'!S364</f>
        <v>✗</v>
      </c>
      <c r="J365" s="54" t="str">
        <f>IF('🔢 İNDİKATÖRLER'!T364&lt;0,'🔢 İNDİKATÖRLER'!T364&amp;"","—")</f>
        <v>-2</v>
      </c>
      <c r="K365" s="54" t="str">
        <f>IFERROR(TEXT('🔢 İNDİKATÖRLER'!F364,"0.00")&amp;"%","?")</f>
        <v>005%</v>
      </c>
      <c r="L365" s="54" t="str">
        <f>IFERROR(IF('📡 CANLI_VERİ'!I365&gt;0,"+"&amp;TEXT('📡 CANLI_VERİ'!I365,"0.0")&amp;"%",TEXT('📡 CANLI_VERİ'!I365,"0.0")&amp;"%"),"—")</f>
        <v>+00%</v>
      </c>
      <c r="M365" s="58">
        <f>'📡 CANLI_VERİ'!H365</f>
        <v>67596</v>
      </c>
      <c r="N365" s="58">
        <f>'📡 CANLI_VERİ'!C365</f>
        <v>26.46</v>
      </c>
      <c r="O365" s="56" t="str">
        <f>IF(COUNT('🔢 İNDİKATÖRLER'!U364),REPT("█",'🔢 İNDİKATÖRLER'!U364)&amp;"  "&amp;'🔢 İNDİKATÖRLER'!U364&amp;"/15","")</f>
        <v>█  1/15</v>
      </c>
      <c r="P365" s="250" t="str">
        <f t="shared" si="10"/>
        <v>—</v>
      </c>
      <c r="Q365" s="250" t="str">
        <f t="shared" si="11"/>
        <v>—</v>
      </c>
    </row>
    <row r="366" spans="1:17" ht="16.05" customHeight="1" x14ac:dyDescent="0.3">
      <c r="A366" s="15">
        <v>363</v>
      </c>
      <c r="B366" s="16" t="s">
        <v>143</v>
      </c>
      <c r="C366" s="65">
        <f>'🔢 İNDİKATÖRLER'!U365</f>
        <v>15</v>
      </c>
      <c r="D366" s="61" t="str">
        <f>'🔢 İNDİKATÖRLER'!N365</f>
        <v>✓</v>
      </c>
      <c r="E366" s="61" t="str">
        <f>'🔢 İNDİKATÖRLER'!O365</f>
        <v>✓</v>
      </c>
      <c r="F366" s="61" t="str">
        <f>'🔢 İNDİKATÖRLER'!P365</f>
        <v>✓</v>
      </c>
      <c r="G366" s="61" t="str">
        <f>'🔢 İNDİKATÖRLER'!Q365</f>
        <v>✓</v>
      </c>
      <c r="H366" s="60" t="str">
        <f>'🔢 İNDİKATÖRLER'!R365</f>
        <v>✓</v>
      </c>
      <c r="I366" s="61" t="str">
        <f>'🔢 İNDİKATÖRLER'!S365</f>
        <v>✓</v>
      </c>
      <c r="J366" s="64" t="str">
        <f>IF('🔢 İNDİKATÖRLER'!T365&lt;0,'🔢 İNDİKATÖRLER'!T365&amp;"","—")</f>
        <v>—</v>
      </c>
      <c r="K366" s="62" t="str">
        <f>IFERROR(TEXT('🔢 İNDİKATÖRLER'!F365,"0.00")&amp;"%","?")</f>
        <v>004%</v>
      </c>
      <c r="L366" s="61" t="str">
        <f>IFERROR(IF('📡 CANLI_VERİ'!I366&gt;0,"+"&amp;TEXT('📡 CANLI_VERİ'!I366,"0.0")&amp;"%",TEXT('📡 CANLI_VERİ'!I366,"0.0")&amp;"%"),"—")</f>
        <v>00%</v>
      </c>
      <c r="M366" s="63">
        <f>'📡 CANLI_VERİ'!H366</f>
        <v>11488</v>
      </c>
      <c r="N366" s="63">
        <f>'📡 CANLI_VERİ'!C366</f>
        <v>48.74</v>
      </c>
      <c r="O366" s="66" t="str">
        <f>IF(COUNT('🔢 İNDİKATÖRLER'!U365),REPT("█",'🔢 İNDİKATÖRLER'!U365)&amp;"  "&amp;'🔢 İNDİKATÖRLER'!U365&amp;"/15","")</f>
        <v>███████████████  15/15</v>
      </c>
      <c r="P366" s="250" t="str">
        <f t="shared" si="10"/>
        <v>✓ K4+K5</v>
      </c>
      <c r="Q366" s="250" t="str">
        <f t="shared" si="11"/>
        <v>🔥 Güçlü AL</v>
      </c>
    </row>
    <row r="367" spans="1:17" ht="16.05" customHeight="1" x14ac:dyDescent="0.3">
      <c r="A367" s="24">
        <v>364</v>
      </c>
      <c r="B367" s="25" t="s">
        <v>653</v>
      </c>
      <c r="C367" s="24" t="str">
        <f>'🔢 İNDİKATÖRLER'!U366</f>
        <v/>
      </c>
      <c r="D367" s="24" t="str">
        <f>'🔢 İNDİKATÖRLER'!N366</f>
        <v>?</v>
      </c>
      <c r="E367" s="24" t="str">
        <f>'🔢 İNDİKATÖRLER'!O366</f>
        <v>?</v>
      </c>
      <c r="F367" s="24" t="str">
        <f>'🔢 İNDİKATÖRLER'!P366</f>
        <v>?</v>
      </c>
      <c r="G367" s="24" t="str">
        <f>'🔢 İNDİKATÖRLER'!Q366</f>
        <v>?</v>
      </c>
      <c r="H367" s="24" t="str">
        <f>'🔢 İNDİKATÖRLER'!R366</f>
        <v>?</v>
      </c>
      <c r="I367" s="24" t="str">
        <f>'🔢 İNDİKATÖRLER'!S366</f>
        <v>?</v>
      </c>
      <c r="J367" s="24" t="str">
        <f>IF('🔢 İNDİKATÖRLER'!T366&lt;0,'🔢 İNDİKATÖRLER'!T366&amp;"","—")</f>
        <v>—</v>
      </c>
      <c r="K367" s="24" t="str">
        <f>IFERROR(TEXT('🔢 İNDİKATÖRLER'!F366,"0.00")&amp;"%","?")</f>
        <v>?%</v>
      </c>
      <c r="L367" s="24" t="str">
        <f>IFERROR(IF('📡 CANLI_VERİ'!I367&gt;0,"+"&amp;TEXT('📡 CANLI_VERİ'!I367,"0.0")&amp;"%",TEXT('📡 CANLI_VERİ'!I367,"0.0")&amp;"%"),"—")</f>
        <v>+00%</v>
      </c>
      <c r="M367" s="24">
        <f>'📡 CANLI_VERİ'!H367</f>
        <v>7383</v>
      </c>
      <c r="N367" s="24">
        <f>'📡 CANLI_VERİ'!C367</f>
        <v>219.8</v>
      </c>
      <c r="O367" s="24" t="str">
        <f>IF(COUNT('🔢 İNDİKATÖRLER'!U366),REPT("█",'🔢 İNDİKATÖRLER'!U366)&amp;"  "&amp;'🔢 İNDİKATÖRLER'!U366&amp;"/15","")</f>
        <v/>
      </c>
      <c r="P367" s="250" t="str">
        <f t="shared" si="10"/>
        <v>—</v>
      </c>
      <c r="Q367" s="250" t="str">
        <f t="shared" si="11"/>
        <v>📊 Yüksek Skor</v>
      </c>
    </row>
    <row r="368" spans="1:17" ht="16.05" customHeight="1" x14ac:dyDescent="0.3">
      <c r="A368" s="15">
        <v>365</v>
      </c>
      <c r="B368" s="16" t="s">
        <v>654</v>
      </c>
      <c r="C368" s="70">
        <f>'🔢 İNDİKATÖRLER'!U367</f>
        <v>6</v>
      </c>
      <c r="D368" s="61" t="str">
        <f>'🔢 İNDİKATÖRLER'!N367</f>
        <v>✓</v>
      </c>
      <c r="E368" s="61" t="str">
        <f>'🔢 İNDİKATÖRLER'!O367</f>
        <v>✓</v>
      </c>
      <c r="F368" s="61" t="str">
        <f>'🔢 İNDİKATÖRLER'!P367</f>
        <v>✗</v>
      </c>
      <c r="G368" s="60" t="str">
        <f>'🔢 İNDİKATÖRLER'!Q367</f>
        <v>✗</v>
      </c>
      <c r="H368" s="61" t="str">
        <f>'🔢 İNDİKATÖRLER'!R367</f>
        <v>✗</v>
      </c>
      <c r="I368" s="60" t="str">
        <f>'🔢 İNDİKATÖRLER'!S367</f>
        <v>✗</v>
      </c>
      <c r="J368" s="64" t="str">
        <f>IF('🔢 İNDİKATÖRLER'!T367&lt;0,'🔢 İNDİKATÖRLER'!T367&amp;"","—")</f>
        <v>—</v>
      </c>
      <c r="K368" s="62" t="str">
        <f>IFERROR(TEXT('🔢 İNDİKATÖRLER'!F367,"0.00")&amp;"%","?")</f>
        <v>003%</v>
      </c>
      <c r="L368" s="61" t="str">
        <f>IFERROR(IF('📡 CANLI_VERİ'!I368&gt;0,"+"&amp;TEXT('📡 CANLI_VERİ'!I368,"0.0")&amp;"%",TEXT('📡 CANLI_VERİ'!I368,"0.0")&amp;"%"),"—")</f>
        <v>00%</v>
      </c>
      <c r="M368" s="63">
        <f>'📡 CANLI_VERİ'!H368</f>
        <v>3020</v>
      </c>
      <c r="N368" s="63">
        <f>'📡 CANLI_VERİ'!C368</f>
        <v>11.07</v>
      </c>
      <c r="O368" s="61" t="str">
        <f>IF(COUNT('🔢 İNDİKATÖRLER'!U367),REPT("█",'🔢 İNDİKATÖRLER'!U367)&amp;"  "&amp;'🔢 İNDİKATÖRLER'!U367&amp;"/15","")</f>
        <v>██████  6/15</v>
      </c>
      <c r="P368" s="250" t="str">
        <f t="shared" si="10"/>
        <v>—</v>
      </c>
      <c r="Q368" s="250" t="str">
        <f t="shared" si="11"/>
        <v>—</v>
      </c>
    </row>
    <row r="369" spans="1:17" ht="16.05" customHeight="1" x14ac:dyDescent="0.3">
      <c r="A369" s="24">
        <v>366</v>
      </c>
      <c r="B369" s="25" t="s">
        <v>655</v>
      </c>
      <c r="C369" s="71">
        <f>'🔢 İNDİKATÖRLER'!U368</f>
        <v>6</v>
      </c>
      <c r="D369" s="55" t="str">
        <f>'🔢 İNDİKATÖRLER'!N368</f>
        <v>✓</v>
      </c>
      <c r="E369" s="55" t="str">
        <f>'🔢 İNDİKATÖRLER'!O368</f>
        <v>✓</v>
      </c>
      <c r="F369" s="55" t="str">
        <f>'🔢 İNDİKATÖRLER'!P368</f>
        <v>✗</v>
      </c>
      <c r="G369" s="55" t="str">
        <f>'🔢 İNDİKATÖRLER'!Q368</f>
        <v>✗</v>
      </c>
      <c r="H369" s="54" t="str">
        <f>'🔢 İNDİKATÖRLER'!R368</f>
        <v>✓</v>
      </c>
      <c r="I369" s="54" t="str">
        <f>'🔢 İNDİKATÖRLER'!S368</f>
        <v>✗</v>
      </c>
      <c r="J369" s="54" t="str">
        <f>IF('🔢 İNDİKATÖRLER'!T368&lt;0,'🔢 İNDİKATÖRLER'!T368&amp;"","—")</f>
        <v>-2</v>
      </c>
      <c r="K369" s="54" t="str">
        <f>IFERROR(TEXT('🔢 İNDİKATÖRLER'!F368,"0.00")&amp;"%","?")</f>
        <v>007%</v>
      </c>
      <c r="L369" s="55" t="str">
        <f>IFERROR(IF('📡 CANLI_VERİ'!I369&gt;0,"+"&amp;TEXT('📡 CANLI_VERİ'!I369,"0.0")&amp;"%",TEXT('📡 CANLI_VERİ'!I369,"0.0")&amp;"%"),"—")</f>
        <v>00%</v>
      </c>
      <c r="M369" s="58">
        <f>'📡 CANLI_VERİ'!H369</f>
        <v>33324</v>
      </c>
      <c r="N369" s="58">
        <f>'📡 CANLI_VERİ'!C369</f>
        <v>7.88</v>
      </c>
      <c r="O369" s="57" t="str">
        <f>IF(COUNT('🔢 İNDİKATÖRLER'!U368),REPT("█",'🔢 İNDİKATÖRLER'!U368)&amp;"  "&amp;'🔢 İNDİKATÖRLER'!U368&amp;"/15","")</f>
        <v>██████  6/15</v>
      </c>
      <c r="P369" s="250" t="str">
        <f t="shared" si="10"/>
        <v>—</v>
      </c>
      <c r="Q369" s="250" t="str">
        <f t="shared" si="11"/>
        <v>—</v>
      </c>
    </row>
    <row r="370" spans="1:17" ht="16.05" customHeight="1" x14ac:dyDescent="0.3">
      <c r="A370" s="15">
        <v>367</v>
      </c>
      <c r="B370" s="16" t="s">
        <v>188</v>
      </c>
      <c r="C370" s="72">
        <f>'🔢 İNDİKATÖRLER'!U369</f>
        <v>13</v>
      </c>
      <c r="D370" s="61" t="str">
        <f>'🔢 İNDİKATÖRLER'!N369</f>
        <v>✓</v>
      </c>
      <c r="E370" s="61" t="str">
        <f>'🔢 İNDİKATÖRLER'!O369</f>
        <v>✓</v>
      </c>
      <c r="F370" s="60" t="str">
        <f>'🔢 İNDİKATÖRLER'!P369</f>
        <v>✓</v>
      </c>
      <c r="G370" s="61" t="str">
        <f>'🔢 İNDİKATÖRLER'!Q369</f>
        <v>✗</v>
      </c>
      <c r="H370" s="60" t="str">
        <f>'🔢 İNDİKATÖRLER'!R369</f>
        <v>✓</v>
      </c>
      <c r="I370" s="60" t="str">
        <f>'🔢 İNDİKATÖRLER'!S369</f>
        <v>✓</v>
      </c>
      <c r="J370" s="64" t="str">
        <f>IF('🔢 İNDİKATÖRLER'!T369&lt;0,'🔢 İNDİKATÖRLER'!T369&amp;"","—")</f>
        <v>—</v>
      </c>
      <c r="K370" s="62" t="str">
        <f>IFERROR(TEXT('🔢 İNDİKATÖRLER'!F369,"0.00")&amp;"%","?")</f>
        <v>004%</v>
      </c>
      <c r="L370" s="61" t="str">
        <f>IFERROR(IF('📡 CANLI_VERİ'!I370&gt;0,"+"&amp;TEXT('📡 CANLI_VERİ'!I370,"0.0")&amp;"%",TEXT('📡 CANLI_VERİ'!I370,"0.0")&amp;"%"),"—")</f>
        <v>+00%</v>
      </c>
      <c r="M370" s="63">
        <f>'📡 CANLI_VERİ'!H370</f>
        <v>27075</v>
      </c>
      <c r="N370" s="63">
        <f>'📡 CANLI_VERİ'!C370</f>
        <v>104</v>
      </c>
      <c r="O370" s="62" t="str">
        <f>IF(COUNT('🔢 İNDİKATÖRLER'!U369),REPT("█",'🔢 İNDİKATÖRLER'!U369)&amp;"  "&amp;'🔢 İNDİKATÖRLER'!U369&amp;"/15","")</f>
        <v>█████████████  13/15</v>
      </c>
      <c r="P370" s="250" t="str">
        <f t="shared" si="10"/>
        <v>—</v>
      </c>
      <c r="Q370" s="250" t="str">
        <f t="shared" si="11"/>
        <v>📊 Yüksek Skor</v>
      </c>
    </row>
    <row r="371" spans="1:17" ht="16.05" customHeight="1" x14ac:dyDescent="0.3">
      <c r="A371" s="24">
        <v>368</v>
      </c>
      <c r="B371" s="25" t="s">
        <v>1083</v>
      </c>
      <c r="C371" s="24" t="str">
        <f>'🔢 İNDİKATÖRLER'!U370</f>
        <v/>
      </c>
      <c r="D371" s="24" t="str">
        <f>'🔢 İNDİKATÖRLER'!N370</f>
        <v>?</v>
      </c>
      <c r="E371" s="24" t="str">
        <f>'🔢 İNDİKATÖRLER'!O370</f>
        <v>?</v>
      </c>
      <c r="F371" s="24" t="str">
        <f>'🔢 İNDİKATÖRLER'!P370</f>
        <v>?</v>
      </c>
      <c r="G371" s="24" t="str">
        <f>'🔢 İNDİKATÖRLER'!Q370</f>
        <v>?</v>
      </c>
      <c r="H371" s="24" t="str">
        <f>'🔢 İNDİKATÖRLER'!R370</f>
        <v>?</v>
      </c>
      <c r="I371" s="24" t="str">
        <f>'🔢 İNDİKATÖRLER'!S370</f>
        <v>?</v>
      </c>
      <c r="J371" s="24" t="str">
        <f>IF('🔢 İNDİKATÖRLER'!T370&lt;0,'🔢 İNDİKATÖRLER'!T370&amp;"","—")</f>
        <v>—</v>
      </c>
      <c r="K371" s="24" t="str">
        <f>IFERROR(TEXT('🔢 İNDİKATÖRLER'!F370,"0.00")&amp;"%","?")</f>
        <v>?%</v>
      </c>
      <c r="L371" s="24" t="str">
        <f>IFERROR(IF('📡 CANLI_VERİ'!I371&gt;0,"+"&amp;TEXT('📡 CANLI_VERİ'!I371,"0.0")&amp;"%",TEXT('📡 CANLI_VERİ'!I371,"0.0")&amp;"%"),"—")</f>
        <v>00%</v>
      </c>
      <c r="M371" s="24">
        <f>'📡 CANLI_VERİ'!H371</f>
        <v>0</v>
      </c>
      <c r="N371" s="24">
        <f>'📡 CANLI_VERİ'!C371</f>
        <v>0</v>
      </c>
      <c r="O371" s="24" t="str">
        <f>IF(COUNT('🔢 İNDİKATÖRLER'!U370),REPT("█",'🔢 İNDİKATÖRLER'!U370)&amp;"  "&amp;'🔢 İNDİKATÖRLER'!U370&amp;"/15","")</f>
        <v/>
      </c>
      <c r="P371" s="250" t="str">
        <f t="shared" si="10"/>
        <v>—</v>
      </c>
      <c r="Q371" s="250" t="str">
        <f t="shared" si="11"/>
        <v>📊 Yüksek Skor</v>
      </c>
    </row>
    <row r="372" spans="1:17" ht="16.05" customHeight="1" x14ac:dyDescent="0.3">
      <c r="A372" s="15">
        <v>369</v>
      </c>
      <c r="B372" s="16" t="s">
        <v>1084</v>
      </c>
      <c r="C372" s="15" t="str">
        <f>'🔢 İNDİKATÖRLER'!U371</f>
        <v/>
      </c>
      <c r="D372" s="15" t="str">
        <f>'🔢 İNDİKATÖRLER'!N371</f>
        <v>?</v>
      </c>
      <c r="E372" s="15" t="str">
        <f>'🔢 İNDİKATÖRLER'!O371</f>
        <v>?</v>
      </c>
      <c r="F372" s="15" t="str">
        <f>'🔢 İNDİKATÖRLER'!P371</f>
        <v>?</v>
      </c>
      <c r="G372" s="15" t="str">
        <f>'🔢 İNDİKATÖRLER'!Q371</f>
        <v>?</v>
      </c>
      <c r="H372" s="15" t="str">
        <f>'🔢 İNDİKATÖRLER'!R371</f>
        <v>?</v>
      </c>
      <c r="I372" s="15" t="str">
        <f>'🔢 İNDİKATÖRLER'!S371</f>
        <v>?</v>
      </c>
      <c r="J372" s="15" t="str">
        <f>IF('🔢 İNDİKATÖRLER'!T371&lt;0,'🔢 İNDİKATÖRLER'!T371&amp;"","—")</f>
        <v>—</v>
      </c>
      <c r="K372" s="15" t="str">
        <f>IFERROR(TEXT('🔢 İNDİKATÖRLER'!F371,"0.00")&amp;"%","?")</f>
        <v>?%</v>
      </c>
      <c r="L372" s="15" t="str">
        <f>IFERROR(IF('📡 CANLI_VERİ'!I372&gt;0,"+"&amp;TEXT('📡 CANLI_VERİ'!I372,"0.0")&amp;"%",TEXT('📡 CANLI_VERİ'!I372,"0.0")&amp;"%"),"—")</f>
        <v>00%</v>
      </c>
      <c r="M372" s="15">
        <f>'📡 CANLI_VERİ'!H372</f>
        <v>0</v>
      </c>
      <c r="N372" s="15">
        <f>'📡 CANLI_VERİ'!C372</f>
        <v>0</v>
      </c>
      <c r="O372" s="15" t="str">
        <f>IF(COUNT('🔢 İNDİKATÖRLER'!U371),REPT("█",'🔢 İNDİKATÖRLER'!U371)&amp;"  "&amp;'🔢 İNDİKATÖRLER'!U371&amp;"/15","")</f>
        <v/>
      </c>
      <c r="P372" s="250" t="str">
        <f t="shared" si="10"/>
        <v>—</v>
      </c>
      <c r="Q372" s="250" t="str">
        <f t="shared" si="11"/>
        <v>📊 Yüksek Skor</v>
      </c>
    </row>
    <row r="373" spans="1:17" ht="16.05" customHeight="1" x14ac:dyDescent="0.3">
      <c r="A373" s="24">
        <v>370</v>
      </c>
      <c r="B373" s="25" t="s">
        <v>267</v>
      </c>
      <c r="C373" s="67">
        <f>'🔢 İNDİKATÖRLER'!U372</f>
        <v>6</v>
      </c>
      <c r="D373" s="55" t="str">
        <f>'🔢 İNDİKATÖRLER'!N372</f>
        <v>✗</v>
      </c>
      <c r="E373" s="55" t="str">
        <f>'🔢 İNDİKATÖRLER'!O372</f>
        <v>✓</v>
      </c>
      <c r="F373" s="55" t="str">
        <f>'🔢 İNDİKATÖRLER'!P372</f>
        <v>✓</v>
      </c>
      <c r="G373" s="55" t="str">
        <f>'🔢 İNDİKATÖRLER'!Q372</f>
        <v>✗</v>
      </c>
      <c r="H373" s="54" t="str">
        <f>'🔢 İNDİKATÖRLER'!R372</f>
        <v>✗</v>
      </c>
      <c r="I373" s="55" t="str">
        <f>'🔢 İNDİKATÖRLER'!S372</f>
        <v>✗</v>
      </c>
      <c r="J373" s="56" t="str">
        <f>IF('🔢 İNDİKATÖRLER'!T372&lt;0,'🔢 İNDİKATÖRLER'!T372&amp;"","—")</f>
        <v>—</v>
      </c>
      <c r="K373" s="57" t="str">
        <f>IFERROR(TEXT('🔢 İNDİKATÖRLER'!F372,"0.00")&amp;"%","?")</f>
        <v>004%</v>
      </c>
      <c r="L373" s="55" t="str">
        <f>IFERROR(IF('📡 CANLI_VERİ'!I373&gt;0,"+"&amp;TEXT('📡 CANLI_VERİ'!I373,"0.0")&amp;"%",TEXT('📡 CANLI_VERİ'!I373,"0.0")&amp;"%"),"—")</f>
        <v>00%</v>
      </c>
      <c r="M373" s="58">
        <f>'📡 CANLI_VERİ'!H373</f>
        <v>4878</v>
      </c>
      <c r="N373" s="58">
        <f>'📡 CANLI_VERİ'!C373</f>
        <v>2.5499999999999998</v>
      </c>
      <c r="O373" s="68" t="str">
        <f>IF(COUNT('🔢 İNDİKATÖRLER'!U372),REPT("█",'🔢 İNDİKATÖRLER'!U372)&amp;"  "&amp;'🔢 İNDİKATÖRLER'!U372&amp;"/15","")</f>
        <v>██████  6/15</v>
      </c>
      <c r="P373" s="250" t="str">
        <f t="shared" si="10"/>
        <v>—</v>
      </c>
      <c r="Q373" s="250" t="str">
        <f t="shared" si="11"/>
        <v>—</v>
      </c>
    </row>
    <row r="374" spans="1:17" ht="16.05" customHeight="1" x14ac:dyDescent="0.3">
      <c r="A374" s="15">
        <v>371</v>
      </c>
      <c r="B374" s="16" t="s">
        <v>656</v>
      </c>
      <c r="C374" s="59">
        <f>'🔢 İNDİKATÖRLER'!U373</f>
        <v>3</v>
      </c>
      <c r="D374" s="61" t="str">
        <f>'🔢 İNDİKATÖRLER'!N373</f>
        <v>✗</v>
      </c>
      <c r="E374" s="61" t="str">
        <f>'🔢 İNDİKATÖRLER'!O373</f>
        <v>✓</v>
      </c>
      <c r="F374" s="60" t="str">
        <f>'🔢 İNDİKATÖRLER'!P373</f>
        <v>✗</v>
      </c>
      <c r="G374" s="60" t="str">
        <f>'🔢 İNDİKATÖRLER'!Q373</f>
        <v>✗</v>
      </c>
      <c r="H374" s="60" t="str">
        <f>'🔢 İNDİKATÖRLER'!R373</f>
        <v>✗</v>
      </c>
      <c r="I374" s="60" t="str">
        <f>'🔢 İNDİKATÖRLER'!S373</f>
        <v>✗</v>
      </c>
      <c r="J374" s="60" t="str">
        <f>IF('🔢 İNDİKATÖRLER'!T373&lt;0,'🔢 İNDİKATÖRLER'!T373&amp;"","—")</f>
        <v>—</v>
      </c>
      <c r="K374" s="60" t="str">
        <f>IFERROR(TEXT('🔢 İNDİKATÖRLER'!F373,"0.00")&amp;"%","?")</f>
        <v>004%</v>
      </c>
      <c r="L374" s="61" t="str">
        <f>IFERROR(IF('📡 CANLI_VERİ'!I374&gt;0,"+"&amp;TEXT('📡 CANLI_VERİ'!I374,"0.0")&amp;"%",TEXT('📡 CANLI_VERİ'!I374,"0.0")&amp;"%"),"—")</f>
        <v>+01%</v>
      </c>
      <c r="M374" s="63">
        <f>'📡 CANLI_VERİ'!H374</f>
        <v>1768660</v>
      </c>
      <c r="N374" s="63">
        <f>'📡 CANLI_VERİ'!C374</f>
        <v>12.27</v>
      </c>
      <c r="O374" s="64" t="str">
        <f>IF(COUNT('🔢 İNDİKATÖRLER'!U373),REPT("█",'🔢 İNDİKATÖRLER'!U373)&amp;"  "&amp;'🔢 İNDİKATÖRLER'!U373&amp;"/15","")</f>
        <v>███  3/15</v>
      </c>
      <c r="P374" s="250" t="str">
        <f t="shared" si="10"/>
        <v>—</v>
      </c>
      <c r="Q374" s="250" t="str">
        <f t="shared" si="11"/>
        <v>—</v>
      </c>
    </row>
    <row r="375" spans="1:17" ht="16.05" customHeight="1" x14ac:dyDescent="0.3">
      <c r="A375" s="24">
        <v>372</v>
      </c>
      <c r="B375" s="25" t="s">
        <v>657</v>
      </c>
      <c r="C375" s="53">
        <f>'🔢 İNDİKATÖRLER'!U374</f>
        <v>6</v>
      </c>
      <c r="D375" s="54" t="str">
        <f>'🔢 İNDİKATÖRLER'!N374</f>
        <v>✗</v>
      </c>
      <c r="E375" s="55" t="str">
        <f>'🔢 İNDİKATÖRLER'!O374</f>
        <v>✓</v>
      </c>
      <c r="F375" s="54" t="str">
        <f>'🔢 İNDİKATÖRLER'!P374</f>
        <v>✓</v>
      </c>
      <c r="G375" s="54" t="str">
        <f>'🔢 İNDİKATÖRLER'!Q374</f>
        <v>✗</v>
      </c>
      <c r="H375" s="54" t="str">
        <f>'🔢 İNDİKATÖRLER'!R374</f>
        <v>✗</v>
      </c>
      <c r="I375" s="55" t="str">
        <f>'🔢 İNDİKATÖRLER'!S374</f>
        <v>✗</v>
      </c>
      <c r="J375" s="54" t="str">
        <f>IF('🔢 İNDİKATÖRLER'!T374&lt;0,'🔢 İNDİKATÖRLER'!T374&amp;"","—")</f>
        <v>—</v>
      </c>
      <c r="K375" s="54" t="str">
        <f>IFERROR(TEXT('🔢 İNDİKATÖRLER'!F374,"0.00")&amp;"%","?")</f>
        <v>005%</v>
      </c>
      <c r="L375" s="54" t="str">
        <f>IFERROR(IF('📡 CANLI_VERİ'!I375&gt;0,"+"&amp;TEXT('📡 CANLI_VERİ'!I375,"0.0")&amp;"%",TEXT('📡 CANLI_VERİ'!I375,"0.0")&amp;"%"),"—")</f>
        <v>-01%</v>
      </c>
      <c r="M375" s="58">
        <f>'📡 CANLI_VERİ'!H375</f>
        <v>592147</v>
      </c>
      <c r="N375" s="58">
        <f>'📡 CANLI_VERİ'!C375</f>
        <v>3.38</v>
      </c>
      <c r="O375" s="56" t="str">
        <f>IF(COUNT('🔢 İNDİKATÖRLER'!U374),REPT("█",'🔢 İNDİKATÖRLER'!U374)&amp;"  "&amp;'🔢 İNDİKATÖRLER'!U374&amp;"/15","")</f>
        <v>██████  6/15</v>
      </c>
      <c r="P375" s="250" t="str">
        <f t="shared" si="10"/>
        <v>—</v>
      </c>
      <c r="Q375" s="250" t="str">
        <f t="shared" si="11"/>
        <v>—</v>
      </c>
    </row>
    <row r="376" spans="1:17" ht="16.05" customHeight="1" x14ac:dyDescent="0.3">
      <c r="A376" s="15">
        <v>373</v>
      </c>
      <c r="B376" s="16" t="s">
        <v>95</v>
      </c>
      <c r="C376" s="59">
        <f>'🔢 İNDİKATÖRLER'!U375</f>
        <v>8</v>
      </c>
      <c r="D376" s="60" t="str">
        <f>'🔢 İNDİKATÖRLER'!N375</f>
        <v>✗</v>
      </c>
      <c r="E376" s="61" t="str">
        <f>'🔢 İNDİKATÖRLER'!O375</f>
        <v>✓</v>
      </c>
      <c r="F376" s="60" t="str">
        <f>'🔢 İNDİKATÖRLER'!P375</f>
        <v>✓</v>
      </c>
      <c r="G376" s="60" t="str">
        <f>'🔢 İNDİKATÖRLER'!Q375</f>
        <v>✓</v>
      </c>
      <c r="H376" s="60" t="str">
        <f>'🔢 İNDİKATÖRLER'!R375</f>
        <v>✗</v>
      </c>
      <c r="I376" s="60" t="str">
        <f>'🔢 İNDİKATÖRLER'!S375</f>
        <v>✓</v>
      </c>
      <c r="J376" s="60" t="str">
        <f>IF('🔢 İNDİKATÖRLER'!T375&lt;0,'🔢 İNDİKATÖRLER'!T375&amp;"","—")</f>
        <v>-2</v>
      </c>
      <c r="K376" s="60" t="str">
        <f>IFERROR(TEXT('🔢 İNDİKATÖRLER'!F375,"0.00")&amp;"%","?")</f>
        <v>006%</v>
      </c>
      <c r="L376" s="60" t="str">
        <f>IFERROR(IF('📡 CANLI_VERİ'!I376&gt;0,"+"&amp;TEXT('📡 CANLI_VERİ'!I376,"0.0")&amp;"%",TEXT('📡 CANLI_VERİ'!I376,"0.0")&amp;"%"),"—")</f>
        <v>00%</v>
      </c>
      <c r="M376" s="63">
        <f>'📡 CANLI_VERİ'!H376</f>
        <v>20595</v>
      </c>
      <c r="N376" s="63">
        <f>'📡 CANLI_VERİ'!C376</f>
        <v>36.1</v>
      </c>
      <c r="O376" s="64" t="str">
        <f>IF(COUNT('🔢 İNDİKATÖRLER'!U375),REPT("█",'🔢 İNDİKATÖRLER'!U375)&amp;"  "&amp;'🔢 İNDİKATÖRLER'!U375&amp;"/15","")</f>
        <v>████████  8/15</v>
      </c>
      <c r="P376" s="250" t="str">
        <f t="shared" si="10"/>
        <v>—</v>
      </c>
      <c r="Q376" s="250" t="str">
        <f t="shared" si="11"/>
        <v>—</v>
      </c>
    </row>
    <row r="377" spans="1:17" ht="16.05" customHeight="1" x14ac:dyDescent="0.3">
      <c r="A377" s="24">
        <v>374</v>
      </c>
      <c r="B377" s="25" t="s">
        <v>658</v>
      </c>
      <c r="C377" s="24" t="str">
        <f>'🔢 İNDİKATÖRLER'!U376</f>
        <v/>
      </c>
      <c r="D377" s="24" t="str">
        <f>'🔢 İNDİKATÖRLER'!N376</f>
        <v>?</v>
      </c>
      <c r="E377" s="24" t="str">
        <f>'🔢 İNDİKATÖRLER'!O376</f>
        <v>?</v>
      </c>
      <c r="F377" s="24" t="str">
        <f>'🔢 İNDİKATÖRLER'!P376</f>
        <v>?</v>
      </c>
      <c r="G377" s="24" t="str">
        <f>'🔢 İNDİKATÖRLER'!Q376</f>
        <v>?</v>
      </c>
      <c r="H377" s="24" t="str">
        <f>'🔢 İNDİKATÖRLER'!R376</f>
        <v>?</v>
      </c>
      <c r="I377" s="24" t="str">
        <f>'🔢 İNDİKATÖRLER'!S376</f>
        <v>?</v>
      </c>
      <c r="J377" s="24" t="str">
        <f>IF('🔢 İNDİKATÖRLER'!T376&lt;0,'🔢 İNDİKATÖRLER'!T376&amp;"","—")</f>
        <v>—</v>
      </c>
      <c r="K377" s="24" t="str">
        <f>IFERROR(TEXT('🔢 İNDİKATÖRLER'!F376,"0.00")&amp;"%","?")</f>
        <v>?%</v>
      </c>
      <c r="L377" s="24" t="str">
        <f>IFERROR(IF('📡 CANLI_VERİ'!I377&gt;0,"+"&amp;TEXT('📡 CANLI_VERİ'!I377,"0.0")&amp;"%",TEXT('📡 CANLI_VERİ'!I377,"0.0")&amp;"%"),"—")</f>
        <v>00%</v>
      </c>
      <c r="M377" s="24">
        <f>'📡 CANLI_VERİ'!H377</f>
        <v>555058</v>
      </c>
      <c r="N377" s="24">
        <f>'📡 CANLI_VERİ'!C377</f>
        <v>7.63</v>
      </c>
      <c r="O377" s="24" t="str">
        <f>IF(COUNT('🔢 İNDİKATÖRLER'!U376),REPT("█",'🔢 İNDİKATÖRLER'!U376)&amp;"  "&amp;'🔢 İNDİKATÖRLER'!U376&amp;"/15","")</f>
        <v/>
      </c>
      <c r="P377" s="250" t="str">
        <f t="shared" si="10"/>
        <v>—</v>
      </c>
      <c r="Q377" s="250" t="str">
        <f t="shared" si="11"/>
        <v>📊 Yüksek Skor</v>
      </c>
    </row>
    <row r="378" spans="1:17" ht="16.05" customHeight="1" x14ac:dyDescent="0.3">
      <c r="A378" s="15">
        <v>375</v>
      </c>
      <c r="B378" s="16" t="s">
        <v>212</v>
      </c>
      <c r="C378" s="59">
        <f>'🔢 İNDİKATÖRLER'!U377</f>
        <v>13</v>
      </c>
      <c r="D378" s="60" t="str">
        <f>'🔢 İNDİKATÖRLER'!N377</f>
        <v>✓</v>
      </c>
      <c r="E378" s="60" t="str">
        <f>'🔢 İNDİKATÖRLER'!O377</f>
        <v>✓</v>
      </c>
      <c r="F378" s="61" t="str">
        <f>'🔢 İNDİKATÖRLER'!P377</f>
        <v>✓</v>
      </c>
      <c r="G378" s="60" t="str">
        <f>'🔢 İNDİKATÖRLER'!Q377</f>
        <v>✓</v>
      </c>
      <c r="H378" s="60" t="str">
        <f>'🔢 İNDİKATÖRLER'!R377</f>
        <v>✗</v>
      </c>
      <c r="I378" s="60" t="str">
        <f>'🔢 İNDİKATÖRLER'!S377</f>
        <v>✓</v>
      </c>
      <c r="J378" s="60" t="str">
        <f>IF('🔢 İNDİKATÖRLER'!T377&lt;0,'🔢 İNDİKATÖRLER'!T377&amp;"","—")</f>
        <v>—</v>
      </c>
      <c r="K378" s="60" t="str">
        <f>IFERROR(TEXT('🔢 İNDİKATÖRLER'!F377,"0.00")&amp;"%","?")</f>
        <v>004%</v>
      </c>
      <c r="L378" s="60" t="str">
        <f>IFERROR(IF('📡 CANLI_VERİ'!I378&gt;0,"+"&amp;TEXT('📡 CANLI_VERİ'!I378,"0.0")&amp;"%",TEXT('📡 CANLI_VERİ'!I378,"0.0")&amp;"%"),"—")</f>
        <v>00%</v>
      </c>
      <c r="M378" s="63">
        <f>'📡 CANLI_VERİ'!H378</f>
        <v>132013</v>
      </c>
      <c r="N378" s="63">
        <f>'📡 CANLI_VERİ'!C378</f>
        <v>3.66</v>
      </c>
      <c r="O378" s="64" t="str">
        <f>IF(COUNT('🔢 İNDİKATÖRLER'!U377),REPT("█",'🔢 İNDİKATÖRLER'!U377)&amp;"  "&amp;'🔢 İNDİKATÖRLER'!U377&amp;"/15","")</f>
        <v>█████████████  13/15</v>
      </c>
      <c r="P378" s="250" t="str">
        <f t="shared" si="10"/>
        <v>—</v>
      </c>
      <c r="Q378" s="250" t="str">
        <f t="shared" si="11"/>
        <v>📊 Yüksek Skor</v>
      </c>
    </row>
    <row r="379" spans="1:17" ht="16.05" customHeight="1" x14ac:dyDescent="0.3">
      <c r="A379" s="24">
        <v>376</v>
      </c>
      <c r="B379" s="25" t="s">
        <v>1085</v>
      </c>
      <c r="C379" s="24" t="str">
        <f>'🔢 İNDİKATÖRLER'!U378</f>
        <v/>
      </c>
      <c r="D379" s="24" t="str">
        <f>'🔢 İNDİKATÖRLER'!N378</f>
        <v>?</v>
      </c>
      <c r="E379" s="24" t="str">
        <f>'🔢 İNDİKATÖRLER'!O378</f>
        <v>?</v>
      </c>
      <c r="F379" s="24" t="str">
        <f>'🔢 İNDİKATÖRLER'!P378</f>
        <v>?</v>
      </c>
      <c r="G379" s="24" t="str">
        <f>'🔢 İNDİKATÖRLER'!Q378</f>
        <v>?</v>
      </c>
      <c r="H379" s="24" t="str">
        <f>'🔢 İNDİKATÖRLER'!R378</f>
        <v>?</v>
      </c>
      <c r="I379" s="24" t="str">
        <f>'🔢 İNDİKATÖRLER'!S378</f>
        <v>?</v>
      </c>
      <c r="J379" s="24" t="str">
        <f>IF('🔢 İNDİKATÖRLER'!T378&lt;0,'🔢 İNDİKATÖRLER'!T378&amp;"","—")</f>
        <v>—</v>
      </c>
      <c r="K379" s="24" t="str">
        <f>IFERROR(TEXT('🔢 İNDİKATÖRLER'!F378,"0.00")&amp;"%","?")</f>
        <v>?%</v>
      </c>
      <c r="L379" s="24" t="str">
        <f>IFERROR(IF('📡 CANLI_VERİ'!I379&gt;0,"+"&amp;TEXT('📡 CANLI_VERİ'!I379,"0.0")&amp;"%",TEXT('📡 CANLI_VERİ'!I379,"0.0")&amp;"%"),"—")</f>
        <v>00%</v>
      </c>
      <c r="M379" s="24">
        <f>'📡 CANLI_VERİ'!H379</f>
        <v>0</v>
      </c>
      <c r="N379" s="24">
        <f>'📡 CANLI_VERİ'!C379</f>
        <v>0</v>
      </c>
      <c r="O379" s="24" t="str">
        <f>IF(COUNT('🔢 İNDİKATÖRLER'!U378),REPT("█",'🔢 İNDİKATÖRLER'!U378)&amp;"  "&amp;'🔢 İNDİKATÖRLER'!U378&amp;"/15","")</f>
        <v/>
      </c>
      <c r="P379" s="250" t="str">
        <f t="shared" si="10"/>
        <v>—</v>
      </c>
      <c r="Q379" s="250" t="str">
        <f t="shared" si="11"/>
        <v>📊 Yüksek Skor</v>
      </c>
    </row>
    <row r="380" spans="1:17" ht="16.05" customHeight="1" x14ac:dyDescent="0.3">
      <c r="A380" s="15">
        <v>377</v>
      </c>
      <c r="B380" s="16" t="s">
        <v>659</v>
      </c>
      <c r="C380" s="59">
        <f>'🔢 İNDİKATÖRLER'!U379</f>
        <v>2</v>
      </c>
      <c r="D380" s="60" t="str">
        <f>'🔢 İNDİKATÖRLER'!N379</f>
        <v>✗</v>
      </c>
      <c r="E380" s="60" t="str">
        <f>'🔢 İNDİKATÖRLER'!O379</f>
        <v>✗</v>
      </c>
      <c r="F380" s="60" t="str">
        <f>'🔢 İNDİKATÖRLER'!P379</f>
        <v>✗</v>
      </c>
      <c r="G380" s="60" t="str">
        <f>'🔢 İNDİKATÖRLER'!Q379</f>
        <v>✓</v>
      </c>
      <c r="H380" s="60" t="str">
        <f>'🔢 İNDİKATÖRLER'!R379</f>
        <v>✗</v>
      </c>
      <c r="I380" s="60" t="str">
        <f>'🔢 İNDİKATÖRLER'!S379</f>
        <v>✗</v>
      </c>
      <c r="J380" s="60" t="str">
        <f>IF('🔢 İNDİKATÖRLER'!T379&lt;0,'🔢 İNDİKATÖRLER'!T379&amp;"","—")</f>
        <v>—</v>
      </c>
      <c r="K380" s="60" t="str">
        <f>IFERROR(TEXT('🔢 İNDİKATÖRLER'!F379,"0.00")&amp;"%","?")</f>
        <v>004%</v>
      </c>
      <c r="L380" s="60" t="str">
        <f>IFERROR(IF('📡 CANLI_VERİ'!I380&gt;0,"+"&amp;TEXT('📡 CANLI_VERİ'!I380,"0.0")&amp;"%",TEXT('📡 CANLI_VERİ'!I380,"0.0")&amp;"%"),"—")</f>
        <v>00%</v>
      </c>
      <c r="M380" s="63">
        <f>'📡 CANLI_VERİ'!H380</f>
        <v>317138</v>
      </c>
      <c r="N380" s="63">
        <f>'📡 CANLI_VERİ'!C380</f>
        <v>50.9</v>
      </c>
      <c r="O380" s="64" t="str">
        <f>IF(COUNT('🔢 İNDİKATÖRLER'!U379),REPT("█",'🔢 İNDİKATÖRLER'!U379)&amp;"  "&amp;'🔢 İNDİKATÖRLER'!U379&amp;"/15","")</f>
        <v>██  2/15</v>
      </c>
      <c r="P380" s="250" t="str">
        <f t="shared" si="10"/>
        <v>—</v>
      </c>
      <c r="Q380" s="250" t="str">
        <f t="shared" si="11"/>
        <v>—</v>
      </c>
    </row>
    <row r="381" spans="1:17" ht="16.05" customHeight="1" x14ac:dyDescent="0.3">
      <c r="A381" s="24">
        <v>378</v>
      </c>
      <c r="B381" s="25" t="s">
        <v>660</v>
      </c>
      <c r="C381" s="53">
        <f>'🔢 İNDİKATÖRLER'!U380</f>
        <v>8</v>
      </c>
      <c r="D381" s="54" t="str">
        <f>'🔢 İNDİKATÖRLER'!N380</f>
        <v>✗</v>
      </c>
      <c r="E381" s="55" t="str">
        <f>'🔢 İNDİKATÖRLER'!O380</f>
        <v>✓</v>
      </c>
      <c r="F381" s="54" t="str">
        <f>'🔢 İNDİKATÖRLER'!P380</f>
        <v>✓</v>
      </c>
      <c r="G381" s="54" t="str">
        <f>'🔢 İNDİKATÖRLER'!Q380</f>
        <v>✓</v>
      </c>
      <c r="H381" s="54" t="str">
        <f>'🔢 İNDİKATÖRLER'!R380</f>
        <v>✗</v>
      </c>
      <c r="I381" s="55" t="str">
        <f>'🔢 İNDİKATÖRLER'!S380</f>
        <v>✗</v>
      </c>
      <c r="J381" s="56" t="str">
        <f>IF('🔢 İNDİKATÖRLER'!T380&lt;0,'🔢 İNDİKATÖRLER'!T380&amp;"","—")</f>
        <v>—</v>
      </c>
      <c r="K381" s="57" t="str">
        <f>IFERROR(TEXT('🔢 İNDİKATÖRLER'!F380,"0.00")&amp;"%","?")</f>
        <v>004%</v>
      </c>
      <c r="L381" s="55" t="str">
        <f>IFERROR(IF('📡 CANLI_VERİ'!I381&gt;0,"+"&amp;TEXT('📡 CANLI_VERİ'!I381,"0.0")&amp;"%",TEXT('📡 CANLI_VERİ'!I381,"0.0")&amp;"%"),"—")</f>
        <v>+00%</v>
      </c>
      <c r="M381" s="58">
        <f>'📡 CANLI_VERİ'!H381</f>
        <v>331</v>
      </c>
      <c r="N381" s="58">
        <f>'📡 CANLI_VERİ'!C381</f>
        <v>138.9</v>
      </c>
      <c r="O381" s="56" t="str">
        <f>IF(COUNT('🔢 İNDİKATÖRLER'!U380),REPT("█",'🔢 İNDİKATÖRLER'!U380)&amp;"  "&amp;'🔢 İNDİKATÖRLER'!U380&amp;"/15","")</f>
        <v>████████  8/15</v>
      </c>
      <c r="P381" s="250" t="str">
        <f t="shared" si="10"/>
        <v>—</v>
      </c>
      <c r="Q381" s="250" t="str">
        <f t="shared" si="11"/>
        <v>—</v>
      </c>
    </row>
    <row r="382" spans="1:17" ht="16.05" customHeight="1" x14ac:dyDescent="0.3">
      <c r="A382" s="15">
        <v>379</v>
      </c>
      <c r="B382" s="16" t="s">
        <v>661</v>
      </c>
      <c r="C382" s="15" t="str">
        <f>'🔢 İNDİKATÖRLER'!U381</f>
        <v/>
      </c>
      <c r="D382" s="15" t="str">
        <f>'🔢 İNDİKATÖRLER'!N381</f>
        <v>?</v>
      </c>
      <c r="E382" s="15" t="str">
        <f>'🔢 İNDİKATÖRLER'!O381</f>
        <v>?</v>
      </c>
      <c r="F382" s="15" t="str">
        <f>'🔢 İNDİKATÖRLER'!P381</f>
        <v>?</v>
      </c>
      <c r="G382" s="15" t="str">
        <f>'🔢 İNDİKATÖRLER'!Q381</f>
        <v>?</v>
      </c>
      <c r="H382" s="15" t="str">
        <f>'🔢 İNDİKATÖRLER'!R381</f>
        <v>?</v>
      </c>
      <c r="I382" s="15" t="str">
        <f>'🔢 İNDİKATÖRLER'!S381</f>
        <v>?</v>
      </c>
      <c r="J382" s="15" t="str">
        <f>IF('🔢 İNDİKATÖRLER'!T381&lt;0,'🔢 İNDİKATÖRLER'!T381&amp;"","—")</f>
        <v>—</v>
      </c>
      <c r="K382" s="15" t="str">
        <f>IFERROR(TEXT('🔢 İNDİKATÖRLER'!F381,"0.00")&amp;"%","?")</f>
        <v>?%</v>
      </c>
      <c r="L382" s="15" t="str">
        <f>IFERROR(IF('📡 CANLI_VERİ'!I382&gt;0,"+"&amp;TEXT('📡 CANLI_VERİ'!I382,"0.0")&amp;"%",TEXT('📡 CANLI_VERİ'!I382,"0.0")&amp;"%"),"—")</f>
        <v>00%</v>
      </c>
      <c r="M382" s="15">
        <f>'📡 CANLI_VERİ'!H382</f>
        <v>541449</v>
      </c>
      <c r="N382" s="15">
        <f>'📡 CANLI_VERİ'!C382</f>
        <v>3.34</v>
      </c>
      <c r="O382" s="15" t="str">
        <f>IF(COUNT('🔢 İNDİKATÖRLER'!U381),REPT("█",'🔢 İNDİKATÖRLER'!U381)&amp;"  "&amp;'🔢 İNDİKATÖRLER'!U381&amp;"/15","")</f>
        <v/>
      </c>
      <c r="P382" s="250" t="str">
        <f t="shared" si="10"/>
        <v>—</v>
      </c>
      <c r="Q382" s="250" t="str">
        <f t="shared" si="11"/>
        <v>📊 Yüksek Skor</v>
      </c>
    </row>
    <row r="383" spans="1:17" ht="16.05" customHeight="1" x14ac:dyDescent="0.3">
      <c r="A383" s="24">
        <v>380</v>
      </c>
      <c r="B383" s="25" t="s">
        <v>241</v>
      </c>
      <c r="C383" s="69">
        <f>'🔢 İNDİKATÖRLER'!U382</f>
        <v>10</v>
      </c>
      <c r="D383" s="55" t="str">
        <f>'🔢 İNDİKATÖRLER'!N382</f>
        <v>✗</v>
      </c>
      <c r="E383" s="55" t="str">
        <f>'🔢 İNDİKATÖRLER'!O382</f>
        <v>✓</v>
      </c>
      <c r="F383" s="55" t="str">
        <f>'🔢 İNDİKATÖRLER'!P382</f>
        <v>✓</v>
      </c>
      <c r="G383" s="54" t="str">
        <f>'🔢 İNDİKATÖRLER'!Q382</f>
        <v>✓</v>
      </c>
      <c r="H383" s="54" t="str">
        <f>'🔢 İNDİKATÖRLER'!R382</f>
        <v>✓</v>
      </c>
      <c r="I383" s="55" t="str">
        <f>'🔢 İNDİKATÖRLER'!S382</f>
        <v>✗</v>
      </c>
      <c r="J383" s="56" t="str">
        <f>IF('🔢 İNDİKATÖRLER'!T382&lt;0,'🔢 İNDİKATÖRLER'!T382&amp;"","—")</f>
        <v>—</v>
      </c>
      <c r="K383" s="55" t="str">
        <f>IFERROR(TEXT('🔢 İNDİKATÖRLER'!F382,"0.00")&amp;"%","?")</f>
        <v>003%</v>
      </c>
      <c r="L383" s="57" t="str">
        <f>IFERROR(IF('📡 CANLI_VERİ'!I383&gt;0,"+"&amp;TEXT('📡 CANLI_VERİ'!I383,"0.0")&amp;"%",TEXT('📡 CANLI_VERİ'!I383,"0.0")&amp;"%"),"—")</f>
        <v>00%</v>
      </c>
      <c r="M383" s="58">
        <f>'📡 CANLI_VERİ'!H383</f>
        <v>6821</v>
      </c>
      <c r="N383" s="58">
        <f>'📡 CANLI_VERİ'!C383</f>
        <v>296.5</v>
      </c>
      <c r="O383" s="55" t="str">
        <f>IF(COUNT('🔢 İNDİKATÖRLER'!U382),REPT("█",'🔢 İNDİKATÖRLER'!U382)&amp;"  "&amp;'🔢 İNDİKATÖRLER'!U382&amp;"/15","")</f>
        <v>██████████  10/15</v>
      </c>
      <c r="P383" s="250" t="str">
        <f t="shared" si="10"/>
        <v>✓ K4+K5</v>
      </c>
      <c r="Q383" s="250" t="str">
        <f t="shared" si="11"/>
        <v>✅ İzle</v>
      </c>
    </row>
    <row r="384" spans="1:17" ht="16.05" customHeight="1" x14ac:dyDescent="0.3">
      <c r="A384" s="15">
        <v>381</v>
      </c>
      <c r="B384" s="16" t="s">
        <v>117</v>
      </c>
      <c r="C384" s="72">
        <f>'🔢 İNDİKATÖRLER'!U383</f>
        <v>4</v>
      </c>
      <c r="D384" s="61" t="str">
        <f>'🔢 İNDİKATÖRLER'!N383</f>
        <v>✗</v>
      </c>
      <c r="E384" s="61" t="str">
        <f>'🔢 İNDİKATÖRLER'!O383</f>
        <v>✓</v>
      </c>
      <c r="F384" s="61" t="str">
        <f>'🔢 İNDİKATÖRLER'!P383</f>
        <v>✓</v>
      </c>
      <c r="G384" s="60" t="str">
        <f>'🔢 İNDİKATÖRLER'!Q383</f>
        <v>✗</v>
      </c>
      <c r="H384" s="60" t="str">
        <f>'🔢 İNDİKATÖRLER'!R383</f>
        <v>✗</v>
      </c>
      <c r="I384" s="61" t="str">
        <f>'🔢 İNDİKATÖRLER'!S383</f>
        <v>✗</v>
      </c>
      <c r="J384" s="60" t="str">
        <f>IF('🔢 İNDİKATÖRLER'!T383&lt;0,'🔢 İNDİKATÖRLER'!T383&amp;"","—")</f>
        <v>-2</v>
      </c>
      <c r="K384" s="60" t="str">
        <f>IFERROR(TEXT('🔢 İNDİKATÖRLER'!F383,"0.00")&amp;"%","?")</f>
        <v>005%</v>
      </c>
      <c r="L384" s="61" t="str">
        <f>IFERROR(IF('📡 CANLI_VERİ'!I384&gt;0,"+"&amp;TEXT('📡 CANLI_VERİ'!I384,"0.0")&amp;"%",TEXT('📡 CANLI_VERİ'!I384,"0.0")&amp;"%"),"—")</f>
        <v>00%</v>
      </c>
      <c r="M384" s="63">
        <f>'📡 CANLI_VERİ'!H384</f>
        <v>6294</v>
      </c>
      <c r="N384" s="63">
        <f>'📡 CANLI_VERİ'!C384</f>
        <v>35.700000000000003</v>
      </c>
      <c r="O384" s="62" t="str">
        <f>IF(COUNT('🔢 İNDİKATÖRLER'!U383),REPT("█",'🔢 İNDİKATÖRLER'!U383)&amp;"  "&amp;'🔢 İNDİKATÖRLER'!U383&amp;"/15","")</f>
        <v>████  4/15</v>
      </c>
      <c r="P384" s="250" t="str">
        <f t="shared" si="10"/>
        <v>—</v>
      </c>
      <c r="Q384" s="250" t="str">
        <f t="shared" si="11"/>
        <v>—</v>
      </c>
    </row>
    <row r="385" spans="1:17" ht="16.05" customHeight="1" x14ac:dyDescent="0.3">
      <c r="A385" s="24">
        <v>382</v>
      </c>
      <c r="B385" s="25" t="s">
        <v>662</v>
      </c>
      <c r="C385" s="24" t="str">
        <f>'🔢 İNDİKATÖRLER'!U384</f>
        <v/>
      </c>
      <c r="D385" s="24" t="str">
        <f>'🔢 İNDİKATÖRLER'!N384</f>
        <v>?</v>
      </c>
      <c r="E385" s="24" t="str">
        <f>'🔢 İNDİKATÖRLER'!O384</f>
        <v>?</v>
      </c>
      <c r="F385" s="24" t="str">
        <f>'🔢 İNDİKATÖRLER'!P384</f>
        <v>?</v>
      </c>
      <c r="G385" s="24" t="str">
        <f>'🔢 İNDİKATÖRLER'!Q384</f>
        <v>?</v>
      </c>
      <c r="H385" s="24" t="str">
        <f>'🔢 İNDİKATÖRLER'!R384</f>
        <v>?</v>
      </c>
      <c r="I385" s="24" t="str">
        <f>'🔢 İNDİKATÖRLER'!S384</f>
        <v>?</v>
      </c>
      <c r="J385" s="24" t="str">
        <f>IF('🔢 İNDİKATÖRLER'!T384&lt;0,'🔢 İNDİKATÖRLER'!T384&amp;"","—")</f>
        <v>—</v>
      </c>
      <c r="K385" s="24" t="str">
        <f>IFERROR(TEXT('🔢 İNDİKATÖRLER'!F384,"0.00")&amp;"%","?")</f>
        <v>?%</v>
      </c>
      <c r="L385" s="24" t="str">
        <f>IFERROR(IF('📡 CANLI_VERİ'!I385&gt;0,"+"&amp;TEXT('📡 CANLI_VERİ'!I385,"0.0")&amp;"%",TEXT('📡 CANLI_VERİ'!I385,"0.0")&amp;"%"),"—")</f>
        <v>00%</v>
      </c>
      <c r="M385" s="24">
        <f>'📡 CANLI_VERİ'!H385</f>
        <v>106028</v>
      </c>
      <c r="N385" s="24">
        <f>'📡 CANLI_VERİ'!C385</f>
        <v>70.95</v>
      </c>
      <c r="O385" s="24" t="str">
        <f>IF(COUNT('🔢 İNDİKATÖRLER'!U384),REPT("█",'🔢 İNDİKATÖRLER'!U384)&amp;"  "&amp;'🔢 İNDİKATÖRLER'!U384&amp;"/15","")</f>
        <v/>
      </c>
      <c r="P385" s="250" t="str">
        <f t="shared" si="10"/>
        <v>—</v>
      </c>
      <c r="Q385" s="250" t="str">
        <f t="shared" si="11"/>
        <v>📊 Yüksek Skor</v>
      </c>
    </row>
    <row r="386" spans="1:17" ht="16.05" customHeight="1" x14ac:dyDescent="0.3">
      <c r="A386" s="15">
        <v>383</v>
      </c>
      <c r="B386" s="16" t="s">
        <v>208</v>
      </c>
      <c r="C386" s="59">
        <f>'🔢 İNDİKATÖRLER'!U385</f>
        <v>3</v>
      </c>
      <c r="D386" s="60" t="str">
        <f>'🔢 İNDİKATÖRLER'!N385</f>
        <v>✗</v>
      </c>
      <c r="E386" s="60" t="str">
        <f>'🔢 İNDİKATÖRLER'!O385</f>
        <v>✓</v>
      </c>
      <c r="F386" s="60" t="str">
        <f>'🔢 İNDİKATÖRLER'!P385</f>
        <v>✗</v>
      </c>
      <c r="G386" s="60" t="str">
        <f>'🔢 İNDİKATÖRLER'!Q385</f>
        <v>✗</v>
      </c>
      <c r="H386" s="60" t="str">
        <f>'🔢 İNDİKATÖRLER'!R385</f>
        <v>✗</v>
      </c>
      <c r="I386" s="60" t="str">
        <f>'🔢 İNDİKATÖRLER'!S385</f>
        <v>✗</v>
      </c>
      <c r="J386" s="60" t="str">
        <f>IF('🔢 İNDİKATÖRLER'!T385&lt;0,'🔢 İNDİKATÖRLER'!T385&amp;"","—")</f>
        <v>—</v>
      </c>
      <c r="K386" s="60" t="str">
        <f>IFERROR(TEXT('🔢 İNDİKATÖRLER'!F385,"0.00")&amp;"%","?")</f>
        <v>004%</v>
      </c>
      <c r="L386" s="60" t="str">
        <f>IFERROR(IF('📡 CANLI_VERİ'!I386&gt;0,"+"&amp;TEXT('📡 CANLI_VERİ'!I386,"0.0")&amp;"%",TEXT('📡 CANLI_VERİ'!I386,"0.0")&amp;"%"),"—")</f>
        <v>+00%</v>
      </c>
      <c r="M386" s="63">
        <f>'📡 CANLI_VERİ'!H386</f>
        <v>84300</v>
      </c>
      <c r="N386" s="63">
        <f>'📡 CANLI_VERİ'!C386</f>
        <v>8.6</v>
      </c>
      <c r="O386" s="64" t="str">
        <f>IF(COUNT('🔢 İNDİKATÖRLER'!U385),REPT("█",'🔢 İNDİKATÖRLER'!U385)&amp;"  "&amp;'🔢 İNDİKATÖRLER'!U385&amp;"/15","")</f>
        <v>███  3/15</v>
      </c>
      <c r="P386" s="250" t="str">
        <f t="shared" si="10"/>
        <v>—</v>
      </c>
      <c r="Q386" s="250" t="str">
        <f t="shared" si="11"/>
        <v>—</v>
      </c>
    </row>
    <row r="387" spans="1:17" ht="16.05" customHeight="1" x14ac:dyDescent="0.3">
      <c r="A387" s="24">
        <v>384</v>
      </c>
      <c r="B387" s="25" t="s">
        <v>260</v>
      </c>
      <c r="C387" s="71">
        <f>'🔢 İNDİKATÖRLER'!U386</f>
        <v>11</v>
      </c>
      <c r="D387" s="55" t="str">
        <f>'🔢 İNDİKATÖRLER'!N386</f>
        <v>✓</v>
      </c>
      <c r="E387" s="55" t="str">
        <f>'🔢 İNDİKATÖRLER'!O386</f>
        <v>✓</v>
      </c>
      <c r="F387" s="54" t="str">
        <f>'🔢 İNDİKATÖRLER'!P386</f>
        <v>✓</v>
      </c>
      <c r="G387" s="55" t="str">
        <f>'🔢 İNDİKATÖRLER'!Q386</f>
        <v>✗</v>
      </c>
      <c r="H387" s="54" t="str">
        <f>'🔢 İNDİKATÖRLER'!R386</f>
        <v>✓</v>
      </c>
      <c r="I387" s="54" t="str">
        <f>'🔢 İNDİKATÖRLER'!S386</f>
        <v>✗</v>
      </c>
      <c r="J387" s="56" t="str">
        <f>IF('🔢 İNDİKATÖRLER'!T386&lt;0,'🔢 İNDİKATÖRLER'!T386&amp;"","—")</f>
        <v>—</v>
      </c>
      <c r="K387" s="57" t="str">
        <f>IFERROR(TEXT('🔢 İNDİKATÖRLER'!F386,"0.00")&amp;"%","?")</f>
        <v>003%</v>
      </c>
      <c r="L387" s="55" t="str">
        <f>IFERROR(IF('📡 CANLI_VERİ'!I387&gt;0,"+"&amp;TEXT('📡 CANLI_VERİ'!I387,"0.0")&amp;"%",TEXT('📡 CANLI_VERİ'!I387,"0.0")&amp;"%"),"—")</f>
        <v>+00%</v>
      </c>
      <c r="M387" s="58">
        <f>'📡 CANLI_VERİ'!H387</f>
        <v>10447</v>
      </c>
      <c r="N387" s="58">
        <f>'📡 CANLI_VERİ'!C387</f>
        <v>269</v>
      </c>
      <c r="O387" s="57" t="str">
        <f>IF(COUNT('🔢 İNDİKATÖRLER'!U386),REPT("█",'🔢 İNDİKATÖRLER'!U386)&amp;"  "&amp;'🔢 İNDİKATÖRLER'!U386&amp;"/15","")</f>
        <v>███████████  11/15</v>
      </c>
      <c r="P387" s="250" t="str">
        <f t="shared" si="10"/>
        <v>—</v>
      </c>
      <c r="Q387" s="250" t="str">
        <f t="shared" si="11"/>
        <v>📊 Yüksek Skor</v>
      </c>
    </row>
    <row r="388" spans="1:17" ht="16.05" customHeight="1" x14ac:dyDescent="0.3">
      <c r="A388" s="15">
        <v>385</v>
      </c>
      <c r="B388" s="16" t="s">
        <v>663</v>
      </c>
      <c r="C388" s="59">
        <f>'🔢 İNDİKATÖRLER'!U387</f>
        <v>15</v>
      </c>
      <c r="D388" s="60" t="str">
        <f>'🔢 İNDİKATÖRLER'!N387</f>
        <v>✓</v>
      </c>
      <c r="E388" s="61" t="str">
        <f>'🔢 İNDİKATÖRLER'!O387</f>
        <v>✓</v>
      </c>
      <c r="F388" s="60" t="str">
        <f>'🔢 İNDİKATÖRLER'!P387</f>
        <v>✓</v>
      </c>
      <c r="G388" s="60" t="str">
        <f>'🔢 İNDİKATÖRLER'!Q387</f>
        <v>✓</v>
      </c>
      <c r="H388" s="61" t="str">
        <f>'🔢 İNDİKATÖRLER'!R387</f>
        <v>✓</v>
      </c>
      <c r="I388" s="61" t="str">
        <f>'🔢 İNDİKATÖRLER'!S387</f>
        <v>✓</v>
      </c>
      <c r="J388" s="60" t="str">
        <f>IF('🔢 İNDİKATÖRLER'!T387&lt;0,'🔢 İNDİKATÖRLER'!T387&amp;"","—")</f>
        <v>—</v>
      </c>
      <c r="K388" s="60" t="str">
        <f>IFERROR(TEXT('🔢 İNDİKATÖRLER'!F387,"0.00")&amp;"%","?")</f>
        <v>004%</v>
      </c>
      <c r="L388" s="61" t="str">
        <f>IFERROR(IF('📡 CANLI_VERİ'!I388&gt;0,"+"&amp;TEXT('📡 CANLI_VERİ'!I388,"0.0")&amp;"%",TEXT('📡 CANLI_VERİ'!I388,"0.0")&amp;"%"),"—")</f>
        <v>+00%</v>
      </c>
      <c r="M388" s="63">
        <f>'📡 CANLI_VERİ'!H388</f>
        <v>77517</v>
      </c>
      <c r="N388" s="63">
        <f>'📡 CANLI_VERİ'!C388</f>
        <v>17.98</v>
      </c>
      <c r="O388" s="64" t="str">
        <f>IF(COUNT('🔢 İNDİKATÖRLER'!U387),REPT("█",'🔢 İNDİKATÖRLER'!U387)&amp;"  "&amp;'🔢 İNDİKATÖRLER'!U387&amp;"/15","")</f>
        <v>███████████████  15/15</v>
      </c>
      <c r="P388" s="250" t="str">
        <f t="shared" ref="P388:P441" si="12">IF(AND(G388="✓",H388="✓"),"✓ K4+K5","—")</f>
        <v>✓ K4+K5</v>
      </c>
      <c r="Q388" s="250" t="str">
        <f t="shared" ref="Q388:Q441" si="13">IF(AND(C388&gt;=11,G388="✓",H388="✓"),"🔥 Güçlü AL",IF(AND(C388&gt;=10,G388="✓",H388="✓"),"✅ İzle",IF(C388&gt;=11,"📊 Yüksek Skor","—")))</f>
        <v>🔥 Güçlü AL</v>
      </c>
    </row>
    <row r="389" spans="1:17" ht="16.05" customHeight="1" x14ac:dyDescent="0.3">
      <c r="A389" s="24">
        <v>386</v>
      </c>
      <c r="B389" s="25" t="s">
        <v>664</v>
      </c>
      <c r="C389" s="53">
        <f>'🔢 İNDİKATÖRLER'!U388</f>
        <v>2</v>
      </c>
      <c r="D389" s="54" t="str">
        <f>'🔢 İNDİKATÖRLER'!N388</f>
        <v>✗</v>
      </c>
      <c r="E389" s="55" t="str">
        <f>'🔢 İNDİKATÖRLER'!O388</f>
        <v>✗</v>
      </c>
      <c r="F389" s="54" t="str">
        <f>'🔢 İNDİKATÖRLER'!P388</f>
        <v>✗</v>
      </c>
      <c r="G389" s="54" t="str">
        <f>'🔢 İNDİKATÖRLER'!Q388</f>
        <v>✗</v>
      </c>
      <c r="H389" s="54" t="str">
        <f>'🔢 İNDİKATÖRLER'!R388</f>
        <v>✗</v>
      </c>
      <c r="I389" s="54" t="str">
        <f>'🔢 İNDİKATÖRLER'!S388</f>
        <v>✓</v>
      </c>
      <c r="J389" s="56" t="str">
        <f>IF('🔢 İNDİKATÖRLER'!T388&lt;0,'🔢 İNDİKATÖRLER'!T388&amp;"","—")</f>
        <v>—</v>
      </c>
      <c r="K389" s="57" t="str">
        <f>IFERROR(TEXT('🔢 İNDİKATÖRLER'!F388,"0.00")&amp;"%","?")</f>
        <v>005%</v>
      </c>
      <c r="L389" s="57" t="str">
        <f>IFERROR(IF('📡 CANLI_VERİ'!I389&gt;0,"+"&amp;TEXT('📡 CANLI_VERİ'!I389,"0.0")&amp;"%",TEXT('📡 CANLI_VERİ'!I389,"0.0")&amp;"%"),"—")</f>
        <v>+00%</v>
      </c>
      <c r="M389" s="58">
        <f>'📡 CANLI_VERİ'!H389</f>
        <v>72431</v>
      </c>
      <c r="N389" s="58">
        <f>'📡 CANLI_VERİ'!C389</f>
        <v>278.5</v>
      </c>
      <c r="O389" s="56" t="str">
        <f>IF(COUNT('🔢 İNDİKATÖRLER'!U388),REPT("█",'🔢 İNDİKATÖRLER'!U388)&amp;"  "&amp;'🔢 İNDİKATÖRLER'!U388&amp;"/15","")</f>
        <v>██  2/15</v>
      </c>
      <c r="P389" s="250" t="str">
        <f t="shared" si="12"/>
        <v>—</v>
      </c>
      <c r="Q389" s="250" t="str">
        <f t="shared" si="13"/>
        <v>—</v>
      </c>
    </row>
    <row r="390" spans="1:17" ht="16.05" customHeight="1" x14ac:dyDescent="0.3">
      <c r="A390" s="15">
        <v>387</v>
      </c>
      <c r="B390" s="16" t="s">
        <v>665</v>
      </c>
      <c r="C390" s="59">
        <f>'🔢 İNDİKATÖRLER'!U389</f>
        <v>6</v>
      </c>
      <c r="D390" s="60" t="str">
        <f>'🔢 İNDİKATÖRLER'!N389</f>
        <v>✗</v>
      </c>
      <c r="E390" s="60" t="str">
        <f>'🔢 İNDİKATÖRLER'!O389</f>
        <v>✓</v>
      </c>
      <c r="F390" s="60" t="str">
        <f>'🔢 İNDİKATÖRLER'!P389</f>
        <v>✓</v>
      </c>
      <c r="G390" s="60" t="str">
        <f>'🔢 İNDİKATÖRLER'!Q389</f>
        <v>✗</v>
      </c>
      <c r="H390" s="60" t="str">
        <f>'🔢 İNDİKATÖRLER'!R389</f>
        <v>✗</v>
      </c>
      <c r="I390" s="60" t="str">
        <f>'🔢 İNDİKATÖRLER'!S389</f>
        <v>✗</v>
      </c>
      <c r="J390" s="64" t="str">
        <f>IF('🔢 İNDİKATÖRLER'!T389&lt;0,'🔢 İNDİKATÖRLER'!T389&amp;"","—")</f>
        <v>—</v>
      </c>
      <c r="K390" s="62" t="str">
        <f>IFERROR(TEXT('🔢 İNDİKATÖRLER'!F389,"0.00")&amp;"%","?")</f>
        <v>003%</v>
      </c>
      <c r="L390" s="60" t="str">
        <f>IFERROR(IF('📡 CANLI_VERİ'!I390&gt;0,"+"&amp;TEXT('📡 CANLI_VERİ'!I390,"0.0")&amp;"%",TEXT('📡 CANLI_VERİ'!I390,"0.0")&amp;"%"),"—")</f>
        <v>+00%</v>
      </c>
      <c r="M390" s="63">
        <f>'📡 CANLI_VERİ'!H390</f>
        <v>3302</v>
      </c>
      <c r="N390" s="63">
        <f>'📡 CANLI_VERİ'!C390</f>
        <v>143.4</v>
      </c>
      <c r="O390" s="64" t="str">
        <f>IF(COUNT('🔢 İNDİKATÖRLER'!U389),REPT("█",'🔢 İNDİKATÖRLER'!U389)&amp;"  "&amp;'🔢 İNDİKATÖRLER'!U389&amp;"/15","")</f>
        <v>██████  6/15</v>
      </c>
      <c r="P390" s="250" t="str">
        <f t="shared" si="12"/>
        <v>—</v>
      </c>
      <c r="Q390" s="250" t="str">
        <f t="shared" si="13"/>
        <v>—</v>
      </c>
    </row>
    <row r="391" spans="1:17" ht="16.05" customHeight="1" x14ac:dyDescent="0.3">
      <c r="A391" s="24">
        <v>388</v>
      </c>
      <c r="B391" s="25" t="s">
        <v>666</v>
      </c>
      <c r="C391" s="53">
        <f>'🔢 İNDİKATÖRLER'!U390</f>
        <v>6</v>
      </c>
      <c r="D391" s="54" t="str">
        <f>'🔢 İNDİKATÖRLER'!N390</f>
        <v>✗</v>
      </c>
      <c r="E391" s="55" t="str">
        <f>'🔢 İNDİKATÖRLER'!O390</f>
        <v>✓</v>
      </c>
      <c r="F391" s="54" t="str">
        <f>'🔢 İNDİKATÖRLER'!P390</f>
        <v>✓</v>
      </c>
      <c r="G391" s="54" t="str">
        <f>'🔢 İNDİKATÖRLER'!Q390</f>
        <v>✗</v>
      </c>
      <c r="H391" s="54" t="str">
        <f>'🔢 İNDİKATÖRLER'!R390</f>
        <v>✗</v>
      </c>
      <c r="I391" s="54" t="str">
        <f>'🔢 İNDİKATÖRLER'!S390</f>
        <v>✗</v>
      </c>
      <c r="J391" s="56" t="str">
        <f>IF('🔢 İNDİKATÖRLER'!T390&lt;0,'🔢 İNDİKATÖRLER'!T390&amp;"","—")</f>
        <v>—</v>
      </c>
      <c r="K391" s="57" t="str">
        <f>IFERROR(TEXT('🔢 İNDİKATÖRLER'!F390,"0.00")&amp;"%","?")</f>
        <v>003%</v>
      </c>
      <c r="L391" s="57" t="str">
        <f>IFERROR(IF('📡 CANLI_VERİ'!I391&gt;0,"+"&amp;TEXT('📡 CANLI_VERİ'!I391,"0.0")&amp;"%",TEXT('📡 CANLI_VERİ'!I391,"0.0")&amp;"%"),"—")</f>
        <v>+00%</v>
      </c>
      <c r="M391" s="58">
        <f>'📡 CANLI_VERİ'!H391</f>
        <v>828424</v>
      </c>
      <c r="N391" s="58">
        <f>'📡 CANLI_VERİ'!C391</f>
        <v>112.1</v>
      </c>
      <c r="O391" s="56" t="str">
        <f>IF(COUNT('🔢 İNDİKATÖRLER'!U390),REPT("█",'🔢 İNDİKATÖRLER'!U390)&amp;"  "&amp;'🔢 İNDİKATÖRLER'!U390&amp;"/15","")</f>
        <v>██████  6/15</v>
      </c>
      <c r="P391" s="250" t="str">
        <f t="shared" si="12"/>
        <v>—</v>
      </c>
      <c r="Q391" s="250" t="str">
        <f t="shared" si="13"/>
        <v>—</v>
      </c>
    </row>
    <row r="392" spans="1:17" ht="16.05" customHeight="1" x14ac:dyDescent="0.3">
      <c r="A392" s="15">
        <v>389</v>
      </c>
      <c r="B392" s="16" t="s">
        <v>667</v>
      </c>
      <c r="C392" s="59">
        <f>'🔢 İNDİKATÖRLER'!U391</f>
        <v>13</v>
      </c>
      <c r="D392" s="60" t="str">
        <f>'🔢 İNDİKATÖRLER'!N391</f>
        <v>✓</v>
      </c>
      <c r="E392" s="61" t="str">
        <f>'🔢 İNDİKATÖRLER'!O391</f>
        <v>✓</v>
      </c>
      <c r="F392" s="60" t="str">
        <f>'🔢 İNDİKATÖRLER'!P391</f>
        <v>✓</v>
      </c>
      <c r="G392" s="61" t="str">
        <f>'🔢 İNDİKATÖRLER'!Q391</f>
        <v>✓</v>
      </c>
      <c r="H392" s="60" t="str">
        <f>'🔢 İNDİKATÖRLER'!R391</f>
        <v>✗</v>
      </c>
      <c r="I392" s="61" t="str">
        <f>'🔢 İNDİKATÖRLER'!S391</f>
        <v>✓</v>
      </c>
      <c r="J392" s="60" t="str">
        <f>IF('🔢 İNDİKATÖRLER'!T391&lt;0,'🔢 İNDİKATÖRLER'!T391&amp;"","—")</f>
        <v>—</v>
      </c>
      <c r="K392" s="60" t="str">
        <f>IFERROR(TEXT('🔢 İNDİKATÖRLER'!F391,"0.00")&amp;"%","?")</f>
        <v>004%</v>
      </c>
      <c r="L392" s="60" t="str">
        <f>IFERROR(IF('📡 CANLI_VERİ'!I392&gt;0,"+"&amp;TEXT('📡 CANLI_VERİ'!I392,"0.0")&amp;"%",TEXT('📡 CANLI_VERİ'!I392,"0.0")&amp;"%"),"—")</f>
        <v>00%</v>
      </c>
      <c r="M392" s="63">
        <f>'📡 CANLI_VERİ'!H392</f>
        <v>16647</v>
      </c>
      <c r="N392" s="63">
        <f>'📡 CANLI_VERİ'!C392</f>
        <v>18.649999999999999</v>
      </c>
      <c r="O392" s="64" t="str">
        <f>IF(COUNT('🔢 İNDİKATÖRLER'!U391),REPT("█",'🔢 İNDİKATÖRLER'!U391)&amp;"  "&amp;'🔢 İNDİKATÖRLER'!U391&amp;"/15","")</f>
        <v>█████████████  13/15</v>
      </c>
      <c r="P392" s="250" t="str">
        <f t="shared" si="12"/>
        <v>—</v>
      </c>
      <c r="Q392" s="250" t="str">
        <f t="shared" si="13"/>
        <v>📊 Yüksek Skor</v>
      </c>
    </row>
    <row r="393" spans="1:17" ht="16.05" customHeight="1" x14ac:dyDescent="0.3">
      <c r="A393" s="24">
        <v>390</v>
      </c>
      <c r="B393" s="25" t="s">
        <v>668</v>
      </c>
      <c r="C393" s="24" t="str">
        <f>'🔢 İNDİKATÖRLER'!U392</f>
        <v/>
      </c>
      <c r="D393" s="24" t="str">
        <f>'🔢 İNDİKATÖRLER'!N392</f>
        <v>?</v>
      </c>
      <c r="E393" s="24" t="str">
        <f>'🔢 İNDİKATÖRLER'!O392</f>
        <v>?</v>
      </c>
      <c r="F393" s="24" t="str">
        <f>'🔢 İNDİKATÖRLER'!P392</f>
        <v>?</v>
      </c>
      <c r="G393" s="24" t="str">
        <f>'🔢 İNDİKATÖRLER'!Q392</f>
        <v>?</v>
      </c>
      <c r="H393" s="24" t="str">
        <f>'🔢 İNDİKATÖRLER'!R392</f>
        <v>?</v>
      </c>
      <c r="I393" s="24" t="str">
        <f>'🔢 İNDİKATÖRLER'!S392</f>
        <v>?</v>
      </c>
      <c r="J393" s="24" t="str">
        <f>IF('🔢 İNDİKATÖRLER'!T392&lt;0,'🔢 İNDİKATÖRLER'!T392&amp;"","—")</f>
        <v>—</v>
      </c>
      <c r="K393" s="24" t="str">
        <f>IFERROR(TEXT('🔢 İNDİKATÖRLER'!F392,"0.00")&amp;"%","?")</f>
        <v>?%</v>
      </c>
      <c r="L393" s="24" t="str">
        <f>IFERROR(IF('📡 CANLI_VERİ'!I393&gt;0,"+"&amp;TEXT('📡 CANLI_VERİ'!I393,"0.0")&amp;"%",TEXT('📡 CANLI_VERİ'!I393,"0.0")&amp;"%"),"—")</f>
        <v>00%</v>
      </c>
      <c r="M393" s="24">
        <f>'📡 CANLI_VERİ'!H393</f>
        <v>86296</v>
      </c>
      <c r="N393" s="24">
        <f>'📡 CANLI_VERİ'!C393</f>
        <v>12.11</v>
      </c>
      <c r="O393" s="24" t="str">
        <f>IF(COUNT('🔢 İNDİKATÖRLER'!U392),REPT("█",'🔢 İNDİKATÖRLER'!U392)&amp;"  "&amp;'🔢 İNDİKATÖRLER'!U392&amp;"/15","")</f>
        <v/>
      </c>
      <c r="P393" s="250" t="str">
        <f t="shared" si="12"/>
        <v>—</v>
      </c>
      <c r="Q393" s="250" t="str">
        <f t="shared" si="13"/>
        <v>📊 Yüksek Skor</v>
      </c>
    </row>
    <row r="394" spans="1:17" ht="16.05" customHeight="1" x14ac:dyDescent="0.3">
      <c r="A394" s="15">
        <v>391</v>
      </c>
      <c r="B394" s="16" t="s">
        <v>1086</v>
      </c>
      <c r="C394" s="15" t="str">
        <f>'🔢 İNDİKATÖRLER'!U393</f>
        <v/>
      </c>
      <c r="D394" s="15" t="str">
        <f>'🔢 İNDİKATÖRLER'!N393</f>
        <v>?</v>
      </c>
      <c r="E394" s="15" t="str">
        <f>'🔢 İNDİKATÖRLER'!O393</f>
        <v>?</v>
      </c>
      <c r="F394" s="15" t="str">
        <f>'🔢 İNDİKATÖRLER'!P393</f>
        <v>?</v>
      </c>
      <c r="G394" s="15" t="str">
        <f>'🔢 İNDİKATÖRLER'!Q393</f>
        <v>?</v>
      </c>
      <c r="H394" s="15" t="str">
        <f>'🔢 İNDİKATÖRLER'!R393</f>
        <v>?</v>
      </c>
      <c r="I394" s="15" t="str">
        <f>'🔢 İNDİKATÖRLER'!S393</f>
        <v>?</v>
      </c>
      <c r="J394" s="15" t="str">
        <f>IF('🔢 İNDİKATÖRLER'!T393&lt;0,'🔢 İNDİKATÖRLER'!T393&amp;"","—")</f>
        <v>—</v>
      </c>
      <c r="K394" s="15" t="str">
        <f>IFERROR(TEXT('🔢 İNDİKATÖRLER'!F393,"0.00")&amp;"%","?")</f>
        <v>?%</v>
      </c>
      <c r="L394" s="15" t="str">
        <f>IFERROR(IF('📡 CANLI_VERİ'!I394&gt;0,"+"&amp;TEXT('📡 CANLI_VERİ'!I394,"0.0")&amp;"%",TEXT('📡 CANLI_VERİ'!I394,"0.0")&amp;"%"),"—")</f>
        <v>00%</v>
      </c>
      <c r="M394" s="15">
        <f>'📡 CANLI_VERİ'!H394</f>
        <v>0</v>
      </c>
      <c r="N394" s="15">
        <f>'📡 CANLI_VERİ'!C394</f>
        <v>0</v>
      </c>
      <c r="O394" s="15" t="str">
        <f>IF(COUNT('🔢 İNDİKATÖRLER'!U393),REPT("█",'🔢 İNDİKATÖRLER'!U393)&amp;"  "&amp;'🔢 İNDİKATÖRLER'!U393&amp;"/15","")</f>
        <v/>
      </c>
      <c r="P394" s="250" t="str">
        <f t="shared" si="12"/>
        <v>—</v>
      </c>
      <c r="Q394" s="250" t="str">
        <f t="shared" si="13"/>
        <v>📊 Yüksek Skor</v>
      </c>
    </row>
    <row r="395" spans="1:17" ht="16.05" customHeight="1" x14ac:dyDescent="0.3">
      <c r="A395" s="24">
        <v>392</v>
      </c>
      <c r="B395" s="25" t="s">
        <v>125</v>
      </c>
      <c r="C395" s="53">
        <f>'🔢 İNDİKATÖRLER'!U394</f>
        <v>3</v>
      </c>
      <c r="D395" s="54" t="str">
        <f>'🔢 İNDİKATÖRLER'!N394</f>
        <v>✗</v>
      </c>
      <c r="E395" s="55" t="str">
        <f>'🔢 İNDİKATÖRLER'!O394</f>
        <v>✓</v>
      </c>
      <c r="F395" s="54" t="str">
        <f>'🔢 İNDİKATÖRLER'!P394</f>
        <v>✗</v>
      </c>
      <c r="G395" s="54" t="str">
        <f>'🔢 İNDİKATÖRLER'!Q394</f>
        <v>✗</v>
      </c>
      <c r="H395" s="54" t="str">
        <f>'🔢 İNDİKATÖRLER'!R394</f>
        <v>✗</v>
      </c>
      <c r="I395" s="54" t="str">
        <f>'🔢 İNDİKATÖRLER'!S394</f>
        <v>✗</v>
      </c>
      <c r="J395" s="56" t="str">
        <f>IF('🔢 İNDİKATÖRLER'!T394&lt;0,'🔢 İNDİKATÖRLER'!T394&amp;"","—")</f>
        <v>—</v>
      </c>
      <c r="K395" s="57" t="str">
        <f>IFERROR(TEXT('🔢 İNDİKATÖRLER'!F394,"0.00")&amp;"%","?")</f>
        <v>003%</v>
      </c>
      <c r="L395" s="55" t="str">
        <f>IFERROR(IF('📡 CANLI_VERİ'!I395&gt;0,"+"&amp;TEXT('📡 CANLI_VERİ'!I395,"0.0")&amp;"%",TEXT('📡 CANLI_VERİ'!I395,"0.0")&amp;"%"),"—")</f>
        <v>00%</v>
      </c>
      <c r="M395" s="58">
        <f>'📡 CANLI_VERİ'!H395</f>
        <v>2955960</v>
      </c>
      <c r="N395" s="58">
        <f>'📡 CANLI_VERİ'!C395</f>
        <v>308.25</v>
      </c>
      <c r="O395" s="56" t="str">
        <f>IF(COUNT('🔢 İNDİKATÖRLER'!U394),REPT("█",'🔢 İNDİKATÖRLER'!U394)&amp;"  "&amp;'🔢 İNDİKATÖRLER'!U394&amp;"/15","")</f>
        <v>███  3/15</v>
      </c>
      <c r="P395" s="250" t="str">
        <f t="shared" si="12"/>
        <v>—</v>
      </c>
      <c r="Q395" s="250" t="str">
        <f t="shared" si="13"/>
        <v>—</v>
      </c>
    </row>
    <row r="396" spans="1:17" ht="16.05" customHeight="1" x14ac:dyDescent="0.3">
      <c r="A396" s="15">
        <v>393</v>
      </c>
      <c r="B396" s="16" t="s">
        <v>1087</v>
      </c>
      <c r="C396" s="15" t="str">
        <f>'🔢 İNDİKATÖRLER'!U395</f>
        <v/>
      </c>
      <c r="D396" s="15" t="str">
        <f>'🔢 İNDİKATÖRLER'!N395</f>
        <v>?</v>
      </c>
      <c r="E396" s="15" t="str">
        <f>'🔢 İNDİKATÖRLER'!O395</f>
        <v>?</v>
      </c>
      <c r="F396" s="15" t="str">
        <f>'🔢 İNDİKATÖRLER'!P395</f>
        <v>?</v>
      </c>
      <c r="G396" s="15" t="str">
        <f>'🔢 İNDİKATÖRLER'!Q395</f>
        <v>?</v>
      </c>
      <c r="H396" s="15" t="str">
        <f>'🔢 İNDİKATÖRLER'!R395</f>
        <v>?</v>
      </c>
      <c r="I396" s="15" t="str">
        <f>'🔢 İNDİKATÖRLER'!S395</f>
        <v>?</v>
      </c>
      <c r="J396" s="15" t="str">
        <f>IF('🔢 İNDİKATÖRLER'!T395&lt;0,'🔢 İNDİKATÖRLER'!T395&amp;"","—")</f>
        <v>—</v>
      </c>
      <c r="K396" s="15" t="str">
        <f>IFERROR(TEXT('🔢 İNDİKATÖRLER'!F395,"0.00")&amp;"%","?")</f>
        <v>?%</v>
      </c>
      <c r="L396" s="15" t="str">
        <f>IFERROR(IF('📡 CANLI_VERİ'!I396&gt;0,"+"&amp;TEXT('📡 CANLI_VERİ'!I396,"0.0")&amp;"%",TEXT('📡 CANLI_VERİ'!I396,"0.0")&amp;"%"),"—")</f>
        <v>00%</v>
      </c>
      <c r="M396" s="15">
        <f>'📡 CANLI_VERİ'!H396</f>
        <v>0</v>
      </c>
      <c r="N396" s="15">
        <f>'📡 CANLI_VERİ'!C396</f>
        <v>0</v>
      </c>
      <c r="O396" s="15" t="str">
        <f>IF(COUNT('🔢 İNDİKATÖRLER'!U395),REPT("█",'🔢 İNDİKATÖRLER'!U395)&amp;"  "&amp;'🔢 İNDİKATÖRLER'!U395&amp;"/15","")</f>
        <v/>
      </c>
      <c r="P396" s="250" t="str">
        <f t="shared" si="12"/>
        <v>—</v>
      </c>
      <c r="Q396" s="250" t="str">
        <f t="shared" si="13"/>
        <v>📊 Yüksek Skor</v>
      </c>
    </row>
    <row r="397" spans="1:17" ht="16.05" customHeight="1" x14ac:dyDescent="0.3">
      <c r="A397" s="24">
        <v>394</v>
      </c>
      <c r="B397" s="25" t="s">
        <v>669</v>
      </c>
      <c r="C397" s="53">
        <f>'🔢 İNDİKATÖRLER'!U396</f>
        <v>4</v>
      </c>
      <c r="D397" s="54" t="str">
        <f>'🔢 İNDİKATÖRLER'!N396</f>
        <v>✗</v>
      </c>
      <c r="E397" s="55" t="str">
        <f>'🔢 İNDİKATÖRLER'!O396</f>
        <v>✓</v>
      </c>
      <c r="F397" s="54" t="str">
        <f>'🔢 İNDİKATÖRLER'!P396</f>
        <v>✓</v>
      </c>
      <c r="G397" s="54" t="str">
        <f>'🔢 İNDİKATÖRLER'!Q396</f>
        <v>✗</v>
      </c>
      <c r="H397" s="55" t="str">
        <f>'🔢 İNDİKATÖRLER'!R396</f>
        <v>✗</v>
      </c>
      <c r="I397" s="55" t="str">
        <f>'🔢 İNDİKATÖRLER'!S396</f>
        <v>✗</v>
      </c>
      <c r="J397" s="54" t="str">
        <f>IF('🔢 İNDİKATÖRLER'!T396&lt;0,'🔢 İNDİKATÖRLER'!T396&amp;"","—")</f>
        <v>-2</v>
      </c>
      <c r="K397" s="54" t="str">
        <f>IFERROR(TEXT('🔢 İNDİKATÖRLER'!F396,"0.00")&amp;"%","?")</f>
        <v>005%</v>
      </c>
      <c r="L397" s="54" t="str">
        <f>IFERROR(IF('📡 CANLI_VERİ'!I397&gt;0,"+"&amp;TEXT('📡 CANLI_VERİ'!I397,"0.0")&amp;"%",TEXT('📡 CANLI_VERİ'!I397,"0.0")&amp;"%"),"—")</f>
        <v>+00%</v>
      </c>
      <c r="M397" s="58">
        <f>'📡 CANLI_VERİ'!H397</f>
        <v>38254</v>
      </c>
      <c r="N397" s="58">
        <f>'📡 CANLI_VERİ'!C397</f>
        <v>22.38</v>
      </c>
      <c r="O397" s="56" t="str">
        <f>IF(COUNT('🔢 İNDİKATÖRLER'!U396),REPT("█",'🔢 İNDİKATÖRLER'!U396)&amp;"  "&amp;'🔢 İNDİKATÖRLER'!U396&amp;"/15","")</f>
        <v>████  4/15</v>
      </c>
      <c r="P397" s="250" t="str">
        <f t="shared" si="12"/>
        <v>—</v>
      </c>
      <c r="Q397" s="250" t="str">
        <f t="shared" si="13"/>
        <v>—</v>
      </c>
    </row>
    <row r="398" spans="1:17" ht="16.05" customHeight="1" x14ac:dyDescent="0.3">
      <c r="A398" s="15">
        <v>395</v>
      </c>
      <c r="B398" s="16" t="s">
        <v>152</v>
      </c>
      <c r="C398" s="72">
        <f>'🔢 İNDİKATÖRLER'!U397</f>
        <v>6</v>
      </c>
      <c r="D398" s="61" t="str">
        <f>'🔢 İNDİKATÖRLER'!N397</f>
        <v>✗</v>
      </c>
      <c r="E398" s="61" t="str">
        <f>'🔢 İNDİKATÖRLER'!O397</f>
        <v>✓</v>
      </c>
      <c r="F398" s="60" t="str">
        <f>'🔢 İNDİKATÖRLER'!P397</f>
        <v>✓</v>
      </c>
      <c r="G398" s="61" t="str">
        <f>'🔢 İNDİKATÖRLER'!Q397</f>
        <v>✗</v>
      </c>
      <c r="H398" s="60" t="str">
        <f>'🔢 İNDİKATÖRLER'!R397</f>
        <v>✗</v>
      </c>
      <c r="I398" s="60" t="str">
        <f>'🔢 İNDİKATÖRLER'!S397</f>
        <v>✗</v>
      </c>
      <c r="J398" s="64" t="str">
        <f>IF('🔢 İNDİKATÖRLER'!T397&lt;0,'🔢 İNDİKATÖRLER'!T397&amp;"","—")</f>
        <v>—</v>
      </c>
      <c r="K398" s="62" t="str">
        <f>IFERROR(TEXT('🔢 İNDİKATÖRLER'!F397,"0.00")&amp;"%","?")</f>
        <v>003%</v>
      </c>
      <c r="L398" s="61" t="str">
        <f>IFERROR(IF('📡 CANLI_VERİ'!I398&gt;0,"+"&amp;TEXT('📡 CANLI_VERİ'!I398,"0.0")&amp;"%",TEXT('📡 CANLI_VERİ'!I398,"0.0")&amp;"%"),"—")</f>
        <v>+01%</v>
      </c>
      <c r="M398" s="63">
        <f>'📡 CANLI_VERİ'!H398</f>
        <v>1639</v>
      </c>
      <c r="N398" s="63">
        <f>'📡 CANLI_VERİ'!C398</f>
        <v>95.3</v>
      </c>
      <c r="O398" s="62" t="str">
        <f>IF(COUNT('🔢 İNDİKATÖRLER'!U397),REPT("█",'🔢 İNDİKATÖRLER'!U397)&amp;"  "&amp;'🔢 İNDİKATÖRLER'!U397&amp;"/15","")</f>
        <v>██████  6/15</v>
      </c>
      <c r="P398" s="250" t="str">
        <f t="shared" si="12"/>
        <v>—</v>
      </c>
      <c r="Q398" s="250" t="str">
        <f t="shared" si="13"/>
        <v>—</v>
      </c>
    </row>
    <row r="399" spans="1:17" ht="16.05" customHeight="1" x14ac:dyDescent="0.3">
      <c r="A399" s="24">
        <v>396</v>
      </c>
      <c r="B399" s="25" t="s">
        <v>670</v>
      </c>
      <c r="C399" s="24" t="str">
        <f>'🔢 İNDİKATÖRLER'!U398</f>
        <v/>
      </c>
      <c r="D399" s="24" t="str">
        <f>'🔢 İNDİKATÖRLER'!N398</f>
        <v>?</v>
      </c>
      <c r="E399" s="24" t="str">
        <f>'🔢 İNDİKATÖRLER'!O398</f>
        <v>?</v>
      </c>
      <c r="F399" s="24" t="str">
        <f>'🔢 İNDİKATÖRLER'!P398</f>
        <v>?</v>
      </c>
      <c r="G399" s="24" t="str">
        <f>'🔢 İNDİKATÖRLER'!Q398</f>
        <v>?</v>
      </c>
      <c r="H399" s="24" t="str">
        <f>'🔢 İNDİKATÖRLER'!R398</f>
        <v>?</v>
      </c>
      <c r="I399" s="24" t="str">
        <f>'🔢 İNDİKATÖRLER'!S398</f>
        <v>?</v>
      </c>
      <c r="J399" s="24" t="str">
        <f>IF('🔢 İNDİKATÖRLER'!T398&lt;0,'🔢 İNDİKATÖRLER'!T398&amp;"","—")</f>
        <v>—</v>
      </c>
      <c r="K399" s="24" t="str">
        <f>IFERROR(TEXT('🔢 İNDİKATÖRLER'!F398,"0.00")&amp;"%","?")</f>
        <v>?%</v>
      </c>
      <c r="L399" s="24" t="str">
        <f>IFERROR(IF('📡 CANLI_VERİ'!I399&gt;0,"+"&amp;TEXT('📡 CANLI_VERİ'!I399,"0.0")&amp;"%",TEXT('📡 CANLI_VERİ'!I399,"0.0")&amp;"%"),"—")</f>
        <v>-03%</v>
      </c>
      <c r="M399" s="24">
        <f>'📡 CANLI_VERİ'!H399</f>
        <v>2798</v>
      </c>
      <c r="N399" s="24">
        <f>'📡 CANLI_VERİ'!C399</f>
        <v>485</v>
      </c>
      <c r="O399" s="24" t="str">
        <f>IF(COUNT('🔢 İNDİKATÖRLER'!U398),REPT("█",'🔢 İNDİKATÖRLER'!U398)&amp;"  "&amp;'🔢 İNDİKATÖRLER'!U398&amp;"/15","")</f>
        <v/>
      </c>
      <c r="P399" s="250" t="str">
        <f t="shared" si="12"/>
        <v>—</v>
      </c>
      <c r="Q399" s="250" t="str">
        <f t="shared" si="13"/>
        <v>📊 Yüksek Skor</v>
      </c>
    </row>
    <row r="400" spans="1:17" ht="16.05" customHeight="1" x14ac:dyDescent="0.3">
      <c r="A400" s="15">
        <v>397</v>
      </c>
      <c r="B400" s="16" t="s">
        <v>671</v>
      </c>
      <c r="C400" s="72">
        <f>'🔢 İNDİKATÖRLER'!U399</f>
        <v>8</v>
      </c>
      <c r="D400" s="61" t="str">
        <f>'🔢 İNDİKATÖRLER'!N399</f>
        <v>✗</v>
      </c>
      <c r="E400" s="61" t="str">
        <f>'🔢 İNDİKATÖRLER'!O399</f>
        <v>✓</v>
      </c>
      <c r="F400" s="60" t="str">
        <f>'🔢 İNDİKATÖRLER'!P399</f>
        <v>✓</v>
      </c>
      <c r="G400" s="61" t="str">
        <f>'🔢 İNDİKATÖRLER'!Q399</f>
        <v>✗</v>
      </c>
      <c r="H400" s="60" t="str">
        <f>'🔢 İNDİKATÖRLER'!R399</f>
        <v>✓</v>
      </c>
      <c r="I400" s="60" t="str">
        <f>'🔢 İNDİKATÖRLER'!S399</f>
        <v>✗</v>
      </c>
      <c r="J400" s="64" t="str">
        <f>IF('🔢 İNDİKATÖRLER'!T399&lt;0,'🔢 İNDİKATÖRLER'!T399&amp;"","—")</f>
        <v>—</v>
      </c>
      <c r="K400" s="62" t="str">
        <f>IFERROR(TEXT('🔢 İNDİKATÖRLER'!F399,"0.00")&amp;"%","?")</f>
        <v>004%</v>
      </c>
      <c r="L400" s="61" t="str">
        <f>IFERROR(IF('📡 CANLI_VERİ'!I400&gt;0,"+"&amp;TEXT('📡 CANLI_VERİ'!I400,"0.0")&amp;"%",TEXT('📡 CANLI_VERİ'!I400,"0.0")&amp;"%"),"—")</f>
        <v>+01%</v>
      </c>
      <c r="M400" s="63">
        <f>'📡 CANLI_VERİ'!H400</f>
        <v>238078</v>
      </c>
      <c r="N400" s="63">
        <f>'📡 CANLI_VERİ'!C400</f>
        <v>294.5</v>
      </c>
      <c r="O400" s="62" t="str">
        <f>IF(COUNT('🔢 İNDİKATÖRLER'!U399),REPT("█",'🔢 İNDİKATÖRLER'!U399)&amp;"  "&amp;'🔢 İNDİKATÖRLER'!U399&amp;"/15","")</f>
        <v>████████  8/15</v>
      </c>
      <c r="P400" s="250" t="str">
        <f t="shared" si="12"/>
        <v>—</v>
      </c>
      <c r="Q400" s="250" t="str">
        <f t="shared" si="13"/>
        <v>—</v>
      </c>
    </row>
    <row r="401" spans="1:17" ht="16.05" customHeight="1" x14ac:dyDescent="0.3">
      <c r="A401" s="24">
        <v>398</v>
      </c>
      <c r="B401" s="25" t="s">
        <v>672</v>
      </c>
      <c r="C401" s="24" t="str">
        <f>'🔢 İNDİKATÖRLER'!U400</f>
        <v/>
      </c>
      <c r="D401" s="24" t="str">
        <f>'🔢 İNDİKATÖRLER'!N400</f>
        <v>?</v>
      </c>
      <c r="E401" s="24" t="str">
        <f>'🔢 İNDİKATÖRLER'!O400</f>
        <v>?</v>
      </c>
      <c r="F401" s="24" t="str">
        <f>'🔢 İNDİKATÖRLER'!P400</f>
        <v>?</v>
      </c>
      <c r="G401" s="24" t="str">
        <f>'🔢 İNDİKATÖRLER'!Q400</f>
        <v>?</v>
      </c>
      <c r="H401" s="24" t="str">
        <f>'🔢 İNDİKATÖRLER'!R400</f>
        <v>?</v>
      </c>
      <c r="I401" s="24" t="str">
        <f>'🔢 İNDİKATÖRLER'!S400</f>
        <v>?</v>
      </c>
      <c r="J401" s="24" t="str">
        <f>IF('🔢 İNDİKATÖRLER'!T400&lt;0,'🔢 İNDİKATÖRLER'!T400&amp;"","—")</f>
        <v>—</v>
      </c>
      <c r="K401" s="24" t="str">
        <f>IFERROR(TEXT('🔢 İNDİKATÖRLER'!F400,"0.00")&amp;"%","?")</f>
        <v>?%</v>
      </c>
      <c r="L401" s="24" t="str">
        <f>IFERROR(IF('📡 CANLI_VERİ'!I401&gt;0,"+"&amp;TEXT('📡 CANLI_VERİ'!I401,"0.0")&amp;"%",TEXT('📡 CANLI_VERİ'!I401,"0.0")&amp;"%"),"—")</f>
        <v>00%</v>
      </c>
      <c r="M401" s="24">
        <f>'📡 CANLI_VERİ'!H401</f>
        <v>30374</v>
      </c>
      <c r="N401" s="24">
        <f>'📡 CANLI_VERİ'!C401</f>
        <v>46.28</v>
      </c>
      <c r="O401" s="24" t="str">
        <f>IF(COUNT('🔢 İNDİKATÖRLER'!U400),REPT("█",'🔢 İNDİKATÖRLER'!U400)&amp;"  "&amp;'🔢 İNDİKATÖRLER'!U400&amp;"/15","")</f>
        <v/>
      </c>
      <c r="P401" s="250" t="str">
        <f t="shared" si="12"/>
        <v>—</v>
      </c>
      <c r="Q401" s="250" t="str">
        <f t="shared" si="13"/>
        <v>📊 Yüksek Skor</v>
      </c>
    </row>
    <row r="402" spans="1:17" ht="16.05" customHeight="1" x14ac:dyDescent="0.3">
      <c r="A402" s="15">
        <v>399</v>
      </c>
      <c r="B402" s="16" t="s">
        <v>673</v>
      </c>
      <c r="C402" s="70">
        <f>'🔢 İNDİKATÖRLER'!U401</f>
        <v>13</v>
      </c>
      <c r="D402" s="61" t="str">
        <f>'🔢 İNDİKATÖRLER'!N401</f>
        <v>✓</v>
      </c>
      <c r="E402" s="61" t="str">
        <f>'🔢 İNDİKATÖRLER'!O401</f>
        <v>✓</v>
      </c>
      <c r="F402" s="61" t="str">
        <f>'🔢 İNDİKATÖRLER'!P401</f>
        <v>✓</v>
      </c>
      <c r="G402" s="61" t="str">
        <f>'🔢 İNDİKATÖRLER'!Q401</f>
        <v>✓</v>
      </c>
      <c r="H402" s="60" t="str">
        <f>'🔢 İNDİKATÖRLER'!R401</f>
        <v>✓</v>
      </c>
      <c r="I402" s="60" t="str">
        <f>'🔢 İNDİKATÖRLER'!S401</f>
        <v>✗</v>
      </c>
      <c r="J402" s="64" t="str">
        <f>IF('🔢 İNDİKATÖRLER'!T401&lt;0,'🔢 İNDİKATÖRLER'!T401&amp;"","—")</f>
        <v>—</v>
      </c>
      <c r="K402" s="62" t="str">
        <f>IFERROR(TEXT('🔢 İNDİKATÖRLER'!F401,"0.00")&amp;"%","?")</f>
        <v>004%</v>
      </c>
      <c r="L402" s="61" t="str">
        <f>IFERROR(IF('📡 CANLI_VERİ'!I402&gt;0,"+"&amp;TEXT('📡 CANLI_VERİ'!I402,"0.0")&amp;"%",TEXT('📡 CANLI_VERİ'!I402,"0.0")&amp;"%"),"—")</f>
        <v>+01%</v>
      </c>
      <c r="M402" s="63">
        <f>'📡 CANLI_VERİ'!H402</f>
        <v>297834</v>
      </c>
      <c r="N402" s="63">
        <f>'📡 CANLI_VERİ'!C402</f>
        <v>3.7</v>
      </c>
      <c r="O402" s="61" t="str">
        <f>IF(COUNT('🔢 İNDİKATÖRLER'!U401),REPT("█",'🔢 İNDİKATÖRLER'!U401)&amp;"  "&amp;'🔢 İNDİKATÖRLER'!U401&amp;"/15","")</f>
        <v>█████████████  13/15</v>
      </c>
      <c r="P402" s="250" t="str">
        <f t="shared" si="12"/>
        <v>✓ K4+K5</v>
      </c>
      <c r="Q402" s="250" t="str">
        <f t="shared" si="13"/>
        <v>🔥 Güçlü AL</v>
      </c>
    </row>
    <row r="403" spans="1:17" ht="16.05" customHeight="1" x14ac:dyDescent="0.3">
      <c r="A403" s="24">
        <v>400</v>
      </c>
      <c r="B403" s="25" t="s">
        <v>236</v>
      </c>
      <c r="C403" s="53">
        <f>'🔢 İNDİKATÖRLER'!U402</f>
        <v>6</v>
      </c>
      <c r="D403" s="55" t="str">
        <f>'🔢 İNDİKATÖRLER'!N402</f>
        <v>✗</v>
      </c>
      <c r="E403" s="55" t="str">
        <f>'🔢 İNDİKATÖRLER'!O402</f>
        <v>✓</v>
      </c>
      <c r="F403" s="54" t="str">
        <f>'🔢 İNDİKATÖRLER'!P402</f>
        <v>✓</v>
      </c>
      <c r="G403" s="54" t="str">
        <f>'🔢 İNDİKATÖRLER'!Q402</f>
        <v>✗</v>
      </c>
      <c r="H403" s="54" t="str">
        <f>'🔢 İNDİKATÖRLER'!R402</f>
        <v>✗</v>
      </c>
      <c r="I403" s="54" t="str">
        <f>'🔢 İNDİKATÖRLER'!S402</f>
        <v>✗</v>
      </c>
      <c r="J403" s="56" t="str">
        <f>IF('🔢 İNDİKATÖRLER'!T402&lt;0,'🔢 İNDİKATÖRLER'!T402&amp;"","—")</f>
        <v>—</v>
      </c>
      <c r="K403" s="57" t="str">
        <f>IFERROR(TEXT('🔢 İNDİKATÖRLER'!F402,"0.00")&amp;"%","?")</f>
        <v>003%</v>
      </c>
      <c r="L403" s="57" t="str">
        <f>IFERROR(IF('📡 CANLI_VERİ'!I403&gt;0,"+"&amp;TEXT('📡 CANLI_VERİ'!I403,"0.0")&amp;"%",TEXT('📡 CANLI_VERİ'!I403,"0.0")&amp;"%"),"—")</f>
        <v>00%</v>
      </c>
      <c r="M403" s="58">
        <f>'📡 CANLI_VERİ'!H403</f>
        <v>25677</v>
      </c>
      <c r="N403" s="58">
        <f>'📡 CANLI_VERİ'!C403</f>
        <v>6.9</v>
      </c>
      <c r="O403" s="56" t="str">
        <f>IF(COUNT('🔢 İNDİKATÖRLER'!U402),REPT("█",'🔢 İNDİKATÖRLER'!U402)&amp;"  "&amp;'🔢 İNDİKATÖRLER'!U402&amp;"/15","")</f>
        <v>██████  6/15</v>
      </c>
      <c r="P403" s="250" t="str">
        <f t="shared" si="12"/>
        <v>—</v>
      </c>
      <c r="Q403" s="250" t="str">
        <f t="shared" si="13"/>
        <v>—</v>
      </c>
    </row>
    <row r="404" spans="1:17" ht="16.05" customHeight="1" x14ac:dyDescent="0.3">
      <c r="A404" s="15">
        <v>401</v>
      </c>
      <c r="B404" s="16" t="s">
        <v>121</v>
      </c>
      <c r="C404" s="59">
        <f>'🔢 İNDİKATÖRLER'!U403</f>
        <v>6</v>
      </c>
      <c r="D404" s="60" t="str">
        <f>'🔢 İNDİKATÖRLER'!N403</f>
        <v>✗</v>
      </c>
      <c r="E404" s="61" t="str">
        <f>'🔢 İNDİKATÖRLER'!O403</f>
        <v>✓</v>
      </c>
      <c r="F404" s="60" t="str">
        <f>'🔢 İNDİKATÖRLER'!P403</f>
        <v>✓</v>
      </c>
      <c r="G404" s="60" t="str">
        <f>'🔢 İNDİKATÖRLER'!Q403</f>
        <v>✗</v>
      </c>
      <c r="H404" s="60" t="str">
        <f>'🔢 İNDİKATÖRLER'!R403</f>
        <v>✗</v>
      </c>
      <c r="I404" s="60" t="str">
        <f>'🔢 İNDİKATÖRLER'!S403</f>
        <v>✗</v>
      </c>
      <c r="J404" s="64" t="str">
        <f>IF('🔢 İNDİKATÖRLER'!T403&lt;0,'🔢 İNDİKATÖRLER'!T403&amp;"","—")</f>
        <v>—</v>
      </c>
      <c r="K404" s="62" t="str">
        <f>IFERROR(TEXT('🔢 İNDİKATÖRLER'!F403,"0.00")&amp;"%","?")</f>
        <v>003%</v>
      </c>
      <c r="L404" s="61" t="str">
        <f>IFERROR(IF('📡 CANLI_VERİ'!I404&gt;0,"+"&amp;TEXT('📡 CANLI_VERİ'!I404,"0.0")&amp;"%",TEXT('📡 CANLI_VERİ'!I404,"0.0")&amp;"%"),"—")</f>
        <v>00%</v>
      </c>
      <c r="M404" s="63">
        <f>'📡 CANLI_VERİ'!H404</f>
        <v>791723</v>
      </c>
      <c r="N404" s="63">
        <f>'📡 CANLI_VERİ'!C404</f>
        <v>11.6</v>
      </c>
      <c r="O404" s="64" t="str">
        <f>IF(COUNT('🔢 İNDİKATÖRLER'!U403),REPT("█",'🔢 İNDİKATÖRLER'!U403)&amp;"  "&amp;'🔢 İNDİKATÖRLER'!U403&amp;"/15","")</f>
        <v>██████  6/15</v>
      </c>
      <c r="P404" s="250" t="str">
        <f t="shared" si="12"/>
        <v>—</v>
      </c>
      <c r="Q404" s="250" t="str">
        <f t="shared" si="13"/>
        <v>—</v>
      </c>
    </row>
    <row r="405" spans="1:17" ht="16.05" customHeight="1" x14ac:dyDescent="0.3">
      <c r="A405" s="24">
        <v>402</v>
      </c>
      <c r="B405" s="25" t="s">
        <v>176</v>
      </c>
      <c r="C405" s="53">
        <f>'🔢 İNDİKATÖRLER'!U404</f>
        <v>10</v>
      </c>
      <c r="D405" s="54" t="str">
        <f>'🔢 İNDİKATÖRLER'!N404</f>
        <v>✗</v>
      </c>
      <c r="E405" s="55" t="str">
        <f>'🔢 İNDİKATÖRLER'!O404</f>
        <v>✓</v>
      </c>
      <c r="F405" s="54" t="str">
        <f>'🔢 İNDİKATÖRLER'!P404</f>
        <v>✓</v>
      </c>
      <c r="G405" s="55" t="str">
        <f>'🔢 İNDİKATÖRLER'!Q404</f>
        <v>✗</v>
      </c>
      <c r="H405" s="54" t="str">
        <f>'🔢 İNDİKATÖRLER'!R404</f>
        <v>✓</v>
      </c>
      <c r="I405" s="54" t="str">
        <f>'🔢 İNDİKATÖRLER'!S404</f>
        <v>✓</v>
      </c>
      <c r="J405" s="56" t="str">
        <f>IF('🔢 İNDİKATÖRLER'!T404&lt;0,'🔢 İNDİKATÖRLER'!T404&amp;"","—")</f>
        <v>—</v>
      </c>
      <c r="K405" s="57" t="str">
        <f>IFERROR(TEXT('🔢 İNDİKATÖRLER'!F404,"0.00")&amp;"%","?")</f>
        <v>004%</v>
      </c>
      <c r="L405" s="57" t="str">
        <f>IFERROR(IF('📡 CANLI_VERİ'!I405&gt;0,"+"&amp;TEXT('📡 CANLI_VERİ'!I405,"0.0")&amp;"%",TEXT('📡 CANLI_VERİ'!I405,"0.0")&amp;"%"),"—")</f>
        <v>-01%</v>
      </c>
      <c r="M405" s="58">
        <f>'📡 CANLI_VERİ'!H405</f>
        <v>8473186</v>
      </c>
      <c r="N405" s="58">
        <f>'📡 CANLI_VERİ'!C405</f>
        <v>0.99</v>
      </c>
      <c r="O405" s="56" t="str">
        <f>IF(COUNT('🔢 İNDİKATÖRLER'!U404),REPT("█",'🔢 İNDİKATÖRLER'!U404)&amp;"  "&amp;'🔢 İNDİKATÖRLER'!U404&amp;"/15","")</f>
        <v>██████████  10/15</v>
      </c>
      <c r="P405" s="250" t="str">
        <f t="shared" si="12"/>
        <v>—</v>
      </c>
      <c r="Q405" s="250" t="str">
        <f t="shared" si="13"/>
        <v>—</v>
      </c>
    </row>
    <row r="406" spans="1:17" ht="16.05" customHeight="1" x14ac:dyDescent="0.3">
      <c r="A406" s="15">
        <v>403</v>
      </c>
      <c r="B406" s="16" t="s">
        <v>279</v>
      </c>
      <c r="C406" s="59">
        <f>'🔢 İNDİKATÖRLER'!U405</f>
        <v>6</v>
      </c>
      <c r="D406" s="60" t="str">
        <f>'🔢 İNDİKATÖRLER'!N405</f>
        <v>✗</v>
      </c>
      <c r="E406" s="61" t="str">
        <f>'🔢 İNDİKATÖRLER'!O405</f>
        <v>✓</v>
      </c>
      <c r="F406" s="60" t="str">
        <f>'🔢 İNDİKATÖRLER'!P405</f>
        <v>✓</v>
      </c>
      <c r="G406" s="60" t="str">
        <f>'🔢 İNDİKATÖRLER'!Q405</f>
        <v>✗</v>
      </c>
      <c r="H406" s="60" t="str">
        <f>'🔢 İNDİKATÖRLER'!R405</f>
        <v>✗</v>
      </c>
      <c r="I406" s="60" t="str">
        <f>'🔢 İNDİKATÖRLER'!S405</f>
        <v>✗</v>
      </c>
      <c r="J406" s="64" t="str">
        <f>IF('🔢 İNDİKATÖRLER'!T405&lt;0,'🔢 İNDİKATÖRLER'!T405&amp;"","—")</f>
        <v>—</v>
      </c>
      <c r="K406" s="62" t="str">
        <f>IFERROR(TEXT('🔢 İNDİKATÖRLER'!F405,"0.00")&amp;"%","?")</f>
        <v>004%</v>
      </c>
      <c r="L406" s="61" t="str">
        <f>IFERROR(IF('📡 CANLI_VERİ'!I406&gt;0,"+"&amp;TEXT('📡 CANLI_VERİ'!I406,"0.0")&amp;"%",TEXT('📡 CANLI_VERİ'!I406,"0.0")&amp;"%"),"—")</f>
        <v>+00%</v>
      </c>
      <c r="M406" s="63">
        <f>'📡 CANLI_VERİ'!H406</f>
        <v>409424</v>
      </c>
      <c r="N406" s="63">
        <f>'📡 CANLI_VERİ'!C406</f>
        <v>62.15</v>
      </c>
      <c r="O406" s="64" t="str">
        <f>IF(COUNT('🔢 İNDİKATÖRLER'!U405),REPT("█",'🔢 İNDİKATÖRLER'!U405)&amp;"  "&amp;'🔢 İNDİKATÖRLER'!U405&amp;"/15","")</f>
        <v>██████  6/15</v>
      </c>
      <c r="P406" s="250" t="str">
        <f t="shared" si="12"/>
        <v>—</v>
      </c>
      <c r="Q406" s="250" t="str">
        <f t="shared" si="13"/>
        <v>—</v>
      </c>
    </row>
    <row r="407" spans="1:17" ht="16.05" customHeight="1" x14ac:dyDescent="0.3">
      <c r="A407" s="24">
        <v>404</v>
      </c>
      <c r="B407" s="25" t="s">
        <v>192</v>
      </c>
      <c r="C407" s="53">
        <f>'🔢 İNDİKATÖRLER'!U406</f>
        <v>3</v>
      </c>
      <c r="D407" s="54" t="str">
        <f>'🔢 İNDİKATÖRLER'!N406</f>
        <v>✗</v>
      </c>
      <c r="E407" s="55" t="str">
        <f>'🔢 İNDİKATÖRLER'!O406</f>
        <v>✗</v>
      </c>
      <c r="F407" s="54" t="str">
        <f>'🔢 İNDİKATÖRLER'!P406</f>
        <v>✓</v>
      </c>
      <c r="G407" s="55" t="str">
        <f>'🔢 İNDİKATÖRLER'!Q406</f>
        <v>✗</v>
      </c>
      <c r="H407" s="54" t="str">
        <f>'🔢 İNDİKATÖRLER'!R406</f>
        <v>✗</v>
      </c>
      <c r="I407" s="54" t="str">
        <f>'🔢 İNDİKATÖRLER'!S406</f>
        <v>✗</v>
      </c>
      <c r="J407" s="56" t="str">
        <f>IF('🔢 İNDİKATÖRLER'!T406&lt;0,'🔢 İNDİKATÖRLER'!T406&amp;"","—")</f>
        <v>—</v>
      </c>
      <c r="K407" s="57" t="str">
        <f>IFERROR(TEXT('🔢 İNDİKATÖRLER'!F406,"0.00")&amp;"%","?")</f>
        <v>003%</v>
      </c>
      <c r="L407" s="54" t="str">
        <f>IFERROR(IF('📡 CANLI_VERİ'!I407&gt;0,"+"&amp;TEXT('📡 CANLI_VERİ'!I407,"0.0")&amp;"%",TEXT('📡 CANLI_VERİ'!I407,"0.0")&amp;"%"),"—")</f>
        <v>00%</v>
      </c>
      <c r="M407" s="58">
        <f>'📡 CANLI_VERİ'!H407</f>
        <v>4991</v>
      </c>
      <c r="N407" s="58">
        <f>'📡 CANLI_VERİ'!C407</f>
        <v>444</v>
      </c>
      <c r="O407" s="56" t="str">
        <f>IF(COUNT('🔢 İNDİKATÖRLER'!U406),REPT("█",'🔢 İNDİKATÖRLER'!U406)&amp;"  "&amp;'🔢 İNDİKATÖRLER'!U406&amp;"/15","")</f>
        <v>███  3/15</v>
      </c>
      <c r="P407" s="250" t="str">
        <f t="shared" si="12"/>
        <v>—</v>
      </c>
      <c r="Q407" s="250" t="str">
        <f t="shared" si="13"/>
        <v>—</v>
      </c>
    </row>
    <row r="408" spans="1:17" ht="16.05" customHeight="1" x14ac:dyDescent="0.3">
      <c r="A408" s="15">
        <v>405</v>
      </c>
      <c r="B408" s="16" t="s">
        <v>255</v>
      </c>
      <c r="C408" s="59">
        <f>'🔢 İNDİKATÖRLER'!U407</f>
        <v>6</v>
      </c>
      <c r="D408" s="60" t="str">
        <f>'🔢 İNDİKATÖRLER'!N407</f>
        <v>✗</v>
      </c>
      <c r="E408" s="61" t="str">
        <f>'🔢 İNDİKATÖRLER'!O407</f>
        <v>✓</v>
      </c>
      <c r="F408" s="60" t="str">
        <f>'🔢 İNDİKATÖRLER'!P407</f>
        <v>✓</v>
      </c>
      <c r="G408" s="60" t="str">
        <f>'🔢 İNDİKATÖRLER'!Q407</f>
        <v>✗</v>
      </c>
      <c r="H408" s="60" t="str">
        <f>'🔢 İNDİKATÖRLER'!R407</f>
        <v>✗</v>
      </c>
      <c r="I408" s="60" t="str">
        <f>'🔢 İNDİKATÖRLER'!S407</f>
        <v>✗</v>
      </c>
      <c r="J408" s="60" t="str">
        <f>IF('🔢 İNDİKATÖRLER'!T407&lt;0,'🔢 İNDİKATÖRLER'!T407&amp;"","—")</f>
        <v>—</v>
      </c>
      <c r="K408" s="60" t="str">
        <f>IFERROR(TEXT('🔢 İNDİKATÖRLER'!F407,"0.00")&amp;"%","?")</f>
        <v>004%</v>
      </c>
      <c r="L408" s="60" t="str">
        <f>IFERROR(IF('📡 CANLI_VERİ'!I408&gt;0,"+"&amp;TEXT('📡 CANLI_VERİ'!I408,"0.0")&amp;"%",TEXT('📡 CANLI_VERİ'!I408,"0.0")&amp;"%"),"—")</f>
        <v>00%</v>
      </c>
      <c r="M408" s="63">
        <f>'📡 CANLI_VERİ'!H408</f>
        <v>192982</v>
      </c>
      <c r="N408" s="63">
        <f>'📡 CANLI_VERİ'!C408</f>
        <v>4.18</v>
      </c>
      <c r="O408" s="64" t="str">
        <f>IF(COUNT('🔢 İNDİKATÖRLER'!U407),REPT("█",'🔢 İNDİKATÖRLER'!U407)&amp;"  "&amp;'🔢 İNDİKATÖRLER'!U407&amp;"/15","")</f>
        <v>██████  6/15</v>
      </c>
      <c r="P408" s="250" t="str">
        <f t="shared" si="12"/>
        <v>—</v>
      </c>
      <c r="Q408" s="250" t="str">
        <f t="shared" si="13"/>
        <v>—</v>
      </c>
    </row>
    <row r="409" spans="1:17" ht="16.05" customHeight="1" x14ac:dyDescent="0.3">
      <c r="A409" s="24">
        <v>406</v>
      </c>
      <c r="B409" s="25" t="s">
        <v>115</v>
      </c>
      <c r="C409" s="24" t="str">
        <f>'🔢 İNDİKATÖRLER'!U408</f>
        <v/>
      </c>
      <c r="D409" s="24" t="str">
        <f>'🔢 İNDİKATÖRLER'!N408</f>
        <v>?</v>
      </c>
      <c r="E409" s="24" t="str">
        <f>'🔢 İNDİKATÖRLER'!O408</f>
        <v>?</v>
      </c>
      <c r="F409" s="24" t="str">
        <f>'🔢 İNDİKATÖRLER'!P408</f>
        <v>?</v>
      </c>
      <c r="G409" s="24" t="str">
        <f>'🔢 İNDİKATÖRLER'!Q408</f>
        <v>?</v>
      </c>
      <c r="H409" s="24" t="str">
        <f>'🔢 İNDİKATÖRLER'!R408</f>
        <v>?</v>
      </c>
      <c r="I409" s="24" t="str">
        <f>'🔢 İNDİKATÖRLER'!S408</f>
        <v>?</v>
      </c>
      <c r="J409" s="24" t="str">
        <f>IF('🔢 İNDİKATÖRLER'!T408&lt;0,'🔢 İNDİKATÖRLER'!T408&amp;"","—")</f>
        <v>—</v>
      </c>
      <c r="K409" s="24" t="str">
        <f>IFERROR(TEXT('🔢 İNDİKATÖRLER'!F408,"0.00")&amp;"%","?")</f>
        <v>?%</v>
      </c>
      <c r="L409" s="24" t="str">
        <f>IFERROR(IF('📡 CANLI_VERİ'!I409&gt;0,"+"&amp;TEXT('📡 CANLI_VERİ'!I409,"0.0")&amp;"%",TEXT('📡 CANLI_VERİ'!I409,"0.0")&amp;"%"),"—")</f>
        <v>00%</v>
      </c>
      <c r="M409" s="24">
        <f>'📡 CANLI_VERİ'!H409</f>
        <v>5282659</v>
      </c>
      <c r="N409" s="24">
        <f>'📡 CANLI_VERİ'!C409</f>
        <v>2.56</v>
      </c>
      <c r="O409" s="24" t="str">
        <f>IF(COUNT('🔢 İNDİKATÖRLER'!U408),REPT("█",'🔢 İNDİKATÖRLER'!U408)&amp;"  "&amp;'🔢 İNDİKATÖRLER'!U408&amp;"/15","")</f>
        <v/>
      </c>
      <c r="P409" s="250" t="str">
        <f t="shared" si="12"/>
        <v>—</v>
      </c>
      <c r="Q409" s="250" t="str">
        <f t="shared" si="13"/>
        <v>📊 Yüksek Skor</v>
      </c>
    </row>
    <row r="410" spans="1:17" ht="16.05" customHeight="1" x14ac:dyDescent="0.3">
      <c r="A410" s="15">
        <v>407</v>
      </c>
      <c r="B410" s="16" t="s">
        <v>78</v>
      </c>
      <c r="C410" s="70">
        <f>'🔢 İNDİKATÖRLER'!U409</f>
        <v>11</v>
      </c>
      <c r="D410" s="61" t="str">
        <f>'🔢 İNDİKATÖRLER'!N409</f>
        <v>✓</v>
      </c>
      <c r="E410" s="61" t="str">
        <f>'🔢 İNDİKATÖRLER'!O409</f>
        <v>✓</v>
      </c>
      <c r="F410" s="60" t="str">
        <f>'🔢 İNDİKATÖRLER'!P409</f>
        <v>✓</v>
      </c>
      <c r="G410" s="61" t="str">
        <f>'🔢 İNDİKATÖRLER'!Q409</f>
        <v>✗</v>
      </c>
      <c r="H410" s="61" t="str">
        <f>'🔢 İNDİKATÖRLER'!R409</f>
        <v>✓</v>
      </c>
      <c r="I410" s="61" t="str">
        <f>'🔢 İNDİKATÖRLER'!S409</f>
        <v>✗</v>
      </c>
      <c r="J410" s="64" t="str">
        <f>IF('🔢 İNDİKATÖRLER'!T409&lt;0,'🔢 İNDİKATÖRLER'!T409&amp;"","—")</f>
        <v>—</v>
      </c>
      <c r="K410" s="62" t="str">
        <f>IFERROR(TEXT('🔢 İNDİKATÖRLER'!F409,"0.00")&amp;"%","?")</f>
        <v>003%</v>
      </c>
      <c r="L410" s="61" t="str">
        <f>IFERROR(IF('📡 CANLI_VERİ'!I410&gt;0,"+"&amp;TEXT('📡 CANLI_VERİ'!I410,"0.0")&amp;"%",TEXT('📡 CANLI_VERİ'!I410,"0.0")&amp;"%"),"—")</f>
        <v>+00%</v>
      </c>
      <c r="M410" s="63">
        <f>'📡 CANLI_VERİ'!H410</f>
        <v>1050070</v>
      </c>
      <c r="N410" s="63">
        <f>'📡 CANLI_VERİ'!C410</f>
        <v>271</v>
      </c>
      <c r="O410" s="61" t="str">
        <f>IF(COUNT('🔢 İNDİKATÖRLER'!U409),REPT("█",'🔢 İNDİKATÖRLER'!U409)&amp;"  "&amp;'🔢 İNDİKATÖRLER'!U409&amp;"/15","")</f>
        <v>███████████  11/15</v>
      </c>
      <c r="P410" s="250" t="str">
        <f t="shared" si="12"/>
        <v>—</v>
      </c>
      <c r="Q410" s="250" t="str">
        <f t="shared" si="13"/>
        <v>📊 Yüksek Skor</v>
      </c>
    </row>
    <row r="411" spans="1:17" ht="16.05" customHeight="1" x14ac:dyDescent="0.3">
      <c r="A411" s="24">
        <v>408</v>
      </c>
      <c r="B411" s="25" t="s">
        <v>674</v>
      </c>
      <c r="C411" s="24" t="str">
        <f>'🔢 İNDİKATÖRLER'!U410</f>
        <v/>
      </c>
      <c r="D411" s="24" t="str">
        <f>'🔢 İNDİKATÖRLER'!N410</f>
        <v>?</v>
      </c>
      <c r="E411" s="24" t="str">
        <f>'🔢 İNDİKATÖRLER'!O410</f>
        <v>?</v>
      </c>
      <c r="F411" s="24" t="str">
        <f>'🔢 İNDİKATÖRLER'!P410</f>
        <v>?</v>
      </c>
      <c r="G411" s="24" t="str">
        <f>'🔢 İNDİKATÖRLER'!Q410</f>
        <v>?</v>
      </c>
      <c r="H411" s="24" t="str">
        <f>'🔢 İNDİKATÖRLER'!R410</f>
        <v>?</v>
      </c>
      <c r="I411" s="24" t="str">
        <f>'🔢 İNDİKATÖRLER'!S410</f>
        <v>?</v>
      </c>
      <c r="J411" s="24" t="str">
        <f>IF('🔢 İNDİKATÖRLER'!T410&lt;0,'🔢 İNDİKATÖRLER'!T410&amp;"","—")</f>
        <v>—</v>
      </c>
      <c r="K411" s="24" t="str">
        <f>IFERROR(TEXT('🔢 İNDİKATÖRLER'!F410,"0.00")&amp;"%","?")</f>
        <v>?%</v>
      </c>
      <c r="L411" s="24" t="str">
        <f>IFERROR(IF('📡 CANLI_VERİ'!I411&gt;0,"+"&amp;TEXT('📡 CANLI_VERİ'!I411,"0.0")&amp;"%",TEXT('📡 CANLI_VERİ'!I411,"0.0")&amp;"%"),"—")</f>
        <v>00%</v>
      </c>
      <c r="M411" s="24">
        <f>'📡 CANLI_VERİ'!H411</f>
        <v>485065</v>
      </c>
      <c r="N411" s="24">
        <f>'📡 CANLI_VERİ'!C411</f>
        <v>8.74</v>
      </c>
      <c r="O411" s="24" t="str">
        <f>IF(COUNT('🔢 İNDİKATÖRLER'!U410),REPT("█",'🔢 İNDİKATÖRLER'!U410)&amp;"  "&amp;'🔢 İNDİKATÖRLER'!U410&amp;"/15","")</f>
        <v/>
      </c>
      <c r="P411" s="250" t="str">
        <f t="shared" si="12"/>
        <v>—</v>
      </c>
      <c r="Q411" s="250" t="str">
        <f t="shared" si="13"/>
        <v>📊 Yüksek Skor</v>
      </c>
    </row>
    <row r="412" spans="1:17" ht="16.05" customHeight="1" x14ac:dyDescent="0.3">
      <c r="A412" s="15">
        <v>409</v>
      </c>
      <c r="B412" s="16" t="s">
        <v>1088</v>
      </c>
      <c r="C412" s="15" t="str">
        <f>'🔢 İNDİKATÖRLER'!U411</f>
        <v/>
      </c>
      <c r="D412" s="15" t="str">
        <f>'🔢 İNDİKATÖRLER'!N411</f>
        <v>?</v>
      </c>
      <c r="E412" s="15" t="str">
        <f>'🔢 İNDİKATÖRLER'!O411</f>
        <v>?</v>
      </c>
      <c r="F412" s="15" t="str">
        <f>'🔢 İNDİKATÖRLER'!P411</f>
        <v>?</v>
      </c>
      <c r="G412" s="15" t="str">
        <f>'🔢 İNDİKATÖRLER'!Q411</f>
        <v>?</v>
      </c>
      <c r="H412" s="15" t="str">
        <f>'🔢 İNDİKATÖRLER'!R411</f>
        <v>?</v>
      </c>
      <c r="I412" s="15" t="str">
        <f>'🔢 İNDİKATÖRLER'!S411</f>
        <v>?</v>
      </c>
      <c r="J412" s="15" t="str">
        <f>IF('🔢 İNDİKATÖRLER'!T411&lt;0,'🔢 İNDİKATÖRLER'!T411&amp;"","—")</f>
        <v>—</v>
      </c>
      <c r="K412" s="15" t="str">
        <f>IFERROR(TEXT('🔢 İNDİKATÖRLER'!F411,"0.00")&amp;"%","?")</f>
        <v>?%</v>
      </c>
      <c r="L412" s="15" t="str">
        <f>IFERROR(IF('📡 CANLI_VERİ'!I412&gt;0,"+"&amp;TEXT('📡 CANLI_VERİ'!I412,"0.0")&amp;"%",TEXT('📡 CANLI_VERİ'!I412,"0.0")&amp;"%"),"—")</f>
        <v>00%</v>
      </c>
      <c r="M412" s="15">
        <f>'📡 CANLI_VERİ'!H412</f>
        <v>0</v>
      </c>
      <c r="N412" s="15">
        <f>'📡 CANLI_VERİ'!C412</f>
        <v>0</v>
      </c>
      <c r="O412" s="15" t="str">
        <f>IF(COUNT('🔢 İNDİKATÖRLER'!U411),REPT("█",'🔢 İNDİKATÖRLER'!U411)&amp;"  "&amp;'🔢 İNDİKATÖRLER'!U411&amp;"/15","")</f>
        <v/>
      </c>
      <c r="P412" s="250" t="str">
        <f t="shared" si="12"/>
        <v>—</v>
      </c>
      <c r="Q412" s="250" t="str">
        <f t="shared" si="13"/>
        <v>📊 Yüksek Skor</v>
      </c>
    </row>
    <row r="413" spans="1:17" ht="16.05" customHeight="1" x14ac:dyDescent="0.3">
      <c r="A413" s="24">
        <v>410</v>
      </c>
      <c r="B413" s="25" t="s">
        <v>244</v>
      </c>
      <c r="C413" s="67">
        <f>'🔢 İNDİKATÖRLER'!U412</f>
        <v>6</v>
      </c>
      <c r="D413" s="55" t="str">
        <f>'🔢 İNDİKATÖRLER'!N412</f>
        <v>✗</v>
      </c>
      <c r="E413" s="55" t="str">
        <f>'🔢 İNDİKATÖRLER'!O412</f>
        <v>✓</v>
      </c>
      <c r="F413" s="55" t="str">
        <f>'🔢 İNDİKATÖRLER'!P412</f>
        <v>✓</v>
      </c>
      <c r="G413" s="55" t="str">
        <f>'🔢 İNDİKATÖRLER'!Q412</f>
        <v>✗</v>
      </c>
      <c r="H413" s="55" t="str">
        <f>'🔢 İNDİKATÖRLER'!R412</f>
        <v>✗</v>
      </c>
      <c r="I413" s="55" t="str">
        <f>'🔢 İNDİKATÖRLER'!S412</f>
        <v>✗</v>
      </c>
      <c r="J413" s="56" t="str">
        <f>IF('🔢 İNDİKATÖRLER'!T412&lt;0,'🔢 İNDİKATÖRLER'!T412&amp;"","—")</f>
        <v>—</v>
      </c>
      <c r="K413" s="55" t="str">
        <f>IFERROR(TEXT('🔢 İNDİKATÖRLER'!F412,"0.00")&amp;"%","?")</f>
        <v>004%</v>
      </c>
      <c r="L413" s="55" t="str">
        <f>IFERROR(IF('📡 CANLI_VERİ'!I413&gt;0,"+"&amp;TEXT('📡 CANLI_VERİ'!I413,"0.0")&amp;"%",TEXT('📡 CANLI_VERİ'!I413,"0.0")&amp;"%"),"—")</f>
        <v>+01%</v>
      </c>
      <c r="M413" s="58">
        <f>'📡 CANLI_VERİ'!H413</f>
        <v>1099869</v>
      </c>
      <c r="N413" s="58">
        <f>'📡 CANLI_VERİ'!C413</f>
        <v>14.06</v>
      </c>
      <c r="O413" s="68" t="str">
        <f>IF(COUNT('🔢 İNDİKATÖRLER'!U412),REPT("█",'🔢 İNDİKATÖRLER'!U412)&amp;"  "&amp;'🔢 İNDİKATÖRLER'!U412&amp;"/15","")</f>
        <v>██████  6/15</v>
      </c>
      <c r="P413" s="250" t="str">
        <f t="shared" si="12"/>
        <v>—</v>
      </c>
      <c r="Q413" s="250" t="str">
        <f t="shared" si="13"/>
        <v>—</v>
      </c>
    </row>
    <row r="414" spans="1:17" ht="16.05" customHeight="1" x14ac:dyDescent="0.3">
      <c r="A414" s="15">
        <v>411</v>
      </c>
      <c r="B414" s="16" t="s">
        <v>675</v>
      </c>
      <c r="C414" s="70">
        <f>'🔢 İNDİKATÖRLER'!U413</f>
        <v>-2</v>
      </c>
      <c r="D414" s="61" t="str">
        <f>'🔢 İNDİKATÖRLER'!N413</f>
        <v>✗</v>
      </c>
      <c r="E414" s="61" t="str">
        <f>'🔢 İNDİKATÖRLER'!O413</f>
        <v>✗</v>
      </c>
      <c r="F414" s="61" t="str">
        <f>'🔢 İNDİKATÖRLER'!P413</f>
        <v>✗</v>
      </c>
      <c r="G414" s="61" t="str">
        <f>'🔢 İNDİKATÖRLER'!Q413</f>
        <v>✗</v>
      </c>
      <c r="H414" s="60" t="str">
        <f>'🔢 İNDİKATÖRLER'!R413</f>
        <v>✗</v>
      </c>
      <c r="I414" s="60" t="str">
        <f>'🔢 İNDİKATÖRLER'!S413</f>
        <v>✗</v>
      </c>
      <c r="J414" s="64" t="str">
        <f>IF('🔢 İNDİKATÖRLER'!T413&lt;0,'🔢 İNDİKATÖRLER'!T413&amp;"","—")</f>
        <v>-2</v>
      </c>
      <c r="K414" s="62" t="str">
        <f>IFERROR(TEXT('🔢 İNDİKATÖRLER'!F413,"0.00")&amp;"%","?")</f>
        <v>007%</v>
      </c>
      <c r="L414" s="61" t="str">
        <f>IFERROR(IF('📡 CANLI_VERİ'!I414&gt;0,"+"&amp;TEXT('📡 CANLI_VERİ'!I414,"0.0")&amp;"%",TEXT('📡 CANLI_VERİ'!I414,"0.0")&amp;"%"),"—")</f>
        <v>+00%</v>
      </c>
      <c r="M414" s="63">
        <f>'📡 CANLI_VERİ'!H414</f>
        <v>465373</v>
      </c>
      <c r="N414" s="63">
        <f>'📡 CANLI_VERİ'!C414</f>
        <v>4.1100000000000003</v>
      </c>
      <c r="O414" s="61" t="e">
        <f>IF(COUNT('🔢 İNDİKATÖRLER'!U413),REPT("█",'🔢 İNDİKATÖRLER'!U413)&amp;"  "&amp;'🔢 İNDİKATÖRLER'!U413&amp;"/15","")</f>
        <v>#VALUE!</v>
      </c>
      <c r="P414" s="250" t="str">
        <f t="shared" si="12"/>
        <v>—</v>
      </c>
      <c r="Q414" s="250" t="str">
        <f t="shared" si="13"/>
        <v>—</v>
      </c>
    </row>
    <row r="415" spans="1:17" ht="16.05" customHeight="1" x14ac:dyDescent="0.3">
      <c r="A415" s="24">
        <v>412</v>
      </c>
      <c r="B415" s="25" t="s">
        <v>676</v>
      </c>
      <c r="C415" s="53">
        <f>'🔢 İNDİKATÖRLER'!U414</f>
        <v>11</v>
      </c>
      <c r="D415" s="55" t="str">
        <f>'🔢 İNDİKATÖRLER'!N414</f>
        <v>✓</v>
      </c>
      <c r="E415" s="55" t="str">
        <f>'🔢 İNDİKATÖRLER'!O414</f>
        <v>✓</v>
      </c>
      <c r="F415" s="54" t="str">
        <f>'🔢 İNDİKATÖRLER'!P414</f>
        <v>✓</v>
      </c>
      <c r="G415" s="54" t="str">
        <f>'🔢 İNDİKATÖRLER'!Q414</f>
        <v>✓</v>
      </c>
      <c r="H415" s="54" t="str">
        <f>'🔢 İNDİKATÖRLER'!R414</f>
        <v>✓</v>
      </c>
      <c r="I415" s="55" t="str">
        <f>'🔢 İNDİKATÖRLER'!S414</f>
        <v>✗</v>
      </c>
      <c r="J415" s="54" t="str">
        <f>IF('🔢 İNDİKATÖRLER'!T414&lt;0,'🔢 İNDİKATÖRLER'!T414&amp;"","—")</f>
        <v>-2</v>
      </c>
      <c r="K415" s="54" t="str">
        <f>IFERROR(TEXT('🔢 İNDİKATÖRLER'!F414,"0.00")&amp;"%","?")</f>
        <v>007%</v>
      </c>
      <c r="L415" s="55" t="str">
        <f>IFERROR(IF('📡 CANLI_VERİ'!I415&gt;0,"+"&amp;TEXT('📡 CANLI_VERİ'!I415,"0.0")&amp;"%",TEXT('📡 CANLI_VERİ'!I415,"0.0")&amp;"%"),"—")</f>
        <v>00%</v>
      </c>
      <c r="M415" s="58">
        <f>'📡 CANLI_VERİ'!H415</f>
        <v>3172</v>
      </c>
      <c r="N415" s="58">
        <f>'📡 CANLI_VERİ'!C415</f>
        <v>221.1</v>
      </c>
      <c r="O415" s="56" t="str">
        <f>IF(COUNT('🔢 İNDİKATÖRLER'!U414),REPT("█",'🔢 İNDİKATÖRLER'!U414)&amp;"  "&amp;'🔢 İNDİKATÖRLER'!U414&amp;"/15","")</f>
        <v>███████████  11/15</v>
      </c>
      <c r="P415" s="250" t="str">
        <f t="shared" si="12"/>
        <v>✓ K4+K5</v>
      </c>
      <c r="Q415" s="250" t="str">
        <f t="shared" si="13"/>
        <v>🔥 Güçlü AL</v>
      </c>
    </row>
    <row r="416" spans="1:17" ht="16.05" customHeight="1" x14ac:dyDescent="0.3">
      <c r="A416" s="15">
        <v>413</v>
      </c>
      <c r="B416" s="16" t="s">
        <v>190</v>
      </c>
      <c r="C416" s="15" t="str">
        <f>'🔢 İNDİKATÖRLER'!U415</f>
        <v/>
      </c>
      <c r="D416" s="15" t="str">
        <f>'🔢 İNDİKATÖRLER'!N415</f>
        <v>?</v>
      </c>
      <c r="E416" s="15" t="str">
        <f>'🔢 İNDİKATÖRLER'!O415</f>
        <v>?</v>
      </c>
      <c r="F416" s="15" t="str">
        <f>'🔢 İNDİKATÖRLER'!P415</f>
        <v>?</v>
      </c>
      <c r="G416" s="15" t="str">
        <f>'🔢 İNDİKATÖRLER'!Q415</f>
        <v>?</v>
      </c>
      <c r="H416" s="15" t="str">
        <f>'🔢 İNDİKATÖRLER'!R415</f>
        <v>?</v>
      </c>
      <c r="I416" s="15" t="str">
        <f>'🔢 İNDİKATÖRLER'!S415</f>
        <v>?</v>
      </c>
      <c r="J416" s="15" t="str">
        <f>IF('🔢 İNDİKATÖRLER'!T415&lt;0,'🔢 İNDİKATÖRLER'!T415&amp;"","—")</f>
        <v>—</v>
      </c>
      <c r="K416" s="15" t="str">
        <f>IFERROR(TEXT('🔢 İNDİKATÖRLER'!F415,"0.00")&amp;"%","?")</f>
        <v>?%</v>
      </c>
      <c r="L416" s="15" t="str">
        <f>IFERROR(IF('📡 CANLI_VERİ'!I416&gt;0,"+"&amp;TEXT('📡 CANLI_VERİ'!I416,"0.0")&amp;"%",TEXT('📡 CANLI_VERİ'!I416,"0.0")&amp;"%"),"—")</f>
        <v>00%</v>
      </c>
      <c r="M416" s="15">
        <f>'📡 CANLI_VERİ'!H416</f>
        <v>130192</v>
      </c>
      <c r="N416" s="15">
        <f>'📡 CANLI_VERİ'!C416</f>
        <v>8.6</v>
      </c>
      <c r="O416" s="15" t="str">
        <f>IF(COUNT('🔢 İNDİKATÖRLER'!U415),REPT("█",'🔢 İNDİKATÖRLER'!U415)&amp;"  "&amp;'🔢 İNDİKATÖRLER'!U415&amp;"/15","")</f>
        <v/>
      </c>
      <c r="P416" s="250" t="str">
        <f t="shared" si="12"/>
        <v>—</v>
      </c>
      <c r="Q416" s="250" t="str">
        <f t="shared" si="13"/>
        <v>📊 Yüksek Skor</v>
      </c>
    </row>
    <row r="417" spans="1:17" ht="16.05" customHeight="1" x14ac:dyDescent="0.3">
      <c r="A417" s="24">
        <v>414</v>
      </c>
      <c r="B417" s="25" t="s">
        <v>677</v>
      </c>
      <c r="C417" s="53">
        <f>'🔢 İNDİKATÖRLER'!U416</f>
        <v>11</v>
      </c>
      <c r="D417" s="54" t="str">
        <f>'🔢 İNDİKATÖRLER'!N416</f>
        <v>✓</v>
      </c>
      <c r="E417" s="54" t="str">
        <f>'🔢 İNDİKATÖRLER'!O416</f>
        <v>✓</v>
      </c>
      <c r="F417" s="55" t="str">
        <f>'🔢 İNDİKATÖRLER'!P416</f>
        <v>✓</v>
      </c>
      <c r="G417" s="54" t="str">
        <f>'🔢 İNDİKATÖRLER'!Q416</f>
        <v>✗</v>
      </c>
      <c r="H417" s="54" t="str">
        <f>'🔢 İNDİKATÖRLER'!R416</f>
        <v>✓</v>
      </c>
      <c r="I417" s="54" t="str">
        <f>'🔢 İNDİKATÖRLER'!S416</f>
        <v>✗</v>
      </c>
      <c r="J417" s="56" t="str">
        <f>IF('🔢 İNDİKATÖRLER'!T416&lt;0,'🔢 İNDİKATÖRLER'!T416&amp;"","—")</f>
        <v>—</v>
      </c>
      <c r="K417" s="57" t="str">
        <f>IFERROR(TEXT('🔢 İNDİKATÖRLER'!F416,"0.00")&amp;"%","?")</f>
        <v>003%</v>
      </c>
      <c r="L417" s="54" t="str">
        <f>IFERROR(IF('📡 CANLI_VERİ'!I417&gt;0,"+"&amp;TEXT('📡 CANLI_VERİ'!I417,"0.0")&amp;"%",TEXT('📡 CANLI_VERİ'!I417,"0.0")&amp;"%"),"—")</f>
        <v>+01%</v>
      </c>
      <c r="M417" s="58">
        <f>'📡 CANLI_VERİ'!H417</f>
        <v>16109</v>
      </c>
      <c r="N417" s="58">
        <f>'📡 CANLI_VERİ'!C417</f>
        <v>13.53</v>
      </c>
      <c r="O417" s="56" t="str">
        <f>IF(COUNT('🔢 İNDİKATÖRLER'!U416),REPT("█",'🔢 İNDİKATÖRLER'!U416)&amp;"  "&amp;'🔢 İNDİKATÖRLER'!U416&amp;"/15","")</f>
        <v>███████████  11/15</v>
      </c>
      <c r="P417" s="250" t="str">
        <f t="shared" si="12"/>
        <v>—</v>
      </c>
      <c r="Q417" s="250" t="str">
        <f t="shared" si="13"/>
        <v>📊 Yüksek Skor</v>
      </c>
    </row>
    <row r="418" spans="1:17" ht="16.05" customHeight="1" x14ac:dyDescent="0.3">
      <c r="A418" s="15">
        <v>415</v>
      </c>
      <c r="B418" s="16" t="s">
        <v>196</v>
      </c>
      <c r="C418" s="72">
        <f>'🔢 İNDİKATÖRLER'!U417</f>
        <v>6</v>
      </c>
      <c r="D418" s="61" t="str">
        <f>'🔢 İNDİKATÖRLER'!N417</f>
        <v>✗</v>
      </c>
      <c r="E418" s="61" t="str">
        <f>'🔢 İNDİKATÖRLER'!O417</f>
        <v>✓</v>
      </c>
      <c r="F418" s="60" t="str">
        <f>'🔢 İNDİKATÖRLER'!P417</f>
        <v>✓</v>
      </c>
      <c r="G418" s="60" t="str">
        <f>'🔢 İNDİKATÖRLER'!Q417</f>
        <v>✗</v>
      </c>
      <c r="H418" s="60" t="str">
        <f>'🔢 İNDİKATÖRLER'!R417</f>
        <v>✗</v>
      </c>
      <c r="I418" s="61" t="str">
        <f>'🔢 İNDİKATÖRLER'!S417</f>
        <v>✗</v>
      </c>
      <c r="J418" s="64" t="str">
        <f>IF('🔢 İNDİKATÖRLER'!T417&lt;0,'🔢 İNDİKATÖRLER'!T417&amp;"","—")</f>
        <v>—</v>
      </c>
      <c r="K418" s="62" t="str">
        <f>IFERROR(TEXT('🔢 İNDİKATÖRLER'!F417,"0.00")&amp;"%","?")</f>
        <v>004%</v>
      </c>
      <c r="L418" s="61" t="str">
        <f>IFERROR(IF('📡 CANLI_VERİ'!I418&gt;0,"+"&amp;TEXT('📡 CANLI_VERİ'!I418,"0.0")&amp;"%",TEXT('📡 CANLI_VERİ'!I418,"0.0")&amp;"%"),"—")</f>
        <v>-01%</v>
      </c>
      <c r="M418" s="63">
        <f>'📡 CANLI_VERİ'!H418</f>
        <v>1863358</v>
      </c>
      <c r="N418" s="63">
        <f>'📡 CANLI_VERİ'!C418</f>
        <v>1.74</v>
      </c>
      <c r="O418" s="62" t="str">
        <f>IF(COUNT('🔢 İNDİKATÖRLER'!U417),REPT("█",'🔢 İNDİKATÖRLER'!U417)&amp;"  "&amp;'🔢 İNDİKATÖRLER'!U417&amp;"/15","")</f>
        <v>██████  6/15</v>
      </c>
      <c r="P418" s="250" t="str">
        <f t="shared" si="12"/>
        <v>—</v>
      </c>
      <c r="Q418" s="250" t="str">
        <f t="shared" si="13"/>
        <v>—</v>
      </c>
    </row>
    <row r="419" spans="1:17" ht="16.05" customHeight="1" x14ac:dyDescent="0.3">
      <c r="A419" s="24">
        <v>416</v>
      </c>
      <c r="B419" s="25" t="s">
        <v>678</v>
      </c>
      <c r="C419" s="24" t="str">
        <f>'🔢 İNDİKATÖRLER'!U418</f>
        <v/>
      </c>
      <c r="D419" s="24" t="str">
        <f>'🔢 İNDİKATÖRLER'!N418</f>
        <v>?</v>
      </c>
      <c r="E419" s="24" t="str">
        <f>'🔢 İNDİKATÖRLER'!O418</f>
        <v>?</v>
      </c>
      <c r="F419" s="24" t="str">
        <f>'🔢 İNDİKATÖRLER'!P418</f>
        <v>?</v>
      </c>
      <c r="G419" s="24" t="str">
        <f>'🔢 İNDİKATÖRLER'!Q418</f>
        <v>?</v>
      </c>
      <c r="H419" s="24" t="str">
        <f>'🔢 İNDİKATÖRLER'!R418</f>
        <v>?</v>
      </c>
      <c r="I419" s="24" t="str">
        <f>'🔢 İNDİKATÖRLER'!S418</f>
        <v>?</v>
      </c>
      <c r="J419" s="24" t="str">
        <f>IF('🔢 İNDİKATÖRLER'!T418&lt;0,'🔢 İNDİKATÖRLER'!T418&amp;"","—")</f>
        <v>—</v>
      </c>
      <c r="K419" s="24" t="str">
        <f>IFERROR(TEXT('🔢 İNDİKATÖRLER'!F418,"0.00")&amp;"%","?")</f>
        <v>?%</v>
      </c>
      <c r="L419" s="24" t="str">
        <f>IFERROR(IF('📡 CANLI_VERİ'!I419&gt;0,"+"&amp;TEXT('📡 CANLI_VERİ'!I419,"0.0")&amp;"%",TEXT('📡 CANLI_VERİ'!I419,"0.0")&amp;"%"),"—")</f>
        <v>00%</v>
      </c>
      <c r="M419" s="24">
        <f>'📡 CANLI_VERİ'!H419</f>
        <v>0</v>
      </c>
      <c r="N419" s="24">
        <f>'📡 CANLI_VERİ'!C419</f>
        <v>0</v>
      </c>
      <c r="O419" s="24" t="str">
        <f>IF(COUNT('🔢 İNDİKATÖRLER'!U418),REPT("█",'🔢 İNDİKATÖRLER'!U418)&amp;"  "&amp;'🔢 İNDİKATÖRLER'!U418&amp;"/15","")</f>
        <v/>
      </c>
      <c r="P419" s="250" t="str">
        <f t="shared" si="12"/>
        <v>—</v>
      </c>
      <c r="Q419" s="250" t="str">
        <f t="shared" si="13"/>
        <v>📊 Yüksek Skor</v>
      </c>
    </row>
    <row r="420" spans="1:17" ht="16.05" customHeight="1" x14ac:dyDescent="0.3">
      <c r="A420" s="15">
        <v>417</v>
      </c>
      <c r="B420" s="16" t="s">
        <v>110</v>
      </c>
      <c r="C420" s="59">
        <f>'🔢 İNDİKATÖRLER'!U419</f>
        <v>0</v>
      </c>
      <c r="D420" s="60" t="str">
        <f>'🔢 İNDİKATÖRLER'!N419</f>
        <v>✗</v>
      </c>
      <c r="E420" s="60" t="str">
        <f>'🔢 İNDİKATÖRLER'!O419</f>
        <v>✗</v>
      </c>
      <c r="F420" s="61" t="str">
        <f>'🔢 İNDİKATÖRLER'!P419</f>
        <v>✗</v>
      </c>
      <c r="G420" s="60" t="str">
        <f>'🔢 İNDİKATÖRLER'!Q419</f>
        <v>✗</v>
      </c>
      <c r="H420" s="60" t="str">
        <f>'🔢 İNDİKATÖRLER'!R419</f>
        <v>✗</v>
      </c>
      <c r="I420" s="60" t="str">
        <f>'🔢 İNDİKATÖRLER'!S419</f>
        <v>✗</v>
      </c>
      <c r="J420" s="60" t="str">
        <f>IF('🔢 İNDİKATÖRLER'!T419&lt;0,'🔢 İNDİKATÖRLER'!T419&amp;"","—")</f>
        <v>—</v>
      </c>
      <c r="K420" s="60" t="str">
        <f>IFERROR(TEXT('🔢 İNDİKATÖRLER'!F419,"0.00")&amp;"%","?")</f>
        <v>004%</v>
      </c>
      <c r="L420" s="60" t="str">
        <f>IFERROR(IF('📡 CANLI_VERİ'!I420&gt;0,"+"&amp;TEXT('📡 CANLI_VERİ'!I420,"0.0")&amp;"%",TEXT('📡 CANLI_VERİ'!I420,"0.0")&amp;"%"),"—")</f>
        <v>+00%</v>
      </c>
      <c r="M420" s="63">
        <f>'📡 CANLI_VERİ'!H420</f>
        <v>617835</v>
      </c>
      <c r="N420" s="63">
        <f>'📡 CANLI_VERİ'!C420</f>
        <v>31.66</v>
      </c>
      <c r="O420" s="64" t="str">
        <f>IF(COUNT('🔢 İNDİKATÖRLER'!U419),REPT("█",'🔢 İNDİKATÖRLER'!U419)&amp;"  "&amp;'🔢 İNDİKATÖRLER'!U419&amp;"/15","")</f>
        <v xml:space="preserve">  0/15</v>
      </c>
      <c r="P420" s="250" t="str">
        <f t="shared" si="12"/>
        <v>—</v>
      </c>
      <c r="Q420" s="250" t="str">
        <f t="shared" si="13"/>
        <v>—</v>
      </c>
    </row>
    <row r="421" spans="1:17" ht="16.05" customHeight="1" x14ac:dyDescent="0.3">
      <c r="A421" s="24">
        <v>418</v>
      </c>
      <c r="B421" s="25" t="s">
        <v>200</v>
      </c>
      <c r="C421" s="53">
        <f>'🔢 İNDİKATÖRLER'!U420</f>
        <v>6</v>
      </c>
      <c r="D421" s="54" t="str">
        <f>'🔢 İNDİKATÖRLER'!N420</f>
        <v>✗</v>
      </c>
      <c r="E421" s="55" t="str">
        <f>'🔢 İNDİKATÖRLER'!O420</f>
        <v>✓</v>
      </c>
      <c r="F421" s="54" t="str">
        <f>'🔢 İNDİKATÖRLER'!P420</f>
        <v>✓</v>
      </c>
      <c r="G421" s="54" t="str">
        <f>'🔢 İNDİKATÖRLER'!Q420</f>
        <v>✗</v>
      </c>
      <c r="H421" s="54" t="str">
        <f>'🔢 İNDİKATÖRLER'!R420</f>
        <v>✗</v>
      </c>
      <c r="I421" s="54" t="str">
        <f>'🔢 İNDİKATÖRLER'!S420</f>
        <v>✗</v>
      </c>
      <c r="J421" s="56" t="str">
        <f>IF('🔢 İNDİKATÖRLER'!T420&lt;0,'🔢 İNDİKATÖRLER'!T420&amp;"","—")</f>
        <v>—</v>
      </c>
      <c r="K421" s="57" t="str">
        <f>IFERROR(TEXT('🔢 İNDİKATÖRLER'!F420,"0.00")&amp;"%","?")</f>
        <v>003%</v>
      </c>
      <c r="L421" s="55" t="str">
        <f>IFERROR(IF('📡 CANLI_VERİ'!I421&gt;0,"+"&amp;TEXT('📡 CANLI_VERİ'!I421,"0.0")&amp;"%",TEXT('📡 CANLI_VERİ'!I421,"0.0")&amp;"%"),"—")</f>
        <v>-01%</v>
      </c>
      <c r="M421" s="58">
        <f>'📡 CANLI_VERİ'!H421</f>
        <v>457646</v>
      </c>
      <c r="N421" s="58">
        <f>'📡 CANLI_VERİ'!C421</f>
        <v>1.83</v>
      </c>
      <c r="O421" s="56" t="str">
        <f>IF(COUNT('🔢 İNDİKATÖRLER'!U420),REPT("█",'🔢 İNDİKATÖRLER'!U420)&amp;"  "&amp;'🔢 İNDİKATÖRLER'!U420&amp;"/15","")</f>
        <v>██████  6/15</v>
      </c>
      <c r="P421" s="250" t="str">
        <f t="shared" si="12"/>
        <v>—</v>
      </c>
      <c r="Q421" s="250" t="str">
        <f t="shared" si="13"/>
        <v>—</v>
      </c>
    </row>
    <row r="422" spans="1:17" ht="16.05" customHeight="1" x14ac:dyDescent="0.3">
      <c r="A422" s="15">
        <v>419</v>
      </c>
      <c r="B422" s="16" t="s">
        <v>146</v>
      </c>
      <c r="C422" s="59">
        <f>'🔢 İNDİKATÖRLER'!U421</f>
        <v>6</v>
      </c>
      <c r="D422" s="60" t="str">
        <f>'🔢 İNDİKATÖRLER'!N421</f>
        <v>✓</v>
      </c>
      <c r="E422" s="60" t="str">
        <f>'🔢 İNDİKATÖRLER'!O421</f>
        <v>✓</v>
      </c>
      <c r="F422" s="60" t="str">
        <f>'🔢 İNDİKATÖRLER'!P421</f>
        <v>✗</v>
      </c>
      <c r="G422" s="60" t="str">
        <f>'🔢 İNDİKATÖRLER'!Q421</f>
        <v>✓</v>
      </c>
      <c r="H422" s="60" t="str">
        <f>'🔢 İNDİKATÖRLER'!R421</f>
        <v>✗</v>
      </c>
      <c r="I422" s="60" t="str">
        <f>'🔢 İNDİKATÖRLER'!S421</f>
        <v>✗</v>
      </c>
      <c r="J422" s="60" t="str">
        <f>IF('🔢 İNDİKATÖRLER'!T421&lt;0,'🔢 İNDİKATÖRLER'!T421&amp;"","—")</f>
        <v>-2</v>
      </c>
      <c r="K422" s="60" t="str">
        <f>IFERROR(TEXT('🔢 İNDİKATÖRLER'!F421,"0.00")&amp;"%","?")</f>
        <v>005%</v>
      </c>
      <c r="L422" s="60" t="str">
        <f>IFERROR(IF('📡 CANLI_VERİ'!I422&gt;0,"+"&amp;TEXT('📡 CANLI_VERİ'!I422,"0.0")&amp;"%",TEXT('📡 CANLI_VERİ'!I422,"0.0")&amp;"%"),"—")</f>
        <v>00%</v>
      </c>
      <c r="M422" s="63">
        <f>'📡 CANLI_VERİ'!H422</f>
        <v>1455</v>
      </c>
      <c r="N422" s="63">
        <f>'📡 CANLI_VERİ'!C422</f>
        <v>84</v>
      </c>
      <c r="O422" s="64" t="str">
        <f>IF(COUNT('🔢 İNDİKATÖRLER'!U421),REPT("█",'🔢 İNDİKATÖRLER'!U421)&amp;"  "&amp;'🔢 İNDİKATÖRLER'!U421&amp;"/15","")</f>
        <v>██████  6/15</v>
      </c>
      <c r="P422" s="250" t="str">
        <f t="shared" si="12"/>
        <v>—</v>
      </c>
      <c r="Q422" s="250" t="str">
        <f t="shared" si="13"/>
        <v>—</v>
      </c>
    </row>
    <row r="423" spans="1:17" ht="16.05" customHeight="1" x14ac:dyDescent="0.3">
      <c r="A423" s="24">
        <v>420</v>
      </c>
      <c r="B423" s="25" t="s">
        <v>679</v>
      </c>
      <c r="C423" s="24" t="str">
        <f>'🔢 İNDİKATÖRLER'!U422</f>
        <v/>
      </c>
      <c r="D423" s="24" t="str">
        <f>'🔢 İNDİKATÖRLER'!N422</f>
        <v>?</v>
      </c>
      <c r="E423" s="24" t="str">
        <f>'🔢 İNDİKATÖRLER'!O422</f>
        <v>?</v>
      </c>
      <c r="F423" s="24" t="str">
        <f>'🔢 İNDİKATÖRLER'!P422</f>
        <v>?</v>
      </c>
      <c r="G423" s="24" t="str">
        <f>'🔢 İNDİKATÖRLER'!Q422</f>
        <v>?</v>
      </c>
      <c r="H423" s="24" t="str">
        <f>'🔢 İNDİKATÖRLER'!R422</f>
        <v>?</v>
      </c>
      <c r="I423" s="24" t="str">
        <f>'🔢 İNDİKATÖRLER'!S422</f>
        <v>?</v>
      </c>
      <c r="J423" s="24" t="str">
        <f>IF('🔢 İNDİKATÖRLER'!T422&lt;0,'🔢 İNDİKATÖRLER'!T422&amp;"","—")</f>
        <v>—</v>
      </c>
      <c r="K423" s="24" t="str">
        <f>IFERROR(TEXT('🔢 İNDİKATÖRLER'!F422,"0.00")&amp;"%","?")</f>
        <v>?%</v>
      </c>
      <c r="L423" s="24" t="str">
        <f>IFERROR(IF('📡 CANLI_VERİ'!I423&gt;0,"+"&amp;TEXT('📡 CANLI_VERİ'!I423,"0.0")&amp;"%",TEXT('📡 CANLI_VERİ'!I423,"0.0")&amp;"%"),"—")</f>
        <v>+00%</v>
      </c>
      <c r="M423" s="24">
        <f>'📡 CANLI_VERİ'!H423</f>
        <v>11212</v>
      </c>
      <c r="N423" s="24">
        <f>'📡 CANLI_VERİ'!C423</f>
        <v>90</v>
      </c>
      <c r="O423" s="24" t="str">
        <f>IF(COUNT('🔢 İNDİKATÖRLER'!U422),REPT("█",'🔢 İNDİKATÖRLER'!U422)&amp;"  "&amp;'🔢 İNDİKATÖRLER'!U422&amp;"/15","")</f>
        <v/>
      </c>
      <c r="P423" s="250" t="str">
        <f t="shared" si="12"/>
        <v>—</v>
      </c>
      <c r="Q423" s="250" t="str">
        <f t="shared" si="13"/>
        <v>📊 Yüksek Skor</v>
      </c>
    </row>
    <row r="424" spans="1:17" ht="16.05" customHeight="1" x14ac:dyDescent="0.3">
      <c r="A424" s="15">
        <v>421</v>
      </c>
      <c r="B424" s="16" t="s">
        <v>680</v>
      </c>
      <c r="C424" s="59">
        <f>'🔢 İNDİKATÖRLER'!U423</f>
        <v>5</v>
      </c>
      <c r="D424" s="60" t="str">
        <f>'🔢 İNDİKATÖRLER'!N423</f>
        <v>✗</v>
      </c>
      <c r="E424" s="61" t="str">
        <f>'🔢 İNDİKATÖRLER'!O423</f>
        <v>✓</v>
      </c>
      <c r="F424" s="60" t="str">
        <f>'🔢 İNDİKATÖRLER'!P423</f>
        <v>✗</v>
      </c>
      <c r="G424" s="61" t="str">
        <f>'🔢 İNDİKATÖRLER'!Q423</f>
        <v>✓</v>
      </c>
      <c r="H424" s="61" t="str">
        <f>'🔢 İNDİKATÖRLER'!R423</f>
        <v>✗</v>
      </c>
      <c r="I424" s="61" t="str">
        <f>'🔢 İNDİKATÖRLER'!S423</f>
        <v>✗</v>
      </c>
      <c r="J424" s="60" t="str">
        <f>IF('🔢 İNDİKATÖRLER'!T423&lt;0,'🔢 İNDİKATÖRLER'!T423&amp;"","—")</f>
        <v>—</v>
      </c>
      <c r="K424" s="60" t="str">
        <f>IFERROR(TEXT('🔢 İNDİKATÖRLER'!F423,"0.00")&amp;"%","?")</f>
        <v>004%</v>
      </c>
      <c r="L424" s="61" t="str">
        <f>IFERROR(IF('📡 CANLI_VERİ'!I424&gt;0,"+"&amp;TEXT('📡 CANLI_VERİ'!I424,"0.0")&amp;"%",TEXT('📡 CANLI_VERİ'!I424,"0.0")&amp;"%"),"—")</f>
        <v>00%</v>
      </c>
      <c r="M424" s="63">
        <f>'📡 CANLI_VERİ'!H424</f>
        <v>2048</v>
      </c>
      <c r="N424" s="63">
        <f>'📡 CANLI_VERİ'!C424</f>
        <v>500.5</v>
      </c>
      <c r="O424" s="64" t="str">
        <f>IF(COUNT('🔢 İNDİKATÖRLER'!U423),REPT("█",'🔢 İNDİKATÖRLER'!U423)&amp;"  "&amp;'🔢 İNDİKATÖRLER'!U423&amp;"/15","")</f>
        <v>█████  5/15</v>
      </c>
      <c r="P424" s="250" t="str">
        <f t="shared" si="12"/>
        <v>—</v>
      </c>
      <c r="Q424" s="250" t="str">
        <f t="shared" si="13"/>
        <v>—</v>
      </c>
    </row>
    <row r="425" spans="1:17" ht="16.05" customHeight="1" x14ac:dyDescent="0.3">
      <c r="A425" s="24">
        <v>422</v>
      </c>
      <c r="B425" s="25" t="s">
        <v>270</v>
      </c>
      <c r="C425" s="53">
        <f>'🔢 İNDİKATÖRLER'!U424</f>
        <v>6</v>
      </c>
      <c r="D425" s="54" t="str">
        <f>'🔢 İNDİKATÖRLER'!N424</f>
        <v>✗</v>
      </c>
      <c r="E425" s="55" t="str">
        <f>'🔢 İNDİKATÖRLER'!O424</f>
        <v>✓</v>
      </c>
      <c r="F425" s="54" t="str">
        <f>'🔢 İNDİKATÖRLER'!P424</f>
        <v>✓</v>
      </c>
      <c r="G425" s="54" t="str">
        <f>'🔢 İNDİKATÖRLER'!Q424</f>
        <v>✗</v>
      </c>
      <c r="H425" s="54" t="str">
        <f>'🔢 İNDİKATÖRLER'!R424</f>
        <v>✗</v>
      </c>
      <c r="I425" s="54" t="str">
        <f>'🔢 İNDİKATÖRLER'!S424</f>
        <v>✗</v>
      </c>
      <c r="J425" s="56" t="str">
        <f>IF('🔢 İNDİKATÖRLER'!T424&lt;0,'🔢 İNDİKATÖRLER'!T424&amp;"","—")</f>
        <v>—</v>
      </c>
      <c r="K425" s="57" t="str">
        <f>IFERROR(TEXT('🔢 İNDİKATÖRLER'!F424,"0.00")&amp;"%","?")</f>
        <v>003%</v>
      </c>
      <c r="L425" s="54" t="str">
        <f>IFERROR(IF('📡 CANLI_VERİ'!I425&gt;0,"+"&amp;TEXT('📡 CANLI_VERİ'!I425,"0.0")&amp;"%",TEXT('📡 CANLI_VERİ'!I425,"0.0")&amp;"%"),"—")</f>
        <v>00%</v>
      </c>
      <c r="M425" s="58">
        <f>'📡 CANLI_VERİ'!H425</f>
        <v>99790</v>
      </c>
      <c r="N425" s="58">
        <f>'📡 CANLI_VERİ'!C425</f>
        <v>7.12</v>
      </c>
      <c r="O425" s="56" t="str">
        <f>IF(COUNT('🔢 İNDİKATÖRLER'!U424),REPT("█",'🔢 İNDİKATÖRLER'!U424)&amp;"  "&amp;'🔢 İNDİKATÖRLER'!U424&amp;"/15","")</f>
        <v>██████  6/15</v>
      </c>
      <c r="P425" s="250" t="str">
        <f t="shared" si="12"/>
        <v>—</v>
      </c>
      <c r="Q425" s="250" t="str">
        <f t="shared" si="13"/>
        <v>—</v>
      </c>
    </row>
    <row r="426" spans="1:17" ht="16.05" customHeight="1" x14ac:dyDescent="0.3">
      <c r="A426" s="15">
        <v>423</v>
      </c>
      <c r="B426" s="16" t="s">
        <v>681</v>
      </c>
      <c r="C426" s="59">
        <f>'🔢 İNDİKATÖRLER'!U425</f>
        <v>6</v>
      </c>
      <c r="D426" s="61" t="str">
        <f>'🔢 İNDİKATÖRLER'!N425</f>
        <v>✗</v>
      </c>
      <c r="E426" s="61" t="str">
        <f>'🔢 İNDİKATÖRLER'!O425</f>
        <v>✓</v>
      </c>
      <c r="F426" s="61" t="str">
        <f>'🔢 İNDİKATÖRLER'!P425</f>
        <v>✓</v>
      </c>
      <c r="G426" s="60" t="str">
        <f>'🔢 İNDİKATÖRLER'!Q425</f>
        <v>✗</v>
      </c>
      <c r="H426" s="60" t="str">
        <f>'🔢 İNDİKATÖRLER'!R425</f>
        <v>✗</v>
      </c>
      <c r="I426" s="60" t="str">
        <f>'🔢 İNDİKATÖRLER'!S425</f>
        <v>✗</v>
      </c>
      <c r="J426" s="60" t="str">
        <f>IF('🔢 İNDİKATÖRLER'!T425&lt;0,'🔢 İNDİKATÖRLER'!T425&amp;"","—")</f>
        <v>—</v>
      </c>
      <c r="K426" s="60" t="str">
        <f>IFERROR(TEXT('🔢 İNDİKATÖRLER'!F425,"0.00")&amp;"%","?")</f>
        <v>003%</v>
      </c>
      <c r="L426" s="62" t="str">
        <f>IFERROR(IF('📡 CANLI_VERİ'!I426&gt;0,"+"&amp;TEXT('📡 CANLI_VERİ'!I426,"0.0")&amp;"%",TEXT('📡 CANLI_VERİ'!I426,"0.0")&amp;"%"),"—")</f>
        <v>00%</v>
      </c>
      <c r="M426" s="63">
        <f>'📡 CANLI_VERİ'!H426</f>
        <v>120825</v>
      </c>
      <c r="N426" s="63">
        <f>'📡 CANLI_VERİ'!C426</f>
        <v>27.8</v>
      </c>
      <c r="O426" s="64" t="str">
        <f>IF(COUNT('🔢 İNDİKATÖRLER'!U425),REPT("█",'🔢 İNDİKATÖRLER'!U425)&amp;"  "&amp;'🔢 İNDİKATÖRLER'!U425&amp;"/15","")</f>
        <v>██████  6/15</v>
      </c>
      <c r="P426" s="250" t="str">
        <f t="shared" si="12"/>
        <v>—</v>
      </c>
      <c r="Q426" s="250" t="str">
        <f t="shared" si="13"/>
        <v>—</v>
      </c>
    </row>
    <row r="427" spans="1:17" ht="16.05" customHeight="1" x14ac:dyDescent="0.3">
      <c r="A427" s="24">
        <v>424</v>
      </c>
      <c r="B427" s="25" t="s">
        <v>682</v>
      </c>
      <c r="C427" s="24" t="str">
        <f>'🔢 İNDİKATÖRLER'!U426</f>
        <v/>
      </c>
      <c r="D427" s="24" t="str">
        <f>'🔢 İNDİKATÖRLER'!N426</f>
        <v>?</v>
      </c>
      <c r="E427" s="24" t="str">
        <f>'🔢 İNDİKATÖRLER'!O426</f>
        <v>?</v>
      </c>
      <c r="F427" s="24" t="str">
        <f>'🔢 İNDİKATÖRLER'!P426</f>
        <v>?</v>
      </c>
      <c r="G427" s="24" t="str">
        <f>'🔢 İNDİKATÖRLER'!Q426</f>
        <v>?</v>
      </c>
      <c r="H427" s="24" t="str">
        <f>'🔢 İNDİKATÖRLER'!R426</f>
        <v>?</v>
      </c>
      <c r="I427" s="24" t="str">
        <f>'🔢 İNDİKATÖRLER'!S426</f>
        <v>?</v>
      </c>
      <c r="J427" s="24" t="str">
        <f>IF('🔢 İNDİKATÖRLER'!T426&lt;0,'🔢 İNDİKATÖRLER'!T426&amp;"","—")</f>
        <v>—</v>
      </c>
      <c r="K427" s="24" t="str">
        <f>IFERROR(TEXT('🔢 İNDİKATÖRLER'!F426,"0.00")&amp;"%","?")</f>
        <v>?%</v>
      </c>
      <c r="L427" s="24" t="str">
        <f>IFERROR(IF('📡 CANLI_VERİ'!I427&gt;0,"+"&amp;TEXT('📡 CANLI_VERİ'!I427,"0.0")&amp;"%",TEXT('📡 CANLI_VERİ'!I427,"0.0")&amp;"%"),"—")</f>
        <v>+01%</v>
      </c>
      <c r="M427" s="24">
        <f>'📡 CANLI_VERİ'!H427</f>
        <v>7852</v>
      </c>
      <c r="N427" s="24">
        <f>'📡 CANLI_VERİ'!C427</f>
        <v>33.619999999999997</v>
      </c>
      <c r="O427" s="24" t="str">
        <f>IF(COUNT('🔢 İNDİKATÖRLER'!U426),REPT("█",'🔢 İNDİKATÖRLER'!U426)&amp;"  "&amp;'🔢 İNDİKATÖRLER'!U426&amp;"/15","")</f>
        <v/>
      </c>
      <c r="P427" s="250" t="str">
        <f t="shared" si="12"/>
        <v>—</v>
      </c>
      <c r="Q427" s="250" t="str">
        <f t="shared" si="13"/>
        <v>📊 Yüksek Skor</v>
      </c>
    </row>
    <row r="428" spans="1:17" ht="16.05" customHeight="1" x14ac:dyDescent="0.3">
      <c r="A428" s="15">
        <v>425</v>
      </c>
      <c r="B428" s="16" t="s">
        <v>683</v>
      </c>
      <c r="C428" s="15" t="str">
        <f>'🔢 İNDİKATÖRLER'!U427</f>
        <v/>
      </c>
      <c r="D428" s="15" t="str">
        <f>'🔢 İNDİKATÖRLER'!N427</f>
        <v>?</v>
      </c>
      <c r="E428" s="15" t="str">
        <f>'🔢 İNDİKATÖRLER'!O427</f>
        <v>?</v>
      </c>
      <c r="F428" s="15" t="str">
        <f>'🔢 İNDİKATÖRLER'!P427</f>
        <v>?</v>
      </c>
      <c r="G428" s="15" t="str">
        <f>'🔢 İNDİKATÖRLER'!Q427</f>
        <v>?</v>
      </c>
      <c r="H428" s="15" t="str">
        <f>'🔢 İNDİKATÖRLER'!R427</f>
        <v>?</v>
      </c>
      <c r="I428" s="15" t="str">
        <f>'🔢 İNDİKATÖRLER'!S427</f>
        <v>?</v>
      </c>
      <c r="J428" s="15" t="str">
        <f>IF('🔢 İNDİKATÖRLER'!T427&lt;0,'🔢 İNDİKATÖRLER'!T427&amp;"","—")</f>
        <v>—</v>
      </c>
      <c r="K428" s="15" t="str">
        <f>IFERROR(TEXT('🔢 İNDİKATÖRLER'!F427,"0.00")&amp;"%","?")</f>
        <v>?%</v>
      </c>
      <c r="L428" s="15" t="str">
        <f>IFERROR(IF('📡 CANLI_VERİ'!I428&gt;0,"+"&amp;TEXT('📡 CANLI_VERİ'!I428,"0.0")&amp;"%",TEXT('📡 CANLI_VERİ'!I428,"0.0")&amp;"%"),"—")</f>
        <v>00%</v>
      </c>
      <c r="M428" s="15">
        <f>'📡 CANLI_VERİ'!H428</f>
        <v>2477</v>
      </c>
      <c r="N428" s="15">
        <f>'📡 CANLI_VERİ'!C428</f>
        <v>26</v>
      </c>
      <c r="O428" s="15" t="str">
        <f>IF(COUNT('🔢 İNDİKATÖRLER'!U427),REPT("█",'🔢 İNDİKATÖRLER'!U427)&amp;"  "&amp;'🔢 İNDİKATÖRLER'!U427&amp;"/15","")</f>
        <v/>
      </c>
      <c r="P428" s="250" t="str">
        <f t="shared" si="12"/>
        <v>—</v>
      </c>
      <c r="Q428" s="250" t="str">
        <f t="shared" si="13"/>
        <v>📊 Yüksek Skor</v>
      </c>
    </row>
    <row r="429" spans="1:17" ht="16.05" customHeight="1" x14ac:dyDescent="0.3">
      <c r="A429" s="24">
        <v>426</v>
      </c>
      <c r="B429" s="25" t="s">
        <v>181</v>
      </c>
      <c r="C429" s="24" t="str">
        <f>'🔢 İNDİKATÖRLER'!U428</f>
        <v/>
      </c>
      <c r="D429" s="24" t="str">
        <f>'🔢 İNDİKATÖRLER'!N428</f>
        <v>?</v>
      </c>
      <c r="E429" s="24" t="str">
        <f>'🔢 İNDİKATÖRLER'!O428</f>
        <v>?</v>
      </c>
      <c r="F429" s="24" t="str">
        <f>'🔢 İNDİKATÖRLER'!P428</f>
        <v>?</v>
      </c>
      <c r="G429" s="24" t="str">
        <f>'🔢 İNDİKATÖRLER'!Q428</f>
        <v>?</v>
      </c>
      <c r="H429" s="24" t="str">
        <f>'🔢 İNDİKATÖRLER'!R428</f>
        <v>?</v>
      </c>
      <c r="I429" s="24" t="str">
        <f>'🔢 İNDİKATÖRLER'!S428</f>
        <v>?</v>
      </c>
      <c r="J429" s="24" t="str">
        <f>IF('🔢 İNDİKATÖRLER'!T428&lt;0,'🔢 İNDİKATÖRLER'!T428&amp;"","—")</f>
        <v>—</v>
      </c>
      <c r="K429" s="24" t="str">
        <f>IFERROR(TEXT('🔢 İNDİKATÖRLER'!F428,"0.00")&amp;"%","?")</f>
        <v>?%</v>
      </c>
      <c r="L429" s="24" t="str">
        <f>IFERROR(IF('📡 CANLI_VERİ'!I429&gt;0,"+"&amp;TEXT('📡 CANLI_VERİ'!I429,"0.0")&amp;"%",TEXT('📡 CANLI_VERİ'!I429,"0.0")&amp;"%"),"—")</f>
        <v>00%</v>
      </c>
      <c r="M429" s="24">
        <f>'📡 CANLI_VERİ'!H429</f>
        <v>347277</v>
      </c>
      <c r="N429" s="24">
        <f>'📡 CANLI_VERİ'!C429</f>
        <v>2.37</v>
      </c>
      <c r="O429" s="24" t="str">
        <f>IF(COUNT('🔢 İNDİKATÖRLER'!U428),REPT("█",'🔢 İNDİKATÖRLER'!U428)&amp;"  "&amp;'🔢 İNDİKATÖRLER'!U428&amp;"/15","")</f>
        <v/>
      </c>
      <c r="P429" s="250" t="str">
        <f t="shared" si="12"/>
        <v>—</v>
      </c>
      <c r="Q429" s="250" t="str">
        <f t="shared" si="13"/>
        <v>📊 Yüksek Skor</v>
      </c>
    </row>
    <row r="430" spans="1:17" ht="16.05" customHeight="1" x14ac:dyDescent="0.3">
      <c r="A430" s="15">
        <v>427</v>
      </c>
      <c r="B430" s="16" t="s">
        <v>684</v>
      </c>
      <c r="C430" s="59">
        <f>'🔢 İNDİKATÖRLER'!U429</f>
        <v>8</v>
      </c>
      <c r="D430" s="60" t="str">
        <f>'🔢 İNDİKATÖRLER'!N429</f>
        <v>✗</v>
      </c>
      <c r="E430" s="61" t="str">
        <f>'🔢 İNDİKATÖRLER'!O429</f>
        <v>✓</v>
      </c>
      <c r="F430" s="60" t="str">
        <f>'🔢 İNDİKATÖRLER'!P429</f>
        <v>✓</v>
      </c>
      <c r="G430" s="60" t="str">
        <f>'🔢 İNDİKATÖRLER'!Q429</f>
        <v>✗</v>
      </c>
      <c r="H430" s="60" t="str">
        <f>'🔢 İNDİKATÖRLER'!R429</f>
        <v>✓</v>
      </c>
      <c r="I430" s="60" t="str">
        <f>'🔢 İNDİKATÖRLER'!S429</f>
        <v>✗</v>
      </c>
      <c r="J430" s="60" t="str">
        <f>IF('🔢 İNDİKATÖRLER'!T429&lt;0,'🔢 İNDİKATÖRLER'!T429&amp;"","—")</f>
        <v>—</v>
      </c>
      <c r="K430" s="60" t="str">
        <f>IFERROR(TEXT('🔢 İNDİKATÖRLER'!F429,"0.00")&amp;"%","?")</f>
        <v>004%</v>
      </c>
      <c r="L430" s="61" t="str">
        <f>IFERROR(IF('📡 CANLI_VERİ'!I430&gt;0,"+"&amp;TEXT('📡 CANLI_VERİ'!I430,"0.0")&amp;"%",TEXT('📡 CANLI_VERİ'!I430,"0.0")&amp;"%"),"—")</f>
        <v>+00%</v>
      </c>
      <c r="M430" s="63">
        <f>'📡 CANLI_VERİ'!H430</f>
        <v>40748</v>
      </c>
      <c r="N430" s="63">
        <f>'📡 CANLI_VERİ'!C430</f>
        <v>43.8</v>
      </c>
      <c r="O430" s="64" t="str">
        <f>IF(COUNT('🔢 İNDİKATÖRLER'!U429),REPT("█",'🔢 İNDİKATÖRLER'!U429)&amp;"  "&amp;'🔢 İNDİKATÖRLER'!U429&amp;"/15","")</f>
        <v>████████  8/15</v>
      </c>
      <c r="P430" s="250" t="str">
        <f t="shared" si="12"/>
        <v>—</v>
      </c>
      <c r="Q430" s="250" t="str">
        <f t="shared" si="13"/>
        <v>—</v>
      </c>
    </row>
    <row r="431" spans="1:17" ht="16.05" customHeight="1" x14ac:dyDescent="0.3">
      <c r="A431" s="24">
        <v>428</v>
      </c>
      <c r="B431" s="25" t="s">
        <v>685</v>
      </c>
      <c r="C431" s="53">
        <f>'🔢 İNDİKATÖRLER'!U430</f>
        <v>13</v>
      </c>
      <c r="D431" s="54" t="str">
        <f>'🔢 İNDİKATÖRLER'!N430</f>
        <v>✓</v>
      </c>
      <c r="E431" s="54" t="str">
        <f>'🔢 İNDİKATÖRLER'!O430</f>
        <v>✓</v>
      </c>
      <c r="F431" s="54" t="str">
        <f>'🔢 İNDİKATÖRLER'!P430</f>
        <v>✓</v>
      </c>
      <c r="G431" s="55" t="str">
        <f>'🔢 İNDİKATÖRLER'!Q430</f>
        <v>✓</v>
      </c>
      <c r="H431" s="54" t="str">
        <f>'🔢 İNDİKATÖRLER'!R430</f>
        <v>✓</v>
      </c>
      <c r="I431" s="54" t="str">
        <f>'🔢 İNDİKATÖRLER'!S430</f>
        <v>✓</v>
      </c>
      <c r="J431" s="54" t="str">
        <f>IF('🔢 İNDİKATÖRLER'!T430&lt;0,'🔢 İNDİKATÖRLER'!T430&amp;"","—")</f>
        <v>-2</v>
      </c>
      <c r="K431" s="54" t="str">
        <f>IFERROR(TEXT('🔢 İNDİKATÖRLER'!F430,"0.00")&amp;"%","?")</f>
        <v>006%</v>
      </c>
      <c r="L431" s="54" t="str">
        <f>IFERROR(IF('📡 CANLI_VERİ'!I431&gt;0,"+"&amp;TEXT('📡 CANLI_VERİ'!I431,"0.0")&amp;"%",TEXT('📡 CANLI_VERİ'!I431,"0.0")&amp;"%"),"—")</f>
        <v>-01%</v>
      </c>
      <c r="M431" s="58">
        <f>'📡 CANLI_VERİ'!H431</f>
        <v>38435</v>
      </c>
      <c r="N431" s="58">
        <f>'📡 CANLI_VERİ'!C431</f>
        <v>28.5</v>
      </c>
      <c r="O431" s="56" t="str">
        <f>IF(COUNT('🔢 İNDİKATÖRLER'!U430),REPT("█",'🔢 İNDİKATÖRLER'!U430)&amp;"  "&amp;'🔢 İNDİKATÖRLER'!U430&amp;"/15","")</f>
        <v>█████████████  13/15</v>
      </c>
      <c r="P431" s="250" t="str">
        <f t="shared" si="12"/>
        <v>✓ K4+K5</v>
      </c>
      <c r="Q431" s="250" t="str">
        <f t="shared" si="13"/>
        <v>🔥 Güçlü AL</v>
      </c>
    </row>
    <row r="432" spans="1:17" ht="16.05" customHeight="1" x14ac:dyDescent="0.3">
      <c r="A432" s="15">
        <v>429</v>
      </c>
      <c r="B432" s="16" t="s">
        <v>163</v>
      </c>
      <c r="C432" s="15" t="str">
        <f>'🔢 İNDİKATÖRLER'!U431</f>
        <v/>
      </c>
      <c r="D432" s="15" t="str">
        <f>'🔢 İNDİKATÖRLER'!N431</f>
        <v>?</v>
      </c>
      <c r="E432" s="15" t="str">
        <f>'🔢 İNDİKATÖRLER'!O431</f>
        <v>?</v>
      </c>
      <c r="F432" s="15" t="str">
        <f>'🔢 İNDİKATÖRLER'!P431</f>
        <v>?</v>
      </c>
      <c r="G432" s="15" t="str">
        <f>'🔢 İNDİKATÖRLER'!Q431</f>
        <v>?</v>
      </c>
      <c r="H432" s="15" t="str">
        <f>'🔢 İNDİKATÖRLER'!R431</f>
        <v>?</v>
      </c>
      <c r="I432" s="15" t="str">
        <f>'🔢 İNDİKATÖRLER'!S431</f>
        <v>?</v>
      </c>
      <c r="J432" s="15" t="str">
        <f>IF('🔢 İNDİKATÖRLER'!T431&lt;0,'🔢 İNDİKATÖRLER'!T431&amp;"","—")</f>
        <v>—</v>
      </c>
      <c r="K432" s="15" t="str">
        <f>IFERROR(TEXT('🔢 İNDİKATÖRLER'!F431,"0.00")&amp;"%","?")</f>
        <v>?%</v>
      </c>
      <c r="L432" s="15" t="str">
        <f>IFERROR(IF('📡 CANLI_VERİ'!I432&gt;0,"+"&amp;TEXT('📡 CANLI_VERİ'!I432,"0.0")&amp;"%",TEXT('📡 CANLI_VERİ'!I432,"0.0")&amp;"%"),"—")</f>
        <v>-01%</v>
      </c>
      <c r="M432" s="15">
        <f>'📡 CANLI_VERİ'!H432</f>
        <v>16450</v>
      </c>
      <c r="N432" s="15">
        <f>'📡 CANLI_VERİ'!C432</f>
        <v>240</v>
      </c>
      <c r="O432" s="15" t="str">
        <f>IF(COUNT('🔢 İNDİKATÖRLER'!U431),REPT("█",'🔢 İNDİKATÖRLER'!U431)&amp;"  "&amp;'🔢 İNDİKATÖRLER'!U431&amp;"/15","")</f>
        <v/>
      </c>
      <c r="P432" s="250" t="str">
        <f t="shared" si="12"/>
        <v>—</v>
      </c>
      <c r="Q432" s="250" t="str">
        <f t="shared" si="13"/>
        <v>📊 Yüksek Skor</v>
      </c>
    </row>
    <row r="433" spans="1:17" ht="16.05" customHeight="1" x14ac:dyDescent="0.3">
      <c r="A433" s="24">
        <v>430</v>
      </c>
      <c r="B433" s="25" t="s">
        <v>99</v>
      </c>
      <c r="C433" s="53">
        <f>'🔢 İNDİKATÖRLER'!U432</f>
        <v>3</v>
      </c>
      <c r="D433" s="54" t="str">
        <f>'🔢 İNDİKATÖRLER'!N432</f>
        <v>✗</v>
      </c>
      <c r="E433" s="55" t="str">
        <f>'🔢 İNDİKATÖRLER'!O432</f>
        <v>✗</v>
      </c>
      <c r="F433" s="54" t="str">
        <f>'🔢 İNDİKATÖRLER'!P432</f>
        <v>✓</v>
      </c>
      <c r="G433" s="54" t="str">
        <f>'🔢 İNDİKATÖRLER'!Q432</f>
        <v>✗</v>
      </c>
      <c r="H433" s="54" t="str">
        <f>'🔢 İNDİKATÖRLER'!R432</f>
        <v>✗</v>
      </c>
      <c r="I433" s="54" t="str">
        <f>'🔢 İNDİKATÖRLER'!S432</f>
        <v>✗</v>
      </c>
      <c r="J433" s="54" t="str">
        <f>IF('🔢 İNDİKATÖRLER'!T432&lt;0,'🔢 İNDİKATÖRLER'!T432&amp;"","—")</f>
        <v>—</v>
      </c>
      <c r="K433" s="54" t="str">
        <f>IFERROR(TEXT('🔢 İNDİKATÖRLER'!F432,"0.00")&amp;"%","?")</f>
        <v>004%</v>
      </c>
      <c r="L433" s="54" t="str">
        <f>IFERROR(IF('📡 CANLI_VERİ'!I433&gt;0,"+"&amp;TEXT('📡 CANLI_VERİ'!I433,"0.0")&amp;"%",TEXT('📡 CANLI_VERİ'!I433,"0.0")&amp;"%"),"—")</f>
        <v>00%</v>
      </c>
      <c r="M433" s="58">
        <f>'📡 CANLI_VERİ'!H433</f>
        <v>3830636</v>
      </c>
      <c r="N433" s="58">
        <f>'📡 CANLI_VERİ'!C433</f>
        <v>37.04</v>
      </c>
      <c r="O433" s="56" t="str">
        <f>IF(COUNT('🔢 İNDİKATÖRLER'!U432),REPT("█",'🔢 İNDİKATÖRLER'!U432)&amp;"  "&amp;'🔢 İNDİKATÖRLER'!U432&amp;"/15","")</f>
        <v>███  3/15</v>
      </c>
      <c r="P433" s="250" t="str">
        <f t="shared" si="12"/>
        <v>—</v>
      </c>
      <c r="Q433" s="250" t="str">
        <f t="shared" si="13"/>
        <v>—</v>
      </c>
    </row>
    <row r="434" spans="1:17" ht="16.05" customHeight="1" x14ac:dyDescent="0.3">
      <c r="A434" s="15">
        <v>431</v>
      </c>
      <c r="B434" s="16" t="s">
        <v>171</v>
      </c>
      <c r="C434" s="15" t="str">
        <f>'🔢 İNDİKATÖRLER'!U433</f>
        <v/>
      </c>
      <c r="D434" s="15" t="str">
        <f>'🔢 İNDİKATÖRLER'!N433</f>
        <v>?</v>
      </c>
      <c r="E434" s="15" t="str">
        <f>'🔢 İNDİKATÖRLER'!O433</f>
        <v>?</v>
      </c>
      <c r="F434" s="15" t="str">
        <f>'🔢 İNDİKATÖRLER'!P433</f>
        <v>?</v>
      </c>
      <c r="G434" s="15" t="str">
        <f>'🔢 İNDİKATÖRLER'!Q433</f>
        <v>?</v>
      </c>
      <c r="H434" s="15" t="str">
        <f>'🔢 İNDİKATÖRLER'!R433</f>
        <v>?</v>
      </c>
      <c r="I434" s="15" t="str">
        <f>'🔢 İNDİKATÖRLER'!S433</f>
        <v>?</v>
      </c>
      <c r="J434" s="15" t="str">
        <f>IF('🔢 İNDİKATÖRLER'!T433&lt;0,'🔢 İNDİKATÖRLER'!T433&amp;"","—")</f>
        <v>—</v>
      </c>
      <c r="K434" s="15" t="str">
        <f>IFERROR(TEXT('🔢 İNDİKATÖRLER'!F433,"0.00")&amp;"%","?")</f>
        <v>?%</v>
      </c>
      <c r="L434" s="15" t="str">
        <f>IFERROR(IF('📡 CANLI_VERİ'!I434&gt;0,"+"&amp;TEXT('📡 CANLI_VERİ'!I434,"0.0")&amp;"%",TEXT('📡 CANLI_VERİ'!I434,"0.0")&amp;"%"),"—")</f>
        <v>00%</v>
      </c>
      <c r="M434" s="15">
        <f>'📡 CANLI_VERİ'!H434</f>
        <v>193056</v>
      </c>
      <c r="N434" s="15">
        <f>'📡 CANLI_VERİ'!C434</f>
        <v>3.26</v>
      </c>
      <c r="O434" s="15" t="str">
        <f>IF(COUNT('🔢 İNDİKATÖRLER'!U433),REPT("█",'🔢 İNDİKATÖRLER'!U433)&amp;"  "&amp;'🔢 İNDİKATÖRLER'!U433&amp;"/15","")</f>
        <v/>
      </c>
      <c r="P434" s="250" t="str">
        <f t="shared" si="12"/>
        <v>—</v>
      </c>
      <c r="Q434" s="250" t="str">
        <f t="shared" si="13"/>
        <v>📊 Yüksek Skor</v>
      </c>
    </row>
    <row r="435" spans="1:17" ht="16.05" customHeight="1" x14ac:dyDescent="0.3">
      <c r="A435" s="24">
        <v>432</v>
      </c>
      <c r="B435" s="25" t="s">
        <v>153</v>
      </c>
      <c r="C435" s="53">
        <f>'🔢 İNDİKATÖRLER'!U434</f>
        <v>8</v>
      </c>
      <c r="D435" s="54" t="str">
        <f>'🔢 İNDİKATÖRLER'!N434</f>
        <v>✗</v>
      </c>
      <c r="E435" s="55" t="str">
        <f>'🔢 İNDİKATÖRLER'!O434</f>
        <v>✓</v>
      </c>
      <c r="F435" s="54" t="str">
        <f>'🔢 İNDİKATÖRLER'!P434</f>
        <v>✓</v>
      </c>
      <c r="G435" s="55" t="str">
        <f>'🔢 İNDİKATÖRLER'!Q434</f>
        <v>✗</v>
      </c>
      <c r="H435" s="54" t="str">
        <f>'🔢 İNDİKATÖRLER'!R434</f>
        <v>✓</v>
      </c>
      <c r="I435" s="54" t="str">
        <f>'🔢 İNDİKATÖRLER'!S434</f>
        <v>✗</v>
      </c>
      <c r="J435" s="56" t="str">
        <f>IF('🔢 İNDİKATÖRLER'!T434&lt;0,'🔢 İNDİKATÖRLER'!T434&amp;"","—")</f>
        <v>—</v>
      </c>
      <c r="K435" s="57" t="str">
        <f>IFERROR(TEXT('🔢 İNDİKATÖRLER'!F434,"0.00")&amp;"%","?")</f>
        <v>003%</v>
      </c>
      <c r="L435" s="54" t="str">
        <f>IFERROR(IF('📡 CANLI_VERİ'!I435&gt;0,"+"&amp;TEXT('📡 CANLI_VERİ'!I435,"0.0")&amp;"%",TEXT('📡 CANLI_VERİ'!I435,"0.0")&amp;"%"),"—")</f>
        <v>+00%</v>
      </c>
      <c r="M435" s="58">
        <f>'📡 CANLI_VERİ'!H435</f>
        <v>2494</v>
      </c>
      <c r="N435" s="58">
        <f>'📡 CANLI_VERİ'!C435</f>
        <v>55.05</v>
      </c>
      <c r="O435" s="56" t="str">
        <f>IF(COUNT('🔢 İNDİKATÖRLER'!U434),REPT("█",'🔢 İNDİKATÖRLER'!U434)&amp;"  "&amp;'🔢 İNDİKATÖRLER'!U434&amp;"/15","")</f>
        <v>████████  8/15</v>
      </c>
      <c r="P435" s="250" t="str">
        <f t="shared" si="12"/>
        <v>—</v>
      </c>
      <c r="Q435" s="250" t="str">
        <f t="shared" si="13"/>
        <v>—</v>
      </c>
    </row>
    <row r="436" spans="1:17" ht="16.05" customHeight="1" x14ac:dyDescent="0.3">
      <c r="A436" s="15">
        <v>433</v>
      </c>
      <c r="B436" s="16" t="s">
        <v>109</v>
      </c>
      <c r="C436" s="59">
        <f>'🔢 İNDİKATÖRLER'!U435</f>
        <v>8</v>
      </c>
      <c r="D436" s="60" t="str">
        <f>'🔢 İNDİKATÖRLER'!N435</f>
        <v>✗</v>
      </c>
      <c r="E436" s="61" t="str">
        <f>'🔢 İNDİKATÖRLER'!O435</f>
        <v>✓</v>
      </c>
      <c r="F436" s="60" t="str">
        <f>'🔢 İNDİKATÖRLER'!P435</f>
        <v>✓</v>
      </c>
      <c r="G436" s="60" t="str">
        <f>'🔢 İNDİKATÖRLER'!Q435</f>
        <v>✗</v>
      </c>
      <c r="H436" s="60" t="str">
        <f>'🔢 İNDİKATÖRLER'!R435</f>
        <v>✓</v>
      </c>
      <c r="I436" s="60" t="str">
        <f>'🔢 İNDİKATÖRLER'!S435</f>
        <v>✗</v>
      </c>
      <c r="J436" s="60" t="str">
        <f>IF('🔢 İNDİKATÖRLER'!T435&lt;0,'🔢 İNDİKATÖRLER'!T435&amp;"","—")</f>
        <v>—</v>
      </c>
      <c r="K436" s="60" t="str">
        <f>IFERROR(TEXT('🔢 İNDİKATÖRLER'!F435,"0.00")&amp;"%","?")</f>
        <v>004%</v>
      </c>
      <c r="L436" s="60" t="str">
        <f>IFERROR(IF('📡 CANLI_VERİ'!I436&gt;0,"+"&amp;TEXT('📡 CANLI_VERİ'!I436,"0.0")&amp;"%",TEXT('📡 CANLI_VERİ'!I436,"0.0")&amp;"%"),"—")</f>
        <v>00%</v>
      </c>
      <c r="M436" s="63">
        <f>'📡 CANLI_VERİ'!H436</f>
        <v>129725</v>
      </c>
      <c r="N436" s="63">
        <f>'📡 CANLI_VERİ'!C436</f>
        <v>8.33</v>
      </c>
      <c r="O436" s="64" t="str">
        <f>IF(COUNT('🔢 İNDİKATÖRLER'!U435),REPT("█",'🔢 İNDİKATÖRLER'!U435)&amp;"  "&amp;'🔢 İNDİKATÖRLER'!U435&amp;"/15","")</f>
        <v>████████  8/15</v>
      </c>
      <c r="P436" s="250" t="str">
        <f t="shared" si="12"/>
        <v>—</v>
      </c>
      <c r="Q436" s="250" t="str">
        <f t="shared" si="13"/>
        <v>—</v>
      </c>
    </row>
    <row r="437" spans="1:17" ht="16.05" customHeight="1" x14ac:dyDescent="0.3">
      <c r="A437" s="24">
        <v>434</v>
      </c>
      <c r="B437" s="25" t="s">
        <v>686</v>
      </c>
      <c r="C437" s="24" t="str">
        <f>'🔢 İNDİKATÖRLER'!U436</f>
        <v/>
      </c>
      <c r="D437" s="24" t="str">
        <f>'🔢 İNDİKATÖRLER'!N436</f>
        <v>?</v>
      </c>
      <c r="E437" s="24" t="str">
        <f>'🔢 İNDİKATÖRLER'!O436</f>
        <v>?</v>
      </c>
      <c r="F437" s="24" t="str">
        <f>'🔢 İNDİKATÖRLER'!P436</f>
        <v>?</v>
      </c>
      <c r="G437" s="24" t="str">
        <f>'🔢 İNDİKATÖRLER'!Q436</f>
        <v>?</v>
      </c>
      <c r="H437" s="24" t="str">
        <f>'🔢 İNDİKATÖRLER'!R436</f>
        <v>?</v>
      </c>
      <c r="I437" s="24" t="str">
        <f>'🔢 İNDİKATÖRLER'!S436</f>
        <v>?</v>
      </c>
      <c r="J437" s="24" t="str">
        <f>IF('🔢 İNDİKATÖRLER'!T436&lt;0,'🔢 İNDİKATÖRLER'!T436&amp;"","—")</f>
        <v>—</v>
      </c>
      <c r="K437" s="24" t="str">
        <f>IFERROR(TEXT('🔢 İNDİKATÖRLER'!F436,"0.00")&amp;"%","?")</f>
        <v>?%</v>
      </c>
      <c r="L437" s="24" t="str">
        <f>IFERROR(IF('📡 CANLI_VERİ'!I437&gt;0,"+"&amp;TEXT('📡 CANLI_VERİ'!I437,"0.0")&amp;"%",TEXT('📡 CANLI_VERİ'!I437,"0.0")&amp;"%"),"—")</f>
        <v>+00%</v>
      </c>
      <c r="M437" s="24">
        <f>'📡 CANLI_VERİ'!H437</f>
        <v>179912</v>
      </c>
      <c r="N437" s="24">
        <f>'📡 CANLI_VERİ'!C437</f>
        <v>11.67</v>
      </c>
      <c r="O437" s="24" t="str">
        <f>IF(COUNT('🔢 İNDİKATÖRLER'!U436),REPT("█",'🔢 İNDİKATÖRLER'!U436)&amp;"  "&amp;'🔢 İNDİKATÖRLER'!U436&amp;"/15","")</f>
        <v/>
      </c>
      <c r="P437" s="250" t="str">
        <f t="shared" si="12"/>
        <v>—</v>
      </c>
      <c r="Q437" s="250" t="str">
        <f t="shared" si="13"/>
        <v>📊 Yüksek Skor</v>
      </c>
    </row>
    <row r="438" spans="1:17" ht="16.05" customHeight="1" x14ac:dyDescent="0.3">
      <c r="A438" s="15">
        <v>435</v>
      </c>
      <c r="B438" s="16" t="s">
        <v>687</v>
      </c>
      <c r="C438" s="59">
        <f>'🔢 İNDİKATÖRLER'!U437</f>
        <v>11</v>
      </c>
      <c r="D438" s="60" t="str">
        <f>'🔢 İNDİKATÖRLER'!N437</f>
        <v>✓</v>
      </c>
      <c r="E438" s="61" t="str">
        <f>'🔢 İNDİKATÖRLER'!O437</f>
        <v>✓</v>
      </c>
      <c r="F438" s="60" t="str">
        <f>'🔢 İNDİKATÖRLER'!P437</f>
        <v>✓</v>
      </c>
      <c r="G438" s="60" t="str">
        <f>'🔢 İNDİKATÖRLER'!Q437</f>
        <v>✗</v>
      </c>
      <c r="H438" s="60" t="str">
        <f>'🔢 İNDİKATÖRLER'!R437</f>
        <v>✗</v>
      </c>
      <c r="I438" s="60" t="str">
        <f>'🔢 İNDİKATÖRLER'!S437</f>
        <v>✓</v>
      </c>
      <c r="J438" s="64" t="str">
        <f>IF('🔢 İNDİKATÖRLER'!T437&lt;0,'🔢 İNDİKATÖRLER'!T437&amp;"","—")</f>
        <v>—</v>
      </c>
      <c r="K438" s="62" t="str">
        <f>IFERROR(TEXT('🔢 İNDİKATÖRLER'!F437,"0.00")&amp;"%","?")</f>
        <v>004%</v>
      </c>
      <c r="L438" s="60" t="str">
        <f>IFERROR(IF('📡 CANLI_VERİ'!I438&gt;0,"+"&amp;TEXT('📡 CANLI_VERİ'!I438,"0.0")&amp;"%",TEXT('📡 CANLI_VERİ'!I438,"0.0")&amp;"%"),"—")</f>
        <v>00%</v>
      </c>
      <c r="M438" s="63">
        <f>'📡 CANLI_VERİ'!H438</f>
        <v>83037</v>
      </c>
      <c r="N438" s="63">
        <f>'📡 CANLI_VERİ'!C438</f>
        <v>9.41</v>
      </c>
      <c r="O438" s="64" t="str">
        <f>IF(COUNT('🔢 İNDİKATÖRLER'!U437),REPT("█",'🔢 İNDİKATÖRLER'!U437)&amp;"  "&amp;'🔢 İNDİKATÖRLER'!U437&amp;"/15","")</f>
        <v>███████████  11/15</v>
      </c>
      <c r="P438" s="250" t="str">
        <f t="shared" si="12"/>
        <v>—</v>
      </c>
      <c r="Q438" s="250" t="str">
        <f t="shared" si="13"/>
        <v>📊 Yüksek Skor</v>
      </c>
    </row>
    <row r="439" spans="1:17" ht="16.05" customHeight="1" x14ac:dyDescent="0.3">
      <c r="A439" s="24">
        <v>436</v>
      </c>
      <c r="B439" s="25" t="s">
        <v>182</v>
      </c>
      <c r="C439" s="53">
        <f>'🔢 İNDİKATÖRLER'!U438</f>
        <v>6</v>
      </c>
      <c r="D439" s="54" t="str">
        <f>'🔢 İNDİKATÖRLER'!N438</f>
        <v>✗</v>
      </c>
      <c r="E439" s="55" t="str">
        <f>'🔢 İNDİKATÖRLER'!O438</f>
        <v>✓</v>
      </c>
      <c r="F439" s="54" t="str">
        <f>'🔢 İNDİKATÖRLER'!P438</f>
        <v>✓</v>
      </c>
      <c r="G439" s="54" t="str">
        <f>'🔢 İNDİKATÖRLER'!Q438</f>
        <v>✗</v>
      </c>
      <c r="H439" s="54" t="str">
        <f>'🔢 İNDİKATÖRLER'!R438</f>
        <v>✗</v>
      </c>
      <c r="I439" s="54" t="str">
        <f>'🔢 İNDİKATÖRLER'!S438</f>
        <v>✗</v>
      </c>
      <c r="J439" s="56" t="str">
        <f>IF('🔢 İNDİKATÖRLER'!T438&lt;0,'🔢 İNDİKATÖRLER'!T438&amp;"","—")</f>
        <v>—</v>
      </c>
      <c r="K439" s="57" t="str">
        <f>IFERROR(TEXT('🔢 İNDİKATÖRLER'!F438,"0.00")&amp;"%","?")</f>
        <v>003%</v>
      </c>
      <c r="L439" s="54" t="str">
        <f>IFERROR(IF('📡 CANLI_VERİ'!I439&gt;0,"+"&amp;TEXT('📡 CANLI_VERİ'!I439,"0.0")&amp;"%",TEXT('📡 CANLI_VERİ'!I439,"0.0")&amp;"%"),"—")</f>
        <v>+00%</v>
      </c>
      <c r="M439" s="58">
        <f>'📡 CANLI_VERİ'!H439</f>
        <v>688194</v>
      </c>
      <c r="N439" s="58">
        <f>'📡 CANLI_VERİ'!C439</f>
        <v>3.06</v>
      </c>
      <c r="O439" s="56" t="str">
        <f>IF(COUNT('🔢 İNDİKATÖRLER'!U438),REPT("█",'🔢 İNDİKATÖRLER'!U438)&amp;"  "&amp;'🔢 İNDİKATÖRLER'!U438&amp;"/15","")</f>
        <v>██████  6/15</v>
      </c>
      <c r="P439" s="250" t="str">
        <f t="shared" si="12"/>
        <v>—</v>
      </c>
      <c r="Q439" s="250" t="str">
        <f t="shared" si="13"/>
        <v>—</v>
      </c>
    </row>
    <row r="440" spans="1:17" ht="16.05" customHeight="1" x14ac:dyDescent="0.3">
      <c r="A440" s="15">
        <v>437</v>
      </c>
      <c r="B440" s="16" t="s">
        <v>688</v>
      </c>
      <c r="C440" s="59">
        <f>'🔢 İNDİKATÖRLER'!U439</f>
        <v>11</v>
      </c>
      <c r="D440" s="60" t="str">
        <f>'🔢 İNDİKATÖRLER'!N439</f>
        <v>✓</v>
      </c>
      <c r="E440" s="60" t="str">
        <f>'🔢 İNDİKATÖRLER'!O439</f>
        <v>✓</v>
      </c>
      <c r="F440" s="60" t="str">
        <f>'🔢 İNDİKATÖRLER'!P439</f>
        <v>✓</v>
      </c>
      <c r="G440" s="60" t="str">
        <f>'🔢 İNDİKATÖRLER'!Q439</f>
        <v>✗</v>
      </c>
      <c r="H440" s="60" t="str">
        <f>'🔢 İNDİKATÖRLER'!R439</f>
        <v>✓</v>
      </c>
      <c r="I440" s="60" t="str">
        <f>'🔢 İNDİKATÖRLER'!S439</f>
        <v>✗</v>
      </c>
      <c r="J440" s="64" t="str">
        <f>IF('🔢 İNDİKATÖRLER'!T439&lt;0,'🔢 İNDİKATÖRLER'!T439&amp;"","—")</f>
        <v>—</v>
      </c>
      <c r="K440" s="62" t="str">
        <f>IFERROR(TEXT('🔢 İNDİKATÖRLER'!F439,"0.00")&amp;"%","?")</f>
        <v>003%</v>
      </c>
      <c r="L440" s="60" t="str">
        <f>IFERROR(IF('📡 CANLI_VERİ'!I440&gt;0,"+"&amp;TEXT('📡 CANLI_VERİ'!I440,"0.0")&amp;"%",TEXT('📡 CANLI_VERİ'!I440,"0.0")&amp;"%"),"—")</f>
        <v>+00%</v>
      </c>
      <c r="M440" s="63">
        <f>'📡 CANLI_VERİ'!H440</f>
        <v>17603</v>
      </c>
      <c r="N440" s="63">
        <f>'📡 CANLI_VERİ'!C440</f>
        <v>21.88</v>
      </c>
      <c r="O440" s="64" t="str">
        <f>IF(COUNT('🔢 İNDİKATÖRLER'!U439),REPT("█",'🔢 İNDİKATÖRLER'!U439)&amp;"  "&amp;'🔢 İNDİKATÖRLER'!U439&amp;"/15","")</f>
        <v>███████████  11/15</v>
      </c>
      <c r="P440" s="250" t="str">
        <f t="shared" si="12"/>
        <v>—</v>
      </c>
      <c r="Q440" s="250" t="str">
        <f t="shared" si="13"/>
        <v>📊 Yüksek Skor</v>
      </c>
    </row>
    <row r="441" spans="1:17" ht="16.05" customHeight="1" x14ac:dyDescent="0.3">
      <c r="A441" s="24">
        <v>438</v>
      </c>
      <c r="B441" s="25" t="s">
        <v>1089</v>
      </c>
      <c r="C441" s="24" t="str">
        <f>'🔢 İNDİKATÖRLER'!U440</f>
        <v/>
      </c>
      <c r="D441" s="24" t="str">
        <f>'🔢 İNDİKATÖRLER'!N440</f>
        <v>?</v>
      </c>
      <c r="E441" s="24" t="str">
        <f>'🔢 İNDİKATÖRLER'!O440</f>
        <v>?</v>
      </c>
      <c r="F441" s="24" t="str">
        <f>'🔢 İNDİKATÖRLER'!P440</f>
        <v>?</v>
      </c>
      <c r="G441" s="24" t="str">
        <f>'🔢 İNDİKATÖRLER'!Q440</f>
        <v>?</v>
      </c>
      <c r="H441" s="24" t="str">
        <f>'🔢 İNDİKATÖRLER'!R440</f>
        <v>?</v>
      </c>
      <c r="I441" s="24" t="str">
        <f>'🔢 İNDİKATÖRLER'!S440</f>
        <v>?</v>
      </c>
      <c r="J441" s="24" t="str">
        <f>IF('🔢 İNDİKATÖRLER'!T440&lt;0,'🔢 İNDİKATÖRLER'!T440&amp;"","—")</f>
        <v>—</v>
      </c>
      <c r="K441" s="24" t="str">
        <f>IFERROR(TEXT('🔢 İNDİKATÖRLER'!F440,"0.00")&amp;"%","?")</f>
        <v>?%</v>
      </c>
      <c r="L441" s="24" t="str">
        <f>IFERROR(IF('📡 CANLI_VERİ'!I441&gt;0,"+"&amp;TEXT('📡 CANLI_VERİ'!I441,"0.0")&amp;"%",TEXT('📡 CANLI_VERİ'!I441,"0.0")&amp;"%"),"—")</f>
        <v>00%</v>
      </c>
      <c r="M441" s="24">
        <f>'📡 CANLI_VERİ'!H441</f>
        <v>0</v>
      </c>
      <c r="N441" s="24">
        <f>'📡 CANLI_VERİ'!C441</f>
        <v>0</v>
      </c>
      <c r="O441" s="24" t="str">
        <f>IF(COUNT('🔢 İNDİKATÖRLER'!U440),REPT("█",'🔢 İNDİKATÖRLER'!U440)&amp;"  "&amp;'🔢 İNDİKATÖRLER'!U440&amp;"/15","")</f>
        <v/>
      </c>
      <c r="P441" s="250" t="str">
        <f t="shared" si="12"/>
        <v>—</v>
      </c>
      <c r="Q441" s="250" t="str">
        <f t="shared" si="13"/>
        <v>📊 Yüksek Skor</v>
      </c>
    </row>
    <row r="442" spans="1:17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</sheetData>
  <autoFilter ref="A3:Q442" xr:uid="{00000000-0009-0000-0000-000018000000}"/>
  <mergeCells count="2">
    <mergeCell ref="A1:O1"/>
    <mergeCell ref="A2:O2"/>
  </mergeCells>
  <conditionalFormatting sqref="A4:Q442">
    <cfRule type="expression" dxfId="1" priority="1">
      <formula>AND($C4&gt;=11,$G4="✓",$H4="✓")</formula>
    </cfRule>
    <cfRule type="expression" dxfId="0" priority="2">
      <formula>AND($C4&gt;=10,$G4="✓",$H4="✓",$C4&lt;11)</formula>
    </cfRule>
  </conditionalFormatting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FF6B35"/>
  </sheetPr>
  <dimension ref="A1:P40"/>
  <sheetViews>
    <sheetView workbookViewId="0">
      <pane ySplit="7" topLeftCell="A8" activePane="bottomLeft" state="frozen"/>
      <selection pane="bottomLeft"/>
    </sheetView>
  </sheetViews>
  <sheetFormatPr defaultRowHeight="14.4" x14ac:dyDescent="0.3"/>
  <cols>
    <col min="1" max="1" width="12" customWidth="1"/>
    <col min="2" max="6" width="8" customWidth="1"/>
    <col min="7" max="15" width="10" customWidth="1"/>
    <col min="16" max="16" width="8" customWidth="1"/>
  </cols>
  <sheetData>
    <row r="1" spans="1:16" ht="36" customHeight="1" x14ac:dyDescent="0.3">
      <c r="A1" s="329" t="s">
        <v>1266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</row>
    <row r="2" spans="1:16" x14ac:dyDescent="0.3">
      <c r="A2" s="334" t="s">
        <v>1267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</row>
    <row r="3" spans="1:16" ht="30" customHeight="1" x14ac:dyDescent="0.3">
      <c r="A3" s="332" t="s">
        <v>1268</v>
      </c>
      <c r="B3" s="291"/>
      <c r="C3" s="291"/>
      <c r="D3" s="291"/>
      <c r="E3" s="291"/>
      <c r="F3" s="291"/>
      <c r="G3" s="291"/>
      <c r="H3" s="291"/>
      <c r="I3" s="291"/>
      <c r="J3" s="291"/>
      <c r="K3" s="291"/>
      <c r="L3" s="291"/>
      <c r="M3" s="291"/>
      <c r="N3" s="291"/>
      <c r="O3" s="291"/>
      <c r="P3" s="291"/>
    </row>
    <row r="4" spans="1:16" ht="6" customHeight="1" x14ac:dyDescent="0.3">
      <c r="A4" s="160"/>
    </row>
    <row r="5" spans="1:16" ht="13.95" customHeight="1" x14ac:dyDescent="0.3">
      <c r="A5" s="330" t="s">
        <v>1269</v>
      </c>
      <c r="B5" s="291"/>
      <c r="C5" s="291"/>
      <c r="D5" s="291"/>
      <c r="E5" s="291"/>
      <c r="F5" s="291"/>
      <c r="G5" s="291"/>
      <c r="H5" s="331" t="s">
        <v>1270</v>
      </c>
      <c r="I5" s="291"/>
      <c r="J5" s="291"/>
      <c r="K5" s="291"/>
      <c r="L5" s="291"/>
      <c r="M5" s="291"/>
      <c r="N5" s="291"/>
      <c r="O5" s="291"/>
      <c r="P5" s="291"/>
    </row>
    <row r="6" spans="1:16" ht="28.05" customHeight="1" x14ac:dyDescent="0.3">
      <c r="A6" s="161" t="s">
        <v>302</v>
      </c>
      <c r="B6" s="161" t="s">
        <v>1271</v>
      </c>
      <c r="C6" s="161" t="s">
        <v>1272</v>
      </c>
      <c r="D6" s="161" t="s">
        <v>1273</v>
      </c>
      <c r="E6" s="161" t="s">
        <v>1274</v>
      </c>
      <c r="F6" s="161" t="s">
        <v>1275</v>
      </c>
      <c r="G6" s="161" t="s">
        <v>1276</v>
      </c>
      <c r="H6" s="161" t="s">
        <v>1277</v>
      </c>
      <c r="I6" s="161" t="s">
        <v>1278</v>
      </c>
      <c r="J6" s="161" t="s">
        <v>1279</v>
      </c>
      <c r="K6" s="161" t="s">
        <v>1280</v>
      </c>
      <c r="L6" s="161" t="s">
        <v>1281</v>
      </c>
      <c r="M6" s="161" t="s">
        <v>1282</v>
      </c>
      <c r="N6" s="161" t="s">
        <v>1283</v>
      </c>
      <c r="O6" s="161" t="s">
        <v>1284</v>
      </c>
      <c r="P6" s="161" t="s">
        <v>1285</v>
      </c>
    </row>
    <row r="7" spans="1:16" ht="4.05" customHeight="1" x14ac:dyDescent="0.3">
      <c r="A7" s="333"/>
      <c r="B7" s="291"/>
      <c r="C7" s="291"/>
      <c r="D7" s="291"/>
      <c r="E7" s="291"/>
      <c r="F7" s="291"/>
      <c r="G7" s="291"/>
      <c r="H7" s="291"/>
      <c r="I7" s="291"/>
      <c r="J7" s="291"/>
      <c r="K7" s="291"/>
      <c r="L7" s="291"/>
      <c r="M7" s="291"/>
      <c r="N7" s="291"/>
      <c r="O7" s="291"/>
      <c r="P7" s="291"/>
    </row>
    <row r="8" spans="1:16" ht="18" customHeight="1" x14ac:dyDescent="0.3">
      <c r="A8" s="162" t="s">
        <v>235</v>
      </c>
      <c r="B8" s="163">
        <v>295</v>
      </c>
      <c r="C8" s="164">
        <v>10</v>
      </c>
      <c r="D8" s="165">
        <v>39</v>
      </c>
      <c r="E8" s="165">
        <v>93</v>
      </c>
      <c r="F8" s="163">
        <v>157</v>
      </c>
      <c r="G8" s="166" t="s">
        <v>1286</v>
      </c>
      <c r="H8" s="165">
        <v>0</v>
      </c>
      <c r="I8" s="167">
        <v>0</v>
      </c>
      <c r="J8" s="166" t="s">
        <v>1286</v>
      </c>
      <c r="K8" s="166" t="s">
        <v>1286</v>
      </c>
      <c r="L8" s="168">
        <v>0</v>
      </c>
      <c r="M8" s="166" t="s">
        <v>1286</v>
      </c>
      <c r="N8" s="166" t="s">
        <v>1286</v>
      </c>
      <c r="O8" s="166" t="s">
        <v>1286</v>
      </c>
      <c r="P8" s="163" t="s">
        <v>1287</v>
      </c>
    </row>
    <row r="9" spans="1:16" ht="18" customHeight="1" x14ac:dyDescent="0.3">
      <c r="A9" s="169" t="s">
        <v>715</v>
      </c>
      <c r="B9" s="170">
        <v>295</v>
      </c>
      <c r="C9" s="171">
        <v>3</v>
      </c>
      <c r="D9" s="172">
        <v>41</v>
      </c>
      <c r="E9" s="172">
        <v>90</v>
      </c>
      <c r="F9" s="170">
        <v>146</v>
      </c>
      <c r="G9" s="173" t="s">
        <v>1288</v>
      </c>
      <c r="H9" s="172">
        <v>40</v>
      </c>
      <c r="I9" s="174">
        <v>48</v>
      </c>
      <c r="J9" s="175" t="s">
        <v>1289</v>
      </c>
      <c r="K9" s="176" t="s">
        <v>1290</v>
      </c>
      <c r="L9" s="177">
        <v>16</v>
      </c>
      <c r="M9" s="178" t="s">
        <v>1291</v>
      </c>
      <c r="N9" s="177" t="s">
        <v>1292</v>
      </c>
      <c r="O9" s="177" t="s">
        <v>1293</v>
      </c>
      <c r="P9" s="170" t="s">
        <v>1288</v>
      </c>
    </row>
    <row r="10" spans="1:16" ht="18" customHeight="1" x14ac:dyDescent="0.3">
      <c r="A10" s="179" t="s">
        <v>714</v>
      </c>
      <c r="B10" s="180">
        <v>295</v>
      </c>
      <c r="C10" s="181">
        <v>2</v>
      </c>
      <c r="D10" s="182">
        <v>18</v>
      </c>
      <c r="E10" s="182">
        <v>80</v>
      </c>
      <c r="F10" s="180">
        <v>158</v>
      </c>
      <c r="G10" s="183" t="s">
        <v>1294</v>
      </c>
      <c r="H10" s="182">
        <v>46</v>
      </c>
      <c r="I10" s="184">
        <v>31</v>
      </c>
      <c r="J10" s="185" t="s">
        <v>1295</v>
      </c>
      <c r="K10" s="176" t="s">
        <v>1296</v>
      </c>
      <c r="L10" s="186">
        <v>11</v>
      </c>
      <c r="M10" s="186" t="s">
        <v>1297</v>
      </c>
      <c r="N10" s="186" t="s">
        <v>1298</v>
      </c>
      <c r="O10" s="186" t="s">
        <v>1299</v>
      </c>
      <c r="P10" s="180" t="s">
        <v>1294</v>
      </c>
    </row>
    <row r="11" spans="1:16" ht="18" customHeight="1" x14ac:dyDescent="0.3">
      <c r="A11" s="162" t="s">
        <v>713</v>
      </c>
      <c r="B11" s="163">
        <v>295</v>
      </c>
      <c r="C11" s="164">
        <v>4</v>
      </c>
      <c r="D11" s="165">
        <v>19</v>
      </c>
      <c r="E11" s="165">
        <v>107</v>
      </c>
      <c r="F11" s="163">
        <v>193</v>
      </c>
      <c r="G11" s="173" t="s">
        <v>1300</v>
      </c>
      <c r="H11" s="165">
        <v>42</v>
      </c>
      <c r="I11" s="167">
        <v>62</v>
      </c>
      <c r="J11" s="175" t="s">
        <v>1301</v>
      </c>
      <c r="K11" s="173" t="s">
        <v>1302</v>
      </c>
      <c r="L11" s="168">
        <v>12</v>
      </c>
      <c r="M11" s="168" t="s">
        <v>1303</v>
      </c>
      <c r="N11" s="168" t="s">
        <v>1304</v>
      </c>
      <c r="O11" s="187" t="s">
        <v>1305</v>
      </c>
      <c r="P11" s="163" t="s">
        <v>1300</v>
      </c>
    </row>
    <row r="12" spans="1:16" ht="18" customHeight="1" x14ac:dyDescent="0.3">
      <c r="A12" s="188" t="s">
        <v>220</v>
      </c>
      <c r="B12" s="189">
        <v>295</v>
      </c>
      <c r="C12" s="190">
        <v>2</v>
      </c>
      <c r="D12" s="176">
        <v>12</v>
      </c>
      <c r="E12" s="176">
        <v>32</v>
      </c>
      <c r="F12" s="189">
        <v>70</v>
      </c>
      <c r="G12" s="176" t="s">
        <v>1306</v>
      </c>
      <c r="H12" s="176">
        <v>24</v>
      </c>
      <c r="I12" s="191">
        <v>8</v>
      </c>
      <c r="J12" s="185" t="s">
        <v>1307</v>
      </c>
      <c r="K12" s="176" t="s">
        <v>1308</v>
      </c>
      <c r="L12" s="192">
        <v>9</v>
      </c>
      <c r="M12" s="192" t="s">
        <v>1307</v>
      </c>
      <c r="N12" s="192" t="s">
        <v>1309</v>
      </c>
      <c r="O12" s="192" t="s">
        <v>1310</v>
      </c>
      <c r="P12" s="189" t="s">
        <v>1306</v>
      </c>
    </row>
    <row r="13" spans="1:16" ht="18" customHeight="1" x14ac:dyDescent="0.3">
      <c r="A13" s="169" t="s">
        <v>162</v>
      </c>
      <c r="B13" s="170">
        <v>295</v>
      </c>
      <c r="C13" s="171">
        <v>3</v>
      </c>
      <c r="D13" s="172">
        <v>7</v>
      </c>
      <c r="E13" s="172">
        <v>25</v>
      </c>
      <c r="F13" s="170">
        <v>45</v>
      </c>
      <c r="G13" s="173" t="s">
        <v>1311</v>
      </c>
      <c r="H13" s="172">
        <v>11</v>
      </c>
      <c r="I13" s="174">
        <v>14</v>
      </c>
      <c r="J13" s="175" t="s">
        <v>1312</v>
      </c>
      <c r="K13" s="173" t="s">
        <v>1313</v>
      </c>
      <c r="L13" s="177">
        <v>3</v>
      </c>
      <c r="M13" s="178" t="s">
        <v>1314</v>
      </c>
      <c r="N13" s="178" t="s">
        <v>1315</v>
      </c>
      <c r="O13" s="178" t="s">
        <v>1316</v>
      </c>
      <c r="P13" s="170" t="s">
        <v>1311</v>
      </c>
    </row>
    <row r="14" spans="1:16" ht="18" customHeight="1" x14ac:dyDescent="0.3">
      <c r="A14" s="169" t="s">
        <v>712</v>
      </c>
      <c r="B14" s="170">
        <v>295</v>
      </c>
      <c r="C14" s="171">
        <v>2</v>
      </c>
      <c r="D14" s="172">
        <v>11</v>
      </c>
      <c r="E14" s="172">
        <v>37</v>
      </c>
      <c r="F14" s="170">
        <v>65</v>
      </c>
      <c r="G14" s="173" t="s">
        <v>1317</v>
      </c>
      <c r="H14" s="172">
        <v>15</v>
      </c>
      <c r="I14" s="174">
        <v>20</v>
      </c>
      <c r="J14" s="175" t="s">
        <v>1318</v>
      </c>
      <c r="K14" s="173" t="s">
        <v>1319</v>
      </c>
      <c r="L14" s="177">
        <v>5</v>
      </c>
      <c r="M14" s="178" t="s">
        <v>1320</v>
      </c>
      <c r="N14" s="177" t="s">
        <v>1321</v>
      </c>
      <c r="O14" s="178" t="s">
        <v>1322</v>
      </c>
      <c r="P14" s="170" t="s">
        <v>1317</v>
      </c>
    </row>
    <row r="15" spans="1:16" ht="18" customHeight="1" x14ac:dyDescent="0.3">
      <c r="A15" s="188" t="s">
        <v>711</v>
      </c>
      <c r="B15" s="189">
        <v>295</v>
      </c>
      <c r="C15" s="189">
        <v>0</v>
      </c>
      <c r="D15" s="176">
        <v>10</v>
      </c>
      <c r="E15" s="176">
        <v>27</v>
      </c>
      <c r="F15" s="189">
        <v>42</v>
      </c>
      <c r="G15" s="176" t="s">
        <v>1323</v>
      </c>
      <c r="H15" s="176">
        <v>21</v>
      </c>
      <c r="I15" s="191">
        <v>6</v>
      </c>
      <c r="J15" s="185" t="s">
        <v>1324</v>
      </c>
      <c r="K15" s="176" t="s">
        <v>1325</v>
      </c>
      <c r="L15" s="192">
        <v>7</v>
      </c>
      <c r="M15" s="192" t="s">
        <v>1326</v>
      </c>
      <c r="N15" s="192" t="s">
        <v>1327</v>
      </c>
      <c r="O15" s="192" t="s">
        <v>1328</v>
      </c>
      <c r="P15" s="189" t="s">
        <v>1323</v>
      </c>
    </row>
    <row r="16" spans="1:16" ht="18" customHeight="1" x14ac:dyDescent="0.3">
      <c r="A16" s="188" t="s">
        <v>93</v>
      </c>
      <c r="B16" s="189">
        <v>295</v>
      </c>
      <c r="C16" s="189">
        <v>0</v>
      </c>
      <c r="D16" s="189">
        <v>4</v>
      </c>
      <c r="E16" s="176">
        <v>16</v>
      </c>
      <c r="F16" s="189">
        <v>27</v>
      </c>
      <c r="G16" s="176" t="s">
        <v>1329</v>
      </c>
      <c r="H16" s="176">
        <v>11</v>
      </c>
      <c r="I16" s="191">
        <v>5</v>
      </c>
      <c r="J16" s="185" t="s">
        <v>1330</v>
      </c>
      <c r="K16" s="176" t="s">
        <v>1331</v>
      </c>
      <c r="L16" s="192">
        <v>3</v>
      </c>
      <c r="M16" s="192" t="s">
        <v>1307</v>
      </c>
      <c r="N16" s="192" t="s">
        <v>1332</v>
      </c>
      <c r="O16" s="192" t="s">
        <v>1333</v>
      </c>
      <c r="P16" s="189" t="s">
        <v>1329</v>
      </c>
    </row>
    <row r="17" spans="1:16" ht="18" customHeight="1" x14ac:dyDescent="0.3">
      <c r="A17" s="179" t="s">
        <v>91</v>
      </c>
      <c r="B17" s="180">
        <v>295</v>
      </c>
      <c r="C17" s="181">
        <v>1</v>
      </c>
      <c r="D17" s="182">
        <v>7</v>
      </c>
      <c r="E17" s="182">
        <v>17</v>
      </c>
      <c r="F17" s="180">
        <v>28</v>
      </c>
      <c r="G17" s="173" t="s">
        <v>1334</v>
      </c>
      <c r="H17" s="182">
        <v>10</v>
      </c>
      <c r="I17" s="184">
        <v>7</v>
      </c>
      <c r="J17" s="185" t="s">
        <v>1335</v>
      </c>
      <c r="K17" s="176" t="s">
        <v>1336</v>
      </c>
      <c r="L17" s="186">
        <v>4</v>
      </c>
      <c r="M17" s="186" t="s">
        <v>1337</v>
      </c>
      <c r="N17" s="186" t="s">
        <v>1338</v>
      </c>
      <c r="O17" s="193" t="s">
        <v>1339</v>
      </c>
      <c r="P17" s="180" t="s">
        <v>1334</v>
      </c>
    </row>
    <row r="18" spans="1:16" ht="18" customHeight="1" x14ac:dyDescent="0.3">
      <c r="A18" s="162" t="s">
        <v>512</v>
      </c>
      <c r="B18" s="163">
        <v>295</v>
      </c>
      <c r="C18" s="164">
        <v>4</v>
      </c>
      <c r="D18" s="165">
        <v>15</v>
      </c>
      <c r="E18" s="165">
        <v>35</v>
      </c>
      <c r="F18" s="163">
        <v>58</v>
      </c>
      <c r="G18" s="173" t="s">
        <v>1340</v>
      </c>
      <c r="H18" s="165">
        <v>5</v>
      </c>
      <c r="I18" s="167">
        <v>30</v>
      </c>
      <c r="J18" s="175" t="s">
        <v>1341</v>
      </c>
      <c r="K18" s="173" t="s">
        <v>1342</v>
      </c>
      <c r="L18" s="168">
        <v>3</v>
      </c>
      <c r="M18" s="187" t="s">
        <v>1343</v>
      </c>
      <c r="N18" s="187" t="s">
        <v>1344</v>
      </c>
      <c r="O18" s="187" t="s">
        <v>1345</v>
      </c>
      <c r="P18" s="163" t="s">
        <v>1340</v>
      </c>
    </row>
    <row r="19" spans="1:16" ht="18" customHeight="1" x14ac:dyDescent="0.3">
      <c r="A19" s="169" t="s">
        <v>710</v>
      </c>
      <c r="B19" s="170">
        <v>295</v>
      </c>
      <c r="C19" s="171">
        <v>1</v>
      </c>
      <c r="D19" s="170">
        <v>5</v>
      </c>
      <c r="E19" s="172">
        <v>29</v>
      </c>
      <c r="F19" s="170">
        <v>68</v>
      </c>
      <c r="G19" s="173" t="s">
        <v>1346</v>
      </c>
      <c r="H19" s="172">
        <v>13</v>
      </c>
      <c r="I19" s="174">
        <v>15</v>
      </c>
      <c r="J19" s="175" t="s">
        <v>1347</v>
      </c>
      <c r="K19" s="176" t="s">
        <v>1348</v>
      </c>
      <c r="L19" s="177">
        <v>2</v>
      </c>
      <c r="M19" s="178" t="s">
        <v>1349</v>
      </c>
      <c r="N19" s="177" t="s">
        <v>1350</v>
      </c>
      <c r="O19" s="178" t="s">
        <v>1351</v>
      </c>
      <c r="P19" s="170" t="s">
        <v>1346</v>
      </c>
    </row>
    <row r="20" spans="1:16" ht="18" customHeight="1" x14ac:dyDescent="0.3">
      <c r="A20" s="162" t="s">
        <v>290</v>
      </c>
      <c r="B20" s="163">
        <v>295</v>
      </c>
      <c r="C20" s="164">
        <v>1</v>
      </c>
      <c r="D20" s="165">
        <v>7</v>
      </c>
      <c r="E20" s="165">
        <v>27</v>
      </c>
      <c r="F20" s="163">
        <v>43</v>
      </c>
      <c r="G20" s="183" t="s">
        <v>1352</v>
      </c>
      <c r="H20" s="165">
        <v>9</v>
      </c>
      <c r="I20" s="167">
        <v>18</v>
      </c>
      <c r="J20" s="175" t="s">
        <v>1353</v>
      </c>
      <c r="K20" s="173" t="s">
        <v>1354</v>
      </c>
      <c r="L20" s="168">
        <v>1</v>
      </c>
      <c r="M20" s="187" t="s">
        <v>1341</v>
      </c>
      <c r="N20" s="187" t="s">
        <v>1355</v>
      </c>
      <c r="O20" s="168" t="s">
        <v>1356</v>
      </c>
      <c r="P20" s="163" t="s">
        <v>1352</v>
      </c>
    </row>
    <row r="21" spans="1:16" ht="18" customHeight="1" x14ac:dyDescent="0.3">
      <c r="A21" s="162" t="s">
        <v>283</v>
      </c>
      <c r="B21" s="163">
        <v>295</v>
      </c>
      <c r="C21" s="164">
        <v>3</v>
      </c>
      <c r="D21" s="165">
        <v>12</v>
      </c>
      <c r="E21" s="165">
        <v>42</v>
      </c>
      <c r="F21" s="163">
        <v>66</v>
      </c>
      <c r="G21" s="173" t="s">
        <v>1317</v>
      </c>
      <c r="H21" s="165">
        <v>9</v>
      </c>
      <c r="I21" s="167">
        <v>33</v>
      </c>
      <c r="J21" s="175" t="s">
        <v>1357</v>
      </c>
      <c r="K21" s="173" t="s">
        <v>1358</v>
      </c>
      <c r="L21" s="168">
        <v>1</v>
      </c>
      <c r="M21" s="187" t="s">
        <v>1359</v>
      </c>
      <c r="N21" s="187" t="s">
        <v>1360</v>
      </c>
      <c r="O21" s="187" t="s">
        <v>1361</v>
      </c>
      <c r="P21" s="163" t="s">
        <v>1317</v>
      </c>
    </row>
    <row r="22" spans="1:16" ht="18" customHeight="1" x14ac:dyDescent="0.3">
      <c r="A22" s="162" t="s">
        <v>709</v>
      </c>
      <c r="B22" s="163">
        <v>295</v>
      </c>
      <c r="C22" s="164">
        <v>6</v>
      </c>
      <c r="D22" s="165">
        <v>27</v>
      </c>
      <c r="E22" s="165">
        <v>56</v>
      </c>
      <c r="F22" s="163">
        <v>73</v>
      </c>
      <c r="G22" s="173" t="s">
        <v>1362</v>
      </c>
      <c r="H22" s="165">
        <v>18</v>
      </c>
      <c r="I22" s="167">
        <v>38</v>
      </c>
      <c r="J22" s="175" t="s">
        <v>1363</v>
      </c>
      <c r="K22" s="173" t="s">
        <v>1364</v>
      </c>
      <c r="L22" s="168">
        <v>9</v>
      </c>
      <c r="M22" s="187" t="s">
        <v>1353</v>
      </c>
      <c r="N22" s="187" t="s">
        <v>1365</v>
      </c>
      <c r="O22" s="187" t="s">
        <v>1366</v>
      </c>
      <c r="P22" s="163" t="s">
        <v>1362</v>
      </c>
    </row>
    <row r="23" spans="1:16" ht="18" customHeight="1" x14ac:dyDescent="0.3">
      <c r="A23" s="188" t="s">
        <v>708</v>
      </c>
      <c r="B23" s="189">
        <v>295</v>
      </c>
      <c r="C23" s="189">
        <v>0</v>
      </c>
      <c r="D23" s="176">
        <v>10</v>
      </c>
      <c r="E23" s="176">
        <v>40</v>
      </c>
      <c r="F23" s="189">
        <v>80</v>
      </c>
      <c r="G23" s="176" t="s">
        <v>1367</v>
      </c>
      <c r="H23" s="176">
        <v>27</v>
      </c>
      <c r="I23" s="191">
        <v>13</v>
      </c>
      <c r="J23" s="185" t="s">
        <v>1368</v>
      </c>
      <c r="K23" s="176" t="s">
        <v>1369</v>
      </c>
      <c r="L23" s="192">
        <v>4</v>
      </c>
      <c r="M23" s="194" t="s">
        <v>1349</v>
      </c>
      <c r="N23" s="194" t="s">
        <v>1370</v>
      </c>
      <c r="O23" s="192" t="s">
        <v>1371</v>
      </c>
      <c r="P23" s="189" t="s">
        <v>1367</v>
      </c>
    </row>
    <row r="24" spans="1:16" ht="18" customHeight="1" x14ac:dyDescent="0.3">
      <c r="A24" s="179" t="s">
        <v>271</v>
      </c>
      <c r="B24" s="180">
        <v>295</v>
      </c>
      <c r="C24" s="181">
        <v>2</v>
      </c>
      <c r="D24" s="182">
        <v>14</v>
      </c>
      <c r="E24" s="182">
        <v>45</v>
      </c>
      <c r="F24" s="180">
        <v>98</v>
      </c>
      <c r="G24" s="176" t="s">
        <v>1372</v>
      </c>
      <c r="H24" s="182">
        <v>24</v>
      </c>
      <c r="I24" s="184">
        <v>19</v>
      </c>
      <c r="J24" s="183" t="s">
        <v>1373</v>
      </c>
      <c r="K24" s="176" t="s">
        <v>1374</v>
      </c>
      <c r="L24" s="186">
        <v>6</v>
      </c>
      <c r="M24" s="193" t="s">
        <v>1314</v>
      </c>
      <c r="N24" s="193" t="s">
        <v>1375</v>
      </c>
      <c r="O24" s="186" t="s">
        <v>1376</v>
      </c>
      <c r="P24" s="180" t="s">
        <v>1372</v>
      </c>
    </row>
    <row r="25" spans="1:16" ht="18" customHeight="1" x14ac:dyDescent="0.3">
      <c r="A25" s="162" t="s">
        <v>707</v>
      </c>
      <c r="B25" s="163">
        <v>295</v>
      </c>
      <c r="C25" s="164">
        <v>10</v>
      </c>
      <c r="D25" s="165">
        <v>96</v>
      </c>
      <c r="E25" s="165">
        <v>181</v>
      </c>
      <c r="F25" s="163">
        <v>219</v>
      </c>
      <c r="G25" s="173" t="s">
        <v>1377</v>
      </c>
      <c r="H25" s="165">
        <v>11</v>
      </c>
      <c r="I25" s="167">
        <v>169</v>
      </c>
      <c r="J25" s="175" t="s">
        <v>1378</v>
      </c>
      <c r="K25" s="173" t="s">
        <v>1379</v>
      </c>
      <c r="L25" s="168">
        <v>4</v>
      </c>
      <c r="M25" s="187" t="s">
        <v>1380</v>
      </c>
      <c r="N25" s="187" t="s">
        <v>1381</v>
      </c>
      <c r="O25" s="187" t="s">
        <v>1382</v>
      </c>
      <c r="P25" s="163" t="s">
        <v>1377</v>
      </c>
    </row>
    <row r="26" spans="1:16" ht="18" customHeight="1" x14ac:dyDescent="0.3">
      <c r="A26" s="162" t="s">
        <v>265</v>
      </c>
      <c r="B26" s="163">
        <v>295</v>
      </c>
      <c r="C26" s="164">
        <v>46</v>
      </c>
      <c r="D26" s="165">
        <v>123</v>
      </c>
      <c r="E26" s="165">
        <v>213</v>
      </c>
      <c r="F26" s="163">
        <v>247</v>
      </c>
      <c r="G26" s="173" t="s">
        <v>1383</v>
      </c>
      <c r="H26" s="165">
        <v>35</v>
      </c>
      <c r="I26" s="167">
        <v>173</v>
      </c>
      <c r="J26" s="175" t="s">
        <v>1384</v>
      </c>
      <c r="K26" s="173" t="s">
        <v>1385</v>
      </c>
      <c r="L26" s="168">
        <v>20</v>
      </c>
      <c r="M26" s="187" t="s">
        <v>1386</v>
      </c>
      <c r="N26" s="187" t="s">
        <v>1387</v>
      </c>
      <c r="O26" s="187" t="s">
        <v>1388</v>
      </c>
      <c r="P26" s="163" t="s">
        <v>1383</v>
      </c>
    </row>
    <row r="27" spans="1:16" ht="18" customHeight="1" x14ac:dyDescent="0.3">
      <c r="A27" s="169" t="s">
        <v>706</v>
      </c>
      <c r="B27" s="170">
        <v>295</v>
      </c>
      <c r="C27" s="171">
        <v>68</v>
      </c>
      <c r="D27" s="172">
        <v>145</v>
      </c>
      <c r="E27" s="172">
        <v>225</v>
      </c>
      <c r="F27" s="170">
        <v>261</v>
      </c>
      <c r="G27" s="183" t="s">
        <v>1389</v>
      </c>
      <c r="H27" s="172">
        <v>112</v>
      </c>
      <c r="I27" s="174">
        <v>103</v>
      </c>
      <c r="J27" s="183" t="s">
        <v>1390</v>
      </c>
      <c r="K27" s="176" t="s">
        <v>1391</v>
      </c>
      <c r="L27" s="177">
        <v>73</v>
      </c>
      <c r="M27" s="178" t="s">
        <v>1392</v>
      </c>
      <c r="N27" s="178" t="s">
        <v>1393</v>
      </c>
      <c r="O27" s="177" t="s">
        <v>1394</v>
      </c>
      <c r="P27" s="170" t="s">
        <v>1389</v>
      </c>
    </row>
    <row r="28" spans="1:16" ht="18" customHeight="1" x14ac:dyDescent="0.3">
      <c r="A28" s="188" t="s">
        <v>705</v>
      </c>
      <c r="B28" s="189">
        <v>295</v>
      </c>
      <c r="C28" s="190">
        <v>38</v>
      </c>
      <c r="D28" s="176">
        <v>109</v>
      </c>
      <c r="E28" s="176">
        <v>209</v>
      </c>
      <c r="F28" s="189">
        <v>249</v>
      </c>
      <c r="G28" s="176" t="s">
        <v>1395</v>
      </c>
      <c r="H28" s="176">
        <v>167</v>
      </c>
      <c r="I28" s="191">
        <v>37</v>
      </c>
      <c r="J28" s="185" t="s">
        <v>1396</v>
      </c>
      <c r="K28" s="176" t="s">
        <v>1397</v>
      </c>
      <c r="L28" s="192">
        <v>86</v>
      </c>
      <c r="M28" s="192" t="s">
        <v>1398</v>
      </c>
      <c r="N28" s="192" t="s">
        <v>1399</v>
      </c>
      <c r="O28" s="192" t="s">
        <v>1400</v>
      </c>
      <c r="P28" s="189" t="s">
        <v>1395</v>
      </c>
    </row>
    <row r="29" spans="1:16" ht="18" customHeight="1" x14ac:dyDescent="0.3">
      <c r="A29" s="179" t="s">
        <v>704</v>
      </c>
      <c r="B29" s="180">
        <v>295</v>
      </c>
      <c r="C29" s="181">
        <v>35</v>
      </c>
      <c r="D29" s="182">
        <v>109</v>
      </c>
      <c r="E29" s="182">
        <v>203</v>
      </c>
      <c r="F29" s="180">
        <v>244</v>
      </c>
      <c r="G29" s="183" t="s">
        <v>1401</v>
      </c>
      <c r="H29" s="182">
        <v>106</v>
      </c>
      <c r="I29" s="184">
        <v>94</v>
      </c>
      <c r="J29" s="183" t="s">
        <v>1402</v>
      </c>
      <c r="K29" s="176" t="s">
        <v>1374</v>
      </c>
      <c r="L29" s="186">
        <v>59</v>
      </c>
      <c r="M29" s="193" t="s">
        <v>1403</v>
      </c>
      <c r="N29" s="186" t="s">
        <v>1404</v>
      </c>
      <c r="O29" s="186" t="s">
        <v>1405</v>
      </c>
      <c r="P29" s="180" t="s">
        <v>1401</v>
      </c>
    </row>
    <row r="30" spans="1:16" ht="18" customHeight="1" x14ac:dyDescent="0.3">
      <c r="A30" s="188" t="s">
        <v>228</v>
      </c>
      <c r="B30" s="189">
        <v>295</v>
      </c>
      <c r="C30" s="190">
        <v>11</v>
      </c>
      <c r="D30" s="176">
        <v>48</v>
      </c>
      <c r="E30" s="176">
        <v>118</v>
      </c>
      <c r="F30" s="189">
        <v>167</v>
      </c>
      <c r="G30" s="176" t="s">
        <v>1395</v>
      </c>
      <c r="H30" s="176">
        <v>84</v>
      </c>
      <c r="I30" s="191">
        <v>33</v>
      </c>
      <c r="J30" s="185" t="s">
        <v>1406</v>
      </c>
      <c r="K30" s="176" t="s">
        <v>1407</v>
      </c>
      <c r="L30" s="192">
        <v>30</v>
      </c>
      <c r="M30" s="192" t="s">
        <v>1408</v>
      </c>
      <c r="N30" s="192" t="s">
        <v>1409</v>
      </c>
      <c r="O30" s="192" t="s">
        <v>1410</v>
      </c>
      <c r="P30" s="189" t="s">
        <v>1395</v>
      </c>
    </row>
    <row r="31" spans="1:16" ht="18" customHeight="1" x14ac:dyDescent="0.3">
      <c r="A31" s="169" t="s">
        <v>223</v>
      </c>
      <c r="B31" s="170">
        <v>295</v>
      </c>
      <c r="C31" s="171">
        <v>16</v>
      </c>
      <c r="D31" s="172">
        <v>62</v>
      </c>
      <c r="E31" s="172">
        <v>131</v>
      </c>
      <c r="F31" s="170">
        <v>189</v>
      </c>
      <c r="G31" s="173" t="s">
        <v>1411</v>
      </c>
      <c r="H31" s="172">
        <v>58</v>
      </c>
      <c r="I31" s="174">
        <v>69</v>
      </c>
      <c r="J31" s="175" t="s">
        <v>1412</v>
      </c>
      <c r="K31" s="176" t="s">
        <v>1413</v>
      </c>
      <c r="L31" s="177">
        <v>27</v>
      </c>
      <c r="M31" s="178" t="s">
        <v>1414</v>
      </c>
      <c r="N31" s="177" t="s">
        <v>1415</v>
      </c>
      <c r="O31" s="177" t="s">
        <v>1416</v>
      </c>
      <c r="P31" s="170" t="s">
        <v>1411</v>
      </c>
    </row>
    <row r="32" spans="1:16" ht="18" customHeight="1" x14ac:dyDescent="0.3">
      <c r="A32" s="169" t="s">
        <v>703</v>
      </c>
      <c r="B32" s="170">
        <v>295</v>
      </c>
      <c r="C32" s="171">
        <v>22</v>
      </c>
      <c r="D32" s="172">
        <v>88</v>
      </c>
      <c r="E32" s="172">
        <v>159</v>
      </c>
      <c r="F32" s="170">
        <v>202</v>
      </c>
      <c r="G32" s="183" t="s">
        <v>1417</v>
      </c>
      <c r="H32" s="172">
        <v>70</v>
      </c>
      <c r="I32" s="174">
        <v>87</v>
      </c>
      <c r="J32" s="175" t="s">
        <v>1312</v>
      </c>
      <c r="K32" s="176" t="s">
        <v>1292</v>
      </c>
      <c r="L32" s="177">
        <v>40</v>
      </c>
      <c r="M32" s="178" t="s">
        <v>1320</v>
      </c>
      <c r="N32" s="177" t="s">
        <v>1418</v>
      </c>
      <c r="O32" s="177" t="s">
        <v>1419</v>
      </c>
      <c r="P32" s="170" t="s">
        <v>1417</v>
      </c>
    </row>
    <row r="33" spans="1:16" ht="18" customHeight="1" x14ac:dyDescent="0.3">
      <c r="A33" s="188" t="s">
        <v>156</v>
      </c>
      <c r="B33" s="189">
        <v>295</v>
      </c>
      <c r="C33" s="190">
        <v>4</v>
      </c>
      <c r="D33" s="176">
        <v>30</v>
      </c>
      <c r="E33" s="176">
        <v>72</v>
      </c>
      <c r="F33" s="189">
        <v>121</v>
      </c>
      <c r="G33" s="176" t="s">
        <v>1420</v>
      </c>
      <c r="H33" s="176">
        <v>61</v>
      </c>
      <c r="I33" s="191">
        <v>10</v>
      </c>
      <c r="J33" s="185" t="s">
        <v>1421</v>
      </c>
      <c r="K33" s="176" t="s">
        <v>1422</v>
      </c>
      <c r="L33" s="192">
        <v>23</v>
      </c>
      <c r="M33" s="192" t="s">
        <v>1423</v>
      </c>
      <c r="N33" s="192" t="s">
        <v>1424</v>
      </c>
      <c r="O33" s="192" t="s">
        <v>1424</v>
      </c>
      <c r="P33" s="189" t="s">
        <v>1420</v>
      </c>
    </row>
    <row r="34" spans="1:16" ht="18" customHeight="1" x14ac:dyDescent="0.3">
      <c r="A34" s="162" t="s">
        <v>139</v>
      </c>
      <c r="B34" s="163">
        <v>295</v>
      </c>
      <c r="C34" s="164">
        <v>4</v>
      </c>
      <c r="D34" s="165">
        <v>41</v>
      </c>
      <c r="E34" s="165">
        <v>91</v>
      </c>
      <c r="F34" s="163">
        <v>139</v>
      </c>
      <c r="G34" s="173" t="s">
        <v>1425</v>
      </c>
      <c r="H34" s="165">
        <v>29</v>
      </c>
      <c r="I34" s="167">
        <v>59</v>
      </c>
      <c r="J34" s="175" t="s">
        <v>1426</v>
      </c>
      <c r="K34" s="173" t="s">
        <v>1427</v>
      </c>
      <c r="L34" s="168">
        <v>11</v>
      </c>
      <c r="M34" s="187" t="s">
        <v>1428</v>
      </c>
      <c r="N34" s="187" t="s">
        <v>1429</v>
      </c>
      <c r="O34" s="187" t="s">
        <v>1430</v>
      </c>
      <c r="P34" s="163" t="s">
        <v>1425</v>
      </c>
    </row>
    <row r="35" spans="1:16" ht="18" customHeight="1" x14ac:dyDescent="0.3">
      <c r="A35" s="162" t="s">
        <v>702</v>
      </c>
      <c r="B35" s="163">
        <v>295</v>
      </c>
      <c r="C35" s="164">
        <v>18</v>
      </c>
      <c r="D35" s="165">
        <v>65</v>
      </c>
      <c r="E35" s="165">
        <v>144</v>
      </c>
      <c r="F35" s="163">
        <v>187</v>
      </c>
      <c r="G35" s="173" t="s">
        <v>1431</v>
      </c>
      <c r="H35" s="165">
        <v>37</v>
      </c>
      <c r="I35" s="167">
        <v>102</v>
      </c>
      <c r="J35" s="175" t="s">
        <v>1432</v>
      </c>
      <c r="K35" s="173" t="s">
        <v>1433</v>
      </c>
      <c r="L35" s="168">
        <v>18</v>
      </c>
      <c r="M35" s="187" t="s">
        <v>1434</v>
      </c>
      <c r="N35" s="187" t="s">
        <v>1364</v>
      </c>
      <c r="O35" s="187" t="s">
        <v>1435</v>
      </c>
      <c r="P35" s="163" t="s">
        <v>1431</v>
      </c>
    </row>
    <row r="36" spans="1:16" ht="18" customHeight="1" x14ac:dyDescent="0.3">
      <c r="A36" s="169" t="s">
        <v>701</v>
      </c>
      <c r="B36" s="170">
        <v>295</v>
      </c>
      <c r="C36" s="171">
        <v>22</v>
      </c>
      <c r="D36" s="172">
        <v>94</v>
      </c>
      <c r="E36" s="172">
        <v>152</v>
      </c>
      <c r="F36" s="170">
        <v>190</v>
      </c>
      <c r="G36" s="173" t="s">
        <v>1411</v>
      </c>
      <c r="H36" s="172">
        <v>62</v>
      </c>
      <c r="I36" s="174">
        <v>82</v>
      </c>
      <c r="J36" s="175" t="s">
        <v>1436</v>
      </c>
      <c r="K36" s="176" t="s">
        <v>1356</v>
      </c>
      <c r="L36" s="177">
        <v>40</v>
      </c>
      <c r="M36" s="178" t="s">
        <v>1437</v>
      </c>
      <c r="N36" s="177" t="s">
        <v>1350</v>
      </c>
      <c r="O36" s="177" t="s">
        <v>1391</v>
      </c>
      <c r="P36" s="170" t="s">
        <v>1411</v>
      </c>
    </row>
    <row r="37" spans="1:16" ht="18" customHeight="1" x14ac:dyDescent="0.3">
      <c r="A37" s="188" t="s">
        <v>77</v>
      </c>
      <c r="B37" s="189">
        <v>295</v>
      </c>
      <c r="C37" s="190">
        <v>16</v>
      </c>
      <c r="D37" s="176">
        <v>69</v>
      </c>
      <c r="E37" s="176">
        <v>121</v>
      </c>
      <c r="F37" s="189">
        <v>161</v>
      </c>
      <c r="G37" s="176" t="s">
        <v>1438</v>
      </c>
      <c r="H37" s="176">
        <v>88</v>
      </c>
      <c r="I37" s="191">
        <v>30</v>
      </c>
      <c r="J37" s="185" t="s">
        <v>1439</v>
      </c>
      <c r="K37" s="176" t="s">
        <v>1440</v>
      </c>
      <c r="L37" s="192">
        <v>43</v>
      </c>
      <c r="M37" s="192" t="s">
        <v>1441</v>
      </c>
      <c r="N37" s="192" t="s">
        <v>1442</v>
      </c>
      <c r="O37" s="192" t="s">
        <v>1443</v>
      </c>
      <c r="P37" s="189" t="s">
        <v>1438</v>
      </c>
    </row>
    <row r="38" spans="1:16" ht="18" customHeight="1" x14ac:dyDescent="0.3">
      <c r="A38" s="162" t="s">
        <v>700</v>
      </c>
      <c r="B38" s="163">
        <v>294</v>
      </c>
      <c r="C38" s="163">
        <v>0</v>
      </c>
      <c r="D38" s="165">
        <v>32</v>
      </c>
      <c r="E38" s="165">
        <v>92</v>
      </c>
      <c r="F38" s="163">
        <v>166</v>
      </c>
      <c r="G38" s="173" t="s">
        <v>1444</v>
      </c>
      <c r="H38" s="165">
        <v>36</v>
      </c>
      <c r="I38" s="167">
        <v>54</v>
      </c>
      <c r="J38" s="175" t="s">
        <v>1445</v>
      </c>
      <c r="K38" s="173" t="s">
        <v>1446</v>
      </c>
      <c r="L38" s="168">
        <v>6</v>
      </c>
      <c r="M38" s="187" t="s">
        <v>1447</v>
      </c>
      <c r="N38" s="187" t="s">
        <v>1448</v>
      </c>
      <c r="O38" s="187" t="s">
        <v>1449</v>
      </c>
      <c r="P38" s="163" t="s">
        <v>1444</v>
      </c>
    </row>
    <row r="39" spans="1:16" ht="6" customHeight="1" x14ac:dyDescent="0.3"/>
    <row r="40" spans="1:16" ht="24" customHeight="1" x14ac:dyDescent="0.3">
      <c r="A40" s="330" t="s">
        <v>1450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</row>
  </sheetData>
  <mergeCells count="7">
    <mergeCell ref="A1:P1"/>
    <mergeCell ref="A40:P40"/>
    <mergeCell ref="H5:P5"/>
    <mergeCell ref="A3:P3"/>
    <mergeCell ref="A7:P7"/>
    <mergeCell ref="A5:G5"/>
    <mergeCell ref="A2:P2"/>
  </mergeCell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BC8CFF"/>
  </sheetPr>
  <dimension ref="A1:J48"/>
  <sheetViews>
    <sheetView showGridLines="0" workbookViewId="0"/>
  </sheetViews>
  <sheetFormatPr defaultRowHeight="14.4" x14ac:dyDescent="0.3"/>
  <cols>
    <col min="1" max="1" width="14" customWidth="1"/>
    <col min="2" max="2" width="80" customWidth="1"/>
  </cols>
  <sheetData>
    <row r="1" spans="1:10" ht="18" x14ac:dyDescent="0.3">
      <c r="A1" s="335" t="s">
        <v>1451</v>
      </c>
      <c r="B1" s="291"/>
      <c r="C1" s="291"/>
      <c r="D1" s="291"/>
      <c r="E1" s="291"/>
      <c r="F1" s="291"/>
      <c r="G1" s="1"/>
      <c r="H1" s="1"/>
      <c r="I1" s="1"/>
      <c r="J1" s="1"/>
    </row>
    <row r="2" spans="1:10" x14ac:dyDescent="0.3">
      <c r="A2" s="1"/>
      <c r="B2" s="1"/>
      <c r="C2" s="1"/>
      <c r="D2" s="1"/>
      <c r="E2" s="1"/>
      <c r="F2" s="1"/>
      <c r="G2" s="1"/>
      <c r="H2" s="1"/>
      <c r="I2" s="1"/>
      <c r="J2" s="1"/>
    </row>
    <row r="3" spans="1:10" ht="19.95" customHeight="1" x14ac:dyDescent="0.3">
      <c r="A3" s="48" t="s">
        <v>1452</v>
      </c>
      <c r="B3" s="336" t="s">
        <v>1453</v>
      </c>
      <c r="C3" s="291"/>
      <c r="D3" s="291"/>
      <c r="E3" s="291"/>
      <c r="F3" s="291"/>
      <c r="G3" s="1"/>
      <c r="H3" s="1"/>
      <c r="I3" s="1"/>
      <c r="J3" s="1"/>
    </row>
    <row r="4" spans="1:10" ht="19.95" customHeight="1" x14ac:dyDescent="0.3">
      <c r="A4" s="48" t="s">
        <v>1454</v>
      </c>
      <c r="B4" s="340" t="s">
        <v>1455</v>
      </c>
      <c r="C4" s="291"/>
      <c r="D4" s="291"/>
      <c r="E4" s="291"/>
      <c r="F4" s="291"/>
      <c r="G4" s="1"/>
      <c r="H4" s="1"/>
      <c r="I4" s="1"/>
      <c r="J4" s="1"/>
    </row>
    <row r="5" spans="1:10" ht="19.95" customHeight="1" x14ac:dyDescent="0.3">
      <c r="A5" s="48" t="s">
        <v>1456</v>
      </c>
      <c r="B5" s="336" t="s">
        <v>1457</v>
      </c>
      <c r="C5" s="291"/>
      <c r="D5" s="291"/>
      <c r="E5" s="291"/>
      <c r="F5" s="291"/>
      <c r="G5" s="1"/>
      <c r="H5" s="1"/>
      <c r="I5" s="1"/>
      <c r="J5" s="1"/>
    </row>
    <row r="6" spans="1:10" ht="19.95" customHeight="1" x14ac:dyDescent="0.3">
      <c r="A6" s="48" t="s">
        <v>1458</v>
      </c>
      <c r="B6" s="340" t="s">
        <v>1459</v>
      </c>
      <c r="C6" s="291"/>
      <c r="D6" s="291"/>
      <c r="E6" s="291"/>
      <c r="F6" s="291"/>
      <c r="G6" s="1"/>
      <c r="H6" s="1"/>
      <c r="I6" s="1"/>
      <c r="J6" s="1"/>
    </row>
    <row r="7" spans="1:10" ht="19.95" customHeight="1" x14ac:dyDescent="0.3">
      <c r="A7" s="48" t="s">
        <v>1460</v>
      </c>
      <c r="B7" s="336" t="s">
        <v>1461</v>
      </c>
      <c r="C7" s="291"/>
      <c r="D7" s="291"/>
      <c r="E7" s="291"/>
      <c r="F7" s="291"/>
      <c r="G7" s="1"/>
      <c r="H7" s="1"/>
      <c r="I7" s="1"/>
      <c r="J7" s="1"/>
    </row>
    <row r="8" spans="1:10" ht="19.95" customHeight="1" x14ac:dyDescent="0.3">
      <c r="A8" s="48" t="s">
        <v>1462</v>
      </c>
      <c r="B8" s="340" t="s">
        <v>1463</v>
      </c>
      <c r="C8" s="291"/>
      <c r="D8" s="291"/>
      <c r="E8" s="291"/>
      <c r="F8" s="291"/>
      <c r="G8" s="1"/>
      <c r="H8" s="1"/>
      <c r="I8" s="1"/>
      <c r="J8" s="1"/>
    </row>
    <row r="9" spans="1:10" ht="19.95" customHeight="1" x14ac:dyDescent="0.3">
      <c r="A9" s="48" t="s">
        <v>1464</v>
      </c>
      <c r="B9" s="336" t="s">
        <v>1465</v>
      </c>
      <c r="C9" s="291"/>
      <c r="D9" s="291"/>
      <c r="E9" s="291"/>
      <c r="F9" s="291"/>
      <c r="G9" s="1"/>
      <c r="H9" s="1"/>
      <c r="I9" s="1"/>
      <c r="J9" s="1"/>
    </row>
    <row r="10" spans="1:10" ht="19.95" customHeight="1" x14ac:dyDescent="0.3">
      <c r="A10" s="48" t="s">
        <v>1466</v>
      </c>
      <c r="B10" s="340" t="s">
        <v>1467</v>
      </c>
      <c r="C10" s="291"/>
      <c r="D10" s="291"/>
      <c r="E10" s="291"/>
      <c r="F10" s="291"/>
      <c r="G10" s="1"/>
      <c r="H10" s="1"/>
      <c r="I10" s="1"/>
      <c r="J10" s="1"/>
    </row>
    <row r="11" spans="1:10" ht="19.95" customHeight="1" x14ac:dyDescent="0.3">
      <c r="A11" s="48"/>
      <c r="B11" s="336"/>
      <c r="C11" s="291"/>
      <c r="D11" s="291"/>
      <c r="E11" s="291"/>
      <c r="F11" s="291"/>
      <c r="G11" s="1"/>
      <c r="H11" s="1"/>
      <c r="I11" s="1"/>
      <c r="J11" s="1"/>
    </row>
    <row r="12" spans="1:10" ht="19.95" customHeight="1" x14ac:dyDescent="0.3">
      <c r="A12" s="48" t="s">
        <v>1468</v>
      </c>
      <c r="B12" s="340" t="s">
        <v>1469</v>
      </c>
      <c r="C12" s="291"/>
      <c r="D12" s="291"/>
      <c r="E12" s="291"/>
      <c r="F12" s="291"/>
      <c r="G12" s="1"/>
      <c r="H12" s="1"/>
      <c r="I12" s="1"/>
      <c r="J12" s="1"/>
    </row>
    <row r="13" spans="1:10" ht="19.95" customHeight="1" x14ac:dyDescent="0.3">
      <c r="A13" s="48" t="s">
        <v>1468</v>
      </c>
      <c r="B13" s="336" t="s">
        <v>1470</v>
      </c>
      <c r="C13" s="291"/>
      <c r="D13" s="291"/>
      <c r="E13" s="291"/>
      <c r="F13" s="291"/>
      <c r="G13" s="1"/>
      <c r="H13" s="1"/>
      <c r="I13" s="1"/>
      <c r="J13" s="1"/>
    </row>
    <row r="14" spans="1:10" ht="19.95" customHeight="1" x14ac:dyDescent="0.3">
      <c r="A14" s="48" t="s">
        <v>1468</v>
      </c>
      <c r="B14" s="340" t="s">
        <v>1471</v>
      </c>
      <c r="C14" s="291"/>
      <c r="D14" s="291"/>
      <c r="E14" s="291"/>
      <c r="F14" s="291"/>
      <c r="G14" s="1"/>
      <c r="H14" s="1"/>
      <c r="I14" s="1"/>
      <c r="J14" s="1"/>
    </row>
    <row r="15" spans="1:1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</row>
    <row r="32" spans="1:10" x14ac:dyDescent="0.3">
      <c r="A32" t="s">
        <v>1472</v>
      </c>
    </row>
    <row r="33" spans="1:8" ht="15.6" x14ac:dyDescent="0.3">
      <c r="A33" s="75" t="s">
        <v>1473</v>
      </c>
    </row>
    <row r="34" spans="1:8" x14ac:dyDescent="0.3">
      <c r="A34" t="s">
        <v>1474</v>
      </c>
      <c r="B34" s="76" t="s">
        <v>1475</v>
      </c>
    </row>
    <row r="35" spans="1:8" x14ac:dyDescent="0.3">
      <c r="A35" t="s">
        <v>1476</v>
      </c>
      <c r="B35" s="76" t="s">
        <v>1477</v>
      </c>
    </row>
    <row r="36" spans="1:8" x14ac:dyDescent="0.3">
      <c r="A36" t="s">
        <v>1478</v>
      </c>
      <c r="B36" s="76" t="s">
        <v>1479</v>
      </c>
    </row>
    <row r="37" spans="1:8" x14ac:dyDescent="0.3">
      <c r="A37" t="s">
        <v>1480</v>
      </c>
      <c r="B37" s="76" t="s">
        <v>1481</v>
      </c>
    </row>
    <row r="38" spans="1:8" x14ac:dyDescent="0.3">
      <c r="A38" t="s">
        <v>1482</v>
      </c>
      <c r="B38" s="76" t="s">
        <v>1483</v>
      </c>
    </row>
    <row r="39" spans="1:8" x14ac:dyDescent="0.3">
      <c r="A39" t="s">
        <v>1484</v>
      </c>
      <c r="B39" s="76" t="s">
        <v>1485</v>
      </c>
    </row>
    <row r="40" spans="1:8" x14ac:dyDescent="0.3">
      <c r="A40" t="s">
        <v>1486</v>
      </c>
      <c r="B40" s="76" t="s">
        <v>1487</v>
      </c>
    </row>
    <row r="41" spans="1:8" x14ac:dyDescent="0.3">
      <c r="A41" t="s">
        <v>1488</v>
      </c>
      <c r="B41" s="76" t="s">
        <v>1489</v>
      </c>
    </row>
    <row r="44" spans="1:8" x14ac:dyDescent="0.3">
      <c r="A44" s="341" t="s">
        <v>1490</v>
      </c>
      <c r="B44" s="291"/>
      <c r="C44" s="291"/>
      <c r="D44" s="291"/>
      <c r="E44" s="291"/>
      <c r="F44" s="291"/>
      <c r="G44" s="291"/>
      <c r="H44" s="291"/>
    </row>
    <row r="45" spans="1:8" ht="19.95" customHeight="1" x14ac:dyDescent="0.3">
      <c r="A45" s="251" t="s">
        <v>1491</v>
      </c>
      <c r="B45" s="337" t="s">
        <v>1492</v>
      </c>
      <c r="C45" s="338"/>
      <c r="D45" s="338"/>
      <c r="E45" s="338"/>
      <c r="F45" s="338"/>
      <c r="G45" s="338"/>
      <c r="H45" s="339"/>
    </row>
    <row r="46" spans="1:8" ht="19.95" customHeight="1" x14ac:dyDescent="0.3">
      <c r="A46" s="251" t="s">
        <v>1493</v>
      </c>
      <c r="B46" s="337" t="s">
        <v>1494</v>
      </c>
      <c r="C46" s="338"/>
      <c r="D46" s="338"/>
      <c r="E46" s="338"/>
      <c r="F46" s="338"/>
      <c r="G46" s="338"/>
      <c r="H46" s="339"/>
    </row>
    <row r="47" spans="1:8" ht="19.95" customHeight="1" x14ac:dyDescent="0.3">
      <c r="A47" s="251" t="s">
        <v>1495</v>
      </c>
      <c r="B47" s="337" t="s">
        <v>1496</v>
      </c>
      <c r="C47" s="338"/>
      <c r="D47" s="338"/>
      <c r="E47" s="338"/>
      <c r="F47" s="338"/>
      <c r="G47" s="338"/>
      <c r="H47" s="339"/>
    </row>
    <row r="48" spans="1:8" ht="19.95" customHeight="1" x14ac:dyDescent="0.3">
      <c r="A48" s="251" t="s">
        <v>1497</v>
      </c>
      <c r="B48" s="337" t="s">
        <v>1498</v>
      </c>
      <c r="C48" s="338"/>
      <c r="D48" s="338"/>
      <c r="E48" s="338"/>
      <c r="F48" s="338"/>
      <c r="G48" s="338"/>
      <c r="H48" s="339"/>
    </row>
  </sheetData>
  <mergeCells count="18">
    <mergeCell ref="B48:H48"/>
    <mergeCell ref="A44:H44"/>
    <mergeCell ref="B14:F14"/>
    <mergeCell ref="B8:F8"/>
    <mergeCell ref="B9:F9"/>
    <mergeCell ref="B13:F13"/>
    <mergeCell ref="B45:H45"/>
    <mergeCell ref="B46:H46"/>
    <mergeCell ref="A1:F1"/>
    <mergeCell ref="B11:F11"/>
    <mergeCell ref="B3:F3"/>
    <mergeCell ref="B5:F5"/>
    <mergeCell ref="B47:H47"/>
    <mergeCell ref="B4:F4"/>
    <mergeCell ref="B12:F12"/>
    <mergeCell ref="B7:F7"/>
    <mergeCell ref="B6:F6"/>
    <mergeCell ref="B10:F10"/>
  </mergeCell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rgb="FFF0E040"/>
  </sheetPr>
  <dimension ref="A1:O300"/>
  <sheetViews>
    <sheetView showGridLines="0" tabSelected="1" workbookViewId="0">
      <selection activeCell="O14" sqref="O14"/>
    </sheetView>
  </sheetViews>
  <sheetFormatPr defaultRowHeight="14.4" x14ac:dyDescent="0.3"/>
  <cols>
    <col min="1" max="1" width="4" customWidth="1"/>
    <col min="2" max="2" width="11" customWidth="1"/>
    <col min="3" max="3" width="8" customWidth="1"/>
    <col min="4" max="9" width="7" customWidth="1"/>
    <col min="10" max="11" width="8" customWidth="1"/>
    <col min="12" max="14" width="13" customWidth="1"/>
  </cols>
  <sheetData>
    <row r="1" spans="1:15" ht="34.950000000000003" customHeight="1" x14ac:dyDescent="0.3">
      <c r="A1" s="342" t="s">
        <v>1499</v>
      </c>
      <c r="B1" s="291"/>
      <c r="C1" s="291"/>
      <c r="D1" s="291"/>
      <c r="E1" s="291"/>
      <c r="F1" s="291"/>
      <c r="G1" s="291"/>
      <c r="H1" s="291"/>
      <c r="I1" s="291"/>
      <c r="J1" s="291"/>
      <c r="K1" s="1"/>
      <c r="L1" s="1"/>
      <c r="M1" s="1"/>
      <c r="N1" s="1"/>
      <c r="O1" s="1"/>
    </row>
    <row r="2" spans="1:15" x14ac:dyDescent="0.3">
      <c r="A2" s="347" t="s">
        <v>1500</v>
      </c>
      <c r="B2" s="291"/>
      <c r="C2" s="291"/>
      <c r="D2" s="291"/>
      <c r="E2" s="291"/>
      <c r="F2" s="291"/>
      <c r="G2" s="291"/>
      <c r="H2" s="291"/>
      <c r="I2" s="291"/>
      <c r="J2" s="291"/>
      <c r="K2" s="1"/>
      <c r="L2" s="1"/>
      <c r="M2" s="1"/>
      <c r="N2" s="1"/>
      <c r="O2" s="1"/>
    </row>
    <row r="3" spans="1:15" ht="28.8" x14ac:dyDescent="0.3">
      <c r="A3" s="1"/>
      <c r="B3" s="344" t="s">
        <v>20</v>
      </c>
      <c r="C3" s="291"/>
      <c r="D3" s="344" t="s">
        <v>1501</v>
      </c>
      <c r="E3" s="291"/>
      <c r="F3" s="344" t="s">
        <v>1502</v>
      </c>
      <c r="G3" s="291"/>
      <c r="H3" s="344" t="s">
        <v>1503</v>
      </c>
      <c r="I3" s="291"/>
      <c r="J3" s="1"/>
      <c r="K3" s="1"/>
      <c r="L3" s="252" t="s">
        <v>1504</v>
      </c>
      <c r="M3" s="253" t="s">
        <v>1505</v>
      </c>
      <c r="N3" s="247" t="s">
        <v>1506</v>
      </c>
      <c r="O3" s="1"/>
    </row>
    <row r="4" spans="1:15" ht="25.8" x14ac:dyDescent="0.3">
      <c r="A4" s="1"/>
      <c r="B4" s="346">
        <f>COUNTIF('🏆 SKOR'!C4:C442,"&gt;="&amp;10)</f>
        <v>68</v>
      </c>
      <c r="C4" s="291"/>
      <c r="D4" s="346">
        <f>COUNTIF('🏆 SKOR'!C4:C442,"&gt;="&amp;8)</f>
        <v>132</v>
      </c>
      <c r="E4" s="291"/>
      <c r="F4" s="346">
        <f ca="1">IFERROR(MAK('🏆 SKOR'!C4:C442),0)</f>
        <v>0</v>
      </c>
      <c r="G4" s="291"/>
      <c r="H4" s="346">
        <v>15</v>
      </c>
      <c r="I4" s="291"/>
      <c r="J4" s="1"/>
      <c r="K4" s="1"/>
      <c r="L4" s="254" t="s">
        <v>1286</v>
      </c>
      <c r="M4" s="255" t="s">
        <v>1286</v>
      </c>
      <c r="N4" s="231" t="s">
        <v>1286</v>
      </c>
      <c r="O4" s="1"/>
    </row>
    <row r="5" spans="1:1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ht="19.95" customHeight="1" x14ac:dyDescent="0.3">
      <c r="A6" s="33" t="s">
        <v>492</v>
      </c>
      <c r="B6" s="33" t="s">
        <v>27</v>
      </c>
      <c r="C6" s="33" t="s">
        <v>1247</v>
      </c>
      <c r="D6" s="33" t="s">
        <v>71</v>
      </c>
      <c r="E6" s="33" t="s">
        <v>72</v>
      </c>
      <c r="F6" s="33" t="s">
        <v>73</v>
      </c>
      <c r="G6" s="33" t="s">
        <v>74</v>
      </c>
      <c r="H6" s="33" t="s">
        <v>75</v>
      </c>
      <c r="I6" s="33" t="s">
        <v>76</v>
      </c>
      <c r="J6" s="33" t="s">
        <v>1261</v>
      </c>
      <c r="K6" s="33" t="s">
        <v>29</v>
      </c>
      <c r="L6" s="33" t="s">
        <v>1507</v>
      </c>
      <c r="M6" s="1"/>
      <c r="N6" s="1"/>
      <c r="O6" s="1"/>
    </row>
    <row r="7" spans="1:15" x14ac:dyDescent="0.3">
      <c r="A7" s="64">
        <v>1</v>
      </c>
      <c r="B7" s="16" t="s">
        <v>516</v>
      </c>
      <c r="C7" s="65">
        <f>'🔢 İNDİKATÖRLER'!U9</f>
        <v>2</v>
      </c>
      <c r="D7" s="61" t="str">
        <f>'🔢 İNDİKATÖRLER'!N9</f>
        <v>✗</v>
      </c>
      <c r="E7" s="61" t="str">
        <f>'🔢 İNDİKATÖRLER'!O9</f>
        <v>✗</v>
      </c>
      <c r="F7" s="61" t="str">
        <f>'🔢 İNDİKATÖRLER'!P9</f>
        <v>✗</v>
      </c>
      <c r="G7" s="61" t="str">
        <f>'🔢 İNDİKATÖRLER'!Q9</f>
        <v>✗</v>
      </c>
      <c r="H7" s="61" t="str">
        <f>'🔢 İNDİKATÖRLER'!R9</f>
        <v>✗</v>
      </c>
      <c r="I7" s="61" t="str">
        <f>'🔢 İNDİKATÖRLER'!S9</f>
        <v>✓</v>
      </c>
      <c r="J7" s="64" t="str">
        <f>IF('🔢 İNDİKATÖRLER'!T9&lt;0,"−2","—")</f>
        <v>—</v>
      </c>
      <c r="K7" s="62" t="str">
        <f>IFERROR(TEXT('🔢 İNDİKATÖRLER'!F9,"0.00")&amp;"%","?")</f>
        <v>002%</v>
      </c>
      <c r="L7" s="61" t="str">
        <f>IFERROR(IF('📡 CANLI_VERİ'!I10&gt;0,"+"&amp;TEXT('📡 CANLI_VERİ'!I10,"0.0")&amp;"%",TEXT('📡 CANLI_VERİ'!I10,"0.0")&amp;"%"),"—")</f>
        <v>00%</v>
      </c>
      <c r="M7" s="1">
        <f>'📡 CANLI_VERİ'!H10</f>
        <v>13552</v>
      </c>
      <c r="N7" s="1">
        <f>'📡 CANLI_VERİ'!C10</f>
        <v>13.53</v>
      </c>
      <c r="O7" s="1" t="str">
        <f>IF(COUNT('🔢 İNDİKATÖRLER'!U9),REPT("█",'🔢 İNDİKATÖRLER'!U9)&amp;"  "&amp;'🔢 İNDİKATÖRLER'!U9&amp;"/15","")</f>
        <v>██  2/15</v>
      </c>
    </row>
    <row r="8" spans="1:15" x14ac:dyDescent="0.3">
      <c r="A8" s="56">
        <v>2</v>
      </c>
      <c r="B8" s="25" t="s">
        <v>527</v>
      </c>
      <c r="C8" s="67">
        <f>'🔢 İNDİKATÖRLER'!U47</f>
        <v>13</v>
      </c>
      <c r="D8" s="55" t="str">
        <f>'🔢 İNDİKATÖRLER'!N47</f>
        <v>✓</v>
      </c>
      <c r="E8" s="55" t="str">
        <f>'🔢 İNDİKATÖRLER'!O47</f>
        <v>✓</v>
      </c>
      <c r="F8" s="55" t="str">
        <f>'🔢 İNDİKATÖRLER'!P47</f>
        <v>✓</v>
      </c>
      <c r="G8" s="55" t="str">
        <f>'🔢 İNDİKATÖRLER'!Q47</f>
        <v>✓</v>
      </c>
      <c r="H8" s="55" t="str">
        <f>'🔢 İNDİKATÖRLER'!R47</f>
        <v>✗</v>
      </c>
      <c r="I8" s="55" t="str">
        <f>'🔢 İNDİKATÖRLER'!S47</f>
        <v>✓</v>
      </c>
      <c r="J8" s="56" t="str">
        <f>IF('🔢 İNDİKATÖRLER'!T47&lt;0,"−2","—")</f>
        <v>—</v>
      </c>
      <c r="K8" s="57" t="str">
        <f>IFERROR(TEXT('🔢 İNDİKATÖRLER'!F47,"0.00")&amp;"%","?")</f>
        <v>004%</v>
      </c>
      <c r="L8" s="55" t="str">
        <f>IFERROR(IF('📡 CANLI_VERİ'!I48&gt;0,"+"&amp;TEXT('📡 CANLI_VERİ'!I48,"0.0")&amp;"%",TEXT('📡 CANLI_VERİ'!I48,"0.0")&amp;"%"),"—")</f>
        <v>+00%</v>
      </c>
      <c r="M8" s="1">
        <f>'📡 CANLI_VERİ'!H48</f>
        <v>21491</v>
      </c>
      <c r="N8" s="1">
        <f>'📡 CANLI_VERİ'!C48</f>
        <v>104.5</v>
      </c>
      <c r="O8" s="1" t="str">
        <f>IF(COUNT('🔢 İNDİKATÖRLER'!U47),REPT("█",'🔢 İNDİKATÖRLER'!U47)&amp;"  "&amp;'🔢 İNDİKATÖRLER'!U47&amp;"/15","")</f>
        <v>█████████████  13/15</v>
      </c>
    </row>
    <row r="9" spans="1:15" x14ac:dyDescent="0.3">
      <c r="A9" s="64">
        <v>3</v>
      </c>
      <c r="B9" s="16" t="s">
        <v>572</v>
      </c>
      <c r="C9" s="65">
        <f>'🔢 İNDİKATÖRLER'!U153</f>
        <v>11</v>
      </c>
      <c r="D9" s="61" t="str">
        <f>'🔢 İNDİKATÖRLER'!N153</f>
        <v>✓</v>
      </c>
      <c r="E9" s="61" t="str">
        <f>'🔢 İNDİKATÖRLER'!O153</f>
        <v>✓</v>
      </c>
      <c r="F9" s="61" t="str">
        <f>'🔢 İNDİKATÖRLER'!P153</f>
        <v>✓</v>
      </c>
      <c r="G9" s="61" t="str">
        <f>'🔢 İNDİKATÖRLER'!Q153</f>
        <v>✓</v>
      </c>
      <c r="H9" s="61" t="str">
        <f>'🔢 İNDİKATÖRLER'!R153</f>
        <v>✓</v>
      </c>
      <c r="I9" s="61" t="str">
        <f>'🔢 İNDİKATÖRLER'!S153</f>
        <v>✗</v>
      </c>
      <c r="J9" s="64" t="str">
        <f>IF('🔢 İNDİKATÖRLER'!T153&lt;0,"−2","—")</f>
        <v>−2</v>
      </c>
      <c r="K9" s="62" t="str">
        <f>IFERROR(TEXT('🔢 İNDİKATÖRLER'!F153,"0.00")&amp;"%","?")</f>
        <v>007%</v>
      </c>
      <c r="L9" s="61" t="str">
        <f>IFERROR(IF('📡 CANLI_VERİ'!I154&gt;0,"+"&amp;TEXT('📡 CANLI_VERİ'!I154,"0.0")&amp;"%",TEXT('📡 CANLI_VERİ'!I154,"0.0")&amp;"%"),"—")</f>
        <v>-01%</v>
      </c>
      <c r="M9" s="1">
        <f>'📡 CANLI_VERİ'!H154</f>
        <v>6708</v>
      </c>
      <c r="N9" s="1">
        <f>'📡 CANLI_VERİ'!C154</f>
        <v>44.5</v>
      </c>
      <c r="O9" s="1" t="str">
        <f>IF(COUNT('🔢 İNDİKATÖRLER'!U153),REPT("█",'🔢 İNDİKATÖRLER'!U153)&amp;"  "&amp;'🔢 İNDİKATÖRLER'!U153&amp;"/15","")</f>
        <v>███████████  11/15</v>
      </c>
    </row>
    <row r="10" spans="1:15" x14ac:dyDescent="0.3">
      <c r="A10" s="56">
        <v>4</v>
      </c>
      <c r="B10" s="25" t="s">
        <v>263</v>
      </c>
      <c r="C10" s="67">
        <f>'🔢 İNDİKATÖRLER'!U217</f>
        <v>11</v>
      </c>
      <c r="D10" s="55" t="str">
        <f>'🔢 İNDİKATÖRLER'!N217</f>
        <v>✓</v>
      </c>
      <c r="E10" s="55" t="str">
        <f>'🔢 İNDİKATÖRLER'!O217</f>
        <v>✓</v>
      </c>
      <c r="F10" s="55" t="str">
        <f>'🔢 İNDİKATÖRLER'!P217</f>
        <v>✓</v>
      </c>
      <c r="G10" s="55" t="str">
        <f>'🔢 İNDİKATÖRLER'!Q217</f>
        <v>✗</v>
      </c>
      <c r="H10" s="55" t="str">
        <f>'🔢 İNDİKATÖRLER'!R217</f>
        <v>✓</v>
      </c>
      <c r="I10" s="55" t="str">
        <f>'🔢 İNDİKATÖRLER'!S217</f>
        <v>✓</v>
      </c>
      <c r="J10" s="56" t="str">
        <f>IF('🔢 İNDİKATÖRLER'!T217&lt;0,"−2","—")</f>
        <v>−2</v>
      </c>
      <c r="K10" s="57" t="str">
        <f>IFERROR(TEXT('🔢 İNDİKATÖRLER'!F217,"0.00")&amp;"%","?")</f>
        <v>005%</v>
      </c>
      <c r="L10" s="55" t="str">
        <f>IFERROR(IF('📡 CANLI_VERİ'!I218&gt;0,"+"&amp;TEXT('📡 CANLI_VERİ'!I218,"0.0")&amp;"%",TEXT('📡 CANLI_VERİ'!I218,"0.0")&amp;"%"),"—")</f>
        <v>00%</v>
      </c>
      <c r="M10" s="1">
        <f>'📡 CANLI_VERİ'!H218</f>
        <v>254621</v>
      </c>
      <c r="N10" s="1">
        <f>'📡 CANLI_VERİ'!C218</f>
        <v>7.95</v>
      </c>
      <c r="O10" s="1" t="str">
        <f>IF(COUNT('🔢 İNDİKATÖRLER'!U217),REPT("█",'🔢 İNDİKATÖRLER'!U217)&amp;"  "&amp;'🔢 İNDİKATÖRLER'!U217&amp;"/15","")</f>
        <v>███████████  11/15</v>
      </c>
    </row>
    <row r="11" spans="1:15" x14ac:dyDescent="0.3">
      <c r="A11" s="64">
        <v>5</v>
      </c>
      <c r="B11" s="16" t="s">
        <v>630</v>
      </c>
      <c r="C11" s="65">
        <f>'🔢 İNDİKATÖRLER'!U306</f>
        <v>1</v>
      </c>
      <c r="D11" s="61" t="str">
        <f>'🔢 İNDİKATÖRLER'!N306</f>
        <v>✗</v>
      </c>
      <c r="E11" s="61" t="str">
        <f>'🔢 İNDİKATÖRLER'!O306</f>
        <v>✓</v>
      </c>
      <c r="F11" s="61" t="str">
        <f>'🔢 İNDİKATÖRLER'!P306</f>
        <v>✗</v>
      </c>
      <c r="G11" s="61" t="str">
        <f>'🔢 İNDİKATÖRLER'!Q306</f>
        <v>✗</v>
      </c>
      <c r="H11" s="61" t="str">
        <f>'🔢 İNDİKATÖRLER'!R306</f>
        <v>✗</v>
      </c>
      <c r="I11" s="61" t="str">
        <f>'🔢 İNDİKATÖRLER'!S306</f>
        <v>✗</v>
      </c>
      <c r="J11" s="64" t="str">
        <f>IF('🔢 İNDİKATÖRLER'!T306&lt;0,"−2","—")</f>
        <v>−2</v>
      </c>
      <c r="K11" s="62" t="str">
        <f>IFERROR(TEXT('🔢 İNDİKATÖRLER'!F306,"0.00")&amp;"%","?")</f>
        <v>007%</v>
      </c>
      <c r="L11" s="61" t="str">
        <f>IFERROR(IF('📡 CANLI_VERİ'!I307&gt;0,"+"&amp;TEXT('📡 CANLI_VERİ'!I307,"0.0")&amp;"%",TEXT('📡 CANLI_VERİ'!I307,"0.0")&amp;"%"),"—")</f>
        <v>00%</v>
      </c>
      <c r="M11" s="1">
        <f>'📡 CANLI_VERİ'!H307</f>
        <v>74406</v>
      </c>
      <c r="N11" s="1">
        <f>'📡 CANLI_VERİ'!C307</f>
        <v>7.57</v>
      </c>
      <c r="O11" s="1" t="str">
        <f>IF(COUNT('🔢 İNDİKATÖRLER'!U306),REPT("█",'🔢 İNDİKATÖRLER'!U306)&amp;"  "&amp;'🔢 İNDİKATÖRLER'!U306&amp;"/15","")</f>
        <v>█  1/15</v>
      </c>
    </row>
    <row r="12" spans="1:15" x14ac:dyDescent="0.3">
      <c r="A12" s="56">
        <v>6</v>
      </c>
      <c r="B12" s="25" t="s">
        <v>83</v>
      </c>
      <c r="C12" s="67">
        <f>'🔢 İNDİKATÖRLER'!U316</f>
        <v>6</v>
      </c>
      <c r="D12" s="55" t="str">
        <f>'🔢 İNDİKATÖRLER'!N316</f>
        <v>✗</v>
      </c>
      <c r="E12" s="55" t="str">
        <f>'🔢 İNDİKATÖRLER'!O316</f>
        <v>✓</v>
      </c>
      <c r="F12" s="55" t="str">
        <f>'🔢 İNDİKATÖRLER'!P316</f>
        <v>✓</v>
      </c>
      <c r="G12" s="55" t="str">
        <f>'🔢 İNDİKATÖRLER'!Q316</f>
        <v>✗</v>
      </c>
      <c r="H12" s="55" t="str">
        <f>'🔢 İNDİKATÖRLER'!R316</f>
        <v>✗</v>
      </c>
      <c r="I12" s="55" t="str">
        <f>'🔢 İNDİKATÖRLER'!S316</f>
        <v>✗</v>
      </c>
      <c r="J12" s="56" t="str">
        <f>IF('🔢 İNDİKATÖRLER'!T316&lt;0,"−2","—")</f>
        <v>—</v>
      </c>
      <c r="K12" s="57" t="str">
        <f>IFERROR(TEXT('🔢 İNDİKATÖRLER'!F316,"0.00")&amp;"%","?")</f>
        <v>003%</v>
      </c>
      <c r="L12" s="55" t="str">
        <f>IFERROR(IF('📡 CANLI_VERİ'!I317&gt;0,"+"&amp;TEXT('📡 CANLI_VERİ'!I317,"0.0")&amp;"%",TEXT('📡 CANLI_VERİ'!I317,"0.0")&amp;"%"),"—")</f>
        <v>00%</v>
      </c>
      <c r="M12" s="1">
        <f>'📡 CANLI_VERİ'!H317</f>
        <v>1987</v>
      </c>
      <c r="N12" s="1">
        <f>'📡 CANLI_VERİ'!C317</f>
        <v>247.6</v>
      </c>
      <c r="O12" s="1" t="str">
        <f>IF(COUNT('🔢 İNDİKATÖRLER'!U316),REPT("█",'🔢 İNDİKATÖRLER'!U316)&amp;"  "&amp;'🔢 İNDİKATÖRLER'!U316&amp;"/15","")</f>
        <v>██████  6/15</v>
      </c>
    </row>
    <row r="13" spans="1:15" x14ac:dyDescent="0.3">
      <c r="A13" s="64">
        <v>7</v>
      </c>
      <c r="B13" s="16" t="s">
        <v>278</v>
      </c>
      <c r="C13" s="65">
        <f>'🔢 İNDİKATÖRLER'!U334</f>
        <v>8</v>
      </c>
      <c r="D13" s="61" t="str">
        <f>'🔢 İNDİKATÖRLER'!N334</f>
        <v>✓</v>
      </c>
      <c r="E13" s="61" t="str">
        <f>'🔢 İNDİKATÖRLER'!O334</f>
        <v>✓</v>
      </c>
      <c r="F13" s="61" t="str">
        <f>'🔢 İNDİKATÖRLER'!P334</f>
        <v>✗</v>
      </c>
      <c r="G13" s="61" t="str">
        <f>'🔢 İNDİKATÖRLER'!Q334</f>
        <v>✓</v>
      </c>
      <c r="H13" s="61" t="str">
        <f>'🔢 İNDİKATÖRLER'!R334</f>
        <v>✗</v>
      </c>
      <c r="I13" s="61" t="str">
        <f>'🔢 İNDİKATÖRLER'!S334</f>
        <v>✗</v>
      </c>
      <c r="J13" s="64" t="str">
        <f>IF('🔢 İNDİKATÖRLER'!T334&lt;0,"−2","—")</f>
        <v>—</v>
      </c>
      <c r="K13" s="62" t="str">
        <f>IFERROR(TEXT('🔢 İNDİKATÖRLER'!F334,"0.00")&amp;"%","?")</f>
        <v>005%</v>
      </c>
      <c r="L13" s="61" t="str">
        <f>IFERROR(IF('📡 CANLI_VERİ'!I335&gt;0,"+"&amp;TEXT('📡 CANLI_VERİ'!I335,"0.0")&amp;"%",TEXT('📡 CANLI_VERİ'!I335,"0.0")&amp;"%"),"—")</f>
        <v>00%</v>
      </c>
      <c r="M13" s="1">
        <f>'📡 CANLI_VERİ'!H335</f>
        <v>3345</v>
      </c>
      <c r="N13" s="1">
        <f>'📡 CANLI_VERİ'!C335</f>
        <v>130.1</v>
      </c>
      <c r="O13" s="1" t="str">
        <f>IF(COUNT('🔢 İNDİKATÖRLER'!U334),REPT("█",'🔢 İNDİKATÖRLER'!U334)&amp;"  "&amp;'🔢 İNDİKATÖRLER'!U334&amp;"/15","")</f>
        <v>████████  8/15</v>
      </c>
    </row>
    <row r="14" spans="1:15" x14ac:dyDescent="0.3">
      <c r="A14" s="56">
        <v>8</v>
      </c>
      <c r="B14" s="25" t="s">
        <v>244</v>
      </c>
      <c r="C14" s="67">
        <f>'🔢 İNDİKATÖRLER'!U412</f>
        <v>6</v>
      </c>
      <c r="D14" s="55" t="str">
        <f>'🔢 İNDİKATÖRLER'!N412</f>
        <v>✗</v>
      </c>
      <c r="E14" s="55" t="str">
        <f>'🔢 İNDİKATÖRLER'!O412</f>
        <v>✓</v>
      </c>
      <c r="F14" s="55" t="str">
        <f>'🔢 İNDİKATÖRLER'!P412</f>
        <v>✓</v>
      </c>
      <c r="G14" s="55" t="str">
        <f>'🔢 İNDİKATÖRLER'!Q412</f>
        <v>✗</v>
      </c>
      <c r="H14" s="55" t="str">
        <f>'🔢 İNDİKATÖRLER'!R412</f>
        <v>✗</v>
      </c>
      <c r="I14" s="55" t="str">
        <f>'🔢 İNDİKATÖRLER'!S412</f>
        <v>✗</v>
      </c>
      <c r="J14" s="56" t="str">
        <f>IF('🔢 İNDİKATÖRLER'!T412&lt;0,"−2","—")</f>
        <v>—</v>
      </c>
      <c r="K14" s="55" t="str">
        <f>IFERROR(TEXT('🔢 İNDİKATÖRLER'!F412,"0.00")&amp;"%","?")</f>
        <v>004%</v>
      </c>
      <c r="L14" s="55" t="str">
        <f>IFERROR(IF('📡 CANLI_VERİ'!I413&gt;0,"+"&amp;TEXT('📡 CANLI_VERİ'!I413,"0.0")&amp;"%",TEXT('📡 CANLI_VERİ'!I413,"0.0")&amp;"%"),"—")</f>
        <v>+01%</v>
      </c>
      <c r="M14" s="1">
        <f>'📡 CANLI_VERİ'!H413</f>
        <v>1099869</v>
      </c>
      <c r="N14" s="1">
        <f>'📡 CANLI_VERİ'!C413</f>
        <v>14.06</v>
      </c>
      <c r="O14" s="1" t="str">
        <f>IF(COUNT('🔢 İNDİKATÖRLER'!U412),REPT("█",'🔢 İNDİKATÖRLER'!U412)&amp;"  "&amp;'🔢 İNDİKATÖRLER'!U412&amp;"/15","")</f>
        <v>██████  6/15</v>
      </c>
    </row>
    <row r="15" spans="1:15" x14ac:dyDescent="0.3">
      <c r="A15" s="64">
        <v>9</v>
      </c>
      <c r="B15" s="16" t="s">
        <v>129</v>
      </c>
      <c r="C15" s="65">
        <f>'🔢 İNDİKATÖRLER'!U12</f>
        <v>8</v>
      </c>
      <c r="D15" s="61" t="str">
        <f>'🔢 İNDİKATÖRLER'!N12</f>
        <v>✗</v>
      </c>
      <c r="E15" s="61" t="str">
        <f>'🔢 İNDİKATÖRLER'!O12</f>
        <v>✓</v>
      </c>
      <c r="F15" s="61" t="str">
        <f>'🔢 İNDİKATÖRLER'!P12</f>
        <v>✓</v>
      </c>
      <c r="G15" s="60" t="str">
        <f>'🔢 İNDİKATÖRLER'!Q12</f>
        <v>✗</v>
      </c>
      <c r="H15" s="61" t="str">
        <f>'🔢 İNDİKATÖRLER'!R12</f>
        <v>✓</v>
      </c>
      <c r="I15" s="61" t="str">
        <f>'🔢 İNDİKATÖRLER'!S12</f>
        <v>✗</v>
      </c>
      <c r="J15" s="64" t="str">
        <f>IF('🔢 İNDİKATÖRLER'!T12&lt;0,"−2","—")</f>
        <v>—</v>
      </c>
      <c r="K15" s="62" t="str">
        <f>IFERROR(TEXT('🔢 İNDİKATÖRLER'!F12,"0.00")&amp;"%","?")</f>
        <v>003%</v>
      </c>
      <c r="L15" s="61" t="str">
        <f>IFERROR(IF('📡 CANLI_VERİ'!I13&gt;0,"+"&amp;TEXT('📡 CANLI_VERİ'!I13,"0.0")&amp;"%",TEXT('📡 CANLI_VERİ'!I13,"0.0")&amp;"%"),"—")</f>
        <v>00%</v>
      </c>
      <c r="M15" s="1">
        <f>'📡 CANLI_VERİ'!H13</f>
        <v>1142</v>
      </c>
      <c r="N15" s="1">
        <f>'📡 CANLI_VERİ'!C13</f>
        <v>9.61</v>
      </c>
      <c r="O15" s="1" t="str">
        <f>IF(COUNT('🔢 İNDİKATÖRLER'!U12),REPT("█",'🔢 İNDİKATÖRLER'!U12)&amp;"  "&amp;'🔢 İNDİKATÖRLER'!U12&amp;"/15","")</f>
        <v>████████  8/15</v>
      </c>
    </row>
    <row r="16" spans="1:15" x14ac:dyDescent="0.3">
      <c r="A16" s="56">
        <v>10</v>
      </c>
      <c r="B16" s="25" t="s">
        <v>258</v>
      </c>
      <c r="C16" s="67">
        <f>'🔢 İNDİKATÖRLER'!U50</f>
        <v>11</v>
      </c>
      <c r="D16" s="55" t="str">
        <f>'🔢 İNDİKATÖRLER'!N50</f>
        <v>✓</v>
      </c>
      <c r="E16" s="55" t="str">
        <f>'🔢 İNDİKATÖRLER'!O50</f>
        <v>✓</v>
      </c>
      <c r="F16" s="55" t="str">
        <f>'🔢 İNDİKATÖRLER'!P50</f>
        <v>✓</v>
      </c>
      <c r="G16" s="55" t="str">
        <f>'🔢 İNDİKATÖRLER'!Q50</f>
        <v>✗</v>
      </c>
      <c r="H16" s="54" t="str">
        <f>'🔢 İNDİKATÖRLER'!R50</f>
        <v>✓</v>
      </c>
      <c r="I16" s="55" t="str">
        <f>'🔢 İNDİKATÖRLER'!S50</f>
        <v>✓</v>
      </c>
      <c r="J16" s="56" t="str">
        <f>IF('🔢 İNDİKATÖRLER'!T50&lt;0,"−2","—")</f>
        <v>−2</v>
      </c>
      <c r="K16" s="57" t="str">
        <f>IFERROR(TEXT('🔢 İNDİKATÖRLER'!F50,"0.00")&amp;"%","?")</f>
        <v>006%</v>
      </c>
      <c r="L16" s="55" t="str">
        <f>IFERROR(IF('📡 CANLI_VERİ'!I51&gt;0,"+"&amp;TEXT('📡 CANLI_VERİ'!I51,"0.0")&amp;"%",TEXT('📡 CANLI_VERİ'!I51,"0.0")&amp;"%"),"—")</f>
        <v>00%</v>
      </c>
      <c r="M16" s="1">
        <f>'📡 CANLI_VERİ'!H51</f>
        <v>310952</v>
      </c>
      <c r="N16" s="1">
        <f>'📡 CANLI_VERİ'!C51</f>
        <v>38.5</v>
      </c>
      <c r="O16" s="1" t="str">
        <f>IF(COUNT('🔢 İNDİKATÖRLER'!U50),REPT("█",'🔢 İNDİKATÖRLER'!U50)&amp;"  "&amp;'🔢 İNDİKATÖRLER'!U50&amp;"/15","")</f>
        <v>███████████  11/15</v>
      </c>
    </row>
    <row r="17" spans="1:15" x14ac:dyDescent="0.3">
      <c r="A17" s="64">
        <v>11</v>
      </c>
      <c r="B17" s="16" t="s">
        <v>536</v>
      </c>
      <c r="C17" s="65">
        <f>'🔢 İNDİKATÖRLER'!U63</f>
        <v>9</v>
      </c>
      <c r="D17" s="61" t="str">
        <f>'🔢 İNDİKATÖRLER'!N63</f>
        <v>✓</v>
      </c>
      <c r="E17" s="61" t="str">
        <f>'🔢 İNDİKATÖRLER'!O63</f>
        <v>✓</v>
      </c>
      <c r="F17" s="61" t="str">
        <f>'🔢 İNDİKATÖRLER'!P63</f>
        <v>✓</v>
      </c>
      <c r="G17" s="61" t="str">
        <f>'🔢 İNDİKATÖRLER'!Q63</f>
        <v>✗</v>
      </c>
      <c r="H17" s="60" t="str">
        <f>'🔢 İNDİKATÖRLER'!R63</f>
        <v>✓</v>
      </c>
      <c r="I17" s="61" t="str">
        <f>'🔢 İNDİKATÖRLER'!S63</f>
        <v>✗</v>
      </c>
      <c r="J17" s="64" t="str">
        <f>IF('🔢 İNDİKATÖRLER'!T63&lt;0,"−2","—")</f>
        <v>−2</v>
      </c>
      <c r="K17" s="62" t="str">
        <f>IFERROR(TEXT('🔢 İNDİKATÖRLER'!F63,"0.00")&amp;"%","?")</f>
        <v>006%</v>
      </c>
      <c r="L17" s="61" t="str">
        <f>IFERROR(IF('📡 CANLI_VERİ'!I64&gt;0,"+"&amp;TEXT('📡 CANLI_VERİ'!I64,"0.0")&amp;"%",TEXT('📡 CANLI_VERİ'!I64,"0.0")&amp;"%"),"—")</f>
        <v>-01%</v>
      </c>
      <c r="M17" s="1">
        <f>'📡 CANLI_VERİ'!H64</f>
        <v>133819</v>
      </c>
      <c r="N17" s="1">
        <f>'📡 CANLI_VERİ'!C64</f>
        <v>8.11</v>
      </c>
      <c r="O17" s="1" t="str">
        <f>IF(COUNT('🔢 İNDİKATÖRLER'!U63),REPT("█",'🔢 İNDİKATÖRLER'!U63)&amp;"  "&amp;'🔢 İNDİKATÖRLER'!U63&amp;"/15","")</f>
        <v>█████████  9/15</v>
      </c>
    </row>
    <row r="18" spans="1:15" x14ac:dyDescent="0.3">
      <c r="A18" s="56">
        <v>12</v>
      </c>
      <c r="B18" s="25" t="s">
        <v>274</v>
      </c>
      <c r="C18" s="67">
        <f>'🔢 İNDİKATÖRLER'!U79</f>
        <v>8</v>
      </c>
      <c r="D18" s="55" t="str">
        <f>'🔢 İNDİKATÖRLER'!N79</f>
        <v>✓</v>
      </c>
      <c r="E18" s="55" t="str">
        <f>'🔢 İNDİKATÖRLER'!O79</f>
        <v>✓</v>
      </c>
      <c r="F18" s="55" t="str">
        <f>'🔢 İNDİKATÖRLER'!P79</f>
        <v>✗</v>
      </c>
      <c r="G18" s="54" t="str">
        <f>'🔢 İNDİKATÖRLER'!Q79</f>
        <v>✓</v>
      </c>
      <c r="H18" s="55" t="str">
        <f>'🔢 İNDİKATÖRLER'!R79</f>
        <v>✗</v>
      </c>
      <c r="I18" s="55" t="str">
        <f>'🔢 İNDİKATÖRLER'!S79</f>
        <v>✗</v>
      </c>
      <c r="J18" s="56" t="str">
        <f>IF('🔢 İNDİKATÖRLER'!T79&lt;0,"−2","—")</f>
        <v>—</v>
      </c>
      <c r="K18" s="57" t="str">
        <f>IFERROR(TEXT('🔢 İNDİKATÖRLER'!F79,"0.00")&amp;"%","?")</f>
        <v>002%</v>
      </c>
      <c r="L18" s="55" t="str">
        <f>IFERROR(IF('📡 CANLI_VERİ'!I80&gt;0,"+"&amp;TEXT('📡 CANLI_VERİ'!I80,"0.0")&amp;"%",TEXT('📡 CANLI_VERİ'!I80,"0.0")&amp;"%"),"—")</f>
        <v>+00%</v>
      </c>
      <c r="M18" s="1">
        <f>'📡 CANLI_VERİ'!H80</f>
        <v>3276</v>
      </c>
      <c r="N18" s="1">
        <f>'📡 CANLI_VERİ'!C80</f>
        <v>51.1</v>
      </c>
      <c r="O18" s="1" t="str">
        <f>IF(COUNT('🔢 İNDİKATÖRLER'!U79),REPT("█",'🔢 İNDİKATÖRLER'!U79)&amp;"  "&amp;'🔢 İNDİKATÖRLER'!U79&amp;"/15","")</f>
        <v>████████  8/15</v>
      </c>
    </row>
    <row r="19" spans="1:15" x14ac:dyDescent="0.3">
      <c r="A19" s="64">
        <v>13</v>
      </c>
      <c r="B19" s="16" t="s">
        <v>547</v>
      </c>
      <c r="C19" s="65">
        <f>'🔢 İNDİKATÖRLER'!U85</f>
        <v>1</v>
      </c>
      <c r="D19" s="61" t="str">
        <f>'🔢 İNDİKATÖRLER'!N85</f>
        <v>✗</v>
      </c>
      <c r="E19" s="61" t="str">
        <f>'🔢 İNDİKATÖRLER'!O85</f>
        <v>✓</v>
      </c>
      <c r="F19" s="61" t="str">
        <f>'🔢 İNDİKATÖRLER'!P85</f>
        <v>✗</v>
      </c>
      <c r="G19" s="61" t="str">
        <f>'🔢 İNDİKATÖRLER'!Q85</f>
        <v>✗</v>
      </c>
      <c r="H19" s="60" t="str">
        <f>'🔢 İNDİKATÖRLER'!R85</f>
        <v>✗</v>
      </c>
      <c r="I19" s="61" t="str">
        <f>'🔢 İNDİKATÖRLER'!S85</f>
        <v>✗</v>
      </c>
      <c r="J19" s="64" t="str">
        <f>IF('🔢 İNDİKATÖRLER'!T85&lt;0,"−2","—")</f>
        <v>−2</v>
      </c>
      <c r="K19" s="62" t="str">
        <f>IFERROR(TEXT('🔢 İNDİKATÖRLER'!F85,"0.00")&amp;"%","?")</f>
        <v>006%</v>
      </c>
      <c r="L19" s="61" t="str">
        <f>IFERROR(IF('📡 CANLI_VERİ'!I86&gt;0,"+"&amp;TEXT('📡 CANLI_VERİ'!I86,"0.0")&amp;"%",TEXT('📡 CANLI_VERİ'!I86,"0.0")&amp;"%"),"—")</f>
        <v>00%</v>
      </c>
      <c r="M19" s="1">
        <f>'📡 CANLI_VERİ'!H86</f>
        <v>151666</v>
      </c>
      <c r="N19" s="1">
        <f>'📡 CANLI_VERİ'!C86</f>
        <v>20.100000000000001</v>
      </c>
      <c r="O19" s="1" t="str">
        <f>IF(COUNT('🔢 İNDİKATÖRLER'!U85),REPT("█",'🔢 İNDİKATÖRLER'!U85)&amp;"  "&amp;'🔢 İNDİKATÖRLER'!U85&amp;"/15","")</f>
        <v>█  1/15</v>
      </c>
    </row>
    <row r="20" spans="1:15" x14ac:dyDescent="0.3">
      <c r="A20" s="56">
        <v>14</v>
      </c>
      <c r="B20" s="25" t="s">
        <v>586</v>
      </c>
      <c r="C20" s="67">
        <f>'🔢 İNDİKATÖRLER'!U197</f>
        <v>9</v>
      </c>
      <c r="D20" s="55" t="str">
        <f>'🔢 İNDİKATÖRLER'!N197</f>
        <v>✓</v>
      </c>
      <c r="E20" s="55" t="str">
        <f>'🔢 İNDİKATÖRLER'!O197</f>
        <v>✓</v>
      </c>
      <c r="F20" s="55" t="str">
        <f>'🔢 İNDİKATÖRLER'!P197</f>
        <v>✓</v>
      </c>
      <c r="G20" s="54" t="str">
        <f>'🔢 İNDİKATÖRLER'!Q197</f>
        <v>✗</v>
      </c>
      <c r="H20" s="55" t="str">
        <f>'🔢 İNDİKATÖRLER'!R197</f>
        <v>✓</v>
      </c>
      <c r="I20" s="55" t="str">
        <f>'🔢 İNDİKATÖRLER'!S197</f>
        <v>✗</v>
      </c>
      <c r="J20" s="56" t="str">
        <f>IF('🔢 İNDİKATÖRLER'!T197&lt;0,"−2","—")</f>
        <v>−2</v>
      </c>
      <c r="K20" s="57" t="str">
        <f>IFERROR(TEXT('🔢 İNDİKATÖRLER'!F197,"0.00")&amp;"%","?")</f>
        <v>008%</v>
      </c>
      <c r="L20" s="55" t="str">
        <f>IFERROR(IF('📡 CANLI_VERİ'!I198&gt;0,"+"&amp;TEXT('📡 CANLI_VERİ'!I198,"0.0")&amp;"%",TEXT('📡 CANLI_VERİ'!I198,"0.0")&amp;"%"),"—")</f>
        <v>00%</v>
      </c>
      <c r="M20" s="1">
        <f>'📡 CANLI_VERİ'!H198</f>
        <v>45551</v>
      </c>
      <c r="N20" s="1">
        <f>'📡 CANLI_VERİ'!C198</f>
        <v>42.62</v>
      </c>
      <c r="O20" s="1" t="str">
        <f>IF(COUNT('🔢 İNDİKATÖRLER'!U197),REPT("█",'🔢 İNDİKATÖRLER'!U197)&amp;"  "&amp;'🔢 İNDİKATÖRLER'!U197&amp;"/15","")</f>
        <v>█████████  9/15</v>
      </c>
    </row>
    <row r="21" spans="1:15" x14ac:dyDescent="0.3">
      <c r="A21" s="64">
        <v>15</v>
      </c>
      <c r="B21" s="16" t="s">
        <v>116</v>
      </c>
      <c r="C21" s="65">
        <f>'🔢 İNDİKATÖRLER'!U202</f>
        <v>13</v>
      </c>
      <c r="D21" s="61" t="str">
        <f>'🔢 İNDİKATÖRLER'!N202</f>
        <v>✓</v>
      </c>
      <c r="E21" s="61" t="str">
        <f>'🔢 İNDİKATÖRLER'!O202</f>
        <v>✓</v>
      </c>
      <c r="F21" s="61" t="str">
        <f>'🔢 İNDİKATÖRLER'!P202</f>
        <v>✓</v>
      </c>
      <c r="G21" s="61" t="str">
        <f>'🔢 İNDİKATÖRLER'!Q202</f>
        <v>✓</v>
      </c>
      <c r="H21" s="60" t="str">
        <f>'🔢 İNDİKATÖRLER'!R202</f>
        <v>✓</v>
      </c>
      <c r="I21" s="61" t="str">
        <f>'🔢 İNDİKATÖRLER'!S202</f>
        <v>✗</v>
      </c>
      <c r="J21" s="64" t="str">
        <f>IF('🔢 İNDİKATÖRLER'!T202&lt;0,"−2","—")</f>
        <v>—</v>
      </c>
      <c r="K21" s="62" t="str">
        <f>IFERROR(TEXT('🔢 İNDİKATÖRLER'!F202,"0.00")&amp;"%","?")</f>
        <v>003%</v>
      </c>
      <c r="L21" s="61" t="str">
        <f>IFERROR(IF('📡 CANLI_VERİ'!I203&gt;0,"+"&amp;TEXT('📡 CANLI_VERİ'!I203,"0.0")&amp;"%",TEXT('📡 CANLI_VERİ'!I203,"0.0")&amp;"%"),"—")</f>
        <v>00%</v>
      </c>
      <c r="M21" s="1">
        <f>'📡 CANLI_VERİ'!H203</f>
        <v>1518</v>
      </c>
      <c r="N21" s="1">
        <f>'📡 CANLI_VERİ'!C203</f>
        <v>13.09</v>
      </c>
      <c r="O21" s="1" t="str">
        <f>IF(COUNT('🔢 İNDİKATÖRLER'!U202),REPT("█",'🔢 İNDİKATÖRLER'!U202)&amp;"  "&amp;'🔢 İNDİKATÖRLER'!U202&amp;"/15","")</f>
        <v>█████████████  13/15</v>
      </c>
    </row>
    <row r="22" spans="1:15" x14ac:dyDescent="0.3">
      <c r="A22" s="56">
        <v>16</v>
      </c>
      <c r="B22" s="25" t="s">
        <v>296</v>
      </c>
      <c r="C22" s="67">
        <f>'🔢 İNDİKATÖRLER'!U243</f>
        <v>6</v>
      </c>
      <c r="D22" s="55" t="str">
        <f>'🔢 İNDİKATÖRLER'!N243</f>
        <v>✗</v>
      </c>
      <c r="E22" s="55" t="str">
        <f>'🔢 İNDİKATÖRLER'!O243</f>
        <v>✓</v>
      </c>
      <c r="F22" s="55" t="str">
        <f>'🔢 İNDİKATÖRLER'!P243</f>
        <v>✓</v>
      </c>
      <c r="G22" s="55" t="str">
        <f>'🔢 İNDİKATÖRLER'!Q243</f>
        <v>✗</v>
      </c>
      <c r="H22" s="54" t="str">
        <f>'🔢 İNDİKATÖRLER'!R243</f>
        <v>✗</v>
      </c>
      <c r="I22" s="55" t="str">
        <f>'🔢 İNDİKATÖRLER'!S243</f>
        <v>✓</v>
      </c>
      <c r="J22" s="56" t="str">
        <f>IF('🔢 İNDİKATÖRLER'!T243&lt;0,"−2","—")</f>
        <v>−2</v>
      </c>
      <c r="K22" s="57" t="str">
        <f>IFERROR(TEXT('🔢 İNDİKATÖRLER'!F243,"0.00")&amp;"%","?")</f>
        <v>006%</v>
      </c>
      <c r="L22" s="55" t="str">
        <f>IFERROR(IF('📡 CANLI_VERİ'!I244&gt;0,"+"&amp;TEXT('📡 CANLI_VERİ'!I244,"0.0")&amp;"%",TEXT('📡 CANLI_VERİ'!I244,"0.0")&amp;"%"),"—")</f>
        <v>00%</v>
      </c>
      <c r="M22" s="1">
        <f>'📡 CANLI_VERİ'!H244</f>
        <v>5697171</v>
      </c>
      <c r="N22" s="1">
        <f>'📡 CANLI_VERİ'!C244</f>
        <v>10.72</v>
      </c>
      <c r="O22" s="1" t="str">
        <f>IF(COUNT('🔢 İNDİKATÖRLER'!U243),REPT("█",'🔢 İNDİKATÖRLER'!U243)&amp;"  "&amp;'🔢 İNDİKATÖRLER'!U243&amp;"/15","")</f>
        <v>██████  6/15</v>
      </c>
    </row>
    <row r="23" spans="1:15" x14ac:dyDescent="0.3">
      <c r="A23" s="64">
        <v>17</v>
      </c>
      <c r="B23" s="16" t="s">
        <v>610</v>
      </c>
      <c r="C23" s="65">
        <f>'🔢 İNDİKATÖRLER'!U269</f>
        <v>1</v>
      </c>
      <c r="D23" s="61" t="str">
        <f>'🔢 İNDİKATÖRLER'!N269</f>
        <v>✗</v>
      </c>
      <c r="E23" s="61" t="str">
        <f>'🔢 İNDİKATÖRLER'!O269</f>
        <v>✓</v>
      </c>
      <c r="F23" s="61" t="str">
        <f>'🔢 İNDİKATÖRLER'!P269</f>
        <v>✗</v>
      </c>
      <c r="G23" s="61" t="str">
        <f>'🔢 İNDİKATÖRLER'!Q269</f>
        <v>✗</v>
      </c>
      <c r="H23" s="61" t="str">
        <f>'🔢 İNDİKATÖRLER'!R269</f>
        <v>✗</v>
      </c>
      <c r="I23" s="61" t="str">
        <f>'🔢 İNDİKATÖRLER'!S269</f>
        <v>✗</v>
      </c>
      <c r="J23" s="60" t="str">
        <f>IF('🔢 İNDİKATÖRLER'!T269&lt;0,"−2","—")</f>
        <v>−2</v>
      </c>
      <c r="K23" s="60" t="str">
        <f>IFERROR(TEXT('🔢 İNDİKATÖRLER'!F269,"0.00")&amp;"%","?")</f>
        <v>006%</v>
      </c>
      <c r="L23" s="61" t="str">
        <f>IFERROR(IF('📡 CANLI_VERİ'!I270&gt;0,"+"&amp;TEXT('📡 CANLI_VERİ'!I270,"0.0")&amp;"%",TEXT('📡 CANLI_VERİ'!I270,"0.0")&amp;"%"),"—")</f>
        <v>00%</v>
      </c>
      <c r="M23" s="1">
        <f>'📡 CANLI_VERİ'!H270</f>
        <v>19954</v>
      </c>
      <c r="N23" s="1">
        <f>'📡 CANLI_VERİ'!C270</f>
        <v>19.46</v>
      </c>
      <c r="O23" s="1" t="str">
        <f>IF(COUNT('🔢 İNDİKATÖRLER'!U269),REPT("█",'🔢 İNDİKATÖRLER'!U269)&amp;"  "&amp;'🔢 İNDİKATÖRLER'!U269&amp;"/15","")</f>
        <v>█  1/15</v>
      </c>
    </row>
    <row r="24" spans="1:15" x14ac:dyDescent="0.3">
      <c r="A24" s="56">
        <v>18</v>
      </c>
      <c r="B24" s="25" t="s">
        <v>166</v>
      </c>
      <c r="C24" s="67">
        <f>'🔢 İNDİKATÖRLER'!U289</f>
        <v>8</v>
      </c>
      <c r="D24" s="55" t="str">
        <f>'🔢 İNDİKATÖRLER'!N289</f>
        <v>✗</v>
      </c>
      <c r="E24" s="55" t="str">
        <f>'🔢 İNDİKATÖRLER'!O289</f>
        <v>✓</v>
      </c>
      <c r="F24" s="55" t="str">
        <f>'🔢 İNDİKATÖRLER'!P289</f>
        <v>✓</v>
      </c>
      <c r="G24" s="55" t="str">
        <f>'🔢 İNDİKATÖRLER'!Q289</f>
        <v>✗</v>
      </c>
      <c r="H24" s="54" t="str">
        <f>'🔢 İNDİKATÖRLER'!R289</f>
        <v>✓</v>
      </c>
      <c r="I24" s="55" t="str">
        <f>'🔢 İNDİKATÖRLER'!S289</f>
        <v>✗</v>
      </c>
      <c r="J24" s="56" t="str">
        <f>IF('🔢 İNDİKATÖRLER'!T289&lt;0,"−2","—")</f>
        <v>—</v>
      </c>
      <c r="K24" s="57" t="str">
        <f>IFERROR(TEXT('🔢 İNDİKATÖRLER'!F289,"0.00")&amp;"%","?")</f>
        <v>002%</v>
      </c>
      <c r="L24" s="57" t="str">
        <f>IFERROR(IF('📡 CANLI_VERİ'!I290&gt;0,"+"&amp;TEXT('📡 CANLI_VERİ'!I290,"0.0")&amp;"%",TEXT('📡 CANLI_VERİ'!I290,"0.0")&amp;"%"),"—")</f>
        <v>00%</v>
      </c>
      <c r="M24" s="1">
        <f>'📡 CANLI_VERİ'!H290</f>
        <v>9676</v>
      </c>
      <c r="N24" s="1">
        <f>'📡 CANLI_VERİ'!C290</f>
        <v>29.86</v>
      </c>
      <c r="O24" s="1" t="str">
        <f>IF(COUNT('🔢 İNDİKATÖRLER'!U289),REPT("█",'🔢 İNDİKATÖRLER'!U289)&amp;"  "&amp;'🔢 İNDİKATÖRLER'!U289&amp;"/15","")</f>
        <v>████████  8/15</v>
      </c>
    </row>
    <row r="25" spans="1:15" x14ac:dyDescent="0.3">
      <c r="A25" s="64">
        <v>19</v>
      </c>
      <c r="B25" s="16" t="s">
        <v>143</v>
      </c>
      <c r="C25" s="65">
        <f>'🔢 İNDİKATÖRLER'!U365</f>
        <v>15</v>
      </c>
      <c r="D25" s="61" t="str">
        <f>'🔢 İNDİKATÖRLER'!N365</f>
        <v>✓</v>
      </c>
      <c r="E25" s="61" t="str">
        <f>'🔢 İNDİKATÖRLER'!O365</f>
        <v>✓</v>
      </c>
      <c r="F25" s="61" t="str">
        <f>'🔢 İNDİKATÖRLER'!P365</f>
        <v>✓</v>
      </c>
      <c r="G25" s="61" t="str">
        <f>'🔢 İNDİKATÖRLER'!Q365</f>
        <v>✓</v>
      </c>
      <c r="H25" s="60" t="str">
        <f>'🔢 İNDİKATÖRLER'!R365</f>
        <v>✓</v>
      </c>
      <c r="I25" s="61" t="str">
        <f>'🔢 İNDİKATÖRLER'!S365</f>
        <v>✓</v>
      </c>
      <c r="J25" s="64" t="str">
        <f>IF('🔢 İNDİKATÖRLER'!T365&lt;0,"−2","—")</f>
        <v>—</v>
      </c>
      <c r="K25" s="62" t="str">
        <f>IFERROR(TEXT('🔢 İNDİKATÖRLER'!F365,"0.00")&amp;"%","?")</f>
        <v>004%</v>
      </c>
      <c r="L25" s="61" t="str">
        <f>IFERROR(IF('📡 CANLI_VERİ'!I366&gt;0,"+"&amp;TEXT('📡 CANLI_VERİ'!I366,"0.0")&amp;"%",TEXT('📡 CANLI_VERİ'!I366,"0.0")&amp;"%"),"—")</f>
        <v>00%</v>
      </c>
      <c r="M25" s="1">
        <f>'📡 CANLI_VERİ'!H366</f>
        <v>11488</v>
      </c>
      <c r="N25" s="1">
        <f>'📡 CANLI_VERİ'!C366</f>
        <v>48.74</v>
      </c>
      <c r="O25" s="1" t="str">
        <f>IF(COUNT('🔢 İNDİKATÖRLER'!U365),REPT("█",'🔢 İNDİKATÖRLER'!U365)&amp;"  "&amp;'🔢 İNDİKATÖRLER'!U365&amp;"/15","")</f>
        <v>███████████████  15/15</v>
      </c>
    </row>
    <row r="26" spans="1:15" x14ac:dyDescent="0.3">
      <c r="A26" s="56">
        <v>20</v>
      </c>
      <c r="B26" s="25" t="s">
        <v>267</v>
      </c>
      <c r="C26" s="67">
        <f>'🔢 İNDİKATÖRLER'!U372</f>
        <v>6</v>
      </c>
      <c r="D26" s="55" t="str">
        <f>'🔢 İNDİKATÖRLER'!N372</f>
        <v>✗</v>
      </c>
      <c r="E26" s="55" t="str">
        <f>'🔢 İNDİKATÖRLER'!O372</f>
        <v>✓</v>
      </c>
      <c r="F26" s="55" t="str">
        <f>'🔢 İNDİKATÖRLER'!P372</f>
        <v>✓</v>
      </c>
      <c r="G26" s="55" t="str">
        <f>'🔢 İNDİKATÖRLER'!Q372</f>
        <v>✗</v>
      </c>
      <c r="H26" s="54" t="str">
        <f>'🔢 İNDİKATÖRLER'!R372</f>
        <v>✗</v>
      </c>
      <c r="I26" s="55" t="str">
        <f>'🔢 İNDİKATÖRLER'!S372</f>
        <v>✗</v>
      </c>
      <c r="J26" s="56" t="str">
        <f>IF('🔢 İNDİKATÖRLER'!T372&lt;0,"−2","—")</f>
        <v>—</v>
      </c>
      <c r="K26" s="57" t="str">
        <f>IFERROR(TEXT('🔢 İNDİKATÖRLER'!F372,"0.00")&amp;"%","?")</f>
        <v>004%</v>
      </c>
      <c r="L26" s="55" t="str">
        <f>IFERROR(IF('📡 CANLI_VERİ'!I373&gt;0,"+"&amp;TEXT('📡 CANLI_VERİ'!I373,"0.0")&amp;"%",TEXT('📡 CANLI_VERİ'!I373,"0.0")&amp;"%"),"—")</f>
        <v>00%</v>
      </c>
      <c r="M26" s="1">
        <f>'📡 CANLI_VERİ'!H373</f>
        <v>4878</v>
      </c>
      <c r="N26" s="1">
        <f>'📡 CANLI_VERİ'!C373</f>
        <v>2.5499999999999998</v>
      </c>
      <c r="O26" s="1" t="str">
        <f>IF(COUNT('🔢 İNDİKATÖRLER'!U372),REPT("█",'🔢 İNDİKATÖRLER'!U372)&amp;"  "&amp;'🔢 İNDİKATÖRLER'!U372&amp;"/15","")</f>
        <v>██████  6/15</v>
      </c>
    </row>
    <row r="27" spans="1:15" x14ac:dyDescent="0.3">
      <c r="A27" s="64">
        <v>21</v>
      </c>
      <c r="B27" s="16" t="s">
        <v>606</v>
      </c>
      <c r="C27" s="70">
        <f>'🔢 İNDİKATÖRLER'!U263</f>
        <v>9</v>
      </c>
      <c r="D27" s="61" t="str">
        <f>'🔢 İNDİKATÖRLER'!N263</f>
        <v>✓</v>
      </c>
      <c r="E27" s="61" t="str">
        <f>'🔢 İNDİKATÖRLER'!O263</f>
        <v>✓</v>
      </c>
      <c r="F27" s="60" t="str">
        <f>'🔢 İNDİKATÖRLER'!P263</f>
        <v>✓</v>
      </c>
      <c r="G27" s="61" t="str">
        <f>'🔢 İNDİKATÖRLER'!Q263</f>
        <v>✗</v>
      </c>
      <c r="H27" s="61" t="str">
        <f>'🔢 İNDİKATÖRLER'!R263</f>
        <v>✗</v>
      </c>
      <c r="I27" s="61" t="str">
        <f>'🔢 İNDİKATÖRLER'!S263</f>
        <v>✗</v>
      </c>
      <c r="J27" s="64" t="str">
        <f>IF('🔢 İNDİKATÖRLER'!T263&lt;0,"−2","—")</f>
        <v>—</v>
      </c>
      <c r="K27" s="62" t="str">
        <f>IFERROR(TEXT('🔢 İNDİKATÖRLER'!F263,"0.00")&amp;"%","?")</f>
        <v>005%</v>
      </c>
      <c r="L27" s="61" t="str">
        <f>IFERROR(IF('📡 CANLI_VERİ'!I264&gt;0,"+"&amp;TEXT('📡 CANLI_VERİ'!I264,"0.0")&amp;"%",TEXT('📡 CANLI_VERİ'!I264,"0.0")&amp;"%"),"—")</f>
        <v>+01%</v>
      </c>
      <c r="M27" s="1">
        <f>'📡 CANLI_VERİ'!H264</f>
        <v>202998</v>
      </c>
      <c r="N27" s="1">
        <f>'📡 CANLI_VERİ'!C264</f>
        <v>65.599999999999994</v>
      </c>
      <c r="O27" s="1" t="str">
        <f>IF(COUNT('🔢 İNDİKATÖRLER'!U263),REPT("█",'🔢 İNDİKATÖRLER'!U263)&amp;"  "&amp;'🔢 İNDİKATÖRLER'!U263&amp;"/15","")</f>
        <v>█████████  9/15</v>
      </c>
    </row>
    <row r="28" spans="1:15" x14ac:dyDescent="0.3">
      <c r="A28" s="56">
        <v>22</v>
      </c>
      <c r="B28" s="25" t="s">
        <v>615</v>
      </c>
      <c r="C28" s="69">
        <f>'🔢 İNDİKATÖRLER'!U276</f>
        <v>-2</v>
      </c>
      <c r="D28" s="55" t="str">
        <f>'🔢 İNDİKATÖRLER'!N276</f>
        <v>✗</v>
      </c>
      <c r="E28" s="55" t="str">
        <f>'🔢 İNDİKATÖRLER'!O276</f>
        <v>✗</v>
      </c>
      <c r="F28" s="54" t="str">
        <f>'🔢 İNDİKATÖRLER'!P276</f>
        <v>✗</v>
      </c>
      <c r="G28" s="55" t="str">
        <f>'🔢 İNDİKATÖRLER'!Q276</f>
        <v>✗</v>
      </c>
      <c r="H28" s="55" t="str">
        <f>'🔢 İNDİKATÖRLER'!R276</f>
        <v>✗</v>
      </c>
      <c r="I28" s="55" t="str">
        <f>'🔢 İNDİKATÖRLER'!S276</f>
        <v>✗</v>
      </c>
      <c r="J28" s="56" t="str">
        <f>IF('🔢 İNDİKATÖRLER'!T276&lt;0,"−2","—")</f>
        <v>−2</v>
      </c>
      <c r="K28" s="57" t="str">
        <f>IFERROR(TEXT('🔢 İNDİKATÖRLER'!F276,"0.00")&amp;"%","?")</f>
        <v>008%</v>
      </c>
      <c r="L28" s="55" t="str">
        <f>IFERROR(IF('📡 CANLI_VERİ'!I277&gt;0,"+"&amp;TEXT('📡 CANLI_VERİ'!I277,"0.0")&amp;"%",TEXT('📡 CANLI_VERİ'!I277,"0.0")&amp;"%"),"—")</f>
        <v>00%</v>
      </c>
      <c r="M28" s="1">
        <f>'📡 CANLI_VERİ'!H277</f>
        <v>66374</v>
      </c>
      <c r="N28" s="1">
        <f>'📡 CANLI_VERİ'!C277</f>
        <v>119</v>
      </c>
      <c r="O28" s="1" t="e">
        <f>IF(COUNT('🔢 İNDİKATÖRLER'!U276),REPT("█",'🔢 İNDİKATÖRLER'!U276)&amp;"  "&amp;'🔢 İNDİKATÖRLER'!U276&amp;"/15","")</f>
        <v>#VALUE!</v>
      </c>
    </row>
    <row r="29" spans="1:15" x14ac:dyDescent="0.3">
      <c r="A29" s="64">
        <v>23</v>
      </c>
      <c r="B29" s="16" t="s">
        <v>78</v>
      </c>
      <c r="C29" s="70">
        <f>'🔢 İNDİKATÖRLER'!U409</f>
        <v>11</v>
      </c>
      <c r="D29" s="61" t="str">
        <f>'🔢 İNDİKATÖRLER'!N409</f>
        <v>✓</v>
      </c>
      <c r="E29" s="61" t="str">
        <f>'🔢 İNDİKATÖRLER'!O409</f>
        <v>✓</v>
      </c>
      <c r="F29" s="60" t="str">
        <f>'🔢 İNDİKATÖRLER'!P409</f>
        <v>✓</v>
      </c>
      <c r="G29" s="61" t="str">
        <f>'🔢 İNDİKATÖRLER'!Q409</f>
        <v>✗</v>
      </c>
      <c r="H29" s="61" t="str">
        <f>'🔢 İNDİKATÖRLER'!R409</f>
        <v>✓</v>
      </c>
      <c r="I29" s="61" t="str">
        <f>'🔢 İNDİKATÖRLER'!S409</f>
        <v>✗</v>
      </c>
      <c r="J29" s="64" t="str">
        <f>IF('🔢 İNDİKATÖRLER'!T409&lt;0,"−2","—")</f>
        <v>—</v>
      </c>
      <c r="K29" s="62" t="str">
        <f>IFERROR(TEXT('🔢 İNDİKATÖRLER'!F409,"0.00")&amp;"%","?")</f>
        <v>003%</v>
      </c>
      <c r="L29" s="61" t="str">
        <f>IFERROR(IF('📡 CANLI_VERİ'!I410&gt;0,"+"&amp;TEXT('📡 CANLI_VERİ'!I410,"0.0")&amp;"%",TEXT('📡 CANLI_VERİ'!I410,"0.0")&amp;"%"),"—")</f>
        <v>+00%</v>
      </c>
      <c r="M29" s="1">
        <f>'📡 CANLI_VERİ'!H410</f>
        <v>1050070</v>
      </c>
      <c r="N29" s="1">
        <f>'📡 CANLI_VERİ'!C410</f>
        <v>271</v>
      </c>
      <c r="O29" s="1" t="str">
        <f>IF(COUNT('🔢 İNDİKATÖRLER'!U409),REPT("█",'🔢 İNDİKATÖRLER'!U409)&amp;"  "&amp;'🔢 İNDİKATÖRLER'!U409&amp;"/15","")</f>
        <v>███████████  11/15</v>
      </c>
    </row>
    <row r="30" spans="1:15" x14ac:dyDescent="0.3">
      <c r="A30" s="56">
        <v>24</v>
      </c>
      <c r="B30" s="25" t="s">
        <v>149</v>
      </c>
      <c r="C30" s="69">
        <f>'🔢 İNDİKATÖRLER'!U22</f>
        <v>5</v>
      </c>
      <c r="D30" s="55" t="str">
        <f>'🔢 İNDİKATÖRLER'!N22</f>
        <v>✗</v>
      </c>
      <c r="E30" s="55" t="str">
        <f>'🔢 İNDİKATÖRLER'!O22</f>
        <v>✓</v>
      </c>
      <c r="F30" s="55" t="str">
        <f>'🔢 İNDİKATÖRLER'!P22</f>
        <v>✗</v>
      </c>
      <c r="G30" s="54" t="str">
        <f>'🔢 İNDİKATÖRLER'!Q22</f>
        <v>✗</v>
      </c>
      <c r="H30" s="54" t="str">
        <f>'🔢 İNDİKATÖRLER'!R22</f>
        <v>✗</v>
      </c>
      <c r="I30" s="55" t="str">
        <f>'🔢 İNDİKATÖRLER'!S22</f>
        <v>✓</v>
      </c>
      <c r="J30" s="56" t="str">
        <f>IF('🔢 İNDİKATÖRLER'!T22&lt;0,"−2","—")</f>
        <v>—</v>
      </c>
      <c r="K30" s="57" t="str">
        <f>IFERROR(TEXT('🔢 İNDİKATÖRLER'!F22,"0.00")&amp;"%","?")</f>
        <v>003%</v>
      </c>
      <c r="L30" s="55" t="str">
        <f>IFERROR(IF('📡 CANLI_VERİ'!I23&gt;0,"+"&amp;TEXT('📡 CANLI_VERİ'!I23,"0.0")&amp;"%",TEXT('📡 CANLI_VERİ'!I23,"0.0")&amp;"%"),"—")</f>
        <v>00%</v>
      </c>
      <c r="M30" s="1">
        <f>'📡 CANLI_VERİ'!H23</f>
        <v>1118966</v>
      </c>
      <c r="N30" s="1">
        <f>'📡 CANLI_VERİ'!C23</f>
        <v>10.59</v>
      </c>
      <c r="O30" s="1" t="str">
        <f>IF(COUNT('🔢 İNDİKATÖRLER'!U22),REPT("█",'🔢 İNDİKATÖRLER'!U22)&amp;"  "&amp;'🔢 İNDİKATÖRLER'!U22&amp;"/15","")</f>
        <v>█████  5/15</v>
      </c>
    </row>
    <row r="31" spans="1:15" x14ac:dyDescent="0.3">
      <c r="A31" s="64">
        <v>25</v>
      </c>
      <c r="B31" s="16" t="s">
        <v>530</v>
      </c>
      <c r="C31" s="70">
        <f>'🔢 İNDİKATÖRLER'!U52</f>
        <v>6</v>
      </c>
      <c r="D31" s="61" t="str">
        <f>'🔢 İNDİKATÖRLER'!N52</f>
        <v>✗</v>
      </c>
      <c r="E31" s="61" t="str">
        <f>'🔢 İNDİKATÖRLER'!O52</f>
        <v>✓</v>
      </c>
      <c r="F31" s="61" t="str">
        <f>'🔢 İNDİKATÖRLER'!P52</f>
        <v>✓</v>
      </c>
      <c r="G31" s="61" t="str">
        <f>'🔢 İNDİKATÖRLER'!Q52</f>
        <v>✗</v>
      </c>
      <c r="H31" s="60" t="str">
        <f>'🔢 İNDİKATÖRLER'!R52</f>
        <v>✗</v>
      </c>
      <c r="I31" s="61" t="str">
        <f>'🔢 İNDİKATÖRLER'!S52</f>
        <v>✗</v>
      </c>
      <c r="J31" s="60" t="str">
        <f>IF('🔢 İNDİKATÖRLER'!T52&lt;0,"−2","—")</f>
        <v>—</v>
      </c>
      <c r="K31" s="60" t="str">
        <f>IFERROR(TEXT('🔢 İNDİKATÖRLER'!F52,"0.00")&amp;"%","?")</f>
        <v>003%</v>
      </c>
      <c r="L31" s="61" t="str">
        <f>IFERROR(IF('📡 CANLI_VERİ'!I53&gt;0,"+"&amp;TEXT('📡 CANLI_VERİ'!I53,"0.0")&amp;"%",TEXT('📡 CANLI_VERİ'!I53,"0.0")&amp;"%"),"—")</f>
        <v>+00%</v>
      </c>
      <c r="M31" s="1">
        <f>'📡 CANLI_VERİ'!H53</f>
        <v>148284</v>
      </c>
      <c r="N31" s="1">
        <f>'📡 CANLI_VERİ'!C53</f>
        <v>3.48</v>
      </c>
      <c r="O31" s="1" t="str">
        <f>IF(COUNT('🔢 İNDİKATÖRLER'!U52),REPT("█",'🔢 İNDİKATÖRLER'!U52)&amp;"  "&amp;'🔢 İNDİKATÖRLER'!U52&amp;"/15","")</f>
        <v>██████  6/15</v>
      </c>
    </row>
    <row r="32" spans="1:15" x14ac:dyDescent="0.3">
      <c r="A32" s="56">
        <v>26</v>
      </c>
      <c r="B32" s="25" t="s">
        <v>89</v>
      </c>
      <c r="C32" s="69">
        <f>'🔢 İNDİKATÖRLER'!U72</f>
        <v>8</v>
      </c>
      <c r="D32" s="55" t="str">
        <f>'🔢 İNDİKATÖRLER'!N72</f>
        <v>✓</v>
      </c>
      <c r="E32" s="55" t="str">
        <f>'🔢 İNDİKATÖRLER'!O72</f>
        <v>✓</v>
      </c>
      <c r="F32" s="55" t="str">
        <f>'🔢 İNDİKATÖRLER'!P72</f>
        <v>✗</v>
      </c>
      <c r="G32" s="55" t="str">
        <f>'🔢 İNDİKATÖRLER'!Q72</f>
        <v>✓</v>
      </c>
      <c r="H32" s="54" t="str">
        <f>'🔢 İNDİKATÖRLER'!R72</f>
        <v>✗</v>
      </c>
      <c r="I32" s="54" t="str">
        <f>'🔢 İNDİKATÖRLER'!S72</f>
        <v>✗</v>
      </c>
      <c r="J32" s="56" t="str">
        <f>IF('🔢 İNDİKATÖRLER'!T72&lt;0,"−2","—")</f>
        <v>—</v>
      </c>
      <c r="K32" s="57" t="str">
        <f>IFERROR(TEXT('🔢 İNDİKATÖRLER'!F72,"0.00")&amp;"%","?")</f>
        <v>004%</v>
      </c>
      <c r="L32" s="55" t="str">
        <f>IFERROR(IF('📡 CANLI_VERİ'!I73&gt;0,"+"&amp;TEXT('📡 CANLI_VERİ'!I73,"0.0")&amp;"%",TEXT('📡 CANLI_VERİ'!I73,"0.0")&amp;"%"),"—")</f>
        <v>+02%</v>
      </c>
      <c r="M32" s="1">
        <f>'📡 CANLI_VERİ'!H73</f>
        <v>51383</v>
      </c>
      <c r="N32" s="1">
        <f>'📡 CANLI_VERİ'!C73</f>
        <v>287.5</v>
      </c>
      <c r="O32" s="1" t="str">
        <f>IF(COUNT('🔢 İNDİKATÖRLER'!U72),REPT("█",'🔢 İNDİKATÖRLER'!U72)&amp;"  "&amp;'🔢 İNDİKATÖRLER'!U72&amp;"/15","")</f>
        <v>████████  8/15</v>
      </c>
    </row>
    <row r="33" spans="1:15" x14ac:dyDescent="0.3">
      <c r="A33" s="64">
        <v>27</v>
      </c>
      <c r="B33" s="16" t="s">
        <v>550</v>
      </c>
      <c r="C33" s="70">
        <f>'🔢 İNDİKATÖRLER'!U92</f>
        <v>5</v>
      </c>
      <c r="D33" s="61" t="str">
        <f>'🔢 İNDİKATÖRLER'!N92</f>
        <v>✗</v>
      </c>
      <c r="E33" s="61" t="str">
        <f>'🔢 İNDİKATÖRLER'!O92</f>
        <v>✓</v>
      </c>
      <c r="F33" s="61" t="str">
        <f>'🔢 İNDİKATÖRLER'!P92</f>
        <v>✗</v>
      </c>
      <c r="G33" s="60" t="str">
        <f>'🔢 İNDİKATÖRLER'!Q92</f>
        <v>✗</v>
      </c>
      <c r="H33" s="60" t="str">
        <f>'🔢 İNDİKATÖRLER'!R92</f>
        <v>✗</v>
      </c>
      <c r="I33" s="61" t="str">
        <f>'🔢 İNDİKATÖRLER'!S92</f>
        <v>✓</v>
      </c>
      <c r="J33" s="64" t="str">
        <f>IF('🔢 İNDİKATÖRLER'!T92&lt;0,"−2","—")</f>
        <v>—</v>
      </c>
      <c r="K33" s="62" t="str">
        <f>IFERROR(TEXT('🔢 İNDİKATÖRLER'!F92,"0.00")&amp;"%","?")</f>
        <v>005%</v>
      </c>
      <c r="L33" s="61" t="str">
        <f>IFERROR(IF('📡 CANLI_VERİ'!I93&gt;0,"+"&amp;TEXT('📡 CANLI_VERİ'!I93,"0.0")&amp;"%",TEXT('📡 CANLI_VERİ'!I93,"0.0")&amp;"%"),"—")</f>
        <v>00%</v>
      </c>
      <c r="M33" s="1">
        <f>'📡 CANLI_VERİ'!H93</f>
        <v>135918</v>
      </c>
      <c r="N33" s="1">
        <f>'📡 CANLI_VERİ'!C93</f>
        <v>7.16</v>
      </c>
      <c r="O33" s="1" t="str">
        <f>IF(COUNT('🔢 İNDİKATÖRLER'!U92),REPT("█",'🔢 İNDİKATÖRLER'!U92)&amp;"  "&amp;'🔢 İNDİKATÖRLER'!U92&amp;"/15","")</f>
        <v>█████  5/15</v>
      </c>
    </row>
    <row r="34" spans="1:15" x14ac:dyDescent="0.3">
      <c r="A34" s="56">
        <v>28</v>
      </c>
      <c r="B34" s="25" t="s">
        <v>90</v>
      </c>
      <c r="C34" s="69">
        <f>'🔢 İNDİKATÖRLER'!U119</f>
        <v>2</v>
      </c>
      <c r="D34" s="55" t="str">
        <f>'🔢 İNDİKATÖRLER'!N119</f>
        <v>✗</v>
      </c>
      <c r="E34" s="55" t="str">
        <f>'🔢 İNDİKATÖRLER'!O119</f>
        <v>✗</v>
      </c>
      <c r="F34" s="55" t="str">
        <f>'🔢 İNDİKATÖRLER'!P119</f>
        <v>✗</v>
      </c>
      <c r="G34" s="55" t="str">
        <f>'🔢 İNDİKATÖRLER'!Q119</f>
        <v>✗</v>
      </c>
      <c r="H34" s="54" t="str">
        <f>'🔢 İNDİKATÖRLER'!R119</f>
        <v>✗</v>
      </c>
      <c r="I34" s="55" t="str">
        <f>'🔢 İNDİKATÖRLER'!S119</f>
        <v>✓</v>
      </c>
      <c r="J34" s="54" t="str">
        <f>IF('🔢 İNDİKATÖRLER'!T119&lt;0,"−2","—")</f>
        <v>—</v>
      </c>
      <c r="K34" s="54" t="str">
        <f>IFERROR(TEXT('🔢 İNDİKATÖRLER'!F119,"0.00")&amp;"%","?")</f>
        <v>003%</v>
      </c>
      <c r="L34" s="55" t="str">
        <f>IFERROR(IF('📡 CANLI_VERİ'!I120&gt;0,"+"&amp;TEXT('📡 CANLI_VERİ'!I120,"0.0")&amp;"%",TEXT('📡 CANLI_VERİ'!I120,"0.0")&amp;"%"),"—")</f>
        <v>00%</v>
      </c>
      <c r="M34" s="1">
        <f>'📡 CANLI_VERİ'!H120</f>
        <v>3685</v>
      </c>
      <c r="N34" s="1">
        <f>'📡 CANLI_VERİ'!C120</f>
        <v>24.58</v>
      </c>
      <c r="O34" s="1" t="str">
        <f>IF(COUNT('🔢 İNDİKATÖRLER'!U119),REPT("█",'🔢 İNDİKATÖRLER'!U119)&amp;"  "&amp;'🔢 İNDİKATÖRLER'!U119&amp;"/15","")</f>
        <v>██  2/15</v>
      </c>
    </row>
    <row r="35" spans="1:15" x14ac:dyDescent="0.3">
      <c r="A35" s="64">
        <v>29</v>
      </c>
      <c r="B35" s="16" t="s">
        <v>569</v>
      </c>
      <c r="C35" s="70">
        <f>'🔢 İNDİKATÖRLER'!U136</f>
        <v>11</v>
      </c>
      <c r="D35" s="61" t="str">
        <f>'🔢 İNDİKATÖRLER'!N136</f>
        <v>✓</v>
      </c>
      <c r="E35" s="61" t="str">
        <f>'🔢 İNDİKATÖRLER'!O136</f>
        <v>✓</v>
      </c>
      <c r="F35" s="61" t="str">
        <f>'🔢 İNDİKATÖRLER'!P136</f>
        <v>✓</v>
      </c>
      <c r="G35" s="60" t="str">
        <f>'🔢 İNDİKATÖRLER'!Q136</f>
        <v>✗</v>
      </c>
      <c r="H35" s="60" t="str">
        <f>'🔢 İNDİKATÖRLER'!R136</f>
        <v>✓</v>
      </c>
      <c r="I35" s="61" t="str">
        <f>'🔢 İNDİKATÖRLER'!S136</f>
        <v>✗</v>
      </c>
      <c r="J35" s="64" t="str">
        <f>IF('🔢 İNDİKATÖRLER'!T136&lt;0,"−2","—")</f>
        <v>—</v>
      </c>
      <c r="K35" s="62" t="str">
        <f>IFERROR(TEXT('🔢 İNDİKATÖRLER'!F136,"0.00")&amp;"%","?")</f>
        <v>004%</v>
      </c>
      <c r="L35" s="61" t="str">
        <f>IFERROR(IF('📡 CANLI_VERİ'!I137&gt;0,"+"&amp;TEXT('📡 CANLI_VERİ'!I137,"0.0")&amp;"%",TEXT('📡 CANLI_VERİ'!I137,"0.0")&amp;"%"),"—")</f>
        <v>00%</v>
      </c>
      <c r="M35" s="1">
        <f>'📡 CANLI_VERİ'!H137</f>
        <v>524223</v>
      </c>
      <c r="N35" s="1">
        <f>'📡 CANLI_VERİ'!C137</f>
        <v>22.74</v>
      </c>
      <c r="O35" s="1" t="str">
        <f>IF(COUNT('🔢 İNDİKATÖRLER'!U136),REPT("█",'🔢 İNDİKATÖRLER'!U136)&amp;"  "&amp;'🔢 İNDİKATÖRLER'!U136&amp;"/15","")</f>
        <v>███████████  11/15</v>
      </c>
    </row>
    <row r="36" spans="1:15" x14ac:dyDescent="0.3">
      <c r="A36" s="56">
        <v>30</v>
      </c>
      <c r="B36" s="25" t="s">
        <v>238</v>
      </c>
      <c r="C36" s="69">
        <f>'🔢 İNDİKATÖRLER'!U137</f>
        <v>9</v>
      </c>
      <c r="D36" s="55" t="str">
        <f>'🔢 İNDİKATÖRLER'!N137</f>
        <v>✓</v>
      </c>
      <c r="E36" s="55" t="str">
        <f>'🔢 İNDİKATÖRLER'!O137</f>
        <v>✓</v>
      </c>
      <c r="F36" s="55" t="str">
        <f>'🔢 İNDİKATÖRLER'!P137</f>
        <v>✓</v>
      </c>
      <c r="G36" s="55" t="str">
        <f>'🔢 İNDİKATÖRLER'!Q137</f>
        <v>✗</v>
      </c>
      <c r="H36" s="54" t="str">
        <f>'🔢 İNDİKATÖRLER'!R137</f>
        <v>✗</v>
      </c>
      <c r="I36" s="54" t="str">
        <f>'🔢 İNDİKATÖRLER'!S137</f>
        <v>✗</v>
      </c>
      <c r="J36" s="56" t="str">
        <f>IF('🔢 İNDİKATÖRLER'!T137&lt;0,"−2","—")</f>
        <v>—</v>
      </c>
      <c r="K36" s="57" t="str">
        <f>IFERROR(TEXT('🔢 İNDİKATÖRLER'!F137,"0.00")&amp;"%","?")</f>
        <v>003%</v>
      </c>
      <c r="L36" s="57" t="str">
        <f>IFERROR(IF('📡 CANLI_VERİ'!I138&gt;0,"+"&amp;TEXT('📡 CANLI_VERİ'!I138,"0.0")&amp;"%",TEXT('📡 CANLI_VERİ'!I138,"0.0")&amp;"%"),"—")</f>
        <v>00%</v>
      </c>
      <c r="M36" s="1">
        <f>'📡 CANLI_VERİ'!H138</f>
        <v>11146</v>
      </c>
      <c r="N36" s="1">
        <f>'📡 CANLI_VERİ'!C138</f>
        <v>24.68</v>
      </c>
      <c r="O36" s="1" t="str">
        <f>IF(COUNT('🔢 İNDİKATÖRLER'!U137),REPT("█",'🔢 İNDİKATÖRLER'!U137)&amp;"  "&amp;'🔢 İNDİKATÖRLER'!U137&amp;"/15","")</f>
        <v>█████████  9/15</v>
      </c>
    </row>
    <row r="37" spans="1:15" x14ac:dyDescent="0.3">
      <c r="A37" s="64">
        <v>31</v>
      </c>
      <c r="B37" s="16" t="s">
        <v>246</v>
      </c>
      <c r="C37" s="70">
        <f>'🔢 İNDİKATÖRLER'!U146</f>
        <v>3</v>
      </c>
      <c r="D37" s="61" t="str">
        <f>'🔢 İNDİKATÖRLER'!N146</f>
        <v>✗</v>
      </c>
      <c r="E37" s="61" t="str">
        <f>'🔢 İNDİKATÖRLER'!O146</f>
        <v>✓</v>
      </c>
      <c r="F37" s="61" t="str">
        <f>'🔢 İNDİKATÖRLER'!P146</f>
        <v>✗</v>
      </c>
      <c r="G37" s="61" t="str">
        <f>'🔢 İNDİKATÖRLER'!Q146</f>
        <v>✗</v>
      </c>
      <c r="H37" s="60" t="str">
        <f>'🔢 İNDİKATÖRLER'!R146</f>
        <v>✗</v>
      </c>
      <c r="I37" s="60" t="str">
        <f>'🔢 İNDİKATÖRLER'!S146</f>
        <v>✗</v>
      </c>
      <c r="J37" s="64" t="str">
        <f>IF('🔢 İNDİKATÖRLER'!T146&lt;0,"−2","—")</f>
        <v>—</v>
      </c>
      <c r="K37" s="62" t="str">
        <f>IFERROR(TEXT('🔢 İNDİKATÖRLER'!F146,"0.00")&amp;"%","?")</f>
        <v>005%</v>
      </c>
      <c r="L37" s="61" t="str">
        <f>IFERROR(IF('📡 CANLI_VERİ'!I147&gt;0,"+"&amp;TEXT('📡 CANLI_VERİ'!I147,"0.0")&amp;"%",TEXT('📡 CANLI_VERİ'!I147,"0.0")&amp;"%"),"—")</f>
        <v>00%</v>
      </c>
      <c r="M37" s="1">
        <f>'📡 CANLI_VERİ'!H147</f>
        <v>168034</v>
      </c>
      <c r="N37" s="1">
        <f>'📡 CANLI_VERİ'!C147</f>
        <v>85.45</v>
      </c>
      <c r="O37" s="1" t="str">
        <f>IF(COUNT('🔢 İNDİKATÖRLER'!U146),REPT("█",'🔢 İNDİKATÖRLER'!U146)&amp;"  "&amp;'🔢 İNDİKATÖRLER'!U146&amp;"/15","")</f>
        <v>███  3/15</v>
      </c>
    </row>
    <row r="38" spans="1:15" x14ac:dyDescent="0.3">
      <c r="A38" s="56">
        <v>32</v>
      </c>
      <c r="B38" s="25" t="s">
        <v>210</v>
      </c>
      <c r="C38" s="69">
        <f>'🔢 İNDİKATÖRLER'!U154</f>
        <v>11</v>
      </c>
      <c r="D38" s="55" t="str">
        <f>'🔢 İNDİKATÖRLER'!N154</f>
        <v>✓</v>
      </c>
      <c r="E38" s="55" t="str">
        <f>'🔢 İNDİKATÖRLER'!O154</f>
        <v>✓</v>
      </c>
      <c r="F38" s="55" t="str">
        <f>'🔢 İNDİKATÖRLER'!P154</f>
        <v>✓</v>
      </c>
      <c r="G38" s="55" t="str">
        <f>'🔢 İNDİKATÖRLER'!Q154</f>
        <v>✗</v>
      </c>
      <c r="H38" s="54" t="str">
        <f>'🔢 İNDİKATÖRLER'!R154</f>
        <v>✓</v>
      </c>
      <c r="I38" s="54" t="str">
        <f>'🔢 İNDİKATÖRLER'!S154</f>
        <v>✗</v>
      </c>
      <c r="J38" s="56" t="str">
        <f>IF('🔢 İNDİKATÖRLER'!T154&lt;0,"−2","—")</f>
        <v>—</v>
      </c>
      <c r="K38" s="57" t="str">
        <f>IFERROR(TEXT('🔢 İNDİKATÖRLER'!F154,"0.00")&amp;"%","?")</f>
        <v>003%</v>
      </c>
      <c r="L38" s="55" t="str">
        <f>IFERROR(IF('📡 CANLI_VERİ'!I155&gt;0,"+"&amp;TEXT('📡 CANLI_VERİ'!I155,"0.0")&amp;"%",TEXT('📡 CANLI_VERİ'!I155,"0.0")&amp;"%"),"—")</f>
        <v>+01%</v>
      </c>
      <c r="M38" s="1">
        <f>'📡 CANLI_VERİ'!H155</f>
        <v>209044</v>
      </c>
      <c r="N38" s="1">
        <f>'📡 CANLI_VERİ'!C155</f>
        <v>3.05</v>
      </c>
      <c r="O38" s="1" t="str">
        <f>IF(COUNT('🔢 İNDİKATÖRLER'!U154),REPT("█",'🔢 İNDİKATÖRLER'!U154)&amp;"  "&amp;'🔢 İNDİKATÖRLER'!U154&amp;"/15","")</f>
        <v>███████████  11/15</v>
      </c>
    </row>
    <row r="39" spans="1:15" x14ac:dyDescent="0.3">
      <c r="A39" s="64">
        <v>33</v>
      </c>
      <c r="B39" s="16" t="s">
        <v>126</v>
      </c>
      <c r="C39" s="70">
        <f>'🔢 İNDİKATÖRLER'!U161</f>
        <v>6</v>
      </c>
      <c r="D39" s="61" t="str">
        <f>'🔢 İNDİKATÖRLER'!N161</f>
        <v>✗</v>
      </c>
      <c r="E39" s="61" t="str">
        <f>'🔢 İNDİKATÖRLER'!O161</f>
        <v>✓</v>
      </c>
      <c r="F39" s="61" t="str">
        <f>'🔢 İNDİKATÖRLER'!P161</f>
        <v>✓</v>
      </c>
      <c r="G39" s="61" t="str">
        <f>'🔢 İNDİKATÖRLER'!Q161</f>
        <v>✗</v>
      </c>
      <c r="H39" s="60" t="str">
        <f>'🔢 İNDİKATÖRLER'!R161</f>
        <v>✗</v>
      </c>
      <c r="I39" s="60" t="str">
        <f>'🔢 İNDİKATÖRLER'!S161</f>
        <v>✗</v>
      </c>
      <c r="J39" s="64" t="str">
        <f>IF('🔢 İNDİKATÖRLER'!T161&lt;0,"−2","—")</f>
        <v>—</v>
      </c>
      <c r="K39" s="62" t="str">
        <f>IFERROR(TEXT('🔢 İNDİKATÖRLER'!F161,"0.00")&amp;"%","?")</f>
        <v>004%</v>
      </c>
      <c r="L39" s="61" t="str">
        <f>IFERROR(IF('📡 CANLI_VERİ'!I162&gt;0,"+"&amp;TEXT('📡 CANLI_VERİ'!I162,"0.0")&amp;"%",TEXT('📡 CANLI_VERİ'!I162,"0.0")&amp;"%"),"—")</f>
        <v>+00%</v>
      </c>
      <c r="M39" s="1">
        <f>'📡 CANLI_VERİ'!H162</f>
        <v>120495</v>
      </c>
      <c r="N39" s="1">
        <f>'📡 CANLI_VERİ'!C162</f>
        <v>104.6</v>
      </c>
      <c r="O39" s="1" t="str">
        <f>IF(COUNT('🔢 İNDİKATÖRLER'!U161),REPT("█",'🔢 İNDİKATÖRLER'!U161)&amp;"  "&amp;'🔢 İNDİKATÖRLER'!U161&amp;"/15","")</f>
        <v>██████  6/15</v>
      </c>
    </row>
    <row r="40" spans="1:15" x14ac:dyDescent="0.3">
      <c r="A40" s="56">
        <v>34</v>
      </c>
      <c r="B40" s="25" t="s">
        <v>574</v>
      </c>
      <c r="C40" s="69">
        <f>'🔢 İNDİKATÖRLER'!U163</f>
        <v>8</v>
      </c>
      <c r="D40" s="55" t="str">
        <f>'🔢 İNDİKATÖRLER'!N163</f>
        <v>✗</v>
      </c>
      <c r="E40" s="55" t="str">
        <f>'🔢 İNDİKATÖRLER'!O163</f>
        <v>✓</v>
      </c>
      <c r="F40" s="55" t="str">
        <f>'🔢 İNDİKATÖRLER'!P163</f>
        <v>✓</v>
      </c>
      <c r="G40" s="55" t="str">
        <f>'🔢 İNDİKATÖRLER'!Q163</f>
        <v>✗</v>
      </c>
      <c r="H40" s="54" t="str">
        <f>'🔢 İNDİKATÖRLER'!R163</f>
        <v>✓</v>
      </c>
      <c r="I40" s="54" t="str">
        <f>'🔢 İNDİKATÖRLER'!S163</f>
        <v>✗</v>
      </c>
      <c r="J40" s="56" t="str">
        <f>IF('🔢 İNDİKATÖRLER'!T163&lt;0,"−2","—")</f>
        <v>—</v>
      </c>
      <c r="K40" s="57" t="str">
        <f>IFERROR(TEXT('🔢 İNDİKATÖRLER'!F163,"0.00")&amp;"%","?")</f>
        <v>004%</v>
      </c>
      <c r="L40" s="55" t="str">
        <f>IFERROR(IF('📡 CANLI_VERİ'!I164&gt;0,"+"&amp;TEXT('📡 CANLI_VERİ'!I164,"0.0")&amp;"%",TEXT('📡 CANLI_VERİ'!I164,"0.0")&amp;"%"),"—")</f>
        <v>+00%</v>
      </c>
      <c r="M40" s="1">
        <f>'📡 CANLI_VERİ'!H164</f>
        <v>59524</v>
      </c>
      <c r="N40" s="1">
        <f>'📡 CANLI_VERİ'!C164</f>
        <v>6.21</v>
      </c>
      <c r="O40" s="1" t="str">
        <f>IF(COUNT('🔢 İNDİKATÖRLER'!U163),REPT("█",'🔢 İNDİKATÖRLER'!U163)&amp;"  "&amp;'🔢 İNDİKATÖRLER'!U163&amp;"/15","")</f>
        <v>████████  8/15</v>
      </c>
    </row>
    <row r="41" spans="1:15" x14ac:dyDescent="0.3">
      <c r="A41" s="64">
        <v>35</v>
      </c>
      <c r="B41" s="16" t="s">
        <v>147</v>
      </c>
      <c r="C41" s="70">
        <f>'🔢 İNDİKATÖRLER'!U180</f>
        <v>4</v>
      </c>
      <c r="D41" s="61" t="str">
        <f>'🔢 İNDİKATÖRLER'!N180</f>
        <v>✗</v>
      </c>
      <c r="E41" s="61" t="str">
        <f>'🔢 İNDİKATÖRLER'!O180</f>
        <v>✓</v>
      </c>
      <c r="F41" s="61" t="str">
        <f>'🔢 İNDİKATÖRLER'!P180</f>
        <v>✓</v>
      </c>
      <c r="G41" s="60" t="str">
        <f>'🔢 İNDİKATÖRLER'!Q180</f>
        <v>✗</v>
      </c>
      <c r="H41" s="61" t="str">
        <f>'🔢 İNDİKATÖRLER'!R180</f>
        <v>✗</v>
      </c>
      <c r="I41" s="61" t="str">
        <f>'🔢 İNDİKATÖRLER'!S180</f>
        <v>✗</v>
      </c>
      <c r="J41" s="60" t="str">
        <f>IF('🔢 İNDİKATÖRLER'!T180&lt;0,"−2","—")</f>
        <v>−2</v>
      </c>
      <c r="K41" s="60" t="str">
        <f>IFERROR(TEXT('🔢 İNDİKATÖRLER'!F180,"0.00")&amp;"%","?")</f>
        <v>008%</v>
      </c>
      <c r="L41" s="61" t="str">
        <f>IFERROR(IF('📡 CANLI_VERİ'!I181&gt;0,"+"&amp;TEXT('📡 CANLI_VERİ'!I181,"0.0")&amp;"%",TEXT('📡 CANLI_VERİ'!I181,"0.0")&amp;"%"),"—")</f>
        <v>+01%</v>
      </c>
      <c r="M41" s="1">
        <f>'📡 CANLI_VERİ'!H181</f>
        <v>50130</v>
      </c>
      <c r="N41" s="1">
        <f>'📡 CANLI_VERİ'!C181</f>
        <v>14.06</v>
      </c>
      <c r="O41" s="1" t="str">
        <f>IF(COUNT('🔢 İNDİKATÖRLER'!U180),REPT("█",'🔢 İNDİKATÖRLER'!U180)&amp;"  "&amp;'🔢 İNDİKATÖRLER'!U180&amp;"/15","")</f>
        <v>████  4/15</v>
      </c>
    </row>
    <row r="42" spans="1:15" x14ac:dyDescent="0.3">
      <c r="A42" s="56">
        <v>36</v>
      </c>
      <c r="B42" s="25" t="s">
        <v>579</v>
      </c>
      <c r="C42" s="69">
        <f>'🔢 İNDİKATÖRLER'!U184</f>
        <v>0</v>
      </c>
      <c r="D42" s="55" t="str">
        <f>'🔢 İNDİKATÖRLER'!N184</f>
        <v>✗</v>
      </c>
      <c r="E42" s="55" t="str">
        <f>'🔢 İNDİKATÖRLER'!O184</f>
        <v>✗</v>
      </c>
      <c r="F42" s="55" t="str">
        <f>'🔢 İNDİKATÖRLER'!P184</f>
        <v>✗</v>
      </c>
      <c r="G42" s="55" t="str">
        <f>'🔢 İNDİKATÖRLER'!Q184</f>
        <v>✗</v>
      </c>
      <c r="H42" s="54" t="str">
        <f>'🔢 İNDİKATÖRLER'!R184</f>
        <v>✗</v>
      </c>
      <c r="I42" s="55" t="str">
        <f>'🔢 İNDİKATÖRLER'!S184</f>
        <v>✗</v>
      </c>
      <c r="J42" s="54" t="str">
        <f>IF('🔢 İNDİKATÖRLER'!T184&lt;0,"−2","—")</f>
        <v>—</v>
      </c>
      <c r="K42" s="54" t="str">
        <f>IFERROR(TEXT('🔢 İNDİKATÖRLER'!F184,"0.00")&amp;"%","?")</f>
        <v>002%</v>
      </c>
      <c r="L42" s="55" t="str">
        <f>IFERROR(IF('📡 CANLI_VERİ'!I185&gt;0,"+"&amp;TEXT('📡 CANLI_VERİ'!I185,"0.0")&amp;"%",TEXT('📡 CANLI_VERİ'!I185,"0.0")&amp;"%"),"—")</f>
        <v>+00%</v>
      </c>
      <c r="M42" s="1">
        <f>'📡 CANLI_VERİ'!H185</f>
        <v>4399</v>
      </c>
      <c r="N42" s="1">
        <f>'📡 CANLI_VERİ'!C185</f>
        <v>94.4</v>
      </c>
      <c r="O42" s="1" t="str">
        <f>IF(COUNT('🔢 İNDİKATÖRLER'!U184),REPT("█",'🔢 İNDİKATÖRLER'!U184)&amp;"  "&amp;'🔢 İNDİKATÖRLER'!U184&amp;"/15","")</f>
        <v xml:space="preserve">  0/15</v>
      </c>
    </row>
    <row r="43" spans="1:15" x14ac:dyDescent="0.3">
      <c r="A43" s="64">
        <v>37</v>
      </c>
      <c r="B43" s="16" t="s">
        <v>150</v>
      </c>
      <c r="C43" s="70">
        <f>'🔢 İNDİKATÖRLER'!U203</f>
        <v>10</v>
      </c>
      <c r="D43" s="61" t="str">
        <f>'🔢 İNDİKATÖRLER'!N203</f>
        <v>✗</v>
      </c>
      <c r="E43" s="61" t="str">
        <f>'🔢 İNDİKATÖRLER'!O203</f>
        <v>✓</v>
      </c>
      <c r="F43" s="61" t="str">
        <f>'🔢 İNDİKATÖRLER'!P203</f>
        <v>✓</v>
      </c>
      <c r="G43" s="60" t="str">
        <f>'🔢 İNDİKATÖRLER'!Q203</f>
        <v>✓</v>
      </c>
      <c r="H43" s="60" t="str">
        <f>'🔢 İNDİKATÖRLER'!R203</f>
        <v>✗</v>
      </c>
      <c r="I43" s="61" t="str">
        <f>'🔢 İNDİKATÖRLER'!S203</f>
        <v>✓</v>
      </c>
      <c r="J43" s="64" t="str">
        <f>IF('🔢 İNDİKATÖRLER'!T203&lt;0,"−2","—")</f>
        <v>—</v>
      </c>
      <c r="K43" s="62" t="str">
        <f>IFERROR(TEXT('🔢 İNDİKATÖRLER'!F203,"0.00")&amp;"%","?")</f>
        <v>003%</v>
      </c>
      <c r="L43" s="61" t="str">
        <f>IFERROR(IF('📡 CANLI_VERİ'!I204&gt;0,"+"&amp;TEXT('📡 CANLI_VERİ'!I204,"0.0")&amp;"%",TEXT('📡 CANLI_VERİ'!I204,"0.0")&amp;"%"),"—")</f>
        <v>+00%</v>
      </c>
      <c r="M43" s="1">
        <f>'📡 CANLI_VERİ'!H204</f>
        <v>277923</v>
      </c>
      <c r="N43" s="1">
        <f>'📡 CANLI_VERİ'!C204</f>
        <v>5.27</v>
      </c>
      <c r="O43" s="1" t="str">
        <f>IF(COUNT('🔢 İNDİKATÖRLER'!U203),REPT("█",'🔢 İNDİKATÖRLER'!U203)&amp;"  "&amp;'🔢 İNDİKATÖRLER'!U203&amp;"/15","")</f>
        <v>██████████  10/15</v>
      </c>
    </row>
    <row r="44" spans="1:15" x14ac:dyDescent="0.3">
      <c r="A44" s="56">
        <v>38</v>
      </c>
      <c r="B44" s="25" t="s">
        <v>195</v>
      </c>
      <c r="C44" s="69">
        <f>'🔢 İNDİKATÖRLER'!U218</f>
        <v>11</v>
      </c>
      <c r="D44" s="55" t="str">
        <f>'🔢 İNDİKATÖRLER'!N218</f>
        <v>✓</v>
      </c>
      <c r="E44" s="55" t="str">
        <f>'🔢 İNDİKATÖRLER'!O218</f>
        <v>✓</v>
      </c>
      <c r="F44" s="55" t="str">
        <f>'🔢 İNDİKATÖRLER'!P218</f>
        <v>✓</v>
      </c>
      <c r="G44" s="54" t="str">
        <f>'🔢 İNDİKATÖRLER'!Q218</f>
        <v>✗</v>
      </c>
      <c r="H44" s="54" t="str">
        <f>'🔢 İNDİKATÖRLER'!R218</f>
        <v>✓</v>
      </c>
      <c r="I44" s="55" t="str">
        <f>'🔢 İNDİKATÖRLER'!S218</f>
        <v>✗</v>
      </c>
      <c r="J44" s="56" t="str">
        <f>IF('🔢 İNDİKATÖRLER'!T218&lt;0,"−2","—")</f>
        <v>—</v>
      </c>
      <c r="K44" s="57" t="str">
        <f>IFERROR(TEXT('🔢 İNDİKATÖRLER'!F218,"0.00")&amp;"%","?")</f>
        <v>004%</v>
      </c>
      <c r="L44" s="55" t="str">
        <f>IFERROR(IF('📡 CANLI_VERİ'!I219&gt;0,"+"&amp;TEXT('📡 CANLI_VERİ'!I219,"0.0")&amp;"%",TEXT('📡 CANLI_VERİ'!I219,"0.0")&amp;"%"),"—")</f>
        <v>00%</v>
      </c>
      <c r="M44" s="1">
        <f>'📡 CANLI_VERİ'!H219</f>
        <v>17663</v>
      </c>
      <c r="N44" s="1">
        <f>'📡 CANLI_VERİ'!C219</f>
        <v>16.82</v>
      </c>
      <c r="O44" s="1" t="str">
        <f>IF(COUNT('🔢 İNDİKATÖRLER'!U218),REPT("█",'🔢 İNDİKATÖRLER'!U218)&amp;"  "&amp;'🔢 İNDİKATÖRLER'!U218&amp;"/15","")</f>
        <v>███████████  11/15</v>
      </c>
    </row>
    <row r="45" spans="1:15" x14ac:dyDescent="0.3">
      <c r="A45" s="64">
        <v>39</v>
      </c>
      <c r="B45" s="16" t="s">
        <v>122</v>
      </c>
      <c r="C45" s="70">
        <f>'🔢 İNDİKATÖRLER'!U234</f>
        <v>10</v>
      </c>
      <c r="D45" s="61" t="str">
        <f>'🔢 İNDİKATÖRLER'!N234</f>
        <v>✗</v>
      </c>
      <c r="E45" s="61" t="str">
        <f>'🔢 İNDİKATÖRLER'!O234</f>
        <v>✓</v>
      </c>
      <c r="F45" s="61" t="str">
        <f>'🔢 İNDİKATÖRLER'!P234</f>
        <v>✓</v>
      </c>
      <c r="G45" s="60" t="str">
        <f>'🔢 İNDİKATÖRLER'!Q234</f>
        <v>✓</v>
      </c>
      <c r="H45" s="60" t="str">
        <f>'🔢 İNDİKATÖRLER'!R234</f>
        <v>✓</v>
      </c>
      <c r="I45" s="61" t="str">
        <f>'🔢 İNDİKATÖRLER'!S234</f>
        <v>✗</v>
      </c>
      <c r="J45" s="64" t="str">
        <f>IF('🔢 İNDİKATÖRLER'!T234&lt;0,"−2","—")</f>
        <v>—</v>
      </c>
      <c r="K45" s="62" t="str">
        <f>IFERROR(TEXT('🔢 İNDİKATÖRLER'!F234,"0.00")&amp;"%","?")</f>
        <v>003%</v>
      </c>
      <c r="L45" s="61" t="str">
        <f>IFERROR(IF('📡 CANLI_VERİ'!I235&gt;0,"+"&amp;TEXT('📡 CANLI_VERİ'!I235,"0.0")&amp;"%",TEXT('📡 CANLI_VERİ'!I235,"0.0")&amp;"%"),"—")</f>
        <v>-01%</v>
      </c>
      <c r="M45" s="1">
        <f>'📡 CANLI_VERİ'!H235</f>
        <v>4337</v>
      </c>
      <c r="N45" s="1">
        <f>'📡 CANLI_VERİ'!C235</f>
        <v>86.7</v>
      </c>
      <c r="O45" s="1" t="str">
        <f>IF(COUNT('🔢 İNDİKATÖRLER'!U234),REPT("█",'🔢 İNDİKATÖRLER'!U234)&amp;"  "&amp;'🔢 İNDİKATÖRLER'!U234&amp;"/15","")</f>
        <v>██████████  10/15</v>
      </c>
    </row>
    <row r="46" spans="1:15" x14ac:dyDescent="0.3">
      <c r="A46" s="56">
        <v>40</v>
      </c>
      <c r="B46" s="25" t="s">
        <v>598</v>
      </c>
      <c r="C46" s="69">
        <f>'🔢 İNDİKATÖRLER'!U237</f>
        <v>10</v>
      </c>
      <c r="D46" s="55" t="str">
        <f>'🔢 İNDİKATÖRLER'!N237</f>
        <v>✓</v>
      </c>
      <c r="E46" s="55" t="str">
        <f>'🔢 İNDİKATÖRLER'!O237</f>
        <v>✓</v>
      </c>
      <c r="F46" s="55" t="str">
        <f>'🔢 İNDİKATÖRLER'!P237</f>
        <v>✗</v>
      </c>
      <c r="G46" s="55" t="str">
        <f>'🔢 İNDİKATÖRLER'!Q237</f>
        <v>✓</v>
      </c>
      <c r="H46" s="54" t="str">
        <f>'🔢 İNDİKATÖRLER'!R237</f>
        <v>✗</v>
      </c>
      <c r="I46" s="55" t="str">
        <f>'🔢 İNDİKATÖRLER'!S237</f>
        <v>✓</v>
      </c>
      <c r="J46" s="54" t="str">
        <f>IF('🔢 İNDİKATÖRLER'!T237&lt;0,"−2","—")</f>
        <v>—</v>
      </c>
      <c r="K46" s="54" t="str">
        <f>IFERROR(TEXT('🔢 İNDİKATÖRLER'!F237,"0.00")&amp;"%","?")</f>
        <v>004%</v>
      </c>
      <c r="L46" s="55" t="str">
        <f>IFERROR(IF('📡 CANLI_VERİ'!I238&gt;0,"+"&amp;TEXT('📡 CANLI_VERİ'!I238,"0.0")&amp;"%",TEXT('📡 CANLI_VERİ'!I238,"0.0")&amp;"%"),"—")</f>
        <v>00%</v>
      </c>
      <c r="M46" s="1">
        <f>'📡 CANLI_VERİ'!H238</f>
        <v>19048</v>
      </c>
      <c r="N46" s="1">
        <f>'📡 CANLI_VERİ'!C238</f>
        <v>120.5</v>
      </c>
      <c r="O46" s="1" t="str">
        <f>IF(COUNT('🔢 İNDİKATÖRLER'!U237),REPT("█",'🔢 İNDİKATÖRLER'!U237)&amp;"  "&amp;'🔢 İNDİKATÖRLER'!U237&amp;"/15","")</f>
        <v>██████████  10/15</v>
      </c>
    </row>
    <row r="47" spans="1:15" x14ac:dyDescent="0.3">
      <c r="A47" s="64">
        <v>41</v>
      </c>
      <c r="B47" s="16" t="s">
        <v>179</v>
      </c>
      <c r="C47" s="70">
        <f>'🔢 İNDİKATÖRLER'!U250</f>
        <v>13</v>
      </c>
      <c r="D47" s="61" t="str">
        <f>'🔢 İNDİKATÖRLER'!N250</f>
        <v>✓</v>
      </c>
      <c r="E47" s="61" t="str">
        <f>'🔢 İNDİKATÖRLER'!O250</f>
        <v>✓</v>
      </c>
      <c r="F47" s="61" t="str">
        <f>'🔢 İNDİKATÖRLER'!P250</f>
        <v>✓</v>
      </c>
      <c r="G47" s="61" t="str">
        <f>'🔢 İNDİKATÖRLER'!Q250</f>
        <v>✗</v>
      </c>
      <c r="H47" s="60" t="str">
        <f>'🔢 İNDİKATÖRLER'!R250</f>
        <v>✓</v>
      </c>
      <c r="I47" s="60" t="str">
        <f>'🔢 İNDİKATÖRLER'!S250</f>
        <v>✓</v>
      </c>
      <c r="J47" s="64" t="str">
        <f>IF('🔢 İNDİKATÖRLER'!T250&lt;0,"−2","—")</f>
        <v>—</v>
      </c>
      <c r="K47" s="62" t="str">
        <f>IFERROR(TEXT('🔢 İNDİKATÖRLER'!F250,"0.00")&amp;"%","?")</f>
        <v>005%</v>
      </c>
      <c r="L47" s="62" t="str">
        <f>IFERROR(IF('📡 CANLI_VERİ'!I251&gt;0,"+"&amp;TEXT('📡 CANLI_VERİ'!I251,"0.0")&amp;"%",TEXT('📡 CANLI_VERİ'!I251,"0.0")&amp;"%"),"—")</f>
        <v>00%</v>
      </c>
      <c r="M47" s="1">
        <f>'📡 CANLI_VERİ'!H251</f>
        <v>820648</v>
      </c>
      <c r="N47" s="1">
        <f>'📡 CANLI_VERİ'!C251</f>
        <v>11.8</v>
      </c>
      <c r="O47" s="1" t="str">
        <f>IF(COUNT('🔢 İNDİKATÖRLER'!U250),REPT("█",'🔢 İNDİKATÖRLER'!U250)&amp;"  "&amp;'🔢 İNDİKATÖRLER'!U250&amp;"/15","")</f>
        <v>█████████████  13/15</v>
      </c>
    </row>
    <row r="48" spans="1:15" x14ac:dyDescent="0.3">
      <c r="A48" s="56">
        <v>42</v>
      </c>
      <c r="B48" s="25" t="s">
        <v>608</v>
      </c>
      <c r="C48" s="69">
        <f>'🔢 İNDİKATÖRLER'!U267</f>
        <v>6</v>
      </c>
      <c r="D48" s="55" t="str">
        <f>'🔢 İNDİKATÖRLER'!N267</f>
        <v>✓</v>
      </c>
      <c r="E48" s="55" t="str">
        <f>'🔢 İNDİKATÖRLER'!O267</f>
        <v>✓</v>
      </c>
      <c r="F48" s="55" t="str">
        <f>'🔢 İNDİKATÖRLER'!P267</f>
        <v>✗</v>
      </c>
      <c r="G48" s="54" t="str">
        <f>'🔢 İNDİKATÖRLER'!Q267</f>
        <v>✗</v>
      </c>
      <c r="H48" s="55" t="str">
        <f>'🔢 İNDİKATÖRLER'!R267</f>
        <v>✗</v>
      </c>
      <c r="I48" s="55" t="str">
        <f>'🔢 İNDİKATÖRLER'!S267</f>
        <v>✓</v>
      </c>
      <c r="J48" s="54" t="str">
        <f>IF('🔢 İNDİKATÖRLER'!T267&lt;0,"−2","—")</f>
        <v>−2</v>
      </c>
      <c r="K48" s="54" t="str">
        <f>IFERROR(TEXT('🔢 İNDİKATÖRLER'!F267,"0.00")&amp;"%","?")</f>
        <v>005%</v>
      </c>
      <c r="L48" s="55" t="str">
        <f>IFERROR(IF('📡 CANLI_VERİ'!I268&gt;0,"+"&amp;TEXT('📡 CANLI_VERİ'!I268,"0.0")&amp;"%",TEXT('📡 CANLI_VERİ'!I268,"0.0")&amp;"%"),"—")</f>
        <v>00%</v>
      </c>
      <c r="M48" s="1">
        <f>'📡 CANLI_VERİ'!H268</f>
        <v>107488</v>
      </c>
      <c r="N48" s="1">
        <f>'📡 CANLI_VERİ'!C268</f>
        <v>91.35</v>
      </c>
      <c r="O48" s="1" t="str">
        <f>IF(COUNT('🔢 İNDİKATÖRLER'!U267),REPT("█",'🔢 İNDİKATÖRLER'!U267)&amp;"  "&amp;'🔢 İNDİKATÖRLER'!U267&amp;"/15","")</f>
        <v>██████  6/15</v>
      </c>
    </row>
    <row r="49" spans="1:15" x14ac:dyDescent="0.3">
      <c r="A49" s="64">
        <v>43</v>
      </c>
      <c r="B49" s="16" t="s">
        <v>622</v>
      </c>
      <c r="C49" s="70">
        <f>'🔢 İNDİKATÖRLER'!U287</f>
        <v>1</v>
      </c>
      <c r="D49" s="61" t="str">
        <f>'🔢 İNDİKATÖRLER'!N287</f>
        <v>✗</v>
      </c>
      <c r="E49" s="61" t="str">
        <f>'🔢 İNDİKATÖRLER'!O287</f>
        <v>✓</v>
      </c>
      <c r="F49" s="61" t="str">
        <f>'🔢 İNDİKATÖRLER'!P287</f>
        <v>✗</v>
      </c>
      <c r="G49" s="61" t="str">
        <f>'🔢 İNDİKATÖRLER'!Q287</f>
        <v>✗</v>
      </c>
      <c r="H49" s="60" t="str">
        <f>'🔢 İNDİKATÖRLER'!R287</f>
        <v>✗</v>
      </c>
      <c r="I49" s="61" t="str">
        <f>'🔢 İNDİKATÖRLER'!S287</f>
        <v>✗</v>
      </c>
      <c r="J49" s="60" t="str">
        <f>IF('🔢 İNDİKATÖRLER'!T287&lt;0,"−2","—")</f>
        <v>−2</v>
      </c>
      <c r="K49" s="60" t="str">
        <f>IFERROR(TEXT('🔢 İNDİKATÖRLER'!F287,"0.00")&amp;"%","?")</f>
        <v>008%</v>
      </c>
      <c r="L49" s="61" t="str">
        <f>IFERROR(IF('📡 CANLI_VERİ'!I288&gt;0,"+"&amp;TEXT('📡 CANLI_VERİ'!I288,"0.0")&amp;"%",TEXT('📡 CANLI_VERİ'!I288,"0.0")&amp;"%"),"—")</f>
        <v>+00%</v>
      </c>
      <c r="M49" s="1">
        <f>'📡 CANLI_VERİ'!H288</f>
        <v>924669</v>
      </c>
      <c r="N49" s="1">
        <f>'📡 CANLI_VERİ'!C288</f>
        <v>2.1800000000000002</v>
      </c>
      <c r="O49" s="1" t="str">
        <f>IF(COUNT('🔢 İNDİKATÖRLER'!U287),REPT("█",'🔢 İNDİKATÖRLER'!U287)&amp;"  "&amp;'🔢 İNDİKATÖRLER'!U287&amp;"/15","")</f>
        <v>█  1/15</v>
      </c>
    </row>
    <row r="50" spans="1:15" x14ac:dyDescent="0.3">
      <c r="A50" s="56">
        <v>44</v>
      </c>
      <c r="B50" s="25" t="s">
        <v>632</v>
      </c>
      <c r="C50" s="69">
        <f>'🔢 İNDİKATÖRLER'!U310</f>
        <v>6</v>
      </c>
      <c r="D50" s="55" t="str">
        <f>'🔢 İNDİKATÖRLER'!N310</f>
        <v>✗</v>
      </c>
      <c r="E50" s="55" t="str">
        <f>'🔢 İNDİKATÖRLER'!O310</f>
        <v>✓</v>
      </c>
      <c r="F50" s="55" t="str">
        <f>'🔢 İNDİKATÖRLER'!P310</f>
        <v>✓</v>
      </c>
      <c r="G50" s="54" t="str">
        <f>'🔢 İNDİKATÖRLER'!Q310</f>
        <v>✗</v>
      </c>
      <c r="H50" s="54" t="str">
        <f>'🔢 İNDİKATÖRLER'!R310</f>
        <v>✗</v>
      </c>
      <c r="I50" s="55" t="str">
        <f>'🔢 İNDİKATÖRLER'!S310</f>
        <v>✗</v>
      </c>
      <c r="J50" s="56" t="str">
        <f>IF('🔢 İNDİKATÖRLER'!T310&lt;0,"−2","—")</f>
        <v>—</v>
      </c>
      <c r="K50" s="57" t="str">
        <f>IFERROR(TEXT('🔢 İNDİKATÖRLER'!F310,"0.00")&amp;"%","?")</f>
        <v>004%</v>
      </c>
      <c r="L50" s="55" t="str">
        <f>IFERROR(IF('📡 CANLI_VERİ'!I311&gt;0,"+"&amp;TEXT('📡 CANLI_VERİ'!I311,"0.0")&amp;"%",TEXT('📡 CANLI_VERİ'!I311,"0.0")&amp;"%"),"—")</f>
        <v>00%</v>
      </c>
      <c r="M50" s="1">
        <f>'📡 CANLI_VERİ'!H311</f>
        <v>4312</v>
      </c>
      <c r="N50" s="1">
        <f>'📡 CANLI_VERİ'!C311</f>
        <v>65.349999999999994</v>
      </c>
      <c r="O50" s="1" t="str">
        <f>IF(COUNT('🔢 İNDİKATÖRLER'!U310),REPT("█",'🔢 İNDİKATÖRLER'!U310)&amp;"  "&amp;'🔢 İNDİKATÖRLER'!U310&amp;"/15","")</f>
        <v>██████  6/15</v>
      </c>
    </row>
    <row r="51" spans="1:15" x14ac:dyDescent="0.3">
      <c r="A51" s="64">
        <v>45</v>
      </c>
      <c r="B51" s="16" t="s">
        <v>643</v>
      </c>
      <c r="C51" s="70">
        <f>'🔢 İNDİKATÖRLER'!U341</f>
        <v>13</v>
      </c>
      <c r="D51" s="61" t="str">
        <f>'🔢 İNDİKATÖRLER'!N341</f>
        <v>✓</v>
      </c>
      <c r="E51" s="61" t="str">
        <f>'🔢 İNDİKATÖRLER'!O341</f>
        <v>✓</v>
      </c>
      <c r="F51" s="61" t="str">
        <f>'🔢 İNDİKATÖRLER'!P341</f>
        <v>✓</v>
      </c>
      <c r="G51" s="61" t="str">
        <f>'🔢 İNDİKATÖRLER'!Q341</f>
        <v>✓</v>
      </c>
      <c r="H51" s="60" t="str">
        <f>'🔢 İNDİKATÖRLER'!R341</f>
        <v>✓</v>
      </c>
      <c r="I51" s="61" t="str">
        <f>'🔢 İNDİKATÖRLER'!S341</f>
        <v>✗</v>
      </c>
      <c r="J51" s="60" t="str">
        <f>IF('🔢 İNDİKATÖRLER'!T341&lt;0,"−2","—")</f>
        <v>—</v>
      </c>
      <c r="K51" s="60" t="str">
        <f>IFERROR(TEXT('🔢 İNDİKATÖRLER'!F341,"0.00")&amp;"%","?")</f>
        <v>004%</v>
      </c>
      <c r="L51" s="61" t="str">
        <f>IFERROR(IF('📡 CANLI_VERİ'!I342&gt;0,"+"&amp;TEXT('📡 CANLI_VERİ'!I342,"0.0")&amp;"%",TEXT('📡 CANLI_VERİ'!I342,"0.0")&amp;"%"),"—")</f>
        <v>+00%</v>
      </c>
      <c r="M51" s="1">
        <f>'📡 CANLI_VERİ'!H342</f>
        <v>3424124</v>
      </c>
      <c r="N51" s="1">
        <f>'📡 CANLI_VERİ'!C342</f>
        <v>23.9</v>
      </c>
      <c r="O51" s="1" t="str">
        <f>IF(COUNT('🔢 İNDİKATÖRLER'!U341),REPT("█",'🔢 İNDİKATÖRLER'!U341)&amp;"  "&amp;'🔢 İNDİKATÖRLER'!U341&amp;"/15","")</f>
        <v>█████████████  13/15</v>
      </c>
    </row>
    <row r="52" spans="1:15" x14ac:dyDescent="0.3">
      <c r="A52" s="56">
        <v>46</v>
      </c>
      <c r="B52" s="25" t="s">
        <v>154</v>
      </c>
      <c r="C52" s="69">
        <f>'🔢 İNDİKATÖRLER'!U343</f>
        <v>3</v>
      </c>
      <c r="D52" s="55" t="str">
        <f>'🔢 İNDİKATÖRLER'!N343</f>
        <v>✗</v>
      </c>
      <c r="E52" s="55" t="str">
        <f>'🔢 İNDİKATÖRLER'!O343</f>
        <v>✓</v>
      </c>
      <c r="F52" s="55" t="str">
        <f>'🔢 İNDİKATÖRLER'!P343</f>
        <v>✗</v>
      </c>
      <c r="G52" s="55" t="str">
        <f>'🔢 İNDİKATÖRLER'!Q343</f>
        <v>✗</v>
      </c>
      <c r="H52" s="54" t="str">
        <f>'🔢 İNDİKATÖRLER'!R343</f>
        <v>✗</v>
      </c>
      <c r="I52" s="55" t="str">
        <f>'🔢 İNDİKATÖRLER'!S343</f>
        <v>✗</v>
      </c>
      <c r="J52" s="54" t="str">
        <f>IF('🔢 İNDİKATÖRLER'!T343&lt;0,"−2","—")</f>
        <v>—</v>
      </c>
      <c r="K52" s="54" t="str">
        <f>IFERROR(TEXT('🔢 İNDİKATÖRLER'!F343,"0.00")&amp;"%","?")</f>
        <v>004%</v>
      </c>
      <c r="L52" s="55" t="str">
        <f>IFERROR(IF('📡 CANLI_VERİ'!I344&gt;0,"+"&amp;TEXT('📡 CANLI_VERİ'!I344,"0.0")&amp;"%",TEXT('📡 CANLI_VERİ'!I344,"0.0")&amp;"%"),"—")</f>
        <v>00%</v>
      </c>
      <c r="M52" s="1">
        <f>'📡 CANLI_VERİ'!H344</f>
        <v>36534</v>
      </c>
      <c r="N52" s="1">
        <f>'📡 CANLI_VERİ'!C344</f>
        <v>11.74</v>
      </c>
      <c r="O52" s="1" t="str">
        <f>IF(COUNT('🔢 İNDİKATÖRLER'!U343),REPT("█",'🔢 İNDİKATÖRLER'!U343)&amp;"  "&amp;'🔢 İNDİKATÖRLER'!U343&amp;"/15","")</f>
        <v>███  3/15</v>
      </c>
    </row>
    <row r="53" spans="1:15" x14ac:dyDescent="0.3">
      <c r="A53" s="64">
        <v>47</v>
      </c>
      <c r="B53" s="16" t="s">
        <v>654</v>
      </c>
      <c r="C53" s="70">
        <f>'🔢 İNDİKATÖRLER'!U367</f>
        <v>6</v>
      </c>
      <c r="D53" s="61" t="str">
        <f>'🔢 İNDİKATÖRLER'!N367</f>
        <v>✓</v>
      </c>
      <c r="E53" s="61" t="str">
        <f>'🔢 İNDİKATÖRLER'!O367</f>
        <v>✓</v>
      </c>
      <c r="F53" s="61" t="str">
        <f>'🔢 İNDİKATÖRLER'!P367</f>
        <v>✗</v>
      </c>
      <c r="G53" s="60" t="str">
        <f>'🔢 İNDİKATÖRLER'!Q367</f>
        <v>✗</v>
      </c>
      <c r="H53" s="61" t="str">
        <f>'🔢 İNDİKATÖRLER'!R367</f>
        <v>✗</v>
      </c>
      <c r="I53" s="60" t="str">
        <f>'🔢 İNDİKATÖRLER'!S367</f>
        <v>✗</v>
      </c>
      <c r="J53" s="64" t="str">
        <f>IF('🔢 İNDİKATÖRLER'!T367&lt;0,"−2","—")</f>
        <v>—</v>
      </c>
      <c r="K53" s="62" t="str">
        <f>IFERROR(TEXT('🔢 İNDİKATÖRLER'!F367,"0.00")&amp;"%","?")</f>
        <v>003%</v>
      </c>
      <c r="L53" s="61" t="str">
        <f>IFERROR(IF('📡 CANLI_VERİ'!I368&gt;0,"+"&amp;TEXT('📡 CANLI_VERİ'!I368,"0.0")&amp;"%",TEXT('📡 CANLI_VERİ'!I368,"0.0")&amp;"%"),"—")</f>
        <v>00%</v>
      </c>
      <c r="M53" s="1">
        <f>'📡 CANLI_VERİ'!H368</f>
        <v>3020</v>
      </c>
      <c r="N53" s="1">
        <f>'📡 CANLI_VERİ'!C368</f>
        <v>11.07</v>
      </c>
      <c r="O53" s="1" t="str">
        <f>IF(COUNT('🔢 İNDİKATÖRLER'!U367),REPT("█",'🔢 İNDİKATÖRLER'!U367)&amp;"  "&amp;'🔢 İNDİKATÖRLER'!U367&amp;"/15","")</f>
        <v>██████  6/15</v>
      </c>
    </row>
    <row r="54" spans="1:15" x14ac:dyDescent="0.3">
      <c r="A54" s="56">
        <v>48</v>
      </c>
      <c r="B54" s="25" t="s">
        <v>241</v>
      </c>
      <c r="C54" s="69">
        <f>'🔢 İNDİKATÖRLER'!U382</f>
        <v>10</v>
      </c>
      <c r="D54" s="55" t="str">
        <f>'🔢 İNDİKATÖRLER'!N382</f>
        <v>✗</v>
      </c>
      <c r="E54" s="55" t="str">
        <f>'🔢 İNDİKATÖRLER'!O382</f>
        <v>✓</v>
      </c>
      <c r="F54" s="55" t="str">
        <f>'🔢 İNDİKATÖRLER'!P382</f>
        <v>✓</v>
      </c>
      <c r="G54" s="54" t="str">
        <f>'🔢 İNDİKATÖRLER'!Q382</f>
        <v>✓</v>
      </c>
      <c r="H54" s="54" t="str">
        <f>'🔢 İNDİKATÖRLER'!R382</f>
        <v>✓</v>
      </c>
      <c r="I54" s="55" t="str">
        <f>'🔢 İNDİKATÖRLER'!S382</f>
        <v>✗</v>
      </c>
      <c r="J54" s="56" t="str">
        <f>IF('🔢 İNDİKATÖRLER'!T382&lt;0,"−2","—")</f>
        <v>—</v>
      </c>
      <c r="K54" s="55" t="str">
        <f>IFERROR(TEXT('🔢 İNDİKATÖRLER'!F382,"0.00")&amp;"%","?")</f>
        <v>003%</v>
      </c>
      <c r="L54" s="57" t="str">
        <f>IFERROR(IF('📡 CANLI_VERİ'!I383&gt;0,"+"&amp;TEXT('📡 CANLI_VERİ'!I383,"0.0")&amp;"%",TEXT('📡 CANLI_VERİ'!I383,"0.0")&amp;"%"),"—")</f>
        <v>00%</v>
      </c>
      <c r="M54" s="1">
        <f>'📡 CANLI_VERİ'!H383</f>
        <v>6821</v>
      </c>
      <c r="N54" s="1">
        <f>'📡 CANLI_VERİ'!C383</f>
        <v>296.5</v>
      </c>
      <c r="O54" s="1" t="str">
        <f>IF(COUNT('🔢 İNDİKATÖRLER'!U382),REPT("█",'🔢 İNDİKATÖRLER'!U382)&amp;"  "&amp;'🔢 İNDİKATÖRLER'!U382&amp;"/15","")</f>
        <v>██████████  10/15</v>
      </c>
    </row>
    <row r="55" spans="1:15" x14ac:dyDescent="0.3">
      <c r="A55" s="64">
        <v>49</v>
      </c>
      <c r="B55" s="16" t="s">
        <v>673</v>
      </c>
      <c r="C55" s="70">
        <f>'🔢 İNDİKATÖRLER'!U401</f>
        <v>13</v>
      </c>
      <c r="D55" s="61" t="str">
        <f>'🔢 İNDİKATÖRLER'!N401</f>
        <v>✓</v>
      </c>
      <c r="E55" s="61" t="str">
        <f>'🔢 İNDİKATÖRLER'!O401</f>
        <v>✓</v>
      </c>
      <c r="F55" s="61" t="str">
        <f>'🔢 İNDİKATÖRLER'!P401</f>
        <v>✓</v>
      </c>
      <c r="G55" s="61" t="str">
        <f>'🔢 İNDİKATÖRLER'!Q401</f>
        <v>✓</v>
      </c>
      <c r="H55" s="60" t="str">
        <f>'🔢 İNDİKATÖRLER'!R401</f>
        <v>✓</v>
      </c>
      <c r="I55" s="60" t="str">
        <f>'🔢 İNDİKATÖRLER'!S401</f>
        <v>✗</v>
      </c>
      <c r="J55" s="64" t="str">
        <f>IF('🔢 İNDİKATÖRLER'!T401&lt;0,"−2","—")</f>
        <v>—</v>
      </c>
      <c r="K55" s="62" t="str">
        <f>IFERROR(TEXT('🔢 İNDİKATÖRLER'!F401,"0.00")&amp;"%","?")</f>
        <v>004%</v>
      </c>
      <c r="L55" s="61" t="str">
        <f>IFERROR(IF('📡 CANLI_VERİ'!I402&gt;0,"+"&amp;TEXT('📡 CANLI_VERİ'!I402,"0.0")&amp;"%",TEXT('📡 CANLI_VERİ'!I402,"0.0")&amp;"%"),"—")</f>
        <v>+01%</v>
      </c>
      <c r="M55" s="1">
        <f>'📡 CANLI_VERİ'!H402</f>
        <v>297834</v>
      </c>
      <c r="N55" s="1">
        <f>'📡 CANLI_VERİ'!C402</f>
        <v>3.7</v>
      </c>
      <c r="O55" s="1" t="str">
        <f>IF(COUNT('🔢 İNDİKATÖRLER'!U401),REPT("█",'🔢 İNDİKATÖRLER'!U401)&amp;"  "&amp;'🔢 İNDİKATÖRLER'!U401&amp;"/15","")</f>
        <v>█████████████  13/15</v>
      </c>
    </row>
    <row r="56" spans="1:15" x14ac:dyDescent="0.3">
      <c r="A56" s="56">
        <v>50</v>
      </c>
      <c r="B56" s="25" t="s">
        <v>675</v>
      </c>
      <c r="C56" s="69">
        <f>'🔢 İNDİKATÖRLER'!U413</f>
        <v>-2</v>
      </c>
      <c r="D56" s="55" t="str">
        <f>'🔢 İNDİKATÖRLER'!N413</f>
        <v>✗</v>
      </c>
      <c r="E56" s="55" t="str">
        <f>'🔢 İNDİKATÖRLER'!O413</f>
        <v>✗</v>
      </c>
      <c r="F56" s="55" t="str">
        <f>'🔢 İNDİKATÖRLER'!P413</f>
        <v>✗</v>
      </c>
      <c r="G56" s="55" t="str">
        <f>'🔢 İNDİKATÖRLER'!Q413</f>
        <v>✗</v>
      </c>
      <c r="H56" s="54" t="str">
        <f>'🔢 İNDİKATÖRLER'!R413</f>
        <v>✗</v>
      </c>
      <c r="I56" s="54" t="str">
        <f>'🔢 İNDİKATÖRLER'!S413</f>
        <v>✗</v>
      </c>
      <c r="J56" s="56" t="str">
        <f>IF('🔢 İNDİKATÖRLER'!T413&lt;0,"−2","—")</f>
        <v>−2</v>
      </c>
      <c r="K56" s="57" t="str">
        <f>IFERROR(TEXT('🔢 İNDİKATÖRLER'!F413,"0.00")&amp;"%","?")</f>
        <v>007%</v>
      </c>
      <c r="L56" s="55" t="str">
        <f>IFERROR(IF('📡 CANLI_VERİ'!I414&gt;0,"+"&amp;TEXT('📡 CANLI_VERİ'!I414,"0.0")&amp;"%",TEXT('📡 CANLI_VERİ'!I414,"0.0")&amp;"%"),"—")</f>
        <v>+00%</v>
      </c>
      <c r="M56" s="1">
        <f>'📡 CANLI_VERİ'!H414</f>
        <v>465373</v>
      </c>
      <c r="N56" s="1">
        <f>'📡 CANLI_VERİ'!C414</f>
        <v>4.1100000000000003</v>
      </c>
      <c r="O56" s="1" t="e">
        <f>IF(COUNT('🔢 İNDİKATÖRLER'!U413),REPT("█",'🔢 İNDİKATÖRLER'!U413)&amp;"  "&amp;'🔢 İNDİKATÖRLER'!U413&amp;"/15","")</f>
        <v>#VALUE!</v>
      </c>
    </row>
    <row r="57" spans="1:15" x14ac:dyDescent="0.3">
      <c r="A57" s="64">
        <v>51</v>
      </c>
      <c r="B57" s="16" t="s">
        <v>519</v>
      </c>
      <c r="C57" s="70">
        <f>'🔢 İNDİKATÖRLER'!U23</f>
        <v>8</v>
      </c>
      <c r="D57" s="61" t="str">
        <f>'🔢 İNDİKATÖRLER'!N23</f>
        <v>✓</v>
      </c>
      <c r="E57" s="61" t="str">
        <f>'🔢 İNDİKATÖRLER'!O23</f>
        <v>✓</v>
      </c>
      <c r="F57" s="60" t="str">
        <f>'🔢 İNDİKATÖRLER'!P23</f>
        <v>✗</v>
      </c>
      <c r="G57" s="60" t="str">
        <f>'🔢 İNDİKATÖRLER'!Q23</f>
        <v>✓</v>
      </c>
      <c r="H57" s="61" t="str">
        <f>'🔢 İNDİKATÖRLER'!R23</f>
        <v>✗</v>
      </c>
      <c r="I57" s="61" t="str">
        <f>'🔢 İNDİKATÖRLER'!S23</f>
        <v>✗</v>
      </c>
      <c r="J57" s="64" t="str">
        <f>IF('🔢 İNDİKATÖRLER'!T23&lt;0,"−2","—")</f>
        <v>—</v>
      </c>
      <c r="K57" s="62" t="str">
        <f>IFERROR(TEXT('🔢 İNDİKATÖRLER'!F23,"0.00")&amp;"%","?")</f>
        <v>003%</v>
      </c>
      <c r="L57" s="61" t="str">
        <f>IFERROR(IF('📡 CANLI_VERİ'!I24&gt;0,"+"&amp;TEXT('📡 CANLI_VERİ'!I24,"0.0")&amp;"%",TEXT('📡 CANLI_VERİ'!I24,"0.0")&amp;"%"),"—")</f>
        <v>+00%</v>
      </c>
      <c r="M57" s="1">
        <f>'📡 CANLI_VERİ'!H24</f>
        <v>89427</v>
      </c>
      <c r="N57" s="1">
        <f>'📡 CANLI_VERİ'!C24</f>
        <v>82.2</v>
      </c>
      <c r="O57" s="1" t="str">
        <f>IF(COUNT('🔢 İNDİKATÖRLER'!U23),REPT("█",'🔢 İNDİKATÖRLER'!U23)&amp;"  "&amp;'🔢 İNDİKATÖRLER'!U23&amp;"/15","")</f>
        <v>████████  8/15</v>
      </c>
    </row>
    <row r="58" spans="1:15" x14ac:dyDescent="0.3">
      <c r="A58" s="56">
        <v>52</v>
      </c>
      <c r="B58" s="25" t="s">
        <v>170</v>
      </c>
      <c r="C58" s="69">
        <f>'🔢 İNDİKATÖRLER'!U24</f>
        <v>3</v>
      </c>
      <c r="D58" s="55" t="str">
        <f>'🔢 İNDİKATÖRLER'!N24</f>
        <v>✗</v>
      </c>
      <c r="E58" s="55" t="str">
        <f>'🔢 İNDİKATÖRLER'!O24</f>
        <v>✓</v>
      </c>
      <c r="F58" s="54" t="str">
        <f>'🔢 İNDİKATÖRLER'!P24</f>
        <v>✗</v>
      </c>
      <c r="G58" s="55" t="str">
        <f>'🔢 İNDİKATÖRLER'!Q24</f>
        <v>✗</v>
      </c>
      <c r="H58" s="54" t="str">
        <f>'🔢 İNDİKATÖRLER'!R24</f>
        <v>✗</v>
      </c>
      <c r="I58" s="55" t="str">
        <f>'🔢 İNDİKATÖRLER'!S24</f>
        <v>✗</v>
      </c>
      <c r="J58" s="56" t="str">
        <f>IF('🔢 İNDİKATÖRLER'!T24&lt;0,"−2","—")</f>
        <v>—</v>
      </c>
      <c r="K58" s="55" t="str">
        <f>IFERROR(TEXT('🔢 İNDİKATÖRLER'!F24,"0.00")&amp;"%","?")</f>
        <v>002%</v>
      </c>
      <c r="L58" s="57" t="str">
        <f>IFERROR(IF('📡 CANLI_VERİ'!I25&gt;0,"+"&amp;TEXT('📡 CANLI_VERİ'!I25,"0.0")&amp;"%",TEXT('📡 CANLI_VERİ'!I25,"0.0")&amp;"%"),"—")</f>
        <v>+00%</v>
      </c>
      <c r="M58" s="1">
        <f>'📡 CANLI_VERİ'!H25</f>
        <v>43799</v>
      </c>
      <c r="N58" s="1">
        <f>'📡 CANLI_VERİ'!C25</f>
        <v>8.9499999999999993</v>
      </c>
      <c r="O58" s="1" t="str">
        <f>IF(COUNT('🔢 İNDİKATÖRLER'!U24),REPT("█",'🔢 İNDİKATÖRLER'!U24)&amp;"  "&amp;'🔢 İNDİKATÖRLER'!U24&amp;"/15","")</f>
        <v>███  3/15</v>
      </c>
    </row>
    <row r="59" spans="1:15" x14ac:dyDescent="0.3">
      <c r="A59" s="64">
        <v>53</v>
      </c>
      <c r="B59" s="16" t="s">
        <v>552</v>
      </c>
      <c r="C59" s="70">
        <f>'🔢 İNDİKATÖRLER'!U95</f>
        <v>9</v>
      </c>
      <c r="D59" s="61" t="str">
        <f>'🔢 İNDİKATÖRLER'!N95</f>
        <v>✓</v>
      </c>
      <c r="E59" s="61" t="str">
        <f>'🔢 İNDİKATÖRLER'!O95</f>
        <v>✓</v>
      </c>
      <c r="F59" s="60" t="str">
        <f>'🔢 İNDİKATÖRLER'!P95</f>
        <v>✓</v>
      </c>
      <c r="G59" s="61" t="str">
        <f>'🔢 İNDİKATÖRLER'!Q95</f>
        <v>✗</v>
      </c>
      <c r="H59" s="61" t="str">
        <f>'🔢 İNDİKATÖRLER'!R95</f>
        <v>✗</v>
      </c>
      <c r="I59" s="60" t="str">
        <f>'🔢 İNDİKATÖRLER'!S95</f>
        <v>✗</v>
      </c>
      <c r="J59" s="64" t="str">
        <f>IF('🔢 İNDİKATÖRLER'!T95&lt;0,"−2","—")</f>
        <v>—</v>
      </c>
      <c r="K59" s="62" t="str">
        <f>IFERROR(TEXT('🔢 İNDİKATÖRLER'!F95,"0.00")&amp;"%","?")</f>
        <v>003%</v>
      </c>
      <c r="L59" s="61" t="str">
        <f>IFERROR(IF('📡 CANLI_VERİ'!I96&gt;0,"+"&amp;TEXT('📡 CANLI_VERİ'!I96,"0.0")&amp;"%",TEXT('📡 CANLI_VERİ'!I96,"0.0")&amp;"%"),"—")</f>
        <v>00%</v>
      </c>
      <c r="M59" s="1">
        <f>'📡 CANLI_VERİ'!H96</f>
        <v>900</v>
      </c>
      <c r="N59" s="1">
        <f>'📡 CANLI_VERİ'!C96</f>
        <v>8.91</v>
      </c>
      <c r="O59" s="1" t="str">
        <f>IF(COUNT('🔢 İNDİKATÖRLER'!U95),REPT("█",'🔢 İNDİKATÖRLER'!U95)&amp;"  "&amp;'🔢 İNDİKATÖRLER'!U95&amp;"/15","")</f>
        <v>█████████  9/15</v>
      </c>
    </row>
    <row r="60" spans="1:15" x14ac:dyDescent="0.3">
      <c r="A60" s="56">
        <v>54</v>
      </c>
      <c r="B60" s="25" t="s">
        <v>140</v>
      </c>
      <c r="C60" s="69">
        <f>'🔢 İNDİKATÖRLER'!U152</f>
        <v>3</v>
      </c>
      <c r="D60" s="55" t="str">
        <f>'🔢 İNDİKATÖRLER'!N152</f>
        <v>✗</v>
      </c>
      <c r="E60" s="55" t="str">
        <f>'🔢 İNDİKATÖRLER'!O152</f>
        <v>✓</v>
      </c>
      <c r="F60" s="54" t="str">
        <f>'🔢 İNDİKATÖRLER'!P152</f>
        <v>✗</v>
      </c>
      <c r="G60" s="54" t="str">
        <f>'🔢 İNDİKATÖRLER'!Q152</f>
        <v>✗</v>
      </c>
      <c r="H60" s="55" t="str">
        <f>'🔢 İNDİKATÖRLER'!R152</f>
        <v>✗</v>
      </c>
      <c r="I60" s="55" t="str">
        <f>'🔢 İNDİKATÖRLER'!S152</f>
        <v>✗</v>
      </c>
      <c r="J60" s="56" t="str">
        <f>IF('🔢 İNDİKATÖRLER'!T152&lt;0,"−2","—")</f>
        <v>—</v>
      </c>
      <c r="K60" s="57" t="str">
        <f>IFERROR(TEXT('🔢 İNDİKATÖRLER'!F152,"0.00")&amp;"%","?")</f>
        <v>004%</v>
      </c>
      <c r="L60" s="55" t="str">
        <f>IFERROR(IF('📡 CANLI_VERİ'!I153&gt;0,"+"&amp;TEXT('📡 CANLI_VERİ'!I153,"0.0")&amp;"%",TEXT('📡 CANLI_VERİ'!I153,"0.0")&amp;"%"),"—")</f>
        <v>00%</v>
      </c>
      <c r="M60" s="1">
        <f>'📡 CANLI_VERİ'!H153</f>
        <v>13932</v>
      </c>
      <c r="N60" s="1">
        <f>'📡 CANLI_VERİ'!C153</f>
        <v>126.8</v>
      </c>
      <c r="O60" s="1" t="str">
        <f>IF(COUNT('🔢 İNDİKATÖRLER'!U152),REPT("█",'🔢 İNDİKATÖRLER'!U152)&amp;"  "&amp;'🔢 İNDİKATÖRLER'!U152&amp;"/15","")</f>
        <v>███  3/15</v>
      </c>
    </row>
    <row r="61" spans="1:15" x14ac:dyDescent="0.3">
      <c r="A61" s="64">
        <v>55</v>
      </c>
      <c r="B61" s="16" t="s">
        <v>157</v>
      </c>
      <c r="C61" s="70">
        <f>'🔢 İNDİKATÖRLER'!U179</f>
        <v>11</v>
      </c>
      <c r="D61" s="60" t="str">
        <f>'🔢 İNDİKATÖRLER'!N179</f>
        <v>✓</v>
      </c>
      <c r="E61" s="61" t="str">
        <f>'🔢 İNDİKATÖRLER'!O179</f>
        <v>✓</v>
      </c>
      <c r="F61" s="61" t="str">
        <f>'🔢 İNDİKATÖRLER'!P179</f>
        <v>✓</v>
      </c>
      <c r="G61" s="61" t="str">
        <f>'🔢 İNDİKATÖRLER'!Q179</f>
        <v>✓</v>
      </c>
      <c r="H61" s="60" t="str">
        <f>'🔢 İNDİKATÖRLER'!R179</f>
        <v>✗</v>
      </c>
      <c r="I61" s="61" t="str">
        <f>'🔢 İNDİKATÖRLER'!S179</f>
        <v>✓</v>
      </c>
      <c r="J61" s="64" t="str">
        <f>IF('🔢 İNDİKATÖRLER'!T179&lt;0,"−2","—")</f>
        <v>−2</v>
      </c>
      <c r="K61" s="62" t="str">
        <f>IFERROR(TEXT('🔢 İNDİKATÖRLER'!F179,"0.00")&amp;"%","?")</f>
        <v>005%</v>
      </c>
      <c r="L61" s="60" t="str">
        <f>IFERROR(IF('📡 CANLI_VERİ'!I180&gt;0,"+"&amp;TEXT('📡 CANLI_VERİ'!I180,"0.0")&amp;"%",TEXT('📡 CANLI_VERİ'!I180,"0.0")&amp;"%"),"—")</f>
        <v>+00%</v>
      </c>
      <c r="M61" s="1">
        <f>'📡 CANLI_VERİ'!H180</f>
        <v>5308043</v>
      </c>
      <c r="N61" s="1">
        <f>'📡 CANLI_VERİ'!C180</f>
        <v>3.14</v>
      </c>
      <c r="O61" s="1" t="str">
        <f>IF(COUNT('🔢 İNDİKATÖRLER'!U179),REPT("█",'🔢 İNDİKATÖRLER'!U179)&amp;"  "&amp;'🔢 İNDİKATÖRLER'!U179&amp;"/15","")</f>
        <v>███████████  11/15</v>
      </c>
    </row>
    <row r="62" spans="1:15" x14ac:dyDescent="0.3">
      <c r="A62" s="56">
        <v>56</v>
      </c>
      <c r="B62" s="25" t="s">
        <v>221</v>
      </c>
      <c r="C62" s="71">
        <f>'🔢 İNDİKATÖRLER'!U46</f>
        <v>6</v>
      </c>
      <c r="D62" s="54" t="str">
        <f>'🔢 İNDİKATÖRLER'!N46</f>
        <v>✗</v>
      </c>
      <c r="E62" s="55" t="str">
        <f>'🔢 İNDİKATÖRLER'!O46</f>
        <v>✓</v>
      </c>
      <c r="F62" s="54" t="str">
        <f>'🔢 İNDİKATÖRLER'!P46</f>
        <v>✓</v>
      </c>
      <c r="G62" s="55" t="str">
        <f>'🔢 İNDİKATÖRLER'!Q46</f>
        <v>✗</v>
      </c>
      <c r="H62" s="55" t="str">
        <f>'🔢 İNDİKATÖRLER'!R46</f>
        <v>✗</v>
      </c>
      <c r="I62" s="55" t="str">
        <f>'🔢 İNDİKATÖRLER'!S46</f>
        <v>✗</v>
      </c>
      <c r="J62" s="56" t="str">
        <f>IF('🔢 İNDİKATÖRLER'!T46&lt;0,"−2","—")</f>
        <v>—</v>
      </c>
      <c r="K62" s="55" t="str">
        <f>IFERROR(TEXT('🔢 İNDİKATÖRLER'!F46,"0.00")&amp;"%","?")</f>
        <v>003%</v>
      </c>
      <c r="L62" s="55" t="str">
        <f>IFERROR(IF('📡 CANLI_VERİ'!I47&gt;0,"+"&amp;TEXT('📡 CANLI_VERİ'!I47,"0.0")&amp;"%",TEXT('📡 CANLI_VERİ'!I47,"0.0")&amp;"%"),"—")</f>
        <v>00%</v>
      </c>
      <c r="M62" s="1">
        <f>'📡 CANLI_VERİ'!H47</f>
        <v>88920</v>
      </c>
      <c r="N62" s="1">
        <f>'📡 CANLI_VERİ'!C47</f>
        <v>28.88</v>
      </c>
      <c r="O62" s="1" t="str">
        <f>IF(COUNT('🔢 İNDİKATÖRLER'!U46),REPT("█",'🔢 İNDİKATÖRLER'!U46)&amp;"  "&amp;'🔢 İNDİKATÖRLER'!U46&amp;"/15","")</f>
        <v>██████  6/15</v>
      </c>
    </row>
    <row r="63" spans="1:15" x14ac:dyDescent="0.3">
      <c r="A63" s="64">
        <v>57</v>
      </c>
      <c r="B63" s="16" t="s">
        <v>275</v>
      </c>
      <c r="C63" s="72">
        <f>'🔢 İNDİKATÖRLER'!U94</f>
        <v>6</v>
      </c>
      <c r="D63" s="61" t="str">
        <f>'🔢 İNDİKATÖRLER'!N94</f>
        <v>✗</v>
      </c>
      <c r="E63" s="61" t="str">
        <f>'🔢 İNDİKATÖRLER'!O94</f>
        <v>✓</v>
      </c>
      <c r="F63" s="61" t="str">
        <f>'🔢 İNDİKATÖRLER'!P94</f>
        <v>✓</v>
      </c>
      <c r="G63" s="61" t="str">
        <f>'🔢 İNDİKATÖRLER'!Q94</f>
        <v>✗</v>
      </c>
      <c r="H63" s="60" t="str">
        <f>'🔢 İNDİKATÖRLER'!R94</f>
        <v>✗</v>
      </c>
      <c r="I63" s="60" t="str">
        <f>'🔢 İNDİKATÖRLER'!S94</f>
        <v>✗</v>
      </c>
      <c r="J63" s="60" t="str">
        <f>IF('🔢 İNDİKATÖRLER'!T94&lt;0,"−2","—")</f>
        <v>—</v>
      </c>
      <c r="K63" s="60" t="str">
        <f>IFERROR(TEXT('🔢 İNDİKATÖRLER'!F94,"0.00")&amp;"%","?")</f>
        <v>003%</v>
      </c>
      <c r="L63" s="61" t="str">
        <f>IFERROR(IF('📡 CANLI_VERİ'!I95&gt;0,"+"&amp;TEXT('📡 CANLI_VERİ'!I95,"0.0")&amp;"%",TEXT('📡 CANLI_VERİ'!I95,"0.0")&amp;"%"),"—")</f>
        <v>00%</v>
      </c>
      <c r="M63" s="1">
        <f>'📡 CANLI_VERİ'!H95</f>
        <v>2430</v>
      </c>
      <c r="N63" s="1">
        <f>'📡 CANLI_VERİ'!C95</f>
        <v>84.5</v>
      </c>
      <c r="O63" s="1" t="str">
        <f>IF(COUNT('🔢 İNDİKATÖRLER'!U94),REPT("█",'🔢 İNDİKATÖRLER'!U94)&amp;"  "&amp;'🔢 İNDİKATÖRLER'!U94&amp;"/15","")</f>
        <v>██████  6/15</v>
      </c>
    </row>
    <row r="64" spans="1:15" x14ac:dyDescent="0.3">
      <c r="A64" s="56">
        <v>58</v>
      </c>
      <c r="B64" s="25" t="s">
        <v>239</v>
      </c>
      <c r="C64" s="71">
        <f>'🔢 İNDİKATÖRLER'!U110</f>
        <v>6</v>
      </c>
      <c r="D64" s="55" t="str">
        <f>'🔢 İNDİKATÖRLER'!N110</f>
        <v>✗</v>
      </c>
      <c r="E64" s="55" t="str">
        <f>'🔢 İNDİKATÖRLER'!O110</f>
        <v>✓</v>
      </c>
      <c r="F64" s="55" t="str">
        <f>'🔢 İNDİKATÖRLER'!P110</f>
        <v>✓</v>
      </c>
      <c r="G64" s="54" t="str">
        <f>'🔢 İNDİKATÖRLER'!Q110</f>
        <v>✗</v>
      </c>
      <c r="H64" s="54" t="str">
        <f>'🔢 İNDİKATÖRLER'!R110</f>
        <v>✗</v>
      </c>
      <c r="I64" s="54" t="str">
        <f>'🔢 İNDİKATÖRLER'!S110</f>
        <v>✗</v>
      </c>
      <c r="J64" s="56" t="str">
        <f>IF('🔢 İNDİKATÖRLER'!T110&lt;0,"−2","—")</f>
        <v>—</v>
      </c>
      <c r="K64" s="55" t="str">
        <f>IFERROR(TEXT('🔢 İNDİKATÖRLER'!F110,"0.00")&amp;"%","?")</f>
        <v>003%</v>
      </c>
      <c r="L64" s="55" t="str">
        <f>IFERROR(IF('📡 CANLI_VERİ'!I111&gt;0,"+"&amp;TEXT('📡 CANLI_VERİ'!I111,"0.0")&amp;"%",TEXT('📡 CANLI_VERİ'!I111,"0.0")&amp;"%"),"—")</f>
        <v>00%</v>
      </c>
      <c r="M64" s="1">
        <f>'📡 CANLI_VERİ'!H111</f>
        <v>46466</v>
      </c>
      <c r="N64" s="1">
        <f>'📡 CANLI_VERİ'!C111</f>
        <v>10.98</v>
      </c>
      <c r="O64" s="1" t="str">
        <f>IF(COUNT('🔢 İNDİKATÖRLER'!U110),REPT("█",'🔢 İNDİKATÖRLER'!U110)&amp;"  "&amp;'🔢 İNDİKATÖRLER'!U110&amp;"/15","")</f>
        <v>██████  6/15</v>
      </c>
    </row>
    <row r="65" spans="1:15" x14ac:dyDescent="0.3">
      <c r="A65" s="64">
        <v>59</v>
      </c>
      <c r="B65" s="16" t="s">
        <v>111</v>
      </c>
      <c r="C65" s="72">
        <f>'🔢 İNDİKATÖRLER'!U211</f>
        <v>6</v>
      </c>
      <c r="D65" s="61" t="str">
        <f>'🔢 İNDİKATÖRLER'!N211</f>
        <v>✗</v>
      </c>
      <c r="E65" s="61" t="str">
        <f>'🔢 İNDİKATÖRLER'!O211</f>
        <v>✓</v>
      </c>
      <c r="F65" s="61" t="str">
        <f>'🔢 İNDİKATÖRLER'!P211</f>
        <v>✓</v>
      </c>
      <c r="G65" s="60" t="str">
        <f>'🔢 İNDİKATÖRLER'!Q211</f>
        <v>✗</v>
      </c>
      <c r="H65" s="60" t="str">
        <f>'🔢 İNDİKATÖRLER'!R211</f>
        <v>✗</v>
      </c>
      <c r="I65" s="60" t="str">
        <f>'🔢 İNDİKATÖRLER'!S211</f>
        <v>✓</v>
      </c>
      <c r="J65" s="64" t="str">
        <f>IF('🔢 İNDİKATÖRLER'!T211&lt;0,"−2","—")</f>
        <v>−2</v>
      </c>
      <c r="K65" s="62" t="str">
        <f>IFERROR(TEXT('🔢 İNDİKATÖRLER'!F211,"0.00")&amp;"%","?")</f>
        <v>005%</v>
      </c>
      <c r="L65" s="61" t="str">
        <f>IFERROR(IF('📡 CANLI_VERİ'!I212&gt;0,"+"&amp;TEXT('📡 CANLI_VERİ'!I212,"0.0")&amp;"%",TEXT('📡 CANLI_VERİ'!I212,"0.0")&amp;"%"),"—")</f>
        <v>+00%</v>
      </c>
      <c r="M65" s="1">
        <f>'📡 CANLI_VERİ'!H212</f>
        <v>5047016</v>
      </c>
      <c r="N65" s="1">
        <f>'📡 CANLI_VERİ'!C212</f>
        <v>3.43</v>
      </c>
      <c r="O65" s="1" t="str">
        <f>IF(COUNT('🔢 İNDİKATÖRLER'!U211),REPT("█",'🔢 İNDİKATÖRLER'!U211)&amp;"  "&amp;'🔢 İNDİKATÖRLER'!U211&amp;"/15","")</f>
        <v>██████  6/15</v>
      </c>
    </row>
    <row r="66" spans="1:15" x14ac:dyDescent="0.3">
      <c r="A66" s="56">
        <v>60</v>
      </c>
      <c r="B66" s="25" t="s">
        <v>178</v>
      </c>
      <c r="C66" s="71">
        <f>'🔢 İNDİKATÖRLER'!U223</f>
        <v>11</v>
      </c>
      <c r="D66" s="55" t="str">
        <f>'🔢 İNDİKATÖRLER'!N223</f>
        <v>✓</v>
      </c>
      <c r="E66" s="55" t="str">
        <f>'🔢 İNDİKATÖRLER'!O223</f>
        <v>✓</v>
      </c>
      <c r="F66" s="55" t="str">
        <f>'🔢 İNDİKATÖRLER'!P223</f>
        <v>✓</v>
      </c>
      <c r="G66" s="54" t="str">
        <f>'🔢 İNDİKATÖRLER'!Q223</f>
        <v>✗</v>
      </c>
      <c r="H66" s="54" t="str">
        <f>'🔢 İNDİKATÖRLER'!R223</f>
        <v>✓</v>
      </c>
      <c r="I66" s="54" t="str">
        <f>'🔢 İNDİKATÖRLER'!S223</f>
        <v>✗</v>
      </c>
      <c r="J66" s="56" t="str">
        <f>IF('🔢 İNDİKATÖRLER'!T223&lt;0,"−2","—")</f>
        <v>—</v>
      </c>
      <c r="K66" s="57" t="str">
        <f>IFERROR(TEXT('🔢 İNDİKATÖRLER'!F223,"0.00")&amp;"%","?")</f>
        <v>003%</v>
      </c>
      <c r="L66" s="55" t="str">
        <f>IFERROR(IF('📡 CANLI_VERİ'!I224&gt;0,"+"&amp;TEXT('📡 CANLI_VERİ'!I224,"0.0")&amp;"%",TEXT('📡 CANLI_VERİ'!I224,"0.0")&amp;"%"),"—")</f>
        <v>00%</v>
      </c>
      <c r="M66" s="1">
        <f>'📡 CANLI_VERİ'!H224</f>
        <v>813246</v>
      </c>
      <c r="N66" s="1">
        <f>'📡 CANLI_VERİ'!C224</f>
        <v>2.2400000000000002</v>
      </c>
      <c r="O66" s="1" t="str">
        <f>IF(COUNT('🔢 İNDİKATÖRLER'!U223),REPT("█",'🔢 İNDİKATÖRLER'!U223)&amp;"  "&amp;'🔢 İNDİKATÖRLER'!U223&amp;"/15","")</f>
        <v>███████████  11/15</v>
      </c>
    </row>
    <row r="67" spans="1:15" x14ac:dyDescent="0.3">
      <c r="A67" s="64">
        <v>61</v>
      </c>
      <c r="B67" s="16" t="s">
        <v>634</v>
      </c>
      <c r="C67" s="72">
        <f>'🔢 İNDİKATÖRLER'!U317</f>
        <v>5</v>
      </c>
      <c r="D67" s="61" t="str">
        <f>'🔢 İNDİKATÖRLER'!N317</f>
        <v>✗</v>
      </c>
      <c r="E67" s="61" t="str">
        <f>'🔢 İNDİKATÖRLER'!O317</f>
        <v>✓</v>
      </c>
      <c r="F67" s="61" t="str">
        <f>'🔢 İNDİKATÖRLER'!P317</f>
        <v>✗</v>
      </c>
      <c r="G67" s="61" t="str">
        <f>'🔢 İNDİKATÖRLER'!Q317</f>
        <v>✓</v>
      </c>
      <c r="H67" s="60" t="str">
        <f>'🔢 İNDİKATÖRLER'!R317</f>
        <v>✗</v>
      </c>
      <c r="I67" s="60" t="str">
        <f>'🔢 İNDİKATÖRLER'!S317</f>
        <v>✗</v>
      </c>
      <c r="J67" s="60" t="str">
        <f>IF('🔢 İNDİKATÖRLER'!T317&lt;0,"−2","—")</f>
        <v>—</v>
      </c>
      <c r="K67" s="60" t="str">
        <f>IFERROR(TEXT('🔢 İNDİKATÖRLER'!F317,"0.00")&amp;"%","?")</f>
        <v>003%</v>
      </c>
      <c r="L67" s="61" t="str">
        <f>IFERROR(IF('📡 CANLI_VERİ'!I318&gt;0,"+"&amp;TEXT('📡 CANLI_VERİ'!I318,"0.0")&amp;"%",TEXT('📡 CANLI_VERİ'!I318,"0.0")&amp;"%"),"—")</f>
        <v>00%</v>
      </c>
      <c r="M67" s="1">
        <f>'📡 CANLI_VERİ'!H318</f>
        <v>1013987</v>
      </c>
      <c r="N67" s="1">
        <f>'📡 CANLI_VERİ'!C318</f>
        <v>8.25</v>
      </c>
      <c r="O67" s="1" t="str">
        <f>IF(COUNT('🔢 İNDİKATÖRLER'!U317),REPT("█",'🔢 İNDİKATÖRLER'!U317)&amp;"  "&amp;'🔢 İNDİKATÖRLER'!U317&amp;"/15","")</f>
        <v>█████  5/15</v>
      </c>
    </row>
    <row r="68" spans="1:15" x14ac:dyDescent="0.3">
      <c r="A68" s="56">
        <v>62</v>
      </c>
      <c r="B68" s="25" t="s">
        <v>648</v>
      </c>
      <c r="C68" s="71">
        <f>'🔢 İNDİKATÖRLER'!U357</f>
        <v>0</v>
      </c>
      <c r="D68" s="54" t="str">
        <f>'🔢 İNDİKATÖRLER'!N357</f>
        <v>✗</v>
      </c>
      <c r="E68" s="55" t="str">
        <f>'🔢 İNDİKATÖRLER'!O357</f>
        <v>✗</v>
      </c>
      <c r="F68" s="54" t="str">
        <f>'🔢 İNDİKATÖRLER'!P357</f>
        <v>✗</v>
      </c>
      <c r="G68" s="55" t="str">
        <f>'🔢 İNDİKATÖRLER'!Q357</f>
        <v>✗</v>
      </c>
      <c r="H68" s="55" t="str">
        <f>'🔢 İNDİKATÖRLER'!R357</f>
        <v>✗</v>
      </c>
      <c r="I68" s="55" t="str">
        <f>'🔢 İNDİKATÖRLER'!S357</f>
        <v>✗</v>
      </c>
      <c r="J68" s="56" t="str">
        <f>IF('🔢 İNDİKATÖRLER'!T357&lt;0,"−2","—")</f>
        <v>—</v>
      </c>
      <c r="K68" s="57" t="str">
        <f>IFERROR(TEXT('🔢 İNDİKATÖRLER'!F357,"0.00")&amp;"%","?")</f>
        <v>004%</v>
      </c>
      <c r="L68" s="55" t="str">
        <f>IFERROR(IF('📡 CANLI_VERİ'!I358&gt;0,"+"&amp;TEXT('📡 CANLI_VERİ'!I358,"0.0")&amp;"%",TEXT('📡 CANLI_VERİ'!I358,"0.0")&amp;"%"),"—")</f>
        <v>-01%</v>
      </c>
      <c r="M68" s="1">
        <f>'📡 CANLI_VERİ'!H358</f>
        <v>79754</v>
      </c>
      <c r="N68" s="1">
        <f>'📡 CANLI_VERİ'!C358</f>
        <v>30.3</v>
      </c>
      <c r="O68" s="1" t="str">
        <f>IF(COUNT('🔢 İNDİKATÖRLER'!U357),REPT("█",'🔢 İNDİKATÖRLER'!U357)&amp;"  "&amp;'🔢 İNDİKATÖRLER'!U357&amp;"/15","")</f>
        <v xml:space="preserve">  0/15</v>
      </c>
    </row>
    <row r="69" spans="1:15" x14ac:dyDescent="0.3">
      <c r="A69" s="64">
        <v>63</v>
      </c>
      <c r="B69" s="16" t="s">
        <v>187</v>
      </c>
      <c r="C69" s="72">
        <f>'🔢 İNDİKATÖRLER'!U363</f>
        <v>13</v>
      </c>
      <c r="D69" s="61" t="str">
        <f>'🔢 İNDİKATÖRLER'!N363</f>
        <v>✓</v>
      </c>
      <c r="E69" s="61" t="str">
        <f>'🔢 İNDİKATÖRLER'!O363</f>
        <v>✓</v>
      </c>
      <c r="F69" s="61" t="str">
        <f>'🔢 İNDİKATÖRLER'!P363</f>
        <v>✓</v>
      </c>
      <c r="G69" s="60" t="str">
        <f>'🔢 İNDİKATÖRLER'!Q363</f>
        <v>✓</v>
      </c>
      <c r="H69" s="60" t="str">
        <f>'🔢 İNDİKATÖRLER'!R363</f>
        <v>✓</v>
      </c>
      <c r="I69" s="60" t="str">
        <f>'🔢 İNDİKATÖRLER'!S363</f>
        <v>✗</v>
      </c>
      <c r="J69" s="64" t="str">
        <f>IF('🔢 İNDİKATÖRLER'!T363&lt;0,"−2","—")</f>
        <v>—</v>
      </c>
      <c r="K69" s="62" t="str">
        <f>IFERROR(TEXT('🔢 İNDİKATÖRLER'!F363,"0.00")&amp;"%","?")</f>
        <v>004%</v>
      </c>
      <c r="L69" s="62" t="str">
        <f>IFERROR(IF('📡 CANLI_VERİ'!I364&gt;0,"+"&amp;TEXT('📡 CANLI_VERİ'!I364,"0.0")&amp;"%",TEXT('📡 CANLI_VERİ'!I364,"0.0")&amp;"%"),"—")</f>
        <v>00%</v>
      </c>
      <c r="M69" s="1">
        <f>'📡 CANLI_VERİ'!H364</f>
        <v>37</v>
      </c>
      <c r="N69" s="1">
        <f>'📡 CANLI_VERİ'!C364</f>
        <v>25.32</v>
      </c>
      <c r="O69" s="1" t="str">
        <f>IF(COUNT('🔢 İNDİKATÖRLER'!U363),REPT("█",'🔢 İNDİKATÖRLER'!U363)&amp;"  "&amp;'🔢 İNDİKATÖRLER'!U363&amp;"/15","")</f>
        <v>█████████████  13/15</v>
      </c>
    </row>
    <row r="70" spans="1:15" x14ac:dyDescent="0.3">
      <c r="A70" s="56">
        <v>64</v>
      </c>
      <c r="B70" s="25" t="s">
        <v>655</v>
      </c>
      <c r="C70" s="71">
        <f>'🔢 İNDİKATÖRLER'!U368</f>
        <v>6</v>
      </c>
      <c r="D70" s="55" t="str">
        <f>'🔢 İNDİKATÖRLER'!N368</f>
        <v>✓</v>
      </c>
      <c r="E70" s="55" t="str">
        <f>'🔢 İNDİKATÖRLER'!O368</f>
        <v>✓</v>
      </c>
      <c r="F70" s="55" t="str">
        <f>'🔢 İNDİKATÖRLER'!P368</f>
        <v>✗</v>
      </c>
      <c r="G70" s="55" t="str">
        <f>'🔢 İNDİKATÖRLER'!Q368</f>
        <v>✗</v>
      </c>
      <c r="H70" s="54" t="str">
        <f>'🔢 İNDİKATÖRLER'!R368</f>
        <v>✓</v>
      </c>
      <c r="I70" s="54" t="str">
        <f>'🔢 İNDİKATÖRLER'!S368</f>
        <v>✗</v>
      </c>
      <c r="J70" s="54" t="str">
        <f>IF('🔢 İNDİKATÖRLER'!T368&lt;0,"−2","—")</f>
        <v>−2</v>
      </c>
      <c r="K70" s="54" t="str">
        <f>IFERROR(TEXT('🔢 İNDİKATÖRLER'!F368,"0.00")&amp;"%","?")</f>
        <v>007%</v>
      </c>
      <c r="L70" s="55" t="str">
        <f>IFERROR(IF('📡 CANLI_VERİ'!I369&gt;0,"+"&amp;TEXT('📡 CANLI_VERİ'!I369,"0.0")&amp;"%",TEXT('📡 CANLI_VERİ'!I369,"0.0")&amp;"%"),"—")</f>
        <v>00%</v>
      </c>
      <c r="M70" s="1">
        <f>'📡 CANLI_VERİ'!H369</f>
        <v>33324</v>
      </c>
      <c r="N70" s="1">
        <f>'📡 CANLI_VERİ'!C369</f>
        <v>7.88</v>
      </c>
      <c r="O70" s="1" t="str">
        <f>IF(COUNT('🔢 İNDİKATÖRLER'!U368),REPT("█",'🔢 İNDİKATÖRLER'!U368)&amp;"  "&amp;'🔢 İNDİKATÖRLER'!U368&amp;"/15","")</f>
        <v>██████  6/15</v>
      </c>
    </row>
    <row r="71" spans="1:15" x14ac:dyDescent="0.3">
      <c r="A71" s="64">
        <v>65</v>
      </c>
      <c r="B71" s="16" t="s">
        <v>117</v>
      </c>
      <c r="C71" s="72">
        <f>'🔢 İNDİKATÖRLER'!U383</f>
        <v>4</v>
      </c>
      <c r="D71" s="61" t="str">
        <f>'🔢 İNDİKATÖRLER'!N383</f>
        <v>✗</v>
      </c>
      <c r="E71" s="61" t="str">
        <f>'🔢 İNDİKATÖRLER'!O383</f>
        <v>✓</v>
      </c>
      <c r="F71" s="61" t="str">
        <f>'🔢 İNDİKATÖRLER'!P383</f>
        <v>✓</v>
      </c>
      <c r="G71" s="60" t="str">
        <f>'🔢 İNDİKATÖRLER'!Q383</f>
        <v>✗</v>
      </c>
      <c r="H71" s="60" t="str">
        <f>'🔢 İNDİKATÖRLER'!R383</f>
        <v>✗</v>
      </c>
      <c r="I71" s="61" t="str">
        <f>'🔢 İNDİKATÖRLER'!S383</f>
        <v>✗</v>
      </c>
      <c r="J71" s="60" t="str">
        <f>IF('🔢 İNDİKATÖRLER'!T383&lt;0,"−2","—")</f>
        <v>−2</v>
      </c>
      <c r="K71" s="60" t="str">
        <f>IFERROR(TEXT('🔢 İNDİKATÖRLER'!F383,"0.00")&amp;"%","?")</f>
        <v>005%</v>
      </c>
      <c r="L71" s="61" t="str">
        <f>IFERROR(IF('📡 CANLI_VERİ'!I384&gt;0,"+"&amp;TEXT('📡 CANLI_VERİ'!I384,"0.0")&amp;"%",TEXT('📡 CANLI_VERİ'!I384,"0.0")&amp;"%"),"—")</f>
        <v>00%</v>
      </c>
      <c r="M71" s="1">
        <f>'📡 CANLI_VERİ'!H384</f>
        <v>6294</v>
      </c>
      <c r="N71" s="1">
        <f>'📡 CANLI_VERİ'!C384</f>
        <v>35.700000000000003</v>
      </c>
      <c r="O71" s="1" t="str">
        <f>IF(COUNT('🔢 İNDİKATÖRLER'!U383),REPT("█",'🔢 İNDİKATÖRLER'!U383)&amp;"  "&amp;'🔢 İNDİKATÖRLER'!U383&amp;"/15","")</f>
        <v>████  4/15</v>
      </c>
    </row>
    <row r="72" spans="1:15" x14ac:dyDescent="0.3">
      <c r="A72" s="56">
        <v>66</v>
      </c>
      <c r="B72" s="25" t="s">
        <v>123</v>
      </c>
      <c r="C72" s="71">
        <f>'🔢 İNDİKATÖRLER'!U111</f>
        <v>11</v>
      </c>
      <c r="D72" s="55" t="str">
        <f>'🔢 İNDİKATÖRLER'!N111</f>
        <v>✓</v>
      </c>
      <c r="E72" s="55" t="str">
        <f>'🔢 İNDİKATÖRLER'!O111</f>
        <v>✓</v>
      </c>
      <c r="F72" s="54" t="str">
        <f>'🔢 İNDİKATÖRLER'!P111</f>
        <v>✓</v>
      </c>
      <c r="G72" s="55" t="str">
        <f>'🔢 İNDİKATÖRLER'!Q111</f>
        <v>✗</v>
      </c>
      <c r="H72" s="54" t="str">
        <f>'🔢 İNDİKATÖRLER'!R111</f>
        <v>✓</v>
      </c>
      <c r="I72" s="54" t="str">
        <f>'🔢 İNDİKATÖRLER'!S111</f>
        <v>✗</v>
      </c>
      <c r="J72" s="56" t="str">
        <f>IF('🔢 İNDİKATÖRLER'!T111&lt;0,"−2","—")</f>
        <v>—</v>
      </c>
      <c r="K72" s="57" t="str">
        <f>IFERROR(TEXT('🔢 İNDİKATÖRLER'!F111,"0.00")&amp;"%","?")</f>
        <v>003%</v>
      </c>
      <c r="L72" s="55" t="str">
        <f>IFERROR(IF('📡 CANLI_VERİ'!I112&gt;0,"+"&amp;TEXT('📡 CANLI_VERİ'!I112,"0.0")&amp;"%",TEXT('📡 CANLI_VERİ'!I112,"0.0")&amp;"%"),"—")</f>
        <v>+01%</v>
      </c>
      <c r="M72" s="1">
        <f>'📡 CANLI_VERİ'!H112</f>
        <v>446431</v>
      </c>
      <c r="N72" s="1">
        <f>'📡 CANLI_VERİ'!C112</f>
        <v>57.6</v>
      </c>
      <c r="O72" s="1" t="str">
        <f>IF(COUNT('🔢 İNDİKATÖRLER'!U111),REPT("█",'🔢 İNDİKATÖRLER'!U111)&amp;"  "&amp;'🔢 İNDİKATÖRLER'!U111&amp;"/15","")</f>
        <v>███████████  11/15</v>
      </c>
    </row>
    <row r="73" spans="1:15" x14ac:dyDescent="0.3">
      <c r="A73" s="64">
        <v>67</v>
      </c>
      <c r="B73" s="16" t="s">
        <v>561</v>
      </c>
      <c r="C73" s="72">
        <f>'🔢 İNDİKATÖRLER'!U112</f>
        <v>6</v>
      </c>
      <c r="D73" s="61" t="str">
        <f>'🔢 İNDİKATÖRLER'!N112</f>
        <v>✗</v>
      </c>
      <c r="E73" s="61" t="str">
        <f>'🔢 İNDİKATÖRLER'!O112</f>
        <v>✓</v>
      </c>
      <c r="F73" s="60" t="str">
        <f>'🔢 İNDİKATÖRLER'!P112</f>
        <v>✓</v>
      </c>
      <c r="G73" s="60" t="str">
        <f>'🔢 İNDİKATÖRLER'!Q112</f>
        <v>✗</v>
      </c>
      <c r="H73" s="60" t="str">
        <f>'🔢 İNDİKATÖRLER'!R112</f>
        <v>✗</v>
      </c>
      <c r="I73" s="61" t="str">
        <f>'🔢 İNDİKATÖRLER'!S112</f>
        <v>✗</v>
      </c>
      <c r="J73" s="64" t="str">
        <f>IF('🔢 İNDİKATÖRLER'!T112&lt;0,"−2","—")</f>
        <v>—</v>
      </c>
      <c r="K73" s="62" t="str">
        <f>IFERROR(TEXT('🔢 İNDİKATÖRLER'!F112,"0.00")&amp;"%","?")</f>
        <v>005%</v>
      </c>
      <c r="L73" s="61" t="str">
        <f>IFERROR(IF('📡 CANLI_VERİ'!I113&gt;0,"+"&amp;TEXT('📡 CANLI_VERİ'!I113,"0.0")&amp;"%",TEXT('📡 CANLI_VERİ'!I113,"0.0")&amp;"%"),"—")</f>
        <v>00%</v>
      </c>
      <c r="M73" s="1">
        <f>'📡 CANLI_VERİ'!H113</f>
        <v>869</v>
      </c>
      <c r="N73" s="1">
        <f>'📡 CANLI_VERİ'!C113</f>
        <v>1786</v>
      </c>
      <c r="O73" s="1" t="str">
        <f>IF(COUNT('🔢 İNDİKATÖRLER'!U112),REPT("█",'🔢 İNDİKATÖRLER'!U112)&amp;"  "&amp;'🔢 İNDİKATÖRLER'!U112&amp;"/15","")</f>
        <v>██████  6/15</v>
      </c>
    </row>
    <row r="74" spans="1:15" x14ac:dyDescent="0.3">
      <c r="A74" s="56">
        <v>68</v>
      </c>
      <c r="B74" s="25" t="s">
        <v>141</v>
      </c>
      <c r="C74" s="71">
        <f>'🔢 İNDİKATÖRLER'!U114</f>
        <v>6</v>
      </c>
      <c r="D74" s="55" t="str">
        <f>'🔢 İNDİKATÖRLER'!N114</f>
        <v>✗</v>
      </c>
      <c r="E74" s="55" t="str">
        <f>'🔢 İNDİKATÖRLER'!O114</f>
        <v>✓</v>
      </c>
      <c r="F74" s="54" t="str">
        <f>'🔢 İNDİKATÖRLER'!P114</f>
        <v>✓</v>
      </c>
      <c r="G74" s="54" t="str">
        <f>'🔢 İNDİKATÖRLER'!Q114</f>
        <v>✗</v>
      </c>
      <c r="H74" s="54" t="str">
        <f>'🔢 İNDİKATÖRLER'!R114</f>
        <v>✗</v>
      </c>
      <c r="I74" s="55" t="str">
        <f>'🔢 İNDİKATÖRLER'!S114</f>
        <v>✗</v>
      </c>
      <c r="J74" s="56" t="str">
        <f>IF('🔢 İNDİKATÖRLER'!T114&lt;0,"−2","—")</f>
        <v>—</v>
      </c>
      <c r="K74" s="55" t="str">
        <f>IFERROR(TEXT('🔢 İNDİKATÖRLER'!F114,"0.00")&amp;"%","?")</f>
        <v>003%</v>
      </c>
      <c r="L74" s="55" t="str">
        <f>IFERROR(IF('📡 CANLI_VERİ'!I115&gt;0,"+"&amp;TEXT('📡 CANLI_VERİ'!I115,"0.0")&amp;"%",TEXT('📡 CANLI_VERİ'!I115,"0.0")&amp;"%"),"—")</f>
        <v>+00%</v>
      </c>
      <c r="M74" s="1">
        <f>'📡 CANLI_VERİ'!H115</f>
        <v>765</v>
      </c>
      <c r="N74" s="1">
        <f>'📡 CANLI_VERİ'!C115</f>
        <v>319.5</v>
      </c>
      <c r="O74" s="1" t="str">
        <f>IF(COUNT('🔢 İNDİKATÖRLER'!U114),REPT("█",'🔢 İNDİKATÖRLER'!U114)&amp;"  "&amp;'🔢 İNDİKATÖRLER'!U114&amp;"/15","")</f>
        <v>██████  6/15</v>
      </c>
    </row>
    <row r="75" spans="1:15" x14ac:dyDescent="0.3">
      <c r="A75" s="64">
        <v>69</v>
      </c>
      <c r="B75" s="16" t="s">
        <v>118</v>
      </c>
      <c r="C75" s="72">
        <f>'🔢 İNDİKATÖRLER'!U121</f>
        <v>13</v>
      </c>
      <c r="D75" s="61" t="str">
        <f>'🔢 İNDİKATÖRLER'!N121</f>
        <v>✓</v>
      </c>
      <c r="E75" s="61" t="str">
        <f>'🔢 İNDİKATÖRLER'!O121</f>
        <v>✓</v>
      </c>
      <c r="F75" s="60" t="str">
        <f>'🔢 İNDİKATÖRLER'!P121</f>
        <v>✓</v>
      </c>
      <c r="G75" s="60" t="str">
        <f>'🔢 İNDİKATÖRLER'!Q121</f>
        <v>✓</v>
      </c>
      <c r="H75" s="60" t="str">
        <f>'🔢 İNDİKATÖRLER'!R121</f>
        <v>✓</v>
      </c>
      <c r="I75" s="61" t="str">
        <f>'🔢 İNDİKATÖRLER'!S121</f>
        <v>✗</v>
      </c>
      <c r="J75" s="64" t="str">
        <f>IF('🔢 İNDİKATÖRLER'!T121&lt;0,"−2","—")</f>
        <v>—</v>
      </c>
      <c r="K75" s="61" t="str">
        <f>IFERROR(TEXT('🔢 İNDİKATÖRLER'!F121,"0.00")&amp;"%","?")</f>
        <v>005%</v>
      </c>
      <c r="L75" s="62" t="str">
        <f>IFERROR(IF('📡 CANLI_VERİ'!I122&gt;0,"+"&amp;TEXT('📡 CANLI_VERİ'!I122,"0.0")&amp;"%",TEXT('📡 CANLI_VERİ'!I122,"0.0")&amp;"%"),"—")</f>
        <v>00%</v>
      </c>
      <c r="M75" s="1">
        <f>'📡 CANLI_VERİ'!H122</f>
        <v>87122</v>
      </c>
      <c r="N75" s="1">
        <f>'📡 CANLI_VERİ'!C122</f>
        <v>6.65</v>
      </c>
      <c r="O75" s="1" t="str">
        <f>IF(COUNT('🔢 İNDİKATÖRLER'!U121),REPT("█",'🔢 İNDİKATÖRLER'!U121)&amp;"  "&amp;'🔢 İNDİKATÖRLER'!U121&amp;"/15","")</f>
        <v>█████████████  13/15</v>
      </c>
    </row>
    <row r="76" spans="1:15" x14ac:dyDescent="0.3">
      <c r="A76" s="56">
        <v>70</v>
      </c>
      <c r="B76" s="25" t="s">
        <v>566</v>
      </c>
      <c r="C76" s="71">
        <f>'🔢 İNDİKATÖRLER'!U129</f>
        <v>9</v>
      </c>
      <c r="D76" s="55" t="str">
        <f>'🔢 İNDİKATÖRLER'!N129</f>
        <v>✓</v>
      </c>
      <c r="E76" s="55" t="str">
        <f>'🔢 İNDİKATÖRLER'!O129</f>
        <v>✓</v>
      </c>
      <c r="F76" s="54" t="str">
        <f>'🔢 İNDİKATÖRLER'!P129</f>
        <v>✓</v>
      </c>
      <c r="G76" s="54" t="str">
        <f>'🔢 İNDİKATÖRLER'!Q129</f>
        <v>✓</v>
      </c>
      <c r="H76" s="55" t="str">
        <f>'🔢 İNDİKATÖRLER'!R129</f>
        <v>✗</v>
      </c>
      <c r="I76" s="55" t="str">
        <f>'🔢 İNDİKATÖRLER'!S129</f>
        <v>✗</v>
      </c>
      <c r="J76" s="54" t="str">
        <f>IF('🔢 İNDİKATÖRLER'!T129&lt;0,"−2","—")</f>
        <v>−2</v>
      </c>
      <c r="K76" s="54" t="str">
        <f>IFERROR(TEXT('🔢 İNDİKATÖRLER'!F129,"0.00")&amp;"%","?")</f>
        <v>007%</v>
      </c>
      <c r="L76" s="55" t="str">
        <f>IFERROR(IF('📡 CANLI_VERİ'!I130&gt;0,"+"&amp;TEXT('📡 CANLI_VERİ'!I130,"0.0")&amp;"%",TEXT('📡 CANLI_VERİ'!I130,"0.0")&amp;"%"),"—")</f>
        <v>00%</v>
      </c>
      <c r="M76" s="1">
        <f>'📡 CANLI_VERİ'!H130</f>
        <v>26835</v>
      </c>
      <c r="N76" s="1">
        <f>'📡 CANLI_VERİ'!C130</f>
        <v>33.299999999999997</v>
      </c>
      <c r="O76" s="1" t="str">
        <f>IF(COUNT('🔢 İNDİKATÖRLER'!U129),REPT("█",'🔢 İNDİKATÖRLER'!U129)&amp;"  "&amp;'🔢 İNDİKATÖRLER'!U129&amp;"/15","")</f>
        <v>█████████  9/15</v>
      </c>
    </row>
    <row r="77" spans="1:15" x14ac:dyDescent="0.3">
      <c r="A77" s="64">
        <v>71</v>
      </c>
      <c r="B77" s="16" t="s">
        <v>571</v>
      </c>
      <c r="C77" s="72">
        <f>'🔢 İNDİKATÖRLER'!U147</f>
        <v>9</v>
      </c>
      <c r="D77" s="61" t="str">
        <f>'🔢 İNDİKATÖRLER'!N147</f>
        <v>✓</v>
      </c>
      <c r="E77" s="61" t="str">
        <f>'🔢 İNDİKATÖRLER'!O147</f>
        <v>✓</v>
      </c>
      <c r="F77" s="60" t="str">
        <f>'🔢 İNDİKATÖRLER'!P147</f>
        <v>✓</v>
      </c>
      <c r="G77" s="60" t="str">
        <f>'🔢 İNDİKATÖRLER'!Q147</f>
        <v>✗</v>
      </c>
      <c r="H77" s="60" t="str">
        <f>'🔢 İNDİKATÖRLER'!R147</f>
        <v>✓</v>
      </c>
      <c r="I77" s="61" t="str">
        <f>'🔢 İNDİKATÖRLER'!S147</f>
        <v>✗</v>
      </c>
      <c r="J77" s="64" t="str">
        <f>IF('🔢 İNDİKATÖRLER'!T147&lt;0,"−2","—")</f>
        <v>−2</v>
      </c>
      <c r="K77" s="62" t="str">
        <f>IFERROR(TEXT('🔢 İNDİKATÖRLER'!F147,"0.00")&amp;"%","?")</f>
        <v>005%</v>
      </c>
      <c r="L77" s="61" t="str">
        <f>IFERROR(IF('📡 CANLI_VERİ'!I148&gt;0,"+"&amp;TEXT('📡 CANLI_VERİ'!I148,"0.0")&amp;"%",TEXT('📡 CANLI_VERİ'!I148,"0.0")&amp;"%"),"—")</f>
        <v>-01%</v>
      </c>
      <c r="M77" s="1">
        <f>'📡 CANLI_VERİ'!H148</f>
        <v>15876</v>
      </c>
      <c r="N77" s="1">
        <f>'📡 CANLI_VERİ'!C148</f>
        <v>375</v>
      </c>
      <c r="O77" s="1" t="str">
        <f>IF(COUNT('🔢 İNDİKATÖRLER'!U147),REPT("█",'🔢 İNDİKATÖRLER'!U147)&amp;"  "&amp;'🔢 İNDİKATÖRLER'!U147&amp;"/15","")</f>
        <v>█████████  9/15</v>
      </c>
    </row>
    <row r="78" spans="1:15" x14ac:dyDescent="0.3">
      <c r="A78" s="56">
        <v>72</v>
      </c>
      <c r="B78" s="25" t="s">
        <v>82</v>
      </c>
      <c r="C78" s="71">
        <f>'🔢 İNDİKATÖRLER'!U164</f>
        <v>0</v>
      </c>
      <c r="D78" s="54" t="str">
        <f>'🔢 İNDİKATÖRLER'!N164</f>
        <v>✗</v>
      </c>
      <c r="E78" s="55" t="str">
        <f>'🔢 İNDİKATÖRLER'!O164</f>
        <v>✗</v>
      </c>
      <c r="F78" s="55" t="str">
        <f>'🔢 İNDİKATÖRLER'!P164</f>
        <v>✗</v>
      </c>
      <c r="G78" s="55" t="str">
        <f>'🔢 İNDİKATÖRLER'!Q164</f>
        <v>✗</v>
      </c>
      <c r="H78" s="54" t="str">
        <f>'🔢 İNDİKATÖRLER'!R164</f>
        <v>✗</v>
      </c>
      <c r="I78" s="54" t="str">
        <f>'🔢 İNDİKATÖRLER'!S164</f>
        <v>✗</v>
      </c>
      <c r="J78" s="56" t="str">
        <f>IF('🔢 İNDİKATÖRLER'!T164&lt;0,"−2","—")</f>
        <v>—</v>
      </c>
      <c r="K78" s="57" t="str">
        <f>IFERROR(TEXT('🔢 İNDİKATÖRLER'!F164,"0.00")&amp;"%","?")</f>
        <v>003%</v>
      </c>
      <c r="L78" s="54" t="str">
        <f>IFERROR(IF('📡 CANLI_VERİ'!I165&gt;0,"+"&amp;TEXT('📡 CANLI_VERİ'!I165,"0.0")&amp;"%",TEXT('📡 CANLI_VERİ'!I165,"0.0")&amp;"%"),"—")</f>
        <v>-01%</v>
      </c>
      <c r="M78" s="1">
        <f>'📡 CANLI_VERİ'!H165</f>
        <v>56</v>
      </c>
      <c r="N78" s="1">
        <f>'📡 CANLI_VERİ'!C165</f>
        <v>196.7</v>
      </c>
      <c r="O78" s="1" t="str">
        <f>IF(COUNT('🔢 İNDİKATÖRLER'!U164),REPT("█",'🔢 İNDİKATÖRLER'!U164)&amp;"  "&amp;'🔢 İNDİKATÖRLER'!U164&amp;"/15","")</f>
        <v xml:space="preserve">  0/15</v>
      </c>
    </row>
    <row r="79" spans="1:15" x14ac:dyDescent="0.3">
      <c r="A79" s="64">
        <v>73</v>
      </c>
      <c r="B79" s="16" t="s">
        <v>151</v>
      </c>
      <c r="C79" s="72">
        <f>'🔢 İNDİKATÖRLER'!U189</f>
        <v>6</v>
      </c>
      <c r="D79" s="61" t="str">
        <f>'🔢 İNDİKATÖRLER'!N189</f>
        <v>✗</v>
      </c>
      <c r="E79" s="61" t="str">
        <f>'🔢 İNDİKATÖRLER'!O189</f>
        <v>✓</v>
      </c>
      <c r="F79" s="60" t="str">
        <f>'🔢 İNDİKATÖRLER'!P189</f>
        <v>✓</v>
      </c>
      <c r="G79" s="61" t="str">
        <f>'🔢 İNDİKATÖRLER'!Q189</f>
        <v>✗</v>
      </c>
      <c r="H79" s="60" t="str">
        <f>'🔢 İNDİKATÖRLER'!R189</f>
        <v>✗</v>
      </c>
      <c r="I79" s="60" t="str">
        <f>'🔢 İNDİKATÖRLER'!S189</f>
        <v>✗</v>
      </c>
      <c r="J79" s="64" t="str">
        <f>IF('🔢 İNDİKATÖRLER'!T189&lt;0,"−2","—")</f>
        <v>—</v>
      </c>
      <c r="K79" s="62" t="str">
        <f>IFERROR(TEXT('🔢 İNDİKATÖRLER'!F189,"0.00")&amp;"%","?")</f>
        <v>003%</v>
      </c>
      <c r="L79" s="61" t="str">
        <f>IFERROR(IF('📡 CANLI_VERİ'!I190&gt;0,"+"&amp;TEXT('📡 CANLI_VERİ'!I190,"0.0")&amp;"%",TEXT('📡 CANLI_VERİ'!I190,"0.0")&amp;"%"),"—")</f>
        <v>00%</v>
      </c>
      <c r="M79" s="1">
        <f>'📡 CANLI_VERİ'!H190</f>
        <v>7380</v>
      </c>
      <c r="N79" s="1">
        <f>'📡 CANLI_VERİ'!C190</f>
        <v>5.71</v>
      </c>
      <c r="O79" s="1" t="str">
        <f>IF(COUNT('🔢 İNDİKATÖRLER'!U189),REPT("█",'🔢 İNDİKATÖRLER'!U189)&amp;"  "&amp;'🔢 İNDİKATÖRLER'!U189&amp;"/15","")</f>
        <v>██████  6/15</v>
      </c>
    </row>
    <row r="80" spans="1:15" x14ac:dyDescent="0.3">
      <c r="A80" s="56">
        <v>74</v>
      </c>
      <c r="B80" s="25" t="s">
        <v>583</v>
      </c>
      <c r="C80" s="71">
        <f>'🔢 İNDİKATÖRLER'!U191</f>
        <v>0</v>
      </c>
      <c r="D80" s="55" t="str">
        <f>'🔢 İNDİKATÖRLER'!N191</f>
        <v>✗</v>
      </c>
      <c r="E80" s="55" t="str">
        <f>'🔢 İNDİKATÖRLER'!O191</f>
        <v>✗</v>
      </c>
      <c r="F80" s="54" t="str">
        <f>'🔢 İNDİKATÖRLER'!P191</f>
        <v>✗</v>
      </c>
      <c r="G80" s="54" t="str">
        <f>'🔢 İNDİKATÖRLER'!Q191</f>
        <v>✗</v>
      </c>
      <c r="H80" s="55" t="str">
        <f>'🔢 İNDİKATÖRLER'!R191</f>
        <v>✗</v>
      </c>
      <c r="I80" s="55" t="str">
        <f>'🔢 İNDİKATÖRLER'!S191</f>
        <v>✗</v>
      </c>
      <c r="J80" s="54" t="str">
        <f>IF('🔢 İNDİKATÖRLER'!T191&lt;0,"−2","—")</f>
        <v>—</v>
      </c>
      <c r="K80" s="54" t="str">
        <f>IFERROR(TEXT('🔢 İNDİKATÖRLER'!F191,"0.00")&amp;"%","?")</f>
        <v>004%</v>
      </c>
      <c r="L80" s="55" t="str">
        <f>IFERROR(IF('📡 CANLI_VERİ'!I192&gt;0,"+"&amp;TEXT('📡 CANLI_VERİ'!I192,"0.0")&amp;"%",TEXT('📡 CANLI_VERİ'!I192,"0.0")&amp;"%"),"—")</f>
        <v>00%</v>
      </c>
      <c r="M80" s="1">
        <f>'📡 CANLI_VERİ'!H192</f>
        <v>495669</v>
      </c>
      <c r="N80" s="1">
        <f>'📡 CANLI_VERİ'!C192</f>
        <v>9.26</v>
      </c>
      <c r="O80" s="1" t="str">
        <f>IF(COUNT('🔢 İNDİKATÖRLER'!U191),REPT("█",'🔢 İNDİKATÖRLER'!U191)&amp;"  "&amp;'🔢 İNDİKATÖRLER'!U191&amp;"/15","")</f>
        <v xml:space="preserve">  0/15</v>
      </c>
    </row>
    <row r="81" spans="1:15" x14ac:dyDescent="0.3">
      <c r="A81" s="64">
        <v>75</v>
      </c>
      <c r="B81" s="16" t="s">
        <v>205</v>
      </c>
      <c r="C81" s="72">
        <f>'🔢 İNDİKATÖRLER'!U196</f>
        <v>3</v>
      </c>
      <c r="D81" s="61" t="str">
        <f>'🔢 İNDİKATÖRLER'!N196</f>
        <v>✗</v>
      </c>
      <c r="E81" s="61" t="str">
        <f>'🔢 İNDİKATÖRLER'!O196</f>
        <v>✓</v>
      </c>
      <c r="F81" s="60" t="str">
        <f>'🔢 İNDİKATÖRLER'!P196</f>
        <v>✗</v>
      </c>
      <c r="G81" s="61" t="str">
        <f>'🔢 İNDİKATÖRLER'!Q196</f>
        <v>✗</v>
      </c>
      <c r="H81" s="60" t="str">
        <f>'🔢 İNDİKATÖRLER'!R196</f>
        <v>✗</v>
      </c>
      <c r="I81" s="60" t="str">
        <f>'🔢 İNDİKATÖRLER'!S196</f>
        <v>✗</v>
      </c>
      <c r="J81" s="64" t="str">
        <f>IF('🔢 İNDİKATÖRLER'!T196&lt;0,"−2","—")</f>
        <v>—</v>
      </c>
      <c r="K81" s="62" t="str">
        <f>IFERROR(TEXT('🔢 İNDİKATÖRLER'!F196,"0.00")&amp;"%","?")</f>
        <v>004%</v>
      </c>
      <c r="L81" s="61" t="str">
        <f>IFERROR(IF('📡 CANLI_VERİ'!I197&gt;0,"+"&amp;TEXT('📡 CANLI_VERİ'!I197,"0.0")&amp;"%",TEXT('📡 CANLI_VERİ'!I197,"0.0")&amp;"%"),"—")</f>
        <v>00%</v>
      </c>
      <c r="M81" s="1">
        <f>'📡 CANLI_VERİ'!H197</f>
        <v>70940</v>
      </c>
      <c r="N81" s="1">
        <f>'📡 CANLI_VERİ'!C197</f>
        <v>15.3</v>
      </c>
      <c r="O81" s="1" t="str">
        <f>IF(COUNT('🔢 İNDİKATÖRLER'!U196),REPT("█",'🔢 İNDİKATÖRLER'!U196)&amp;"  "&amp;'🔢 İNDİKATÖRLER'!U196&amp;"/15","")</f>
        <v>███  3/15</v>
      </c>
    </row>
    <row r="82" spans="1:15" x14ac:dyDescent="0.3">
      <c r="A82" s="56">
        <v>76</v>
      </c>
      <c r="B82" s="25" t="s">
        <v>168</v>
      </c>
      <c r="C82" s="71">
        <f>'🔢 İNDİKATÖRLER'!U224</f>
        <v>11</v>
      </c>
      <c r="D82" s="55" t="str">
        <f>'🔢 İNDİKATÖRLER'!N224</f>
        <v>✓</v>
      </c>
      <c r="E82" s="55" t="str">
        <f>'🔢 İNDİKATÖRLER'!O224</f>
        <v>✓</v>
      </c>
      <c r="F82" s="54" t="str">
        <f>'🔢 İNDİKATÖRLER'!P224</f>
        <v>✓</v>
      </c>
      <c r="G82" s="54" t="str">
        <f>'🔢 İNDİKATÖRLER'!Q224</f>
        <v>✗</v>
      </c>
      <c r="H82" s="54" t="str">
        <f>'🔢 İNDİKATÖRLER'!R224</f>
        <v>✓</v>
      </c>
      <c r="I82" s="55" t="str">
        <f>'🔢 İNDİKATÖRLER'!S224</f>
        <v>✗</v>
      </c>
      <c r="J82" s="56" t="str">
        <f>IF('🔢 İNDİKATÖRLER'!T224&lt;0,"−2","—")</f>
        <v>—</v>
      </c>
      <c r="K82" s="57" t="str">
        <f>IFERROR(TEXT('🔢 İNDİKATÖRLER'!F224,"0.00")&amp;"%","?")</f>
        <v>005%</v>
      </c>
      <c r="L82" s="55" t="str">
        <f>IFERROR(IF('📡 CANLI_VERİ'!I225&gt;0,"+"&amp;TEXT('📡 CANLI_VERİ'!I225,"0.0")&amp;"%",TEXT('📡 CANLI_VERİ'!I225,"0.0")&amp;"%"),"—")</f>
        <v>00%</v>
      </c>
      <c r="M82" s="1">
        <f>'📡 CANLI_VERİ'!H225</f>
        <v>212237</v>
      </c>
      <c r="N82" s="1">
        <f>'📡 CANLI_VERİ'!C225</f>
        <v>2.2400000000000002</v>
      </c>
      <c r="O82" s="1" t="str">
        <f>IF(COUNT('🔢 İNDİKATÖRLER'!U224),REPT("█",'🔢 İNDİKATÖRLER'!U224)&amp;"  "&amp;'🔢 İNDİKATÖRLER'!U224&amp;"/15","")</f>
        <v>███████████  11/15</v>
      </c>
    </row>
    <row r="83" spans="1:15" x14ac:dyDescent="0.3">
      <c r="A83" s="64">
        <v>77</v>
      </c>
      <c r="B83" s="16" t="s">
        <v>601</v>
      </c>
      <c r="C83" s="72">
        <f>'🔢 İNDİKATÖRLER'!U244</f>
        <v>6</v>
      </c>
      <c r="D83" s="60" t="str">
        <f>'🔢 İNDİKATÖRLER'!N244</f>
        <v>✗</v>
      </c>
      <c r="E83" s="61" t="str">
        <f>'🔢 İNDİKATÖRLER'!O244</f>
        <v>✓</v>
      </c>
      <c r="F83" s="61" t="str">
        <f>'🔢 İNDİKATÖRLER'!P244</f>
        <v>✓</v>
      </c>
      <c r="G83" s="61" t="str">
        <f>'🔢 İNDİKATÖRLER'!Q244</f>
        <v>✗</v>
      </c>
      <c r="H83" s="60" t="str">
        <f>'🔢 İNDİKATÖRLER'!R244</f>
        <v>✗</v>
      </c>
      <c r="I83" s="60" t="str">
        <f>'🔢 İNDİKATÖRLER'!S244</f>
        <v>✓</v>
      </c>
      <c r="J83" s="64" t="str">
        <f>IF('🔢 İNDİKATÖRLER'!T244&lt;0,"−2","—")</f>
        <v>−2</v>
      </c>
      <c r="K83" s="62" t="str">
        <f>IFERROR(TEXT('🔢 İNDİKATÖRLER'!F244,"0.00")&amp;"%","?")</f>
        <v>007%</v>
      </c>
      <c r="L83" s="60" t="str">
        <f>IFERROR(IF('📡 CANLI_VERİ'!I245&gt;0,"+"&amp;TEXT('📡 CANLI_VERİ'!I245,"0.0")&amp;"%",TEXT('📡 CANLI_VERİ'!I245,"0.0")&amp;"%"),"—")</f>
        <v>+00%</v>
      </c>
      <c r="M83" s="1">
        <f>'📡 CANLI_VERİ'!H245</f>
        <v>75480</v>
      </c>
      <c r="N83" s="1">
        <f>'📡 CANLI_VERİ'!C245</f>
        <v>68.55</v>
      </c>
      <c r="O83" s="1" t="str">
        <f>IF(COUNT('🔢 İNDİKATÖRLER'!U244),REPT("█",'🔢 İNDİKATÖRLER'!U244)&amp;"  "&amp;'🔢 İNDİKATÖRLER'!U244&amp;"/15","")</f>
        <v>██████  6/15</v>
      </c>
    </row>
    <row r="84" spans="1:15" x14ac:dyDescent="0.3">
      <c r="A84" s="56">
        <v>78</v>
      </c>
      <c r="B84" s="25" t="s">
        <v>197</v>
      </c>
      <c r="C84" s="71">
        <f>'🔢 İNDİKATÖRLER'!U248</f>
        <v>6</v>
      </c>
      <c r="D84" s="55" t="str">
        <f>'🔢 İNDİKATÖRLER'!N248</f>
        <v>✗</v>
      </c>
      <c r="E84" s="55" t="str">
        <f>'🔢 İNDİKATÖRLER'!O248</f>
        <v>✓</v>
      </c>
      <c r="F84" s="54" t="str">
        <f>'🔢 İNDİKATÖRLER'!P248</f>
        <v>✓</v>
      </c>
      <c r="G84" s="55" t="str">
        <f>'🔢 İNDİKATÖRLER'!Q248</f>
        <v>✗</v>
      </c>
      <c r="H84" s="54" t="str">
        <f>'🔢 İNDİKATÖRLER'!R248</f>
        <v>✗</v>
      </c>
      <c r="I84" s="54" t="str">
        <f>'🔢 İNDİKATÖRLER'!S248</f>
        <v>✗</v>
      </c>
      <c r="J84" s="56" t="str">
        <f>IF('🔢 İNDİKATÖRLER'!T248&lt;0,"−2","—")</f>
        <v>—</v>
      </c>
      <c r="K84" s="55" t="str">
        <f>IFERROR(TEXT('🔢 İNDİKATÖRLER'!F248,"0.00")&amp;"%","?")</f>
        <v>003%</v>
      </c>
      <c r="L84" s="57" t="str">
        <f>IFERROR(IF('📡 CANLI_VERİ'!I249&gt;0,"+"&amp;TEXT('📡 CANLI_VERİ'!I249,"0.0")&amp;"%",TEXT('📡 CANLI_VERİ'!I249,"0.0")&amp;"%"),"—")</f>
        <v>+00%</v>
      </c>
      <c r="M84" s="1">
        <f>'📡 CANLI_VERİ'!H249</f>
        <v>52148</v>
      </c>
      <c r="N84" s="1">
        <f>'📡 CANLI_VERİ'!C249</f>
        <v>17.670000000000002</v>
      </c>
      <c r="O84" s="1" t="str">
        <f>IF(COUNT('🔢 İNDİKATÖRLER'!U248),REPT("█",'🔢 İNDİKATÖRLER'!U248)&amp;"  "&amp;'🔢 İNDİKATÖRLER'!U248&amp;"/15","")</f>
        <v>██████  6/15</v>
      </c>
    </row>
    <row r="85" spans="1:15" x14ac:dyDescent="0.3">
      <c r="A85" s="64">
        <v>79</v>
      </c>
      <c r="B85" s="16" t="s">
        <v>628</v>
      </c>
      <c r="C85" s="72">
        <f>'🔢 İNDİKATÖRLER'!U298</f>
        <v>0</v>
      </c>
      <c r="D85" s="61" t="str">
        <f>'🔢 İNDİKATÖRLER'!N298</f>
        <v>✗</v>
      </c>
      <c r="E85" s="61" t="str">
        <f>'🔢 İNDİKATÖRLER'!O298</f>
        <v>✗</v>
      </c>
      <c r="F85" s="60" t="str">
        <f>'🔢 İNDİKATÖRLER'!P298</f>
        <v>✗</v>
      </c>
      <c r="G85" s="61" t="str">
        <f>'🔢 İNDİKATÖRLER'!Q298</f>
        <v>✗</v>
      </c>
      <c r="H85" s="60" t="str">
        <f>'🔢 İNDİKATÖRLER'!R298</f>
        <v>✗</v>
      </c>
      <c r="I85" s="60" t="str">
        <f>'🔢 İNDİKATÖRLER'!S298</f>
        <v>✗</v>
      </c>
      <c r="J85" s="64" t="str">
        <f>IF('🔢 İNDİKATÖRLER'!T298&lt;0,"−2","—")</f>
        <v>—</v>
      </c>
      <c r="K85" s="62" t="str">
        <f>IFERROR(TEXT('🔢 İNDİKATÖRLER'!F298,"0.00")&amp;"%","?")</f>
        <v>003%</v>
      </c>
      <c r="L85" s="61" t="str">
        <f>IFERROR(IF('📡 CANLI_VERİ'!I299&gt;0,"+"&amp;TEXT('📡 CANLI_VERİ'!I299,"0.0")&amp;"%",TEXT('📡 CANLI_VERİ'!I299,"0.0")&amp;"%"),"—")</f>
        <v>+00%</v>
      </c>
      <c r="M85" s="1">
        <f>'📡 CANLI_VERİ'!H299</f>
        <v>87523</v>
      </c>
      <c r="N85" s="1">
        <f>'📡 CANLI_VERİ'!C299</f>
        <v>641.5</v>
      </c>
      <c r="O85" s="1" t="str">
        <f>IF(COUNT('🔢 İNDİKATÖRLER'!U298),REPT("█",'🔢 İNDİKATÖRLER'!U298)&amp;"  "&amp;'🔢 İNDİKATÖRLER'!U298&amp;"/15","")</f>
        <v xml:space="preserve">  0/15</v>
      </c>
    </row>
    <row r="86" spans="1:15" x14ac:dyDescent="0.3">
      <c r="A86" s="56">
        <v>80</v>
      </c>
      <c r="B86" s="25" t="s">
        <v>638</v>
      </c>
      <c r="C86" s="71">
        <f>'🔢 İNDİKATÖRLER'!U327</f>
        <v>4</v>
      </c>
      <c r="D86" s="55" t="str">
        <f>'🔢 İNDİKATÖRLER'!N327</f>
        <v>✗</v>
      </c>
      <c r="E86" s="55" t="str">
        <f>'🔢 İNDİKATÖRLER'!O327</f>
        <v>✓</v>
      </c>
      <c r="F86" s="54" t="str">
        <f>'🔢 İNDİKATÖRLER'!P327</f>
        <v>✓</v>
      </c>
      <c r="G86" s="55" t="str">
        <f>'🔢 İNDİKATÖRLER'!Q327</f>
        <v>✗</v>
      </c>
      <c r="H86" s="54" t="str">
        <f>'🔢 İNDİKATÖRLER'!R327</f>
        <v>✗</v>
      </c>
      <c r="I86" s="55" t="str">
        <f>'🔢 İNDİKATÖRLER'!S327</f>
        <v>✗</v>
      </c>
      <c r="J86" s="54" t="str">
        <f>IF('🔢 İNDİKATÖRLER'!T327&lt;0,"−2","—")</f>
        <v>−2</v>
      </c>
      <c r="K86" s="54" t="str">
        <f>IFERROR(TEXT('🔢 İNDİKATÖRLER'!F327,"0.00")&amp;"%","?")</f>
        <v>005%</v>
      </c>
      <c r="L86" s="55" t="str">
        <f>IFERROR(IF('📡 CANLI_VERİ'!I328&gt;0,"+"&amp;TEXT('📡 CANLI_VERİ'!I328,"0.0")&amp;"%",TEXT('📡 CANLI_VERİ'!I328,"0.0")&amp;"%"),"—")</f>
        <v>+01%</v>
      </c>
      <c r="M86" s="1">
        <f>'📡 CANLI_VERİ'!H328</f>
        <v>11955</v>
      </c>
      <c r="N86" s="1">
        <f>'📡 CANLI_VERİ'!C328</f>
        <v>303.5</v>
      </c>
      <c r="O86" s="1" t="str">
        <f>IF(COUNT('🔢 İNDİKATÖRLER'!U327),REPT("█",'🔢 İNDİKATÖRLER'!U327)&amp;"  "&amp;'🔢 İNDİKATÖRLER'!U327&amp;"/15","")</f>
        <v>████  4/15</v>
      </c>
    </row>
    <row r="87" spans="1:15" x14ac:dyDescent="0.3">
      <c r="A87" s="64">
        <v>81</v>
      </c>
      <c r="B87" s="16" t="s">
        <v>646</v>
      </c>
      <c r="C87" s="72">
        <f>'🔢 İNDİKATÖRLER'!U350</f>
        <v>9</v>
      </c>
      <c r="D87" s="61" t="str">
        <f>'🔢 İNDİKATÖRLER'!N350</f>
        <v>✓</v>
      </c>
      <c r="E87" s="61" t="str">
        <f>'🔢 İNDİKATÖRLER'!O350</f>
        <v>✓</v>
      </c>
      <c r="F87" s="60" t="str">
        <f>'🔢 İNDİKATÖRLER'!P350</f>
        <v>✓</v>
      </c>
      <c r="G87" s="60" t="str">
        <f>'🔢 İNDİKATÖRLER'!Q350</f>
        <v>✗</v>
      </c>
      <c r="H87" s="61" t="str">
        <f>'🔢 İNDİKATÖRLER'!R350</f>
        <v>✓</v>
      </c>
      <c r="I87" s="61" t="str">
        <f>'🔢 İNDİKATÖRLER'!S350</f>
        <v>✗</v>
      </c>
      <c r="J87" s="60" t="str">
        <f>IF('🔢 İNDİKATÖRLER'!T350&lt;0,"−2","—")</f>
        <v>−2</v>
      </c>
      <c r="K87" s="60" t="str">
        <f>IFERROR(TEXT('🔢 İNDİKATÖRLER'!F350,"0.00")&amp;"%","?")</f>
        <v>007%</v>
      </c>
      <c r="L87" s="61" t="str">
        <f>IFERROR(IF('📡 CANLI_VERİ'!I351&gt;0,"+"&amp;TEXT('📡 CANLI_VERİ'!I351,"0.0")&amp;"%",TEXT('📡 CANLI_VERİ'!I351,"0.0")&amp;"%"),"—")</f>
        <v>00%</v>
      </c>
      <c r="M87" s="1">
        <f>'📡 CANLI_VERİ'!H351</f>
        <v>362</v>
      </c>
      <c r="N87" s="1">
        <f>'📡 CANLI_VERİ'!C351</f>
        <v>29.38</v>
      </c>
      <c r="O87" s="1" t="str">
        <f>IF(COUNT('🔢 İNDİKATÖRLER'!U350),REPT("█",'🔢 İNDİKATÖRLER'!U350)&amp;"  "&amp;'🔢 İNDİKATÖRLER'!U350&amp;"/15","")</f>
        <v>█████████  9/15</v>
      </c>
    </row>
    <row r="88" spans="1:15" x14ac:dyDescent="0.3">
      <c r="A88" s="56">
        <v>82</v>
      </c>
      <c r="B88" s="25" t="s">
        <v>647</v>
      </c>
      <c r="C88" s="71">
        <f>'🔢 İNDİKATÖRLER'!U354</f>
        <v>9</v>
      </c>
      <c r="D88" s="54" t="str">
        <f>'🔢 İNDİKATÖRLER'!N354</f>
        <v>✓</v>
      </c>
      <c r="E88" s="55" t="str">
        <f>'🔢 İNDİKATÖRLER'!O354</f>
        <v>✓</v>
      </c>
      <c r="F88" s="55" t="str">
        <f>'🔢 İNDİKATÖRLER'!P354</f>
        <v>✓</v>
      </c>
      <c r="G88" s="55" t="str">
        <f>'🔢 İNDİKATÖRLER'!Q354</f>
        <v>✓</v>
      </c>
      <c r="H88" s="54" t="str">
        <f>'🔢 İNDİKATÖRLER'!R354</f>
        <v>✗</v>
      </c>
      <c r="I88" s="55" t="str">
        <f>'🔢 İNDİKATÖRLER'!S354</f>
        <v>✗</v>
      </c>
      <c r="J88" s="54" t="str">
        <f>IF('🔢 İNDİKATÖRLER'!T354&lt;0,"−2","—")</f>
        <v>−2</v>
      </c>
      <c r="K88" s="54" t="str">
        <f>IFERROR(TEXT('🔢 İNDİKATÖRLER'!F354,"0.00")&amp;"%","?")</f>
        <v>007%</v>
      </c>
      <c r="L88" s="54" t="str">
        <f>IFERROR(IF('📡 CANLI_VERİ'!I355&gt;0,"+"&amp;TEXT('📡 CANLI_VERİ'!I355,"0.0")&amp;"%",TEXT('📡 CANLI_VERİ'!I355,"0.0")&amp;"%"),"—")</f>
        <v>+00%</v>
      </c>
      <c r="M88" s="1">
        <f>'📡 CANLI_VERİ'!H355</f>
        <v>27896</v>
      </c>
      <c r="N88" s="1">
        <f>'📡 CANLI_VERİ'!C355</f>
        <v>336.5</v>
      </c>
      <c r="O88" s="1" t="str">
        <f>IF(COUNT('🔢 İNDİKATÖRLER'!U354),REPT("█",'🔢 İNDİKATÖRLER'!U354)&amp;"  "&amp;'🔢 İNDİKATÖRLER'!U354&amp;"/15","")</f>
        <v>█████████  9/15</v>
      </c>
    </row>
    <row r="89" spans="1:15" x14ac:dyDescent="0.3">
      <c r="A89" s="64">
        <v>83</v>
      </c>
      <c r="B89" s="16" t="s">
        <v>273</v>
      </c>
      <c r="C89" s="72">
        <f>'🔢 İNDİKATÖRLER'!U356</f>
        <v>6</v>
      </c>
      <c r="D89" s="61" t="str">
        <f>'🔢 İNDİKATÖRLER'!N356</f>
        <v>✗</v>
      </c>
      <c r="E89" s="61" t="str">
        <f>'🔢 İNDİKATÖRLER'!O356</f>
        <v>✓</v>
      </c>
      <c r="F89" s="60" t="str">
        <f>'🔢 İNDİKATÖRLER'!P356</f>
        <v>✓</v>
      </c>
      <c r="G89" s="61" t="str">
        <f>'🔢 İNDİKATÖRLER'!Q356</f>
        <v>✗</v>
      </c>
      <c r="H89" s="60" t="str">
        <f>'🔢 İNDİKATÖRLER'!R356</f>
        <v>✗</v>
      </c>
      <c r="I89" s="60" t="str">
        <f>'🔢 İNDİKATÖRLER'!S356</f>
        <v>✗</v>
      </c>
      <c r="J89" s="64" t="str">
        <f>IF('🔢 İNDİKATÖRLER'!T356&lt;0,"−2","—")</f>
        <v>—</v>
      </c>
      <c r="K89" s="62" t="str">
        <f>IFERROR(TEXT('🔢 İNDİKATÖRLER'!F356,"0.00")&amp;"%","?")</f>
        <v>003%</v>
      </c>
      <c r="L89" s="61" t="str">
        <f>IFERROR(IF('📡 CANLI_VERİ'!I357&gt;0,"+"&amp;TEXT('📡 CANLI_VERİ'!I357,"0.0")&amp;"%",TEXT('📡 CANLI_VERİ'!I357,"0.0")&amp;"%"),"—")</f>
        <v>+02%</v>
      </c>
      <c r="M89" s="1">
        <f>'📡 CANLI_VERİ'!H357</f>
        <v>33115</v>
      </c>
      <c r="N89" s="1">
        <f>'📡 CANLI_VERİ'!C357</f>
        <v>185.5</v>
      </c>
      <c r="O89" s="1" t="str">
        <f>IF(COUNT('🔢 İNDİKATÖRLER'!U356),REPT("█",'🔢 İNDİKATÖRLER'!U356)&amp;"  "&amp;'🔢 İNDİKATÖRLER'!U356&amp;"/15","")</f>
        <v>██████  6/15</v>
      </c>
    </row>
    <row r="90" spans="1:15" x14ac:dyDescent="0.3">
      <c r="A90" s="56">
        <v>84</v>
      </c>
      <c r="B90" s="25" t="s">
        <v>188</v>
      </c>
      <c r="C90" s="71">
        <f>'🔢 İNDİKATÖRLER'!U369</f>
        <v>13</v>
      </c>
      <c r="D90" s="55" t="str">
        <f>'🔢 İNDİKATÖRLER'!N369</f>
        <v>✓</v>
      </c>
      <c r="E90" s="55" t="str">
        <f>'🔢 İNDİKATÖRLER'!O369</f>
        <v>✓</v>
      </c>
      <c r="F90" s="54" t="str">
        <f>'🔢 İNDİKATÖRLER'!P369</f>
        <v>✓</v>
      </c>
      <c r="G90" s="55" t="str">
        <f>'🔢 İNDİKATÖRLER'!Q369</f>
        <v>✗</v>
      </c>
      <c r="H90" s="54" t="str">
        <f>'🔢 İNDİKATÖRLER'!R369</f>
        <v>✓</v>
      </c>
      <c r="I90" s="54" t="str">
        <f>'🔢 İNDİKATÖRLER'!S369</f>
        <v>✓</v>
      </c>
      <c r="J90" s="56" t="str">
        <f>IF('🔢 İNDİKATÖRLER'!T369&lt;0,"−2","—")</f>
        <v>—</v>
      </c>
      <c r="K90" s="57" t="str">
        <f>IFERROR(TEXT('🔢 İNDİKATÖRLER'!F369,"0.00")&amp;"%","?")</f>
        <v>004%</v>
      </c>
      <c r="L90" s="55" t="str">
        <f>IFERROR(IF('📡 CANLI_VERİ'!I370&gt;0,"+"&amp;TEXT('📡 CANLI_VERİ'!I370,"0.0")&amp;"%",TEXT('📡 CANLI_VERİ'!I370,"0.0")&amp;"%"),"—")</f>
        <v>+00%</v>
      </c>
      <c r="M90" s="1">
        <f>'📡 CANLI_VERİ'!H370</f>
        <v>27075</v>
      </c>
      <c r="N90" s="1">
        <f>'📡 CANLI_VERİ'!C370</f>
        <v>104</v>
      </c>
      <c r="O90" s="1" t="str">
        <f>IF(COUNT('🔢 İNDİKATÖRLER'!U369),REPT("█",'🔢 İNDİKATÖRLER'!U369)&amp;"  "&amp;'🔢 İNDİKATÖRLER'!U369&amp;"/15","")</f>
        <v>█████████████  13/15</v>
      </c>
    </row>
    <row r="91" spans="1:15" x14ac:dyDescent="0.3">
      <c r="A91" s="64">
        <v>85</v>
      </c>
      <c r="B91" s="16" t="s">
        <v>260</v>
      </c>
      <c r="C91" s="72">
        <f>'🔢 İNDİKATÖRLER'!U386</f>
        <v>11</v>
      </c>
      <c r="D91" s="61" t="str">
        <f>'🔢 İNDİKATÖRLER'!N386</f>
        <v>✓</v>
      </c>
      <c r="E91" s="61" t="str">
        <f>'🔢 İNDİKATÖRLER'!O386</f>
        <v>✓</v>
      </c>
      <c r="F91" s="60" t="str">
        <f>'🔢 İNDİKATÖRLER'!P386</f>
        <v>✓</v>
      </c>
      <c r="G91" s="61" t="str">
        <f>'🔢 İNDİKATÖRLER'!Q386</f>
        <v>✗</v>
      </c>
      <c r="H91" s="60" t="str">
        <f>'🔢 İNDİKATÖRLER'!R386</f>
        <v>✓</v>
      </c>
      <c r="I91" s="60" t="str">
        <f>'🔢 İNDİKATÖRLER'!S386</f>
        <v>✗</v>
      </c>
      <c r="J91" s="64" t="str">
        <f>IF('🔢 İNDİKATÖRLER'!T386&lt;0,"−2","—")</f>
        <v>—</v>
      </c>
      <c r="K91" s="62" t="str">
        <f>IFERROR(TEXT('🔢 İNDİKATÖRLER'!F386,"0.00")&amp;"%","?")</f>
        <v>003%</v>
      </c>
      <c r="L91" s="61" t="str">
        <f>IFERROR(IF('📡 CANLI_VERİ'!I387&gt;0,"+"&amp;TEXT('📡 CANLI_VERİ'!I387,"0.0")&amp;"%",TEXT('📡 CANLI_VERİ'!I387,"0.0")&amp;"%"),"—")</f>
        <v>+00%</v>
      </c>
      <c r="M91" s="1">
        <f>'📡 CANLI_VERİ'!H387</f>
        <v>10447</v>
      </c>
      <c r="N91" s="1">
        <f>'📡 CANLI_VERİ'!C387</f>
        <v>269</v>
      </c>
      <c r="O91" s="1" t="str">
        <f>IF(COUNT('🔢 İNDİKATÖRLER'!U386),REPT("█",'🔢 İNDİKATÖRLER'!U386)&amp;"  "&amp;'🔢 İNDİKATÖRLER'!U386&amp;"/15","")</f>
        <v>███████████  11/15</v>
      </c>
    </row>
    <row r="92" spans="1:15" x14ac:dyDescent="0.3">
      <c r="A92" s="56">
        <v>86</v>
      </c>
      <c r="B92" s="25" t="s">
        <v>152</v>
      </c>
      <c r="C92" s="71">
        <f>'🔢 İNDİKATÖRLER'!U397</f>
        <v>6</v>
      </c>
      <c r="D92" s="55" t="str">
        <f>'🔢 İNDİKATÖRLER'!N397</f>
        <v>✗</v>
      </c>
      <c r="E92" s="55" t="str">
        <f>'🔢 İNDİKATÖRLER'!O397</f>
        <v>✓</v>
      </c>
      <c r="F92" s="54" t="str">
        <f>'🔢 İNDİKATÖRLER'!P397</f>
        <v>✓</v>
      </c>
      <c r="G92" s="55" t="str">
        <f>'🔢 İNDİKATÖRLER'!Q397</f>
        <v>✗</v>
      </c>
      <c r="H92" s="54" t="str">
        <f>'🔢 İNDİKATÖRLER'!R397</f>
        <v>✗</v>
      </c>
      <c r="I92" s="54" t="str">
        <f>'🔢 İNDİKATÖRLER'!S397</f>
        <v>✗</v>
      </c>
      <c r="J92" s="56" t="str">
        <f>IF('🔢 İNDİKATÖRLER'!T397&lt;0,"−2","—")</f>
        <v>—</v>
      </c>
      <c r="K92" s="57" t="str">
        <f>IFERROR(TEXT('🔢 İNDİKATÖRLER'!F397,"0.00")&amp;"%","?")</f>
        <v>003%</v>
      </c>
      <c r="L92" s="55" t="str">
        <f>IFERROR(IF('📡 CANLI_VERİ'!I398&gt;0,"+"&amp;TEXT('📡 CANLI_VERİ'!I398,"0.0")&amp;"%",TEXT('📡 CANLI_VERİ'!I398,"0.0")&amp;"%"),"—")</f>
        <v>+01%</v>
      </c>
      <c r="M92" s="1">
        <f>'📡 CANLI_VERİ'!H398</f>
        <v>1639</v>
      </c>
      <c r="N92" s="1">
        <f>'📡 CANLI_VERİ'!C398</f>
        <v>95.3</v>
      </c>
      <c r="O92" s="1" t="str">
        <f>IF(COUNT('🔢 İNDİKATÖRLER'!U397),REPT("█",'🔢 İNDİKATÖRLER'!U397)&amp;"  "&amp;'🔢 İNDİKATÖRLER'!U397&amp;"/15","")</f>
        <v>██████  6/15</v>
      </c>
    </row>
    <row r="93" spans="1:15" x14ac:dyDescent="0.3">
      <c r="A93" s="64">
        <v>87</v>
      </c>
      <c r="B93" s="16" t="s">
        <v>671</v>
      </c>
      <c r="C93" s="72">
        <f>'🔢 İNDİKATÖRLER'!U399</f>
        <v>8</v>
      </c>
      <c r="D93" s="61" t="str">
        <f>'🔢 İNDİKATÖRLER'!N399</f>
        <v>✗</v>
      </c>
      <c r="E93" s="61" t="str">
        <f>'🔢 İNDİKATÖRLER'!O399</f>
        <v>✓</v>
      </c>
      <c r="F93" s="60" t="str">
        <f>'🔢 İNDİKATÖRLER'!P399</f>
        <v>✓</v>
      </c>
      <c r="G93" s="61" t="str">
        <f>'🔢 İNDİKATÖRLER'!Q399</f>
        <v>✗</v>
      </c>
      <c r="H93" s="60" t="str">
        <f>'🔢 İNDİKATÖRLER'!R399</f>
        <v>✓</v>
      </c>
      <c r="I93" s="60" t="str">
        <f>'🔢 İNDİKATÖRLER'!S399</f>
        <v>✗</v>
      </c>
      <c r="J93" s="64" t="str">
        <f>IF('🔢 İNDİKATÖRLER'!T399&lt;0,"−2","—")</f>
        <v>—</v>
      </c>
      <c r="K93" s="62" t="str">
        <f>IFERROR(TEXT('🔢 İNDİKATÖRLER'!F399,"0.00")&amp;"%","?")</f>
        <v>004%</v>
      </c>
      <c r="L93" s="61" t="str">
        <f>IFERROR(IF('📡 CANLI_VERİ'!I400&gt;0,"+"&amp;TEXT('📡 CANLI_VERİ'!I400,"0.0")&amp;"%",TEXT('📡 CANLI_VERİ'!I400,"0.0")&amp;"%"),"—")</f>
        <v>+01%</v>
      </c>
      <c r="M93" s="1">
        <f>'📡 CANLI_VERİ'!H400</f>
        <v>238078</v>
      </c>
      <c r="N93" s="1">
        <f>'📡 CANLI_VERİ'!C400</f>
        <v>294.5</v>
      </c>
      <c r="O93" s="1" t="str">
        <f>IF(COUNT('🔢 İNDİKATÖRLER'!U399),REPT("█",'🔢 İNDİKATÖRLER'!U399)&amp;"  "&amp;'🔢 İNDİKATÖRLER'!U399&amp;"/15","")</f>
        <v>████████  8/15</v>
      </c>
    </row>
    <row r="94" spans="1:15" x14ac:dyDescent="0.3">
      <c r="A94" s="56">
        <v>88</v>
      </c>
      <c r="B94" s="25" t="s">
        <v>196</v>
      </c>
      <c r="C94" s="71">
        <f>'🔢 İNDİKATÖRLER'!U417</f>
        <v>6</v>
      </c>
      <c r="D94" s="55" t="str">
        <f>'🔢 İNDİKATÖRLER'!N417</f>
        <v>✗</v>
      </c>
      <c r="E94" s="55" t="str">
        <f>'🔢 İNDİKATÖRLER'!O417</f>
        <v>✓</v>
      </c>
      <c r="F94" s="54" t="str">
        <f>'🔢 İNDİKATÖRLER'!P417</f>
        <v>✓</v>
      </c>
      <c r="G94" s="54" t="str">
        <f>'🔢 İNDİKATÖRLER'!Q417</f>
        <v>✗</v>
      </c>
      <c r="H94" s="54" t="str">
        <f>'🔢 İNDİKATÖRLER'!R417</f>
        <v>✗</v>
      </c>
      <c r="I94" s="55" t="str">
        <f>'🔢 İNDİKATÖRLER'!S417</f>
        <v>✗</v>
      </c>
      <c r="J94" s="56" t="str">
        <f>IF('🔢 İNDİKATÖRLER'!T417&lt;0,"−2","—")</f>
        <v>—</v>
      </c>
      <c r="K94" s="57" t="str">
        <f>IFERROR(TEXT('🔢 İNDİKATÖRLER'!F417,"0.00")&amp;"%","?")</f>
        <v>004%</v>
      </c>
      <c r="L94" s="55" t="str">
        <f>IFERROR(IF('📡 CANLI_VERİ'!I418&gt;0,"+"&amp;TEXT('📡 CANLI_VERİ'!I418,"0.0")&amp;"%",TEXT('📡 CANLI_VERİ'!I418,"0.0")&amp;"%"),"—")</f>
        <v>-01%</v>
      </c>
      <c r="M94" s="1">
        <f>'📡 CANLI_VERİ'!H418</f>
        <v>1863358</v>
      </c>
      <c r="N94" s="1">
        <f>'📡 CANLI_VERİ'!C418</f>
        <v>1.74</v>
      </c>
      <c r="O94" s="1" t="str">
        <f>IF(COUNT('🔢 İNDİKATÖRLER'!U417),REPT("█",'🔢 İNDİKATÖRLER'!U417)&amp;"  "&amp;'🔢 İNDİKATÖRLER'!U417&amp;"/15","")</f>
        <v>██████  6/15</v>
      </c>
    </row>
    <row r="95" spans="1:15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ht="25.95" customHeight="1" x14ac:dyDescent="0.3">
      <c r="A97" s="343" t="s">
        <v>1508</v>
      </c>
      <c r="B97" s="291"/>
      <c r="C97" s="291"/>
      <c r="D97" s="291"/>
      <c r="E97" s="291"/>
      <c r="F97" s="291"/>
      <c r="G97" s="291"/>
      <c r="H97" s="291"/>
      <c r="I97" s="291"/>
      <c r="J97" s="291"/>
      <c r="K97" s="291"/>
      <c r="L97" s="1"/>
      <c r="M97" s="1"/>
      <c r="N97" s="1"/>
      <c r="O97" s="1"/>
    </row>
    <row r="98" spans="1:15" ht="19.95" customHeight="1" x14ac:dyDescent="0.3">
      <c r="A98" s="195" t="s">
        <v>492</v>
      </c>
      <c r="B98" s="195" t="s">
        <v>27</v>
      </c>
      <c r="C98" s="195" t="s">
        <v>1247</v>
      </c>
      <c r="D98" s="195" t="s">
        <v>74</v>
      </c>
      <c r="E98" s="195" t="s">
        <v>75</v>
      </c>
      <c r="F98" s="195" t="s">
        <v>76</v>
      </c>
      <c r="G98" s="195" t="s">
        <v>29</v>
      </c>
      <c r="H98" s="195" t="s">
        <v>33</v>
      </c>
      <c r="I98" s="195" t="s">
        <v>34</v>
      </c>
      <c r="J98" s="195" t="s">
        <v>1509</v>
      </c>
      <c r="K98" s="195" t="s">
        <v>1510</v>
      </c>
      <c r="L98" s="1"/>
      <c r="M98" s="1"/>
      <c r="N98" s="1"/>
      <c r="O98" s="1"/>
    </row>
    <row r="99" spans="1:15" x14ac:dyDescent="0.3">
      <c r="A99" s="345" t="s">
        <v>1511</v>
      </c>
      <c r="B99" s="291"/>
      <c r="C99" s="291"/>
      <c r="D99" s="291"/>
      <c r="E99" s="291"/>
      <c r="F99" s="291"/>
      <c r="G99" s="291"/>
      <c r="H99" s="291"/>
      <c r="I99" s="291"/>
      <c r="J99" s="291"/>
      <c r="K99" s="291"/>
      <c r="L99" s="1"/>
      <c r="M99" s="1"/>
      <c r="N99" s="1"/>
      <c r="O99" s="1"/>
    </row>
    <row r="100" spans="1:15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5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5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5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5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5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5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5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5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5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5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5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</sheetData>
  <mergeCells count="12">
    <mergeCell ref="A1:J1"/>
    <mergeCell ref="A97:K97"/>
    <mergeCell ref="B3:C3"/>
    <mergeCell ref="A99:K99"/>
    <mergeCell ref="D4:E4"/>
    <mergeCell ref="H4:I4"/>
    <mergeCell ref="A2:J2"/>
    <mergeCell ref="D3:E3"/>
    <mergeCell ref="B4:C4"/>
    <mergeCell ref="H3:I3"/>
    <mergeCell ref="F3:G3"/>
    <mergeCell ref="F4:G4"/>
  </mergeCell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4472C4"/>
  </sheetPr>
  <dimension ref="A1:P301"/>
  <sheetViews>
    <sheetView workbookViewId="0">
      <pane ySplit="6" topLeftCell="A7" activePane="bottomLeft" state="frozen"/>
      <selection pane="bottomLeft"/>
    </sheetView>
  </sheetViews>
  <sheetFormatPr defaultRowHeight="14.4" x14ac:dyDescent="0.3"/>
  <cols>
    <col min="1" max="1" width="5" customWidth="1"/>
    <col min="2" max="2" width="10" customWidth="1"/>
    <col min="3" max="3" width="7" customWidth="1"/>
    <col min="4" max="9" width="5" customWidth="1"/>
    <col min="10" max="10" width="6" customWidth="1"/>
    <col min="11" max="11" width="8" customWidth="1"/>
    <col min="12" max="12" width="12" customWidth="1"/>
    <col min="13" max="13" width="14" customWidth="1"/>
    <col min="14" max="15" width="12" customWidth="1"/>
    <col min="16" max="16" width="20" customWidth="1"/>
  </cols>
  <sheetData>
    <row r="1" spans="1:16" ht="36" customHeight="1" x14ac:dyDescent="0.3">
      <c r="A1" s="348" t="s">
        <v>1512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</row>
    <row r="2" spans="1:16" ht="22.05" customHeight="1" x14ac:dyDescent="0.3">
      <c r="A2" s="351" t="s">
        <v>1513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</row>
    <row r="3" spans="1:16" ht="36" customHeight="1" x14ac:dyDescent="0.3">
      <c r="A3" s="350" t="s">
        <v>1514</v>
      </c>
      <c r="B3" s="291"/>
      <c r="C3" s="73" t="s">
        <v>715</v>
      </c>
      <c r="D3" s="349" t="s">
        <v>1515</v>
      </c>
      <c r="E3" s="291"/>
      <c r="F3" s="291"/>
      <c r="G3" s="291"/>
      <c r="H3" s="291"/>
      <c r="I3" s="291"/>
      <c r="J3" s="291"/>
      <c r="K3" s="291"/>
      <c r="L3" s="291"/>
      <c r="M3" s="291"/>
      <c r="N3" s="291"/>
      <c r="O3" s="291"/>
      <c r="P3" s="291"/>
    </row>
    <row r="4" spans="1:16" ht="22.05" customHeight="1" x14ac:dyDescent="0.3">
      <c r="A4" s="81" t="s">
        <v>1516</v>
      </c>
      <c r="B4" s="82" t="s">
        <v>1517</v>
      </c>
      <c r="C4" s="83" t="s">
        <v>1518</v>
      </c>
      <c r="D4" s="84" t="s">
        <v>1519</v>
      </c>
      <c r="E4" s="85" t="s">
        <v>1520</v>
      </c>
      <c r="F4" s="86" t="s">
        <v>1521</v>
      </c>
      <c r="G4" s="87" t="s">
        <v>1522</v>
      </c>
      <c r="H4" s="83" t="s">
        <v>1523</v>
      </c>
      <c r="I4" s="83" t="s">
        <v>1524</v>
      </c>
      <c r="J4" s="83" t="s">
        <v>1525</v>
      </c>
      <c r="K4" s="88"/>
      <c r="L4" s="88"/>
      <c r="M4" s="88"/>
      <c r="N4" s="88"/>
      <c r="O4" s="88"/>
      <c r="P4" s="88"/>
    </row>
    <row r="5" spans="1:16" ht="13.95" customHeight="1" x14ac:dyDescent="0.3">
      <c r="A5" s="333"/>
      <c r="B5" s="291"/>
      <c r="C5" s="291"/>
      <c r="D5" s="291"/>
      <c r="E5" s="291"/>
      <c r="F5" s="291"/>
      <c r="G5" s="291"/>
      <c r="H5" s="291"/>
      <c r="I5" s="291"/>
      <c r="J5" s="291"/>
      <c r="K5" s="291"/>
      <c r="L5" s="291"/>
      <c r="M5" s="291"/>
      <c r="N5" s="291"/>
      <c r="O5" s="291"/>
      <c r="P5" s="291"/>
    </row>
    <row r="6" spans="1:16" ht="28.05" customHeight="1" x14ac:dyDescent="0.3">
      <c r="A6" s="74" t="s">
        <v>492</v>
      </c>
      <c r="B6" s="74" t="s">
        <v>27</v>
      </c>
      <c r="C6" s="74" t="s">
        <v>1247</v>
      </c>
      <c r="D6" s="74" t="s">
        <v>71</v>
      </c>
      <c r="E6" s="74" t="s">
        <v>72</v>
      </c>
      <c r="F6" s="74" t="s">
        <v>73</v>
      </c>
      <c r="G6" s="74" t="s">
        <v>74</v>
      </c>
      <c r="H6" s="74" t="s">
        <v>75</v>
      </c>
      <c r="I6" s="74" t="s">
        <v>76</v>
      </c>
      <c r="J6" s="74" t="s">
        <v>1261</v>
      </c>
      <c r="K6" s="74" t="s">
        <v>29</v>
      </c>
      <c r="L6" s="74" t="s">
        <v>1526</v>
      </c>
      <c r="M6" s="74" t="s">
        <v>1527</v>
      </c>
      <c r="N6" s="74" t="s">
        <v>1528</v>
      </c>
      <c r="O6" s="74" t="s">
        <v>1529</v>
      </c>
      <c r="P6" s="74" t="s">
        <v>1530</v>
      </c>
    </row>
    <row r="7" spans="1:16" ht="18" customHeight="1" x14ac:dyDescent="0.3">
      <c r="A7" s="89">
        <v>1</v>
      </c>
      <c r="B7" s="90" t="s">
        <v>516</v>
      </c>
      <c r="C7" s="91">
        <v>15</v>
      </c>
      <c r="D7" s="92" t="s">
        <v>1531</v>
      </c>
      <c r="E7" s="92" t="s">
        <v>1531</v>
      </c>
      <c r="F7" s="92" t="s">
        <v>1531</v>
      </c>
      <c r="G7" s="92" t="s">
        <v>1531</v>
      </c>
      <c r="H7" s="92" t="s">
        <v>1531</v>
      </c>
      <c r="I7" s="92" t="s">
        <v>1531</v>
      </c>
      <c r="J7" s="93" t="s">
        <v>1286</v>
      </c>
      <c r="K7" s="94">
        <v>4.12</v>
      </c>
      <c r="L7" s="95">
        <v>16.059999999999999</v>
      </c>
      <c r="M7" s="96" t="s">
        <v>235</v>
      </c>
      <c r="N7" s="97">
        <v>16.28</v>
      </c>
      <c r="O7" s="98">
        <v>1.37</v>
      </c>
      <c r="P7" s="99" t="s">
        <v>1532</v>
      </c>
    </row>
    <row r="8" spans="1:16" ht="18" customHeight="1" x14ac:dyDescent="0.3">
      <c r="A8" s="89">
        <v>2</v>
      </c>
      <c r="B8" s="90" t="s">
        <v>527</v>
      </c>
      <c r="C8" s="91">
        <v>15</v>
      </c>
      <c r="D8" s="92" t="s">
        <v>1531</v>
      </c>
      <c r="E8" s="92" t="s">
        <v>1531</v>
      </c>
      <c r="F8" s="92" t="s">
        <v>1531</v>
      </c>
      <c r="G8" s="92" t="s">
        <v>1531</v>
      </c>
      <c r="H8" s="92" t="s">
        <v>1531</v>
      </c>
      <c r="I8" s="92" t="s">
        <v>1531</v>
      </c>
      <c r="J8" s="93" t="s">
        <v>1286</v>
      </c>
      <c r="K8" s="94">
        <v>4.38</v>
      </c>
      <c r="L8" s="95">
        <v>91.8</v>
      </c>
      <c r="M8" s="96" t="s">
        <v>235</v>
      </c>
      <c r="N8" s="97">
        <v>97.2</v>
      </c>
      <c r="O8" s="100">
        <v>5.88</v>
      </c>
      <c r="P8" s="101" t="s">
        <v>1533</v>
      </c>
    </row>
    <row r="9" spans="1:16" ht="18" customHeight="1" x14ac:dyDescent="0.3">
      <c r="A9" s="89">
        <v>3</v>
      </c>
      <c r="B9" s="90" t="s">
        <v>244</v>
      </c>
      <c r="C9" s="91">
        <v>15</v>
      </c>
      <c r="D9" s="92" t="s">
        <v>1531</v>
      </c>
      <c r="E9" s="92" t="s">
        <v>1531</v>
      </c>
      <c r="F9" s="92" t="s">
        <v>1531</v>
      </c>
      <c r="G9" s="92" t="s">
        <v>1531</v>
      </c>
      <c r="H9" s="92" t="s">
        <v>1531</v>
      </c>
      <c r="I9" s="92" t="s">
        <v>1531</v>
      </c>
      <c r="J9" s="93" t="s">
        <v>1286</v>
      </c>
      <c r="K9" s="102">
        <v>3.1</v>
      </c>
      <c r="L9" s="95">
        <v>12.9</v>
      </c>
      <c r="M9" s="96" t="s">
        <v>235</v>
      </c>
      <c r="N9" s="97">
        <v>13.47</v>
      </c>
      <c r="O9" s="103">
        <v>4.42</v>
      </c>
      <c r="P9" s="104" t="s">
        <v>1534</v>
      </c>
    </row>
    <row r="10" spans="1:16" ht="18" customHeight="1" x14ac:dyDescent="0.3">
      <c r="A10" s="89">
        <v>4</v>
      </c>
      <c r="B10" s="90" t="s">
        <v>253</v>
      </c>
      <c r="C10" s="91">
        <v>13</v>
      </c>
      <c r="D10" s="92" t="s">
        <v>1531</v>
      </c>
      <c r="E10" s="92" t="s">
        <v>1531</v>
      </c>
      <c r="F10" s="92" t="s">
        <v>1531</v>
      </c>
      <c r="G10" s="92" t="s">
        <v>1531</v>
      </c>
      <c r="H10" s="105" t="s">
        <v>1535</v>
      </c>
      <c r="I10" s="92" t="s">
        <v>1531</v>
      </c>
      <c r="J10" s="93" t="s">
        <v>1286</v>
      </c>
      <c r="K10" s="94">
        <v>4.72</v>
      </c>
      <c r="L10" s="95">
        <v>1.06</v>
      </c>
      <c r="M10" s="96" t="s">
        <v>235</v>
      </c>
      <c r="N10" s="106">
        <v>1.03</v>
      </c>
      <c r="O10" s="107">
        <v>-2.83</v>
      </c>
      <c r="P10" s="108" t="s">
        <v>1536</v>
      </c>
    </row>
    <row r="11" spans="1:16" ht="18" customHeight="1" x14ac:dyDescent="0.3">
      <c r="A11" s="89">
        <v>5</v>
      </c>
      <c r="B11" s="90" t="s">
        <v>129</v>
      </c>
      <c r="C11" s="91">
        <v>13</v>
      </c>
      <c r="D11" s="92" t="s">
        <v>1531</v>
      </c>
      <c r="E11" s="92" t="s">
        <v>1531</v>
      </c>
      <c r="F11" s="92" t="s">
        <v>1531</v>
      </c>
      <c r="G11" s="105" t="s">
        <v>1535</v>
      </c>
      <c r="H11" s="92" t="s">
        <v>1531</v>
      </c>
      <c r="I11" s="92" t="s">
        <v>1531</v>
      </c>
      <c r="J11" s="93" t="s">
        <v>1286</v>
      </c>
      <c r="K11" s="94">
        <v>4.2699999999999996</v>
      </c>
      <c r="L11" s="95">
        <v>8.6999999999999993</v>
      </c>
      <c r="M11" s="96" t="s">
        <v>235</v>
      </c>
      <c r="N11" s="106">
        <v>8.58</v>
      </c>
      <c r="O11" s="109">
        <v>-1.38</v>
      </c>
      <c r="P11" s="110" t="s">
        <v>1537</v>
      </c>
    </row>
    <row r="12" spans="1:16" ht="18" customHeight="1" x14ac:dyDescent="0.3">
      <c r="A12" s="89">
        <v>6</v>
      </c>
      <c r="B12" s="90" t="s">
        <v>518</v>
      </c>
      <c r="C12" s="91">
        <v>13</v>
      </c>
      <c r="D12" s="92" t="s">
        <v>1531</v>
      </c>
      <c r="E12" s="92" t="s">
        <v>1531</v>
      </c>
      <c r="F12" s="92" t="s">
        <v>1531</v>
      </c>
      <c r="G12" s="92" t="s">
        <v>1531</v>
      </c>
      <c r="H12" s="105" t="s">
        <v>1535</v>
      </c>
      <c r="I12" s="92" t="s">
        <v>1531</v>
      </c>
      <c r="J12" s="93" t="s">
        <v>1286</v>
      </c>
      <c r="K12" s="94">
        <v>4.2699999999999996</v>
      </c>
      <c r="L12" s="95">
        <v>3.06</v>
      </c>
      <c r="M12" s="96" t="s">
        <v>235</v>
      </c>
      <c r="N12" s="106">
        <v>3.05</v>
      </c>
      <c r="O12" s="109">
        <v>-0.33</v>
      </c>
      <c r="P12" s="110" t="s">
        <v>1537</v>
      </c>
    </row>
    <row r="13" spans="1:16" ht="18" customHeight="1" x14ac:dyDescent="0.3">
      <c r="A13" s="89">
        <v>7</v>
      </c>
      <c r="B13" s="90" t="s">
        <v>245</v>
      </c>
      <c r="C13" s="91">
        <v>13</v>
      </c>
      <c r="D13" s="92" t="s">
        <v>1531</v>
      </c>
      <c r="E13" s="92" t="s">
        <v>1531</v>
      </c>
      <c r="F13" s="92" t="s">
        <v>1531</v>
      </c>
      <c r="G13" s="92" t="s">
        <v>1531</v>
      </c>
      <c r="H13" s="105" t="s">
        <v>1535</v>
      </c>
      <c r="I13" s="92" t="s">
        <v>1531</v>
      </c>
      <c r="J13" s="93" t="s">
        <v>1286</v>
      </c>
      <c r="K13" s="94">
        <v>4.59</v>
      </c>
      <c r="L13" s="95">
        <v>7.79</v>
      </c>
      <c r="M13" s="96" t="s">
        <v>235</v>
      </c>
      <c r="N13" s="97">
        <v>7.92</v>
      </c>
      <c r="O13" s="98">
        <v>1.67</v>
      </c>
      <c r="P13" s="99" t="s">
        <v>1532</v>
      </c>
    </row>
    <row r="14" spans="1:16" ht="18" customHeight="1" x14ac:dyDescent="0.3">
      <c r="A14" s="89">
        <v>8</v>
      </c>
      <c r="B14" s="90" t="s">
        <v>149</v>
      </c>
      <c r="C14" s="91">
        <v>13</v>
      </c>
      <c r="D14" s="92" t="s">
        <v>1531</v>
      </c>
      <c r="E14" s="92" t="s">
        <v>1531</v>
      </c>
      <c r="F14" s="92" t="s">
        <v>1531</v>
      </c>
      <c r="G14" s="92" t="s">
        <v>1531</v>
      </c>
      <c r="H14" s="105" t="s">
        <v>1535</v>
      </c>
      <c r="I14" s="92" t="s">
        <v>1531</v>
      </c>
      <c r="J14" s="93" t="s">
        <v>1286</v>
      </c>
      <c r="K14" s="94">
        <v>3.92</v>
      </c>
      <c r="L14" s="95">
        <v>10.83</v>
      </c>
      <c r="M14" s="96" t="s">
        <v>235</v>
      </c>
      <c r="N14" s="106">
        <v>10.82</v>
      </c>
      <c r="O14" s="109">
        <v>-0.09</v>
      </c>
      <c r="P14" s="110" t="s">
        <v>1537</v>
      </c>
    </row>
    <row r="15" spans="1:16" ht="18" customHeight="1" x14ac:dyDescent="0.3">
      <c r="A15" s="89">
        <v>9</v>
      </c>
      <c r="B15" s="90" t="s">
        <v>519</v>
      </c>
      <c r="C15" s="91">
        <v>13</v>
      </c>
      <c r="D15" s="92" t="s">
        <v>1531</v>
      </c>
      <c r="E15" s="92" t="s">
        <v>1531</v>
      </c>
      <c r="F15" s="92" t="s">
        <v>1531</v>
      </c>
      <c r="G15" s="92" t="s">
        <v>1531</v>
      </c>
      <c r="H15" s="105" t="s">
        <v>1535</v>
      </c>
      <c r="I15" s="92" t="s">
        <v>1531</v>
      </c>
      <c r="J15" s="93" t="s">
        <v>1286</v>
      </c>
      <c r="K15" s="94">
        <v>4.6500000000000004</v>
      </c>
      <c r="L15" s="95">
        <v>78.5</v>
      </c>
      <c r="M15" s="96" t="s">
        <v>235</v>
      </c>
      <c r="N15" s="106">
        <v>77.55</v>
      </c>
      <c r="O15" s="109">
        <v>-1.21</v>
      </c>
      <c r="P15" s="110" t="s">
        <v>1537</v>
      </c>
    </row>
    <row r="16" spans="1:16" ht="18" customHeight="1" x14ac:dyDescent="0.3">
      <c r="A16" s="89">
        <v>10</v>
      </c>
      <c r="B16" s="90" t="s">
        <v>170</v>
      </c>
      <c r="C16" s="91">
        <v>13</v>
      </c>
      <c r="D16" s="92" t="s">
        <v>1531</v>
      </c>
      <c r="E16" s="92" t="s">
        <v>1531</v>
      </c>
      <c r="F16" s="92" t="s">
        <v>1531</v>
      </c>
      <c r="G16" s="92" t="s">
        <v>1531</v>
      </c>
      <c r="H16" s="105" t="s">
        <v>1535</v>
      </c>
      <c r="I16" s="92" t="s">
        <v>1531</v>
      </c>
      <c r="J16" s="93" t="s">
        <v>1286</v>
      </c>
      <c r="K16" s="102">
        <v>2.99</v>
      </c>
      <c r="L16" s="95">
        <v>8.49</v>
      </c>
      <c r="M16" s="96" t="s">
        <v>235</v>
      </c>
      <c r="N16" s="106">
        <v>8.4700000000000006</v>
      </c>
      <c r="O16" s="109">
        <v>-0.24</v>
      </c>
      <c r="P16" s="110" t="s">
        <v>1537</v>
      </c>
    </row>
    <row r="17" spans="1:16" ht="18" customHeight="1" x14ac:dyDescent="0.3">
      <c r="A17" s="89">
        <v>11</v>
      </c>
      <c r="B17" s="90" t="s">
        <v>526</v>
      </c>
      <c r="C17" s="91">
        <v>13</v>
      </c>
      <c r="D17" s="92" t="s">
        <v>1531</v>
      </c>
      <c r="E17" s="92" t="s">
        <v>1531</v>
      </c>
      <c r="F17" s="92" t="s">
        <v>1531</v>
      </c>
      <c r="G17" s="92" t="s">
        <v>1531</v>
      </c>
      <c r="H17" s="105" t="s">
        <v>1535</v>
      </c>
      <c r="I17" s="92" t="s">
        <v>1531</v>
      </c>
      <c r="J17" s="93" t="s">
        <v>1286</v>
      </c>
      <c r="K17" s="94">
        <v>3.74</v>
      </c>
      <c r="L17" s="95">
        <v>121.4</v>
      </c>
      <c r="M17" s="96" t="s">
        <v>235</v>
      </c>
      <c r="N17" s="106">
        <v>119.6</v>
      </c>
      <c r="O17" s="109">
        <v>-1.48</v>
      </c>
      <c r="P17" s="110" t="s">
        <v>1537</v>
      </c>
    </row>
    <row r="18" spans="1:16" ht="18" customHeight="1" x14ac:dyDescent="0.3">
      <c r="A18" s="89">
        <v>12</v>
      </c>
      <c r="B18" s="90" t="s">
        <v>221</v>
      </c>
      <c r="C18" s="91">
        <v>13</v>
      </c>
      <c r="D18" s="92" t="s">
        <v>1531</v>
      </c>
      <c r="E18" s="92" t="s">
        <v>1531</v>
      </c>
      <c r="F18" s="92" t="s">
        <v>1531</v>
      </c>
      <c r="G18" s="105" t="s">
        <v>1535</v>
      </c>
      <c r="H18" s="92" t="s">
        <v>1531</v>
      </c>
      <c r="I18" s="92" t="s">
        <v>1531</v>
      </c>
      <c r="J18" s="93" t="s">
        <v>1286</v>
      </c>
      <c r="K18" s="102">
        <v>3.24</v>
      </c>
      <c r="L18" s="95">
        <v>27.9</v>
      </c>
      <c r="M18" s="96" t="s">
        <v>235</v>
      </c>
      <c r="N18" s="97">
        <v>28.08</v>
      </c>
      <c r="O18" s="98">
        <v>0.65</v>
      </c>
      <c r="P18" s="99" t="s">
        <v>1532</v>
      </c>
    </row>
    <row r="19" spans="1:16" ht="18" customHeight="1" x14ac:dyDescent="0.3">
      <c r="A19" s="89">
        <v>13</v>
      </c>
      <c r="B19" s="90" t="s">
        <v>258</v>
      </c>
      <c r="C19" s="91">
        <v>13</v>
      </c>
      <c r="D19" s="92" t="s">
        <v>1531</v>
      </c>
      <c r="E19" s="92" t="s">
        <v>1531</v>
      </c>
      <c r="F19" s="92" t="s">
        <v>1531</v>
      </c>
      <c r="G19" s="92" t="s">
        <v>1531</v>
      </c>
      <c r="H19" s="105" t="s">
        <v>1535</v>
      </c>
      <c r="I19" s="92" t="s">
        <v>1531</v>
      </c>
      <c r="J19" s="93" t="s">
        <v>1286</v>
      </c>
      <c r="K19" s="94">
        <v>4.47</v>
      </c>
      <c r="L19" s="95">
        <v>26.36</v>
      </c>
      <c r="M19" s="96" t="s">
        <v>235</v>
      </c>
      <c r="N19" s="97">
        <v>26.64</v>
      </c>
      <c r="O19" s="98">
        <v>1.06</v>
      </c>
      <c r="P19" s="99" t="s">
        <v>1532</v>
      </c>
    </row>
    <row r="20" spans="1:16" ht="18" customHeight="1" x14ac:dyDescent="0.3">
      <c r="A20" s="89">
        <v>14</v>
      </c>
      <c r="B20" s="90" t="s">
        <v>218</v>
      </c>
      <c r="C20" s="91">
        <v>13</v>
      </c>
      <c r="D20" s="92" t="s">
        <v>1531</v>
      </c>
      <c r="E20" s="92" t="s">
        <v>1531</v>
      </c>
      <c r="F20" s="92" t="s">
        <v>1531</v>
      </c>
      <c r="G20" s="92" t="s">
        <v>1531</v>
      </c>
      <c r="H20" s="105" t="s">
        <v>1535</v>
      </c>
      <c r="I20" s="92" t="s">
        <v>1531</v>
      </c>
      <c r="J20" s="93" t="s">
        <v>1286</v>
      </c>
      <c r="K20" s="102">
        <v>2.84</v>
      </c>
      <c r="L20" s="95">
        <v>11.31</v>
      </c>
      <c r="M20" s="96" t="s">
        <v>235</v>
      </c>
      <c r="N20" s="106">
        <v>11.13</v>
      </c>
      <c r="O20" s="109">
        <v>-1.59</v>
      </c>
      <c r="P20" s="110" t="s">
        <v>1537</v>
      </c>
    </row>
    <row r="21" spans="1:16" ht="18" customHeight="1" x14ac:dyDescent="0.3">
      <c r="A21" s="89">
        <v>15</v>
      </c>
      <c r="B21" s="90" t="s">
        <v>534</v>
      </c>
      <c r="C21" s="91">
        <v>13</v>
      </c>
      <c r="D21" s="92" t="s">
        <v>1531</v>
      </c>
      <c r="E21" s="92" t="s">
        <v>1531</v>
      </c>
      <c r="F21" s="92" t="s">
        <v>1531</v>
      </c>
      <c r="G21" s="105" t="s">
        <v>1535</v>
      </c>
      <c r="H21" s="92" t="s">
        <v>1531</v>
      </c>
      <c r="I21" s="92" t="s">
        <v>1531</v>
      </c>
      <c r="J21" s="93" t="s">
        <v>1286</v>
      </c>
      <c r="K21" s="94">
        <v>4.8</v>
      </c>
      <c r="L21" s="95">
        <v>199.5</v>
      </c>
      <c r="M21" s="96" t="s">
        <v>235</v>
      </c>
      <c r="N21" s="106">
        <v>194.9</v>
      </c>
      <c r="O21" s="107">
        <v>-2.31</v>
      </c>
      <c r="P21" s="108" t="s">
        <v>1536</v>
      </c>
    </row>
    <row r="22" spans="1:16" ht="18" customHeight="1" x14ac:dyDescent="0.3">
      <c r="A22" s="89">
        <v>16</v>
      </c>
      <c r="B22" s="90" t="s">
        <v>536</v>
      </c>
      <c r="C22" s="91">
        <v>13</v>
      </c>
      <c r="D22" s="92" t="s">
        <v>1531</v>
      </c>
      <c r="E22" s="92" t="s">
        <v>1531</v>
      </c>
      <c r="F22" s="92" t="s">
        <v>1531</v>
      </c>
      <c r="G22" s="92" t="s">
        <v>1531</v>
      </c>
      <c r="H22" s="105" t="s">
        <v>1535</v>
      </c>
      <c r="I22" s="92" t="s">
        <v>1531</v>
      </c>
      <c r="J22" s="93" t="s">
        <v>1286</v>
      </c>
      <c r="K22" s="94">
        <v>4.51</v>
      </c>
      <c r="L22" s="95">
        <v>9</v>
      </c>
      <c r="M22" s="96" t="s">
        <v>235</v>
      </c>
      <c r="N22" s="97">
        <v>9.5500000000000007</v>
      </c>
      <c r="O22" s="100">
        <v>6.11</v>
      </c>
      <c r="P22" s="101" t="s">
        <v>1533</v>
      </c>
    </row>
    <row r="23" spans="1:16" ht="18" customHeight="1" x14ac:dyDescent="0.3">
      <c r="A23" s="89">
        <v>17</v>
      </c>
      <c r="B23" s="90" t="s">
        <v>542</v>
      </c>
      <c r="C23" s="91">
        <v>13</v>
      </c>
      <c r="D23" s="92" t="s">
        <v>1531</v>
      </c>
      <c r="E23" s="92" t="s">
        <v>1531</v>
      </c>
      <c r="F23" s="92" t="s">
        <v>1531</v>
      </c>
      <c r="G23" s="92" t="s">
        <v>1531</v>
      </c>
      <c r="H23" s="92" t="s">
        <v>1531</v>
      </c>
      <c r="I23" s="105" t="s">
        <v>1535</v>
      </c>
      <c r="J23" s="93" t="s">
        <v>1286</v>
      </c>
      <c r="K23" s="94">
        <v>4.0999999999999996</v>
      </c>
      <c r="L23" s="95">
        <v>28.6</v>
      </c>
      <c r="M23" s="96" t="s">
        <v>235</v>
      </c>
      <c r="N23" s="106">
        <v>28.54</v>
      </c>
      <c r="O23" s="109">
        <v>-0.21</v>
      </c>
      <c r="P23" s="110" t="s">
        <v>1537</v>
      </c>
    </row>
    <row r="24" spans="1:16" ht="18" customHeight="1" x14ac:dyDescent="0.3">
      <c r="A24" s="89">
        <v>18</v>
      </c>
      <c r="B24" s="90" t="s">
        <v>546</v>
      </c>
      <c r="C24" s="91">
        <v>13</v>
      </c>
      <c r="D24" s="92" t="s">
        <v>1531</v>
      </c>
      <c r="E24" s="92" t="s">
        <v>1531</v>
      </c>
      <c r="F24" s="92" t="s">
        <v>1531</v>
      </c>
      <c r="G24" s="92" t="s">
        <v>1531</v>
      </c>
      <c r="H24" s="105" t="s">
        <v>1535</v>
      </c>
      <c r="I24" s="92" t="s">
        <v>1531</v>
      </c>
      <c r="J24" s="93" t="s">
        <v>1286</v>
      </c>
      <c r="K24" s="94">
        <v>4</v>
      </c>
      <c r="L24" s="95">
        <v>708.5</v>
      </c>
      <c r="M24" s="96" t="s">
        <v>235</v>
      </c>
      <c r="N24" s="106">
        <v>707</v>
      </c>
      <c r="O24" s="109">
        <v>-0.21</v>
      </c>
      <c r="P24" s="110" t="s">
        <v>1537</v>
      </c>
    </row>
    <row r="25" spans="1:16" ht="18" customHeight="1" x14ac:dyDescent="0.3">
      <c r="A25" s="89">
        <v>19</v>
      </c>
      <c r="B25" s="90" t="s">
        <v>549</v>
      </c>
      <c r="C25" s="91">
        <v>13</v>
      </c>
      <c r="D25" s="92" t="s">
        <v>1531</v>
      </c>
      <c r="E25" s="92" t="s">
        <v>1531</v>
      </c>
      <c r="F25" s="92" t="s">
        <v>1531</v>
      </c>
      <c r="G25" s="92" t="s">
        <v>1531</v>
      </c>
      <c r="H25" s="92" t="s">
        <v>1531</v>
      </c>
      <c r="I25" s="105" t="s">
        <v>1535</v>
      </c>
      <c r="J25" s="93" t="s">
        <v>1286</v>
      </c>
      <c r="K25" s="94">
        <v>4.97</v>
      </c>
      <c r="L25" s="95">
        <v>18.98</v>
      </c>
      <c r="M25" s="96" t="s">
        <v>235</v>
      </c>
      <c r="N25" s="106">
        <v>18.82</v>
      </c>
      <c r="O25" s="109">
        <v>-0.84</v>
      </c>
      <c r="P25" s="110" t="s">
        <v>1537</v>
      </c>
    </row>
    <row r="26" spans="1:16" ht="18" customHeight="1" x14ac:dyDescent="0.3">
      <c r="A26" s="89">
        <v>20</v>
      </c>
      <c r="B26" s="90" t="s">
        <v>550</v>
      </c>
      <c r="C26" s="91">
        <v>13</v>
      </c>
      <c r="D26" s="92" t="s">
        <v>1531</v>
      </c>
      <c r="E26" s="92" t="s">
        <v>1531</v>
      </c>
      <c r="F26" s="92" t="s">
        <v>1531</v>
      </c>
      <c r="G26" s="92" t="s">
        <v>1531</v>
      </c>
      <c r="H26" s="105" t="s">
        <v>1535</v>
      </c>
      <c r="I26" s="92" t="s">
        <v>1531</v>
      </c>
      <c r="J26" s="93" t="s">
        <v>1286</v>
      </c>
      <c r="K26" s="94">
        <v>4.51</v>
      </c>
      <c r="L26" s="95">
        <v>6.29</v>
      </c>
      <c r="M26" s="96" t="s">
        <v>235</v>
      </c>
      <c r="N26" s="106">
        <v>6.08</v>
      </c>
      <c r="O26" s="107">
        <v>-3.34</v>
      </c>
      <c r="P26" s="108" t="s">
        <v>1536</v>
      </c>
    </row>
    <row r="27" spans="1:16" ht="18" customHeight="1" x14ac:dyDescent="0.3">
      <c r="A27" s="89">
        <v>21</v>
      </c>
      <c r="B27" s="90" t="s">
        <v>555</v>
      </c>
      <c r="C27" s="91">
        <v>13</v>
      </c>
      <c r="D27" s="92" t="s">
        <v>1531</v>
      </c>
      <c r="E27" s="92" t="s">
        <v>1531</v>
      </c>
      <c r="F27" s="92" t="s">
        <v>1531</v>
      </c>
      <c r="G27" s="105" t="s">
        <v>1535</v>
      </c>
      <c r="H27" s="92" t="s">
        <v>1531</v>
      </c>
      <c r="I27" s="92" t="s">
        <v>1531</v>
      </c>
      <c r="J27" s="93" t="s">
        <v>1286</v>
      </c>
      <c r="K27" s="94">
        <v>4.71</v>
      </c>
      <c r="L27" s="95">
        <v>34.32</v>
      </c>
      <c r="M27" s="96" t="s">
        <v>235</v>
      </c>
      <c r="N27" s="106">
        <v>34</v>
      </c>
      <c r="O27" s="109">
        <v>-0.93</v>
      </c>
      <c r="P27" s="110" t="s">
        <v>1537</v>
      </c>
    </row>
    <row r="28" spans="1:16" ht="18" customHeight="1" x14ac:dyDescent="0.3">
      <c r="A28" s="89">
        <v>22</v>
      </c>
      <c r="B28" s="90" t="s">
        <v>92</v>
      </c>
      <c r="C28" s="91">
        <v>13</v>
      </c>
      <c r="D28" s="92" t="s">
        <v>1531</v>
      </c>
      <c r="E28" s="92" t="s">
        <v>1531</v>
      </c>
      <c r="F28" s="92" t="s">
        <v>1531</v>
      </c>
      <c r="G28" s="105" t="s">
        <v>1535</v>
      </c>
      <c r="H28" s="92" t="s">
        <v>1531</v>
      </c>
      <c r="I28" s="92" t="s">
        <v>1531</v>
      </c>
      <c r="J28" s="93" t="s">
        <v>1286</v>
      </c>
      <c r="K28" s="94">
        <v>4.88</v>
      </c>
      <c r="L28" s="95">
        <v>6.29</v>
      </c>
      <c r="M28" s="96" t="s">
        <v>235</v>
      </c>
      <c r="N28" s="106">
        <v>6.17</v>
      </c>
      <c r="O28" s="109">
        <v>-1.91</v>
      </c>
      <c r="P28" s="110" t="s">
        <v>1537</v>
      </c>
    </row>
    <row r="29" spans="1:16" ht="18" customHeight="1" x14ac:dyDescent="0.3">
      <c r="A29" s="89">
        <v>23</v>
      </c>
      <c r="B29" s="90" t="s">
        <v>141</v>
      </c>
      <c r="C29" s="91">
        <v>13</v>
      </c>
      <c r="D29" s="92" t="s">
        <v>1531</v>
      </c>
      <c r="E29" s="92" t="s">
        <v>1531</v>
      </c>
      <c r="F29" s="92" t="s">
        <v>1531</v>
      </c>
      <c r="G29" s="92" t="s">
        <v>1531</v>
      </c>
      <c r="H29" s="105" t="s">
        <v>1535</v>
      </c>
      <c r="I29" s="92" t="s">
        <v>1531</v>
      </c>
      <c r="J29" s="93" t="s">
        <v>1286</v>
      </c>
      <c r="K29" s="102">
        <v>2.9</v>
      </c>
      <c r="L29" s="95">
        <v>348</v>
      </c>
      <c r="M29" s="96" t="s">
        <v>235</v>
      </c>
      <c r="N29" s="106">
        <v>344</v>
      </c>
      <c r="O29" s="109">
        <v>-1.1499999999999999</v>
      </c>
      <c r="P29" s="110" t="s">
        <v>1537</v>
      </c>
    </row>
    <row r="30" spans="1:16" ht="18" customHeight="1" x14ac:dyDescent="0.3">
      <c r="A30" s="89">
        <v>24</v>
      </c>
      <c r="B30" s="90" t="s">
        <v>571</v>
      </c>
      <c r="C30" s="91">
        <v>13</v>
      </c>
      <c r="D30" s="92" t="s">
        <v>1531</v>
      </c>
      <c r="E30" s="92" t="s">
        <v>1531</v>
      </c>
      <c r="F30" s="92" t="s">
        <v>1531</v>
      </c>
      <c r="G30" s="92" t="s">
        <v>1531</v>
      </c>
      <c r="H30" s="105" t="s">
        <v>1535</v>
      </c>
      <c r="I30" s="92" t="s">
        <v>1531</v>
      </c>
      <c r="J30" s="93" t="s">
        <v>1286</v>
      </c>
      <c r="K30" s="94">
        <v>3.81</v>
      </c>
      <c r="L30" s="95">
        <v>300</v>
      </c>
      <c r="M30" s="96" t="s">
        <v>235</v>
      </c>
      <c r="N30" s="106">
        <v>298</v>
      </c>
      <c r="O30" s="109">
        <v>-0.67</v>
      </c>
      <c r="P30" s="110" t="s">
        <v>1537</v>
      </c>
    </row>
    <row r="31" spans="1:16" ht="18" customHeight="1" x14ac:dyDescent="0.3">
      <c r="A31" s="89">
        <v>25</v>
      </c>
      <c r="B31" s="90" t="s">
        <v>140</v>
      </c>
      <c r="C31" s="91">
        <v>13</v>
      </c>
      <c r="D31" s="92" t="s">
        <v>1531</v>
      </c>
      <c r="E31" s="92" t="s">
        <v>1531</v>
      </c>
      <c r="F31" s="92" t="s">
        <v>1531</v>
      </c>
      <c r="G31" s="92" t="s">
        <v>1531</v>
      </c>
      <c r="H31" s="92" t="s">
        <v>1531</v>
      </c>
      <c r="I31" s="105" t="s">
        <v>1535</v>
      </c>
      <c r="J31" s="93" t="s">
        <v>1286</v>
      </c>
      <c r="K31" s="94">
        <v>4.72</v>
      </c>
      <c r="L31" s="95">
        <v>112</v>
      </c>
      <c r="M31" s="96" t="s">
        <v>235</v>
      </c>
      <c r="N31" s="97">
        <v>115.3</v>
      </c>
      <c r="O31" s="103">
        <v>2.95</v>
      </c>
      <c r="P31" s="104" t="s">
        <v>1534</v>
      </c>
    </row>
    <row r="32" spans="1:16" ht="18" customHeight="1" x14ac:dyDescent="0.3">
      <c r="A32" s="89">
        <v>26</v>
      </c>
      <c r="B32" s="90" t="s">
        <v>572</v>
      </c>
      <c r="C32" s="91">
        <v>13</v>
      </c>
      <c r="D32" s="92" t="s">
        <v>1531</v>
      </c>
      <c r="E32" s="92" t="s">
        <v>1531</v>
      </c>
      <c r="F32" s="92" t="s">
        <v>1531</v>
      </c>
      <c r="G32" s="92" t="s">
        <v>1531</v>
      </c>
      <c r="H32" s="105" t="s">
        <v>1535</v>
      </c>
      <c r="I32" s="92" t="s">
        <v>1531</v>
      </c>
      <c r="J32" s="93" t="s">
        <v>1286</v>
      </c>
      <c r="K32" s="94">
        <v>4.07</v>
      </c>
      <c r="L32" s="95">
        <v>27.82</v>
      </c>
      <c r="M32" s="96" t="s">
        <v>235</v>
      </c>
      <c r="N32" s="97">
        <v>28.38</v>
      </c>
      <c r="O32" s="103">
        <v>2.0099999999999998</v>
      </c>
      <c r="P32" s="104" t="s">
        <v>1534</v>
      </c>
    </row>
    <row r="33" spans="1:16" ht="18" customHeight="1" x14ac:dyDescent="0.3">
      <c r="A33" s="89">
        <v>27</v>
      </c>
      <c r="B33" s="90" t="s">
        <v>574</v>
      </c>
      <c r="C33" s="91">
        <v>13</v>
      </c>
      <c r="D33" s="92" t="s">
        <v>1531</v>
      </c>
      <c r="E33" s="92" t="s">
        <v>1531</v>
      </c>
      <c r="F33" s="92" t="s">
        <v>1531</v>
      </c>
      <c r="G33" s="92" t="s">
        <v>1531</v>
      </c>
      <c r="H33" s="105" t="s">
        <v>1535</v>
      </c>
      <c r="I33" s="92" t="s">
        <v>1531</v>
      </c>
      <c r="J33" s="93" t="s">
        <v>1286</v>
      </c>
      <c r="K33" s="94">
        <v>4.96</v>
      </c>
      <c r="L33" s="95">
        <v>6.23</v>
      </c>
      <c r="M33" s="96" t="s">
        <v>235</v>
      </c>
      <c r="N33" s="97">
        <v>6.3</v>
      </c>
      <c r="O33" s="98">
        <v>1.1200000000000001</v>
      </c>
      <c r="P33" s="99" t="s">
        <v>1532</v>
      </c>
    </row>
    <row r="34" spans="1:16" ht="18" customHeight="1" x14ac:dyDescent="0.3">
      <c r="A34" s="89">
        <v>28</v>
      </c>
      <c r="B34" s="90" t="s">
        <v>234</v>
      </c>
      <c r="C34" s="91">
        <v>13</v>
      </c>
      <c r="D34" s="92" t="s">
        <v>1531</v>
      </c>
      <c r="E34" s="92" t="s">
        <v>1531</v>
      </c>
      <c r="F34" s="92" t="s">
        <v>1531</v>
      </c>
      <c r="G34" s="92" t="s">
        <v>1531</v>
      </c>
      <c r="H34" s="92" t="s">
        <v>1531</v>
      </c>
      <c r="I34" s="92" t="s">
        <v>1531</v>
      </c>
      <c r="J34" s="111" t="s">
        <v>1538</v>
      </c>
      <c r="K34" s="112">
        <v>7.73</v>
      </c>
      <c r="L34" s="95">
        <v>21.58</v>
      </c>
      <c r="M34" s="96" t="s">
        <v>235</v>
      </c>
      <c r="N34" s="97">
        <v>21.88</v>
      </c>
      <c r="O34" s="98">
        <v>1.39</v>
      </c>
      <c r="P34" s="99" t="s">
        <v>1532</v>
      </c>
    </row>
    <row r="35" spans="1:16" ht="18" customHeight="1" x14ac:dyDescent="0.3">
      <c r="A35" s="89">
        <v>29</v>
      </c>
      <c r="B35" s="90" t="s">
        <v>579</v>
      </c>
      <c r="C35" s="91">
        <v>13</v>
      </c>
      <c r="D35" s="92" t="s">
        <v>1531</v>
      </c>
      <c r="E35" s="92" t="s">
        <v>1531</v>
      </c>
      <c r="F35" s="92" t="s">
        <v>1531</v>
      </c>
      <c r="G35" s="92" t="s">
        <v>1531</v>
      </c>
      <c r="H35" s="105" t="s">
        <v>1535</v>
      </c>
      <c r="I35" s="92" t="s">
        <v>1531</v>
      </c>
      <c r="J35" s="93" t="s">
        <v>1286</v>
      </c>
      <c r="K35" s="94">
        <v>4.87</v>
      </c>
      <c r="L35" s="95">
        <v>93.45</v>
      </c>
      <c r="M35" s="96" t="s">
        <v>235</v>
      </c>
      <c r="N35" s="97">
        <v>93.55</v>
      </c>
      <c r="O35" s="98">
        <v>0.11</v>
      </c>
      <c r="P35" s="99" t="s">
        <v>1532</v>
      </c>
    </row>
    <row r="36" spans="1:16" ht="18" customHeight="1" x14ac:dyDescent="0.3">
      <c r="A36" s="89">
        <v>30</v>
      </c>
      <c r="B36" s="90" t="s">
        <v>116</v>
      </c>
      <c r="C36" s="91">
        <v>13</v>
      </c>
      <c r="D36" s="92" t="s">
        <v>1531</v>
      </c>
      <c r="E36" s="92" t="s">
        <v>1531</v>
      </c>
      <c r="F36" s="92" t="s">
        <v>1531</v>
      </c>
      <c r="G36" s="92" t="s">
        <v>1531</v>
      </c>
      <c r="H36" s="105" t="s">
        <v>1535</v>
      </c>
      <c r="I36" s="92" t="s">
        <v>1531</v>
      </c>
      <c r="J36" s="93" t="s">
        <v>1286</v>
      </c>
      <c r="K36" s="94">
        <v>4.3600000000000003</v>
      </c>
      <c r="L36" s="95">
        <v>10.3</v>
      </c>
      <c r="M36" s="96" t="s">
        <v>235</v>
      </c>
      <c r="N36" s="97">
        <v>10.54</v>
      </c>
      <c r="O36" s="103">
        <v>2.33</v>
      </c>
      <c r="P36" s="104" t="s">
        <v>1534</v>
      </c>
    </row>
    <row r="37" spans="1:16" ht="18" customHeight="1" x14ac:dyDescent="0.3">
      <c r="A37" s="89">
        <v>31</v>
      </c>
      <c r="B37" s="90" t="s">
        <v>150</v>
      </c>
      <c r="C37" s="91">
        <v>13</v>
      </c>
      <c r="D37" s="92" t="s">
        <v>1531</v>
      </c>
      <c r="E37" s="92" t="s">
        <v>1531</v>
      </c>
      <c r="F37" s="92" t="s">
        <v>1531</v>
      </c>
      <c r="G37" s="92" t="s">
        <v>1531</v>
      </c>
      <c r="H37" s="105" t="s">
        <v>1535</v>
      </c>
      <c r="I37" s="92" t="s">
        <v>1531</v>
      </c>
      <c r="J37" s="93" t="s">
        <v>1286</v>
      </c>
      <c r="K37" s="94">
        <v>4.3600000000000003</v>
      </c>
      <c r="L37" s="95">
        <v>4.75</v>
      </c>
      <c r="M37" s="96" t="s">
        <v>235</v>
      </c>
      <c r="N37" s="106">
        <v>4.6500000000000004</v>
      </c>
      <c r="O37" s="107">
        <v>-2.11</v>
      </c>
      <c r="P37" s="108" t="s">
        <v>1536</v>
      </c>
    </row>
    <row r="38" spans="1:16" ht="18" customHeight="1" x14ac:dyDescent="0.3">
      <c r="A38" s="89">
        <v>32</v>
      </c>
      <c r="B38" s="90" t="s">
        <v>111</v>
      </c>
      <c r="C38" s="91">
        <v>13</v>
      </c>
      <c r="D38" s="92" t="s">
        <v>1531</v>
      </c>
      <c r="E38" s="92" t="s">
        <v>1531</v>
      </c>
      <c r="F38" s="92" t="s">
        <v>1531</v>
      </c>
      <c r="G38" s="92" t="s">
        <v>1531</v>
      </c>
      <c r="H38" s="105" t="s">
        <v>1535</v>
      </c>
      <c r="I38" s="92" t="s">
        <v>1531</v>
      </c>
      <c r="J38" s="93" t="s">
        <v>1286</v>
      </c>
      <c r="K38" s="94">
        <v>4.3099999999999996</v>
      </c>
      <c r="L38" s="95">
        <v>3.1</v>
      </c>
      <c r="M38" s="96" t="s">
        <v>235</v>
      </c>
      <c r="N38" s="106">
        <v>2.97</v>
      </c>
      <c r="O38" s="107">
        <v>-4.1900000000000004</v>
      </c>
      <c r="P38" s="108" t="s">
        <v>1536</v>
      </c>
    </row>
    <row r="39" spans="1:16" ht="18" customHeight="1" x14ac:dyDescent="0.3">
      <c r="A39" s="89">
        <v>33</v>
      </c>
      <c r="B39" s="90" t="s">
        <v>195</v>
      </c>
      <c r="C39" s="91">
        <v>13</v>
      </c>
      <c r="D39" s="92" t="s">
        <v>1531</v>
      </c>
      <c r="E39" s="92" t="s">
        <v>1531</v>
      </c>
      <c r="F39" s="92" t="s">
        <v>1531</v>
      </c>
      <c r="G39" s="92" t="s">
        <v>1531</v>
      </c>
      <c r="H39" s="105" t="s">
        <v>1535</v>
      </c>
      <c r="I39" s="92" t="s">
        <v>1531</v>
      </c>
      <c r="J39" s="93" t="s">
        <v>1286</v>
      </c>
      <c r="K39" s="94">
        <v>3.57</v>
      </c>
      <c r="L39" s="95">
        <v>14.7</v>
      </c>
      <c r="M39" s="96" t="s">
        <v>235</v>
      </c>
      <c r="N39" s="106">
        <v>14.37</v>
      </c>
      <c r="O39" s="107">
        <v>-2.2400000000000002</v>
      </c>
      <c r="P39" s="108" t="s">
        <v>1536</v>
      </c>
    </row>
    <row r="40" spans="1:16" ht="18" customHeight="1" x14ac:dyDescent="0.3">
      <c r="A40" s="89">
        <v>34</v>
      </c>
      <c r="B40" s="90" t="s">
        <v>215</v>
      </c>
      <c r="C40" s="91">
        <v>13</v>
      </c>
      <c r="D40" s="92" t="s">
        <v>1531</v>
      </c>
      <c r="E40" s="92" t="s">
        <v>1531</v>
      </c>
      <c r="F40" s="92" t="s">
        <v>1531</v>
      </c>
      <c r="G40" s="92" t="s">
        <v>1531</v>
      </c>
      <c r="H40" s="105" t="s">
        <v>1535</v>
      </c>
      <c r="I40" s="92" t="s">
        <v>1531</v>
      </c>
      <c r="J40" s="93" t="s">
        <v>1286</v>
      </c>
      <c r="K40" s="94">
        <v>4.8600000000000003</v>
      </c>
      <c r="L40" s="95">
        <v>8.65</v>
      </c>
      <c r="M40" s="96" t="s">
        <v>235</v>
      </c>
      <c r="N40" s="106">
        <v>8.42</v>
      </c>
      <c r="O40" s="107">
        <v>-2.66</v>
      </c>
      <c r="P40" s="108" t="s">
        <v>1536</v>
      </c>
    </row>
    <row r="41" spans="1:16" ht="18" customHeight="1" x14ac:dyDescent="0.3">
      <c r="A41" s="89">
        <v>35</v>
      </c>
      <c r="B41" s="90" t="s">
        <v>608</v>
      </c>
      <c r="C41" s="91">
        <v>13</v>
      </c>
      <c r="D41" s="92" t="s">
        <v>1531</v>
      </c>
      <c r="E41" s="92" t="s">
        <v>1531</v>
      </c>
      <c r="F41" s="92" t="s">
        <v>1531</v>
      </c>
      <c r="G41" s="92" t="s">
        <v>1531</v>
      </c>
      <c r="H41" s="92" t="s">
        <v>1531</v>
      </c>
      <c r="I41" s="92" t="s">
        <v>1531</v>
      </c>
      <c r="J41" s="111" t="s">
        <v>1538</v>
      </c>
      <c r="K41" s="112">
        <v>5.08</v>
      </c>
      <c r="L41" s="95">
        <v>44.54</v>
      </c>
      <c r="M41" s="96" t="s">
        <v>235</v>
      </c>
      <c r="N41" s="97">
        <v>47.1</v>
      </c>
      <c r="O41" s="100">
        <v>5.75</v>
      </c>
      <c r="P41" s="101" t="s">
        <v>1533</v>
      </c>
    </row>
    <row r="42" spans="1:16" ht="18" customHeight="1" x14ac:dyDescent="0.3">
      <c r="A42" s="89">
        <v>36</v>
      </c>
      <c r="B42" s="90" t="s">
        <v>83</v>
      </c>
      <c r="C42" s="91">
        <v>13</v>
      </c>
      <c r="D42" s="92" t="s">
        <v>1531</v>
      </c>
      <c r="E42" s="92" t="s">
        <v>1531</v>
      </c>
      <c r="F42" s="92" t="s">
        <v>1531</v>
      </c>
      <c r="G42" s="105" t="s">
        <v>1535</v>
      </c>
      <c r="H42" s="92" t="s">
        <v>1531</v>
      </c>
      <c r="I42" s="92" t="s">
        <v>1531</v>
      </c>
      <c r="J42" s="93" t="s">
        <v>1286</v>
      </c>
      <c r="K42" s="94">
        <v>5</v>
      </c>
      <c r="L42" s="95">
        <v>308.75</v>
      </c>
      <c r="M42" s="96" t="s">
        <v>235</v>
      </c>
      <c r="N42" s="97">
        <v>321</v>
      </c>
      <c r="O42" s="103">
        <v>3.97</v>
      </c>
      <c r="P42" s="104" t="s">
        <v>1534</v>
      </c>
    </row>
    <row r="43" spans="1:16" ht="18" customHeight="1" x14ac:dyDescent="0.3">
      <c r="A43" s="89">
        <v>37</v>
      </c>
      <c r="B43" s="90" t="s">
        <v>280</v>
      </c>
      <c r="C43" s="91">
        <v>13</v>
      </c>
      <c r="D43" s="92" t="s">
        <v>1531</v>
      </c>
      <c r="E43" s="92" t="s">
        <v>1531</v>
      </c>
      <c r="F43" s="92" t="s">
        <v>1531</v>
      </c>
      <c r="G43" s="92" t="s">
        <v>1531</v>
      </c>
      <c r="H43" s="105" t="s">
        <v>1535</v>
      </c>
      <c r="I43" s="92" t="s">
        <v>1531</v>
      </c>
      <c r="J43" s="93" t="s">
        <v>1286</v>
      </c>
      <c r="K43" s="94">
        <v>3.79</v>
      </c>
      <c r="L43" s="95">
        <v>163.4</v>
      </c>
      <c r="M43" s="96" t="s">
        <v>235</v>
      </c>
      <c r="N43" s="106">
        <v>161.9</v>
      </c>
      <c r="O43" s="109">
        <v>-0.92</v>
      </c>
      <c r="P43" s="110" t="s">
        <v>1537</v>
      </c>
    </row>
    <row r="44" spans="1:16" ht="18" customHeight="1" x14ac:dyDescent="0.3">
      <c r="A44" s="89">
        <v>38</v>
      </c>
      <c r="B44" s="90" t="s">
        <v>78</v>
      </c>
      <c r="C44" s="91">
        <v>13</v>
      </c>
      <c r="D44" s="92" t="s">
        <v>1531</v>
      </c>
      <c r="E44" s="92" t="s">
        <v>1531</v>
      </c>
      <c r="F44" s="92" t="s">
        <v>1531</v>
      </c>
      <c r="G44" s="92" t="s">
        <v>1531</v>
      </c>
      <c r="H44" s="92" t="s">
        <v>1531</v>
      </c>
      <c r="I44" s="105" t="s">
        <v>1535</v>
      </c>
      <c r="J44" s="93" t="s">
        <v>1286</v>
      </c>
      <c r="K44" s="94">
        <v>4.67</v>
      </c>
      <c r="L44" s="95">
        <v>264.75</v>
      </c>
      <c r="M44" s="96" t="s">
        <v>235</v>
      </c>
      <c r="N44" s="106">
        <v>263.5</v>
      </c>
      <c r="O44" s="109">
        <v>-0.47</v>
      </c>
      <c r="P44" s="110" t="s">
        <v>1537</v>
      </c>
    </row>
    <row r="45" spans="1:16" ht="18" customHeight="1" x14ac:dyDescent="0.3">
      <c r="A45" s="89">
        <v>39</v>
      </c>
      <c r="B45" s="90" t="s">
        <v>196</v>
      </c>
      <c r="C45" s="91">
        <v>13</v>
      </c>
      <c r="D45" s="92" t="s">
        <v>1531</v>
      </c>
      <c r="E45" s="92" t="s">
        <v>1531</v>
      </c>
      <c r="F45" s="92" t="s">
        <v>1531</v>
      </c>
      <c r="G45" s="92" t="s">
        <v>1531</v>
      </c>
      <c r="H45" s="105" t="s">
        <v>1535</v>
      </c>
      <c r="I45" s="92" t="s">
        <v>1531</v>
      </c>
      <c r="J45" s="93" t="s">
        <v>1286</v>
      </c>
      <c r="K45" s="94">
        <v>4.4400000000000004</v>
      </c>
      <c r="L45" s="95">
        <v>1.64</v>
      </c>
      <c r="M45" s="96" t="s">
        <v>235</v>
      </c>
      <c r="N45" s="106">
        <v>1.62</v>
      </c>
      <c r="O45" s="109">
        <v>-1.22</v>
      </c>
      <c r="P45" s="110" t="s">
        <v>1537</v>
      </c>
    </row>
    <row r="46" spans="1:16" ht="18" customHeight="1" x14ac:dyDescent="0.3">
      <c r="A46" s="89">
        <v>40</v>
      </c>
      <c r="B46" s="90" t="s">
        <v>680</v>
      </c>
      <c r="C46" s="91">
        <v>13</v>
      </c>
      <c r="D46" s="92" t="s">
        <v>1531</v>
      </c>
      <c r="E46" s="92" t="s">
        <v>1531</v>
      </c>
      <c r="F46" s="92" t="s">
        <v>1531</v>
      </c>
      <c r="G46" s="92" t="s">
        <v>1531</v>
      </c>
      <c r="H46" s="92" t="s">
        <v>1531</v>
      </c>
      <c r="I46" s="92" t="s">
        <v>1531</v>
      </c>
      <c r="J46" s="111" t="s">
        <v>1538</v>
      </c>
      <c r="K46" s="112">
        <v>6.32</v>
      </c>
      <c r="L46" s="95">
        <v>363</v>
      </c>
      <c r="M46" s="96" t="s">
        <v>235</v>
      </c>
      <c r="N46" s="97">
        <v>377</v>
      </c>
      <c r="O46" s="103">
        <v>3.86</v>
      </c>
      <c r="P46" s="104" t="s">
        <v>1534</v>
      </c>
    </row>
    <row r="47" spans="1:16" ht="18" customHeight="1" x14ac:dyDescent="0.3">
      <c r="A47" s="89">
        <v>41</v>
      </c>
      <c r="B47" s="90" t="s">
        <v>687</v>
      </c>
      <c r="C47" s="91">
        <v>13</v>
      </c>
      <c r="D47" s="92" t="s">
        <v>1531</v>
      </c>
      <c r="E47" s="92" t="s">
        <v>1531</v>
      </c>
      <c r="F47" s="92" t="s">
        <v>1531</v>
      </c>
      <c r="G47" s="92" t="s">
        <v>1531</v>
      </c>
      <c r="H47" s="105" t="s">
        <v>1535</v>
      </c>
      <c r="I47" s="92" t="s">
        <v>1531</v>
      </c>
      <c r="J47" s="93" t="s">
        <v>1286</v>
      </c>
      <c r="K47" s="94">
        <v>4.0199999999999996</v>
      </c>
      <c r="L47" s="95">
        <v>8.19</v>
      </c>
      <c r="M47" s="96" t="s">
        <v>235</v>
      </c>
      <c r="N47" s="106">
        <v>8.02</v>
      </c>
      <c r="O47" s="107">
        <v>-2.08</v>
      </c>
      <c r="P47" s="108" t="s">
        <v>1536</v>
      </c>
    </row>
    <row r="48" spans="1:16" ht="18" customHeight="1" x14ac:dyDescent="0.3">
      <c r="A48" s="113">
        <v>42</v>
      </c>
      <c r="B48" s="114" t="s">
        <v>529</v>
      </c>
      <c r="C48" s="115">
        <v>11</v>
      </c>
      <c r="D48" s="116" t="s">
        <v>1531</v>
      </c>
      <c r="E48" s="116" t="s">
        <v>1531</v>
      </c>
      <c r="F48" s="116" t="s">
        <v>1531</v>
      </c>
      <c r="G48" s="116" t="s">
        <v>1531</v>
      </c>
      <c r="H48" s="117" t="s">
        <v>1535</v>
      </c>
      <c r="I48" s="116" t="s">
        <v>1531</v>
      </c>
      <c r="J48" s="118" t="s">
        <v>1538</v>
      </c>
      <c r="K48" s="119">
        <v>5.25</v>
      </c>
      <c r="L48" s="120">
        <v>42.5</v>
      </c>
      <c r="M48" s="121" t="s">
        <v>235</v>
      </c>
      <c r="N48" s="122">
        <v>41.12</v>
      </c>
      <c r="O48" s="107">
        <v>-3.25</v>
      </c>
      <c r="P48" s="108" t="s">
        <v>1536</v>
      </c>
    </row>
    <row r="49" spans="1:16" ht="18" customHeight="1" x14ac:dyDescent="0.3">
      <c r="A49" s="113">
        <v>43</v>
      </c>
      <c r="B49" s="114" t="s">
        <v>530</v>
      </c>
      <c r="C49" s="115">
        <v>11</v>
      </c>
      <c r="D49" s="116" t="s">
        <v>1531</v>
      </c>
      <c r="E49" s="116" t="s">
        <v>1531</v>
      </c>
      <c r="F49" s="116" t="s">
        <v>1531</v>
      </c>
      <c r="G49" s="116" t="s">
        <v>1531</v>
      </c>
      <c r="H49" s="117" t="s">
        <v>1535</v>
      </c>
      <c r="I49" s="116" t="s">
        <v>1531</v>
      </c>
      <c r="J49" s="118" t="s">
        <v>1538</v>
      </c>
      <c r="K49" s="119">
        <v>7.03</v>
      </c>
      <c r="L49" s="120">
        <v>3.82</v>
      </c>
      <c r="M49" s="121" t="s">
        <v>235</v>
      </c>
      <c r="N49" s="123">
        <v>4.0199999999999996</v>
      </c>
      <c r="O49" s="100">
        <v>5.24</v>
      </c>
      <c r="P49" s="101" t="s">
        <v>1533</v>
      </c>
    </row>
    <row r="50" spans="1:16" ht="18" customHeight="1" x14ac:dyDescent="0.3">
      <c r="A50" s="113">
        <v>44</v>
      </c>
      <c r="B50" s="114" t="s">
        <v>107</v>
      </c>
      <c r="C50" s="115">
        <v>11</v>
      </c>
      <c r="D50" s="116" t="s">
        <v>1531</v>
      </c>
      <c r="E50" s="116" t="s">
        <v>1531</v>
      </c>
      <c r="F50" s="116" t="s">
        <v>1531</v>
      </c>
      <c r="G50" s="117" t="s">
        <v>1535</v>
      </c>
      <c r="H50" s="116" t="s">
        <v>1531</v>
      </c>
      <c r="I50" s="116" t="s">
        <v>1531</v>
      </c>
      <c r="J50" s="118" t="s">
        <v>1538</v>
      </c>
      <c r="K50" s="119">
        <v>5.91</v>
      </c>
      <c r="L50" s="120">
        <v>19</v>
      </c>
      <c r="M50" s="121" t="s">
        <v>235</v>
      </c>
      <c r="N50" s="122">
        <v>17.600000000000001</v>
      </c>
      <c r="O50" s="124">
        <v>-7.37</v>
      </c>
      <c r="P50" s="125" t="s">
        <v>1539</v>
      </c>
    </row>
    <row r="51" spans="1:16" ht="18" customHeight="1" x14ac:dyDescent="0.3">
      <c r="A51" s="113">
        <v>45</v>
      </c>
      <c r="B51" s="114" t="s">
        <v>548</v>
      </c>
      <c r="C51" s="115">
        <v>11</v>
      </c>
      <c r="D51" s="116" t="s">
        <v>1531</v>
      </c>
      <c r="E51" s="116" t="s">
        <v>1531</v>
      </c>
      <c r="F51" s="116" t="s">
        <v>1531</v>
      </c>
      <c r="G51" s="116" t="s">
        <v>1531</v>
      </c>
      <c r="H51" s="116" t="s">
        <v>1531</v>
      </c>
      <c r="I51" s="117" t="s">
        <v>1535</v>
      </c>
      <c r="J51" s="118" t="s">
        <v>1538</v>
      </c>
      <c r="K51" s="119">
        <v>5.15</v>
      </c>
      <c r="L51" s="120">
        <v>42.78</v>
      </c>
      <c r="M51" s="121" t="s">
        <v>235</v>
      </c>
      <c r="N51" s="122">
        <v>42</v>
      </c>
      <c r="O51" s="109">
        <v>-1.82</v>
      </c>
      <c r="P51" s="110" t="s">
        <v>1537</v>
      </c>
    </row>
    <row r="52" spans="1:16" ht="18" customHeight="1" x14ac:dyDescent="0.3">
      <c r="A52" s="113">
        <v>46</v>
      </c>
      <c r="B52" s="114" t="s">
        <v>561</v>
      </c>
      <c r="C52" s="115">
        <v>11</v>
      </c>
      <c r="D52" s="116" t="s">
        <v>1531</v>
      </c>
      <c r="E52" s="116" t="s">
        <v>1531</v>
      </c>
      <c r="F52" s="116" t="s">
        <v>1531</v>
      </c>
      <c r="G52" s="117" t="s">
        <v>1535</v>
      </c>
      <c r="H52" s="117" t="s">
        <v>1535</v>
      </c>
      <c r="I52" s="116" t="s">
        <v>1531</v>
      </c>
      <c r="J52" s="126" t="s">
        <v>1286</v>
      </c>
      <c r="K52" s="127">
        <v>4.57</v>
      </c>
      <c r="L52" s="120">
        <v>1819</v>
      </c>
      <c r="M52" s="121" t="s">
        <v>235</v>
      </c>
      <c r="N52" s="122">
        <v>1774</v>
      </c>
      <c r="O52" s="107">
        <v>-2.4700000000000002</v>
      </c>
      <c r="P52" s="108" t="s">
        <v>1536</v>
      </c>
    </row>
    <row r="53" spans="1:16" ht="18" customHeight="1" x14ac:dyDescent="0.3">
      <c r="A53" s="113">
        <v>47</v>
      </c>
      <c r="B53" s="114" t="s">
        <v>118</v>
      </c>
      <c r="C53" s="115">
        <v>11</v>
      </c>
      <c r="D53" s="116" t="s">
        <v>1531</v>
      </c>
      <c r="E53" s="116" t="s">
        <v>1531</v>
      </c>
      <c r="F53" s="116" t="s">
        <v>1531</v>
      </c>
      <c r="G53" s="117" t="s">
        <v>1535</v>
      </c>
      <c r="H53" s="117" t="s">
        <v>1535</v>
      </c>
      <c r="I53" s="116" t="s">
        <v>1531</v>
      </c>
      <c r="J53" s="126" t="s">
        <v>1286</v>
      </c>
      <c r="K53" s="127">
        <v>3.69</v>
      </c>
      <c r="L53" s="120">
        <v>5.85</v>
      </c>
      <c r="M53" s="121" t="s">
        <v>235</v>
      </c>
      <c r="N53" s="122">
        <v>5.78</v>
      </c>
      <c r="O53" s="109">
        <v>-1.2</v>
      </c>
      <c r="P53" s="110" t="s">
        <v>1537</v>
      </c>
    </row>
    <row r="54" spans="1:16" ht="18" customHeight="1" x14ac:dyDescent="0.3">
      <c r="A54" s="113">
        <v>48</v>
      </c>
      <c r="B54" s="114" t="s">
        <v>566</v>
      </c>
      <c r="C54" s="115">
        <v>11</v>
      </c>
      <c r="D54" s="116" t="s">
        <v>1531</v>
      </c>
      <c r="E54" s="116" t="s">
        <v>1531</v>
      </c>
      <c r="F54" s="116" t="s">
        <v>1531</v>
      </c>
      <c r="G54" s="116" t="s">
        <v>1531</v>
      </c>
      <c r="H54" s="117" t="s">
        <v>1535</v>
      </c>
      <c r="I54" s="116" t="s">
        <v>1531</v>
      </c>
      <c r="J54" s="118" t="s">
        <v>1538</v>
      </c>
      <c r="K54" s="119">
        <v>6.24</v>
      </c>
      <c r="L54" s="120">
        <v>49.6</v>
      </c>
      <c r="M54" s="121" t="s">
        <v>235</v>
      </c>
      <c r="N54" s="122">
        <v>46.5</v>
      </c>
      <c r="O54" s="124">
        <v>-6.25</v>
      </c>
      <c r="P54" s="125" t="s">
        <v>1539</v>
      </c>
    </row>
    <row r="55" spans="1:16" ht="18" customHeight="1" x14ac:dyDescent="0.3">
      <c r="A55" s="113">
        <v>49</v>
      </c>
      <c r="B55" s="114" t="s">
        <v>147</v>
      </c>
      <c r="C55" s="115">
        <v>11</v>
      </c>
      <c r="D55" s="116" t="s">
        <v>1531</v>
      </c>
      <c r="E55" s="116" t="s">
        <v>1531</v>
      </c>
      <c r="F55" s="116" t="s">
        <v>1531</v>
      </c>
      <c r="G55" s="116" t="s">
        <v>1531</v>
      </c>
      <c r="H55" s="117" t="s">
        <v>1535</v>
      </c>
      <c r="I55" s="116" t="s">
        <v>1531</v>
      </c>
      <c r="J55" s="118" t="s">
        <v>1538</v>
      </c>
      <c r="K55" s="119">
        <v>5.27</v>
      </c>
      <c r="L55" s="120">
        <v>11.14</v>
      </c>
      <c r="M55" s="121" t="s">
        <v>235</v>
      </c>
      <c r="N55" s="123">
        <v>11.28</v>
      </c>
      <c r="O55" s="98">
        <v>1.26</v>
      </c>
      <c r="P55" s="99" t="s">
        <v>1532</v>
      </c>
    </row>
    <row r="56" spans="1:16" ht="18" customHeight="1" x14ac:dyDescent="0.3">
      <c r="A56" s="113">
        <v>50</v>
      </c>
      <c r="B56" s="114" t="s">
        <v>585</v>
      </c>
      <c r="C56" s="115">
        <v>11</v>
      </c>
      <c r="D56" s="116" t="s">
        <v>1531</v>
      </c>
      <c r="E56" s="116" t="s">
        <v>1531</v>
      </c>
      <c r="F56" s="116" t="s">
        <v>1531</v>
      </c>
      <c r="G56" s="117" t="s">
        <v>1535</v>
      </c>
      <c r="H56" s="116" t="s">
        <v>1531</v>
      </c>
      <c r="I56" s="116" t="s">
        <v>1531</v>
      </c>
      <c r="J56" s="118" t="s">
        <v>1538</v>
      </c>
      <c r="K56" s="119">
        <v>8.23</v>
      </c>
      <c r="L56" s="120">
        <v>30.02</v>
      </c>
      <c r="M56" s="121" t="s">
        <v>235</v>
      </c>
      <c r="N56" s="122">
        <v>28.84</v>
      </c>
      <c r="O56" s="107">
        <v>-3.93</v>
      </c>
      <c r="P56" s="108" t="s">
        <v>1536</v>
      </c>
    </row>
    <row r="57" spans="1:16" ht="18" customHeight="1" x14ac:dyDescent="0.3">
      <c r="A57" s="113">
        <v>51</v>
      </c>
      <c r="B57" s="114" t="s">
        <v>586</v>
      </c>
      <c r="C57" s="115">
        <v>11</v>
      </c>
      <c r="D57" s="116" t="s">
        <v>1531</v>
      </c>
      <c r="E57" s="116" t="s">
        <v>1531</v>
      </c>
      <c r="F57" s="116" t="s">
        <v>1531</v>
      </c>
      <c r="G57" s="117" t="s">
        <v>1535</v>
      </c>
      <c r="H57" s="116" t="s">
        <v>1531</v>
      </c>
      <c r="I57" s="117" t="s">
        <v>1535</v>
      </c>
      <c r="J57" s="126" t="s">
        <v>1286</v>
      </c>
      <c r="K57" s="127">
        <v>3.9</v>
      </c>
      <c r="L57" s="120">
        <v>29.66</v>
      </c>
      <c r="M57" s="121" t="s">
        <v>235</v>
      </c>
      <c r="N57" s="123">
        <v>30.12</v>
      </c>
      <c r="O57" s="98">
        <v>1.55</v>
      </c>
      <c r="P57" s="99" t="s">
        <v>1532</v>
      </c>
    </row>
    <row r="58" spans="1:16" ht="18" customHeight="1" x14ac:dyDescent="0.3">
      <c r="A58" s="113">
        <v>52</v>
      </c>
      <c r="B58" s="114" t="s">
        <v>263</v>
      </c>
      <c r="C58" s="115">
        <v>11</v>
      </c>
      <c r="D58" s="116" t="s">
        <v>1531</v>
      </c>
      <c r="E58" s="116" t="s">
        <v>1531</v>
      </c>
      <c r="F58" s="116" t="s">
        <v>1531</v>
      </c>
      <c r="G58" s="117" t="s">
        <v>1535</v>
      </c>
      <c r="H58" s="117" t="s">
        <v>1535</v>
      </c>
      <c r="I58" s="116" t="s">
        <v>1531</v>
      </c>
      <c r="J58" s="126" t="s">
        <v>1286</v>
      </c>
      <c r="K58" s="127">
        <v>4.76</v>
      </c>
      <c r="L58" s="120">
        <v>5.99</v>
      </c>
      <c r="M58" s="121" t="s">
        <v>235</v>
      </c>
      <c r="N58" s="123">
        <v>6.58</v>
      </c>
      <c r="O58" s="100">
        <v>9.85</v>
      </c>
      <c r="P58" s="101" t="s">
        <v>1533</v>
      </c>
    </row>
    <row r="59" spans="1:16" ht="18" customHeight="1" x14ac:dyDescent="0.3">
      <c r="A59" s="113">
        <v>53</v>
      </c>
      <c r="B59" s="114" t="s">
        <v>168</v>
      </c>
      <c r="C59" s="115">
        <v>11</v>
      </c>
      <c r="D59" s="116" t="s">
        <v>1531</v>
      </c>
      <c r="E59" s="116" t="s">
        <v>1531</v>
      </c>
      <c r="F59" s="116" t="s">
        <v>1531</v>
      </c>
      <c r="G59" s="116" t="s">
        <v>1531</v>
      </c>
      <c r="H59" s="117" t="s">
        <v>1535</v>
      </c>
      <c r="I59" s="117" t="s">
        <v>1535</v>
      </c>
      <c r="J59" s="126" t="s">
        <v>1286</v>
      </c>
      <c r="K59" s="127">
        <v>3.92</v>
      </c>
      <c r="L59" s="120">
        <v>2.04</v>
      </c>
      <c r="M59" s="121" t="s">
        <v>235</v>
      </c>
      <c r="N59" s="122">
        <v>2.0099999999999998</v>
      </c>
      <c r="O59" s="109">
        <v>-1.47</v>
      </c>
      <c r="P59" s="110" t="s">
        <v>1537</v>
      </c>
    </row>
    <row r="60" spans="1:16" ht="18" customHeight="1" x14ac:dyDescent="0.3">
      <c r="A60" s="113">
        <v>54</v>
      </c>
      <c r="B60" s="114" t="s">
        <v>122</v>
      </c>
      <c r="C60" s="115">
        <v>11</v>
      </c>
      <c r="D60" s="116" t="s">
        <v>1531</v>
      </c>
      <c r="E60" s="116" t="s">
        <v>1531</v>
      </c>
      <c r="F60" s="116" t="s">
        <v>1531</v>
      </c>
      <c r="G60" s="116" t="s">
        <v>1531</v>
      </c>
      <c r="H60" s="117" t="s">
        <v>1535</v>
      </c>
      <c r="I60" s="117" t="s">
        <v>1535</v>
      </c>
      <c r="J60" s="126" t="s">
        <v>1286</v>
      </c>
      <c r="K60" s="128">
        <v>3.38</v>
      </c>
      <c r="L60" s="120">
        <v>73.599999999999994</v>
      </c>
      <c r="M60" s="121" t="s">
        <v>235</v>
      </c>
      <c r="N60" s="129">
        <v>73.599999999999994</v>
      </c>
      <c r="O60" s="98">
        <v>0</v>
      </c>
      <c r="P60" s="99" t="s">
        <v>1532</v>
      </c>
    </row>
    <row r="61" spans="1:16" ht="18" customHeight="1" x14ac:dyDescent="0.3">
      <c r="A61" s="113">
        <v>55</v>
      </c>
      <c r="B61" s="114" t="s">
        <v>598</v>
      </c>
      <c r="C61" s="115">
        <v>11</v>
      </c>
      <c r="D61" s="116" t="s">
        <v>1531</v>
      </c>
      <c r="E61" s="116" t="s">
        <v>1531</v>
      </c>
      <c r="F61" s="116" t="s">
        <v>1531</v>
      </c>
      <c r="G61" s="116" t="s">
        <v>1531</v>
      </c>
      <c r="H61" s="117" t="s">
        <v>1535</v>
      </c>
      <c r="I61" s="116" t="s">
        <v>1531</v>
      </c>
      <c r="J61" s="118" t="s">
        <v>1538</v>
      </c>
      <c r="K61" s="119">
        <v>7.1</v>
      </c>
      <c r="L61" s="120">
        <v>134.69999999999999</v>
      </c>
      <c r="M61" s="121" t="s">
        <v>235</v>
      </c>
      <c r="N61" s="123">
        <v>139</v>
      </c>
      <c r="O61" s="103">
        <v>3.19</v>
      </c>
      <c r="P61" s="104" t="s">
        <v>1534</v>
      </c>
    </row>
    <row r="62" spans="1:16" ht="18" customHeight="1" x14ac:dyDescent="0.3">
      <c r="A62" s="113">
        <v>56</v>
      </c>
      <c r="B62" s="114" t="s">
        <v>296</v>
      </c>
      <c r="C62" s="115">
        <v>11</v>
      </c>
      <c r="D62" s="116" t="s">
        <v>1531</v>
      </c>
      <c r="E62" s="116" t="s">
        <v>1531</v>
      </c>
      <c r="F62" s="116" t="s">
        <v>1531</v>
      </c>
      <c r="G62" s="116" t="s">
        <v>1531</v>
      </c>
      <c r="H62" s="117" t="s">
        <v>1535</v>
      </c>
      <c r="I62" s="116" t="s">
        <v>1531</v>
      </c>
      <c r="J62" s="118" t="s">
        <v>1538</v>
      </c>
      <c r="K62" s="119">
        <v>5.49</v>
      </c>
      <c r="L62" s="120">
        <v>9.48</v>
      </c>
      <c r="M62" s="121" t="s">
        <v>235</v>
      </c>
      <c r="N62" s="123">
        <v>9.65</v>
      </c>
      <c r="O62" s="98">
        <v>1.79</v>
      </c>
      <c r="P62" s="99" t="s">
        <v>1532</v>
      </c>
    </row>
    <row r="63" spans="1:16" ht="18" customHeight="1" x14ac:dyDescent="0.3">
      <c r="A63" s="113">
        <v>57</v>
      </c>
      <c r="B63" s="114" t="s">
        <v>606</v>
      </c>
      <c r="C63" s="115">
        <v>11</v>
      </c>
      <c r="D63" s="116" t="s">
        <v>1531</v>
      </c>
      <c r="E63" s="116" t="s">
        <v>1531</v>
      </c>
      <c r="F63" s="116" t="s">
        <v>1531</v>
      </c>
      <c r="G63" s="116" t="s">
        <v>1531</v>
      </c>
      <c r="H63" s="117" t="s">
        <v>1535</v>
      </c>
      <c r="I63" s="116" t="s">
        <v>1531</v>
      </c>
      <c r="J63" s="118" t="s">
        <v>1538</v>
      </c>
      <c r="K63" s="119">
        <v>5.01</v>
      </c>
      <c r="L63" s="120">
        <v>56.85</v>
      </c>
      <c r="M63" s="121" t="s">
        <v>235</v>
      </c>
      <c r="N63" s="123">
        <v>58.05</v>
      </c>
      <c r="O63" s="103">
        <v>2.11</v>
      </c>
      <c r="P63" s="104" t="s">
        <v>1534</v>
      </c>
    </row>
    <row r="64" spans="1:16" ht="18" customHeight="1" x14ac:dyDescent="0.3">
      <c r="A64" s="113">
        <v>58</v>
      </c>
      <c r="B64" s="114" t="s">
        <v>610</v>
      </c>
      <c r="C64" s="115">
        <v>11</v>
      </c>
      <c r="D64" s="116" t="s">
        <v>1531</v>
      </c>
      <c r="E64" s="116" t="s">
        <v>1531</v>
      </c>
      <c r="F64" s="116" t="s">
        <v>1531</v>
      </c>
      <c r="G64" s="117" t="s">
        <v>1535</v>
      </c>
      <c r="H64" s="116" t="s">
        <v>1531</v>
      </c>
      <c r="I64" s="116" t="s">
        <v>1531</v>
      </c>
      <c r="J64" s="118" t="s">
        <v>1538</v>
      </c>
      <c r="K64" s="119">
        <v>5.73</v>
      </c>
      <c r="L64" s="120">
        <v>18.63</v>
      </c>
      <c r="M64" s="121" t="s">
        <v>235</v>
      </c>
      <c r="N64" s="123">
        <v>20.48</v>
      </c>
      <c r="O64" s="100">
        <v>9.93</v>
      </c>
      <c r="P64" s="101" t="s">
        <v>1533</v>
      </c>
    </row>
    <row r="65" spans="1:16" ht="18" customHeight="1" x14ac:dyDescent="0.3">
      <c r="A65" s="113">
        <v>59</v>
      </c>
      <c r="B65" s="114" t="s">
        <v>614</v>
      </c>
      <c r="C65" s="115">
        <v>11</v>
      </c>
      <c r="D65" s="116" t="s">
        <v>1531</v>
      </c>
      <c r="E65" s="116" t="s">
        <v>1531</v>
      </c>
      <c r="F65" s="116" t="s">
        <v>1531</v>
      </c>
      <c r="G65" s="117" t="s">
        <v>1535</v>
      </c>
      <c r="H65" s="116" t="s">
        <v>1531</v>
      </c>
      <c r="I65" s="116" t="s">
        <v>1531</v>
      </c>
      <c r="J65" s="118" t="s">
        <v>1538</v>
      </c>
      <c r="K65" s="119">
        <v>8.07</v>
      </c>
      <c r="L65" s="120">
        <v>53.55</v>
      </c>
      <c r="M65" s="121" t="s">
        <v>235</v>
      </c>
      <c r="N65" s="123">
        <v>55.2</v>
      </c>
      <c r="O65" s="103">
        <v>3.08</v>
      </c>
      <c r="P65" s="104" t="s">
        <v>1534</v>
      </c>
    </row>
    <row r="66" spans="1:16" ht="18" customHeight="1" x14ac:dyDescent="0.3">
      <c r="A66" s="113">
        <v>60</v>
      </c>
      <c r="B66" s="114" t="s">
        <v>617</v>
      </c>
      <c r="C66" s="115">
        <v>11</v>
      </c>
      <c r="D66" s="116" t="s">
        <v>1531</v>
      </c>
      <c r="E66" s="116" t="s">
        <v>1531</v>
      </c>
      <c r="F66" s="116" t="s">
        <v>1531</v>
      </c>
      <c r="G66" s="116" t="s">
        <v>1531</v>
      </c>
      <c r="H66" s="117" t="s">
        <v>1535</v>
      </c>
      <c r="I66" s="116" t="s">
        <v>1531</v>
      </c>
      <c r="J66" s="118" t="s">
        <v>1538</v>
      </c>
      <c r="K66" s="119">
        <v>5.52</v>
      </c>
      <c r="L66" s="120">
        <v>5.88</v>
      </c>
      <c r="M66" s="121" t="s">
        <v>235</v>
      </c>
      <c r="N66" s="123">
        <v>234.7</v>
      </c>
      <c r="O66" s="100">
        <v>3892.85</v>
      </c>
      <c r="P66" s="101" t="s">
        <v>1533</v>
      </c>
    </row>
    <row r="67" spans="1:16" ht="18" customHeight="1" x14ac:dyDescent="0.3">
      <c r="A67" s="113">
        <v>61</v>
      </c>
      <c r="B67" s="114" t="s">
        <v>211</v>
      </c>
      <c r="C67" s="115">
        <v>11</v>
      </c>
      <c r="D67" s="116" t="s">
        <v>1531</v>
      </c>
      <c r="E67" s="116" t="s">
        <v>1531</v>
      </c>
      <c r="F67" s="116" t="s">
        <v>1531</v>
      </c>
      <c r="G67" s="116" t="s">
        <v>1531</v>
      </c>
      <c r="H67" s="117" t="s">
        <v>1535</v>
      </c>
      <c r="I67" s="117" t="s">
        <v>1535</v>
      </c>
      <c r="J67" s="126" t="s">
        <v>1286</v>
      </c>
      <c r="K67" s="127">
        <v>4.3899999999999997</v>
      </c>
      <c r="L67" s="120">
        <v>97.2</v>
      </c>
      <c r="M67" s="121" t="s">
        <v>235</v>
      </c>
      <c r="N67" s="122">
        <v>97</v>
      </c>
      <c r="O67" s="109">
        <v>-0.21</v>
      </c>
      <c r="P67" s="110" t="s">
        <v>1537</v>
      </c>
    </row>
    <row r="68" spans="1:16" ht="18" customHeight="1" x14ac:dyDescent="0.3">
      <c r="A68" s="113">
        <v>62</v>
      </c>
      <c r="B68" s="114" t="s">
        <v>622</v>
      </c>
      <c r="C68" s="115">
        <v>11</v>
      </c>
      <c r="D68" s="116" t="s">
        <v>1531</v>
      </c>
      <c r="E68" s="116" t="s">
        <v>1531</v>
      </c>
      <c r="F68" s="116" t="s">
        <v>1531</v>
      </c>
      <c r="G68" s="116" t="s">
        <v>1531</v>
      </c>
      <c r="H68" s="117" t="s">
        <v>1535</v>
      </c>
      <c r="I68" s="116" t="s">
        <v>1531</v>
      </c>
      <c r="J68" s="118" t="s">
        <v>1538</v>
      </c>
      <c r="K68" s="119">
        <v>5.35</v>
      </c>
      <c r="L68" s="120">
        <v>1.51</v>
      </c>
      <c r="M68" s="121" t="s">
        <v>235</v>
      </c>
      <c r="N68" s="123">
        <v>1.53</v>
      </c>
      <c r="O68" s="98">
        <v>1.32</v>
      </c>
      <c r="P68" s="99" t="s">
        <v>1532</v>
      </c>
    </row>
    <row r="69" spans="1:16" ht="18" customHeight="1" x14ac:dyDescent="0.3">
      <c r="A69" s="113">
        <v>63</v>
      </c>
      <c r="B69" s="114" t="s">
        <v>630</v>
      </c>
      <c r="C69" s="115">
        <v>11</v>
      </c>
      <c r="D69" s="116" t="s">
        <v>1531</v>
      </c>
      <c r="E69" s="116" t="s">
        <v>1531</v>
      </c>
      <c r="F69" s="116" t="s">
        <v>1531</v>
      </c>
      <c r="G69" s="116" t="s">
        <v>1531</v>
      </c>
      <c r="H69" s="117" t="s">
        <v>1535</v>
      </c>
      <c r="I69" s="116" t="s">
        <v>1531</v>
      </c>
      <c r="J69" s="118" t="s">
        <v>1538</v>
      </c>
      <c r="K69" s="119">
        <v>5.0999999999999996</v>
      </c>
      <c r="L69" s="120">
        <v>6.67</v>
      </c>
      <c r="M69" s="121" t="s">
        <v>235</v>
      </c>
      <c r="N69" s="123">
        <v>6.95</v>
      </c>
      <c r="O69" s="103">
        <v>4.2</v>
      </c>
      <c r="P69" s="104" t="s">
        <v>1534</v>
      </c>
    </row>
    <row r="70" spans="1:16" ht="18" customHeight="1" x14ac:dyDescent="0.3">
      <c r="A70" s="113">
        <v>64</v>
      </c>
      <c r="B70" s="114" t="s">
        <v>632</v>
      </c>
      <c r="C70" s="115">
        <v>11</v>
      </c>
      <c r="D70" s="116" t="s">
        <v>1531</v>
      </c>
      <c r="E70" s="116" t="s">
        <v>1531</v>
      </c>
      <c r="F70" s="116" t="s">
        <v>1531</v>
      </c>
      <c r="G70" s="116" t="s">
        <v>1531</v>
      </c>
      <c r="H70" s="117" t="s">
        <v>1535</v>
      </c>
      <c r="I70" s="117" t="s">
        <v>1535</v>
      </c>
      <c r="J70" s="126" t="s">
        <v>1286</v>
      </c>
      <c r="K70" s="127">
        <v>4.12</v>
      </c>
      <c r="L70" s="120">
        <v>57.25</v>
      </c>
      <c r="M70" s="121" t="s">
        <v>235</v>
      </c>
      <c r="N70" s="123">
        <v>60.1</v>
      </c>
      <c r="O70" s="103">
        <v>4.9800000000000004</v>
      </c>
      <c r="P70" s="104" t="s">
        <v>1534</v>
      </c>
    </row>
    <row r="71" spans="1:16" ht="18" customHeight="1" x14ac:dyDescent="0.3">
      <c r="A71" s="113">
        <v>65</v>
      </c>
      <c r="B71" s="114" t="s">
        <v>635</v>
      </c>
      <c r="C71" s="115">
        <v>11</v>
      </c>
      <c r="D71" s="116" t="s">
        <v>1531</v>
      </c>
      <c r="E71" s="116" t="s">
        <v>1531</v>
      </c>
      <c r="F71" s="116" t="s">
        <v>1531</v>
      </c>
      <c r="G71" s="116" t="s">
        <v>1531</v>
      </c>
      <c r="H71" s="117" t="s">
        <v>1535</v>
      </c>
      <c r="I71" s="116" t="s">
        <v>1531</v>
      </c>
      <c r="J71" s="118" t="s">
        <v>1538</v>
      </c>
      <c r="K71" s="119">
        <v>7.64</v>
      </c>
      <c r="L71" s="120">
        <v>679</v>
      </c>
      <c r="M71" s="121" t="s">
        <v>235</v>
      </c>
      <c r="N71" s="129">
        <v>679</v>
      </c>
      <c r="O71" s="98">
        <v>0</v>
      </c>
      <c r="P71" s="99" t="s">
        <v>1532</v>
      </c>
    </row>
    <row r="72" spans="1:16" ht="18" customHeight="1" x14ac:dyDescent="0.3">
      <c r="A72" s="113">
        <v>66</v>
      </c>
      <c r="B72" s="114" t="s">
        <v>81</v>
      </c>
      <c r="C72" s="115">
        <v>11</v>
      </c>
      <c r="D72" s="116" t="s">
        <v>1531</v>
      </c>
      <c r="E72" s="116" t="s">
        <v>1531</v>
      </c>
      <c r="F72" s="116" t="s">
        <v>1531</v>
      </c>
      <c r="G72" s="116" t="s">
        <v>1531</v>
      </c>
      <c r="H72" s="117" t="s">
        <v>1535</v>
      </c>
      <c r="I72" s="116" t="s">
        <v>1531</v>
      </c>
      <c r="J72" s="118" t="s">
        <v>1538</v>
      </c>
      <c r="K72" s="119">
        <v>5.51</v>
      </c>
      <c r="L72" s="120">
        <v>3.45</v>
      </c>
      <c r="M72" s="121" t="s">
        <v>235</v>
      </c>
      <c r="N72" s="122">
        <v>3.44</v>
      </c>
      <c r="O72" s="109">
        <v>-0.28999999999999998</v>
      </c>
      <c r="P72" s="110" t="s">
        <v>1537</v>
      </c>
    </row>
    <row r="73" spans="1:16" ht="18" customHeight="1" x14ac:dyDescent="0.3">
      <c r="A73" s="113">
        <v>67</v>
      </c>
      <c r="B73" s="114" t="s">
        <v>278</v>
      </c>
      <c r="C73" s="115">
        <v>11</v>
      </c>
      <c r="D73" s="116" t="s">
        <v>1531</v>
      </c>
      <c r="E73" s="116" t="s">
        <v>1531</v>
      </c>
      <c r="F73" s="116" t="s">
        <v>1531</v>
      </c>
      <c r="G73" s="116" t="s">
        <v>1531</v>
      </c>
      <c r="H73" s="116" t="s">
        <v>1531</v>
      </c>
      <c r="I73" s="117" t="s">
        <v>1535</v>
      </c>
      <c r="J73" s="118" t="s">
        <v>1538</v>
      </c>
      <c r="K73" s="119">
        <v>5.2</v>
      </c>
      <c r="L73" s="120">
        <v>97.85</v>
      </c>
      <c r="M73" s="121" t="s">
        <v>235</v>
      </c>
      <c r="N73" s="123">
        <v>104.2</v>
      </c>
      <c r="O73" s="100">
        <v>6.49</v>
      </c>
      <c r="P73" s="101" t="s">
        <v>1533</v>
      </c>
    </row>
    <row r="74" spans="1:16" ht="18" customHeight="1" x14ac:dyDescent="0.3">
      <c r="A74" s="113">
        <v>68</v>
      </c>
      <c r="B74" s="114" t="s">
        <v>193</v>
      </c>
      <c r="C74" s="115">
        <v>11</v>
      </c>
      <c r="D74" s="116" t="s">
        <v>1531</v>
      </c>
      <c r="E74" s="116" t="s">
        <v>1531</v>
      </c>
      <c r="F74" s="116" t="s">
        <v>1531</v>
      </c>
      <c r="G74" s="116" t="s">
        <v>1531</v>
      </c>
      <c r="H74" s="117" t="s">
        <v>1535</v>
      </c>
      <c r="I74" s="117" t="s">
        <v>1535</v>
      </c>
      <c r="J74" s="126" t="s">
        <v>1286</v>
      </c>
      <c r="K74" s="127">
        <v>4.51</v>
      </c>
      <c r="L74" s="120">
        <v>82.75</v>
      </c>
      <c r="M74" s="121" t="s">
        <v>235</v>
      </c>
      <c r="N74" s="122">
        <v>82.1</v>
      </c>
      <c r="O74" s="109">
        <v>-0.79</v>
      </c>
      <c r="P74" s="110" t="s">
        <v>1537</v>
      </c>
    </row>
    <row r="75" spans="1:16" ht="18" customHeight="1" x14ac:dyDescent="0.3">
      <c r="A75" s="113">
        <v>69</v>
      </c>
      <c r="B75" s="114" t="s">
        <v>154</v>
      </c>
      <c r="C75" s="115">
        <v>11</v>
      </c>
      <c r="D75" s="116" t="s">
        <v>1531</v>
      </c>
      <c r="E75" s="116" t="s">
        <v>1531</v>
      </c>
      <c r="F75" s="116" t="s">
        <v>1531</v>
      </c>
      <c r="G75" s="116" t="s">
        <v>1531</v>
      </c>
      <c r="H75" s="117" t="s">
        <v>1535</v>
      </c>
      <c r="I75" s="116" t="s">
        <v>1531</v>
      </c>
      <c r="J75" s="118" t="s">
        <v>1538</v>
      </c>
      <c r="K75" s="119">
        <v>5.13</v>
      </c>
      <c r="L75" s="120">
        <v>11.06</v>
      </c>
      <c r="M75" s="121" t="s">
        <v>235</v>
      </c>
      <c r="N75" s="123">
        <v>11.19</v>
      </c>
      <c r="O75" s="98">
        <v>1.18</v>
      </c>
      <c r="P75" s="99" t="s">
        <v>1532</v>
      </c>
    </row>
    <row r="76" spans="1:16" ht="18" customHeight="1" x14ac:dyDescent="0.3">
      <c r="A76" s="113">
        <v>70</v>
      </c>
      <c r="B76" s="114" t="s">
        <v>646</v>
      </c>
      <c r="C76" s="115">
        <v>11</v>
      </c>
      <c r="D76" s="116" t="s">
        <v>1531</v>
      </c>
      <c r="E76" s="116" t="s">
        <v>1531</v>
      </c>
      <c r="F76" s="116" t="s">
        <v>1531</v>
      </c>
      <c r="G76" s="117" t="s">
        <v>1535</v>
      </c>
      <c r="H76" s="116" t="s">
        <v>1531</v>
      </c>
      <c r="I76" s="116" t="s">
        <v>1531</v>
      </c>
      <c r="J76" s="118" t="s">
        <v>1538</v>
      </c>
      <c r="K76" s="119">
        <v>5.01</v>
      </c>
      <c r="L76" s="120">
        <v>15.6</v>
      </c>
      <c r="M76" s="121" t="s">
        <v>235</v>
      </c>
      <c r="N76" s="123">
        <v>15.65</v>
      </c>
      <c r="O76" s="98">
        <v>0.32</v>
      </c>
      <c r="P76" s="99" t="s">
        <v>1532</v>
      </c>
    </row>
    <row r="77" spans="1:16" ht="18" customHeight="1" x14ac:dyDescent="0.3">
      <c r="A77" s="113">
        <v>71</v>
      </c>
      <c r="B77" s="114" t="s">
        <v>648</v>
      </c>
      <c r="C77" s="115">
        <v>11</v>
      </c>
      <c r="D77" s="116" t="s">
        <v>1531</v>
      </c>
      <c r="E77" s="116" t="s">
        <v>1531</v>
      </c>
      <c r="F77" s="116" t="s">
        <v>1531</v>
      </c>
      <c r="G77" s="117" t="s">
        <v>1535</v>
      </c>
      <c r="H77" s="116" t="s">
        <v>1531</v>
      </c>
      <c r="I77" s="117" t="s">
        <v>1535</v>
      </c>
      <c r="J77" s="126" t="s">
        <v>1286</v>
      </c>
      <c r="K77" s="127">
        <v>4.9800000000000004</v>
      </c>
      <c r="L77" s="120">
        <v>32.18</v>
      </c>
      <c r="M77" s="121" t="s">
        <v>235</v>
      </c>
      <c r="N77" s="123">
        <v>32.44</v>
      </c>
      <c r="O77" s="98">
        <v>0.81</v>
      </c>
      <c r="P77" s="99" t="s">
        <v>1532</v>
      </c>
    </row>
    <row r="78" spans="1:16" ht="18" customHeight="1" x14ac:dyDescent="0.3">
      <c r="A78" s="113">
        <v>72</v>
      </c>
      <c r="B78" s="114" t="s">
        <v>143</v>
      </c>
      <c r="C78" s="115">
        <v>11</v>
      </c>
      <c r="D78" s="116" t="s">
        <v>1531</v>
      </c>
      <c r="E78" s="116" t="s">
        <v>1531</v>
      </c>
      <c r="F78" s="116" t="s">
        <v>1531</v>
      </c>
      <c r="G78" s="116" t="s">
        <v>1531</v>
      </c>
      <c r="H78" s="117" t="s">
        <v>1535</v>
      </c>
      <c r="I78" s="117" t="s">
        <v>1535</v>
      </c>
      <c r="J78" s="126" t="s">
        <v>1286</v>
      </c>
      <c r="K78" s="127">
        <v>4.17</v>
      </c>
      <c r="L78" s="120">
        <v>41.1</v>
      </c>
      <c r="M78" s="121" t="s">
        <v>235</v>
      </c>
      <c r="N78" s="123">
        <v>43.9</v>
      </c>
      <c r="O78" s="100">
        <v>6.81</v>
      </c>
      <c r="P78" s="101" t="s">
        <v>1533</v>
      </c>
    </row>
    <row r="79" spans="1:16" ht="18" customHeight="1" x14ac:dyDescent="0.3">
      <c r="A79" s="113">
        <v>73</v>
      </c>
      <c r="B79" s="114" t="s">
        <v>241</v>
      </c>
      <c r="C79" s="115">
        <v>11</v>
      </c>
      <c r="D79" s="116" t="s">
        <v>1531</v>
      </c>
      <c r="E79" s="116" t="s">
        <v>1531</v>
      </c>
      <c r="F79" s="116" t="s">
        <v>1531</v>
      </c>
      <c r="G79" s="117" t="s">
        <v>1535</v>
      </c>
      <c r="H79" s="117" t="s">
        <v>1535</v>
      </c>
      <c r="I79" s="116" t="s">
        <v>1531</v>
      </c>
      <c r="J79" s="126" t="s">
        <v>1286</v>
      </c>
      <c r="K79" s="128">
        <v>3.29</v>
      </c>
      <c r="L79" s="120">
        <v>277.5</v>
      </c>
      <c r="M79" s="121" t="s">
        <v>235</v>
      </c>
      <c r="N79" s="122">
        <v>270</v>
      </c>
      <c r="O79" s="107">
        <v>-2.7</v>
      </c>
      <c r="P79" s="108" t="s">
        <v>1536</v>
      </c>
    </row>
    <row r="80" spans="1:16" ht="18" customHeight="1" x14ac:dyDescent="0.3">
      <c r="A80" s="113">
        <v>74</v>
      </c>
      <c r="B80" s="114" t="s">
        <v>676</v>
      </c>
      <c r="C80" s="115">
        <v>11</v>
      </c>
      <c r="D80" s="116" t="s">
        <v>1531</v>
      </c>
      <c r="E80" s="116" t="s">
        <v>1531</v>
      </c>
      <c r="F80" s="116" t="s">
        <v>1531</v>
      </c>
      <c r="G80" s="116" t="s">
        <v>1531</v>
      </c>
      <c r="H80" s="117" t="s">
        <v>1535</v>
      </c>
      <c r="I80" s="116" t="s">
        <v>1531</v>
      </c>
      <c r="J80" s="118" t="s">
        <v>1538</v>
      </c>
      <c r="K80" s="119">
        <v>5.36</v>
      </c>
      <c r="L80" s="120">
        <v>197.5</v>
      </c>
      <c r="M80" s="121" t="s">
        <v>235</v>
      </c>
      <c r="N80" s="122">
        <v>185.5</v>
      </c>
      <c r="O80" s="124">
        <v>-6.08</v>
      </c>
      <c r="P80" s="125" t="s">
        <v>1539</v>
      </c>
    </row>
    <row r="81" spans="1:16" ht="18" customHeight="1" x14ac:dyDescent="0.3">
      <c r="A81" s="113">
        <v>75</v>
      </c>
      <c r="B81" s="114" t="s">
        <v>191</v>
      </c>
      <c r="C81" s="115">
        <v>10</v>
      </c>
      <c r="D81" s="117" t="s">
        <v>1535</v>
      </c>
      <c r="E81" s="116" t="s">
        <v>1531</v>
      </c>
      <c r="F81" s="116" t="s">
        <v>1531</v>
      </c>
      <c r="G81" s="116" t="s">
        <v>1531</v>
      </c>
      <c r="H81" s="117" t="s">
        <v>1535</v>
      </c>
      <c r="I81" s="116" t="s">
        <v>1531</v>
      </c>
      <c r="J81" s="126" t="s">
        <v>1286</v>
      </c>
      <c r="K81" s="127">
        <v>3.95</v>
      </c>
      <c r="L81" s="120">
        <v>2.89</v>
      </c>
      <c r="M81" s="121" t="s">
        <v>235</v>
      </c>
      <c r="N81" s="122">
        <v>2.84</v>
      </c>
      <c r="O81" s="109">
        <v>-1.73</v>
      </c>
      <c r="P81" s="110" t="s">
        <v>1537</v>
      </c>
    </row>
    <row r="82" spans="1:16" ht="18" customHeight="1" x14ac:dyDescent="0.3">
      <c r="A82" s="113">
        <v>76</v>
      </c>
      <c r="B82" s="114" t="s">
        <v>199</v>
      </c>
      <c r="C82" s="115">
        <v>10</v>
      </c>
      <c r="D82" s="116" t="s">
        <v>1531</v>
      </c>
      <c r="E82" s="116" t="s">
        <v>1531</v>
      </c>
      <c r="F82" s="117" t="s">
        <v>1535</v>
      </c>
      <c r="G82" s="116" t="s">
        <v>1531</v>
      </c>
      <c r="H82" s="117" t="s">
        <v>1535</v>
      </c>
      <c r="I82" s="116" t="s">
        <v>1531</v>
      </c>
      <c r="J82" s="126" t="s">
        <v>1286</v>
      </c>
      <c r="K82" s="127">
        <v>4</v>
      </c>
      <c r="L82" s="120">
        <v>54.3</v>
      </c>
      <c r="M82" s="121" t="s">
        <v>235</v>
      </c>
      <c r="N82" s="122">
        <v>53.55</v>
      </c>
      <c r="O82" s="109">
        <v>-1.38</v>
      </c>
      <c r="P82" s="110" t="s">
        <v>1537</v>
      </c>
    </row>
    <row r="83" spans="1:16" ht="18" customHeight="1" x14ac:dyDescent="0.3">
      <c r="A83" s="113">
        <v>77</v>
      </c>
      <c r="B83" s="114" t="s">
        <v>274</v>
      </c>
      <c r="C83" s="115">
        <v>10</v>
      </c>
      <c r="D83" s="116" t="s">
        <v>1531</v>
      </c>
      <c r="E83" s="116" t="s">
        <v>1531</v>
      </c>
      <c r="F83" s="117" t="s">
        <v>1535</v>
      </c>
      <c r="G83" s="116" t="s">
        <v>1531</v>
      </c>
      <c r="H83" s="117" t="s">
        <v>1535</v>
      </c>
      <c r="I83" s="116" t="s">
        <v>1531</v>
      </c>
      <c r="J83" s="126" t="s">
        <v>1286</v>
      </c>
      <c r="K83" s="127">
        <v>4.59</v>
      </c>
      <c r="L83" s="120">
        <v>49.06</v>
      </c>
      <c r="M83" s="121" t="s">
        <v>235</v>
      </c>
      <c r="N83" s="123">
        <v>50.1</v>
      </c>
      <c r="O83" s="103">
        <v>2.12</v>
      </c>
      <c r="P83" s="104" t="s">
        <v>1534</v>
      </c>
    </row>
    <row r="84" spans="1:16" ht="18" customHeight="1" x14ac:dyDescent="0.3">
      <c r="A84" s="113">
        <v>78</v>
      </c>
      <c r="B84" s="114" t="s">
        <v>246</v>
      </c>
      <c r="C84" s="115">
        <v>10</v>
      </c>
      <c r="D84" s="116" t="s">
        <v>1531</v>
      </c>
      <c r="E84" s="116" t="s">
        <v>1531</v>
      </c>
      <c r="F84" s="117" t="s">
        <v>1535</v>
      </c>
      <c r="G84" s="116" t="s">
        <v>1531</v>
      </c>
      <c r="H84" s="117" t="s">
        <v>1535</v>
      </c>
      <c r="I84" s="116" t="s">
        <v>1531</v>
      </c>
      <c r="J84" s="126" t="s">
        <v>1286</v>
      </c>
      <c r="K84" s="127">
        <v>4.79</v>
      </c>
      <c r="L84" s="120">
        <v>117.1</v>
      </c>
      <c r="M84" s="121" t="s">
        <v>235</v>
      </c>
      <c r="N84" s="123">
        <v>121.2</v>
      </c>
      <c r="O84" s="103">
        <v>3.5</v>
      </c>
      <c r="P84" s="104" t="s">
        <v>1534</v>
      </c>
    </row>
    <row r="85" spans="1:16" ht="18" customHeight="1" x14ac:dyDescent="0.3">
      <c r="A85" s="113">
        <v>79</v>
      </c>
      <c r="B85" s="114" t="s">
        <v>264</v>
      </c>
      <c r="C85" s="115">
        <v>10</v>
      </c>
      <c r="D85" s="116" t="s">
        <v>1531</v>
      </c>
      <c r="E85" s="116" t="s">
        <v>1531</v>
      </c>
      <c r="F85" s="117" t="s">
        <v>1535</v>
      </c>
      <c r="G85" s="116" t="s">
        <v>1531</v>
      </c>
      <c r="H85" s="117" t="s">
        <v>1535</v>
      </c>
      <c r="I85" s="116" t="s">
        <v>1531</v>
      </c>
      <c r="J85" s="126" t="s">
        <v>1286</v>
      </c>
      <c r="K85" s="127">
        <v>4.28</v>
      </c>
      <c r="L85" s="120">
        <v>11.98</v>
      </c>
      <c r="M85" s="121" t="s">
        <v>235</v>
      </c>
      <c r="N85" s="123">
        <v>12</v>
      </c>
      <c r="O85" s="98">
        <v>0.17</v>
      </c>
      <c r="P85" s="99" t="s">
        <v>1532</v>
      </c>
    </row>
    <row r="86" spans="1:16" ht="18" customHeight="1" x14ac:dyDescent="0.3">
      <c r="A86" s="113">
        <v>80</v>
      </c>
      <c r="B86" s="114" t="s">
        <v>87</v>
      </c>
      <c r="C86" s="115">
        <v>10</v>
      </c>
      <c r="D86" s="116" t="s">
        <v>1531</v>
      </c>
      <c r="E86" s="116" t="s">
        <v>1531</v>
      </c>
      <c r="F86" s="117" t="s">
        <v>1535</v>
      </c>
      <c r="G86" s="116" t="s">
        <v>1531</v>
      </c>
      <c r="H86" s="117" t="s">
        <v>1535</v>
      </c>
      <c r="I86" s="116" t="s">
        <v>1531</v>
      </c>
      <c r="J86" s="126" t="s">
        <v>1286</v>
      </c>
      <c r="K86" s="128">
        <v>3.46</v>
      </c>
      <c r="L86" s="120">
        <v>341.75</v>
      </c>
      <c r="M86" s="121" t="s">
        <v>235</v>
      </c>
      <c r="N86" s="122">
        <v>335</v>
      </c>
      <c r="O86" s="109">
        <v>-1.98</v>
      </c>
      <c r="P86" s="110" t="s">
        <v>1537</v>
      </c>
    </row>
    <row r="87" spans="1:16" ht="18" customHeight="1" x14ac:dyDescent="0.3">
      <c r="A87" s="113">
        <v>81</v>
      </c>
      <c r="B87" s="114" t="s">
        <v>217</v>
      </c>
      <c r="C87" s="115">
        <v>10</v>
      </c>
      <c r="D87" s="116" t="s">
        <v>1531</v>
      </c>
      <c r="E87" s="116" t="s">
        <v>1531</v>
      </c>
      <c r="F87" s="117" t="s">
        <v>1535</v>
      </c>
      <c r="G87" s="116" t="s">
        <v>1531</v>
      </c>
      <c r="H87" s="117" t="s">
        <v>1535</v>
      </c>
      <c r="I87" s="116" t="s">
        <v>1531</v>
      </c>
      <c r="J87" s="126" t="s">
        <v>1286</v>
      </c>
      <c r="K87" s="127">
        <v>3.78</v>
      </c>
      <c r="L87" s="120">
        <v>2.25</v>
      </c>
      <c r="M87" s="121" t="s">
        <v>235</v>
      </c>
      <c r="N87" s="122">
        <v>2.2200000000000002</v>
      </c>
      <c r="O87" s="109">
        <v>-1.33</v>
      </c>
      <c r="P87" s="110" t="s">
        <v>1537</v>
      </c>
    </row>
    <row r="88" spans="1:16" ht="18" customHeight="1" x14ac:dyDescent="0.3">
      <c r="A88" s="113">
        <v>82</v>
      </c>
      <c r="B88" s="114" t="s">
        <v>178</v>
      </c>
      <c r="C88" s="115">
        <v>10</v>
      </c>
      <c r="D88" s="116" t="s">
        <v>1531</v>
      </c>
      <c r="E88" s="116" t="s">
        <v>1531</v>
      </c>
      <c r="F88" s="117" t="s">
        <v>1535</v>
      </c>
      <c r="G88" s="116" t="s">
        <v>1531</v>
      </c>
      <c r="H88" s="117" t="s">
        <v>1535</v>
      </c>
      <c r="I88" s="116" t="s">
        <v>1531</v>
      </c>
      <c r="J88" s="126" t="s">
        <v>1286</v>
      </c>
      <c r="K88" s="127">
        <v>3.87</v>
      </c>
      <c r="L88" s="120">
        <v>2.0499999999999998</v>
      </c>
      <c r="M88" s="121" t="s">
        <v>235</v>
      </c>
      <c r="N88" s="122">
        <v>2.04</v>
      </c>
      <c r="O88" s="109">
        <v>-0.49</v>
      </c>
      <c r="P88" s="110" t="s">
        <v>1537</v>
      </c>
    </row>
    <row r="89" spans="1:16" ht="18" customHeight="1" x14ac:dyDescent="0.3">
      <c r="A89" s="113">
        <v>83</v>
      </c>
      <c r="B89" s="114" t="s">
        <v>999</v>
      </c>
      <c r="C89" s="115">
        <v>10</v>
      </c>
      <c r="D89" s="116" t="s">
        <v>1531</v>
      </c>
      <c r="E89" s="116" t="s">
        <v>1531</v>
      </c>
      <c r="F89" s="117" t="s">
        <v>1535</v>
      </c>
      <c r="G89" s="116" t="s">
        <v>1531</v>
      </c>
      <c r="H89" s="117" t="s">
        <v>1535</v>
      </c>
      <c r="I89" s="116" t="s">
        <v>1531</v>
      </c>
      <c r="J89" s="126" t="s">
        <v>1286</v>
      </c>
      <c r="K89" s="127">
        <v>3.77</v>
      </c>
      <c r="L89" s="120">
        <v>195.5</v>
      </c>
      <c r="M89" s="121" t="s">
        <v>235</v>
      </c>
      <c r="N89" s="122">
        <v>193.8</v>
      </c>
      <c r="O89" s="109">
        <v>-0.87</v>
      </c>
      <c r="P89" s="110" t="s">
        <v>1537</v>
      </c>
    </row>
    <row r="90" spans="1:16" ht="18" customHeight="1" x14ac:dyDescent="0.3">
      <c r="A90" s="113">
        <v>84</v>
      </c>
      <c r="B90" s="114" t="s">
        <v>616</v>
      </c>
      <c r="C90" s="115">
        <v>10</v>
      </c>
      <c r="D90" s="116" t="s">
        <v>1531</v>
      </c>
      <c r="E90" s="116" t="s">
        <v>1531</v>
      </c>
      <c r="F90" s="117" t="s">
        <v>1535</v>
      </c>
      <c r="G90" s="116" t="s">
        <v>1531</v>
      </c>
      <c r="H90" s="117" t="s">
        <v>1535</v>
      </c>
      <c r="I90" s="116" t="s">
        <v>1531</v>
      </c>
      <c r="J90" s="126" t="s">
        <v>1286</v>
      </c>
      <c r="K90" s="127">
        <v>4.3099999999999996</v>
      </c>
      <c r="L90" s="120">
        <v>31.1</v>
      </c>
      <c r="M90" s="121" t="s">
        <v>235</v>
      </c>
      <c r="N90" s="122">
        <v>30.82</v>
      </c>
      <c r="O90" s="109">
        <v>-0.9</v>
      </c>
      <c r="P90" s="110" t="s">
        <v>1537</v>
      </c>
    </row>
    <row r="91" spans="1:16" ht="18" customHeight="1" x14ac:dyDescent="0.3">
      <c r="A91" s="113">
        <v>85</v>
      </c>
      <c r="B91" s="114" t="s">
        <v>628</v>
      </c>
      <c r="C91" s="115">
        <v>10</v>
      </c>
      <c r="D91" s="116" t="s">
        <v>1531</v>
      </c>
      <c r="E91" s="116" t="s">
        <v>1531</v>
      </c>
      <c r="F91" s="117" t="s">
        <v>1535</v>
      </c>
      <c r="G91" s="116" t="s">
        <v>1531</v>
      </c>
      <c r="H91" s="117" t="s">
        <v>1535</v>
      </c>
      <c r="I91" s="116" t="s">
        <v>1531</v>
      </c>
      <c r="J91" s="126" t="s">
        <v>1286</v>
      </c>
      <c r="K91" s="127">
        <v>4.46</v>
      </c>
      <c r="L91" s="120">
        <v>607.5</v>
      </c>
      <c r="M91" s="121" t="s">
        <v>235</v>
      </c>
      <c r="N91" s="122">
        <v>605</v>
      </c>
      <c r="O91" s="109">
        <v>-0.41</v>
      </c>
      <c r="P91" s="110" t="s">
        <v>1537</v>
      </c>
    </row>
    <row r="92" spans="1:16" ht="18" customHeight="1" x14ac:dyDescent="0.3">
      <c r="A92" s="113">
        <v>86</v>
      </c>
      <c r="B92" s="114" t="s">
        <v>654</v>
      </c>
      <c r="C92" s="115">
        <v>10</v>
      </c>
      <c r="D92" s="116" t="s">
        <v>1531</v>
      </c>
      <c r="E92" s="116" t="s">
        <v>1531</v>
      </c>
      <c r="F92" s="117" t="s">
        <v>1535</v>
      </c>
      <c r="G92" s="116" t="s">
        <v>1531</v>
      </c>
      <c r="H92" s="117" t="s">
        <v>1535</v>
      </c>
      <c r="I92" s="116" t="s">
        <v>1531</v>
      </c>
      <c r="J92" s="126" t="s">
        <v>1286</v>
      </c>
      <c r="K92" s="127">
        <v>4.37</v>
      </c>
      <c r="L92" s="120">
        <v>10.130000000000001</v>
      </c>
      <c r="M92" s="121" t="s">
        <v>235</v>
      </c>
      <c r="N92" s="123">
        <v>10.25</v>
      </c>
      <c r="O92" s="98">
        <v>1.18</v>
      </c>
      <c r="P92" s="99" t="s">
        <v>1532</v>
      </c>
    </row>
    <row r="93" spans="1:16" ht="18" customHeight="1" x14ac:dyDescent="0.3">
      <c r="A93" s="113">
        <v>87</v>
      </c>
      <c r="B93" s="114" t="s">
        <v>260</v>
      </c>
      <c r="C93" s="115">
        <v>10</v>
      </c>
      <c r="D93" s="116" t="s">
        <v>1531</v>
      </c>
      <c r="E93" s="116" t="s">
        <v>1531</v>
      </c>
      <c r="F93" s="117" t="s">
        <v>1535</v>
      </c>
      <c r="G93" s="116" t="s">
        <v>1531</v>
      </c>
      <c r="H93" s="117" t="s">
        <v>1535</v>
      </c>
      <c r="I93" s="116" t="s">
        <v>1531</v>
      </c>
      <c r="J93" s="126" t="s">
        <v>1286</v>
      </c>
      <c r="K93" s="127">
        <v>3.97</v>
      </c>
      <c r="L93" s="120">
        <v>256.25</v>
      </c>
      <c r="M93" s="121" t="s">
        <v>235</v>
      </c>
      <c r="N93" s="123">
        <v>258.25</v>
      </c>
      <c r="O93" s="98">
        <v>0.78</v>
      </c>
      <c r="P93" s="99" t="s">
        <v>1532</v>
      </c>
    </row>
    <row r="94" spans="1:16" ht="18" customHeight="1" x14ac:dyDescent="0.3">
      <c r="A94" s="113">
        <v>88</v>
      </c>
      <c r="B94" s="114" t="s">
        <v>666</v>
      </c>
      <c r="C94" s="115">
        <v>10</v>
      </c>
      <c r="D94" s="116" t="s">
        <v>1531</v>
      </c>
      <c r="E94" s="116" t="s">
        <v>1531</v>
      </c>
      <c r="F94" s="117" t="s">
        <v>1535</v>
      </c>
      <c r="G94" s="116" t="s">
        <v>1531</v>
      </c>
      <c r="H94" s="117" t="s">
        <v>1535</v>
      </c>
      <c r="I94" s="116" t="s">
        <v>1531</v>
      </c>
      <c r="J94" s="126" t="s">
        <v>1286</v>
      </c>
      <c r="K94" s="127">
        <v>4.09</v>
      </c>
      <c r="L94" s="120">
        <v>111.3</v>
      </c>
      <c r="M94" s="121" t="s">
        <v>235</v>
      </c>
      <c r="N94" s="122">
        <v>108.8</v>
      </c>
      <c r="O94" s="107">
        <v>-2.25</v>
      </c>
      <c r="P94" s="108" t="s">
        <v>1536</v>
      </c>
    </row>
    <row r="95" spans="1:16" ht="18" customHeight="1" x14ac:dyDescent="0.3">
      <c r="A95" s="113">
        <v>89</v>
      </c>
      <c r="B95" s="114" t="s">
        <v>152</v>
      </c>
      <c r="C95" s="115">
        <v>10</v>
      </c>
      <c r="D95" s="116" t="s">
        <v>1531</v>
      </c>
      <c r="E95" s="116" t="s">
        <v>1531</v>
      </c>
      <c r="F95" s="117" t="s">
        <v>1535</v>
      </c>
      <c r="G95" s="116" t="s">
        <v>1531</v>
      </c>
      <c r="H95" s="117" t="s">
        <v>1535</v>
      </c>
      <c r="I95" s="116" t="s">
        <v>1531</v>
      </c>
      <c r="J95" s="126" t="s">
        <v>1286</v>
      </c>
      <c r="K95" s="127">
        <v>3.83</v>
      </c>
      <c r="L95" s="120">
        <v>89</v>
      </c>
      <c r="M95" s="121" t="s">
        <v>235</v>
      </c>
      <c r="N95" s="123">
        <v>89.2</v>
      </c>
      <c r="O95" s="98">
        <v>0.22</v>
      </c>
      <c r="P95" s="99" t="s">
        <v>1532</v>
      </c>
    </row>
    <row r="96" spans="1:16" ht="18" customHeight="1" x14ac:dyDescent="0.3">
      <c r="A96" s="113">
        <v>90</v>
      </c>
      <c r="B96" s="114" t="s">
        <v>236</v>
      </c>
      <c r="C96" s="115">
        <v>10</v>
      </c>
      <c r="D96" s="116" t="s">
        <v>1531</v>
      </c>
      <c r="E96" s="116" t="s">
        <v>1531</v>
      </c>
      <c r="F96" s="117" t="s">
        <v>1535</v>
      </c>
      <c r="G96" s="116" t="s">
        <v>1531</v>
      </c>
      <c r="H96" s="117" t="s">
        <v>1535</v>
      </c>
      <c r="I96" s="116" t="s">
        <v>1531</v>
      </c>
      <c r="J96" s="126" t="s">
        <v>1286</v>
      </c>
      <c r="K96" s="127">
        <v>3.78</v>
      </c>
      <c r="L96" s="120">
        <v>6.88</v>
      </c>
      <c r="M96" s="121" t="s">
        <v>235</v>
      </c>
      <c r="N96" s="122">
        <v>6.74</v>
      </c>
      <c r="O96" s="107">
        <v>-2.0299999999999998</v>
      </c>
      <c r="P96" s="108" t="s">
        <v>1536</v>
      </c>
    </row>
    <row r="97" spans="1:16" ht="18" customHeight="1" x14ac:dyDescent="0.3">
      <c r="A97" s="130">
        <v>91</v>
      </c>
      <c r="B97" s="131" t="s">
        <v>522</v>
      </c>
      <c r="C97" s="132">
        <v>9</v>
      </c>
      <c r="D97" s="133" t="s">
        <v>1531</v>
      </c>
      <c r="E97" s="133" t="s">
        <v>1531</v>
      </c>
      <c r="F97" s="133" t="s">
        <v>1531</v>
      </c>
      <c r="G97" s="133" t="s">
        <v>1531</v>
      </c>
      <c r="H97" s="134" t="s">
        <v>1535</v>
      </c>
      <c r="I97" s="134" t="s">
        <v>1535</v>
      </c>
      <c r="J97" s="135" t="s">
        <v>1538</v>
      </c>
      <c r="K97" s="136">
        <v>5.55</v>
      </c>
      <c r="L97" s="137">
        <v>5.0999999999999996</v>
      </c>
      <c r="M97" s="138" t="s">
        <v>235</v>
      </c>
      <c r="N97" s="139">
        <v>4.9400000000000004</v>
      </c>
      <c r="O97" s="107">
        <v>-3.14</v>
      </c>
      <c r="P97" s="108" t="s">
        <v>1536</v>
      </c>
    </row>
    <row r="98" spans="1:16" ht="18" customHeight="1" x14ac:dyDescent="0.3">
      <c r="A98" s="130">
        <v>92</v>
      </c>
      <c r="B98" s="131" t="s">
        <v>552</v>
      </c>
      <c r="C98" s="132">
        <v>9</v>
      </c>
      <c r="D98" s="134" t="s">
        <v>1535</v>
      </c>
      <c r="E98" s="133" t="s">
        <v>1531</v>
      </c>
      <c r="F98" s="134" t="s">
        <v>1535</v>
      </c>
      <c r="G98" s="133" t="s">
        <v>1531</v>
      </c>
      <c r="H98" s="133" t="s">
        <v>1531</v>
      </c>
      <c r="I98" s="133" t="s">
        <v>1531</v>
      </c>
      <c r="J98" s="140" t="s">
        <v>1286</v>
      </c>
      <c r="K98" s="141">
        <v>4.4800000000000004</v>
      </c>
      <c r="L98" s="137">
        <v>9</v>
      </c>
      <c r="M98" s="138" t="s">
        <v>235</v>
      </c>
      <c r="N98" s="142">
        <v>9</v>
      </c>
      <c r="O98" s="98">
        <v>0</v>
      </c>
      <c r="P98" s="99" t="s">
        <v>1532</v>
      </c>
    </row>
    <row r="99" spans="1:16" ht="18" customHeight="1" x14ac:dyDescent="0.3">
      <c r="A99" s="130">
        <v>93</v>
      </c>
      <c r="B99" s="131" t="s">
        <v>569</v>
      </c>
      <c r="C99" s="132">
        <v>9</v>
      </c>
      <c r="D99" s="133" t="s">
        <v>1531</v>
      </c>
      <c r="E99" s="133" t="s">
        <v>1531</v>
      </c>
      <c r="F99" s="133" t="s">
        <v>1531</v>
      </c>
      <c r="G99" s="134" t="s">
        <v>1535</v>
      </c>
      <c r="H99" s="134" t="s">
        <v>1535</v>
      </c>
      <c r="I99" s="134" t="s">
        <v>1535</v>
      </c>
      <c r="J99" s="140" t="s">
        <v>1286</v>
      </c>
      <c r="K99" s="141">
        <v>4.03</v>
      </c>
      <c r="L99" s="137">
        <v>21.28</v>
      </c>
      <c r="M99" s="138" t="s">
        <v>235</v>
      </c>
      <c r="N99" s="139">
        <v>21.26</v>
      </c>
      <c r="O99" s="109">
        <v>-0.09</v>
      </c>
      <c r="P99" s="110" t="s">
        <v>1537</v>
      </c>
    </row>
    <row r="100" spans="1:16" ht="18" customHeight="1" x14ac:dyDescent="0.3">
      <c r="A100" s="130">
        <v>94</v>
      </c>
      <c r="B100" s="131" t="s">
        <v>247</v>
      </c>
      <c r="C100" s="132">
        <v>9</v>
      </c>
      <c r="D100" s="133" t="s">
        <v>1531</v>
      </c>
      <c r="E100" s="133" t="s">
        <v>1531</v>
      </c>
      <c r="F100" s="133" t="s">
        <v>1531</v>
      </c>
      <c r="G100" s="134" t="s">
        <v>1535</v>
      </c>
      <c r="H100" s="134" t="s">
        <v>1535</v>
      </c>
      <c r="I100" s="133" t="s">
        <v>1531</v>
      </c>
      <c r="J100" s="135" t="s">
        <v>1538</v>
      </c>
      <c r="K100" s="136">
        <v>5.04</v>
      </c>
      <c r="L100" s="137">
        <v>29.7</v>
      </c>
      <c r="M100" s="138" t="s">
        <v>235</v>
      </c>
      <c r="N100" s="139">
        <v>29</v>
      </c>
      <c r="O100" s="107">
        <v>-2.36</v>
      </c>
      <c r="P100" s="108" t="s">
        <v>1536</v>
      </c>
    </row>
    <row r="101" spans="1:16" ht="18" customHeight="1" x14ac:dyDescent="0.3">
      <c r="A101" s="130">
        <v>95</v>
      </c>
      <c r="B101" s="131" t="s">
        <v>158</v>
      </c>
      <c r="C101" s="132">
        <v>9</v>
      </c>
      <c r="D101" s="133" t="s">
        <v>1531</v>
      </c>
      <c r="E101" s="133" t="s">
        <v>1531</v>
      </c>
      <c r="F101" s="133" t="s">
        <v>1531</v>
      </c>
      <c r="G101" s="134" t="s">
        <v>1535</v>
      </c>
      <c r="H101" s="134" t="s">
        <v>1535</v>
      </c>
      <c r="I101" s="133" t="s">
        <v>1531</v>
      </c>
      <c r="J101" s="135" t="s">
        <v>1538</v>
      </c>
      <c r="K101" s="136">
        <v>5.26</v>
      </c>
      <c r="L101" s="137">
        <v>3.9</v>
      </c>
      <c r="M101" s="138" t="s">
        <v>235</v>
      </c>
      <c r="N101" s="142">
        <v>3.9</v>
      </c>
      <c r="O101" s="98">
        <v>0</v>
      </c>
      <c r="P101" s="99" t="s">
        <v>1532</v>
      </c>
    </row>
    <row r="102" spans="1:16" ht="18" customHeight="1" x14ac:dyDescent="0.3">
      <c r="A102" s="130">
        <v>96</v>
      </c>
      <c r="B102" s="131" t="s">
        <v>582</v>
      </c>
      <c r="C102" s="132">
        <v>9</v>
      </c>
      <c r="D102" s="133" t="s">
        <v>1531</v>
      </c>
      <c r="E102" s="133" t="s">
        <v>1531</v>
      </c>
      <c r="F102" s="133" t="s">
        <v>1531</v>
      </c>
      <c r="G102" s="133" t="s">
        <v>1531</v>
      </c>
      <c r="H102" s="134" t="s">
        <v>1535</v>
      </c>
      <c r="I102" s="134" t="s">
        <v>1535</v>
      </c>
      <c r="J102" s="135" t="s">
        <v>1538</v>
      </c>
      <c r="K102" s="136">
        <v>8.11</v>
      </c>
      <c r="L102" s="137">
        <v>31</v>
      </c>
      <c r="M102" s="138" t="s">
        <v>235</v>
      </c>
      <c r="N102" s="139">
        <v>30.22</v>
      </c>
      <c r="O102" s="107">
        <v>-2.52</v>
      </c>
      <c r="P102" s="108" t="s">
        <v>1536</v>
      </c>
    </row>
    <row r="103" spans="1:16" ht="18" customHeight="1" x14ac:dyDescent="0.3">
      <c r="A103" s="130">
        <v>97</v>
      </c>
      <c r="B103" s="131" t="s">
        <v>583</v>
      </c>
      <c r="C103" s="132">
        <v>9</v>
      </c>
      <c r="D103" s="133" t="s">
        <v>1531</v>
      </c>
      <c r="E103" s="133" t="s">
        <v>1531</v>
      </c>
      <c r="F103" s="133" t="s">
        <v>1531</v>
      </c>
      <c r="G103" s="134" t="s">
        <v>1535</v>
      </c>
      <c r="H103" s="133" t="s">
        <v>1531</v>
      </c>
      <c r="I103" s="134" t="s">
        <v>1535</v>
      </c>
      <c r="J103" s="135" t="s">
        <v>1538</v>
      </c>
      <c r="K103" s="136">
        <v>5.77</v>
      </c>
      <c r="L103" s="137">
        <v>9.23</v>
      </c>
      <c r="M103" s="138" t="s">
        <v>235</v>
      </c>
      <c r="N103" s="143">
        <v>9.25</v>
      </c>
      <c r="O103" s="98">
        <v>0.22</v>
      </c>
      <c r="P103" s="99" t="s">
        <v>1532</v>
      </c>
    </row>
    <row r="104" spans="1:16" ht="18" customHeight="1" x14ac:dyDescent="0.3">
      <c r="A104" s="130">
        <v>98</v>
      </c>
      <c r="B104" s="131" t="s">
        <v>189</v>
      </c>
      <c r="C104" s="132">
        <v>9</v>
      </c>
      <c r="D104" s="133" t="s">
        <v>1531</v>
      </c>
      <c r="E104" s="133" t="s">
        <v>1531</v>
      </c>
      <c r="F104" s="133" t="s">
        <v>1531</v>
      </c>
      <c r="G104" s="133" t="s">
        <v>1531</v>
      </c>
      <c r="H104" s="134" t="s">
        <v>1535</v>
      </c>
      <c r="I104" s="134" t="s">
        <v>1535</v>
      </c>
      <c r="J104" s="135" t="s">
        <v>1538</v>
      </c>
      <c r="K104" s="136">
        <v>5.45</v>
      </c>
      <c r="L104" s="137">
        <v>11.54</v>
      </c>
      <c r="M104" s="138" t="s">
        <v>235</v>
      </c>
      <c r="N104" s="139">
        <v>11.3</v>
      </c>
      <c r="O104" s="107">
        <v>-2.08</v>
      </c>
      <c r="P104" s="108" t="s">
        <v>1536</v>
      </c>
    </row>
    <row r="105" spans="1:16" ht="18" customHeight="1" x14ac:dyDescent="0.3">
      <c r="A105" s="130">
        <v>99</v>
      </c>
      <c r="B105" s="131" t="s">
        <v>268</v>
      </c>
      <c r="C105" s="132">
        <v>9</v>
      </c>
      <c r="D105" s="133" t="s">
        <v>1531</v>
      </c>
      <c r="E105" s="133" t="s">
        <v>1531</v>
      </c>
      <c r="F105" s="133" t="s">
        <v>1531</v>
      </c>
      <c r="G105" s="133" t="s">
        <v>1531</v>
      </c>
      <c r="H105" s="134" t="s">
        <v>1535</v>
      </c>
      <c r="I105" s="134" t="s">
        <v>1535</v>
      </c>
      <c r="J105" s="135" t="s">
        <v>1538</v>
      </c>
      <c r="K105" s="136">
        <v>5.82</v>
      </c>
      <c r="L105" s="137">
        <v>388</v>
      </c>
      <c r="M105" s="138" t="s">
        <v>235</v>
      </c>
      <c r="N105" s="142">
        <v>388</v>
      </c>
      <c r="O105" s="98">
        <v>0</v>
      </c>
      <c r="P105" s="99" t="s">
        <v>1532</v>
      </c>
    </row>
    <row r="106" spans="1:16" ht="18" customHeight="1" x14ac:dyDescent="0.3">
      <c r="A106" s="130">
        <v>100</v>
      </c>
      <c r="B106" s="131" t="s">
        <v>607</v>
      </c>
      <c r="C106" s="132">
        <v>9</v>
      </c>
      <c r="D106" s="133" t="s">
        <v>1531</v>
      </c>
      <c r="E106" s="133" t="s">
        <v>1531</v>
      </c>
      <c r="F106" s="133" t="s">
        <v>1531</v>
      </c>
      <c r="G106" s="134" t="s">
        <v>1535</v>
      </c>
      <c r="H106" s="134" t="s">
        <v>1535</v>
      </c>
      <c r="I106" s="134" t="s">
        <v>1535</v>
      </c>
      <c r="J106" s="140" t="s">
        <v>1286</v>
      </c>
      <c r="K106" s="141">
        <v>4.8499999999999996</v>
      </c>
      <c r="L106" s="137">
        <v>30.14</v>
      </c>
      <c r="M106" s="138" t="s">
        <v>235</v>
      </c>
      <c r="N106" s="139">
        <v>29.5</v>
      </c>
      <c r="O106" s="107">
        <v>-2.12</v>
      </c>
      <c r="P106" s="108" t="s">
        <v>1536</v>
      </c>
    </row>
    <row r="107" spans="1:16" ht="18" customHeight="1" x14ac:dyDescent="0.3">
      <c r="A107" s="130">
        <v>101</v>
      </c>
      <c r="B107" s="131" t="s">
        <v>612</v>
      </c>
      <c r="C107" s="132">
        <v>9</v>
      </c>
      <c r="D107" s="133" t="s">
        <v>1531</v>
      </c>
      <c r="E107" s="133" t="s">
        <v>1531</v>
      </c>
      <c r="F107" s="133" t="s">
        <v>1531</v>
      </c>
      <c r="G107" s="134" t="s">
        <v>1535</v>
      </c>
      <c r="H107" s="134" t="s">
        <v>1535</v>
      </c>
      <c r="I107" s="134" t="s">
        <v>1535</v>
      </c>
      <c r="J107" s="140" t="s">
        <v>1286</v>
      </c>
      <c r="K107" s="141">
        <v>4.4400000000000004</v>
      </c>
      <c r="L107" s="137">
        <v>27.28</v>
      </c>
      <c r="M107" s="138" t="s">
        <v>235</v>
      </c>
      <c r="N107" s="139">
        <v>27.18</v>
      </c>
      <c r="O107" s="109">
        <v>-0.37</v>
      </c>
      <c r="P107" s="110" t="s">
        <v>1537</v>
      </c>
    </row>
    <row r="108" spans="1:16" ht="18" customHeight="1" x14ac:dyDescent="0.3">
      <c r="A108" s="130">
        <v>102</v>
      </c>
      <c r="B108" s="131" t="s">
        <v>633</v>
      </c>
      <c r="C108" s="132">
        <v>9</v>
      </c>
      <c r="D108" s="133" t="s">
        <v>1531</v>
      </c>
      <c r="E108" s="133" t="s">
        <v>1531</v>
      </c>
      <c r="F108" s="133" t="s">
        <v>1531</v>
      </c>
      <c r="G108" s="134" t="s">
        <v>1535</v>
      </c>
      <c r="H108" s="133" t="s">
        <v>1531</v>
      </c>
      <c r="I108" s="134" t="s">
        <v>1535</v>
      </c>
      <c r="J108" s="135" t="s">
        <v>1538</v>
      </c>
      <c r="K108" s="136">
        <v>9.61</v>
      </c>
      <c r="L108" s="137">
        <v>8.02</v>
      </c>
      <c r="M108" s="138" t="s">
        <v>235</v>
      </c>
      <c r="N108" s="143">
        <v>8.23</v>
      </c>
      <c r="O108" s="103">
        <v>2.62</v>
      </c>
      <c r="P108" s="104" t="s">
        <v>1534</v>
      </c>
    </row>
    <row r="109" spans="1:16" ht="18" customHeight="1" x14ac:dyDescent="0.3">
      <c r="A109" s="130">
        <v>103</v>
      </c>
      <c r="B109" s="131" t="s">
        <v>144</v>
      </c>
      <c r="C109" s="132">
        <v>9</v>
      </c>
      <c r="D109" s="133" t="s">
        <v>1531</v>
      </c>
      <c r="E109" s="133" t="s">
        <v>1531</v>
      </c>
      <c r="F109" s="133" t="s">
        <v>1531</v>
      </c>
      <c r="G109" s="134" t="s">
        <v>1535</v>
      </c>
      <c r="H109" s="134" t="s">
        <v>1535</v>
      </c>
      <c r="I109" s="134" t="s">
        <v>1535</v>
      </c>
      <c r="J109" s="140" t="s">
        <v>1286</v>
      </c>
      <c r="K109" s="141">
        <v>3.95</v>
      </c>
      <c r="L109" s="137">
        <v>369.75</v>
      </c>
      <c r="M109" s="138" t="s">
        <v>235</v>
      </c>
      <c r="N109" s="139">
        <v>364.75</v>
      </c>
      <c r="O109" s="109">
        <v>-1.35</v>
      </c>
      <c r="P109" s="110" t="s">
        <v>1537</v>
      </c>
    </row>
    <row r="110" spans="1:16" ht="18" customHeight="1" x14ac:dyDescent="0.3">
      <c r="A110" s="130">
        <v>104</v>
      </c>
      <c r="B110" s="131" t="s">
        <v>80</v>
      </c>
      <c r="C110" s="132">
        <v>9</v>
      </c>
      <c r="D110" s="133" t="s">
        <v>1531</v>
      </c>
      <c r="E110" s="133" t="s">
        <v>1531</v>
      </c>
      <c r="F110" s="133" t="s">
        <v>1531</v>
      </c>
      <c r="G110" s="134" t="s">
        <v>1535</v>
      </c>
      <c r="H110" s="134" t="s">
        <v>1535</v>
      </c>
      <c r="I110" s="134" t="s">
        <v>1535</v>
      </c>
      <c r="J110" s="140" t="s">
        <v>1286</v>
      </c>
      <c r="K110" s="141">
        <v>4.32</v>
      </c>
      <c r="L110" s="137">
        <v>2.0499999999999998</v>
      </c>
      <c r="M110" s="138" t="s">
        <v>235</v>
      </c>
      <c r="N110" s="139">
        <v>2.0299999999999998</v>
      </c>
      <c r="O110" s="109">
        <v>-0.98</v>
      </c>
      <c r="P110" s="110" t="s">
        <v>1537</v>
      </c>
    </row>
    <row r="111" spans="1:16" ht="18" customHeight="1" x14ac:dyDescent="0.3">
      <c r="A111" s="130">
        <v>105</v>
      </c>
      <c r="B111" s="131" t="s">
        <v>650</v>
      </c>
      <c r="C111" s="132">
        <v>9</v>
      </c>
      <c r="D111" s="133" t="s">
        <v>1531</v>
      </c>
      <c r="E111" s="133" t="s">
        <v>1531</v>
      </c>
      <c r="F111" s="133" t="s">
        <v>1531</v>
      </c>
      <c r="G111" s="133" t="s">
        <v>1531</v>
      </c>
      <c r="H111" s="134" t="s">
        <v>1535</v>
      </c>
      <c r="I111" s="134" t="s">
        <v>1535</v>
      </c>
      <c r="J111" s="135" t="s">
        <v>1538</v>
      </c>
      <c r="K111" s="136">
        <v>7.32</v>
      </c>
      <c r="L111" s="137">
        <v>36.58</v>
      </c>
      <c r="M111" s="138" t="s">
        <v>235</v>
      </c>
      <c r="N111" s="139">
        <v>36.200000000000003</v>
      </c>
      <c r="O111" s="109">
        <v>-1.04</v>
      </c>
      <c r="P111" s="110" t="s">
        <v>1537</v>
      </c>
    </row>
    <row r="112" spans="1:16" ht="18" customHeight="1" x14ac:dyDescent="0.3">
      <c r="A112" s="130">
        <v>106</v>
      </c>
      <c r="B112" s="131" t="s">
        <v>660</v>
      </c>
      <c r="C112" s="132">
        <v>9</v>
      </c>
      <c r="D112" s="133" t="s">
        <v>1531</v>
      </c>
      <c r="E112" s="133" t="s">
        <v>1531</v>
      </c>
      <c r="F112" s="133" t="s">
        <v>1531</v>
      </c>
      <c r="G112" s="134" t="s">
        <v>1535</v>
      </c>
      <c r="H112" s="134" t="s">
        <v>1535</v>
      </c>
      <c r="I112" s="134" t="s">
        <v>1535</v>
      </c>
      <c r="J112" s="140" t="s">
        <v>1286</v>
      </c>
      <c r="K112" s="141">
        <v>4.79</v>
      </c>
      <c r="L112" s="137">
        <v>152.30000000000001</v>
      </c>
      <c r="M112" s="138" t="s">
        <v>235</v>
      </c>
      <c r="N112" s="139">
        <v>151.69999999999999</v>
      </c>
      <c r="O112" s="109">
        <v>-0.39</v>
      </c>
      <c r="P112" s="110" t="s">
        <v>1537</v>
      </c>
    </row>
    <row r="113" spans="1:16" ht="18" customHeight="1" x14ac:dyDescent="0.3">
      <c r="A113" s="130">
        <v>107</v>
      </c>
      <c r="B113" s="131" t="s">
        <v>117</v>
      </c>
      <c r="C113" s="132">
        <v>9</v>
      </c>
      <c r="D113" s="133" t="s">
        <v>1531</v>
      </c>
      <c r="E113" s="133" t="s">
        <v>1531</v>
      </c>
      <c r="F113" s="133" t="s">
        <v>1531</v>
      </c>
      <c r="G113" s="133" t="s">
        <v>1531</v>
      </c>
      <c r="H113" s="134" t="s">
        <v>1535</v>
      </c>
      <c r="I113" s="134" t="s">
        <v>1535</v>
      </c>
      <c r="J113" s="135" t="s">
        <v>1538</v>
      </c>
      <c r="K113" s="136">
        <v>5.33</v>
      </c>
      <c r="L113" s="137">
        <v>38</v>
      </c>
      <c r="M113" s="138" t="s">
        <v>235</v>
      </c>
      <c r="N113" s="143">
        <v>38.020000000000003</v>
      </c>
      <c r="O113" s="98">
        <v>0.05</v>
      </c>
      <c r="P113" s="99" t="s">
        <v>1532</v>
      </c>
    </row>
    <row r="114" spans="1:16" ht="18" customHeight="1" x14ac:dyDescent="0.3">
      <c r="A114" s="130">
        <v>108</v>
      </c>
      <c r="B114" s="131" t="s">
        <v>663</v>
      </c>
      <c r="C114" s="132">
        <v>9</v>
      </c>
      <c r="D114" s="133" t="s">
        <v>1531</v>
      </c>
      <c r="E114" s="133" t="s">
        <v>1531</v>
      </c>
      <c r="F114" s="133" t="s">
        <v>1531</v>
      </c>
      <c r="G114" s="134" t="s">
        <v>1535</v>
      </c>
      <c r="H114" s="133" t="s">
        <v>1531</v>
      </c>
      <c r="I114" s="134" t="s">
        <v>1535</v>
      </c>
      <c r="J114" s="135" t="s">
        <v>1538</v>
      </c>
      <c r="K114" s="136">
        <v>5.88</v>
      </c>
      <c r="L114" s="137">
        <v>18.5</v>
      </c>
      <c r="M114" s="138" t="s">
        <v>235</v>
      </c>
      <c r="N114" s="139">
        <v>18.37</v>
      </c>
      <c r="O114" s="109">
        <v>-0.7</v>
      </c>
      <c r="P114" s="110" t="s">
        <v>1537</v>
      </c>
    </row>
    <row r="115" spans="1:16" ht="18" customHeight="1" x14ac:dyDescent="0.3">
      <c r="A115" s="130">
        <v>109</v>
      </c>
      <c r="B115" s="131" t="s">
        <v>1002</v>
      </c>
      <c r="C115" s="132">
        <v>9</v>
      </c>
      <c r="D115" s="133" t="s">
        <v>1531</v>
      </c>
      <c r="E115" s="133" t="s">
        <v>1531</v>
      </c>
      <c r="F115" s="133" t="s">
        <v>1531</v>
      </c>
      <c r="G115" s="133" t="s">
        <v>1531</v>
      </c>
      <c r="H115" s="134" t="s">
        <v>1535</v>
      </c>
      <c r="I115" s="134" t="s">
        <v>1535</v>
      </c>
      <c r="J115" s="135" t="s">
        <v>1538</v>
      </c>
      <c r="K115" s="136">
        <v>5.66</v>
      </c>
      <c r="L115" s="137">
        <v>85.3</v>
      </c>
      <c r="M115" s="138" t="s">
        <v>235</v>
      </c>
      <c r="N115" s="139">
        <v>85</v>
      </c>
      <c r="O115" s="109">
        <v>-0.35</v>
      </c>
      <c r="P115" s="110" t="s">
        <v>1537</v>
      </c>
    </row>
    <row r="116" spans="1:16" ht="18" customHeight="1" x14ac:dyDescent="0.3">
      <c r="A116" s="130">
        <v>110</v>
      </c>
      <c r="B116" s="131" t="s">
        <v>108</v>
      </c>
      <c r="C116" s="132">
        <v>8</v>
      </c>
      <c r="D116" s="133" t="s">
        <v>1531</v>
      </c>
      <c r="E116" s="133" t="s">
        <v>1531</v>
      </c>
      <c r="F116" s="134" t="s">
        <v>1535</v>
      </c>
      <c r="G116" s="133" t="s">
        <v>1531</v>
      </c>
      <c r="H116" s="134" t="s">
        <v>1535</v>
      </c>
      <c r="I116" s="134" t="s">
        <v>1535</v>
      </c>
      <c r="J116" s="140" t="s">
        <v>1286</v>
      </c>
      <c r="K116" s="141">
        <v>4.16</v>
      </c>
      <c r="L116" s="137">
        <v>227.7</v>
      </c>
      <c r="M116" s="138" t="s">
        <v>235</v>
      </c>
      <c r="N116" s="139">
        <v>223</v>
      </c>
      <c r="O116" s="107">
        <v>-2.06</v>
      </c>
      <c r="P116" s="108" t="s">
        <v>1536</v>
      </c>
    </row>
    <row r="117" spans="1:16" ht="18" customHeight="1" x14ac:dyDescent="0.3">
      <c r="A117" s="130">
        <v>111</v>
      </c>
      <c r="B117" s="131" t="s">
        <v>243</v>
      </c>
      <c r="C117" s="132">
        <v>8</v>
      </c>
      <c r="D117" s="133" t="s">
        <v>1531</v>
      </c>
      <c r="E117" s="133" t="s">
        <v>1531</v>
      </c>
      <c r="F117" s="134" t="s">
        <v>1535</v>
      </c>
      <c r="G117" s="133" t="s">
        <v>1531</v>
      </c>
      <c r="H117" s="134" t="s">
        <v>1535</v>
      </c>
      <c r="I117" s="134" t="s">
        <v>1535</v>
      </c>
      <c r="J117" s="140" t="s">
        <v>1286</v>
      </c>
      <c r="K117" s="141">
        <v>3.67</v>
      </c>
      <c r="L117" s="137">
        <v>770</v>
      </c>
      <c r="M117" s="138" t="s">
        <v>235</v>
      </c>
      <c r="N117" s="139">
        <v>757</v>
      </c>
      <c r="O117" s="109">
        <v>-1.69</v>
      </c>
      <c r="P117" s="110" t="s">
        <v>1537</v>
      </c>
    </row>
    <row r="118" spans="1:16" ht="18" customHeight="1" x14ac:dyDescent="0.3">
      <c r="A118" s="130">
        <v>112</v>
      </c>
      <c r="B118" s="131" t="s">
        <v>521</v>
      </c>
      <c r="C118" s="132">
        <v>8</v>
      </c>
      <c r="D118" s="133" t="s">
        <v>1531</v>
      </c>
      <c r="E118" s="133" t="s">
        <v>1531</v>
      </c>
      <c r="F118" s="134" t="s">
        <v>1535</v>
      </c>
      <c r="G118" s="133" t="s">
        <v>1531</v>
      </c>
      <c r="H118" s="134" t="s">
        <v>1535</v>
      </c>
      <c r="I118" s="133" t="s">
        <v>1531</v>
      </c>
      <c r="J118" s="135" t="s">
        <v>1538</v>
      </c>
      <c r="K118" s="136">
        <v>5.28</v>
      </c>
      <c r="L118" s="137">
        <v>125.1</v>
      </c>
      <c r="M118" s="138" t="s">
        <v>235</v>
      </c>
      <c r="N118" s="139">
        <v>124.9</v>
      </c>
      <c r="O118" s="109">
        <v>-0.16</v>
      </c>
      <c r="P118" s="110" t="s">
        <v>1537</v>
      </c>
    </row>
    <row r="119" spans="1:16" ht="18" customHeight="1" x14ac:dyDescent="0.3">
      <c r="A119" s="130">
        <v>113</v>
      </c>
      <c r="B119" s="131" t="s">
        <v>216</v>
      </c>
      <c r="C119" s="132">
        <v>8</v>
      </c>
      <c r="D119" s="133" t="s">
        <v>1531</v>
      </c>
      <c r="E119" s="133" t="s">
        <v>1531</v>
      </c>
      <c r="F119" s="134" t="s">
        <v>1535</v>
      </c>
      <c r="G119" s="133" t="s">
        <v>1531</v>
      </c>
      <c r="H119" s="134" t="s">
        <v>1535</v>
      </c>
      <c r="I119" s="134" t="s">
        <v>1535</v>
      </c>
      <c r="J119" s="140" t="s">
        <v>1286</v>
      </c>
      <c r="K119" s="141">
        <v>4.16</v>
      </c>
      <c r="L119" s="137">
        <v>10.32</v>
      </c>
      <c r="M119" s="138" t="s">
        <v>235</v>
      </c>
      <c r="N119" s="139">
        <v>10.27</v>
      </c>
      <c r="O119" s="109">
        <v>-0.48</v>
      </c>
      <c r="P119" s="110" t="s">
        <v>1537</v>
      </c>
    </row>
    <row r="120" spans="1:16" ht="18" customHeight="1" x14ac:dyDescent="0.3">
      <c r="A120" s="130">
        <v>114</v>
      </c>
      <c r="B120" s="131" t="s">
        <v>261</v>
      </c>
      <c r="C120" s="132">
        <v>8</v>
      </c>
      <c r="D120" s="134" t="s">
        <v>1535</v>
      </c>
      <c r="E120" s="133" t="s">
        <v>1531</v>
      </c>
      <c r="F120" s="133" t="s">
        <v>1531</v>
      </c>
      <c r="G120" s="134" t="s">
        <v>1535</v>
      </c>
      <c r="H120" s="134" t="s">
        <v>1535</v>
      </c>
      <c r="I120" s="133" t="s">
        <v>1531</v>
      </c>
      <c r="J120" s="140" t="s">
        <v>1286</v>
      </c>
      <c r="K120" s="141">
        <v>4.03</v>
      </c>
      <c r="L120" s="137">
        <v>36.159999999999997</v>
      </c>
      <c r="M120" s="138" t="s">
        <v>235</v>
      </c>
      <c r="N120" s="139">
        <v>35.659999999999997</v>
      </c>
      <c r="O120" s="109">
        <v>-1.38</v>
      </c>
      <c r="P120" s="110" t="s">
        <v>1537</v>
      </c>
    </row>
    <row r="121" spans="1:16" ht="18" customHeight="1" x14ac:dyDescent="0.3">
      <c r="A121" s="130">
        <v>115</v>
      </c>
      <c r="B121" s="131" t="s">
        <v>89</v>
      </c>
      <c r="C121" s="132">
        <v>8</v>
      </c>
      <c r="D121" s="133" t="s">
        <v>1531</v>
      </c>
      <c r="E121" s="133" t="s">
        <v>1531</v>
      </c>
      <c r="F121" s="134" t="s">
        <v>1535</v>
      </c>
      <c r="G121" s="133" t="s">
        <v>1531</v>
      </c>
      <c r="H121" s="134" t="s">
        <v>1535</v>
      </c>
      <c r="I121" s="134" t="s">
        <v>1535</v>
      </c>
      <c r="J121" s="140" t="s">
        <v>1286</v>
      </c>
      <c r="K121" s="141">
        <v>4.18</v>
      </c>
      <c r="L121" s="137">
        <v>256.5</v>
      </c>
      <c r="M121" s="138" t="s">
        <v>235</v>
      </c>
      <c r="N121" s="143">
        <v>264.75</v>
      </c>
      <c r="O121" s="103">
        <v>3.22</v>
      </c>
      <c r="P121" s="104" t="s">
        <v>1534</v>
      </c>
    </row>
    <row r="122" spans="1:16" ht="18" customHeight="1" x14ac:dyDescent="0.3">
      <c r="A122" s="130">
        <v>116</v>
      </c>
      <c r="B122" s="131" t="s">
        <v>262</v>
      </c>
      <c r="C122" s="132">
        <v>8</v>
      </c>
      <c r="D122" s="133" t="s">
        <v>1531</v>
      </c>
      <c r="E122" s="133" t="s">
        <v>1531</v>
      </c>
      <c r="F122" s="134" t="s">
        <v>1535</v>
      </c>
      <c r="G122" s="133" t="s">
        <v>1531</v>
      </c>
      <c r="H122" s="134" t="s">
        <v>1535</v>
      </c>
      <c r="I122" s="133" t="s">
        <v>1531</v>
      </c>
      <c r="J122" s="135" t="s">
        <v>1538</v>
      </c>
      <c r="K122" s="136">
        <v>5.16</v>
      </c>
      <c r="L122" s="137">
        <v>38.14</v>
      </c>
      <c r="M122" s="138" t="s">
        <v>235</v>
      </c>
      <c r="N122" s="143">
        <v>38.799999999999997</v>
      </c>
      <c r="O122" s="98">
        <v>1.73</v>
      </c>
      <c r="P122" s="99" t="s">
        <v>1532</v>
      </c>
    </row>
    <row r="123" spans="1:16" ht="18" customHeight="1" x14ac:dyDescent="0.3">
      <c r="A123" s="130">
        <v>117</v>
      </c>
      <c r="B123" s="131" t="s">
        <v>547</v>
      </c>
      <c r="C123" s="132">
        <v>8</v>
      </c>
      <c r="D123" s="134" t="s">
        <v>1535</v>
      </c>
      <c r="E123" s="133" t="s">
        <v>1531</v>
      </c>
      <c r="F123" s="133" t="s">
        <v>1531</v>
      </c>
      <c r="G123" s="134" t="s">
        <v>1535</v>
      </c>
      <c r="H123" s="134" t="s">
        <v>1535</v>
      </c>
      <c r="I123" s="133" t="s">
        <v>1531</v>
      </c>
      <c r="J123" s="140" t="s">
        <v>1286</v>
      </c>
      <c r="K123" s="141">
        <v>4.88</v>
      </c>
      <c r="L123" s="137">
        <v>16.21</v>
      </c>
      <c r="M123" s="138" t="s">
        <v>235</v>
      </c>
      <c r="N123" s="143">
        <v>17.739999999999998</v>
      </c>
      <c r="O123" s="100">
        <v>9.44</v>
      </c>
      <c r="P123" s="101" t="s">
        <v>1533</v>
      </c>
    </row>
    <row r="124" spans="1:16" ht="18" customHeight="1" x14ac:dyDescent="0.3">
      <c r="A124" s="130">
        <v>118</v>
      </c>
      <c r="B124" s="131" t="s">
        <v>239</v>
      </c>
      <c r="C124" s="132">
        <v>8</v>
      </c>
      <c r="D124" s="133" t="s">
        <v>1531</v>
      </c>
      <c r="E124" s="133" t="s">
        <v>1531</v>
      </c>
      <c r="F124" s="134" t="s">
        <v>1535</v>
      </c>
      <c r="G124" s="133" t="s">
        <v>1531</v>
      </c>
      <c r="H124" s="134" t="s">
        <v>1535</v>
      </c>
      <c r="I124" s="134" t="s">
        <v>1535</v>
      </c>
      <c r="J124" s="140" t="s">
        <v>1286</v>
      </c>
      <c r="K124" s="144">
        <v>3.38</v>
      </c>
      <c r="L124" s="137">
        <v>10.67</v>
      </c>
      <c r="M124" s="138" t="s">
        <v>235</v>
      </c>
      <c r="N124" s="139">
        <v>10.53</v>
      </c>
      <c r="O124" s="109">
        <v>-1.31</v>
      </c>
      <c r="P124" s="110" t="s">
        <v>1537</v>
      </c>
    </row>
    <row r="125" spans="1:16" ht="18" customHeight="1" x14ac:dyDescent="0.3">
      <c r="A125" s="130">
        <v>119</v>
      </c>
      <c r="B125" s="131" t="s">
        <v>564</v>
      </c>
      <c r="C125" s="132">
        <v>8</v>
      </c>
      <c r="D125" s="134" t="s">
        <v>1535</v>
      </c>
      <c r="E125" s="133" t="s">
        <v>1531</v>
      </c>
      <c r="F125" s="133" t="s">
        <v>1531</v>
      </c>
      <c r="G125" s="134" t="s">
        <v>1535</v>
      </c>
      <c r="H125" s="134" t="s">
        <v>1535</v>
      </c>
      <c r="I125" s="133" t="s">
        <v>1531</v>
      </c>
      <c r="J125" s="140" t="s">
        <v>1286</v>
      </c>
      <c r="K125" s="141">
        <v>4.66</v>
      </c>
      <c r="L125" s="137">
        <v>2.5299999999999998</v>
      </c>
      <c r="M125" s="138" t="s">
        <v>235</v>
      </c>
      <c r="N125" s="139">
        <v>2.5</v>
      </c>
      <c r="O125" s="109">
        <v>-1.19</v>
      </c>
      <c r="P125" s="110" t="s">
        <v>1537</v>
      </c>
    </row>
    <row r="126" spans="1:16" ht="18" customHeight="1" x14ac:dyDescent="0.3">
      <c r="A126" s="130">
        <v>120</v>
      </c>
      <c r="B126" s="131" t="s">
        <v>185</v>
      </c>
      <c r="C126" s="132">
        <v>8</v>
      </c>
      <c r="D126" s="133" t="s">
        <v>1531</v>
      </c>
      <c r="E126" s="133" t="s">
        <v>1531</v>
      </c>
      <c r="F126" s="134" t="s">
        <v>1535</v>
      </c>
      <c r="G126" s="133" t="s">
        <v>1531</v>
      </c>
      <c r="H126" s="134" t="s">
        <v>1535</v>
      </c>
      <c r="I126" s="133" t="s">
        <v>1531</v>
      </c>
      <c r="J126" s="135" t="s">
        <v>1538</v>
      </c>
      <c r="K126" s="136">
        <v>5.62</v>
      </c>
      <c r="L126" s="137">
        <v>36.96</v>
      </c>
      <c r="M126" s="138" t="s">
        <v>235</v>
      </c>
      <c r="N126" s="139">
        <v>35.92</v>
      </c>
      <c r="O126" s="107">
        <v>-2.81</v>
      </c>
      <c r="P126" s="108" t="s">
        <v>1536</v>
      </c>
    </row>
    <row r="127" spans="1:16" ht="18" customHeight="1" x14ac:dyDescent="0.3">
      <c r="A127" s="130">
        <v>121</v>
      </c>
      <c r="B127" s="131" t="s">
        <v>573</v>
      </c>
      <c r="C127" s="132">
        <v>8</v>
      </c>
      <c r="D127" s="134" t="s">
        <v>1535</v>
      </c>
      <c r="E127" s="133" t="s">
        <v>1531</v>
      </c>
      <c r="F127" s="133" t="s">
        <v>1531</v>
      </c>
      <c r="G127" s="133" t="s">
        <v>1531</v>
      </c>
      <c r="H127" s="134" t="s">
        <v>1535</v>
      </c>
      <c r="I127" s="133" t="s">
        <v>1531</v>
      </c>
      <c r="J127" s="135" t="s">
        <v>1538</v>
      </c>
      <c r="K127" s="136">
        <v>5.13</v>
      </c>
      <c r="L127" s="137">
        <v>18.940000000000001</v>
      </c>
      <c r="M127" s="138" t="s">
        <v>235</v>
      </c>
      <c r="N127" s="139">
        <v>18.7</v>
      </c>
      <c r="O127" s="109">
        <v>-1.27</v>
      </c>
      <c r="P127" s="110" t="s">
        <v>1537</v>
      </c>
    </row>
    <row r="128" spans="1:16" ht="18" customHeight="1" x14ac:dyDescent="0.3">
      <c r="A128" s="130">
        <v>122</v>
      </c>
      <c r="B128" s="131" t="s">
        <v>266</v>
      </c>
      <c r="C128" s="132">
        <v>8</v>
      </c>
      <c r="D128" s="134" t="s">
        <v>1535</v>
      </c>
      <c r="E128" s="133" t="s">
        <v>1531</v>
      </c>
      <c r="F128" s="133" t="s">
        <v>1531</v>
      </c>
      <c r="G128" s="134" t="s">
        <v>1535</v>
      </c>
      <c r="H128" s="133" t="s">
        <v>1531</v>
      </c>
      <c r="I128" s="133" t="s">
        <v>1531</v>
      </c>
      <c r="J128" s="135" t="s">
        <v>1538</v>
      </c>
      <c r="K128" s="136">
        <v>9.75</v>
      </c>
      <c r="L128" s="137">
        <v>3.42</v>
      </c>
      <c r="M128" s="138" t="s">
        <v>235</v>
      </c>
      <c r="N128" s="139">
        <v>3.21</v>
      </c>
      <c r="O128" s="124">
        <v>-6.14</v>
      </c>
      <c r="P128" s="125" t="s">
        <v>1539</v>
      </c>
    </row>
    <row r="129" spans="1:16" ht="18" customHeight="1" x14ac:dyDescent="0.3">
      <c r="A129" s="130">
        <v>123</v>
      </c>
      <c r="B129" s="131" t="s">
        <v>580</v>
      </c>
      <c r="C129" s="132">
        <v>8</v>
      </c>
      <c r="D129" s="133" t="s">
        <v>1531</v>
      </c>
      <c r="E129" s="133" t="s">
        <v>1531</v>
      </c>
      <c r="F129" s="134" t="s">
        <v>1535</v>
      </c>
      <c r="G129" s="133" t="s">
        <v>1531</v>
      </c>
      <c r="H129" s="134" t="s">
        <v>1535</v>
      </c>
      <c r="I129" s="134" t="s">
        <v>1535</v>
      </c>
      <c r="J129" s="140" t="s">
        <v>1286</v>
      </c>
      <c r="K129" s="141">
        <v>3.89</v>
      </c>
      <c r="L129" s="137">
        <v>112</v>
      </c>
      <c r="M129" s="138" t="s">
        <v>235</v>
      </c>
      <c r="N129" s="139">
        <v>109.7</v>
      </c>
      <c r="O129" s="107">
        <v>-2.0499999999999998</v>
      </c>
      <c r="P129" s="108" t="s">
        <v>1536</v>
      </c>
    </row>
    <row r="130" spans="1:16" ht="18" customHeight="1" x14ac:dyDescent="0.3">
      <c r="A130" s="130">
        <v>124</v>
      </c>
      <c r="B130" s="131" t="s">
        <v>151</v>
      </c>
      <c r="C130" s="132">
        <v>8</v>
      </c>
      <c r="D130" s="133" t="s">
        <v>1531</v>
      </c>
      <c r="E130" s="133" t="s">
        <v>1531</v>
      </c>
      <c r="F130" s="134" t="s">
        <v>1535</v>
      </c>
      <c r="G130" s="134" t="s">
        <v>1535</v>
      </c>
      <c r="H130" s="134" t="s">
        <v>1535</v>
      </c>
      <c r="I130" s="133" t="s">
        <v>1531</v>
      </c>
      <c r="J130" s="140" t="s">
        <v>1286</v>
      </c>
      <c r="K130" s="141">
        <v>4.12</v>
      </c>
      <c r="L130" s="137">
        <v>5.56</v>
      </c>
      <c r="M130" s="138" t="s">
        <v>235</v>
      </c>
      <c r="N130" s="143">
        <v>5.63</v>
      </c>
      <c r="O130" s="98">
        <v>1.26</v>
      </c>
      <c r="P130" s="99" t="s">
        <v>1532</v>
      </c>
    </row>
    <row r="131" spans="1:16" ht="18" customHeight="1" x14ac:dyDescent="0.3">
      <c r="A131" s="130">
        <v>125</v>
      </c>
      <c r="B131" s="131" t="s">
        <v>591</v>
      </c>
      <c r="C131" s="132">
        <v>8</v>
      </c>
      <c r="D131" s="133" t="s">
        <v>1531</v>
      </c>
      <c r="E131" s="133" t="s">
        <v>1531</v>
      </c>
      <c r="F131" s="134" t="s">
        <v>1535</v>
      </c>
      <c r="G131" s="133" t="s">
        <v>1531</v>
      </c>
      <c r="H131" s="134" t="s">
        <v>1535</v>
      </c>
      <c r="I131" s="133" t="s">
        <v>1531</v>
      </c>
      <c r="J131" s="135" t="s">
        <v>1538</v>
      </c>
      <c r="K131" s="136">
        <v>7.6</v>
      </c>
      <c r="L131" s="137">
        <v>3.29</v>
      </c>
      <c r="M131" s="138" t="s">
        <v>235</v>
      </c>
      <c r="N131" s="139">
        <v>3.26</v>
      </c>
      <c r="O131" s="109">
        <v>-0.91</v>
      </c>
      <c r="P131" s="110" t="s">
        <v>1537</v>
      </c>
    </row>
    <row r="132" spans="1:16" ht="18" customHeight="1" x14ac:dyDescent="0.3">
      <c r="A132" s="130">
        <v>126</v>
      </c>
      <c r="B132" s="131" t="s">
        <v>592</v>
      </c>
      <c r="C132" s="132">
        <v>8</v>
      </c>
      <c r="D132" s="133" t="s">
        <v>1531</v>
      </c>
      <c r="E132" s="133" t="s">
        <v>1531</v>
      </c>
      <c r="F132" s="134" t="s">
        <v>1535</v>
      </c>
      <c r="G132" s="133" t="s">
        <v>1531</v>
      </c>
      <c r="H132" s="134" t="s">
        <v>1535</v>
      </c>
      <c r="I132" s="133" t="s">
        <v>1531</v>
      </c>
      <c r="J132" s="135" t="s">
        <v>1538</v>
      </c>
      <c r="K132" s="136">
        <v>6.94</v>
      </c>
      <c r="L132" s="137">
        <v>116</v>
      </c>
      <c r="M132" s="138" t="s">
        <v>235</v>
      </c>
      <c r="N132" s="139">
        <v>115.9</v>
      </c>
      <c r="O132" s="109">
        <v>-0.09</v>
      </c>
      <c r="P132" s="110" t="s">
        <v>1537</v>
      </c>
    </row>
    <row r="133" spans="1:16" ht="18" customHeight="1" x14ac:dyDescent="0.3">
      <c r="A133" s="130">
        <v>127</v>
      </c>
      <c r="B133" s="131" t="s">
        <v>593</v>
      </c>
      <c r="C133" s="132">
        <v>8</v>
      </c>
      <c r="D133" s="133" t="s">
        <v>1531</v>
      </c>
      <c r="E133" s="133" t="s">
        <v>1531</v>
      </c>
      <c r="F133" s="134" t="s">
        <v>1535</v>
      </c>
      <c r="G133" s="133" t="s">
        <v>1531</v>
      </c>
      <c r="H133" s="134" t="s">
        <v>1535</v>
      </c>
      <c r="I133" s="133" t="s">
        <v>1531</v>
      </c>
      <c r="J133" s="135" t="s">
        <v>1538</v>
      </c>
      <c r="K133" s="136">
        <v>6.53</v>
      </c>
      <c r="L133" s="137">
        <v>4.99</v>
      </c>
      <c r="M133" s="138" t="s">
        <v>235</v>
      </c>
      <c r="N133" s="139">
        <v>4.95</v>
      </c>
      <c r="O133" s="109">
        <v>-0.8</v>
      </c>
      <c r="P133" s="110" t="s">
        <v>1537</v>
      </c>
    </row>
    <row r="134" spans="1:16" ht="18" customHeight="1" x14ac:dyDescent="0.3">
      <c r="A134" s="130">
        <v>128</v>
      </c>
      <c r="B134" s="131" t="s">
        <v>213</v>
      </c>
      <c r="C134" s="132">
        <v>8</v>
      </c>
      <c r="D134" s="133" t="s">
        <v>1531</v>
      </c>
      <c r="E134" s="133" t="s">
        <v>1531</v>
      </c>
      <c r="F134" s="134" t="s">
        <v>1535</v>
      </c>
      <c r="G134" s="133" t="s">
        <v>1531</v>
      </c>
      <c r="H134" s="134" t="s">
        <v>1535</v>
      </c>
      <c r="I134" s="134" t="s">
        <v>1535</v>
      </c>
      <c r="J134" s="140" t="s">
        <v>1286</v>
      </c>
      <c r="K134" s="141">
        <v>3.72</v>
      </c>
      <c r="L134" s="137">
        <v>3.19</v>
      </c>
      <c r="M134" s="138" t="s">
        <v>235</v>
      </c>
      <c r="N134" s="139">
        <v>3.14</v>
      </c>
      <c r="O134" s="109">
        <v>-1.57</v>
      </c>
      <c r="P134" s="110" t="s">
        <v>1537</v>
      </c>
    </row>
    <row r="135" spans="1:16" ht="18" customHeight="1" x14ac:dyDescent="0.3">
      <c r="A135" s="130">
        <v>129</v>
      </c>
      <c r="B135" s="131" t="s">
        <v>240</v>
      </c>
      <c r="C135" s="132">
        <v>8</v>
      </c>
      <c r="D135" s="133" t="s">
        <v>1531</v>
      </c>
      <c r="E135" s="133" t="s">
        <v>1531</v>
      </c>
      <c r="F135" s="134" t="s">
        <v>1535</v>
      </c>
      <c r="G135" s="133" t="s">
        <v>1531</v>
      </c>
      <c r="H135" s="134" t="s">
        <v>1535</v>
      </c>
      <c r="I135" s="134" t="s">
        <v>1535</v>
      </c>
      <c r="J135" s="140" t="s">
        <v>1286</v>
      </c>
      <c r="K135" s="141">
        <v>4.83</v>
      </c>
      <c r="L135" s="137">
        <v>7.42</v>
      </c>
      <c r="M135" s="138" t="s">
        <v>235</v>
      </c>
      <c r="N135" s="139">
        <v>7.38</v>
      </c>
      <c r="O135" s="109">
        <v>-0.54</v>
      </c>
      <c r="P135" s="110" t="s">
        <v>1537</v>
      </c>
    </row>
    <row r="136" spans="1:16" ht="18" customHeight="1" x14ac:dyDescent="0.3">
      <c r="A136" s="130">
        <v>130</v>
      </c>
      <c r="B136" s="131" t="s">
        <v>601</v>
      </c>
      <c r="C136" s="132">
        <v>8</v>
      </c>
      <c r="D136" s="134" t="s">
        <v>1535</v>
      </c>
      <c r="E136" s="133" t="s">
        <v>1531</v>
      </c>
      <c r="F136" s="133" t="s">
        <v>1531</v>
      </c>
      <c r="G136" s="134" t="s">
        <v>1535</v>
      </c>
      <c r="H136" s="134" t="s">
        <v>1535</v>
      </c>
      <c r="I136" s="133" t="s">
        <v>1531</v>
      </c>
      <c r="J136" s="140" t="s">
        <v>1286</v>
      </c>
      <c r="K136" s="141">
        <v>4.88</v>
      </c>
      <c r="L136" s="137">
        <v>50.8</v>
      </c>
      <c r="M136" s="138" t="s">
        <v>235</v>
      </c>
      <c r="N136" s="139">
        <v>50.6</v>
      </c>
      <c r="O136" s="109">
        <v>-0.39</v>
      </c>
      <c r="P136" s="110" t="s">
        <v>1537</v>
      </c>
    </row>
    <row r="137" spans="1:16" ht="18" customHeight="1" x14ac:dyDescent="0.3">
      <c r="A137" s="130">
        <v>131</v>
      </c>
      <c r="B137" s="131" t="s">
        <v>615</v>
      </c>
      <c r="C137" s="132">
        <v>8</v>
      </c>
      <c r="D137" s="133" t="s">
        <v>1531</v>
      </c>
      <c r="E137" s="133" t="s">
        <v>1531</v>
      </c>
      <c r="F137" s="134" t="s">
        <v>1535</v>
      </c>
      <c r="G137" s="133" t="s">
        <v>1531</v>
      </c>
      <c r="H137" s="134" t="s">
        <v>1535</v>
      </c>
      <c r="I137" s="134" t="s">
        <v>1535</v>
      </c>
      <c r="J137" s="140" t="s">
        <v>1286</v>
      </c>
      <c r="K137" s="141">
        <v>4.7300000000000004</v>
      </c>
      <c r="L137" s="137">
        <v>85.6</v>
      </c>
      <c r="M137" s="138" t="s">
        <v>235</v>
      </c>
      <c r="N137" s="143">
        <v>87</v>
      </c>
      <c r="O137" s="98">
        <v>1.64</v>
      </c>
      <c r="P137" s="99" t="s">
        <v>1532</v>
      </c>
    </row>
    <row r="138" spans="1:16" ht="18" customHeight="1" x14ac:dyDescent="0.3">
      <c r="A138" s="130">
        <v>132</v>
      </c>
      <c r="B138" s="131" t="s">
        <v>166</v>
      </c>
      <c r="C138" s="132">
        <v>8</v>
      </c>
      <c r="D138" s="134" t="s">
        <v>1535</v>
      </c>
      <c r="E138" s="133" t="s">
        <v>1531</v>
      </c>
      <c r="F138" s="133" t="s">
        <v>1531</v>
      </c>
      <c r="G138" s="133" t="s">
        <v>1531</v>
      </c>
      <c r="H138" s="134" t="s">
        <v>1535</v>
      </c>
      <c r="I138" s="134" t="s">
        <v>1535</v>
      </c>
      <c r="J138" s="140" t="s">
        <v>1286</v>
      </c>
      <c r="K138" s="141">
        <v>4.67</v>
      </c>
      <c r="L138" s="137">
        <v>29</v>
      </c>
      <c r="M138" s="138" t="s">
        <v>235</v>
      </c>
      <c r="N138" s="143">
        <v>29.8</v>
      </c>
      <c r="O138" s="103">
        <v>2.76</v>
      </c>
      <c r="P138" s="104" t="s">
        <v>1534</v>
      </c>
    </row>
    <row r="139" spans="1:16" ht="18" customHeight="1" x14ac:dyDescent="0.3">
      <c r="A139" s="130">
        <v>133</v>
      </c>
      <c r="B139" s="131" t="s">
        <v>79</v>
      </c>
      <c r="C139" s="132">
        <v>8</v>
      </c>
      <c r="D139" s="133" t="s">
        <v>1531</v>
      </c>
      <c r="E139" s="133" t="s">
        <v>1531</v>
      </c>
      <c r="F139" s="134" t="s">
        <v>1535</v>
      </c>
      <c r="G139" s="134" t="s">
        <v>1535</v>
      </c>
      <c r="H139" s="134" t="s">
        <v>1535</v>
      </c>
      <c r="I139" s="133" t="s">
        <v>1531</v>
      </c>
      <c r="J139" s="140" t="s">
        <v>1286</v>
      </c>
      <c r="K139" s="141">
        <v>4.41</v>
      </c>
      <c r="L139" s="137">
        <v>439</v>
      </c>
      <c r="M139" s="138" t="s">
        <v>235</v>
      </c>
      <c r="N139" s="139">
        <v>429</v>
      </c>
      <c r="O139" s="107">
        <v>-2.2799999999999998</v>
      </c>
      <c r="P139" s="108" t="s">
        <v>1536</v>
      </c>
    </row>
    <row r="140" spans="1:16" ht="18" customHeight="1" x14ac:dyDescent="0.3">
      <c r="A140" s="130">
        <v>134</v>
      </c>
      <c r="B140" s="131" t="s">
        <v>637</v>
      </c>
      <c r="C140" s="132">
        <v>8</v>
      </c>
      <c r="D140" s="133" t="s">
        <v>1531</v>
      </c>
      <c r="E140" s="133" t="s">
        <v>1531</v>
      </c>
      <c r="F140" s="134" t="s">
        <v>1535</v>
      </c>
      <c r="G140" s="133" t="s">
        <v>1531</v>
      </c>
      <c r="H140" s="134" t="s">
        <v>1535</v>
      </c>
      <c r="I140" s="134" t="s">
        <v>1535</v>
      </c>
      <c r="J140" s="140" t="s">
        <v>1286</v>
      </c>
      <c r="K140" s="144">
        <v>3.33</v>
      </c>
      <c r="L140" s="137">
        <v>68.45</v>
      </c>
      <c r="M140" s="138" t="s">
        <v>235</v>
      </c>
      <c r="N140" s="139">
        <v>67.349999999999994</v>
      </c>
      <c r="O140" s="109">
        <v>-1.61</v>
      </c>
      <c r="P140" s="110" t="s">
        <v>1537</v>
      </c>
    </row>
    <row r="141" spans="1:16" ht="18" customHeight="1" x14ac:dyDescent="0.3">
      <c r="A141" s="130">
        <v>135</v>
      </c>
      <c r="B141" s="131" t="s">
        <v>643</v>
      </c>
      <c r="C141" s="132">
        <v>8</v>
      </c>
      <c r="D141" s="134" t="s">
        <v>1535</v>
      </c>
      <c r="E141" s="133" t="s">
        <v>1531</v>
      </c>
      <c r="F141" s="133" t="s">
        <v>1531</v>
      </c>
      <c r="G141" s="133" t="s">
        <v>1531</v>
      </c>
      <c r="H141" s="134" t="s">
        <v>1535</v>
      </c>
      <c r="I141" s="133" t="s">
        <v>1531</v>
      </c>
      <c r="J141" s="135" t="s">
        <v>1538</v>
      </c>
      <c r="K141" s="136">
        <v>5.54</v>
      </c>
      <c r="L141" s="137">
        <v>18.899999999999999</v>
      </c>
      <c r="M141" s="138" t="s">
        <v>235</v>
      </c>
      <c r="N141" s="143">
        <v>20.14</v>
      </c>
      <c r="O141" s="100">
        <v>6.56</v>
      </c>
      <c r="P141" s="101" t="s">
        <v>1533</v>
      </c>
    </row>
    <row r="142" spans="1:16" ht="18" customHeight="1" x14ac:dyDescent="0.3">
      <c r="A142" s="130">
        <v>136</v>
      </c>
      <c r="B142" s="131" t="s">
        <v>1000</v>
      </c>
      <c r="C142" s="132">
        <v>8</v>
      </c>
      <c r="D142" s="133" t="s">
        <v>1531</v>
      </c>
      <c r="E142" s="133" t="s">
        <v>1531</v>
      </c>
      <c r="F142" s="134" t="s">
        <v>1535</v>
      </c>
      <c r="G142" s="133" t="s">
        <v>1531</v>
      </c>
      <c r="H142" s="134" t="s">
        <v>1535</v>
      </c>
      <c r="I142" s="134" t="s">
        <v>1535</v>
      </c>
      <c r="J142" s="140" t="s">
        <v>1286</v>
      </c>
      <c r="K142" s="141">
        <v>4.21</v>
      </c>
      <c r="L142" s="137">
        <v>95.6</v>
      </c>
      <c r="M142" s="138" t="s">
        <v>235</v>
      </c>
      <c r="N142" s="139">
        <v>94.9</v>
      </c>
      <c r="O142" s="109">
        <v>-0.73</v>
      </c>
      <c r="P142" s="110" t="s">
        <v>1537</v>
      </c>
    </row>
    <row r="143" spans="1:16" ht="18" customHeight="1" x14ac:dyDescent="0.3">
      <c r="A143" s="130">
        <v>137</v>
      </c>
      <c r="B143" s="131" t="s">
        <v>1001</v>
      </c>
      <c r="C143" s="132">
        <v>8</v>
      </c>
      <c r="D143" s="133" t="s">
        <v>1531</v>
      </c>
      <c r="E143" s="133" t="s">
        <v>1531</v>
      </c>
      <c r="F143" s="134" t="s">
        <v>1535</v>
      </c>
      <c r="G143" s="133" t="s">
        <v>1531</v>
      </c>
      <c r="H143" s="134" t="s">
        <v>1535</v>
      </c>
      <c r="I143" s="134" t="s">
        <v>1535</v>
      </c>
      <c r="J143" s="140" t="s">
        <v>1286</v>
      </c>
      <c r="K143" s="141">
        <v>4.04</v>
      </c>
      <c r="L143" s="137">
        <v>2.42</v>
      </c>
      <c r="M143" s="138" t="s">
        <v>235</v>
      </c>
      <c r="N143" s="143">
        <v>2.46</v>
      </c>
      <c r="O143" s="98">
        <v>1.65</v>
      </c>
      <c r="P143" s="99" t="s">
        <v>1532</v>
      </c>
    </row>
    <row r="144" spans="1:16" ht="18" customHeight="1" x14ac:dyDescent="0.3">
      <c r="A144" s="130">
        <v>138</v>
      </c>
      <c r="B144" s="131" t="s">
        <v>656</v>
      </c>
      <c r="C144" s="132">
        <v>8</v>
      </c>
      <c r="D144" s="133" t="s">
        <v>1531</v>
      </c>
      <c r="E144" s="133" t="s">
        <v>1531</v>
      </c>
      <c r="F144" s="134" t="s">
        <v>1535</v>
      </c>
      <c r="G144" s="133" t="s">
        <v>1531</v>
      </c>
      <c r="H144" s="134" t="s">
        <v>1535</v>
      </c>
      <c r="I144" s="133" t="s">
        <v>1531</v>
      </c>
      <c r="J144" s="135" t="s">
        <v>1538</v>
      </c>
      <c r="K144" s="136">
        <v>6.04</v>
      </c>
      <c r="L144" s="137">
        <v>11.06</v>
      </c>
      <c r="M144" s="138" t="s">
        <v>235</v>
      </c>
      <c r="N144" s="139">
        <v>10.95</v>
      </c>
      <c r="O144" s="109">
        <v>-0.99</v>
      </c>
      <c r="P144" s="110" t="s">
        <v>1537</v>
      </c>
    </row>
    <row r="145" spans="1:16" ht="18" customHeight="1" x14ac:dyDescent="0.3">
      <c r="A145" s="130">
        <v>139</v>
      </c>
      <c r="B145" s="131" t="s">
        <v>671</v>
      </c>
      <c r="C145" s="132">
        <v>8</v>
      </c>
      <c r="D145" s="133" t="s">
        <v>1531</v>
      </c>
      <c r="E145" s="133" t="s">
        <v>1531</v>
      </c>
      <c r="F145" s="134" t="s">
        <v>1535</v>
      </c>
      <c r="G145" s="133" t="s">
        <v>1531</v>
      </c>
      <c r="H145" s="134" t="s">
        <v>1535</v>
      </c>
      <c r="I145" s="134" t="s">
        <v>1535</v>
      </c>
      <c r="J145" s="140" t="s">
        <v>1286</v>
      </c>
      <c r="K145" s="141">
        <v>4.09</v>
      </c>
      <c r="L145" s="137">
        <v>305.75</v>
      </c>
      <c r="M145" s="138" t="s">
        <v>235</v>
      </c>
      <c r="N145" s="143">
        <v>310.5</v>
      </c>
      <c r="O145" s="98">
        <v>1.55</v>
      </c>
      <c r="P145" s="99" t="s">
        <v>1532</v>
      </c>
    </row>
    <row r="146" spans="1:16" ht="18" customHeight="1" x14ac:dyDescent="0.3">
      <c r="A146" s="130">
        <v>140</v>
      </c>
      <c r="B146" s="131" t="s">
        <v>673</v>
      </c>
      <c r="C146" s="132">
        <v>8</v>
      </c>
      <c r="D146" s="133" t="s">
        <v>1531</v>
      </c>
      <c r="E146" s="133" t="s">
        <v>1531</v>
      </c>
      <c r="F146" s="134" t="s">
        <v>1535</v>
      </c>
      <c r="G146" s="133" t="s">
        <v>1531</v>
      </c>
      <c r="H146" s="134" t="s">
        <v>1535</v>
      </c>
      <c r="I146" s="134" t="s">
        <v>1535</v>
      </c>
      <c r="J146" s="140" t="s">
        <v>1286</v>
      </c>
      <c r="K146" s="141">
        <v>4.21</v>
      </c>
      <c r="L146" s="137">
        <v>15.66</v>
      </c>
      <c r="M146" s="138" t="s">
        <v>235</v>
      </c>
      <c r="N146" s="143">
        <v>16.12</v>
      </c>
      <c r="O146" s="103">
        <v>2.94</v>
      </c>
      <c r="P146" s="104" t="s">
        <v>1534</v>
      </c>
    </row>
    <row r="147" spans="1:16" ht="18" customHeight="1" x14ac:dyDescent="0.3">
      <c r="A147" s="130">
        <v>141</v>
      </c>
      <c r="B147" s="131" t="s">
        <v>279</v>
      </c>
      <c r="C147" s="132">
        <v>8</v>
      </c>
      <c r="D147" s="133" t="s">
        <v>1531</v>
      </c>
      <c r="E147" s="133" t="s">
        <v>1531</v>
      </c>
      <c r="F147" s="134" t="s">
        <v>1535</v>
      </c>
      <c r="G147" s="133" t="s">
        <v>1531</v>
      </c>
      <c r="H147" s="134" t="s">
        <v>1535</v>
      </c>
      <c r="I147" s="134" t="s">
        <v>1535</v>
      </c>
      <c r="J147" s="140" t="s">
        <v>1286</v>
      </c>
      <c r="K147" s="141">
        <v>4.21</v>
      </c>
      <c r="L147" s="137">
        <v>61.85</v>
      </c>
      <c r="M147" s="138" t="s">
        <v>235</v>
      </c>
      <c r="N147" s="139">
        <v>60.9</v>
      </c>
      <c r="O147" s="109">
        <v>-1.54</v>
      </c>
      <c r="P147" s="110" t="s">
        <v>1537</v>
      </c>
    </row>
    <row r="148" spans="1:16" ht="18" customHeight="1" x14ac:dyDescent="0.3">
      <c r="A148" s="130">
        <v>142</v>
      </c>
      <c r="B148" s="131" t="s">
        <v>675</v>
      </c>
      <c r="C148" s="132">
        <v>8</v>
      </c>
      <c r="D148" s="133" t="s">
        <v>1531</v>
      </c>
      <c r="E148" s="133" t="s">
        <v>1531</v>
      </c>
      <c r="F148" s="134" t="s">
        <v>1535</v>
      </c>
      <c r="G148" s="134" t="s">
        <v>1535</v>
      </c>
      <c r="H148" s="134" t="s">
        <v>1535</v>
      </c>
      <c r="I148" s="133" t="s">
        <v>1531</v>
      </c>
      <c r="J148" s="140" t="s">
        <v>1286</v>
      </c>
      <c r="K148" s="141">
        <v>3.85</v>
      </c>
      <c r="L148" s="137">
        <v>3.9</v>
      </c>
      <c r="M148" s="138" t="s">
        <v>235</v>
      </c>
      <c r="N148" s="143">
        <v>3.96</v>
      </c>
      <c r="O148" s="98">
        <v>1.54</v>
      </c>
      <c r="P148" s="99" t="s">
        <v>1532</v>
      </c>
    </row>
    <row r="149" spans="1:16" ht="18" customHeight="1" x14ac:dyDescent="0.3">
      <c r="A149" s="130">
        <v>143</v>
      </c>
      <c r="B149" s="131" t="s">
        <v>200</v>
      </c>
      <c r="C149" s="132">
        <v>8</v>
      </c>
      <c r="D149" s="133" t="s">
        <v>1531</v>
      </c>
      <c r="E149" s="133" t="s">
        <v>1531</v>
      </c>
      <c r="F149" s="134" t="s">
        <v>1535</v>
      </c>
      <c r="G149" s="133" t="s">
        <v>1531</v>
      </c>
      <c r="H149" s="134" t="s">
        <v>1535</v>
      </c>
      <c r="I149" s="134" t="s">
        <v>1535</v>
      </c>
      <c r="J149" s="140" t="s">
        <v>1286</v>
      </c>
      <c r="K149" s="141">
        <v>3.85</v>
      </c>
      <c r="L149" s="137">
        <v>1.91</v>
      </c>
      <c r="M149" s="138" t="s">
        <v>235</v>
      </c>
      <c r="N149" s="139">
        <v>1.89</v>
      </c>
      <c r="O149" s="109">
        <v>-1.05</v>
      </c>
      <c r="P149" s="110" t="s">
        <v>1537</v>
      </c>
    </row>
    <row r="150" spans="1:16" ht="18" customHeight="1" x14ac:dyDescent="0.3">
      <c r="A150" s="130">
        <v>144</v>
      </c>
      <c r="B150" s="131" t="s">
        <v>681</v>
      </c>
      <c r="C150" s="132">
        <v>8</v>
      </c>
      <c r="D150" s="133" t="s">
        <v>1531</v>
      </c>
      <c r="E150" s="133" t="s">
        <v>1531</v>
      </c>
      <c r="F150" s="134" t="s">
        <v>1535</v>
      </c>
      <c r="G150" s="133" t="s">
        <v>1531</v>
      </c>
      <c r="H150" s="134" t="s">
        <v>1535</v>
      </c>
      <c r="I150" s="133" t="s">
        <v>1531</v>
      </c>
      <c r="J150" s="135" t="s">
        <v>1538</v>
      </c>
      <c r="K150" s="136">
        <v>5.39</v>
      </c>
      <c r="L150" s="137">
        <v>28.84</v>
      </c>
      <c r="M150" s="138" t="s">
        <v>235</v>
      </c>
      <c r="N150" s="139">
        <v>28.28</v>
      </c>
      <c r="O150" s="109">
        <v>-1.94</v>
      </c>
      <c r="P150" s="110" t="s">
        <v>1537</v>
      </c>
    </row>
    <row r="151" spans="1:16" ht="18" customHeight="1" x14ac:dyDescent="0.3">
      <c r="A151" s="130">
        <v>145</v>
      </c>
      <c r="B151" s="131" t="s">
        <v>684</v>
      </c>
      <c r="C151" s="132">
        <v>8</v>
      </c>
      <c r="D151" s="133" t="s">
        <v>1531</v>
      </c>
      <c r="E151" s="133" t="s">
        <v>1531</v>
      </c>
      <c r="F151" s="134" t="s">
        <v>1535</v>
      </c>
      <c r="G151" s="133" t="s">
        <v>1531</v>
      </c>
      <c r="H151" s="134" t="s">
        <v>1535</v>
      </c>
      <c r="I151" s="133" t="s">
        <v>1531</v>
      </c>
      <c r="J151" s="135" t="s">
        <v>1538</v>
      </c>
      <c r="K151" s="136">
        <v>5.13</v>
      </c>
      <c r="L151" s="137">
        <v>45.44</v>
      </c>
      <c r="M151" s="138" t="s">
        <v>235</v>
      </c>
      <c r="N151" s="139">
        <v>44.78</v>
      </c>
      <c r="O151" s="109">
        <v>-1.45</v>
      </c>
      <c r="P151" s="110" t="s">
        <v>1537</v>
      </c>
    </row>
    <row r="152" spans="1:16" ht="18" customHeight="1" x14ac:dyDescent="0.3">
      <c r="A152" s="130">
        <v>146</v>
      </c>
      <c r="B152" s="131" t="s">
        <v>688</v>
      </c>
      <c r="C152" s="132">
        <v>8</v>
      </c>
      <c r="D152" s="134" t="s">
        <v>1535</v>
      </c>
      <c r="E152" s="133" t="s">
        <v>1531</v>
      </c>
      <c r="F152" s="133" t="s">
        <v>1531</v>
      </c>
      <c r="G152" s="134" t="s">
        <v>1535</v>
      </c>
      <c r="H152" s="134" t="s">
        <v>1535</v>
      </c>
      <c r="I152" s="133" t="s">
        <v>1531</v>
      </c>
      <c r="J152" s="140" t="s">
        <v>1286</v>
      </c>
      <c r="K152" s="141">
        <v>3.68</v>
      </c>
      <c r="L152" s="137">
        <v>21.84</v>
      </c>
      <c r="M152" s="138" t="s">
        <v>235</v>
      </c>
      <c r="N152" s="139">
        <v>21.26</v>
      </c>
      <c r="O152" s="107">
        <v>-2.66</v>
      </c>
      <c r="P152" s="108" t="s">
        <v>1536</v>
      </c>
    </row>
    <row r="153" spans="1:16" ht="18" customHeight="1" x14ac:dyDescent="0.3">
      <c r="A153" s="145">
        <v>147</v>
      </c>
      <c r="B153" s="146" t="s">
        <v>517</v>
      </c>
      <c r="C153" s="147">
        <v>7</v>
      </c>
      <c r="D153" s="148" t="s">
        <v>1535</v>
      </c>
      <c r="E153" s="149" t="s">
        <v>1531</v>
      </c>
      <c r="F153" s="148" t="s">
        <v>1535</v>
      </c>
      <c r="G153" s="149" t="s">
        <v>1531</v>
      </c>
      <c r="H153" s="148" t="s">
        <v>1535</v>
      </c>
      <c r="I153" s="149" t="s">
        <v>1531</v>
      </c>
      <c r="J153" s="150" t="s">
        <v>1286</v>
      </c>
      <c r="K153" s="151">
        <v>3.97</v>
      </c>
      <c r="L153" s="152">
        <v>207.7</v>
      </c>
      <c r="M153" s="153" t="s">
        <v>235</v>
      </c>
      <c r="N153" s="154">
        <v>208.5</v>
      </c>
      <c r="O153" s="98">
        <v>0.39</v>
      </c>
      <c r="P153" s="99" t="s">
        <v>1532</v>
      </c>
    </row>
    <row r="154" spans="1:16" ht="18" customHeight="1" x14ac:dyDescent="0.3">
      <c r="A154" s="145">
        <v>148</v>
      </c>
      <c r="B154" s="146" t="s">
        <v>97</v>
      </c>
      <c r="C154" s="147">
        <v>7</v>
      </c>
      <c r="D154" s="148" t="s">
        <v>1535</v>
      </c>
      <c r="E154" s="149" t="s">
        <v>1531</v>
      </c>
      <c r="F154" s="148" t="s">
        <v>1535</v>
      </c>
      <c r="G154" s="149" t="s">
        <v>1531</v>
      </c>
      <c r="H154" s="148" t="s">
        <v>1535</v>
      </c>
      <c r="I154" s="149" t="s">
        <v>1531</v>
      </c>
      <c r="J154" s="150" t="s">
        <v>1286</v>
      </c>
      <c r="K154" s="155">
        <v>3.2</v>
      </c>
      <c r="L154" s="152">
        <v>38.18</v>
      </c>
      <c r="M154" s="153" t="s">
        <v>235</v>
      </c>
      <c r="N154" s="156">
        <v>37.58</v>
      </c>
      <c r="O154" s="109">
        <v>-1.57</v>
      </c>
      <c r="P154" s="110" t="s">
        <v>1537</v>
      </c>
    </row>
    <row r="155" spans="1:16" ht="18" customHeight="1" x14ac:dyDescent="0.3">
      <c r="A155" s="145">
        <v>149</v>
      </c>
      <c r="B155" s="146" t="s">
        <v>532</v>
      </c>
      <c r="C155" s="147">
        <v>7</v>
      </c>
      <c r="D155" s="149" t="s">
        <v>1531</v>
      </c>
      <c r="E155" s="149" t="s">
        <v>1531</v>
      </c>
      <c r="F155" s="149" t="s">
        <v>1531</v>
      </c>
      <c r="G155" s="148" t="s">
        <v>1535</v>
      </c>
      <c r="H155" s="148" t="s">
        <v>1535</v>
      </c>
      <c r="I155" s="148" t="s">
        <v>1535</v>
      </c>
      <c r="J155" s="157" t="s">
        <v>1538</v>
      </c>
      <c r="K155" s="158">
        <v>6.73</v>
      </c>
      <c r="L155" s="152">
        <v>2.76</v>
      </c>
      <c r="M155" s="153" t="s">
        <v>235</v>
      </c>
      <c r="N155" s="156">
        <v>2.69</v>
      </c>
      <c r="O155" s="107">
        <v>-2.54</v>
      </c>
      <c r="P155" s="108" t="s">
        <v>1536</v>
      </c>
    </row>
    <row r="156" spans="1:16" ht="18" customHeight="1" x14ac:dyDescent="0.3">
      <c r="A156" s="145">
        <v>150</v>
      </c>
      <c r="B156" s="146" t="s">
        <v>219</v>
      </c>
      <c r="C156" s="147">
        <v>7</v>
      </c>
      <c r="D156" s="148" t="s">
        <v>1535</v>
      </c>
      <c r="E156" s="149" t="s">
        <v>1531</v>
      </c>
      <c r="F156" s="148" t="s">
        <v>1535</v>
      </c>
      <c r="G156" s="149" t="s">
        <v>1531</v>
      </c>
      <c r="H156" s="148" t="s">
        <v>1535</v>
      </c>
      <c r="I156" s="149" t="s">
        <v>1531</v>
      </c>
      <c r="J156" s="150" t="s">
        <v>1286</v>
      </c>
      <c r="K156" s="151">
        <v>3.86</v>
      </c>
      <c r="L156" s="152">
        <v>12.87</v>
      </c>
      <c r="M156" s="153" t="s">
        <v>235</v>
      </c>
      <c r="N156" s="156">
        <v>12.77</v>
      </c>
      <c r="O156" s="109">
        <v>-0.78</v>
      </c>
      <c r="P156" s="110" t="s">
        <v>1537</v>
      </c>
    </row>
    <row r="157" spans="1:16" ht="18" customHeight="1" x14ac:dyDescent="0.3">
      <c r="A157" s="145">
        <v>151</v>
      </c>
      <c r="B157" s="146" t="s">
        <v>167</v>
      </c>
      <c r="C157" s="147">
        <v>7</v>
      </c>
      <c r="D157" s="148" t="s">
        <v>1535</v>
      </c>
      <c r="E157" s="149" t="s">
        <v>1531</v>
      </c>
      <c r="F157" s="148" t="s">
        <v>1535</v>
      </c>
      <c r="G157" s="149" t="s">
        <v>1531</v>
      </c>
      <c r="H157" s="148" t="s">
        <v>1535</v>
      </c>
      <c r="I157" s="149" t="s">
        <v>1531</v>
      </c>
      <c r="J157" s="150" t="s">
        <v>1286</v>
      </c>
      <c r="K157" s="151">
        <v>4.2300000000000004</v>
      </c>
      <c r="L157" s="152">
        <v>157.30000000000001</v>
      </c>
      <c r="M157" s="153" t="s">
        <v>235</v>
      </c>
      <c r="N157" s="156">
        <v>155.9</v>
      </c>
      <c r="O157" s="109">
        <v>-0.89</v>
      </c>
      <c r="P157" s="110" t="s">
        <v>1537</v>
      </c>
    </row>
    <row r="158" spans="1:16" ht="18" customHeight="1" x14ac:dyDescent="0.3">
      <c r="A158" s="145">
        <v>152</v>
      </c>
      <c r="B158" s="146" t="s">
        <v>138</v>
      </c>
      <c r="C158" s="147">
        <v>7</v>
      </c>
      <c r="D158" s="148" t="s">
        <v>1535</v>
      </c>
      <c r="E158" s="149" t="s">
        <v>1531</v>
      </c>
      <c r="F158" s="148" t="s">
        <v>1535</v>
      </c>
      <c r="G158" s="149" t="s">
        <v>1531</v>
      </c>
      <c r="H158" s="148" t="s">
        <v>1535</v>
      </c>
      <c r="I158" s="149" t="s">
        <v>1531</v>
      </c>
      <c r="J158" s="150" t="s">
        <v>1286</v>
      </c>
      <c r="K158" s="155">
        <v>3.02</v>
      </c>
      <c r="L158" s="152">
        <v>6.19</v>
      </c>
      <c r="M158" s="153" t="s">
        <v>235</v>
      </c>
      <c r="N158" s="159">
        <v>6.19</v>
      </c>
      <c r="O158" s="98">
        <v>0</v>
      </c>
      <c r="P158" s="99" t="s">
        <v>1532</v>
      </c>
    </row>
    <row r="159" spans="1:16" ht="18" customHeight="1" x14ac:dyDescent="0.3">
      <c r="A159" s="145">
        <v>153</v>
      </c>
      <c r="B159" s="146" t="s">
        <v>565</v>
      </c>
      <c r="C159" s="147">
        <v>7</v>
      </c>
      <c r="D159" s="149" t="s">
        <v>1531</v>
      </c>
      <c r="E159" s="149" t="s">
        <v>1531</v>
      </c>
      <c r="F159" s="149" t="s">
        <v>1531</v>
      </c>
      <c r="G159" s="148" t="s">
        <v>1535</v>
      </c>
      <c r="H159" s="148" t="s">
        <v>1535</v>
      </c>
      <c r="I159" s="148" t="s">
        <v>1535</v>
      </c>
      <c r="J159" s="157" t="s">
        <v>1538</v>
      </c>
      <c r="K159" s="158">
        <v>5.22</v>
      </c>
      <c r="L159" s="152">
        <v>70.650000000000006</v>
      </c>
      <c r="M159" s="153" t="s">
        <v>235</v>
      </c>
      <c r="N159" s="154">
        <v>71.2</v>
      </c>
      <c r="O159" s="98">
        <v>0.78</v>
      </c>
      <c r="P159" s="99" t="s">
        <v>1532</v>
      </c>
    </row>
    <row r="160" spans="1:16" ht="18" customHeight="1" x14ac:dyDescent="0.3">
      <c r="A160" s="145">
        <v>154</v>
      </c>
      <c r="B160" s="146" t="s">
        <v>284</v>
      </c>
      <c r="C160" s="147">
        <v>7</v>
      </c>
      <c r="D160" s="148" t="s">
        <v>1535</v>
      </c>
      <c r="E160" s="149" t="s">
        <v>1531</v>
      </c>
      <c r="F160" s="148" t="s">
        <v>1535</v>
      </c>
      <c r="G160" s="149" t="s">
        <v>1531</v>
      </c>
      <c r="H160" s="148" t="s">
        <v>1535</v>
      </c>
      <c r="I160" s="149" t="s">
        <v>1531</v>
      </c>
      <c r="J160" s="150" t="s">
        <v>1286</v>
      </c>
      <c r="K160" s="151">
        <v>4.8099999999999996</v>
      </c>
      <c r="L160" s="152">
        <v>8.4700000000000006</v>
      </c>
      <c r="M160" s="153" t="s">
        <v>235</v>
      </c>
      <c r="N160" s="154">
        <v>8.56</v>
      </c>
      <c r="O160" s="98">
        <v>1.06</v>
      </c>
      <c r="P160" s="99" t="s">
        <v>1532</v>
      </c>
    </row>
    <row r="161" spans="1:16" ht="18" customHeight="1" x14ac:dyDescent="0.3">
      <c r="A161" s="145">
        <v>155</v>
      </c>
      <c r="B161" s="146" t="s">
        <v>229</v>
      </c>
      <c r="C161" s="147">
        <v>7</v>
      </c>
      <c r="D161" s="148" t="s">
        <v>1535</v>
      </c>
      <c r="E161" s="149" t="s">
        <v>1531</v>
      </c>
      <c r="F161" s="148" t="s">
        <v>1535</v>
      </c>
      <c r="G161" s="149" t="s">
        <v>1531</v>
      </c>
      <c r="H161" s="148" t="s">
        <v>1535</v>
      </c>
      <c r="I161" s="149" t="s">
        <v>1531</v>
      </c>
      <c r="J161" s="150" t="s">
        <v>1286</v>
      </c>
      <c r="K161" s="155">
        <v>1.74</v>
      </c>
      <c r="L161" s="152">
        <v>151.30000000000001</v>
      </c>
      <c r="M161" s="153" t="s">
        <v>235</v>
      </c>
      <c r="N161" s="156">
        <v>149.30000000000001</v>
      </c>
      <c r="O161" s="109">
        <v>-1.32</v>
      </c>
      <c r="P161" s="110" t="s">
        <v>1537</v>
      </c>
    </row>
    <row r="162" spans="1:16" ht="18" customHeight="1" x14ac:dyDescent="0.3">
      <c r="A162" s="145">
        <v>156</v>
      </c>
      <c r="B162" s="146" t="s">
        <v>254</v>
      </c>
      <c r="C162" s="147">
        <v>7</v>
      </c>
      <c r="D162" s="148" t="s">
        <v>1535</v>
      </c>
      <c r="E162" s="149" t="s">
        <v>1531</v>
      </c>
      <c r="F162" s="148" t="s">
        <v>1535</v>
      </c>
      <c r="G162" s="149" t="s">
        <v>1531</v>
      </c>
      <c r="H162" s="148" t="s">
        <v>1535</v>
      </c>
      <c r="I162" s="149" t="s">
        <v>1531</v>
      </c>
      <c r="J162" s="150" t="s">
        <v>1286</v>
      </c>
      <c r="K162" s="151">
        <v>3.98</v>
      </c>
      <c r="L162" s="152">
        <v>9.27</v>
      </c>
      <c r="M162" s="153" t="s">
        <v>235</v>
      </c>
      <c r="N162" s="156">
        <v>9.19</v>
      </c>
      <c r="O162" s="109">
        <v>-0.86</v>
      </c>
      <c r="P162" s="110" t="s">
        <v>1537</v>
      </c>
    </row>
    <row r="163" spans="1:16" ht="18" customHeight="1" x14ac:dyDescent="0.3">
      <c r="A163" s="145">
        <v>157</v>
      </c>
      <c r="B163" s="146" t="s">
        <v>297</v>
      </c>
      <c r="C163" s="147">
        <v>7</v>
      </c>
      <c r="D163" s="148" t="s">
        <v>1535</v>
      </c>
      <c r="E163" s="149" t="s">
        <v>1531</v>
      </c>
      <c r="F163" s="148" t="s">
        <v>1535</v>
      </c>
      <c r="G163" s="149" t="s">
        <v>1531</v>
      </c>
      <c r="H163" s="148" t="s">
        <v>1535</v>
      </c>
      <c r="I163" s="149" t="s">
        <v>1531</v>
      </c>
      <c r="J163" s="150" t="s">
        <v>1286</v>
      </c>
      <c r="K163" s="155">
        <v>3.35</v>
      </c>
      <c r="L163" s="152">
        <v>14.21</v>
      </c>
      <c r="M163" s="153" t="s">
        <v>235</v>
      </c>
      <c r="N163" s="156">
        <v>14.11</v>
      </c>
      <c r="O163" s="109">
        <v>-0.7</v>
      </c>
      <c r="P163" s="110" t="s">
        <v>1537</v>
      </c>
    </row>
    <row r="164" spans="1:16" ht="18" customHeight="1" x14ac:dyDescent="0.3">
      <c r="A164" s="145">
        <v>158</v>
      </c>
      <c r="B164" s="146" t="s">
        <v>197</v>
      </c>
      <c r="C164" s="147">
        <v>7</v>
      </c>
      <c r="D164" s="148" t="s">
        <v>1535</v>
      </c>
      <c r="E164" s="149" t="s">
        <v>1531</v>
      </c>
      <c r="F164" s="148" t="s">
        <v>1535</v>
      </c>
      <c r="G164" s="149" t="s">
        <v>1531</v>
      </c>
      <c r="H164" s="148" t="s">
        <v>1535</v>
      </c>
      <c r="I164" s="149" t="s">
        <v>1531</v>
      </c>
      <c r="J164" s="150" t="s">
        <v>1286</v>
      </c>
      <c r="K164" s="155">
        <v>3.25</v>
      </c>
      <c r="L164" s="152">
        <v>17.079999999999998</v>
      </c>
      <c r="M164" s="153" t="s">
        <v>235</v>
      </c>
      <c r="N164" s="156">
        <v>17</v>
      </c>
      <c r="O164" s="109">
        <v>-0.47</v>
      </c>
      <c r="P164" s="110" t="s">
        <v>1537</v>
      </c>
    </row>
    <row r="165" spans="1:16" ht="18" customHeight="1" x14ac:dyDescent="0.3">
      <c r="A165" s="145">
        <v>159</v>
      </c>
      <c r="B165" s="146" t="s">
        <v>186</v>
      </c>
      <c r="C165" s="147">
        <v>7</v>
      </c>
      <c r="D165" s="148" t="s">
        <v>1535</v>
      </c>
      <c r="E165" s="149" t="s">
        <v>1531</v>
      </c>
      <c r="F165" s="148" t="s">
        <v>1535</v>
      </c>
      <c r="G165" s="149" t="s">
        <v>1531</v>
      </c>
      <c r="H165" s="148" t="s">
        <v>1535</v>
      </c>
      <c r="I165" s="149" t="s">
        <v>1531</v>
      </c>
      <c r="J165" s="150" t="s">
        <v>1286</v>
      </c>
      <c r="K165" s="151">
        <v>3.55</v>
      </c>
      <c r="L165" s="152">
        <v>23.28</v>
      </c>
      <c r="M165" s="153" t="s">
        <v>235</v>
      </c>
      <c r="N165" s="156">
        <v>23.02</v>
      </c>
      <c r="O165" s="109">
        <v>-1.1200000000000001</v>
      </c>
      <c r="P165" s="110" t="s">
        <v>1537</v>
      </c>
    </row>
    <row r="166" spans="1:16" ht="18" customHeight="1" x14ac:dyDescent="0.3">
      <c r="A166" s="145">
        <v>160</v>
      </c>
      <c r="B166" s="146" t="s">
        <v>206</v>
      </c>
      <c r="C166" s="147">
        <v>7</v>
      </c>
      <c r="D166" s="148" t="s">
        <v>1535</v>
      </c>
      <c r="E166" s="149" t="s">
        <v>1531</v>
      </c>
      <c r="F166" s="148" t="s">
        <v>1535</v>
      </c>
      <c r="G166" s="149" t="s">
        <v>1531</v>
      </c>
      <c r="H166" s="148" t="s">
        <v>1535</v>
      </c>
      <c r="I166" s="149" t="s">
        <v>1531</v>
      </c>
      <c r="J166" s="150" t="s">
        <v>1286</v>
      </c>
      <c r="K166" s="151">
        <v>4.66</v>
      </c>
      <c r="L166" s="152">
        <v>13.45</v>
      </c>
      <c r="M166" s="153" t="s">
        <v>235</v>
      </c>
      <c r="N166" s="156">
        <v>13.17</v>
      </c>
      <c r="O166" s="107">
        <v>-2.08</v>
      </c>
      <c r="P166" s="108" t="s">
        <v>1536</v>
      </c>
    </row>
    <row r="167" spans="1:16" ht="18" customHeight="1" x14ac:dyDescent="0.3">
      <c r="A167" s="145">
        <v>161</v>
      </c>
      <c r="B167" s="146" t="s">
        <v>294</v>
      </c>
      <c r="C167" s="147">
        <v>7</v>
      </c>
      <c r="D167" s="149" t="s">
        <v>1531</v>
      </c>
      <c r="E167" s="149" t="s">
        <v>1531</v>
      </c>
      <c r="F167" s="149" t="s">
        <v>1531</v>
      </c>
      <c r="G167" s="148" t="s">
        <v>1535</v>
      </c>
      <c r="H167" s="148" t="s">
        <v>1535</v>
      </c>
      <c r="I167" s="148" t="s">
        <v>1535</v>
      </c>
      <c r="J167" s="157" t="s">
        <v>1538</v>
      </c>
      <c r="K167" s="158">
        <v>5.18</v>
      </c>
      <c r="L167" s="152">
        <v>26.04</v>
      </c>
      <c r="M167" s="153" t="s">
        <v>235</v>
      </c>
      <c r="N167" s="156">
        <v>25.9</v>
      </c>
      <c r="O167" s="109">
        <v>-0.54</v>
      </c>
      <c r="P167" s="110" t="s">
        <v>1537</v>
      </c>
    </row>
    <row r="168" spans="1:16" ht="18" customHeight="1" x14ac:dyDescent="0.3">
      <c r="A168" s="145">
        <v>162</v>
      </c>
      <c r="B168" s="146" t="s">
        <v>188</v>
      </c>
      <c r="C168" s="147">
        <v>7</v>
      </c>
      <c r="D168" s="148" t="s">
        <v>1535</v>
      </c>
      <c r="E168" s="149" t="s">
        <v>1531</v>
      </c>
      <c r="F168" s="148" t="s">
        <v>1535</v>
      </c>
      <c r="G168" s="149" t="s">
        <v>1531</v>
      </c>
      <c r="H168" s="148" t="s">
        <v>1535</v>
      </c>
      <c r="I168" s="149" t="s">
        <v>1531</v>
      </c>
      <c r="J168" s="150" t="s">
        <v>1286</v>
      </c>
      <c r="K168" s="151">
        <v>4.49</v>
      </c>
      <c r="L168" s="152">
        <v>83.1</v>
      </c>
      <c r="M168" s="153" t="s">
        <v>235</v>
      </c>
      <c r="N168" s="154">
        <v>83.45</v>
      </c>
      <c r="O168" s="98">
        <v>0.42</v>
      </c>
      <c r="P168" s="99" t="s">
        <v>1532</v>
      </c>
    </row>
    <row r="169" spans="1:16" ht="18" customHeight="1" x14ac:dyDescent="0.3">
      <c r="A169" s="145">
        <v>163</v>
      </c>
      <c r="B169" s="146" t="s">
        <v>153</v>
      </c>
      <c r="C169" s="147">
        <v>7</v>
      </c>
      <c r="D169" s="148" t="s">
        <v>1535</v>
      </c>
      <c r="E169" s="149" t="s">
        <v>1531</v>
      </c>
      <c r="F169" s="148" t="s">
        <v>1535</v>
      </c>
      <c r="G169" s="149" t="s">
        <v>1531</v>
      </c>
      <c r="H169" s="148" t="s">
        <v>1535</v>
      </c>
      <c r="I169" s="149" t="s">
        <v>1531</v>
      </c>
      <c r="J169" s="150" t="s">
        <v>1286</v>
      </c>
      <c r="K169" s="151">
        <v>4.08</v>
      </c>
      <c r="L169" s="152">
        <v>53</v>
      </c>
      <c r="M169" s="153" t="s">
        <v>235</v>
      </c>
      <c r="N169" s="154">
        <v>53.4</v>
      </c>
      <c r="O169" s="98">
        <v>0.75</v>
      </c>
      <c r="P169" s="99" t="s">
        <v>1532</v>
      </c>
    </row>
    <row r="170" spans="1:16" ht="18" customHeight="1" x14ac:dyDescent="0.3">
      <c r="A170" s="145">
        <v>164</v>
      </c>
      <c r="B170" s="146" t="s">
        <v>539</v>
      </c>
      <c r="C170" s="147">
        <v>6</v>
      </c>
      <c r="D170" s="148" t="s">
        <v>1535</v>
      </c>
      <c r="E170" s="149" t="s">
        <v>1531</v>
      </c>
      <c r="F170" s="149" t="s">
        <v>1531</v>
      </c>
      <c r="G170" s="149" t="s">
        <v>1531</v>
      </c>
      <c r="H170" s="148" t="s">
        <v>1535</v>
      </c>
      <c r="I170" s="148" t="s">
        <v>1535</v>
      </c>
      <c r="J170" s="157" t="s">
        <v>1538</v>
      </c>
      <c r="K170" s="158">
        <v>8.59</v>
      </c>
      <c r="L170" s="152">
        <v>20.56</v>
      </c>
      <c r="M170" s="153" t="s">
        <v>235</v>
      </c>
      <c r="N170" s="156">
        <v>19.329999999999998</v>
      </c>
      <c r="O170" s="124">
        <v>-5.98</v>
      </c>
      <c r="P170" s="125" t="s">
        <v>1539</v>
      </c>
    </row>
    <row r="171" spans="1:16" ht="18" customHeight="1" x14ac:dyDescent="0.3">
      <c r="A171" s="145">
        <v>165</v>
      </c>
      <c r="B171" s="146" t="s">
        <v>124</v>
      </c>
      <c r="C171" s="147">
        <v>6</v>
      </c>
      <c r="D171" s="148" t="s">
        <v>1535</v>
      </c>
      <c r="E171" s="149" t="s">
        <v>1531</v>
      </c>
      <c r="F171" s="149" t="s">
        <v>1531</v>
      </c>
      <c r="G171" s="149" t="s">
        <v>1531</v>
      </c>
      <c r="H171" s="148" t="s">
        <v>1535</v>
      </c>
      <c r="I171" s="148" t="s">
        <v>1535</v>
      </c>
      <c r="J171" s="157" t="s">
        <v>1538</v>
      </c>
      <c r="K171" s="158">
        <v>5.16</v>
      </c>
      <c r="L171" s="152">
        <v>23.28</v>
      </c>
      <c r="M171" s="153" t="s">
        <v>235</v>
      </c>
      <c r="N171" s="154">
        <v>23.36</v>
      </c>
      <c r="O171" s="98">
        <v>0.34</v>
      </c>
      <c r="P171" s="99" t="s">
        <v>1532</v>
      </c>
    </row>
    <row r="172" spans="1:16" ht="18" customHeight="1" x14ac:dyDescent="0.3">
      <c r="A172" s="145">
        <v>166</v>
      </c>
      <c r="B172" s="146" t="s">
        <v>85</v>
      </c>
      <c r="C172" s="147">
        <v>6</v>
      </c>
      <c r="D172" s="149" t="s">
        <v>1531</v>
      </c>
      <c r="E172" s="149" t="s">
        <v>1531</v>
      </c>
      <c r="F172" s="148" t="s">
        <v>1535</v>
      </c>
      <c r="G172" s="148" t="s">
        <v>1535</v>
      </c>
      <c r="H172" s="148" t="s">
        <v>1535</v>
      </c>
      <c r="I172" s="148" t="s">
        <v>1535</v>
      </c>
      <c r="J172" s="150" t="s">
        <v>1286</v>
      </c>
      <c r="K172" s="151">
        <v>3.88</v>
      </c>
      <c r="L172" s="152">
        <v>6.4</v>
      </c>
      <c r="M172" s="153" t="s">
        <v>235</v>
      </c>
      <c r="N172" s="156">
        <v>6.28</v>
      </c>
      <c r="O172" s="109">
        <v>-1.88</v>
      </c>
      <c r="P172" s="110" t="s">
        <v>1537</v>
      </c>
    </row>
    <row r="173" spans="1:16" ht="18" customHeight="1" x14ac:dyDescent="0.3">
      <c r="A173" s="145">
        <v>167</v>
      </c>
      <c r="B173" s="146" t="s">
        <v>275</v>
      </c>
      <c r="C173" s="147">
        <v>6</v>
      </c>
      <c r="D173" s="149" t="s">
        <v>1531</v>
      </c>
      <c r="E173" s="149" t="s">
        <v>1531</v>
      </c>
      <c r="F173" s="148" t="s">
        <v>1535</v>
      </c>
      <c r="G173" s="149" t="s">
        <v>1531</v>
      </c>
      <c r="H173" s="148" t="s">
        <v>1535</v>
      </c>
      <c r="I173" s="148" t="s">
        <v>1535</v>
      </c>
      <c r="J173" s="157" t="s">
        <v>1538</v>
      </c>
      <c r="K173" s="158">
        <v>5.41</v>
      </c>
      <c r="L173" s="152">
        <v>90.1</v>
      </c>
      <c r="M173" s="153" t="s">
        <v>235</v>
      </c>
      <c r="N173" s="154">
        <v>90.4</v>
      </c>
      <c r="O173" s="98">
        <v>0.33</v>
      </c>
      <c r="P173" s="99" t="s">
        <v>1532</v>
      </c>
    </row>
    <row r="174" spans="1:16" ht="18" customHeight="1" x14ac:dyDescent="0.3">
      <c r="A174" s="145">
        <v>168</v>
      </c>
      <c r="B174" s="146" t="s">
        <v>557</v>
      </c>
      <c r="C174" s="147">
        <v>6</v>
      </c>
      <c r="D174" s="148" t="s">
        <v>1535</v>
      </c>
      <c r="E174" s="149" t="s">
        <v>1531</v>
      </c>
      <c r="F174" s="149" t="s">
        <v>1531</v>
      </c>
      <c r="G174" s="148" t="s">
        <v>1535</v>
      </c>
      <c r="H174" s="149" t="s">
        <v>1531</v>
      </c>
      <c r="I174" s="148" t="s">
        <v>1535</v>
      </c>
      <c r="J174" s="157" t="s">
        <v>1538</v>
      </c>
      <c r="K174" s="158">
        <v>9.4600000000000009</v>
      </c>
      <c r="L174" s="152">
        <v>825.5</v>
      </c>
      <c r="M174" s="153" t="s">
        <v>235</v>
      </c>
      <c r="N174" s="156">
        <v>775</v>
      </c>
      <c r="O174" s="124">
        <v>-6.12</v>
      </c>
      <c r="P174" s="125" t="s">
        <v>1539</v>
      </c>
    </row>
    <row r="175" spans="1:16" ht="18" customHeight="1" x14ac:dyDescent="0.3">
      <c r="A175" s="145">
        <v>169</v>
      </c>
      <c r="B175" s="146" t="s">
        <v>560</v>
      </c>
      <c r="C175" s="147">
        <v>6</v>
      </c>
      <c r="D175" s="149" t="s">
        <v>1531</v>
      </c>
      <c r="E175" s="149" t="s">
        <v>1531</v>
      </c>
      <c r="F175" s="148" t="s">
        <v>1535</v>
      </c>
      <c r="G175" s="149" t="s">
        <v>1531</v>
      </c>
      <c r="H175" s="148" t="s">
        <v>1535</v>
      </c>
      <c r="I175" s="148" t="s">
        <v>1535</v>
      </c>
      <c r="J175" s="157" t="s">
        <v>1538</v>
      </c>
      <c r="K175" s="158">
        <v>6.32</v>
      </c>
      <c r="L175" s="152">
        <v>4.75</v>
      </c>
      <c r="M175" s="153" t="s">
        <v>235</v>
      </c>
      <c r="N175" s="156">
        <v>4.66</v>
      </c>
      <c r="O175" s="109">
        <v>-1.89</v>
      </c>
      <c r="P175" s="110" t="s">
        <v>1537</v>
      </c>
    </row>
    <row r="176" spans="1:16" ht="18" customHeight="1" x14ac:dyDescent="0.3">
      <c r="A176" s="145">
        <v>170</v>
      </c>
      <c r="B176" s="146" t="s">
        <v>90</v>
      </c>
      <c r="C176" s="147">
        <v>6</v>
      </c>
      <c r="D176" s="148" t="s">
        <v>1535</v>
      </c>
      <c r="E176" s="149" t="s">
        <v>1531</v>
      </c>
      <c r="F176" s="149" t="s">
        <v>1531</v>
      </c>
      <c r="G176" s="149" t="s">
        <v>1531</v>
      </c>
      <c r="H176" s="148" t="s">
        <v>1535</v>
      </c>
      <c r="I176" s="148" t="s">
        <v>1535</v>
      </c>
      <c r="J176" s="157" t="s">
        <v>1538</v>
      </c>
      <c r="K176" s="158">
        <v>5.53</v>
      </c>
      <c r="L176" s="152">
        <v>23.18</v>
      </c>
      <c r="M176" s="153" t="s">
        <v>235</v>
      </c>
      <c r="N176" s="154">
        <v>24.52</v>
      </c>
      <c r="O176" s="100">
        <v>5.78</v>
      </c>
      <c r="P176" s="101" t="s">
        <v>1533</v>
      </c>
    </row>
    <row r="177" spans="1:16" ht="18" customHeight="1" x14ac:dyDescent="0.3">
      <c r="A177" s="145">
        <v>171</v>
      </c>
      <c r="B177" s="146" t="s">
        <v>120</v>
      </c>
      <c r="C177" s="147">
        <v>6</v>
      </c>
      <c r="D177" s="149" t="s">
        <v>1531</v>
      </c>
      <c r="E177" s="149" t="s">
        <v>1531</v>
      </c>
      <c r="F177" s="148" t="s">
        <v>1535</v>
      </c>
      <c r="G177" s="148" t="s">
        <v>1535</v>
      </c>
      <c r="H177" s="148" t="s">
        <v>1535</v>
      </c>
      <c r="I177" s="148" t="s">
        <v>1535</v>
      </c>
      <c r="J177" s="150" t="s">
        <v>1286</v>
      </c>
      <c r="K177" s="151">
        <v>3.84</v>
      </c>
      <c r="L177" s="152">
        <v>198.3</v>
      </c>
      <c r="M177" s="153" t="s">
        <v>235</v>
      </c>
      <c r="N177" s="154">
        <v>198.4</v>
      </c>
      <c r="O177" s="98">
        <v>0.05</v>
      </c>
      <c r="P177" s="99" t="s">
        <v>1532</v>
      </c>
    </row>
    <row r="178" spans="1:16" ht="18" customHeight="1" x14ac:dyDescent="0.3">
      <c r="A178" s="145">
        <v>172</v>
      </c>
      <c r="B178" s="146" t="s">
        <v>82</v>
      </c>
      <c r="C178" s="147">
        <v>6</v>
      </c>
      <c r="D178" s="148" t="s">
        <v>1535</v>
      </c>
      <c r="E178" s="149" t="s">
        <v>1531</v>
      </c>
      <c r="F178" s="149" t="s">
        <v>1531</v>
      </c>
      <c r="G178" s="148" t="s">
        <v>1535</v>
      </c>
      <c r="H178" s="148" t="s">
        <v>1535</v>
      </c>
      <c r="I178" s="148" t="s">
        <v>1535</v>
      </c>
      <c r="J178" s="150" t="s">
        <v>1286</v>
      </c>
      <c r="K178" s="151">
        <v>4.6100000000000003</v>
      </c>
      <c r="L178" s="152">
        <v>173.9</v>
      </c>
      <c r="M178" s="153" t="s">
        <v>235</v>
      </c>
      <c r="N178" s="154">
        <v>174</v>
      </c>
      <c r="O178" s="98">
        <v>0.06</v>
      </c>
      <c r="P178" s="99" t="s">
        <v>1532</v>
      </c>
    </row>
    <row r="179" spans="1:16" ht="18" customHeight="1" x14ac:dyDescent="0.3">
      <c r="A179" s="145">
        <v>173</v>
      </c>
      <c r="B179" s="146" t="s">
        <v>209</v>
      </c>
      <c r="C179" s="147">
        <v>6</v>
      </c>
      <c r="D179" s="148" t="s">
        <v>1535</v>
      </c>
      <c r="E179" s="149" t="s">
        <v>1531</v>
      </c>
      <c r="F179" s="149" t="s">
        <v>1531</v>
      </c>
      <c r="G179" s="148" t="s">
        <v>1535</v>
      </c>
      <c r="H179" s="148" t="s">
        <v>1535</v>
      </c>
      <c r="I179" s="148" t="s">
        <v>1535</v>
      </c>
      <c r="J179" s="150" t="s">
        <v>1286</v>
      </c>
      <c r="K179" s="151">
        <v>3.9</v>
      </c>
      <c r="L179" s="152">
        <v>3.92</v>
      </c>
      <c r="M179" s="153" t="s">
        <v>235</v>
      </c>
      <c r="N179" s="156">
        <v>3.89</v>
      </c>
      <c r="O179" s="109">
        <v>-0.77</v>
      </c>
      <c r="P179" s="110" t="s">
        <v>1537</v>
      </c>
    </row>
    <row r="180" spans="1:16" ht="18" customHeight="1" x14ac:dyDescent="0.3">
      <c r="A180" s="145">
        <v>174</v>
      </c>
      <c r="B180" s="146" t="s">
        <v>157</v>
      </c>
      <c r="C180" s="147">
        <v>6</v>
      </c>
      <c r="D180" s="148" t="s">
        <v>1535</v>
      </c>
      <c r="E180" s="149" t="s">
        <v>1531</v>
      </c>
      <c r="F180" s="149" t="s">
        <v>1531</v>
      </c>
      <c r="G180" s="148" t="s">
        <v>1535</v>
      </c>
      <c r="H180" s="148" t="s">
        <v>1535</v>
      </c>
      <c r="I180" s="149" t="s">
        <v>1531</v>
      </c>
      <c r="J180" s="157" t="s">
        <v>1538</v>
      </c>
      <c r="K180" s="158">
        <v>5.0599999999999996</v>
      </c>
      <c r="L180" s="152">
        <v>2.95</v>
      </c>
      <c r="M180" s="153" t="s">
        <v>235</v>
      </c>
      <c r="N180" s="156">
        <v>2.94</v>
      </c>
      <c r="O180" s="109">
        <v>-0.34</v>
      </c>
      <c r="P180" s="110" t="s">
        <v>1537</v>
      </c>
    </row>
    <row r="181" spans="1:16" ht="18" customHeight="1" x14ac:dyDescent="0.3">
      <c r="A181" s="145">
        <v>175</v>
      </c>
      <c r="B181" s="146" t="s">
        <v>578</v>
      </c>
      <c r="C181" s="147">
        <v>6</v>
      </c>
      <c r="D181" s="148" t="s">
        <v>1535</v>
      </c>
      <c r="E181" s="149" t="s">
        <v>1531</v>
      </c>
      <c r="F181" s="149" t="s">
        <v>1531</v>
      </c>
      <c r="G181" s="148" t="s">
        <v>1535</v>
      </c>
      <c r="H181" s="149" t="s">
        <v>1531</v>
      </c>
      <c r="I181" s="148" t="s">
        <v>1535</v>
      </c>
      <c r="J181" s="157" t="s">
        <v>1538</v>
      </c>
      <c r="K181" s="158">
        <v>9.7100000000000009</v>
      </c>
      <c r="L181" s="152">
        <v>4.3899999999999997</v>
      </c>
      <c r="M181" s="153" t="s">
        <v>235</v>
      </c>
      <c r="N181" s="154">
        <v>4.42</v>
      </c>
      <c r="O181" s="98">
        <v>0.68</v>
      </c>
      <c r="P181" s="99" t="s">
        <v>1532</v>
      </c>
    </row>
    <row r="182" spans="1:16" ht="18" customHeight="1" x14ac:dyDescent="0.3">
      <c r="A182" s="145">
        <v>176</v>
      </c>
      <c r="B182" s="146" t="s">
        <v>588</v>
      </c>
      <c r="C182" s="147">
        <v>6</v>
      </c>
      <c r="D182" s="149" t="s">
        <v>1531</v>
      </c>
      <c r="E182" s="149" t="s">
        <v>1531</v>
      </c>
      <c r="F182" s="148" t="s">
        <v>1535</v>
      </c>
      <c r="G182" s="149" t="s">
        <v>1531</v>
      </c>
      <c r="H182" s="148" t="s">
        <v>1535</v>
      </c>
      <c r="I182" s="148" t="s">
        <v>1535</v>
      </c>
      <c r="J182" s="157" t="s">
        <v>1538</v>
      </c>
      <c r="K182" s="158">
        <v>5.4</v>
      </c>
      <c r="L182" s="152">
        <v>527.5</v>
      </c>
      <c r="M182" s="153" t="s">
        <v>235</v>
      </c>
      <c r="N182" s="156">
        <v>521</v>
      </c>
      <c r="O182" s="109">
        <v>-1.23</v>
      </c>
      <c r="P182" s="110" t="s">
        <v>1537</v>
      </c>
    </row>
    <row r="183" spans="1:16" ht="18" customHeight="1" x14ac:dyDescent="0.3">
      <c r="A183" s="145">
        <v>177</v>
      </c>
      <c r="B183" s="146" t="s">
        <v>595</v>
      </c>
      <c r="C183" s="147">
        <v>6</v>
      </c>
      <c r="D183" s="149" t="s">
        <v>1531</v>
      </c>
      <c r="E183" s="149" t="s">
        <v>1531</v>
      </c>
      <c r="F183" s="148" t="s">
        <v>1535</v>
      </c>
      <c r="G183" s="148" t="s">
        <v>1535</v>
      </c>
      <c r="H183" s="148" t="s">
        <v>1535</v>
      </c>
      <c r="I183" s="149" t="s">
        <v>1531</v>
      </c>
      <c r="J183" s="157" t="s">
        <v>1538</v>
      </c>
      <c r="K183" s="158">
        <v>6.07</v>
      </c>
      <c r="L183" s="152">
        <v>3.8</v>
      </c>
      <c r="M183" s="153" t="s">
        <v>235</v>
      </c>
      <c r="N183" s="154">
        <v>3.84</v>
      </c>
      <c r="O183" s="98">
        <v>1.05</v>
      </c>
      <c r="P183" s="99" t="s">
        <v>1532</v>
      </c>
    </row>
    <row r="184" spans="1:16" ht="18" customHeight="1" x14ac:dyDescent="0.3">
      <c r="A184" s="145">
        <v>178</v>
      </c>
      <c r="B184" s="146" t="s">
        <v>202</v>
      </c>
      <c r="C184" s="147">
        <v>6</v>
      </c>
      <c r="D184" s="149" t="s">
        <v>1531</v>
      </c>
      <c r="E184" s="149" t="s">
        <v>1531</v>
      </c>
      <c r="F184" s="148" t="s">
        <v>1535</v>
      </c>
      <c r="G184" s="148" t="s">
        <v>1535</v>
      </c>
      <c r="H184" s="148" t="s">
        <v>1535</v>
      </c>
      <c r="I184" s="148" t="s">
        <v>1535</v>
      </c>
      <c r="J184" s="150" t="s">
        <v>1286</v>
      </c>
      <c r="K184" s="151">
        <v>3.94</v>
      </c>
      <c r="L184" s="152">
        <v>1.47</v>
      </c>
      <c r="M184" s="153" t="s">
        <v>235</v>
      </c>
      <c r="N184" s="156">
        <v>1.46</v>
      </c>
      <c r="O184" s="109">
        <v>-0.68</v>
      </c>
      <c r="P184" s="110" t="s">
        <v>1537</v>
      </c>
    </row>
    <row r="185" spans="1:16" ht="18" customHeight="1" x14ac:dyDescent="0.3">
      <c r="A185" s="145">
        <v>179</v>
      </c>
      <c r="B185" s="146" t="s">
        <v>276</v>
      </c>
      <c r="C185" s="147">
        <v>6</v>
      </c>
      <c r="D185" s="149" t="s">
        <v>1531</v>
      </c>
      <c r="E185" s="149" t="s">
        <v>1531</v>
      </c>
      <c r="F185" s="148" t="s">
        <v>1535</v>
      </c>
      <c r="G185" s="148" t="s">
        <v>1535</v>
      </c>
      <c r="H185" s="148" t="s">
        <v>1535</v>
      </c>
      <c r="I185" s="148" t="s">
        <v>1535</v>
      </c>
      <c r="J185" s="150" t="s">
        <v>1286</v>
      </c>
      <c r="K185" s="151">
        <v>4.78</v>
      </c>
      <c r="L185" s="152">
        <v>10.44</v>
      </c>
      <c r="M185" s="153" t="s">
        <v>235</v>
      </c>
      <c r="N185" s="156">
        <v>10.19</v>
      </c>
      <c r="O185" s="107">
        <v>-2.39</v>
      </c>
      <c r="P185" s="108" t="s">
        <v>1536</v>
      </c>
    </row>
    <row r="186" spans="1:16" ht="18" customHeight="1" x14ac:dyDescent="0.3">
      <c r="A186" s="145">
        <v>180</v>
      </c>
      <c r="B186" s="146" t="s">
        <v>602</v>
      </c>
      <c r="C186" s="147">
        <v>6</v>
      </c>
      <c r="D186" s="148" t="s">
        <v>1535</v>
      </c>
      <c r="E186" s="149" t="s">
        <v>1531</v>
      </c>
      <c r="F186" s="149" t="s">
        <v>1531</v>
      </c>
      <c r="G186" s="148" t="s">
        <v>1535</v>
      </c>
      <c r="H186" s="148" t="s">
        <v>1535</v>
      </c>
      <c r="I186" s="149" t="s">
        <v>1531</v>
      </c>
      <c r="J186" s="157" t="s">
        <v>1538</v>
      </c>
      <c r="K186" s="158">
        <v>5</v>
      </c>
      <c r="L186" s="152">
        <v>6.04</v>
      </c>
      <c r="M186" s="153" t="s">
        <v>235</v>
      </c>
      <c r="N186" s="156">
        <v>5.9</v>
      </c>
      <c r="O186" s="107">
        <v>-2.3199999999999998</v>
      </c>
      <c r="P186" s="108" t="s">
        <v>1536</v>
      </c>
    </row>
    <row r="187" spans="1:16" ht="18" customHeight="1" x14ac:dyDescent="0.3">
      <c r="A187" s="145">
        <v>181</v>
      </c>
      <c r="B187" s="146" t="s">
        <v>113</v>
      </c>
      <c r="C187" s="147">
        <v>6</v>
      </c>
      <c r="D187" s="148" t="s">
        <v>1535</v>
      </c>
      <c r="E187" s="149" t="s">
        <v>1531</v>
      </c>
      <c r="F187" s="149" t="s">
        <v>1531</v>
      </c>
      <c r="G187" s="148" t="s">
        <v>1535</v>
      </c>
      <c r="H187" s="148" t="s">
        <v>1535</v>
      </c>
      <c r="I187" s="148" t="s">
        <v>1535</v>
      </c>
      <c r="J187" s="150" t="s">
        <v>1286</v>
      </c>
      <c r="K187" s="151">
        <v>4.71</v>
      </c>
      <c r="L187" s="152">
        <v>10.9</v>
      </c>
      <c r="M187" s="153" t="s">
        <v>235</v>
      </c>
      <c r="N187" s="159">
        <v>10.9</v>
      </c>
      <c r="O187" s="98">
        <v>0</v>
      </c>
      <c r="P187" s="99" t="s">
        <v>1532</v>
      </c>
    </row>
    <row r="188" spans="1:16" ht="18" customHeight="1" x14ac:dyDescent="0.3">
      <c r="A188" s="145">
        <v>182</v>
      </c>
      <c r="B188" s="146" t="s">
        <v>174</v>
      </c>
      <c r="C188" s="147">
        <v>6</v>
      </c>
      <c r="D188" s="148" t="s">
        <v>1535</v>
      </c>
      <c r="E188" s="149" t="s">
        <v>1531</v>
      </c>
      <c r="F188" s="149" t="s">
        <v>1531</v>
      </c>
      <c r="G188" s="148" t="s">
        <v>1535</v>
      </c>
      <c r="H188" s="149" t="s">
        <v>1531</v>
      </c>
      <c r="I188" s="148" t="s">
        <v>1535</v>
      </c>
      <c r="J188" s="157" t="s">
        <v>1538</v>
      </c>
      <c r="K188" s="158">
        <v>6.47</v>
      </c>
      <c r="L188" s="152">
        <v>17</v>
      </c>
      <c r="M188" s="153" t="s">
        <v>235</v>
      </c>
      <c r="N188" s="156">
        <v>16.7</v>
      </c>
      <c r="O188" s="109">
        <v>-1.76</v>
      </c>
      <c r="P188" s="110" t="s">
        <v>1537</v>
      </c>
    </row>
    <row r="189" spans="1:16" ht="18" customHeight="1" x14ac:dyDescent="0.3">
      <c r="A189" s="145">
        <v>183</v>
      </c>
      <c r="B189" s="146" t="s">
        <v>627</v>
      </c>
      <c r="C189" s="147">
        <v>6</v>
      </c>
      <c r="D189" s="148" t="s">
        <v>1535</v>
      </c>
      <c r="E189" s="149" t="s">
        <v>1531</v>
      </c>
      <c r="F189" s="149" t="s">
        <v>1531</v>
      </c>
      <c r="G189" s="149" t="s">
        <v>1531</v>
      </c>
      <c r="H189" s="148" t="s">
        <v>1535</v>
      </c>
      <c r="I189" s="148" t="s">
        <v>1535</v>
      </c>
      <c r="J189" s="157" t="s">
        <v>1538</v>
      </c>
      <c r="K189" s="158">
        <v>6.21</v>
      </c>
      <c r="L189" s="152">
        <v>5.84</v>
      </c>
      <c r="M189" s="153" t="s">
        <v>235</v>
      </c>
      <c r="N189" s="156">
        <v>5.58</v>
      </c>
      <c r="O189" s="107">
        <v>-4.45</v>
      </c>
      <c r="P189" s="108" t="s">
        <v>1536</v>
      </c>
    </row>
    <row r="190" spans="1:16" ht="18" customHeight="1" x14ac:dyDescent="0.3">
      <c r="A190" s="145">
        <v>184</v>
      </c>
      <c r="B190" s="146" t="s">
        <v>638</v>
      </c>
      <c r="C190" s="147">
        <v>6</v>
      </c>
      <c r="D190" s="148" t="s">
        <v>1535</v>
      </c>
      <c r="E190" s="149" t="s">
        <v>1531</v>
      </c>
      <c r="F190" s="149" t="s">
        <v>1531</v>
      </c>
      <c r="G190" s="148" t="s">
        <v>1535</v>
      </c>
      <c r="H190" s="148" t="s">
        <v>1535</v>
      </c>
      <c r="I190" s="149" t="s">
        <v>1531</v>
      </c>
      <c r="J190" s="157" t="s">
        <v>1538</v>
      </c>
      <c r="K190" s="158">
        <v>5.7</v>
      </c>
      <c r="L190" s="152">
        <v>307.5</v>
      </c>
      <c r="M190" s="153" t="s">
        <v>235</v>
      </c>
      <c r="N190" s="154">
        <v>324</v>
      </c>
      <c r="O190" s="100">
        <v>5.37</v>
      </c>
      <c r="P190" s="101" t="s">
        <v>1533</v>
      </c>
    </row>
    <row r="191" spans="1:16" ht="18" customHeight="1" x14ac:dyDescent="0.3">
      <c r="A191" s="145">
        <v>185</v>
      </c>
      <c r="B191" s="146" t="s">
        <v>655</v>
      </c>
      <c r="C191" s="147">
        <v>6</v>
      </c>
      <c r="D191" s="149" t="s">
        <v>1531</v>
      </c>
      <c r="E191" s="149" t="s">
        <v>1531</v>
      </c>
      <c r="F191" s="148" t="s">
        <v>1535</v>
      </c>
      <c r="G191" s="148" t="s">
        <v>1535</v>
      </c>
      <c r="H191" s="148" t="s">
        <v>1535</v>
      </c>
      <c r="I191" s="149" t="s">
        <v>1531</v>
      </c>
      <c r="J191" s="157" t="s">
        <v>1538</v>
      </c>
      <c r="K191" s="158">
        <v>7.99</v>
      </c>
      <c r="L191" s="152">
        <v>5.64</v>
      </c>
      <c r="M191" s="153" t="s">
        <v>235</v>
      </c>
      <c r="N191" s="154">
        <v>5.74</v>
      </c>
      <c r="O191" s="98">
        <v>1.77</v>
      </c>
      <c r="P191" s="99" t="s">
        <v>1532</v>
      </c>
    </row>
    <row r="192" spans="1:16" ht="18" customHeight="1" x14ac:dyDescent="0.3">
      <c r="A192" s="145">
        <v>186</v>
      </c>
      <c r="B192" s="146" t="s">
        <v>125</v>
      </c>
      <c r="C192" s="147">
        <v>6</v>
      </c>
      <c r="D192" s="149" t="s">
        <v>1531</v>
      </c>
      <c r="E192" s="149" t="s">
        <v>1531</v>
      </c>
      <c r="F192" s="148" t="s">
        <v>1535</v>
      </c>
      <c r="G192" s="148" t="s">
        <v>1535</v>
      </c>
      <c r="H192" s="148" t="s">
        <v>1535</v>
      </c>
      <c r="I192" s="148" t="s">
        <v>1535</v>
      </c>
      <c r="J192" s="150" t="s">
        <v>1286</v>
      </c>
      <c r="K192" s="151">
        <v>4.04</v>
      </c>
      <c r="L192" s="152">
        <v>292.75</v>
      </c>
      <c r="M192" s="153" t="s">
        <v>235</v>
      </c>
      <c r="N192" s="156">
        <v>292.25</v>
      </c>
      <c r="O192" s="109">
        <v>-0.17</v>
      </c>
      <c r="P192" s="110" t="s">
        <v>1537</v>
      </c>
    </row>
    <row r="193" spans="1:16" ht="18" customHeight="1" x14ac:dyDescent="0.3">
      <c r="A193" s="145">
        <v>187</v>
      </c>
      <c r="B193" s="146" t="s">
        <v>669</v>
      </c>
      <c r="C193" s="147">
        <v>6</v>
      </c>
      <c r="D193" s="148" t="s">
        <v>1535</v>
      </c>
      <c r="E193" s="149" t="s">
        <v>1531</v>
      </c>
      <c r="F193" s="149" t="s">
        <v>1531</v>
      </c>
      <c r="G193" s="148" t="s">
        <v>1535</v>
      </c>
      <c r="H193" s="149" t="s">
        <v>1531</v>
      </c>
      <c r="I193" s="148" t="s">
        <v>1535</v>
      </c>
      <c r="J193" s="157" t="s">
        <v>1538</v>
      </c>
      <c r="K193" s="158">
        <v>7.57</v>
      </c>
      <c r="L193" s="152">
        <v>23.82</v>
      </c>
      <c r="M193" s="153" t="s">
        <v>235</v>
      </c>
      <c r="N193" s="156">
        <v>22.64</v>
      </c>
      <c r="O193" s="107">
        <v>-4.95</v>
      </c>
      <c r="P193" s="108" t="s">
        <v>1536</v>
      </c>
    </row>
    <row r="194" spans="1:16" ht="18" customHeight="1" x14ac:dyDescent="0.3">
      <c r="A194" s="145">
        <v>188</v>
      </c>
      <c r="B194" s="146" t="s">
        <v>192</v>
      </c>
      <c r="C194" s="147">
        <v>6</v>
      </c>
      <c r="D194" s="149" t="s">
        <v>1531</v>
      </c>
      <c r="E194" s="149" t="s">
        <v>1531</v>
      </c>
      <c r="F194" s="148" t="s">
        <v>1535</v>
      </c>
      <c r="G194" s="148" t="s">
        <v>1535</v>
      </c>
      <c r="H194" s="148" t="s">
        <v>1535</v>
      </c>
      <c r="I194" s="148" t="s">
        <v>1535</v>
      </c>
      <c r="J194" s="150" t="s">
        <v>1286</v>
      </c>
      <c r="K194" s="151">
        <v>3.88</v>
      </c>
      <c r="L194" s="152">
        <v>460.75</v>
      </c>
      <c r="M194" s="153" t="s">
        <v>235</v>
      </c>
      <c r="N194" s="156">
        <v>460</v>
      </c>
      <c r="O194" s="109">
        <v>-0.16</v>
      </c>
      <c r="P194" s="110" t="s">
        <v>1537</v>
      </c>
    </row>
    <row r="195" spans="1:16" ht="18" customHeight="1" x14ac:dyDescent="0.3">
      <c r="A195" s="145">
        <v>189</v>
      </c>
      <c r="B195" s="146" t="s">
        <v>685</v>
      </c>
      <c r="C195" s="147">
        <v>6</v>
      </c>
      <c r="D195" s="148" t="s">
        <v>1535</v>
      </c>
      <c r="E195" s="149" t="s">
        <v>1531</v>
      </c>
      <c r="F195" s="149" t="s">
        <v>1531</v>
      </c>
      <c r="G195" s="148" t="s">
        <v>1535</v>
      </c>
      <c r="H195" s="148" t="s">
        <v>1535</v>
      </c>
      <c r="I195" s="149" t="s">
        <v>1531</v>
      </c>
      <c r="J195" s="157" t="s">
        <v>1538</v>
      </c>
      <c r="K195" s="158">
        <v>5.27</v>
      </c>
      <c r="L195" s="152">
        <v>24.22</v>
      </c>
      <c r="M195" s="153" t="s">
        <v>235</v>
      </c>
      <c r="N195" s="156">
        <v>23.76</v>
      </c>
      <c r="O195" s="109">
        <v>-1.9</v>
      </c>
      <c r="P195" s="110" t="s">
        <v>1537</v>
      </c>
    </row>
    <row r="196" spans="1:16" ht="18" customHeight="1" x14ac:dyDescent="0.3">
      <c r="A196" s="145">
        <v>190</v>
      </c>
      <c r="B196" s="146" t="s">
        <v>515</v>
      </c>
      <c r="C196" s="147">
        <v>5</v>
      </c>
      <c r="D196" s="148" t="s">
        <v>1535</v>
      </c>
      <c r="E196" s="149" t="s">
        <v>1531</v>
      </c>
      <c r="F196" s="148" t="s">
        <v>1535</v>
      </c>
      <c r="G196" s="149" t="s">
        <v>1531</v>
      </c>
      <c r="H196" s="148" t="s">
        <v>1535</v>
      </c>
      <c r="I196" s="148" t="s">
        <v>1535</v>
      </c>
      <c r="J196" s="150" t="s">
        <v>1286</v>
      </c>
      <c r="K196" s="151">
        <v>4.7300000000000004</v>
      </c>
      <c r="L196" s="152">
        <v>17.64</v>
      </c>
      <c r="M196" s="153" t="s">
        <v>235</v>
      </c>
      <c r="N196" s="156">
        <v>17.29</v>
      </c>
      <c r="O196" s="109">
        <v>-1.98</v>
      </c>
      <c r="P196" s="110" t="s">
        <v>1537</v>
      </c>
    </row>
    <row r="197" spans="1:16" ht="18" customHeight="1" x14ac:dyDescent="0.3">
      <c r="A197" s="145">
        <v>191</v>
      </c>
      <c r="B197" s="146" t="s">
        <v>525</v>
      </c>
      <c r="C197" s="147">
        <v>5</v>
      </c>
      <c r="D197" s="148" t="s">
        <v>1535</v>
      </c>
      <c r="E197" s="149" t="s">
        <v>1531</v>
      </c>
      <c r="F197" s="148" t="s">
        <v>1535</v>
      </c>
      <c r="G197" s="148" t="s">
        <v>1535</v>
      </c>
      <c r="H197" s="148" t="s">
        <v>1535</v>
      </c>
      <c r="I197" s="149" t="s">
        <v>1531</v>
      </c>
      <c r="J197" s="150" t="s">
        <v>1286</v>
      </c>
      <c r="K197" s="151">
        <v>4.1100000000000003</v>
      </c>
      <c r="L197" s="152">
        <v>14.17</v>
      </c>
      <c r="M197" s="153" t="s">
        <v>235</v>
      </c>
      <c r="N197" s="154">
        <v>14.25</v>
      </c>
      <c r="O197" s="98">
        <v>0.56000000000000005</v>
      </c>
      <c r="P197" s="99" t="s">
        <v>1532</v>
      </c>
    </row>
    <row r="198" spans="1:16" ht="18" customHeight="1" x14ac:dyDescent="0.3">
      <c r="A198" s="145">
        <v>192</v>
      </c>
      <c r="B198" s="146" t="s">
        <v>528</v>
      </c>
      <c r="C198" s="147">
        <v>5</v>
      </c>
      <c r="D198" s="148" t="s">
        <v>1535</v>
      </c>
      <c r="E198" s="149" t="s">
        <v>1531</v>
      </c>
      <c r="F198" s="148" t="s">
        <v>1535</v>
      </c>
      <c r="G198" s="148" t="s">
        <v>1535</v>
      </c>
      <c r="H198" s="148" t="s">
        <v>1535</v>
      </c>
      <c r="I198" s="149" t="s">
        <v>1531</v>
      </c>
      <c r="J198" s="150" t="s">
        <v>1286</v>
      </c>
      <c r="K198" s="151">
        <v>4.22</v>
      </c>
      <c r="L198" s="152">
        <v>111.8</v>
      </c>
      <c r="M198" s="153" t="s">
        <v>235</v>
      </c>
      <c r="N198" s="159">
        <v>111.8</v>
      </c>
      <c r="O198" s="98">
        <v>0</v>
      </c>
      <c r="P198" s="99" t="s">
        <v>1532</v>
      </c>
    </row>
    <row r="199" spans="1:16" ht="18" customHeight="1" x14ac:dyDescent="0.3">
      <c r="A199" s="145">
        <v>193</v>
      </c>
      <c r="B199" s="146" t="s">
        <v>541</v>
      </c>
      <c r="C199" s="147">
        <v>5</v>
      </c>
      <c r="D199" s="148" t="s">
        <v>1535</v>
      </c>
      <c r="E199" s="149" t="s">
        <v>1531</v>
      </c>
      <c r="F199" s="148" t="s">
        <v>1535</v>
      </c>
      <c r="G199" s="148" t="s">
        <v>1535</v>
      </c>
      <c r="H199" s="149" t="s">
        <v>1531</v>
      </c>
      <c r="I199" s="149" t="s">
        <v>1531</v>
      </c>
      <c r="J199" s="157" t="s">
        <v>1538</v>
      </c>
      <c r="K199" s="158">
        <v>5.59</v>
      </c>
      <c r="L199" s="152">
        <v>25.16</v>
      </c>
      <c r="M199" s="153" t="s">
        <v>235</v>
      </c>
      <c r="N199" s="156">
        <v>24.8</v>
      </c>
      <c r="O199" s="109">
        <v>-1.43</v>
      </c>
      <c r="P199" s="110" t="s">
        <v>1537</v>
      </c>
    </row>
    <row r="200" spans="1:16" ht="18" customHeight="1" x14ac:dyDescent="0.3">
      <c r="A200" s="145">
        <v>194</v>
      </c>
      <c r="B200" s="146" t="s">
        <v>544</v>
      </c>
      <c r="C200" s="147">
        <v>5</v>
      </c>
      <c r="D200" s="148" t="s">
        <v>1535</v>
      </c>
      <c r="E200" s="149" t="s">
        <v>1531</v>
      </c>
      <c r="F200" s="148" t="s">
        <v>1535</v>
      </c>
      <c r="G200" s="148" t="s">
        <v>1535</v>
      </c>
      <c r="H200" s="148" t="s">
        <v>1535</v>
      </c>
      <c r="I200" s="149" t="s">
        <v>1531</v>
      </c>
      <c r="J200" s="150" t="s">
        <v>1286</v>
      </c>
      <c r="K200" s="151">
        <v>4.28</v>
      </c>
      <c r="L200" s="152">
        <v>90</v>
      </c>
      <c r="M200" s="153" t="s">
        <v>235</v>
      </c>
      <c r="N200" s="156">
        <v>89.45</v>
      </c>
      <c r="O200" s="109">
        <v>-0.61</v>
      </c>
      <c r="P200" s="110" t="s">
        <v>1537</v>
      </c>
    </row>
    <row r="201" spans="1:16" ht="18" customHeight="1" x14ac:dyDescent="0.3">
      <c r="A201" s="145">
        <v>195</v>
      </c>
      <c r="B201" s="146" t="s">
        <v>142</v>
      </c>
      <c r="C201" s="147">
        <v>5</v>
      </c>
      <c r="D201" s="148" t="s">
        <v>1535</v>
      </c>
      <c r="E201" s="149" t="s">
        <v>1531</v>
      </c>
      <c r="F201" s="148" t="s">
        <v>1535</v>
      </c>
      <c r="G201" s="149" t="s">
        <v>1531</v>
      </c>
      <c r="H201" s="148" t="s">
        <v>1535</v>
      </c>
      <c r="I201" s="148" t="s">
        <v>1535</v>
      </c>
      <c r="J201" s="150" t="s">
        <v>1286</v>
      </c>
      <c r="K201" s="155">
        <v>3.13</v>
      </c>
      <c r="L201" s="152">
        <v>144.6</v>
      </c>
      <c r="M201" s="153" t="s">
        <v>235</v>
      </c>
      <c r="N201" s="156">
        <v>143.9</v>
      </c>
      <c r="O201" s="109">
        <v>-0.48</v>
      </c>
      <c r="P201" s="110" t="s">
        <v>1537</v>
      </c>
    </row>
    <row r="202" spans="1:16" ht="18" customHeight="1" x14ac:dyDescent="0.3">
      <c r="A202" s="145">
        <v>196</v>
      </c>
      <c r="B202" s="146" t="s">
        <v>558</v>
      </c>
      <c r="C202" s="147">
        <v>5</v>
      </c>
      <c r="D202" s="148" t="s">
        <v>1535</v>
      </c>
      <c r="E202" s="149" t="s">
        <v>1531</v>
      </c>
      <c r="F202" s="148" t="s">
        <v>1535</v>
      </c>
      <c r="G202" s="149" t="s">
        <v>1531</v>
      </c>
      <c r="H202" s="148" t="s">
        <v>1535</v>
      </c>
      <c r="I202" s="148" t="s">
        <v>1535</v>
      </c>
      <c r="J202" s="150" t="s">
        <v>1286</v>
      </c>
      <c r="K202" s="151">
        <v>4.75</v>
      </c>
      <c r="L202" s="152">
        <v>71.099999999999994</v>
      </c>
      <c r="M202" s="153" t="s">
        <v>235</v>
      </c>
      <c r="N202" s="156">
        <v>70</v>
      </c>
      <c r="O202" s="109">
        <v>-1.55</v>
      </c>
      <c r="P202" s="110" t="s">
        <v>1537</v>
      </c>
    </row>
    <row r="203" spans="1:16" ht="18" customHeight="1" x14ac:dyDescent="0.3">
      <c r="A203" s="145">
        <v>197</v>
      </c>
      <c r="B203" s="146" t="s">
        <v>286</v>
      </c>
      <c r="C203" s="147">
        <v>5</v>
      </c>
      <c r="D203" s="148" t="s">
        <v>1535</v>
      </c>
      <c r="E203" s="149" t="s">
        <v>1531</v>
      </c>
      <c r="F203" s="148" t="s">
        <v>1535</v>
      </c>
      <c r="G203" s="148" t="s">
        <v>1535</v>
      </c>
      <c r="H203" s="148" t="s">
        <v>1535</v>
      </c>
      <c r="I203" s="149" t="s">
        <v>1531</v>
      </c>
      <c r="J203" s="150" t="s">
        <v>1286</v>
      </c>
      <c r="K203" s="151">
        <v>4.2</v>
      </c>
      <c r="L203" s="152">
        <v>60.25</v>
      </c>
      <c r="M203" s="153" t="s">
        <v>235</v>
      </c>
      <c r="N203" s="154">
        <v>60.6</v>
      </c>
      <c r="O203" s="98">
        <v>0.57999999999999996</v>
      </c>
      <c r="P203" s="99" t="s">
        <v>1532</v>
      </c>
    </row>
    <row r="204" spans="1:16" ht="18" customHeight="1" x14ac:dyDescent="0.3">
      <c r="A204" s="145">
        <v>198</v>
      </c>
      <c r="B204" s="146" t="s">
        <v>132</v>
      </c>
      <c r="C204" s="147">
        <v>5</v>
      </c>
      <c r="D204" s="148" t="s">
        <v>1535</v>
      </c>
      <c r="E204" s="149" t="s">
        <v>1531</v>
      </c>
      <c r="F204" s="148" t="s">
        <v>1535</v>
      </c>
      <c r="G204" s="149" t="s">
        <v>1531</v>
      </c>
      <c r="H204" s="148" t="s">
        <v>1535</v>
      </c>
      <c r="I204" s="148" t="s">
        <v>1535</v>
      </c>
      <c r="J204" s="150" t="s">
        <v>1286</v>
      </c>
      <c r="K204" s="151">
        <v>3.93</v>
      </c>
      <c r="L204" s="152">
        <v>13.15</v>
      </c>
      <c r="M204" s="153" t="s">
        <v>235</v>
      </c>
      <c r="N204" s="156">
        <v>13.03</v>
      </c>
      <c r="O204" s="109">
        <v>-0.91</v>
      </c>
      <c r="P204" s="110" t="s">
        <v>1537</v>
      </c>
    </row>
    <row r="205" spans="1:16" ht="18" customHeight="1" x14ac:dyDescent="0.3">
      <c r="A205" s="145">
        <v>199</v>
      </c>
      <c r="B205" s="146" t="s">
        <v>210</v>
      </c>
      <c r="C205" s="147">
        <v>5</v>
      </c>
      <c r="D205" s="148" t="s">
        <v>1535</v>
      </c>
      <c r="E205" s="149" t="s">
        <v>1531</v>
      </c>
      <c r="F205" s="148" t="s">
        <v>1535</v>
      </c>
      <c r="G205" s="149" t="s">
        <v>1531</v>
      </c>
      <c r="H205" s="148" t="s">
        <v>1535</v>
      </c>
      <c r="I205" s="148" t="s">
        <v>1535</v>
      </c>
      <c r="J205" s="150" t="s">
        <v>1286</v>
      </c>
      <c r="K205" s="155">
        <v>3.5</v>
      </c>
      <c r="L205" s="152">
        <v>2.9</v>
      </c>
      <c r="M205" s="153" t="s">
        <v>235</v>
      </c>
      <c r="N205" s="154">
        <v>2.92</v>
      </c>
      <c r="O205" s="98">
        <v>0.69</v>
      </c>
      <c r="P205" s="99" t="s">
        <v>1532</v>
      </c>
    </row>
    <row r="206" spans="1:16" ht="18" customHeight="1" x14ac:dyDescent="0.3">
      <c r="A206" s="145">
        <v>200</v>
      </c>
      <c r="B206" s="146" t="s">
        <v>134</v>
      </c>
      <c r="C206" s="147">
        <v>5</v>
      </c>
      <c r="D206" s="148" t="s">
        <v>1535</v>
      </c>
      <c r="E206" s="149" t="s">
        <v>1531</v>
      </c>
      <c r="F206" s="148" t="s">
        <v>1535</v>
      </c>
      <c r="G206" s="148" t="s">
        <v>1535</v>
      </c>
      <c r="H206" s="148" t="s">
        <v>1535</v>
      </c>
      <c r="I206" s="149" t="s">
        <v>1531</v>
      </c>
      <c r="J206" s="150" t="s">
        <v>1286</v>
      </c>
      <c r="K206" s="151">
        <v>4.6399999999999997</v>
      </c>
      <c r="L206" s="152">
        <v>20.5</v>
      </c>
      <c r="M206" s="153" t="s">
        <v>235</v>
      </c>
      <c r="N206" s="156">
        <v>20</v>
      </c>
      <c r="O206" s="107">
        <v>-2.44</v>
      </c>
      <c r="P206" s="108" t="s">
        <v>1536</v>
      </c>
    </row>
    <row r="207" spans="1:16" ht="18" customHeight="1" x14ac:dyDescent="0.3">
      <c r="A207" s="145">
        <v>201</v>
      </c>
      <c r="B207" s="146" t="s">
        <v>126</v>
      </c>
      <c r="C207" s="147">
        <v>5</v>
      </c>
      <c r="D207" s="148" t="s">
        <v>1535</v>
      </c>
      <c r="E207" s="149" t="s">
        <v>1531</v>
      </c>
      <c r="F207" s="148" t="s">
        <v>1535</v>
      </c>
      <c r="G207" s="148" t="s">
        <v>1535</v>
      </c>
      <c r="H207" s="148" t="s">
        <v>1535</v>
      </c>
      <c r="I207" s="149" t="s">
        <v>1531</v>
      </c>
      <c r="J207" s="150" t="s">
        <v>1286</v>
      </c>
      <c r="K207" s="151">
        <v>4.13</v>
      </c>
      <c r="L207" s="152">
        <v>91.3</v>
      </c>
      <c r="M207" s="153" t="s">
        <v>235</v>
      </c>
      <c r="N207" s="154">
        <v>93.65</v>
      </c>
      <c r="O207" s="103">
        <v>2.57</v>
      </c>
      <c r="P207" s="104" t="s">
        <v>1534</v>
      </c>
    </row>
    <row r="208" spans="1:16" ht="18" customHeight="1" x14ac:dyDescent="0.3">
      <c r="A208" s="145">
        <v>202</v>
      </c>
      <c r="B208" s="146" t="s">
        <v>180</v>
      </c>
      <c r="C208" s="147">
        <v>5</v>
      </c>
      <c r="D208" s="148" t="s">
        <v>1535</v>
      </c>
      <c r="E208" s="149" t="s">
        <v>1531</v>
      </c>
      <c r="F208" s="148" t="s">
        <v>1535</v>
      </c>
      <c r="G208" s="148" t="s">
        <v>1535</v>
      </c>
      <c r="H208" s="148" t="s">
        <v>1535</v>
      </c>
      <c r="I208" s="149" t="s">
        <v>1531</v>
      </c>
      <c r="J208" s="150" t="s">
        <v>1286</v>
      </c>
      <c r="K208" s="151">
        <v>4.53</v>
      </c>
      <c r="L208" s="152">
        <v>137.9</v>
      </c>
      <c r="M208" s="153" t="s">
        <v>235</v>
      </c>
      <c r="N208" s="156">
        <v>132.80000000000001</v>
      </c>
      <c r="O208" s="107">
        <v>-3.7</v>
      </c>
      <c r="P208" s="108" t="s">
        <v>1536</v>
      </c>
    </row>
    <row r="209" spans="1:16" ht="18" customHeight="1" x14ac:dyDescent="0.3">
      <c r="A209" s="145">
        <v>203</v>
      </c>
      <c r="B209" s="146" t="s">
        <v>205</v>
      </c>
      <c r="C209" s="147">
        <v>5</v>
      </c>
      <c r="D209" s="148" t="s">
        <v>1535</v>
      </c>
      <c r="E209" s="149" t="s">
        <v>1531</v>
      </c>
      <c r="F209" s="148" t="s">
        <v>1535</v>
      </c>
      <c r="G209" s="149" t="s">
        <v>1531</v>
      </c>
      <c r="H209" s="148" t="s">
        <v>1535</v>
      </c>
      <c r="I209" s="148" t="s">
        <v>1535</v>
      </c>
      <c r="J209" s="150" t="s">
        <v>1286</v>
      </c>
      <c r="K209" s="151">
        <v>4.59</v>
      </c>
      <c r="L209" s="152">
        <v>14.36</v>
      </c>
      <c r="M209" s="153" t="s">
        <v>235</v>
      </c>
      <c r="N209" s="154">
        <v>15.06</v>
      </c>
      <c r="O209" s="103">
        <v>4.87</v>
      </c>
      <c r="P209" s="104" t="s">
        <v>1534</v>
      </c>
    </row>
    <row r="210" spans="1:16" ht="18" customHeight="1" x14ac:dyDescent="0.3">
      <c r="A210" s="145">
        <v>204</v>
      </c>
      <c r="B210" s="146" t="s">
        <v>292</v>
      </c>
      <c r="C210" s="147">
        <v>5</v>
      </c>
      <c r="D210" s="148" t="s">
        <v>1535</v>
      </c>
      <c r="E210" s="149" t="s">
        <v>1531</v>
      </c>
      <c r="F210" s="148" t="s">
        <v>1535</v>
      </c>
      <c r="G210" s="148" t="s">
        <v>1535</v>
      </c>
      <c r="H210" s="148" t="s">
        <v>1535</v>
      </c>
      <c r="I210" s="149" t="s">
        <v>1531</v>
      </c>
      <c r="J210" s="150" t="s">
        <v>1286</v>
      </c>
      <c r="K210" s="151">
        <v>3.97</v>
      </c>
      <c r="L210" s="152">
        <v>19.75</v>
      </c>
      <c r="M210" s="153" t="s">
        <v>235</v>
      </c>
      <c r="N210" s="156">
        <v>19.23</v>
      </c>
      <c r="O210" s="107">
        <v>-2.63</v>
      </c>
      <c r="P210" s="108" t="s">
        <v>1536</v>
      </c>
    </row>
    <row r="211" spans="1:16" ht="18" customHeight="1" x14ac:dyDescent="0.3">
      <c r="A211" s="145">
        <v>205</v>
      </c>
      <c r="B211" s="146" t="s">
        <v>179</v>
      </c>
      <c r="C211" s="147">
        <v>5</v>
      </c>
      <c r="D211" s="148" t="s">
        <v>1535</v>
      </c>
      <c r="E211" s="149" t="s">
        <v>1531</v>
      </c>
      <c r="F211" s="148" t="s">
        <v>1535</v>
      </c>
      <c r="G211" s="148" t="s">
        <v>1535</v>
      </c>
      <c r="H211" s="148" t="s">
        <v>1535</v>
      </c>
      <c r="I211" s="149" t="s">
        <v>1531</v>
      </c>
      <c r="J211" s="150" t="s">
        <v>1286</v>
      </c>
      <c r="K211" s="151">
        <v>4.8099999999999996</v>
      </c>
      <c r="L211" s="152">
        <v>8.66</v>
      </c>
      <c r="M211" s="153" t="s">
        <v>235</v>
      </c>
      <c r="N211" s="154">
        <v>9.0299999999999994</v>
      </c>
      <c r="O211" s="103">
        <v>4.2699999999999996</v>
      </c>
      <c r="P211" s="104" t="s">
        <v>1534</v>
      </c>
    </row>
    <row r="212" spans="1:16" ht="18" customHeight="1" x14ac:dyDescent="0.3">
      <c r="A212" s="145">
        <v>206</v>
      </c>
      <c r="B212" s="146" t="s">
        <v>214</v>
      </c>
      <c r="C212" s="147">
        <v>5</v>
      </c>
      <c r="D212" s="148" t="s">
        <v>1535</v>
      </c>
      <c r="E212" s="149" t="s">
        <v>1531</v>
      </c>
      <c r="F212" s="148" t="s">
        <v>1535</v>
      </c>
      <c r="G212" s="149" t="s">
        <v>1531</v>
      </c>
      <c r="H212" s="148" t="s">
        <v>1535</v>
      </c>
      <c r="I212" s="148" t="s">
        <v>1535</v>
      </c>
      <c r="J212" s="150" t="s">
        <v>1286</v>
      </c>
      <c r="K212" s="155">
        <v>3.44</v>
      </c>
      <c r="L212" s="152">
        <v>70.95</v>
      </c>
      <c r="M212" s="153" t="s">
        <v>235</v>
      </c>
      <c r="N212" s="156">
        <v>70.05</v>
      </c>
      <c r="O212" s="109">
        <v>-1.27</v>
      </c>
      <c r="P212" s="110" t="s">
        <v>1537</v>
      </c>
    </row>
    <row r="213" spans="1:16" ht="18" customHeight="1" x14ac:dyDescent="0.3">
      <c r="A213" s="145">
        <v>207</v>
      </c>
      <c r="B213" s="146" t="s">
        <v>159</v>
      </c>
      <c r="C213" s="147">
        <v>5</v>
      </c>
      <c r="D213" s="148" t="s">
        <v>1535</v>
      </c>
      <c r="E213" s="149" t="s">
        <v>1531</v>
      </c>
      <c r="F213" s="148" t="s">
        <v>1535</v>
      </c>
      <c r="G213" s="148" t="s">
        <v>1535</v>
      </c>
      <c r="H213" s="148" t="s">
        <v>1535</v>
      </c>
      <c r="I213" s="149" t="s">
        <v>1531</v>
      </c>
      <c r="J213" s="150" t="s">
        <v>1286</v>
      </c>
      <c r="K213" s="155">
        <v>3.35</v>
      </c>
      <c r="L213" s="152">
        <v>25.6</v>
      </c>
      <c r="M213" s="153" t="s">
        <v>235</v>
      </c>
      <c r="N213" s="154">
        <v>25.82</v>
      </c>
      <c r="O213" s="98">
        <v>0.86</v>
      </c>
      <c r="P213" s="99" t="s">
        <v>1532</v>
      </c>
    </row>
    <row r="214" spans="1:16" ht="18" customHeight="1" x14ac:dyDescent="0.3">
      <c r="A214" s="145">
        <v>208</v>
      </c>
      <c r="B214" s="146" t="s">
        <v>232</v>
      </c>
      <c r="C214" s="147">
        <v>5</v>
      </c>
      <c r="D214" s="148" t="s">
        <v>1535</v>
      </c>
      <c r="E214" s="149" t="s">
        <v>1531</v>
      </c>
      <c r="F214" s="148" t="s">
        <v>1535</v>
      </c>
      <c r="G214" s="149" t="s">
        <v>1531</v>
      </c>
      <c r="H214" s="148" t="s">
        <v>1535</v>
      </c>
      <c r="I214" s="148" t="s">
        <v>1535</v>
      </c>
      <c r="J214" s="150" t="s">
        <v>1286</v>
      </c>
      <c r="K214" s="155">
        <v>3.48</v>
      </c>
      <c r="L214" s="152">
        <v>4080</v>
      </c>
      <c r="M214" s="153" t="s">
        <v>235</v>
      </c>
      <c r="N214" s="156">
        <v>4035</v>
      </c>
      <c r="O214" s="109">
        <v>-1.1000000000000001</v>
      </c>
      <c r="P214" s="110" t="s">
        <v>1537</v>
      </c>
    </row>
    <row r="215" spans="1:16" ht="18" customHeight="1" x14ac:dyDescent="0.3">
      <c r="A215" s="145">
        <v>209</v>
      </c>
      <c r="B215" s="146" t="s">
        <v>88</v>
      </c>
      <c r="C215" s="147">
        <v>5</v>
      </c>
      <c r="D215" s="148" t="s">
        <v>1535</v>
      </c>
      <c r="E215" s="149" t="s">
        <v>1531</v>
      </c>
      <c r="F215" s="148" t="s">
        <v>1535</v>
      </c>
      <c r="G215" s="148" t="s">
        <v>1535</v>
      </c>
      <c r="H215" s="148" t="s">
        <v>1535</v>
      </c>
      <c r="I215" s="149" t="s">
        <v>1531</v>
      </c>
      <c r="J215" s="150" t="s">
        <v>1286</v>
      </c>
      <c r="K215" s="151">
        <v>4.8899999999999997</v>
      </c>
      <c r="L215" s="152">
        <v>2.95</v>
      </c>
      <c r="M215" s="153" t="s">
        <v>235</v>
      </c>
      <c r="N215" s="156">
        <v>2.9</v>
      </c>
      <c r="O215" s="109">
        <v>-1.69</v>
      </c>
      <c r="P215" s="110" t="s">
        <v>1537</v>
      </c>
    </row>
    <row r="216" spans="1:16" ht="18" customHeight="1" x14ac:dyDescent="0.3">
      <c r="A216" s="145">
        <v>210</v>
      </c>
      <c r="B216" s="146" t="s">
        <v>272</v>
      </c>
      <c r="C216" s="147">
        <v>5</v>
      </c>
      <c r="D216" s="148" t="s">
        <v>1535</v>
      </c>
      <c r="E216" s="149" t="s">
        <v>1531</v>
      </c>
      <c r="F216" s="148" t="s">
        <v>1535</v>
      </c>
      <c r="G216" s="149" t="s">
        <v>1531</v>
      </c>
      <c r="H216" s="148" t="s">
        <v>1535</v>
      </c>
      <c r="I216" s="148" t="s">
        <v>1535</v>
      </c>
      <c r="J216" s="150" t="s">
        <v>1286</v>
      </c>
      <c r="K216" s="151">
        <v>4.0599999999999996</v>
      </c>
      <c r="L216" s="152">
        <v>14.1</v>
      </c>
      <c r="M216" s="153" t="s">
        <v>235</v>
      </c>
      <c r="N216" s="156">
        <v>14.09</v>
      </c>
      <c r="O216" s="109">
        <v>-7.0000000000000007E-2</v>
      </c>
      <c r="P216" s="110" t="s">
        <v>1537</v>
      </c>
    </row>
    <row r="217" spans="1:16" ht="18" customHeight="1" x14ac:dyDescent="0.3">
      <c r="A217" s="145">
        <v>211</v>
      </c>
      <c r="B217" s="146" t="s">
        <v>177</v>
      </c>
      <c r="C217" s="147">
        <v>5</v>
      </c>
      <c r="D217" s="148" t="s">
        <v>1535</v>
      </c>
      <c r="E217" s="149" t="s">
        <v>1531</v>
      </c>
      <c r="F217" s="148" t="s">
        <v>1535</v>
      </c>
      <c r="G217" s="148" t="s">
        <v>1535</v>
      </c>
      <c r="H217" s="148" t="s">
        <v>1535</v>
      </c>
      <c r="I217" s="149" t="s">
        <v>1531</v>
      </c>
      <c r="J217" s="150" t="s">
        <v>1286</v>
      </c>
      <c r="K217" s="151">
        <v>4.03</v>
      </c>
      <c r="L217" s="152">
        <v>7.2</v>
      </c>
      <c r="M217" s="153" t="s">
        <v>235</v>
      </c>
      <c r="N217" s="156">
        <v>7.07</v>
      </c>
      <c r="O217" s="109">
        <v>-1.81</v>
      </c>
      <c r="P217" s="110" t="s">
        <v>1537</v>
      </c>
    </row>
    <row r="218" spans="1:16" ht="18" customHeight="1" x14ac:dyDescent="0.3">
      <c r="A218" s="145">
        <v>212</v>
      </c>
      <c r="B218" s="146" t="s">
        <v>175</v>
      </c>
      <c r="C218" s="147">
        <v>5</v>
      </c>
      <c r="D218" s="148" t="s">
        <v>1535</v>
      </c>
      <c r="E218" s="149" t="s">
        <v>1531</v>
      </c>
      <c r="F218" s="148" t="s">
        <v>1535</v>
      </c>
      <c r="G218" s="149" t="s">
        <v>1531</v>
      </c>
      <c r="H218" s="148" t="s">
        <v>1535</v>
      </c>
      <c r="I218" s="148" t="s">
        <v>1535</v>
      </c>
      <c r="J218" s="150" t="s">
        <v>1286</v>
      </c>
      <c r="K218" s="151">
        <v>3.8</v>
      </c>
      <c r="L218" s="152">
        <v>44.48</v>
      </c>
      <c r="M218" s="153" t="s">
        <v>235</v>
      </c>
      <c r="N218" s="156">
        <v>43.32</v>
      </c>
      <c r="O218" s="107">
        <v>-2.61</v>
      </c>
      <c r="P218" s="108" t="s">
        <v>1536</v>
      </c>
    </row>
    <row r="219" spans="1:16" ht="18" customHeight="1" x14ac:dyDescent="0.3">
      <c r="A219" s="145">
        <v>213</v>
      </c>
      <c r="B219" s="146" t="s">
        <v>299</v>
      </c>
      <c r="C219" s="147">
        <v>5</v>
      </c>
      <c r="D219" s="148" t="s">
        <v>1535</v>
      </c>
      <c r="E219" s="149" t="s">
        <v>1531</v>
      </c>
      <c r="F219" s="148" t="s">
        <v>1535</v>
      </c>
      <c r="G219" s="148" t="s">
        <v>1535</v>
      </c>
      <c r="H219" s="148" t="s">
        <v>1535</v>
      </c>
      <c r="I219" s="149" t="s">
        <v>1531</v>
      </c>
      <c r="J219" s="150" t="s">
        <v>1286</v>
      </c>
      <c r="K219" s="151">
        <v>4.46</v>
      </c>
      <c r="L219" s="152">
        <v>8.82</v>
      </c>
      <c r="M219" s="153" t="s">
        <v>235</v>
      </c>
      <c r="N219" s="156">
        <v>8.8000000000000007</v>
      </c>
      <c r="O219" s="109">
        <v>-0.23</v>
      </c>
      <c r="P219" s="110" t="s">
        <v>1537</v>
      </c>
    </row>
    <row r="220" spans="1:16" ht="18" customHeight="1" x14ac:dyDescent="0.3">
      <c r="A220" s="145">
        <v>214</v>
      </c>
      <c r="B220" s="146" t="s">
        <v>230</v>
      </c>
      <c r="C220" s="147">
        <v>5</v>
      </c>
      <c r="D220" s="148" t="s">
        <v>1535</v>
      </c>
      <c r="E220" s="149" t="s">
        <v>1531</v>
      </c>
      <c r="F220" s="148" t="s">
        <v>1535</v>
      </c>
      <c r="G220" s="149" t="s">
        <v>1531</v>
      </c>
      <c r="H220" s="148" t="s">
        <v>1535</v>
      </c>
      <c r="I220" s="149" t="s">
        <v>1531</v>
      </c>
      <c r="J220" s="157" t="s">
        <v>1538</v>
      </c>
      <c r="K220" s="158">
        <v>5.3</v>
      </c>
      <c r="L220" s="152">
        <v>202</v>
      </c>
      <c r="M220" s="153" t="s">
        <v>235</v>
      </c>
      <c r="N220" s="156">
        <v>201.6</v>
      </c>
      <c r="O220" s="109">
        <v>-0.2</v>
      </c>
      <c r="P220" s="110" t="s">
        <v>1537</v>
      </c>
    </row>
    <row r="221" spans="1:16" ht="18" customHeight="1" x14ac:dyDescent="0.3">
      <c r="A221" s="145">
        <v>215</v>
      </c>
      <c r="B221" s="146" t="s">
        <v>273</v>
      </c>
      <c r="C221" s="147">
        <v>5</v>
      </c>
      <c r="D221" s="148" t="s">
        <v>1535</v>
      </c>
      <c r="E221" s="149" t="s">
        <v>1531</v>
      </c>
      <c r="F221" s="148" t="s">
        <v>1535</v>
      </c>
      <c r="G221" s="149" t="s">
        <v>1531</v>
      </c>
      <c r="H221" s="148" t="s">
        <v>1535</v>
      </c>
      <c r="I221" s="148" t="s">
        <v>1535</v>
      </c>
      <c r="J221" s="150" t="s">
        <v>1286</v>
      </c>
      <c r="K221" s="151">
        <v>4.08</v>
      </c>
      <c r="L221" s="152">
        <v>159.5</v>
      </c>
      <c r="M221" s="153" t="s">
        <v>235</v>
      </c>
      <c r="N221" s="156">
        <v>159.4</v>
      </c>
      <c r="O221" s="109">
        <v>-0.06</v>
      </c>
      <c r="P221" s="110" t="s">
        <v>1537</v>
      </c>
    </row>
    <row r="222" spans="1:16" ht="18" customHeight="1" x14ac:dyDescent="0.3">
      <c r="A222" s="145">
        <v>216</v>
      </c>
      <c r="B222" s="146" t="s">
        <v>121</v>
      </c>
      <c r="C222" s="147">
        <v>5</v>
      </c>
      <c r="D222" s="148" t="s">
        <v>1535</v>
      </c>
      <c r="E222" s="149" t="s">
        <v>1531</v>
      </c>
      <c r="F222" s="148" t="s">
        <v>1535</v>
      </c>
      <c r="G222" s="149" t="s">
        <v>1531</v>
      </c>
      <c r="H222" s="148" t="s">
        <v>1535</v>
      </c>
      <c r="I222" s="148" t="s">
        <v>1535</v>
      </c>
      <c r="J222" s="150" t="s">
        <v>1286</v>
      </c>
      <c r="K222" s="151">
        <v>3.92</v>
      </c>
      <c r="L222" s="152">
        <v>12.17</v>
      </c>
      <c r="M222" s="153" t="s">
        <v>235</v>
      </c>
      <c r="N222" s="154">
        <v>12.19</v>
      </c>
      <c r="O222" s="98">
        <v>0.16</v>
      </c>
      <c r="P222" s="99" t="s">
        <v>1532</v>
      </c>
    </row>
    <row r="223" spans="1:16" ht="18" customHeight="1" x14ac:dyDescent="0.3">
      <c r="A223" s="145">
        <v>217</v>
      </c>
      <c r="B223" s="146" t="s">
        <v>677</v>
      </c>
      <c r="C223" s="147">
        <v>5</v>
      </c>
      <c r="D223" s="148" t="s">
        <v>1535</v>
      </c>
      <c r="E223" s="149" t="s">
        <v>1531</v>
      </c>
      <c r="F223" s="148" t="s">
        <v>1535</v>
      </c>
      <c r="G223" s="148" t="s">
        <v>1535</v>
      </c>
      <c r="H223" s="148" t="s">
        <v>1535</v>
      </c>
      <c r="I223" s="149" t="s">
        <v>1531</v>
      </c>
      <c r="J223" s="150" t="s">
        <v>1286</v>
      </c>
      <c r="K223" s="151">
        <v>4.66</v>
      </c>
      <c r="L223" s="152">
        <v>13.84</v>
      </c>
      <c r="M223" s="153" t="s">
        <v>235</v>
      </c>
      <c r="N223" s="156">
        <v>13.82</v>
      </c>
      <c r="O223" s="109">
        <v>-0.14000000000000001</v>
      </c>
      <c r="P223" s="110" t="s">
        <v>1537</v>
      </c>
    </row>
    <row r="224" spans="1:16" ht="18" customHeight="1" x14ac:dyDescent="0.3">
      <c r="A224" s="145">
        <v>218</v>
      </c>
      <c r="B224" s="146" t="s">
        <v>270</v>
      </c>
      <c r="C224" s="147">
        <v>5</v>
      </c>
      <c r="D224" s="148" t="s">
        <v>1535</v>
      </c>
      <c r="E224" s="149" t="s">
        <v>1531</v>
      </c>
      <c r="F224" s="148" t="s">
        <v>1535</v>
      </c>
      <c r="G224" s="148" t="s">
        <v>1535</v>
      </c>
      <c r="H224" s="148" t="s">
        <v>1535</v>
      </c>
      <c r="I224" s="149" t="s">
        <v>1531</v>
      </c>
      <c r="J224" s="150" t="s">
        <v>1286</v>
      </c>
      <c r="K224" s="151">
        <v>4.4800000000000004</v>
      </c>
      <c r="L224" s="152">
        <v>7.33</v>
      </c>
      <c r="M224" s="153" t="s">
        <v>235</v>
      </c>
      <c r="N224" s="156">
        <v>7.27</v>
      </c>
      <c r="O224" s="109">
        <v>-0.82</v>
      </c>
      <c r="P224" s="110" t="s">
        <v>1537</v>
      </c>
    </row>
    <row r="225" spans="1:16" ht="18" customHeight="1" x14ac:dyDescent="0.3">
      <c r="A225" s="145">
        <v>219</v>
      </c>
      <c r="B225" s="146" t="s">
        <v>182</v>
      </c>
      <c r="C225" s="147">
        <v>5</v>
      </c>
      <c r="D225" s="148" t="s">
        <v>1535</v>
      </c>
      <c r="E225" s="149" t="s">
        <v>1531</v>
      </c>
      <c r="F225" s="148" t="s">
        <v>1535</v>
      </c>
      <c r="G225" s="148" t="s">
        <v>1535</v>
      </c>
      <c r="H225" s="148" t="s">
        <v>1535</v>
      </c>
      <c r="I225" s="149" t="s">
        <v>1531</v>
      </c>
      <c r="J225" s="150" t="s">
        <v>1286</v>
      </c>
      <c r="K225" s="151">
        <v>4.95</v>
      </c>
      <c r="L225" s="152">
        <v>2.96</v>
      </c>
      <c r="M225" s="153" t="s">
        <v>235</v>
      </c>
      <c r="N225" s="156">
        <v>2.92</v>
      </c>
      <c r="O225" s="109">
        <v>-1.35</v>
      </c>
      <c r="P225" s="110" t="s">
        <v>1537</v>
      </c>
    </row>
    <row r="226" spans="1:16" ht="18" customHeight="1" x14ac:dyDescent="0.3">
      <c r="A226" s="145">
        <v>220</v>
      </c>
      <c r="B226" s="146" t="s">
        <v>514</v>
      </c>
      <c r="C226" s="147">
        <v>4</v>
      </c>
      <c r="D226" s="148" t="s">
        <v>1535</v>
      </c>
      <c r="E226" s="149" t="s">
        <v>1531</v>
      </c>
      <c r="F226" s="149" t="s">
        <v>1531</v>
      </c>
      <c r="G226" s="148" t="s">
        <v>1535</v>
      </c>
      <c r="H226" s="148" t="s">
        <v>1535</v>
      </c>
      <c r="I226" s="148" t="s">
        <v>1535</v>
      </c>
      <c r="J226" s="157" t="s">
        <v>1538</v>
      </c>
      <c r="K226" s="158">
        <v>6.55</v>
      </c>
      <c r="L226" s="152">
        <v>51.9</v>
      </c>
      <c r="M226" s="153" t="s">
        <v>235</v>
      </c>
      <c r="N226" s="156">
        <v>51.45</v>
      </c>
      <c r="O226" s="109">
        <v>-0.87</v>
      </c>
      <c r="P226" s="110" t="s">
        <v>1537</v>
      </c>
    </row>
    <row r="227" spans="1:16" ht="18" customHeight="1" x14ac:dyDescent="0.3">
      <c r="A227" s="145">
        <v>221</v>
      </c>
      <c r="B227" s="146" t="s">
        <v>538</v>
      </c>
      <c r="C227" s="147">
        <v>4</v>
      </c>
      <c r="D227" s="148" t="s">
        <v>1535</v>
      </c>
      <c r="E227" s="149" t="s">
        <v>1531</v>
      </c>
      <c r="F227" s="149" t="s">
        <v>1531</v>
      </c>
      <c r="G227" s="148" t="s">
        <v>1535</v>
      </c>
      <c r="H227" s="148" t="s">
        <v>1535</v>
      </c>
      <c r="I227" s="148" t="s">
        <v>1535</v>
      </c>
      <c r="J227" s="157" t="s">
        <v>1538</v>
      </c>
      <c r="K227" s="158">
        <v>7.02</v>
      </c>
      <c r="L227" s="152">
        <v>4.53</v>
      </c>
      <c r="M227" s="153" t="s">
        <v>235</v>
      </c>
      <c r="N227" s="156">
        <v>4.26</v>
      </c>
      <c r="O227" s="124">
        <v>-5.96</v>
      </c>
      <c r="P227" s="125" t="s">
        <v>1539</v>
      </c>
    </row>
    <row r="228" spans="1:16" ht="18" customHeight="1" x14ac:dyDescent="0.3">
      <c r="A228" s="145">
        <v>222</v>
      </c>
      <c r="B228" s="146" t="s">
        <v>545</v>
      </c>
      <c r="C228" s="147">
        <v>4</v>
      </c>
      <c r="D228" s="148" t="s">
        <v>1535</v>
      </c>
      <c r="E228" s="149" t="s">
        <v>1531</v>
      </c>
      <c r="F228" s="149" t="s">
        <v>1531</v>
      </c>
      <c r="G228" s="148" t="s">
        <v>1535</v>
      </c>
      <c r="H228" s="148" t="s">
        <v>1535</v>
      </c>
      <c r="I228" s="148" t="s">
        <v>1535</v>
      </c>
      <c r="J228" s="157" t="s">
        <v>1538</v>
      </c>
      <c r="K228" s="158">
        <v>6.06</v>
      </c>
      <c r="L228" s="152">
        <v>4.5</v>
      </c>
      <c r="M228" s="153" t="s">
        <v>235</v>
      </c>
      <c r="N228" s="156">
        <v>4.49</v>
      </c>
      <c r="O228" s="109">
        <v>-0.22</v>
      </c>
      <c r="P228" s="110" t="s">
        <v>1537</v>
      </c>
    </row>
    <row r="229" spans="1:16" ht="18" customHeight="1" x14ac:dyDescent="0.3">
      <c r="A229" s="145">
        <v>223</v>
      </c>
      <c r="B229" s="146" t="s">
        <v>250</v>
      </c>
      <c r="C229" s="147">
        <v>4</v>
      </c>
      <c r="D229" s="149" t="s">
        <v>1531</v>
      </c>
      <c r="E229" s="149" t="s">
        <v>1531</v>
      </c>
      <c r="F229" s="148" t="s">
        <v>1535</v>
      </c>
      <c r="G229" s="148" t="s">
        <v>1535</v>
      </c>
      <c r="H229" s="148" t="s">
        <v>1535</v>
      </c>
      <c r="I229" s="148" t="s">
        <v>1535</v>
      </c>
      <c r="J229" s="157" t="s">
        <v>1538</v>
      </c>
      <c r="K229" s="158">
        <v>7.62</v>
      </c>
      <c r="L229" s="152">
        <v>529</v>
      </c>
      <c r="M229" s="153" t="s">
        <v>235</v>
      </c>
      <c r="N229" s="156">
        <v>518</v>
      </c>
      <c r="O229" s="107">
        <v>-2.08</v>
      </c>
      <c r="P229" s="108" t="s">
        <v>1536</v>
      </c>
    </row>
    <row r="230" spans="1:16" ht="18" customHeight="1" x14ac:dyDescent="0.3">
      <c r="A230" s="145">
        <v>224</v>
      </c>
      <c r="B230" s="146" t="s">
        <v>554</v>
      </c>
      <c r="C230" s="147">
        <v>4</v>
      </c>
      <c r="D230" s="149" t="s">
        <v>1531</v>
      </c>
      <c r="E230" s="149" t="s">
        <v>1531</v>
      </c>
      <c r="F230" s="148" t="s">
        <v>1535</v>
      </c>
      <c r="G230" s="148" t="s">
        <v>1535</v>
      </c>
      <c r="H230" s="148" t="s">
        <v>1535</v>
      </c>
      <c r="I230" s="148" t="s">
        <v>1535</v>
      </c>
      <c r="J230" s="157" t="s">
        <v>1538</v>
      </c>
      <c r="K230" s="158">
        <v>6</v>
      </c>
      <c r="L230" s="152">
        <v>2260</v>
      </c>
      <c r="M230" s="153" t="s">
        <v>235</v>
      </c>
      <c r="N230" s="156">
        <v>2201</v>
      </c>
      <c r="O230" s="107">
        <v>-2.61</v>
      </c>
      <c r="P230" s="108" t="s">
        <v>1536</v>
      </c>
    </row>
    <row r="231" spans="1:16" ht="18" customHeight="1" x14ac:dyDescent="0.3">
      <c r="A231" s="145">
        <v>225</v>
      </c>
      <c r="B231" s="146" t="s">
        <v>559</v>
      </c>
      <c r="C231" s="147">
        <v>4</v>
      </c>
      <c r="D231" s="148" t="s">
        <v>1535</v>
      </c>
      <c r="E231" s="149" t="s">
        <v>1531</v>
      </c>
      <c r="F231" s="149" t="s">
        <v>1531</v>
      </c>
      <c r="G231" s="148" t="s">
        <v>1535</v>
      </c>
      <c r="H231" s="148" t="s">
        <v>1535</v>
      </c>
      <c r="I231" s="148" t="s">
        <v>1535</v>
      </c>
      <c r="J231" s="157" t="s">
        <v>1538</v>
      </c>
      <c r="K231" s="158">
        <v>5.23</v>
      </c>
      <c r="L231" s="152">
        <v>9.92</v>
      </c>
      <c r="M231" s="153" t="s">
        <v>235</v>
      </c>
      <c r="N231" s="156">
        <v>9.6999999999999993</v>
      </c>
      <c r="O231" s="107">
        <v>-2.2200000000000002</v>
      </c>
      <c r="P231" s="108" t="s">
        <v>1536</v>
      </c>
    </row>
    <row r="232" spans="1:16" ht="18" customHeight="1" x14ac:dyDescent="0.3">
      <c r="A232" s="145">
        <v>226</v>
      </c>
      <c r="B232" s="146" t="s">
        <v>222</v>
      </c>
      <c r="C232" s="147">
        <v>4</v>
      </c>
      <c r="D232" s="148" t="s">
        <v>1535</v>
      </c>
      <c r="E232" s="149" t="s">
        <v>1531</v>
      </c>
      <c r="F232" s="149" t="s">
        <v>1531</v>
      </c>
      <c r="G232" s="148" t="s">
        <v>1535</v>
      </c>
      <c r="H232" s="148" t="s">
        <v>1535</v>
      </c>
      <c r="I232" s="148" t="s">
        <v>1535</v>
      </c>
      <c r="J232" s="157" t="s">
        <v>1538</v>
      </c>
      <c r="K232" s="158">
        <v>8.92</v>
      </c>
      <c r="L232" s="152">
        <v>14.23</v>
      </c>
      <c r="M232" s="153" t="s">
        <v>235</v>
      </c>
      <c r="N232" s="154">
        <v>14.53</v>
      </c>
      <c r="O232" s="103">
        <v>2.11</v>
      </c>
      <c r="P232" s="104" t="s">
        <v>1534</v>
      </c>
    </row>
    <row r="233" spans="1:16" ht="18" customHeight="1" x14ac:dyDescent="0.3">
      <c r="A233" s="145">
        <v>227</v>
      </c>
      <c r="B233" s="146" t="s">
        <v>590</v>
      </c>
      <c r="C233" s="147">
        <v>4</v>
      </c>
      <c r="D233" s="149" t="s">
        <v>1531</v>
      </c>
      <c r="E233" s="149" t="s">
        <v>1531</v>
      </c>
      <c r="F233" s="148" t="s">
        <v>1535</v>
      </c>
      <c r="G233" s="148" t="s">
        <v>1535</v>
      </c>
      <c r="H233" s="148" t="s">
        <v>1535</v>
      </c>
      <c r="I233" s="148" t="s">
        <v>1535</v>
      </c>
      <c r="J233" s="157" t="s">
        <v>1538</v>
      </c>
      <c r="K233" s="158">
        <v>7.5</v>
      </c>
      <c r="L233" s="152">
        <v>44.14</v>
      </c>
      <c r="M233" s="153" t="s">
        <v>235</v>
      </c>
      <c r="N233" s="156">
        <v>41.52</v>
      </c>
      <c r="O233" s="124">
        <v>-5.94</v>
      </c>
      <c r="P233" s="125" t="s">
        <v>1539</v>
      </c>
    </row>
    <row r="234" spans="1:16" ht="18" customHeight="1" x14ac:dyDescent="0.3">
      <c r="A234" s="145">
        <v>228</v>
      </c>
      <c r="B234" s="146" t="s">
        <v>647</v>
      </c>
      <c r="C234" s="147">
        <v>4</v>
      </c>
      <c r="D234" s="148" t="s">
        <v>1535</v>
      </c>
      <c r="E234" s="149" t="s">
        <v>1531</v>
      </c>
      <c r="F234" s="149" t="s">
        <v>1531</v>
      </c>
      <c r="G234" s="148" t="s">
        <v>1535</v>
      </c>
      <c r="H234" s="148" t="s">
        <v>1535</v>
      </c>
      <c r="I234" s="148" t="s">
        <v>1535</v>
      </c>
      <c r="J234" s="157" t="s">
        <v>1538</v>
      </c>
      <c r="K234" s="158">
        <v>7.46</v>
      </c>
      <c r="L234" s="152">
        <v>138.19999999999999</v>
      </c>
      <c r="M234" s="153" t="s">
        <v>235</v>
      </c>
      <c r="N234" s="154">
        <v>139.80000000000001</v>
      </c>
      <c r="O234" s="98">
        <v>1.1599999999999999</v>
      </c>
      <c r="P234" s="99" t="s">
        <v>1532</v>
      </c>
    </row>
    <row r="235" spans="1:16" ht="18" customHeight="1" x14ac:dyDescent="0.3">
      <c r="A235" s="145">
        <v>229</v>
      </c>
      <c r="B235" s="146" t="s">
        <v>657</v>
      </c>
      <c r="C235" s="147">
        <v>4</v>
      </c>
      <c r="D235" s="148" t="s">
        <v>1535</v>
      </c>
      <c r="E235" s="149" t="s">
        <v>1531</v>
      </c>
      <c r="F235" s="149" t="s">
        <v>1531</v>
      </c>
      <c r="G235" s="148" t="s">
        <v>1535</v>
      </c>
      <c r="H235" s="148" t="s">
        <v>1535</v>
      </c>
      <c r="I235" s="148" t="s">
        <v>1535</v>
      </c>
      <c r="J235" s="157" t="s">
        <v>1538</v>
      </c>
      <c r="K235" s="158">
        <v>5.81</v>
      </c>
      <c r="L235" s="152">
        <v>3.28</v>
      </c>
      <c r="M235" s="153" t="s">
        <v>235</v>
      </c>
      <c r="N235" s="156">
        <v>3.22</v>
      </c>
      <c r="O235" s="109">
        <v>-1.83</v>
      </c>
      <c r="P235" s="110" t="s">
        <v>1537</v>
      </c>
    </row>
    <row r="236" spans="1:16" ht="18" customHeight="1" x14ac:dyDescent="0.3">
      <c r="A236" s="145">
        <v>230</v>
      </c>
      <c r="B236" s="146" t="s">
        <v>667</v>
      </c>
      <c r="C236" s="147">
        <v>4</v>
      </c>
      <c r="D236" s="148" t="s">
        <v>1535</v>
      </c>
      <c r="E236" s="149" t="s">
        <v>1531</v>
      </c>
      <c r="F236" s="149" t="s">
        <v>1531</v>
      </c>
      <c r="G236" s="148" t="s">
        <v>1535</v>
      </c>
      <c r="H236" s="148" t="s">
        <v>1535</v>
      </c>
      <c r="I236" s="148" t="s">
        <v>1535</v>
      </c>
      <c r="J236" s="157" t="s">
        <v>1538</v>
      </c>
      <c r="K236" s="158">
        <v>6.79</v>
      </c>
      <c r="L236" s="152">
        <v>18.13</v>
      </c>
      <c r="M236" s="153" t="s">
        <v>235</v>
      </c>
      <c r="N236" s="154">
        <v>18.27</v>
      </c>
      <c r="O236" s="98">
        <v>0.77</v>
      </c>
      <c r="P236" s="99" t="s">
        <v>1532</v>
      </c>
    </row>
    <row r="237" spans="1:16" ht="18" customHeight="1" x14ac:dyDescent="0.3">
      <c r="A237" s="145">
        <v>231</v>
      </c>
      <c r="B237" s="146" t="s">
        <v>255</v>
      </c>
      <c r="C237" s="147">
        <v>4</v>
      </c>
      <c r="D237" s="149" t="s">
        <v>1531</v>
      </c>
      <c r="E237" s="149" t="s">
        <v>1531</v>
      </c>
      <c r="F237" s="148" t="s">
        <v>1535</v>
      </c>
      <c r="G237" s="148" t="s">
        <v>1535</v>
      </c>
      <c r="H237" s="148" t="s">
        <v>1535</v>
      </c>
      <c r="I237" s="148" t="s">
        <v>1535</v>
      </c>
      <c r="J237" s="157" t="s">
        <v>1538</v>
      </c>
      <c r="K237" s="158">
        <v>5.69</v>
      </c>
      <c r="L237" s="152">
        <v>4.32</v>
      </c>
      <c r="M237" s="153" t="s">
        <v>235</v>
      </c>
      <c r="N237" s="156">
        <v>4.26</v>
      </c>
      <c r="O237" s="109">
        <v>-1.39</v>
      </c>
      <c r="P237" s="110" t="s">
        <v>1537</v>
      </c>
    </row>
    <row r="238" spans="1:16" ht="18" customHeight="1" x14ac:dyDescent="0.3">
      <c r="A238" s="145">
        <v>232</v>
      </c>
      <c r="B238" s="146" t="s">
        <v>507</v>
      </c>
      <c r="C238" s="147">
        <v>3</v>
      </c>
      <c r="D238" s="148" t="s">
        <v>1535</v>
      </c>
      <c r="E238" s="149" t="s">
        <v>1531</v>
      </c>
      <c r="F238" s="148" t="s">
        <v>1535</v>
      </c>
      <c r="G238" s="149" t="s">
        <v>1531</v>
      </c>
      <c r="H238" s="148" t="s">
        <v>1535</v>
      </c>
      <c r="I238" s="148" t="s">
        <v>1535</v>
      </c>
      <c r="J238" s="157" t="s">
        <v>1538</v>
      </c>
      <c r="K238" s="158">
        <v>5.23</v>
      </c>
      <c r="L238" s="152">
        <v>105</v>
      </c>
      <c r="M238" s="153" t="s">
        <v>235</v>
      </c>
      <c r="N238" s="156">
        <v>102.7</v>
      </c>
      <c r="O238" s="107">
        <v>-2.19</v>
      </c>
      <c r="P238" s="108" t="s">
        <v>1536</v>
      </c>
    </row>
    <row r="239" spans="1:16" ht="18" customHeight="1" x14ac:dyDescent="0.3">
      <c r="A239" s="145">
        <v>233</v>
      </c>
      <c r="B239" s="146" t="s">
        <v>736</v>
      </c>
      <c r="C239" s="147">
        <v>3</v>
      </c>
      <c r="D239" s="148" t="s">
        <v>1535</v>
      </c>
      <c r="E239" s="149" t="s">
        <v>1531</v>
      </c>
      <c r="F239" s="148" t="s">
        <v>1535</v>
      </c>
      <c r="G239" s="148" t="s">
        <v>1535</v>
      </c>
      <c r="H239" s="148" t="s">
        <v>1535</v>
      </c>
      <c r="I239" s="148" t="s">
        <v>1535</v>
      </c>
      <c r="J239" s="150" t="s">
        <v>1286</v>
      </c>
      <c r="K239" s="151">
        <v>4.42</v>
      </c>
      <c r="L239" s="152">
        <v>29.3</v>
      </c>
      <c r="M239" s="153" t="s">
        <v>235</v>
      </c>
      <c r="N239" s="156">
        <v>28.94</v>
      </c>
      <c r="O239" s="109">
        <v>-1.23</v>
      </c>
      <c r="P239" s="110" t="s">
        <v>1537</v>
      </c>
    </row>
    <row r="240" spans="1:16" ht="18" customHeight="1" x14ac:dyDescent="0.3">
      <c r="A240" s="145">
        <v>234</v>
      </c>
      <c r="B240" s="146" t="s">
        <v>105</v>
      </c>
      <c r="C240" s="147">
        <v>3</v>
      </c>
      <c r="D240" s="148" t="s">
        <v>1535</v>
      </c>
      <c r="E240" s="149" t="s">
        <v>1531</v>
      </c>
      <c r="F240" s="148" t="s">
        <v>1535</v>
      </c>
      <c r="G240" s="148" t="s">
        <v>1535</v>
      </c>
      <c r="H240" s="148" t="s">
        <v>1535</v>
      </c>
      <c r="I240" s="149" t="s">
        <v>1531</v>
      </c>
      <c r="J240" s="157" t="s">
        <v>1538</v>
      </c>
      <c r="K240" s="158">
        <v>5.51</v>
      </c>
      <c r="L240" s="152">
        <v>75.75</v>
      </c>
      <c r="M240" s="153" t="s">
        <v>235</v>
      </c>
      <c r="N240" s="156">
        <v>72.55</v>
      </c>
      <c r="O240" s="107">
        <v>-4.22</v>
      </c>
      <c r="P240" s="108" t="s">
        <v>1536</v>
      </c>
    </row>
    <row r="241" spans="1:16" ht="18" customHeight="1" x14ac:dyDescent="0.3">
      <c r="A241" s="145">
        <v>235</v>
      </c>
      <c r="B241" s="146" t="s">
        <v>161</v>
      </c>
      <c r="C241" s="147">
        <v>3</v>
      </c>
      <c r="D241" s="148" t="s">
        <v>1535</v>
      </c>
      <c r="E241" s="149" t="s">
        <v>1531</v>
      </c>
      <c r="F241" s="148" t="s">
        <v>1535</v>
      </c>
      <c r="G241" s="148" t="s">
        <v>1535</v>
      </c>
      <c r="H241" s="148" t="s">
        <v>1535</v>
      </c>
      <c r="I241" s="148" t="s">
        <v>1535</v>
      </c>
      <c r="J241" s="150" t="s">
        <v>1286</v>
      </c>
      <c r="K241" s="151">
        <v>4.21</v>
      </c>
      <c r="L241" s="152">
        <v>9.84</v>
      </c>
      <c r="M241" s="153" t="s">
        <v>235</v>
      </c>
      <c r="N241" s="156">
        <v>9.77</v>
      </c>
      <c r="O241" s="109">
        <v>-0.71</v>
      </c>
      <c r="P241" s="110" t="s">
        <v>1537</v>
      </c>
    </row>
    <row r="242" spans="1:16" ht="18" customHeight="1" x14ac:dyDescent="0.3">
      <c r="A242" s="145">
        <v>236</v>
      </c>
      <c r="B242" s="146" t="s">
        <v>104</v>
      </c>
      <c r="C242" s="147">
        <v>3</v>
      </c>
      <c r="D242" s="148" t="s">
        <v>1535</v>
      </c>
      <c r="E242" s="149" t="s">
        <v>1531</v>
      </c>
      <c r="F242" s="148" t="s">
        <v>1535</v>
      </c>
      <c r="G242" s="148" t="s">
        <v>1535</v>
      </c>
      <c r="H242" s="148" t="s">
        <v>1535</v>
      </c>
      <c r="I242" s="148" t="s">
        <v>1535</v>
      </c>
      <c r="J242" s="150" t="s">
        <v>1286</v>
      </c>
      <c r="K242" s="151">
        <v>3.81</v>
      </c>
      <c r="L242" s="152">
        <v>92.8</v>
      </c>
      <c r="M242" s="153" t="s">
        <v>235</v>
      </c>
      <c r="N242" s="156">
        <v>89.8</v>
      </c>
      <c r="O242" s="107">
        <v>-3.23</v>
      </c>
      <c r="P242" s="108" t="s">
        <v>1536</v>
      </c>
    </row>
    <row r="243" spans="1:16" ht="18" customHeight="1" x14ac:dyDescent="0.3">
      <c r="A243" s="145">
        <v>237</v>
      </c>
      <c r="B243" s="146" t="s">
        <v>173</v>
      </c>
      <c r="C243" s="147">
        <v>3</v>
      </c>
      <c r="D243" s="148" t="s">
        <v>1535</v>
      </c>
      <c r="E243" s="149" t="s">
        <v>1531</v>
      </c>
      <c r="F243" s="148" t="s">
        <v>1535</v>
      </c>
      <c r="G243" s="148" t="s">
        <v>1535</v>
      </c>
      <c r="H243" s="148" t="s">
        <v>1535</v>
      </c>
      <c r="I243" s="148" t="s">
        <v>1535</v>
      </c>
      <c r="J243" s="150" t="s">
        <v>1286</v>
      </c>
      <c r="K243" s="151">
        <v>3.93</v>
      </c>
      <c r="L243" s="152">
        <v>8.35</v>
      </c>
      <c r="M243" s="153" t="s">
        <v>235</v>
      </c>
      <c r="N243" s="156">
        <v>8.17</v>
      </c>
      <c r="O243" s="107">
        <v>-2.16</v>
      </c>
      <c r="P243" s="108" t="s">
        <v>1536</v>
      </c>
    </row>
    <row r="244" spans="1:16" ht="18" customHeight="1" x14ac:dyDescent="0.3">
      <c r="A244" s="145">
        <v>238</v>
      </c>
      <c r="B244" s="146" t="s">
        <v>288</v>
      </c>
      <c r="C244" s="147">
        <v>3</v>
      </c>
      <c r="D244" s="148" t="s">
        <v>1535</v>
      </c>
      <c r="E244" s="149" t="s">
        <v>1531</v>
      </c>
      <c r="F244" s="148" t="s">
        <v>1535</v>
      </c>
      <c r="G244" s="148" t="s">
        <v>1535</v>
      </c>
      <c r="H244" s="148" t="s">
        <v>1535</v>
      </c>
      <c r="I244" s="148" t="s">
        <v>1535</v>
      </c>
      <c r="J244" s="150" t="s">
        <v>1286</v>
      </c>
      <c r="K244" s="151">
        <v>3.8</v>
      </c>
      <c r="L244" s="152">
        <v>16.21</v>
      </c>
      <c r="M244" s="153" t="s">
        <v>235</v>
      </c>
      <c r="N244" s="154">
        <v>16.32</v>
      </c>
      <c r="O244" s="98">
        <v>0.68</v>
      </c>
      <c r="P244" s="99" t="s">
        <v>1532</v>
      </c>
    </row>
    <row r="245" spans="1:16" ht="18" customHeight="1" x14ac:dyDescent="0.3">
      <c r="A245" s="145">
        <v>239</v>
      </c>
      <c r="B245" s="146" t="s">
        <v>533</v>
      </c>
      <c r="C245" s="147">
        <v>3</v>
      </c>
      <c r="D245" s="148" t="s">
        <v>1535</v>
      </c>
      <c r="E245" s="149" t="s">
        <v>1531</v>
      </c>
      <c r="F245" s="148" t="s">
        <v>1535</v>
      </c>
      <c r="G245" s="148" t="s">
        <v>1535</v>
      </c>
      <c r="H245" s="148" t="s">
        <v>1535</v>
      </c>
      <c r="I245" s="148" t="s">
        <v>1535</v>
      </c>
      <c r="J245" s="150" t="s">
        <v>1286</v>
      </c>
      <c r="K245" s="151">
        <v>4.66</v>
      </c>
      <c r="L245" s="152">
        <v>330</v>
      </c>
      <c r="M245" s="153" t="s">
        <v>235</v>
      </c>
      <c r="N245" s="156">
        <v>322.25</v>
      </c>
      <c r="O245" s="107">
        <v>-2.35</v>
      </c>
      <c r="P245" s="108" t="s">
        <v>1536</v>
      </c>
    </row>
    <row r="246" spans="1:16" ht="18" customHeight="1" x14ac:dyDescent="0.3">
      <c r="A246" s="145">
        <v>240</v>
      </c>
      <c r="B246" s="146" t="s">
        <v>537</v>
      </c>
      <c r="C246" s="147">
        <v>3</v>
      </c>
      <c r="D246" s="148" t="s">
        <v>1535</v>
      </c>
      <c r="E246" s="149" t="s">
        <v>1531</v>
      </c>
      <c r="F246" s="148" t="s">
        <v>1535</v>
      </c>
      <c r="G246" s="148" t="s">
        <v>1535</v>
      </c>
      <c r="H246" s="148" t="s">
        <v>1535</v>
      </c>
      <c r="I246" s="149" t="s">
        <v>1531</v>
      </c>
      <c r="J246" s="157" t="s">
        <v>1538</v>
      </c>
      <c r="K246" s="158">
        <v>5.17</v>
      </c>
      <c r="L246" s="152">
        <v>12.46</v>
      </c>
      <c r="M246" s="153" t="s">
        <v>235</v>
      </c>
      <c r="N246" s="156">
        <v>12.13</v>
      </c>
      <c r="O246" s="107">
        <v>-2.65</v>
      </c>
      <c r="P246" s="108" t="s">
        <v>1536</v>
      </c>
    </row>
    <row r="247" spans="1:16" ht="18" customHeight="1" x14ac:dyDescent="0.3">
      <c r="A247" s="145">
        <v>241</v>
      </c>
      <c r="B247" s="146" t="s">
        <v>543</v>
      </c>
      <c r="C247" s="147">
        <v>3</v>
      </c>
      <c r="D247" s="148" t="s">
        <v>1535</v>
      </c>
      <c r="E247" s="149" t="s">
        <v>1531</v>
      </c>
      <c r="F247" s="148" t="s">
        <v>1535</v>
      </c>
      <c r="G247" s="149" t="s">
        <v>1531</v>
      </c>
      <c r="H247" s="148" t="s">
        <v>1535</v>
      </c>
      <c r="I247" s="148" t="s">
        <v>1535</v>
      </c>
      <c r="J247" s="157" t="s">
        <v>1538</v>
      </c>
      <c r="K247" s="158">
        <v>9.08</v>
      </c>
      <c r="L247" s="152">
        <v>34.94</v>
      </c>
      <c r="M247" s="153" t="s">
        <v>235</v>
      </c>
      <c r="N247" s="156">
        <v>34.9</v>
      </c>
      <c r="O247" s="109">
        <v>-0.11</v>
      </c>
      <c r="P247" s="110" t="s">
        <v>1537</v>
      </c>
    </row>
    <row r="248" spans="1:16" ht="18" customHeight="1" x14ac:dyDescent="0.3">
      <c r="A248" s="145">
        <v>242</v>
      </c>
      <c r="B248" s="146" t="s">
        <v>551</v>
      </c>
      <c r="C248" s="147">
        <v>3</v>
      </c>
      <c r="D248" s="148" t="s">
        <v>1535</v>
      </c>
      <c r="E248" s="149" t="s">
        <v>1531</v>
      </c>
      <c r="F248" s="148" t="s">
        <v>1535</v>
      </c>
      <c r="G248" s="148" t="s">
        <v>1535</v>
      </c>
      <c r="H248" s="148" t="s">
        <v>1535</v>
      </c>
      <c r="I248" s="149" t="s">
        <v>1531</v>
      </c>
      <c r="J248" s="157" t="s">
        <v>1538</v>
      </c>
      <c r="K248" s="158">
        <v>5.76</v>
      </c>
      <c r="L248" s="152">
        <v>6.41</v>
      </c>
      <c r="M248" s="153" t="s">
        <v>235</v>
      </c>
      <c r="N248" s="156">
        <v>6.33</v>
      </c>
      <c r="O248" s="109">
        <v>-1.25</v>
      </c>
      <c r="P248" s="110" t="s">
        <v>1537</v>
      </c>
    </row>
    <row r="249" spans="1:16" ht="18" customHeight="1" x14ac:dyDescent="0.3">
      <c r="A249" s="145">
        <v>243</v>
      </c>
      <c r="B249" s="146" t="s">
        <v>123</v>
      </c>
      <c r="C249" s="147">
        <v>3</v>
      </c>
      <c r="D249" s="148" t="s">
        <v>1535</v>
      </c>
      <c r="E249" s="149" t="s">
        <v>1531</v>
      </c>
      <c r="F249" s="148" t="s">
        <v>1535</v>
      </c>
      <c r="G249" s="148" t="s">
        <v>1535</v>
      </c>
      <c r="H249" s="148" t="s">
        <v>1535</v>
      </c>
      <c r="I249" s="148" t="s">
        <v>1535</v>
      </c>
      <c r="J249" s="150" t="s">
        <v>1286</v>
      </c>
      <c r="K249" s="151">
        <v>4.24</v>
      </c>
      <c r="L249" s="152">
        <v>48.4</v>
      </c>
      <c r="M249" s="153" t="s">
        <v>235</v>
      </c>
      <c r="N249" s="154">
        <v>49.14</v>
      </c>
      <c r="O249" s="98">
        <v>1.53</v>
      </c>
      <c r="P249" s="99" t="s">
        <v>1532</v>
      </c>
    </row>
    <row r="250" spans="1:16" ht="18" customHeight="1" x14ac:dyDescent="0.3">
      <c r="A250" s="145">
        <v>244</v>
      </c>
      <c r="B250" s="146" t="s">
        <v>238</v>
      </c>
      <c r="C250" s="147">
        <v>3</v>
      </c>
      <c r="D250" s="148" t="s">
        <v>1535</v>
      </c>
      <c r="E250" s="149" t="s">
        <v>1531</v>
      </c>
      <c r="F250" s="148" t="s">
        <v>1535</v>
      </c>
      <c r="G250" s="148" t="s">
        <v>1535</v>
      </c>
      <c r="H250" s="148" t="s">
        <v>1535</v>
      </c>
      <c r="I250" s="148" t="s">
        <v>1535</v>
      </c>
      <c r="J250" s="150" t="s">
        <v>1286</v>
      </c>
      <c r="K250" s="151">
        <v>4</v>
      </c>
      <c r="L250" s="152">
        <v>22.38</v>
      </c>
      <c r="M250" s="153" t="s">
        <v>235</v>
      </c>
      <c r="N250" s="156">
        <v>22.3</v>
      </c>
      <c r="O250" s="109">
        <v>-0.36</v>
      </c>
      <c r="P250" s="110" t="s">
        <v>1537</v>
      </c>
    </row>
    <row r="251" spans="1:16" ht="18" customHeight="1" x14ac:dyDescent="0.3">
      <c r="A251" s="145">
        <v>245</v>
      </c>
      <c r="B251" s="146" t="s">
        <v>570</v>
      </c>
      <c r="C251" s="147">
        <v>3</v>
      </c>
      <c r="D251" s="148" t="s">
        <v>1535</v>
      </c>
      <c r="E251" s="149" t="s">
        <v>1531</v>
      </c>
      <c r="F251" s="148" t="s">
        <v>1535</v>
      </c>
      <c r="G251" s="149" t="s">
        <v>1531</v>
      </c>
      <c r="H251" s="148" t="s">
        <v>1535</v>
      </c>
      <c r="I251" s="148" t="s">
        <v>1535</v>
      </c>
      <c r="J251" s="157" t="s">
        <v>1538</v>
      </c>
      <c r="K251" s="158">
        <v>6.74</v>
      </c>
      <c r="L251" s="152">
        <v>7.69</v>
      </c>
      <c r="M251" s="153" t="s">
        <v>235</v>
      </c>
      <c r="N251" s="156">
        <v>7.43</v>
      </c>
      <c r="O251" s="107">
        <v>-3.38</v>
      </c>
      <c r="P251" s="108" t="s">
        <v>1536</v>
      </c>
    </row>
    <row r="252" spans="1:16" ht="18" customHeight="1" x14ac:dyDescent="0.3">
      <c r="A252" s="145">
        <v>246</v>
      </c>
      <c r="B252" s="146" t="s">
        <v>256</v>
      </c>
      <c r="C252" s="147">
        <v>3</v>
      </c>
      <c r="D252" s="148" t="s">
        <v>1535</v>
      </c>
      <c r="E252" s="149" t="s">
        <v>1531</v>
      </c>
      <c r="F252" s="148" t="s">
        <v>1535</v>
      </c>
      <c r="G252" s="148" t="s">
        <v>1535</v>
      </c>
      <c r="H252" s="148" t="s">
        <v>1535</v>
      </c>
      <c r="I252" s="148" t="s">
        <v>1535</v>
      </c>
      <c r="J252" s="150" t="s">
        <v>1286</v>
      </c>
      <c r="K252" s="151">
        <v>3.97</v>
      </c>
      <c r="L252" s="152">
        <v>5870</v>
      </c>
      <c r="M252" s="153" t="s">
        <v>235</v>
      </c>
      <c r="N252" s="156">
        <v>5740</v>
      </c>
      <c r="O252" s="107">
        <v>-2.21</v>
      </c>
      <c r="P252" s="108" t="s">
        <v>1536</v>
      </c>
    </row>
    <row r="253" spans="1:16" ht="18" customHeight="1" x14ac:dyDescent="0.3">
      <c r="A253" s="145">
        <v>247</v>
      </c>
      <c r="B253" s="146" t="s">
        <v>172</v>
      </c>
      <c r="C253" s="147">
        <v>3</v>
      </c>
      <c r="D253" s="148" t="s">
        <v>1535</v>
      </c>
      <c r="E253" s="149" t="s">
        <v>1531</v>
      </c>
      <c r="F253" s="148" t="s">
        <v>1535</v>
      </c>
      <c r="G253" s="148" t="s">
        <v>1535</v>
      </c>
      <c r="H253" s="148" t="s">
        <v>1535</v>
      </c>
      <c r="I253" s="148" t="s">
        <v>1535</v>
      </c>
      <c r="J253" s="150" t="s">
        <v>1286</v>
      </c>
      <c r="K253" s="151">
        <v>4.17</v>
      </c>
      <c r="L253" s="152">
        <v>28.66</v>
      </c>
      <c r="M253" s="153" t="s">
        <v>235</v>
      </c>
      <c r="N253" s="156">
        <v>28.4</v>
      </c>
      <c r="O253" s="109">
        <v>-0.91</v>
      </c>
      <c r="P253" s="110" t="s">
        <v>1537</v>
      </c>
    </row>
    <row r="254" spans="1:16" ht="18" customHeight="1" x14ac:dyDescent="0.3">
      <c r="A254" s="145">
        <v>248</v>
      </c>
      <c r="B254" s="146" t="s">
        <v>101</v>
      </c>
      <c r="C254" s="147">
        <v>3</v>
      </c>
      <c r="D254" s="148" t="s">
        <v>1535</v>
      </c>
      <c r="E254" s="149" t="s">
        <v>1531</v>
      </c>
      <c r="F254" s="148" t="s">
        <v>1535</v>
      </c>
      <c r="G254" s="148" t="s">
        <v>1535</v>
      </c>
      <c r="H254" s="148" t="s">
        <v>1535</v>
      </c>
      <c r="I254" s="148" t="s">
        <v>1535</v>
      </c>
      <c r="J254" s="150" t="s">
        <v>1286</v>
      </c>
      <c r="K254" s="151">
        <v>4.6399999999999997</v>
      </c>
      <c r="L254" s="152">
        <v>1.1399999999999999</v>
      </c>
      <c r="M254" s="153" t="s">
        <v>235</v>
      </c>
      <c r="N254" s="156">
        <v>1.1200000000000001</v>
      </c>
      <c r="O254" s="109">
        <v>-1.75</v>
      </c>
      <c r="P254" s="110" t="s">
        <v>1537</v>
      </c>
    </row>
    <row r="255" spans="1:16" ht="18" customHeight="1" x14ac:dyDescent="0.3">
      <c r="A255" s="145">
        <v>249</v>
      </c>
      <c r="B255" s="146" t="s">
        <v>86</v>
      </c>
      <c r="C255" s="147">
        <v>3</v>
      </c>
      <c r="D255" s="148" t="s">
        <v>1535</v>
      </c>
      <c r="E255" s="149" t="s">
        <v>1531</v>
      </c>
      <c r="F255" s="148" t="s">
        <v>1535</v>
      </c>
      <c r="G255" s="148" t="s">
        <v>1535</v>
      </c>
      <c r="H255" s="148" t="s">
        <v>1535</v>
      </c>
      <c r="I255" s="149" t="s">
        <v>1531</v>
      </c>
      <c r="J255" s="157" t="s">
        <v>1538</v>
      </c>
      <c r="K255" s="158">
        <v>6.33</v>
      </c>
      <c r="L255" s="152">
        <v>14.44</v>
      </c>
      <c r="M255" s="153" t="s">
        <v>235</v>
      </c>
      <c r="N255" s="154">
        <v>14.55</v>
      </c>
      <c r="O255" s="98">
        <v>0.76</v>
      </c>
      <c r="P255" s="99" t="s">
        <v>1532</v>
      </c>
    </row>
    <row r="256" spans="1:16" ht="18" customHeight="1" x14ac:dyDescent="0.3">
      <c r="A256" s="145">
        <v>250</v>
      </c>
      <c r="B256" s="146" t="s">
        <v>596</v>
      </c>
      <c r="C256" s="147">
        <v>3</v>
      </c>
      <c r="D256" s="148" t="s">
        <v>1535</v>
      </c>
      <c r="E256" s="149" t="s">
        <v>1531</v>
      </c>
      <c r="F256" s="148" t="s">
        <v>1535</v>
      </c>
      <c r="G256" s="148" t="s">
        <v>1535</v>
      </c>
      <c r="H256" s="148" t="s">
        <v>1535</v>
      </c>
      <c r="I256" s="149" t="s">
        <v>1531</v>
      </c>
      <c r="J256" s="157" t="s">
        <v>1538</v>
      </c>
      <c r="K256" s="158">
        <v>5.84</v>
      </c>
      <c r="L256" s="152">
        <v>3.72</v>
      </c>
      <c r="M256" s="153" t="s">
        <v>235</v>
      </c>
      <c r="N256" s="156">
        <v>3.64</v>
      </c>
      <c r="O256" s="107">
        <v>-2.15</v>
      </c>
      <c r="P256" s="108" t="s">
        <v>1536</v>
      </c>
    </row>
    <row r="257" spans="1:16" ht="18" customHeight="1" x14ac:dyDescent="0.3">
      <c r="A257" s="145">
        <v>251</v>
      </c>
      <c r="B257" s="146" t="s">
        <v>884</v>
      </c>
      <c r="C257" s="147">
        <v>3</v>
      </c>
      <c r="D257" s="148" t="s">
        <v>1535</v>
      </c>
      <c r="E257" s="149" t="s">
        <v>1531</v>
      </c>
      <c r="F257" s="148" t="s">
        <v>1535</v>
      </c>
      <c r="G257" s="148" t="s">
        <v>1535</v>
      </c>
      <c r="H257" s="148" t="s">
        <v>1535</v>
      </c>
      <c r="I257" s="148" t="s">
        <v>1535</v>
      </c>
      <c r="J257" s="150" t="s">
        <v>1286</v>
      </c>
      <c r="K257" s="155">
        <v>0</v>
      </c>
      <c r="L257" s="152">
        <v>4950000</v>
      </c>
      <c r="M257" s="153" t="s">
        <v>235</v>
      </c>
      <c r="N257" s="159">
        <v>4950000</v>
      </c>
      <c r="O257" s="98">
        <v>0</v>
      </c>
      <c r="P257" s="99" t="s">
        <v>1532</v>
      </c>
    </row>
    <row r="258" spans="1:16" ht="18" customHeight="1" x14ac:dyDescent="0.3">
      <c r="A258" s="145">
        <v>252</v>
      </c>
      <c r="B258" s="146" t="s">
        <v>103</v>
      </c>
      <c r="C258" s="147">
        <v>3</v>
      </c>
      <c r="D258" s="148" t="s">
        <v>1535</v>
      </c>
      <c r="E258" s="149" t="s">
        <v>1531</v>
      </c>
      <c r="F258" s="148" t="s">
        <v>1535</v>
      </c>
      <c r="G258" s="148" t="s">
        <v>1535</v>
      </c>
      <c r="H258" s="148" t="s">
        <v>1535</v>
      </c>
      <c r="I258" s="149" t="s">
        <v>1531</v>
      </c>
      <c r="J258" s="157" t="s">
        <v>1538</v>
      </c>
      <c r="K258" s="158">
        <v>5.16</v>
      </c>
      <c r="L258" s="152">
        <v>14.37</v>
      </c>
      <c r="M258" s="153" t="s">
        <v>235</v>
      </c>
      <c r="N258" s="156">
        <v>14.07</v>
      </c>
      <c r="O258" s="107">
        <v>-2.09</v>
      </c>
      <c r="P258" s="108" t="s">
        <v>1536</v>
      </c>
    </row>
    <row r="259" spans="1:16" ht="18" customHeight="1" x14ac:dyDescent="0.3">
      <c r="A259" s="145">
        <v>253</v>
      </c>
      <c r="B259" s="146" t="s">
        <v>599</v>
      </c>
      <c r="C259" s="147">
        <v>3</v>
      </c>
      <c r="D259" s="148" t="s">
        <v>1535</v>
      </c>
      <c r="E259" s="149" t="s">
        <v>1531</v>
      </c>
      <c r="F259" s="148" t="s">
        <v>1535</v>
      </c>
      <c r="G259" s="148" t="s">
        <v>1535</v>
      </c>
      <c r="H259" s="148" t="s">
        <v>1535</v>
      </c>
      <c r="I259" s="148" t="s">
        <v>1535</v>
      </c>
      <c r="J259" s="150" t="s">
        <v>1286</v>
      </c>
      <c r="K259" s="151">
        <v>3.67</v>
      </c>
      <c r="L259" s="152">
        <v>21.4</v>
      </c>
      <c r="M259" s="153" t="s">
        <v>235</v>
      </c>
      <c r="N259" s="156">
        <v>21.22</v>
      </c>
      <c r="O259" s="109">
        <v>-0.84</v>
      </c>
      <c r="P259" s="110" t="s">
        <v>1537</v>
      </c>
    </row>
    <row r="260" spans="1:16" ht="18" customHeight="1" x14ac:dyDescent="0.3">
      <c r="A260" s="145">
        <v>254</v>
      </c>
      <c r="B260" s="146" t="s">
        <v>609</v>
      </c>
      <c r="C260" s="147">
        <v>3</v>
      </c>
      <c r="D260" s="148" t="s">
        <v>1535</v>
      </c>
      <c r="E260" s="149" t="s">
        <v>1531</v>
      </c>
      <c r="F260" s="148" t="s">
        <v>1535</v>
      </c>
      <c r="G260" s="148" t="s">
        <v>1535</v>
      </c>
      <c r="H260" s="148" t="s">
        <v>1535</v>
      </c>
      <c r="I260" s="149" t="s">
        <v>1531</v>
      </c>
      <c r="J260" s="157" t="s">
        <v>1538</v>
      </c>
      <c r="K260" s="158">
        <v>5.76</v>
      </c>
      <c r="L260" s="152">
        <v>30.3</v>
      </c>
      <c r="M260" s="153" t="s">
        <v>235</v>
      </c>
      <c r="N260" s="156">
        <v>29.5</v>
      </c>
      <c r="O260" s="107">
        <v>-2.64</v>
      </c>
      <c r="P260" s="108" t="s">
        <v>1536</v>
      </c>
    </row>
    <row r="261" spans="1:16" ht="18" customHeight="1" x14ac:dyDescent="0.3">
      <c r="A261" s="145">
        <v>255</v>
      </c>
      <c r="B261" s="146" t="s">
        <v>184</v>
      </c>
      <c r="C261" s="147">
        <v>3</v>
      </c>
      <c r="D261" s="148" t="s">
        <v>1535</v>
      </c>
      <c r="E261" s="149" t="s">
        <v>1531</v>
      </c>
      <c r="F261" s="148" t="s">
        <v>1535</v>
      </c>
      <c r="G261" s="148" t="s">
        <v>1535</v>
      </c>
      <c r="H261" s="148" t="s">
        <v>1535</v>
      </c>
      <c r="I261" s="149" t="s">
        <v>1531</v>
      </c>
      <c r="J261" s="157" t="s">
        <v>1538</v>
      </c>
      <c r="K261" s="158">
        <v>5.15</v>
      </c>
      <c r="L261" s="152">
        <v>96.9</v>
      </c>
      <c r="M261" s="153" t="s">
        <v>235</v>
      </c>
      <c r="N261" s="156">
        <v>93.25</v>
      </c>
      <c r="O261" s="107">
        <v>-3.77</v>
      </c>
      <c r="P261" s="108" t="s">
        <v>1536</v>
      </c>
    </row>
    <row r="262" spans="1:16" ht="18" customHeight="1" x14ac:dyDescent="0.3">
      <c r="A262" s="145">
        <v>256</v>
      </c>
      <c r="B262" s="146" t="s">
        <v>623</v>
      </c>
      <c r="C262" s="147">
        <v>3</v>
      </c>
      <c r="D262" s="148" t="s">
        <v>1535</v>
      </c>
      <c r="E262" s="149" t="s">
        <v>1531</v>
      </c>
      <c r="F262" s="148" t="s">
        <v>1535</v>
      </c>
      <c r="G262" s="148" t="s">
        <v>1535</v>
      </c>
      <c r="H262" s="148" t="s">
        <v>1535</v>
      </c>
      <c r="I262" s="148" t="s">
        <v>1535</v>
      </c>
      <c r="J262" s="150" t="s">
        <v>1286</v>
      </c>
      <c r="K262" s="151">
        <v>4.54</v>
      </c>
      <c r="L262" s="152">
        <v>41.36</v>
      </c>
      <c r="M262" s="153" t="s">
        <v>235</v>
      </c>
      <c r="N262" s="154">
        <v>41.48</v>
      </c>
      <c r="O262" s="98">
        <v>0.28999999999999998</v>
      </c>
      <c r="P262" s="99" t="s">
        <v>1532</v>
      </c>
    </row>
    <row r="263" spans="1:16" ht="18" customHeight="1" x14ac:dyDescent="0.3">
      <c r="A263" s="145">
        <v>257</v>
      </c>
      <c r="B263" s="146" t="s">
        <v>233</v>
      </c>
      <c r="C263" s="147">
        <v>3</v>
      </c>
      <c r="D263" s="148" t="s">
        <v>1535</v>
      </c>
      <c r="E263" s="149" t="s">
        <v>1531</v>
      </c>
      <c r="F263" s="148" t="s">
        <v>1535</v>
      </c>
      <c r="G263" s="148" t="s">
        <v>1535</v>
      </c>
      <c r="H263" s="148" t="s">
        <v>1535</v>
      </c>
      <c r="I263" s="148" t="s">
        <v>1535</v>
      </c>
      <c r="J263" s="150" t="s">
        <v>1286</v>
      </c>
      <c r="K263" s="151">
        <v>3.74</v>
      </c>
      <c r="L263" s="152">
        <v>1409</v>
      </c>
      <c r="M263" s="153" t="s">
        <v>235</v>
      </c>
      <c r="N263" s="156">
        <v>1396</v>
      </c>
      <c r="O263" s="109">
        <v>-0.92</v>
      </c>
      <c r="P263" s="110" t="s">
        <v>1537</v>
      </c>
    </row>
    <row r="264" spans="1:16" ht="18" customHeight="1" x14ac:dyDescent="0.3">
      <c r="A264" s="145">
        <v>258</v>
      </c>
      <c r="B264" s="146" t="s">
        <v>636</v>
      </c>
      <c r="C264" s="147">
        <v>3</v>
      </c>
      <c r="D264" s="148" t="s">
        <v>1535</v>
      </c>
      <c r="E264" s="149" t="s">
        <v>1531</v>
      </c>
      <c r="F264" s="148" t="s">
        <v>1535</v>
      </c>
      <c r="G264" s="148" t="s">
        <v>1535</v>
      </c>
      <c r="H264" s="148" t="s">
        <v>1535</v>
      </c>
      <c r="I264" s="149" t="s">
        <v>1531</v>
      </c>
      <c r="J264" s="157" t="s">
        <v>1538</v>
      </c>
      <c r="K264" s="158">
        <v>8.59</v>
      </c>
      <c r="L264" s="152">
        <v>240.2</v>
      </c>
      <c r="M264" s="153" t="s">
        <v>235</v>
      </c>
      <c r="N264" s="154">
        <v>240.9</v>
      </c>
      <c r="O264" s="98">
        <v>0.28999999999999998</v>
      </c>
      <c r="P264" s="99" t="s">
        <v>1532</v>
      </c>
    </row>
    <row r="265" spans="1:16" ht="18" customHeight="1" x14ac:dyDescent="0.3">
      <c r="A265" s="145">
        <v>259</v>
      </c>
      <c r="B265" s="146" t="s">
        <v>133</v>
      </c>
      <c r="C265" s="147">
        <v>3</v>
      </c>
      <c r="D265" s="148" t="s">
        <v>1535</v>
      </c>
      <c r="E265" s="149" t="s">
        <v>1531</v>
      </c>
      <c r="F265" s="148" t="s">
        <v>1535</v>
      </c>
      <c r="G265" s="148" t="s">
        <v>1535</v>
      </c>
      <c r="H265" s="148" t="s">
        <v>1535</v>
      </c>
      <c r="I265" s="149" t="s">
        <v>1531</v>
      </c>
      <c r="J265" s="157" t="s">
        <v>1538</v>
      </c>
      <c r="K265" s="158">
        <v>6.19</v>
      </c>
      <c r="L265" s="152">
        <v>7.75</v>
      </c>
      <c r="M265" s="153" t="s">
        <v>235</v>
      </c>
      <c r="N265" s="156">
        <v>7.6</v>
      </c>
      <c r="O265" s="109">
        <v>-1.94</v>
      </c>
      <c r="P265" s="110" t="s">
        <v>1537</v>
      </c>
    </row>
    <row r="266" spans="1:16" ht="18" customHeight="1" x14ac:dyDescent="0.3">
      <c r="A266" s="145">
        <v>260</v>
      </c>
      <c r="B266" s="146" t="s">
        <v>639</v>
      </c>
      <c r="C266" s="147">
        <v>3</v>
      </c>
      <c r="D266" s="148" t="s">
        <v>1535</v>
      </c>
      <c r="E266" s="149" t="s">
        <v>1531</v>
      </c>
      <c r="F266" s="148" t="s">
        <v>1535</v>
      </c>
      <c r="G266" s="149" t="s">
        <v>1531</v>
      </c>
      <c r="H266" s="148" t="s">
        <v>1535</v>
      </c>
      <c r="I266" s="148" t="s">
        <v>1535</v>
      </c>
      <c r="J266" s="157" t="s">
        <v>1538</v>
      </c>
      <c r="K266" s="158">
        <v>7.99</v>
      </c>
      <c r="L266" s="152">
        <v>63.5</v>
      </c>
      <c r="M266" s="153" t="s">
        <v>235</v>
      </c>
      <c r="N266" s="154">
        <v>63.6</v>
      </c>
      <c r="O266" s="98">
        <v>0.16</v>
      </c>
      <c r="P266" s="99" t="s">
        <v>1532</v>
      </c>
    </row>
    <row r="267" spans="1:16" ht="18" customHeight="1" x14ac:dyDescent="0.3">
      <c r="A267" s="145">
        <v>261</v>
      </c>
      <c r="B267" s="146" t="s">
        <v>145</v>
      </c>
      <c r="C267" s="147">
        <v>3</v>
      </c>
      <c r="D267" s="148" t="s">
        <v>1535</v>
      </c>
      <c r="E267" s="149" t="s">
        <v>1531</v>
      </c>
      <c r="F267" s="148" t="s">
        <v>1535</v>
      </c>
      <c r="G267" s="148" t="s">
        <v>1535</v>
      </c>
      <c r="H267" s="148" t="s">
        <v>1535</v>
      </c>
      <c r="I267" s="148" t="s">
        <v>1535</v>
      </c>
      <c r="J267" s="150" t="s">
        <v>1286</v>
      </c>
      <c r="K267" s="151">
        <v>3.87</v>
      </c>
      <c r="L267" s="152">
        <v>179</v>
      </c>
      <c r="M267" s="153" t="s">
        <v>235</v>
      </c>
      <c r="N267" s="156">
        <v>177.3</v>
      </c>
      <c r="O267" s="109">
        <v>-0.95</v>
      </c>
      <c r="P267" s="110" t="s">
        <v>1537</v>
      </c>
    </row>
    <row r="268" spans="1:16" ht="18" customHeight="1" x14ac:dyDescent="0.3">
      <c r="A268" s="145">
        <v>262</v>
      </c>
      <c r="B268" s="146" t="s">
        <v>187</v>
      </c>
      <c r="C268" s="147">
        <v>3</v>
      </c>
      <c r="D268" s="148" t="s">
        <v>1535</v>
      </c>
      <c r="E268" s="149" t="s">
        <v>1531</v>
      </c>
      <c r="F268" s="148" t="s">
        <v>1535</v>
      </c>
      <c r="G268" s="148" t="s">
        <v>1535</v>
      </c>
      <c r="H268" s="148" t="s">
        <v>1535</v>
      </c>
      <c r="I268" s="148" t="s">
        <v>1535</v>
      </c>
      <c r="J268" s="150" t="s">
        <v>1286</v>
      </c>
      <c r="K268" s="151">
        <v>3.73</v>
      </c>
      <c r="L268" s="152">
        <v>20.3</v>
      </c>
      <c r="M268" s="153" t="s">
        <v>235</v>
      </c>
      <c r="N268" s="156">
        <v>20.100000000000001</v>
      </c>
      <c r="O268" s="109">
        <v>-0.99</v>
      </c>
      <c r="P268" s="110" t="s">
        <v>1537</v>
      </c>
    </row>
    <row r="269" spans="1:16" ht="18" customHeight="1" x14ac:dyDescent="0.3">
      <c r="A269" s="145">
        <v>263</v>
      </c>
      <c r="B269" s="146" t="s">
        <v>267</v>
      </c>
      <c r="C269" s="147">
        <v>3</v>
      </c>
      <c r="D269" s="148" t="s">
        <v>1535</v>
      </c>
      <c r="E269" s="149" t="s">
        <v>1531</v>
      </c>
      <c r="F269" s="148" t="s">
        <v>1535</v>
      </c>
      <c r="G269" s="148" t="s">
        <v>1535</v>
      </c>
      <c r="H269" s="148" t="s">
        <v>1535</v>
      </c>
      <c r="I269" s="148" t="s">
        <v>1535</v>
      </c>
      <c r="J269" s="150" t="s">
        <v>1286</v>
      </c>
      <c r="K269" s="151">
        <v>4.05</v>
      </c>
      <c r="L269" s="152">
        <v>2.4700000000000002</v>
      </c>
      <c r="M269" s="153" t="s">
        <v>235</v>
      </c>
      <c r="N269" s="154">
        <v>2.71</v>
      </c>
      <c r="O269" s="100">
        <v>9.7200000000000006</v>
      </c>
      <c r="P269" s="101" t="s">
        <v>1533</v>
      </c>
    </row>
    <row r="270" spans="1:16" ht="18" customHeight="1" x14ac:dyDescent="0.3">
      <c r="A270" s="145">
        <v>264</v>
      </c>
      <c r="B270" s="146" t="s">
        <v>95</v>
      </c>
      <c r="C270" s="147">
        <v>3</v>
      </c>
      <c r="D270" s="148" t="s">
        <v>1535</v>
      </c>
      <c r="E270" s="149" t="s">
        <v>1531</v>
      </c>
      <c r="F270" s="148" t="s">
        <v>1535</v>
      </c>
      <c r="G270" s="148" t="s">
        <v>1535</v>
      </c>
      <c r="H270" s="149" t="s">
        <v>1531</v>
      </c>
      <c r="I270" s="148" t="s">
        <v>1535</v>
      </c>
      <c r="J270" s="157" t="s">
        <v>1538</v>
      </c>
      <c r="K270" s="158">
        <v>10.66</v>
      </c>
      <c r="L270" s="152">
        <v>34.78</v>
      </c>
      <c r="M270" s="153" t="s">
        <v>235</v>
      </c>
      <c r="N270" s="156">
        <v>33.96</v>
      </c>
      <c r="O270" s="107">
        <v>-2.36</v>
      </c>
      <c r="P270" s="108" t="s">
        <v>1536</v>
      </c>
    </row>
    <row r="271" spans="1:16" ht="18" customHeight="1" x14ac:dyDescent="0.3">
      <c r="A271" s="145">
        <v>265</v>
      </c>
      <c r="B271" s="146" t="s">
        <v>664</v>
      </c>
      <c r="C271" s="147">
        <v>3</v>
      </c>
      <c r="D271" s="148" t="s">
        <v>1535</v>
      </c>
      <c r="E271" s="149" t="s">
        <v>1531</v>
      </c>
      <c r="F271" s="148" t="s">
        <v>1535</v>
      </c>
      <c r="G271" s="148" t="s">
        <v>1535</v>
      </c>
      <c r="H271" s="148" t="s">
        <v>1535</v>
      </c>
      <c r="I271" s="148" t="s">
        <v>1535</v>
      </c>
      <c r="J271" s="150" t="s">
        <v>1286</v>
      </c>
      <c r="K271" s="151">
        <v>4.63</v>
      </c>
      <c r="L271" s="152">
        <v>297.25</v>
      </c>
      <c r="M271" s="153" t="s">
        <v>235</v>
      </c>
      <c r="N271" s="156">
        <v>296.75</v>
      </c>
      <c r="O271" s="109">
        <v>-0.17</v>
      </c>
      <c r="P271" s="110" t="s">
        <v>1537</v>
      </c>
    </row>
    <row r="272" spans="1:16" ht="18" customHeight="1" x14ac:dyDescent="0.3">
      <c r="A272" s="145">
        <v>266</v>
      </c>
      <c r="B272" s="146" t="s">
        <v>176</v>
      </c>
      <c r="C272" s="147">
        <v>3</v>
      </c>
      <c r="D272" s="148" t="s">
        <v>1535</v>
      </c>
      <c r="E272" s="149" t="s">
        <v>1531</v>
      </c>
      <c r="F272" s="148" t="s">
        <v>1535</v>
      </c>
      <c r="G272" s="148" t="s">
        <v>1535</v>
      </c>
      <c r="H272" s="148" t="s">
        <v>1535</v>
      </c>
      <c r="I272" s="148" t="s">
        <v>1535</v>
      </c>
      <c r="J272" s="150" t="s">
        <v>1286</v>
      </c>
      <c r="K272" s="151">
        <v>4.33</v>
      </c>
      <c r="L272" s="152">
        <v>0.94</v>
      </c>
      <c r="M272" s="153" t="s">
        <v>235</v>
      </c>
      <c r="N272" s="154">
        <v>0.96</v>
      </c>
      <c r="O272" s="103">
        <v>2.13</v>
      </c>
      <c r="P272" s="104" t="s">
        <v>1534</v>
      </c>
    </row>
    <row r="273" spans="1:16" ht="18" customHeight="1" x14ac:dyDescent="0.3">
      <c r="A273" s="145">
        <v>267</v>
      </c>
      <c r="B273" s="146" t="s">
        <v>99</v>
      </c>
      <c r="C273" s="147">
        <v>3</v>
      </c>
      <c r="D273" s="148" t="s">
        <v>1535</v>
      </c>
      <c r="E273" s="149" t="s">
        <v>1531</v>
      </c>
      <c r="F273" s="148" t="s">
        <v>1535</v>
      </c>
      <c r="G273" s="148" t="s">
        <v>1535</v>
      </c>
      <c r="H273" s="148" t="s">
        <v>1535</v>
      </c>
      <c r="I273" s="149" t="s">
        <v>1531</v>
      </c>
      <c r="J273" s="157" t="s">
        <v>1538</v>
      </c>
      <c r="K273" s="158">
        <v>5.01</v>
      </c>
      <c r="L273" s="152">
        <v>35.86</v>
      </c>
      <c r="M273" s="153" t="s">
        <v>235</v>
      </c>
      <c r="N273" s="156">
        <v>34.799999999999997</v>
      </c>
      <c r="O273" s="107">
        <v>-2.96</v>
      </c>
      <c r="P273" s="108" t="s">
        <v>1536</v>
      </c>
    </row>
    <row r="274" spans="1:16" ht="18" customHeight="1" x14ac:dyDescent="0.3">
      <c r="A274" s="145">
        <v>268</v>
      </c>
      <c r="B274" s="146" t="s">
        <v>535</v>
      </c>
      <c r="C274" s="147">
        <v>2</v>
      </c>
      <c r="D274" s="148" t="s">
        <v>1535</v>
      </c>
      <c r="E274" s="148" t="s">
        <v>1535</v>
      </c>
      <c r="F274" s="148" t="s">
        <v>1535</v>
      </c>
      <c r="G274" s="149" t="s">
        <v>1531</v>
      </c>
      <c r="H274" s="148" t="s">
        <v>1535</v>
      </c>
      <c r="I274" s="148" t="s">
        <v>1535</v>
      </c>
      <c r="J274" s="150" t="s">
        <v>1286</v>
      </c>
      <c r="K274" s="155">
        <v>2.98</v>
      </c>
      <c r="L274" s="152">
        <v>90.05</v>
      </c>
      <c r="M274" s="153" t="s">
        <v>235</v>
      </c>
      <c r="N274" s="154">
        <v>99.05</v>
      </c>
      <c r="O274" s="100">
        <v>9.99</v>
      </c>
      <c r="P274" s="101" t="s">
        <v>1533</v>
      </c>
    </row>
    <row r="275" spans="1:16" ht="18" customHeight="1" x14ac:dyDescent="0.3">
      <c r="A275" s="145">
        <v>269</v>
      </c>
      <c r="B275" s="146" t="s">
        <v>225</v>
      </c>
      <c r="C275" s="147">
        <v>2</v>
      </c>
      <c r="D275" s="148" t="s">
        <v>1535</v>
      </c>
      <c r="E275" s="148" t="s">
        <v>1535</v>
      </c>
      <c r="F275" s="148" t="s">
        <v>1535</v>
      </c>
      <c r="G275" s="148" t="s">
        <v>1535</v>
      </c>
      <c r="H275" s="148" t="s">
        <v>1535</v>
      </c>
      <c r="I275" s="149" t="s">
        <v>1531</v>
      </c>
      <c r="J275" s="150" t="s">
        <v>1286</v>
      </c>
      <c r="K275" s="151">
        <v>4.91</v>
      </c>
      <c r="L275" s="152">
        <v>3.93</v>
      </c>
      <c r="M275" s="153" t="s">
        <v>235</v>
      </c>
      <c r="N275" s="156">
        <v>3.85</v>
      </c>
      <c r="O275" s="107">
        <v>-2.04</v>
      </c>
      <c r="P275" s="108" t="s">
        <v>1536</v>
      </c>
    </row>
    <row r="276" spans="1:16" ht="18" customHeight="1" x14ac:dyDescent="0.3">
      <c r="A276" s="145">
        <v>270</v>
      </c>
      <c r="B276" s="146" t="s">
        <v>665</v>
      </c>
      <c r="C276" s="147">
        <v>2</v>
      </c>
      <c r="D276" s="148" t="s">
        <v>1535</v>
      </c>
      <c r="E276" s="148" t="s">
        <v>1535</v>
      </c>
      <c r="F276" s="148" t="s">
        <v>1535</v>
      </c>
      <c r="G276" s="148" t="s">
        <v>1535</v>
      </c>
      <c r="H276" s="148" t="s">
        <v>1535</v>
      </c>
      <c r="I276" s="149" t="s">
        <v>1531</v>
      </c>
      <c r="J276" s="150" t="s">
        <v>1286</v>
      </c>
      <c r="K276" s="151">
        <v>4.72</v>
      </c>
      <c r="L276" s="152">
        <v>155.6</v>
      </c>
      <c r="M276" s="153" t="s">
        <v>235</v>
      </c>
      <c r="N276" s="156">
        <v>153.6</v>
      </c>
      <c r="O276" s="109">
        <v>-1.29</v>
      </c>
      <c r="P276" s="110" t="s">
        <v>1537</v>
      </c>
    </row>
    <row r="277" spans="1:16" ht="18" customHeight="1" x14ac:dyDescent="0.3">
      <c r="A277" s="145">
        <v>271</v>
      </c>
      <c r="B277" s="146" t="s">
        <v>511</v>
      </c>
      <c r="C277" s="147">
        <v>1</v>
      </c>
      <c r="D277" s="148" t="s">
        <v>1535</v>
      </c>
      <c r="E277" s="149" t="s">
        <v>1531</v>
      </c>
      <c r="F277" s="148" t="s">
        <v>1535</v>
      </c>
      <c r="G277" s="148" t="s">
        <v>1535</v>
      </c>
      <c r="H277" s="148" t="s">
        <v>1535</v>
      </c>
      <c r="I277" s="148" t="s">
        <v>1535</v>
      </c>
      <c r="J277" s="157" t="s">
        <v>1538</v>
      </c>
      <c r="K277" s="158">
        <v>6.03</v>
      </c>
      <c r="L277" s="152">
        <v>32.96</v>
      </c>
      <c r="M277" s="153" t="s">
        <v>235</v>
      </c>
      <c r="N277" s="156">
        <v>32.380000000000003</v>
      </c>
      <c r="O277" s="109">
        <v>-1.76</v>
      </c>
      <c r="P277" s="110" t="s">
        <v>1537</v>
      </c>
    </row>
    <row r="278" spans="1:16" ht="18" customHeight="1" x14ac:dyDescent="0.3">
      <c r="A278" s="145">
        <v>272</v>
      </c>
      <c r="B278" s="146" t="s">
        <v>531</v>
      </c>
      <c r="C278" s="147">
        <v>1</v>
      </c>
      <c r="D278" s="148" t="s">
        <v>1535</v>
      </c>
      <c r="E278" s="149" t="s">
        <v>1531</v>
      </c>
      <c r="F278" s="148" t="s">
        <v>1535</v>
      </c>
      <c r="G278" s="148" t="s">
        <v>1535</v>
      </c>
      <c r="H278" s="148" t="s">
        <v>1535</v>
      </c>
      <c r="I278" s="148" t="s">
        <v>1535</v>
      </c>
      <c r="J278" s="157" t="s">
        <v>1538</v>
      </c>
      <c r="K278" s="158">
        <v>5.53</v>
      </c>
      <c r="L278" s="152">
        <v>37.14</v>
      </c>
      <c r="M278" s="153" t="s">
        <v>235</v>
      </c>
      <c r="N278" s="156">
        <v>35.9</v>
      </c>
      <c r="O278" s="107">
        <v>-3.34</v>
      </c>
      <c r="P278" s="108" t="s">
        <v>1536</v>
      </c>
    </row>
    <row r="279" spans="1:16" ht="18" customHeight="1" x14ac:dyDescent="0.3">
      <c r="A279" s="145">
        <v>273</v>
      </c>
      <c r="B279" s="146" t="s">
        <v>577</v>
      </c>
      <c r="C279" s="147">
        <v>1</v>
      </c>
      <c r="D279" s="148" t="s">
        <v>1535</v>
      </c>
      <c r="E279" s="149" t="s">
        <v>1531</v>
      </c>
      <c r="F279" s="148" t="s">
        <v>1535</v>
      </c>
      <c r="G279" s="148" t="s">
        <v>1535</v>
      </c>
      <c r="H279" s="148" t="s">
        <v>1535</v>
      </c>
      <c r="I279" s="148" t="s">
        <v>1535</v>
      </c>
      <c r="J279" s="157" t="s">
        <v>1538</v>
      </c>
      <c r="K279" s="158">
        <v>6.55</v>
      </c>
      <c r="L279" s="152">
        <v>17.78</v>
      </c>
      <c r="M279" s="153" t="s">
        <v>235</v>
      </c>
      <c r="N279" s="156">
        <v>17.68</v>
      </c>
      <c r="O279" s="109">
        <v>-0.56000000000000005</v>
      </c>
      <c r="P279" s="110" t="s">
        <v>1537</v>
      </c>
    </row>
    <row r="280" spans="1:16" ht="18" customHeight="1" x14ac:dyDescent="0.3">
      <c r="A280" s="145">
        <v>274</v>
      </c>
      <c r="B280" s="146" t="s">
        <v>293</v>
      </c>
      <c r="C280" s="147">
        <v>1</v>
      </c>
      <c r="D280" s="148" t="s">
        <v>1535</v>
      </c>
      <c r="E280" s="149" t="s">
        <v>1531</v>
      </c>
      <c r="F280" s="148" t="s">
        <v>1535</v>
      </c>
      <c r="G280" s="148" t="s">
        <v>1535</v>
      </c>
      <c r="H280" s="148" t="s">
        <v>1535</v>
      </c>
      <c r="I280" s="148" t="s">
        <v>1535</v>
      </c>
      <c r="J280" s="157" t="s">
        <v>1538</v>
      </c>
      <c r="K280" s="158">
        <v>5.92</v>
      </c>
      <c r="L280" s="152">
        <v>38.659999999999997</v>
      </c>
      <c r="M280" s="153" t="s">
        <v>235</v>
      </c>
      <c r="N280" s="156">
        <v>38.58</v>
      </c>
      <c r="O280" s="109">
        <v>-0.21</v>
      </c>
      <c r="P280" s="110" t="s">
        <v>1537</v>
      </c>
    </row>
    <row r="281" spans="1:16" ht="18" customHeight="1" x14ac:dyDescent="0.3">
      <c r="A281" s="145">
        <v>275</v>
      </c>
      <c r="B281" s="146" t="s">
        <v>597</v>
      </c>
      <c r="C281" s="147">
        <v>1</v>
      </c>
      <c r="D281" s="148" t="s">
        <v>1535</v>
      </c>
      <c r="E281" s="149" t="s">
        <v>1531</v>
      </c>
      <c r="F281" s="148" t="s">
        <v>1535</v>
      </c>
      <c r="G281" s="148" t="s">
        <v>1535</v>
      </c>
      <c r="H281" s="148" t="s">
        <v>1535</v>
      </c>
      <c r="I281" s="148" t="s">
        <v>1535</v>
      </c>
      <c r="J281" s="157" t="s">
        <v>1538</v>
      </c>
      <c r="K281" s="158">
        <v>6.57</v>
      </c>
      <c r="L281" s="152">
        <v>3.62</v>
      </c>
      <c r="M281" s="153" t="s">
        <v>235</v>
      </c>
      <c r="N281" s="156">
        <v>3.52</v>
      </c>
      <c r="O281" s="107">
        <v>-2.76</v>
      </c>
      <c r="P281" s="108" t="s">
        <v>1536</v>
      </c>
    </row>
    <row r="282" spans="1:16" ht="18" customHeight="1" x14ac:dyDescent="0.3">
      <c r="A282" s="145">
        <v>276</v>
      </c>
      <c r="B282" s="146" t="s">
        <v>257</v>
      </c>
      <c r="C282" s="147">
        <v>1</v>
      </c>
      <c r="D282" s="148" t="s">
        <v>1535</v>
      </c>
      <c r="E282" s="149" t="s">
        <v>1531</v>
      </c>
      <c r="F282" s="148" t="s">
        <v>1535</v>
      </c>
      <c r="G282" s="148" t="s">
        <v>1535</v>
      </c>
      <c r="H282" s="148" t="s">
        <v>1535</v>
      </c>
      <c r="I282" s="148" t="s">
        <v>1535</v>
      </c>
      <c r="J282" s="157" t="s">
        <v>1538</v>
      </c>
      <c r="K282" s="158">
        <v>12.86</v>
      </c>
      <c r="L282" s="152">
        <v>267.5</v>
      </c>
      <c r="M282" s="153" t="s">
        <v>235</v>
      </c>
      <c r="N282" s="156">
        <v>264.5</v>
      </c>
      <c r="O282" s="109">
        <v>-1.1200000000000001</v>
      </c>
      <c r="P282" s="110" t="s">
        <v>1537</v>
      </c>
    </row>
    <row r="283" spans="1:16" ht="18" customHeight="1" x14ac:dyDescent="0.3">
      <c r="A283" s="145">
        <v>277</v>
      </c>
      <c r="B283" s="146" t="s">
        <v>231</v>
      </c>
      <c r="C283" s="147">
        <v>1</v>
      </c>
      <c r="D283" s="148" t="s">
        <v>1535</v>
      </c>
      <c r="E283" s="149" t="s">
        <v>1531</v>
      </c>
      <c r="F283" s="148" t="s">
        <v>1535</v>
      </c>
      <c r="G283" s="148" t="s">
        <v>1535</v>
      </c>
      <c r="H283" s="148" t="s">
        <v>1535</v>
      </c>
      <c r="I283" s="148" t="s">
        <v>1535</v>
      </c>
      <c r="J283" s="157" t="s">
        <v>1538</v>
      </c>
      <c r="K283" s="158">
        <v>5.4</v>
      </c>
      <c r="L283" s="152">
        <v>58.75</v>
      </c>
      <c r="M283" s="153" t="s">
        <v>235</v>
      </c>
      <c r="N283" s="154">
        <v>60</v>
      </c>
      <c r="O283" s="103">
        <v>2.13</v>
      </c>
      <c r="P283" s="104" t="s">
        <v>1534</v>
      </c>
    </row>
    <row r="284" spans="1:16" ht="18" customHeight="1" x14ac:dyDescent="0.3">
      <c r="A284" s="145">
        <v>278</v>
      </c>
      <c r="B284" s="146" t="s">
        <v>289</v>
      </c>
      <c r="C284" s="147">
        <v>1</v>
      </c>
      <c r="D284" s="148" t="s">
        <v>1535</v>
      </c>
      <c r="E284" s="149" t="s">
        <v>1531</v>
      </c>
      <c r="F284" s="148" t="s">
        <v>1535</v>
      </c>
      <c r="G284" s="148" t="s">
        <v>1535</v>
      </c>
      <c r="H284" s="148" t="s">
        <v>1535</v>
      </c>
      <c r="I284" s="148" t="s">
        <v>1535</v>
      </c>
      <c r="J284" s="157" t="s">
        <v>1538</v>
      </c>
      <c r="K284" s="158">
        <v>5.46</v>
      </c>
      <c r="L284" s="152">
        <v>6.56</v>
      </c>
      <c r="M284" s="153" t="s">
        <v>235</v>
      </c>
      <c r="N284" s="156">
        <v>6.49</v>
      </c>
      <c r="O284" s="109">
        <v>-1.07</v>
      </c>
      <c r="P284" s="110" t="s">
        <v>1537</v>
      </c>
    </row>
    <row r="285" spans="1:16" ht="18" customHeight="1" x14ac:dyDescent="0.3">
      <c r="A285" s="145">
        <v>279</v>
      </c>
      <c r="B285" s="146" t="s">
        <v>603</v>
      </c>
      <c r="C285" s="147">
        <v>1</v>
      </c>
      <c r="D285" s="148" t="s">
        <v>1535</v>
      </c>
      <c r="E285" s="149" t="s">
        <v>1531</v>
      </c>
      <c r="F285" s="148" t="s">
        <v>1535</v>
      </c>
      <c r="G285" s="148" t="s">
        <v>1535</v>
      </c>
      <c r="H285" s="148" t="s">
        <v>1535</v>
      </c>
      <c r="I285" s="148" t="s">
        <v>1535</v>
      </c>
      <c r="J285" s="157" t="s">
        <v>1538</v>
      </c>
      <c r="K285" s="158">
        <v>7.01</v>
      </c>
      <c r="L285" s="152">
        <v>30.42</v>
      </c>
      <c r="M285" s="153" t="s">
        <v>235</v>
      </c>
      <c r="N285" s="156">
        <v>30.18</v>
      </c>
      <c r="O285" s="109">
        <v>-0.79</v>
      </c>
      <c r="P285" s="110" t="s">
        <v>1537</v>
      </c>
    </row>
    <row r="286" spans="1:16" ht="18" customHeight="1" x14ac:dyDescent="0.3">
      <c r="A286" s="145">
        <v>280</v>
      </c>
      <c r="B286" s="146" t="s">
        <v>634</v>
      </c>
      <c r="C286" s="147">
        <v>1</v>
      </c>
      <c r="D286" s="148" t="s">
        <v>1535</v>
      </c>
      <c r="E286" s="149" t="s">
        <v>1531</v>
      </c>
      <c r="F286" s="148" t="s">
        <v>1535</v>
      </c>
      <c r="G286" s="148" t="s">
        <v>1535</v>
      </c>
      <c r="H286" s="148" t="s">
        <v>1535</v>
      </c>
      <c r="I286" s="148" t="s">
        <v>1535</v>
      </c>
      <c r="J286" s="157" t="s">
        <v>1538</v>
      </c>
      <c r="K286" s="158">
        <v>5.1100000000000003</v>
      </c>
      <c r="L286" s="152">
        <v>7.48</v>
      </c>
      <c r="M286" s="153" t="s">
        <v>235</v>
      </c>
      <c r="N286" s="154">
        <v>7.65</v>
      </c>
      <c r="O286" s="103">
        <v>2.27</v>
      </c>
      <c r="P286" s="104" t="s">
        <v>1534</v>
      </c>
    </row>
    <row r="287" spans="1:16" ht="18" customHeight="1" x14ac:dyDescent="0.3">
      <c r="A287" s="145">
        <v>281</v>
      </c>
      <c r="B287" s="146" t="s">
        <v>649</v>
      </c>
      <c r="C287" s="147">
        <v>1</v>
      </c>
      <c r="D287" s="148" t="s">
        <v>1535</v>
      </c>
      <c r="E287" s="149" t="s">
        <v>1531</v>
      </c>
      <c r="F287" s="148" t="s">
        <v>1535</v>
      </c>
      <c r="G287" s="148" t="s">
        <v>1535</v>
      </c>
      <c r="H287" s="148" t="s">
        <v>1535</v>
      </c>
      <c r="I287" s="148" t="s">
        <v>1535</v>
      </c>
      <c r="J287" s="157" t="s">
        <v>1538</v>
      </c>
      <c r="K287" s="158">
        <v>5.21</v>
      </c>
      <c r="L287" s="152">
        <v>5.42</v>
      </c>
      <c r="M287" s="153" t="s">
        <v>235</v>
      </c>
      <c r="N287" s="159">
        <v>5.42</v>
      </c>
      <c r="O287" s="98">
        <v>0</v>
      </c>
      <c r="P287" s="99" t="s">
        <v>1532</v>
      </c>
    </row>
    <row r="288" spans="1:16" ht="18" customHeight="1" x14ac:dyDescent="0.3">
      <c r="A288" s="145">
        <v>282</v>
      </c>
      <c r="B288" s="146" t="s">
        <v>651</v>
      </c>
      <c r="C288" s="147">
        <v>1</v>
      </c>
      <c r="D288" s="148" t="s">
        <v>1535</v>
      </c>
      <c r="E288" s="149" t="s">
        <v>1531</v>
      </c>
      <c r="F288" s="148" t="s">
        <v>1535</v>
      </c>
      <c r="G288" s="148" t="s">
        <v>1535</v>
      </c>
      <c r="H288" s="148" t="s">
        <v>1535</v>
      </c>
      <c r="I288" s="148" t="s">
        <v>1535</v>
      </c>
      <c r="J288" s="157" t="s">
        <v>1538</v>
      </c>
      <c r="K288" s="158">
        <v>5.73</v>
      </c>
      <c r="L288" s="152">
        <v>6.94</v>
      </c>
      <c r="M288" s="153" t="s">
        <v>235</v>
      </c>
      <c r="N288" s="156">
        <v>6.78</v>
      </c>
      <c r="O288" s="107">
        <v>-2.31</v>
      </c>
      <c r="P288" s="108" t="s">
        <v>1536</v>
      </c>
    </row>
    <row r="289" spans="1:16" ht="18" customHeight="1" x14ac:dyDescent="0.3">
      <c r="A289" s="145">
        <v>283</v>
      </c>
      <c r="B289" s="146" t="s">
        <v>652</v>
      </c>
      <c r="C289" s="147">
        <v>1</v>
      </c>
      <c r="D289" s="148" t="s">
        <v>1535</v>
      </c>
      <c r="E289" s="149" t="s">
        <v>1531</v>
      </c>
      <c r="F289" s="148" t="s">
        <v>1535</v>
      </c>
      <c r="G289" s="148" t="s">
        <v>1535</v>
      </c>
      <c r="H289" s="148" t="s">
        <v>1535</v>
      </c>
      <c r="I289" s="148" t="s">
        <v>1535</v>
      </c>
      <c r="J289" s="157" t="s">
        <v>1538</v>
      </c>
      <c r="K289" s="158">
        <v>7.69</v>
      </c>
      <c r="L289" s="152">
        <v>30.72</v>
      </c>
      <c r="M289" s="153" t="s">
        <v>235</v>
      </c>
      <c r="N289" s="156">
        <v>30.1</v>
      </c>
      <c r="O289" s="107">
        <v>-2.02</v>
      </c>
      <c r="P289" s="108" t="s">
        <v>1536</v>
      </c>
    </row>
    <row r="290" spans="1:16" ht="18" customHeight="1" x14ac:dyDescent="0.3">
      <c r="A290" s="145">
        <v>284</v>
      </c>
      <c r="B290" s="146" t="s">
        <v>208</v>
      </c>
      <c r="C290" s="147">
        <v>1</v>
      </c>
      <c r="D290" s="148" t="s">
        <v>1535</v>
      </c>
      <c r="E290" s="149" t="s">
        <v>1531</v>
      </c>
      <c r="F290" s="148" t="s">
        <v>1535</v>
      </c>
      <c r="G290" s="148" t="s">
        <v>1535</v>
      </c>
      <c r="H290" s="148" t="s">
        <v>1535</v>
      </c>
      <c r="I290" s="148" t="s">
        <v>1535</v>
      </c>
      <c r="J290" s="157" t="s">
        <v>1538</v>
      </c>
      <c r="K290" s="158">
        <v>5.62</v>
      </c>
      <c r="L290" s="152">
        <v>9.0399999999999991</v>
      </c>
      <c r="M290" s="153" t="s">
        <v>235</v>
      </c>
      <c r="N290" s="156">
        <v>8.86</v>
      </c>
      <c r="O290" s="109">
        <v>-1.99</v>
      </c>
      <c r="P290" s="110" t="s">
        <v>1537</v>
      </c>
    </row>
    <row r="291" spans="1:16" ht="18" customHeight="1" x14ac:dyDescent="0.3">
      <c r="A291" s="145">
        <v>285</v>
      </c>
      <c r="B291" s="146" t="s">
        <v>110</v>
      </c>
      <c r="C291" s="147">
        <v>1</v>
      </c>
      <c r="D291" s="148" t="s">
        <v>1535</v>
      </c>
      <c r="E291" s="149" t="s">
        <v>1531</v>
      </c>
      <c r="F291" s="148" t="s">
        <v>1535</v>
      </c>
      <c r="G291" s="148" t="s">
        <v>1535</v>
      </c>
      <c r="H291" s="148" t="s">
        <v>1535</v>
      </c>
      <c r="I291" s="148" t="s">
        <v>1535</v>
      </c>
      <c r="J291" s="157" t="s">
        <v>1538</v>
      </c>
      <c r="K291" s="158">
        <v>6.25</v>
      </c>
      <c r="L291" s="152">
        <v>33.799999999999997</v>
      </c>
      <c r="M291" s="153" t="s">
        <v>235</v>
      </c>
      <c r="N291" s="156">
        <v>32.799999999999997</v>
      </c>
      <c r="O291" s="107">
        <v>-2.96</v>
      </c>
      <c r="P291" s="108" t="s">
        <v>1536</v>
      </c>
    </row>
    <row r="292" spans="1:16" ht="18" customHeight="1" x14ac:dyDescent="0.3">
      <c r="A292" s="145">
        <v>286</v>
      </c>
      <c r="B292" s="146" t="s">
        <v>146</v>
      </c>
      <c r="C292" s="147">
        <v>1</v>
      </c>
      <c r="D292" s="148" t="s">
        <v>1535</v>
      </c>
      <c r="E292" s="149" t="s">
        <v>1531</v>
      </c>
      <c r="F292" s="148" t="s">
        <v>1535</v>
      </c>
      <c r="G292" s="148" t="s">
        <v>1535</v>
      </c>
      <c r="H292" s="148" t="s">
        <v>1535</v>
      </c>
      <c r="I292" s="148" t="s">
        <v>1535</v>
      </c>
      <c r="J292" s="157" t="s">
        <v>1538</v>
      </c>
      <c r="K292" s="158">
        <v>7.68</v>
      </c>
      <c r="L292" s="152">
        <v>69</v>
      </c>
      <c r="M292" s="153" t="s">
        <v>235</v>
      </c>
      <c r="N292" s="156">
        <v>67.650000000000006</v>
      </c>
      <c r="O292" s="109">
        <v>-1.96</v>
      </c>
      <c r="P292" s="110" t="s">
        <v>1537</v>
      </c>
    </row>
    <row r="293" spans="1:16" ht="18" customHeight="1" x14ac:dyDescent="0.3">
      <c r="A293" s="145">
        <v>287</v>
      </c>
      <c r="B293" s="146" t="s">
        <v>109</v>
      </c>
      <c r="C293" s="147">
        <v>1</v>
      </c>
      <c r="D293" s="148" t="s">
        <v>1535</v>
      </c>
      <c r="E293" s="149" t="s">
        <v>1531</v>
      </c>
      <c r="F293" s="148" t="s">
        <v>1535</v>
      </c>
      <c r="G293" s="148" t="s">
        <v>1535</v>
      </c>
      <c r="H293" s="148" t="s">
        <v>1535</v>
      </c>
      <c r="I293" s="148" t="s">
        <v>1535</v>
      </c>
      <c r="J293" s="157" t="s">
        <v>1538</v>
      </c>
      <c r="K293" s="158">
        <v>5.81</v>
      </c>
      <c r="L293" s="152">
        <v>8.6199999999999992</v>
      </c>
      <c r="M293" s="153" t="s">
        <v>235</v>
      </c>
      <c r="N293" s="156">
        <v>8.4</v>
      </c>
      <c r="O293" s="107">
        <v>-2.5499999999999998</v>
      </c>
      <c r="P293" s="108" t="s">
        <v>1536</v>
      </c>
    </row>
    <row r="294" spans="1:16" ht="18" customHeight="1" x14ac:dyDescent="0.3">
      <c r="A294" s="145">
        <v>288</v>
      </c>
      <c r="B294" s="146" t="s">
        <v>556</v>
      </c>
      <c r="C294" s="147">
        <v>0</v>
      </c>
      <c r="D294" s="148" t="s">
        <v>1535</v>
      </c>
      <c r="E294" s="148" t="s">
        <v>1535</v>
      </c>
      <c r="F294" s="148" t="s">
        <v>1535</v>
      </c>
      <c r="G294" s="148" t="s">
        <v>1535</v>
      </c>
      <c r="H294" s="148" t="s">
        <v>1535</v>
      </c>
      <c r="I294" s="149" t="s">
        <v>1531</v>
      </c>
      <c r="J294" s="157" t="s">
        <v>1538</v>
      </c>
      <c r="K294" s="158">
        <v>12.24</v>
      </c>
      <c r="L294" s="152">
        <v>42.5</v>
      </c>
      <c r="M294" s="153" t="s">
        <v>235</v>
      </c>
      <c r="N294" s="156">
        <v>40</v>
      </c>
      <c r="O294" s="124">
        <v>-5.88</v>
      </c>
      <c r="P294" s="125" t="s">
        <v>1539</v>
      </c>
    </row>
    <row r="295" spans="1:16" ht="18" customHeight="1" x14ac:dyDescent="0.3">
      <c r="A295" s="145">
        <v>289</v>
      </c>
      <c r="B295" s="146" t="s">
        <v>611</v>
      </c>
      <c r="C295" s="147">
        <v>0</v>
      </c>
      <c r="D295" s="148" t="s">
        <v>1535</v>
      </c>
      <c r="E295" s="148" t="s">
        <v>1535</v>
      </c>
      <c r="F295" s="148" t="s">
        <v>1535</v>
      </c>
      <c r="G295" s="148" t="s">
        <v>1535</v>
      </c>
      <c r="H295" s="148" t="s">
        <v>1535</v>
      </c>
      <c r="I295" s="149" t="s">
        <v>1531</v>
      </c>
      <c r="J295" s="157" t="s">
        <v>1538</v>
      </c>
      <c r="K295" s="158">
        <v>6.5</v>
      </c>
      <c r="L295" s="152">
        <v>9.23</v>
      </c>
      <c r="M295" s="153" t="s">
        <v>235</v>
      </c>
      <c r="N295" s="156">
        <v>9.2200000000000006</v>
      </c>
      <c r="O295" s="109">
        <v>-0.11</v>
      </c>
      <c r="P295" s="110" t="s">
        <v>1537</v>
      </c>
    </row>
    <row r="296" spans="1:16" ht="18" customHeight="1" x14ac:dyDescent="0.3">
      <c r="A296" s="145">
        <v>290</v>
      </c>
      <c r="B296" s="146" t="s">
        <v>626</v>
      </c>
      <c r="C296" s="147">
        <v>0</v>
      </c>
      <c r="D296" s="148" t="s">
        <v>1535</v>
      </c>
      <c r="E296" s="148" t="s">
        <v>1535</v>
      </c>
      <c r="F296" s="148" t="s">
        <v>1535</v>
      </c>
      <c r="G296" s="148" t="s">
        <v>1535</v>
      </c>
      <c r="H296" s="148" t="s">
        <v>1535</v>
      </c>
      <c r="I296" s="148" t="s">
        <v>1535</v>
      </c>
      <c r="J296" s="150" t="s">
        <v>1286</v>
      </c>
      <c r="K296" s="151">
        <v>4.0999999999999996</v>
      </c>
      <c r="L296" s="152">
        <v>15.78</v>
      </c>
      <c r="M296" s="153" t="s">
        <v>235</v>
      </c>
      <c r="N296" s="156">
        <v>15.46</v>
      </c>
      <c r="O296" s="107">
        <v>-2.0299999999999998</v>
      </c>
      <c r="P296" s="108" t="s">
        <v>1536</v>
      </c>
    </row>
    <row r="297" spans="1:16" ht="18" customHeight="1" x14ac:dyDescent="0.3">
      <c r="A297" s="145">
        <v>291</v>
      </c>
      <c r="B297" s="146" t="s">
        <v>212</v>
      </c>
      <c r="C297" s="147">
        <v>0</v>
      </c>
      <c r="D297" s="148" t="s">
        <v>1535</v>
      </c>
      <c r="E297" s="148" t="s">
        <v>1535</v>
      </c>
      <c r="F297" s="148" t="s">
        <v>1535</v>
      </c>
      <c r="G297" s="148" t="s">
        <v>1535</v>
      </c>
      <c r="H297" s="148" t="s">
        <v>1535</v>
      </c>
      <c r="I297" s="149" t="s">
        <v>1531</v>
      </c>
      <c r="J297" s="157" t="s">
        <v>1538</v>
      </c>
      <c r="K297" s="158">
        <v>5.54</v>
      </c>
      <c r="L297" s="152">
        <v>4.0599999999999996</v>
      </c>
      <c r="M297" s="153" t="s">
        <v>235</v>
      </c>
      <c r="N297" s="156">
        <v>3.88</v>
      </c>
      <c r="O297" s="107">
        <v>-4.43</v>
      </c>
      <c r="P297" s="108" t="s">
        <v>1536</v>
      </c>
    </row>
    <row r="298" spans="1:16" ht="18" customHeight="1" x14ac:dyDescent="0.3">
      <c r="A298" s="145">
        <v>292</v>
      </c>
      <c r="B298" s="146" t="s">
        <v>587</v>
      </c>
      <c r="C298" s="147">
        <v>-2</v>
      </c>
      <c r="D298" s="148" t="s">
        <v>1535</v>
      </c>
      <c r="E298" s="148" t="s">
        <v>1535</v>
      </c>
      <c r="F298" s="148" t="s">
        <v>1535</v>
      </c>
      <c r="G298" s="148" t="s">
        <v>1535</v>
      </c>
      <c r="H298" s="148" t="s">
        <v>1535</v>
      </c>
      <c r="I298" s="148" t="s">
        <v>1535</v>
      </c>
      <c r="J298" s="157" t="s">
        <v>1538</v>
      </c>
      <c r="K298" s="158">
        <v>6.07</v>
      </c>
      <c r="L298" s="152">
        <v>329.75</v>
      </c>
      <c r="M298" s="153" t="s">
        <v>235</v>
      </c>
      <c r="N298" s="154">
        <v>331</v>
      </c>
      <c r="O298" s="98">
        <v>0.38</v>
      </c>
      <c r="P298" s="99" t="s">
        <v>1532</v>
      </c>
    </row>
    <row r="299" spans="1:16" ht="18" customHeight="1" x14ac:dyDescent="0.3">
      <c r="A299" s="145">
        <v>293</v>
      </c>
      <c r="B299" s="146" t="s">
        <v>621</v>
      </c>
      <c r="C299" s="147">
        <v>-2</v>
      </c>
      <c r="D299" s="148" t="s">
        <v>1535</v>
      </c>
      <c r="E299" s="148" t="s">
        <v>1535</v>
      </c>
      <c r="F299" s="148" t="s">
        <v>1535</v>
      </c>
      <c r="G299" s="148" t="s">
        <v>1535</v>
      </c>
      <c r="H299" s="148" t="s">
        <v>1535</v>
      </c>
      <c r="I299" s="148" t="s">
        <v>1535</v>
      </c>
      <c r="J299" s="157" t="s">
        <v>1538</v>
      </c>
      <c r="K299" s="158">
        <v>7.26</v>
      </c>
      <c r="L299" s="152">
        <v>24.2</v>
      </c>
      <c r="M299" s="153" t="s">
        <v>235</v>
      </c>
      <c r="N299" s="159">
        <v>24.2</v>
      </c>
      <c r="O299" s="98">
        <v>0</v>
      </c>
      <c r="P299" s="99" t="s">
        <v>1532</v>
      </c>
    </row>
    <row r="300" spans="1:16" ht="18" customHeight="1" x14ac:dyDescent="0.3">
      <c r="A300" s="145">
        <v>294</v>
      </c>
      <c r="B300" s="146" t="s">
        <v>645</v>
      </c>
      <c r="C300" s="147">
        <v>-2</v>
      </c>
      <c r="D300" s="148" t="s">
        <v>1535</v>
      </c>
      <c r="E300" s="148" t="s">
        <v>1535</v>
      </c>
      <c r="F300" s="148" t="s">
        <v>1535</v>
      </c>
      <c r="G300" s="148" t="s">
        <v>1535</v>
      </c>
      <c r="H300" s="148" t="s">
        <v>1535</v>
      </c>
      <c r="I300" s="148" t="s">
        <v>1535</v>
      </c>
      <c r="J300" s="157" t="s">
        <v>1538</v>
      </c>
      <c r="K300" s="158">
        <v>5.08</v>
      </c>
      <c r="L300" s="152">
        <v>5130</v>
      </c>
      <c r="M300" s="153" t="s">
        <v>235</v>
      </c>
      <c r="N300" s="156">
        <v>5027.5</v>
      </c>
      <c r="O300" s="109">
        <v>-2</v>
      </c>
      <c r="P300" s="110" t="s">
        <v>1537</v>
      </c>
    </row>
    <row r="301" spans="1:16" ht="18" customHeight="1" x14ac:dyDescent="0.3">
      <c r="A301" s="145">
        <v>295</v>
      </c>
      <c r="B301" s="146" t="s">
        <v>659</v>
      </c>
      <c r="C301" s="147">
        <v>-2</v>
      </c>
      <c r="D301" s="148" t="s">
        <v>1535</v>
      </c>
      <c r="E301" s="148" t="s">
        <v>1535</v>
      </c>
      <c r="F301" s="148" t="s">
        <v>1535</v>
      </c>
      <c r="G301" s="148" t="s">
        <v>1535</v>
      </c>
      <c r="H301" s="148" t="s">
        <v>1535</v>
      </c>
      <c r="I301" s="148" t="s">
        <v>1535</v>
      </c>
      <c r="J301" s="157" t="s">
        <v>1538</v>
      </c>
      <c r="K301" s="158">
        <v>5.2</v>
      </c>
      <c r="L301" s="152">
        <v>56.95</v>
      </c>
      <c r="M301" s="153" t="s">
        <v>235</v>
      </c>
      <c r="N301" s="156">
        <v>54.8</v>
      </c>
      <c r="O301" s="107">
        <v>-3.78</v>
      </c>
      <c r="P301" s="108" t="s">
        <v>1536</v>
      </c>
    </row>
  </sheetData>
  <mergeCells count="5">
    <mergeCell ref="A5:P5"/>
    <mergeCell ref="A1:P1"/>
    <mergeCell ref="D3:P3"/>
    <mergeCell ref="A3:B3"/>
    <mergeCell ref="A2:P2"/>
  </mergeCells>
  <dataValidations count="1">
    <dataValidation type="list" allowBlank="1" showInputMessage="1" showErrorMessage="1" errorTitle="Hata" error="Geçersiz tarih. Listeden seçin." promptTitle="Backtest Tarihi" prompt="Tarih seçin veya girin (GG.MM.YYYY)" sqref="C3" xr:uid="{00000000-0002-0000-1C00-000000000000}">
      <formula1>_xlfn._LONGTEXT("02.02.2026,03.02.2026,04.02.2026,05.02.2026,06.02.2026,09.02.2026,10.02.2026,11.02.2026,12.02.2026,13.02.2026,16.02.2026,17.02.2026,18.02.2026,19.02.2026,20.02.2026,23.02.2026,24.02.2026,25.02.2026,26.02.2026,27.02.2026,02.03.2026,03.03.2026,04.03.2026,05",".03.2026,06.03.2026,09.03.2026,10.03.2026,11.03.2026,12.03.2026,13.03.2026")</formula1>
    </dataValidation>
  </dataValidations>
  <pageMargins left="0.75" right="0.75" top="1" bottom="1" header="0.5" footer="0.5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A64"/>
  <sheetViews>
    <sheetView workbookViewId="0"/>
  </sheetViews>
  <sheetFormatPr defaultRowHeight="14.4" x14ac:dyDescent="0.3"/>
  <sheetData>
    <row r="1" spans="1:1" x14ac:dyDescent="0.3">
      <c r="A1" t="s">
        <v>1540</v>
      </c>
    </row>
    <row r="2" spans="1:1" x14ac:dyDescent="0.3">
      <c r="A2" t="s">
        <v>1541</v>
      </c>
    </row>
    <row r="3" spans="1:1" x14ac:dyDescent="0.3">
      <c r="A3" t="s">
        <v>1542</v>
      </c>
    </row>
    <row r="4" spans="1:1" x14ac:dyDescent="0.3">
      <c r="A4" t="s">
        <v>1543</v>
      </c>
    </row>
    <row r="5" spans="1:1" x14ac:dyDescent="0.3">
      <c r="A5" t="s">
        <v>1544</v>
      </c>
    </row>
    <row r="6" spans="1:1" x14ac:dyDescent="0.3">
      <c r="A6" t="s">
        <v>1545</v>
      </c>
    </row>
    <row r="7" spans="1:1" x14ac:dyDescent="0.3">
      <c r="A7" t="s">
        <v>1546</v>
      </c>
    </row>
    <row r="8" spans="1:1" x14ac:dyDescent="0.3">
      <c r="A8" t="s">
        <v>1547</v>
      </c>
    </row>
    <row r="9" spans="1:1" x14ac:dyDescent="0.3">
      <c r="A9" t="s">
        <v>1548</v>
      </c>
    </row>
    <row r="10" spans="1:1" x14ac:dyDescent="0.3">
      <c r="A10" t="s">
        <v>1549</v>
      </c>
    </row>
    <row r="11" spans="1:1" x14ac:dyDescent="0.3">
      <c r="A11" t="s">
        <v>1550</v>
      </c>
    </row>
    <row r="12" spans="1:1" x14ac:dyDescent="0.3">
      <c r="A12" t="s">
        <v>1551</v>
      </c>
    </row>
    <row r="13" spans="1:1" x14ac:dyDescent="0.3">
      <c r="A13" t="s">
        <v>1552</v>
      </c>
    </row>
    <row r="14" spans="1:1" x14ac:dyDescent="0.3">
      <c r="A14" t="s">
        <v>1553</v>
      </c>
    </row>
    <row r="15" spans="1:1" x14ac:dyDescent="0.3">
      <c r="A15" t="s">
        <v>737</v>
      </c>
    </row>
    <row r="16" spans="1:1" x14ac:dyDescent="0.3">
      <c r="A16" t="s">
        <v>738</v>
      </c>
    </row>
    <row r="17" spans="1:1" x14ac:dyDescent="0.3">
      <c r="A17" t="s">
        <v>739</v>
      </c>
    </row>
    <row r="18" spans="1:1" x14ac:dyDescent="0.3">
      <c r="A18" t="s">
        <v>740</v>
      </c>
    </row>
    <row r="19" spans="1:1" x14ac:dyDescent="0.3">
      <c r="A19" t="s">
        <v>741</v>
      </c>
    </row>
    <row r="20" spans="1:1" x14ac:dyDescent="0.3">
      <c r="A20" t="s">
        <v>742</v>
      </c>
    </row>
    <row r="21" spans="1:1" x14ac:dyDescent="0.3">
      <c r="A21" t="s">
        <v>743</v>
      </c>
    </row>
    <row r="22" spans="1:1" x14ac:dyDescent="0.3">
      <c r="A22" t="s">
        <v>744</v>
      </c>
    </row>
    <row r="23" spans="1:1" x14ac:dyDescent="0.3">
      <c r="A23" t="s">
        <v>745</v>
      </c>
    </row>
    <row r="24" spans="1:1" x14ac:dyDescent="0.3">
      <c r="A24" t="s">
        <v>746</v>
      </c>
    </row>
    <row r="25" spans="1:1" x14ac:dyDescent="0.3">
      <c r="A25" t="s">
        <v>747</v>
      </c>
    </row>
    <row r="26" spans="1:1" x14ac:dyDescent="0.3">
      <c r="A26" t="s">
        <v>748</v>
      </c>
    </row>
    <row r="27" spans="1:1" x14ac:dyDescent="0.3">
      <c r="A27" t="s">
        <v>749</v>
      </c>
    </row>
    <row r="28" spans="1:1" x14ac:dyDescent="0.3">
      <c r="A28" t="s">
        <v>750</v>
      </c>
    </row>
    <row r="29" spans="1:1" x14ac:dyDescent="0.3">
      <c r="A29" t="s">
        <v>751</v>
      </c>
    </row>
    <row r="30" spans="1:1" x14ac:dyDescent="0.3">
      <c r="A30" t="s">
        <v>696</v>
      </c>
    </row>
    <row r="31" spans="1:1" x14ac:dyDescent="0.3">
      <c r="A31" t="s">
        <v>697</v>
      </c>
    </row>
    <row r="32" spans="1:1" x14ac:dyDescent="0.3">
      <c r="A32" t="s">
        <v>698</v>
      </c>
    </row>
    <row r="33" spans="1:1" x14ac:dyDescent="0.3">
      <c r="A33" t="s">
        <v>699</v>
      </c>
    </row>
    <row r="34" spans="1:1" x14ac:dyDescent="0.3">
      <c r="A34" t="s">
        <v>700</v>
      </c>
    </row>
    <row r="35" spans="1:1" x14ac:dyDescent="0.3">
      <c r="A35" t="s">
        <v>77</v>
      </c>
    </row>
    <row r="36" spans="1:1" x14ac:dyDescent="0.3">
      <c r="A36" t="s">
        <v>701</v>
      </c>
    </row>
    <row r="37" spans="1:1" x14ac:dyDescent="0.3">
      <c r="A37" t="s">
        <v>702</v>
      </c>
    </row>
    <row r="38" spans="1:1" x14ac:dyDescent="0.3">
      <c r="A38" t="s">
        <v>139</v>
      </c>
    </row>
    <row r="39" spans="1:1" x14ac:dyDescent="0.3">
      <c r="A39" t="s">
        <v>156</v>
      </c>
    </row>
    <row r="40" spans="1:1" x14ac:dyDescent="0.3">
      <c r="A40" t="s">
        <v>703</v>
      </c>
    </row>
    <row r="41" spans="1:1" x14ac:dyDescent="0.3">
      <c r="A41" t="s">
        <v>223</v>
      </c>
    </row>
    <row r="42" spans="1:1" x14ac:dyDescent="0.3">
      <c r="A42" t="s">
        <v>228</v>
      </c>
    </row>
    <row r="43" spans="1:1" x14ac:dyDescent="0.3">
      <c r="A43" t="s">
        <v>704</v>
      </c>
    </row>
    <row r="44" spans="1:1" x14ac:dyDescent="0.3">
      <c r="A44" t="s">
        <v>705</v>
      </c>
    </row>
    <row r="45" spans="1:1" x14ac:dyDescent="0.3">
      <c r="A45" t="s">
        <v>706</v>
      </c>
    </row>
    <row r="46" spans="1:1" x14ac:dyDescent="0.3">
      <c r="A46" t="s">
        <v>265</v>
      </c>
    </row>
    <row r="47" spans="1:1" x14ac:dyDescent="0.3">
      <c r="A47" t="s">
        <v>707</v>
      </c>
    </row>
    <row r="48" spans="1:1" x14ac:dyDescent="0.3">
      <c r="A48" t="s">
        <v>271</v>
      </c>
    </row>
    <row r="49" spans="1:1" x14ac:dyDescent="0.3">
      <c r="A49" t="s">
        <v>708</v>
      </c>
    </row>
    <row r="50" spans="1:1" x14ac:dyDescent="0.3">
      <c r="A50" t="s">
        <v>709</v>
      </c>
    </row>
    <row r="51" spans="1:1" x14ac:dyDescent="0.3">
      <c r="A51" t="s">
        <v>283</v>
      </c>
    </row>
    <row r="52" spans="1:1" x14ac:dyDescent="0.3">
      <c r="A52" t="s">
        <v>290</v>
      </c>
    </row>
    <row r="53" spans="1:1" x14ac:dyDescent="0.3">
      <c r="A53" t="s">
        <v>710</v>
      </c>
    </row>
    <row r="54" spans="1:1" x14ac:dyDescent="0.3">
      <c r="A54" t="s">
        <v>512</v>
      </c>
    </row>
    <row r="55" spans="1:1" x14ac:dyDescent="0.3">
      <c r="A55" t="s">
        <v>91</v>
      </c>
    </row>
    <row r="56" spans="1:1" x14ac:dyDescent="0.3">
      <c r="A56" t="s">
        <v>93</v>
      </c>
    </row>
    <row r="57" spans="1:1" x14ac:dyDescent="0.3">
      <c r="A57" t="s">
        <v>711</v>
      </c>
    </row>
    <row r="58" spans="1:1" x14ac:dyDescent="0.3">
      <c r="A58" t="s">
        <v>712</v>
      </c>
    </row>
    <row r="59" spans="1:1" x14ac:dyDescent="0.3">
      <c r="A59" t="s">
        <v>162</v>
      </c>
    </row>
    <row r="60" spans="1:1" x14ac:dyDescent="0.3">
      <c r="A60" t="s">
        <v>220</v>
      </c>
    </row>
    <row r="61" spans="1:1" x14ac:dyDescent="0.3">
      <c r="A61" t="s">
        <v>713</v>
      </c>
    </row>
    <row r="62" spans="1:1" x14ac:dyDescent="0.3">
      <c r="A62" t="s">
        <v>714</v>
      </c>
    </row>
    <row r="63" spans="1:1" x14ac:dyDescent="0.3">
      <c r="A63" t="s">
        <v>715</v>
      </c>
    </row>
    <row r="64" spans="1:1" x14ac:dyDescent="0.3">
      <c r="A64" t="s">
        <v>235</v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E94560"/>
  </sheetPr>
  <dimension ref="B1:K45"/>
  <sheetViews>
    <sheetView showGridLines="0" workbookViewId="0">
      <pane xSplit="1" ySplit="4" topLeftCell="B5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3" customWidth="1"/>
    <col min="2" max="2" width="22" customWidth="1"/>
    <col min="3" max="9" width="12" customWidth="1"/>
    <col min="10" max="11" width="14" customWidth="1"/>
    <col min="12" max="12" width="3" customWidth="1"/>
  </cols>
  <sheetData>
    <row r="1" spans="2:11" ht="7.95" customHeight="1" x14ac:dyDescent="0.3"/>
    <row r="2" spans="2:11" ht="49.95" customHeight="1" x14ac:dyDescent="0.3">
      <c r="B2" s="355" t="s">
        <v>1554</v>
      </c>
      <c r="C2" s="291"/>
      <c r="D2" s="291"/>
      <c r="E2" s="291"/>
      <c r="F2" s="291"/>
      <c r="G2" s="291"/>
      <c r="H2" s="291"/>
      <c r="I2" s="291"/>
      <c r="J2" s="291"/>
      <c r="K2" s="291"/>
    </row>
    <row r="3" spans="2:11" ht="7.95" customHeight="1" x14ac:dyDescent="0.3"/>
    <row r="4" spans="2:11" ht="28.05" customHeight="1" x14ac:dyDescent="0.3">
      <c r="B4" s="357" t="s">
        <v>1555</v>
      </c>
      <c r="C4" s="291"/>
      <c r="D4" s="291"/>
      <c r="E4" s="291"/>
      <c r="F4" s="291"/>
      <c r="G4" s="291"/>
      <c r="H4" s="291"/>
      <c r="I4" s="291"/>
      <c r="J4" s="291"/>
      <c r="K4" s="291"/>
    </row>
    <row r="5" spans="2:11" ht="22.05" customHeight="1" x14ac:dyDescent="0.3">
      <c r="B5" s="195" t="s">
        <v>1556</v>
      </c>
      <c r="C5" s="195" t="s">
        <v>46</v>
      </c>
      <c r="D5" s="195" t="s">
        <v>1557</v>
      </c>
      <c r="E5" s="195" t="s">
        <v>1558</v>
      </c>
      <c r="F5" s="195" t="s">
        <v>1559</v>
      </c>
      <c r="G5" s="195" t="s">
        <v>1560</v>
      </c>
      <c r="H5" s="195" t="s">
        <v>1561</v>
      </c>
      <c r="I5" s="195" t="s">
        <v>1562</v>
      </c>
      <c r="J5" s="195" t="s">
        <v>1563</v>
      </c>
      <c r="K5" s="195" t="s">
        <v>1564</v>
      </c>
    </row>
    <row r="6" spans="2:11" ht="19.95" customHeight="1" x14ac:dyDescent="0.3">
      <c r="B6" s="196" t="s">
        <v>1565</v>
      </c>
      <c r="C6" s="197">
        <v>21</v>
      </c>
      <c r="D6" s="197">
        <v>11</v>
      </c>
      <c r="E6" s="197">
        <v>10</v>
      </c>
      <c r="F6" s="198" t="s">
        <v>1566</v>
      </c>
      <c r="G6" s="197" t="s">
        <v>1567</v>
      </c>
      <c r="H6" s="197" t="s">
        <v>1568</v>
      </c>
      <c r="I6" s="197" t="s">
        <v>1569</v>
      </c>
      <c r="J6" s="197" t="s">
        <v>1570</v>
      </c>
      <c r="K6" s="198" t="s">
        <v>1571</v>
      </c>
    </row>
    <row r="7" spans="2:11" ht="19.95" customHeight="1" x14ac:dyDescent="0.3">
      <c r="B7" s="199" t="s">
        <v>1572</v>
      </c>
      <c r="C7" s="197">
        <v>144</v>
      </c>
      <c r="D7" s="197">
        <v>73</v>
      </c>
      <c r="E7" s="197">
        <v>70</v>
      </c>
      <c r="F7" s="198" t="s">
        <v>1573</v>
      </c>
      <c r="G7" s="197" t="s">
        <v>1574</v>
      </c>
      <c r="H7" s="197" t="s">
        <v>1575</v>
      </c>
      <c r="I7" s="197" t="s">
        <v>1576</v>
      </c>
      <c r="J7" s="197" t="s">
        <v>1577</v>
      </c>
      <c r="K7" s="198" t="s">
        <v>1578</v>
      </c>
    </row>
    <row r="8" spans="2:11" ht="19.95" customHeight="1" x14ac:dyDescent="0.3">
      <c r="B8" s="200" t="s">
        <v>1579</v>
      </c>
      <c r="C8" s="197">
        <v>123</v>
      </c>
      <c r="D8" s="197">
        <v>62</v>
      </c>
      <c r="E8" s="197">
        <v>60</v>
      </c>
      <c r="F8" s="198" t="s">
        <v>1580</v>
      </c>
      <c r="G8" s="197" t="s">
        <v>1581</v>
      </c>
      <c r="H8" s="197" t="s">
        <v>1575</v>
      </c>
      <c r="I8" s="197" t="s">
        <v>1582</v>
      </c>
      <c r="J8" s="197" t="s">
        <v>1583</v>
      </c>
      <c r="K8" s="198" t="s">
        <v>1584</v>
      </c>
    </row>
    <row r="9" spans="2:11" ht="19.95" customHeight="1" x14ac:dyDescent="0.3">
      <c r="B9" s="201" t="s">
        <v>1585</v>
      </c>
      <c r="C9" s="197">
        <v>466</v>
      </c>
      <c r="D9" s="197">
        <v>225</v>
      </c>
      <c r="E9" s="197">
        <v>231</v>
      </c>
      <c r="F9" s="202" t="s">
        <v>1586</v>
      </c>
      <c r="G9" s="197" t="s">
        <v>1587</v>
      </c>
      <c r="H9" s="197" t="s">
        <v>1588</v>
      </c>
      <c r="I9" s="197" t="s">
        <v>1589</v>
      </c>
      <c r="J9" s="197" t="s">
        <v>1590</v>
      </c>
      <c r="K9" s="203" t="s">
        <v>1591</v>
      </c>
    </row>
    <row r="10" spans="2:11" ht="19.95" customHeight="1" x14ac:dyDescent="0.3">
      <c r="B10" s="204" t="s">
        <v>1592</v>
      </c>
      <c r="C10" s="197">
        <v>322</v>
      </c>
      <c r="D10" s="197">
        <v>152</v>
      </c>
      <c r="E10" s="197">
        <v>161</v>
      </c>
      <c r="F10" s="202" t="s">
        <v>1593</v>
      </c>
      <c r="G10" s="197" t="s">
        <v>1594</v>
      </c>
      <c r="H10" s="197" t="s">
        <v>1588</v>
      </c>
      <c r="I10" s="197" t="s">
        <v>1595</v>
      </c>
      <c r="J10" s="197" t="s">
        <v>1596</v>
      </c>
      <c r="K10" s="203" t="s">
        <v>1597</v>
      </c>
    </row>
    <row r="11" spans="2:11" ht="19.95" customHeight="1" x14ac:dyDescent="0.3">
      <c r="B11" s="205" t="s">
        <v>1598</v>
      </c>
      <c r="C11" s="197">
        <v>366</v>
      </c>
      <c r="D11" s="197">
        <v>156</v>
      </c>
      <c r="E11" s="197">
        <v>203</v>
      </c>
      <c r="F11" s="206" t="s">
        <v>1437</v>
      </c>
      <c r="G11" s="197" t="s">
        <v>1599</v>
      </c>
      <c r="H11" s="197" t="s">
        <v>1600</v>
      </c>
      <c r="I11" s="197" t="s">
        <v>1576</v>
      </c>
      <c r="J11" s="197" t="s">
        <v>1601</v>
      </c>
      <c r="K11" s="198" t="s">
        <v>1602</v>
      </c>
    </row>
    <row r="12" spans="2:11" ht="19.95" customHeight="1" x14ac:dyDescent="0.3">
      <c r="B12" s="207" t="s">
        <v>1603</v>
      </c>
      <c r="C12" s="197">
        <v>832</v>
      </c>
      <c r="D12" s="197">
        <v>381</v>
      </c>
      <c r="E12" s="197">
        <v>434</v>
      </c>
      <c r="F12" s="202" t="s">
        <v>1604</v>
      </c>
      <c r="G12" s="197" t="s">
        <v>1605</v>
      </c>
      <c r="H12" s="197" t="s">
        <v>1606</v>
      </c>
      <c r="I12" s="197" t="s">
        <v>1607</v>
      </c>
      <c r="J12" s="197" t="s">
        <v>1608</v>
      </c>
      <c r="K12" s="203" t="s">
        <v>1609</v>
      </c>
    </row>
    <row r="13" spans="2:11" ht="19.95" customHeight="1" x14ac:dyDescent="0.3">
      <c r="B13" s="208" t="s">
        <v>1610</v>
      </c>
      <c r="C13" s="197">
        <v>2118</v>
      </c>
      <c r="D13" s="197">
        <v>928</v>
      </c>
      <c r="E13" s="197">
        <v>1127</v>
      </c>
      <c r="F13" s="206" t="s">
        <v>1611</v>
      </c>
      <c r="G13" s="197" t="s">
        <v>1612</v>
      </c>
      <c r="H13" s="197" t="s">
        <v>1302</v>
      </c>
      <c r="I13" s="197" t="s">
        <v>1613</v>
      </c>
      <c r="J13" s="197" t="s">
        <v>1614</v>
      </c>
      <c r="K13" s="206" t="s">
        <v>1615</v>
      </c>
    </row>
    <row r="14" spans="2:11" ht="19.95" customHeight="1" x14ac:dyDescent="0.3">
      <c r="B14" s="209" t="s">
        <v>1616</v>
      </c>
      <c r="C14" s="197">
        <v>2950</v>
      </c>
      <c r="D14" s="197">
        <v>1309</v>
      </c>
      <c r="E14" s="197">
        <v>1561</v>
      </c>
      <c r="F14" s="206" t="s">
        <v>1289</v>
      </c>
      <c r="G14" s="197" t="s">
        <v>1442</v>
      </c>
      <c r="H14" s="197" t="s">
        <v>1617</v>
      </c>
      <c r="I14" s="197" t="s">
        <v>1618</v>
      </c>
      <c r="J14" s="197" t="s">
        <v>1619</v>
      </c>
      <c r="K14" s="198" t="s">
        <v>1620</v>
      </c>
    </row>
    <row r="15" spans="2:11" ht="18" customHeight="1" x14ac:dyDescent="0.3">
      <c r="B15" s="353" t="s">
        <v>1621</v>
      </c>
      <c r="C15" s="291"/>
      <c r="D15" s="291"/>
      <c r="E15" s="291"/>
      <c r="F15" s="291"/>
      <c r="G15" s="291"/>
      <c r="H15" s="291"/>
      <c r="I15" s="291"/>
      <c r="J15" s="291"/>
      <c r="K15" s="291"/>
    </row>
    <row r="16" spans="2:11" ht="10.050000000000001" customHeight="1" x14ac:dyDescent="0.3"/>
    <row r="17" spans="2:11" ht="28.05" customHeight="1" x14ac:dyDescent="0.3">
      <c r="B17" s="357" t="s">
        <v>1622</v>
      </c>
      <c r="C17" s="291"/>
      <c r="D17" s="291"/>
      <c r="E17" s="291"/>
      <c r="F17" s="291"/>
      <c r="G17" s="291"/>
      <c r="H17" s="291"/>
      <c r="I17" s="291"/>
      <c r="J17" s="291"/>
      <c r="K17" s="291"/>
    </row>
    <row r="18" spans="2:11" ht="22.05" customHeight="1" x14ac:dyDescent="0.3">
      <c r="B18" s="195" t="s">
        <v>352</v>
      </c>
      <c r="C18" s="195" t="s">
        <v>1623</v>
      </c>
      <c r="D18" s="195" t="s">
        <v>1557</v>
      </c>
      <c r="E18" s="195" t="s">
        <v>1558</v>
      </c>
      <c r="F18" s="195" t="s">
        <v>1560</v>
      </c>
      <c r="G18" s="195" t="s">
        <v>1559</v>
      </c>
      <c r="H18" s="195" t="s">
        <v>1564</v>
      </c>
      <c r="I18" s="195" t="s">
        <v>1624</v>
      </c>
    </row>
    <row r="19" spans="2:11" ht="19.95" customHeight="1" x14ac:dyDescent="0.3">
      <c r="B19" s="206" t="s">
        <v>512</v>
      </c>
      <c r="C19" s="197">
        <v>35</v>
      </c>
      <c r="D19" s="197">
        <v>5</v>
      </c>
      <c r="E19" s="197">
        <v>30</v>
      </c>
      <c r="F19" s="197" t="s">
        <v>1342</v>
      </c>
      <c r="G19" s="206" t="s">
        <v>1341</v>
      </c>
      <c r="H19" s="197" t="s">
        <v>1625</v>
      </c>
      <c r="I19" s="197" t="s">
        <v>1626</v>
      </c>
    </row>
    <row r="20" spans="2:11" ht="19.95" customHeight="1" x14ac:dyDescent="0.3">
      <c r="B20" s="203" t="s">
        <v>91</v>
      </c>
      <c r="C20" s="197">
        <v>17</v>
      </c>
      <c r="D20" s="197">
        <v>10</v>
      </c>
      <c r="E20" s="197">
        <v>7</v>
      </c>
      <c r="F20" s="197" t="s">
        <v>1336</v>
      </c>
      <c r="G20" s="210" t="s">
        <v>1335</v>
      </c>
      <c r="H20" s="197" t="s">
        <v>1627</v>
      </c>
      <c r="I20" s="197" t="s">
        <v>1628</v>
      </c>
    </row>
    <row r="21" spans="2:11" ht="19.95" customHeight="1" x14ac:dyDescent="0.3">
      <c r="B21" s="203" t="s">
        <v>93</v>
      </c>
      <c r="C21" s="197">
        <v>16</v>
      </c>
      <c r="D21" s="197">
        <v>11</v>
      </c>
      <c r="E21" s="197">
        <v>5</v>
      </c>
      <c r="F21" s="197" t="s">
        <v>1331</v>
      </c>
      <c r="G21" s="210" t="s">
        <v>1330</v>
      </c>
      <c r="H21" s="197" t="s">
        <v>1629</v>
      </c>
      <c r="I21" s="197" t="s">
        <v>1630</v>
      </c>
    </row>
    <row r="22" spans="2:11" ht="19.95" customHeight="1" x14ac:dyDescent="0.3">
      <c r="B22" s="203" t="s">
        <v>711</v>
      </c>
      <c r="C22" s="197">
        <v>27</v>
      </c>
      <c r="D22" s="197">
        <v>21</v>
      </c>
      <c r="E22" s="197">
        <v>6</v>
      </c>
      <c r="F22" s="197" t="s">
        <v>1325</v>
      </c>
      <c r="G22" s="203" t="s">
        <v>1324</v>
      </c>
      <c r="H22" s="197" t="s">
        <v>1631</v>
      </c>
      <c r="I22" s="197" t="s">
        <v>1630</v>
      </c>
    </row>
    <row r="23" spans="2:11" ht="19.95" customHeight="1" x14ac:dyDescent="0.3">
      <c r="B23" s="202" t="s">
        <v>712</v>
      </c>
      <c r="C23" s="197">
        <v>37</v>
      </c>
      <c r="D23" s="197">
        <v>15</v>
      </c>
      <c r="E23" s="197">
        <v>20</v>
      </c>
      <c r="F23" s="197" t="s">
        <v>1319</v>
      </c>
      <c r="G23" s="206" t="s">
        <v>1318</v>
      </c>
      <c r="H23" s="197" t="s">
        <v>1632</v>
      </c>
      <c r="I23" s="197" t="s">
        <v>1633</v>
      </c>
    </row>
    <row r="24" spans="2:11" ht="19.95" customHeight="1" x14ac:dyDescent="0.3">
      <c r="B24" s="202" t="s">
        <v>162</v>
      </c>
      <c r="C24" s="197">
        <v>25</v>
      </c>
      <c r="D24" s="197">
        <v>11</v>
      </c>
      <c r="E24" s="197">
        <v>14</v>
      </c>
      <c r="F24" s="197" t="s">
        <v>1313</v>
      </c>
      <c r="G24" s="206" t="s">
        <v>1312</v>
      </c>
      <c r="H24" s="197" t="s">
        <v>1634</v>
      </c>
      <c r="I24" s="197" t="s">
        <v>1635</v>
      </c>
    </row>
    <row r="25" spans="2:11" ht="19.95" customHeight="1" x14ac:dyDescent="0.3">
      <c r="B25" s="203" t="s">
        <v>220</v>
      </c>
      <c r="C25" s="197">
        <v>32</v>
      </c>
      <c r="D25" s="197">
        <v>24</v>
      </c>
      <c r="E25" s="197">
        <v>8</v>
      </c>
      <c r="F25" s="197" t="s">
        <v>1308</v>
      </c>
      <c r="G25" s="203" t="s">
        <v>1307</v>
      </c>
      <c r="H25" s="197" t="s">
        <v>1636</v>
      </c>
      <c r="I25" s="197" t="s">
        <v>1630</v>
      </c>
    </row>
    <row r="26" spans="2:11" ht="19.95" customHeight="1" x14ac:dyDescent="0.3">
      <c r="B26" s="206" t="s">
        <v>713</v>
      </c>
      <c r="C26" s="197">
        <v>107</v>
      </c>
      <c r="D26" s="197">
        <v>42</v>
      </c>
      <c r="E26" s="197">
        <v>62</v>
      </c>
      <c r="F26" s="197" t="s">
        <v>1302</v>
      </c>
      <c r="G26" s="206" t="s">
        <v>1301</v>
      </c>
      <c r="H26" s="197" t="s">
        <v>1637</v>
      </c>
      <c r="I26" s="197" t="s">
        <v>1626</v>
      </c>
    </row>
    <row r="27" spans="2:11" ht="19.95" customHeight="1" x14ac:dyDescent="0.3">
      <c r="B27" s="210" t="s">
        <v>714</v>
      </c>
      <c r="C27" s="197">
        <v>80</v>
      </c>
      <c r="D27" s="197">
        <v>46</v>
      </c>
      <c r="E27" s="197">
        <v>31</v>
      </c>
      <c r="F27" s="197" t="s">
        <v>1296</v>
      </c>
      <c r="G27" s="210" t="s">
        <v>1295</v>
      </c>
      <c r="H27" s="197" t="s">
        <v>1638</v>
      </c>
      <c r="I27" s="197" t="s">
        <v>1639</v>
      </c>
    </row>
    <row r="28" spans="2:11" ht="19.95" customHeight="1" x14ac:dyDescent="0.3">
      <c r="B28" s="210" t="s">
        <v>715</v>
      </c>
      <c r="C28" s="197">
        <v>90</v>
      </c>
      <c r="D28" s="197">
        <v>40</v>
      </c>
      <c r="E28" s="197">
        <v>48</v>
      </c>
      <c r="F28" s="197" t="s">
        <v>1290</v>
      </c>
      <c r="G28" s="206" t="s">
        <v>1289</v>
      </c>
      <c r="H28" s="197" t="s">
        <v>1640</v>
      </c>
      <c r="I28" s="197" t="s">
        <v>1641</v>
      </c>
    </row>
    <row r="29" spans="2:11" ht="19.95" customHeight="1" x14ac:dyDescent="0.3"/>
    <row r="30" spans="2:11" ht="19.95" customHeight="1" x14ac:dyDescent="0.3"/>
    <row r="31" spans="2:11" ht="10.050000000000001" customHeight="1" x14ac:dyDescent="0.3">
      <c r="B31" s="357" t="s">
        <v>1642</v>
      </c>
      <c r="C31" s="291"/>
      <c r="D31" s="291"/>
      <c r="E31" s="291"/>
      <c r="F31" s="291"/>
      <c r="G31" s="291"/>
      <c r="H31" s="291"/>
      <c r="I31" s="291"/>
      <c r="J31" s="291"/>
      <c r="K31" s="291"/>
    </row>
    <row r="32" spans="2:11" ht="28.05" customHeight="1" x14ac:dyDescent="0.3">
      <c r="B32" s="195" t="s">
        <v>1643</v>
      </c>
      <c r="C32" s="195" t="s">
        <v>1644</v>
      </c>
      <c r="D32" s="195" t="s">
        <v>1645</v>
      </c>
      <c r="E32" s="195" t="s">
        <v>1559</v>
      </c>
      <c r="F32" s="195" t="s">
        <v>1560</v>
      </c>
      <c r="G32" s="195" t="s">
        <v>1646</v>
      </c>
    </row>
    <row r="33" spans="2:11" ht="19.95" customHeight="1" x14ac:dyDescent="0.3">
      <c r="B33" s="197" t="s">
        <v>1647</v>
      </c>
      <c r="C33" s="211" t="s">
        <v>1648</v>
      </c>
      <c r="D33" s="197">
        <v>464</v>
      </c>
      <c r="E33" s="202" t="s">
        <v>1586</v>
      </c>
      <c r="F33" s="202" t="s">
        <v>1649</v>
      </c>
      <c r="G33" s="197" t="s">
        <v>1650</v>
      </c>
    </row>
    <row r="34" spans="2:11" ht="19.95" customHeight="1" x14ac:dyDescent="0.3">
      <c r="B34" s="197" t="s">
        <v>1651</v>
      </c>
      <c r="C34" s="211" t="s">
        <v>1652</v>
      </c>
      <c r="D34" s="197">
        <v>465</v>
      </c>
      <c r="E34" s="202" t="s">
        <v>1653</v>
      </c>
      <c r="F34" s="202" t="s">
        <v>1654</v>
      </c>
      <c r="G34" s="197" t="s">
        <v>1650</v>
      </c>
    </row>
    <row r="35" spans="2:11" ht="19.95" customHeight="1" x14ac:dyDescent="0.3">
      <c r="B35" s="197" t="s">
        <v>1655</v>
      </c>
      <c r="C35" s="211" t="s">
        <v>1656</v>
      </c>
      <c r="D35" s="197">
        <v>321</v>
      </c>
      <c r="E35" s="203" t="s">
        <v>1657</v>
      </c>
      <c r="F35" s="203" t="s">
        <v>1658</v>
      </c>
      <c r="G35" s="197" t="s">
        <v>1659</v>
      </c>
    </row>
    <row r="36" spans="2:11" ht="19.95" customHeight="1" x14ac:dyDescent="0.3">
      <c r="B36" s="197" t="s">
        <v>1660</v>
      </c>
      <c r="C36" s="211" t="s">
        <v>1661</v>
      </c>
      <c r="D36" s="197">
        <v>382</v>
      </c>
      <c r="E36" s="202" t="s">
        <v>1653</v>
      </c>
      <c r="F36" s="202" t="s">
        <v>1662</v>
      </c>
      <c r="G36" s="197" t="s">
        <v>1663</v>
      </c>
    </row>
    <row r="37" spans="2:11" ht="19.95" customHeight="1" x14ac:dyDescent="0.3">
      <c r="B37" s="197" t="s">
        <v>1664</v>
      </c>
      <c r="C37" s="211" t="s">
        <v>1665</v>
      </c>
      <c r="D37" s="197">
        <v>185</v>
      </c>
      <c r="E37" s="203" t="s">
        <v>1666</v>
      </c>
      <c r="F37" s="203" t="s">
        <v>1667</v>
      </c>
      <c r="G37" s="197" t="s">
        <v>1668</v>
      </c>
    </row>
    <row r="38" spans="2:11" ht="19.95" customHeight="1" x14ac:dyDescent="0.3">
      <c r="B38" s="197" t="s">
        <v>1669</v>
      </c>
      <c r="C38" s="211" t="s">
        <v>1670</v>
      </c>
      <c r="D38" s="197">
        <v>365</v>
      </c>
      <c r="E38" s="206" t="s">
        <v>1671</v>
      </c>
      <c r="F38" s="206" t="s">
        <v>1672</v>
      </c>
      <c r="G38" s="197" t="s">
        <v>1663</v>
      </c>
    </row>
    <row r="39" spans="2:11" ht="19.95" customHeight="1" x14ac:dyDescent="0.3"/>
    <row r="40" spans="2:11" ht="19.95" customHeight="1" x14ac:dyDescent="0.3">
      <c r="B40" s="357" t="s">
        <v>1673</v>
      </c>
      <c r="C40" s="291"/>
      <c r="D40" s="291"/>
      <c r="E40" s="291"/>
      <c r="F40" s="291"/>
      <c r="G40" s="291"/>
      <c r="H40" s="291"/>
      <c r="I40" s="291"/>
      <c r="J40" s="291"/>
      <c r="K40" s="291"/>
    </row>
    <row r="41" spans="2:11" ht="48" customHeight="1" x14ac:dyDescent="0.3">
      <c r="B41" s="212" t="s">
        <v>1674</v>
      </c>
      <c r="C41" s="358" t="s">
        <v>1675</v>
      </c>
      <c r="D41" s="338"/>
      <c r="E41" s="338"/>
      <c r="F41" s="338"/>
      <c r="G41" s="338"/>
      <c r="H41" s="338"/>
      <c r="I41" s="338"/>
      <c r="J41" s="338"/>
      <c r="K41" s="339"/>
    </row>
    <row r="42" spans="2:11" ht="48" customHeight="1" x14ac:dyDescent="0.3">
      <c r="B42" s="213" t="s">
        <v>1676</v>
      </c>
      <c r="C42" s="359" t="s">
        <v>1677</v>
      </c>
      <c r="D42" s="338"/>
      <c r="E42" s="338"/>
      <c r="F42" s="338"/>
      <c r="G42" s="338"/>
      <c r="H42" s="338"/>
      <c r="I42" s="338"/>
      <c r="J42" s="338"/>
      <c r="K42" s="339"/>
    </row>
    <row r="43" spans="2:11" ht="48" customHeight="1" x14ac:dyDescent="0.3">
      <c r="B43" s="214" t="s">
        <v>1678</v>
      </c>
      <c r="C43" s="356" t="s">
        <v>1679</v>
      </c>
      <c r="D43" s="338"/>
      <c r="E43" s="338"/>
      <c r="F43" s="338"/>
      <c r="G43" s="338"/>
      <c r="H43" s="338"/>
      <c r="I43" s="338"/>
      <c r="J43" s="338"/>
      <c r="K43" s="339"/>
    </row>
    <row r="44" spans="2:11" ht="48" customHeight="1" x14ac:dyDescent="0.3">
      <c r="B44" s="215" t="s">
        <v>1680</v>
      </c>
      <c r="C44" s="352" t="s">
        <v>1681</v>
      </c>
      <c r="D44" s="338"/>
      <c r="E44" s="338"/>
      <c r="F44" s="338"/>
      <c r="G44" s="338"/>
      <c r="H44" s="338"/>
      <c r="I44" s="338"/>
      <c r="J44" s="338"/>
      <c r="K44" s="339"/>
    </row>
    <row r="45" spans="2:11" ht="48" customHeight="1" x14ac:dyDescent="0.3">
      <c r="B45" s="216" t="s">
        <v>1682</v>
      </c>
      <c r="C45" s="354" t="s">
        <v>1683</v>
      </c>
      <c r="D45" s="338"/>
      <c r="E45" s="338"/>
      <c r="F45" s="338"/>
      <c r="G45" s="338"/>
      <c r="H45" s="338"/>
      <c r="I45" s="338"/>
      <c r="J45" s="338"/>
      <c r="K45" s="339"/>
    </row>
  </sheetData>
  <mergeCells count="11">
    <mergeCell ref="C44:K44"/>
    <mergeCell ref="B15:K15"/>
    <mergeCell ref="C45:K45"/>
    <mergeCell ref="B2:K2"/>
    <mergeCell ref="C43:K43"/>
    <mergeCell ref="B31:K31"/>
    <mergeCell ref="C41:K41"/>
    <mergeCell ref="B4:K4"/>
    <mergeCell ref="C42:K42"/>
    <mergeCell ref="B17:K17"/>
    <mergeCell ref="B40:K40"/>
  </mergeCell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rgb="FFF5A623"/>
  </sheetPr>
  <dimension ref="A1:I72"/>
  <sheetViews>
    <sheetView showGridLines="0" workbookViewId="0">
      <pane xSplit="1" ySplit="3" topLeftCell="B4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4" customWidth="1"/>
    <col min="2" max="2" width="32" customWidth="1"/>
    <col min="3" max="6" width="9" customWidth="1"/>
    <col min="7" max="8" width="12" customWidth="1"/>
    <col min="9" max="9" width="16" customWidth="1"/>
    <col min="10" max="10" width="2" customWidth="1"/>
  </cols>
  <sheetData>
    <row r="1" spans="1:9" ht="7.95" customHeight="1" x14ac:dyDescent="0.3"/>
    <row r="2" spans="1:9" ht="55.05" customHeight="1" x14ac:dyDescent="0.3">
      <c r="B2" s="362" t="s">
        <v>1684</v>
      </c>
      <c r="C2" s="291"/>
      <c r="D2" s="291"/>
      <c r="E2" s="291"/>
      <c r="F2" s="291"/>
      <c r="G2" s="291"/>
      <c r="H2" s="291"/>
      <c r="I2" s="291"/>
    </row>
    <row r="3" spans="1:9" ht="7.95" customHeight="1" x14ac:dyDescent="0.3"/>
    <row r="4" spans="1:9" ht="25.95" customHeight="1" x14ac:dyDescent="0.3">
      <c r="B4" s="361" t="s">
        <v>1685</v>
      </c>
      <c r="C4" s="291"/>
      <c r="D4" s="291"/>
      <c r="E4" s="291"/>
      <c r="F4" s="291"/>
      <c r="G4" s="291"/>
      <c r="H4" s="291"/>
      <c r="I4" s="291"/>
    </row>
    <row r="5" spans="1:9" ht="19.95" customHeight="1" x14ac:dyDescent="0.3">
      <c r="B5" s="217" t="s">
        <v>1643</v>
      </c>
      <c r="C5" s="217" t="s">
        <v>1686</v>
      </c>
      <c r="D5" s="217" t="s">
        <v>1644</v>
      </c>
      <c r="E5" s="217" t="s">
        <v>1687</v>
      </c>
      <c r="F5" s="217" t="s">
        <v>1688</v>
      </c>
      <c r="G5" s="217" t="s">
        <v>1689</v>
      </c>
      <c r="H5" s="217" t="s">
        <v>1690</v>
      </c>
    </row>
    <row r="6" spans="1:9" ht="19.95" customHeight="1" x14ac:dyDescent="0.3">
      <c r="B6" s="218" t="s">
        <v>71</v>
      </c>
      <c r="C6" s="219" t="s">
        <v>1691</v>
      </c>
      <c r="D6" s="220" t="s">
        <v>1692</v>
      </c>
      <c r="E6" s="221" t="s">
        <v>1586</v>
      </c>
      <c r="F6" s="222" t="s">
        <v>1649</v>
      </c>
      <c r="G6" s="223" t="s">
        <v>1693</v>
      </c>
      <c r="H6" s="219" t="s">
        <v>1694</v>
      </c>
    </row>
    <row r="7" spans="1:9" ht="19.95" customHeight="1" x14ac:dyDescent="0.3">
      <c r="B7" s="218" t="s">
        <v>72</v>
      </c>
      <c r="C7" s="219" t="s">
        <v>1214</v>
      </c>
      <c r="D7" s="224" t="s">
        <v>1695</v>
      </c>
      <c r="E7" s="221" t="s">
        <v>1653</v>
      </c>
      <c r="F7" s="221" t="s">
        <v>1654</v>
      </c>
      <c r="G7" s="223" t="s">
        <v>1693</v>
      </c>
      <c r="H7" s="219" t="s">
        <v>1694</v>
      </c>
    </row>
    <row r="8" spans="1:9" ht="19.95" customHeight="1" x14ac:dyDescent="0.3">
      <c r="B8" s="225" t="s">
        <v>73</v>
      </c>
      <c r="C8" s="219" t="s">
        <v>1696</v>
      </c>
      <c r="D8" s="220" t="s">
        <v>1697</v>
      </c>
      <c r="E8" s="226" t="s">
        <v>1657</v>
      </c>
      <c r="F8" s="222" t="s">
        <v>1658</v>
      </c>
      <c r="G8" s="223" t="s">
        <v>1693</v>
      </c>
      <c r="H8" s="219" t="s">
        <v>1698</v>
      </c>
    </row>
    <row r="9" spans="1:9" ht="19.95" customHeight="1" x14ac:dyDescent="0.3">
      <c r="B9" s="218" t="s">
        <v>74</v>
      </c>
      <c r="C9" s="219" t="s">
        <v>1124</v>
      </c>
      <c r="D9" s="224" t="s">
        <v>1699</v>
      </c>
      <c r="E9" s="221" t="s">
        <v>1653</v>
      </c>
      <c r="F9" s="221" t="s">
        <v>1662</v>
      </c>
      <c r="G9" s="222" t="s">
        <v>1700</v>
      </c>
      <c r="H9" s="219" t="s">
        <v>1694</v>
      </c>
    </row>
    <row r="10" spans="1:9" ht="19.95" customHeight="1" x14ac:dyDescent="0.3">
      <c r="B10" s="225" t="s">
        <v>75</v>
      </c>
      <c r="C10" s="219" t="s">
        <v>1701</v>
      </c>
      <c r="D10" s="220" t="s">
        <v>1702</v>
      </c>
      <c r="E10" s="226" t="s">
        <v>1666</v>
      </c>
      <c r="F10" s="222" t="s">
        <v>1667</v>
      </c>
      <c r="G10" s="222" t="s">
        <v>1700</v>
      </c>
      <c r="H10" s="219" t="s">
        <v>1698</v>
      </c>
    </row>
    <row r="11" spans="1:9" ht="19.95" customHeight="1" x14ac:dyDescent="0.3">
      <c r="B11" s="218" t="s">
        <v>76</v>
      </c>
      <c r="C11" s="219" t="s">
        <v>1703</v>
      </c>
      <c r="D11" s="224" t="s">
        <v>1704</v>
      </c>
      <c r="E11" s="227" t="s">
        <v>1671</v>
      </c>
      <c r="F11" s="221" t="s">
        <v>1672</v>
      </c>
      <c r="G11" s="222" t="s">
        <v>1700</v>
      </c>
      <c r="H11" s="219" t="s">
        <v>1694</v>
      </c>
    </row>
    <row r="12" spans="1:9" ht="7.95" customHeight="1" x14ac:dyDescent="0.3"/>
    <row r="13" spans="1:9" ht="25.95" customHeight="1" x14ac:dyDescent="0.3">
      <c r="B13" s="361" t="s">
        <v>1705</v>
      </c>
      <c r="C13" s="291"/>
      <c r="D13" s="291"/>
      <c r="E13" s="291"/>
      <c r="F13" s="291"/>
      <c r="G13" s="291"/>
      <c r="H13" s="291"/>
      <c r="I13" s="291"/>
    </row>
    <row r="14" spans="1:9" ht="19.95" customHeight="1" x14ac:dyDescent="0.3">
      <c r="A14" s="217" t="s">
        <v>492</v>
      </c>
      <c r="B14" s="217" t="s">
        <v>1706</v>
      </c>
      <c r="C14" s="217" t="s">
        <v>46</v>
      </c>
      <c r="D14" s="217" t="s">
        <v>1707</v>
      </c>
      <c r="E14" s="217" t="s">
        <v>1708</v>
      </c>
      <c r="F14" s="217" t="s">
        <v>1561</v>
      </c>
      <c r="G14" s="217" t="s">
        <v>1709</v>
      </c>
      <c r="H14" s="217" t="s">
        <v>1710</v>
      </c>
      <c r="I14" s="217" t="s">
        <v>1646</v>
      </c>
    </row>
    <row r="15" spans="1:9" ht="19.95" customHeight="1" x14ac:dyDescent="0.3">
      <c r="A15" s="228" t="s">
        <v>1711</v>
      </c>
      <c r="B15" s="229" t="s">
        <v>1712</v>
      </c>
      <c r="C15" s="230">
        <v>56</v>
      </c>
      <c r="D15" s="231" t="s">
        <v>1713</v>
      </c>
      <c r="E15" s="230" t="s">
        <v>1714</v>
      </c>
      <c r="F15" s="230" t="s">
        <v>1443</v>
      </c>
      <c r="G15" s="231" t="s">
        <v>1715</v>
      </c>
      <c r="H15" s="232" t="s">
        <v>1716</v>
      </c>
      <c r="I15" s="219" t="s">
        <v>1717</v>
      </c>
    </row>
    <row r="16" spans="1:9" ht="19.95" customHeight="1" x14ac:dyDescent="0.3">
      <c r="A16" s="228" t="s">
        <v>1718</v>
      </c>
      <c r="B16" s="233" t="s">
        <v>1719</v>
      </c>
      <c r="C16" s="234">
        <v>56</v>
      </c>
      <c r="D16" s="231" t="s">
        <v>1713</v>
      </c>
      <c r="E16" s="234" t="s">
        <v>1714</v>
      </c>
      <c r="F16" s="234" t="s">
        <v>1443</v>
      </c>
      <c r="G16" s="231" t="s">
        <v>1715</v>
      </c>
      <c r="H16" s="232" t="s">
        <v>1716</v>
      </c>
      <c r="I16" s="219" t="s">
        <v>1717</v>
      </c>
    </row>
    <row r="17" spans="1:9" ht="19.95" customHeight="1" x14ac:dyDescent="0.3">
      <c r="A17" s="228" t="s">
        <v>1720</v>
      </c>
      <c r="B17" s="229" t="s">
        <v>1721</v>
      </c>
      <c r="C17" s="230">
        <v>117</v>
      </c>
      <c r="D17" s="235" t="s">
        <v>1722</v>
      </c>
      <c r="E17" s="230" t="s">
        <v>1723</v>
      </c>
      <c r="F17" s="230" t="s">
        <v>1374</v>
      </c>
      <c r="G17" s="235" t="s">
        <v>1724</v>
      </c>
      <c r="H17" s="232" t="s">
        <v>1716</v>
      </c>
      <c r="I17" s="219" t="s">
        <v>1725</v>
      </c>
    </row>
    <row r="18" spans="1:9" ht="19.95" customHeight="1" x14ac:dyDescent="0.3">
      <c r="A18" s="228" t="s">
        <v>1480</v>
      </c>
      <c r="B18" s="233" t="s">
        <v>1726</v>
      </c>
      <c r="C18" s="234">
        <v>117</v>
      </c>
      <c r="D18" s="235" t="s">
        <v>1722</v>
      </c>
      <c r="E18" s="234" t="s">
        <v>1723</v>
      </c>
      <c r="F18" s="234" t="s">
        <v>1374</v>
      </c>
      <c r="G18" s="235" t="s">
        <v>1724</v>
      </c>
      <c r="H18" s="232" t="s">
        <v>1716</v>
      </c>
      <c r="I18" s="219" t="s">
        <v>1725</v>
      </c>
    </row>
    <row r="19" spans="1:9" ht="19.95" customHeight="1" x14ac:dyDescent="0.3">
      <c r="A19" s="228" t="s">
        <v>1482</v>
      </c>
      <c r="B19" s="229" t="s">
        <v>1727</v>
      </c>
      <c r="C19" s="230">
        <v>110</v>
      </c>
      <c r="D19" s="235" t="s">
        <v>1728</v>
      </c>
      <c r="E19" s="230" t="s">
        <v>1729</v>
      </c>
      <c r="F19" s="230" t="s">
        <v>1667</v>
      </c>
      <c r="G19" s="235" t="s">
        <v>1730</v>
      </c>
      <c r="H19" s="232" t="s">
        <v>1716</v>
      </c>
      <c r="I19" s="219" t="s">
        <v>1725</v>
      </c>
    </row>
    <row r="20" spans="1:9" ht="19.95" customHeight="1" x14ac:dyDescent="0.3">
      <c r="A20" s="228" t="s">
        <v>1484</v>
      </c>
      <c r="B20" s="233" t="s">
        <v>1731</v>
      </c>
      <c r="C20" s="234">
        <v>110</v>
      </c>
      <c r="D20" s="235" t="s">
        <v>1728</v>
      </c>
      <c r="E20" s="234" t="s">
        <v>1729</v>
      </c>
      <c r="F20" s="234" t="s">
        <v>1667</v>
      </c>
      <c r="G20" s="235" t="s">
        <v>1730</v>
      </c>
      <c r="H20" s="232" t="s">
        <v>1716</v>
      </c>
      <c r="I20" s="219" t="s">
        <v>1725</v>
      </c>
    </row>
    <row r="21" spans="1:9" ht="19.95" customHeight="1" x14ac:dyDescent="0.3">
      <c r="A21" s="228" t="s">
        <v>1486</v>
      </c>
      <c r="B21" s="229" t="s">
        <v>1732</v>
      </c>
      <c r="C21" s="230">
        <v>54</v>
      </c>
      <c r="D21" s="231" t="s">
        <v>1733</v>
      </c>
      <c r="E21" s="230" t="s">
        <v>1734</v>
      </c>
      <c r="F21" s="230" t="s">
        <v>1443</v>
      </c>
      <c r="G21" s="235" t="s">
        <v>1735</v>
      </c>
      <c r="H21" s="236" t="s">
        <v>1736</v>
      </c>
      <c r="I21" s="219" t="s">
        <v>1725</v>
      </c>
    </row>
    <row r="22" spans="1:9" ht="19.95" customHeight="1" x14ac:dyDescent="0.3">
      <c r="A22" s="228" t="s">
        <v>1737</v>
      </c>
      <c r="B22" s="233" t="s">
        <v>1738</v>
      </c>
      <c r="C22" s="234">
        <v>54</v>
      </c>
      <c r="D22" s="231" t="s">
        <v>1733</v>
      </c>
      <c r="E22" s="234" t="s">
        <v>1734</v>
      </c>
      <c r="F22" s="234" t="s">
        <v>1443</v>
      </c>
      <c r="G22" s="235" t="s">
        <v>1735</v>
      </c>
      <c r="H22" s="236" t="s">
        <v>1736</v>
      </c>
      <c r="I22" s="219" t="s">
        <v>1725</v>
      </c>
    </row>
    <row r="23" spans="1:9" ht="19.95" customHeight="1" x14ac:dyDescent="0.3">
      <c r="A23" s="228" t="s">
        <v>1739</v>
      </c>
      <c r="B23" s="229" t="s">
        <v>1740</v>
      </c>
      <c r="C23" s="230">
        <v>104</v>
      </c>
      <c r="D23" s="235" t="s">
        <v>1741</v>
      </c>
      <c r="E23" s="230" t="s">
        <v>1742</v>
      </c>
      <c r="F23" s="230" t="s">
        <v>1743</v>
      </c>
      <c r="G23" s="235" t="s">
        <v>1744</v>
      </c>
      <c r="H23" s="232" t="s">
        <v>1716</v>
      </c>
      <c r="I23" s="219" t="s">
        <v>1725</v>
      </c>
    </row>
    <row r="24" spans="1:9" ht="19.95" customHeight="1" x14ac:dyDescent="0.3">
      <c r="A24" s="228" t="s">
        <v>1745</v>
      </c>
      <c r="B24" s="233" t="s">
        <v>1746</v>
      </c>
      <c r="C24" s="234">
        <v>104</v>
      </c>
      <c r="D24" s="235" t="s">
        <v>1741</v>
      </c>
      <c r="E24" s="234" t="s">
        <v>1742</v>
      </c>
      <c r="F24" s="234" t="s">
        <v>1743</v>
      </c>
      <c r="G24" s="235" t="s">
        <v>1744</v>
      </c>
      <c r="H24" s="232" t="s">
        <v>1716</v>
      </c>
      <c r="I24" s="219" t="s">
        <v>1725</v>
      </c>
    </row>
    <row r="25" spans="1:9" ht="19.95" customHeight="1" x14ac:dyDescent="0.3">
      <c r="A25" s="228" t="s">
        <v>1747</v>
      </c>
      <c r="B25" s="229" t="s">
        <v>1748</v>
      </c>
      <c r="C25" s="230">
        <v>101</v>
      </c>
      <c r="D25" s="235" t="s">
        <v>1749</v>
      </c>
      <c r="E25" s="230" t="s">
        <v>1750</v>
      </c>
      <c r="F25" s="230" t="s">
        <v>1374</v>
      </c>
      <c r="G25" s="235" t="s">
        <v>1751</v>
      </c>
      <c r="H25" s="232" t="s">
        <v>1716</v>
      </c>
      <c r="I25" s="219" t="s">
        <v>1725</v>
      </c>
    </row>
    <row r="26" spans="1:9" ht="19.95" customHeight="1" x14ac:dyDescent="0.3">
      <c r="A26" s="228" t="s">
        <v>1752</v>
      </c>
      <c r="B26" s="233" t="s">
        <v>1753</v>
      </c>
      <c r="C26" s="234">
        <v>101</v>
      </c>
      <c r="D26" s="235" t="s">
        <v>1749</v>
      </c>
      <c r="E26" s="234" t="s">
        <v>1750</v>
      </c>
      <c r="F26" s="234" t="s">
        <v>1374</v>
      </c>
      <c r="G26" s="235" t="s">
        <v>1751</v>
      </c>
      <c r="H26" s="232" t="s">
        <v>1716</v>
      </c>
      <c r="I26" s="219" t="s">
        <v>1725</v>
      </c>
    </row>
    <row r="27" spans="1:9" ht="19.95" customHeight="1" x14ac:dyDescent="0.3">
      <c r="A27" s="228" t="s">
        <v>1754</v>
      </c>
      <c r="B27" s="229" t="s">
        <v>1755</v>
      </c>
      <c r="C27" s="230">
        <v>51</v>
      </c>
      <c r="D27" s="231" t="s">
        <v>1335</v>
      </c>
      <c r="E27" s="230" t="s">
        <v>1333</v>
      </c>
      <c r="F27" s="230" t="s">
        <v>1756</v>
      </c>
      <c r="G27" s="235" t="s">
        <v>1757</v>
      </c>
      <c r="H27" s="226" t="s">
        <v>1438</v>
      </c>
      <c r="I27" s="219" t="s">
        <v>1758</v>
      </c>
    </row>
    <row r="28" spans="1:9" ht="19.95" customHeight="1" x14ac:dyDescent="0.3">
      <c r="A28" s="228" t="s">
        <v>1759</v>
      </c>
      <c r="B28" s="233" t="s">
        <v>1760</v>
      </c>
      <c r="C28" s="234">
        <v>51</v>
      </c>
      <c r="D28" s="231" t="s">
        <v>1335</v>
      </c>
      <c r="E28" s="234" t="s">
        <v>1333</v>
      </c>
      <c r="F28" s="234" t="s">
        <v>1756</v>
      </c>
      <c r="G28" s="235" t="s">
        <v>1757</v>
      </c>
      <c r="H28" s="226" t="s">
        <v>1438</v>
      </c>
      <c r="I28" s="219" t="s">
        <v>1758</v>
      </c>
    </row>
    <row r="29" spans="1:9" ht="19.95" customHeight="1" x14ac:dyDescent="0.3">
      <c r="A29" s="228" t="s">
        <v>1761</v>
      </c>
      <c r="B29" s="229" t="s">
        <v>1762</v>
      </c>
      <c r="C29" s="230">
        <v>51</v>
      </c>
      <c r="D29" s="231" t="s">
        <v>1335</v>
      </c>
      <c r="E29" s="230" t="s">
        <v>1333</v>
      </c>
      <c r="F29" s="230" t="s">
        <v>1756</v>
      </c>
      <c r="G29" s="235" t="s">
        <v>1757</v>
      </c>
      <c r="H29" s="226" t="s">
        <v>1438</v>
      </c>
      <c r="I29" s="219" t="s">
        <v>1758</v>
      </c>
    </row>
    <row r="30" spans="1:9" ht="19.95" customHeight="1" x14ac:dyDescent="0.3">
      <c r="A30" s="228" t="s">
        <v>1763</v>
      </c>
      <c r="B30" s="233" t="s">
        <v>1764</v>
      </c>
      <c r="C30" s="234">
        <v>51</v>
      </c>
      <c r="D30" s="231" t="s">
        <v>1335</v>
      </c>
      <c r="E30" s="234" t="s">
        <v>1333</v>
      </c>
      <c r="F30" s="234" t="s">
        <v>1756</v>
      </c>
      <c r="G30" s="235" t="s">
        <v>1757</v>
      </c>
      <c r="H30" s="226" t="s">
        <v>1438</v>
      </c>
      <c r="I30" s="219" t="s">
        <v>1758</v>
      </c>
    </row>
    <row r="31" spans="1:9" ht="19.95" customHeight="1" x14ac:dyDescent="0.3">
      <c r="A31" s="228" t="s">
        <v>1765</v>
      </c>
      <c r="B31" s="229" t="s">
        <v>1766</v>
      </c>
      <c r="C31" s="230">
        <v>264</v>
      </c>
      <c r="D31" s="237" t="s">
        <v>1767</v>
      </c>
      <c r="E31" s="230" t="s">
        <v>1768</v>
      </c>
      <c r="F31" s="230" t="s">
        <v>1769</v>
      </c>
      <c r="G31" s="235" t="s">
        <v>1770</v>
      </c>
      <c r="H31" s="232" t="s">
        <v>1716</v>
      </c>
      <c r="I31" s="219" t="s">
        <v>1758</v>
      </c>
    </row>
    <row r="32" spans="1:9" ht="19.95" customHeight="1" x14ac:dyDescent="0.3">
      <c r="A32" s="228" t="s">
        <v>1771</v>
      </c>
      <c r="B32" s="233" t="s">
        <v>1772</v>
      </c>
      <c r="C32" s="234">
        <v>265</v>
      </c>
      <c r="D32" s="237" t="s">
        <v>1773</v>
      </c>
      <c r="E32" s="234" t="s">
        <v>1774</v>
      </c>
      <c r="F32" s="234" t="s">
        <v>1775</v>
      </c>
      <c r="G32" s="235" t="s">
        <v>1776</v>
      </c>
      <c r="H32" s="232" t="s">
        <v>1716</v>
      </c>
      <c r="I32" s="219" t="s">
        <v>1758</v>
      </c>
    </row>
    <row r="33" spans="1:9" ht="19.95" customHeight="1" x14ac:dyDescent="0.3">
      <c r="A33" s="228" t="s">
        <v>1777</v>
      </c>
      <c r="B33" s="229" t="s">
        <v>1778</v>
      </c>
      <c r="C33" s="230">
        <v>154</v>
      </c>
      <c r="D33" s="235" t="s">
        <v>1337</v>
      </c>
      <c r="E33" s="230" t="s">
        <v>1779</v>
      </c>
      <c r="F33" s="230" t="s">
        <v>1780</v>
      </c>
      <c r="G33" s="235" t="s">
        <v>1781</v>
      </c>
      <c r="H33" s="236" t="s">
        <v>1782</v>
      </c>
      <c r="I33" s="219" t="s">
        <v>1758</v>
      </c>
    </row>
    <row r="34" spans="1:9" ht="19.95" customHeight="1" x14ac:dyDescent="0.3">
      <c r="A34" s="228" t="s">
        <v>1783</v>
      </c>
      <c r="B34" s="233" t="s">
        <v>1784</v>
      </c>
      <c r="C34" s="234">
        <v>155</v>
      </c>
      <c r="D34" s="235" t="s">
        <v>1785</v>
      </c>
      <c r="E34" s="234" t="s">
        <v>1299</v>
      </c>
      <c r="F34" s="234" t="s">
        <v>1780</v>
      </c>
      <c r="G34" s="235" t="s">
        <v>1786</v>
      </c>
      <c r="H34" s="236" t="s">
        <v>1782</v>
      </c>
      <c r="I34" s="219" t="s">
        <v>1758</v>
      </c>
    </row>
    <row r="35" spans="1:9" ht="7.95" customHeight="1" x14ac:dyDescent="0.3"/>
    <row r="36" spans="1:9" ht="25.95" customHeight="1" x14ac:dyDescent="0.3">
      <c r="B36" s="361" t="s">
        <v>1787</v>
      </c>
      <c r="C36" s="291"/>
      <c r="D36" s="291"/>
      <c r="E36" s="291"/>
      <c r="F36" s="291"/>
      <c r="G36" s="291"/>
      <c r="H36" s="291"/>
      <c r="I36" s="291"/>
    </row>
    <row r="37" spans="1:9" ht="19.95" customHeight="1" x14ac:dyDescent="0.3">
      <c r="B37" s="217" t="s">
        <v>1788</v>
      </c>
      <c r="C37" s="217" t="s">
        <v>1645</v>
      </c>
      <c r="D37" s="217" t="s">
        <v>1559</v>
      </c>
      <c r="E37" s="217" t="s">
        <v>1708</v>
      </c>
      <c r="F37" s="217" t="s">
        <v>1561</v>
      </c>
      <c r="G37" s="217" t="s">
        <v>1709</v>
      </c>
      <c r="H37" s="217" t="s">
        <v>1789</v>
      </c>
      <c r="I37" s="217" t="s">
        <v>1790</v>
      </c>
    </row>
    <row r="38" spans="1:9" ht="19.95" customHeight="1" x14ac:dyDescent="0.3">
      <c r="B38" s="218" t="s">
        <v>1791</v>
      </c>
      <c r="C38" s="219">
        <v>832</v>
      </c>
      <c r="D38" s="227" t="s">
        <v>1604</v>
      </c>
      <c r="E38" s="219" t="s">
        <v>1792</v>
      </c>
      <c r="F38" s="219" t="s">
        <v>1793</v>
      </c>
      <c r="G38" s="221" t="s">
        <v>1794</v>
      </c>
      <c r="H38" s="238" t="s">
        <v>1795</v>
      </c>
      <c r="I38" s="219"/>
    </row>
    <row r="39" spans="1:9" ht="19.95" customHeight="1" x14ac:dyDescent="0.3">
      <c r="B39" s="218" t="s">
        <v>1796</v>
      </c>
      <c r="C39" s="219">
        <v>556</v>
      </c>
      <c r="D39" s="227" t="s">
        <v>1797</v>
      </c>
      <c r="E39" s="219" t="s">
        <v>1292</v>
      </c>
      <c r="F39" s="219" t="s">
        <v>1798</v>
      </c>
      <c r="G39" s="221" t="s">
        <v>1794</v>
      </c>
      <c r="H39" s="238" t="s">
        <v>1795</v>
      </c>
      <c r="I39" s="219"/>
    </row>
    <row r="40" spans="1:9" ht="19.95" customHeight="1" x14ac:dyDescent="0.3">
      <c r="B40" s="218" t="s">
        <v>1799</v>
      </c>
      <c r="C40" s="219">
        <v>466</v>
      </c>
      <c r="D40" s="221" t="s">
        <v>1586</v>
      </c>
      <c r="E40" s="219" t="s">
        <v>1769</v>
      </c>
      <c r="F40" s="219" t="s">
        <v>1588</v>
      </c>
      <c r="G40" s="221" t="s">
        <v>1800</v>
      </c>
      <c r="H40" s="238" t="s">
        <v>1795</v>
      </c>
      <c r="I40" s="239" t="s">
        <v>1801</v>
      </c>
    </row>
    <row r="41" spans="1:9" ht="19.95" customHeight="1" x14ac:dyDescent="0.3">
      <c r="B41" s="218" t="s">
        <v>1802</v>
      </c>
      <c r="C41" s="219">
        <v>320</v>
      </c>
      <c r="D41" s="226" t="s">
        <v>1773</v>
      </c>
      <c r="E41" s="219" t="s">
        <v>1667</v>
      </c>
      <c r="F41" s="219" t="s">
        <v>1769</v>
      </c>
      <c r="G41" s="226" t="s">
        <v>1803</v>
      </c>
      <c r="H41" s="238" t="s">
        <v>1804</v>
      </c>
      <c r="I41" s="239" t="s">
        <v>1805</v>
      </c>
    </row>
    <row r="42" spans="1:9" ht="19.95" customHeight="1" x14ac:dyDescent="0.3">
      <c r="B42" s="218" t="s">
        <v>1806</v>
      </c>
      <c r="C42" s="219">
        <v>146</v>
      </c>
      <c r="D42" s="221" t="s">
        <v>1807</v>
      </c>
      <c r="E42" s="219" t="s">
        <v>1418</v>
      </c>
      <c r="F42" s="219" t="s">
        <v>1394</v>
      </c>
      <c r="G42" s="226" t="s">
        <v>1808</v>
      </c>
      <c r="H42" s="238" t="s">
        <v>1804</v>
      </c>
      <c r="I42" s="219"/>
    </row>
    <row r="43" spans="1:9" ht="19.95" customHeight="1" x14ac:dyDescent="0.3">
      <c r="B43" s="218" t="s">
        <v>1809</v>
      </c>
      <c r="C43" s="219">
        <v>144</v>
      </c>
      <c r="D43" s="221" t="s">
        <v>1573</v>
      </c>
      <c r="E43" s="219" t="s">
        <v>1574</v>
      </c>
      <c r="F43" s="219" t="s">
        <v>1575</v>
      </c>
      <c r="G43" s="226" t="s">
        <v>1578</v>
      </c>
      <c r="H43" s="238" t="s">
        <v>1804</v>
      </c>
      <c r="I43" s="239" t="s">
        <v>1810</v>
      </c>
    </row>
    <row r="44" spans="1:9" ht="19.95" customHeight="1" x14ac:dyDescent="0.3">
      <c r="B44" s="218" t="s">
        <v>1811</v>
      </c>
      <c r="C44" s="219">
        <v>21</v>
      </c>
      <c r="D44" s="226" t="s">
        <v>1566</v>
      </c>
      <c r="E44" s="219" t="s">
        <v>1567</v>
      </c>
      <c r="F44" s="219" t="s">
        <v>1568</v>
      </c>
      <c r="G44" s="226" t="s">
        <v>1571</v>
      </c>
      <c r="H44" s="238" t="s">
        <v>1804</v>
      </c>
      <c r="I44" s="239" t="s">
        <v>1810</v>
      </c>
    </row>
    <row r="45" spans="1:9" ht="19.95" customHeight="1" x14ac:dyDescent="0.3">
      <c r="B45" s="218" t="s">
        <v>1812</v>
      </c>
      <c r="C45" s="219">
        <v>21</v>
      </c>
      <c r="D45" s="226" t="s">
        <v>1566</v>
      </c>
      <c r="E45" s="219" t="s">
        <v>1567</v>
      </c>
      <c r="F45" s="219" t="s">
        <v>1568</v>
      </c>
      <c r="G45" s="226" t="s">
        <v>1571</v>
      </c>
      <c r="H45" s="238" t="s">
        <v>1804</v>
      </c>
      <c r="I45" s="239" t="s">
        <v>1810</v>
      </c>
    </row>
    <row r="46" spans="1:9" ht="7.95" customHeight="1" x14ac:dyDescent="0.3"/>
    <row r="47" spans="1:9" ht="25.95" customHeight="1" x14ac:dyDescent="0.3">
      <c r="B47" s="361" t="s">
        <v>1813</v>
      </c>
      <c r="C47" s="291"/>
      <c r="D47" s="291"/>
      <c r="E47" s="291"/>
      <c r="F47" s="291"/>
      <c r="G47" s="291"/>
      <c r="H47" s="291"/>
      <c r="I47" s="291"/>
    </row>
    <row r="48" spans="1:9" ht="19.95" customHeight="1" x14ac:dyDescent="0.3">
      <c r="B48" s="217" t="s">
        <v>1814</v>
      </c>
      <c r="C48" s="217" t="s">
        <v>46</v>
      </c>
      <c r="D48" s="217" t="s">
        <v>1559</v>
      </c>
      <c r="E48" s="217" t="s">
        <v>1708</v>
      </c>
      <c r="F48" s="217" t="s">
        <v>1709</v>
      </c>
      <c r="G48" s="217" t="s">
        <v>1646</v>
      </c>
    </row>
    <row r="49" spans="2:9" ht="22.05" customHeight="1" x14ac:dyDescent="0.3">
      <c r="B49" s="240" t="s">
        <v>1815</v>
      </c>
      <c r="C49" s="241">
        <v>107</v>
      </c>
      <c r="D49" s="235" t="s">
        <v>1816</v>
      </c>
      <c r="E49" s="241" t="s">
        <v>1817</v>
      </c>
      <c r="F49" s="231" t="s">
        <v>1818</v>
      </c>
      <c r="G49" s="241" t="s">
        <v>1819</v>
      </c>
    </row>
    <row r="50" spans="2:9" ht="22.05" customHeight="1" x14ac:dyDescent="0.3">
      <c r="B50" s="240" t="s">
        <v>1820</v>
      </c>
      <c r="C50" s="241">
        <v>54</v>
      </c>
      <c r="D50" s="231" t="s">
        <v>1733</v>
      </c>
      <c r="E50" s="241" t="s">
        <v>1734</v>
      </c>
      <c r="F50" s="235" t="s">
        <v>1735</v>
      </c>
      <c r="G50" s="241" t="s">
        <v>1821</v>
      </c>
    </row>
    <row r="51" spans="2:9" ht="22.05" customHeight="1" x14ac:dyDescent="0.3">
      <c r="B51" s="240" t="s">
        <v>1822</v>
      </c>
      <c r="C51" s="241">
        <v>110</v>
      </c>
      <c r="D51" s="235" t="s">
        <v>1728</v>
      </c>
      <c r="E51" s="241" t="s">
        <v>1729</v>
      </c>
      <c r="F51" s="235" t="s">
        <v>1730</v>
      </c>
      <c r="G51" s="241" t="s">
        <v>1823</v>
      </c>
    </row>
    <row r="52" spans="2:9" ht="22.05" customHeight="1" x14ac:dyDescent="0.3">
      <c r="B52" s="228" t="s">
        <v>1824</v>
      </c>
      <c r="C52" s="219">
        <v>104</v>
      </c>
      <c r="D52" s="236" t="s">
        <v>1741</v>
      </c>
      <c r="E52" s="219" t="s">
        <v>1742</v>
      </c>
      <c r="F52" s="236" t="s">
        <v>1744</v>
      </c>
      <c r="G52" s="219" t="s">
        <v>1825</v>
      </c>
    </row>
    <row r="53" spans="2:9" ht="22.05" customHeight="1" x14ac:dyDescent="0.3">
      <c r="B53" s="228" t="s">
        <v>1826</v>
      </c>
      <c r="C53" s="219">
        <v>67</v>
      </c>
      <c r="D53" s="236" t="s">
        <v>1827</v>
      </c>
      <c r="E53" s="219" t="s">
        <v>1828</v>
      </c>
      <c r="F53" s="236" t="s">
        <v>1829</v>
      </c>
      <c r="G53" s="219" t="s">
        <v>1830</v>
      </c>
    </row>
    <row r="54" spans="2:9" ht="22.05" customHeight="1" x14ac:dyDescent="0.3">
      <c r="B54" s="228" t="s">
        <v>1831</v>
      </c>
      <c r="C54" s="219">
        <v>51</v>
      </c>
      <c r="D54" s="232" t="s">
        <v>1335</v>
      </c>
      <c r="E54" s="219" t="s">
        <v>1333</v>
      </c>
      <c r="F54" s="236" t="s">
        <v>1757</v>
      </c>
      <c r="G54" s="219" t="s">
        <v>1830</v>
      </c>
    </row>
    <row r="55" spans="2:9" ht="22.05" customHeight="1" x14ac:dyDescent="0.3">
      <c r="B55" s="228" t="s">
        <v>1832</v>
      </c>
      <c r="C55" s="219">
        <v>265</v>
      </c>
      <c r="D55" s="226" t="s">
        <v>1773</v>
      </c>
      <c r="E55" s="219" t="s">
        <v>1774</v>
      </c>
      <c r="F55" s="236" t="s">
        <v>1776</v>
      </c>
      <c r="G55" s="219" t="s">
        <v>1833</v>
      </c>
    </row>
    <row r="56" spans="2:9" ht="22.05" customHeight="1" x14ac:dyDescent="0.3">
      <c r="B56" s="242" t="s">
        <v>1834</v>
      </c>
      <c r="C56" s="222">
        <v>320</v>
      </c>
      <c r="D56" s="226" t="s">
        <v>1773</v>
      </c>
      <c r="E56" s="222" t="s">
        <v>1667</v>
      </c>
      <c r="F56" s="226" t="s">
        <v>1803</v>
      </c>
      <c r="G56" s="222" t="s">
        <v>1835</v>
      </c>
    </row>
    <row r="57" spans="2:9" ht="22.05" customHeight="1" x14ac:dyDescent="0.3">
      <c r="B57" s="242" t="s">
        <v>1836</v>
      </c>
      <c r="C57" s="222">
        <v>466</v>
      </c>
      <c r="D57" s="221" t="s">
        <v>1586</v>
      </c>
      <c r="E57" s="222" t="s">
        <v>1769</v>
      </c>
      <c r="F57" s="221" t="s">
        <v>1800</v>
      </c>
      <c r="G57" s="222" t="s">
        <v>1835</v>
      </c>
    </row>
    <row r="58" spans="2:9" ht="22.05" customHeight="1" x14ac:dyDescent="0.3">
      <c r="B58" s="243" t="s">
        <v>1837</v>
      </c>
      <c r="C58" s="244">
        <v>1861</v>
      </c>
      <c r="D58" s="245" t="s">
        <v>1838</v>
      </c>
      <c r="E58" s="244" t="s">
        <v>1839</v>
      </c>
      <c r="F58" s="245" t="s">
        <v>1840</v>
      </c>
      <c r="G58" s="244" t="s">
        <v>1841</v>
      </c>
    </row>
    <row r="59" spans="2:9" ht="7.95" customHeight="1" x14ac:dyDescent="0.3"/>
    <row r="60" spans="2:9" ht="25.95" customHeight="1" x14ac:dyDescent="0.3">
      <c r="B60" s="364" t="s">
        <v>1842</v>
      </c>
      <c r="C60" s="291"/>
      <c r="D60" s="291"/>
      <c r="E60" s="291"/>
      <c r="F60" s="291"/>
      <c r="G60" s="291"/>
      <c r="H60" s="291"/>
      <c r="I60" s="291"/>
    </row>
    <row r="61" spans="2:9" ht="22.05" customHeight="1" x14ac:dyDescent="0.3">
      <c r="B61" s="368" t="s">
        <v>1843</v>
      </c>
      <c r="C61" s="291"/>
      <c r="D61" s="291"/>
      <c r="E61" s="291"/>
      <c r="F61" s="291"/>
      <c r="G61" s="291"/>
      <c r="H61" s="291"/>
      <c r="I61" s="291"/>
    </row>
    <row r="62" spans="2:9" ht="43.95" customHeight="1" x14ac:dyDescent="0.3">
      <c r="B62" s="373" t="s">
        <v>1844</v>
      </c>
      <c r="C62" s="338"/>
      <c r="D62" s="338"/>
      <c r="E62" s="338"/>
      <c r="F62" s="338"/>
      <c r="G62" s="338"/>
      <c r="H62" s="338"/>
      <c r="I62" s="339"/>
    </row>
    <row r="63" spans="2:9" ht="22.05" customHeight="1" x14ac:dyDescent="0.3">
      <c r="B63" s="367" t="s">
        <v>1845</v>
      </c>
      <c r="C63" s="291"/>
      <c r="D63" s="291"/>
      <c r="E63" s="291"/>
      <c r="F63" s="291"/>
      <c r="G63" s="291"/>
      <c r="H63" s="291"/>
      <c r="I63" s="291"/>
    </row>
    <row r="64" spans="2:9" ht="43.95" customHeight="1" x14ac:dyDescent="0.3">
      <c r="B64" s="374" t="s">
        <v>1846</v>
      </c>
      <c r="C64" s="338"/>
      <c r="D64" s="338"/>
      <c r="E64" s="338"/>
      <c r="F64" s="338"/>
      <c r="G64" s="338"/>
      <c r="H64" s="338"/>
      <c r="I64" s="339"/>
    </row>
    <row r="65" spans="2:9" ht="22.05" customHeight="1" x14ac:dyDescent="0.3">
      <c r="B65" s="369" t="s">
        <v>1847</v>
      </c>
      <c r="C65" s="291"/>
      <c r="D65" s="291"/>
      <c r="E65" s="291"/>
      <c r="F65" s="291"/>
      <c r="G65" s="291"/>
      <c r="H65" s="291"/>
      <c r="I65" s="291"/>
    </row>
    <row r="66" spans="2:9" ht="43.95" customHeight="1" x14ac:dyDescent="0.3">
      <c r="B66" s="365" t="s">
        <v>1848</v>
      </c>
      <c r="C66" s="338"/>
      <c r="D66" s="338"/>
      <c r="E66" s="338"/>
      <c r="F66" s="338"/>
      <c r="G66" s="338"/>
      <c r="H66" s="338"/>
      <c r="I66" s="339"/>
    </row>
    <row r="67" spans="2:9" ht="22.05" customHeight="1" x14ac:dyDescent="0.3">
      <c r="B67" s="366" t="s">
        <v>1849</v>
      </c>
      <c r="C67" s="291"/>
      <c r="D67" s="291"/>
      <c r="E67" s="291"/>
      <c r="F67" s="291"/>
      <c r="G67" s="291"/>
      <c r="H67" s="291"/>
      <c r="I67" s="291"/>
    </row>
    <row r="68" spans="2:9" ht="43.95" customHeight="1" x14ac:dyDescent="0.3">
      <c r="B68" s="372" t="s">
        <v>1850</v>
      </c>
      <c r="C68" s="338"/>
      <c r="D68" s="338"/>
      <c r="E68" s="338"/>
      <c r="F68" s="338"/>
      <c r="G68" s="338"/>
      <c r="H68" s="338"/>
      <c r="I68" s="339"/>
    </row>
    <row r="69" spans="2:9" ht="22.05" customHeight="1" x14ac:dyDescent="0.3">
      <c r="B69" s="360" t="s">
        <v>1851</v>
      </c>
      <c r="C69" s="291"/>
      <c r="D69" s="291"/>
      <c r="E69" s="291"/>
      <c r="F69" s="291"/>
      <c r="G69" s="291"/>
      <c r="H69" s="291"/>
      <c r="I69" s="291"/>
    </row>
    <row r="70" spans="2:9" ht="43.95" customHeight="1" x14ac:dyDescent="0.3">
      <c r="B70" s="371" t="s">
        <v>1852</v>
      </c>
      <c r="C70" s="338"/>
      <c r="D70" s="338"/>
      <c r="E70" s="338"/>
      <c r="F70" s="338"/>
      <c r="G70" s="338"/>
      <c r="H70" s="338"/>
      <c r="I70" s="339"/>
    </row>
    <row r="71" spans="2:9" ht="22.05" customHeight="1" x14ac:dyDescent="0.3">
      <c r="B71" s="370" t="s">
        <v>1853</v>
      </c>
      <c r="C71" s="291"/>
      <c r="D71" s="291"/>
      <c r="E71" s="291"/>
      <c r="F71" s="291"/>
      <c r="G71" s="291"/>
      <c r="H71" s="291"/>
      <c r="I71" s="291"/>
    </row>
    <row r="72" spans="2:9" ht="43.95" customHeight="1" x14ac:dyDescent="0.3">
      <c r="B72" s="363" t="s">
        <v>1854</v>
      </c>
      <c r="C72" s="338"/>
      <c r="D72" s="338"/>
      <c r="E72" s="338"/>
      <c r="F72" s="338"/>
      <c r="G72" s="338"/>
      <c r="H72" s="338"/>
      <c r="I72" s="339"/>
    </row>
  </sheetData>
  <mergeCells count="18">
    <mergeCell ref="B62:I62"/>
    <mergeCell ref="B64:I64"/>
    <mergeCell ref="B69:I69"/>
    <mergeCell ref="B47:I47"/>
    <mergeCell ref="B2:I2"/>
    <mergeCell ref="B72:I72"/>
    <mergeCell ref="B36:I36"/>
    <mergeCell ref="B60:I60"/>
    <mergeCell ref="B66:I66"/>
    <mergeCell ref="B67:I67"/>
    <mergeCell ref="B63:I63"/>
    <mergeCell ref="B61:I61"/>
    <mergeCell ref="B65:I65"/>
    <mergeCell ref="B71:I71"/>
    <mergeCell ref="B4:I4"/>
    <mergeCell ref="B13:I13"/>
    <mergeCell ref="B70:I70"/>
    <mergeCell ref="B68:I68"/>
  </mergeCells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tabColor rgb="FFF5A623"/>
  </sheetPr>
  <dimension ref="B1:O12"/>
  <sheetViews>
    <sheetView showGridLines="0" workbookViewId="0">
      <pane xSplit="1" ySplit="7" topLeftCell="B8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4" customWidth="1"/>
    <col min="2" max="2" width="10" customWidth="1"/>
    <col min="3" max="9" width="8" customWidth="1"/>
    <col min="10" max="13" width="9" customWidth="1"/>
    <col min="14" max="14" width="14" customWidth="1"/>
    <col min="15" max="15" width="4" customWidth="1"/>
  </cols>
  <sheetData>
    <row r="1" spans="2:15" ht="7.95" customHeight="1" x14ac:dyDescent="0.3"/>
    <row r="2" spans="2:15" ht="55.05" customHeight="1" x14ac:dyDescent="0.3">
      <c r="B2" s="382" t="s">
        <v>1855</v>
      </c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</row>
    <row r="3" spans="2:15" ht="7.95" customHeight="1" x14ac:dyDescent="0.3"/>
    <row r="4" spans="2:15" ht="25.95" customHeight="1" x14ac:dyDescent="0.3">
      <c r="B4" s="377" t="s">
        <v>1856</v>
      </c>
      <c r="C4" s="291"/>
      <c r="D4" s="291"/>
      <c r="E4" s="291"/>
      <c r="F4" s="291"/>
      <c r="G4" s="291"/>
      <c r="H4" s="291"/>
      <c r="I4" s="381" t="s">
        <v>1857</v>
      </c>
      <c r="J4" s="291"/>
      <c r="K4" s="291"/>
      <c r="L4" s="291"/>
      <c r="M4" s="291"/>
      <c r="N4" s="291"/>
    </row>
    <row r="5" spans="2:15" ht="25.95" customHeight="1" x14ac:dyDescent="0.3">
      <c r="B5" s="256" t="s">
        <v>20</v>
      </c>
      <c r="C5" s="380" t="s">
        <v>1286</v>
      </c>
      <c r="D5" s="256" t="s">
        <v>1858</v>
      </c>
      <c r="E5" s="380" t="s">
        <v>1286</v>
      </c>
      <c r="F5" s="256" t="s">
        <v>1859</v>
      </c>
      <c r="G5" s="380" t="s">
        <v>1286</v>
      </c>
      <c r="H5" s="256" t="s">
        <v>1860</v>
      </c>
      <c r="I5" s="380" t="s">
        <v>1286</v>
      </c>
      <c r="J5" s="256" t="s">
        <v>1861</v>
      </c>
      <c r="K5" s="380" t="s">
        <v>1286</v>
      </c>
    </row>
    <row r="6" spans="2:15" ht="6" customHeight="1" x14ac:dyDescent="0.3"/>
    <row r="7" spans="2:15" ht="28.05" customHeight="1" x14ac:dyDescent="0.3">
      <c r="B7" s="257" t="s">
        <v>492</v>
      </c>
      <c r="C7" s="257" t="s">
        <v>27</v>
      </c>
      <c r="D7" s="257" t="s">
        <v>1247</v>
      </c>
      <c r="E7" s="258" t="s">
        <v>1862</v>
      </c>
      <c r="F7" s="258" t="s">
        <v>1863</v>
      </c>
      <c r="G7" s="258" t="s">
        <v>1864</v>
      </c>
      <c r="H7" s="247" t="s">
        <v>1865</v>
      </c>
      <c r="I7" s="247" t="s">
        <v>1866</v>
      </c>
      <c r="J7" s="258" t="s">
        <v>1867</v>
      </c>
      <c r="K7" s="258" t="s">
        <v>29</v>
      </c>
      <c r="L7" s="258" t="s">
        <v>33</v>
      </c>
      <c r="M7" s="258" t="s">
        <v>493</v>
      </c>
      <c r="N7" s="258" t="s">
        <v>34</v>
      </c>
      <c r="O7" s="259" t="s">
        <v>1868</v>
      </c>
    </row>
    <row r="8" spans="2:15" ht="19.95" customHeight="1" x14ac:dyDescent="0.3">
      <c r="B8" s="376" t="s">
        <v>1869</v>
      </c>
      <c r="C8" s="291"/>
      <c r="D8" s="291"/>
      <c r="E8" s="291"/>
      <c r="F8" s="291"/>
      <c r="G8" s="291"/>
      <c r="H8" s="291"/>
      <c r="I8" s="291"/>
      <c r="J8" s="291"/>
      <c r="K8" s="291"/>
      <c r="L8" s="291"/>
      <c r="M8" s="291"/>
      <c r="N8" s="291"/>
    </row>
    <row r="9" spans="2:15" ht="19.95" customHeight="1" x14ac:dyDescent="0.3">
      <c r="B9" s="375" t="s">
        <v>1870</v>
      </c>
      <c r="C9" s="291"/>
      <c r="D9" s="291"/>
      <c r="E9" s="291"/>
      <c r="F9" s="291"/>
      <c r="G9" s="291"/>
      <c r="H9" s="291"/>
      <c r="I9" s="291"/>
      <c r="J9" s="291"/>
      <c r="K9" s="291"/>
      <c r="L9" s="291"/>
      <c r="M9" s="291"/>
      <c r="N9" s="291"/>
    </row>
    <row r="10" spans="2:15" ht="19.95" customHeight="1" x14ac:dyDescent="0.3">
      <c r="B10" s="379" t="s">
        <v>1871</v>
      </c>
      <c r="C10" s="291"/>
      <c r="D10" s="291"/>
      <c r="E10" s="291"/>
      <c r="F10" s="291"/>
      <c r="G10" s="291"/>
      <c r="H10" s="291"/>
      <c r="I10" s="291"/>
      <c r="J10" s="291"/>
      <c r="K10" s="291"/>
      <c r="L10" s="291"/>
      <c r="M10" s="291"/>
      <c r="N10" s="291"/>
    </row>
    <row r="11" spans="2:15" ht="19.95" customHeight="1" x14ac:dyDescent="0.3">
      <c r="B11" s="377" t="s">
        <v>1872</v>
      </c>
      <c r="C11" s="291"/>
      <c r="D11" s="291"/>
      <c r="E11" s="291"/>
      <c r="F11" s="291"/>
      <c r="G11" s="291"/>
      <c r="H11" s="291"/>
      <c r="I11" s="291"/>
      <c r="J11" s="291"/>
      <c r="K11" s="291"/>
      <c r="L11" s="291"/>
      <c r="M11" s="291"/>
      <c r="N11" s="291"/>
    </row>
    <row r="12" spans="2:15" ht="19.95" customHeight="1" x14ac:dyDescent="0.3">
      <c r="B12" s="378" t="s">
        <v>1873</v>
      </c>
      <c r="C12" s="291"/>
      <c r="D12" s="291"/>
      <c r="E12" s="291"/>
      <c r="F12" s="291"/>
      <c r="G12" s="291"/>
      <c r="H12" s="291"/>
      <c r="I12" s="291"/>
      <c r="J12" s="291"/>
      <c r="K12" s="291"/>
      <c r="L12" s="291"/>
      <c r="M12" s="291"/>
      <c r="N12" s="291"/>
    </row>
  </sheetData>
  <mergeCells count="13">
    <mergeCell ref="B2:N2"/>
    <mergeCell ref="C5"/>
    <mergeCell ref="G5"/>
    <mergeCell ref="E5"/>
    <mergeCell ref="I5"/>
    <mergeCell ref="B9:N9"/>
    <mergeCell ref="B8:N8"/>
    <mergeCell ref="B4:H4"/>
    <mergeCell ref="B12:N12"/>
    <mergeCell ref="B10:N10"/>
    <mergeCell ref="B11:N11"/>
    <mergeCell ref="K5"/>
    <mergeCell ref="I4:N4"/>
  </mergeCells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A25"/>
  <sheetViews>
    <sheetView workbookViewId="0"/>
  </sheetViews>
  <sheetFormatPr defaultRowHeight="14.4" x14ac:dyDescent="0.3"/>
  <sheetData>
    <row r="1" spans="1:1" x14ac:dyDescent="0.3">
      <c r="A1" t="s">
        <v>77</v>
      </c>
    </row>
    <row r="2" spans="1:1" x14ac:dyDescent="0.3">
      <c r="A2" t="s">
        <v>223</v>
      </c>
    </row>
    <row r="3" spans="1:1" x14ac:dyDescent="0.3">
      <c r="A3" t="s">
        <v>228</v>
      </c>
    </row>
    <row r="4" spans="1:1" x14ac:dyDescent="0.3">
      <c r="A4" t="s">
        <v>271</v>
      </c>
    </row>
    <row r="5" spans="1:1" x14ac:dyDescent="0.3">
      <c r="A5" t="s">
        <v>283</v>
      </c>
    </row>
    <row r="6" spans="1:1" x14ac:dyDescent="0.3">
      <c r="A6" t="s">
        <v>290</v>
      </c>
    </row>
    <row r="7" spans="1:1" x14ac:dyDescent="0.3">
      <c r="A7" t="s">
        <v>91</v>
      </c>
    </row>
    <row r="8" spans="1:1" x14ac:dyDescent="0.3">
      <c r="A8" t="s">
        <v>93</v>
      </c>
    </row>
    <row r="9" spans="1:1" x14ac:dyDescent="0.3">
      <c r="A9" t="s">
        <v>162</v>
      </c>
    </row>
    <row r="10" spans="1:1" x14ac:dyDescent="0.3">
      <c r="A10" t="s">
        <v>235</v>
      </c>
    </row>
    <row r="11" spans="1:1" x14ac:dyDescent="0.3">
      <c r="A11" t="s">
        <v>269</v>
      </c>
    </row>
    <row r="12" spans="1:1" x14ac:dyDescent="0.3">
      <c r="A12" t="s">
        <v>295</v>
      </c>
    </row>
    <row r="13" spans="1:1" x14ac:dyDescent="0.3">
      <c r="A13" t="s">
        <v>298</v>
      </c>
    </row>
    <row r="14" spans="1:1" x14ac:dyDescent="0.3">
      <c r="A14" t="s">
        <v>96</v>
      </c>
    </row>
    <row r="15" spans="1:1" x14ac:dyDescent="0.3">
      <c r="A15" t="s">
        <v>139</v>
      </c>
    </row>
    <row r="16" spans="1:1" x14ac:dyDescent="0.3">
      <c r="A16" t="s">
        <v>512</v>
      </c>
    </row>
    <row r="17" spans="1:1" x14ac:dyDescent="0.3">
      <c r="A17" t="s">
        <v>291</v>
      </c>
    </row>
    <row r="18" spans="1:1" x14ac:dyDescent="0.3">
      <c r="A18" t="s">
        <v>164</v>
      </c>
    </row>
    <row r="19" spans="1:1" x14ac:dyDescent="0.3">
      <c r="A19" t="s">
        <v>242</v>
      </c>
    </row>
    <row r="20" spans="1:1" x14ac:dyDescent="0.3">
      <c r="A20" t="s">
        <v>220</v>
      </c>
    </row>
    <row r="21" spans="1:1" x14ac:dyDescent="0.3">
      <c r="A21" t="s">
        <v>259</v>
      </c>
    </row>
    <row r="22" spans="1:1" x14ac:dyDescent="0.3">
      <c r="A22" t="s">
        <v>285</v>
      </c>
    </row>
    <row r="23" spans="1:1" x14ac:dyDescent="0.3">
      <c r="A23" t="s">
        <v>156</v>
      </c>
    </row>
    <row r="24" spans="1:1" x14ac:dyDescent="0.3">
      <c r="A24" t="s">
        <v>265</v>
      </c>
    </row>
    <row r="25" spans="1:1" x14ac:dyDescent="0.3">
      <c r="A25" t="s">
        <v>282</v>
      </c>
    </row>
  </sheetData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A24"/>
  <sheetViews>
    <sheetView workbookViewId="0"/>
  </sheetViews>
  <sheetFormatPr defaultRowHeight="14.4" x14ac:dyDescent="0.3"/>
  <sheetData>
    <row r="1" spans="1:1" x14ac:dyDescent="0.3">
      <c r="A1" t="s">
        <v>77</v>
      </c>
    </row>
    <row r="2" spans="1:1" x14ac:dyDescent="0.3">
      <c r="A2" t="s">
        <v>91</v>
      </c>
    </row>
    <row r="3" spans="1:1" x14ac:dyDescent="0.3">
      <c r="A3" t="s">
        <v>93</v>
      </c>
    </row>
    <row r="4" spans="1:1" x14ac:dyDescent="0.3">
      <c r="A4" t="s">
        <v>96</v>
      </c>
    </row>
    <row r="5" spans="1:1" x14ac:dyDescent="0.3">
      <c r="A5" t="s">
        <v>139</v>
      </c>
    </row>
    <row r="6" spans="1:1" x14ac:dyDescent="0.3">
      <c r="A6" t="s">
        <v>156</v>
      </c>
    </row>
    <row r="7" spans="1:1" x14ac:dyDescent="0.3">
      <c r="A7" t="s">
        <v>162</v>
      </c>
    </row>
    <row r="8" spans="1:1" x14ac:dyDescent="0.3">
      <c r="A8" t="s">
        <v>164</v>
      </c>
    </row>
    <row r="9" spans="1:1" x14ac:dyDescent="0.3">
      <c r="A9" t="s">
        <v>220</v>
      </c>
    </row>
    <row r="10" spans="1:1" x14ac:dyDescent="0.3">
      <c r="A10" t="s">
        <v>223</v>
      </c>
    </row>
    <row r="11" spans="1:1" x14ac:dyDescent="0.3">
      <c r="A11" t="s">
        <v>228</v>
      </c>
    </row>
    <row r="12" spans="1:1" x14ac:dyDescent="0.3">
      <c r="A12" t="s">
        <v>235</v>
      </c>
    </row>
    <row r="13" spans="1:1" x14ac:dyDescent="0.3">
      <c r="A13" t="s">
        <v>242</v>
      </c>
    </row>
    <row r="14" spans="1:1" x14ac:dyDescent="0.3">
      <c r="A14" t="s">
        <v>259</v>
      </c>
    </row>
    <row r="15" spans="1:1" x14ac:dyDescent="0.3">
      <c r="A15" t="s">
        <v>265</v>
      </c>
    </row>
    <row r="16" spans="1:1" x14ac:dyDescent="0.3">
      <c r="A16" t="s">
        <v>269</v>
      </c>
    </row>
    <row r="17" spans="1:1" x14ac:dyDescent="0.3">
      <c r="A17" t="s">
        <v>271</v>
      </c>
    </row>
    <row r="18" spans="1:1" x14ac:dyDescent="0.3">
      <c r="A18" t="s">
        <v>282</v>
      </c>
    </row>
    <row r="19" spans="1:1" x14ac:dyDescent="0.3">
      <c r="A19" t="s">
        <v>283</v>
      </c>
    </row>
    <row r="20" spans="1:1" x14ac:dyDescent="0.3">
      <c r="A20" t="s">
        <v>285</v>
      </c>
    </row>
    <row r="21" spans="1:1" x14ac:dyDescent="0.3">
      <c r="A21" t="s">
        <v>290</v>
      </c>
    </row>
    <row r="22" spans="1:1" x14ac:dyDescent="0.3">
      <c r="A22" t="s">
        <v>291</v>
      </c>
    </row>
    <row r="23" spans="1:1" x14ac:dyDescent="0.3">
      <c r="A23" t="s">
        <v>295</v>
      </c>
    </row>
    <row r="24" spans="1:1" x14ac:dyDescent="0.3">
      <c r="A24" t="s">
        <v>298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35</vt:i4>
      </vt:variant>
    </vt:vector>
  </HeadingPairs>
  <TitlesOfParts>
    <vt:vector size="35" baseType="lpstr">
      <vt:lpstr>💠 PREMIUM_MOTOR_V2</vt:lpstr>
      <vt:lpstr>⭐ PREMIUM_TOP5_V2</vt:lpstr>
      <vt:lpstr>📊 PREMIUM_KANIT_V2</vt:lpstr>
      <vt:lpstr>🗃 PREMIUM_DB_V2</vt:lpstr>
      <vt:lpstr>📅 PREMIUM_BACKTEST_V2</vt:lpstr>
      <vt:lpstr>✅ GÜÇLÜ_AL_PRO</vt:lpstr>
      <vt:lpstr>⭐ PRO_TOP5</vt:lpstr>
      <vt:lpstr>📊 PRO_KANIT</vt:lpstr>
      <vt:lpstr>🗃 PRO_BACKTEST_DB</vt:lpstr>
      <vt:lpstr>📝 GUNLUK_TRADE_OZETI</vt:lpstr>
      <vt:lpstr>⭐ BUGÜN_TOP5</vt:lpstr>
      <vt:lpstr>🔥 BUGÜN_AL</vt:lpstr>
      <vt:lpstr>🟢 ULTRA_SADE</vt:lpstr>
      <vt:lpstr>🚀 BASLAT</vt:lpstr>
      <vt:lpstr>🎯 SISTEM_V3</vt:lpstr>
      <vt:lpstr>🎯 GÜÇLÜ_SİNYALLER</vt:lpstr>
      <vt:lpstr>📅 BACKTEST_V3</vt:lpstr>
      <vt:lpstr>🗃 V3_BACKTEST_DB</vt:lpstr>
      <vt:lpstr>📊 TARİHSEL_VERİ</vt:lpstr>
      <vt:lpstr>🔢 İNDİKATÖRLER</vt:lpstr>
      <vt:lpstr>🏆 SKOR_V2</vt:lpstr>
      <vt:lpstr>🧠 V2_PUANLAMA</vt:lpstr>
      <vt:lpstr>📡 CANLI_VERİ</vt:lpstr>
      <vt:lpstr>⚙ AYARLAR</vt:lpstr>
      <vt:lpstr>🏆 SKOR</vt:lpstr>
      <vt:lpstr>📊 BT_ÖZET</vt:lpstr>
      <vt:lpstr>📋 VBA_REHBER</vt:lpstr>
      <vt:lpstr>📈 DASHBOARD</vt:lpstr>
      <vt:lpstr>📅 BACKTEST</vt:lpstr>
      <vt:lpstr>_TarihListesi</vt:lpstr>
      <vt:lpstr>📊 BT_RAPOR</vt:lpstr>
      <vt:lpstr>🔬 KOMBİNASYON</vt:lpstr>
      <vt:lpstr>🎯 FİLTRELİ_TARAMA</vt:lpstr>
      <vt:lpstr>V3_TARIHLER</vt:lpstr>
      <vt:lpstr>PREMIUM_V2_TARIHLER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Kerim Yılmaz</cp:lastModifiedBy>
  <dcterms:created xsi:type="dcterms:W3CDTF">2026-03-15T12:47:24Z</dcterms:created>
  <dcterms:modified xsi:type="dcterms:W3CDTF">2026-05-01T14:47:44Z</dcterms:modified>
</cp:coreProperties>
</file>